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C:\Users\lenovo-lap\Desktop\قدامى ف1 2024-2025\رياض الاطفال\"/>
    </mc:Choice>
  </mc:AlternateContent>
  <xr:revisionPtr revIDLastSave="0" documentId="13_ncr:1_{6DB71C59-D56D-4CEB-A887-2F2013F101F6}" xr6:coauthVersionLast="47" xr6:coauthVersionMax="47" xr10:uidLastSave="{00000000-0000-0000-0000-000000000000}"/>
  <workbookProtection workbookAlgorithmName="SHA-512" workbookHashValue="c8iXjS2N0neq++6FI1pknSwaRFhpaZ3SKga20crcvcwmFzh007luAPp0/2Egtx34V5OAv9l/F5jM8fdHhCt2ZQ==" workbookSaltValue="kGyJHqLlT0y5S/OJpMQBRA==" workbookSpinCount="100000" lockStructure="1"/>
  <bookViews>
    <workbookView xWindow="-108" yWindow="-108" windowWidth="23256" windowHeight="12576" xr2:uid="{00000000-000D-0000-FFFF-FFFF00000000}"/>
  </bookViews>
  <sheets>
    <sheet name="تعليمات التسجيل" sheetId="16" r:id="rId1"/>
    <sheet name="إدخال البيانات" sheetId="17" r:id="rId2"/>
    <sheet name="اختيار المقررات" sheetId="5" r:id="rId3"/>
    <sheet name="الإستمارة" sheetId="11" r:id="rId4"/>
    <sheet name="kin" sheetId="15" r:id="rId5"/>
    <sheet name="ورقة4" sheetId="10" state="hidden" r:id="rId6"/>
    <sheet name="ورقة2" sheetId="4" state="hidden" r:id="rId7"/>
  </sheets>
  <externalReferences>
    <externalReference r:id="rId8"/>
  </externalReferences>
  <definedNames>
    <definedName name="_xlnm._FilterDatabase" localSheetId="1" hidden="1">'إدخال البيانات'!$I$4:$I$19</definedName>
    <definedName name="_xlnm._FilterDatabase" localSheetId="6" hidden="1">ورقة2!$A$2:$AL$1184</definedName>
    <definedName name="_xlnm._FilterDatabase" localSheetId="5" hidden="1">ورقة4!$A$2:$CE$2254</definedName>
    <definedName name="_xlnm.Print_Area" localSheetId="3">الإستمارة!$A$1:$R$42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1434" i="10" l="1"/>
  <c r="AY1433" i="10"/>
  <c r="B1433" i="10"/>
  <c r="AY1432" i="10"/>
  <c r="B1432" i="10"/>
  <c r="AY1431" i="10"/>
  <c r="B1431" i="10"/>
  <c r="AY1430" i="10"/>
  <c r="B1430" i="10"/>
  <c r="AY1429" i="10"/>
  <c r="AX1429" i="10"/>
  <c r="B1429" i="10"/>
  <c r="AY1428" i="10"/>
  <c r="AX1428" i="10"/>
  <c r="B1428" i="10"/>
  <c r="AY1427" i="10"/>
  <c r="B1427" i="10"/>
  <c r="AY1426" i="10"/>
  <c r="B1426" i="10"/>
  <c r="AY1425" i="10"/>
  <c r="B1425" i="10"/>
  <c r="AY1424" i="10"/>
  <c r="B1424" i="10"/>
  <c r="AY1423" i="10"/>
  <c r="B1423" i="10"/>
  <c r="AY1422" i="10"/>
  <c r="B1422" i="10"/>
  <c r="AY1421" i="10"/>
  <c r="B1421" i="10"/>
  <c r="AY1420" i="10"/>
  <c r="B1420" i="10"/>
  <c r="AY1419" i="10"/>
  <c r="B1419" i="10"/>
  <c r="AY1418" i="10"/>
  <c r="B1418" i="10"/>
  <c r="AY1417" i="10"/>
  <c r="B1417" i="10"/>
  <c r="AY1416" i="10"/>
  <c r="B1416" i="10"/>
  <c r="AY1415" i="10"/>
  <c r="B1415" i="10"/>
  <c r="AY1414" i="10"/>
  <c r="B1414" i="10"/>
  <c r="AY1413" i="10"/>
  <c r="B1413" i="10"/>
  <c r="AY1412" i="10"/>
  <c r="B1412" i="10"/>
  <c r="AY1411" i="10"/>
  <c r="B1411" i="10"/>
  <c r="AY1410" i="10"/>
  <c r="B1410" i="10"/>
  <c r="AY1409" i="10"/>
  <c r="B1409" i="10"/>
  <c r="AY1408" i="10"/>
  <c r="B1408" i="10"/>
  <c r="AY1407" i="10"/>
  <c r="B1407" i="10"/>
  <c r="AY1406" i="10"/>
  <c r="B1406" i="10"/>
  <c r="AY1405" i="10"/>
  <c r="B1405" i="10"/>
  <c r="AY1404" i="10"/>
  <c r="B1404" i="10"/>
  <c r="AY1403" i="10"/>
  <c r="B1403" i="10"/>
  <c r="AY1402" i="10"/>
  <c r="B1402" i="10"/>
  <c r="AY1401" i="10"/>
  <c r="B1401" i="10"/>
  <c r="AY1400" i="10"/>
  <c r="B1400" i="10"/>
  <c r="AY1399" i="10"/>
  <c r="B1399" i="10"/>
  <c r="AY1398" i="10"/>
  <c r="B1398" i="10"/>
  <c r="AY1397" i="10"/>
  <c r="B1397" i="10"/>
  <c r="AY1396" i="10"/>
  <c r="B1396" i="10"/>
  <c r="AY1395" i="10"/>
  <c r="B1395" i="10"/>
  <c r="AY1394" i="10"/>
  <c r="B1394" i="10"/>
  <c r="AY1393" i="10"/>
  <c r="B1393" i="10"/>
  <c r="AY1392" i="10"/>
  <c r="B1392" i="10"/>
  <c r="AY1391" i="10"/>
  <c r="B1391" i="10"/>
  <c r="AY1390" i="10"/>
  <c r="B1390" i="10"/>
  <c r="AY1389" i="10"/>
  <c r="B1389" i="10"/>
  <c r="AY1388" i="10"/>
  <c r="B1388" i="10"/>
  <c r="AY1387" i="10"/>
  <c r="B1387" i="10"/>
  <c r="AY1386" i="10"/>
  <c r="B1386" i="10"/>
  <c r="AY1385" i="10"/>
  <c r="B1385" i="10"/>
  <c r="AY1384" i="10"/>
  <c r="B1384" i="10"/>
  <c r="AY1383" i="10"/>
  <c r="B1383" i="10"/>
  <c r="AY1382" i="10"/>
  <c r="B1382" i="10"/>
  <c r="AY1381" i="10"/>
  <c r="B1381" i="10"/>
  <c r="AY1380" i="10"/>
  <c r="B1380" i="10"/>
  <c r="AY1379" i="10"/>
  <c r="B1379" i="10"/>
  <c r="AY1378" i="10"/>
  <c r="B1378" i="10"/>
  <c r="AY1377" i="10"/>
  <c r="B1377" i="10"/>
  <c r="AY1376" i="10"/>
  <c r="B1376" i="10"/>
  <c r="AY1375" i="10"/>
  <c r="B1375" i="10"/>
  <c r="AY1374" i="10"/>
  <c r="B1374" i="10"/>
  <c r="AY1373" i="10"/>
  <c r="B1373" i="10"/>
  <c r="AY1372" i="10"/>
  <c r="B1372" i="10"/>
  <c r="AY1371" i="10"/>
  <c r="B1371" i="10"/>
  <c r="AY1370" i="10"/>
  <c r="B1370" i="10"/>
  <c r="AY1369" i="10"/>
  <c r="B1369" i="10"/>
  <c r="AY1368" i="10"/>
  <c r="B1368" i="10"/>
  <c r="AY1367" i="10"/>
  <c r="B1367" i="10"/>
  <c r="AY1366" i="10"/>
  <c r="B1366" i="10"/>
  <c r="AY1365" i="10"/>
  <c r="B1365" i="10"/>
  <c r="AY1364" i="10"/>
  <c r="B1364" i="10"/>
  <c r="AY1363" i="10"/>
  <c r="B1363" i="10"/>
  <c r="AY1362" i="10"/>
  <c r="B1362" i="10"/>
  <c r="AY1361" i="10"/>
  <c r="B1361" i="10"/>
  <c r="AY1360" i="10"/>
  <c r="B1360" i="10"/>
  <c r="AY1359" i="10"/>
  <c r="B1359" i="10"/>
  <c r="AY1358" i="10"/>
  <c r="B1358" i="10"/>
  <c r="AY1357" i="10"/>
  <c r="B1357" i="10"/>
  <c r="AY1356" i="10"/>
  <c r="B1356" i="10"/>
  <c r="AY1355" i="10"/>
  <c r="B1355" i="10"/>
  <c r="AY1354" i="10"/>
  <c r="B1354" i="10"/>
  <c r="AY1353" i="10"/>
  <c r="B1353" i="10"/>
  <c r="AY1352" i="10"/>
  <c r="B1352" i="10"/>
  <c r="AY1351" i="10"/>
  <c r="B1351" i="10"/>
  <c r="AY1350" i="10"/>
  <c r="B1350" i="10"/>
  <c r="AY1349" i="10"/>
  <c r="B1349" i="10"/>
  <c r="AY1348" i="10"/>
  <c r="B1348" i="10"/>
  <c r="AY1347" i="10"/>
  <c r="B1347" i="10"/>
  <c r="AY1346" i="10"/>
  <c r="B1346" i="10"/>
  <c r="AY1345" i="10"/>
  <c r="B1345" i="10"/>
  <c r="AY1344" i="10"/>
  <c r="B1344" i="10"/>
  <c r="AY1343" i="10"/>
  <c r="B1343" i="10"/>
  <c r="AY1342" i="10"/>
  <c r="AX1342" i="10"/>
  <c r="B1342" i="10"/>
  <c r="AY1341" i="10"/>
  <c r="AX1341" i="10"/>
  <c r="B1341" i="10"/>
  <c r="AY1340" i="10"/>
  <c r="AX1340" i="10"/>
  <c r="B1340" i="10"/>
  <c r="AY1339" i="10"/>
  <c r="AX1339" i="10"/>
  <c r="B1339" i="10"/>
  <c r="AY1338" i="10"/>
  <c r="AX1338" i="10"/>
  <c r="B1338" i="10"/>
  <c r="AY1337" i="10"/>
  <c r="AX1337" i="10"/>
  <c r="B1337" i="10"/>
  <c r="AY1336" i="10"/>
  <c r="AX1336" i="10"/>
  <c r="B1336" i="10"/>
  <c r="AY1335" i="10"/>
  <c r="AX1335" i="10"/>
  <c r="B1335" i="10"/>
  <c r="AY1334" i="10"/>
  <c r="B1334" i="10"/>
  <c r="AY1333" i="10"/>
  <c r="AX1333" i="10"/>
  <c r="B1333" i="10"/>
  <c r="AY1332" i="10"/>
  <c r="AX1332" i="10"/>
  <c r="B1332" i="10"/>
  <c r="AY1331" i="10"/>
  <c r="B1331" i="10"/>
  <c r="AY1330" i="10"/>
  <c r="B1330" i="10"/>
  <c r="AY1329" i="10"/>
  <c r="B1329" i="10"/>
  <c r="AY1328" i="10"/>
  <c r="AX1328" i="10"/>
  <c r="B1328" i="10"/>
  <c r="AY1327" i="10"/>
  <c r="AX1327" i="10"/>
  <c r="B1327" i="10"/>
  <c r="AY1326" i="10"/>
  <c r="B1326" i="10"/>
  <c r="AY1325" i="10"/>
  <c r="AX1325" i="10"/>
  <c r="B1325" i="10"/>
  <c r="AY1324" i="10"/>
  <c r="AX1324" i="10"/>
  <c r="B1324" i="10"/>
  <c r="AY1323" i="10"/>
  <c r="B1323" i="10"/>
  <c r="AY1322" i="10"/>
  <c r="B1322" i="10"/>
  <c r="AY1321" i="10"/>
  <c r="AX1321" i="10"/>
  <c r="B1321" i="10"/>
  <c r="AY1320" i="10"/>
  <c r="AX1320" i="10"/>
  <c r="B1320" i="10"/>
  <c r="AY1319" i="10"/>
  <c r="B1319" i="10"/>
  <c r="AY1318" i="10"/>
  <c r="B1318" i="10"/>
  <c r="AY1317" i="10"/>
  <c r="AX1317" i="10"/>
  <c r="B1317" i="10"/>
  <c r="AY1316" i="10"/>
  <c r="AX1316" i="10"/>
  <c r="B1316" i="10"/>
  <c r="AY1315" i="10"/>
  <c r="AX1315" i="10"/>
  <c r="B1315" i="10"/>
  <c r="AY1314" i="10"/>
  <c r="AX1314" i="10"/>
  <c r="B1314" i="10"/>
  <c r="AY1313" i="10"/>
  <c r="B1313" i="10"/>
  <c r="AY1312" i="10"/>
  <c r="B1312" i="10"/>
  <c r="AY1311" i="10"/>
  <c r="B1311" i="10"/>
  <c r="AY1310" i="10"/>
  <c r="AX1310" i="10"/>
  <c r="B1310" i="10"/>
  <c r="AY1309" i="10"/>
  <c r="B1309" i="10"/>
  <c r="AY1308" i="10"/>
  <c r="B1308" i="10"/>
  <c r="AY1307" i="10"/>
  <c r="AX1307" i="10"/>
  <c r="B1307" i="10"/>
  <c r="AY1306" i="10"/>
  <c r="AX1306" i="10"/>
  <c r="B1306" i="10"/>
  <c r="AY1305" i="10"/>
  <c r="AX1305" i="10"/>
  <c r="B1305" i="10"/>
  <c r="AY1304" i="10"/>
  <c r="B1304" i="10"/>
  <c r="AY1303" i="10"/>
  <c r="B1303" i="10"/>
  <c r="AY1302" i="10"/>
  <c r="B1302" i="10"/>
  <c r="AY1301" i="10"/>
  <c r="AX1301" i="10"/>
  <c r="B1301" i="10"/>
  <c r="AY1300" i="10"/>
  <c r="B1300" i="10"/>
  <c r="AY1299" i="10"/>
  <c r="AX1299" i="10"/>
  <c r="B1299" i="10"/>
  <c r="AY1298" i="10"/>
  <c r="B1298" i="10"/>
  <c r="AY1297" i="10"/>
  <c r="B1297" i="10"/>
  <c r="AY1296" i="10"/>
  <c r="AX1296" i="10"/>
  <c r="B1296" i="10"/>
  <c r="AY1295" i="10"/>
  <c r="AX1295" i="10"/>
  <c r="B1295" i="10"/>
  <c r="AY1294" i="10"/>
  <c r="AX1294" i="10"/>
  <c r="B1294" i="10"/>
  <c r="AY1293" i="10"/>
  <c r="AX1293" i="10"/>
  <c r="B1293" i="10"/>
  <c r="AY1292" i="10"/>
  <c r="B1292" i="10"/>
  <c r="AY1291" i="10"/>
  <c r="AX1291" i="10"/>
  <c r="B1291" i="10"/>
  <c r="AY1290" i="10"/>
  <c r="AX1290" i="10"/>
  <c r="B1290" i="10"/>
  <c r="AY1289" i="10"/>
  <c r="AX1289" i="10"/>
  <c r="B1289" i="10"/>
  <c r="AY1288" i="10"/>
  <c r="AX1288" i="10"/>
  <c r="B1288" i="10"/>
  <c r="AY1287" i="10"/>
  <c r="AX1287" i="10"/>
  <c r="B1287" i="10"/>
  <c r="AY1286" i="10"/>
  <c r="AX1286" i="10"/>
  <c r="B1286" i="10"/>
  <c r="AY1285" i="10"/>
  <c r="AX1285" i="10"/>
  <c r="B1285" i="10"/>
  <c r="AY1284" i="10"/>
  <c r="AX1284" i="10"/>
  <c r="B1284" i="10"/>
  <c r="AY1283" i="10"/>
  <c r="AX1283" i="10"/>
  <c r="B1283" i="10"/>
  <c r="AY1282" i="10"/>
  <c r="AX1282" i="10"/>
  <c r="B1282" i="10"/>
  <c r="AY1281" i="10"/>
  <c r="B1281" i="10"/>
  <c r="AY1280" i="10"/>
  <c r="B1280" i="10"/>
  <c r="AY1279" i="10"/>
  <c r="B1279" i="10"/>
  <c r="AY1278" i="10"/>
  <c r="AX1278" i="10"/>
  <c r="B1278" i="10"/>
  <c r="AY1277" i="10"/>
  <c r="AX1277" i="10"/>
  <c r="B1277" i="10"/>
  <c r="AY1276" i="10"/>
  <c r="AX1276" i="10"/>
  <c r="B1276" i="10"/>
  <c r="AY1275" i="10"/>
  <c r="B1275" i="10"/>
  <c r="AY1274" i="10"/>
  <c r="B1274" i="10"/>
  <c r="AY1273" i="10"/>
  <c r="B1273" i="10"/>
  <c r="AY1272" i="10"/>
  <c r="AX1272" i="10"/>
  <c r="B1272" i="10"/>
  <c r="AY1271" i="10"/>
  <c r="AX1271" i="10"/>
  <c r="B1271" i="10"/>
  <c r="AY1270" i="10"/>
  <c r="AX1270" i="10"/>
  <c r="B1270" i="10"/>
  <c r="AY1269" i="10"/>
  <c r="B1269" i="10"/>
  <c r="AY1268" i="10"/>
  <c r="B1268" i="10"/>
  <c r="AY1267" i="10"/>
  <c r="B1267" i="10"/>
  <c r="AY1266" i="10"/>
  <c r="AX1266" i="10"/>
  <c r="B1266" i="10"/>
  <c r="AY1265" i="10"/>
  <c r="AX1265" i="10"/>
  <c r="B1265" i="10"/>
  <c r="AY1264" i="10"/>
  <c r="B1264" i="10"/>
  <c r="AY1263" i="10"/>
  <c r="B1263" i="10"/>
  <c r="AY1262" i="10"/>
  <c r="B1262" i="10"/>
  <c r="AY1261" i="10"/>
  <c r="B1261" i="10"/>
  <c r="AY1260" i="10"/>
  <c r="AX1260" i="10"/>
  <c r="B1260" i="10"/>
  <c r="AY1259" i="10"/>
  <c r="AX1259" i="10"/>
  <c r="B1259" i="10"/>
  <c r="AY1258" i="10"/>
  <c r="B1258" i="10"/>
  <c r="AY1257" i="10"/>
  <c r="AX1257" i="10"/>
  <c r="B1257" i="10"/>
  <c r="AY1256" i="10"/>
  <c r="AX1256" i="10"/>
  <c r="B1256" i="10"/>
  <c r="AY1255" i="10"/>
  <c r="B1255" i="10"/>
  <c r="AY1254" i="10"/>
  <c r="B1254" i="10"/>
  <c r="AY1253" i="10"/>
  <c r="AX1253" i="10"/>
  <c r="B1253" i="10"/>
  <c r="AY1252" i="10"/>
  <c r="AX1252" i="10"/>
  <c r="B1252" i="10"/>
  <c r="AY1251" i="10"/>
  <c r="AX1251" i="10"/>
  <c r="B1251" i="10"/>
  <c r="AY1250" i="10"/>
  <c r="B1250" i="10"/>
  <c r="AY1249" i="10"/>
  <c r="AX1249" i="10"/>
  <c r="B1249" i="10"/>
  <c r="AY1248" i="10"/>
  <c r="B1248" i="10"/>
  <c r="AY1247" i="10"/>
  <c r="AX1247" i="10"/>
  <c r="B1247" i="10"/>
  <c r="AY1246" i="10"/>
  <c r="AX1246" i="10"/>
  <c r="B1246" i="10"/>
  <c r="AY1245" i="10"/>
  <c r="AX1245" i="10"/>
  <c r="B1245" i="10"/>
  <c r="AY1244" i="10"/>
  <c r="B1244" i="10"/>
  <c r="AY1243" i="10"/>
  <c r="B1243" i="10"/>
  <c r="AY1242" i="10"/>
  <c r="AX1242" i="10"/>
  <c r="B1242" i="10"/>
  <c r="AY1241" i="10"/>
  <c r="AX1241" i="10"/>
  <c r="B1241" i="10"/>
  <c r="AY1240" i="10"/>
  <c r="AX1240" i="10"/>
  <c r="B1240" i="10"/>
  <c r="AY1239" i="10"/>
  <c r="AX1239" i="10"/>
  <c r="B1239" i="10"/>
  <c r="AY1238" i="10"/>
  <c r="AX1238" i="10"/>
  <c r="B1238" i="10"/>
  <c r="AY1237" i="10"/>
  <c r="B1237" i="10"/>
  <c r="AY1236" i="10"/>
  <c r="B1236" i="10"/>
  <c r="AY1235" i="10"/>
  <c r="B1235" i="10"/>
  <c r="AY1234" i="10"/>
  <c r="B1234" i="10"/>
  <c r="AY1233" i="10"/>
  <c r="B1233" i="10"/>
  <c r="AY1232" i="10"/>
  <c r="AX1232" i="10"/>
  <c r="B1232" i="10"/>
  <c r="AY1231" i="10"/>
  <c r="AX1231" i="10"/>
  <c r="B1231" i="10"/>
  <c r="AY1230" i="10"/>
  <c r="B1230" i="10"/>
  <c r="AY1229" i="10"/>
  <c r="AX1229" i="10"/>
  <c r="B1229" i="10"/>
  <c r="AY1228" i="10"/>
  <c r="AX1228" i="10"/>
  <c r="B1228" i="10"/>
  <c r="AY1227" i="10"/>
  <c r="AX1227" i="10"/>
  <c r="B1227" i="10"/>
  <c r="AY1226" i="10"/>
  <c r="AX1226" i="10"/>
  <c r="B1226" i="10"/>
  <c r="AY1225" i="10"/>
  <c r="AX1225" i="10"/>
  <c r="B1225" i="10"/>
  <c r="AY1224" i="10"/>
  <c r="B1224" i="10"/>
  <c r="AY1223" i="10"/>
  <c r="AX1223" i="10"/>
  <c r="B1223" i="10"/>
  <c r="AY1222" i="10"/>
  <c r="AX1222" i="10"/>
  <c r="B1222" i="10"/>
  <c r="AY1221" i="10"/>
  <c r="AX1221" i="10"/>
  <c r="B1221" i="10"/>
  <c r="AY1220" i="10"/>
  <c r="AX1220" i="10"/>
  <c r="B1220" i="10"/>
  <c r="AY1219" i="10"/>
  <c r="AX1219" i="10"/>
  <c r="B1219" i="10"/>
  <c r="AY1218" i="10"/>
  <c r="AX1218" i="10"/>
  <c r="B1218" i="10"/>
  <c r="AY1217" i="10"/>
  <c r="AX1217" i="10"/>
  <c r="B1217" i="10"/>
  <c r="AY1216" i="10"/>
  <c r="B1216" i="10"/>
  <c r="AY1215" i="10"/>
  <c r="AX1215" i="10"/>
  <c r="B1215" i="10"/>
  <c r="AY1214" i="10"/>
  <c r="AX1214" i="10"/>
  <c r="B1214" i="10"/>
  <c r="AY1213" i="10"/>
  <c r="AX1213" i="10"/>
  <c r="B1213" i="10"/>
  <c r="AY1212" i="10"/>
  <c r="AX1212" i="10"/>
  <c r="B1212" i="10"/>
  <c r="AY1211" i="10"/>
  <c r="AX1211" i="10"/>
  <c r="B1211" i="10"/>
  <c r="AY1210" i="10"/>
  <c r="AX1210" i="10"/>
  <c r="B1210" i="10"/>
  <c r="AY1209" i="10"/>
  <c r="AX1209" i="10"/>
  <c r="B1209" i="10"/>
  <c r="AY1208" i="10"/>
  <c r="AX1208" i="10"/>
  <c r="B1208" i="10"/>
  <c r="AY1207" i="10"/>
  <c r="AX1207" i="10"/>
  <c r="B1207" i="10"/>
  <c r="AY1206" i="10"/>
  <c r="AX1206" i="10"/>
  <c r="B1206" i="10"/>
  <c r="AY1205" i="10"/>
  <c r="AX1205" i="10"/>
  <c r="B1205" i="10"/>
  <c r="AY1204" i="10"/>
  <c r="B1204" i="10"/>
  <c r="AY1203" i="10"/>
  <c r="B1203" i="10"/>
  <c r="AY1202" i="10"/>
  <c r="AX1202" i="10"/>
  <c r="B1202" i="10"/>
  <c r="AY1201" i="10"/>
  <c r="B1201" i="10"/>
  <c r="AY1200" i="10"/>
  <c r="AX1200" i="10"/>
  <c r="B1200" i="10"/>
  <c r="AY1199" i="10"/>
  <c r="B1199" i="10"/>
  <c r="AY1198" i="10"/>
  <c r="AX1198" i="10"/>
  <c r="B1198" i="10"/>
  <c r="AY1197" i="10"/>
  <c r="AX1197" i="10"/>
  <c r="B1197" i="10"/>
  <c r="AY1196" i="10"/>
  <c r="B1196" i="10"/>
  <c r="AY1195" i="10"/>
  <c r="AX1195" i="10"/>
  <c r="B1195" i="10"/>
  <c r="AY1194" i="10"/>
  <c r="AX1194" i="10"/>
  <c r="B1194" i="10"/>
  <c r="AY1193" i="10"/>
  <c r="AX1193" i="10"/>
  <c r="B1193" i="10"/>
  <c r="AY1192" i="10"/>
  <c r="AX1192" i="10"/>
  <c r="B1192" i="10"/>
  <c r="AY1191" i="10"/>
  <c r="AX1191" i="10"/>
  <c r="B1191" i="10"/>
  <c r="AY1190" i="10"/>
  <c r="AX1190" i="10"/>
  <c r="B1190" i="10"/>
  <c r="AY1189" i="10"/>
  <c r="AX1189" i="10"/>
  <c r="B1189" i="10"/>
  <c r="AY1188" i="10"/>
  <c r="AX1188" i="10"/>
  <c r="B1188" i="10"/>
  <c r="AY1187" i="10"/>
  <c r="B1187" i="10"/>
  <c r="AY1186" i="10"/>
  <c r="AX1186" i="10"/>
  <c r="B1186" i="10"/>
  <c r="AY1185" i="10"/>
  <c r="AX1185" i="10"/>
  <c r="B1185" i="10"/>
  <c r="AY1184" i="10"/>
  <c r="AX1184" i="10"/>
  <c r="B1184" i="10"/>
  <c r="AY1183" i="10"/>
  <c r="AX1183" i="10"/>
  <c r="B1183" i="10"/>
  <c r="AY1182" i="10"/>
  <c r="AX1182" i="10"/>
  <c r="B1182" i="10"/>
  <c r="AY1181" i="10"/>
  <c r="B1181" i="10"/>
  <c r="AY1180" i="10"/>
  <c r="AX1180" i="10"/>
  <c r="B1180" i="10"/>
  <c r="AY1179" i="10"/>
  <c r="B1179" i="10"/>
  <c r="AY1178" i="10"/>
  <c r="AX1178" i="10"/>
  <c r="B1178" i="10"/>
  <c r="AY1177" i="10"/>
  <c r="AX1177" i="10"/>
  <c r="B1177" i="10"/>
  <c r="AY1176" i="10"/>
  <c r="AX1176" i="10"/>
  <c r="B1176" i="10"/>
  <c r="AY1175" i="10"/>
  <c r="AX1175" i="10"/>
  <c r="B1175" i="10"/>
  <c r="AY1174" i="10"/>
  <c r="B1174" i="10"/>
  <c r="AY1173" i="10"/>
  <c r="AX1173" i="10"/>
  <c r="B1173" i="10"/>
  <c r="AY1172" i="10"/>
  <c r="AX1172" i="10"/>
  <c r="B1172" i="10"/>
  <c r="AY1171" i="10"/>
  <c r="AX1171" i="10"/>
  <c r="B1171" i="10"/>
  <c r="AY1170" i="10"/>
  <c r="AX1170" i="10"/>
  <c r="B1170" i="10"/>
  <c r="AY1169" i="10"/>
  <c r="AX1169" i="10"/>
  <c r="B1169" i="10"/>
  <c r="AY1168" i="10"/>
  <c r="B1168" i="10"/>
  <c r="AY1167" i="10"/>
  <c r="AX1167" i="10"/>
  <c r="B1167" i="10"/>
  <c r="AY1166" i="10"/>
  <c r="AX1166" i="10"/>
  <c r="B1166" i="10"/>
  <c r="AY1165" i="10"/>
  <c r="AX1165" i="10"/>
  <c r="B1165" i="10"/>
  <c r="AY1164" i="10"/>
  <c r="AX1164" i="10"/>
  <c r="B1164" i="10"/>
  <c r="AY1163" i="10"/>
  <c r="AX1163" i="10"/>
  <c r="B1163" i="10"/>
  <c r="AY1162" i="10"/>
  <c r="AX1162" i="10"/>
  <c r="B1162" i="10"/>
  <c r="AY1161" i="10"/>
  <c r="B1161" i="10"/>
  <c r="AY1160" i="10"/>
  <c r="AX1160" i="10"/>
  <c r="B1160" i="10"/>
  <c r="AY1159" i="10"/>
  <c r="AX1159" i="10"/>
  <c r="B1159" i="10"/>
  <c r="AY1158" i="10"/>
  <c r="B1158" i="10"/>
  <c r="AY1157" i="10"/>
  <c r="AX1157" i="10"/>
  <c r="B1157" i="10"/>
  <c r="AY1156" i="10"/>
  <c r="AX1156" i="10"/>
  <c r="B1156" i="10"/>
  <c r="AY1155" i="10"/>
  <c r="AX1155" i="10"/>
  <c r="B1155" i="10"/>
  <c r="AY1154" i="10"/>
  <c r="AX1154" i="10"/>
  <c r="B1154" i="10"/>
  <c r="AY1153" i="10"/>
  <c r="AX1153" i="10"/>
  <c r="B1153" i="10"/>
  <c r="AY1152" i="10"/>
  <c r="AX1152" i="10"/>
  <c r="B1152" i="10"/>
  <c r="AY1151" i="10"/>
  <c r="AX1151" i="10"/>
  <c r="B1151" i="10"/>
  <c r="AY1150" i="10"/>
  <c r="AX1150" i="10"/>
  <c r="B1150" i="10"/>
  <c r="AY1149" i="10"/>
  <c r="AX1149" i="10"/>
  <c r="B1149" i="10"/>
  <c r="AY1148" i="10"/>
  <c r="AX1148" i="10"/>
  <c r="B1148" i="10"/>
  <c r="AY1147" i="10"/>
  <c r="AX1147" i="10"/>
  <c r="B1147" i="10"/>
  <c r="AY1146" i="10"/>
  <c r="AX1146" i="10"/>
  <c r="B1146" i="10"/>
  <c r="AY1145" i="10"/>
  <c r="B1145" i="10"/>
  <c r="AY1144" i="10"/>
  <c r="AX1144" i="10"/>
  <c r="B1144" i="10"/>
  <c r="AY1143" i="10"/>
  <c r="AX1143" i="10"/>
  <c r="B1143" i="10"/>
  <c r="AY1142" i="10"/>
  <c r="AX1142" i="10"/>
  <c r="B1142" i="10"/>
  <c r="AY1141" i="10"/>
  <c r="AX1141" i="10"/>
  <c r="B1141" i="10"/>
  <c r="AY1140" i="10"/>
  <c r="B1140" i="10"/>
  <c r="AY1139" i="10"/>
  <c r="AX1139" i="10"/>
  <c r="B1139" i="10"/>
  <c r="AY1138" i="10"/>
  <c r="B1138" i="10"/>
  <c r="AY1137" i="10"/>
  <c r="AX1137" i="10"/>
  <c r="B1137" i="10"/>
  <c r="AY1136" i="10"/>
  <c r="AX1136" i="10"/>
  <c r="B1136" i="10"/>
  <c r="AY1135" i="10"/>
  <c r="AX1135" i="10"/>
  <c r="B1135" i="10"/>
  <c r="AY1134" i="10"/>
  <c r="AX1134" i="10"/>
  <c r="B1134" i="10"/>
  <c r="AY1133" i="10"/>
  <c r="B1133" i="10"/>
  <c r="AY1132" i="10"/>
  <c r="AX1132" i="10"/>
  <c r="B1132" i="10"/>
  <c r="AY1131" i="10"/>
  <c r="AX1131" i="10"/>
  <c r="B1131" i="10"/>
  <c r="AY1130" i="10"/>
  <c r="AX1130" i="10"/>
  <c r="B1130" i="10"/>
  <c r="AY1129" i="10"/>
  <c r="AX1129" i="10"/>
  <c r="B1129" i="10"/>
  <c r="AY1128" i="10"/>
  <c r="AX1128" i="10"/>
  <c r="B1128" i="10"/>
  <c r="AY1127" i="10"/>
  <c r="AX1127" i="10"/>
  <c r="B1127" i="10"/>
  <c r="AY1126" i="10"/>
  <c r="AX1126" i="10"/>
  <c r="B1126" i="10"/>
  <c r="AY1125" i="10"/>
  <c r="AX1125" i="10"/>
  <c r="B1125" i="10"/>
  <c r="AY1124" i="10"/>
  <c r="B1124" i="10"/>
  <c r="AY1123" i="10"/>
  <c r="AX1123" i="10"/>
  <c r="B1123" i="10"/>
  <c r="AY1122" i="10"/>
  <c r="AX1122" i="10"/>
  <c r="B1122" i="10"/>
  <c r="AY1121" i="10"/>
  <c r="AX1121" i="10"/>
  <c r="B1121" i="10"/>
  <c r="AY1120" i="10"/>
  <c r="AX1120" i="10"/>
  <c r="B1120" i="10"/>
  <c r="AY1119" i="10"/>
  <c r="AX1119" i="10"/>
  <c r="B1119" i="10"/>
  <c r="AY1118" i="10"/>
  <c r="AX1118" i="10"/>
  <c r="B1118" i="10"/>
  <c r="AY1117" i="10"/>
  <c r="B1117" i="10"/>
  <c r="AY1116" i="10"/>
  <c r="AX1116" i="10"/>
  <c r="B1116" i="10"/>
  <c r="AY1115" i="10"/>
  <c r="AX1115" i="10"/>
  <c r="B1115" i="10"/>
  <c r="AY1114" i="10"/>
  <c r="AX1114" i="10"/>
  <c r="B1114" i="10"/>
  <c r="AY1113" i="10"/>
  <c r="AX1113" i="10"/>
  <c r="B1113" i="10"/>
  <c r="AY1112" i="10"/>
  <c r="AX1112" i="10"/>
  <c r="B1112" i="10"/>
  <c r="AY1111" i="10"/>
  <c r="B1111" i="10"/>
  <c r="AY1110" i="10"/>
  <c r="AX1110" i="10"/>
  <c r="B1110" i="10"/>
  <c r="AY1109" i="10"/>
  <c r="AX1109" i="10"/>
  <c r="B1109" i="10"/>
  <c r="AY1108" i="10"/>
  <c r="AX1108" i="10"/>
  <c r="B1108" i="10"/>
  <c r="AY1107" i="10"/>
  <c r="AX1107" i="10"/>
  <c r="B1107" i="10"/>
  <c r="AY1106" i="10"/>
  <c r="AX1106" i="10"/>
  <c r="B1106" i="10"/>
  <c r="AY1105" i="10"/>
  <c r="AX1105" i="10"/>
  <c r="B1105" i="10"/>
  <c r="AY1104" i="10"/>
  <c r="AX1104" i="10"/>
  <c r="B1104" i="10"/>
  <c r="AY1103" i="10"/>
  <c r="B1103" i="10"/>
  <c r="AY1102" i="10"/>
  <c r="AX1102" i="10"/>
  <c r="B1102" i="10"/>
  <c r="AY1101" i="10"/>
  <c r="AX1101" i="10"/>
  <c r="B1101" i="10"/>
  <c r="AY1100" i="10"/>
  <c r="AX1100" i="10"/>
  <c r="B1100" i="10"/>
  <c r="AY1099" i="10"/>
  <c r="AX1099" i="10"/>
  <c r="B1099" i="10"/>
  <c r="AY1098" i="10"/>
  <c r="AX1098" i="10"/>
  <c r="B1098" i="10"/>
  <c r="AY1097" i="10"/>
  <c r="AX1097" i="10"/>
  <c r="B1097" i="10"/>
  <c r="AY1096" i="10"/>
  <c r="AX1096" i="10"/>
  <c r="B1096" i="10"/>
  <c r="AY1095" i="10"/>
  <c r="AX1095" i="10"/>
  <c r="B1095" i="10"/>
  <c r="AY1094" i="10"/>
  <c r="AX1094" i="10"/>
  <c r="B1094" i="10"/>
  <c r="AY1093" i="10"/>
  <c r="AX1093" i="10"/>
  <c r="B1093" i="10"/>
  <c r="AY1092" i="10"/>
  <c r="AX1092" i="10"/>
  <c r="B1092" i="10"/>
  <c r="AY1091" i="10"/>
  <c r="AX1091" i="10"/>
  <c r="B1091" i="10"/>
  <c r="AY1090" i="10"/>
  <c r="B1090" i="10"/>
  <c r="AY1089" i="10"/>
  <c r="AX1089" i="10"/>
  <c r="B1089" i="10"/>
  <c r="AY1088" i="10"/>
  <c r="AX1088" i="10"/>
  <c r="B1088" i="10"/>
  <c r="AY1087" i="10"/>
  <c r="AX1087" i="10"/>
  <c r="B1087" i="10"/>
  <c r="AY1086" i="10"/>
  <c r="B1086" i="10"/>
  <c r="AY1085" i="10"/>
  <c r="B1085" i="10"/>
  <c r="AY1084" i="10"/>
  <c r="AX1084" i="10"/>
  <c r="B1084" i="10"/>
  <c r="AY1083" i="10"/>
  <c r="B1083" i="10"/>
  <c r="AY1082" i="10"/>
  <c r="AX1082" i="10"/>
  <c r="B1082" i="10"/>
  <c r="AY1081" i="10"/>
  <c r="AX1081" i="10"/>
  <c r="B1081" i="10"/>
  <c r="AY1080" i="10"/>
  <c r="AX1080" i="10"/>
  <c r="B1080" i="10"/>
  <c r="AY1079" i="10"/>
  <c r="B1079" i="10"/>
  <c r="AY1078" i="10"/>
  <c r="AX1078" i="10"/>
  <c r="B1078" i="10"/>
  <c r="AY1077" i="10"/>
  <c r="AX1077" i="10"/>
  <c r="B1077" i="10"/>
  <c r="AY1076" i="10"/>
  <c r="AX1076" i="10"/>
  <c r="B1076" i="10"/>
  <c r="AY1075" i="10"/>
  <c r="AX1075" i="10"/>
  <c r="B1075" i="10"/>
  <c r="AY1074" i="10"/>
  <c r="AX1074" i="10"/>
  <c r="B1074" i="10"/>
  <c r="AY1073" i="10"/>
  <c r="AX1073" i="10"/>
  <c r="B1073" i="10"/>
  <c r="AY1072" i="10"/>
  <c r="AX1072" i="10"/>
  <c r="B1072" i="10"/>
  <c r="AY1071" i="10"/>
  <c r="AX1071" i="10"/>
  <c r="B1071" i="10"/>
  <c r="AY1070" i="10"/>
  <c r="AX1070" i="10"/>
  <c r="B1070" i="10"/>
  <c r="AY1069" i="10"/>
  <c r="B1069" i="10"/>
  <c r="AY1068" i="10"/>
  <c r="AX1068" i="10"/>
  <c r="B1068" i="10"/>
  <c r="AY1067" i="10"/>
  <c r="AX1067" i="10"/>
  <c r="B1067" i="10"/>
  <c r="AY1066" i="10"/>
  <c r="AX1066" i="10"/>
  <c r="B1066" i="10"/>
  <c r="AY1065" i="10"/>
  <c r="AX1065" i="10"/>
  <c r="B1065" i="10"/>
  <c r="AY1064" i="10"/>
  <c r="AX1064" i="10"/>
  <c r="B1064" i="10"/>
  <c r="AY1063" i="10"/>
  <c r="B1063" i="10"/>
  <c r="AY1062" i="10"/>
  <c r="AX1062" i="10"/>
  <c r="B1062" i="10"/>
  <c r="AY1061" i="10"/>
  <c r="B1061" i="10"/>
  <c r="AY1060" i="10"/>
  <c r="AX1060" i="10"/>
  <c r="B1060" i="10"/>
  <c r="AY1059" i="10"/>
  <c r="AX1059" i="10"/>
  <c r="B1059" i="10"/>
  <c r="AY1058" i="10"/>
  <c r="AX1058" i="10"/>
  <c r="B1058" i="10"/>
  <c r="AY1057" i="10"/>
  <c r="AX1057" i="10"/>
  <c r="B1057" i="10"/>
  <c r="AY1056" i="10"/>
  <c r="AX1056" i="10"/>
  <c r="B1056" i="10"/>
  <c r="AY1055" i="10"/>
  <c r="AX1055" i="10"/>
  <c r="B1055" i="10"/>
  <c r="AY1054" i="10"/>
  <c r="AX1054" i="10"/>
  <c r="B1054" i="10"/>
  <c r="AY1053" i="10"/>
  <c r="AX1053" i="10"/>
  <c r="B1053" i="10"/>
  <c r="AY1052" i="10"/>
  <c r="AX1052" i="10"/>
  <c r="B1052" i="10"/>
  <c r="AY1051" i="10"/>
  <c r="AX1051" i="10"/>
  <c r="B1051" i="10"/>
  <c r="AY1050" i="10"/>
  <c r="AX1050" i="10"/>
  <c r="B1050" i="10"/>
  <c r="AY1049" i="10"/>
  <c r="B1049" i="10"/>
  <c r="AY1048" i="10"/>
  <c r="AX1048" i="10"/>
  <c r="B1048" i="10"/>
  <c r="AY1047" i="10"/>
  <c r="AX1047" i="10"/>
  <c r="B1047" i="10"/>
  <c r="AY1046" i="10"/>
  <c r="B1046" i="10"/>
  <c r="AY1045" i="10"/>
  <c r="AX1045" i="10"/>
  <c r="B1045" i="10"/>
  <c r="AY1044" i="10"/>
  <c r="AX1044" i="10"/>
  <c r="B1044" i="10"/>
  <c r="AY1043" i="10"/>
  <c r="AX1043" i="10"/>
  <c r="B1043" i="10"/>
  <c r="AY1042" i="10"/>
  <c r="B1042" i="10"/>
  <c r="AY1041" i="10"/>
  <c r="AX1041" i="10"/>
  <c r="B1041" i="10"/>
  <c r="AY1040" i="10"/>
  <c r="AX1040" i="10"/>
  <c r="B1040" i="10"/>
  <c r="AY1039" i="10"/>
  <c r="AX1039" i="10"/>
  <c r="B1039" i="10"/>
  <c r="AY1038" i="10"/>
  <c r="AX1038" i="10"/>
  <c r="B1038" i="10"/>
  <c r="AY1037" i="10"/>
  <c r="B1037" i="10"/>
  <c r="AY1036" i="10"/>
  <c r="AX1036" i="10"/>
  <c r="B1036" i="10"/>
  <c r="AY1035" i="10"/>
  <c r="AX1035" i="10"/>
  <c r="B1035" i="10"/>
  <c r="AY1034" i="10"/>
  <c r="B1034" i="10"/>
  <c r="AY1033" i="10"/>
  <c r="AX1033" i="10"/>
  <c r="B1033" i="10"/>
  <c r="AY1032" i="10"/>
  <c r="AX1032" i="10"/>
  <c r="B1032" i="10"/>
  <c r="AY1031" i="10"/>
  <c r="AX1031" i="10"/>
  <c r="B1031" i="10"/>
  <c r="AY1030" i="10"/>
  <c r="AX1030" i="10"/>
  <c r="B1030" i="10"/>
  <c r="AY1029" i="10"/>
  <c r="AX1029" i="10"/>
  <c r="B1029" i="10"/>
  <c r="AY1028" i="10"/>
  <c r="AX1028" i="10"/>
  <c r="B1028" i="10"/>
  <c r="AY1027" i="10"/>
  <c r="AX1027" i="10"/>
  <c r="B1027" i="10"/>
  <c r="AY1026" i="10"/>
  <c r="B1026" i="10"/>
  <c r="AY1025" i="10"/>
  <c r="AX1025" i="10"/>
  <c r="B1025" i="10"/>
  <c r="AY1024" i="10"/>
  <c r="B1024" i="10"/>
  <c r="AY1023" i="10"/>
  <c r="AX1023" i="10"/>
  <c r="B1023" i="10"/>
  <c r="AY1022" i="10"/>
  <c r="AX1022" i="10"/>
  <c r="B1022" i="10"/>
  <c r="AY1021" i="10"/>
  <c r="AX1021" i="10"/>
  <c r="B1021" i="10"/>
  <c r="AY1020" i="10"/>
  <c r="AX1020" i="10"/>
  <c r="B1020" i="10"/>
  <c r="AY1019" i="10"/>
  <c r="AX1019" i="10"/>
  <c r="B1019" i="10"/>
  <c r="AY1018" i="10"/>
  <c r="AX1018" i="10"/>
  <c r="B1018" i="10"/>
  <c r="AY1017" i="10"/>
  <c r="AX1017" i="10"/>
  <c r="B1017" i="10"/>
  <c r="AY1016" i="10"/>
  <c r="AX1016" i="10"/>
  <c r="B1016" i="10"/>
  <c r="AY1015" i="10"/>
  <c r="AX1015" i="10"/>
  <c r="B1015" i="10"/>
  <c r="AY1014" i="10"/>
  <c r="AX1014" i="10"/>
  <c r="B1014" i="10"/>
  <c r="AY1013" i="10"/>
  <c r="AX1013" i="10"/>
  <c r="B1013" i="10"/>
  <c r="AY1012" i="10"/>
  <c r="AX1012" i="10"/>
  <c r="B1012" i="10"/>
  <c r="AY1011" i="10"/>
  <c r="AX1011" i="10"/>
  <c r="B1011" i="10"/>
  <c r="AY1010" i="10"/>
  <c r="AX1010" i="10"/>
  <c r="B1010" i="10"/>
  <c r="AY1009" i="10"/>
  <c r="AX1009" i="10"/>
  <c r="B1009" i="10"/>
  <c r="AY1008" i="10"/>
  <c r="AX1008" i="10"/>
  <c r="B1008" i="10"/>
  <c r="AY1007" i="10"/>
  <c r="B1007" i="10"/>
  <c r="AY1006" i="10"/>
  <c r="AX1006" i="10"/>
  <c r="B1006" i="10"/>
  <c r="AY1005" i="10"/>
  <c r="B1005" i="10"/>
  <c r="AY1004" i="10"/>
  <c r="AX1004" i="10"/>
  <c r="B1004" i="10"/>
  <c r="AY1003" i="10"/>
  <c r="AX1003" i="10"/>
  <c r="B1003" i="10"/>
  <c r="AY1002" i="10"/>
  <c r="AX1002" i="10"/>
  <c r="B1002" i="10"/>
  <c r="AY1001" i="10"/>
  <c r="AX1001" i="10"/>
  <c r="B1001" i="10"/>
  <c r="AY1000" i="10"/>
  <c r="AX1000" i="10"/>
  <c r="B1000" i="10"/>
  <c r="AY999" i="10"/>
  <c r="AX999" i="10"/>
  <c r="B999" i="10"/>
  <c r="AY998" i="10"/>
  <c r="AX998" i="10"/>
  <c r="B998" i="10"/>
  <c r="AY997" i="10"/>
  <c r="AX997" i="10"/>
  <c r="B997" i="10"/>
  <c r="AY996" i="10"/>
  <c r="B996" i="10"/>
  <c r="AY995" i="10"/>
  <c r="AX995" i="10"/>
  <c r="B995" i="10"/>
  <c r="AY994" i="10"/>
  <c r="AX994" i="10"/>
  <c r="B994" i="10"/>
  <c r="AY993" i="10"/>
  <c r="AX993" i="10"/>
  <c r="B993" i="10"/>
  <c r="AY992" i="10"/>
  <c r="AX992" i="10"/>
  <c r="B992" i="10"/>
  <c r="AY991" i="10"/>
  <c r="AX991" i="10"/>
  <c r="B991" i="10"/>
  <c r="AY990" i="10"/>
  <c r="AX990" i="10"/>
  <c r="B990" i="10"/>
  <c r="AY989" i="10"/>
  <c r="AX989" i="10"/>
  <c r="B989" i="10"/>
  <c r="AY988" i="10"/>
  <c r="AX988" i="10"/>
  <c r="B988" i="10"/>
  <c r="AY987" i="10"/>
  <c r="AX987" i="10"/>
  <c r="B987" i="10"/>
  <c r="AY986" i="10"/>
  <c r="AX986" i="10"/>
  <c r="B986" i="10"/>
  <c r="AY985" i="10"/>
  <c r="AX985" i="10"/>
  <c r="B985" i="10"/>
  <c r="AY984" i="10"/>
  <c r="AX984" i="10"/>
  <c r="B984" i="10"/>
  <c r="AY983" i="10"/>
  <c r="AX983" i="10"/>
  <c r="B983" i="10"/>
  <c r="AY982" i="10"/>
  <c r="AX982" i="10"/>
  <c r="B982" i="10"/>
  <c r="AY981" i="10"/>
  <c r="AX981" i="10"/>
  <c r="B981" i="10"/>
  <c r="AY980" i="10"/>
  <c r="AX980" i="10"/>
  <c r="B980" i="10"/>
  <c r="AY979" i="10"/>
  <c r="AX979" i="10"/>
  <c r="B979" i="10"/>
  <c r="AY978" i="10"/>
  <c r="AX978" i="10"/>
  <c r="B978" i="10"/>
  <c r="AY977" i="10"/>
  <c r="AX977" i="10"/>
  <c r="B977" i="10"/>
  <c r="AY976" i="10"/>
  <c r="AX976" i="10"/>
  <c r="B976" i="10"/>
  <c r="AY975" i="10"/>
  <c r="AX975" i="10"/>
  <c r="B975" i="10"/>
  <c r="AY974" i="10"/>
  <c r="B974" i="10"/>
  <c r="AY973" i="10"/>
  <c r="AX973" i="10"/>
  <c r="B973" i="10"/>
  <c r="AY972" i="10"/>
  <c r="AX972" i="10"/>
  <c r="B972" i="10"/>
  <c r="AY971" i="10"/>
  <c r="AX971" i="10"/>
  <c r="B971" i="10"/>
  <c r="AY970" i="10"/>
  <c r="AX970" i="10"/>
  <c r="B970" i="10"/>
  <c r="AY969" i="10"/>
  <c r="AX969" i="10"/>
  <c r="B969" i="10"/>
  <c r="AY968" i="10"/>
  <c r="AX968" i="10"/>
  <c r="B968" i="10"/>
  <c r="AY967" i="10"/>
  <c r="AX967" i="10"/>
  <c r="B967" i="10"/>
  <c r="AY966" i="10"/>
  <c r="AX966" i="10"/>
  <c r="B966" i="10"/>
  <c r="AY965" i="10"/>
  <c r="AX965" i="10"/>
  <c r="B965" i="10"/>
  <c r="AY964" i="10"/>
  <c r="AX964" i="10"/>
  <c r="B964" i="10"/>
  <c r="AY963" i="10"/>
  <c r="AX963" i="10"/>
  <c r="B963" i="10"/>
  <c r="AY962" i="10"/>
  <c r="AX962" i="10"/>
  <c r="B962" i="10"/>
  <c r="AY961" i="10"/>
  <c r="AX961" i="10"/>
  <c r="B961" i="10"/>
  <c r="AY960" i="10"/>
  <c r="B960" i="10"/>
  <c r="AY959" i="10"/>
  <c r="AX959" i="10"/>
  <c r="B959" i="10"/>
  <c r="AY958" i="10"/>
  <c r="B958" i="10"/>
  <c r="AY957" i="10"/>
  <c r="AX957" i="10"/>
  <c r="B957" i="10"/>
  <c r="AY956" i="10"/>
  <c r="AX956" i="10"/>
  <c r="B956" i="10"/>
  <c r="AY955" i="10"/>
  <c r="AX955" i="10"/>
  <c r="B955" i="10"/>
  <c r="AY954" i="10"/>
  <c r="AX954" i="10"/>
  <c r="B954" i="10"/>
  <c r="AY953" i="10"/>
  <c r="AX953" i="10"/>
  <c r="B953" i="10"/>
  <c r="AY952" i="10"/>
  <c r="AX952" i="10"/>
  <c r="B952" i="10"/>
  <c r="AY951" i="10"/>
  <c r="AX951" i="10"/>
  <c r="B951" i="10"/>
  <c r="AY950" i="10"/>
  <c r="AX950" i="10"/>
  <c r="B950" i="10"/>
  <c r="AY949" i="10"/>
  <c r="AX949" i="10"/>
  <c r="B949" i="10"/>
  <c r="AY948" i="10"/>
  <c r="AX948" i="10"/>
  <c r="B948" i="10"/>
  <c r="AY947" i="10"/>
  <c r="AX947" i="10"/>
  <c r="B947" i="10"/>
  <c r="AY946" i="10"/>
  <c r="AX946" i="10"/>
  <c r="B946" i="10"/>
  <c r="AY945" i="10"/>
  <c r="AX945" i="10"/>
  <c r="B945" i="10"/>
  <c r="AY944" i="10"/>
  <c r="AX944" i="10"/>
  <c r="B944" i="10"/>
  <c r="AY943" i="10"/>
  <c r="AX943" i="10"/>
  <c r="B943" i="10"/>
  <c r="AY942" i="10"/>
  <c r="AX942" i="10"/>
  <c r="B942" i="10"/>
  <c r="AY941" i="10"/>
  <c r="B941" i="10"/>
  <c r="AY940" i="10"/>
  <c r="AX940" i="10"/>
  <c r="B940" i="10"/>
  <c r="AY939" i="10"/>
  <c r="AX939" i="10"/>
  <c r="B939" i="10"/>
  <c r="AY938" i="10"/>
  <c r="AX938" i="10"/>
  <c r="B938" i="10"/>
  <c r="AY937" i="10"/>
  <c r="AX937" i="10"/>
  <c r="B937" i="10"/>
  <c r="AY936" i="10"/>
  <c r="AX936" i="10"/>
  <c r="B936" i="10"/>
  <c r="AY935" i="10"/>
  <c r="AX935" i="10"/>
  <c r="B935" i="10"/>
  <c r="AY934" i="10"/>
  <c r="AX934" i="10"/>
  <c r="B934" i="10"/>
  <c r="AY933" i="10"/>
  <c r="AX933" i="10"/>
  <c r="B933" i="10"/>
  <c r="AY932" i="10"/>
  <c r="AX932" i="10"/>
  <c r="B932" i="10"/>
  <c r="AY931" i="10"/>
  <c r="AX931" i="10"/>
  <c r="B931" i="10"/>
  <c r="AY930" i="10"/>
  <c r="AX930" i="10"/>
  <c r="B930" i="10"/>
  <c r="AY929" i="10"/>
  <c r="AX929" i="10"/>
  <c r="B929" i="10"/>
  <c r="AY928" i="10"/>
  <c r="AX928" i="10"/>
  <c r="B928" i="10"/>
  <c r="AY927" i="10"/>
  <c r="AX927" i="10"/>
  <c r="B927" i="10"/>
  <c r="AY926" i="10"/>
  <c r="AX926" i="10"/>
  <c r="B926" i="10"/>
  <c r="AY925" i="10"/>
  <c r="AX925" i="10"/>
  <c r="B925" i="10"/>
  <c r="AY924" i="10"/>
  <c r="B924" i="10"/>
  <c r="AY923" i="10"/>
  <c r="AX923" i="10"/>
  <c r="B923" i="10"/>
  <c r="AY922" i="10"/>
  <c r="AX922" i="10"/>
  <c r="B922" i="10"/>
  <c r="AY921" i="10"/>
  <c r="AX921" i="10"/>
  <c r="B921" i="10"/>
  <c r="AY920" i="10"/>
  <c r="AX920" i="10"/>
  <c r="B920" i="10"/>
  <c r="AY919" i="10"/>
  <c r="B919" i="10"/>
  <c r="AY918" i="10"/>
  <c r="AX918" i="10"/>
  <c r="B918" i="10"/>
  <c r="AY917" i="10"/>
  <c r="AX917" i="10"/>
  <c r="B917" i="10"/>
  <c r="AY916" i="10"/>
  <c r="AX916" i="10"/>
  <c r="B916" i="10"/>
  <c r="AY915" i="10"/>
  <c r="AX915" i="10"/>
  <c r="B915" i="10"/>
  <c r="AY914" i="10"/>
  <c r="AX914" i="10"/>
  <c r="B914" i="10"/>
  <c r="AY913" i="10"/>
  <c r="B913" i="10"/>
  <c r="AY912" i="10"/>
  <c r="AX912" i="10"/>
  <c r="B912" i="10"/>
  <c r="AY911" i="10"/>
  <c r="AX911" i="10"/>
  <c r="B911" i="10"/>
  <c r="AY910" i="10"/>
  <c r="AX910" i="10"/>
  <c r="B910" i="10"/>
  <c r="AY909" i="10"/>
  <c r="AX909" i="10"/>
  <c r="B909" i="10"/>
  <c r="AY908" i="10"/>
  <c r="AX908" i="10"/>
  <c r="B908" i="10"/>
  <c r="AY907" i="10"/>
  <c r="B907" i="10"/>
  <c r="AY906" i="10"/>
  <c r="AX906" i="10"/>
  <c r="B906" i="10"/>
  <c r="AY905" i="10"/>
  <c r="AX905" i="10"/>
  <c r="B905" i="10"/>
  <c r="AY904" i="10"/>
  <c r="AX904" i="10"/>
  <c r="B904" i="10"/>
  <c r="AY903" i="10"/>
  <c r="AX903" i="10"/>
  <c r="B903" i="10"/>
  <c r="AY902" i="10"/>
  <c r="AX902" i="10"/>
  <c r="B902" i="10"/>
  <c r="AY901" i="10"/>
  <c r="AX901" i="10"/>
  <c r="B901" i="10"/>
  <c r="AY900" i="10"/>
  <c r="AX900" i="10"/>
  <c r="B900" i="10"/>
  <c r="AY899" i="10"/>
  <c r="AX899" i="10"/>
  <c r="B899" i="10"/>
  <c r="AY898" i="10"/>
  <c r="AX898" i="10"/>
  <c r="B898" i="10"/>
  <c r="AY897" i="10"/>
  <c r="B897" i="10"/>
  <c r="AY896" i="10"/>
  <c r="B896" i="10"/>
  <c r="AY895" i="10"/>
  <c r="AX895" i="10"/>
  <c r="B895" i="10"/>
  <c r="AY894" i="10"/>
  <c r="AX894" i="10"/>
  <c r="B894" i="10"/>
  <c r="AY893" i="10"/>
  <c r="AX893" i="10"/>
  <c r="B893" i="10"/>
  <c r="AY892" i="10"/>
  <c r="AX892" i="10"/>
  <c r="B892" i="10"/>
  <c r="AY891" i="10"/>
  <c r="AX891" i="10"/>
  <c r="B891" i="10"/>
  <c r="AY890" i="10"/>
  <c r="AX890" i="10"/>
  <c r="B890" i="10"/>
  <c r="AY889" i="10"/>
  <c r="B889" i="10"/>
  <c r="AY888" i="10"/>
  <c r="AX888" i="10"/>
  <c r="B888" i="10"/>
  <c r="AY887" i="10"/>
  <c r="B887" i="10"/>
  <c r="AY886" i="10"/>
  <c r="AX886" i="10"/>
  <c r="B886" i="10"/>
  <c r="AY885" i="10"/>
  <c r="AX885" i="10"/>
  <c r="B885" i="10"/>
  <c r="AY884" i="10"/>
  <c r="AX884" i="10"/>
  <c r="B884" i="10"/>
  <c r="AY883" i="10"/>
  <c r="AX883" i="10"/>
  <c r="B883" i="10"/>
  <c r="AY882" i="10"/>
  <c r="AX882" i="10"/>
  <c r="B882" i="10"/>
  <c r="AY881" i="10"/>
  <c r="AX881" i="10"/>
  <c r="B881" i="10"/>
  <c r="AY880" i="10"/>
  <c r="B880" i="10"/>
  <c r="AY879" i="10"/>
  <c r="AX879" i="10"/>
  <c r="B879" i="10"/>
  <c r="AY878" i="10"/>
  <c r="AX878" i="10"/>
  <c r="B878" i="10"/>
  <c r="AY877" i="10"/>
  <c r="AX877" i="10"/>
  <c r="B877" i="10"/>
  <c r="AY876" i="10"/>
  <c r="AX876" i="10"/>
  <c r="B876" i="10"/>
  <c r="AY875" i="10"/>
  <c r="AX875" i="10"/>
  <c r="B875" i="10"/>
  <c r="AY874" i="10"/>
  <c r="AX874" i="10"/>
  <c r="B874" i="10"/>
  <c r="AY873" i="10"/>
  <c r="AX873" i="10"/>
  <c r="B873" i="10"/>
  <c r="AY872" i="10"/>
  <c r="AX872" i="10"/>
  <c r="B872" i="10"/>
  <c r="AY871" i="10"/>
  <c r="B871" i="10"/>
  <c r="AY870" i="10"/>
  <c r="AX870" i="10"/>
  <c r="B870" i="10"/>
  <c r="AY869" i="10"/>
  <c r="AX869" i="10"/>
  <c r="B869" i="10"/>
  <c r="AY868" i="10"/>
  <c r="AX868" i="10"/>
  <c r="B868" i="10"/>
  <c r="AY867" i="10"/>
  <c r="AX867" i="10"/>
  <c r="B867" i="10"/>
  <c r="AY866" i="10"/>
  <c r="AX866" i="10"/>
  <c r="B866" i="10"/>
  <c r="AY865" i="10"/>
  <c r="AX865" i="10"/>
  <c r="B865" i="10"/>
  <c r="AY864" i="10"/>
  <c r="AX864" i="10"/>
  <c r="B864" i="10"/>
  <c r="AY863" i="10"/>
  <c r="AX863" i="10"/>
  <c r="B863" i="10"/>
  <c r="AY862" i="10"/>
  <c r="AX862" i="10"/>
  <c r="B862" i="10"/>
  <c r="AY861" i="10"/>
  <c r="AX861" i="10"/>
  <c r="B861" i="10"/>
  <c r="AY860" i="10"/>
  <c r="AX860" i="10"/>
  <c r="B860" i="10"/>
  <c r="AY859" i="10"/>
  <c r="AX859" i="10"/>
  <c r="B859" i="10"/>
  <c r="AY858" i="10"/>
  <c r="B858" i="10"/>
  <c r="AY857" i="10"/>
  <c r="B857" i="10"/>
  <c r="AY856" i="10"/>
  <c r="B856" i="10"/>
  <c r="AY855" i="10"/>
  <c r="AX855" i="10"/>
  <c r="B855" i="10"/>
  <c r="AY854" i="10"/>
  <c r="AX854" i="10"/>
  <c r="B854" i="10"/>
  <c r="AY853" i="10"/>
  <c r="AX853" i="10"/>
  <c r="B853" i="10"/>
  <c r="AY852" i="10"/>
  <c r="AX852" i="10"/>
  <c r="B852" i="10"/>
  <c r="AY851" i="10"/>
  <c r="AX851" i="10"/>
  <c r="B851" i="10"/>
  <c r="AY850" i="10"/>
  <c r="AX850" i="10"/>
  <c r="B850" i="10"/>
  <c r="AY849" i="10"/>
  <c r="AX849" i="10"/>
  <c r="B849" i="10"/>
  <c r="AY848" i="10"/>
  <c r="B848" i="10"/>
  <c r="AY847" i="10"/>
  <c r="AX847" i="10"/>
  <c r="B847" i="10"/>
  <c r="AY846" i="10"/>
  <c r="AX846" i="10"/>
  <c r="B846" i="10"/>
  <c r="AY845" i="10"/>
  <c r="B845" i="10"/>
  <c r="AY844" i="10"/>
  <c r="AX844" i="10"/>
  <c r="B844" i="10"/>
  <c r="AY843" i="10"/>
  <c r="AX843" i="10"/>
  <c r="B843" i="10"/>
  <c r="AY842" i="10"/>
  <c r="AX842" i="10"/>
  <c r="B842" i="10"/>
  <c r="AY841" i="10"/>
  <c r="AX841" i="10"/>
  <c r="B841" i="10"/>
  <c r="AY840" i="10"/>
  <c r="AX840" i="10"/>
  <c r="B840" i="10"/>
  <c r="AY839" i="10"/>
  <c r="AX839" i="10"/>
  <c r="B839" i="10"/>
  <c r="AY838" i="10"/>
  <c r="AX838" i="10"/>
  <c r="B838" i="10"/>
  <c r="AY837" i="10"/>
  <c r="AX837" i="10"/>
  <c r="B837" i="10"/>
  <c r="AY836" i="10"/>
  <c r="AX836" i="10"/>
  <c r="B836" i="10"/>
  <c r="AY835" i="10"/>
  <c r="AX835" i="10"/>
  <c r="B835" i="10"/>
  <c r="AY834" i="10"/>
  <c r="AX834" i="10"/>
  <c r="B834" i="10"/>
  <c r="AY833" i="10"/>
  <c r="AX833" i="10"/>
  <c r="B833" i="10"/>
  <c r="AY832" i="10"/>
  <c r="AX832" i="10"/>
  <c r="B832" i="10"/>
  <c r="AY831" i="10"/>
  <c r="AX831" i="10"/>
  <c r="B831" i="10"/>
  <c r="AY830" i="10"/>
  <c r="AX830" i="10"/>
  <c r="B830" i="10"/>
  <c r="AY829" i="10"/>
  <c r="AX829" i="10"/>
  <c r="B829" i="10"/>
  <c r="AY828" i="10"/>
  <c r="AX828" i="10"/>
  <c r="B828" i="10"/>
  <c r="AY827" i="10"/>
  <c r="AX827" i="10"/>
  <c r="B827" i="10"/>
  <c r="AY826" i="10"/>
  <c r="AX826" i="10"/>
  <c r="B826" i="10"/>
  <c r="AY825" i="10"/>
  <c r="B825" i="10"/>
  <c r="AY824" i="10"/>
  <c r="AX824" i="10"/>
  <c r="B824" i="10"/>
  <c r="AY823" i="10"/>
  <c r="AX823" i="10"/>
  <c r="B823" i="10"/>
  <c r="AY822" i="10"/>
  <c r="AX822" i="10"/>
  <c r="B822" i="10"/>
  <c r="AY821" i="10"/>
  <c r="AX821" i="10"/>
  <c r="B821" i="10"/>
  <c r="AY820" i="10"/>
  <c r="AX820" i="10"/>
  <c r="B820" i="10"/>
  <c r="AY819" i="10"/>
  <c r="AX819" i="10"/>
  <c r="B819" i="10"/>
  <c r="AY818" i="10"/>
  <c r="AX818" i="10"/>
  <c r="B818" i="10"/>
  <c r="AY817" i="10"/>
  <c r="AX817" i="10"/>
  <c r="B817" i="10"/>
  <c r="AY816" i="10"/>
  <c r="AX816" i="10"/>
  <c r="B816" i="10"/>
  <c r="AY815" i="10"/>
  <c r="AX815" i="10"/>
  <c r="B815" i="10"/>
  <c r="AY814" i="10"/>
  <c r="AX814" i="10"/>
  <c r="B814" i="10"/>
  <c r="AY813" i="10"/>
  <c r="AX813" i="10"/>
  <c r="B813" i="10"/>
  <c r="AY812" i="10"/>
  <c r="AX812" i="10"/>
  <c r="B812" i="10"/>
  <c r="AY811" i="10"/>
  <c r="AX811" i="10"/>
  <c r="B811" i="10"/>
  <c r="AY810" i="10"/>
  <c r="AX810" i="10"/>
  <c r="B810" i="10"/>
  <c r="AY809" i="10"/>
  <c r="AX809" i="10"/>
  <c r="B809" i="10"/>
  <c r="AY808" i="10"/>
  <c r="AX808" i="10"/>
  <c r="B808" i="10"/>
  <c r="AY807" i="10"/>
  <c r="AX807" i="10"/>
  <c r="B807" i="10"/>
  <c r="AY806" i="10"/>
  <c r="AX806" i="10"/>
  <c r="B806" i="10"/>
  <c r="AY805" i="10"/>
  <c r="AX805" i="10"/>
  <c r="B805" i="10"/>
  <c r="AY804" i="10"/>
  <c r="AX804" i="10"/>
  <c r="B804" i="10"/>
  <c r="AY803" i="10"/>
  <c r="AX803" i="10"/>
  <c r="B803" i="10"/>
  <c r="AY802" i="10"/>
  <c r="B802" i="10"/>
  <c r="AY801" i="10"/>
  <c r="AX801" i="10"/>
  <c r="B801" i="10"/>
  <c r="AY800" i="10"/>
  <c r="AX800" i="10"/>
  <c r="B800" i="10"/>
  <c r="AY799" i="10"/>
  <c r="B799" i="10"/>
  <c r="AY798" i="10"/>
  <c r="AX798" i="10"/>
  <c r="B798" i="10"/>
  <c r="AY797" i="10"/>
  <c r="AX797" i="10"/>
  <c r="B797" i="10"/>
  <c r="AY796" i="10"/>
  <c r="B796" i="10"/>
  <c r="AY795" i="10"/>
  <c r="AX795" i="10"/>
  <c r="B795" i="10"/>
  <c r="AY794" i="10"/>
  <c r="AX794" i="10"/>
  <c r="B794" i="10"/>
  <c r="AY793" i="10"/>
  <c r="AX793" i="10"/>
  <c r="B793" i="10"/>
  <c r="AY792" i="10"/>
  <c r="AX792" i="10"/>
  <c r="B792" i="10"/>
  <c r="AY791" i="10"/>
  <c r="AX791" i="10"/>
  <c r="B791" i="10"/>
  <c r="AY790" i="10"/>
  <c r="AX790" i="10"/>
  <c r="B790" i="10"/>
  <c r="AY789" i="10"/>
  <c r="AX789" i="10"/>
  <c r="B789" i="10"/>
  <c r="AY788" i="10"/>
  <c r="AX788" i="10"/>
  <c r="B788" i="10"/>
  <c r="AY787" i="10"/>
  <c r="AX787" i="10"/>
  <c r="B787" i="10"/>
  <c r="AY786" i="10"/>
  <c r="AX786" i="10"/>
  <c r="B786" i="10"/>
  <c r="AY785" i="10"/>
  <c r="AX785" i="10"/>
  <c r="B785" i="10"/>
  <c r="AY784" i="10"/>
  <c r="AX784" i="10"/>
  <c r="B784" i="10"/>
  <c r="AY783" i="10"/>
  <c r="AX783" i="10"/>
  <c r="B783" i="10"/>
  <c r="AY782" i="10"/>
  <c r="AX782" i="10"/>
  <c r="B782" i="10"/>
  <c r="AY781" i="10"/>
  <c r="AX781" i="10"/>
  <c r="B781" i="10"/>
  <c r="AY780" i="10"/>
  <c r="AX780" i="10"/>
  <c r="B780" i="10"/>
  <c r="AY779" i="10"/>
  <c r="AX779" i="10"/>
  <c r="B779" i="10"/>
  <c r="AY778" i="10"/>
  <c r="AX778" i="10"/>
  <c r="B778" i="10"/>
  <c r="AY777" i="10"/>
  <c r="AX777" i="10"/>
  <c r="B777" i="10"/>
  <c r="AY776" i="10"/>
  <c r="AX776" i="10"/>
  <c r="B776" i="10"/>
  <c r="AY775" i="10"/>
  <c r="B775" i="10"/>
  <c r="AY774" i="10"/>
  <c r="AX774" i="10"/>
  <c r="B774" i="10"/>
  <c r="AY773" i="10"/>
  <c r="AX773" i="10"/>
  <c r="B773" i="10"/>
  <c r="AY772" i="10"/>
  <c r="AX772" i="10"/>
  <c r="B772" i="10"/>
  <c r="AY771" i="10"/>
  <c r="AX771" i="10"/>
  <c r="B771" i="10"/>
  <c r="AY770" i="10"/>
  <c r="B770" i="10"/>
  <c r="AY769" i="10"/>
  <c r="B769" i="10"/>
  <c r="AY768" i="10"/>
  <c r="AX768" i="10"/>
  <c r="B768" i="10"/>
  <c r="AY767" i="10"/>
  <c r="AX767" i="10"/>
  <c r="B767" i="10"/>
  <c r="AY766" i="10"/>
  <c r="AX766" i="10"/>
  <c r="B766" i="10"/>
  <c r="AY765" i="10"/>
  <c r="AX765" i="10"/>
  <c r="B765" i="10"/>
  <c r="AY764" i="10"/>
  <c r="AX764" i="10"/>
  <c r="B764" i="10"/>
  <c r="AY763" i="10"/>
  <c r="AX763" i="10"/>
  <c r="B763" i="10"/>
  <c r="AY762" i="10"/>
  <c r="AX762" i="10"/>
  <c r="B762" i="10"/>
  <c r="AY761" i="10"/>
  <c r="AX761" i="10"/>
  <c r="B761" i="10"/>
  <c r="AY760" i="10"/>
  <c r="AX760" i="10"/>
  <c r="B760" i="10"/>
  <c r="AY759" i="10"/>
  <c r="AX759" i="10"/>
  <c r="B759" i="10"/>
  <c r="AY758" i="10"/>
  <c r="AX758" i="10"/>
  <c r="B758" i="10"/>
  <c r="AY757" i="10"/>
  <c r="AX757" i="10"/>
  <c r="B757" i="10"/>
  <c r="AY756" i="10"/>
  <c r="AX756" i="10"/>
  <c r="B756" i="10"/>
  <c r="AY755" i="10"/>
  <c r="AX755" i="10"/>
  <c r="B755" i="10"/>
  <c r="AY754" i="10"/>
  <c r="AX754" i="10"/>
  <c r="B754" i="10"/>
  <c r="AY753" i="10"/>
  <c r="AX753" i="10"/>
  <c r="B753" i="10"/>
  <c r="AY752" i="10"/>
  <c r="AX752" i="10"/>
  <c r="B752" i="10"/>
  <c r="AY751" i="10"/>
  <c r="AX751" i="10"/>
  <c r="B751" i="10"/>
  <c r="AY750" i="10"/>
  <c r="AX750" i="10"/>
  <c r="B750" i="10"/>
  <c r="AY749" i="10"/>
  <c r="B749" i="10"/>
  <c r="AY748" i="10"/>
  <c r="AX748" i="10"/>
  <c r="B748" i="10"/>
  <c r="AY747" i="10"/>
  <c r="AX747" i="10"/>
  <c r="B747" i="10"/>
  <c r="AY746" i="10"/>
  <c r="AX746" i="10"/>
  <c r="B746" i="10"/>
  <c r="AY745" i="10"/>
  <c r="AX745" i="10"/>
  <c r="B745" i="10"/>
  <c r="AY744" i="10"/>
  <c r="AX744" i="10"/>
  <c r="B744" i="10"/>
  <c r="AY743" i="10"/>
  <c r="AX743" i="10"/>
  <c r="B743" i="10"/>
  <c r="AY742" i="10"/>
  <c r="AX742" i="10"/>
  <c r="B742" i="10"/>
  <c r="AY741" i="10"/>
  <c r="AX741" i="10"/>
  <c r="B741" i="10"/>
  <c r="AY740" i="10"/>
  <c r="AX740" i="10"/>
  <c r="B740" i="10"/>
  <c r="AY739" i="10"/>
  <c r="AX739" i="10"/>
  <c r="B739" i="10"/>
  <c r="AY738" i="10"/>
  <c r="B738" i="10"/>
  <c r="AY737" i="10"/>
  <c r="B737" i="10"/>
  <c r="AY736" i="10"/>
  <c r="AX736" i="10"/>
  <c r="B736" i="10"/>
  <c r="AY735" i="10"/>
  <c r="AX735" i="10"/>
  <c r="B735" i="10"/>
  <c r="AY734" i="10"/>
  <c r="AX734" i="10"/>
  <c r="B734" i="10"/>
  <c r="AY733" i="10"/>
  <c r="AX733" i="10"/>
  <c r="B733" i="10"/>
  <c r="AY732" i="10"/>
  <c r="AX732" i="10"/>
  <c r="B732" i="10"/>
  <c r="AY731" i="10"/>
  <c r="AX731" i="10"/>
  <c r="B731" i="10"/>
  <c r="AY730" i="10"/>
  <c r="AX730" i="10"/>
  <c r="B730" i="10"/>
  <c r="AY729" i="10"/>
  <c r="AX729" i="10"/>
  <c r="B729" i="10"/>
  <c r="AY728" i="10"/>
  <c r="AX728" i="10"/>
  <c r="B728" i="10"/>
  <c r="AY727" i="10"/>
  <c r="AX727" i="10"/>
  <c r="B727" i="10"/>
  <c r="AY726" i="10"/>
  <c r="AX726" i="10"/>
  <c r="B726" i="10"/>
  <c r="AY725" i="10"/>
  <c r="B725" i="10"/>
  <c r="AY724" i="10"/>
  <c r="AX724" i="10"/>
  <c r="B724" i="10"/>
  <c r="AY723" i="10"/>
  <c r="AX723" i="10"/>
  <c r="B723" i="10"/>
  <c r="AY722" i="10"/>
  <c r="AX722" i="10"/>
  <c r="B722" i="10"/>
  <c r="AY721" i="10"/>
  <c r="AX721" i="10"/>
  <c r="B721" i="10"/>
  <c r="AY720" i="10"/>
  <c r="AX720" i="10"/>
  <c r="B720" i="10"/>
  <c r="AY719" i="10"/>
  <c r="AX719" i="10"/>
  <c r="B719" i="10"/>
  <c r="AY718" i="10"/>
  <c r="AX718" i="10"/>
  <c r="B718" i="10"/>
  <c r="AY717" i="10"/>
  <c r="B717" i="10"/>
  <c r="AY716" i="10"/>
  <c r="AX716" i="10"/>
  <c r="B716" i="10"/>
  <c r="AY715" i="10"/>
  <c r="AX715" i="10"/>
  <c r="B715" i="10"/>
  <c r="AY714" i="10"/>
  <c r="AX714" i="10"/>
  <c r="B714" i="10"/>
  <c r="AY713" i="10"/>
  <c r="AX713" i="10"/>
  <c r="B713" i="10"/>
  <c r="AY712" i="10"/>
  <c r="AX712" i="10"/>
  <c r="B712" i="10"/>
  <c r="AY711" i="10"/>
  <c r="AX711" i="10"/>
  <c r="B711" i="10"/>
  <c r="AY710" i="10"/>
  <c r="AX710" i="10"/>
  <c r="B710" i="10"/>
  <c r="AY709" i="10"/>
  <c r="AX709" i="10"/>
  <c r="B709" i="10"/>
  <c r="AY708" i="10"/>
  <c r="AX708" i="10"/>
  <c r="B708" i="10"/>
  <c r="AY707" i="10"/>
  <c r="AX707" i="10"/>
  <c r="B707" i="10"/>
  <c r="AY706" i="10"/>
  <c r="AY705" i="10"/>
  <c r="AX705" i="10"/>
  <c r="B705" i="10"/>
  <c r="AY704" i="10"/>
  <c r="AX704" i="10"/>
  <c r="B704" i="10"/>
  <c r="AY703" i="10"/>
  <c r="AX703" i="10"/>
  <c r="B703" i="10"/>
  <c r="AY702" i="10"/>
  <c r="AX702" i="10"/>
  <c r="B702" i="10"/>
  <c r="AY701" i="10"/>
  <c r="AX701" i="10"/>
  <c r="B701" i="10"/>
  <c r="AY700" i="10"/>
  <c r="AX700" i="10"/>
  <c r="B700" i="10"/>
  <c r="AY699" i="10"/>
  <c r="AX699" i="10"/>
  <c r="B699" i="10"/>
  <c r="AY698" i="10"/>
  <c r="AX698" i="10"/>
  <c r="B698" i="10"/>
  <c r="AY697" i="10"/>
  <c r="AY696" i="10"/>
  <c r="AX696" i="10"/>
  <c r="B696" i="10"/>
  <c r="AY695" i="10"/>
  <c r="AX695" i="10"/>
  <c r="B695" i="10"/>
  <c r="AY694" i="10"/>
  <c r="B694" i="10"/>
  <c r="AY693" i="10"/>
  <c r="AX693" i="10"/>
  <c r="B693" i="10"/>
  <c r="AY692" i="10"/>
  <c r="AX692" i="10"/>
  <c r="B692" i="10"/>
  <c r="AY691" i="10"/>
  <c r="AX691" i="10"/>
  <c r="B691" i="10"/>
  <c r="AY690" i="10"/>
  <c r="AX690" i="10"/>
  <c r="B690" i="10"/>
  <c r="AY689" i="10"/>
  <c r="AX689" i="10"/>
  <c r="B689" i="10"/>
  <c r="AY688" i="10"/>
  <c r="AX688" i="10"/>
  <c r="B688" i="10"/>
  <c r="AY687" i="10"/>
  <c r="AX687" i="10"/>
  <c r="B687" i="10"/>
  <c r="AY686" i="10"/>
  <c r="AX686" i="10"/>
  <c r="B686" i="10"/>
  <c r="AY685" i="10"/>
  <c r="AX685" i="10"/>
  <c r="B685" i="10"/>
  <c r="AY684" i="10"/>
  <c r="AX684" i="10"/>
  <c r="B684" i="10"/>
  <c r="AY683" i="10"/>
  <c r="AX683" i="10"/>
  <c r="B683" i="10"/>
  <c r="AY682" i="10"/>
  <c r="AX682" i="10"/>
  <c r="B682" i="10"/>
  <c r="AY681" i="10"/>
  <c r="B681" i="10"/>
  <c r="AY680" i="10"/>
  <c r="AX680" i="10"/>
  <c r="B680" i="10"/>
  <c r="AY679" i="10"/>
  <c r="AX679" i="10"/>
  <c r="B679" i="10"/>
  <c r="AY678" i="10"/>
  <c r="AX678" i="10"/>
  <c r="B678" i="10"/>
  <c r="AY677" i="10"/>
  <c r="AX677" i="10"/>
  <c r="B677" i="10"/>
  <c r="AY676" i="10"/>
  <c r="AX676" i="10"/>
  <c r="B676" i="10"/>
  <c r="AY675" i="10"/>
  <c r="AX675" i="10"/>
  <c r="B675" i="10"/>
  <c r="AY674" i="10"/>
  <c r="AX674" i="10"/>
  <c r="B674" i="10"/>
  <c r="AY673" i="10"/>
  <c r="AX673" i="10"/>
  <c r="B673" i="10"/>
  <c r="AY672" i="10"/>
  <c r="AX672" i="10"/>
  <c r="B672" i="10"/>
  <c r="AY671" i="10"/>
  <c r="B671" i="10"/>
  <c r="AY670" i="10"/>
  <c r="AX670" i="10"/>
  <c r="B670" i="10"/>
  <c r="AY669" i="10"/>
  <c r="AX669" i="10"/>
  <c r="B669" i="10"/>
  <c r="AY668" i="10"/>
  <c r="AX668" i="10"/>
  <c r="B668" i="10"/>
  <c r="AY667" i="10"/>
  <c r="AX667" i="10"/>
  <c r="B667" i="10"/>
  <c r="AY666" i="10"/>
  <c r="AX666" i="10"/>
  <c r="B666" i="10"/>
  <c r="AY665" i="10"/>
  <c r="B665" i="10"/>
  <c r="AY664" i="10"/>
  <c r="AX664" i="10"/>
  <c r="B664" i="10"/>
  <c r="AY663" i="10"/>
  <c r="AX663" i="10"/>
  <c r="B663" i="10"/>
  <c r="AY662" i="10"/>
  <c r="AX662" i="10"/>
  <c r="B662" i="10"/>
  <c r="AY661" i="10"/>
  <c r="AX661" i="10"/>
  <c r="B661" i="10"/>
  <c r="AY660" i="10"/>
  <c r="AX660" i="10"/>
  <c r="B660" i="10"/>
  <c r="AY659" i="10"/>
  <c r="B659" i="10"/>
  <c r="AY658" i="10"/>
  <c r="AX658" i="10"/>
  <c r="B658" i="10"/>
  <c r="AY657" i="10"/>
  <c r="AX657" i="10"/>
  <c r="B657" i="10"/>
  <c r="AY656" i="10"/>
  <c r="AX656" i="10"/>
  <c r="B656" i="10"/>
  <c r="AY655" i="10"/>
  <c r="AX655" i="10"/>
  <c r="B655" i="10"/>
  <c r="AY654" i="10"/>
  <c r="B654" i="10"/>
  <c r="AY653" i="10"/>
  <c r="AX653" i="10"/>
  <c r="B653" i="10"/>
  <c r="AY652" i="10"/>
  <c r="AX652" i="10"/>
  <c r="B652" i="10"/>
  <c r="AY651" i="10"/>
  <c r="AX651" i="10"/>
  <c r="B651" i="10"/>
  <c r="AY650" i="10"/>
  <c r="AX650" i="10"/>
  <c r="B650" i="10"/>
  <c r="AY649" i="10"/>
  <c r="AX649" i="10"/>
  <c r="B649" i="10"/>
  <c r="AY648" i="10"/>
  <c r="AX648" i="10"/>
  <c r="B648" i="10"/>
  <c r="AY647" i="10"/>
  <c r="AX647" i="10"/>
  <c r="B647" i="10"/>
  <c r="AY646" i="10"/>
  <c r="AX646" i="10"/>
  <c r="B646" i="10"/>
  <c r="AY645" i="10"/>
  <c r="AX645" i="10"/>
  <c r="B645" i="10"/>
  <c r="AY644" i="10"/>
  <c r="AX644" i="10"/>
  <c r="B644" i="10"/>
  <c r="AY643" i="10"/>
  <c r="AX643" i="10"/>
  <c r="B643" i="10"/>
  <c r="AY642" i="10"/>
  <c r="AX642" i="10"/>
  <c r="B642" i="10"/>
  <c r="AY641" i="10"/>
  <c r="B641" i="10"/>
  <c r="AY640" i="10"/>
  <c r="AX640" i="10"/>
  <c r="B640" i="10"/>
  <c r="AY639" i="10"/>
  <c r="B639" i="10"/>
  <c r="AY638" i="10"/>
  <c r="AX638" i="10"/>
  <c r="B638" i="10"/>
  <c r="AY637" i="10"/>
  <c r="AX637" i="10"/>
  <c r="B637" i="10"/>
  <c r="AY636" i="10"/>
  <c r="AX636" i="10"/>
  <c r="B636" i="10"/>
  <c r="AY635" i="10"/>
  <c r="AX635" i="10"/>
  <c r="B635" i="10"/>
  <c r="AY634" i="10"/>
  <c r="AX634" i="10"/>
  <c r="B634" i="10"/>
  <c r="AY633" i="10"/>
  <c r="AX633" i="10"/>
  <c r="B633" i="10"/>
  <c r="AY632" i="10"/>
  <c r="AX632" i="10"/>
  <c r="B632" i="10"/>
  <c r="AY631" i="10"/>
  <c r="AX631" i="10"/>
  <c r="B631" i="10"/>
  <c r="AY630" i="10"/>
  <c r="AX630" i="10"/>
  <c r="B630" i="10"/>
  <c r="AY629" i="10"/>
  <c r="AX629" i="10"/>
  <c r="B629" i="10"/>
  <c r="AY628" i="10"/>
  <c r="AX628" i="10"/>
  <c r="B628" i="10"/>
  <c r="AY627" i="10"/>
  <c r="AX627" i="10"/>
  <c r="B627" i="10"/>
  <c r="AY626" i="10"/>
  <c r="AX626" i="10"/>
  <c r="B626" i="10"/>
  <c r="AY625" i="10"/>
  <c r="B625" i="10"/>
  <c r="AY624" i="10"/>
  <c r="AX624" i="10"/>
  <c r="B624" i="10"/>
  <c r="AY623" i="10"/>
  <c r="B623" i="10"/>
  <c r="AY622" i="10"/>
  <c r="AX622" i="10"/>
  <c r="B622" i="10"/>
  <c r="AY621" i="10"/>
  <c r="AX621" i="10"/>
  <c r="B621" i="10"/>
  <c r="AY620" i="10"/>
  <c r="AX620" i="10"/>
  <c r="B620" i="10"/>
  <c r="AY619" i="10"/>
  <c r="AX619" i="10"/>
  <c r="B619" i="10"/>
  <c r="AY618" i="10"/>
  <c r="AX618" i="10"/>
  <c r="B618" i="10"/>
  <c r="AY617" i="10"/>
  <c r="AX617" i="10"/>
  <c r="B617" i="10"/>
  <c r="AY616" i="10"/>
  <c r="AX616" i="10"/>
  <c r="B616" i="10"/>
  <c r="AY615" i="10"/>
  <c r="AX615" i="10"/>
  <c r="B615" i="10"/>
  <c r="AY614" i="10"/>
  <c r="AX614" i="10"/>
  <c r="B614" i="10"/>
  <c r="AY613" i="10"/>
  <c r="AX613" i="10"/>
  <c r="B613" i="10"/>
  <c r="AY612" i="10"/>
  <c r="AX612" i="10"/>
  <c r="B612" i="10"/>
  <c r="AY611" i="10"/>
  <c r="AX611" i="10"/>
  <c r="B611" i="10"/>
  <c r="AY610" i="10"/>
  <c r="AX610" i="10"/>
  <c r="B610" i="10"/>
  <c r="AY609" i="10"/>
  <c r="AX609" i="10"/>
  <c r="B609" i="10"/>
  <c r="AY608" i="10"/>
  <c r="AX608" i="10"/>
  <c r="B608" i="10"/>
  <c r="AY607" i="10"/>
  <c r="AX607" i="10"/>
  <c r="B607" i="10"/>
  <c r="AY606" i="10"/>
  <c r="AX606" i="10"/>
  <c r="B606" i="10"/>
  <c r="AY605" i="10"/>
  <c r="AX605" i="10"/>
  <c r="B605" i="10"/>
  <c r="AY604" i="10"/>
  <c r="AX604" i="10"/>
  <c r="B604" i="10"/>
  <c r="AY603" i="10"/>
  <c r="AX603" i="10"/>
  <c r="B603" i="10"/>
  <c r="AY602" i="10"/>
  <c r="B602" i="10"/>
  <c r="AY601" i="10"/>
  <c r="AX601" i="10"/>
  <c r="B601" i="10"/>
  <c r="AY600" i="10"/>
  <c r="AX600" i="10"/>
  <c r="B600" i="10"/>
  <c r="AY599" i="10"/>
  <c r="AX599" i="10"/>
  <c r="B599" i="10"/>
  <c r="AY598" i="10"/>
  <c r="AX598" i="10"/>
  <c r="B598" i="10"/>
  <c r="AY597" i="10"/>
  <c r="AX597" i="10"/>
  <c r="B597" i="10"/>
  <c r="AY596" i="10"/>
  <c r="AX596" i="10"/>
  <c r="B596" i="10"/>
  <c r="AY595" i="10"/>
  <c r="AX595" i="10"/>
  <c r="B595" i="10"/>
  <c r="AY594" i="10"/>
  <c r="AX594" i="10"/>
  <c r="B594" i="10"/>
  <c r="AY593" i="10"/>
  <c r="AX593" i="10"/>
  <c r="B593" i="10"/>
  <c r="AY592" i="10"/>
  <c r="AX592" i="10"/>
  <c r="B592" i="10"/>
  <c r="AY591" i="10"/>
  <c r="AX591" i="10"/>
  <c r="B591" i="10"/>
  <c r="AY590" i="10"/>
  <c r="AX590" i="10"/>
  <c r="B590" i="10"/>
  <c r="AY589" i="10"/>
  <c r="AX589" i="10"/>
  <c r="B589" i="10"/>
  <c r="AY588" i="10"/>
  <c r="AX588" i="10"/>
  <c r="B588" i="10"/>
  <c r="AY587" i="10"/>
  <c r="AX587" i="10"/>
  <c r="B587" i="10"/>
  <c r="AY586" i="10"/>
  <c r="B586" i="10"/>
  <c r="AY585" i="10"/>
  <c r="AX585" i="10"/>
  <c r="B585" i="10"/>
  <c r="AY584" i="10"/>
  <c r="AX584" i="10"/>
  <c r="B584" i="10"/>
  <c r="AY583" i="10"/>
  <c r="AX583" i="10"/>
  <c r="B583" i="10"/>
  <c r="AY582" i="10"/>
  <c r="AX582" i="10"/>
  <c r="B582" i="10"/>
  <c r="AY581" i="10"/>
  <c r="AX581" i="10"/>
  <c r="B581" i="10"/>
  <c r="AY580" i="10"/>
  <c r="AX580" i="10"/>
  <c r="B580" i="10"/>
  <c r="AY579" i="10"/>
  <c r="AX579" i="10"/>
  <c r="B579" i="10"/>
  <c r="AY578" i="10"/>
  <c r="AX578" i="10"/>
  <c r="B578" i="10"/>
  <c r="AY577" i="10"/>
  <c r="AX577" i="10"/>
  <c r="B577" i="10"/>
  <c r="AY576" i="10"/>
  <c r="AX576" i="10"/>
  <c r="B576" i="10"/>
  <c r="AY575" i="10"/>
  <c r="AX575" i="10"/>
  <c r="B575" i="10"/>
  <c r="AY574" i="10"/>
  <c r="AX574" i="10"/>
  <c r="B574" i="10"/>
  <c r="AY573" i="10"/>
  <c r="AX573" i="10"/>
  <c r="B573" i="10"/>
  <c r="AY572" i="10"/>
  <c r="AX572" i="10"/>
  <c r="B572" i="10"/>
  <c r="AY571" i="10"/>
  <c r="AX571" i="10"/>
  <c r="B571" i="10"/>
  <c r="AY570" i="10"/>
  <c r="AX570" i="10"/>
  <c r="B570" i="10"/>
  <c r="AY569" i="10"/>
  <c r="AX569" i="10"/>
  <c r="B569" i="10"/>
  <c r="AY568" i="10"/>
  <c r="AX568" i="10"/>
  <c r="B568" i="10"/>
  <c r="AY567" i="10"/>
  <c r="AX567" i="10"/>
  <c r="B567" i="10"/>
  <c r="AY566" i="10"/>
  <c r="AX566" i="10"/>
  <c r="B566" i="10"/>
  <c r="AY565" i="10"/>
  <c r="AX565" i="10"/>
  <c r="B565" i="10"/>
  <c r="AY564" i="10"/>
  <c r="AX564" i="10"/>
  <c r="B564" i="10"/>
  <c r="AY563" i="10"/>
  <c r="AX563" i="10"/>
  <c r="B563" i="10"/>
  <c r="AY562" i="10"/>
  <c r="AX562" i="10"/>
  <c r="B562" i="10"/>
  <c r="AY561" i="10"/>
  <c r="AX561" i="10"/>
  <c r="B561" i="10"/>
  <c r="AY560" i="10"/>
  <c r="AX560" i="10"/>
  <c r="B560" i="10"/>
  <c r="AY559" i="10"/>
  <c r="AX559" i="10"/>
  <c r="B559" i="10"/>
  <c r="AY558" i="10"/>
  <c r="AX558" i="10"/>
  <c r="B558" i="10"/>
  <c r="AY557" i="10"/>
  <c r="AX557" i="10"/>
  <c r="B557" i="10"/>
  <c r="AY556" i="10"/>
  <c r="AX556" i="10"/>
  <c r="B556" i="10"/>
  <c r="AY555" i="10"/>
  <c r="AX555" i="10"/>
  <c r="B555" i="10"/>
  <c r="AY554" i="10"/>
  <c r="AX554" i="10"/>
  <c r="B554" i="10"/>
  <c r="AY553" i="10"/>
  <c r="AX553" i="10"/>
  <c r="B553" i="10"/>
  <c r="AY552" i="10"/>
  <c r="AX552" i="10"/>
  <c r="B552" i="10"/>
  <c r="AY551" i="10"/>
  <c r="AX551" i="10"/>
  <c r="B551" i="10"/>
  <c r="AY550" i="10"/>
  <c r="AX550" i="10"/>
  <c r="B550" i="10"/>
  <c r="AY549" i="10"/>
  <c r="AX549" i="10"/>
  <c r="B549" i="10"/>
  <c r="AY548" i="10"/>
  <c r="AX548" i="10"/>
  <c r="B548" i="10"/>
  <c r="AY547" i="10"/>
  <c r="AX547" i="10"/>
  <c r="B547" i="10"/>
  <c r="AY546" i="10"/>
  <c r="B546" i="10"/>
  <c r="AY545" i="10"/>
  <c r="AX545" i="10"/>
  <c r="B545" i="10"/>
  <c r="AY544" i="10"/>
  <c r="AX544" i="10"/>
  <c r="B544" i="10"/>
  <c r="AY543" i="10"/>
  <c r="AX543" i="10"/>
  <c r="B543" i="10"/>
  <c r="AY542" i="10"/>
  <c r="AX542" i="10"/>
  <c r="B542" i="10"/>
  <c r="AY541" i="10"/>
  <c r="AX541" i="10"/>
  <c r="B541" i="10"/>
  <c r="AY540" i="10"/>
  <c r="AX540" i="10"/>
  <c r="B540" i="10"/>
  <c r="AY539" i="10"/>
  <c r="AX539" i="10"/>
  <c r="B539" i="10"/>
  <c r="AY538" i="10"/>
  <c r="AX538" i="10"/>
  <c r="B538" i="10"/>
  <c r="AY537" i="10"/>
  <c r="AX537" i="10"/>
  <c r="B537" i="10"/>
  <c r="AY536" i="10"/>
  <c r="AX536" i="10"/>
  <c r="B536" i="10"/>
  <c r="AY535" i="10"/>
  <c r="AY534" i="10"/>
  <c r="AX534" i="10"/>
  <c r="B534" i="10"/>
  <c r="AY533" i="10"/>
  <c r="AX533" i="10"/>
  <c r="B533" i="10"/>
  <c r="AY532" i="10"/>
  <c r="AX532" i="10"/>
  <c r="B532" i="10"/>
  <c r="AY531" i="10"/>
  <c r="AX531" i="10"/>
  <c r="B531" i="10"/>
  <c r="AY530" i="10"/>
  <c r="AX530" i="10"/>
  <c r="B530" i="10"/>
  <c r="AY529" i="10"/>
  <c r="AX529" i="10"/>
  <c r="B529" i="10"/>
  <c r="AY528" i="10"/>
  <c r="AX528" i="10"/>
  <c r="B528" i="10"/>
  <c r="AY527" i="10"/>
  <c r="AX527" i="10"/>
  <c r="B527" i="10"/>
  <c r="AY526" i="10"/>
  <c r="AX526" i="10"/>
  <c r="B526" i="10"/>
  <c r="AY525" i="10"/>
  <c r="AX525" i="10"/>
  <c r="B525" i="10"/>
  <c r="AY524" i="10"/>
  <c r="AX524" i="10"/>
  <c r="B524" i="10"/>
  <c r="AY523" i="10"/>
  <c r="AX523" i="10"/>
  <c r="B523" i="10"/>
  <c r="AY522" i="10"/>
  <c r="AX522" i="10"/>
  <c r="B522" i="10"/>
  <c r="AY521" i="10"/>
  <c r="B521" i="10"/>
  <c r="AY520" i="10"/>
  <c r="AX520" i="10"/>
  <c r="B520" i="10"/>
  <c r="AY519" i="10"/>
  <c r="AX519" i="10"/>
  <c r="B519" i="10"/>
  <c r="AY518" i="10"/>
  <c r="AX518" i="10"/>
  <c r="B518" i="10"/>
  <c r="AY517" i="10"/>
  <c r="AX517" i="10"/>
  <c r="B517" i="10"/>
  <c r="AY516" i="10"/>
  <c r="AX516" i="10"/>
  <c r="B516" i="10"/>
  <c r="AY515" i="10"/>
  <c r="AX515" i="10"/>
  <c r="B515" i="10"/>
  <c r="AY514" i="10"/>
  <c r="AX514" i="10"/>
  <c r="B514" i="10"/>
  <c r="AY513" i="10"/>
  <c r="AX513" i="10"/>
  <c r="B513" i="10"/>
  <c r="AY512" i="10"/>
  <c r="AX512" i="10"/>
  <c r="B512" i="10"/>
  <c r="AY511" i="10"/>
  <c r="AX511" i="10"/>
  <c r="B511" i="10"/>
  <c r="AY510" i="10"/>
  <c r="AX510" i="10"/>
  <c r="B510" i="10"/>
  <c r="AY509" i="10"/>
  <c r="AX509" i="10"/>
  <c r="B509" i="10"/>
  <c r="AY508" i="10"/>
  <c r="AX508" i="10"/>
  <c r="B508" i="10"/>
  <c r="AY507" i="10"/>
  <c r="AX507" i="10"/>
  <c r="B507" i="10"/>
  <c r="AY506" i="10"/>
  <c r="AX506" i="10"/>
  <c r="B506" i="10"/>
  <c r="AY505" i="10"/>
  <c r="B505" i="10"/>
  <c r="AY504" i="10"/>
  <c r="AX504" i="10"/>
  <c r="B504" i="10"/>
  <c r="AY503" i="10"/>
  <c r="AX503" i="10"/>
  <c r="B503" i="10"/>
  <c r="AY502" i="10"/>
  <c r="AX502" i="10"/>
  <c r="B502" i="10"/>
  <c r="AY501" i="10"/>
  <c r="AX501" i="10"/>
  <c r="B501" i="10"/>
  <c r="AY500" i="10"/>
  <c r="AX500" i="10"/>
  <c r="B500" i="10"/>
  <c r="AY499" i="10"/>
  <c r="AX499" i="10"/>
  <c r="B499" i="10"/>
  <c r="AY498" i="10"/>
  <c r="AX498" i="10"/>
  <c r="B498" i="10"/>
  <c r="AY497" i="10"/>
  <c r="AX497" i="10"/>
  <c r="B497" i="10"/>
  <c r="AY496" i="10"/>
  <c r="AX496" i="10"/>
  <c r="B496" i="10"/>
  <c r="AY495" i="10"/>
  <c r="AX495" i="10"/>
  <c r="B495" i="10"/>
  <c r="AY494" i="10"/>
  <c r="AX494" i="10"/>
  <c r="B494" i="10"/>
  <c r="AY493" i="10"/>
  <c r="AX493" i="10"/>
  <c r="B493" i="10"/>
  <c r="AY492" i="10"/>
  <c r="B492" i="10"/>
  <c r="AY491" i="10"/>
  <c r="AX491" i="10"/>
  <c r="B491" i="10"/>
  <c r="AY490" i="10"/>
  <c r="AX490" i="10"/>
  <c r="B490" i="10"/>
  <c r="AY489" i="10"/>
  <c r="AX489" i="10"/>
  <c r="B489" i="10"/>
  <c r="AY488" i="10"/>
  <c r="B488" i="10"/>
  <c r="AY487" i="10"/>
  <c r="AX487" i="10"/>
  <c r="B487" i="10"/>
  <c r="AY486" i="10"/>
  <c r="AX486" i="10"/>
  <c r="B486" i="10"/>
  <c r="AY485" i="10"/>
  <c r="AX485" i="10"/>
  <c r="B485" i="10"/>
  <c r="AY484" i="10"/>
  <c r="AX484" i="10"/>
  <c r="B484" i="10"/>
  <c r="AY483" i="10"/>
  <c r="B483" i="10"/>
  <c r="AY482" i="10"/>
  <c r="AX482" i="10"/>
  <c r="B482" i="10"/>
  <c r="AY481" i="10"/>
  <c r="AX481" i="10"/>
  <c r="B481" i="10"/>
  <c r="AY480" i="10"/>
  <c r="AX480" i="10"/>
  <c r="B480" i="10"/>
  <c r="AY479" i="10"/>
  <c r="AX479" i="10"/>
  <c r="B479" i="10"/>
  <c r="AY478" i="10"/>
  <c r="AX478" i="10"/>
  <c r="B478" i="10"/>
  <c r="AY477" i="10"/>
  <c r="AX477" i="10"/>
  <c r="B477" i="10"/>
  <c r="AY476" i="10"/>
  <c r="AX476" i="10"/>
  <c r="B476" i="10"/>
  <c r="AY475" i="10"/>
  <c r="AX475" i="10"/>
  <c r="B475" i="10"/>
  <c r="AY474" i="10"/>
  <c r="AX474" i="10"/>
  <c r="B474" i="10"/>
  <c r="AY473" i="10"/>
  <c r="AX473" i="10"/>
  <c r="B473" i="10"/>
  <c r="AY472" i="10"/>
  <c r="AX472" i="10"/>
  <c r="B472" i="10"/>
  <c r="AY471" i="10"/>
  <c r="AX471" i="10"/>
  <c r="B471" i="10"/>
  <c r="AY470" i="10"/>
  <c r="AX470" i="10"/>
  <c r="B470" i="10"/>
  <c r="AY469" i="10"/>
  <c r="AX469" i="10"/>
  <c r="B469" i="10"/>
  <c r="AY468" i="10"/>
  <c r="AX468" i="10"/>
  <c r="B468" i="10"/>
  <c r="AY467" i="10"/>
  <c r="AX467" i="10"/>
  <c r="B467" i="10"/>
  <c r="AY466" i="10"/>
  <c r="AX466" i="10"/>
  <c r="B466" i="10"/>
  <c r="AY465" i="10"/>
  <c r="B465" i="10"/>
  <c r="AY464" i="10"/>
  <c r="AX464" i="10"/>
  <c r="B464" i="10"/>
  <c r="AY463" i="10"/>
  <c r="AX463" i="10"/>
  <c r="B463" i="10"/>
  <c r="AY462" i="10"/>
  <c r="AX462" i="10"/>
  <c r="B462" i="10"/>
  <c r="AY461" i="10"/>
  <c r="AX461" i="10"/>
  <c r="B461" i="10"/>
  <c r="AY460" i="10"/>
  <c r="AX460" i="10"/>
  <c r="B460" i="10"/>
  <c r="AY459" i="10"/>
  <c r="AX459" i="10"/>
  <c r="B459" i="10"/>
  <c r="AY458" i="10"/>
  <c r="AX458" i="10"/>
  <c r="B458" i="10"/>
  <c r="AY457" i="10"/>
  <c r="AX457" i="10"/>
  <c r="B457" i="10"/>
  <c r="AY456" i="10"/>
  <c r="AX456" i="10"/>
  <c r="B456" i="10"/>
  <c r="AY455" i="10"/>
  <c r="AX455" i="10"/>
  <c r="B455" i="10"/>
  <c r="AY454" i="10"/>
  <c r="AX454" i="10"/>
  <c r="B454" i="10"/>
  <c r="AY453" i="10"/>
  <c r="AX453" i="10"/>
  <c r="B453" i="10"/>
  <c r="AY452" i="10"/>
  <c r="AX452" i="10"/>
  <c r="B452" i="10"/>
  <c r="AY451" i="10"/>
  <c r="AX451" i="10"/>
  <c r="B451" i="10"/>
  <c r="AY450" i="10"/>
  <c r="AX450" i="10"/>
  <c r="B450" i="10"/>
  <c r="AY449" i="10"/>
  <c r="AX449" i="10"/>
  <c r="B449" i="10"/>
  <c r="AY448" i="10"/>
  <c r="AX448" i="10"/>
  <c r="B448" i="10"/>
  <c r="AY447" i="10"/>
  <c r="AX447" i="10"/>
  <c r="B447" i="10"/>
  <c r="AY446" i="10"/>
  <c r="B446" i="10"/>
  <c r="AY445" i="10"/>
  <c r="AX445" i="10"/>
  <c r="B445" i="10"/>
  <c r="AY444" i="10"/>
  <c r="AX444" i="10"/>
  <c r="B444" i="10"/>
  <c r="AY443" i="10"/>
  <c r="AX443" i="10"/>
  <c r="B443" i="10"/>
  <c r="AY442" i="10"/>
  <c r="AX442" i="10"/>
  <c r="B442" i="10"/>
  <c r="AY441" i="10"/>
  <c r="AY440" i="10"/>
  <c r="AX440" i="10"/>
  <c r="B440" i="10"/>
  <c r="AY439" i="10"/>
  <c r="AX439" i="10"/>
  <c r="B439" i="10"/>
  <c r="AY438" i="10"/>
  <c r="AX438" i="10"/>
  <c r="B438" i="10"/>
  <c r="AY437" i="10"/>
  <c r="AX437" i="10"/>
  <c r="B437" i="10"/>
  <c r="AY436" i="10"/>
  <c r="AX436" i="10"/>
  <c r="B436" i="10"/>
  <c r="AY435" i="10"/>
  <c r="AX435" i="10"/>
  <c r="B435" i="10"/>
  <c r="AY434" i="10"/>
  <c r="AX434" i="10"/>
  <c r="B434" i="10"/>
  <c r="AY433" i="10"/>
  <c r="B433" i="10"/>
  <c r="AY432" i="10"/>
  <c r="AX432" i="10"/>
  <c r="B432" i="10"/>
  <c r="AY431" i="10"/>
  <c r="AX431" i="10"/>
  <c r="B431" i="10"/>
  <c r="AY430" i="10"/>
  <c r="AX430" i="10"/>
  <c r="B430" i="10"/>
  <c r="AY429" i="10"/>
  <c r="AX429" i="10"/>
  <c r="B429" i="10"/>
  <c r="AY428" i="10"/>
  <c r="AX428" i="10"/>
  <c r="B428" i="10"/>
  <c r="AY427" i="10"/>
  <c r="AY426" i="10"/>
  <c r="AX426" i="10"/>
  <c r="B426" i="10"/>
  <c r="AY425" i="10"/>
  <c r="AX425" i="10"/>
  <c r="B425" i="10"/>
  <c r="AY424" i="10"/>
  <c r="AX424" i="10"/>
  <c r="B424" i="10"/>
  <c r="AY423" i="10"/>
  <c r="AX423" i="10"/>
  <c r="B423" i="10"/>
  <c r="AY422" i="10"/>
  <c r="AX422" i="10"/>
  <c r="B422" i="10"/>
  <c r="AY421" i="10"/>
  <c r="AX421" i="10"/>
  <c r="B421" i="10"/>
  <c r="AY420" i="10"/>
  <c r="AX420" i="10"/>
  <c r="B420" i="10"/>
  <c r="AY419" i="10"/>
  <c r="AX419" i="10"/>
  <c r="B419" i="10"/>
  <c r="AY418" i="10"/>
  <c r="AX418" i="10"/>
  <c r="B418" i="10"/>
  <c r="AY417" i="10"/>
  <c r="AX417" i="10"/>
  <c r="B417" i="10"/>
  <c r="AY416" i="10"/>
  <c r="AX416" i="10"/>
  <c r="B416" i="10"/>
  <c r="AY415" i="10"/>
  <c r="AX415" i="10"/>
  <c r="B415" i="10"/>
  <c r="AY414" i="10"/>
  <c r="AX414" i="10"/>
  <c r="B414" i="10"/>
  <c r="AY413" i="10"/>
  <c r="AX413" i="10"/>
  <c r="B413" i="10"/>
  <c r="AY412" i="10"/>
  <c r="AX412" i="10"/>
  <c r="B412" i="10"/>
  <c r="AY411" i="10"/>
  <c r="AX411" i="10"/>
  <c r="B411" i="10"/>
  <c r="AY410" i="10"/>
  <c r="AX410" i="10"/>
  <c r="B410" i="10"/>
  <c r="AY409" i="10"/>
  <c r="AX409" i="10"/>
  <c r="B409" i="10"/>
  <c r="AY408" i="10"/>
  <c r="AX408" i="10"/>
  <c r="B408" i="10"/>
  <c r="AY407" i="10"/>
  <c r="AX407" i="10"/>
  <c r="B407" i="10"/>
  <c r="AY406" i="10"/>
  <c r="AX406" i="10"/>
  <c r="B406" i="10"/>
  <c r="AY405" i="10"/>
  <c r="AX405" i="10"/>
  <c r="B405" i="10"/>
  <c r="AY404" i="10"/>
  <c r="AX404" i="10"/>
  <c r="B404" i="10"/>
  <c r="AY403" i="10"/>
  <c r="AX403" i="10"/>
  <c r="B403" i="10"/>
  <c r="AY402" i="10"/>
  <c r="AX402" i="10"/>
  <c r="B402" i="10"/>
  <c r="AY401" i="10"/>
  <c r="AX401" i="10"/>
  <c r="B401" i="10"/>
  <c r="AY400" i="10"/>
  <c r="AX400" i="10"/>
  <c r="B400" i="10"/>
  <c r="AY399" i="10"/>
  <c r="AX399" i="10"/>
  <c r="B399" i="10"/>
  <c r="AY398" i="10"/>
  <c r="AX398" i="10"/>
  <c r="B398" i="10"/>
  <c r="AY397" i="10"/>
  <c r="AX397" i="10"/>
  <c r="B397" i="10"/>
  <c r="AY396" i="10"/>
  <c r="AX396" i="10"/>
  <c r="B396" i="10"/>
  <c r="AY395" i="10"/>
  <c r="B395" i="10"/>
  <c r="AY394" i="10"/>
  <c r="AX394" i="10"/>
  <c r="B394" i="10"/>
  <c r="AY393" i="10"/>
  <c r="AX393" i="10"/>
  <c r="B393" i="10"/>
  <c r="AY392" i="10"/>
  <c r="AX392" i="10"/>
  <c r="B392" i="10"/>
  <c r="AY391" i="10"/>
  <c r="AX391" i="10"/>
  <c r="B391" i="10"/>
  <c r="AY390" i="10"/>
  <c r="AX390" i="10"/>
  <c r="B390" i="10"/>
  <c r="AY389" i="10"/>
  <c r="AX389" i="10"/>
  <c r="B389" i="10"/>
  <c r="AY388" i="10"/>
  <c r="AX388" i="10"/>
  <c r="B388" i="10"/>
  <c r="AY387" i="10"/>
  <c r="AX387" i="10"/>
  <c r="B387" i="10"/>
  <c r="AY386" i="10"/>
  <c r="AX386" i="10"/>
  <c r="B386" i="10"/>
  <c r="AY385" i="10"/>
  <c r="AX385" i="10"/>
  <c r="B385" i="10"/>
  <c r="AY384" i="10"/>
  <c r="AX384" i="10"/>
  <c r="B384" i="10"/>
  <c r="AY383" i="10"/>
  <c r="AX383" i="10"/>
  <c r="B383" i="10"/>
  <c r="AY382" i="10"/>
  <c r="AX382" i="10"/>
  <c r="B382" i="10"/>
  <c r="AY381" i="10"/>
  <c r="AX381" i="10"/>
  <c r="B381" i="10"/>
  <c r="AY380" i="10"/>
  <c r="AX380" i="10"/>
  <c r="B380" i="10"/>
  <c r="AY379" i="10"/>
  <c r="AX379" i="10"/>
  <c r="B379" i="10"/>
  <c r="AY378" i="10"/>
  <c r="AX378" i="10"/>
  <c r="B378" i="10"/>
  <c r="AY377" i="10"/>
  <c r="AX377" i="10"/>
  <c r="B377" i="10"/>
  <c r="AY376" i="10"/>
  <c r="AX376" i="10"/>
  <c r="B376" i="10"/>
  <c r="AY375" i="10"/>
  <c r="AX375" i="10"/>
  <c r="B375" i="10"/>
  <c r="AY374" i="10"/>
  <c r="AX374" i="10"/>
  <c r="B374" i="10"/>
  <c r="AY373" i="10"/>
  <c r="AX373" i="10"/>
  <c r="B373" i="10"/>
  <c r="AY372" i="10"/>
  <c r="AX372" i="10"/>
  <c r="B372" i="10"/>
  <c r="AY371" i="10"/>
  <c r="AX371" i="10"/>
  <c r="B371" i="10"/>
  <c r="AY370" i="10"/>
  <c r="AX370" i="10"/>
  <c r="B370" i="10"/>
  <c r="AY369" i="10"/>
  <c r="AX369" i="10"/>
  <c r="B369" i="10"/>
  <c r="AY368" i="10"/>
  <c r="AX368" i="10"/>
  <c r="B368" i="10"/>
  <c r="AY367" i="10"/>
  <c r="AX367" i="10"/>
  <c r="B367" i="10"/>
  <c r="AY366" i="10"/>
  <c r="AX366" i="10"/>
  <c r="B366" i="10"/>
  <c r="AY365" i="10"/>
  <c r="AX365" i="10"/>
  <c r="B365" i="10"/>
  <c r="AY364" i="10"/>
  <c r="AX364" i="10"/>
  <c r="B364" i="10"/>
  <c r="AY363" i="10"/>
  <c r="AX363" i="10"/>
  <c r="B363" i="10"/>
  <c r="AY362" i="10"/>
  <c r="AX362" i="10"/>
  <c r="B362" i="10"/>
  <c r="AY361" i="10"/>
  <c r="AX361" i="10"/>
  <c r="B361" i="10"/>
  <c r="AY360" i="10"/>
  <c r="AX360" i="10"/>
  <c r="B360" i="10"/>
  <c r="AY359" i="10"/>
  <c r="B359" i="10"/>
  <c r="AY358" i="10"/>
  <c r="AX358" i="10"/>
  <c r="B358" i="10"/>
  <c r="AY357" i="10"/>
  <c r="B357" i="10"/>
  <c r="AY356" i="10"/>
  <c r="AX356" i="10"/>
  <c r="B356" i="10"/>
  <c r="AY355" i="10"/>
  <c r="AX355" i="10"/>
  <c r="B355" i="10"/>
  <c r="AY354" i="10"/>
  <c r="AX354" i="10"/>
  <c r="B354" i="10"/>
  <c r="AY353" i="10"/>
  <c r="AX353" i="10"/>
  <c r="B353" i="10"/>
  <c r="AY352" i="10"/>
  <c r="AX352" i="10"/>
  <c r="B352" i="10"/>
  <c r="AY351" i="10"/>
  <c r="AX351" i="10"/>
  <c r="B351" i="10"/>
  <c r="AY350" i="10"/>
  <c r="AX350" i="10"/>
  <c r="B350" i="10"/>
  <c r="AY349" i="10"/>
  <c r="AX349" i="10"/>
  <c r="B349" i="10"/>
  <c r="AY348" i="10"/>
  <c r="B348" i="10"/>
  <c r="AY347" i="10"/>
  <c r="AX347" i="10"/>
  <c r="B347" i="10"/>
  <c r="AY346" i="10"/>
  <c r="AX346" i="10"/>
  <c r="B346" i="10"/>
  <c r="AY345" i="10"/>
  <c r="AX345" i="10"/>
  <c r="B345" i="10"/>
  <c r="AY344" i="10"/>
  <c r="AX344" i="10"/>
  <c r="B344" i="10"/>
  <c r="AY343" i="10"/>
  <c r="AX343" i="10"/>
  <c r="B343" i="10"/>
  <c r="AY342" i="10"/>
  <c r="AX342" i="10"/>
  <c r="B342" i="10"/>
  <c r="AY341" i="10"/>
  <c r="AX341" i="10"/>
  <c r="B341" i="10"/>
  <c r="AY340" i="10"/>
  <c r="AX340" i="10"/>
  <c r="B340" i="10"/>
  <c r="AY339" i="10"/>
  <c r="AX339" i="10"/>
  <c r="B339" i="10"/>
  <c r="AY338" i="10"/>
  <c r="AX338" i="10"/>
  <c r="B338" i="10"/>
  <c r="AY337" i="10"/>
  <c r="AX337" i="10"/>
  <c r="B337" i="10"/>
  <c r="AY336" i="10"/>
  <c r="AX336" i="10"/>
  <c r="B336" i="10"/>
  <c r="AY335" i="10"/>
  <c r="AX335" i="10"/>
  <c r="B335" i="10"/>
  <c r="AY334" i="10"/>
  <c r="AX334" i="10"/>
  <c r="B334" i="10"/>
  <c r="AY333" i="10"/>
  <c r="AX333" i="10"/>
  <c r="B333" i="10"/>
  <c r="AY332" i="10"/>
  <c r="AX332" i="10"/>
  <c r="B332" i="10"/>
  <c r="AY331" i="10"/>
  <c r="AX331" i="10"/>
  <c r="B331" i="10"/>
  <c r="AY330" i="10"/>
  <c r="AX330" i="10"/>
  <c r="B330" i="10"/>
  <c r="AY329" i="10"/>
  <c r="AX329" i="10"/>
  <c r="B329" i="10"/>
  <c r="AY328" i="10"/>
  <c r="AX328" i="10"/>
  <c r="B328" i="10"/>
  <c r="AY327" i="10"/>
  <c r="AX327" i="10"/>
  <c r="B327" i="10"/>
  <c r="AY326" i="10"/>
  <c r="AX326" i="10"/>
  <c r="B326" i="10"/>
  <c r="AY325" i="10"/>
  <c r="AX325" i="10"/>
  <c r="B325" i="10"/>
  <c r="AY324" i="10"/>
  <c r="AX324" i="10"/>
  <c r="B324" i="10"/>
  <c r="AY323" i="10"/>
  <c r="AX323" i="10"/>
  <c r="B323" i="10"/>
  <c r="AY322" i="10"/>
  <c r="AX322" i="10"/>
  <c r="B322" i="10"/>
  <c r="AY321" i="10"/>
  <c r="AX321" i="10"/>
  <c r="B321" i="10"/>
  <c r="AY320" i="10"/>
  <c r="AX320" i="10"/>
  <c r="B320" i="10"/>
  <c r="AY319" i="10"/>
  <c r="AX319" i="10"/>
  <c r="B319" i="10"/>
  <c r="AY318" i="10"/>
  <c r="AX318" i="10"/>
  <c r="B318" i="10"/>
  <c r="AY317" i="10"/>
  <c r="AX317" i="10"/>
  <c r="B317" i="10"/>
  <c r="AY316" i="10"/>
  <c r="AX316" i="10"/>
  <c r="B316" i="10"/>
  <c r="AY315" i="10"/>
  <c r="AX315" i="10"/>
  <c r="B315" i="10"/>
  <c r="AY314" i="10"/>
  <c r="AX314" i="10"/>
  <c r="B314" i="10"/>
  <c r="AY313" i="10"/>
  <c r="AX313" i="10"/>
  <c r="B313" i="10"/>
  <c r="AY312" i="10"/>
  <c r="AX312" i="10"/>
  <c r="B312" i="10"/>
  <c r="AY311" i="10"/>
  <c r="AX311" i="10"/>
  <c r="B311" i="10"/>
  <c r="AY310" i="10"/>
  <c r="AX310" i="10"/>
  <c r="B310" i="10"/>
  <c r="AY309" i="10"/>
  <c r="AX309" i="10"/>
  <c r="B309" i="10"/>
  <c r="AY308" i="10"/>
  <c r="AX308" i="10"/>
  <c r="B308" i="10"/>
  <c r="AY307" i="10"/>
  <c r="AX307" i="10"/>
  <c r="B307" i="10"/>
  <c r="AY306" i="10"/>
  <c r="AX306" i="10"/>
  <c r="B306" i="10"/>
  <c r="AY305" i="10"/>
  <c r="AX305" i="10"/>
  <c r="B305" i="10"/>
  <c r="AY304" i="10"/>
  <c r="AX304" i="10"/>
  <c r="B304" i="10"/>
  <c r="AY303" i="10"/>
  <c r="AX303" i="10"/>
  <c r="B303" i="10"/>
  <c r="AY302" i="10"/>
  <c r="AX302" i="10"/>
  <c r="B302" i="10"/>
  <c r="AY301" i="10"/>
  <c r="AX301" i="10"/>
  <c r="B301" i="10"/>
  <c r="AY300" i="10"/>
  <c r="AX300" i="10"/>
  <c r="B300" i="10"/>
  <c r="AY299" i="10"/>
  <c r="AX299" i="10"/>
  <c r="B299" i="10"/>
  <c r="AY298" i="10"/>
  <c r="AX298" i="10"/>
  <c r="B298" i="10"/>
  <c r="AY297" i="10"/>
  <c r="AX297" i="10"/>
  <c r="B297" i="10"/>
  <c r="AY296" i="10"/>
  <c r="AX296" i="10"/>
  <c r="B296" i="10"/>
  <c r="AY295" i="10"/>
  <c r="AX295" i="10"/>
  <c r="B295" i="10"/>
  <c r="AY294" i="10"/>
  <c r="AY293" i="10"/>
  <c r="AX293" i="10"/>
  <c r="B293" i="10"/>
  <c r="AY292" i="10"/>
  <c r="AX292" i="10"/>
  <c r="B292" i="10"/>
  <c r="AY291" i="10"/>
  <c r="AX291" i="10"/>
  <c r="B291" i="10"/>
  <c r="AY290" i="10"/>
  <c r="AX290" i="10"/>
  <c r="B290" i="10"/>
  <c r="AY289" i="10"/>
  <c r="AX289" i="10"/>
  <c r="B289" i="10"/>
  <c r="AY288" i="10"/>
  <c r="B288" i="10"/>
  <c r="AY287" i="10"/>
  <c r="B287" i="10"/>
  <c r="AY286" i="10"/>
  <c r="AX286" i="10"/>
  <c r="B286" i="10"/>
  <c r="AY285" i="10"/>
  <c r="AX285" i="10"/>
  <c r="B285" i="10"/>
  <c r="AY284" i="10"/>
  <c r="AX284" i="10"/>
  <c r="B284" i="10"/>
  <c r="AY283" i="10"/>
  <c r="AX283" i="10"/>
  <c r="B283" i="10"/>
  <c r="AY282" i="10"/>
  <c r="AX282" i="10"/>
  <c r="B282" i="10"/>
  <c r="AY281" i="10"/>
  <c r="AX281" i="10"/>
  <c r="B281" i="10"/>
  <c r="AY280" i="10"/>
  <c r="AY279" i="10"/>
  <c r="AX279" i="10"/>
  <c r="B279" i="10"/>
  <c r="AY278" i="10"/>
  <c r="AX278" i="10"/>
  <c r="B278" i="10"/>
  <c r="AY277" i="10"/>
  <c r="AX277" i="10"/>
  <c r="B277" i="10"/>
  <c r="AY276" i="10"/>
  <c r="AX276" i="10"/>
  <c r="B276" i="10"/>
  <c r="AY275" i="10"/>
  <c r="AX275" i="10"/>
  <c r="B275" i="10"/>
  <c r="AY274" i="10"/>
  <c r="AX274" i="10"/>
  <c r="B274" i="10"/>
  <c r="AY273" i="10"/>
  <c r="AX273" i="10"/>
  <c r="B273" i="10"/>
  <c r="AY272" i="10"/>
  <c r="AX272" i="10"/>
  <c r="B272" i="10"/>
  <c r="AY271" i="10"/>
  <c r="AX271" i="10"/>
  <c r="B271" i="10"/>
  <c r="AY270" i="10"/>
  <c r="AX270" i="10"/>
  <c r="B270" i="10"/>
  <c r="AY269" i="10"/>
  <c r="AX269" i="10"/>
  <c r="B269" i="10"/>
  <c r="AY268" i="10"/>
  <c r="AX268" i="10"/>
  <c r="B268" i="10"/>
  <c r="AY267" i="10"/>
  <c r="AX267" i="10"/>
  <c r="B267" i="10"/>
  <c r="AY266" i="10"/>
  <c r="AX266" i="10"/>
  <c r="B266" i="10"/>
  <c r="AY265" i="10"/>
  <c r="AX265" i="10"/>
  <c r="B265" i="10"/>
  <c r="AY264" i="10"/>
  <c r="AX264" i="10"/>
  <c r="B264" i="10"/>
  <c r="AY263" i="10"/>
  <c r="AY262" i="10"/>
  <c r="AX262" i="10"/>
  <c r="B262" i="10"/>
  <c r="AY261" i="10"/>
  <c r="AX261" i="10"/>
  <c r="B261" i="10"/>
  <c r="AY260" i="10"/>
  <c r="AX260" i="10"/>
  <c r="B260" i="10"/>
  <c r="AY259" i="10"/>
  <c r="AX259" i="10"/>
  <c r="B259" i="10"/>
  <c r="AY258" i="10"/>
  <c r="AX258" i="10"/>
  <c r="B258" i="10"/>
  <c r="AY257" i="10"/>
  <c r="AX257" i="10"/>
  <c r="B257" i="10"/>
  <c r="AY256" i="10"/>
  <c r="AX256" i="10"/>
  <c r="B256" i="10"/>
  <c r="AY255" i="10"/>
  <c r="AX255" i="10"/>
  <c r="B255" i="10"/>
  <c r="AY254" i="10"/>
  <c r="AX254" i="10"/>
  <c r="B254" i="10"/>
  <c r="AY253" i="10"/>
  <c r="AX253" i="10"/>
  <c r="B253" i="10"/>
  <c r="AY252" i="10"/>
  <c r="AX252" i="10"/>
  <c r="B252" i="10"/>
  <c r="AY251" i="10"/>
  <c r="AX251" i="10"/>
  <c r="B251" i="10"/>
  <c r="AY250" i="10"/>
  <c r="AX250" i="10"/>
  <c r="B250" i="10"/>
  <c r="AY249" i="10"/>
  <c r="B249" i="10"/>
  <c r="AY248" i="10"/>
  <c r="AX248" i="10"/>
  <c r="B248" i="10"/>
  <c r="AY247" i="10"/>
  <c r="AX247" i="10"/>
  <c r="B247" i="10"/>
  <c r="AY246" i="10"/>
  <c r="AX246" i="10"/>
  <c r="B246" i="10"/>
  <c r="AY245" i="10"/>
  <c r="AX245" i="10"/>
  <c r="B245" i="10"/>
  <c r="AY244" i="10"/>
  <c r="AX244" i="10"/>
  <c r="B244" i="10"/>
  <c r="AY243" i="10"/>
  <c r="AX243" i="10"/>
  <c r="B243" i="10"/>
  <c r="AY242" i="10"/>
  <c r="AX242" i="10"/>
  <c r="B242" i="10"/>
  <c r="AY241" i="10"/>
  <c r="B241" i="10"/>
  <c r="AY240" i="10"/>
  <c r="AX240" i="10"/>
  <c r="B240" i="10"/>
  <c r="AY239" i="10"/>
  <c r="AX239" i="10"/>
  <c r="B239" i="10"/>
  <c r="AY238" i="10"/>
  <c r="AX238" i="10"/>
  <c r="B238" i="10"/>
  <c r="AY237" i="10"/>
  <c r="AX237" i="10"/>
  <c r="B237" i="10"/>
  <c r="AY236" i="10"/>
  <c r="AX236" i="10"/>
  <c r="B236" i="10"/>
  <c r="AY235" i="10"/>
  <c r="AX235" i="10"/>
  <c r="B235" i="10"/>
  <c r="AY234" i="10"/>
  <c r="AX234" i="10"/>
  <c r="B234" i="10"/>
  <c r="AY233" i="10"/>
  <c r="AX233" i="10"/>
  <c r="B233" i="10"/>
  <c r="AY232" i="10"/>
  <c r="AX232" i="10"/>
  <c r="B232" i="10"/>
  <c r="AY231" i="10"/>
  <c r="AX231" i="10"/>
  <c r="B231" i="10"/>
  <c r="AY230" i="10"/>
  <c r="AX230" i="10"/>
  <c r="B230" i="10"/>
  <c r="AY229" i="10"/>
  <c r="AX229" i="10"/>
  <c r="B229" i="10"/>
  <c r="AY228" i="10"/>
  <c r="AX228" i="10"/>
  <c r="B228" i="10"/>
  <c r="AY227" i="10"/>
  <c r="AX227" i="10"/>
  <c r="B227" i="10"/>
  <c r="AY226" i="10"/>
  <c r="AX226" i="10"/>
  <c r="B226" i="10"/>
  <c r="AY225" i="10"/>
  <c r="AX225" i="10"/>
  <c r="B225" i="10"/>
  <c r="AY224" i="10"/>
  <c r="AX224" i="10"/>
  <c r="B224" i="10"/>
  <c r="AY223" i="10"/>
  <c r="AX223" i="10"/>
  <c r="B223" i="10"/>
  <c r="AY222" i="10"/>
  <c r="AX222" i="10"/>
  <c r="B222" i="10"/>
  <c r="AY221" i="10"/>
  <c r="AX221" i="10"/>
  <c r="B221" i="10"/>
  <c r="AY220" i="10"/>
  <c r="AX220" i="10"/>
  <c r="B220" i="10"/>
  <c r="AY219" i="10"/>
  <c r="AX219" i="10"/>
  <c r="B219" i="10"/>
  <c r="AY218" i="10"/>
  <c r="AX218" i="10"/>
  <c r="B218" i="10"/>
  <c r="AY217" i="10"/>
  <c r="AX217" i="10"/>
  <c r="B217" i="10"/>
  <c r="AY216" i="10"/>
  <c r="AX216" i="10"/>
  <c r="B216" i="10"/>
  <c r="AY215" i="10"/>
  <c r="AX215" i="10"/>
  <c r="B215" i="10"/>
  <c r="AY214" i="10"/>
  <c r="AX214" i="10"/>
  <c r="B214" i="10"/>
  <c r="AY213" i="10"/>
  <c r="AX213" i="10"/>
  <c r="B213" i="10"/>
  <c r="AY212" i="10"/>
  <c r="AX212" i="10"/>
  <c r="B212" i="10"/>
  <c r="AY211" i="10"/>
  <c r="AX211" i="10"/>
  <c r="B211" i="10"/>
  <c r="AY210" i="10"/>
  <c r="AX210" i="10"/>
  <c r="B210" i="10"/>
  <c r="AY209" i="10"/>
  <c r="AX209" i="10"/>
  <c r="B209" i="10"/>
  <c r="AY208" i="10"/>
  <c r="AX208" i="10"/>
  <c r="B208" i="10"/>
  <c r="AY207" i="10"/>
  <c r="AX207" i="10"/>
  <c r="B207" i="10"/>
  <c r="AY206" i="10"/>
  <c r="AX206" i="10"/>
  <c r="B206" i="10"/>
  <c r="AY205" i="10"/>
  <c r="AX205" i="10"/>
  <c r="B205" i="10"/>
  <c r="AY204" i="10"/>
  <c r="AX204" i="10"/>
  <c r="B204" i="10"/>
  <c r="AY203" i="10"/>
  <c r="AX203" i="10"/>
  <c r="B203" i="10"/>
  <c r="AY202" i="10"/>
  <c r="AX202" i="10"/>
  <c r="B202" i="10"/>
  <c r="AY201" i="10"/>
  <c r="AX201" i="10"/>
  <c r="B201" i="10"/>
  <c r="AY200" i="10"/>
  <c r="AX200" i="10"/>
  <c r="B200" i="10"/>
  <c r="AY199" i="10"/>
  <c r="AX199" i="10"/>
  <c r="B199" i="10"/>
  <c r="AY198" i="10"/>
  <c r="AX198" i="10"/>
  <c r="B198" i="10"/>
  <c r="AY197" i="10"/>
  <c r="AX197" i="10"/>
  <c r="B197" i="10"/>
  <c r="AY196" i="10"/>
  <c r="AX196" i="10"/>
  <c r="B196" i="10"/>
  <c r="AY195" i="10"/>
  <c r="AX195" i="10"/>
  <c r="B195" i="10"/>
  <c r="AY194" i="10"/>
  <c r="AX194" i="10"/>
  <c r="B194" i="10"/>
  <c r="AY193" i="10"/>
  <c r="AX193" i="10"/>
  <c r="B193" i="10"/>
  <c r="AY192" i="10"/>
  <c r="AX192" i="10"/>
  <c r="B192" i="10"/>
  <c r="AY191" i="10"/>
  <c r="AX191" i="10"/>
  <c r="B191" i="10"/>
  <c r="AY190" i="10"/>
  <c r="AX190" i="10"/>
  <c r="B190" i="10"/>
  <c r="AY189" i="10"/>
  <c r="AX189" i="10"/>
  <c r="B189" i="10"/>
  <c r="AY188" i="10"/>
  <c r="AX188" i="10"/>
  <c r="B188" i="10"/>
  <c r="AY187" i="10"/>
  <c r="AX187" i="10"/>
  <c r="B187" i="10"/>
  <c r="AY186" i="10"/>
  <c r="AX186" i="10"/>
  <c r="B186" i="10"/>
  <c r="AY185" i="10"/>
  <c r="AX185" i="10"/>
  <c r="B185" i="10"/>
  <c r="AY184" i="10"/>
  <c r="AX184" i="10"/>
  <c r="B184" i="10"/>
  <c r="AY183" i="10"/>
  <c r="AX183" i="10"/>
  <c r="B183" i="10"/>
  <c r="AY182" i="10"/>
  <c r="AX182" i="10"/>
  <c r="B182" i="10"/>
  <c r="AY181" i="10"/>
  <c r="AX181" i="10"/>
  <c r="B181" i="10"/>
  <c r="AY180" i="10"/>
  <c r="AX180" i="10"/>
  <c r="B180" i="10"/>
  <c r="AY179" i="10"/>
  <c r="AX179" i="10"/>
  <c r="B179" i="10"/>
  <c r="AY178" i="10"/>
  <c r="AX178" i="10"/>
  <c r="B178" i="10"/>
  <c r="AY177" i="10"/>
  <c r="AX177" i="10"/>
  <c r="B177" i="10"/>
  <c r="AY176" i="10"/>
  <c r="AX176" i="10"/>
  <c r="B176" i="10"/>
  <c r="AY175" i="10"/>
  <c r="AY174" i="10"/>
  <c r="AX174" i="10"/>
  <c r="B174" i="10"/>
  <c r="AY173" i="10"/>
  <c r="AX173" i="10"/>
  <c r="B173" i="10"/>
  <c r="AY172" i="10"/>
  <c r="B172" i="10"/>
  <c r="AY171" i="10"/>
  <c r="AX171" i="10"/>
  <c r="B171" i="10"/>
  <c r="AY170" i="10"/>
  <c r="AX170" i="10"/>
  <c r="B170" i="10"/>
  <c r="AY169" i="10"/>
  <c r="AX169" i="10"/>
  <c r="B169" i="10"/>
  <c r="AY168" i="10"/>
  <c r="AX168" i="10"/>
  <c r="B168" i="10"/>
  <c r="AY167" i="10"/>
  <c r="AX167" i="10"/>
  <c r="B167" i="10"/>
  <c r="AY166" i="10"/>
  <c r="AX166" i="10"/>
  <c r="B166" i="10"/>
  <c r="AY165" i="10"/>
  <c r="AX165" i="10"/>
  <c r="B165" i="10"/>
  <c r="AY164" i="10"/>
  <c r="AX164" i="10"/>
  <c r="B164" i="10"/>
  <c r="AY163" i="10"/>
  <c r="AX163" i="10"/>
  <c r="B163" i="10"/>
  <c r="AY162" i="10"/>
  <c r="AX162" i="10"/>
  <c r="B162" i="10"/>
  <c r="AY161" i="10"/>
  <c r="AY160" i="10"/>
  <c r="AX160" i="10"/>
  <c r="B160" i="10"/>
  <c r="AY159" i="10"/>
  <c r="AX159" i="10"/>
  <c r="B159" i="10"/>
  <c r="AY158" i="10"/>
  <c r="AX158" i="10"/>
  <c r="B158" i="10"/>
  <c r="AY157" i="10"/>
  <c r="AX157" i="10"/>
  <c r="B157" i="10"/>
  <c r="AY156" i="10"/>
  <c r="AX156" i="10"/>
  <c r="B156" i="10"/>
  <c r="AY155" i="10"/>
  <c r="AX155" i="10"/>
  <c r="B155" i="10"/>
  <c r="AY154" i="10"/>
  <c r="AX154" i="10"/>
  <c r="B154" i="10"/>
  <c r="AY153" i="10"/>
  <c r="AX153" i="10"/>
  <c r="B153" i="10"/>
  <c r="AY152" i="10"/>
  <c r="AX152" i="10"/>
  <c r="B152" i="10"/>
  <c r="AY151" i="10"/>
  <c r="AX151" i="10"/>
  <c r="B151" i="10"/>
  <c r="AY150" i="10"/>
  <c r="AX150" i="10"/>
  <c r="B150" i="10"/>
  <c r="AY149" i="10"/>
  <c r="AX149" i="10"/>
  <c r="B149" i="10"/>
  <c r="AY148" i="10"/>
  <c r="AX148" i="10"/>
  <c r="B148" i="10"/>
  <c r="AY147" i="10"/>
  <c r="AX147" i="10"/>
  <c r="B147" i="10"/>
  <c r="AY146" i="10"/>
  <c r="AX146" i="10"/>
  <c r="B146" i="10"/>
  <c r="AY145" i="10"/>
  <c r="AX145" i="10"/>
  <c r="B145" i="10"/>
  <c r="AY144" i="10"/>
  <c r="AX144" i="10"/>
  <c r="B144" i="10"/>
  <c r="AY143" i="10"/>
  <c r="AX143" i="10"/>
  <c r="B143" i="10"/>
  <c r="AY142" i="10"/>
  <c r="AX142" i="10"/>
  <c r="B142" i="10"/>
  <c r="AY141" i="10"/>
  <c r="AX141" i="10"/>
  <c r="B141" i="10"/>
  <c r="AY140" i="10"/>
  <c r="AX140" i="10"/>
  <c r="B140" i="10"/>
  <c r="AY139" i="10"/>
  <c r="AX139" i="10"/>
  <c r="B139" i="10"/>
  <c r="AY138" i="10"/>
  <c r="AX138" i="10"/>
  <c r="B138" i="10"/>
  <c r="AY137" i="10"/>
  <c r="AX137" i="10"/>
  <c r="B137" i="10"/>
  <c r="AY136" i="10"/>
  <c r="B136" i="10"/>
  <c r="AY135" i="10"/>
  <c r="AX135" i="10"/>
  <c r="B135" i="10"/>
  <c r="AY134" i="10"/>
  <c r="AX134" i="10"/>
  <c r="B134" i="10"/>
  <c r="AY133" i="10"/>
  <c r="AX133" i="10"/>
  <c r="B133" i="10"/>
  <c r="AY132" i="10"/>
  <c r="B132" i="10"/>
  <c r="AY131" i="10"/>
  <c r="AX131" i="10"/>
  <c r="B131" i="10"/>
  <c r="AY130" i="10"/>
  <c r="AX130" i="10"/>
  <c r="B130" i="10"/>
  <c r="AY129" i="10"/>
  <c r="AX129" i="10"/>
  <c r="B129" i="10"/>
  <c r="AY128" i="10"/>
  <c r="AX128" i="10"/>
  <c r="B128" i="10"/>
  <c r="AY127" i="10"/>
  <c r="AX127" i="10"/>
  <c r="B127" i="10"/>
  <c r="AY126" i="10"/>
  <c r="AX126" i="10"/>
  <c r="B126" i="10"/>
  <c r="AY125" i="10"/>
  <c r="B125" i="10"/>
  <c r="AY124" i="10"/>
  <c r="AX124" i="10"/>
  <c r="B124" i="10"/>
  <c r="AY123" i="10"/>
  <c r="AX123" i="10"/>
  <c r="B123" i="10"/>
  <c r="AY122" i="10"/>
  <c r="AX122" i="10"/>
  <c r="B122" i="10"/>
  <c r="AY121" i="10"/>
  <c r="AX121" i="10"/>
  <c r="B121" i="10"/>
  <c r="AY120" i="10"/>
  <c r="AX120" i="10"/>
  <c r="B120" i="10"/>
  <c r="AY119" i="10"/>
  <c r="AX119" i="10"/>
  <c r="B119" i="10"/>
  <c r="AY118" i="10"/>
  <c r="AX118" i="10"/>
  <c r="B118" i="10"/>
  <c r="AY117" i="10"/>
  <c r="AX117" i="10"/>
  <c r="B117" i="10"/>
  <c r="AY116" i="10"/>
  <c r="AX116" i="10"/>
  <c r="B116" i="10"/>
  <c r="AY115" i="10"/>
  <c r="AX115" i="10"/>
  <c r="B115" i="10"/>
  <c r="AY114" i="10"/>
  <c r="AX114" i="10"/>
  <c r="B114" i="10"/>
  <c r="AY113" i="10"/>
  <c r="AX113" i="10"/>
  <c r="B113" i="10"/>
  <c r="AY112" i="10"/>
  <c r="AX112" i="10"/>
  <c r="B112" i="10"/>
  <c r="AY111" i="10"/>
  <c r="AX111" i="10"/>
  <c r="B111" i="10"/>
  <c r="AY110" i="10"/>
  <c r="AX110" i="10"/>
  <c r="B110" i="10"/>
  <c r="AY109" i="10"/>
  <c r="AX109" i="10"/>
  <c r="B109" i="10"/>
  <c r="AY108" i="10"/>
  <c r="AX108" i="10"/>
  <c r="B108" i="10"/>
  <c r="AY107" i="10"/>
  <c r="AX107" i="10"/>
  <c r="B107" i="10"/>
  <c r="AY106" i="10"/>
  <c r="AX106" i="10"/>
  <c r="B106" i="10"/>
  <c r="AY105" i="10"/>
  <c r="AX105" i="10"/>
  <c r="B105" i="10"/>
  <c r="AY104" i="10"/>
  <c r="AX104" i="10"/>
  <c r="B104" i="10"/>
  <c r="AY103" i="10"/>
  <c r="AX103" i="10"/>
  <c r="B103" i="10"/>
  <c r="AY102" i="10"/>
  <c r="AX102" i="10"/>
  <c r="B102" i="10"/>
  <c r="AY101" i="10"/>
  <c r="AX101" i="10"/>
  <c r="B101" i="10"/>
  <c r="AY100" i="10"/>
  <c r="AX100" i="10"/>
  <c r="B100" i="10"/>
  <c r="AY99" i="10"/>
  <c r="AX99" i="10"/>
  <c r="B99" i="10"/>
  <c r="AY98" i="10"/>
  <c r="AX98" i="10"/>
  <c r="B98" i="10"/>
  <c r="AY97" i="10"/>
  <c r="AX97" i="10"/>
  <c r="B97" i="10"/>
  <c r="AY96" i="10"/>
  <c r="AX96" i="10"/>
  <c r="B96" i="10"/>
  <c r="AY95" i="10"/>
  <c r="B95" i="10"/>
  <c r="AY94" i="10"/>
  <c r="AX94" i="10"/>
  <c r="B94" i="10"/>
  <c r="AY93" i="10"/>
  <c r="AY92" i="10"/>
  <c r="AY91" i="10"/>
  <c r="AX91" i="10"/>
  <c r="B91" i="10"/>
  <c r="AY90" i="10"/>
  <c r="AY89" i="10"/>
  <c r="AY88" i="10"/>
  <c r="AY87" i="10"/>
  <c r="AY86" i="10"/>
  <c r="AY85" i="10"/>
  <c r="AX85" i="10"/>
  <c r="B85" i="10"/>
  <c r="AY84" i="10"/>
  <c r="AY83" i="10"/>
  <c r="AY82" i="10"/>
  <c r="AY81" i="10"/>
  <c r="B81" i="10"/>
  <c r="AY80" i="10"/>
  <c r="AY79" i="10"/>
  <c r="AY78" i="10"/>
  <c r="AY77" i="10"/>
  <c r="AX77" i="10"/>
  <c r="B77" i="10"/>
  <c r="AY76" i="10"/>
  <c r="AY75" i="10"/>
  <c r="AY74" i="10"/>
  <c r="AY73" i="10"/>
  <c r="AY72" i="10"/>
  <c r="AX72" i="10"/>
  <c r="B72" i="10"/>
  <c r="AY71" i="10"/>
  <c r="AY70" i="10"/>
  <c r="AX70" i="10"/>
  <c r="B70" i="10"/>
  <c r="AY69" i="10"/>
  <c r="AX69" i="10"/>
  <c r="B69" i="10"/>
  <c r="AY68" i="10"/>
  <c r="AX68" i="10"/>
  <c r="B68" i="10"/>
  <c r="AY67" i="10"/>
  <c r="B67" i="10"/>
  <c r="AY66" i="10"/>
  <c r="AY65" i="10"/>
  <c r="AY64" i="10"/>
  <c r="AY63" i="10"/>
  <c r="AY62" i="10"/>
  <c r="AY61" i="10"/>
  <c r="AX61" i="10"/>
  <c r="B61" i="10"/>
  <c r="AY60" i="10"/>
  <c r="B60" i="10"/>
  <c r="AY59" i="10"/>
  <c r="AY58" i="10"/>
  <c r="AX58" i="10"/>
  <c r="B58" i="10"/>
  <c r="AY57" i="10"/>
  <c r="AY56" i="10"/>
  <c r="AX56" i="10"/>
  <c r="B56" i="10"/>
  <c r="AY55" i="10"/>
  <c r="AY54" i="10"/>
  <c r="AY53" i="10"/>
  <c r="AX53" i="10"/>
  <c r="B53" i="10"/>
  <c r="AY52" i="10"/>
  <c r="AY51" i="10"/>
  <c r="AX51" i="10"/>
  <c r="B51" i="10"/>
  <c r="AY50" i="10"/>
  <c r="AY49" i="10"/>
  <c r="B49" i="10"/>
  <c r="AY48" i="10"/>
  <c r="AX48" i="10"/>
  <c r="B48" i="10"/>
  <c r="AY47" i="10"/>
  <c r="AX47" i="10"/>
  <c r="B47" i="10"/>
  <c r="AY46" i="10"/>
  <c r="AX46" i="10"/>
  <c r="B46" i="10"/>
  <c r="AY45" i="10"/>
  <c r="AY44" i="10"/>
  <c r="AY43" i="10"/>
  <c r="AY42" i="10"/>
  <c r="B42" i="10"/>
  <c r="AY41" i="10"/>
  <c r="AY40" i="10"/>
  <c r="AY39" i="10"/>
  <c r="AY38" i="10"/>
  <c r="AX38" i="10"/>
  <c r="B38" i="10"/>
  <c r="AY37" i="10"/>
  <c r="B37" i="10"/>
  <c r="AY36" i="10"/>
  <c r="AY35" i="10"/>
  <c r="AX35" i="10"/>
  <c r="B35" i="10"/>
  <c r="AY34" i="10"/>
  <c r="AY33" i="10"/>
  <c r="AX33" i="10"/>
  <c r="B33" i="10"/>
  <c r="AY32" i="10"/>
  <c r="AY31" i="10"/>
  <c r="AX31" i="10"/>
  <c r="B31" i="10"/>
  <c r="AY30" i="10"/>
  <c r="AY29" i="10"/>
  <c r="AY28" i="10"/>
  <c r="AX28" i="10"/>
  <c r="B28" i="10"/>
  <c r="AY27" i="10"/>
  <c r="AY26" i="10"/>
  <c r="AY25" i="10"/>
  <c r="AY24" i="10"/>
  <c r="AY23" i="10"/>
  <c r="AX23" i="10"/>
  <c r="B23" i="10"/>
  <c r="AY22" i="10"/>
  <c r="AY21" i="10"/>
  <c r="AX21" i="10"/>
  <c r="B21" i="10"/>
  <c r="AY20" i="10"/>
  <c r="AX20" i="10"/>
  <c r="B20" i="10"/>
  <c r="AY19" i="10"/>
  <c r="AX19" i="10"/>
  <c r="B19" i="10"/>
  <c r="AY18" i="10"/>
  <c r="AY17" i="10"/>
  <c r="AX17" i="10"/>
  <c r="B17" i="10"/>
  <c r="AY16" i="10"/>
  <c r="AY15" i="10"/>
  <c r="AY14" i="10"/>
  <c r="AY13" i="10"/>
  <c r="AX13" i="10"/>
  <c r="B13" i="10"/>
  <c r="AY12" i="10"/>
  <c r="AX12" i="10"/>
  <c r="B12" i="10"/>
  <c r="AY11" i="10"/>
  <c r="AX11" i="10"/>
  <c r="B11" i="10"/>
  <c r="AY10" i="10"/>
  <c r="AX10" i="10"/>
  <c r="B10" i="10"/>
  <c r="AY9" i="10"/>
  <c r="AY8" i="10"/>
  <c r="AX8" i="10"/>
  <c r="B8" i="10"/>
  <c r="AY7" i="10"/>
  <c r="AX7" i="10"/>
  <c r="B7" i="10"/>
  <c r="AY6" i="10"/>
  <c r="AX6" i="10"/>
  <c r="B6" i="10"/>
  <c r="AY5" i="10"/>
  <c r="AX5" i="10"/>
  <c r="B5" i="10"/>
  <c r="AY4" i="10"/>
  <c r="AY3" i="10"/>
  <c r="B3" i="10"/>
  <c r="C38" i="5"/>
  <c r="F8" i="17" l="1"/>
  <c r="E8" i="17"/>
  <c r="D8" i="17"/>
  <c r="C8" i="17"/>
  <c r="G11" i="17" l="1"/>
  <c r="F11" i="17"/>
  <c r="E11" i="17"/>
  <c r="D11" i="17"/>
  <c r="C11" i="17"/>
  <c r="B11" i="17"/>
  <c r="A11" i="17"/>
  <c r="B8" i="17"/>
  <c r="A8" i="17"/>
  <c r="F1" i="17"/>
  <c r="D1" i="17"/>
  <c r="A2" i="17" l="1"/>
  <c r="AE4" i="5" l="1"/>
  <c r="AB4" i="5"/>
  <c r="W4" i="5"/>
  <c r="H2" i="5"/>
  <c r="N4" i="11" s="1"/>
  <c r="Q2" i="5"/>
  <c r="F3" i="11" s="1"/>
  <c r="W2" i="5"/>
  <c r="J3" i="11" s="1"/>
  <c r="AB2" i="5"/>
  <c r="N3" i="11" s="1"/>
  <c r="Q4" i="5" l="1"/>
  <c r="L4" i="5"/>
  <c r="E4" i="5"/>
  <c r="B20" i="11" l="1"/>
  <c r="Z28" i="5" l="1"/>
  <c r="EK5" i="15" l="1"/>
  <c r="L3" i="5"/>
  <c r="E3" i="5"/>
  <c r="AE1" i="5"/>
  <c r="AB1" i="5"/>
  <c r="AB3" i="5" l="1"/>
  <c r="W3" i="5"/>
  <c r="Q3" i="5"/>
  <c r="AE3" i="5"/>
  <c r="DS5" i="15"/>
  <c r="DM5" i="15"/>
  <c r="J25" i="11"/>
  <c r="E22" i="11"/>
  <c r="G39" i="11"/>
  <c r="AE22" i="11"/>
  <c r="B1" i="11"/>
  <c r="K7" i="11"/>
  <c r="Z22" i="11" s="1"/>
  <c r="Y22" i="11" s="1"/>
  <c r="H7" i="11"/>
  <c r="Z21" i="11" s="1"/>
  <c r="Y21" i="11" s="1"/>
  <c r="D7" i="11"/>
  <c r="Z20" i="11" s="1"/>
  <c r="Y20" i="11" s="1"/>
  <c r="Z6" i="11"/>
  <c r="Y6" i="11" s="1"/>
  <c r="Z7" i="11"/>
  <c r="Y7" i="11" s="1"/>
  <c r="Z11" i="11"/>
  <c r="Y11" i="11" s="1"/>
  <c r="E1" i="5"/>
  <c r="C50" i="5" s="1"/>
  <c r="Z5" i="11"/>
  <c r="Y5" i="11" s="1"/>
  <c r="AY49" i="5" l="1"/>
  <c r="AY47" i="5"/>
  <c r="AY45" i="5"/>
  <c r="AY43" i="5"/>
  <c r="AY41" i="5"/>
  <c r="AY39" i="5"/>
  <c r="AY35" i="5"/>
  <c r="AY30" i="5"/>
  <c r="AY26" i="5"/>
  <c r="Q23" i="5"/>
  <c r="K23" i="5" s="1"/>
  <c r="I22" i="5"/>
  <c r="B22" i="5" s="1"/>
  <c r="Q21" i="5"/>
  <c r="K21" i="5" s="1"/>
  <c r="Y20" i="5"/>
  <c r="S20" i="5" s="1"/>
  <c r="AG19" i="5"/>
  <c r="AA19" i="5" s="1"/>
  <c r="AY18" i="5"/>
  <c r="I18" i="5"/>
  <c r="B18" i="5" s="1"/>
  <c r="Q17" i="5"/>
  <c r="K17" i="5" s="1"/>
  <c r="AY14" i="5"/>
  <c r="I13" i="5"/>
  <c r="B13" i="5" s="1"/>
  <c r="Q12" i="5"/>
  <c r="K12" i="5" s="1"/>
  <c r="Y11" i="5"/>
  <c r="S11" i="5" s="1"/>
  <c r="AG10" i="5"/>
  <c r="AA10" i="5" s="1"/>
  <c r="AY9" i="5"/>
  <c r="I9" i="5"/>
  <c r="B9" i="5" s="1"/>
  <c r="Q8" i="5"/>
  <c r="K8" i="5" s="1"/>
  <c r="AY5" i="5"/>
  <c r="E2" i="5"/>
  <c r="N27" i="5" s="1"/>
  <c r="AY48" i="5"/>
  <c r="AY52" i="5"/>
  <c r="C49" i="5"/>
  <c r="C47" i="5"/>
  <c r="C45" i="5"/>
  <c r="C43" i="5"/>
  <c r="C41" i="5"/>
  <c r="AY38" i="5"/>
  <c r="AY33" i="5"/>
  <c r="AY29" i="5"/>
  <c r="AY25" i="5"/>
  <c r="I23" i="5"/>
  <c r="B23" i="5" s="1"/>
  <c r="AY21" i="5"/>
  <c r="I21" i="5"/>
  <c r="B21" i="5" s="1"/>
  <c r="Q20" i="5"/>
  <c r="K20" i="5" s="1"/>
  <c r="Y19" i="5"/>
  <c r="S19" i="5" s="1"/>
  <c r="AG18" i="5"/>
  <c r="AA18" i="5" s="1"/>
  <c r="AY17" i="5"/>
  <c r="I17" i="5"/>
  <c r="B17" i="5" s="1"/>
  <c r="AY13" i="5"/>
  <c r="AY12" i="5"/>
  <c r="I12" i="5"/>
  <c r="B12" i="5" s="1"/>
  <c r="Q11" i="5"/>
  <c r="K11" i="5" s="1"/>
  <c r="Y10" i="5"/>
  <c r="S10" i="5" s="1"/>
  <c r="AG9" i="5"/>
  <c r="AA9" i="5" s="1"/>
  <c r="AY8" i="5"/>
  <c r="I8" i="5"/>
  <c r="B8" i="5" s="1"/>
  <c r="AB5" i="5"/>
  <c r="W1" i="5"/>
  <c r="AY50" i="5"/>
  <c r="C48" i="5"/>
  <c r="C46" i="5"/>
  <c r="C44" i="5"/>
  <c r="C42" i="5"/>
  <c r="C40" i="5"/>
  <c r="AY36" i="5"/>
  <c r="AY31" i="5"/>
  <c r="AY27" i="5"/>
  <c r="AY23" i="5"/>
  <c r="Q22" i="5"/>
  <c r="K22" i="5" s="1"/>
  <c r="Y21" i="5"/>
  <c r="S21" i="5" s="1"/>
  <c r="AG20" i="5"/>
  <c r="AA20" i="5" s="1"/>
  <c r="AY19" i="5"/>
  <c r="I19" i="5"/>
  <c r="B19" i="5" s="1"/>
  <c r="Q18" i="5"/>
  <c r="K18" i="5" s="1"/>
  <c r="Y17" i="5"/>
  <c r="S17" i="5" s="1"/>
  <c r="AY15" i="5"/>
  <c r="Y13" i="5"/>
  <c r="S13" i="5" s="1"/>
  <c r="Y12" i="5"/>
  <c r="S12" i="5" s="1"/>
  <c r="AG11" i="5"/>
  <c r="AA11" i="5" s="1"/>
  <c r="AY10" i="5"/>
  <c r="I10" i="5"/>
  <c r="B10" i="5" s="1"/>
  <c r="Q9" i="5"/>
  <c r="K9" i="5" s="1"/>
  <c r="Y8" i="5"/>
  <c r="S8" i="5" s="1"/>
  <c r="AY6" i="5"/>
  <c r="Q5" i="5"/>
  <c r="L1" i="5"/>
  <c r="AY51" i="5"/>
  <c r="AY46" i="5"/>
  <c r="AY44" i="5"/>
  <c r="AY42" i="5"/>
  <c r="AY40" i="5"/>
  <c r="AY37" i="5"/>
  <c r="AY32" i="5"/>
  <c r="AY28" i="5"/>
  <c r="AY24" i="5"/>
  <c r="AY22" i="5"/>
  <c r="AG21" i="5"/>
  <c r="AA21" i="5" s="1"/>
  <c r="AY20" i="5"/>
  <c r="I20" i="5"/>
  <c r="B20" i="5" s="1"/>
  <c r="Q19" i="5"/>
  <c r="K19" i="5" s="1"/>
  <c r="Y18" i="5"/>
  <c r="S18" i="5" s="1"/>
  <c r="AG17" i="5"/>
  <c r="AA17" i="5" s="1"/>
  <c r="AY16" i="5"/>
  <c r="AG13" i="5"/>
  <c r="AA13" i="5" s="1"/>
  <c r="AG12" i="5"/>
  <c r="AA12" i="5" s="1"/>
  <c r="AY11" i="5"/>
  <c r="I11" i="5"/>
  <c r="B11" i="5" s="1"/>
  <c r="Q10" i="5"/>
  <c r="K10" i="5" s="1"/>
  <c r="Y9" i="5"/>
  <c r="S9" i="5" s="1"/>
  <c r="AG8" i="5"/>
  <c r="AA8" i="5" s="1"/>
  <c r="AY7" i="5"/>
  <c r="W5" i="5"/>
  <c r="Q1" i="5"/>
  <c r="A5" i="15"/>
  <c r="BM5" i="15" s="1"/>
  <c r="H4" i="11"/>
  <c r="Z9" i="11" s="1"/>
  <c r="Y9" i="11" s="1"/>
  <c r="EC5" i="15"/>
  <c r="EA5" i="15"/>
  <c r="EB5" i="15"/>
  <c r="DZ5" i="15"/>
  <c r="D2" i="11"/>
  <c r="E34" i="11" s="1"/>
  <c r="E39" i="11" s="1"/>
  <c r="D4" i="11"/>
  <c r="B34" i="11" s="1"/>
  <c r="B39" i="11" s="1"/>
  <c r="H6" i="11"/>
  <c r="Z17" i="11" s="1"/>
  <c r="Y17" i="11" s="1"/>
  <c r="K6" i="11"/>
  <c r="Z18" i="11" s="1"/>
  <c r="Y18" i="11" s="1"/>
  <c r="K4" i="11"/>
  <c r="Z10" i="11" s="1"/>
  <c r="Y10" i="11" s="1"/>
  <c r="P6" i="11"/>
  <c r="Z19" i="11" s="1"/>
  <c r="Y19" i="11" s="1"/>
  <c r="D5" i="11"/>
  <c r="Z12" i="11" s="1"/>
  <c r="Y12" i="11" s="1"/>
  <c r="T6" i="5"/>
  <c r="B35" i="5" l="1"/>
  <c r="B31" i="5"/>
  <c r="B36" i="5"/>
  <c r="C36" i="5" s="1"/>
  <c r="B32" i="5"/>
  <c r="B28" i="5"/>
  <c r="C28" i="5" s="1"/>
  <c r="B34" i="5"/>
  <c r="C34" i="5" s="1"/>
  <c r="B30" i="5"/>
  <c r="B37" i="5"/>
  <c r="C37" i="5" s="1"/>
  <c r="B33" i="5"/>
  <c r="B29" i="5"/>
  <c r="C29" i="5" s="1"/>
  <c r="BE5" i="15"/>
  <c r="DE5" i="15"/>
  <c r="BC5" i="15"/>
  <c r="BK5" i="15"/>
  <c r="CI5" i="15"/>
  <c r="CO5" i="15"/>
  <c r="CK5" i="15"/>
  <c r="CQ5" i="15"/>
  <c r="AQ5" i="15"/>
  <c r="AW5" i="15"/>
  <c r="BO5" i="15"/>
  <c r="BW5" i="15"/>
  <c r="CC5" i="15"/>
  <c r="CU5" i="15"/>
  <c r="DC5" i="15"/>
  <c r="DI5" i="15"/>
  <c r="CG5" i="15"/>
  <c r="AS5" i="15"/>
  <c r="CE5" i="15"/>
  <c r="CW5" i="15"/>
  <c r="CY5" i="15"/>
  <c r="DA5" i="15"/>
  <c r="CM5" i="15"/>
  <c r="BY5" i="15"/>
  <c r="AU5" i="15"/>
  <c r="DG5" i="15"/>
  <c r="CS5" i="15"/>
  <c r="AY5" i="15"/>
  <c r="BQ5" i="15"/>
  <c r="BS5" i="15"/>
  <c r="BU5" i="15"/>
  <c r="BG5" i="15"/>
  <c r="BA5" i="15"/>
  <c r="BI5" i="15"/>
  <c r="CA5" i="15"/>
  <c r="H2" i="11"/>
  <c r="H33" i="11" s="1"/>
  <c r="H38" i="11" s="1"/>
  <c r="B5" i="15"/>
  <c r="M2" i="11"/>
  <c r="Z3" i="11" s="1"/>
  <c r="Y3" i="11" s="1"/>
  <c r="C5" i="15"/>
  <c r="P2" i="11"/>
  <c r="Z4" i="11" s="1"/>
  <c r="Y4" i="11" s="1"/>
  <c r="D5" i="15"/>
  <c r="DJ5" i="15"/>
  <c r="K22" i="11"/>
  <c r="N22" i="11"/>
  <c r="DK5" i="15"/>
  <c r="J23" i="11"/>
  <c r="DL5" i="15"/>
  <c r="D3" i="11"/>
  <c r="Z8" i="11"/>
  <c r="Y8" i="11" s="1"/>
  <c r="B6" i="5"/>
  <c r="DP5" i="15"/>
  <c r="J24" i="11"/>
  <c r="D6" i="11"/>
  <c r="Z16" i="11" s="1"/>
  <c r="Y16" i="11" s="1"/>
  <c r="P5" i="11"/>
  <c r="Z15" i="11" s="1"/>
  <c r="Y15" i="11" s="1"/>
  <c r="K5" i="11"/>
  <c r="Z14" i="11" s="1"/>
  <c r="Y14" i="11" s="1"/>
  <c r="H5" i="11"/>
  <c r="Z13" i="11" s="1"/>
  <c r="Y13" i="11" s="1"/>
  <c r="C32" i="5" l="1"/>
  <c r="B30" i="11" s="1"/>
  <c r="C33" i="5"/>
  <c r="EI5" i="15" s="1"/>
  <c r="C35" i="5"/>
  <c r="EJ5" i="15" s="1"/>
  <c r="C31" i="5"/>
  <c r="EG5" i="15" s="1"/>
  <c r="C30" i="5"/>
  <c r="B29" i="11" s="1"/>
  <c r="B28" i="11"/>
  <c r="G28" i="11"/>
  <c r="EE5" i="15"/>
  <c r="AA13" i="11"/>
  <c r="AE13" i="11" s="1"/>
  <c r="AA20" i="11"/>
  <c r="AE20" i="11" s="1"/>
  <c r="AA4" i="11"/>
  <c r="AE4" i="11" s="1"/>
  <c r="AA9" i="11"/>
  <c r="AE9" i="11" s="1"/>
  <c r="AA18" i="11"/>
  <c r="AE18" i="11" s="1"/>
  <c r="AA8" i="11"/>
  <c r="AE8" i="11" s="1"/>
  <c r="AA6" i="11"/>
  <c r="AE6" i="11" s="1"/>
  <c r="AA5" i="11"/>
  <c r="AE5" i="11" s="1"/>
  <c r="AA16" i="11"/>
  <c r="AE16" i="11" s="1"/>
  <c r="AA3" i="11"/>
  <c r="AA14" i="11"/>
  <c r="AE14" i="11" s="1"/>
  <c r="AA11" i="11"/>
  <c r="AE11" i="11" s="1"/>
  <c r="AA7" i="11"/>
  <c r="AE7" i="11" s="1"/>
  <c r="AA19" i="11"/>
  <c r="AE19" i="11" s="1"/>
  <c r="AA12" i="11"/>
  <c r="AE12" i="11" s="1"/>
  <c r="AA15" i="11"/>
  <c r="AE15" i="11" s="1"/>
  <c r="AA10" i="11"/>
  <c r="AE10" i="11" s="1"/>
  <c r="AA21" i="11"/>
  <c r="AE21" i="11" s="1"/>
  <c r="AA17" i="11"/>
  <c r="AE17" i="11" s="1"/>
  <c r="EH5" i="15" l="1"/>
  <c r="EF5" i="15"/>
  <c r="G29" i="11"/>
  <c r="G30" i="11"/>
  <c r="AJ1" i="11"/>
  <c r="AK4" i="5" s="1"/>
  <c r="ED5" i="15"/>
  <c r="AE3" i="11"/>
  <c r="AN3" i="15"/>
  <c r="AO5" i="15" s="1"/>
  <c r="AL3" i="15"/>
  <c r="AM5" i="15" s="1"/>
  <c r="AJ3" i="15"/>
  <c r="AK5" i="15" s="1"/>
  <c r="AH3" i="15"/>
  <c r="AI5" i="15" s="1"/>
  <c r="AF3" i="15"/>
  <c r="AG5" i="15" s="1"/>
  <c r="AD3" i="15"/>
  <c r="AE5" i="15" s="1"/>
  <c r="AB3" i="15"/>
  <c r="AC5" i="15" s="1"/>
  <c r="Z3" i="15"/>
  <c r="AA5" i="15" s="1"/>
  <c r="X3" i="15"/>
  <c r="Y5" i="15" s="1"/>
  <c r="V3" i="15"/>
  <c r="W5" i="15" s="1"/>
  <c r="T3" i="15"/>
  <c r="U5" i="15" s="1"/>
  <c r="AC1" i="11" l="1"/>
  <c r="B8" i="11" s="1"/>
  <c r="AX42" i="5"/>
  <c r="AX49" i="5"/>
  <c r="AX50" i="5"/>
  <c r="AX51" i="5"/>
  <c r="AX52" i="5"/>
  <c r="AX44" i="5"/>
  <c r="AX45" i="5"/>
  <c r="AX46" i="5"/>
  <c r="AX47" i="5"/>
  <c r="AX38" i="5"/>
  <c r="AX39" i="5"/>
  <c r="AX40" i="5"/>
  <c r="AX41" i="5"/>
  <c r="AX31" i="5"/>
  <c r="AX32" i="5"/>
  <c r="AX33" i="5"/>
  <c r="AX35" i="5"/>
  <c r="AX36" i="5"/>
  <c r="AX24" i="5"/>
  <c r="AX25" i="5"/>
  <c r="AX26" i="5"/>
  <c r="AX27" i="5"/>
  <c r="AX28" i="5"/>
  <c r="AX29" i="5"/>
  <c r="AX17" i="5"/>
  <c r="AX18" i="5"/>
  <c r="AX19" i="5"/>
  <c r="AX20" i="5"/>
  <c r="AX21" i="5"/>
  <c r="AX22" i="5"/>
  <c r="AX12" i="5"/>
  <c r="AX13" i="5"/>
  <c r="AX14" i="5"/>
  <c r="AX15" i="5"/>
  <c r="AX6" i="5"/>
  <c r="AX7" i="5"/>
  <c r="AX8" i="5"/>
  <c r="AX9" i="5"/>
  <c r="AX10" i="5"/>
  <c r="AX48" i="5"/>
  <c r="AX43" i="5"/>
  <c r="AX37" i="5"/>
  <c r="AX30" i="5"/>
  <c r="AX23" i="5"/>
  <c r="AX16" i="5"/>
  <c r="AX11" i="5"/>
  <c r="W27" i="5" l="1"/>
  <c r="AD27" i="5" s="1"/>
  <c r="DN5" i="15" l="1"/>
  <c r="A23" i="5"/>
  <c r="AL25" i="5" s="1"/>
  <c r="Y15" i="5"/>
  <c r="X15" i="5"/>
  <c r="X24" i="5"/>
  <c r="Y24" i="5"/>
  <c r="AF15" i="5"/>
  <c r="AG15" i="5"/>
  <c r="I24" i="5"/>
  <c r="W15" i="5"/>
  <c r="W24" i="5"/>
  <c r="AE15" i="5"/>
  <c r="A19" i="5"/>
  <c r="AL21" i="5" s="1"/>
  <c r="R11" i="5"/>
  <c r="AL37" i="5" s="1"/>
  <c r="R20" i="5"/>
  <c r="AL49" i="5" s="1"/>
  <c r="A20" i="5"/>
  <c r="AL22" i="5" s="1"/>
  <c r="R8" i="5"/>
  <c r="R12" i="5"/>
  <c r="AL38" i="5" s="1"/>
  <c r="Z10" i="5"/>
  <c r="AL42" i="5" s="1"/>
  <c r="R17" i="5"/>
  <c r="R21" i="5"/>
  <c r="AL50" i="5" s="1"/>
  <c r="Z9" i="5"/>
  <c r="AL41" i="5" s="1"/>
  <c r="A17" i="5"/>
  <c r="A21" i="5"/>
  <c r="AL23" i="5" s="1"/>
  <c r="R9" i="5"/>
  <c r="AL35" i="5" s="1"/>
  <c r="R13" i="5"/>
  <c r="AL39" i="5" s="1"/>
  <c r="Z11" i="5"/>
  <c r="AL43" i="5" s="1"/>
  <c r="R18" i="5"/>
  <c r="AL47" i="5" s="1"/>
  <c r="Z13" i="5"/>
  <c r="AL45" i="5" s="1"/>
  <c r="A18" i="5"/>
  <c r="AL20" i="5" s="1"/>
  <c r="A22" i="5"/>
  <c r="AL24" i="5" s="1"/>
  <c r="R10" i="5"/>
  <c r="AL36" i="5" s="1"/>
  <c r="Z8" i="5"/>
  <c r="Z12" i="5"/>
  <c r="AL44" i="5" s="1"/>
  <c r="R19" i="5"/>
  <c r="AL48" i="5" s="1"/>
  <c r="J23" i="5"/>
  <c r="AL32" i="5" s="1"/>
  <c r="AX5" i="5"/>
  <c r="E24" i="11" l="1"/>
  <c r="DO5" i="15"/>
  <c r="Z17" i="5"/>
  <c r="A9" i="5"/>
  <c r="AL9" i="5" s="1"/>
  <c r="A8" i="5"/>
  <c r="E23" i="11" l="1"/>
  <c r="J8" i="5"/>
  <c r="L5" i="15" l="1"/>
  <c r="M5" i="15"/>
  <c r="N5" i="15"/>
  <c r="G5" i="15"/>
  <c r="O5" i="15"/>
  <c r="H5" i="15"/>
  <c r="S5" i="15"/>
  <c r="P5" i="15"/>
  <c r="I15" i="5"/>
  <c r="H15" i="5"/>
  <c r="P24" i="5"/>
  <c r="Q24" i="5"/>
  <c r="Q15" i="5"/>
  <c r="P15" i="5"/>
  <c r="AG24" i="5"/>
  <c r="AF24" i="5"/>
  <c r="G15" i="5"/>
  <c r="AE24" i="5"/>
  <c r="O24" i="5"/>
  <c r="S15" i="5"/>
  <c r="A13" i="5"/>
  <c r="AL13" i="5" s="1"/>
  <c r="J12" i="5"/>
  <c r="AL18" i="5" s="1"/>
  <c r="J17" i="5"/>
  <c r="J21" i="5"/>
  <c r="AL30" i="5" s="1"/>
  <c r="Z19" i="5"/>
  <c r="AL53" i="5" s="1"/>
  <c r="J9" i="5"/>
  <c r="AL15" i="5" s="1"/>
  <c r="A10" i="5"/>
  <c r="AL10" i="5" s="1"/>
  <c r="J18" i="5"/>
  <c r="AL27" i="5" s="1"/>
  <c r="J22" i="5"/>
  <c r="AL31" i="5" s="1"/>
  <c r="Z20" i="5"/>
  <c r="AL54" i="5" s="1"/>
  <c r="A11" i="5"/>
  <c r="AL11" i="5" s="1"/>
  <c r="J10" i="5"/>
  <c r="AL16" i="5" s="1"/>
  <c r="J19" i="5"/>
  <c r="AL28" i="5" s="1"/>
  <c r="Z21" i="5"/>
  <c r="AL55" i="5" s="1"/>
  <c r="A12" i="5"/>
  <c r="AL12" i="5" s="1"/>
  <c r="J11" i="5"/>
  <c r="AL17" i="5" s="1"/>
  <c r="J20" i="5"/>
  <c r="AL29" i="5" s="1"/>
  <c r="Z18" i="5"/>
  <c r="AL52" i="5" s="1"/>
  <c r="AA15" i="5"/>
  <c r="O15" i="5"/>
  <c r="S24" i="5"/>
  <c r="B24" i="5"/>
  <c r="E5" i="15"/>
  <c r="V30" i="5" l="1"/>
  <c r="J5" i="15"/>
  <c r="F5" i="15"/>
  <c r="Q5" i="15"/>
  <c r="R5" i="15"/>
  <c r="K5" i="15"/>
  <c r="I5" i="15"/>
  <c r="B27" i="11"/>
  <c r="AF30" i="5"/>
  <c r="AB30" i="5"/>
  <c r="AA24" i="5"/>
  <c r="K24" i="5"/>
  <c r="K15" i="5"/>
  <c r="B15" i="5"/>
  <c r="F21" i="11" l="1"/>
  <c r="DV5" i="15"/>
  <c r="K21" i="11"/>
  <c r="DW5" i="15"/>
  <c r="Q21" i="11"/>
  <c r="DX5" i="15"/>
  <c r="T25" i="5"/>
  <c r="N28" i="5" s="1"/>
  <c r="W28" i="5" l="1"/>
  <c r="W29" i="5" s="1"/>
  <c r="DY5" i="15"/>
  <c r="E25" i="11"/>
  <c r="DQ5" i="15"/>
  <c r="AL46" i="5"/>
  <c r="AL33" i="5"/>
  <c r="AL8" i="5"/>
  <c r="AL51" i="5"/>
  <c r="AL40" i="5"/>
  <c r="AL26" i="5"/>
  <c r="AL19" i="5"/>
  <c r="AL14" i="5"/>
  <c r="E26" i="11" l="1"/>
  <c r="DR5" i="15"/>
  <c r="V15" i="11"/>
  <c r="B16" i="11" s="1"/>
  <c r="V19" i="11"/>
  <c r="J12" i="11" s="1"/>
  <c r="V23" i="11"/>
  <c r="J16" i="11" s="1"/>
  <c r="V27" i="11"/>
  <c r="V31" i="11"/>
  <c r="V36" i="11"/>
  <c r="V40" i="11"/>
  <c r="V14" i="11"/>
  <c r="B15" i="11" s="1"/>
  <c r="V18" i="11"/>
  <c r="B19" i="11" s="1"/>
  <c r="V22" i="11"/>
  <c r="J15" i="11" s="1"/>
  <c r="V26" i="11"/>
  <c r="J19" i="11" s="1"/>
  <c r="V30" i="11"/>
  <c r="V35" i="11"/>
  <c r="V39" i="11"/>
  <c r="V43" i="11"/>
  <c r="V13" i="11"/>
  <c r="B14" i="11" s="1"/>
  <c r="V17" i="11"/>
  <c r="B18" i="11" s="1"/>
  <c r="V21" i="11"/>
  <c r="J14" i="11" s="1"/>
  <c r="V25" i="11"/>
  <c r="J18" i="11" s="1"/>
  <c r="V29" i="11"/>
  <c r="V34" i="11"/>
  <c r="V38" i="11"/>
  <c r="V42" i="11"/>
  <c r="V12" i="11"/>
  <c r="B13" i="11" s="1"/>
  <c r="V16" i="11"/>
  <c r="B17" i="11" s="1"/>
  <c r="V20" i="11"/>
  <c r="J13" i="11" s="1"/>
  <c r="V24" i="11"/>
  <c r="J17" i="11" s="1"/>
  <c r="V28" i="11"/>
  <c r="V33" i="11"/>
  <c r="V37" i="11"/>
  <c r="V41" i="11"/>
  <c r="V11" i="11"/>
  <c r="B12" i="11" s="1"/>
  <c r="H12" i="11" s="1"/>
  <c r="P19" i="11" l="1"/>
  <c r="K19" i="11"/>
  <c r="L19" i="11"/>
  <c r="Q19" i="11"/>
  <c r="L18" i="11"/>
  <c r="P18" i="11"/>
  <c r="K18" i="11"/>
  <c r="Q18" i="11"/>
  <c r="P15" i="11"/>
  <c r="L15" i="11"/>
  <c r="K15" i="11"/>
  <c r="C17" i="11"/>
  <c r="H17" i="11"/>
  <c r="D17" i="11"/>
  <c r="C12" i="11"/>
  <c r="T1" i="11"/>
  <c r="D12" i="11"/>
  <c r="D16" i="11"/>
  <c r="C16" i="11"/>
  <c r="H16" i="11"/>
  <c r="L14" i="11"/>
  <c r="K14" i="11"/>
  <c r="P14" i="11"/>
  <c r="H19" i="11"/>
  <c r="I19" i="11"/>
  <c r="D19" i="11"/>
  <c r="C19" i="11"/>
  <c r="K13" i="11"/>
  <c r="P13" i="11"/>
  <c r="L13" i="11"/>
  <c r="D18" i="11"/>
  <c r="I18" i="11"/>
  <c r="H18" i="11"/>
  <c r="C18" i="11"/>
  <c r="D14" i="11"/>
  <c r="C14" i="11"/>
  <c r="H14" i="11"/>
  <c r="L12" i="11"/>
  <c r="P12" i="11"/>
  <c r="K12" i="11"/>
  <c r="H15" i="11"/>
  <c r="C15" i="11"/>
  <c r="D15" i="11"/>
  <c r="C13" i="11"/>
  <c r="H13" i="11"/>
  <c r="T2" i="11" s="1"/>
  <c r="D13" i="11"/>
  <c r="P16" i="11"/>
  <c r="L16" i="11"/>
  <c r="K16" i="11"/>
  <c r="F33" i="11" l="1"/>
  <c r="K17" i="11"/>
  <c r="Z5" i="15" s="1"/>
  <c r="P17" i="11"/>
  <c r="L17" i="11"/>
  <c r="DT5" i="15" l="1"/>
  <c r="AN5" i="15"/>
  <c r="AJ5" i="15"/>
  <c r="AH5" i="15"/>
  <c r="AL5" i="15"/>
  <c r="T5" i="15"/>
  <c r="AF5" i="15"/>
  <c r="AB5" i="15"/>
  <c r="V5" i="15"/>
  <c r="X5" i="15"/>
  <c r="AD5" i="15"/>
  <c r="AP5" i="15"/>
  <c r="BD5" i="15"/>
  <c r="CD5" i="15"/>
  <c r="CV5" i="15"/>
  <c r="AX5" i="15"/>
  <c r="BN5" i="15"/>
  <c r="BX5" i="15"/>
  <c r="CN5" i="15"/>
  <c r="CP5" i="15"/>
  <c r="DD5" i="15"/>
  <c r="AR5" i="15"/>
  <c r="BH5" i="15"/>
  <c r="BR5" i="15"/>
  <c r="CH5" i="15"/>
  <c r="BB5" i="15"/>
  <c r="CB5" i="15"/>
  <c r="CT5" i="15"/>
  <c r="DH5" i="15"/>
  <c r="AV5" i="15"/>
  <c r="BL5" i="15"/>
  <c r="BV5" i="15"/>
  <c r="CL5" i="15"/>
  <c r="DB5" i="15"/>
  <c r="BF5" i="15"/>
  <c r="CF5" i="15"/>
  <c r="CX5" i="15"/>
  <c r="AZ5" i="15"/>
  <c r="BP5" i="15"/>
  <c r="BZ5" i="15"/>
  <c r="CR5" i="15"/>
  <c r="DF5" i="15"/>
  <c r="AT5" i="15"/>
  <c r="BJ5" i="15"/>
  <c r="BT5" i="15"/>
  <c r="CJ5" i="15"/>
  <c r="CZ5" i="15"/>
  <c r="AD29" i="5"/>
  <c r="F38" i="11" l="1"/>
  <c r="DU5" i="15"/>
  <c r="Q16" i="11"/>
  <c r="I17" i="11"/>
  <c r="Q17" i="11"/>
  <c r="I15" i="11"/>
  <c r="I12" i="11"/>
  <c r="I16" i="11"/>
  <c r="Q15" i="11"/>
  <c r="Q12" i="11"/>
  <c r="Q14" i="11"/>
  <c r="I14" i="11"/>
  <c r="Q13" i="11"/>
  <c r="I13" i="11"/>
  <c r="A15" i="5"/>
</calcChain>
</file>

<file path=xl/sharedStrings.xml><?xml version="1.0" encoding="utf-8"?>
<sst xmlns="http://schemas.openxmlformats.org/spreadsheetml/2006/main" count="109980" uniqueCount="6295">
  <si>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</si>
  <si>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</si>
  <si>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</si>
  <si>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</si>
  <si>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</si>
  <si>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</si>
  <si>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</si>
  <si>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</si>
  <si>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</si>
  <si>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</si>
  <si>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</si>
  <si>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</si>
  <si>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</si>
  <si>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</si>
  <si>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</si>
  <si>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</si>
  <si>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</si>
  <si>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</si>
  <si>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</si>
  <si>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</si>
  <si>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</si>
  <si>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</si>
  <si>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</si>
  <si>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</si>
  <si>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</si>
  <si>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</si>
  <si>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</si>
  <si>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</si>
  <si>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</si>
  <si>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نوع الثانوية</t>
  </si>
  <si>
    <t>رمز المقرر</t>
  </si>
  <si>
    <t>اسم المقرر</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</si>
  <si>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</si>
  <si>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</si>
  <si>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</si>
  <si>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</si>
  <si>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</si>
  <si>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</si>
  <si>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</si>
  <si>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</si>
  <si>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</si>
  <si>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</si>
  <si>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</si>
  <si>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</si>
  <si>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</si>
  <si>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</si>
  <si>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</si>
  <si>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</si>
  <si>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</si>
  <si>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</si>
  <si>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</si>
  <si>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الاب</t>
  </si>
  <si>
    <t>الأم</t>
  </si>
  <si>
    <t>تاريخ الميلاد</t>
  </si>
  <si>
    <t>الرقم الوطني</t>
  </si>
  <si>
    <t>نوع الشهادة الثانوية</t>
  </si>
  <si>
    <t>سنة الشهادة</t>
  </si>
  <si>
    <t>محافظ الشهادة</t>
  </si>
  <si>
    <t>العنوان الدائم</t>
  </si>
  <si>
    <t>رقم الموبايل</t>
  </si>
  <si>
    <t>ذوي الشهداء وجرحى الجيش العربي السوري</t>
  </si>
  <si>
    <t>رقم تدوير رسوم</t>
  </si>
  <si>
    <t>حسين</t>
  </si>
  <si>
    <t>صالح</t>
  </si>
  <si>
    <t>عمر</t>
  </si>
  <si>
    <t>محمود</t>
  </si>
  <si>
    <t>محمد</t>
  </si>
  <si>
    <t>سالم</t>
  </si>
  <si>
    <t>عدنان</t>
  </si>
  <si>
    <t>علي</t>
  </si>
  <si>
    <t>يوسف</t>
  </si>
  <si>
    <t>سليمان</t>
  </si>
  <si>
    <t>فواز</t>
  </si>
  <si>
    <t>ماهر</t>
  </si>
  <si>
    <t>بسام</t>
  </si>
  <si>
    <t>غسان</t>
  </si>
  <si>
    <t>حسن</t>
  </si>
  <si>
    <t>كامل</t>
  </si>
  <si>
    <t>عبد الرزاق</t>
  </si>
  <si>
    <t>ابراهيم</t>
  </si>
  <si>
    <t>محمد خير</t>
  </si>
  <si>
    <t>ناصر</t>
  </si>
  <si>
    <t>عصام</t>
  </si>
  <si>
    <t>احمد</t>
  </si>
  <si>
    <t>نذير</t>
  </si>
  <si>
    <t>بشار</t>
  </si>
  <si>
    <t>سعيد</t>
  </si>
  <si>
    <t>خالد</t>
  </si>
  <si>
    <t>أيمن</t>
  </si>
  <si>
    <t>عبد الله</t>
  </si>
  <si>
    <t>حسام</t>
  </si>
  <si>
    <t>مازن</t>
  </si>
  <si>
    <t>بدر الدين</t>
  </si>
  <si>
    <t>مصطفى</t>
  </si>
  <si>
    <t>نبيل</t>
  </si>
  <si>
    <t>عماد</t>
  </si>
  <si>
    <t>رضوان</t>
  </si>
  <si>
    <t>وليد</t>
  </si>
  <si>
    <t>سمير</t>
  </si>
  <si>
    <t>كمال</t>
  </si>
  <si>
    <t>قاسم</t>
  </si>
  <si>
    <t>ممدوح</t>
  </si>
  <si>
    <t>فايز</t>
  </si>
  <si>
    <t>هيثم</t>
  </si>
  <si>
    <t>فهد</t>
  </si>
  <si>
    <t>عبدالله</t>
  </si>
  <si>
    <t>فارس</t>
  </si>
  <si>
    <t>عامر</t>
  </si>
  <si>
    <t>بيان</t>
  </si>
  <si>
    <t>اتبع الخطوات التالية:</t>
  </si>
  <si>
    <t>الإستمارة وإطبع منها أربعة نسخ</t>
  </si>
  <si>
    <t xml:space="preserve">بعد الإنتهاء من عملية إختيار المقررات إنتقل إلى صفحة </t>
  </si>
  <si>
    <t>الموبايل</t>
  </si>
  <si>
    <t>الهاتف</t>
  </si>
  <si>
    <t>شعبة التجنيد</t>
  </si>
  <si>
    <t>ذكر</t>
  </si>
  <si>
    <t>أنثى</t>
  </si>
  <si>
    <t>العنوان :</t>
  </si>
  <si>
    <t>نوع الحسم</t>
  </si>
  <si>
    <t>نقابة معلمين</t>
  </si>
  <si>
    <t>ذوي إحتياجات الخاصة</t>
  </si>
  <si>
    <t>سجين</t>
  </si>
  <si>
    <t>رسم التسجيل</t>
  </si>
  <si>
    <t>عدد المقررات المسجلة لأول مرة</t>
  </si>
  <si>
    <t>عدد المقررات المسجلة للمرة الثانية</t>
  </si>
  <si>
    <t>عدد المقررات المسجلة لأكثر من مرتين</t>
  </si>
  <si>
    <t>رسم تسجيل سنوي</t>
  </si>
  <si>
    <t>عدد المواد الراسبة للمرة الأولى</t>
  </si>
  <si>
    <t>عدد المواد الراسبة للمرة الثانية</t>
  </si>
  <si>
    <t>place of birth</t>
  </si>
  <si>
    <t>Mother Name</t>
  </si>
  <si>
    <t>Father Name</t>
  </si>
  <si>
    <t>Full Name</t>
  </si>
  <si>
    <t>مكان ورقم القيد</t>
  </si>
  <si>
    <t>لا</t>
  </si>
  <si>
    <t>نعم</t>
  </si>
  <si>
    <t>دمشق</t>
  </si>
  <si>
    <t>علمي</t>
  </si>
  <si>
    <t>ريف دمشق</t>
  </si>
  <si>
    <t>أدبي</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</si>
  <si>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</si>
  <si>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</si>
  <si>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</si>
  <si>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</si>
  <si>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</si>
  <si>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</si>
  <si>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</si>
  <si>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</si>
  <si>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طرطوس</t>
  </si>
  <si>
    <t>إدلب</t>
  </si>
  <si>
    <t>السويداء</t>
  </si>
  <si>
    <t>القنيطرة</t>
  </si>
  <si>
    <t>درعا</t>
  </si>
  <si>
    <t>الحسكة</t>
  </si>
  <si>
    <t>دير الزور</t>
  </si>
  <si>
    <t>الرقة</t>
  </si>
  <si>
    <t>المحافظة</t>
  </si>
  <si>
    <t>تاريخ تدوير رسوم</t>
  </si>
  <si>
    <t>يستفيد من الحسم</t>
  </si>
  <si>
    <t>الحاصيلن عل وسام بطل الجمهورية العربية السورية أو أحد أبنائهم</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</si>
  <si>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</si>
  <si>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</si>
  <si>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</si>
  <si>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السجين</t>
  </si>
  <si>
    <t xml:space="preserve">يسدد (500ل.س) فقط رسم كل مقرر </t>
  </si>
  <si>
    <t>1000 من رسم كل مقرر</t>
  </si>
  <si>
    <t>تملئ صفحة إدخال البيانات بالمعلومات المطلوبة وبشكل دقيق وصحيح</t>
  </si>
  <si>
    <t>يكون اختيار المقررات المراد التسجيل عليها على الشكل التالي:</t>
  </si>
  <si>
    <t>أ</t>
  </si>
  <si>
    <t>عند اختيار المقرر للمرة الأول فتضع بجانب اسم المقرر بالعمود الأزرق رقم /1/</t>
  </si>
  <si>
    <t>عند اختيار المقرر للمرة الثانية فتضع بجانب اسم المقرر بالعمود الأزرق رقم /2/</t>
  </si>
  <si>
    <t>عند اخيار المقرر للمرة الثالثة فتضع بجانب اسم المقرر بالعمود الأزرق رقم /3/</t>
  </si>
  <si>
    <t>الانتقال إلى صفحة اختيار المقررات</t>
  </si>
  <si>
    <t>التوجه إلى المصرف العقاري لدفع الرسوم</t>
  </si>
  <si>
    <t>نسبة الحسم</t>
  </si>
  <si>
    <t xml:space="preserve">تعليمات التسجيل </t>
  </si>
  <si>
    <t>ملاحظة :إن كنت من المستفيدين من الحسميات يجب عليك إحضار الوثيقة التي تثبت ذلك
مع الأوراق الثبوتية التي تقدم إلى النافذة</t>
  </si>
  <si>
    <t>شرعية</t>
  </si>
  <si>
    <t>اللغة الاجنبية (E+F )</t>
  </si>
  <si>
    <t>مدخل الى رياض الاطفال  (1)</t>
  </si>
  <si>
    <t xml:space="preserve">تشريعات الطفولة ومنظماتها </t>
  </si>
  <si>
    <t xml:space="preserve">تطور الفكر التربوي في رياض الاطفال </t>
  </si>
  <si>
    <t xml:space="preserve">التربية الصحية وصحة الطفل في الروضة </t>
  </si>
  <si>
    <t xml:space="preserve">علم نفس النمو </t>
  </si>
  <si>
    <t>مدخل الى رياض الاطفا ل(2)</t>
  </si>
  <si>
    <t xml:space="preserve">الروضة والمجتمع </t>
  </si>
  <si>
    <t>سيكلوجيا اللعب</t>
  </si>
  <si>
    <t>قراءات باللغة الاجنبية (E+F )</t>
  </si>
  <si>
    <t xml:space="preserve">القياس والتقويم لانشطة الاطفال </t>
  </si>
  <si>
    <t xml:space="preserve">الانشطة الفنية +عملي </t>
  </si>
  <si>
    <t xml:space="preserve">الانشطة الموسيقية +عملي </t>
  </si>
  <si>
    <t xml:space="preserve">تقنيات التعلم في رياض الاطفال +عملي </t>
  </si>
  <si>
    <t xml:space="preserve">المناهج في رياض الاطفال </t>
  </si>
  <si>
    <t>اللغة العربية (1) أداب الاطفال وثقافة الطفل</t>
  </si>
  <si>
    <t>تدريب ميداني (3)</t>
  </si>
  <si>
    <t xml:space="preserve">علم نفس التعلم </t>
  </si>
  <si>
    <t xml:space="preserve">الحاسوب التربوي </t>
  </si>
  <si>
    <t xml:space="preserve">مسرح الطفل ومسرح العرائس  +عملي </t>
  </si>
  <si>
    <t xml:space="preserve">ادارة ومؤسسات ماقبل المدرسة </t>
  </si>
  <si>
    <t xml:space="preserve">علم نفس الفئات الخاصة </t>
  </si>
  <si>
    <t>تدريب ميداني (4)</t>
  </si>
  <si>
    <t>اللغة الاجنبية (F+E)  (3)</t>
  </si>
  <si>
    <t xml:space="preserve">صعوبات التعلم </t>
  </si>
  <si>
    <t>الخبرات الاجتماعية والوجدانية في رياض الاطفال (2)</t>
  </si>
  <si>
    <t xml:space="preserve">الخبرات اللغوية في رياض الاطفال </t>
  </si>
  <si>
    <t xml:space="preserve">الانشطة الحركية في رياض الاطفال </t>
  </si>
  <si>
    <t xml:space="preserve">الارشاد النفسي والتربوي في رياض الاطفال </t>
  </si>
  <si>
    <t>تدريب ميداني  (2)</t>
  </si>
  <si>
    <t xml:space="preserve">التربية الخاصة للطفل </t>
  </si>
  <si>
    <t xml:space="preserve">مناهج البحث في التربية وعلم النفس </t>
  </si>
  <si>
    <t xml:space="preserve">متحف الطفل ومكتبته </t>
  </si>
  <si>
    <t>اللغة العربية وادابها (2) (النحو-الإملاء-الخط)</t>
  </si>
  <si>
    <t>التربية العملية (1)</t>
  </si>
  <si>
    <t xml:space="preserve">التوجيه التربوي في رياض الاطفال </t>
  </si>
  <si>
    <t xml:space="preserve">علم النفس اللغوي </t>
  </si>
  <si>
    <t xml:space="preserve">علم نفس الفروق الفردية </t>
  </si>
  <si>
    <t xml:space="preserve">الابتكار وتنمية القدرات الابتكارية </t>
  </si>
  <si>
    <t>التربية العملية (2)</t>
  </si>
  <si>
    <t>عبدالحميد</t>
  </si>
  <si>
    <t>غالب</t>
  </si>
  <si>
    <t>محمد عدنان</t>
  </si>
  <si>
    <t>الحاصلين على وثيقة وفاة من مكتب شؤون الشهداء والجرحى والمفقودين من أبناءوأزواج المتوفيين بعمليات مشابهة للعمليت الحربية</t>
  </si>
  <si>
    <t>ذوي شهداء الجيش وقوى الأمن الداخلي والجرحى وابنائهم الجرحى الذين بلغت لديهم نسبة العجز 70% وأبناء المفقودين وازواجهم</t>
  </si>
  <si>
    <r>
      <t xml:space="preserve">ثم تسليم استمارة التسجيل مع إيصال المصرف إلى شؤون طلاب رياض الأطفال - كلية التربية-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</si>
  <si>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مروان</t>
  </si>
  <si>
    <t>يحيى</t>
  </si>
  <si>
    <t>فؤاد</t>
  </si>
  <si>
    <t>عبد الرحمن</t>
  </si>
  <si>
    <t>ماجد</t>
  </si>
  <si>
    <t>محي الدين</t>
  </si>
  <si>
    <t>موسى</t>
  </si>
  <si>
    <t>صبحي</t>
  </si>
  <si>
    <t>محمد زياد</t>
  </si>
  <si>
    <t>ربيع</t>
  </si>
  <si>
    <t>عبد الحليم</t>
  </si>
  <si>
    <t>عبد الهادي</t>
  </si>
  <si>
    <t>محمد فايز</t>
  </si>
  <si>
    <t>عزو</t>
  </si>
  <si>
    <t>فاضل</t>
  </si>
  <si>
    <t>ديب</t>
  </si>
  <si>
    <t>شاهر</t>
  </si>
  <si>
    <t>عماد الدين</t>
  </si>
  <si>
    <t>جمال الدين</t>
  </si>
  <si>
    <t>عبدو</t>
  </si>
  <si>
    <t>انور</t>
  </si>
  <si>
    <t>عبد العزيز</t>
  </si>
  <si>
    <t>موفق</t>
  </si>
  <si>
    <t>نور الدين</t>
  </si>
  <si>
    <t>حمد</t>
  </si>
  <si>
    <t>عبد السلام</t>
  </si>
  <si>
    <t>حمدي</t>
  </si>
  <si>
    <t>فاروق</t>
  </si>
  <si>
    <t>اسعد</t>
  </si>
  <si>
    <t>هشام</t>
  </si>
  <si>
    <t>عبد الحميد</t>
  </si>
  <si>
    <t>نجيب</t>
  </si>
  <si>
    <t xml:space="preserve">الصحة النفسية لطفل الروضة </t>
  </si>
  <si>
    <t>الخبرات الاجتماعية والوجدانية في رياض الاطفال (1)</t>
  </si>
  <si>
    <t xml:space="preserve">تنمية المفاهيم العلمية والرياضية في رياض الاطفال </t>
  </si>
  <si>
    <t xml:space="preserve">علم النفس التربوي </t>
  </si>
  <si>
    <t xml:space="preserve">التربية المقارنة </t>
  </si>
  <si>
    <t>تدريب ميداني (1)</t>
  </si>
  <si>
    <t>عيسى</t>
  </si>
  <si>
    <t>محمد مازن</t>
  </si>
  <si>
    <t>احسان</t>
  </si>
  <si>
    <t>اسماعيل</t>
  </si>
  <si>
    <t>رياض</t>
  </si>
  <si>
    <t>اسامه</t>
  </si>
  <si>
    <t>سلمان</t>
  </si>
  <si>
    <t>محمد ياسين</t>
  </si>
  <si>
    <t>بشير</t>
  </si>
  <si>
    <t>عزيز</t>
  </si>
  <si>
    <t>جابر</t>
  </si>
  <si>
    <t>عبد</t>
  </si>
  <si>
    <t>خليل</t>
  </si>
  <si>
    <t>عبد الكريم</t>
  </si>
  <si>
    <t>ياسين</t>
  </si>
  <si>
    <t>توفيق</t>
  </si>
  <si>
    <t>معروف</t>
  </si>
  <si>
    <t>نضال</t>
  </si>
  <si>
    <t>طلال</t>
  </si>
  <si>
    <t>سهيل</t>
  </si>
  <si>
    <t>جهاد</t>
  </si>
  <si>
    <t>صلاح</t>
  </si>
  <si>
    <t>ايوب</t>
  </si>
  <si>
    <t>زهير</t>
  </si>
  <si>
    <t>نادر</t>
  </si>
  <si>
    <t>حسان</t>
  </si>
  <si>
    <t>عادل</t>
  </si>
  <si>
    <t>زياد</t>
  </si>
  <si>
    <t>نديم</t>
  </si>
  <si>
    <t>ياسر</t>
  </si>
  <si>
    <t>عبد الوهاب</t>
  </si>
  <si>
    <t>هاني</t>
  </si>
  <si>
    <t>ذياب</t>
  </si>
  <si>
    <t>محمد علي</t>
  </si>
  <si>
    <t>محسن</t>
  </si>
  <si>
    <t>عاصم</t>
  </si>
  <si>
    <t>محمد رضوان</t>
  </si>
  <si>
    <t>غازي</t>
  </si>
  <si>
    <t>سليم</t>
  </si>
  <si>
    <t>اكرم</t>
  </si>
  <si>
    <t>سامي</t>
  </si>
  <si>
    <t>سامر</t>
  </si>
  <si>
    <t>جمال</t>
  </si>
  <si>
    <t>عبد الفتاح</t>
  </si>
  <si>
    <t>فيصل</t>
  </si>
  <si>
    <t>منصور</t>
  </si>
  <si>
    <t>حبيب</t>
  </si>
  <si>
    <t>محمدخير</t>
  </si>
  <si>
    <t>يونس</t>
  </si>
  <si>
    <t>ايمن</t>
  </si>
  <si>
    <t>شحادة</t>
  </si>
  <si>
    <t>عبد المجيد</t>
  </si>
  <si>
    <t>جمعه</t>
  </si>
  <si>
    <t>بديع</t>
  </si>
  <si>
    <t>محمدنبيل</t>
  </si>
  <si>
    <t>منذر</t>
  </si>
  <si>
    <t>لطفي</t>
  </si>
  <si>
    <t>اديب</t>
  </si>
  <si>
    <t>فوزي</t>
  </si>
  <si>
    <t>عمار</t>
  </si>
  <si>
    <t>منير</t>
  </si>
  <si>
    <t>أحمد</t>
  </si>
  <si>
    <t>طالب</t>
  </si>
  <si>
    <t>لورين غندور</t>
  </si>
  <si>
    <t>طلعت</t>
  </si>
  <si>
    <t>لؤي</t>
  </si>
  <si>
    <t>فريد</t>
  </si>
  <si>
    <t>عارف</t>
  </si>
  <si>
    <t>مفيد</t>
  </si>
  <si>
    <t>بهجت</t>
  </si>
  <si>
    <t>هدى دباس</t>
  </si>
  <si>
    <t>محمد نبيل</t>
  </si>
  <si>
    <t>عبد الباسط</t>
  </si>
  <si>
    <t>ناجي</t>
  </si>
  <si>
    <t>محمد فيصل</t>
  </si>
  <si>
    <t>وحيد</t>
  </si>
  <si>
    <t>محمد سعيد</t>
  </si>
  <si>
    <t>نصر</t>
  </si>
  <si>
    <t>تيسير</t>
  </si>
  <si>
    <t>جميل</t>
  </si>
  <si>
    <t>امين</t>
  </si>
  <si>
    <t>حامد</t>
  </si>
  <si>
    <t>شذا الحاج علي</t>
  </si>
  <si>
    <t>وفيقة</t>
  </si>
  <si>
    <t>عائشه</t>
  </si>
  <si>
    <t>نورس</t>
  </si>
  <si>
    <t>مها</t>
  </si>
  <si>
    <t>مهند</t>
  </si>
  <si>
    <t>امينه</t>
  </si>
  <si>
    <t>زينب</t>
  </si>
  <si>
    <t>فاديه</t>
  </si>
  <si>
    <t>غاده</t>
  </si>
  <si>
    <t>رحمه</t>
  </si>
  <si>
    <t>شمسه</t>
  </si>
  <si>
    <t>سوسن</t>
  </si>
  <si>
    <t>ندى</t>
  </si>
  <si>
    <t>فطومه</t>
  </si>
  <si>
    <t>فاطمه</t>
  </si>
  <si>
    <t>مريم</t>
  </si>
  <si>
    <t>رشاد</t>
  </si>
  <si>
    <t>صباح</t>
  </si>
  <si>
    <t>نزار</t>
  </si>
  <si>
    <t>صلاح الدين</t>
  </si>
  <si>
    <t>مأمون</t>
  </si>
  <si>
    <t>نهاد</t>
  </si>
  <si>
    <t>جورج</t>
  </si>
  <si>
    <t>نايف</t>
  </si>
  <si>
    <t>حيدر</t>
  </si>
  <si>
    <t>وائل</t>
  </si>
  <si>
    <t>عبدالرحيم</t>
  </si>
  <si>
    <t>عبدالكريم</t>
  </si>
  <si>
    <t>محمد زهير</t>
  </si>
  <si>
    <t>محمدجمال</t>
  </si>
  <si>
    <t>حازم</t>
  </si>
  <si>
    <t>محمدعدنان</t>
  </si>
  <si>
    <t>جميله</t>
  </si>
  <si>
    <t>عطيه</t>
  </si>
  <si>
    <t>وفيق</t>
  </si>
  <si>
    <t>زكريا</t>
  </si>
  <si>
    <t>محمدماهر</t>
  </si>
  <si>
    <t>هبه الحلبي</t>
  </si>
  <si>
    <t>حمزه</t>
  </si>
  <si>
    <t>عوض</t>
  </si>
  <si>
    <t>عبدالرزاق</t>
  </si>
  <si>
    <t>جدعان</t>
  </si>
  <si>
    <t>محمدبسام</t>
  </si>
  <si>
    <t>وجيه</t>
  </si>
  <si>
    <t>أسامة</t>
  </si>
  <si>
    <t>جاسم</t>
  </si>
  <si>
    <t>عبد اللطيف</t>
  </si>
  <si>
    <t>عبدالرحمن</t>
  </si>
  <si>
    <t>مالك</t>
  </si>
  <si>
    <t>نزيه</t>
  </si>
  <si>
    <t>شوقي</t>
  </si>
  <si>
    <t>محمد نزار</t>
  </si>
  <si>
    <t>عاطف</t>
  </si>
  <si>
    <t>رشيد</t>
  </si>
  <si>
    <t>رمضان</t>
  </si>
  <si>
    <t>محمدسمير</t>
  </si>
  <si>
    <t>عزات</t>
  </si>
  <si>
    <t>راضي</t>
  </si>
  <si>
    <t>بدر</t>
  </si>
  <si>
    <t>محمدبشار</t>
  </si>
  <si>
    <t>غانم</t>
  </si>
  <si>
    <t>عبد الحكيم</t>
  </si>
  <si>
    <t>منار</t>
  </si>
  <si>
    <t>نمر</t>
  </si>
  <si>
    <t>سلام</t>
  </si>
  <si>
    <t>زاهي</t>
  </si>
  <si>
    <t>محمد فواز</t>
  </si>
  <si>
    <t>ليال علي</t>
  </si>
  <si>
    <t>سناء</t>
  </si>
  <si>
    <t>فاطمة</t>
  </si>
  <si>
    <t>دلال</t>
  </si>
  <si>
    <t>نجاح</t>
  </si>
  <si>
    <t>سعاد</t>
  </si>
  <si>
    <t>يسرى</t>
  </si>
  <si>
    <t>روضه</t>
  </si>
  <si>
    <t>بثينه</t>
  </si>
  <si>
    <t>فاديا</t>
  </si>
  <si>
    <t>حنان</t>
  </si>
  <si>
    <t>نوال</t>
  </si>
  <si>
    <t>ساميه</t>
  </si>
  <si>
    <t>عزيزه</t>
  </si>
  <si>
    <t>الهام</t>
  </si>
  <si>
    <t>عيشه</t>
  </si>
  <si>
    <t>ليلى</t>
  </si>
  <si>
    <t>هيله</t>
  </si>
  <si>
    <t>حمده</t>
  </si>
  <si>
    <t>بشرى</t>
  </si>
  <si>
    <t>سميه</t>
  </si>
  <si>
    <t>فايزه</t>
  </si>
  <si>
    <t>رسميه</t>
  </si>
  <si>
    <t>سمر</t>
  </si>
  <si>
    <t>وداد</t>
  </si>
  <si>
    <t>هنادي</t>
  </si>
  <si>
    <t>وفاء</t>
  </si>
  <si>
    <t>هدى</t>
  </si>
  <si>
    <t>سلوى</t>
  </si>
  <si>
    <t>بدريه</t>
  </si>
  <si>
    <t>هيام</t>
  </si>
  <si>
    <t>ايمان</t>
  </si>
  <si>
    <t>منى</t>
  </si>
  <si>
    <t>زهره</t>
  </si>
  <si>
    <t>نبيله</t>
  </si>
  <si>
    <t>عليه</t>
  </si>
  <si>
    <t>لطيفه</t>
  </si>
  <si>
    <t>اسما</t>
  </si>
  <si>
    <t>ابتسام</t>
  </si>
  <si>
    <t>هيفاء</t>
  </si>
  <si>
    <t>ضياء</t>
  </si>
  <si>
    <t>فوزيه</t>
  </si>
  <si>
    <t>سحر</t>
  </si>
  <si>
    <t>منيره</t>
  </si>
  <si>
    <t>ميساء</t>
  </si>
  <si>
    <t>صفاء</t>
  </si>
  <si>
    <t>هند</t>
  </si>
  <si>
    <t>خديجه</t>
  </si>
  <si>
    <t>ثناء</t>
  </si>
  <si>
    <t>غصون</t>
  </si>
  <si>
    <t>باسمه</t>
  </si>
  <si>
    <t>لمياء</t>
  </si>
  <si>
    <t>سميرة</t>
  </si>
  <si>
    <t>رائده</t>
  </si>
  <si>
    <t>خوله</t>
  </si>
  <si>
    <t>هناء</t>
  </si>
  <si>
    <t>كوثر</t>
  </si>
  <si>
    <t>رنده</t>
  </si>
  <si>
    <t>عفيفه</t>
  </si>
  <si>
    <t>فريال</t>
  </si>
  <si>
    <t>تغريد</t>
  </si>
  <si>
    <t>بشيرة</t>
  </si>
  <si>
    <t>منال</t>
  </si>
  <si>
    <t>سميره</t>
  </si>
  <si>
    <t>ناريمان</t>
  </si>
  <si>
    <t>ميسون</t>
  </si>
  <si>
    <t>جيهان</t>
  </si>
  <si>
    <t>جهينه</t>
  </si>
  <si>
    <t>نوره</t>
  </si>
  <si>
    <t>فلك</t>
  </si>
  <si>
    <t>لينا</t>
  </si>
  <si>
    <t>ماجده</t>
  </si>
  <si>
    <t>حفيظه</t>
  </si>
  <si>
    <t>يازي</t>
  </si>
  <si>
    <t>مؤمنه</t>
  </si>
  <si>
    <t>نصره</t>
  </si>
  <si>
    <t>بديعه</t>
  </si>
  <si>
    <t>انعام</t>
  </si>
  <si>
    <t>زبيده</t>
  </si>
  <si>
    <t>ملك</t>
  </si>
  <si>
    <t>عليا</t>
  </si>
  <si>
    <t>سهام</t>
  </si>
  <si>
    <t>اسيمه</t>
  </si>
  <si>
    <t>حياه</t>
  </si>
  <si>
    <t>رنا</t>
  </si>
  <si>
    <t>امل</t>
  </si>
  <si>
    <t>ناديا</t>
  </si>
  <si>
    <t>فهميه</t>
  </si>
  <si>
    <t>سميحه</t>
  </si>
  <si>
    <t>ملكه</t>
  </si>
  <si>
    <t>عواطف</t>
  </si>
  <si>
    <t>لونا</t>
  </si>
  <si>
    <t>سوزان</t>
  </si>
  <si>
    <t>ازدهار</t>
  </si>
  <si>
    <t>ديبه</t>
  </si>
  <si>
    <t>انتصار</t>
  </si>
  <si>
    <t>هاله</t>
  </si>
  <si>
    <t>ريما</t>
  </si>
  <si>
    <t>اماني</t>
  </si>
  <si>
    <t>امال</t>
  </si>
  <si>
    <t>عفاف</t>
  </si>
  <si>
    <t>فاتن</t>
  </si>
  <si>
    <t>نور الهدى</t>
  </si>
  <si>
    <t>رجاء</t>
  </si>
  <si>
    <t>خلود</t>
  </si>
  <si>
    <t>ناهد</t>
  </si>
  <si>
    <t>وسام</t>
  </si>
  <si>
    <t>شيرين</t>
  </si>
  <si>
    <t>سهيلا</t>
  </si>
  <si>
    <t>نعمه</t>
  </si>
  <si>
    <t>خيريه</t>
  </si>
  <si>
    <t>اسماء</t>
  </si>
  <si>
    <t>سلمى</t>
  </si>
  <si>
    <t>قمر</t>
  </si>
  <si>
    <t>مياده</t>
  </si>
  <si>
    <t>هنا</t>
  </si>
  <si>
    <t>حياة</t>
  </si>
  <si>
    <t>زهور</t>
  </si>
  <si>
    <t>رزان</t>
  </si>
  <si>
    <t>اميرة</t>
  </si>
  <si>
    <t>نجاة</t>
  </si>
  <si>
    <t>لميس</t>
  </si>
  <si>
    <t>هاجر</t>
  </si>
  <si>
    <t>سعده</t>
  </si>
  <si>
    <t>هالا</t>
  </si>
  <si>
    <t>امنه</t>
  </si>
  <si>
    <t>غفران</t>
  </si>
  <si>
    <t>تركيه</t>
  </si>
  <si>
    <t>اعتدال</t>
  </si>
  <si>
    <t>منا</t>
  </si>
  <si>
    <t>فريده</t>
  </si>
  <si>
    <t>رقيه</t>
  </si>
  <si>
    <t>منيرة</t>
  </si>
  <si>
    <t>رضيه</t>
  </si>
  <si>
    <t>حليمه</t>
  </si>
  <si>
    <t>افتكار</t>
  </si>
  <si>
    <t>حيات</t>
  </si>
  <si>
    <t>بشيره</t>
  </si>
  <si>
    <t>نهى</t>
  </si>
  <si>
    <t>نبيهه</t>
  </si>
  <si>
    <t>جميلة</t>
  </si>
  <si>
    <t>الرابعة</t>
  </si>
  <si>
    <t>الرابعة حديث</t>
  </si>
  <si>
    <t>فصل أول 2018-2019</t>
  </si>
  <si>
    <t>فصل ثاني 2018-2019</t>
  </si>
  <si>
    <t>فصل أول 2019-2020</t>
  </si>
  <si>
    <t xml:space="preserve">مصطفى </t>
  </si>
  <si>
    <t xml:space="preserve">محمد </t>
  </si>
  <si>
    <t>رسم فصول الانقطاع</t>
  </si>
  <si>
    <t>رسم المقررات</t>
  </si>
  <si>
    <t>ملاحظة: عن كل فصل انقطاع رسم /15000 ل.س/</t>
  </si>
  <si>
    <t>وثيقة وفاة صادرة عن مكتب الشهداء</t>
  </si>
  <si>
    <t>العاملين في وزارة التعليم العالي والمؤسسات والجامعات التابعة لها</t>
  </si>
  <si>
    <t>طابع هلال احمر
25  ل .س</t>
  </si>
  <si>
    <t xml:space="preserve">طابع مالي
 30  ل.س   </t>
  </si>
  <si>
    <t>رسم الانقطاع</t>
  </si>
  <si>
    <t>الفصل الأول من العام الدراسي 2018-2019</t>
  </si>
  <si>
    <t>الفصل الثاني من العام الدراسي 2018-2019</t>
  </si>
  <si>
    <t>الفصل الأول من العام الدراسي 2019-2020</t>
  </si>
  <si>
    <t>فصل أول 2020-2021</t>
  </si>
  <si>
    <t xml:space="preserve">حسين </t>
  </si>
  <si>
    <t xml:space="preserve">ابراهيم </t>
  </si>
  <si>
    <t xml:space="preserve">صالح </t>
  </si>
  <si>
    <t xml:space="preserve">حسام </t>
  </si>
  <si>
    <t xml:space="preserve">احمد </t>
  </si>
  <si>
    <t xml:space="preserve">بسام </t>
  </si>
  <si>
    <t xml:space="preserve">محمود </t>
  </si>
  <si>
    <t xml:space="preserve">عماد </t>
  </si>
  <si>
    <t xml:space="preserve">بشار </t>
  </si>
  <si>
    <t xml:space="preserve">عيسى </t>
  </si>
  <si>
    <t xml:space="preserve">عدنان </t>
  </si>
  <si>
    <t>لينه</t>
  </si>
  <si>
    <t>اميره</t>
  </si>
  <si>
    <t>ناديه</t>
  </si>
  <si>
    <t>رحاب</t>
  </si>
  <si>
    <t>ليلا</t>
  </si>
  <si>
    <t>الفصل الأول من العام الدراسي 2020-2021</t>
  </si>
  <si>
    <t>الرقم الامتحاني</t>
  </si>
  <si>
    <t>الأسم</t>
  </si>
  <si>
    <t>نزهة</t>
  </si>
  <si>
    <t>شهيرة</t>
  </si>
  <si>
    <t>صبحه</t>
  </si>
  <si>
    <t xml:space="preserve">غسان </t>
  </si>
  <si>
    <t xml:space="preserve">سعيد </t>
  </si>
  <si>
    <t>وجيهه</t>
  </si>
  <si>
    <t>دعد</t>
  </si>
  <si>
    <t>مكية</t>
  </si>
  <si>
    <t>عائده</t>
  </si>
  <si>
    <t xml:space="preserve">نايف </t>
  </si>
  <si>
    <t>لطفيه</t>
  </si>
  <si>
    <t>نجمه</t>
  </si>
  <si>
    <t>نديمه</t>
  </si>
  <si>
    <t xml:space="preserve">محمد  </t>
  </si>
  <si>
    <t xml:space="preserve">عصام </t>
  </si>
  <si>
    <t>كروان</t>
  </si>
  <si>
    <t>شاديه</t>
  </si>
  <si>
    <t>رائدة</t>
  </si>
  <si>
    <t xml:space="preserve">هيثم </t>
  </si>
  <si>
    <t xml:space="preserve">سمير </t>
  </si>
  <si>
    <t>فايزة</t>
  </si>
  <si>
    <t>رباح</t>
  </si>
  <si>
    <t xml:space="preserve">حسن </t>
  </si>
  <si>
    <t>بندر</t>
  </si>
  <si>
    <t xml:space="preserve">يوسف </t>
  </si>
  <si>
    <t xml:space="preserve">زكريا </t>
  </si>
  <si>
    <t xml:space="preserve">خالد </t>
  </si>
  <si>
    <t xml:space="preserve">محمد خير </t>
  </si>
  <si>
    <t>زهيرة</t>
  </si>
  <si>
    <t xml:space="preserve">عبد القادر </t>
  </si>
  <si>
    <t>مفيده</t>
  </si>
  <si>
    <t xml:space="preserve">كمال </t>
  </si>
  <si>
    <t xml:space="preserve">ايمن </t>
  </si>
  <si>
    <t xml:space="preserve">سليم </t>
  </si>
  <si>
    <t>رشا</t>
  </si>
  <si>
    <t>روعه</t>
  </si>
  <si>
    <t>رمزيه</t>
  </si>
  <si>
    <t>حسيبه</t>
  </si>
  <si>
    <t>ناجيه</t>
  </si>
  <si>
    <t>فطوم</t>
  </si>
  <si>
    <t>نعيمه</t>
  </si>
  <si>
    <t>اميمه</t>
  </si>
  <si>
    <t xml:space="preserve">اسماعيل </t>
  </si>
  <si>
    <t>رئيفه</t>
  </si>
  <si>
    <t>ماري</t>
  </si>
  <si>
    <t>جورجيت</t>
  </si>
  <si>
    <t>مديحه</t>
  </si>
  <si>
    <t>نورا</t>
  </si>
  <si>
    <t>شريفه</t>
  </si>
  <si>
    <t>جمانه</t>
  </si>
  <si>
    <t>نهله</t>
  </si>
  <si>
    <t>شكران</t>
  </si>
  <si>
    <t>اسيه</t>
  </si>
  <si>
    <t>ميرفت</t>
  </si>
  <si>
    <t>اخلاص</t>
  </si>
  <si>
    <t>نجوى</t>
  </si>
  <si>
    <t>فردوس</t>
  </si>
  <si>
    <t xml:space="preserve">سليمان </t>
  </si>
  <si>
    <t>نفيسه</t>
  </si>
  <si>
    <t>نوفه</t>
  </si>
  <si>
    <t>ندوة</t>
  </si>
  <si>
    <t>هويدا</t>
  </si>
  <si>
    <t xml:space="preserve">هشام </t>
  </si>
  <si>
    <t>نسيبه</t>
  </si>
  <si>
    <t>عربيه</t>
  </si>
  <si>
    <t xml:space="preserve">يحيى </t>
  </si>
  <si>
    <t xml:space="preserve">جمال </t>
  </si>
  <si>
    <t>سهى</t>
  </si>
  <si>
    <t>ذيبه</t>
  </si>
  <si>
    <t xml:space="preserve">نزار </t>
  </si>
  <si>
    <t xml:space="preserve">عبد الكريم </t>
  </si>
  <si>
    <t>حسنه</t>
  </si>
  <si>
    <t>سوريا</t>
  </si>
  <si>
    <t xml:space="preserve">محمد ديب </t>
  </si>
  <si>
    <t>فيلور</t>
  </si>
  <si>
    <t>غرام</t>
  </si>
  <si>
    <t>اقبال</t>
  </si>
  <si>
    <t>حنيفه</t>
  </si>
  <si>
    <t>صديقة</t>
  </si>
  <si>
    <t>رتيبه</t>
  </si>
  <si>
    <t>ميليا</t>
  </si>
  <si>
    <t>سعديه</t>
  </si>
  <si>
    <t>هلا</t>
  </si>
  <si>
    <t>أدخل الرقم الإمتحاني</t>
  </si>
  <si>
    <t>الثانوية</t>
  </si>
  <si>
    <t>01</t>
  </si>
  <si>
    <t>العربية السورية</t>
  </si>
  <si>
    <t>02</t>
  </si>
  <si>
    <t>الفلسطينية السورية</t>
  </si>
  <si>
    <t>03</t>
  </si>
  <si>
    <t>رقم جواز السفر لغير السوريين</t>
  </si>
  <si>
    <t>رقم الهاتف</t>
  </si>
  <si>
    <t>06</t>
  </si>
  <si>
    <t>04</t>
  </si>
  <si>
    <t>الأردنية</t>
  </si>
  <si>
    <t>05</t>
  </si>
  <si>
    <t>اللبنانية</t>
  </si>
  <si>
    <t>العراقية</t>
  </si>
  <si>
    <t>07</t>
  </si>
  <si>
    <t>التونسية</t>
  </si>
  <si>
    <t>08</t>
  </si>
  <si>
    <t xml:space="preserve">اليمنية </t>
  </si>
  <si>
    <t>09</t>
  </si>
  <si>
    <t>10</t>
  </si>
  <si>
    <t>11</t>
  </si>
  <si>
    <t>12</t>
  </si>
  <si>
    <t>13</t>
  </si>
  <si>
    <t>14</t>
  </si>
  <si>
    <t>15</t>
  </si>
  <si>
    <t>غير سورية</t>
  </si>
  <si>
    <t>16</t>
  </si>
  <si>
    <t>غير سوري</t>
  </si>
  <si>
    <t>رقم الإيقاف</t>
  </si>
  <si>
    <t>تدوير الرسوم</t>
  </si>
  <si>
    <t>الفصل الثاني من العام الدراسي 2020-2021</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</si>
  <si>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</si>
  <si>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</si>
  <si>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</si>
  <si>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</si>
  <si>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</si>
  <si>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</si>
  <si>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</si>
  <si>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</si>
  <si>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</si>
  <si>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</si>
  <si>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</si>
  <si>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</si>
  <si>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</si>
  <si>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</si>
  <si>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</si>
  <si>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الرسوم المدورة</t>
  </si>
  <si>
    <t>طابع بحث علمي
25ل.س</t>
  </si>
  <si>
    <t>ملاحظة: لا يعد الطالب مسجلاً إذا لم ينفذ تعليمات التسجيل كاملةً ويسلم أوراقه إلى القسم المختص  ، وهو مسؤول عن صحة المعلومات الواردة في هذه الاستمارة</t>
  </si>
  <si>
    <t>فنون نسوية</t>
  </si>
  <si>
    <t>الفلسطينية</t>
  </si>
  <si>
    <t>الإيرانية</t>
  </si>
  <si>
    <t>المصرية</t>
  </si>
  <si>
    <t>المغربية</t>
  </si>
  <si>
    <t>الأفغانية</t>
  </si>
  <si>
    <t>التركية</t>
  </si>
  <si>
    <t>سلوفاكية</t>
  </si>
  <si>
    <t>الجزائرية</t>
  </si>
  <si>
    <t>السودانية</t>
  </si>
  <si>
    <t>السعودية</t>
  </si>
  <si>
    <t>الرسوم</t>
  </si>
  <si>
    <t>البيانات باللغة الإنكليزية</t>
  </si>
  <si>
    <t>فصول الإنقطاع</t>
  </si>
  <si>
    <t>رسم فصل الانقطاع</t>
  </si>
  <si>
    <t xml:space="preserve">مازن </t>
  </si>
  <si>
    <t xml:space="preserve">عبد الرزاق </t>
  </si>
  <si>
    <t>نوار</t>
  </si>
  <si>
    <t>نهلة</t>
  </si>
  <si>
    <t>سراب</t>
  </si>
  <si>
    <t>زكيه</t>
  </si>
  <si>
    <t>عبد الرحيم</t>
  </si>
  <si>
    <t>نعمت</t>
  </si>
  <si>
    <t>نصوح</t>
  </si>
  <si>
    <t>لما</t>
  </si>
  <si>
    <t>رغداء</t>
  </si>
  <si>
    <t>بركات</t>
  </si>
  <si>
    <t>جمعة</t>
  </si>
  <si>
    <t>نادرة</t>
  </si>
  <si>
    <t>نهيده</t>
  </si>
  <si>
    <t>طاهر</t>
  </si>
  <si>
    <t>منور</t>
  </si>
  <si>
    <t>محمدامين</t>
  </si>
  <si>
    <t xml:space="preserve">علي </t>
  </si>
  <si>
    <t>زبيدة</t>
  </si>
  <si>
    <t>رباب</t>
  </si>
  <si>
    <t>شريف</t>
  </si>
  <si>
    <t>اسامة</t>
  </si>
  <si>
    <t>محمدمعتز</t>
  </si>
  <si>
    <t>ايناس</t>
  </si>
  <si>
    <t>وحيده</t>
  </si>
  <si>
    <t>فداء</t>
  </si>
  <si>
    <t>هنادي رجب</t>
  </si>
  <si>
    <t>باسمة</t>
  </si>
  <si>
    <t xml:space="preserve">محمد علي </t>
  </si>
  <si>
    <t xml:space="preserve">هلال </t>
  </si>
  <si>
    <t>خديجة</t>
  </si>
  <si>
    <t>امينة</t>
  </si>
  <si>
    <t>نانسي عيسى</t>
  </si>
  <si>
    <t>خانم</t>
  </si>
  <si>
    <t>محمد ايمن</t>
  </si>
  <si>
    <t>فوز</t>
  </si>
  <si>
    <t>رشا ابوحدبه</t>
  </si>
  <si>
    <t>فائزة</t>
  </si>
  <si>
    <t>انيسة</t>
  </si>
  <si>
    <t>فادية</t>
  </si>
  <si>
    <t>فوزه</t>
  </si>
  <si>
    <t>اديبة</t>
  </si>
  <si>
    <t>ثراء حمزه</t>
  </si>
  <si>
    <t>ربا الجلاوي</t>
  </si>
  <si>
    <t>وضاح</t>
  </si>
  <si>
    <t>رهام مقصوصه</t>
  </si>
  <si>
    <t>محمد عادل</t>
  </si>
  <si>
    <t xml:space="preserve">نصر </t>
  </si>
  <si>
    <t>ريم سعدي</t>
  </si>
  <si>
    <t>امل السعيد</t>
  </si>
  <si>
    <t>عائشة</t>
  </si>
  <si>
    <t>رقية</t>
  </si>
  <si>
    <t xml:space="preserve">تسنيم الأمين  </t>
  </si>
  <si>
    <t>دعاءخالد</t>
  </si>
  <si>
    <t>عائدة</t>
  </si>
  <si>
    <t>عدن رحمه</t>
  </si>
  <si>
    <t>محمد نور</t>
  </si>
  <si>
    <t>نورا المعلم</t>
  </si>
  <si>
    <t xml:space="preserve">اصيل دقماق </t>
  </si>
  <si>
    <t xml:space="preserve">فائز </t>
  </si>
  <si>
    <t xml:space="preserve">إيثار خلاف  </t>
  </si>
  <si>
    <t xml:space="preserve">فيصل </t>
  </si>
  <si>
    <t>نظيرة</t>
  </si>
  <si>
    <t xml:space="preserve">عمر </t>
  </si>
  <si>
    <t>مجيده</t>
  </si>
  <si>
    <t xml:space="preserve">مروان </t>
  </si>
  <si>
    <t>خديجه بوشي</t>
  </si>
  <si>
    <t>راماموسى</t>
  </si>
  <si>
    <t>مرام</t>
  </si>
  <si>
    <t>زينب اسماعيل</t>
  </si>
  <si>
    <t>صفاء بداح</t>
  </si>
  <si>
    <t xml:space="preserve">علا بقلي </t>
  </si>
  <si>
    <t xml:space="preserve">طالب عبدالحسين </t>
  </si>
  <si>
    <t>فايده</t>
  </si>
  <si>
    <t xml:space="preserve">هاني </t>
  </si>
  <si>
    <t>هدية</t>
  </si>
  <si>
    <t>فاتن الخطيب</t>
  </si>
  <si>
    <t xml:space="preserve">فرح العطار </t>
  </si>
  <si>
    <t xml:space="preserve">هاشم </t>
  </si>
  <si>
    <t>ناهد حجله</t>
  </si>
  <si>
    <t>ناظم</t>
  </si>
  <si>
    <t>امنة</t>
  </si>
  <si>
    <t>هبه خولي</t>
  </si>
  <si>
    <t>منيب</t>
  </si>
  <si>
    <t>هيام عمر</t>
  </si>
  <si>
    <t>هيفاء قسام</t>
  </si>
  <si>
    <t>وصال المحمود</t>
  </si>
  <si>
    <t xml:space="preserve">فوزي </t>
  </si>
  <si>
    <t xml:space="preserve">اسراء الغبرة </t>
  </si>
  <si>
    <t xml:space="preserve">عبد الناصر </t>
  </si>
  <si>
    <t xml:space="preserve">دعاء خشة </t>
  </si>
  <si>
    <t xml:space="preserve">محمد مازن </t>
  </si>
  <si>
    <t xml:space="preserve">محمد امين </t>
  </si>
  <si>
    <t xml:space="preserve">راما مارديني </t>
  </si>
  <si>
    <t>محمدسليمان</t>
  </si>
  <si>
    <t xml:space="preserve">زياد </t>
  </si>
  <si>
    <t>ندا</t>
  </si>
  <si>
    <t xml:space="preserve">روان الهابط </t>
  </si>
  <si>
    <t>شروق عبد الرحمن</t>
  </si>
  <si>
    <t xml:space="preserve">غالية المليحاني </t>
  </si>
  <si>
    <t xml:space="preserve">غفران الاشقر </t>
  </si>
  <si>
    <t>ملكة</t>
  </si>
  <si>
    <t>غيداء جبر</t>
  </si>
  <si>
    <t xml:space="preserve">زهير </t>
  </si>
  <si>
    <t>فائزه</t>
  </si>
  <si>
    <t xml:space="preserve">فرح عجوز </t>
  </si>
  <si>
    <t>ناديا سيد احمد</t>
  </si>
  <si>
    <t>رندة</t>
  </si>
  <si>
    <t xml:space="preserve">محمد ايمن </t>
  </si>
  <si>
    <t xml:space="preserve">نضال </t>
  </si>
  <si>
    <t>ياسمين حلاوة</t>
  </si>
  <si>
    <t>الاء المظلوم</t>
  </si>
  <si>
    <t>الاء نوري السالم</t>
  </si>
  <si>
    <t>اماني شاب الدين</t>
  </si>
  <si>
    <t>حسني</t>
  </si>
  <si>
    <t>محمد باسم</t>
  </si>
  <si>
    <t>تغريد العريضي</t>
  </si>
  <si>
    <t>ذهبية</t>
  </si>
  <si>
    <t>حفصه الشعبي</t>
  </si>
  <si>
    <t>عطاالله</t>
  </si>
  <si>
    <t>دارين معروف</t>
  </si>
  <si>
    <t>غصنه</t>
  </si>
  <si>
    <t>داليا مسلم</t>
  </si>
  <si>
    <t>يمنى</t>
  </si>
  <si>
    <t>ديالا شرف الدين</t>
  </si>
  <si>
    <t>دينا الحموي</t>
  </si>
  <si>
    <t>راما المرعي</t>
  </si>
  <si>
    <t>رنا الزيبق</t>
  </si>
  <si>
    <t>صفا</t>
  </si>
  <si>
    <t>روان  جمول</t>
  </si>
  <si>
    <t>ريم حيدر</t>
  </si>
  <si>
    <t>سائدة محمدالحاج مصطفى</t>
  </si>
  <si>
    <t>نسرين</t>
  </si>
  <si>
    <t>سوسن عجميه</t>
  </si>
  <si>
    <t>صفاء  البقاعي</t>
  </si>
  <si>
    <t>غفران الجراقي</t>
  </si>
  <si>
    <t>غفران هيلم</t>
  </si>
  <si>
    <t>فاطمه حسون</t>
  </si>
  <si>
    <t>سمية</t>
  </si>
  <si>
    <t>لاما جبر</t>
  </si>
  <si>
    <t>ليلى طحله</t>
  </si>
  <si>
    <t>ماري جرجس</t>
  </si>
  <si>
    <t>ميار حماديه</t>
  </si>
  <si>
    <t>ندى النمر</t>
  </si>
  <si>
    <t>مالكه</t>
  </si>
  <si>
    <t>هديل السعدي</t>
  </si>
  <si>
    <t>رابحة</t>
  </si>
  <si>
    <t>هنادي صبان</t>
  </si>
  <si>
    <t xml:space="preserve">سوار الخطيب </t>
  </si>
  <si>
    <t>اميرة العثمان</t>
  </si>
  <si>
    <t>عيوش</t>
  </si>
  <si>
    <t>سميحة</t>
  </si>
  <si>
    <t>محمد جمال</t>
  </si>
  <si>
    <t>خديجه الشاغوري</t>
  </si>
  <si>
    <t>مرسل</t>
  </si>
  <si>
    <t>عبدالحفيظ</t>
  </si>
  <si>
    <t>دريه</t>
  </si>
  <si>
    <t>صبحية</t>
  </si>
  <si>
    <t>هالة</t>
  </si>
  <si>
    <t>محمدسعيد</t>
  </si>
  <si>
    <t>تفيده</t>
  </si>
  <si>
    <t>دولت</t>
  </si>
  <si>
    <t>منى لباد</t>
  </si>
  <si>
    <t>فريدة</t>
  </si>
  <si>
    <t>حمزة</t>
  </si>
  <si>
    <t>الطاف</t>
  </si>
  <si>
    <t>سهى الهبال</t>
  </si>
  <si>
    <t>رؤى</t>
  </si>
  <si>
    <t>منيره ريا</t>
  </si>
  <si>
    <t>فهد قنزع</t>
  </si>
  <si>
    <t>فكراه</t>
  </si>
  <si>
    <t>لونا محمود</t>
  </si>
  <si>
    <t>هيا البكر</t>
  </si>
  <si>
    <t>اسراء الياسين</t>
  </si>
  <si>
    <t>رلى الخطيب</t>
  </si>
  <si>
    <t>ريم الذياب</t>
  </si>
  <si>
    <t>الاء برغله</t>
  </si>
  <si>
    <t>اماني سقا</t>
  </si>
  <si>
    <t>زاهرة</t>
  </si>
  <si>
    <t>جانسيت دوغوظ</t>
  </si>
  <si>
    <t>حنان الشولي</t>
  </si>
  <si>
    <t>راما السيد</t>
  </si>
  <si>
    <t>رهف العلبي</t>
  </si>
  <si>
    <t>اعتصام</t>
  </si>
  <si>
    <t>فاطمه المسلماني</t>
  </si>
  <si>
    <t>لبنى ابو الذهب</t>
  </si>
  <si>
    <t>لينا رجب</t>
  </si>
  <si>
    <t>نسرين حمشو</t>
  </si>
  <si>
    <t xml:space="preserve">نور الباشا </t>
  </si>
  <si>
    <t>نورشان الحسين</t>
  </si>
  <si>
    <t>هبه العسلي</t>
  </si>
  <si>
    <t>عهد</t>
  </si>
  <si>
    <t>ايفان رزق</t>
  </si>
  <si>
    <t>امال الشهاب</t>
  </si>
  <si>
    <t xml:space="preserve">اصاله النصيرات </t>
  </si>
  <si>
    <t xml:space="preserve">نصري </t>
  </si>
  <si>
    <t>ايات اسعد</t>
  </si>
  <si>
    <t>بشرى الحجاج</t>
  </si>
  <si>
    <t xml:space="preserve">دانا العلبي </t>
  </si>
  <si>
    <t xml:space="preserve">رغداء خباز </t>
  </si>
  <si>
    <t xml:space="preserve">رهف خوله </t>
  </si>
  <si>
    <t>روعه الخشن</t>
  </si>
  <si>
    <t>ريم قاسم</t>
  </si>
  <si>
    <t xml:space="preserve">ريما الخرج </t>
  </si>
  <si>
    <t xml:space="preserve">ريموندا عبود  </t>
  </si>
  <si>
    <t>اليس</t>
  </si>
  <si>
    <t>زينب منصور</t>
  </si>
  <si>
    <t xml:space="preserve">سارة جعفري </t>
  </si>
  <si>
    <t>شادية عامر</t>
  </si>
  <si>
    <t>ثليج</t>
  </si>
  <si>
    <t xml:space="preserve">عبد الغني </t>
  </si>
  <si>
    <t xml:space="preserve">ميادة القطريب </t>
  </si>
  <si>
    <t xml:space="preserve">اوسامة </t>
  </si>
  <si>
    <t>جينا</t>
  </si>
  <si>
    <t>نعمه  بيطار</t>
  </si>
  <si>
    <t>نور الهدى صبيحه</t>
  </si>
  <si>
    <t xml:space="preserve"> كامل</t>
  </si>
  <si>
    <t>هدايه شريباتي</t>
  </si>
  <si>
    <t xml:space="preserve">ورود سالم </t>
  </si>
  <si>
    <t xml:space="preserve">محمد جابر </t>
  </si>
  <si>
    <t xml:space="preserve">ولاء شاهين </t>
  </si>
  <si>
    <t xml:space="preserve">اسامة حافض </t>
  </si>
  <si>
    <t xml:space="preserve">اماني جوهر </t>
  </si>
  <si>
    <t>اميرة الاكتع</t>
  </si>
  <si>
    <t xml:space="preserve">اية حمزة </t>
  </si>
  <si>
    <t xml:space="preserve">شاهر </t>
  </si>
  <si>
    <t xml:space="preserve">ايناس شوشرة </t>
  </si>
  <si>
    <t xml:space="preserve">بيان نجيب </t>
  </si>
  <si>
    <t xml:space="preserve">دالين المحمد </t>
  </si>
  <si>
    <t xml:space="preserve">صلاح </t>
  </si>
  <si>
    <t xml:space="preserve">راما دالاتي </t>
  </si>
  <si>
    <t xml:space="preserve">فهد الدين </t>
  </si>
  <si>
    <t>رهف الهرباوي</t>
  </si>
  <si>
    <t>رولا قاسم</t>
  </si>
  <si>
    <t xml:space="preserve">زينب الدغلي </t>
  </si>
  <si>
    <t xml:space="preserve">صفاء عرنوس </t>
  </si>
  <si>
    <t xml:space="preserve">فردوس البديوي </t>
  </si>
  <si>
    <t xml:space="preserve">موسى </t>
  </si>
  <si>
    <t xml:space="preserve">لميس حتاحت </t>
  </si>
  <si>
    <t xml:space="preserve">ممدوح </t>
  </si>
  <si>
    <t xml:space="preserve">لين عز الدين </t>
  </si>
  <si>
    <t xml:space="preserve">سامي </t>
  </si>
  <si>
    <t xml:space="preserve">ماجد ابو حشيش </t>
  </si>
  <si>
    <t xml:space="preserve">عبد الرحيم </t>
  </si>
  <si>
    <t>سورية</t>
  </si>
  <si>
    <t xml:space="preserve">منال الفهد </t>
  </si>
  <si>
    <t xml:space="preserve">نعيمة ونوس </t>
  </si>
  <si>
    <t>رمزه</t>
  </si>
  <si>
    <t>نور ابراهيم</t>
  </si>
  <si>
    <t xml:space="preserve">سهيل </t>
  </si>
  <si>
    <t xml:space="preserve">نور الشام الخجا </t>
  </si>
  <si>
    <t xml:space="preserve">محمد رامز </t>
  </si>
  <si>
    <t>هبه عباس</t>
  </si>
  <si>
    <t xml:space="preserve">هدى قطب </t>
  </si>
  <si>
    <t xml:space="preserve">محمد نبيل </t>
  </si>
  <si>
    <t xml:space="preserve">هديل برغلة </t>
  </si>
  <si>
    <t xml:space="preserve">ولاء الحوراني </t>
  </si>
  <si>
    <t>كريمة</t>
  </si>
  <si>
    <t xml:space="preserve">ولاء بيكو </t>
  </si>
  <si>
    <t>اصيل الرفاعي</t>
  </si>
  <si>
    <t>ميسم</t>
  </si>
  <si>
    <t>اسراء محمد</t>
  </si>
  <si>
    <t>اسماء القويدر</t>
  </si>
  <si>
    <t xml:space="preserve">الاء العش </t>
  </si>
  <si>
    <t>باهيه</t>
  </si>
  <si>
    <t>امنه شربجي</t>
  </si>
  <si>
    <t>كفا</t>
  </si>
  <si>
    <t>ايه سلوم</t>
  </si>
  <si>
    <t>بيان الكسم</t>
  </si>
  <si>
    <t>أديب</t>
  </si>
  <si>
    <t>ثناء الشنان</t>
  </si>
  <si>
    <t>راما اسكندراني</t>
  </si>
  <si>
    <t>محمد فائز</t>
  </si>
  <si>
    <t>راما مهرات</t>
  </si>
  <si>
    <t>شهير</t>
  </si>
  <si>
    <t>رجاء اشريفه</t>
  </si>
  <si>
    <t>رشا شنانة</t>
  </si>
  <si>
    <t>يسري</t>
  </si>
  <si>
    <t>رشا عليشه</t>
  </si>
  <si>
    <t>سوهام</t>
  </si>
  <si>
    <t>رهف شيخ مخانق</t>
  </si>
  <si>
    <t>محمدمروان</t>
  </si>
  <si>
    <t>رولا عثمان</t>
  </si>
  <si>
    <t>ريم يونس</t>
  </si>
  <si>
    <t>محمدشريف</t>
  </si>
  <si>
    <t>هبا</t>
  </si>
  <si>
    <t>سدره برا</t>
  </si>
  <si>
    <t>سماح احمد</t>
  </si>
  <si>
    <t>نسيبة</t>
  </si>
  <si>
    <t>عبير هشيم</t>
  </si>
  <si>
    <t>ممدوحه</t>
  </si>
  <si>
    <t>غصون محمد</t>
  </si>
  <si>
    <t>منوخ</t>
  </si>
  <si>
    <t>فاطمه رحمه</t>
  </si>
  <si>
    <t>كوثر مصطفى</t>
  </si>
  <si>
    <t>مؤمنة</t>
  </si>
  <si>
    <t>مريم بكر</t>
  </si>
  <si>
    <t>مريم عباس</t>
  </si>
  <si>
    <t>منار شاهين</t>
  </si>
  <si>
    <t>منى قسومه</t>
  </si>
  <si>
    <t>محمد حسان</t>
  </si>
  <si>
    <t>ميراي القسيس</t>
  </si>
  <si>
    <t>انطوانيت</t>
  </si>
  <si>
    <t>ميرفت  حيدر</t>
  </si>
  <si>
    <t>نسرين شبيب</t>
  </si>
  <si>
    <t>مكيه</t>
  </si>
  <si>
    <t>نعمه الكلش</t>
  </si>
  <si>
    <t>مهجة</t>
  </si>
  <si>
    <t>نوران الغاوي</t>
  </si>
  <si>
    <t>هبه ابورايد</t>
  </si>
  <si>
    <t>جودات</t>
  </si>
  <si>
    <t>ياسمين ثابت</t>
  </si>
  <si>
    <t>سلام الشيخ</t>
  </si>
  <si>
    <t>الاء الدرة</t>
  </si>
  <si>
    <t>فطمة</t>
  </si>
  <si>
    <t>اميره شرف</t>
  </si>
  <si>
    <t>علاءالدين</t>
  </si>
  <si>
    <t>حنين ابو ترابي</t>
  </si>
  <si>
    <t>نشأت</t>
  </si>
  <si>
    <t>ختام الغياض</t>
  </si>
  <si>
    <t>ديانا الشريف</t>
  </si>
  <si>
    <t>رؤى حاتم</t>
  </si>
  <si>
    <t>اميرا</t>
  </si>
  <si>
    <t>رغد أبوالوفا</t>
  </si>
  <si>
    <t>محمد عمر</t>
  </si>
  <si>
    <t>رفاء مكارم</t>
  </si>
  <si>
    <t>رهف عوده</t>
  </si>
  <si>
    <t>روز جبور</t>
  </si>
  <si>
    <t>سوار الحمد</t>
  </si>
  <si>
    <t>قربال</t>
  </si>
  <si>
    <t>صفاء الخلف</t>
  </si>
  <si>
    <t>حردان</t>
  </si>
  <si>
    <t>عفاف عباس</t>
  </si>
  <si>
    <t>غفران زين</t>
  </si>
  <si>
    <t>ليلى عزاوي</t>
  </si>
  <si>
    <t>ريشة</t>
  </si>
  <si>
    <t>منال سليمان</t>
  </si>
  <si>
    <t>مها مرزه</t>
  </si>
  <si>
    <t>ميرنا ضاحي</t>
  </si>
  <si>
    <t>دنيا</t>
  </si>
  <si>
    <t>نور الذيب هنيدي</t>
  </si>
  <si>
    <t>نور كاتبة</t>
  </si>
  <si>
    <t>نيرمين ضيف الله الفريحات</t>
  </si>
  <si>
    <t>كوكب</t>
  </si>
  <si>
    <t>وائل المصطفى</t>
  </si>
  <si>
    <t xml:space="preserve">راما الناطور </t>
  </si>
  <si>
    <t>اسماء الشاهر</t>
  </si>
  <si>
    <t>جبينة</t>
  </si>
  <si>
    <t>روان عبدمسلم محمد</t>
  </si>
  <si>
    <t xml:space="preserve">عقيل </t>
  </si>
  <si>
    <t>نعمات</t>
  </si>
  <si>
    <t>اسماء الزعبي</t>
  </si>
  <si>
    <t>عيد</t>
  </si>
  <si>
    <t xml:space="preserve">رهف سلامة </t>
  </si>
  <si>
    <t xml:space="preserve">مهنا </t>
  </si>
  <si>
    <t xml:space="preserve">روعه محي الدين </t>
  </si>
  <si>
    <t xml:space="preserve">عبير المنير </t>
  </si>
  <si>
    <t xml:space="preserve">محمد طه </t>
  </si>
  <si>
    <t>غصون عثمان</t>
  </si>
  <si>
    <t xml:space="preserve">لبابة عجاج </t>
  </si>
  <si>
    <t>مريم احمد</t>
  </si>
  <si>
    <t xml:space="preserve">نوره حسين </t>
  </si>
  <si>
    <t xml:space="preserve">عبد الرحمن </t>
  </si>
  <si>
    <t>شروق عرابي</t>
  </si>
  <si>
    <t>شروق يونس</t>
  </si>
  <si>
    <t>هبة حسين علي</t>
  </si>
  <si>
    <t>ديما ديب</t>
  </si>
  <si>
    <t>رانيا فرج</t>
  </si>
  <si>
    <t>مريفه</t>
  </si>
  <si>
    <t>هناده</t>
  </si>
  <si>
    <t>رنيم بدران</t>
  </si>
  <si>
    <t>محمد ربيع</t>
  </si>
  <si>
    <t>ان درغام</t>
  </si>
  <si>
    <t>رهف العر</t>
  </si>
  <si>
    <t>سلوى الباشا</t>
  </si>
  <si>
    <t>ضحى</t>
  </si>
  <si>
    <t>اسعاف</t>
  </si>
  <si>
    <t>لينا سلمون</t>
  </si>
  <si>
    <t>تمارة أيو عزيزة</t>
  </si>
  <si>
    <t>رزان الزرعي</t>
  </si>
  <si>
    <t>ايمان حجيج</t>
  </si>
  <si>
    <t>الاء الغباري</t>
  </si>
  <si>
    <t>خلود بسيوني</t>
  </si>
  <si>
    <t xml:space="preserve">ربا هيلون </t>
  </si>
  <si>
    <t>رنا الجاجه</t>
  </si>
  <si>
    <t xml:space="preserve">علا عبيد </t>
  </si>
  <si>
    <t>فاطمه الجلخ</t>
  </si>
  <si>
    <t>كرديه</t>
  </si>
  <si>
    <t>ليلى العمري</t>
  </si>
  <si>
    <t>منال القلعجي</t>
  </si>
  <si>
    <t>سعد الله</t>
  </si>
  <si>
    <t xml:space="preserve">مايا حرب </t>
  </si>
  <si>
    <t xml:space="preserve">فضل </t>
  </si>
  <si>
    <t>هازار دلول</t>
  </si>
  <si>
    <t>بسوم</t>
  </si>
  <si>
    <t>هنادي الدبس</t>
  </si>
  <si>
    <t>حيات اللحام</t>
  </si>
  <si>
    <t>خديجة ذيب</t>
  </si>
  <si>
    <t xml:space="preserve">رزان شحبر </t>
  </si>
  <si>
    <t>ناهية</t>
  </si>
  <si>
    <t xml:space="preserve">رهف كيكي </t>
  </si>
  <si>
    <t>منتها</t>
  </si>
  <si>
    <t>صفاء الخطيب</t>
  </si>
  <si>
    <t>صفوات</t>
  </si>
  <si>
    <t>فاتن عيد</t>
  </si>
  <si>
    <t>فاديا حمود</t>
  </si>
  <si>
    <t>فاطمة المصري</t>
  </si>
  <si>
    <t>ليندا مكيه</t>
  </si>
  <si>
    <t>شاكه</t>
  </si>
  <si>
    <t>مريم عشماوي</t>
  </si>
  <si>
    <t>نجلاء الزعبي</t>
  </si>
  <si>
    <t>وداع</t>
  </si>
  <si>
    <t>نور جديد</t>
  </si>
  <si>
    <t>نيفين الصباغ</t>
  </si>
  <si>
    <t xml:space="preserve">هبه عمار </t>
  </si>
  <si>
    <t>ملنده</t>
  </si>
  <si>
    <t>هدى الدقاق</t>
  </si>
  <si>
    <t>اسماء حصري</t>
  </si>
  <si>
    <t>الاء غريري</t>
  </si>
  <si>
    <t xml:space="preserve">الين العساف </t>
  </si>
  <si>
    <t xml:space="preserve">مسلم </t>
  </si>
  <si>
    <t>ايه العبد</t>
  </si>
  <si>
    <t>ايه علما</t>
  </si>
  <si>
    <t xml:space="preserve">بثينه البيطار </t>
  </si>
  <si>
    <t xml:space="preserve">حاتم </t>
  </si>
  <si>
    <t>تغريد ياغي</t>
  </si>
  <si>
    <t>حسنا حصري</t>
  </si>
  <si>
    <t xml:space="preserve">رزان ابراهيم </t>
  </si>
  <si>
    <t xml:space="preserve">رنيم خليفة </t>
  </si>
  <si>
    <t>رهام ابو عمار</t>
  </si>
  <si>
    <t>نها</t>
  </si>
  <si>
    <t>محمد امين</t>
  </si>
  <si>
    <t>رهف الدبش</t>
  </si>
  <si>
    <t xml:space="preserve">روان الحجلي </t>
  </si>
  <si>
    <t>روى الوادي</t>
  </si>
  <si>
    <t xml:space="preserve">زهر صفدي </t>
  </si>
  <si>
    <t xml:space="preserve">محمد فواز </t>
  </si>
  <si>
    <t>سارة عبيد</t>
  </si>
  <si>
    <t>سوزان اليونس</t>
  </si>
  <si>
    <t xml:space="preserve">سوزان قبيطري </t>
  </si>
  <si>
    <t>شذا بدر الدين</t>
  </si>
  <si>
    <t>عبيرشرشار</t>
  </si>
  <si>
    <t xml:space="preserve">علا العينيه </t>
  </si>
  <si>
    <t xml:space="preserve">جهاد </t>
  </si>
  <si>
    <t xml:space="preserve">علا بزرة </t>
  </si>
  <si>
    <t>لبانه</t>
  </si>
  <si>
    <t>فاطمه الزعبي</t>
  </si>
  <si>
    <t>لمى ويس</t>
  </si>
  <si>
    <t xml:space="preserve">ماهر </t>
  </si>
  <si>
    <t>مروه المسوتي</t>
  </si>
  <si>
    <t xml:space="preserve">مياده سليمان </t>
  </si>
  <si>
    <t>ميساء الخيمي</t>
  </si>
  <si>
    <t xml:space="preserve">محمد أيمن </t>
  </si>
  <si>
    <t xml:space="preserve">نانسي  مخلوف </t>
  </si>
  <si>
    <t>نده شنار</t>
  </si>
  <si>
    <t>نيصاف</t>
  </si>
  <si>
    <t>هنادي سنوبر</t>
  </si>
  <si>
    <t>وسام عبسي</t>
  </si>
  <si>
    <t>هنادي بلول</t>
  </si>
  <si>
    <t xml:space="preserve">ايناس زينه </t>
  </si>
  <si>
    <t>بيان الفارس</t>
  </si>
  <si>
    <t>خولة مرعي</t>
  </si>
  <si>
    <t xml:space="preserve">دانيا كعدان </t>
  </si>
  <si>
    <t>دعاء عبد ربه</t>
  </si>
  <si>
    <t xml:space="preserve">رائدة علي </t>
  </si>
  <si>
    <t>رشا محمود</t>
  </si>
  <si>
    <t>روان سماق</t>
  </si>
  <si>
    <t>شذى كبريت</t>
  </si>
  <si>
    <t>رسول</t>
  </si>
  <si>
    <t xml:space="preserve">شهد جبري </t>
  </si>
  <si>
    <t>شذى</t>
  </si>
  <si>
    <t xml:space="preserve">غالية الشماع </t>
  </si>
  <si>
    <t>غزل احمد</t>
  </si>
  <si>
    <t xml:space="preserve">فلورين حمزة </t>
  </si>
  <si>
    <t xml:space="preserve">فريد </t>
  </si>
  <si>
    <t xml:space="preserve">لافا بصبوص </t>
  </si>
  <si>
    <t>ظهيرة</t>
  </si>
  <si>
    <t>لميس بدران</t>
  </si>
  <si>
    <t>منال محمد</t>
  </si>
  <si>
    <t xml:space="preserve">مرهج </t>
  </si>
  <si>
    <t>تماثيل</t>
  </si>
  <si>
    <t xml:space="preserve">مها المجذوب </t>
  </si>
  <si>
    <t xml:space="preserve">محمد سعيد </t>
  </si>
  <si>
    <t>رائد</t>
  </si>
  <si>
    <t xml:space="preserve">هيا اسعد </t>
  </si>
  <si>
    <t xml:space="preserve">اياد </t>
  </si>
  <si>
    <t>ديمة مرهج</t>
  </si>
  <si>
    <t>اريج خميس</t>
  </si>
  <si>
    <t>امل العمر</t>
  </si>
  <si>
    <t>بهيجه ملحم</t>
  </si>
  <si>
    <t>كتيبه</t>
  </si>
  <si>
    <t>حسناء عبدو</t>
  </si>
  <si>
    <t>مضيف</t>
  </si>
  <si>
    <t>دانيه الفروان</t>
  </si>
  <si>
    <t>راما حمامه</t>
  </si>
  <si>
    <t>ربا الخنسه</t>
  </si>
  <si>
    <t>رغداء عجاج</t>
  </si>
  <si>
    <t>رنيم سحلول</t>
  </si>
  <si>
    <t>ساميه الطرشان</t>
  </si>
  <si>
    <t>سماح نصري</t>
  </si>
  <si>
    <t>سميه محيسن</t>
  </si>
  <si>
    <t>عطاء مهاوش</t>
  </si>
  <si>
    <t>عمر الحاجي</t>
  </si>
  <si>
    <t>غيداء البخيت</t>
  </si>
  <si>
    <t>كاتيا حرب</t>
  </si>
  <si>
    <t>مرام عبد المالك</t>
  </si>
  <si>
    <t>مرح قطايف</t>
  </si>
  <si>
    <t>نهى كناكري</t>
  </si>
  <si>
    <t>نور غوثاني</t>
  </si>
  <si>
    <t>محمدمطيع</t>
  </si>
  <si>
    <t>هبه الكحاله</t>
  </si>
  <si>
    <t>شكيب</t>
  </si>
  <si>
    <t>فصل ثاني 2020-2021</t>
  </si>
  <si>
    <t>فصل أول 2021-2022</t>
  </si>
  <si>
    <t>الفصل الأول من العام الدراسي 2021-2022</t>
  </si>
  <si>
    <t xml:space="preserve">دعاء موسى باشا </t>
  </si>
  <si>
    <t>فاتنه المزور</t>
  </si>
  <si>
    <t>ليله الحاج علي</t>
  </si>
  <si>
    <t>فرح السبيريج</t>
  </si>
  <si>
    <t>B</t>
  </si>
  <si>
    <t>A</t>
  </si>
  <si>
    <t xml:space="preserve">ايات عليا </t>
  </si>
  <si>
    <t>غفران شنور</t>
  </si>
  <si>
    <t>غيداء كريزان</t>
  </si>
  <si>
    <t>ايات الابراهيم</t>
  </si>
  <si>
    <t>اميرة الحامض</t>
  </si>
  <si>
    <t>حنين علي</t>
  </si>
  <si>
    <t>حارس</t>
  </si>
  <si>
    <t>اسيا</t>
  </si>
  <si>
    <t>زهريه</t>
  </si>
  <si>
    <t>رفاه خلف</t>
  </si>
  <si>
    <t>نوري</t>
  </si>
  <si>
    <t>لينا الياسين</t>
  </si>
  <si>
    <t>حميد</t>
  </si>
  <si>
    <t>محاسن ابوالكاس</t>
  </si>
  <si>
    <t>نورالدين</t>
  </si>
  <si>
    <t>مريم علي</t>
  </si>
  <si>
    <t>اريج</t>
  </si>
  <si>
    <t>ديماالطويل</t>
  </si>
  <si>
    <t>شمس الدين</t>
  </si>
  <si>
    <t xml:space="preserve">الاء المصري </t>
  </si>
  <si>
    <t xml:space="preserve">رحمة العبدالله </t>
  </si>
  <si>
    <t xml:space="preserve">رضوان </t>
  </si>
  <si>
    <t xml:space="preserve">ريما خلاف </t>
  </si>
  <si>
    <t xml:space="preserve">عفيف </t>
  </si>
  <si>
    <t>زمزم الحاج</t>
  </si>
  <si>
    <t>شيخه خليل</t>
  </si>
  <si>
    <t>ايمان  نجيب</t>
  </si>
  <si>
    <t>ايناس ابو نصار</t>
  </si>
  <si>
    <t>نصار</t>
  </si>
  <si>
    <t>تالا شريف</t>
  </si>
  <si>
    <t>فاطمه علي</t>
  </si>
  <si>
    <t>فرح يونس</t>
  </si>
  <si>
    <t>مروه سوقيه</t>
  </si>
  <si>
    <t>نورمان دباس</t>
  </si>
  <si>
    <t>ابتسام الشعراني</t>
  </si>
  <si>
    <t>حلوه</t>
  </si>
  <si>
    <t>حسنيه</t>
  </si>
  <si>
    <t>الاء طعمه</t>
  </si>
  <si>
    <t>ايه شيخو</t>
  </si>
  <si>
    <t>براءة منصور</t>
  </si>
  <si>
    <t>بيان السيد</t>
  </si>
  <si>
    <t>تسنيم الطالب</t>
  </si>
  <si>
    <t>أكرم</t>
  </si>
  <si>
    <t>روز</t>
  </si>
  <si>
    <t>جيهان الغزالي</t>
  </si>
  <si>
    <t>عبداللطيف</t>
  </si>
  <si>
    <t>رغد درويش</t>
  </si>
  <si>
    <t>محمدجميل</t>
  </si>
  <si>
    <t>ريم احمد</t>
  </si>
  <si>
    <t>محاسن</t>
  </si>
  <si>
    <t>عبير ذياب</t>
  </si>
  <si>
    <t>عفراء عبد النبي</t>
  </si>
  <si>
    <t>غفران البغدادي</t>
  </si>
  <si>
    <t>ليلى التحفه</t>
  </si>
  <si>
    <t>مسلم</t>
  </si>
  <si>
    <t>مرح فلوح</t>
  </si>
  <si>
    <t>جوهر</t>
  </si>
  <si>
    <t>ملك مصمص</t>
  </si>
  <si>
    <t>نسرين خليل</t>
  </si>
  <si>
    <t>نور شحاده</t>
  </si>
  <si>
    <t>محمدعربي</t>
  </si>
  <si>
    <t>ماجدا</t>
  </si>
  <si>
    <t>هنادي سليك</t>
  </si>
  <si>
    <t>رويدا</t>
  </si>
  <si>
    <t>سمر الشالاتي</t>
  </si>
  <si>
    <t>مسره</t>
  </si>
  <si>
    <t>هيام علي</t>
  </si>
  <si>
    <t>نتالين ملحم</t>
  </si>
  <si>
    <t>بتول الماضي</t>
  </si>
  <si>
    <t>الهام يوسف</t>
  </si>
  <si>
    <t>رؤى سلامة</t>
  </si>
  <si>
    <t>ابتسام دعبول</t>
  </si>
  <si>
    <t>اريج الباسط</t>
  </si>
  <si>
    <t>اسيمه احمد</t>
  </si>
  <si>
    <t>ثنيه</t>
  </si>
  <si>
    <t>الاء الكردي</t>
  </si>
  <si>
    <t>ريمه</t>
  </si>
  <si>
    <t>امل العقاد</t>
  </si>
  <si>
    <t>انصاف سليمان</t>
  </si>
  <si>
    <t>منيف</t>
  </si>
  <si>
    <t>جهينا</t>
  </si>
  <si>
    <t>ايناس النجار</t>
  </si>
  <si>
    <t>بتول القويدر</t>
  </si>
  <si>
    <t>بتول صطوف</t>
  </si>
  <si>
    <t>بثينه بزي</t>
  </si>
  <si>
    <t>براءة شعار</t>
  </si>
  <si>
    <t>بشرى السيد</t>
  </si>
  <si>
    <t>تغريد نحله</t>
  </si>
  <si>
    <t>تيماء الاغواني</t>
  </si>
  <si>
    <t>خوله شعيريه</t>
  </si>
  <si>
    <t>حمادة</t>
  </si>
  <si>
    <t>دعاء وراق</t>
  </si>
  <si>
    <t>جلال</t>
  </si>
  <si>
    <t>راما حواره</t>
  </si>
  <si>
    <t>محمدهيثم</t>
  </si>
  <si>
    <t>رضاء</t>
  </si>
  <si>
    <t>رزان حوراني</t>
  </si>
  <si>
    <t>رشا عثمان</t>
  </si>
  <si>
    <t>هاشم</t>
  </si>
  <si>
    <t>رفاه اسعدعلي</t>
  </si>
  <si>
    <t>خضر</t>
  </si>
  <si>
    <t>رقية حسن</t>
  </si>
  <si>
    <t>سوريه</t>
  </si>
  <si>
    <t>رنا البغا</t>
  </si>
  <si>
    <t>رنا الشالاتي</t>
  </si>
  <si>
    <t>رهف حبيب</t>
  </si>
  <si>
    <t>رهف ضو</t>
  </si>
  <si>
    <t>الماسه</t>
  </si>
  <si>
    <t>رهف مصطفى</t>
  </si>
  <si>
    <t>ريم البهلوان</t>
  </si>
  <si>
    <t>ريم ضاهر</t>
  </si>
  <si>
    <t>نافذ</t>
  </si>
  <si>
    <t>ريما ألاعور</t>
  </si>
  <si>
    <t>ساريه محمود</t>
  </si>
  <si>
    <t>سرور نور الدين</t>
  </si>
  <si>
    <t>سمية هيشان</t>
  </si>
  <si>
    <t>سميه ابواللبن</t>
  </si>
  <si>
    <t>محمدناصر</t>
  </si>
  <si>
    <t>سميه الشملان</t>
  </si>
  <si>
    <t>سوسن صقور</t>
  </si>
  <si>
    <t>شام السمره</t>
  </si>
  <si>
    <t>غالية</t>
  </si>
  <si>
    <t>شذى بقدونس</t>
  </si>
  <si>
    <t>محمدعمار</t>
  </si>
  <si>
    <t>دياب</t>
  </si>
  <si>
    <t>محمدفايز</t>
  </si>
  <si>
    <t>غفران الباشا</t>
  </si>
  <si>
    <t>غيداء خصي</t>
  </si>
  <si>
    <t>فاتن كهموز</t>
  </si>
  <si>
    <t>فاطمه الاحمد</t>
  </si>
  <si>
    <t>فتون قزيز</t>
  </si>
  <si>
    <t>فرح قاطوع</t>
  </si>
  <si>
    <t>فردوس الريس</t>
  </si>
  <si>
    <t>لما الدالاتي</t>
  </si>
  <si>
    <t>لما شاهين</t>
  </si>
  <si>
    <t>لمى ناخوز</t>
  </si>
  <si>
    <t>ماريا زياز</t>
  </si>
  <si>
    <t>مرح الحوراني</t>
  </si>
  <si>
    <t>مرح الصحناوي</t>
  </si>
  <si>
    <t>منيفه</t>
  </si>
  <si>
    <t>مرح رنكوسي</t>
  </si>
  <si>
    <t>مركزان غصن</t>
  </si>
  <si>
    <t>درغام</t>
  </si>
  <si>
    <t>مروة تمساح</t>
  </si>
  <si>
    <t>مروة دربل</t>
  </si>
  <si>
    <t>حسانه</t>
  </si>
  <si>
    <t>مروه البره جكلي</t>
  </si>
  <si>
    <t>مروه الصحناوي</t>
  </si>
  <si>
    <t>مريم الازعط</t>
  </si>
  <si>
    <t>ملك عواطه</t>
  </si>
  <si>
    <t>منور دردري</t>
  </si>
  <si>
    <t>محمد رجائي</t>
  </si>
  <si>
    <t>منى كهموز</t>
  </si>
  <si>
    <t>مها الحسن</t>
  </si>
  <si>
    <t>نادية العمري</t>
  </si>
  <si>
    <t>نسرين نجم الدين</t>
  </si>
  <si>
    <t>نورجين بلال</t>
  </si>
  <si>
    <t>نيرمان خضره</t>
  </si>
  <si>
    <t>ناجح</t>
  </si>
  <si>
    <t>هبه الخضر</t>
  </si>
  <si>
    <t>هدى ابو مراد ابوراس</t>
  </si>
  <si>
    <t>هدى صالح</t>
  </si>
  <si>
    <t>عبده</t>
  </si>
  <si>
    <t>هناء الديري</t>
  </si>
  <si>
    <t>وفيقة الدكاك</t>
  </si>
  <si>
    <t>غزوان</t>
  </si>
  <si>
    <t>اسراء حليوة</t>
  </si>
  <si>
    <t>بشرى جعفر</t>
  </si>
  <si>
    <t xml:space="preserve">رجب </t>
  </si>
  <si>
    <t>وزيرة</t>
  </si>
  <si>
    <t>رنين القليح</t>
  </si>
  <si>
    <t>ميسون برازي</t>
  </si>
  <si>
    <t>ضحوك</t>
  </si>
  <si>
    <t>سهلا</t>
  </si>
  <si>
    <t>نايفة</t>
  </si>
  <si>
    <t>غزاله</t>
  </si>
  <si>
    <t>رزان الحمصي</t>
  </si>
  <si>
    <t>عز الدين</t>
  </si>
  <si>
    <t>سهيلة</t>
  </si>
  <si>
    <t xml:space="preserve">ريم الكيال  </t>
  </si>
  <si>
    <t>محمد نادر</t>
  </si>
  <si>
    <t xml:space="preserve">غزل البكري </t>
  </si>
  <si>
    <t>عبد الغفور</t>
  </si>
  <si>
    <t>باسم</t>
  </si>
  <si>
    <t>معتز</t>
  </si>
  <si>
    <t>ماجدة</t>
  </si>
  <si>
    <t>نواف</t>
  </si>
  <si>
    <t>سيف الدين</t>
  </si>
  <si>
    <t>رفعت</t>
  </si>
  <si>
    <t>مرح</t>
  </si>
  <si>
    <t>عزه احمد</t>
  </si>
  <si>
    <t>سويد</t>
  </si>
  <si>
    <t>سجيره</t>
  </si>
  <si>
    <t>هناء خليل</t>
  </si>
  <si>
    <t>هيلانه مقلد</t>
  </si>
  <si>
    <t>بتول محمد</t>
  </si>
  <si>
    <t>وصفيه</t>
  </si>
  <si>
    <t>الياس</t>
  </si>
  <si>
    <t>تهاني</t>
  </si>
  <si>
    <t>رشده</t>
  </si>
  <si>
    <t>تغريد حسون</t>
  </si>
  <si>
    <t>زعيله</t>
  </si>
  <si>
    <t>رانيا</t>
  </si>
  <si>
    <t>نداء</t>
  </si>
  <si>
    <t>نبيلا</t>
  </si>
  <si>
    <t>صقر</t>
  </si>
  <si>
    <t>حكمت</t>
  </si>
  <si>
    <t>هويده</t>
  </si>
  <si>
    <t>سيده</t>
  </si>
  <si>
    <t>عثمان</t>
  </si>
  <si>
    <t>لمى مغربي</t>
  </si>
  <si>
    <t>صفوان</t>
  </si>
  <si>
    <t>نبيلة</t>
  </si>
  <si>
    <t>مهديه</t>
  </si>
  <si>
    <t>عبدالحكيم</t>
  </si>
  <si>
    <t>نظميه</t>
  </si>
  <si>
    <t>عدلة</t>
  </si>
  <si>
    <t xml:space="preserve">نسرين الحموي </t>
  </si>
  <si>
    <t>علما</t>
  </si>
  <si>
    <t>هلاله</t>
  </si>
  <si>
    <t>ساره العتر</t>
  </si>
  <si>
    <t>عرفان</t>
  </si>
  <si>
    <t>شهبا</t>
  </si>
  <si>
    <t>راشد</t>
  </si>
  <si>
    <t>مخائيل</t>
  </si>
  <si>
    <t>تماره محمد</t>
  </si>
  <si>
    <t>حمدة</t>
  </si>
  <si>
    <t>انصاف</t>
  </si>
  <si>
    <t>خير الدين</t>
  </si>
  <si>
    <t>محمدعامر</t>
  </si>
  <si>
    <t>مرزوق</t>
  </si>
  <si>
    <t>سماهر</t>
  </si>
  <si>
    <t>خولة</t>
  </si>
  <si>
    <t>مطاع</t>
  </si>
  <si>
    <t>شبلي</t>
  </si>
  <si>
    <t>رنيم الهبج</t>
  </si>
  <si>
    <t>لبانه حسن</t>
  </si>
  <si>
    <t>اميمه الخطيب</t>
  </si>
  <si>
    <t>براءه السيبراني</t>
  </si>
  <si>
    <t>محمد حسام</t>
  </si>
  <si>
    <t>ثناء محمود</t>
  </si>
  <si>
    <t>رؤى الدرويش</t>
  </si>
  <si>
    <t>رغد الحايك</t>
  </si>
  <si>
    <t>ريم نصر</t>
  </si>
  <si>
    <t>سليمان الخطاب</t>
  </si>
  <si>
    <t>سوسن السعيد</t>
  </si>
  <si>
    <t>سبته</t>
  </si>
  <si>
    <t>عنود ايوب</t>
  </si>
  <si>
    <t>مرعي</t>
  </si>
  <si>
    <t>مريم الشيخ</t>
  </si>
  <si>
    <t>ربا</t>
  </si>
  <si>
    <t>روان جعفر</t>
  </si>
  <si>
    <t>شفيق</t>
  </si>
  <si>
    <t>حرقه</t>
  </si>
  <si>
    <t>سناء طعمه</t>
  </si>
  <si>
    <t>نظيره</t>
  </si>
  <si>
    <t>سهى جمعة</t>
  </si>
  <si>
    <t>نعمات سليم</t>
  </si>
  <si>
    <t>يولى حريز</t>
  </si>
  <si>
    <t>عبير عبدالله</t>
  </si>
  <si>
    <t>كريمه</t>
  </si>
  <si>
    <t>خلدون</t>
  </si>
  <si>
    <t>هاديه</t>
  </si>
  <si>
    <t>روان السمان</t>
  </si>
  <si>
    <t>خضره</t>
  </si>
  <si>
    <t>علا</t>
  </si>
  <si>
    <t xml:space="preserve">حبيب </t>
  </si>
  <si>
    <t>ختام</t>
  </si>
  <si>
    <t xml:space="preserve">سلمان </t>
  </si>
  <si>
    <t>رنا دردر</t>
  </si>
  <si>
    <t>محمدمأمون</t>
  </si>
  <si>
    <t>أسعد</t>
  </si>
  <si>
    <t>لودي</t>
  </si>
  <si>
    <t>نوران جمال الدين</t>
  </si>
  <si>
    <t xml:space="preserve"> فؤاد</t>
  </si>
  <si>
    <t>ندى فياض</t>
  </si>
  <si>
    <t>الفت برهان</t>
  </si>
  <si>
    <t>رانيه</t>
  </si>
  <si>
    <t>الهام ابراهيم</t>
  </si>
  <si>
    <t>الهام المهاوش</t>
  </si>
  <si>
    <t>رويدة القهوه جي</t>
  </si>
  <si>
    <t>نجديه</t>
  </si>
  <si>
    <t>ريا</t>
  </si>
  <si>
    <t>فاتن حماد</t>
  </si>
  <si>
    <t>ميس الحريري</t>
  </si>
  <si>
    <t>جمالات</t>
  </si>
  <si>
    <t>نور العيون جابر</t>
  </si>
  <si>
    <t>عايد</t>
  </si>
  <si>
    <t>ناهي</t>
  </si>
  <si>
    <t>يارا حسن</t>
  </si>
  <si>
    <t>سكينة قديسات</t>
  </si>
  <si>
    <t>وعد الشوفي</t>
  </si>
  <si>
    <t>اجواء مصلح</t>
  </si>
  <si>
    <t>غانه</t>
  </si>
  <si>
    <t>اكابر هنيدي</t>
  </si>
  <si>
    <t>الاء الكاتب</t>
  </si>
  <si>
    <t>عبدالعزيز</t>
  </si>
  <si>
    <t>اماني بطحه</t>
  </si>
  <si>
    <t>ايات بياض</t>
  </si>
  <si>
    <t>ايمان الحجلي</t>
  </si>
  <si>
    <t>ايه المحاسنه</t>
  </si>
  <si>
    <t>ثراء بركه</t>
  </si>
  <si>
    <t>حنان القواريط</t>
  </si>
  <si>
    <t>جودت</t>
  </si>
  <si>
    <t>ديانا صقر</t>
  </si>
  <si>
    <t>نبال</t>
  </si>
  <si>
    <t>رغد الحسنيه</t>
  </si>
  <si>
    <t>رقيا عبدالفتاح</t>
  </si>
  <si>
    <t>يسيره</t>
  </si>
  <si>
    <t>ريم كريزان</t>
  </si>
  <si>
    <t>زبيده السيد</t>
  </si>
  <si>
    <t>زينب رضا</t>
  </si>
  <si>
    <t>شذى الخمري</t>
  </si>
  <si>
    <t>فضه</t>
  </si>
  <si>
    <t>عصمت الفارس</t>
  </si>
  <si>
    <t>غروب الرمان</t>
  </si>
  <si>
    <t>فاطمة المطلق</t>
  </si>
  <si>
    <t>فاطمه النوري</t>
  </si>
  <si>
    <t>فاطمه سنوبر</t>
  </si>
  <si>
    <t>فرح سليمان</t>
  </si>
  <si>
    <t>فرح عنتابلي</t>
  </si>
  <si>
    <t>كميليا عامر</t>
  </si>
  <si>
    <t>عسكريه</t>
  </si>
  <si>
    <t>نجات</t>
  </si>
  <si>
    <t>مياده قريطم</t>
  </si>
  <si>
    <t>نارمين نصر</t>
  </si>
  <si>
    <t>سيطان</t>
  </si>
  <si>
    <t>نور الحبوس</t>
  </si>
  <si>
    <t>نور نضر</t>
  </si>
  <si>
    <t>يارا حماده</t>
  </si>
  <si>
    <t>احلام الاسكندر</t>
  </si>
  <si>
    <t>رابية</t>
  </si>
  <si>
    <t>اسماء الحاج علي</t>
  </si>
  <si>
    <t>ناظك</t>
  </si>
  <si>
    <t>الهام السوادي</t>
  </si>
  <si>
    <t>درويش</t>
  </si>
  <si>
    <t>اليسار محمود</t>
  </si>
  <si>
    <t>امال الشرع</t>
  </si>
  <si>
    <t>اناس خضير</t>
  </si>
  <si>
    <t>ايمان القادري</t>
  </si>
  <si>
    <t>محمد عز الدين</t>
  </si>
  <si>
    <t>رامي</t>
  </si>
  <si>
    <t>خديجة احمد</t>
  </si>
  <si>
    <t>خلود وهب</t>
  </si>
  <si>
    <t>دارين محسنه</t>
  </si>
  <si>
    <t>داليا الزهنان</t>
  </si>
  <si>
    <t>دعاء خراط</t>
  </si>
  <si>
    <t>ديما عموره</t>
  </si>
  <si>
    <t>دينا الحكيم</t>
  </si>
  <si>
    <t>رزق</t>
  </si>
  <si>
    <t>بنيا</t>
  </si>
  <si>
    <t>راما وينس</t>
  </si>
  <si>
    <t>ربا كنعان</t>
  </si>
  <si>
    <t>ربى الخطيب</t>
  </si>
  <si>
    <t>رتيبه الوادي</t>
  </si>
  <si>
    <t>رزان عثمان</t>
  </si>
  <si>
    <t>فاهره</t>
  </si>
  <si>
    <t>عيده</t>
  </si>
  <si>
    <t>رزان مال</t>
  </si>
  <si>
    <t>رشا وهبي</t>
  </si>
  <si>
    <t>روابي البكر</t>
  </si>
  <si>
    <t>محمد ديب</t>
  </si>
  <si>
    <t>سحر الحسن</t>
  </si>
  <si>
    <t>سلمى البصار</t>
  </si>
  <si>
    <t>سونيا حمود</t>
  </si>
  <si>
    <t>ضحى سباهية</t>
  </si>
  <si>
    <t>عاليه الطرابيشي</t>
  </si>
  <si>
    <t>صباحه</t>
  </si>
  <si>
    <t>عبير مندو</t>
  </si>
  <si>
    <t>علا ابراهيم</t>
  </si>
  <si>
    <t>غاده المقطرن</t>
  </si>
  <si>
    <t>شحاده</t>
  </si>
  <si>
    <t>فاتن الخضراوي</t>
  </si>
  <si>
    <t>فاتن زاهد</t>
  </si>
  <si>
    <t>فاتن فلحوط</t>
  </si>
  <si>
    <t>هنيه</t>
  </si>
  <si>
    <t>فاطمه الشعباني</t>
  </si>
  <si>
    <t>فداء ميهوب</t>
  </si>
  <si>
    <t>كنده رحمه</t>
  </si>
  <si>
    <t>احمدزياد</t>
  </si>
  <si>
    <t>لبابه سليمان</t>
  </si>
  <si>
    <t>نجم الدين</t>
  </si>
  <si>
    <t>لينا حمدان</t>
  </si>
  <si>
    <t>عزالدين</t>
  </si>
  <si>
    <t>مهدي</t>
  </si>
  <si>
    <t>مرح جبل</t>
  </si>
  <si>
    <t>ملك ناعم</t>
  </si>
  <si>
    <t>منال ابو عيشه</t>
  </si>
  <si>
    <t>منال الوناس</t>
  </si>
  <si>
    <t>منى البلخي</t>
  </si>
  <si>
    <t>ميساء الشلبي</t>
  </si>
  <si>
    <t>محمد صلاح</t>
  </si>
  <si>
    <t>ميسون عبد الرزاق</t>
  </si>
  <si>
    <t>نائله جمعه</t>
  </si>
  <si>
    <t>نور الهدى الحريري</t>
  </si>
  <si>
    <t>ازهار</t>
  </si>
  <si>
    <t>هادية بحري</t>
  </si>
  <si>
    <t>هازار ابراهيم</t>
  </si>
  <si>
    <t>وفاء شعبان</t>
  </si>
  <si>
    <t>وفاء كوكه</t>
  </si>
  <si>
    <t>الاء جبلي</t>
  </si>
  <si>
    <t>روعة حسون</t>
  </si>
  <si>
    <t>نقولا</t>
  </si>
  <si>
    <t>سامية</t>
  </si>
  <si>
    <t>علا سعيد</t>
  </si>
  <si>
    <t>حميده</t>
  </si>
  <si>
    <t xml:space="preserve">نذير </t>
  </si>
  <si>
    <t>احمد راتب</t>
  </si>
  <si>
    <t>بسينه</t>
  </si>
  <si>
    <t>محمدزياد</t>
  </si>
  <si>
    <t>محمدهشام</t>
  </si>
  <si>
    <t>جومانا</t>
  </si>
  <si>
    <t xml:space="preserve">ناجي </t>
  </si>
  <si>
    <t>بهيجه</t>
  </si>
  <si>
    <t>اصلاح</t>
  </si>
  <si>
    <t>علاء</t>
  </si>
  <si>
    <t>نوفل</t>
  </si>
  <si>
    <t>محمد نضال</t>
  </si>
  <si>
    <t>عبد الرؤوف</t>
  </si>
  <si>
    <t>محمد سليم</t>
  </si>
  <si>
    <t>بغداد</t>
  </si>
  <si>
    <t>بتول الصالح</t>
  </si>
  <si>
    <t>تغاريد</t>
  </si>
  <si>
    <t>عبدالرؤوف</t>
  </si>
  <si>
    <t>ياسمين</t>
  </si>
  <si>
    <t>مها صالح</t>
  </si>
  <si>
    <t>نسيم</t>
  </si>
  <si>
    <t>دوله</t>
  </si>
  <si>
    <t>مروة قادري</t>
  </si>
  <si>
    <t>هنادي العبد</t>
  </si>
  <si>
    <t>صوفيا راجحه</t>
  </si>
  <si>
    <t>نعمه ابو مر</t>
  </si>
  <si>
    <t>بسمة</t>
  </si>
  <si>
    <t>ايات جبر</t>
  </si>
  <si>
    <t xml:space="preserve">ريم خولي </t>
  </si>
  <si>
    <t>الاء كلساني</t>
  </si>
  <si>
    <t xml:space="preserve">رحمه المصري </t>
  </si>
  <si>
    <t xml:space="preserve">لما هيفه </t>
  </si>
  <si>
    <t xml:space="preserve">نورس </t>
  </si>
  <si>
    <t>بتول معروف</t>
  </si>
  <si>
    <t>خلود القزحلي</t>
  </si>
  <si>
    <t>انتصار درويش</t>
  </si>
  <si>
    <t>رندة اللوجي</t>
  </si>
  <si>
    <t>الاء المعلم</t>
  </si>
  <si>
    <t>نجاة خابوري</t>
  </si>
  <si>
    <t>نزيره</t>
  </si>
  <si>
    <t>عفه مقلد</t>
  </si>
  <si>
    <t>مرح عز الدين</t>
  </si>
  <si>
    <t>هدى بدوي</t>
  </si>
  <si>
    <t xml:space="preserve">رهف شمس الدين </t>
  </si>
  <si>
    <t>سلام بكري</t>
  </si>
  <si>
    <t>سونيا دوبا</t>
  </si>
  <si>
    <t>كنوز درويش</t>
  </si>
  <si>
    <t>هيفاء هلال</t>
  </si>
  <si>
    <t xml:space="preserve">خديجة كريم </t>
  </si>
  <si>
    <t>دعاء الداهوك</t>
  </si>
  <si>
    <t>نوال توتونجي</t>
  </si>
  <si>
    <t>محمدانور</t>
  </si>
  <si>
    <t>هبه واكد</t>
  </si>
  <si>
    <t>زايد</t>
  </si>
  <si>
    <t>رغده مريقول</t>
  </si>
  <si>
    <t>نجدت</t>
  </si>
  <si>
    <t>سلام باكير</t>
  </si>
  <si>
    <t>علمية ابو اسعد</t>
  </si>
  <si>
    <t>بهاء</t>
  </si>
  <si>
    <t>بنان بكر</t>
  </si>
  <si>
    <t>مها العفلق</t>
  </si>
  <si>
    <t>اسد</t>
  </si>
  <si>
    <t>رهف معاد</t>
  </si>
  <si>
    <t>ولاء عثمان</t>
  </si>
  <si>
    <t>كفا الحمود</t>
  </si>
  <si>
    <t>فضيله</t>
  </si>
  <si>
    <t>زينة حيدر</t>
  </si>
  <si>
    <t>حنين سحيم</t>
  </si>
  <si>
    <t>رانيه زينه</t>
  </si>
  <si>
    <t>نور قدور</t>
  </si>
  <si>
    <t>هند بلال</t>
  </si>
  <si>
    <t xml:space="preserve">رشا حمو </t>
  </si>
  <si>
    <t xml:space="preserve">رشاد </t>
  </si>
  <si>
    <t>مارا</t>
  </si>
  <si>
    <t>ايات خالد</t>
  </si>
  <si>
    <t xml:space="preserve">بشرى الهرباوي </t>
  </si>
  <si>
    <t>بيان الحرش</t>
  </si>
  <si>
    <t>حلا  يوسف</t>
  </si>
  <si>
    <t>خلود دقو</t>
  </si>
  <si>
    <t>دانا المبيض</t>
  </si>
  <si>
    <t>ربى الربداوي</t>
  </si>
  <si>
    <t>رشا سنان</t>
  </si>
  <si>
    <t>نغم حرب</t>
  </si>
  <si>
    <t>أمير</t>
  </si>
  <si>
    <t>زينه اسماعيل</t>
  </si>
  <si>
    <t xml:space="preserve">ساره ابو الذهب </t>
  </si>
  <si>
    <t xml:space="preserve">سمر خميس </t>
  </si>
  <si>
    <t>سوار طوبجي</t>
  </si>
  <si>
    <t>سوزان زيد</t>
  </si>
  <si>
    <t xml:space="preserve">صفا طنطه </t>
  </si>
  <si>
    <t>عفاف نور الدين</t>
  </si>
  <si>
    <t>غفران الرحيباني</t>
  </si>
  <si>
    <t xml:space="preserve">غفران العمري </t>
  </si>
  <si>
    <t xml:space="preserve">فرح المغربي </t>
  </si>
  <si>
    <t xml:space="preserve">ليال العلي </t>
  </si>
  <si>
    <t>ليلى العبد</t>
  </si>
  <si>
    <t>مروه ابوشاش</t>
  </si>
  <si>
    <t>نصرى</t>
  </si>
  <si>
    <t>ناهد خولي</t>
  </si>
  <si>
    <t xml:space="preserve">نجوى قمر </t>
  </si>
  <si>
    <t>نسرين احمد</t>
  </si>
  <si>
    <t xml:space="preserve">راجي </t>
  </si>
  <si>
    <t>نور طقطق</t>
  </si>
  <si>
    <t xml:space="preserve">عبدالله </t>
  </si>
  <si>
    <t>وردة ريحان</t>
  </si>
  <si>
    <t xml:space="preserve">وفاء الشاعر </t>
  </si>
  <si>
    <t>ولاء الحمصي الشهير بالازرق</t>
  </si>
  <si>
    <t>محمد ابراهيم</t>
  </si>
  <si>
    <t>يارا الحلبي</t>
  </si>
  <si>
    <t xml:space="preserve">يارا شاهين </t>
  </si>
  <si>
    <t>ريما الشامي</t>
  </si>
  <si>
    <t>ابتهاج خطيب</t>
  </si>
  <si>
    <t xml:space="preserve">الاء احمد </t>
  </si>
  <si>
    <t xml:space="preserve">امل العقدة </t>
  </si>
  <si>
    <t xml:space="preserve">امنة عيناوي </t>
  </si>
  <si>
    <t xml:space="preserve">زكي </t>
  </si>
  <si>
    <t xml:space="preserve">ايناس محملجي </t>
  </si>
  <si>
    <t>دعاء فزع</t>
  </si>
  <si>
    <t xml:space="preserve">دوناي اسماعيل </t>
  </si>
  <si>
    <t>بارنية</t>
  </si>
  <si>
    <t>هبة</t>
  </si>
  <si>
    <t>راما البيطار</t>
  </si>
  <si>
    <t xml:space="preserve">راما الجدعان </t>
  </si>
  <si>
    <t xml:space="preserve">راما الغبرة </t>
  </si>
  <si>
    <t xml:space="preserve">رشا يوسف </t>
  </si>
  <si>
    <t xml:space="preserve">رند عبد الرحيم </t>
  </si>
  <si>
    <t xml:space="preserve">هيسم </t>
  </si>
  <si>
    <t>رهف عبيد</t>
  </si>
  <si>
    <t xml:space="preserve">ريم حنوف </t>
  </si>
  <si>
    <t>كرام</t>
  </si>
  <si>
    <t xml:space="preserve">زهراء صيداوي </t>
  </si>
  <si>
    <t>سارة السليمان</t>
  </si>
  <si>
    <t>زينات</t>
  </si>
  <si>
    <t>سارة تللو</t>
  </si>
  <si>
    <t>سوزي</t>
  </si>
  <si>
    <t>سارة عزام</t>
  </si>
  <si>
    <t>اناهيد</t>
  </si>
  <si>
    <t>سما الحلواني</t>
  </si>
  <si>
    <t xml:space="preserve">سماح الرفاعي </t>
  </si>
  <si>
    <t xml:space="preserve">محمد طالب </t>
  </si>
  <si>
    <t xml:space="preserve">سها الشهابي </t>
  </si>
  <si>
    <t>مروه</t>
  </si>
  <si>
    <t xml:space="preserve">شروق النصار </t>
  </si>
  <si>
    <t xml:space="preserve">علا يوسف </t>
  </si>
  <si>
    <t>ظبيه</t>
  </si>
  <si>
    <t xml:space="preserve">فاطمه المصري </t>
  </si>
  <si>
    <t xml:space="preserve">مها خورشيد </t>
  </si>
  <si>
    <t xml:space="preserve">نداء سمير </t>
  </si>
  <si>
    <t xml:space="preserve">نسرين يوسف </t>
  </si>
  <si>
    <t>نور جان غايري</t>
  </si>
  <si>
    <t>هبة عبد النبي</t>
  </si>
  <si>
    <t>هدى بزازة</t>
  </si>
  <si>
    <t xml:space="preserve">هناء محمد </t>
  </si>
  <si>
    <t xml:space="preserve">هيفاء عربش </t>
  </si>
  <si>
    <t xml:space="preserve">وجدان صقر </t>
  </si>
  <si>
    <t xml:space="preserve">ولاء السيد </t>
  </si>
  <si>
    <t xml:space="preserve">ولاء شعبان </t>
  </si>
  <si>
    <t xml:space="preserve">شعبان </t>
  </si>
  <si>
    <t xml:space="preserve">يسرى سعد الدين </t>
  </si>
  <si>
    <t>سمر التقي</t>
  </si>
  <si>
    <t>شيرين الجيرودي</t>
  </si>
  <si>
    <t>محمد احسان</t>
  </si>
  <si>
    <t>اسراء شحاده</t>
  </si>
  <si>
    <t>اسماء أسعد</t>
  </si>
  <si>
    <t>اسيا اسماعيل</t>
  </si>
  <si>
    <t>الاء العساف</t>
  </si>
  <si>
    <t>الهام حسن</t>
  </si>
  <si>
    <t>اماني الشلبي</t>
  </si>
  <si>
    <t>انتصار القصيري</t>
  </si>
  <si>
    <t>ايلاف عبد</t>
  </si>
  <si>
    <t xml:space="preserve"> غازي</t>
  </si>
  <si>
    <t>ايمان قرقورا</t>
  </si>
  <si>
    <t>بتول حوريه</t>
  </si>
  <si>
    <t>بتول عاصي</t>
  </si>
  <si>
    <t>بتول محيسن</t>
  </si>
  <si>
    <t>بشرى الريس</t>
  </si>
  <si>
    <t>تسنيم محمود</t>
  </si>
  <si>
    <t>ثريا الاسطه</t>
  </si>
  <si>
    <t>محمد نديم</t>
  </si>
  <si>
    <t>جمانه احمد</t>
  </si>
  <si>
    <t>خلود عبداللطيف</t>
  </si>
  <si>
    <t>ديما باكير</t>
  </si>
  <si>
    <t>راما المدلل</t>
  </si>
  <si>
    <t>ربا الصغير</t>
  </si>
  <si>
    <t>رحاب الخطيب</t>
  </si>
  <si>
    <t>رشا الجودي</t>
  </si>
  <si>
    <t>رشا برغلي</t>
  </si>
  <si>
    <t>محمد رشدي</t>
  </si>
  <si>
    <t>رشا عليان</t>
  </si>
  <si>
    <t>رنين شلش</t>
  </si>
  <si>
    <t>رهام الشماع</t>
  </si>
  <si>
    <t>رهف يحيى</t>
  </si>
  <si>
    <t>رودينة بدوي</t>
  </si>
  <si>
    <t>رولا قزيح</t>
  </si>
  <si>
    <t>ريم أبو ربعية</t>
  </si>
  <si>
    <t>أحمد منذر</t>
  </si>
  <si>
    <t>ريم مرزا</t>
  </si>
  <si>
    <t>ساره الاسعد</t>
  </si>
  <si>
    <t>سلافا نوفل</t>
  </si>
  <si>
    <t>سلمى البحره</t>
  </si>
  <si>
    <t>سمر المحمود</t>
  </si>
  <si>
    <t>سمر عبد النبي</t>
  </si>
  <si>
    <t>شام مدور</t>
  </si>
  <si>
    <t>شيماء الجبان</t>
  </si>
  <si>
    <t>عبير الشيخ قويدر</t>
  </si>
  <si>
    <t>عبير شيخ خليل</t>
  </si>
  <si>
    <t>علا هاجر</t>
  </si>
  <si>
    <t>غادة رسول</t>
  </si>
  <si>
    <t>فاتن فاكهاني</t>
  </si>
  <si>
    <t>فرح السلق</t>
  </si>
  <si>
    <t>قمر نتوف</t>
  </si>
  <si>
    <t>كفاح ابراهيم</t>
  </si>
  <si>
    <t>لانا فتال</t>
  </si>
  <si>
    <t>لمى كيوان</t>
  </si>
  <si>
    <t>ليان شيخ الأرض</t>
  </si>
  <si>
    <t>ليلى سلمان</t>
  </si>
  <si>
    <t>لين الفرا</t>
  </si>
  <si>
    <t>لين الموصللي</t>
  </si>
  <si>
    <t>لينا الحجار</t>
  </si>
  <si>
    <t>ليندا فروج</t>
  </si>
  <si>
    <t>ماريه العلي</t>
  </si>
  <si>
    <t>مايا اورفه لي</t>
  </si>
  <si>
    <t>محمد واصف</t>
  </si>
  <si>
    <t>فائذه</t>
  </si>
  <si>
    <t>مرح حوري</t>
  </si>
  <si>
    <t>ميساء ديوب</t>
  </si>
  <si>
    <t>مدينه</t>
  </si>
  <si>
    <t>نسور الحميد العبدالله</t>
  </si>
  <si>
    <t>نهله الاحمد</t>
  </si>
  <si>
    <t>نور السقا</t>
  </si>
  <si>
    <t>نور العينيه</t>
  </si>
  <si>
    <t>نورالهدى جمعه</t>
  </si>
  <si>
    <t>عبدالاله</t>
  </si>
  <si>
    <t>نورليسا المنجد</t>
  </si>
  <si>
    <t>هبه الله موسى</t>
  </si>
  <si>
    <t>هدى طالب</t>
  </si>
  <si>
    <t>هيا الغياض</t>
  </si>
  <si>
    <t>ولاء كعك</t>
  </si>
  <si>
    <t>ياسمين أعمى</t>
  </si>
  <si>
    <t>عذراء العطوة</t>
  </si>
  <si>
    <t>نوال بقدونس</t>
  </si>
  <si>
    <t>حنان الشلبي</t>
  </si>
  <si>
    <t>محمد فاتح</t>
  </si>
  <si>
    <t>اروى علوش</t>
  </si>
  <si>
    <t>اريج الجهماني</t>
  </si>
  <si>
    <t>محمد أمين</t>
  </si>
  <si>
    <t>اريج ناجي</t>
  </si>
  <si>
    <t>الاء الاكشر</t>
  </si>
  <si>
    <t>البتول علي</t>
  </si>
  <si>
    <t>الهام مسعود</t>
  </si>
  <si>
    <t>اماني اقبيق</t>
  </si>
  <si>
    <t>محمدجلال</t>
  </si>
  <si>
    <t>اماني الاحمد</t>
  </si>
  <si>
    <t>انوار سمني</t>
  </si>
  <si>
    <t>ايمان مصطفى</t>
  </si>
  <si>
    <t>بشرى جوديه</t>
  </si>
  <si>
    <t>تسنيم ابو عساف</t>
  </si>
  <si>
    <t>تهاني الفقسه</t>
  </si>
  <si>
    <t>حنان الحريري</t>
  </si>
  <si>
    <t>حنين حمد</t>
  </si>
  <si>
    <t>خلود سفرجلاني</t>
  </si>
  <si>
    <t>دانيا شموط</t>
  </si>
  <si>
    <t>دانيه سنوبر</t>
  </si>
  <si>
    <t>دانيه منعم</t>
  </si>
  <si>
    <t>دعاء شقيران</t>
  </si>
  <si>
    <t>ديما بكار</t>
  </si>
  <si>
    <t>رازا وجوخ</t>
  </si>
  <si>
    <t>راما بكري باشا</t>
  </si>
  <si>
    <t>راما سليمان</t>
  </si>
  <si>
    <t>ربى القده</t>
  </si>
  <si>
    <t>رشا ابوعقل</t>
  </si>
  <si>
    <t>رشا الصوص</t>
  </si>
  <si>
    <t>رقية العبد</t>
  </si>
  <si>
    <t>رقيه ادلبي</t>
  </si>
  <si>
    <t>رند احمد</t>
  </si>
  <si>
    <t>فايق</t>
  </si>
  <si>
    <t>رهام سالم</t>
  </si>
  <si>
    <t>رهف القباني</t>
  </si>
  <si>
    <t>سابينا</t>
  </si>
  <si>
    <t>رهف النمر</t>
  </si>
  <si>
    <t>محمدكاسر</t>
  </si>
  <si>
    <t>رهف ساري</t>
  </si>
  <si>
    <t>رهف صهيون</t>
  </si>
  <si>
    <t>رهف علي</t>
  </si>
  <si>
    <t>غروب</t>
  </si>
  <si>
    <t>رهف محرز</t>
  </si>
  <si>
    <t>روان الحمد</t>
  </si>
  <si>
    <t>روان الحموي</t>
  </si>
  <si>
    <t>روان عبد القادر</t>
  </si>
  <si>
    <t>رولا فشتوك</t>
  </si>
  <si>
    <t>ريما الاسعد</t>
  </si>
  <si>
    <t>ساره الخوري</t>
  </si>
  <si>
    <t>اميل</t>
  </si>
  <si>
    <t>سلام سعادات</t>
  </si>
  <si>
    <t>سلامة عبدالرزاق</t>
  </si>
  <si>
    <t>سوسن علي</t>
  </si>
  <si>
    <t>شفاء الخالد</t>
  </si>
  <si>
    <t>علا الدريبي</t>
  </si>
  <si>
    <t>علا الرفاعي</t>
  </si>
  <si>
    <t>فاطمة صالح</t>
  </si>
  <si>
    <t>فتحية بشير</t>
  </si>
  <si>
    <t>فتون وكيل</t>
  </si>
  <si>
    <t>فضه الحسن</t>
  </si>
  <si>
    <t>قمر غنام</t>
  </si>
  <si>
    <t>لبنى الموسى</t>
  </si>
  <si>
    <t>ليلى عرار</t>
  </si>
  <si>
    <t>محمد خليل الحاج علي</t>
  </si>
  <si>
    <t>مرام المحمد</t>
  </si>
  <si>
    <t>مرام بريك</t>
  </si>
  <si>
    <t>مروة الفحل</t>
  </si>
  <si>
    <t>مروة أبوراس</t>
  </si>
  <si>
    <t>محمدوليد</t>
  </si>
  <si>
    <t>مريم الشحادات</t>
  </si>
  <si>
    <t>مريم أباظة</t>
  </si>
  <si>
    <t>منى الحميد</t>
  </si>
  <si>
    <t>منسيه</t>
  </si>
  <si>
    <t>منى حسواني</t>
  </si>
  <si>
    <t>ميساء الزعبي</t>
  </si>
  <si>
    <t>احمد خير</t>
  </si>
  <si>
    <t>نادين كنينه</t>
  </si>
  <si>
    <t>ندى المسوتي</t>
  </si>
  <si>
    <t>محمدياسين</t>
  </si>
  <si>
    <t>نسيبة الشيخ</t>
  </si>
  <si>
    <t>نور الامام</t>
  </si>
  <si>
    <t>نور الهدى قلعجي</t>
  </si>
  <si>
    <t>نور شلغين</t>
  </si>
  <si>
    <t>نورا الحريري</t>
  </si>
  <si>
    <t>نورما السنوسي</t>
  </si>
  <si>
    <t>نورهان اكاشه</t>
  </si>
  <si>
    <t>هبة معطي</t>
  </si>
  <si>
    <t>هبة الله محفوض</t>
  </si>
  <si>
    <t>هزار العتيق</t>
  </si>
  <si>
    <t>ولاء حمدان صوان</t>
  </si>
  <si>
    <t>عبيده زيدان</t>
  </si>
  <si>
    <t>سونيا شرف</t>
  </si>
  <si>
    <t>رنيم وبي</t>
  </si>
  <si>
    <t>رفيف البوشي</t>
  </si>
  <si>
    <t xml:space="preserve">رجاء الجسري </t>
  </si>
  <si>
    <t>محاسن درة</t>
  </si>
  <si>
    <t>داليا عوض</t>
  </si>
  <si>
    <t>علا ابو فياض نعيم</t>
  </si>
  <si>
    <t>احمد الاحمد</t>
  </si>
  <si>
    <t>اسراء السبسبي</t>
  </si>
  <si>
    <t>خولا</t>
  </si>
  <si>
    <t>الاء جبوليه</t>
  </si>
  <si>
    <t>الاء دعبل</t>
  </si>
  <si>
    <t>محمدعزالدين</t>
  </si>
  <si>
    <t>الاء قدور</t>
  </si>
  <si>
    <t>خيرالله</t>
  </si>
  <si>
    <t>الاء قطف</t>
  </si>
  <si>
    <t>الفت القادري</t>
  </si>
  <si>
    <t>امل الكاتب</t>
  </si>
  <si>
    <t>امنه الحسين</t>
  </si>
  <si>
    <t>ايات العاصي</t>
  </si>
  <si>
    <t>ايات شامية</t>
  </si>
  <si>
    <t>ايناس الحسين</t>
  </si>
  <si>
    <t>ايهم برغوث</t>
  </si>
  <si>
    <t>براءة كحلوس</t>
  </si>
  <si>
    <t>بشرى العيسى</t>
  </si>
  <si>
    <t>زعيان</t>
  </si>
  <si>
    <t>وضحيه</t>
  </si>
  <si>
    <t>بشرى محمد</t>
  </si>
  <si>
    <t>تمام عاشور</t>
  </si>
  <si>
    <t>ثنيه العبدالله</t>
  </si>
  <si>
    <t>جمانه جوجه</t>
  </si>
  <si>
    <t>جولين جرجس</t>
  </si>
  <si>
    <t>حسناء شدود</t>
  </si>
  <si>
    <t>حميده المحمدالعابر</t>
  </si>
  <si>
    <t>واجد</t>
  </si>
  <si>
    <t>حنان رضوان</t>
  </si>
  <si>
    <t>افرنجيه</t>
  </si>
  <si>
    <t>ختام نداف</t>
  </si>
  <si>
    <t>دارين دحلة</t>
  </si>
  <si>
    <t>دانا محمد</t>
  </si>
  <si>
    <t>دانيا خلوف</t>
  </si>
  <si>
    <t>دانيا ضاهر</t>
  </si>
  <si>
    <t>عبدالهادي</t>
  </si>
  <si>
    <t>رؤى عبد الرؤف</t>
  </si>
  <si>
    <t>سهانا</t>
  </si>
  <si>
    <t>ربا المحايري</t>
  </si>
  <si>
    <t>رباب عبدالله</t>
  </si>
  <si>
    <t>رشا ابودقه</t>
  </si>
  <si>
    <t>رغد الغفير</t>
  </si>
  <si>
    <t>رنا قسطي</t>
  </si>
  <si>
    <t>رنيم احمد</t>
  </si>
  <si>
    <t>رهام ابو عراج</t>
  </si>
  <si>
    <t>رولا ديب</t>
  </si>
  <si>
    <t>زكية يبرودي</t>
  </si>
  <si>
    <t>زهراء صوفان</t>
  </si>
  <si>
    <t>سلام الاحمد</t>
  </si>
  <si>
    <t>سلام رحيل</t>
  </si>
  <si>
    <t>سلوى نسب</t>
  </si>
  <si>
    <t>سلين الغيث</t>
  </si>
  <si>
    <t>سمر ديبو</t>
  </si>
  <si>
    <t>سمر كتكوت</t>
  </si>
  <si>
    <t>شروق الغصين</t>
  </si>
  <si>
    <t>صفاء القصيرالرفاعي</t>
  </si>
  <si>
    <t>غفران الاحمد</t>
  </si>
  <si>
    <t>غفران عمار</t>
  </si>
  <si>
    <t>فاتن شروف</t>
  </si>
  <si>
    <t>فاطمه المبارك</t>
  </si>
  <si>
    <t>فرح مصطفى</t>
  </si>
  <si>
    <t>فطوم غره</t>
  </si>
  <si>
    <t>مازنة طليعة</t>
  </si>
  <si>
    <t>اوصاف</t>
  </si>
  <si>
    <t>ميرا الطباع</t>
  </si>
  <si>
    <t>غنا</t>
  </si>
  <si>
    <t>نسرين صنديد</t>
  </si>
  <si>
    <t>نور ابوعساف</t>
  </si>
  <si>
    <t>نور بركه</t>
  </si>
  <si>
    <t>نور حاج محمود</t>
  </si>
  <si>
    <t>هدى درويش</t>
  </si>
  <si>
    <t>هديل ذياب الرفاعي</t>
  </si>
  <si>
    <t>عبدالمحسن</t>
  </si>
  <si>
    <t>هديه الله تواتي</t>
  </si>
  <si>
    <t>هناء ابوشامه</t>
  </si>
  <si>
    <t>ورود مشاعل</t>
  </si>
  <si>
    <t>ولاء يوسف</t>
  </si>
  <si>
    <t>يسرى الحماده</t>
  </si>
  <si>
    <t>ربا اليوسف</t>
  </si>
  <si>
    <t xml:space="preserve">الاءابو رشدان </t>
  </si>
  <si>
    <t>ختام سلطان</t>
  </si>
  <si>
    <t>ندى ابو الخير</t>
  </si>
  <si>
    <t>صالح العجيل</t>
  </si>
  <si>
    <t>نورحداد</t>
  </si>
  <si>
    <t>رهام خطبا</t>
  </si>
  <si>
    <t>ريما نصري</t>
  </si>
  <si>
    <t>جيهان قاسم</t>
  </si>
  <si>
    <t>ميسم علقم</t>
  </si>
  <si>
    <t>منار الناظر</t>
  </si>
  <si>
    <t>فاطمه كرم</t>
  </si>
  <si>
    <t>محمد معروف</t>
  </si>
  <si>
    <t>نيرمين عبدو</t>
  </si>
  <si>
    <t>هبة شحادة</t>
  </si>
  <si>
    <t>هبه الزنجي</t>
  </si>
  <si>
    <t>فرحات</t>
  </si>
  <si>
    <t>اشتياق</t>
  </si>
  <si>
    <t>اسماء الشويكي</t>
  </si>
  <si>
    <t>ناصر الدين</t>
  </si>
  <si>
    <t>ايمان صلاخه</t>
  </si>
  <si>
    <t xml:space="preserve">جودي اسماعيل </t>
  </si>
  <si>
    <t>رنيم ضيه</t>
  </si>
  <si>
    <t>رهف المصري</t>
  </si>
  <si>
    <t xml:space="preserve">حنان ديوب </t>
  </si>
  <si>
    <t>رنا الحمد</t>
  </si>
  <si>
    <t>زينب عصفور</t>
  </si>
  <si>
    <t>بنان طنطه</t>
  </si>
  <si>
    <t>محمد غياث</t>
  </si>
  <si>
    <t>روز الخليل</t>
  </si>
  <si>
    <t>بشرى حبيب</t>
  </si>
  <si>
    <t xml:space="preserve">هديل ابو شقرة </t>
  </si>
  <si>
    <t xml:space="preserve">امتثال الغبرة </t>
  </si>
  <si>
    <t>راما صقر</t>
  </si>
  <si>
    <t>سندس النفاخ</t>
  </si>
  <si>
    <t>فدوى بازرباشي</t>
  </si>
  <si>
    <t>منار عطيه</t>
  </si>
  <si>
    <t>عبدالمنعم</t>
  </si>
  <si>
    <t>ميادة علي</t>
  </si>
  <si>
    <t>البتول رمضان</t>
  </si>
  <si>
    <t>دعاء الحروب</t>
  </si>
  <si>
    <t>روزه عبد الرزاق</t>
  </si>
  <si>
    <t>مياده الشحف</t>
  </si>
  <si>
    <t>ديانا غزالة</t>
  </si>
  <si>
    <t>رنده علي</t>
  </si>
  <si>
    <t xml:space="preserve">بشرى المعطي </t>
  </si>
  <si>
    <t>نرمين مكي</t>
  </si>
  <si>
    <t>سالي حسن</t>
  </si>
  <si>
    <t>نسرين نظام</t>
  </si>
  <si>
    <t xml:space="preserve">ربى  عيطه </t>
  </si>
  <si>
    <t>خلود عدنان</t>
  </si>
  <si>
    <t>مدلله</t>
  </si>
  <si>
    <t xml:space="preserve">ليال اسمندر </t>
  </si>
  <si>
    <t>سلام الكيلاني</t>
  </si>
  <si>
    <t>ريم زين</t>
  </si>
  <si>
    <t xml:space="preserve">مروى مهاوش </t>
  </si>
  <si>
    <t>رزان سليمان</t>
  </si>
  <si>
    <t>سلام بركات</t>
  </si>
  <si>
    <t>دله</t>
  </si>
  <si>
    <t>علا سعدالدين</t>
  </si>
  <si>
    <t>هلا الصباغ</t>
  </si>
  <si>
    <t>غديرالحوراني</t>
  </si>
  <si>
    <t>مارلين جبارة</t>
  </si>
  <si>
    <t xml:space="preserve">ايمان شلهوم </t>
  </si>
  <si>
    <t xml:space="preserve">قيس </t>
  </si>
  <si>
    <t>سلام سليمان</t>
  </si>
  <si>
    <t>حنان سره</t>
  </si>
  <si>
    <t>هبه ورده</t>
  </si>
  <si>
    <t>ريم حرم اغاسي</t>
  </si>
  <si>
    <t xml:space="preserve">حسن ايمن </t>
  </si>
  <si>
    <t>خلود مرعي</t>
  </si>
  <si>
    <t>دعاء الزعوري</t>
  </si>
  <si>
    <t>ريم الكدع</t>
  </si>
  <si>
    <t>ريم حبال</t>
  </si>
  <si>
    <t>ساجده الزوري</t>
  </si>
  <si>
    <t>سوزان عربش</t>
  </si>
  <si>
    <t>سوسن الشحادة</t>
  </si>
  <si>
    <t>منصوره</t>
  </si>
  <si>
    <t>سوسن العجي</t>
  </si>
  <si>
    <t>عزيزه يلداني</t>
  </si>
  <si>
    <t>كريستين الخولي</t>
  </si>
  <si>
    <t xml:space="preserve">جان </t>
  </si>
  <si>
    <t xml:space="preserve">لبنى المسلماني </t>
  </si>
  <si>
    <t>مديحه عميش</t>
  </si>
  <si>
    <t xml:space="preserve">نسرين قسومه </t>
  </si>
  <si>
    <t xml:space="preserve">نور خلاصي </t>
  </si>
  <si>
    <t>نورمان السيدا</t>
  </si>
  <si>
    <t>بثينة</t>
  </si>
  <si>
    <t>هلا الكراد</t>
  </si>
  <si>
    <t>ماجدة العلي الطه</t>
  </si>
  <si>
    <t xml:space="preserve">تقى المليص </t>
  </si>
  <si>
    <t>جيهان الطريفي</t>
  </si>
  <si>
    <t xml:space="preserve">غنوه ابراهيم </t>
  </si>
  <si>
    <t>مرام غواش</t>
  </si>
  <si>
    <t xml:space="preserve">مريانا سلمان </t>
  </si>
  <si>
    <t xml:space="preserve">وعد الكلش </t>
  </si>
  <si>
    <t xml:space="preserve">ولاء الصفدي </t>
  </si>
  <si>
    <t xml:space="preserve">محمد تيسير </t>
  </si>
  <si>
    <t>ولاء خشة</t>
  </si>
  <si>
    <t>الاء الزعبي</t>
  </si>
  <si>
    <t>ايمان خضرو</t>
  </si>
  <si>
    <t>خلود بدور</t>
  </si>
  <si>
    <t>نوفا</t>
  </si>
  <si>
    <t>خلود غبره</t>
  </si>
  <si>
    <t>دعاء البحصه لي</t>
  </si>
  <si>
    <t>راما برغوث</t>
  </si>
  <si>
    <t>رنا محمود</t>
  </si>
  <si>
    <t>زهور المصري</t>
  </si>
  <si>
    <t>سمر الشطة</t>
  </si>
  <si>
    <t>عبيده المغربي</t>
  </si>
  <si>
    <t>فاطمه البكر</t>
  </si>
  <si>
    <t>ندى عائشه</t>
  </si>
  <si>
    <t>ولاء طيري</t>
  </si>
  <si>
    <t>يمامه المطلق</t>
  </si>
  <si>
    <t>باسمة العامود</t>
  </si>
  <si>
    <t>بتول علي</t>
  </si>
  <si>
    <t>بدريه الدقي</t>
  </si>
  <si>
    <t>تمارا سبع</t>
  </si>
  <si>
    <t>أجود</t>
  </si>
  <si>
    <t>رسيلة</t>
  </si>
  <si>
    <t>جلنار العلوش</t>
  </si>
  <si>
    <t>كاترين</t>
  </si>
  <si>
    <t>حنين وفا</t>
  </si>
  <si>
    <t>ديالا الخطيب</t>
  </si>
  <si>
    <t>عمسه</t>
  </si>
  <si>
    <t>ربا الطرودي</t>
  </si>
  <si>
    <t>زاهيره</t>
  </si>
  <si>
    <t>رزان طلب</t>
  </si>
  <si>
    <t>محمدحسن</t>
  </si>
  <si>
    <t>رغد الشيخة</t>
  </si>
  <si>
    <t>سالي حمصي</t>
  </si>
  <si>
    <t>نهوى</t>
  </si>
  <si>
    <t>سلاف شلغين</t>
  </si>
  <si>
    <t>سهام قارصلي</t>
  </si>
  <si>
    <t>عبد المعين</t>
  </si>
  <si>
    <t>عاتكه السعدي</t>
  </si>
  <si>
    <t>جالا</t>
  </si>
  <si>
    <t>غالية الأكرمي</t>
  </si>
  <si>
    <t>غالية الحلاق</t>
  </si>
  <si>
    <t>فاتن زين</t>
  </si>
  <si>
    <t>ميساء المحمد</t>
  </si>
  <si>
    <t>نسيبه دلال</t>
  </si>
  <si>
    <t>مظهر</t>
  </si>
  <si>
    <t>نور البكري</t>
  </si>
  <si>
    <t>نور المعلم</t>
  </si>
  <si>
    <t>نور راشد</t>
  </si>
  <si>
    <t>نورالهدى الجدا</t>
  </si>
  <si>
    <t>هناء ابوحلاوه</t>
  </si>
  <si>
    <t>وصال الرفاعي</t>
  </si>
  <si>
    <t>ولاء عيسى</t>
  </si>
  <si>
    <t>ولاء منصور</t>
  </si>
  <si>
    <t>ليلى علي</t>
  </si>
  <si>
    <t>رشا ابو حمدان</t>
  </si>
  <si>
    <t>انعامي</t>
  </si>
  <si>
    <t>العنود العويتي</t>
  </si>
  <si>
    <t>ايفلين حسينو</t>
  </si>
  <si>
    <t>جميلة العينية</t>
  </si>
  <si>
    <t>حلا حتيتاني</t>
  </si>
  <si>
    <t>حلا فرج</t>
  </si>
  <si>
    <t>خيريه المطلق</t>
  </si>
  <si>
    <t>رندا علوش</t>
  </si>
  <si>
    <t>فاتن حمد</t>
  </si>
  <si>
    <t>لينا النجار</t>
  </si>
  <si>
    <t>ميسم عبدالعال</t>
  </si>
  <si>
    <t>هدى الناصر</t>
  </si>
  <si>
    <t>زغيه</t>
  </si>
  <si>
    <t xml:space="preserve">هناء حمود </t>
  </si>
  <si>
    <t>م</t>
  </si>
  <si>
    <t>فصل ثاني 2021-2022</t>
  </si>
  <si>
    <t>جبله</t>
  </si>
  <si>
    <t>seham</t>
  </si>
  <si>
    <t>ادبي</t>
  </si>
  <si>
    <t>راس العين</t>
  </si>
  <si>
    <t>DAMASCUS</t>
  </si>
  <si>
    <t>قاره</t>
  </si>
  <si>
    <t>Fatema</t>
  </si>
  <si>
    <t>DAMASCOS</t>
  </si>
  <si>
    <t xml:space="preserve">دمشق </t>
  </si>
  <si>
    <t>hanaa</t>
  </si>
  <si>
    <t>THANAA</t>
  </si>
  <si>
    <t>damascus</t>
  </si>
  <si>
    <t>NADIA</t>
  </si>
  <si>
    <t>SWAIDA</t>
  </si>
  <si>
    <t xml:space="preserve">damascus </t>
  </si>
  <si>
    <t>swaida</t>
  </si>
  <si>
    <t>FATIMA</t>
  </si>
  <si>
    <t>jamila</t>
  </si>
  <si>
    <t>BASEMA</t>
  </si>
  <si>
    <t>samar</t>
  </si>
  <si>
    <t>انثى</t>
  </si>
  <si>
    <t>AMENA</t>
  </si>
  <si>
    <t>LATAKIA</t>
  </si>
  <si>
    <t>صيدنايا</t>
  </si>
  <si>
    <t>ASIA</t>
  </si>
  <si>
    <t>منين</t>
  </si>
  <si>
    <t>jomana</t>
  </si>
  <si>
    <t>MALAKA</t>
  </si>
  <si>
    <t>DAMASCUSE</t>
  </si>
  <si>
    <t>وادي العيون</t>
  </si>
  <si>
    <t>Tartous</t>
  </si>
  <si>
    <t>MONA</t>
  </si>
  <si>
    <t>RAZAN</t>
  </si>
  <si>
    <t>رحيبه</t>
  </si>
  <si>
    <t>fatema</t>
  </si>
  <si>
    <t>RAEDA</t>
  </si>
  <si>
    <t>damscus</t>
  </si>
  <si>
    <t>GHADA</t>
  </si>
  <si>
    <t>MAHA</t>
  </si>
  <si>
    <t>rajaa</t>
  </si>
  <si>
    <t>damascous</t>
  </si>
  <si>
    <t>ازرع</t>
  </si>
  <si>
    <t>AFAF</t>
  </si>
  <si>
    <t>DARAA</t>
  </si>
  <si>
    <t>عرطوز</t>
  </si>
  <si>
    <t>artouz</t>
  </si>
  <si>
    <t>HAYAT</t>
  </si>
  <si>
    <t>مخيم اليرموك</t>
  </si>
  <si>
    <t>KHAWLA</t>
  </si>
  <si>
    <t>جرمانا</t>
  </si>
  <si>
    <t>sanaa</t>
  </si>
  <si>
    <t>Damascus</t>
  </si>
  <si>
    <t>AISHA</t>
  </si>
  <si>
    <t>جديدة عرطوز</t>
  </si>
  <si>
    <t>كفريا</t>
  </si>
  <si>
    <t>hayat</t>
  </si>
  <si>
    <t>iman</t>
  </si>
  <si>
    <t>entesar</t>
  </si>
  <si>
    <t>daraa</t>
  </si>
  <si>
    <t>AIDA</t>
  </si>
  <si>
    <t>hama</t>
  </si>
  <si>
    <t>wafaa</t>
  </si>
  <si>
    <t>التل</t>
  </si>
  <si>
    <t>altal</t>
  </si>
  <si>
    <t>WAFAA</t>
  </si>
  <si>
    <t>TARTOUS</t>
  </si>
  <si>
    <t>SEHAM</t>
  </si>
  <si>
    <t>DAMSCUS</t>
  </si>
  <si>
    <t>AMAL</t>
  </si>
  <si>
    <t>JARMANA</t>
  </si>
  <si>
    <t>حماه</t>
  </si>
  <si>
    <t>AMINA</t>
  </si>
  <si>
    <t>HAMA</t>
  </si>
  <si>
    <t>tartos</t>
  </si>
  <si>
    <t>fatima</t>
  </si>
  <si>
    <t>RANDA</t>
  </si>
  <si>
    <t>aisha</t>
  </si>
  <si>
    <t>داريا</t>
  </si>
  <si>
    <t>نوى</t>
  </si>
  <si>
    <t>lattakia</t>
  </si>
  <si>
    <t>الرياض</t>
  </si>
  <si>
    <t>EMAN</t>
  </si>
  <si>
    <t>KSA</t>
  </si>
  <si>
    <t>basema</t>
  </si>
  <si>
    <t>جديدة الوادي</t>
  </si>
  <si>
    <t>sahar</t>
  </si>
  <si>
    <t>najah</t>
  </si>
  <si>
    <t>NAJAT</t>
  </si>
  <si>
    <t>JARAMANA</t>
  </si>
  <si>
    <t>damascos</t>
  </si>
  <si>
    <t>معضمية</t>
  </si>
  <si>
    <t>DAMASCUS SURBURB</t>
  </si>
  <si>
    <t>سرغايا</t>
  </si>
  <si>
    <t>HANAN</t>
  </si>
  <si>
    <t>ام الطيور</t>
  </si>
  <si>
    <t>NADA</t>
  </si>
  <si>
    <t>LATTAKIA</t>
  </si>
  <si>
    <t>Houda</t>
  </si>
  <si>
    <t>مضايا</t>
  </si>
  <si>
    <t>LILA</t>
  </si>
  <si>
    <t>DAAMSCUS</t>
  </si>
  <si>
    <t>دوما</t>
  </si>
  <si>
    <t>DOMA</t>
  </si>
  <si>
    <t>SAHAR</t>
  </si>
  <si>
    <t>الضمير</t>
  </si>
  <si>
    <t>DAMAS SUBURB</t>
  </si>
  <si>
    <t>تل جديد</t>
  </si>
  <si>
    <t>eetedal</t>
  </si>
  <si>
    <t>taljded</t>
  </si>
  <si>
    <t>hanan</t>
  </si>
  <si>
    <t>nadia</t>
  </si>
  <si>
    <t>جيرود</t>
  </si>
  <si>
    <t>sobhia</t>
  </si>
  <si>
    <t>FATEMA</t>
  </si>
  <si>
    <t>HOMS</t>
  </si>
  <si>
    <t>homs</t>
  </si>
  <si>
    <t>غباغب</t>
  </si>
  <si>
    <t>sabah</t>
  </si>
  <si>
    <t>HAFIZA</t>
  </si>
  <si>
    <t>قباسين</t>
  </si>
  <si>
    <t>SABAH</t>
  </si>
  <si>
    <t>NAJWA</t>
  </si>
  <si>
    <t>يبرود</t>
  </si>
  <si>
    <t>yabroud</t>
  </si>
  <si>
    <t>الصنمين</t>
  </si>
  <si>
    <t>سلميه</t>
  </si>
  <si>
    <t>كسوه</t>
  </si>
  <si>
    <t>dalal</t>
  </si>
  <si>
    <t>keswa</t>
  </si>
  <si>
    <t>شام</t>
  </si>
  <si>
    <t>sawsan</t>
  </si>
  <si>
    <t>damas</t>
  </si>
  <si>
    <t xml:space="preserve">tmathel </t>
  </si>
  <si>
    <t>AMINEH</t>
  </si>
  <si>
    <t>BADEAA</t>
  </si>
  <si>
    <t>MAYSAA</t>
  </si>
  <si>
    <t>HUDA</t>
  </si>
  <si>
    <t>هجين</t>
  </si>
  <si>
    <t>القطيفة</t>
  </si>
  <si>
    <t>قطنا</t>
  </si>
  <si>
    <t>bouthaena</t>
  </si>
  <si>
    <t>jasem</t>
  </si>
  <si>
    <t>KHIRIA</t>
  </si>
  <si>
    <t>DRAA</t>
  </si>
  <si>
    <t>ام الرمان</t>
  </si>
  <si>
    <t>ELHAM</t>
  </si>
  <si>
    <t>Rawaa</t>
  </si>
  <si>
    <t>زبداني</t>
  </si>
  <si>
    <t>ADEBA</t>
  </si>
  <si>
    <t>Rawda</t>
  </si>
  <si>
    <t>Damscus</t>
  </si>
  <si>
    <t>ZUAILA</t>
  </si>
  <si>
    <t xml:space="preserve">السيدة زينب </t>
  </si>
  <si>
    <t>steih</t>
  </si>
  <si>
    <t>suburb damascus</t>
  </si>
  <si>
    <t>هيجانه</t>
  </si>
  <si>
    <t>MARYAM</t>
  </si>
  <si>
    <t xml:space="preserve">رحيبية </t>
  </si>
  <si>
    <t xml:space="preserve">fatema </t>
  </si>
  <si>
    <t xml:space="preserve">rahebeh </t>
  </si>
  <si>
    <t>mona</t>
  </si>
  <si>
    <t>ebtesam</t>
  </si>
  <si>
    <t>يرموك</t>
  </si>
  <si>
    <t>EBTSSAM</t>
  </si>
  <si>
    <t>Aisha</t>
  </si>
  <si>
    <t>Daraa</t>
  </si>
  <si>
    <t>amal</t>
  </si>
  <si>
    <t>HIBA</t>
  </si>
  <si>
    <t>مشفى درعا</t>
  </si>
  <si>
    <t>EBTISAM</t>
  </si>
  <si>
    <t>Jaramana</t>
  </si>
  <si>
    <t>houda</t>
  </si>
  <si>
    <t>soria</t>
  </si>
  <si>
    <t>HOUDA</t>
  </si>
  <si>
    <t>khawla</t>
  </si>
  <si>
    <t>raghdaa</t>
  </si>
  <si>
    <t>jaramana</t>
  </si>
  <si>
    <t>damascus suburb</t>
  </si>
  <si>
    <t>SAFAA</t>
  </si>
  <si>
    <t>LATIFA</t>
  </si>
  <si>
    <t>رنكوس</t>
  </si>
  <si>
    <t xml:space="preserve">damas </t>
  </si>
  <si>
    <t>العاليه</t>
  </si>
  <si>
    <t>SAMEERA</t>
  </si>
  <si>
    <t>دير شميل</t>
  </si>
  <si>
    <t>MAREIAM</t>
  </si>
  <si>
    <t>النبك</t>
  </si>
  <si>
    <t>souad</t>
  </si>
  <si>
    <t>lina</t>
  </si>
  <si>
    <t>yosra</t>
  </si>
  <si>
    <t>غزلانية</t>
  </si>
  <si>
    <t>hind</t>
  </si>
  <si>
    <t>Dalal</t>
  </si>
  <si>
    <t>Hama</t>
  </si>
  <si>
    <t>عين الشمس</t>
  </si>
  <si>
    <t>RASHA</t>
  </si>
  <si>
    <t>badeaa</t>
  </si>
  <si>
    <t>KHADIJA</t>
  </si>
  <si>
    <t>الهيات</t>
  </si>
  <si>
    <t>DALAL</t>
  </si>
  <si>
    <t>السيدة زينب</t>
  </si>
  <si>
    <t>Mona</t>
  </si>
  <si>
    <t>AMIRA</t>
  </si>
  <si>
    <t>zakia</t>
  </si>
  <si>
    <t>fahema</t>
  </si>
  <si>
    <t>NAJAH</t>
  </si>
  <si>
    <t>جباتا الخشب</t>
  </si>
  <si>
    <t>hala</t>
  </si>
  <si>
    <t>ref damascus</t>
  </si>
  <si>
    <t>SUAD</t>
  </si>
  <si>
    <t>INTESAR</t>
  </si>
  <si>
    <t>ضمير</t>
  </si>
  <si>
    <t>JAMILA</t>
  </si>
  <si>
    <t>MOUNIERA</t>
  </si>
  <si>
    <t>قطيفة</t>
  </si>
  <si>
    <t>katana</t>
  </si>
  <si>
    <t>سلحب</t>
  </si>
  <si>
    <t>KHOLOD</t>
  </si>
  <si>
    <t>HANAA</t>
  </si>
  <si>
    <t>hdia</t>
  </si>
  <si>
    <t>Sahar</t>
  </si>
  <si>
    <t>المدينة المنورة</t>
  </si>
  <si>
    <t>REMA</t>
  </si>
  <si>
    <t xml:space="preserve">الكسوة </t>
  </si>
  <si>
    <t>تسيل</t>
  </si>
  <si>
    <t>Adeba</t>
  </si>
  <si>
    <t xml:space="preserve">السويداء </t>
  </si>
  <si>
    <t>JOMANA</t>
  </si>
  <si>
    <t>SWAEDAA</t>
  </si>
  <si>
    <t>EMAD</t>
  </si>
  <si>
    <t>NEHAD</t>
  </si>
  <si>
    <t>zaynab</t>
  </si>
  <si>
    <t>eman</t>
  </si>
  <si>
    <t>FADIA</t>
  </si>
  <si>
    <t>nareman</t>
  </si>
  <si>
    <t>سبينه</t>
  </si>
  <si>
    <t>daria</t>
  </si>
  <si>
    <t>maha</t>
  </si>
  <si>
    <t>عربين</t>
  </si>
  <si>
    <t>alread</t>
  </si>
  <si>
    <t>SAWSAN</t>
  </si>
  <si>
    <t>DAMASCUS SUBURB</t>
  </si>
  <si>
    <t>SALWA</t>
  </si>
  <si>
    <t>الكويت</t>
  </si>
  <si>
    <t>mudalallah</t>
  </si>
  <si>
    <t>kuwait</t>
  </si>
  <si>
    <t>NABILA</t>
  </si>
  <si>
    <t>jdaedet artous</t>
  </si>
  <si>
    <t>sohaila</t>
  </si>
  <si>
    <t>كسوة</t>
  </si>
  <si>
    <t>HAMDA</t>
  </si>
  <si>
    <t>LINA</t>
  </si>
  <si>
    <t>SHADIA</t>
  </si>
  <si>
    <t>بلاط</t>
  </si>
  <si>
    <t xml:space="preserve">aysha </t>
  </si>
  <si>
    <t>صحنايا</t>
  </si>
  <si>
    <t>doma</t>
  </si>
  <si>
    <t>Khadeja</t>
  </si>
  <si>
    <t>الزبداني</t>
  </si>
  <si>
    <t>nabila</t>
  </si>
  <si>
    <t>MOUNA</t>
  </si>
  <si>
    <t>Nada</t>
  </si>
  <si>
    <t>BANDAR</t>
  </si>
  <si>
    <t>ARTOUZ</t>
  </si>
  <si>
    <t>WAFA</t>
  </si>
  <si>
    <t>SAMIRA</t>
  </si>
  <si>
    <t>SANAA</t>
  </si>
  <si>
    <t>الفوعة</t>
  </si>
  <si>
    <t>DAMAS</t>
  </si>
  <si>
    <t>NEDAL</t>
  </si>
  <si>
    <t>layla</t>
  </si>
  <si>
    <t>MAJEDA</t>
  </si>
  <si>
    <t>suhaila</t>
  </si>
  <si>
    <t>arbeen</t>
  </si>
  <si>
    <t>اشرفية صحنايا</t>
  </si>
  <si>
    <t>BASMA</t>
  </si>
  <si>
    <t>HASAN</t>
  </si>
  <si>
    <t>Rema</t>
  </si>
  <si>
    <t>مشفى دوما</t>
  </si>
  <si>
    <t>mashfa doma</t>
  </si>
  <si>
    <t>NABEHA</t>
  </si>
  <si>
    <t>HAZEM</t>
  </si>
  <si>
    <t>صلخد</t>
  </si>
  <si>
    <t>LUTFIA</t>
  </si>
  <si>
    <t>انخل</t>
  </si>
  <si>
    <t>enkhel</t>
  </si>
  <si>
    <t>جباب</t>
  </si>
  <si>
    <t>HAMIDA</t>
  </si>
  <si>
    <t>MYADA</t>
  </si>
  <si>
    <t xml:space="preserve">شطحة </t>
  </si>
  <si>
    <t xml:space="preserve">LAILA </t>
  </si>
  <si>
    <t xml:space="preserve">SHATHA </t>
  </si>
  <si>
    <t>Maream</t>
  </si>
  <si>
    <t>hana</t>
  </si>
  <si>
    <t>Eman</t>
  </si>
  <si>
    <t>ZIENAB</t>
  </si>
  <si>
    <t>HASEBA</t>
  </si>
  <si>
    <t>RAWDA</t>
  </si>
  <si>
    <t xml:space="preserve">سرغايا </t>
  </si>
  <si>
    <t>MAYSON</t>
  </si>
  <si>
    <t>BOUSHRA</t>
  </si>
  <si>
    <t>Badrea</t>
  </si>
  <si>
    <t>HALA</t>
  </si>
  <si>
    <t>ببيلا</t>
  </si>
  <si>
    <t>شبعا</t>
  </si>
  <si>
    <t>shabaa</t>
  </si>
  <si>
    <t>السويداء - شهبا</t>
  </si>
  <si>
    <t>Samar</t>
  </si>
  <si>
    <t>Alswaidaa-Shahba</t>
  </si>
  <si>
    <t>afaf</t>
  </si>
  <si>
    <t>KHOLA</t>
  </si>
  <si>
    <t>HANADI</t>
  </si>
  <si>
    <t>جربا</t>
  </si>
  <si>
    <t>NOUHA</t>
  </si>
  <si>
    <t>QAMAR</t>
  </si>
  <si>
    <t>BAGHDAD</t>
  </si>
  <si>
    <t>damascoc</t>
  </si>
  <si>
    <t>قدسيا</t>
  </si>
  <si>
    <t>هامة</t>
  </si>
  <si>
    <t>filor</t>
  </si>
  <si>
    <t>kois</t>
  </si>
  <si>
    <t>حضر</t>
  </si>
  <si>
    <t>SAMAR</t>
  </si>
  <si>
    <t>الكسوة</t>
  </si>
  <si>
    <t>ابطع</t>
  </si>
  <si>
    <t>داعل</t>
  </si>
  <si>
    <t>MALAK</t>
  </si>
  <si>
    <t>KAWKAB</t>
  </si>
  <si>
    <t>DEIR ALZOR</t>
  </si>
  <si>
    <t>نبع الطيب</t>
  </si>
  <si>
    <t>JOUMANA</t>
  </si>
  <si>
    <t>حرستا</t>
  </si>
  <si>
    <t>HEND</t>
  </si>
  <si>
    <t>Ahmad</t>
  </si>
  <si>
    <t>RAJAA</t>
  </si>
  <si>
    <t xml:space="preserve">مخيم اليرموك </t>
  </si>
  <si>
    <t>Nadea</t>
  </si>
  <si>
    <t>Draa</t>
  </si>
  <si>
    <t>RAWAA</t>
  </si>
  <si>
    <t>DER EZZOUR</t>
  </si>
  <si>
    <t>SOUAD</t>
  </si>
  <si>
    <t>سعسع</t>
  </si>
  <si>
    <t>FEDA</t>
  </si>
  <si>
    <t>MARWA</t>
  </si>
  <si>
    <t>HASNA</t>
  </si>
  <si>
    <t>nahed</t>
  </si>
  <si>
    <t>Hanaa</t>
  </si>
  <si>
    <t>كفر شمس</t>
  </si>
  <si>
    <t>SAMIERA</t>
  </si>
  <si>
    <t>NAZERA</t>
  </si>
  <si>
    <t>BADIAH</t>
  </si>
  <si>
    <t>QATTANA</t>
  </si>
  <si>
    <t>حرستا البصل</t>
  </si>
  <si>
    <t>MAREAM</t>
  </si>
  <si>
    <t>حموره</t>
  </si>
  <si>
    <t>القريتين</t>
  </si>
  <si>
    <t>الحتان</t>
  </si>
  <si>
    <t>maryam</t>
  </si>
  <si>
    <t>alhattan</t>
  </si>
  <si>
    <t xml:space="preserve">درعا </t>
  </si>
  <si>
    <t>Amal</t>
  </si>
  <si>
    <t>Mayada</t>
  </si>
  <si>
    <t>elham</t>
  </si>
  <si>
    <t>RUKAIA</t>
  </si>
  <si>
    <t>KATANA</t>
  </si>
  <si>
    <t>amina</t>
  </si>
  <si>
    <t>الكسوه</t>
  </si>
  <si>
    <t>sahnaya</t>
  </si>
  <si>
    <t>heam</t>
  </si>
  <si>
    <t>ينبع</t>
  </si>
  <si>
    <t>الركايا</t>
  </si>
  <si>
    <t>MANSOURA</t>
  </si>
  <si>
    <t>دمِشق</t>
  </si>
  <si>
    <t>ZAKIHA</t>
  </si>
  <si>
    <t>MARY</t>
  </si>
  <si>
    <t>LUNA</t>
  </si>
  <si>
    <t>جوبر</t>
  </si>
  <si>
    <t>ATYEA</t>
  </si>
  <si>
    <t>Falak</t>
  </si>
  <si>
    <t>BOTHINA</t>
  </si>
  <si>
    <t>حيالين</t>
  </si>
  <si>
    <t>MAISOUN</t>
  </si>
  <si>
    <t>NIZAR</t>
  </si>
  <si>
    <t>ALIEHA</t>
  </si>
  <si>
    <t>السيده زينب</t>
  </si>
  <si>
    <t>Hamda</t>
  </si>
  <si>
    <t>NAHLA</t>
  </si>
  <si>
    <t>WAHEDA</t>
  </si>
  <si>
    <t>nafisa</t>
  </si>
  <si>
    <t>REHAB</t>
  </si>
  <si>
    <t>دير البخت</t>
  </si>
  <si>
    <t>Eslah</t>
  </si>
  <si>
    <t>NOUVA</t>
  </si>
  <si>
    <t>ديبين</t>
  </si>
  <si>
    <t>RADEA</t>
  </si>
  <si>
    <t>HYAM</t>
  </si>
  <si>
    <t>دربل</t>
  </si>
  <si>
    <t>DALA</t>
  </si>
  <si>
    <t>Sohela</t>
  </si>
  <si>
    <t>NAWAL</t>
  </si>
  <si>
    <t>ادلب</t>
  </si>
  <si>
    <t>IDLEB</t>
  </si>
  <si>
    <t>RANIA</t>
  </si>
  <si>
    <t>SAMIEHA</t>
  </si>
  <si>
    <t>hajr</t>
  </si>
  <si>
    <t>سقبا</t>
  </si>
  <si>
    <t>Raseela</t>
  </si>
  <si>
    <t>Sahnaya</t>
  </si>
  <si>
    <t>Katren</t>
  </si>
  <si>
    <t>asmaa</t>
  </si>
  <si>
    <t>الحجر الاسود</t>
  </si>
  <si>
    <t>MAYADA</t>
  </si>
  <si>
    <t>amena</t>
  </si>
  <si>
    <t>AMSHA</t>
  </si>
  <si>
    <t>عريقة</t>
  </si>
  <si>
    <t>zaiera</t>
  </si>
  <si>
    <t>HASNIEHA</t>
  </si>
  <si>
    <t>NEBAL</t>
  </si>
  <si>
    <t>najat</t>
  </si>
  <si>
    <t>NHWA</t>
  </si>
  <si>
    <t>Fadia</t>
  </si>
  <si>
    <t>YOUSRA</t>
  </si>
  <si>
    <t>khadija</t>
  </si>
  <si>
    <t xml:space="preserve">DAMASCUS </t>
  </si>
  <si>
    <t>JAMALAT</t>
  </si>
  <si>
    <t>المزيرعه</t>
  </si>
  <si>
    <t>AlMazera</t>
  </si>
  <si>
    <t>MARIAM</t>
  </si>
  <si>
    <t>MAHDIA</t>
  </si>
  <si>
    <t>azizah</t>
  </si>
  <si>
    <t xml:space="preserve">houda </t>
  </si>
  <si>
    <t>ALKUIET</t>
  </si>
  <si>
    <t>zahra</t>
  </si>
  <si>
    <t>BASHEERA</t>
  </si>
  <si>
    <t>JABLAH</t>
  </si>
  <si>
    <t>enaami</t>
  </si>
  <si>
    <t>ghanma</t>
  </si>
  <si>
    <t>kotifa</t>
  </si>
  <si>
    <t>ريمه حازم</t>
  </si>
  <si>
    <t>mounera</t>
  </si>
  <si>
    <t>NAJIA</t>
  </si>
  <si>
    <t>محجة</t>
  </si>
  <si>
    <t>mouna</t>
  </si>
  <si>
    <t>nawal</t>
  </si>
  <si>
    <t>الحوائق</t>
  </si>
  <si>
    <t>AMANE</t>
  </si>
  <si>
    <t>badrya</t>
  </si>
  <si>
    <t>شطحه</t>
  </si>
  <si>
    <t>nadya</t>
  </si>
  <si>
    <t>Swsan</t>
  </si>
  <si>
    <t>Wafaa</t>
  </si>
  <si>
    <t>LUTFIEH</t>
  </si>
  <si>
    <t>مليحه</t>
  </si>
  <si>
    <t>MARIEAM</t>
  </si>
  <si>
    <t>amira</t>
  </si>
  <si>
    <t>AlKiswa</t>
  </si>
  <si>
    <t>بقعسم</t>
  </si>
  <si>
    <t>FREIAL</t>
  </si>
  <si>
    <t>الحراك</t>
  </si>
  <si>
    <t>ALNABK</t>
  </si>
  <si>
    <t>معضميه</t>
  </si>
  <si>
    <t>القنيه</t>
  </si>
  <si>
    <t>مساكن دوما</t>
  </si>
  <si>
    <t>bashira</t>
  </si>
  <si>
    <t>NAJDEA</t>
  </si>
  <si>
    <t>ROUIDA</t>
  </si>
  <si>
    <t>najwa</t>
  </si>
  <si>
    <t>NASRA</t>
  </si>
  <si>
    <t>safaa</t>
  </si>
  <si>
    <t>fayza</t>
  </si>
  <si>
    <t>KAMAR</t>
  </si>
  <si>
    <t>الطيبه</t>
  </si>
  <si>
    <t>نبع الصخر</t>
  </si>
  <si>
    <t>aamena</t>
  </si>
  <si>
    <t>nabealsakher</t>
  </si>
  <si>
    <t>askarya</t>
  </si>
  <si>
    <t>رستن</t>
  </si>
  <si>
    <t>amna</t>
  </si>
  <si>
    <t>FATIEMA</t>
  </si>
  <si>
    <t>عتيل</t>
  </si>
  <si>
    <t>MISOUN</t>
  </si>
  <si>
    <t>Mouna</t>
  </si>
  <si>
    <t>NADEMA</t>
  </si>
  <si>
    <t>المزيريب</t>
  </si>
  <si>
    <t>zaghba</t>
  </si>
  <si>
    <t>mzeerib</t>
  </si>
  <si>
    <t>رحيبة</t>
  </si>
  <si>
    <t xml:space="preserve">دوما </t>
  </si>
  <si>
    <t>sasaa</t>
  </si>
  <si>
    <t>NAZEK</t>
  </si>
  <si>
    <t>FAIZA</t>
  </si>
  <si>
    <t>Raea</t>
  </si>
  <si>
    <t>Yasra</t>
  </si>
  <si>
    <t>Trtos</t>
  </si>
  <si>
    <t>faten</t>
  </si>
  <si>
    <t xml:space="preserve">الضمير </t>
  </si>
  <si>
    <t>nada</t>
  </si>
  <si>
    <t>Fatemeh</t>
  </si>
  <si>
    <t>عين الفيجه</t>
  </si>
  <si>
    <t>Sabah</t>
  </si>
  <si>
    <t>FATEN</t>
  </si>
  <si>
    <t>salhsab</t>
  </si>
  <si>
    <t>Nour Alhuda</t>
  </si>
  <si>
    <t>AMERA</t>
  </si>
  <si>
    <t>RASMEHA</t>
  </si>
  <si>
    <t>Badea</t>
  </si>
  <si>
    <t>Sabaha</t>
  </si>
  <si>
    <t>IBTESAM</t>
  </si>
  <si>
    <t>DEBA</t>
  </si>
  <si>
    <t>ITEDAL</t>
  </si>
  <si>
    <t>Deer Alzoor</t>
  </si>
  <si>
    <t>DAWLAT</t>
  </si>
  <si>
    <t>RAYA</t>
  </si>
  <si>
    <t>Amena</t>
  </si>
  <si>
    <t>anaam</t>
  </si>
  <si>
    <t>HIAM</t>
  </si>
  <si>
    <t>Azhar</t>
  </si>
  <si>
    <t>HAIFAA</t>
  </si>
  <si>
    <t>HANA</t>
  </si>
  <si>
    <t>Rakea</t>
  </si>
  <si>
    <t>Alea</t>
  </si>
  <si>
    <t>الغاريه</t>
  </si>
  <si>
    <t>NAZHA</t>
  </si>
  <si>
    <t>haifaa</t>
  </si>
  <si>
    <t>BASIMA</t>
  </si>
  <si>
    <t>تواني</t>
  </si>
  <si>
    <t>FAYZA</t>
  </si>
  <si>
    <t>FREAL</t>
  </si>
  <si>
    <t>الحجر الأسود</t>
  </si>
  <si>
    <t>البوكمال</t>
  </si>
  <si>
    <t>RANA</t>
  </si>
  <si>
    <t>NIHAD</t>
  </si>
  <si>
    <t>MANAL</t>
  </si>
  <si>
    <t>LEBANON</t>
  </si>
  <si>
    <t>DEIR EZZOR</t>
  </si>
  <si>
    <t>نبك</t>
  </si>
  <si>
    <t>AZIZA</t>
  </si>
  <si>
    <t>YUSRA</t>
  </si>
  <si>
    <t>بيتيما</t>
  </si>
  <si>
    <t>aesha</t>
  </si>
  <si>
    <t>kothar</t>
  </si>
  <si>
    <t>randa</t>
  </si>
  <si>
    <t>ALIA</t>
  </si>
  <si>
    <t>karema</t>
  </si>
  <si>
    <t>Neema</t>
  </si>
  <si>
    <t>Al hajar Al Aswad</t>
  </si>
  <si>
    <t>liyla</t>
  </si>
  <si>
    <t>samira</t>
  </si>
  <si>
    <t>اشرفية الوادي</t>
  </si>
  <si>
    <t>KARAWAN</t>
  </si>
  <si>
    <t>DARA</t>
  </si>
  <si>
    <t>قيصما</t>
  </si>
  <si>
    <t>ZOUHOR</t>
  </si>
  <si>
    <t xml:space="preserve">برمانا رعد </t>
  </si>
  <si>
    <t>reima</t>
  </si>
  <si>
    <t>FRANCE</t>
  </si>
  <si>
    <t>المعرة</t>
  </si>
  <si>
    <t>خس هبال</t>
  </si>
  <si>
    <t>ROUA</t>
  </si>
  <si>
    <t>RAQQA</t>
  </si>
  <si>
    <t>monefa</t>
  </si>
  <si>
    <t xml:space="preserve">lamis </t>
  </si>
  <si>
    <t>خان الشيح</t>
  </si>
  <si>
    <t>بخضرمو</t>
  </si>
  <si>
    <t>latakia</t>
  </si>
  <si>
    <t>شبعه</t>
  </si>
  <si>
    <t>hasna</t>
  </si>
  <si>
    <t>gomana</t>
  </si>
  <si>
    <t>الابزمو</t>
  </si>
  <si>
    <t>Hanan</t>
  </si>
  <si>
    <t>nazera</t>
  </si>
  <si>
    <t>WADAH</t>
  </si>
  <si>
    <t>LEILA</t>
  </si>
  <si>
    <t>HOMOS</t>
  </si>
  <si>
    <t>LAMA</t>
  </si>
  <si>
    <t>SEHNAYA</t>
  </si>
  <si>
    <t>wedad</t>
  </si>
  <si>
    <t xml:space="preserve">الكويت </t>
  </si>
  <si>
    <t xml:space="preserve">krdea </t>
  </si>
  <si>
    <t xml:space="preserve">alkweet </t>
  </si>
  <si>
    <t>هبارية</t>
  </si>
  <si>
    <t>MREFA</t>
  </si>
  <si>
    <t>fouz</t>
  </si>
  <si>
    <t>nasra</t>
  </si>
  <si>
    <t>كفر العواميد</t>
  </si>
  <si>
    <t xml:space="preserve">DAMAS SUBURB </t>
  </si>
  <si>
    <t>Ghada</t>
  </si>
  <si>
    <t xml:space="preserve">النبك </t>
  </si>
  <si>
    <t xml:space="preserve">fardos </t>
  </si>
  <si>
    <t xml:space="preserve">damascus suburb </t>
  </si>
  <si>
    <t>IDLIB</t>
  </si>
  <si>
    <t>MUNA</t>
  </si>
  <si>
    <t>RIAD</t>
  </si>
  <si>
    <t>NAHIYA</t>
  </si>
  <si>
    <t>MONTAHA</t>
  </si>
  <si>
    <t>Seham</t>
  </si>
  <si>
    <t>Dania</t>
  </si>
  <si>
    <t>HANADE</t>
  </si>
  <si>
    <t>shokan</t>
  </si>
  <si>
    <t>artoz</t>
  </si>
  <si>
    <t>basima</t>
  </si>
  <si>
    <t>KHULOUD</t>
  </si>
  <si>
    <t>Ateh</t>
  </si>
  <si>
    <t>Ashrafea shnaea</t>
  </si>
  <si>
    <t>mokeliba</t>
  </si>
  <si>
    <t>shaka</t>
  </si>
  <si>
    <t>KHAERIA</t>
  </si>
  <si>
    <t>wedaa</t>
  </si>
  <si>
    <t>JAMELHA</t>
  </si>
  <si>
    <t>ezdehar</t>
  </si>
  <si>
    <t>yarmouk</t>
  </si>
  <si>
    <t>جديدة الوادب</t>
  </si>
  <si>
    <t>gdaedet alwadi</t>
  </si>
  <si>
    <t>KHOLOUD</t>
  </si>
  <si>
    <t>deiba</t>
  </si>
  <si>
    <t>Faryda</t>
  </si>
  <si>
    <t>ISHTEAK</t>
  </si>
  <si>
    <t>ASMAA</t>
  </si>
  <si>
    <t>INASS</t>
  </si>
  <si>
    <t>Jumana</t>
  </si>
  <si>
    <t>Damascus Subourb</t>
  </si>
  <si>
    <t>خبب</t>
  </si>
  <si>
    <t>QAMNAR</t>
  </si>
  <si>
    <t>DAMASUS</t>
  </si>
  <si>
    <t>Damascus countryside</t>
  </si>
  <si>
    <t>MNOUIR</t>
  </si>
  <si>
    <t>kdsea</t>
  </si>
  <si>
    <t xml:space="preserve">FATIMA </t>
  </si>
  <si>
    <t>MARAM</t>
  </si>
  <si>
    <t xml:space="preserve">طفس </t>
  </si>
  <si>
    <t>monera</t>
  </si>
  <si>
    <t>tafs</t>
  </si>
  <si>
    <t>FAREDA</t>
  </si>
  <si>
    <t>Rajaa</t>
  </si>
  <si>
    <t>MAISAA</t>
  </si>
  <si>
    <t>SAMMAR</t>
  </si>
  <si>
    <t xml:space="preserve">najaah </t>
  </si>
  <si>
    <t xml:space="preserve">doma </t>
  </si>
  <si>
    <t>عقربا</t>
  </si>
  <si>
    <t>tagreed</t>
  </si>
  <si>
    <t>akraba</t>
  </si>
  <si>
    <t>WESAM</t>
  </si>
  <si>
    <t>nabk</t>
  </si>
  <si>
    <t>الهويا</t>
  </si>
  <si>
    <t>Al-Houayya</t>
  </si>
  <si>
    <t>الثورة</t>
  </si>
  <si>
    <t>zohour</t>
  </si>
  <si>
    <t>althawra</t>
  </si>
  <si>
    <t>بنغازي</t>
  </si>
  <si>
    <t>Fatima</t>
  </si>
  <si>
    <t>عراق</t>
  </si>
  <si>
    <t>irq</t>
  </si>
  <si>
    <t>ASMA</t>
  </si>
  <si>
    <t>MAYEADA</t>
  </si>
  <si>
    <t>شلوح</t>
  </si>
  <si>
    <t>daeed</t>
  </si>
  <si>
    <t>shalouh</t>
  </si>
  <si>
    <t>wasfiea</t>
  </si>
  <si>
    <t>RIMA</t>
  </si>
  <si>
    <t>NADWA</t>
  </si>
  <si>
    <t>JINA</t>
  </si>
  <si>
    <t>WAJEHA</t>
  </si>
  <si>
    <t>fayzeh</t>
  </si>
  <si>
    <t>نجها</t>
  </si>
  <si>
    <t>EFTIKAR</t>
  </si>
  <si>
    <t>SALMA</t>
  </si>
  <si>
    <t>SUHA</t>
  </si>
  <si>
    <t>SAHNAYA</t>
  </si>
  <si>
    <t>lena</t>
  </si>
  <si>
    <t>tawani</t>
  </si>
  <si>
    <t>DEAA</t>
  </si>
  <si>
    <t xml:space="preserve">najia </t>
  </si>
  <si>
    <t>lama</t>
  </si>
  <si>
    <t>salwa</t>
  </si>
  <si>
    <t>manal</t>
  </si>
  <si>
    <t>Faten</t>
  </si>
  <si>
    <t>الروضة</t>
  </si>
  <si>
    <t>أبو ظبي</t>
  </si>
  <si>
    <t>Yabroud</t>
  </si>
  <si>
    <t>saeda</t>
  </si>
  <si>
    <t>RADIEH</t>
  </si>
  <si>
    <t>الشيخ مسكين</t>
  </si>
  <si>
    <t>BARINA</t>
  </si>
  <si>
    <t>GHALIA</t>
  </si>
  <si>
    <t>harsta</t>
  </si>
  <si>
    <t>NADRA</t>
  </si>
  <si>
    <t>Nahla</t>
  </si>
  <si>
    <t>ASHRAFET SEHNAYA</t>
  </si>
  <si>
    <t>بويضة</t>
  </si>
  <si>
    <t>lamia</t>
  </si>
  <si>
    <t>عطنه</t>
  </si>
  <si>
    <t>تلكلخ</t>
  </si>
  <si>
    <t>KERAM</t>
  </si>
  <si>
    <t>SAMIA</t>
  </si>
  <si>
    <t>nouha</t>
  </si>
  <si>
    <t>SHIKHA</t>
  </si>
  <si>
    <t>ZENAT</t>
  </si>
  <si>
    <t>anahed</t>
  </si>
  <si>
    <t>ref damas</t>
  </si>
  <si>
    <t>NOFA</t>
  </si>
  <si>
    <t xml:space="preserve">سملين </t>
  </si>
  <si>
    <t>samlen</t>
  </si>
  <si>
    <t>marwa</t>
  </si>
  <si>
    <t>bangazi</t>
  </si>
  <si>
    <t xml:space="preserve">جاسم </t>
  </si>
  <si>
    <t>kaousar</t>
  </si>
  <si>
    <t xml:space="preserve">مضايا </t>
  </si>
  <si>
    <t>بطموش</t>
  </si>
  <si>
    <t>ZABIAH</t>
  </si>
  <si>
    <t>EBTESSAM</t>
  </si>
  <si>
    <t>deirezour</t>
  </si>
  <si>
    <t xml:space="preserve">حلب </t>
  </si>
  <si>
    <t>Wedad</t>
  </si>
  <si>
    <t>تلشهاب</t>
  </si>
  <si>
    <t>FAYZAA</t>
  </si>
  <si>
    <t>FEDAA</t>
  </si>
  <si>
    <t>المفرق</t>
  </si>
  <si>
    <t>THAHERA</t>
  </si>
  <si>
    <t>FOZEAH</t>
  </si>
  <si>
    <t>السوق</t>
  </si>
  <si>
    <t xml:space="preserve">مشفى دوما </t>
  </si>
  <si>
    <t xml:space="preserve">اللاذقية </t>
  </si>
  <si>
    <t>asha</t>
  </si>
  <si>
    <t>der alzoor</t>
  </si>
  <si>
    <t>خان ارنبة</t>
  </si>
  <si>
    <t>EZDEHAR</t>
  </si>
  <si>
    <t>AMNEH</t>
  </si>
  <si>
    <t xml:space="preserve">جديدة عرطوز </t>
  </si>
  <si>
    <t>SUAAD</t>
  </si>
  <si>
    <t>درمينه</t>
  </si>
  <si>
    <t>darmina</t>
  </si>
  <si>
    <t>RAMZA</t>
  </si>
  <si>
    <t>نواطيف</t>
  </si>
  <si>
    <t>alkswa</t>
  </si>
  <si>
    <t>AMANI</t>
  </si>
  <si>
    <t>AMNIH</t>
  </si>
  <si>
    <t>JOUHINA</t>
  </si>
  <si>
    <t>Karema</t>
  </si>
  <si>
    <t xml:space="preserve">eman </t>
  </si>
  <si>
    <t>GAMILA</t>
  </si>
  <si>
    <t>misaa</t>
  </si>
  <si>
    <t>BAHEA</t>
  </si>
  <si>
    <t>ENTESAR</t>
  </si>
  <si>
    <t>GHARAM</t>
  </si>
  <si>
    <t>وقم</t>
  </si>
  <si>
    <t>الدانا</t>
  </si>
  <si>
    <t>JAMILAH</t>
  </si>
  <si>
    <t>ENAS</t>
  </si>
  <si>
    <t>استبرق</t>
  </si>
  <si>
    <t>BAHJAH</t>
  </si>
  <si>
    <t>ienam</t>
  </si>
  <si>
    <t>MAYSOUN</t>
  </si>
  <si>
    <t>حنجور</t>
  </si>
  <si>
    <t>الملند</t>
  </si>
  <si>
    <t>حفير فوقا</t>
  </si>
  <si>
    <t>SHAHIRA</t>
  </si>
  <si>
    <t>YOUMNA</t>
  </si>
  <si>
    <t>ADLAH</t>
  </si>
  <si>
    <t>SARAB</t>
  </si>
  <si>
    <t xml:space="preserve">سقبا </t>
  </si>
  <si>
    <t xml:space="preserve">SEHAM </t>
  </si>
  <si>
    <t xml:space="preserve">DAMASCUS SUBURB </t>
  </si>
  <si>
    <t>قيطه</t>
  </si>
  <si>
    <t>سرت</t>
  </si>
  <si>
    <t>مسيكه</t>
  </si>
  <si>
    <t>KHADRA</t>
  </si>
  <si>
    <t>تل التتن</t>
  </si>
  <si>
    <t>SUHAM</t>
  </si>
  <si>
    <t>SAFA</t>
  </si>
  <si>
    <t>thanaa</t>
  </si>
  <si>
    <t>NOUR ALHUDA</t>
  </si>
  <si>
    <t>معربه</t>
  </si>
  <si>
    <t>بنش</t>
  </si>
  <si>
    <t>majeda</t>
  </si>
  <si>
    <t>KHADIJEH</t>
  </si>
  <si>
    <t>NAHEDA</t>
  </si>
  <si>
    <t>ysra</t>
  </si>
  <si>
    <t>reef damascous</t>
  </si>
  <si>
    <t>rania</t>
  </si>
  <si>
    <t>NOSIEBA</t>
  </si>
  <si>
    <t>SHAMSA</t>
  </si>
  <si>
    <t>Munera</t>
  </si>
  <si>
    <t>SABHA</t>
  </si>
  <si>
    <t>BODI</t>
  </si>
  <si>
    <t>summer</t>
  </si>
  <si>
    <t>heiam</t>
  </si>
  <si>
    <t>amera</t>
  </si>
  <si>
    <t>مجيدل</t>
  </si>
  <si>
    <t>nabek</t>
  </si>
  <si>
    <t>SHAREFA</t>
  </si>
  <si>
    <t>GARBA</t>
  </si>
  <si>
    <t>Etedal</t>
  </si>
  <si>
    <t>marah</t>
  </si>
  <si>
    <t>FERYAL</t>
  </si>
  <si>
    <t>NAHI</t>
  </si>
  <si>
    <t>عرنة</t>
  </si>
  <si>
    <t>AEDAA</t>
  </si>
  <si>
    <t>AYDA</t>
  </si>
  <si>
    <t>debah</t>
  </si>
  <si>
    <t>hosn</t>
  </si>
  <si>
    <t>NABK</t>
  </si>
  <si>
    <t>افره</t>
  </si>
  <si>
    <t>Amera</t>
  </si>
  <si>
    <t>بلودان</t>
  </si>
  <si>
    <t>KUWAIT</t>
  </si>
  <si>
    <t>MADINA</t>
  </si>
  <si>
    <t>sehnaya</t>
  </si>
  <si>
    <t>قارة</t>
  </si>
  <si>
    <t>MALEKA</t>
  </si>
  <si>
    <t>EFTEKAR</t>
  </si>
  <si>
    <t xml:space="preserve">قبو الشميسة </t>
  </si>
  <si>
    <t xml:space="preserve">hanan </t>
  </si>
  <si>
    <t>لبنان</t>
  </si>
  <si>
    <t>زبدين</t>
  </si>
  <si>
    <t>Mannar</t>
  </si>
  <si>
    <t>جلو رسفيل</t>
  </si>
  <si>
    <t>jlo rasfel</t>
  </si>
  <si>
    <t>NARIMAN</t>
  </si>
  <si>
    <t>مشفى السويداء</t>
  </si>
  <si>
    <t>المليحا</t>
  </si>
  <si>
    <t>FAYEZEH</t>
  </si>
  <si>
    <t>RABHA</t>
  </si>
  <si>
    <t>ZAKIA</t>
  </si>
  <si>
    <t>nsreen</t>
  </si>
  <si>
    <t>somaya</t>
  </si>
  <si>
    <t>raeda</t>
  </si>
  <si>
    <t>باريس</t>
  </si>
  <si>
    <t>HELWA</t>
  </si>
  <si>
    <t xml:space="preserve">ظهر المغر </t>
  </si>
  <si>
    <t>SHEREN</t>
  </si>
  <si>
    <t>bothina</t>
  </si>
  <si>
    <t>hamora</t>
  </si>
  <si>
    <t>SUHELA</t>
  </si>
  <si>
    <t>azeza</t>
  </si>
  <si>
    <t>shatha</t>
  </si>
  <si>
    <t>كفر عويد</t>
  </si>
  <si>
    <t>AYOUISH</t>
  </si>
  <si>
    <t>SALAM</t>
  </si>
  <si>
    <t xml:space="preserve">مشفى درعا </t>
  </si>
  <si>
    <t xml:space="preserve">دير خيبة </t>
  </si>
  <si>
    <t>Aiseaf</t>
  </si>
  <si>
    <t>roese</t>
  </si>
  <si>
    <t>jeroed</t>
  </si>
  <si>
    <t>مهين</t>
  </si>
  <si>
    <t>قرفا</t>
  </si>
  <si>
    <t>ديرعطية</t>
  </si>
  <si>
    <t>dearateah</t>
  </si>
  <si>
    <t>aisheh</t>
  </si>
  <si>
    <t>jehan</t>
  </si>
  <si>
    <t>DAMAS SUBREB</t>
  </si>
  <si>
    <t>جسرين</t>
  </si>
  <si>
    <t>Amna</t>
  </si>
  <si>
    <t xml:space="preserve">serghaya </t>
  </si>
  <si>
    <t>كالي كولومبيا</t>
  </si>
  <si>
    <t>Nour AlHouda</t>
  </si>
  <si>
    <t>RASHDA</t>
  </si>
  <si>
    <t>MALKA</t>
  </si>
  <si>
    <t>SABINA</t>
  </si>
  <si>
    <t>ghroub</t>
  </si>
  <si>
    <t>feryal</t>
  </si>
  <si>
    <t>نبل</t>
  </si>
  <si>
    <t>العطنة</t>
  </si>
  <si>
    <t xml:space="preserve">عتيبة </t>
  </si>
  <si>
    <t>hamda</t>
  </si>
  <si>
    <t>ateba</t>
  </si>
  <si>
    <t>يادودة</t>
  </si>
  <si>
    <t>yadoda</t>
  </si>
  <si>
    <t>RISHA</t>
  </si>
  <si>
    <t>nohad</t>
  </si>
  <si>
    <t>تبوك</t>
  </si>
  <si>
    <t>Tabok</t>
  </si>
  <si>
    <t>aamnah</t>
  </si>
  <si>
    <t>banghaze</t>
  </si>
  <si>
    <t>MANSEHA</t>
  </si>
  <si>
    <t>صدد</t>
  </si>
  <si>
    <t>donia</t>
  </si>
  <si>
    <t>بويضان</t>
  </si>
  <si>
    <t>mariam</t>
  </si>
  <si>
    <t>moadamia</t>
  </si>
  <si>
    <t>خلخلة</t>
  </si>
  <si>
    <t>SOMIA</t>
  </si>
  <si>
    <t>msarra</t>
  </si>
  <si>
    <t xml:space="preserve">بشمشة </t>
  </si>
  <si>
    <t>ZOBIDA</t>
  </si>
  <si>
    <t>MAHASEN</t>
  </si>
  <si>
    <t>Sbena</t>
  </si>
  <si>
    <t>ملح</t>
  </si>
  <si>
    <t>GHOSON</t>
  </si>
  <si>
    <t>THANIA</t>
  </si>
  <si>
    <t>swidaa</t>
  </si>
  <si>
    <t>BASHIERA</t>
  </si>
  <si>
    <t>BAHEJ</t>
  </si>
  <si>
    <t>ARBEHA</t>
  </si>
  <si>
    <t xml:space="preserve">سعلو </t>
  </si>
  <si>
    <t>hoda</t>
  </si>
  <si>
    <t xml:space="preserve">deer alzor </t>
  </si>
  <si>
    <t>JOHAINA</t>
  </si>
  <si>
    <t xml:space="preserve">amal </t>
  </si>
  <si>
    <t xml:space="preserve">moadamaia </t>
  </si>
  <si>
    <t>تلفيتا</t>
  </si>
  <si>
    <t>DAOULHA</t>
  </si>
  <si>
    <t>bothaina</t>
  </si>
  <si>
    <t>MAZEN</t>
  </si>
  <si>
    <t>WADHIA</t>
  </si>
  <si>
    <t>Lobana</t>
  </si>
  <si>
    <t>بقرص تحتاني</t>
  </si>
  <si>
    <t>WAJED</t>
  </si>
  <si>
    <t>efranjiah</t>
  </si>
  <si>
    <t>KHETAM</t>
  </si>
  <si>
    <t>Sohana</t>
  </si>
  <si>
    <t>REDA</t>
  </si>
  <si>
    <t>nourah</t>
  </si>
  <si>
    <t>HEIAM</t>
  </si>
  <si>
    <t>bsena</t>
  </si>
  <si>
    <t>RATEBA</t>
  </si>
  <si>
    <t>sorea</t>
  </si>
  <si>
    <t>Souzan</t>
  </si>
  <si>
    <t>Kwait</t>
  </si>
  <si>
    <t>Samea</t>
  </si>
  <si>
    <t>almasa</t>
  </si>
  <si>
    <t>Ramzia</t>
  </si>
  <si>
    <t>ZUBEIDA</t>
  </si>
  <si>
    <t>HALIEMA</t>
  </si>
  <si>
    <t>المتن</t>
  </si>
  <si>
    <t>القريات</t>
  </si>
  <si>
    <t>NAEMA</t>
  </si>
  <si>
    <t>كويت</t>
  </si>
  <si>
    <t>kwaet</t>
  </si>
  <si>
    <t>HNADA</t>
  </si>
  <si>
    <t>FALAK</t>
  </si>
  <si>
    <t>ebtisam</t>
  </si>
  <si>
    <t>Nawal</t>
  </si>
  <si>
    <t>شللخ</t>
  </si>
  <si>
    <t>SHLLKH</t>
  </si>
  <si>
    <t>rwaeda</t>
  </si>
  <si>
    <t>غزلانيه</t>
  </si>
  <si>
    <t>HADIA</t>
  </si>
  <si>
    <t>DAMASCUS SUBURA</t>
  </si>
  <si>
    <t>yarmok</t>
  </si>
  <si>
    <t>MOUNERA</t>
  </si>
  <si>
    <t>fdeleh</t>
  </si>
  <si>
    <t>saad</t>
  </si>
  <si>
    <t>معر شورين</t>
  </si>
  <si>
    <t>AYOSH</t>
  </si>
  <si>
    <t>Manen</t>
  </si>
  <si>
    <t>AWSAF</t>
  </si>
  <si>
    <t>Mofida</t>
  </si>
  <si>
    <t xml:space="preserve">جبا </t>
  </si>
  <si>
    <t xml:space="preserve">hiam </t>
  </si>
  <si>
    <t>jba</t>
  </si>
  <si>
    <t>الجنينة</t>
  </si>
  <si>
    <t>Monefa</t>
  </si>
  <si>
    <t>Alswaidaa</t>
  </si>
  <si>
    <t>SADIEHA</t>
  </si>
  <si>
    <t>AMNE</t>
  </si>
  <si>
    <t>hasana</t>
  </si>
  <si>
    <t>ROUQIA</t>
  </si>
  <si>
    <t>AREJ</t>
  </si>
  <si>
    <t>GHINA</t>
  </si>
  <si>
    <t>SAMERA</t>
  </si>
  <si>
    <t>ولغا</t>
  </si>
  <si>
    <t>ansaf</t>
  </si>
  <si>
    <t xml:space="preserve">هليل </t>
  </si>
  <si>
    <t xml:space="preserve">ALEPPO </t>
  </si>
  <si>
    <t>ابو كليفون</t>
  </si>
  <si>
    <t>momena</t>
  </si>
  <si>
    <t>غارية شرقية</t>
  </si>
  <si>
    <t>jamal</t>
  </si>
  <si>
    <t>WAFIKA</t>
  </si>
  <si>
    <t>Hadea</t>
  </si>
  <si>
    <t>nadema</t>
  </si>
  <si>
    <t>hanadi</t>
  </si>
  <si>
    <t>Wazera</t>
  </si>
  <si>
    <t>kweit</t>
  </si>
  <si>
    <t>baniaa</t>
  </si>
  <si>
    <t>fahira</t>
  </si>
  <si>
    <t>بيت جن</t>
  </si>
  <si>
    <t>حسرات</t>
  </si>
  <si>
    <t xml:space="preserve">اريحا </t>
  </si>
  <si>
    <t>SJERA</t>
  </si>
  <si>
    <t>bahaa</t>
  </si>
  <si>
    <t>hania</t>
  </si>
  <si>
    <t>ateel</t>
  </si>
  <si>
    <t>تلة الخضر</t>
  </si>
  <si>
    <t>maysoun</t>
  </si>
  <si>
    <t>aldmairalmai</t>
  </si>
  <si>
    <t>MAJED</t>
  </si>
  <si>
    <t>قصيه</t>
  </si>
  <si>
    <t>raeefa</t>
  </si>
  <si>
    <t>qassia</t>
  </si>
  <si>
    <t>بزينه</t>
  </si>
  <si>
    <t>samiha</t>
  </si>
  <si>
    <t>سماقيات</t>
  </si>
  <si>
    <t>Monera</t>
  </si>
  <si>
    <t>ZUBIEDA</t>
  </si>
  <si>
    <t>karah</t>
  </si>
  <si>
    <t>rabah</t>
  </si>
  <si>
    <t>HADLA</t>
  </si>
  <si>
    <t>HADEA</t>
  </si>
  <si>
    <t>ALKWEIT</t>
  </si>
  <si>
    <t>YOULA  HRIZ</t>
  </si>
  <si>
    <t>MIKAAAIL</t>
  </si>
  <si>
    <t>YOUSEF</t>
  </si>
  <si>
    <t/>
  </si>
  <si>
    <t>MAHMOUD</t>
  </si>
  <si>
    <t>RASHA SENAN</t>
  </si>
  <si>
    <t>HAITHAM</t>
  </si>
  <si>
    <t>NISREEN AHMAD</t>
  </si>
  <si>
    <t>RAJI</t>
  </si>
  <si>
    <t>KHALED</t>
  </si>
  <si>
    <t>KEFAH EBRAHIM</t>
  </si>
  <si>
    <t>KHALIL</t>
  </si>
  <si>
    <t>RAJAA ALJSRI</t>
  </si>
  <si>
    <t>MHD NIZAR</t>
  </si>
  <si>
    <t>MOHAMMAD</t>
  </si>
  <si>
    <t>RACHA OTHMAN</t>
  </si>
  <si>
    <t>HASHEM</t>
  </si>
  <si>
    <t>SHHADA</t>
  </si>
  <si>
    <t>bashar</t>
  </si>
  <si>
    <t>mhmmad</t>
  </si>
  <si>
    <t>omar</t>
  </si>
  <si>
    <t>KHADIGHA ZIB</t>
  </si>
  <si>
    <t>FADIEL</t>
  </si>
  <si>
    <t>khadeja boushi</t>
  </si>
  <si>
    <t>walaa shahen</t>
  </si>
  <si>
    <t>naef</t>
  </si>
  <si>
    <t>MOHAMAD</t>
  </si>
  <si>
    <t>mahmoud</t>
  </si>
  <si>
    <t>SALIM</t>
  </si>
  <si>
    <t>bassam</t>
  </si>
  <si>
    <t>faisal</t>
  </si>
  <si>
    <t>ZUHEIR</t>
  </si>
  <si>
    <t>soha alshehabi</t>
  </si>
  <si>
    <t>hasan</t>
  </si>
  <si>
    <t>AHMAD</t>
  </si>
  <si>
    <t>ALI</t>
  </si>
  <si>
    <t>BASAM</t>
  </si>
  <si>
    <t>ASMAA ALZOUBI</t>
  </si>
  <si>
    <t xml:space="preserve">AHMAD </t>
  </si>
  <si>
    <t>akram</t>
  </si>
  <si>
    <t>Mohammad</t>
  </si>
  <si>
    <t>salim</t>
  </si>
  <si>
    <t>IBRAHIEM</t>
  </si>
  <si>
    <t>talal</t>
  </si>
  <si>
    <t>SALEH</t>
  </si>
  <si>
    <t>KHALIED</t>
  </si>
  <si>
    <t>ahmad</t>
  </si>
  <si>
    <t>mohamad</t>
  </si>
  <si>
    <t>MHD KHIER</t>
  </si>
  <si>
    <t>sobhi</t>
  </si>
  <si>
    <t>ADNAN</t>
  </si>
  <si>
    <t>YASSIN</t>
  </si>
  <si>
    <t>ghassan</t>
  </si>
  <si>
    <t>EID</t>
  </si>
  <si>
    <t>RIADH</t>
  </si>
  <si>
    <t>nisreen alhamwi</t>
  </si>
  <si>
    <t>mofed</t>
  </si>
  <si>
    <t>yosef</t>
  </si>
  <si>
    <t>mohammad</t>
  </si>
  <si>
    <t>mohammad adnan</t>
  </si>
  <si>
    <t xml:space="preserve">ahmad </t>
  </si>
  <si>
    <t>FOUAD</t>
  </si>
  <si>
    <t xml:space="preserve">manal  mohamaad </t>
  </si>
  <si>
    <t xml:space="preserve">mrhij </t>
  </si>
  <si>
    <t>IBRAHEEM</t>
  </si>
  <si>
    <t>MOHAMMED</t>
  </si>
  <si>
    <t>Nabel</t>
  </si>
  <si>
    <t>samer</t>
  </si>
  <si>
    <t>Roua Al Drwesh</t>
  </si>
  <si>
    <t>Abd AlRazak</t>
  </si>
  <si>
    <t>Raghad Alhaeek</t>
  </si>
  <si>
    <t>Zyad</t>
  </si>
  <si>
    <t>ONOD AYOB</t>
  </si>
  <si>
    <t>AYOB</t>
  </si>
  <si>
    <t>abd almajed</t>
  </si>
  <si>
    <t>MARIAM AHMAD</t>
  </si>
  <si>
    <t>YOUSSEF</t>
  </si>
  <si>
    <t>mostafa</t>
  </si>
  <si>
    <t>deeb</t>
  </si>
  <si>
    <t>YOUSIEF</t>
  </si>
  <si>
    <t>khaled</t>
  </si>
  <si>
    <t>saeed</t>
  </si>
  <si>
    <t>mahmod</t>
  </si>
  <si>
    <t>mohammad salah</t>
  </si>
  <si>
    <t>KAMEL</t>
  </si>
  <si>
    <t>ZAKARIA</t>
  </si>
  <si>
    <t>MALEK</t>
  </si>
  <si>
    <t>zead</t>
  </si>
  <si>
    <t>SAEED</t>
  </si>
  <si>
    <t>Hasan</t>
  </si>
  <si>
    <t>SULIMAN</t>
  </si>
  <si>
    <t>rahma almasry</t>
  </si>
  <si>
    <t>mohammad ali</t>
  </si>
  <si>
    <t>reem kholy</t>
  </si>
  <si>
    <t>jaber</t>
  </si>
  <si>
    <t>WALEED</t>
  </si>
  <si>
    <t>LAMA MAGHRBI</t>
  </si>
  <si>
    <t>AREF</t>
  </si>
  <si>
    <t>yaser</t>
  </si>
  <si>
    <t>hassan</t>
  </si>
  <si>
    <t>JAMAL</t>
  </si>
  <si>
    <t>MHD NABIL</t>
  </si>
  <si>
    <t>MHD AYMAN</t>
  </si>
  <si>
    <t>yousef</t>
  </si>
  <si>
    <t>KAMAL</t>
  </si>
  <si>
    <t>SALAH</t>
  </si>
  <si>
    <t>saleh</t>
  </si>
  <si>
    <t>AYAAT JABER</t>
  </si>
  <si>
    <t>OTHMAN</t>
  </si>
  <si>
    <t>monir</t>
  </si>
  <si>
    <t>ABD ALRZAK</t>
  </si>
  <si>
    <t>AYMAN</t>
  </si>
  <si>
    <t>NEMA ABO MOUR</t>
  </si>
  <si>
    <t>IBRAHIM</t>
  </si>
  <si>
    <t>majed</t>
  </si>
  <si>
    <t>lial asmandar</t>
  </si>
  <si>
    <t>yoseyousef</t>
  </si>
  <si>
    <t>ali</t>
  </si>
  <si>
    <t>DYANA  GAZALEH</t>
  </si>
  <si>
    <t>BATOUL MAROUF</t>
  </si>
  <si>
    <t>KHLOUD KAZHALI</t>
  </si>
  <si>
    <t>GHAZI</t>
  </si>
  <si>
    <t>RANDA ALI</t>
  </si>
  <si>
    <t xml:space="preserve">LAMA  HAYFAH </t>
  </si>
  <si>
    <t xml:space="preserve">NAWRAS </t>
  </si>
  <si>
    <t>JAMEL</t>
  </si>
  <si>
    <t>FADEL</t>
  </si>
  <si>
    <t>ADEL</t>
  </si>
  <si>
    <t>MHD YASER</t>
  </si>
  <si>
    <t>Zenab Asfor</t>
  </si>
  <si>
    <t>Momad Kjer</t>
  </si>
  <si>
    <t>SUZAN KATREBE</t>
  </si>
  <si>
    <t>NABIL</t>
  </si>
  <si>
    <t>RANA ALHAMED</t>
  </si>
  <si>
    <t>KASEM</t>
  </si>
  <si>
    <t>SALMAN</t>
  </si>
  <si>
    <t>najdat</t>
  </si>
  <si>
    <t>dema merhej</t>
  </si>
  <si>
    <t>Mohmad</t>
  </si>
  <si>
    <t>ISMAIL</t>
  </si>
  <si>
    <t>ABD ALKAREM</t>
  </si>
  <si>
    <t>Haitham</t>
  </si>
  <si>
    <t>TAHER</t>
  </si>
  <si>
    <t>HUSIEN</t>
  </si>
  <si>
    <t>GHASSAN</t>
  </si>
  <si>
    <t>MOUSTAFA</t>
  </si>
  <si>
    <t>SHEHADA</t>
  </si>
  <si>
    <t>fared</t>
  </si>
  <si>
    <t>REDWAN</t>
  </si>
  <si>
    <t xml:space="preserve">mohammad </t>
  </si>
  <si>
    <t>hussein</t>
  </si>
  <si>
    <t>AKRAM</t>
  </si>
  <si>
    <t>MOUSA</t>
  </si>
  <si>
    <t>MHD ADEL</t>
  </si>
  <si>
    <t>TALEB</t>
  </si>
  <si>
    <t>MAYSAM ABDULAAL</t>
  </si>
  <si>
    <t>NAZIR</t>
  </si>
  <si>
    <t>FAWAZ</t>
  </si>
  <si>
    <t>abd</t>
  </si>
  <si>
    <t>NAELA JOMAH</t>
  </si>
  <si>
    <t>HAMZA</t>
  </si>
  <si>
    <t>HISHAM</t>
  </si>
  <si>
    <t>fouad</t>
  </si>
  <si>
    <t>adnan</t>
  </si>
  <si>
    <t>Hala Alsabagh</t>
  </si>
  <si>
    <t>suliman</t>
  </si>
  <si>
    <t>HEBA WARDA</t>
  </si>
  <si>
    <t>KHOLOD MERE</t>
  </si>
  <si>
    <t>READ</t>
  </si>
  <si>
    <t>DOUAA ALZOURE</t>
  </si>
  <si>
    <t>SAMIER</t>
  </si>
  <si>
    <t>REEM ALKADE</t>
  </si>
  <si>
    <t>SAWSAN ALSHEHADA</t>
  </si>
  <si>
    <t>KRESTEN ALKHOLE</t>
  </si>
  <si>
    <t>JAN</t>
  </si>
  <si>
    <t>LUBNA ALMESELMANI</t>
  </si>
  <si>
    <t>RADWAN</t>
  </si>
  <si>
    <t>MADEHA AMEESH</t>
  </si>
  <si>
    <t>Nasreen Kasoma</t>
  </si>
  <si>
    <t>Nazer</t>
  </si>
  <si>
    <t>MHD SAMIER</t>
  </si>
  <si>
    <t>NOUR KHALASI</t>
  </si>
  <si>
    <t>NOURMAN ALSEDA</t>
  </si>
  <si>
    <t>MHD NABIEL</t>
  </si>
  <si>
    <t>hala alkarad</t>
  </si>
  <si>
    <t>Marwa Mahwsh</t>
  </si>
  <si>
    <t>Foze</t>
  </si>
  <si>
    <t>WAED ALKALASH</t>
  </si>
  <si>
    <t>FAISAL</t>
  </si>
  <si>
    <t>haitham</t>
  </si>
  <si>
    <t>KHOLOUD GHABRA</t>
  </si>
  <si>
    <t>ADEEB</t>
  </si>
  <si>
    <t>OBEDA ALMOUGHRABI</t>
  </si>
  <si>
    <t>ABD ALRAZAK</t>
  </si>
  <si>
    <t>1030063673 Saad Al Deen</t>
  </si>
  <si>
    <t>Jamal Al Deen</t>
  </si>
  <si>
    <t>NADA AICHA</t>
  </si>
  <si>
    <t>ABDULRAHMAN</t>
  </si>
  <si>
    <t>SAMIR</t>
  </si>
  <si>
    <t>ELFAT BOURHAN</t>
  </si>
  <si>
    <t>batool ali</t>
  </si>
  <si>
    <t>mohsn</t>
  </si>
  <si>
    <t>BADRIAH ALDUKY</t>
  </si>
  <si>
    <t>NEZAR</t>
  </si>
  <si>
    <t>Tamara Sabea</t>
  </si>
  <si>
    <t>Ajwad</t>
  </si>
  <si>
    <t>DIALA ALKHATEEB</t>
  </si>
  <si>
    <t>ABDALHAMEED</t>
  </si>
  <si>
    <t>RAGHAD ALSHIEKHA</t>
  </si>
  <si>
    <t>DEAB</t>
  </si>
  <si>
    <t>seham karesli</t>
  </si>
  <si>
    <t>abdulmaeen</t>
  </si>
  <si>
    <t>FATEN ZEIN</t>
  </si>
  <si>
    <t>HUSSAIN</t>
  </si>
  <si>
    <t>MAIES ALHARERE</t>
  </si>
  <si>
    <t>NOUR ALBAKRI</t>
  </si>
  <si>
    <t>NOUR ALAYOUN JABER</t>
  </si>
  <si>
    <t>AYED</t>
  </si>
  <si>
    <t>HANAA ABO HALAWA</t>
  </si>
  <si>
    <t>MAROUF</t>
  </si>
  <si>
    <t>wisal alrifaie</t>
  </si>
  <si>
    <t>abdalmonaem</t>
  </si>
  <si>
    <t>YARA HASAN</t>
  </si>
  <si>
    <t>ABRAHIN</t>
  </si>
  <si>
    <t>SAKINA KDESAT</t>
  </si>
  <si>
    <t>YASIEN</t>
  </si>
  <si>
    <t>ABD ALLAH</t>
  </si>
  <si>
    <t>Akram</t>
  </si>
  <si>
    <t>rasha abou hamdan</t>
  </si>
  <si>
    <t>akaber henede</t>
  </si>
  <si>
    <t>faysal</t>
  </si>
  <si>
    <t>ALAA ALKATEB</t>
  </si>
  <si>
    <t>Ayat Bayad</t>
  </si>
  <si>
    <t>Omar</t>
  </si>
  <si>
    <t>IVELEEN HOUSENO</t>
  </si>
  <si>
    <t>JAMEEL</t>
  </si>
  <si>
    <t>aya almahasna</t>
  </si>
  <si>
    <t>osama</t>
  </si>
  <si>
    <t>AHAMD</t>
  </si>
  <si>
    <t>housen</t>
  </si>
  <si>
    <t>Tamara Mohmad</t>
  </si>
  <si>
    <t>Jehad</t>
  </si>
  <si>
    <t>HALA FAREJ</t>
  </si>
  <si>
    <t>hanan alkawarit</t>
  </si>
  <si>
    <t>KHIEREA ALMOUTLAK</t>
  </si>
  <si>
    <t>DIANA SAKER</t>
  </si>
  <si>
    <t>salman</t>
  </si>
  <si>
    <t>RUKAYA ABDULFATAH</t>
  </si>
  <si>
    <t>RANDA ALLOUSH</t>
  </si>
  <si>
    <t>Rim Krezan</t>
  </si>
  <si>
    <t>nabeel</t>
  </si>
  <si>
    <t>MHD JAMAL</t>
  </si>
  <si>
    <t>ISSAM</t>
  </si>
  <si>
    <t>SALEM</t>
  </si>
  <si>
    <t>HESHAM</t>
  </si>
  <si>
    <t>kamelya amer</t>
  </si>
  <si>
    <t>abdo</t>
  </si>
  <si>
    <t>NOUR ALHABOUS</t>
  </si>
  <si>
    <t>ZIEAD</t>
  </si>
  <si>
    <t>ANWAR</t>
  </si>
  <si>
    <t>hoda alnasser</t>
  </si>
  <si>
    <t>sharif</t>
  </si>
  <si>
    <t>BASHEER</t>
  </si>
  <si>
    <t>AMAL ALSHAREA</t>
  </si>
  <si>
    <t>ABDULLAH</t>
  </si>
  <si>
    <t>Enas Khader</t>
  </si>
  <si>
    <t>Maher</t>
  </si>
  <si>
    <t>Moustfa</t>
  </si>
  <si>
    <t>Khadigah Ahmad</t>
  </si>
  <si>
    <t>Aref</t>
  </si>
  <si>
    <t>Dareen Mahsna</t>
  </si>
  <si>
    <t>DOUAA KHARAT</t>
  </si>
  <si>
    <t>Ruba Alkhatieb</t>
  </si>
  <si>
    <t>Waleed</t>
  </si>
  <si>
    <t>Alea Tarabeshe</t>
  </si>
  <si>
    <t>Motaa</t>
  </si>
  <si>
    <t>YEHEA</t>
  </si>
  <si>
    <t>KENDA RAHMEH</t>
  </si>
  <si>
    <t>AHMAD ZIAD</t>
  </si>
  <si>
    <t>LOBABA SOLAIMAN</t>
  </si>
  <si>
    <t>NAJM EDDIN</t>
  </si>
  <si>
    <t>LINA HAMDAN</t>
  </si>
  <si>
    <t>EZZ EDDIN</t>
  </si>
  <si>
    <t>Manal Abo Esha</t>
  </si>
  <si>
    <t>GHASAN</t>
  </si>
  <si>
    <t>NASER</t>
  </si>
  <si>
    <t>mahmood</t>
  </si>
  <si>
    <t>Hasen</t>
  </si>
  <si>
    <t>ISMAEL</t>
  </si>
  <si>
    <t>AWAD</t>
  </si>
  <si>
    <t>SALIEM</t>
  </si>
  <si>
    <t>ABDO</t>
  </si>
  <si>
    <t>Khaled</t>
  </si>
  <si>
    <t>AIMAN</t>
  </si>
  <si>
    <t>ola saeed</t>
  </si>
  <si>
    <t>Ayat khaled</t>
  </si>
  <si>
    <t>rania faraj</t>
  </si>
  <si>
    <t>MANSOUR</t>
  </si>
  <si>
    <t>JASSEM</t>
  </si>
  <si>
    <t>REMA NASRE</t>
  </si>
  <si>
    <t>MHD NEDAL</t>
  </si>
  <si>
    <t>fatina almzor</t>
  </si>
  <si>
    <t>mhd zouher</t>
  </si>
  <si>
    <t>AMER</t>
  </si>
  <si>
    <t>RAHAF ALER</t>
  </si>
  <si>
    <t>SOHA ALHABAL</t>
  </si>
  <si>
    <t>TALAL</t>
  </si>
  <si>
    <t>nezar</t>
  </si>
  <si>
    <t xml:space="preserve">tamara  abo aziza </t>
  </si>
  <si>
    <t xml:space="preserve">adnan </t>
  </si>
  <si>
    <t>DEMA ALTOIL</t>
  </si>
  <si>
    <t>SHAMES ALDEN</t>
  </si>
  <si>
    <t>haya albeker</t>
  </si>
  <si>
    <t>jomaa</t>
  </si>
  <si>
    <t>ESRAA ALYASIEN</t>
  </si>
  <si>
    <t>asaad</t>
  </si>
  <si>
    <t>KHODER</t>
  </si>
  <si>
    <t>RUBA ALJLAWE</t>
  </si>
  <si>
    <t>emad</t>
  </si>
  <si>
    <t>FARAH ALSBREJ</t>
  </si>
  <si>
    <t>maisam alkam</t>
  </si>
  <si>
    <t>adel</t>
  </si>
  <si>
    <t xml:space="preserve">NADA ABO ALKHER </t>
  </si>
  <si>
    <t xml:space="preserve">HASAN </t>
  </si>
  <si>
    <t>HANADE RAJAB</t>
  </si>
  <si>
    <t>ABD ALRHMAN</t>
  </si>
  <si>
    <t xml:space="preserve">manar  alnather </t>
  </si>
  <si>
    <t xml:space="preserve">mohamad </t>
  </si>
  <si>
    <t>ALAA ABO RASHDAN</t>
  </si>
  <si>
    <t>MOHSMMAD</t>
  </si>
  <si>
    <t>HANAN ALSHOLE</t>
  </si>
  <si>
    <t>ABD ALHAKEM</t>
  </si>
  <si>
    <t>DOUAA KHALIED</t>
  </si>
  <si>
    <t>RAZAN SHAHBAR</t>
  </si>
  <si>
    <t>ADEN RAHMA</t>
  </si>
  <si>
    <t>fatema almasri</t>
  </si>
  <si>
    <t>LUBNA ABOU ALZAHAB</t>
  </si>
  <si>
    <t>Lela Alhagale</t>
  </si>
  <si>
    <t>Naef</t>
  </si>
  <si>
    <t>linda makiah</t>
  </si>
  <si>
    <t>nasouh</t>
  </si>
  <si>
    <t>MARIAM ASHMAWI</t>
  </si>
  <si>
    <t>DRGHAM</t>
  </si>
  <si>
    <t>najlaa alzoubi</t>
  </si>
  <si>
    <t>Nour  Kaddour</t>
  </si>
  <si>
    <t>Mohammad Nour</t>
  </si>
  <si>
    <t>NOURSHAN ALHUSIEN</t>
  </si>
  <si>
    <t>ZAKRIHA</t>
  </si>
  <si>
    <t>NERMIN ABDO</t>
  </si>
  <si>
    <t>MAHDE</t>
  </si>
  <si>
    <t>hiba shhada</t>
  </si>
  <si>
    <t>Houda Badwe</t>
  </si>
  <si>
    <t>Mostfa</t>
  </si>
  <si>
    <t>hend belal</t>
  </si>
  <si>
    <t>mustafa</t>
  </si>
  <si>
    <t>Evan Razak</t>
  </si>
  <si>
    <t>Amad al deeyn</t>
  </si>
  <si>
    <t>TAGHRED HASOUN</t>
  </si>
  <si>
    <t>FRHAT</t>
  </si>
  <si>
    <t>Asmaa Alshowiki</t>
  </si>
  <si>
    <t>Naser Al-deen</t>
  </si>
  <si>
    <t>ASMAA HUSSARI</t>
  </si>
  <si>
    <t>ASIL DUKMAK</t>
  </si>
  <si>
    <t>FAEZ</t>
  </si>
  <si>
    <t>Ali</t>
  </si>
  <si>
    <t>ALAA GHAEAD</t>
  </si>
  <si>
    <t>Alne Al-asaf</t>
  </si>
  <si>
    <t>Mslum</t>
  </si>
  <si>
    <t>iman salakha</t>
  </si>
  <si>
    <t>AYA ALMA</t>
  </si>
  <si>
    <t>BADER</t>
  </si>
  <si>
    <t>BOTHAINA ALBETAR</t>
  </si>
  <si>
    <t>HATEM</t>
  </si>
  <si>
    <t>BSHRA ALMOTY</t>
  </si>
  <si>
    <t>WAHEED</t>
  </si>
  <si>
    <t>BUSHRA ALHIRBAWI</t>
  </si>
  <si>
    <t>OMAR</t>
  </si>
  <si>
    <t>FAYEZ</t>
  </si>
  <si>
    <t>BAYAN ALHARASH</t>
  </si>
  <si>
    <t>HASNA HUSSARI</t>
  </si>
  <si>
    <t>mohamaad</t>
  </si>
  <si>
    <t>khetam soltan</t>
  </si>
  <si>
    <t>mpohammad</t>
  </si>
  <si>
    <t>KHOLOD DEKKO</t>
  </si>
  <si>
    <t>ABDULMAJID</t>
  </si>
  <si>
    <t>DANA AL OLBY</t>
  </si>
  <si>
    <t xml:space="preserve">MOHAMMAD </t>
  </si>
  <si>
    <t>MHD BASHAR</t>
  </si>
  <si>
    <t>RAMA MOUSA</t>
  </si>
  <si>
    <t>MHD SALAH</t>
  </si>
  <si>
    <t>roba  alrabdawe</t>
  </si>
  <si>
    <t xml:space="preserve">mamdooh </t>
  </si>
  <si>
    <t>RAZAN IBRAHIEM</t>
  </si>
  <si>
    <t>raghdaa khabbaz</t>
  </si>
  <si>
    <t>ahmad moumen</t>
  </si>
  <si>
    <t>Salem</t>
  </si>
  <si>
    <t>RANEEM KHALIFA</t>
  </si>
  <si>
    <t>RAHAF ALDOBOSH</t>
  </si>
  <si>
    <t>RAWAA ALKHSEN</t>
  </si>
  <si>
    <t xml:space="preserve">rawaa mohaldean </t>
  </si>
  <si>
    <t xml:space="preserve">mahmood </t>
  </si>
  <si>
    <t>roua aloade</t>
  </si>
  <si>
    <t>REEM KASEM</t>
  </si>
  <si>
    <t>ATEF</t>
  </si>
  <si>
    <t>RIMA ALKHARJ</t>
  </si>
  <si>
    <t>MHD AMEEN</t>
  </si>
  <si>
    <t>ZAHR SAFADI</t>
  </si>
  <si>
    <t>MHD FAWAZ</t>
  </si>
  <si>
    <t>ZIENAB ISMAEL</t>
  </si>
  <si>
    <t>Zinab Mansour</t>
  </si>
  <si>
    <t>Housam</t>
  </si>
  <si>
    <t>ZIENA ISMAEL</t>
  </si>
  <si>
    <t>SARAH OBIED</t>
  </si>
  <si>
    <t>MOUHANED</t>
  </si>
  <si>
    <t>SARA ABOU LZAHAB</t>
  </si>
  <si>
    <t>SAMAR KHAMIES</t>
  </si>
  <si>
    <t>sewar tobaje</t>
  </si>
  <si>
    <t>nizar</t>
  </si>
  <si>
    <t>Souzan Alyounes</t>
  </si>
  <si>
    <t>Wael</t>
  </si>
  <si>
    <t>swzan zaid</t>
  </si>
  <si>
    <t>shadya amer</t>
  </si>
  <si>
    <t>thleej</t>
  </si>
  <si>
    <t>safa tanta</t>
  </si>
  <si>
    <t>sleman</t>
  </si>
  <si>
    <t>SAFAA BADDAH</t>
  </si>
  <si>
    <t>abeer  almoner</t>
  </si>
  <si>
    <t>mhd taha</t>
  </si>
  <si>
    <t>OLA BARZA</t>
  </si>
  <si>
    <t>MHD MAHER</t>
  </si>
  <si>
    <t>ola baqli</t>
  </si>
  <si>
    <t>talib</t>
  </si>
  <si>
    <t>GHOFRAN ALOMRE</t>
  </si>
  <si>
    <t>FARAH ALMAGHRBIE</t>
  </si>
  <si>
    <t>LOBABA AJAJ</t>
  </si>
  <si>
    <t>lama wees</t>
  </si>
  <si>
    <t>maher</t>
  </si>
  <si>
    <t>layal alali</t>
  </si>
  <si>
    <t>laila alabed</t>
  </si>
  <si>
    <t>fayz</t>
  </si>
  <si>
    <t>MAYADA ALKATRIB</t>
  </si>
  <si>
    <t>OSAMA</t>
  </si>
  <si>
    <t>BARAKAT</t>
  </si>
  <si>
    <t>Nance Makhlof</t>
  </si>
  <si>
    <t>Smamer</t>
  </si>
  <si>
    <t>nahed  hjleh</t>
  </si>
  <si>
    <t>nazem</t>
  </si>
  <si>
    <t>MOHAMED</t>
  </si>
  <si>
    <t>mohammad saeed</t>
  </si>
  <si>
    <t>NEMHA BETAR</t>
  </si>
  <si>
    <t>NOUR ALHUDA SUBHEA</t>
  </si>
  <si>
    <t>NOOR TAKTAK</t>
  </si>
  <si>
    <t>NOURA HUSSAIN</t>
  </si>
  <si>
    <t>ABDALRAHMAN</t>
  </si>
  <si>
    <t>SAMI</t>
  </si>
  <si>
    <t>HEDAYA SHREBATI</t>
  </si>
  <si>
    <t>HANADI SNAWBER</t>
  </si>
  <si>
    <t>MHD MAMOUN</t>
  </si>
  <si>
    <t>HAIFAA QASSAM</t>
  </si>
  <si>
    <t>WAFAA ALSHAER</t>
  </si>
  <si>
    <t>FAWZI</t>
  </si>
  <si>
    <t>WALAA ALHOMSE ALSHAHER B ALAZRAKK</t>
  </si>
  <si>
    <t>MHD IBRAHIEM</t>
  </si>
  <si>
    <t>yara  al halabi</t>
  </si>
  <si>
    <t>YARA SHAHEEN</t>
  </si>
  <si>
    <t>HELAL</t>
  </si>
  <si>
    <t>ALAA ALMAZLOUM</t>
  </si>
  <si>
    <t>AMANI JOHER</t>
  </si>
  <si>
    <t>AMAL ALOKDEH</t>
  </si>
  <si>
    <t xml:space="preserve">AMNA ENAWEI </t>
  </si>
  <si>
    <t>ZKY</t>
  </si>
  <si>
    <t>RAMA ALJDAN</t>
  </si>
  <si>
    <t>RAWAN ALHABET</t>
  </si>
  <si>
    <t>HANE</t>
  </si>
  <si>
    <t>REEM HANNOUF</t>
  </si>
  <si>
    <t>RIMA KHALLAF</t>
  </si>
  <si>
    <t>AFEEF</t>
  </si>
  <si>
    <t>ZAMZAM ALHAJ</t>
  </si>
  <si>
    <t>TAYSIR</t>
  </si>
  <si>
    <t>ZIEANB ALDAGHLE</t>
  </si>
  <si>
    <t>Ayman</t>
  </si>
  <si>
    <t>sara azzam</t>
  </si>
  <si>
    <t>salah</t>
  </si>
  <si>
    <t>BASSAM</t>
  </si>
  <si>
    <t>samaah  alrifae</t>
  </si>
  <si>
    <t xml:space="preserve">mhd talib </t>
  </si>
  <si>
    <t>shrok alnasar</t>
  </si>
  <si>
    <t>naje</t>
  </si>
  <si>
    <t>Shrouq  Abedalrahman</t>
  </si>
  <si>
    <t>Nabeel</t>
  </si>
  <si>
    <t>OLA YOUSSEF</t>
  </si>
  <si>
    <t>ghazal ahmad</t>
  </si>
  <si>
    <t>FARDOUS ALBDEWE</t>
  </si>
  <si>
    <t>LAVA BASBOUS</t>
  </si>
  <si>
    <t>LAMIS BADRAN</t>
  </si>
  <si>
    <t>LAMIS HATAHET</t>
  </si>
  <si>
    <t>MAMDOUH</t>
  </si>
  <si>
    <t>manal alfahed</t>
  </si>
  <si>
    <t>wahab</t>
  </si>
  <si>
    <t>MAHA ALMAJZOUB</t>
  </si>
  <si>
    <t>MHD SAIED</t>
  </si>
  <si>
    <t xml:space="preserve">nadea  saed ahmad </t>
  </si>
  <si>
    <t xml:space="preserve">samer </t>
  </si>
  <si>
    <t>NEDAA SAMIER</t>
  </si>
  <si>
    <t>NAEMA WANOUS</t>
  </si>
  <si>
    <t>NIEZAR</t>
  </si>
  <si>
    <t>Nurjan Gairley</t>
  </si>
  <si>
    <t>yasir</t>
  </si>
  <si>
    <t>HEBA ABD ALNABE</t>
  </si>
  <si>
    <t>HUDA QOTAB</t>
  </si>
  <si>
    <t>MOH NABEL</t>
  </si>
  <si>
    <t>HADIL BURGHLIH</t>
  </si>
  <si>
    <t>AZZO</t>
  </si>
  <si>
    <t>HANAA MOHAMAD</t>
  </si>
  <si>
    <t>haifaa arbsh</t>
  </si>
  <si>
    <t>hasem</t>
  </si>
  <si>
    <t>walaa alsaed</t>
  </si>
  <si>
    <t xml:space="preserve">walaa  beko </t>
  </si>
  <si>
    <t xml:space="preserve">marwan </t>
  </si>
  <si>
    <t>MAMOUN</t>
  </si>
  <si>
    <t>SHEREN ALJEROUDI</t>
  </si>
  <si>
    <t>MHD IHSAN</t>
  </si>
  <si>
    <t>SAFWAN</t>
  </si>
  <si>
    <t>ARIJ KHAMIS</t>
  </si>
  <si>
    <t>ESRAA SHHADA</t>
  </si>
  <si>
    <t>FUISAL</t>
  </si>
  <si>
    <t>esraa mohamad</t>
  </si>
  <si>
    <t>hithm</t>
  </si>
  <si>
    <t>ALAA ALASH</t>
  </si>
  <si>
    <t>Alaa Noure Alsalem</t>
  </si>
  <si>
    <t>JEHAD</t>
  </si>
  <si>
    <t>amani alshalabe</t>
  </si>
  <si>
    <t>INTESAR ALKESRE</t>
  </si>
  <si>
    <t>ELAF ABED</t>
  </si>
  <si>
    <t>GHAZE</t>
  </si>
  <si>
    <t>EMAN KRKOURA</t>
  </si>
  <si>
    <t>ENAS ABOU NASSAR</t>
  </si>
  <si>
    <t>NASSAR</t>
  </si>
  <si>
    <t>MOHAMAD BASEM</t>
  </si>
  <si>
    <t>BATOUL ASEI</t>
  </si>
  <si>
    <t>HEKMAT</t>
  </si>
  <si>
    <t>BUSHRA ALRAEES</t>
  </si>
  <si>
    <t>MOHAMAD ZEAD</t>
  </si>
  <si>
    <t>BAYAN ALKASEM</t>
  </si>
  <si>
    <t>TALA CHARIF</t>
  </si>
  <si>
    <t>CHARIF</t>
  </si>
  <si>
    <t>JOMANA AHMAD</t>
  </si>
  <si>
    <t>MOHANAD</t>
  </si>
  <si>
    <t>HASNAA ABDO</t>
  </si>
  <si>
    <t>MOUDEF</t>
  </si>
  <si>
    <t>KHLOUD ABDULLATIF</t>
  </si>
  <si>
    <t>BAHJAT</t>
  </si>
  <si>
    <t>DALIA MOSALAM</t>
  </si>
  <si>
    <t>DENA ALHAMWE</t>
  </si>
  <si>
    <t>HAMED</t>
  </si>
  <si>
    <t xml:space="preserve">RUBA ALSAGHEER </t>
  </si>
  <si>
    <t>RAJAA ESHRIFA</t>
  </si>
  <si>
    <t>ABDOU</t>
  </si>
  <si>
    <t>RASHA ALAYAN</t>
  </si>
  <si>
    <t>RASHA ALISHA</t>
  </si>
  <si>
    <t>ranin  shalalsh</t>
  </si>
  <si>
    <t xml:space="preserve">ghanem </t>
  </si>
  <si>
    <t>RAHAF SHEIKH MKHANEK</t>
  </si>
  <si>
    <t>MOHAMAD MARWAN</t>
  </si>
  <si>
    <t>RAHAF YEHEA</t>
  </si>
  <si>
    <t>rawan jamool</t>
  </si>
  <si>
    <t>ROULA KZIH</t>
  </si>
  <si>
    <t>REEM HAIDER</t>
  </si>
  <si>
    <t>REEM MARZA</t>
  </si>
  <si>
    <t>sara  alasaad</t>
  </si>
  <si>
    <t xml:space="preserve">hasn </t>
  </si>
  <si>
    <t>SALMA ALBAHRA</t>
  </si>
  <si>
    <t>Samar  Abdulanbi</t>
  </si>
  <si>
    <t>Muhamad</t>
  </si>
  <si>
    <t>SONIA DOBA</t>
  </si>
  <si>
    <t>ABD ALMAJID</t>
  </si>
  <si>
    <t>Sham round</t>
  </si>
  <si>
    <t>muhamad ridwan</t>
  </si>
  <si>
    <t>ABEER ALSHEIKH KWEIDER</t>
  </si>
  <si>
    <t>ATTAA MHAWESH</t>
  </si>
  <si>
    <t>ghofran shanor</t>
  </si>
  <si>
    <t>nabil</t>
  </si>
  <si>
    <t>FATIN FAKJANY</t>
  </si>
  <si>
    <t>FATIMA ALI</t>
  </si>
  <si>
    <t>Lama Kewan</t>
  </si>
  <si>
    <t>Esam</t>
  </si>
  <si>
    <t>layla sakman</t>
  </si>
  <si>
    <t>leen almoslly</t>
  </si>
  <si>
    <t>LINA ALHAJJAR</t>
  </si>
  <si>
    <t>MWAFAK</t>
  </si>
  <si>
    <t>LINDA FAROUJ</t>
  </si>
  <si>
    <t>MARY JRRJOUS</t>
  </si>
  <si>
    <t>MARAH KATAYEF</t>
  </si>
  <si>
    <t>MOHAMMAD BASSAM</t>
  </si>
  <si>
    <t>MARWA SOUKIHA</t>
  </si>
  <si>
    <t>manar shaheen</t>
  </si>
  <si>
    <t>jameel</t>
  </si>
  <si>
    <t>ABD ALHAMED</t>
  </si>
  <si>
    <t>MESAA DAYOB</t>
  </si>
  <si>
    <t>NSOUR ALHAMEED ALABD ALLAH</t>
  </si>
  <si>
    <t>NAMEH ALKALASH</t>
  </si>
  <si>
    <t>NAHLA ALAHMAD</t>
  </si>
  <si>
    <t>nour  al sakka</t>
  </si>
  <si>
    <t>motaz</t>
  </si>
  <si>
    <t>NOOR GHOTHANI</t>
  </si>
  <si>
    <t>MOHAMED MOTEA</t>
  </si>
  <si>
    <t>nour lessa almonjed</t>
  </si>
  <si>
    <t>NORMAN DABAS</t>
  </si>
  <si>
    <t>HEBA ABO RAYED</t>
  </si>
  <si>
    <t>JAWDAT</t>
  </si>
  <si>
    <t>HEBA ALLAH MOUSA</t>
  </si>
  <si>
    <t>HANADI SABBAN</t>
  </si>
  <si>
    <t>YASMIN AAMAA</t>
  </si>
  <si>
    <t>SALAM ALSHEIKH</t>
  </si>
  <si>
    <t>AZRAA ALATWHA</t>
  </si>
  <si>
    <t>hanan shlbi</t>
  </si>
  <si>
    <t>mohamad fateh</t>
  </si>
  <si>
    <t>ARWA ALOUSH</t>
  </si>
  <si>
    <t>SAMEER</t>
  </si>
  <si>
    <t>AREEJ NAJY</t>
  </si>
  <si>
    <t>ALAA ALAKSHAR</t>
  </si>
  <si>
    <t>MHD ALKHIER</t>
  </si>
  <si>
    <t>ALBATOUL ALALI</t>
  </si>
  <si>
    <t>YOUNEIS</t>
  </si>
  <si>
    <t>elaham masouad</t>
  </si>
  <si>
    <t>nawaf</t>
  </si>
  <si>
    <t>AMIRE SHARAF</t>
  </si>
  <si>
    <t>ALAA ALDIEN</t>
  </si>
  <si>
    <t>ANWAR SMNI</t>
  </si>
  <si>
    <t>AYAT ALIBRAHIEM</t>
  </si>
  <si>
    <t>BARAA MANSOUR</t>
  </si>
  <si>
    <t>SHAREF</t>
  </si>
  <si>
    <t>tasneem altaleb</t>
  </si>
  <si>
    <t>JEHAN ALGHAZALE</t>
  </si>
  <si>
    <t>ABD ALATEF</t>
  </si>
  <si>
    <t>hanan alhariri</t>
  </si>
  <si>
    <t>abdoulrahim</t>
  </si>
  <si>
    <t>HANIN HAMAD</t>
  </si>
  <si>
    <t>DANIA MENAAM</t>
  </si>
  <si>
    <t xml:space="preserve">doaa  aldahouk </t>
  </si>
  <si>
    <t xml:space="preserve">khaled </t>
  </si>
  <si>
    <t>DIANA ALSHAREF</t>
  </si>
  <si>
    <t>DIMA BAKAR</t>
  </si>
  <si>
    <t>MARWAN</t>
  </si>
  <si>
    <t>RAMA SULIMAN</t>
  </si>
  <si>
    <t>YASIN</t>
  </si>
  <si>
    <t>ROBA ALKEDH</t>
  </si>
  <si>
    <t>ROQAYA IDELBI</t>
  </si>
  <si>
    <t>RAND ALSAMRRAEE</t>
  </si>
  <si>
    <t>AAMER</t>
  </si>
  <si>
    <t>REHAM SALEM</t>
  </si>
  <si>
    <t>rahaf ali</t>
  </si>
  <si>
    <t>faeq</t>
  </si>
  <si>
    <t>RAWAN ABD ALKADER</t>
  </si>
  <si>
    <t>ROSE JABOUR</t>
  </si>
  <si>
    <t>ROLA FASHTOK</t>
  </si>
  <si>
    <t>KHEDER</t>
  </si>
  <si>
    <t>REEM AHMAD</t>
  </si>
  <si>
    <t>MOUHSEN</t>
  </si>
  <si>
    <t>SARHA ALKHOURE</t>
  </si>
  <si>
    <t>AMEL</t>
  </si>
  <si>
    <t>SARAH ALSULIMAN</t>
  </si>
  <si>
    <t>SAWSAN ALI</t>
  </si>
  <si>
    <t>shefaa alkhaled</t>
  </si>
  <si>
    <t>ABD ALGHANE</t>
  </si>
  <si>
    <t>afraa abd albne</t>
  </si>
  <si>
    <t>oula aldreebe</t>
  </si>
  <si>
    <t>abd alhkim</t>
  </si>
  <si>
    <t>fada alhasan</t>
  </si>
  <si>
    <t>LAILA AZZAWI</t>
  </si>
  <si>
    <t>maram almohammad</t>
  </si>
  <si>
    <t>MARAH FALLOUH</t>
  </si>
  <si>
    <t>JOUHAR</t>
  </si>
  <si>
    <t>Marwa Abo Raas</t>
  </si>
  <si>
    <t>Mohmad Waled</t>
  </si>
  <si>
    <t>MARIAM ABAZA</t>
  </si>
  <si>
    <t>MOUNA ALHAMED</t>
  </si>
  <si>
    <t>AZEZ</t>
  </si>
  <si>
    <t>nour  shehade</t>
  </si>
  <si>
    <t>mouhamed araby</t>
  </si>
  <si>
    <t>NORMA ALSANNOUSI</t>
  </si>
  <si>
    <t>WAEL</t>
  </si>
  <si>
    <t>HAZAR ALATEK</t>
  </si>
  <si>
    <t>AMAR</t>
  </si>
  <si>
    <t>walaa hamdan swan</t>
  </si>
  <si>
    <t>SOUNIA SHARAF</t>
  </si>
  <si>
    <t>RANEEM WOBBI</t>
  </si>
  <si>
    <t>HUSIN</t>
  </si>
  <si>
    <t>samar alshalati</t>
  </si>
  <si>
    <t>nouredden</t>
  </si>
  <si>
    <t>RAFEEF ALBOUSHI</t>
  </si>
  <si>
    <t>MHD ADNAN</t>
  </si>
  <si>
    <t>hiam ali</t>
  </si>
  <si>
    <t>MAHASEN DURA</t>
  </si>
  <si>
    <t>elham youssef</t>
  </si>
  <si>
    <t>mansour</t>
  </si>
  <si>
    <t>rwah salameh</t>
  </si>
  <si>
    <t>walid</t>
  </si>
  <si>
    <t>areej albaset</t>
  </si>
  <si>
    <t>mohsen</t>
  </si>
  <si>
    <t>OSAIMA AHMAD</t>
  </si>
  <si>
    <t>ALAA ALKRDE</t>
  </si>
  <si>
    <t>ZOUHIER</t>
  </si>
  <si>
    <t>Alaa Kador</t>
  </si>
  <si>
    <t>Kher Allah</t>
  </si>
  <si>
    <t>ALAA ALKATAF</t>
  </si>
  <si>
    <t>NAIEF</t>
  </si>
  <si>
    <t>AMANI BATHA</t>
  </si>
  <si>
    <t>HASSAN</t>
  </si>
  <si>
    <t>ANSAF SOLAIMAN</t>
  </si>
  <si>
    <t>MONEEF</t>
  </si>
  <si>
    <t xml:space="preserve">enas  alhsaen </t>
  </si>
  <si>
    <t>enass alnajar</t>
  </si>
  <si>
    <t>FARED</t>
  </si>
  <si>
    <t>Batol Satof</t>
  </si>
  <si>
    <t>BARAA SHAAR</t>
  </si>
  <si>
    <t>Boshra Al Sead</t>
  </si>
  <si>
    <t>Radwan</t>
  </si>
  <si>
    <t>BOSHRA ALISSA</t>
  </si>
  <si>
    <t>ZAEYAN</t>
  </si>
  <si>
    <t>BOSHRA MOHAMMAD</t>
  </si>
  <si>
    <t>Tagred Nahla</t>
  </si>
  <si>
    <t>THANEAA ALABDULLAH</t>
  </si>
  <si>
    <t>JOUMANA JOJAH</t>
  </si>
  <si>
    <t>JOULIEN JREJES</t>
  </si>
  <si>
    <t>HAMEDA ALMOHAMMED ALAABER</t>
  </si>
  <si>
    <t>HANEN ALI</t>
  </si>
  <si>
    <t>HARES</t>
  </si>
  <si>
    <t>KHAWLA SHAERIA</t>
  </si>
  <si>
    <t>HAMADA</t>
  </si>
  <si>
    <t>DANA MOHAMMED</t>
  </si>
  <si>
    <t>dania khalof</t>
  </si>
  <si>
    <t>DOUAA WARAK</t>
  </si>
  <si>
    <t>JALAL</t>
  </si>
  <si>
    <t>ZOUHAIR</t>
  </si>
  <si>
    <t>RAZAN HOURANE</t>
  </si>
  <si>
    <t>rashed</t>
  </si>
  <si>
    <t>rajh  al jhafer</t>
  </si>
  <si>
    <t>mahmud</t>
  </si>
  <si>
    <t>RAFAH ASAAD ALI</t>
  </si>
  <si>
    <t>KHDER</t>
  </si>
  <si>
    <t>rokaea hasan</t>
  </si>
  <si>
    <t>RANA ALBOUGHA</t>
  </si>
  <si>
    <t>Rana Alshalaty</t>
  </si>
  <si>
    <t>Mod Mouataz</t>
  </si>
  <si>
    <t>RANIM AHMAD</t>
  </si>
  <si>
    <t>WALID</t>
  </si>
  <si>
    <t>Rahaf Habib</t>
  </si>
  <si>
    <t>Mohammed</t>
  </si>
  <si>
    <t>rahaf dhaw</t>
  </si>
  <si>
    <t>issam</t>
  </si>
  <si>
    <t>RAHAF MUSTAFA</t>
  </si>
  <si>
    <t>REEM ALBHLWAN</t>
  </si>
  <si>
    <t>REMA ALAWAR</t>
  </si>
  <si>
    <t>AMMAR</t>
  </si>
  <si>
    <t>salam alahmad</t>
  </si>
  <si>
    <t>barakat</t>
  </si>
  <si>
    <t>SALAM RAHEL</t>
  </si>
  <si>
    <t>SAMAR DEBO</t>
  </si>
  <si>
    <t>SUMIA HIESHAN</t>
  </si>
  <si>
    <t>SUMAIA ABO ALLABAN</t>
  </si>
  <si>
    <t>MHD NASER</t>
  </si>
  <si>
    <t>sumaia alshamlan</t>
  </si>
  <si>
    <t>GHROB ALRMAN</t>
  </si>
  <si>
    <t>GHOFRAN ALAHMAD</t>
  </si>
  <si>
    <t>GHOFRAN AMMAR</t>
  </si>
  <si>
    <t>Gedaa Khase</t>
  </si>
  <si>
    <t>fatema almobarak</t>
  </si>
  <si>
    <t>mohammad ameen</t>
  </si>
  <si>
    <t>FOUTOUN KZEIZ</t>
  </si>
  <si>
    <t>farah moustafa</t>
  </si>
  <si>
    <t>fisal</t>
  </si>
  <si>
    <t>FATOUM GHRAGA</t>
  </si>
  <si>
    <t>kafa alhamod</t>
  </si>
  <si>
    <t>hsien</t>
  </si>
  <si>
    <t>lama shahin</t>
  </si>
  <si>
    <t>LINA ALYASEIN</t>
  </si>
  <si>
    <t>MARYA ZEAZ</t>
  </si>
  <si>
    <t>Mahasen Abo Alkas</t>
  </si>
  <si>
    <t>Nour Aldeen</t>
  </si>
  <si>
    <t>marah  al horani</t>
  </si>
  <si>
    <t>Marah Alsehnawe</t>
  </si>
  <si>
    <t>MARIAM ALI</t>
  </si>
  <si>
    <t>HUSSAM</t>
  </si>
  <si>
    <t>Malak Awata</t>
  </si>
  <si>
    <t>Jamal</t>
  </si>
  <si>
    <t>MNOUR DRDRE</t>
  </si>
  <si>
    <t>MHD RAJAE</t>
  </si>
  <si>
    <t>Ehsan</t>
  </si>
  <si>
    <t>MONA KAHMOUZ</t>
  </si>
  <si>
    <t>MIRA ALTABAA</t>
  </si>
  <si>
    <t>MPYALDEEN</t>
  </si>
  <si>
    <t>NADIA ALOMARI</t>
  </si>
  <si>
    <t>ISSA</t>
  </si>
  <si>
    <t>MHD DEEB</t>
  </si>
  <si>
    <t>nour abou assaf</t>
  </si>
  <si>
    <t>hanie</t>
  </si>
  <si>
    <t>NOURGEEN BELAL</t>
  </si>
  <si>
    <t xml:space="preserve">MHD ALI </t>
  </si>
  <si>
    <t>HEBA ALKHDER</t>
  </si>
  <si>
    <t>ABD ALMOUHSEN</t>
  </si>
  <si>
    <t>HADEL DEAB ALREFAE</t>
  </si>
  <si>
    <t>HANAA ALDERI</t>
  </si>
  <si>
    <t>abd alazeez</t>
  </si>
  <si>
    <t>WAFEKA ALDKAK</t>
  </si>
  <si>
    <t>GAZWAN</t>
  </si>
  <si>
    <t>WALAA YOUSIEF</t>
  </si>
  <si>
    <t>YOUSRA ALHAMADA</t>
  </si>
  <si>
    <t>esraa hlewa</t>
  </si>
  <si>
    <t>ELHAM ALSWADE</t>
  </si>
  <si>
    <t>DAROUESH</t>
  </si>
  <si>
    <t>khoolod whb</t>
  </si>
  <si>
    <t>shakib</t>
  </si>
  <si>
    <t>dina alhakeem</t>
  </si>
  <si>
    <t>rizk</t>
  </si>
  <si>
    <t>ASAAD</t>
  </si>
  <si>
    <t>ABD ALGHAFOUR</t>
  </si>
  <si>
    <t>EZAH AHMAD</t>
  </si>
  <si>
    <t>SUEID</t>
  </si>
  <si>
    <t>OLA  IBRAHIEM</t>
  </si>
  <si>
    <t>Faten Zahed</t>
  </si>
  <si>
    <t>Mohmad Ali</t>
  </si>
  <si>
    <t>faten falhoot</t>
  </si>
  <si>
    <t>foaad</t>
  </si>
  <si>
    <t>Mouna Al Balkhe</t>
  </si>
  <si>
    <t>Abd Al Karem</t>
  </si>
  <si>
    <t>HANAA KHALIL</t>
  </si>
  <si>
    <t>helana maklad</t>
  </si>
  <si>
    <t>Banan Baker</t>
  </si>
  <si>
    <t>RANDA ALLOJE</t>
  </si>
  <si>
    <t>mayson  braze</t>
  </si>
  <si>
    <t>mhd adnan</t>
  </si>
  <si>
    <t>NAWRAS</t>
  </si>
  <si>
    <t>MHD HAITHAM</t>
  </si>
  <si>
    <t>RAWHA HASON</t>
  </si>
  <si>
    <t>NKOULA</t>
  </si>
  <si>
    <t>SULIMAN ALKHATAB</t>
  </si>
  <si>
    <t>THANAA MAHMOUD</t>
  </si>
  <si>
    <t>FAROUQ</t>
  </si>
  <si>
    <t>Noran Jamal Al-Din</t>
  </si>
  <si>
    <t>Benefits</t>
  </si>
  <si>
    <t>ayat  shameea</t>
  </si>
  <si>
    <t>ESAM</t>
  </si>
  <si>
    <t>ARFAN</t>
  </si>
  <si>
    <t>RANIM ALHEBJ</t>
  </si>
  <si>
    <t>MANAL ALKALAJI</t>
  </si>
  <si>
    <t>SAADALAH</t>
  </si>
  <si>
    <t>baraaa alsebrani</t>
  </si>
  <si>
    <t>Ahmed</t>
  </si>
  <si>
    <t>NABEEL</t>
  </si>
  <si>
    <t>Abeer Abdullah</t>
  </si>
  <si>
    <t>Abd Al Rahman</t>
  </si>
  <si>
    <t>MARAM ABD ALMALEK</t>
  </si>
  <si>
    <t>LOBANA HASAN</t>
  </si>
  <si>
    <t>sofia rajha</t>
  </si>
  <si>
    <t>naseem</t>
  </si>
  <si>
    <t>ALANOUD ALWETE</t>
  </si>
  <si>
    <t>LINA ALNAJAR</t>
  </si>
  <si>
    <t>Abd Alaah</t>
  </si>
  <si>
    <t>Nadem</t>
  </si>
  <si>
    <t>REEM ZAIN</t>
  </si>
  <si>
    <t>NASEM</t>
  </si>
  <si>
    <t>ghadeer alhorani</t>
  </si>
  <si>
    <t>alaa</t>
  </si>
  <si>
    <t>MARAM GAWASH</t>
  </si>
  <si>
    <t>Walaa alsafadi</t>
  </si>
  <si>
    <t>mohammad tayseer</t>
  </si>
  <si>
    <t>SALAM BARAKAT</t>
  </si>
  <si>
    <t>walaa taery</t>
  </si>
  <si>
    <t>BASEMA ALAAMOUD</t>
  </si>
  <si>
    <t>Jelnar AlAlosh AlZean</t>
  </si>
  <si>
    <t>RAZAN TALEB</t>
  </si>
  <si>
    <t>SALLY HOMSE</t>
  </si>
  <si>
    <t>ELIAS</t>
  </si>
  <si>
    <t>GHALIA ALHALLAK</t>
  </si>
  <si>
    <t>ZUHAIR</t>
  </si>
  <si>
    <t>Maysaa Al Mohmad</t>
  </si>
  <si>
    <t>NOUR ALMOUALEM</t>
  </si>
  <si>
    <t>noor rashed</t>
  </si>
  <si>
    <t>ismael</t>
  </si>
  <si>
    <t>nour alhouda</t>
  </si>
  <si>
    <t xml:space="preserve">mohammad ziad </t>
  </si>
  <si>
    <t>WALAA ISSA</t>
  </si>
  <si>
    <t>WALAA MANSOUR</t>
  </si>
  <si>
    <t>LAILA ALI</t>
  </si>
  <si>
    <t>ajwaa mosleh</t>
  </si>
  <si>
    <t>AYAD</t>
  </si>
  <si>
    <t>Jamela Al Aynea</t>
  </si>
  <si>
    <t>Bade</t>
  </si>
  <si>
    <t>HUSIEEN</t>
  </si>
  <si>
    <t>esmat alfares</t>
  </si>
  <si>
    <t>FATEN HAMAD</t>
  </si>
  <si>
    <t>FATEMA SNOBAR</t>
  </si>
  <si>
    <t>REFAT</t>
  </si>
  <si>
    <t>yara hamada</t>
  </si>
  <si>
    <t>fares</t>
  </si>
  <si>
    <t>ASMAA ALHAJ ALI</t>
  </si>
  <si>
    <t>ALSAR MAHMOUD</t>
  </si>
  <si>
    <t>Dalya Alzahnan</t>
  </si>
  <si>
    <t>Shahada</t>
  </si>
  <si>
    <t>rama wena</t>
  </si>
  <si>
    <t>zohair</t>
  </si>
  <si>
    <t>RASHA WAHBI</t>
  </si>
  <si>
    <t>RAWABE ALBAKER</t>
  </si>
  <si>
    <t>SONIA HAMOUD</t>
  </si>
  <si>
    <t>Doha Sabahea</t>
  </si>
  <si>
    <t>Abd AlSlam</t>
  </si>
  <si>
    <t>ABEER MANDO</t>
  </si>
  <si>
    <t>sami</t>
  </si>
  <si>
    <t>maysaa alshalabi</t>
  </si>
  <si>
    <t>Nour AlHouda Al Harere</t>
  </si>
  <si>
    <t>Tayser</t>
  </si>
  <si>
    <t>Wafaa Shabaan</t>
  </si>
  <si>
    <t>Wafaa Koka</t>
  </si>
  <si>
    <t>Abd AlAzez</t>
  </si>
  <si>
    <t>BATOUL ALSALEH</t>
  </si>
  <si>
    <t>asem</t>
  </si>
  <si>
    <t>luna mhamoud</t>
  </si>
  <si>
    <t>rdwan</t>
  </si>
  <si>
    <t>REEM SADE</t>
  </si>
  <si>
    <t>amani sakka</t>
  </si>
  <si>
    <t>RASHA ABO HADBA</t>
  </si>
  <si>
    <t>NOUR ALBASHA</t>
  </si>
  <si>
    <t>ETHAR KHLAF</t>
  </si>
  <si>
    <t>FAESAL</t>
  </si>
  <si>
    <t>TAGHREED YAGHI</t>
  </si>
  <si>
    <t>jehad</t>
  </si>
  <si>
    <t>marwa abo shash</t>
  </si>
  <si>
    <t>shafeq</t>
  </si>
  <si>
    <t>warda rehan</t>
  </si>
  <si>
    <t>bayan najeb</t>
  </si>
  <si>
    <t>mhd dib</t>
  </si>
  <si>
    <t>DALIEN ALMOHAMMAD</t>
  </si>
  <si>
    <t>SAMA ALHELWANI</t>
  </si>
  <si>
    <t>MHD RIAD</t>
  </si>
  <si>
    <t>LEEN EZALDEEN</t>
  </si>
  <si>
    <t>Shaban</t>
  </si>
  <si>
    <t>MHD MOUTAZ</t>
  </si>
  <si>
    <t>AMAL ALOMAR</t>
  </si>
  <si>
    <t>INTESAR DARWESH</t>
  </si>
  <si>
    <t>ABD ALHAKIM</t>
  </si>
  <si>
    <t>mamon</t>
  </si>
  <si>
    <t>MHD BASAM</t>
  </si>
  <si>
    <t>dania alfarawan</t>
  </si>
  <si>
    <t>RAMA HAMAMA</t>
  </si>
  <si>
    <t>FAHED</t>
  </si>
  <si>
    <t>RAMA MAHRAT</t>
  </si>
  <si>
    <t>SHAHEER</t>
  </si>
  <si>
    <t>SUMIA MHESEN</t>
  </si>
  <si>
    <t>FARAH YOUNES</t>
  </si>
  <si>
    <t>MAREA ALALI</t>
  </si>
  <si>
    <t>NOUR ALHOUDA JOMAA</t>
  </si>
  <si>
    <t>ABD ALELAH</t>
  </si>
  <si>
    <t>HADEL ALSADE</t>
  </si>
  <si>
    <t>TALET</t>
  </si>
  <si>
    <t>HAYFAA HELAL</t>
  </si>
  <si>
    <t>IBTESAM ALSHARANI</t>
  </si>
  <si>
    <t>JADAN</t>
  </si>
  <si>
    <t>AREJ ALJHMANE</t>
  </si>
  <si>
    <t>MHD AMIEN</t>
  </si>
  <si>
    <t>AMANI AKBIK</t>
  </si>
  <si>
    <t>MHD JALAL</t>
  </si>
  <si>
    <t>Bayan Alsayad</t>
  </si>
  <si>
    <t>Tawfik</t>
  </si>
  <si>
    <t>TASNEEM ABO ASSAF</t>
  </si>
  <si>
    <t>TAHANI ALFAKSEH</t>
  </si>
  <si>
    <t>hanen abou traba</t>
  </si>
  <si>
    <t>nashat</t>
  </si>
  <si>
    <t>KHITAM ALGHYAD</t>
  </si>
  <si>
    <t>KHADIJA KAREM</t>
  </si>
  <si>
    <t>KHADIJA ALSHAGHURI</t>
  </si>
  <si>
    <t>DANIA SNOBAR</t>
  </si>
  <si>
    <t>RAZA WAJOUKH</t>
  </si>
  <si>
    <t>RASHA ABO AKEL</t>
  </si>
  <si>
    <t>Raghad Darwesh</t>
  </si>
  <si>
    <t>Mohmad Jamel</t>
  </si>
  <si>
    <t>rahaf mohrez</t>
  </si>
  <si>
    <t>imad</t>
  </si>
  <si>
    <t>ZAKRIA</t>
  </si>
  <si>
    <t>GHOFRAN ALBAGHDADE</t>
  </si>
  <si>
    <t>MAREAM ALSHHADAT</t>
  </si>
  <si>
    <t>merna dahi</t>
  </si>
  <si>
    <t>jourge</t>
  </si>
  <si>
    <t>MAYSAA ALZOUBI</t>
  </si>
  <si>
    <t>AMAL ALAKKAD</t>
  </si>
  <si>
    <t>AYHAM BARGHOUTH</t>
  </si>
  <si>
    <t>batoul alqwaider</t>
  </si>
  <si>
    <t>younis</t>
  </si>
  <si>
    <t xml:space="preserve">baraaa kahlos </t>
  </si>
  <si>
    <t>abd alraaof</t>
  </si>
  <si>
    <t>Taymaa Al Agawane</t>
  </si>
  <si>
    <t>hanan radwan</t>
  </si>
  <si>
    <t>najib</t>
  </si>
  <si>
    <t>DANIA DAHER</t>
  </si>
  <si>
    <t>ABDULHADI</t>
  </si>
  <si>
    <t>Roua Abd Al Rouf</t>
  </si>
  <si>
    <t>RAMA HOARA</t>
  </si>
  <si>
    <t>RASHA ABO DAKKA</t>
  </si>
  <si>
    <t>zakieh yabrodi</t>
  </si>
  <si>
    <t xml:space="preserve">mohammad adnan </t>
  </si>
  <si>
    <t>ZAHRAA SUFAN</t>
  </si>
  <si>
    <t>NOUR EDDIN</t>
  </si>
  <si>
    <t>Saria Mahmoud</t>
  </si>
  <si>
    <t>SAWSAN SAKKOUR</t>
  </si>
  <si>
    <t>SHAM ALSAMRHA</t>
  </si>
  <si>
    <t>gowfran albasha</t>
  </si>
  <si>
    <t>FATIMA ALMETLAK</t>
  </si>
  <si>
    <t>fatema alahmad</t>
  </si>
  <si>
    <t>FATIMA ALNOURI</t>
  </si>
  <si>
    <t>MHD NABEIL</t>
  </si>
  <si>
    <t>LAMA NAGHOUZ</t>
  </si>
  <si>
    <t>MAZENA TALEAA</t>
  </si>
  <si>
    <t>MRKZAN GHSEN</t>
  </si>
  <si>
    <t>MARWA TEMSAH</t>
  </si>
  <si>
    <t>marwa darbl</t>
  </si>
  <si>
    <t>MARIEAM ALAZAT</t>
  </si>
  <si>
    <t>NERMAN KHADRA</t>
  </si>
  <si>
    <t>NAJEH</t>
  </si>
  <si>
    <t>HADYEA ALLAH TWATY</t>
  </si>
  <si>
    <t>MOUHAMAD</t>
  </si>
  <si>
    <t>SUBHIE</t>
  </si>
  <si>
    <t>RUBA KANAN</t>
  </si>
  <si>
    <t>razan othman</t>
  </si>
  <si>
    <t>marahmaah gabal</t>
  </si>
  <si>
    <t>hazar ebraheem</t>
  </si>
  <si>
    <t>ranen alkaleh</t>
  </si>
  <si>
    <t>abdalhalim</t>
  </si>
  <si>
    <t>kmal</t>
  </si>
  <si>
    <t>WAEL ALMOUSTAFA</t>
  </si>
  <si>
    <t>Ahmad Al Ahmad</t>
  </si>
  <si>
    <t>RAHAF ALOLABI</t>
  </si>
  <si>
    <t>RAMA ALBETAR</t>
  </si>
  <si>
    <t>mervat haidar</t>
  </si>
  <si>
    <t>Razan Al Homse</t>
  </si>
  <si>
    <t>REEM ALKEAL</t>
  </si>
  <si>
    <t>MHD NADER</t>
  </si>
  <si>
    <t>shaza alhaj ali</t>
  </si>
  <si>
    <t>hosni</t>
  </si>
  <si>
    <t>NADER</t>
  </si>
  <si>
    <t>ziad</t>
  </si>
  <si>
    <t>HITHAM</t>
  </si>
  <si>
    <t>mohammad saaed</t>
  </si>
  <si>
    <t>sawsan alsaied</t>
  </si>
  <si>
    <t>mhamoud</t>
  </si>
  <si>
    <t xml:space="preserve">maryam  alsheekh </t>
  </si>
  <si>
    <t xml:space="preserve">adeeb </t>
  </si>
  <si>
    <t>NRMIEN MAKE</t>
  </si>
  <si>
    <t>rawan alsamman</t>
  </si>
  <si>
    <t>rana dardar</t>
  </si>
  <si>
    <t>mohammad maamoun</t>
  </si>
  <si>
    <t>khloud adnan</t>
  </si>
  <si>
    <t>hossan</t>
  </si>
  <si>
    <t>ALAA KLSANI</t>
  </si>
  <si>
    <t>MUHAMMAD FAYEZ</t>
  </si>
  <si>
    <t>esmaeel</t>
  </si>
  <si>
    <t>An  Dirgham</t>
  </si>
  <si>
    <t>Bashar</t>
  </si>
  <si>
    <t>KHOLOUD BASOUNI</t>
  </si>
  <si>
    <t>ALLA ALMEALM</t>
  </si>
  <si>
    <t>ZOHIR</t>
  </si>
  <si>
    <t>EMAN HJIJ</t>
  </si>
  <si>
    <t>RANA ALJAJA</t>
  </si>
  <si>
    <t>NAZIER</t>
  </si>
  <si>
    <t>Nagham Harb</t>
  </si>
  <si>
    <t>Ameer</t>
  </si>
  <si>
    <t>RAWAN ABID MUSLIM</t>
  </si>
  <si>
    <t>AQEEL</t>
  </si>
  <si>
    <t>HANAA HAMOUD</t>
  </si>
  <si>
    <t>marlin jbara</t>
  </si>
  <si>
    <t>HANAN SERAH</t>
  </si>
  <si>
    <t>Reem Haram Aghasi</t>
  </si>
  <si>
    <t>REEM HABAL</t>
  </si>
  <si>
    <t>SAWSAN ALAJE</t>
  </si>
  <si>
    <t>AZEZA YLDANE</t>
  </si>
  <si>
    <t>MHD SALIEM</t>
  </si>
  <si>
    <t>MAJEDA ALALI AL TAHA</t>
  </si>
  <si>
    <t>touka almalls</t>
  </si>
  <si>
    <t>farok</t>
  </si>
  <si>
    <t>JIHAN ALTAREFI</t>
  </si>
  <si>
    <t>IFAWZ</t>
  </si>
  <si>
    <t>GHENWA IBRAHEEM</t>
  </si>
  <si>
    <t>meryana salman</t>
  </si>
  <si>
    <t>WALLA KHASHA</t>
  </si>
  <si>
    <t>MHAD MAZEN</t>
  </si>
  <si>
    <t>Alaa Al Zaabe</t>
  </si>
  <si>
    <t>Abd Al Hamed</t>
  </si>
  <si>
    <t>eman khadro</t>
  </si>
  <si>
    <t>KHOULOUD BADOUR</t>
  </si>
  <si>
    <t>doaa  albahsali</t>
  </si>
  <si>
    <t>RAMA BARGHOTH</t>
  </si>
  <si>
    <t>ZHOUR ALMASRI</t>
  </si>
  <si>
    <t>samar alchata</t>
  </si>
  <si>
    <t>FATIMA ALBAKER</t>
  </si>
  <si>
    <t>JOUMHA</t>
  </si>
  <si>
    <t>rouba trode</t>
  </si>
  <si>
    <t>ezzat</t>
  </si>
  <si>
    <t>sulaf shalgien</t>
  </si>
  <si>
    <t>NASIBEH DALAL</t>
  </si>
  <si>
    <t>MAZHAR</t>
  </si>
  <si>
    <t>waed alshofi</t>
  </si>
  <si>
    <t>HALA HTETANI</t>
  </si>
  <si>
    <t>MOATAZ</t>
  </si>
  <si>
    <t>SHAZA ALKHAMRI</t>
  </si>
  <si>
    <t>MARZOUQ</t>
  </si>
  <si>
    <t>Farah Antable</t>
  </si>
  <si>
    <t>Abd AlFatah</t>
  </si>
  <si>
    <t>NOUR NEDAR</t>
  </si>
  <si>
    <t>SIF EDDIN</t>
  </si>
  <si>
    <t>RAZAN MAL</t>
  </si>
  <si>
    <t>GHADA ALMOKTRN</t>
  </si>
  <si>
    <t>MAHA SALEH</t>
  </si>
  <si>
    <t>hamza</t>
  </si>
  <si>
    <t>RANEEM BADRAN</t>
  </si>
  <si>
    <t>MHD RABE</t>
  </si>
  <si>
    <t>zena haidar</t>
  </si>
  <si>
    <t>SHAHER</t>
  </si>
  <si>
    <t>MUNIRA RAIYA</t>
  </si>
  <si>
    <t>maha alaflak</t>
  </si>
  <si>
    <t>tharaa hamza</t>
  </si>
  <si>
    <t>nazeeh</t>
  </si>
  <si>
    <t>ROLA ALKHATEB</t>
  </si>
  <si>
    <t>ABD ALBASET</t>
  </si>
  <si>
    <t>REHAM MAKSOUSA</t>
  </si>
  <si>
    <t>REEM ALDEAB</t>
  </si>
  <si>
    <t>effah maklad</t>
  </si>
  <si>
    <t>OLA OBIED</t>
  </si>
  <si>
    <t xml:space="preserve">fatima  aljalkh </t>
  </si>
  <si>
    <t>zakarya</t>
  </si>
  <si>
    <t>marah ez aldeen</t>
  </si>
  <si>
    <t>mohammad zead</t>
  </si>
  <si>
    <t>RAMADAN</t>
  </si>
  <si>
    <t>Safwat</t>
  </si>
  <si>
    <t>FATIMA KARAM</t>
  </si>
  <si>
    <t>MHD MAROUF</t>
  </si>
  <si>
    <t>lena ragab</t>
  </si>
  <si>
    <t>abd alfatah</t>
  </si>
  <si>
    <t>NOOR GDEED</t>
  </si>
  <si>
    <t>HSAN</t>
  </si>
  <si>
    <t>NOURA ALMOALLEM</t>
  </si>
  <si>
    <t>ZOHAIR</t>
  </si>
  <si>
    <t>hiba zengi</t>
  </si>
  <si>
    <t>HUDA ALDAKAK</t>
  </si>
  <si>
    <t xml:space="preserve">AFAF NOUR ALDEEN </t>
  </si>
  <si>
    <t>MAYADA SOLAIMAN</t>
  </si>
  <si>
    <t>rima alshami</t>
  </si>
  <si>
    <t>ALAA AHMAD</t>
  </si>
  <si>
    <t>Alaa Al Masre</t>
  </si>
  <si>
    <t>Abd Al Kader</t>
  </si>
  <si>
    <t>ENAS MAHMALJI</t>
  </si>
  <si>
    <t>ABD ALNASER</t>
  </si>
  <si>
    <t>asad</t>
  </si>
  <si>
    <t>MHD ADEB</t>
  </si>
  <si>
    <t>KHAWLA MERIE</t>
  </si>
  <si>
    <t>DUAA KHASHA</t>
  </si>
  <si>
    <t>MOHAMMED MAZEN</t>
  </si>
  <si>
    <t>DOAA FAZAA</t>
  </si>
  <si>
    <t>RAMA  DALATI</t>
  </si>
  <si>
    <t>FAHD ADDIN</t>
  </si>
  <si>
    <t>Rahma AlAbd Allah</t>
  </si>
  <si>
    <t>RASHA YOUSSEF</t>
  </si>
  <si>
    <t>MUSLAM</t>
  </si>
  <si>
    <t>RAHAF ALHERBAWI</t>
  </si>
  <si>
    <t>Fatima Almasree</t>
  </si>
  <si>
    <t>Hassan</t>
  </si>
  <si>
    <t>FLOURIN HAMZA</t>
  </si>
  <si>
    <t>MAHA KHORCHID</t>
  </si>
  <si>
    <t>Walaa Alhwrani</t>
  </si>
  <si>
    <t>IMAN NAJIB</t>
  </si>
  <si>
    <t>BATOUL MHESEN</t>
  </si>
  <si>
    <t>taghred alarede</t>
  </si>
  <si>
    <t>KHIER EDDIN</t>
  </si>
  <si>
    <t>mohammad faez</t>
  </si>
  <si>
    <t>Ahmad rateb</t>
  </si>
  <si>
    <t>RASHA BERGHLI</t>
  </si>
  <si>
    <t>MHD RASHDI</t>
  </si>
  <si>
    <t>RASHA CHANANA</t>
  </si>
  <si>
    <t>solafa nofal</t>
  </si>
  <si>
    <t>nedal</t>
  </si>
  <si>
    <t>SAMAH AHMAD</t>
  </si>
  <si>
    <t>SAMAR ALMAHMOUD</t>
  </si>
  <si>
    <t>shoroq araby</t>
  </si>
  <si>
    <t>safaa albokaii</t>
  </si>
  <si>
    <t>GHADA RASOUL</t>
  </si>
  <si>
    <t>GHOFRAN ALJRAKE</t>
  </si>
  <si>
    <t>GHAIDA KREZAN</t>
  </si>
  <si>
    <t>FATMA RAHMA</t>
  </si>
  <si>
    <t>LAYAN SHIKH ALARD</t>
  </si>
  <si>
    <t>MAYA ORFELHA</t>
  </si>
  <si>
    <t>MHD WASEF</t>
  </si>
  <si>
    <t>Marah horia</t>
  </si>
  <si>
    <t>mona kasomeh</t>
  </si>
  <si>
    <t>MAYAR HAMADIEH</t>
  </si>
  <si>
    <t>NADA ALNMER</t>
  </si>
  <si>
    <t>Noha Kanakry</t>
  </si>
  <si>
    <t>HUDA TALEB</t>
  </si>
  <si>
    <t>yasamin thabit</t>
  </si>
  <si>
    <t>yhya</t>
  </si>
  <si>
    <t>alaa toma</t>
  </si>
  <si>
    <t>AMANY ALAHMAD</t>
  </si>
  <si>
    <t>AMIERA ALOTMAN</t>
  </si>
  <si>
    <t>RASHA ALDAWOD</t>
  </si>
  <si>
    <t>RUKAIA ALABED</t>
  </si>
  <si>
    <t>RAHAF ALKABANE</t>
  </si>
  <si>
    <t>FATIMA SALEH</t>
  </si>
  <si>
    <t>FOUTON WAKIL</t>
  </si>
  <si>
    <t>LUBNA ALMOUSA</t>
  </si>
  <si>
    <t>NAJI</t>
  </si>
  <si>
    <t>LAILA ALTOHFA</t>
  </si>
  <si>
    <t>malak masmas</t>
  </si>
  <si>
    <t>MOUNA HSOANI</t>
  </si>
  <si>
    <t>NASOH</t>
  </si>
  <si>
    <t>NOUR ALIMAM</t>
  </si>
  <si>
    <t>MOHAMAD ZIAD</t>
  </si>
  <si>
    <t>NOUR ALHOUDA</t>
  </si>
  <si>
    <t>Nourhan Akasha</t>
  </si>
  <si>
    <t>Basem</t>
  </si>
  <si>
    <t>MHD YASSIN</t>
  </si>
  <si>
    <t>HIBA MOUTE</t>
  </si>
  <si>
    <t>ABD ALAAH</t>
  </si>
  <si>
    <t>NTALEEN MELHEM</t>
  </si>
  <si>
    <t>EBTISAM DAABOL</t>
  </si>
  <si>
    <t>ALAA DAABAL</t>
  </si>
  <si>
    <t>MHD EZZ EDDIN</t>
  </si>
  <si>
    <t>ELEFT ALKADRE</t>
  </si>
  <si>
    <t xml:space="preserve">amina  alhousen </t>
  </si>
  <si>
    <t xml:space="preserve">housein </t>
  </si>
  <si>
    <t>AMIERA ALHAMED</t>
  </si>
  <si>
    <t>RABAB  ABD ULLAH</t>
  </si>
  <si>
    <t xml:space="preserve">NADEEM </t>
  </si>
  <si>
    <t>REHAM ABO ARAJ</t>
  </si>
  <si>
    <t>ROULA DEIB</t>
  </si>
  <si>
    <t>SROR NOUREDDIN</t>
  </si>
  <si>
    <t>faten sharrouf</t>
  </si>
  <si>
    <t>radi</t>
  </si>
  <si>
    <t>FATEN KAHMOUZ</t>
  </si>
  <si>
    <t>fardous  alraies</t>
  </si>
  <si>
    <t>mhd khair</t>
  </si>
  <si>
    <t>LAMA ALDALATE</t>
  </si>
  <si>
    <t>MARAH RANKOUSE</t>
  </si>
  <si>
    <t>MARWA ALBRH JKLE</t>
  </si>
  <si>
    <t>hamd</t>
  </si>
  <si>
    <t xml:space="preserve">NISREEN  NAGM AL DEEN </t>
  </si>
  <si>
    <t xml:space="preserve">MAHMOUD </t>
  </si>
  <si>
    <t>zohir</t>
  </si>
  <si>
    <t>hoda abo ras</t>
  </si>
  <si>
    <t>Boshra Jafar</t>
  </si>
  <si>
    <t>Ragab</t>
  </si>
  <si>
    <t>Ghalia Alakramy</t>
  </si>
  <si>
    <t>Farouk</t>
  </si>
  <si>
    <t>kara</t>
  </si>
  <si>
    <t>الفصل الثاني من العام الدراسي 2021-2022</t>
  </si>
  <si>
    <t>يجب أن تقوم بملئ الحقول بالمعلومات المطلوبة بشكل صحيح</t>
  </si>
  <si>
    <t>في حال وجود أي خطأ في البيانات يمكنك التعديل من هنا</t>
  </si>
  <si>
    <t>إلى المصرف التسليف الشعبي</t>
  </si>
  <si>
    <t>الفصل الأول 2022-2023</t>
  </si>
  <si>
    <t>مستنفذفصل اول 2022-2023</t>
  </si>
  <si>
    <t>مستنفذ فصل اول 2022-2023</t>
  </si>
  <si>
    <t xml:space="preserve">فاطمة </t>
  </si>
  <si>
    <t>سهير فاهمة</t>
  </si>
  <si>
    <t>F30</t>
  </si>
  <si>
    <t>بيروت</t>
  </si>
  <si>
    <t>HIBA HUSIEN ALI</t>
  </si>
  <si>
    <t>IZDIHAR</t>
  </si>
  <si>
    <t>dema deeb</t>
  </si>
  <si>
    <t>mouhamad</t>
  </si>
  <si>
    <t>KHALIEL</t>
  </si>
  <si>
    <t>reham khatba</t>
  </si>
  <si>
    <t>LOREEN GHANDOUR</t>
  </si>
  <si>
    <t>FARUQ</t>
  </si>
  <si>
    <t>SALLY HASAN</t>
  </si>
  <si>
    <t>JABYNAH</t>
  </si>
  <si>
    <t>Salwa Albasha</t>
  </si>
  <si>
    <t>Shaher</t>
  </si>
  <si>
    <t>Doha</t>
  </si>
  <si>
    <t>Almara</t>
  </si>
  <si>
    <t>LEENA SALMON</t>
  </si>
  <si>
    <t>MARWA KADREE</t>
  </si>
  <si>
    <t>DAHOOK</t>
  </si>
  <si>
    <t>SHAM</t>
  </si>
  <si>
    <t>DAMA SUBURB</t>
  </si>
  <si>
    <t>السقيلبية</t>
  </si>
  <si>
    <t>NAJAT KHABORY</t>
  </si>
  <si>
    <t>AMEEN</t>
  </si>
  <si>
    <t>SADIKA</t>
  </si>
  <si>
    <t>ALSKYLBEEH</t>
  </si>
  <si>
    <t>#N/A</t>
  </si>
  <si>
    <t>FAHED KANZAA</t>
  </si>
  <si>
    <t>KAKRHEA</t>
  </si>
  <si>
    <t>JEHAN KASEM</t>
  </si>
  <si>
    <t>saqr</t>
  </si>
  <si>
    <t>kaes</t>
  </si>
  <si>
    <t>mnen</t>
  </si>
  <si>
    <t>raefa</t>
  </si>
  <si>
    <t>BANAN TANTA</t>
  </si>
  <si>
    <t>MHD GHIATH</t>
  </si>
  <si>
    <t>MAHMOOD</t>
  </si>
  <si>
    <t>DOUAA MOUSA BASHA</t>
  </si>
  <si>
    <t>Ruba alyuseef</t>
  </si>
  <si>
    <t>Atef</t>
  </si>
  <si>
    <t>Alkusweah</t>
  </si>
  <si>
    <t>RUBA HELION</t>
  </si>
  <si>
    <t>MOHAMMAD ADEL</t>
  </si>
  <si>
    <t>KHIEREA</t>
  </si>
  <si>
    <t>مرح شبانه</t>
  </si>
  <si>
    <t>MARAH SHABANA</t>
  </si>
  <si>
    <t>MAHAJE</t>
  </si>
  <si>
    <t>MAYA HARB</t>
  </si>
  <si>
    <t>ALTTAF</t>
  </si>
  <si>
    <t>MAYADA ALSHAHEF</t>
  </si>
  <si>
    <t>MERSEL</t>
  </si>
  <si>
    <t>GHAZALA</t>
  </si>
  <si>
    <t>nansi essa</t>
  </si>
  <si>
    <t>hazar dalloul</t>
  </si>
  <si>
    <t>bassoum salloum</t>
  </si>
  <si>
    <t>SALAM ALKELANY</t>
  </si>
  <si>
    <t>zaherh</t>
  </si>
  <si>
    <t>TASNIM ALAMIN</t>
  </si>
  <si>
    <t>BADREEDIN</t>
  </si>
  <si>
    <t>janset doughouth</t>
  </si>
  <si>
    <t>HANEN SAHEM</t>
  </si>
  <si>
    <t>HAYAT ALLHAM</t>
  </si>
  <si>
    <t>RANIA ZEINA</t>
  </si>
  <si>
    <t>رشا احمد</t>
  </si>
  <si>
    <t>RASHA AHMAD</t>
  </si>
  <si>
    <t>LAMYAA</t>
  </si>
  <si>
    <t>GBAGB</t>
  </si>
  <si>
    <t>RAHAF KIKI</t>
  </si>
  <si>
    <t>AHMAD MEAD</t>
  </si>
  <si>
    <t>ZAINAB ISMAEL</t>
  </si>
  <si>
    <t>EATISSAM</t>
  </si>
  <si>
    <t>القيسرية</t>
  </si>
  <si>
    <t>saleh a;ojel</t>
  </si>
  <si>
    <t>yaze</t>
  </si>
  <si>
    <t>alqesaria</t>
  </si>
  <si>
    <t>Safa Alkateeb</t>
  </si>
  <si>
    <t>rashad</t>
  </si>
  <si>
    <t>Idlib</t>
  </si>
  <si>
    <t>Fatema Al maslmane</t>
  </si>
  <si>
    <t>Mohmad Faeaz</t>
  </si>
  <si>
    <t>SOHEEL</t>
  </si>
  <si>
    <t>nsrin hamsho</t>
  </si>
  <si>
    <t>MOAFAQ</t>
  </si>
  <si>
    <t>MIRVAT</t>
  </si>
  <si>
    <t>noor hadad</t>
  </si>
  <si>
    <t>sayda</t>
  </si>
  <si>
    <t>Nevwn alsabg</t>
  </si>
  <si>
    <t>badriah</t>
  </si>
  <si>
    <t>HIBA AMMAR</t>
  </si>
  <si>
    <t>MELENDA</t>
  </si>
  <si>
    <t>DAMASCUS - JARAMANA</t>
  </si>
  <si>
    <t xml:space="preserve">فهد </t>
  </si>
  <si>
    <t>amal alshehab</t>
  </si>
  <si>
    <t>اسماء الذياب</t>
  </si>
  <si>
    <t>باير</t>
  </si>
  <si>
    <t>هندية</t>
  </si>
  <si>
    <t>الاء المقداد</t>
  </si>
  <si>
    <t>ALAA GHRIRI</t>
  </si>
  <si>
    <t>KHABAB</t>
  </si>
  <si>
    <t>aya alabd</t>
  </si>
  <si>
    <t>wejeh</t>
  </si>
  <si>
    <t>BOSHRA ALHJAJ</t>
  </si>
  <si>
    <t>BDR</t>
  </si>
  <si>
    <t>JOUDI ISMAIEL</t>
  </si>
  <si>
    <t>HALA YOUSSEF</t>
  </si>
  <si>
    <t>MAJEEDA</t>
  </si>
  <si>
    <t>DANA ALMOBED</t>
  </si>
  <si>
    <t>207</t>
  </si>
  <si>
    <t>RUBA ETAHA</t>
  </si>
  <si>
    <t>RANEEM DEEA</t>
  </si>
  <si>
    <t>riham abou ammar</t>
  </si>
  <si>
    <t>fadel</t>
  </si>
  <si>
    <t>RAHAF ALMASRI</t>
  </si>
  <si>
    <t>rahaf</t>
  </si>
  <si>
    <t>RAHAF SALAMA</t>
  </si>
  <si>
    <t>MOHNA</t>
  </si>
  <si>
    <t>رولا دياب</t>
  </si>
  <si>
    <t>REMONDA ABOUD</t>
  </si>
  <si>
    <t>ALIES</t>
  </si>
  <si>
    <t>SAJEDA ALZOURE</t>
  </si>
  <si>
    <t>Sara Jafarae</t>
  </si>
  <si>
    <t>shatha badr aldeen</t>
  </si>
  <si>
    <t>fawwaz</t>
  </si>
  <si>
    <t>SHOROK YOUNIES</t>
  </si>
  <si>
    <t>OLA</t>
  </si>
  <si>
    <t>ABEER SHRSHAR</t>
  </si>
  <si>
    <t>ola alaenia</t>
  </si>
  <si>
    <t>GHAZAL ALBAKRI</t>
  </si>
  <si>
    <t>Jarmana</t>
  </si>
  <si>
    <t>GHFRAN ALRHEBANE</t>
  </si>
  <si>
    <t>FATEN ALKHATEEB</t>
  </si>
  <si>
    <t>FATIMA ALZOABY</t>
  </si>
  <si>
    <t>FARAH ALATAAR</t>
  </si>
  <si>
    <t xml:space="preserve"> DAMASCUS</t>
  </si>
  <si>
    <t>MARWA ALMSOUTY</t>
  </si>
  <si>
    <t>ABD ALAZIZ</t>
  </si>
  <si>
    <t>MONEIRA</t>
  </si>
  <si>
    <t>منيرة حوري</t>
  </si>
  <si>
    <t>دريد</t>
  </si>
  <si>
    <t>moneera hory</t>
  </si>
  <si>
    <t>dored</t>
  </si>
  <si>
    <t>alnabk</t>
  </si>
  <si>
    <t xml:space="preserve"> maysaa alkheami</t>
  </si>
  <si>
    <t>mhd aeman</t>
  </si>
  <si>
    <t>DEIRAZZOR</t>
  </si>
  <si>
    <t>NAJWA QAMAR</t>
  </si>
  <si>
    <t>heba kholi</t>
  </si>
  <si>
    <t>mohamad saeed</t>
  </si>
  <si>
    <t>neamat</t>
  </si>
  <si>
    <t>hadeel abou shakra</t>
  </si>
  <si>
    <t>moneeb</t>
  </si>
  <si>
    <t>WOROD SALEM</t>
  </si>
  <si>
    <t>MHD JABER</t>
  </si>
  <si>
    <t>Wesal Al Mahmoud</t>
  </si>
  <si>
    <t>Zeba</t>
  </si>
  <si>
    <t>Atna</t>
  </si>
  <si>
    <t>متان</t>
  </si>
  <si>
    <t>YOSRA</t>
  </si>
  <si>
    <t>MATAN</t>
  </si>
  <si>
    <t>الماظة</t>
  </si>
  <si>
    <t>HANAN DAYOUB</t>
  </si>
  <si>
    <t>Ebthaj Khateb</t>
  </si>
  <si>
    <t>Mohmad Hosam</t>
  </si>
  <si>
    <t>goson</t>
  </si>
  <si>
    <t xml:space="preserve"> osama hafiz</t>
  </si>
  <si>
    <t>mohamad kheer</t>
  </si>
  <si>
    <t>ESRAA ALGHBRA</t>
  </si>
  <si>
    <t>اليزة الرمضان</t>
  </si>
  <si>
    <t>تل</t>
  </si>
  <si>
    <t>IMTETHAL ALGHBRA</t>
  </si>
  <si>
    <t>MUSTAFA|</t>
  </si>
  <si>
    <t>AMERA ALAKTAA</t>
  </si>
  <si>
    <t>ayat</t>
  </si>
  <si>
    <t>nasebah</t>
  </si>
  <si>
    <t>AYA HAMZEH</t>
  </si>
  <si>
    <t>GARAMANA</t>
  </si>
  <si>
    <t>ENAS ZIENA</t>
  </si>
  <si>
    <t>ENAS SHWSHARA</t>
  </si>
  <si>
    <t>ABDULMAJED</t>
  </si>
  <si>
    <t>DANIA</t>
  </si>
  <si>
    <t>SAWA</t>
  </si>
  <si>
    <t>القبة</t>
  </si>
  <si>
    <t>duaa abd rabbo</t>
  </si>
  <si>
    <t>mphammad ayman</t>
  </si>
  <si>
    <t>rahma</t>
  </si>
  <si>
    <t>dounai ismail</t>
  </si>
  <si>
    <t>hashaem</t>
  </si>
  <si>
    <t>RAMA ALGHBRA</t>
  </si>
  <si>
    <t>rama mardini</t>
  </si>
  <si>
    <t>mohammed soliman</t>
  </si>
  <si>
    <t>ربا رجب</t>
  </si>
  <si>
    <t>Rash Hamo</t>
  </si>
  <si>
    <t>Rashad</t>
  </si>
  <si>
    <t>Mara</t>
  </si>
  <si>
    <t>RACHA MAHMOUD</t>
  </si>
  <si>
    <t>rand</t>
  </si>
  <si>
    <t>tahany</t>
  </si>
  <si>
    <t>keswe</t>
  </si>
  <si>
    <t>rahaf shams aldeen</t>
  </si>
  <si>
    <t>Mnsor</t>
  </si>
  <si>
    <t>RAWAN SOMAK</t>
  </si>
  <si>
    <t>ROULA KASEM</t>
  </si>
  <si>
    <t>SARA TELLO</t>
  </si>
  <si>
    <t>KHLDOUN</t>
  </si>
  <si>
    <t>SUOZI</t>
  </si>
  <si>
    <t>سلام الحلبي</t>
  </si>
  <si>
    <t>shaza</t>
  </si>
  <si>
    <t>rasol</t>
  </si>
  <si>
    <t xml:space="preserve">shahd gabri </t>
  </si>
  <si>
    <t>safaa arnous</t>
  </si>
  <si>
    <t>yehea</t>
  </si>
  <si>
    <t>GHALIA ALSHMAA</t>
  </si>
  <si>
    <t>GHALIEH ALMLIHANI</t>
  </si>
  <si>
    <t>ghfran</t>
  </si>
  <si>
    <t>aaiha</t>
  </si>
  <si>
    <t>GHAIDAA JABR</t>
  </si>
  <si>
    <t>FAEZA</t>
  </si>
  <si>
    <t>فاطمه فهد</t>
  </si>
  <si>
    <t>FARAH AJOZ</t>
  </si>
  <si>
    <t>كاتيا غيث</t>
  </si>
  <si>
    <t>انطوان</t>
  </si>
  <si>
    <t>MONOR</t>
  </si>
  <si>
    <t>nisreen</t>
  </si>
  <si>
    <t>درمينة</t>
  </si>
  <si>
    <t>NISREEN YOUSEF</t>
  </si>
  <si>
    <t>HABIB</t>
  </si>
  <si>
    <t>NOUR IBRAHEEM</t>
  </si>
  <si>
    <t>noor alsham alkhoja</t>
  </si>
  <si>
    <t>mohmad ramez</t>
  </si>
  <si>
    <t>khofan</t>
  </si>
  <si>
    <t>Yasir</t>
  </si>
  <si>
    <t>نور عبد الفتاح</t>
  </si>
  <si>
    <t>Amane</t>
  </si>
  <si>
    <t>HOUDA BAZAZH</t>
  </si>
  <si>
    <t>HAYA ASSAD</t>
  </si>
  <si>
    <t>EIAD</t>
  </si>
  <si>
    <t>WEJDAN SAKER</t>
  </si>
  <si>
    <t>Walaa Shaban</t>
  </si>
  <si>
    <t>YASSMINE HALAWE</t>
  </si>
  <si>
    <t>YUSRA SAAD ALDEEN</t>
  </si>
  <si>
    <t>ASSEL ALREFAI</t>
  </si>
  <si>
    <t>MAYSAM</t>
  </si>
  <si>
    <t>SAMAR ALTAKI</t>
  </si>
  <si>
    <t>راس المعره</t>
  </si>
  <si>
    <t>alaa alassaf</t>
  </si>
  <si>
    <t>الاء داوود</t>
  </si>
  <si>
    <t>khadiga</t>
  </si>
  <si>
    <t>MOSLEM</t>
  </si>
  <si>
    <t>اماني حسن</t>
  </si>
  <si>
    <t>amani shab aldin</t>
  </si>
  <si>
    <t>aqbal</t>
  </si>
  <si>
    <t>aya salloum</t>
  </si>
  <si>
    <t>BATOUL HURIEH</t>
  </si>
  <si>
    <t>bahija molhem</t>
  </si>
  <si>
    <t>monzer</t>
  </si>
  <si>
    <t>qtaeba</t>
  </si>
  <si>
    <t>thahbea</t>
  </si>
  <si>
    <t>THOEREA</t>
  </si>
  <si>
    <t>MOUHAMMAD</t>
  </si>
  <si>
    <t>SAFAAA</t>
  </si>
  <si>
    <t>SANAA ALSHANAN</t>
  </si>
  <si>
    <t>HAFSA ALSHABE</t>
  </si>
  <si>
    <t>ATAALAH</t>
  </si>
  <si>
    <t>DIMA BAKIR</t>
  </si>
  <si>
    <t>rama esqandarani</t>
  </si>
  <si>
    <t>RAMA ALMODALLAL</t>
  </si>
  <si>
    <t>MHD AMER</t>
  </si>
  <si>
    <t>rama almeray</t>
  </si>
  <si>
    <t>RUBA ALKHNSA</t>
  </si>
  <si>
    <t>Rehab Alkhateb</t>
  </si>
  <si>
    <t>Abd Alwahab</t>
  </si>
  <si>
    <t>عين الجرن</t>
  </si>
  <si>
    <t>RAZAN SOLAIMAN</t>
  </si>
  <si>
    <t>NOFAL</t>
  </si>
  <si>
    <t>Rasha Aljoudi</t>
  </si>
  <si>
    <t>RAGHDAA AJAJ</t>
  </si>
  <si>
    <t>ANABEK</t>
  </si>
  <si>
    <t>RANEM SAHLOUL</t>
  </si>
  <si>
    <t>REHAM AL SHAMAA</t>
  </si>
  <si>
    <t>MHD HISHAM</t>
  </si>
  <si>
    <t>ROUDINA BADOE</t>
  </si>
  <si>
    <t>rola othman</t>
  </si>
  <si>
    <t>REEM ABO REBIEH</t>
  </si>
  <si>
    <t>AHMAD MONZER</t>
  </si>
  <si>
    <t>REEM YONAS</t>
  </si>
  <si>
    <t>MHD SHAREF</t>
  </si>
  <si>
    <t>saeeda mostafa</t>
  </si>
  <si>
    <t>mpkhayam alyarmouq</t>
  </si>
  <si>
    <t>SARAHA ALATER</t>
  </si>
  <si>
    <t>SEDRA BRA</t>
  </si>
  <si>
    <t>SALAM BAKRE</t>
  </si>
  <si>
    <t>HAEDR</t>
  </si>
  <si>
    <t>samah nassri</t>
  </si>
  <si>
    <t>AJAMEA</t>
  </si>
  <si>
    <t xml:space="preserve">مريم </t>
  </si>
  <si>
    <t>Shemaa Aljaban</t>
  </si>
  <si>
    <t>Abeer Shekh Khalil</t>
  </si>
  <si>
    <t>الطواطحة</t>
  </si>
  <si>
    <t>ABEER HACHIM</t>
  </si>
  <si>
    <t>MAMDOHA</t>
  </si>
  <si>
    <t>ola hajar</t>
  </si>
  <si>
    <t>GHOSON MOHAMMAD</t>
  </si>
  <si>
    <t>MANOKH</t>
  </si>
  <si>
    <t>GHOFRAN HAELAM</t>
  </si>
  <si>
    <t>GHAIDA AL BAKHET</t>
  </si>
  <si>
    <t>RABEA</t>
  </si>
  <si>
    <t>AFEFA</t>
  </si>
  <si>
    <t>FATIMA HASOUN</t>
  </si>
  <si>
    <t>SUMIA</t>
  </si>
  <si>
    <t>FADWA BAZRBASHE</t>
  </si>
  <si>
    <t>qamar</t>
  </si>
  <si>
    <t>asma</t>
  </si>
  <si>
    <t>katia harb</t>
  </si>
  <si>
    <t>zahi</t>
  </si>
  <si>
    <t>Lama Jabar</t>
  </si>
  <si>
    <t>Lana fatal</t>
  </si>
  <si>
    <t>LEEN ALFRAA</t>
  </si>
  <si>
    <t>MARIAM ABBAS</t>
  </si>
  <si>
    <t>الصبوره</t>
  </si>
  <si>
    <t>MANAR ATYA</t>
  </si>
  <si>
    <t xml:space="preserve">mohamad hasan </t>
  </si>
  <si>
    <t xml:space="preserve">damascs </t>
  </si>
  <si>
    <t>MIRAY ALKASSIS</t>
  </si>
  <si>
    <t>BACHAR</t>
  </si>
  <si>
    <t>ANTWANET</t>
  </si>
  <si>
    <t>raifa</t>
  </si>
  <si>
    <t>NISREEN SHBEEB</t>
  </si>
  <si>
    <t>MAKIA</t>
  </si>
  <si>
    <t>نهلا الابراهيم</t>
  </si>
  <si>
    <t>NORAN ALGHAWI</t>
  </si>
  <si>
    <t>HEBA ALKHALAA</t>
  </si>
  <si>
    <t>haya alghayad</t>
  </si>
  <si>
    <t>abdalraouf</t>
  </si>
  <si>
    <t>walaa kaak</t>
  </si>
  <si>
    <t>dmeer</t>
  </si>
  <si>
    <t>YAMAMA ALMOTLAK</t>
  </si>
  <si>
    <t>siwar alkhateeb</t>
  </si>
  <si>
    <t>NAWAL BAKDONES</t>
  </si>
  <si>
    <t>هديه يوسف شيباني</t>
  </si>
  <si>
    <t>NADA FYAD</t>
  </si>
  <si>
    <t>ELHAM EBRAHIM</t>
  </si>
  <si>
    <t>NEMAH</t>
  </si>
  <si>
    <t>ALSAYEDA ZINAB</t>
  </si>
  <si>
    <t>elham almahawesh</t>
  </si>
  <si>
    <t>alsaeda zaenab</t>
  </si>
  <si>
    <t>issa</t>
  </si>
  <si>
    <t>boshra joudiya</t>
  </si>
  <si>
    <t>مزرعة بيت جن</t>
  </si>
  <si>
    <t>HANEN WAFAA</t>
  </si>
  <si>
    <t>KHOLOD SFRJLANE</t>
  </si>
  <si>
    <t>DANIA SHAMOUT</t>
  </si>
  <si>
    <t>عربين - ريف دمشق</t>
  </si>
  <si>
    <t>Duaa Shkeran</t>
  </si>
  <si>
    <t>Abdulhafiz</t>
  </si>
  <si>
    <t>Maisaa</t>
  </si>
  <si>
    <t>Damascus contryside</t>
  </si>
  <si>
    <t>roaa hatem</t>
  </si>
  <si>
    <t>RAMA BAKRE BASHA</t>
  </si>
  <si>
    <t>Mhmad Hasan</t>
  </si>
  <si>
    <t>RACHA ALSOS</t>
  </si>
  <si>
    <t>SHBLE</t>
  </si>
  <si>
    <t>RAGHAD ABOLWAFA</t>
  </si>
  <si>
    <t>MOHAMAD OMAR</t>
  </si>
  <si>
    <t>AL TALL</t>
  </si>
  <si>
    <t>alnmr</t>
  </si>
  <si>
    <t>RAHAF SAHEIOUN</t>
  </si>
  <si>
    <t>RAHAF AWDA</t>
  </si>
  <si>
    <t>jableh</t>
  </si>
  <si>
    <t>RAWAN ALHAMED</t>
  </si>
  <si>
    <t>RAWAN ALHAMWE</t>
  </si>
  <si>
    <t>rouz alkhlil</t>
  </si>
  <si>
    <t>rwaeda alqaha hi</t>
  </si>
  <si>
    <t>hyam</t>
  </si>
  <si>
    <t>REMA ALASAAD</t>
  </si>
  <si>
    <t>SALam</t>
  </si>
  <si>
    <t>saadat</t>
  </si>
  <si>
    <t>salama abd alrazak</t>
  </si>
  <si>
    <t>farwk</t>
  </si>
  <si>
    <t>ذكير</t>
  </si>
  <si>
    <t>sewar alhamad</t>
  </si>
  <si>
    <t>hardan</t>
  </si>
  <si>
    <t>deer alzour</t>
  </si>
  <si>
    <t>ABEER DEAB</t>
  </si>
  <si>
    <t>Afaf Abbas</t>
  </si>
  <si>
    <t>Abdulrazak</t>
  </si>
  <si>
    <t>Tafida</t>
  </si>
  <si>
    <t>OLA ALREFAE</t>
  </si>
  <si>
    <t>FATHEA BASHIR</t>
  </si>
  <si>
    <t>QAMAR GHANAM</t>
  </si>
  <si>
    <t>Layla</t>
  </si>
  <si>
    <t>MHD Yasin</t>
  </si>
  <si>
    <t>Raouda</t>
  </si>
  <si>
    <t>MHD KHALIL ALHAJ ALI</t>
  </si>
  <si>
    <t>TURKEHA</t>
  </si>
  <si>
    <t>maram brek</t>
  </si>
  <si>
    <t>Marwa Alfahal</t>
  </si>
  <si>
    <t>MANAL SLIMAN</t>
  </si>
  <si>
    <t>RASHEED</t>
  </si>
  <si>
    <t xml:space="preserve">رحيبة </t>
  </si>
  <si>
    <t>aaesa</t>
  </si>
  <si>
    <t>maha marza</t>
  </si>
  <si>
    <t>AHMAD KHIER</t>
  </si>
  <si>
    <t>FATOM</t>
  </si>
  <si>
    <t>qatana</t>
  </si>
  <si>
    <t>NADA ALMSOUTI</t>
  </si>
  <si>
    <t>KHANOM</t>
  </si>
  <si>
    <t>nsreen khalil</t>
  </si>
  <si>
    <t>NASIBEH ALCHIKH</t>
  </si>
  <si>
    <t>ABDULHAKIM</t>
  </si>
  <si>
    <t>KARIMA</t>
  </si>
  <si>
    <t>NAWAL TOTANJE</t>
  </si>
  <si>
    <t>MHD ANWAR</t>
  </si>
  <si>
    <t xml:space="preserve"> nour aldib hnidi</t>
  </si>
  <si>
    <t>NOUR KATBEH</t>
  </si>
  <si>
    <t>AMAI</t>
  </si>
  <si>
    <t xml:space="preserve">GARMANA
</t>
  </si>
  <si>
    <t>NOURA ALHARIRI</t>
  </si>
  <si>
    <t>HEBA ALLAH MAHFOUD</t>
  </si>
  <si>
    <t>heba waked</t>
  </si>
  <si>
    <t>zayad</t>
  </si>
  <si>
    <t>MANADE SLEK</t>
  </si>
  <si>
    <t>الخميسيه</t>
  </si>
  <si>
    <t>RAQA</t>
  </si>
  <si>
    <t>yahia</t>
  </si>
  <si>
    <t>miada ali</t>
  </si>
  <si>
    <t>ODUDA ZEDAN</t>
  </si>
  <si>
    <t>RAMA ALNATOUR</t>
  </si>
  <si>
    <t>albotol ramadan</t>
  </si>
  <si>
    <t>miadah</t>
  </si>
  <si>
    <t>شنيره</t>
  </si>
  <si>
    <t>dalia awad</t>
  </si>
  <si>
    <t>ola neem</t>
  </si>
  <si>
    <t>naife</t>
  </si>
  <si>
    <t>BATOUL ALMADI</t>
  </si>
  <si>
    <t>Esraa Alsbsbe</t>
  </si>
  <si>
    <t>Abd Alkarem</t>
  </si>
  <si>
    <t>Khola</t>
  </si>
  <si>
    <t>Alkaswa</t>
  </si>
  <si>
    <t>ALAA JABOULEA</t>
  </si>
  <si>
    <t>Amal Al kateb</t>
  </si>
  <si>
    <t>Mohmad basam</t>
  </si>
  <si>
    <t>ayat gomaa alasi</t>
  </si>
  <si>
    <t>gomaa</t>
  </si>
  <si>
    <t>mdiha</t>
  </si>
  <si>
    <t>grmana</t>
  </si>
  <si>
    <t>EMAN ALHAJALY</t>
  </si>
  <si>
    <t>HYLA</t>
  </si>
  <si>
    <t>ALKWAIT</t>
  </si>
  <si>
    <t>TALFITA</t>
  </si>
  <si>
    <t>BATOL ALSALEH</t>
  </si>
  <si>
    <t>Bothina bazzy</t>
  </si>
  <si>
    <t>Zehria</t>
  </si>
  <si>
    <t>Khan Arnba</t>
  </si>
  <si>
    <t>tamam aashour</t>
  </si>
  <si>
    <t>abd allateef</t>
  </si>
  <si>
    <t>rouqia</t>
  </si>
  <si>
    <t>ravqous</t>
  </si>
  <si>
    <t>tharaa barake</t>
  </si>
  <si>
    <t>hasnaa shdoud</t>
  </si>
  <si>
    <t>Dareen Nahla</t>
  </si>
  <si>
    <t>Mansor</t>
  </si>
  <si>
    <t>Deba</t>
  </si>
  <si>
    <t>roba mahairi</t>
  </si>
  <si>
    <t>osima</t>
  </si>
  <si>
    <t>29735</t>
  </si>
  <si>
    <t>RAGHAD ALHOSNYYA</t>
  </si>
  <si>
    <t>FAWZY</t>
  </si>
  <si>
    <t>alswaydaa</t>
  </si>
  <si>
    <t>ROUZA ABD ALRZAK</t>
  </si>
  <si>
    <t>reem</t>
  </si>
  <si>
    <t>ZUBIDA ALSAEID</t>
  </si>
  <si>
    <t>salwa nasab</t>
  </si>
  <si>
    <t>kswa</t>
  </si>
  <si>
    <t>CELIN ALGHAITH</t>
  </si>
  <si>
    <t>NZMEHA</t>
  </si>
  <si>
    <t>samar qatqout</t>
  </si>
  <si>
    <t>nedaa</t>
  </si>
  <si>
    <t>دمسق</t>
  </si>
  <si>
    <t>shaza baqdounes</t>
  </si>
  <si>
    <t>mohammad ammar</t>
  </si>
  <si>
    <t>shrouq akghaseen</t>
  </si>
  <si>
    <t>louay</t>
  </si>
  <si>
    <t>houaida</t>
  </si>
  <si>
    <t>Safaa AlKaser AlRefaea</t>
  </si>
  <si>
    <t>Abd AlRahem</t>
  </si>
  <si>
    <t>Mounera</t>
  </si>
  <si>
    <t>Mashfa Draa</t>
  </si>
  <si>
    <t>ABDALFATTAH</t>
  </si>
  <si>
    <t>farah soliman</t>
  </si>
  <si>
    <t>qtaifa</t>
  </si>
  <si>
    <t>FARAH KATOUH</t>
  </si>
  <si>
    <t>marwa alsehnawi</t>
  </si>
  <si>
    <t>Maha Alhasan</t>
  </si>
  <si>
    <t>Marba</t>
  </si>
  <si>
    <t>القنية</t>
  </si>
  <si>
    <t>mayada kretem</t>
  </si>
  <si>
    <t>hasn</t>
  </si>
  <si>
    <t>marem</t>
  </si>
  <si>
    <t>alknea</t>
  </si>
  <si>
    <t>مردك</t>
  </si>
  <si>
    <t>narminb nasr</t>
  </si>
  <si>
    <t>sitan</t>
  </si>
  <si>
    <t>moneera</t>
  </si>
  <si>
    <t>zobayda</t>
  </si>
  <si>
    <t>دمشق المزة 86</t>
  </si>
  <si>
    <t>KAFR SHAMS</t>
  </si>
  <si>
    <t>Nour haj mahmod</t>
  </si>
  <si>
    <t>Samir</t>
  </si>
  <si>
    <t>HUDA DAROESH</t>
  </si>
  <si>
    <t>MOMENHA</t>
  </si>
  <si>
    <t>HANAA ABO SHAMA</t>
  </si>
  <si>
    <t>wroud</t>
  </si>
  <si>
    <t>fahimia</t>
  </si>
  <si>
    <t>ahlam aleskandar</t>
  </si>
  <si>
    <t>rabia</t>
  </si>
  <si>
    <t>Eman Al Kadre</t>
  </si>
  <si>
    <t>Mohmad Ez Al Deen</t>
  </si>
  <si>
    <t>KESWA</t>
  </si>
  <si>
    <t>raghda maryamqoul</t>
  </si>
  <si>
    <t>rawan jaafar</t>
  </si>
  <si>
    <t>harqah</t>
  </si>
  <si>
    <t>Salam Baker</t>
  </si>
  <si>
    <t>SALMA ALBASAR</t>
  </si>
  <si>
    <t>بيت سوا</t>
  </si>
  <si>
    <t>SOHA JOMAA</t>
  </si>
  <si>
    <t>almia abo asaad</t>
  </si>
  <si>
    <t>FATEN ALKHADRAWI</t>
  </si>
  <si>
    <t>FATIMA ALSHOBAANY</t>
  </si>
  <si>
    <t>fedaa mayhoob</t>
  </si>
  <si>
    <t>talet alkhedr</t>
  </si>
  <si>
    <t>فاحل</t>
  </si>
  <si>
    <t>malak naeem</t>
  </si>
  <si>
    <t>fahel2-1-</t>
  </si>
  <si>
    <t>MANAL ALWANAS</t>
  </si>
  <si>
    <t>MAYSSOON ABD ALRAZAK</t>
  </si>
  <si>
    <t>OSAYMA</t>
  </si>
  <si>
    <t>NEAMAT SALIM</t>
  </si>
  <si>
    <t>HADIA BAHRI</t>
  </si>
  <si>
    <t>ALAA JABLE</t>
  </si>
  <si>
    <t>SAMAHER</t>
  </si>
  <si>
    <t>BATOOL MOHAMMAD</t>
  </si>
  <si>
    <t>SAMAKYAT</t>
  </si>
  <si>
    <t>2006</t>
  </si>
  <si>
    <t>2007</t>
  </si>
  <si>
    <t>2005</t>
  </si>
  <si>
    <t>2018</t>
  </si>
  <si>
    <t>2014</t>
  </si>
  <si>
    <t>فصول الانقطاع</t>
  </si>
  <si>
    <t>ف1 2022-2023</t>
  </si>
  <si>
    <t>ف2 2022-2023</t>
  </si>
  <si>
    <t>الفصل الثاني 2022-2023</t>
  </si>
  <si>
    <t>مستنفذ فصل ثاني 2022-2023</t>
  </si>
  <si>
    <t xml:space="preserve">الاء غياض </t>
  </si>
  <si>
    <t>هنوى</t>
  </si>
  <si>
    <t>طليعه</t>
  </si>
  <si>
    <t>محمد كامل</t>
  </si>
  <si>
    <t>إرسال ملف الإستمارة (Excel ) عبر البريد الإلكتروني إلى العنوان التالي :
kin.ople119@ hotmail.com
 ويجب أن يكون موضوع الإيميل هو الرقم الإمتحاني للطالب</t>
  </si>
  <si>
    <t>الفصل الأول 2024-2023</t>
  </si>
  <si>
    <t>1/1/2000</t>
  </si>
  <si>
    <t>12/6/1994</t>
  </si>
  <si>
    <t>برزه</t>
  </si>
  <si>
    <t>1/1/1995</t>
  </si>
  <si>
    <t>1/1/1998</t>
  </si>
  <si>
    <t>2019</t>
  </si>
  <si>
    <t>1/1/1999</t>
  </si>
  <si>
    <t>5/1/1999</t>
  </si>
  <si>
    <t>1/4/2000</t>
  </si>
  <si>
    <t>2017</t>
  </si>
  <si>
    <t>9/1/1999</t>
  </si>
  <si>
    <t>4/15/1998</t>
  </si>
  <si>
    <t>5/14/1997</t>
  </si>
  <si>
    <t>2016</t>
  </si>
  <si>
    <t>5/12/1996</t>
  </si>
  <si>
    <t>9/17/1998</t>
  </si>
  <si>
    <t>4/4/1998</t>
  </si>
  <si>
    <t>7/28/1997</t>
  </si>
  <si>
    <t>3/1/1998</t>
  </si>
  <si>
    <t>2015</t>
  </si>
  <si>
    <t>1/16/1997</t>
  </si>
  <si>
    <t>3/10/1994</t>
  </si>
  <si>
    <t>10/3/1997</t>
  </si>
  <si>
    <t>9/11/1996</t>
  </si>
  <si>
    <t>1/1/1994</t>
  </si>
  <si>
    <t>2/5/1997</t>
  </si>
  <si>
    <t>9/30/1997</t>
  </si>
  <si>
    <t>6/18/1997</t>
  </si>
  <si>
    <t>1/1/1996</t>
  </si>
  <si>
    <t>2/28/1992</t>
  </si>
  <si>
    <t>3/1/1996</t>
  </si>
  <si>
    <t>2/27/1996</t>
  </si>
  <si>
    <t>10/19/1990</t>
  </si>
  <si>
    <t>1/10/1995</t>
  </si>
  <si>
    <t>7/1/1994</t>
  </si>
  <si>
    <t>2013</t>
  </si>
  <si>
    <t>10/28/1991</t>
  </si>
  <si>
    <t>1/5/1996</t>
  </si>
  <si>
    <t>2/1/1982</t>
  </si>
  <si>
    <t>10/31/1994</t>
  </si>
  <si>
    <t>5/1/1994</t>
  </si>
  <si>
    <t>1/25/1996</t>
  </si>
  <si>
    <t>1/3/1993</t>
  </si>
  <si>
    <t>2012</t>
  </si>
  <si>
    <t>10/15/1994</t>
  </si>
  <si>
    <t>12/20/1994</t>
  </si>
  <si>
    <t>6/7/1989</t>
  </si>
  <si>
    <t>5/6/1994</t>
  </si>
  <si>
    <t>2011</t>
  </si>
  <si>
    <t>9/13/1993</t>
  </si>
  <si>
    <t>10/18/1991</t>
  </si>
  <si>
    <t>1/1/1992</t>
  </si>
  <si>
    <t>9/16/1992</t>
  </si>
  <si>
    <t>12/6/1990</t>
  </si>
  <si>
    <t>4/16/1994</t>
  </si>
  <si>
    <t>5/2/1982</t>
  </si>
  <si>
    <t>2010</t>
  </si>
  <si>
    <t>5/13/1992</t>
  </si>
  <si>
    <t>5/31/1991</t>
  </si>
  <si>
    <t>1/4/1990</t>
  </si>
  <si>
    <t>2008</t>
  </si>
  <si>
    <t>7/1/1990</t>
  </si>
  <si>
    <t>10/6/1990</t>
  </si>
  <si>
    <t>8/12/1988</t>
  </si>
  <si>
    <t>1/1/1989</t>
  </si>
  <si>
    <t>3/28/1988</t>
  </si>
  <si>
    <t>1/10/1988</t>
  </si>
  <si>
    <t>2003</t>
  </si>
  <si>
    <t>4/24/1981</t>
  </si>
  <si>
    <t>11/10/1985</t>
  </si>
  <si>
    <t>3/11/1985</t>
  </si>
  <si>
    <t>2002</t>
  </si>
  <si>
    <t>3/16/1981</t>
  </si>
  <si>
    <t>2000</t>
  </si>
  <si>
    <t>2/5/1982</t>
  </si>
  <si>
    <t>12/1/1979</t>
  </si>
  <si>
    <t>1998</t>
  </si>
  <si>
    <t>1/29/1975</t>
  </si>
  <si>
    <t>1/10/1981</t>
  </si>
  <si>
    <t>11/13/1966</t>
  </si>
  <si>
    <t>1987</t>
  </si>
  <si>
    <t>12/26/1967</t>
  </si>
  <si>
    <t>1986</t>
  </si>
  <si>
    <t>رائدة المطر الابراهيم</t>
  </si>
  <si>
    <t>قمين</t>
  </si>
  <si>
    <t>بيان برنيه</t>
  </si>
  <si>
    <t>9/1/1991</t>
  </si>
  <si>
    <t>6/5/1992</t>
  </si>
  <si>
    <t>ميريل نجمه</t>
  </si>
  <si>
    <t>يولا</t>
  </si>
  <si>
    <t>عبير الحصري</t>
  </si>
  <si>
    <t>بيان ادريس</t>
  </si>
  <si>
    <t>محمد بلال</t>
  </si>
  <si>
    <t xml:space="preserve">ناريمان </t>
  </si>
  <si>
    <t>شروق العقده</t>
  </si>
  <si>
    <t>فضيل</t>
  </si>
  <si>
    <t>حياة الاسود</t>
  </si>
  <si>
    <t>جمان</t>
  </si>
  <si>
    <t>12/20/1988</t>
  </si>
  <si>
    <t>عفراء برو</t>
  </si>
  <si>
    <t>دعاء السوادي</t>
  </si>
  <si>
    <t>احمد عماد</t>
  </si>
  <si>
    <t>ليندا حفار حبال</t>
  </si>
  <si>
    <t>ميسون احمد</t>
  </si>
  <si>
    <t>بهجة</t>
  </si>
  <si>
    <t>ديما سلامة</t>
  </si>
  <si>
    <t>فرح محو</t>
  </si>
  <si>
    <t>نوال اجميلي</t>
  </si>
  <si>
    <t>يارا محمد</t>
  </si>
  <si>
    <t>نجيحه</t>
  </si>
  <si>
    <t>ثناء عبدلله</t>
  </si>
  <si>
    <t xml:space="preserve">رزان كركوتلي </t>
  </si>
  <si>
    <t>أسماء كتب</t>
  </si>
  <si>
    <t>منار جزماتي</t>
  </si>
  <si>
    <t>محمد ياسر</t>
  </si>
  <si>
    <t>نور الهدى قشاطه الشهير بالرباطه</t>
  </si>
  <si>
    <t>محمد رمضان</t>
  </si>
  <si>
    <t>لبنى سباهي ارناؤوط</t>
  </si>
  <si>
    <t xml:space="preserve">اسراء البني </t>
  </si>
  <si>
    <t>الاء سرور</t>
  </si>
  <si>
    <t>ميس الداودي</t>
  </si>
  <si>
    <t>المعتز بالله</t>
  </si>
  <si>
    <t>عنان</t>
  </si>
  <si>
    <t>سلوى الايون الدباغ</t>
  </si>
  <si>
    <t xml:space="preserve">سوسن كحيل </t>
  </si>
  <si>
    <t>كفرسوسه</t>
  </si>
  <si>
    <t>وفاء أبو حوى</t>
  </si>
  <si>
    <t xml:space="preserve">ذكر </t>
  </si>
  <si>
    <t xml:space="preserve">علمي </t>
  </si>
  <si>
    <t>ماجده المطلق</t>
  </si>
  <si>
    <t>رنيم العلي</t>
  </si>
  <si>
    <t>رشا الداود</t>
  </si>
  <si>
    <t>ديما عزكور</t>
  </si>
  <si>
    <t>ثناء بلول</t>
  </si>
  <si>
    <t>الماظه</t>
  </si>
  <si>
    <t>الخندق الشرقي</t>
  </si>
  <si>
    <t xml:space="preserve">شطحه </t>
  </si>
  <si>
    <t>البيرة</t>
  </si>
  <si>
    <t>مياده الهارون</t>
  </si>
  <si>
    <t>حلوانجي</t>
  </si>
  <si>
    <t>مستنفذ فصل اول 2023-2024</t>
  </si>
  <si>
    <t>فصل اول 2023-2024</t>
  </si>
  <si>
    <t>307</t>
  </si>
  <si>
    <t>403</t>
  </si>
  <si>
    <t>409</t>
  </si>
  <si>
    <t>204</t>
  </si>
  <si>
    <t>507</t>
  </si>
  <si>
    <t>509</t>
  </si>
  <si>
    <t>604</t>
  </si>
  <si>
    <t>309</t>
  </si>
  <si>
    <t>405</t>
  </si>
  <si>
    <t>605</t>
  </si>
  <si>
    <t>609</t>
  </si>
  <si>
    <t>106</t>
  </si>
  <si>
    <t>404</t>
  </si>
  <si>
    <t>ليندا عدوان</t>
  </si>
  <si>
    <t>اروى السويداني</t>
  </si>
  <si>
    <t>احمد فوزي</t>
  </si>
  <si>
    <t>الفت الفاعوري</t>
  </si>
  <si>
    <t>جهينة البني</t>
  </si>
  <si>
    <t>نسرين عرفه</t>
  </si>
  <si>
    <t>لميس طيبا</t>
  </si>
  <si>
    <t>ريم تمره</t>
  </si>
  <si>
    <t>سامر المراد</t>
  </si>
  <si>
    <t>سحر ميهوب</t>
  </si>
  <si>
    <t>غزة</t>
  </si>
  <si>
    <t>سوزان الشامي</t>
  </si>
  <si>
    <t>لميس الخطيب</t>
  </si>
  <si>
    <t>لينا البويضاني</t>
  </si>
  <si>
    <t>نورا مندو</t>
  </si>
  <si>
    <t>علاء الدين</t>
  </si>
  <si>
    <t>نانسي جريس فارس</t>
  </si>
  <si>
    <t>منتى</t>
  </si>
  <si>
    <t>تهاني غزال</t>
  </si>
  <si>
    <t>غزال</t>
  </si>
  <si>
    <t>منال خلاف</t>
  </si>
  <si>
    <t>الفصل الثاني 2024-2023</t>
  </si>
  <si>
    <t xml:space="preserve">سيرين الحكيم </t>
  </si>
  <si>
    <t xml:space="preserve">أديبه </t>
  </si>
  <si>
    <t>يارا نصار</t>
  </si>
  <si>
    <t>مستنفذ فصل ثاني  2023-2024</t>
  </si>
  <si>
    <t>امل السقا</t>
  </si>
  <si>
    <t>ناجية</t>
  </si>
  <si>
    <t>أنور عكاشه</t>
  </si>
  <si>
    <t>جب الصفا</t>
  </si>
  <si>
    <t>ثناء محمد</t>
  </si>
  <si>
    <t>بليل</t>
  </si>
  <si>
    <t>خلود الحرستاني</t>
  </si>
  <si>
    <t>رانيا الخضري</t>
  </si>
  <si>
    <t xml:space="preserve">ربا الرشيد ابازيد </t>
  </si>
  <si>
    <t>ربا ناصر</t>
  </si>
  <si>
    <t>يعقوب</t>
  </si>
  <si>
    <t>زللو</t>
  </si>
  <si>
    <t>رحاب سعدة</t>
  </si>
  <si>
    <t>رحمة برغلة</t>
  </si>
  <si>
    <t>رشا السبسبي الرفاعي</t>
  </si>
  <si>
    <t>رولا شاميه</t>
  </si>
  <si>
    <t>ساره عيسى</t>
  </si>
  <si>
    <t>سامية غزالي</t>
  </si>
  <si>
    <t>سميحة فرحات</t>
  </si>
  <si>
    <t>عبد الرحيم العبد الحسين</t>
  </si>
  <si>
    <t>السوسه</t>
  </si>
  <si>
    <t>علا خضر</t>
  </si>
  <si>
    <t>آمال</t>
  </si>
  <si>
    <t>فاتن جانودي</t>
  </si>
  <si>
    <t>فراس سلوم</t>
  </si>
  <si>
    <t>لمى دغمة</t>
  </si>
  <si>
    <t>لمى سلامه</t>
  </si>
  <si>
    <t>منار المحمد</t>
  </si>
  <si>
    <t>درعا المحطه</t>
  </si>
  <si>
    <t>نرجس شلغين</t>
  </si>
  <si>
    <t>نغم طيار</t>
  </si>
  <si>
    <t>نور احمد الشواخ</t>
  </si>
  <si>
    <t>كفيه</t>
  </si>
  <si>
    <t>هبا جعباص</t>
  </si>
  <si>
    <t>امال علم الدين</t>
  </si>
  <si>
    <t>انيس</t>
  </si>
  <si>
    <t>حسن حسن</t>
  </si>
  <si>
    <t>ضاحي</t>
  </si>
  <si>
    <t>ريم مصطفى كنعان</t>
  </si>
  <si>
    <t>سماهر العمارين</t>
  </si>
  <si>
    <t>صفاء حسون</t>
  </si>
  <si>
    <t>دينا ابو منصور</t>
  </si>
  <si>
    <t>ثائر</t>
  </si>
  <si>
    <t>سحاب</t>
  </si>
  <si>
    <t xml:space="preserve">رهف قربان </t>
  </si>
  <si>
    <t>محمد رياض</t>
  </si>
  <si>
    <t>ساره دالي</t>
  </si>
  <si>
    <t>مرام الحللي</t>
  </si>
  <si>
    <t>نجلاء الحسن</t>
  </si>
  <si>
    <t>ايمان الناقوح</t>
  </si>
  <si>
    <t>تانيا موسى</t>
  </si>
  <si>
    <t>رسميه عزام</t>
  </si>
  <si>
    <t>ألطاف</t>
  </si>
  <si>
    <t xml:space="preserve">مروه بلان </t>
  </si>
  <si>
    <t xml:space="preserve">ناصر </t>
  </si>
  <si>
    <t>منار دياب</t>
  </si>
  <si>
    <t>منال العيان</t>
  </si>
  <si>
    <t>ميرنا طنوس</t>
  </si>
  <si>
    <t>ميس زيادة</t>
  </si>
  <si>
    <t>حمام</t>
  </si>
  <si>
    <t>ميساء الخليفة</t>
  </si>
  <si>
    <t>جسيم</t>
  </si>
  <si>
    <t>فيضه</t>
  </si>
  <si>
    <t>رانيا سليم</t>
  </si>
  <si>
    <t>زيد</t>
  </si>
  <si>
    <t>هلا النجار</t>
  </si>
  <si>
    <t>محمد يوسف</t>
  </si>
  <si>
    <t>وفاء قرموشه</t>
  </si>
  <si>
    <t>مغيضة</t>
  </si>
  <si>
    <t>رؤى الظفري</t>
  </si>
  <si>
    <t>مجدولين الكردي</t>
  </si>
  <si>
    <t>هناء السالم</t>
  </si>
  <si>
    <t>ايمان عبد الجليل</t>
  </si>
  <si>
    <t>مراد</t>
  </si>
  <si>
    <t>خلود النعمان</t>
  </si>
  <si>
    <t>رأس العين</t>
  </si>
  <si>
    <t>رزان حسن الملقب زغير</t>
  </si>
  <si>
    <t xml:space="preserve"> دير الزور</t>
  </si>
  <si>
    <t>آيات شبيب</t>
  </si>
  <si>
    <t>ثروت</t>
  </si>
  <si>
    <t>دعاء حسن</t>
  </si>
  <si>
    <t>كرتو</t>
  </si>
  <si>
    <t>ولاء الكردي</t>
  </si>
  <si>
    <t>اية يونس</t>
  </si>
  <si>
    <t>لورة مخول</t>
  </si>
  <si>
    <t>أحلام نداف</t>
  </si>
  <si>
    <t>رؤفة</t>
  </si>
  <si>
    <t>الرقم الجامعي</t>
  </si>
  <si>
    <t>ف22024-2023</t>
  </si>
  <si>
    <t xml:space="preserve">أسماء القيق </t>
  </si>
  <si>
    <t>سهاد زكريا</t>
  </si>
  <si>
    <t>نور</t>
  </si>
  <si>
    <t>sohad zakria</t>
  </si>
  <si>
    <t>noor</t>
  </si>
  <si>
    <t>amara</t>
  </si>
  <si>
    <t>مستنفذ ثاني  2022-2023</t>
  </si>
  <si>
    <t>فداء الزيبق</t>
  </si>
  <si>
    <t>ميس الحاطوم</t>
  </si>
  <si>
    <t>ولاء الابراهيم</t>
  </si>
  <si>
    <t>مزيد</t>
  </si>
  <si>
    <t>فريده الابراهيم</t>
  </si>
  <si>
    <t xml:space="preserve">مساكن دوما </t>
  </si>
  <si>
    <t>تجاري</t>
  </si>
  <si>
    <t>محمود عبد الله</t>
  </si>
  <si>
    <t>ازدهار الحريري</t>
  </si>
  <si>
    <t xml:space="preserve">حسني </t>
  </si>
  <si>
    <t xml:space="preserve">سعاد </t>
  </si>
  <si>
    <t xml:space="preserve">علما </t>
  </si>
  <si>
    <t>سهير درويش</t>
  </si>
  <si>
    <t>مركزان</t>
  </si>
  <si>
    <t>souher</t>
  </si>
  <si>
    <t>mhd</t>
  </si>
  <si>
    <t>markzan</t>
  </si>
  <si>
    <t>رهف جودية</t>
  </si>
  <si>
    <t xml:space="preserve">عادل </t>
  </si>
  <si>
    <t>Rahaf Jodia</t>
  </si>
  <si>
    <t>Adel</t>
  </si>
  <si>
    <t>Elham</t>
  </si>
  <si>
    <t>Alswida</t>
  </si>
  <si>
    <t>فرح برنبو</t>
  </si>
  <si>
    <t>محمد بسام</t>
  </si>
  <si>
    <t>سنى فبسي</t>
  </si>
  <si>
    <t>قدسي</t>
  </si>
  <si>
    <t>الفت مقلد</t>
  </si>
  <si>
    <t>olfat maklad</t>
  </si>
  <si>
    <t>ايه عربي كاتبي</t>
  </si>
  <si>
    <t>AYA ARABE KATBEHA</t>
  </si>
  <si>
    <t>NABELA</t>
  </si>
  <si>
    <t>نورا الموسى</t>
  </si>
  <si>
    <t>دحام</t>
  </si>
  <si>
    <t>ورده</t>
  </si>
  <si>
    <t>noura  almousa</t>
  </si>
  <si>
    <t xml:space="preserve">dahaam </t>
  </si>
  <si>
    <t>warda</t>
  </si>
  <si>
    <t>هلا شحادة</t>
  </si>
  <si>
    <t>اليرموك</t>
  </si>
  <si>
    <t>hala shahada</t>
  </si>
  <si>
    <t>yarmo;</t>
  </si>
  <si>
    <t xml:space="preserve">اسراء خضير </t>
  </si>
  <si>
    <t xml:space="preserve">عز الدين </t>
  </si>
  <si>
    <t>ESRAA KHDER</t>
  </si>
  <si>
    <t>AEZ ALDDIEN</t>
  </si>
  <si>
    <t>دعاء الملك</t>
  </si>
  <si>
    <t>Douaa Al Malek</t>
  </si>
  <si>
    <t>Mohmad Jamal</t>
  </si>
  <si>
    <t xml:space="preserve">دعاء معتوق </t>
  </si>
  <si>
    <t>Doua Matouk</t>
  </si>
  <si>
    <t>Mohamad Taofek</t>
  </si>
  <si>
    <t>Najwa</t>
  </si>
  <si>
    <t>عليا سعد الدين</t>
  </si>
  <si>
    <t>محمد اسامه</t>
  </si>
  <si>
    <t>فرح اليماني</t>
  </si>
  <si>
    <t>عبد المنعم</t>
  </si>
  <si>
    <t>شهناز</t>
  </si>
  <si>
    <t>farah alyamani</t>
  </si>
  <si>
    <t>abdulmonem</t>
  </si>
  <si>
    <t>shahnaz</t>
  </si>
  <si>
    <t>قمر تقي</t>
  </si>
  <si>
    <t>QAMAR TAKI</t>
  </si>
  <si>
    <t>ZOUHUR</t>
  </si>
  <si>
    <t xml:space="preserve">هدى طراف </t>
  </si>
  <si>
    <t xml:space="preserve">مالك </t>
  </si>
  <si>
    <t>huda tarraf</t>
  </si>
  <si>
    <t>malek</t>
  </si>
  <si>
    <t xml:space="preserve">بياد جنيد </t>
  </si>
  <si>
    <t xml:space="preserve">محمد نعيم </t>
  </si>
  <si>
    <t>صبحيه</t>
  </si>
  <si>
    <t>BAYAD JUNID</t>
  </si>
  <si>
    <t>MHD NAEIM</t>
  </si>
  <si>
    <t>SUBHIA</t>
  </si>
  <si>
    <t xml:space="preserve">رئيفة بكار </t>
  </si>
  <si>
    <t>raefa bakar</t>
  </si>
  <si>
    <t>jamela</t>
  </si>
  <si>
    <t>رولا محمد</t>
  </si>
  <si>
    <t>Roula Mohammad</t>
  </si>
  <si>
    <t>Yousef</t>
  </si>
  <si>
    <t>Fouzi</t>
  </si>
  <si>
    <t>ثانوية</t>
  </si>
  <si>
    <t xml:space="preserve">علا محفوض </t>
  </si>
  <si>
    <t xml:space="preserve">علاء الدين </t>
  </si>
  <si>
    <t>ادلينا</t>
  </si>
  <si>
    <t>OLA MAHFOOD</t>
  </si>
  <si>
    <t>ADILINA</t>
  </si>
  <si>
    <t xml:space="preserve">غزل قيروط </t>
  </si>
  <si>
    <t xml:space="preserve">نجدت </t>
  </si>
  <si>
    <t>ايتسام</t>
  </si>
  <si>
    <t>GHAZAL KEROT</t>
  </si>
  <si>
    <t>NAJDET</t>
  </si>
  <si>
    <t xml:space="preserve">فاطمة تقي </t>
  </si>
  <si>
    <t xml:space="preserve">محمد شريف </t>
  </si>
  <si>
    <t>سكينه</t>
  </si>
  <si>
    <t>FATEMA TAKI</t>
  </si>
  <si>
    <t>MHD SHAREEF</t>
  </si>
  <si>
    <t>SUKAINA</t>
  </si>
  <si>
    <t xml:space="preserve">ماسة عربي كاتبي </t>
  </si>
  <si>
    <t>واثق</t>
  </si>
  <si>
    <t>علياء</t>
  </si>
  <si>
    <t>Masa Arabe Katbe</t>
  </si>
  <si>
    <t>Washek</t>
  </si>
  <si>
    <t>هاجرالجبان</t>
  </si>
  <si>
    <t>Hagar Aljaban</t>
  </si>
  <si>
    <t>اسراء ابوالتسعات</t>
  </si>
  <si>
    <t>حسنا</t>
  </si>
  <si>
    <t>ESRAA ABO ALTESAAT</t>
  </si>
  <si>
    <t>خلود عامر</t>
  </si>
  <si>
    <t>عقاب</t>
  </si>
  <si>
    <t>KHLOOD AMER</t>
  </si>
  <si>
    <t>OKAB</t>
  </si>
  <si>
    <t>راما عثمان</t>
  </si>
  <si>
    <t>ريم</t>
  </si>
  <si>
    <t>RAMA OTHMAN</t>
  </si>
  <si>
    <t>REEM</t>
  </si>
  <si>
    <t>رهف جاكيش</t>
  </si>
  <si>
    <t>كريم</t>
  </si>
  <si>
    <t>RAHAF JAKESH</t>
  </si>
  <si>
    <t>KAREM</t>
  </si>
  <si>
    <t>رهف عبود</t>
  </si>
  <si>
    <t>فراس</t>
  </si>
  <si>
    <t>زيانا</t>
  </si>
  <si>
    <t xml:space="preserve">نشابيه </t>
  </si>
  <si>
    <t>rahaf aboud</t>
  </si>
  <si>
    <t>feras</t>
  </si>
  <si>
    <t>zeana</t>
  </si>
  <si>
    <t>nashabeh</t>
  </si>
  <si>
    <t>سالي المكاري</t>
  </si>
  <si>
    <t>Sally Almakare</t>
  </si>
  <si>
    <t>Nsreen</t>
  </si>
  <si>
    <t>سبته كريم</t>
  </si>
  <si>
    <t>SABTEH KRIEM</t>
  </si>
  <si>
    <t>AMIREH</t>
  </si>
  <si>
    <t>سها سلهب</t>
  </si>
  <si>
    <t>احسم</t>
  </si>
  <si>
    <t>soha salhab</t>
  </si>
  <si>
    <t>ehsem</t>
  </si>
  <si>
    <t>شروق البدوي</t>
  </si>
  <si>
    <t>9/16/1995</t>
  </si>
  <si>
    <t>SHOROK ALBADWE</t>
  </si>
  <si>
    <t>عبير المصري</t>
  </si>
  <si>
    <t>abeer almasry</t>
  </si>
  <si>
    <t>علياء ناصر</t>
  </si>
  <si>
    <t>ريهان</t>
  </si>
  <si>
    <t>ALIAA NASER</t>
  </si>
  <si>
    <t>REHAN</t>
  </si>
  <si>
    <t>فاتن مهرات</t>
  </si>
  <si>
    <t>لارا خالد</t>
  </si>
  <si>
    <t>مريم محمد</t>
  </si>
  <si>
    <t xml:space="preserve">حماة </t>
  </si>
  <si>
    <t xml:space="preserve">maryam  mohamaad </t>
  </si>
  <si>
    <t xml:space="preserve">mohamaad </t>
  </si>
  <si>
    <t>salma</t>
  </si>
  <si>
    <t>نداء يوسف</t>
  </si>
  <si>
    <t>ماريه</t>
  </si>
  <si>
    <t xml:space="preserve">nedaa </t>
  </si>
  <si>
    <t>maria</t>
  </si>
  <si>
    <t>tartous</t>
  </si>
  <si>
    <t>نور محمد</t>
  </si>
  <si>
    <t>noor mohamad</t>
  </si>
  <si>
    <t>mohmad kher</t>
  </si>
  <si>
    <t>نورا دعبول</t>
  </si>
  <si>
    <t>محمدشاهر</t>
  </si>
  <si>
    <t>NOURA DAABOUL</t>
  </si>
  <si>
    <t>MHD SHAHER</t>
  </si>
  <si>
    <t>هلا قصيباتي</t>
  </si>
  <si>
    <t>محمد سامر</t>
  </si>
  <si>
    <t>اسراء محي الدين</t>
  </si>
  <si>
    <t>ESRAA MOHEE EDDIN</t>
  </si>
  <si>
    <t>SOLAIMAN</t>
  </si>
  <si>
    <t>اسلام فريسان</t>
  </si>
  <si>
    <t xml:space="preserve">islaam fresan </t>
  </si>
  <si>
    <t>yahya</t>
  </si>
  <si>
    <t>الزهراء الخلف</t>
  </si>
  <si>
    <t>ALZAHRAA ALKHALAF</t>
  </si>
  <si>
    <t>تقى بكر</t>
  </si>
  <si>
    <t>بكر</t>
  </si>
  <si>
    <t>yoqa baker</t>
  </si>
  <si>
    <t>baker</t>
  </si>
  <si>
    <t>mnawwar</t>
  </si>
  <si>
    <t>jeroud</t>
  </si>
  <si>
    <t>جروح النبهان</t>
  </si>
  <si>
    <t>grouh alnabhan</t>
  </si>
  <si>
    <t>nabela</t>
  </si>
  <si>
    <t>mheen</t>
  </si>
  <si>
    <t>حفيظه عبدالعزيز</t>
  </si>
  <si>
    <t>محمدماجد</t>
  </si>
  <si>
    <t>كفر بطنا</t>
  </si>
  <si>
    <t>HAFEZA ABD ALAZEZ</t>
  </si>
  <si>
    <t>MHD MAJED</t>
  </si>
  <si>
    <t>ربيعه نصر</t>
  </si>
  <si>
    <t>rabaa naser</t>
  </si>
  <si>
    <t>fahd</t>
  </si>
  <si>
    <t>damascus subrb</t>
  </si>
  <si>
    <t>روان الحلبي</t>
  </si>
  <si>
    <t>محمدعبدالناصر</t>
  </si>
  <si>
    <t>Rawan  Alhalapy</t>
  </si>
  <si>
    <t>mohummed abd alnasser</t>
  </si>
  <si>
    <t>basemah</t>
  </si>
  <si>
    <t>روان الحناوي</t>
  </si>
  <si>
    <t>RAWAN ALHANAWE</t>
  </si>
  <si>
    <t>EZAT</t>
  </si>
  <si>
    <t>ريما حرب</t>
  </si>
  <si>
    <t>عرى</t>
  </si>
  <si>
    <t>RIMA HARB</t>
  </si>
  <si>
    <t>FOAAD</t>
  </si>
  <si>
    <t>ERA</t>
  </si>
  <si>
    <t>ريما رحيباني</t>
  </si>
  <si>
    <t xml:space="preserve">ياسين </t>
  </si>
  <si>
    <t>زينب هرمز</t>
  </si>
  <si>
    <t>رولا</t>
  </si>
  <si>
    <t>بانياس</t>
  </si>
  <si>
    <t>zenab hermez</t>
  </si>
  <si>
    <t>rola</t>
  </si>
  <si>
    <t>banias</t>
  </si>
  <si>
    <t>عفاف الدبس</t>
  </si>
  <si>
    <t>رغيد</t>
  </si>
  <si>
    <t>AFAF ALDBES</t>
  </si>
  <si>
    <t>RAGHED</t>
  </si>
  <si>
    <t>TAHANE</t>
  </si>
  <si>
    <t>غيداء الصالح</t>
  </si>
  <si>
    <t>GHAIDAA ALSALEH</t>
  </si>
  <si>
    <t>قمر القصار</t>
  </si>
  <si>
    <t>kamar alkassar</t>
  </si>
  <si>
    <t>mounzer</t>
  </si>
  <si>
    <t>كارول ابراهيم</t>
  </si>
  <si>
    <t>لينا الزعبي</t>
  </si>
  <si>
    <t>احمد نشأت</t>
  </si>
  <si>
    <t>LINA ALZOUBI</t>
  </si>
  <si>
    <t>AHMAD NACHAT</t>
  </si>
  <si>
    <t>لينا واكد</t>
  </si>
  <si>
    <t>LINA WAAKAD</t>
  </si>
  <si>
    <t>HAYTHAM</t>
  </si>
  <si>
    <t>منال الحاجي</t>
  </si>
  <si>
    <t>راس المعرة</t>
  </si>
  <si>
    <t>MANAL ALHAJE</t>
  </si>
  <si>
    <t>ميرال اليوسف</t>
  </si>
  <si>
    <t>MIRAL ALYOUSSEF</t>
  </si>
  <si>
    <t>ASSEM</t>
  </si>
  <si>
    <t>ندى الكيال</t>
  </si>
  <si>
    <t>محمد فريد</t>
  </si>
  <si>
    <t>nada alkayal</t>
  </si>
  <si>
    <t>mhd farid</t>
  </si>
  <si>
    <t>نوار الزعبي</t>
  </si>
  <si>
    <t>NAUAR ALZOUBI</t>
  </si>
  <si>
    <t>هاله صوفان</t>
  </si>
  <si>
    <t>HALA SOUFAN</t>
  </si>
  <si>
    <t>روان المصري</t>
  </si>
  <si>
    <t>احمد حسام الدين</t>
  </si>
  <si>
    <t>دمشق سوريا</t>
  </si>
  <si>
    <t>rawan almasri</t>
  </si>
  <si>
    <t>majedah</t>
  </si>
  <si>
    <t>damascus syria</t>
  </si>
  <si>
    <t>هيا معاون</t>
  </si>
  <si>
    <t>دمشق مشفى الجامعة</t>
  </si>
  <si>
    <t>Hayaa Toka</t>
  </si>
  <si>
    <t>Haseen</t>
  </si>
  <si>
    <t>عفراء ميا</t>
  </si>
  <si>
    <t>العيدية</t>
  </si>
  <si>
    <t>afraa maya</t>
  </si>
  <si>
    <t>aleidia</t>
  </si>
  <si>
    <t>الهام عرابي</t>
  </si>
  <si>
    <t>اتحاد</t>
  </si>
  <si>
    <t>ELHAM ORABI</t>
  </si>
  <si>
    <t>ETIHAD</t>
  </si>
  <si>
    <t>ايات درويش</t>
  </si>
  <si>
    <t>Ayat Drwesh</t>
  </si>
  <si>
    <t>Afaf</t>
  </si>
  <si>
    <t>ايات شعيريه</t>
  </si>
  <si>
    <t>ayat shaaria</t>
  </si>
  <si>
    <t xml:space="preserve">abd alkarim </t>
  </si>
  <si>
    <t>maysaa</t>
  </si>
  <si>
    <t>بشرى عبد القادر</t>
  </si>
  <si>
    <t>زينه</t>
  </si>
  <si>
    <t>المسيفرة</t>
  </si>
  <si>
    <t>BOUSHRA ABD ALKADER</t>
  </si>
  <si>
    <t>ZIENA</t>
  </si>
  <si>
    <t>تغريد صوان</t>
  </si>
  <si>
    <t>سهير</t>
  </si>
  <si>
    <t>TAGHRED SAWAN</t>
  </si>
  <si>
    <t>SUHIER</t>
  </si>
  <si>
    <t>جمان السوادي</t>
  </si>
  <si>
    <t>JOMAN ALSAWADI</t>
  </si>
  <si>
    <t>جودي القزاز</t>
  </si>
  <si>
    <t>حمده غصن</t>
  </si>
  <si>
    <t>المشرفة</t>
  </si>
  <si>
    <t>HAMDA GHSEN</t>
  </si>
  <si>
    <t>HLALA</t>
  </si>
  <si>
    <t>حنان ملاعب</t>
  </si>
  <si>
    <t>عاليه</t>
  </si>
  <si>
    <t>Hanan Malaeb</t>
  </si>
  <si>
    <t>Sohil</t>
  </si>
  <si>
    <t>خلود دياب</t>
  </si>
  <si>
    <t>محمد معتز</t>
  </si>
  <si>
    <t>قبر الست</t>
  </si>
  <si>
    <t>KHOLOD DEAB</t>
  </si>
  <si>
    <t>راما الامير</t>
  </si>
  <si>
    <t>rana alameer</t>
  </si>
  <si>
    <t>راما خضور</t>
  </si>
  <si>
    <t>رشا محمد</t>
  </si>
  <si>
    <t>ديوب</t>
  </si>
  <si>
    <t>مثيلا</t>
  </si>
  <si>
    <t>rasha muhamad</t>
  </si>
  <si>
    <t>dayob</t>
  </si>
  <si>
    <t>رنا أبوعائشه</t>
  </si>
  <si>
    <t>RANA ABO AISHA</t>
  </si>
  <si>
    <t>رنيم حمزة</t>
  </si>
  <si>
    <t>باسل</t>
  </si>
  <si>
    <t>مرفت</t>
  </si>
  <si>
    <t>رهام صقر</t>
  </si>
  <si>
    <t>عقل</t>
  </si>
  <si>
    <t>مقبوله</t>
  </si>
  <si>
    <t>REHAM SAKER</t>
  </si>
  <si>
    <t>AKEL</t>
  </si>
  <si>
    <t>MABOULA</t>
  </si>
  <si>
    <t>رهف أبوركبه</t>
  </si>
  <si>
    <t>RAHAF ABO REKBA</t>
  </si>
  <si>
    <t>NAWA</t>
  </si>
  <si>
    <t>روئه كيلاني</t>
  </si>
  <si>
    <t>ROUA KILANI</t>
  </si>
  <si>
    <t>ريم جديد</t>
  </si>
  <si>
    <t>بهيه</t>
  </si>
  <si>
    <t>reem jded</t>
  </si>
  <si>
    <t>bahya</t>
  </si>
  <si>
    <t>ساره نصر</t>
  </si>
  <si>
    <t>SARA NASER</t>
  </si>
  <si>
    <t>YASEER</t>
  </si>
  <si>
    <t>سماح حامد</t>
  </si>
  <si>
    <t>SAMAH HAMED</t>
  </si>
  <si>
    <t>سندس العلي</t>
  </si>
  <si>
    <t>الباغوز</t>
  </si>
  <si>
    <t>sndos alali</t>
  </si>
  <si>
    <t>albaghouz</t>
  </si>
  <si>
    <t>صفا شوربه</t>
  </si>
  <si>
    <t xml:space="preserve">SAFA  SHWRABA </t>
  </si>
  <si>
    <t xml:space="preserve">HEAM </t>
  </si>
  <si>
    <t xml:space="preserve">DAMASCOUS </t>
  </si>
  <si>
    <t>غاليه المصري</t>
  </si>
  <si>
    <t>GHALIA ALMASRI</t>
  </si>
  <si>
    <t>MHD FAYEZ</t>
  </si>
  <si>
    <t>غيث مهنا</t>
  </si>
  <si>
    <t>ايلي</t>
  </si>
  <si>
    <t>hgaeth mhanna</t>
  </si>
  <si>
    <t>eily</t>
  </si>
  <si>
    <t>فاديه النزال</t>
  </si>
  <si>
    <t>أيوب</t>
  </si>
  <si>
    <t>رفقه</t>
  </si>
  <si>
    <t>طرابلس</t>
  </si>
  <si>
    <t>FADIA ALNAZAL</t>
  </si>
  <si>
    <t>REFQA</t>
  </si>
  <si>
    <t>فاطمة ملحم</t>
  </si>
  <si>
    <t>رغدة</t>
  </si>
  <si>
    <t xml:space="preserve">يرموك </t>
  </si>
  <si>
    <t xml:space="preserve">fatima molhem </t>
  </si>
  <si>
    <t>raghda</t>
  </si>
  <si>
    <t>yarmook</t>
  </si>
  <si>
    <t>فايزه العبد</t>
  </si>
  <si>
    <t>FAYZA ALABED</t>
  </si>
  <si>
    <t>لورا الاحمد</t>
  </si>
  <si>
    <t>ميلان</t>
  </si>
  <si>
    <t>غور العاصي</t>
  </si>
  <si>
    <t>LOURA ALAHMAD</t>
  </si>
  <si>
    <t>MELAN</t>
  </si>
  <si>
    <t>ماجد المحاميد</t>
  </si>
  <si>
    <t>نصيب</t>
  </si>
  <si>
    <t>MAJED ALMAHAMID</t>
  </si>
  <si>
    <t>EISHAH</t>
  </si>
  <si>
    <t>NASSEEB</t>
  </si>
  <si>
    <t>مرح طاهر</t>
  </si>
  <si>
    <t>MARAH TAHER</t>
  </si>
  <si>
    <t>مروه الفرخ</t>
  </si>
  <si>
    <t>marwa alfarekh</t>
  </si>
  <si>
    <t>wafika</t>
  </si>
  <si>
    <t>منال عز الدين الصغير</t>
  </si>
  <si>
    <t>MANAL EI ALDIEEN ALSAGHER</t>
  </si>
  <si>
    <t>ZUHIER</t>
  </si>
  <si>
    <t>منى أبو شلة</t>
  </si>
  <si>
    <t>عذره</t>
  </si>
  <si>
    <t>mona abo shella</t>
  </si>
  <si>
    <t>abdullah</t>
  </si>
  <si>
    <t>azrah</t>
  </si>
  <si>
    <t>almzereb</t>
  </si>
  <si>
    <t>ميساء سرحان</t>
  </si>
  <si>
    <t>مصياف</t>
  </si>
  <si>
    <t>maesaa sarhan</t>
  </si>
  <si>
    <t>mosiaf</t>
  </si>
  <si>
    <t>نور جاموس</t>
  </si>
  <si>
    <t>البلاط</t>
  </si>
  <si>
    <t>NOUR JAMOUS</t>
  </si>
  <si>
    <t>نورالهدى فضل الله</t>
  </si>
  <si>
    <t xml:space="preserve">معضمية </t>
  </si>
  <si>
    <t>nour alhouda  fadel allah</t>
  </si>
  <si>
    <t>reif damascus</t>
  </si>
  <si>
    <t>نوره عبدالله</t>
  </si>
  <si>
    <t>أمين</t>
  </si>
  <si>
    <t>حصنان</t>
  </si>
  <si>
    <t>NOURHA ABDULLAH</t>
  </si>
  <si>
    <t>AMEN</t>
  </si>
  <si>
    <t>هاله سعادة</t>
  </si>
  <si>
    <t>HALAA SADAA</t>
  </si>
  <si>
    <t>هبا خلوف</t>
  </si>
  <si>
    <t>لورنس</t>
  </si>
  <si>
    <t xml:space="preserve">عسال الورد </t>
  </si>
  <si>
    <t>HEBA KHALOUF</t>
  </si>
  <si>
    <t>LORANCE</t>
  </si>
  <si>
    <t>ولاء عبدالرزاق</t>
  </si>
  <si>
    <t>WALAA ABD ALRZAK</t>
  </si>
  <si>
    <t>مروى ملقط</t>
  </si>
  <si>
    <t>Marwa Malkat</t>
  </si>
  <si>
    <t>Alkatefa</t>
  </si>
  <si>
    <t>ابتهال الفراج</t>
  </si>
  <si>
    <t>IBTEHAL ALFRAJ</t>
  </si>
  <si>
    <t>اسماء ابراهيم</t>
  </si>
  <si>
    <t>ساقيه نجم</t>
  </si>
  <si>
    <t>ASMAA IBRAHIEM</t>
  </si>
  <si>
    <t>WAFEQA</t>
  </si>
  <si>
    <t>اناس شله</t>
  </si>
  <si>
    <t>ENAS SHELLEH</t>
  </si>
  <si>
    <t>بيان شباط</t>
  </si>
  <si>
    <t>Bayan Shbat</t>
  </si>
  <si>
    <t>تهاني التيناوي</t>
  </si>
  <si>
    <t>Tahani Altinawi</t>
  </si>
  <si>
    <t>MHD Khair</t>
  </si>
  <si>
    <t>Iman</t>
  </si>
  <si>
    <t>ثروه غانم</t>
  </si>
  <si>
    <t>مفعله</t>
  </si>
  <si>
    <t>tharwa tharwa</t>
  </si>
  <si>
    <t>fozi</t>
  </si>
  <si>
    <t>حنان الخطيب</t>
  </si>
  <si>
    <t>رأفت</t>
  </si>
  <si>
    <t>hanan alkhateeb</t>
  </si>
  <si>
    <t>raafat</t>
  </si>
  <si>
    <t>حنان الدكاك</t>
  </si>
  <si>
    <t>مطيعه</t>
  </si>
  <si>
    <t>HANAN ALDKAK</t>
  </si>
  <si>
    <t>MOTEHA</t>
  </si>
  <si>
    <t>دنيا القزاز</t>
  </si>
  <si>
    <t>Donia Alkazaz</t>
  </si>
  <si>
    <t>Houssen</t>
  </si>
  <si>
    <t>Razan</t>
  </si>
  <si>
    <t>ديانا الطويل</t>
  </si>
  <si>
    <t>المجدل</t>
  </si>
  <si>
    <t>diana altawil</t>
  </si>
  <si>
    <t>anwar</t>
  </si>
  <si>
    <t>راما خضره</t>
  </si>
  <si>
    <t>ندوه</t>
  </si>
  <si>
    <t>rama  khadra</t>
  </si>
  <si>
    <t>nageh</t>
  </si>
  <si>
    <t>nadwa</t>
  </si>
  <si>
    <t>راما عبد الغني</t>
  </si>
  <si>
    <t>ميسر</t>
  </si>
  <si>
    <t>قطيفه</t>
  </si>
  <si>
    <t>RAMA ABDALGHANI</t>
  </si>
  <si>
    <t>MYASSAR</t>
  </si>
  <si>
    <t>ROBA</t>
  </si>
  <si>
    <t>ربا المصطفى</t>
  </si>
  <si>
    <t>وضحه</t>
  </si>
  <si>
    <t xml:space="preserve">بطيحة النازحين </t>
  </si>
  <si>
    <t>ruba almustafa</t>
  </si>
  <si>
    <t>ebrahim</t>
  </si>
  <si>
    <t>wadha</t>
  </si>
  <si>
    <t>رزان ابو هايله</t>
  </si>
  <si>
    <t>RAZAN ABOU HAIELA</t>
  </si>
  <si>
    <t>ZEINAB</t>
  </si>
  <si>
    <t>رزان الكردي</t>
  </si>
  <si>
    <t>محمد نذير</t>
  </si>
  <si>
    <t>RAZAN ALKRDE</t>
  </si>
  <si>
    <t>MHD NAZIER</t>
  </si>
  <si>
    <t>رشا قنبر</t>
  </si>
  <si>
    <t>9/5/1986</t>
  </si>
  <si>
    <t xml:space="preserve">خربة غزالة </t>
  </si>
  <si>
    <t>rasha knbr</t>
  </si>
  <si>
    <t>abd alatef</t>
  </si>
  <si>
    <t>krbt ghazaleh</t>
  </si>
  <si>
    <t>رقيه محمد</t>
  </si>
  <si>
    <t>قرين</t>
  </si>
  <si>
    <t>ROUKIA MOHAMMAD</t>
  </si>
  <si>
    <t>رنيم الطرح</t>
  </si>
  <si>
    <t>محمد حسن</t>
  </si>
  <si>
    <t>ranim tereh</t>
  </si>
  <si>
    <t>mohammed hasan</t>
  </si>
  <si>
    <t>reem sharef</t>
  </si>
  <si>
    <t>رهام البكور</t>
  </si>
  <si>
    <t>الهبيط</t>
  </si>
  <si>
    <t>REHAM ALBAKOR</t>
  </si>
  <si>
    <t>رهف القاسم</t>
  </si>
  <si>
    <t>RAHAF ALKASEM</t>
  </si>
  <si>
    <t>ريم الحبيب</t>
  </si>
  <si>
    <t>Reem AlHabib</t>
  </si>
  <si>
    <t>Shadih</t>
  </si>
  <si>
    <t>ريما صوفان</t>
  </si>
  <si>
    <t>اسبانيا فالنسيا</t>
  </si>
  <si>
    <t>REMA SOUFAN</t>
  </si>
  <si>
    <t>ISPANI</t>
  </si>
  <si>
    <t>زين الراس</t>
  </si>
  <si>
    <t>حكيمه</t>
  </si>
  <si>
    <t>Zeen Al Raas</t>
  </si>
  <si>
    <t>Mohmad Deeb</t>
  </si>
  <si>
    <t>Hakema</t>
  </si>
  <si>
    <t>سمر الرفاعي</t>
  </si>
  <si>
    <t>سملين</t>
  </si>
  <si>
    <t>Samer Alrefae</t>
  </si>
  <si>
    <t>Abd Allah</t>
  </si>
  <si>
    <t>Arbea</t>
  </si>
  <si>
    <t>سمر العلوش</t>
  </si>
  <si>
    <t>مجيدة</t>
  </si>
  <si>
    <t>كفرنان</t>
  </si>
  <si>
    <t>SAMER aLaLOSH</t>
  </si>
  <si>
    <t>Majeda</t>
  </si>
  <si>
    <t>سناء ديوب</t>
  </si>
  <si>
    <t>ام علي</t>
  </si>
  <si>
    <t>سنديانا</t>
  </si>
  <si>
    <t>sanaa daypub</t>
  </si>
  <si>
    <t>omali</t>
  </si>
  <si>
    <t>شذى بسيكي</t>
  </si>
  <si>
    <t>Shaza Baseke</t>
  </si>
  <si>
    <t>Abdo</t>
  </si>
  <si>
    <t>Thnaa</t>
  </si>
  <si>
    <t>صباح عبد الحي</t>
  </si>
  <si>
    <t>عبد القادر</t>
  </si>
  <si>
    <t>SABAH ABDULAHAI</t>
  </si>
  <si>
    <t>ABDULKADER</t>
  </si>
  <si>
    <t>صفاء الجاموس</t>
  </si>
  <si>
    <t>SAFAA ALJAMOUS</t>
  </si>
  <si>
    <t>AWATEF</t>
  </si>
  <si>
    <t>فاطمه الحو</t>
  </si>
  <si>
    <t>FATIMA ALHAWO</t>
  </si>
  <si>
    <t>WADHA</t>
  </si>
  <si>
    <t>ليلى ابو رقطي</t>
  </si>
  <si>
    <t>عبد المالك</t>
  </si>
  <si>
    <t>LAILA ABO RAKTTY</t>
  </si>
  <si>
    <t>ABD ALMALEK</t>
  </si>
  <si>
    <t>ليلى الاسدي</t>
  </si>
  <si>
    <t>غاندي</t>
  </si>
  <si>
    <t>جده</t>
  </si>
  <si>
    <t>Lela AlAsde</t>
  </si>
  <si>
    <t>Gande</t>
  </si>
  <si>
    <t>Dlal</t>
  </si>
  <si>
    <t>Jadeh</t>
  </si>
  <si>
    <t>مرام عبيد</t>
  </si>
  <si>
    <t>MARAM OBID</t>
  </si>
  <si>
    <t>MEHDI</t>
  </si>
  <si>
    <t>JAAMANA</t>
  </si>
  <si>
    <t>مرح كيوان</t>
  </si>
  <si>
    <t>سهوه الخضر</t>
  </si>
  <si>
    <t>marah kiwan</t>
  </si>
  <si>
    <t>مروه صبحه</t>
  </si>
  <si>
    <t>Marwa Sabha</t>
  </si>
  <si>
    <t>Abd Alhakem</t>
  </si>
  <si>
    <t>ملك حموده</t>
  </si>
  <si>
    <t>بهيره</t>
  </si>
  <si>
    <t>MALAK HAMOUDA</t>
  </si>
  <si>
    <t>BAHIERA</t>
  </si>
  <si>
    <t>منال توتنجي</t>
  </si>
  <si>
    <t>9/11/1979</t>
  </si>
  <si>
    <t>1997</t>
  </si>
  <si>
    <t>MANAL TOUTANJE</t>
  </si>
  <si>
    <t>NANI</t>
  </si>
  <si>
    <t>منال فرحات</t>
  </si>
  <si>
    <t>manal farhat</t>
  </si>
  <si>
    <t>منى فرحات</t>
  </si>
  <si>
    <t>mona farhat</t>
  </si>
  <si>
    <t>feryalk</t>
  </si>
  <si>
    <t>مها يوسف</t>
  </si>
  <si>
    <t>براء</t>
  </si>
  <si>
    <t>MAHA YOUSIEF</t>
  </si>
  <si>
    <t>BARA</t>
  </si>
  <si>
    <t>ميساء الحوري</t>
  </si>
  <si>
    <t>نعمان</t>
  </si>
  <si>
    <t>MAYSSA ALHORE</t>
  </si>
  <si>
    <t>NEMAN</t>
  </si>
  <si>
    <t>ميناس العفيف</t>
  </si>
  <si>
    <t>menas alafeef</t>
  </si>
  <si>
    <t>moner</t>
  </si>
  <si>
    <t>نبيله بكرو</t>
  </si>
  <si>
    <t>سعدا</t>
  </si>
  <si>
    <t>ديرعطيه</t>
  </si>
  <si>
    <t>Nabela Bakro</t>
  </si>
  <si>
    <t>Tofek</t>
  </si>
  <si>
    <t>Sada</t>
  </si>
  <si>
    <t>نجاح السالم</t>
  </si>
  <si>
    <t>السيال</t>
  </si>
  <si>
    <t>NAJAH ALSALEM</t>
  </si>
  <si>
    <t>SAIED</t>
  </si>
  <si>
    <t>REBHA</t>
  </si>
  <si>
    <t>نيرمين المزنه</t>
  </si>
  <si>
    <t>ابو فرج</t>
  </si>
  <si>
    <t>NRMIN ALMUZNA</t>
  </si>
  <si>
    <t>نيروز عوض</t>
  </si>
  <si>
    <t>naerouz awad</t>
  </si>
  <si>
    <t>هدى العابر</t>
  </si>
  <si>
    <t>كويدر</t>
  </si>
  <si>
    <t>خالصه</t>
  </si>
  <si>
    <t>HUDA ALAABER</t>
  </si>
  <si>
    <t>QWEIDER</t>
  </si>
  <si>
    <t>KHALSAH</t>
  </si>
  <si>
    <t>وجدان الحلاق</t>
  </si>
  <si>
    <t>خيرات</t>
  </si>
  <si>
    <t>WEJDAN ALHALAK</t>
  </si>
  <si>
    <t>NOURE</t>
  </si>
  <si>
    <t>KHERAT</t>
  </si>
  <si>
    <t>وعد الاعور</t>
  </si>
  <si>
    <t>عبد المولا</t>
  </si>
  <si>
    <t>WAAD ALAWAR</t>
  </si>
  <si>
    <t>ABDALMWLA</t>
  </si>
  <si>
    <t>BNYA</t>
  </si>
  <si>
    <t>وعد الهادي</t>
  </si>
  <si>
    <t>waed alhadi</t>
  </si>
  <si>
    <t>kamal</t>
  </si>
  <si>
    <t>ياسمين غرز الدين</t>
  </si>
  <si>
    <t>خربه عواد</t>
  </si>
  <si>
    <t>اريج ربيع</t>
  </si>
  <si>
    <t>محمدصفوح</t>
  </si>
  <si>
    <t>Areg Rabee</t>
  </si>
  <si>
    <t>Momad Safoh</t>
  </si>
  <si>
    <t>Ayesha</t>
  </si>
  <si>
    <t>اسماء الكيلاني</t>
  </si>
  <si>
    <t>Asmaa AlKelae</t>
  </si>
  <si>
    <t>Yoseef</t>
  </si>
  <si>
    <t>Damer</t>
  </si>
  <si>
    <t>الفت صلوح</t>
  </si>
  <si>
    <t>الرقمه</t>
  </si>
  <si>
    <t>ELFAT SALOUH</t>
  </si>
  <si>
    <t>GHOFRAN</t>
  </si>
  <si>
    <t>امين سلام</t>
  </si>
  <si>
    <t>فرحة</t>
  </si>
  <si>
    <t>AMIN SALLAM</t>
  </si>
  <si>
    <t>FARHA</t>
  </si>
  <si>
    <t>ايفلين ابراهيم</t>
  </si>
  <si>
    <t>EVLEN IBRAHIEM</t>
  </si>
  <si>
    <t>آيات المصري</t>
  </si>
  <si>
    <t>ردينه</t>
  </si>
  <si>
    <t>AYAAT ALMASRE</t>
  </si>
  <si>
    <t>RODAINA</t>
  </si>
  <si>
    <t>DAEEL</t>
  </si>
  <si>
    <t>آيه الاحمد الحاج خضر</t>
  </si>
  <si>
    <t>ياسميندا</t>
  </si>
  <si>
    <t>AYA ALAHMAD ALHAJ KHDER</t>
  </si>
  <si>
    <t>YASMINDA</t>
  </si>
  <si>
    <t>آيه عباد</t>
  </si>
  <si>
    <t>القرداحة</t>
  </si>
  <si>
    <t>aya abad</t>
  </si>
  <si>
    <t>eneam</t>
  </si>
  <si>
    <t>alkordaha</t>
  </si>
  <si>
    <t>أمانه ديب</t>
  </si>
  <si>
    <t>أمل</t>
  </si>
  <si>
    <t>AMANA DIEB</t>
  </si>
  <si>
    <t>JABER</t>
  </si>
  <si>
    <t>بشرى الكوى</t>
  </si>
  <si>
    <t>BOUSHRA ALKAWA</t>
  </si>
  <si>
    <t>MHD AMEIN</t>
  </si>
  <si>
    <t>بلال علوش</t>
  </si>
  <si>
    <t>شاديا</t>
  </si>
  <si>
    <t>جوزفين الموصلي</t>
  </si>
  <si>
    <t>عبدالمجيد</t>
  </si>
  <si>
    <t>JOUZFEEN ALMOUSELY</t>
  </si>
  <si>
    <t>ABDALMAJEED</t>
  </si>
  <si>
    <t>حليمه الكواكي</t>
  </si>
  <si>
    <t xml:space="preserve">ريف دمشق </t>
  </si>
  <si>
    <t>halima alkoke</t>
  </si>
  <si>
    <t>kaokab</t>
  </si>
  <si>
    <t>حنان حسون</t>
  </si>
  <si>
    <t>HANAN HASOUN</t>
  </si>
  <si>
    <t>حنان شحادة</t>
  </si>
  <si>
    <t>آمنه</t>
  </si>
  <si>
    <t>HANAN SHEHADA</t>
  </si>
  <si>
    <t>خلود البريحي</t>
  </si>
  <si>
    <t>سلامه</t>
  </si>
  <si>
    <t>kholod albrehe</t>
  </si>
  <si>
    <t>salama</t>
  </si>
  <si>
    <t>swaida-algareya</t>
  </si>
  <si>
    <t xml:space="preserve">خوله احمد </t>
  </si>
  <si>
    <t>غثوه</t>
  </si>
  <si>
    <t>دارين محفوض</t>
  </si>
  <si>
    <t>نزهه</t>
  </si>
  <si>
    <t>DARIEN MAHFOUD</t>
  </si>
  <si>
    <t>داليا بركات</t>
  </si>
  <si>
    <t>وجيها</t>
  </si>
  <si>
    <t>DALIA BARAKAT</t>
  </si>
  <si>
    <t>WAGEHA</t>
  </si>
  <si>
    <t>دانيا الخولي</t>
  </si>
  <si>
    <t>DANIA ALKHOULI</t>
  </si>
  <si>
    <t>MHD ZOUHAIR</t>
  </si>
  <si>
    <t>DAAD</t>
  </si>
  <si>
    <t>دعاء شولح</t>
  </si>
  <si>
    <t>DOUAA SHOLAH</t>
  </si>
  <si>
    <t>دينا سادات</t>
  </si>
  <si>
    <t>Dina Sadat</t>
  </si>
  <si>
    <t>Abdul Razzak</t>
  </si>
  <si>
    <t>رابعة موال</t>
  </si>
  <si>
    <t>نوفة</t>
  </si>
  <si>
    <t>rabaa moil</t>
  </si>
  <si>
    <t>nofa</t>
  </si>
  <si>
    <t>رانية عجيب</t>
  </si>
  <si>
    <t>والدتهاناديا</t>
  </si>
  <si>
    <t>RANIA AJEB</t>
  </si>
  <si>
    <t>رانيه الباكير</t>
  </si>
  <si>
    <t>القريتيين</t>
  </si>
  <si>
    <t>RANEA ALBAKER</t>
  </si>
  <si>
    <t>GAMEL</t>
  </si>
  <si>
    <t>Homs</t>
  </si>
  <si>
    <t>رجاء عيد</t>
  </si>
  <si>
    <t>انطون</t>
  </si>
  <si>
    <t>RAJAA EID</t>
  </si>
  <si>
    <t>ANTOUN</t>
  </si>
  <si>
    <t>رشا الخضور</t>
  </si>
  <si>
    <t>أمينه</t>
  </si>
  <si>
    <t>RASHA ALKHADOUR</t>
  </si>
  <si>
    <t>AMIENAH</t>
  </si>
  <si>
    <t>رفيف الخوري</t>
  </si>
  <si>
    <t>RAFIF ALKHOURY</t>
  </si>
  <si>
    <t>رنا الافيوني</t>
  </si>
  <si>
    <t>RANA ALAFIONI</t>
  </si>
  <si>
    <t>رنا الخطيب</t>
  </si>
  <si>
    <t>فريزة</t>
  </si>
  <si>
    <t>rana alkhateeb</t>
  </si>
  <si>
    <t>fareza</t>
  </si>
  <si>
    <t>geroud</t>
  </si>
  <si>
    <t>ريم زعيتر</t>
  </si>
  <si>
    <t>محمدالفاتح</t>
  </si>
  <si>
    <t>حرجله</t>
  </si>
  <si>
    <t>Reem Zeater</t>
  </si>
  <si>
    <t>Mohmad Al Fateh</t>
  </si>
  <si>
    <t>Harjla</t>
  </si>
  <si>
    <t>ريم عيون</t>
  </si>
  <si>
    <t>مامون</t>
  </si>
  <si>
    <t>rim oyoun</t>
  </si>
  <si>
    <t>mamoun</t>
  </si>
  <si>
    <t>douma</t>
  </si>
  <si>
    <t>زهراء الشحادات</t>
  </si>
  <si>
    <t>ZAHRAA ALSHADAT</t>
  </si>
  <si>
    <t>زينه السباح</t>
  </si>
  <si>
    <t>عدويه</t>
  </si>
  <si>
    <t>موثبين</t>
  </si>
  <si>
    <t>ZEINA ALSABAH</t>
  </si>
  <si>
    <t>ADAWEIA</t>
  </si>
  <si>
    <t>زينه ناعمه</t>
  </si>
  <si>
    <t>عبدالنافع</t>
  </si>
  <si>
    <t>مهدية</t>
  </si>
  <si>
    <t xml:space="preserve">Zena  naameh </t>
  </si>
  <si>
    <t>Abd alnafe</t>
  </si>
  <si>
    <t xml:space="preserve">muhdeia </t>
  </si>
  <si>
    <t xml:space="preserve">Damasus </t>
  </si>
  <si>
    <t>سميرة موال</t>
  </si>
  <si>
    <t>يمنا</t>
  </si>
  <si>
    <t>samera mawal</t>
  </si>
  <si>
    <t>ale</t>
  </si>
  <si>
    <t>umnaa</t>
  </si>
  <si>
    <t>شذى النابلسي</t>
  </si>
  <si>
    <t>Shaza Al Nablse</t>
  </si>
  <si>
    <t>شريهان العبدالله الحداوي</t>
  </si>
  <si>
    <t>SHARIHAN ALABDALLAH ALHEDDAWI</t>
  </si>
  <si>
    <t>WEDAD</t>
  </si>
  <si>
    <t>شماء هلال</t>
  </si>
  <si>
    <t>فدوه</t>
  </si>
  <si>
    <t>shamaa hilal</t>
  </si>
  <si>
    <t>tawfiq</t>
  </si>
  <si>
    <t>fadwa</t>
  </si>
  <si>
    <t>صابرين الشولي الحريري</t>
  </si>
  <si>
    <t>مليحه العطش</t>
  </si>
  <si>
    <t>sabreen alshouli alhariri</t>
  </si>
  <si>
    <t>mlehet alatash</t>
  </si>
  <si>
    <t>عصماء عيسى</t>
  </si>
  <si>
    <t>ASMAA ISSA</t>
  </si>
  <si>
    <t>علا حمود</t>
  </si>
  <si>
    <t>جبلة</t>
  </si>
  <si>
    <t>OLA HAMOUD</t>
  </si>
  <si>
    <t>علا خضره</t>
  </si>
  <si>
    <t>طعان</t>
  </si>
  <si>
    <t>سندس</t>
  </si>
  <si>
    <t>ناصريه</t>
  </si>
  <si>
    <t>OLA KHADRA</t>
  </si>
  <si>
    <t>TAAN</t>
  </si>
  <si>
    <t>SONDOS</t>
  </si>
  <si>
    <t>علا وهبي</t>
  </si>
  <si>
    <t>OLA WAHBI</t>
  </si>
  <si>
    <t>ABDALKAREEM</t>
  </si>
  <si>
    <t>علياء المقداد</t>
  </si>
  <si>
    <t>بصرى الشام</t>
  </si>
  <si>
    <t>aleaa almkdad</t>
  </si>
  <si>
    <t>radwan</t>
  </si>
  <si>
    <t>bosra alsham</t>
  </si>
  <si>
    <t>غاده ابوعلي</t>
  </si>
  <si>
    <t>GHADA ABOALI</t>
  </si>
  <si>
    <t>HUSSEN</t>
  </si>
  <si>
    <t>SWEDAA</t>
  </si>
  <si>
    <t>غفران حميدان</t>
  </si>
  <si>
    <t>نايفه</t>
  </si>
  <si>
    <t>ليبيا بني وليد</t>
  </si>
  <si>
    <t>ghofran hmedan</t>
  </si>
  <si>
    <t>esaam</t>
  </si>
  <si>
    <t>nayfah</t>
  </si>
  <si>
    <t>libya</t>
  </si>
  <si>
    <t>غفران زين الدين</t>
  </si>
  <si>
    <t>صالحه</t>
  </si>
  <si>
    <t>شعف</t>
  </si>
  <si>
    <t>ghofran zin aldin</t>
  </si>
  <si>
    <t>salha</t>
  </si>
  <si>
    <t>swaida-shaaf</t>
  </si>
  <si>
    <t>فاطمة محمد</t>
  </si>
  <si>
    <t>زهرة</t>
  </si>
  <si>
    <t>FATIMA MOHAMMAD</t>
  </si>
  <si>
    <t>ZAHRA</t>
  </si>
  <si>
    <t>فيان شيخ موسى</t>
  </si>
  <si>
    <t>زلوخ</t>
  </si>
  <si>
    <t>شران</t>
  </si>
  <si>
    <t>VIYAN SHEKH MOUSSA</t>
  </si>
  <si>
    <t>ZALOUKH</t>
  </si>
  <si>
    <t>قمر السحلي</t>
  </si>
  <si>
    <t>qamar alsohli</t>
  </si>
  <si>
    <t>alwouit</t>
  </si>
  <si>
    <t>لبنه عثمان</t>
  </si>
  <si>
    <t>LOBNA OTHMAN</t>
  </si>
  <si>
    <t>لميس علي</t>
  </si>
  <si>
    <t>اسكندر</t>
  </si>
  <si>
    <t>LAMEES ALI</t>
  </si>
  <si>
    <t>ISKANDER</t>
  </si>
  <si>
    <t>ليلى السبيني</t>
  </si>
  <si>
    <t>LAILA ALSBAINI</t>
  </si>
  <si>
    <t>ABD ALKADER</t>
  </si>
  <si>
    <t>لينا اسد</t>
  </si>
  <si>
    <t>وصيفه</t>
  </si>
  <si>
    <t>LINA ASAAD</t>
  </si>
  <si>
    <t>BASHIER</t>
  </si>
  <si>
    <t>WASFIA</t>
  </si>
  <si>
    <t>لينا الجدعان</t>
  </si>
  <si>
    <t>5/7/1995</t>
  </si>
  <si>
    <t>LINA ALJADAAN</t>
  </si>
  <si>
    <t>ليندا ديبو</t>
  </si>
  <si>
    <t>حمام قنيه</t>
  </si>
  <si>
    <t>linda DEEBOU</t>
  </si>
  <si>
    <t>MOUTEEAH</t>
  </si>
  <si>
    <t>HAMAM KEINH</t>
  </si>
  <si>
    <t>مايا المرادني</t>
  </si>
  <si>
    <t>Maya AlMardane</t>
  </si>
  <si>
    <t>Mofed</t>
  </si>
  <si>
    <t>Najah</t>
  </si>
  <si>
    <t>مرح محفوض</t>
  </si>
  <si>
    <t>طير جبه</t>
  </si>
  <si>
    <t>MARAH MAHFOUD</t>
  </si>
  <si>
    <t>منار الطويل</t>
  </si>
  <si>
    <t>صايل</t>
  </si>
  <si>
    <t>MANAR ALTAWEL</t>
  </si>
  <si>
    <t>SAEL</t>
  </si>
  <si>
    <t>AEDA</t>
  </si>
  <si>
    <t>منال ابراهيم</t>
  </si>
  <si>
    <t>MANAL IBRAHIEM</t>
  </si>
  <si>
    <t>AMIERA</t>
  </si>
  <si>
    <t>منال الحجي</t>
  </si>
  <si>
    <t>رسم الحرمل الامام</t>
  </si>
  <si>
    <t>Manal Al Hage</t>
  </si>
  <si>
    <t>Aleppo</t>
  </si>
  <si>
    <t>مي غزاله</t>
  </si>
  <si>
    <t>MAI GHAZALA</t>
  </si>
  <si>
    <t>FARES</t>
  </si>
  <si>
    <t>ALRIAD</t>
  </si>
  <si>
    <t>ميس الفياض</t>
  </si>
  <si>
    <t>حافظ</t>
  </si>
  <si>
    <t>MAIS ALFAIAD</t>
  </si>
  <si>
    <t>HAFEZ</t>
  </si>
  <si>
    <t>ميس منصور</t>
  </si>
  <si>
    <t>Mays Mansor</t>
  </si>
  <si>
    <t>Nabela</t>
  </si>
  <si>
    <t>ميسون ابوذياب</t>
  </si>
  <si>
    <t>امية</t>
  </si>
  <si>
    <t>maisoon abo deab</t>
  </si>
  <si>
    <t>aref</t>
  </si>
  <si>
    <t>omea</t>
  </si>
  <si>
    <t>ميسون النمير</t>
  </si>
  <si>
    <t>اجود</t>
  </si>
  <si>
    <t>رسمية</t>
  </si>
  <si>
    <t>MAISOUN AL NOMAIR</t>
  </si>
  <si>
    <t>AJWAD</t>
  </si>
  <si>
    <t>RASMIA</t>
  </si>
  <si>
    <t>نجاة الخطيب</t>
  </si>
  <si>
    <t>رامز</t>
  </si>
  <si>
    <t xml:space="preserve">رضيمة اللواء </t>
  </si>
  <si>
    <t>NAJAT ALKHATEEB</t>
  </si>
  <si>
    <t>RAMEZ</t>
  </si>
  <si>
    <t>نعمت نكاره</t>
  </si>
  <si>
    <t>حمورة</t>
  </si>
  <si>
    <t>nemat nkara</t>
  </si>
  <si>
    <t>hmora</t>
  </si>
  <si>
    <t>نور الملاح</t>
  </si>
  <si>
    <t>عبدالستار</t>
  </si>
  <si>
    <t>NOUR ALMALAH</t>
  </si>
  <si>
    <t>ABD ALSTAR</t>
  </si>
  <si>
    <t>نور مطر</t>
  </si>
  <si>
    <t>NOUR MATAR</t>
  </si>
  <si>
    <t>ABDALLAH</t>
  </si>
  <si>
    <t>FATIMAH</t>
  </si>
  <si>
    <t>نورا الرجوله</t>
  </si>
  <si>
    <t>NOURA ALRAJOLA</t>
  </si>
  <si>
    <t>LAYLA</t>
  </si>
  <si>
    <t>هبا الحلقي</t>
  </si>
  <si>
    <t>Heba Al Halke</t>
  </si>
  <si>
    <t>Naser</t>
  </si>
  <si>
    <t>هبه ابراهيم</t>
  </si>
  <si>
    <t>HEBA IBRAHEEM</t>
  </si>
  <si>
    <t>هديل الاصفر</t>
  </si>
  <si>
    <t>HADEEL ALASFAR</t>
  </si>
  <si>
    <t>ABDULRAZAK</t>
  </si>
  <si>
    <t>هلا عليشه</t>
  </si>
  <si>
    <t xml:space="preserve">حماه </t>
  </si>
  <si>
    <t>hala alishah</t>
  </si>
  <si>
    <t>hma</t>
  </si>
  <si>
    <t>همسه مرشد</t>
  </si>
  <si>
    <t>سمرا</t>
  </si>
  <si>
    <t>hamsa morshed</t>
  </si>
  <si>
    <t>samra</t>
  </si>
  <si>
    <t>هنادي بعيره</t>
  </si>
  <si>
    <t>شيباني</t>
  </si>
  <si>
    <t>HANADE BAHEIRA</t>
  </si>
  <si>
    <t>SHEBANE</t>
  </si>
  <si>
    <t>وسام الزيات</t>
  </si>
  <si>
    <t>نزير</t>
  </si>
  <si>
    <t>WESSAM ALZAYAT</t>
  </si>
  <si>
    <t>NAZEER</t>
  </si>
  <si>
    <t>وسام عاصي</t>
  </si>
  <si>
    <t>عبدالمعين</t>
  </si>
  <si>
    <t>WISSAM ASSI</t>
  </si>
  <si>
    <t>ABDALMOAEN</t>
  </si>
  <si>
    <t>يارا زاهده</t>
  </si>
  <si>
    <t>صفور</t>
  </si>
  <si>
    <t>YARA ZAHEDA</t>
  </si>
  <si>
    <t>GHOUSSOUN</t>
  </si>
  <si>
    <t>ياسمين الدلول</t>
  </si>
  <si>
    <t>YASMIN ALDALOL</t>
  </si>
  <si>
    <t>يسرى هلال</t>
  </si>
  <si>
    <t>YUSRA HELAL</t>
  </si>
  <si>
    <t>ربيعة القهوجي</t>
  </si>
  <si>
    <t>ضهر المغر</t>
  </si>
  <si>
    <t>rabeaa alkahwaji</t>
  </si>
  <si>
    <t>daher almaghar</t>
  </si>
  <si>
    <t>هلا  ابو اللبن</t>
  </si>
  <si>
    <t>اسمهان</t>
  </si>
  <si>
    <t xml:space="preserve">تسنيم يونس </t>
  </si>
  <si>
    <t>خوله منصور</t>
  </si>
  <si>
    <t>معرين</t>
  </si>
  <si>
    <t>سناء الاشقر</t>
  </si>
  <si>
    <t xml:space="preserve">عقل </t>
  </si>
  <si>
    <t>رئيسة</t>
  </si>
  <si>
    <t>خربة الحمام</t>
  </si>
  <si>
    <t>استمارة تسجيل طلاب برنامج رياض الأطفال في الفصل الأول للعام الدراسي 2025/2024</t>
  </si>
  <si>
    <t xml:space="preserve">                                                       المقررات المسجلة في الفصل الأول للعام الدراسي 2025/2024
ملاحظة 1:تقع اختيار جميع هذه المقررات على مسؤولية الطالب.
ملاحظة 2 :لا تعدل هذه المقررات أو يضاف تسجيل أي مقرر بعد تسديد الرسوم وتثبيت التسجيل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</si>
</sst>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quot;ل.س.‏&quot;"/>
    <numFmt numFmtId="165" formatCode="[$-1010000]yyyy/mm/dd;@"/>
    <numFmt numFmtId="166" formatCode="m/d/yyyy;@"/>
    <numFmt numFmtId="167" formatCode="yyyy/mm/dd;@"/>
  </numFmts>
  <fonts count="108" x14ac:knownFonts="1">
    <font>
      <sz val="11"/>
      <color theme="1"/>
      <name val="Arial"/>
      <family val="2"/>
      <scheme val="minor"/>
    </font>
    <font>
      <b/>
      <sz val="10"/>
      <name val="Arial"/>
      <family val="2"/>
    </font>
    <font>
      <b/>
      <sz val="12"/>
      <name val="Arial"/>
      <family val="2"/>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sz val="1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6"/>
      <color theme="1"/>
      <name val="Arial"/>
      <family val="2"/>
      <scheme val="minor"/>
    </font>
    <font>
      <sz val="14"/>
      <color theme="10"/>
      <name val="Arial"/>
      <family val="2"/>
    </font>
    <font>
      <b/>
      <sz val="14"/>
      <color theme="7" tint="0.59999389629810485"/>
      <name val="Arial"/>
      <family val="2"/>
      <scheme val="minor"/>
    </font>
    <font>
      <b/>
      <u/>
      <sz val="12"/>
      <color theme="10"/>
      <name val="Arial"/>
      <family val="2"/>
    </font>
    <font>
      <sz val="16"/>
      <color theme="1"/>
      <name val="Arial"/>
      <family val="2"/>
      <scheme val="minor"/>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3"/>
      <color rgb="FFFF0000"/>
      <name val="Arial"/>
      <family val="2"/>
      <scheme val="minor"/>
    </font>
    <font>
      <b/>
      <sz val="8"/>
      <name val="Arial"/>
      <family val="2"/>
      <scheme val="minor"/>
    </font>
    <font>
      <b/>
      <sz val="16"/>
      <color theme="1"/>
      <name val="Sakkal Majalla"/>
    </font>
    <font>
      <sz val="11"/>
      <color theme="5" tint="0.79998168889431442"/>
      <name val="Arial"/>
      <family val="2"/>
      <scheme val="minor"/>
    </font>
    <font>
      <b/>
      <sz val="11"/>
      <color theme="5" tint="0.79998168889431442"/>
      <name val="Arial"/>
      <family val="2"/>
    </font>
    <font>
      <sz val="14"/>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u/>
      <sz val="12"/>
      <color theme="10"/>
      <name val="Sakkal Majalla"/>
    </font>
    <font>
      <b/>
      <sz val="16"/>
      <color rgb="FF0070C0"/>
      <name val="Sakkal Majalla"/>
    </font>
    <font>
      <sz val="14"/>
      <color theme="0"/>
      <name val="Sakkal Majalla"/>
    </font>
    <font>
      <b/>
      <u/>
      <sz val="16"/>
      <color theme="0"/>
      <name val="Sakkal Majalla"/>
    </font>
    <font>
      <b/>
      <u/>
      <sz val="14"/>
      <color theme="0"/>
      <name val="Sakkal Majalla"/>
    </font>
    <font>
      <b/>
      <sz val="14"/>
      <color theme="0"/>
      <name val="Sakkal Majalla"/>
    </font>
    <font>
      <b/>
      <sz val="16"/>
      <color rgb="FFFF0000"/>
      <name val="Sakkal Majalla"/>
    </font>
    <font>
      <b/>
      <sz val="18"/>
      <color rgb="FFFF0000"/>
      <name val="Sakkal Majalla"/>
    </font>
    <font>
      <sz val="11"/>
      <color theme="0"/>
      <name val="Sakkal Majalla"/>
    </font>
    <font>
      <sz val="11"/>
      <name val="Sakkal Majalla"/>
    </font>
    <font>
      <sz val="8"/>
      <name val="Arial"/>
      <family val="2"/>
      <scheme val="minor"/>
    </font>
    <font>
      <b/>
      <sz val="11"/>
      <color theme="0"/>
      <name val="Arial"/>
      <family val="2"/>
      <scheme val="minor"/>
    </font>
    <font>
      <b/>
      <sz val="12"/>
      <color theme="0"/>
      <name val="Arial"/>
      <family val="2"/>
      <scheme val="minor"/>
    </font>
    <font>
      <b/>
      <sz val="12"/>
      <color rgb="FF002060"/>
      <name val="Arial"/>
      <family val="2"/>
      <scheme val="minor"/>
    </font>
    <font>
      <b/>
      <sz val="10"/>
      <color theme="0"/>
      <name val="Arial"/>
      <family val="2"/>
    </font>
    <font>
      <sz val="14"/>
      <name val="Sakkal Majalla"/>
    </font>
    <font>
      <b/>
      <sz val="16"/>
      <color theme="1"/>
      <name val="Arial"/>
      <family val="2"/>
    </font>
    <font>
      <sz val="20"/>
      <color theme="1"/>
      <name val="Arial"/>
      <family val="2"/>
    </font>
    <font>
      <sz val="11"/>
      <color theme="1"/>
      <name val="Arial"/>
      <family val="2"/>
    </font>
    <font>
      <b/>
      <sz val="10"/>
      <color theme="1"/>
      <name val="Arial"/>
      <family val="2"/>
    </font>
    <font>
      <b/>
      <sz val="10"/>
      <color rgb="FF0070C0"/>
      <name val="Arial"/>
      <family val="2"/>
    </font>
    <font>
      <sz val="10"/>
      <color theme="1"/>
      <name val="Arial"/>
      <family val="2"/>
    </font>
    <font>
      <sz val="10"/>
      <color rgb="FF002060"/>
      <name val="Arial"/>
      <family val="2"/>
    </font>
    <font>
      <b/>
      <sz val="16"/>
      <color theme="0"/>
      <name val="Sakkal Majalla"/>
    </font>
    <font>
      <sz val="14"/>
      <color rgb="FFFF0000"/>
      <name val="Sakkal Majalla"/>
    </font>
    <font>
      <b/>
      <sz val="11"/>
      <color rgb="FF002060"/>
      <name val="Arial"/>
      <family val="2"/>
    </font>
    <font>
      <sz val="9"/>
      <color rgb="FFFF0000"/>
      <name val="Arial"/>
      <family val="2"/>
      <scheme val="minor"/>
    </font>
    <font>
      <b/>
      <sz val="11"/>
      <color rgb="FF002060"/>
      <name val="Arial"/>
      <family val="2"/>
      <scheme val="minor"/>
    </font>
    <font>
      <b/>
      <sz val="8"/>
      <color rgb="FFFF0000"/>
      <name val="Arial"/>
      <family val="2"/>
      <scheme val="minor"/>
    </font>
    <font>
      <sz val="10"/>
      <color theme="0"/>
      <name val="Arial"/>
      <family val="2"/>
      <charset val="178"/>
    </font>
    <font>
      <u/>
      <sz val="10"/>
      <name val="Arial"/>
      <family val="2"/>
      <charset val="178"/>
    </font>
    <font>
      <sz val="10"/>
      <color theme="1"/>
      <name val="Arial"/>
      <family val="2"/>
      <charset val="178"/>
      <scheme val="minor"/>
    </font>
    <font>
      <sz val="10"/>
      <name val="Arial"/>
      <family val="2"/>
      <charset val="178"/>
    </font>
    <font>
      <sz val="10"/>
      <color theme="0"/>
      <name val="Arial"/>
      <family val="2"/>
      <charset val="178"/>
      <scheme val="minor"/>
    </font>
    <font>
      <sz val="10"/>
      <color theme="0"/>
      <name val="Sakkal Majalla"/>
    </font>
    <font>
      <u/>
      <sz val="10"/>
      <color rgb="FF0070C0"/>
      <name val="Arial"/>
      <family val="2"/>
      <charset val="178"/>
    </font>
    <font>
      <sz val="10"/>
      <color rgb="FFFF0000"/>
      <name val="Arial"/>
      <family val="2"/>
      <charset val="178"/>
    </font>
    <font>
      <sz val="10"/>
      <color rgb="FFFF0000"/>
      <name val="Arial"/>
      <family val="2"/>
      <charset val="178"/>
      <scheme val="minor"/>
    </font>
    <font>
      <sz val="9"/>
      <name val="Arial"/>
      <family val="2"/>
    </font>
    <font>
      <b/>
      <sz val="12"/>
      <name val="Sakkal Majalla"/>
    </font>
    <font>
      <sz val="10"/>
      <color indexed="8"/>
      <name val="Arial"/>
      <family val="2"/>
    </font>
    <font>
      <sz val="11"/>
      <color indexed="8"/>
      <name val="Calibri"/>
      <family val="2"/>
    </font>
    <font>
      <sz val="10"/>
      <name val="Arial"/>
      <family val="2"/>
    </font>
    <font>
      <sz val="12"/>
      <color rgb="FFFF0000"/>
      <name val="Arial"/>
      <family val="2"/>
      <scheme val="minor"/>
    </font>
    <font>
      <b/>
      <sz val="11"/>
      <color theme="1"/>
      <name val="Arial"/>
      <family val="2"/>
      <charset val="178"/>
      <scheme val="minor"/>
    </font>
    <font>
      <b/>
      <sz val="14"/>
      <name val="Sakkal Majalla"/>
    </font>
    <font>
      <b/>
      <sz val="14"/>
      <color theme="1"/>
      <name val="Arial"/>
      <family val="2"/>
      <charset val="178"/>
      <scheme val="minor"/>
    </font>
    <font>
      <b/>
      <sz val="14"/>
      <name val="Arial"/>
      <family val="2"/>
      <charset val="178"/>
    </font>
    <font>
      <b/>
      <sz val="12"/>
      <name val="Arial"/>
      <family val="2"/>
      <charset val="178"/>
    </font>
    <font>
      <b/>
      <sz val="14"/>
      <color indexed="8"/>
      <name val="Arial"/>
      <family val="2"/>
      <charset val="178"/>
    </font>
    <font>
      <b/>
      <sz val="14"/>
      <name val="Simplified Arabic"/>
      <family val="1"/>
      <charset val="178"/>
    </font>
    <font>
      <sz val="10"/>
      <color theme="0"/>
      <name val="Arial"/>
      <family val="2"/>
      <scheme val="minor"/>
    </font>
  </fonts>
  <fills count="3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rgb="FFFF0000"/>
        <bgColor indexed="64"/>
      </patternFill>
    </fill>
    <fill>
      <patternFill patternType="solid">
        <fgColor theme="3" tint="-0.249977111117893"/>
        <bgColor indexed="64"/>
      </patternFill>
    </fill>
    <fill>
      <patternFill patternType="solid">
        <fgColor rgb="FF002060"/>
        <bgColor indexed="64"/>
      </patternFill>
    </fill>
    <fill>
      <patternFill patternType="solid">
        <fgColor theme="8" tint="-0.499984740745262"/>
        <bgColor indexed="64"/>
      </patternFill>
    </fill>
    <fill>
      <patternFill patternType="solid">
        <fgColor theme="4" tint="0.59999389629810485"/>
        <bgColor indexed="64"/>
      </patternFill>
    </fill>
    <fill>
      <patternFill patternType="solid">
        <fgColor theme="8"/>
        <bgColor indexed="64"/>
      </patternFill>
    </fill>
    <fill>
      <patternFill patternType="solid">
        <fgColor theme="4" tint="0.39997558519241921"/>
        <bgColor indexed="64"/>
      </patternFill>
    </fill>
    <fill>
      <patternFill patternType="solid">
        <fgColor rgb="FF3855A6"/>
        <bgColor indexed="64"/>
      </patternFill>
    </fill>
    <fill>
      <patternFill patternType="solid">
        <fgColor rgb="FFC00000"/>
        <bgColor indexed="64"/>
      </patternFill>
    </fill>
    <fill>
      <patternFill patternType="solid">
        <fgColor indexed="22"/>
        <bgColor indexed="0"/>
      </patternFill>
    </fill>
    <fill>
      <patternFill patternType="solid">
        <fgColor rgb="FFFFFF00"/>
        <bgColor indexed="0"/>
      </patternFill>
    </fill>
    <fill>
      <patternFill patternType="solid">
        <fgColor theme="3" tint="0.79998168889431442"/>
        <bgColor indexed="64"/>
      </patternFill>
    </fill>
    <fill>
      <patternFill patternType="solid">
        <fgColor theme="0"/>
        <bgColor rgb="FF000000"/>
      </patternFill>
    </fill>
    <fill>
      <patternFill patternType="solid">
        <fgColor theme="0"/>
        <bgColor indexed="64"/>
      </patternFill>
    </fill>
    <fill>
      <patternFill patternType="solid">
        <fgColor theme="4" tint="0.79998168889431442"/>
        <bgColor rgb="FF000000"/>
      </patternFill>
    </fill>
  </fills>
  <borders count="148">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double">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dashed">
        <color indexed="64"/>
      </left>
      <right/>
      <top/>
      <bottom/>
      <diagonal/>
    </border>
    <border>
      <left/>
      <right style="dashed">
        <color indexed="64"/>
      </right>
      <top/>
      <bottom/>
      <diagonal/>
    </border>
    <border>
      <left style="double">
        <color indexed="64"/>
      </left>
      <right/>
      <top/>
      <bottom style="thin">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right/>
      <top/>
      <bottom style="medium">
        <color theme="0"/>
      </bottom>
      <diagonal/>
    </border>
    <border>
      <left/>
      <right/>
      <top style="medium">
        <color theme="0"/>
      </top>
      <bottom/>
      <diagonal/>
    </border>
    <border>
      <left style="thin">
        <color indexed="64"/>
      </left>
      <right/>
      <top/>
      <bottom/>
      <diagonal/>
    </border>
    <border>
      <left/>
      <right style="dashed">
        <color indexed="64"/>
      </right>
      <top style="medium">
        <color indexed="64"/>
      </top>
      <bottom/>
      <diagonal/>
    </border>
    <border>
      <left/>
      <right/>
      <top style="dashed">
        <color theme="0"/>
      </top>
      <bottom style="dashed">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indexed="64"/>
      </left>
      <right style="thin">
        <color indexed="64"/>
      </right>
      <top style="medium">
        <color theme="0"/>
      </top>
      <bottom style="medium">
        <color theme="0"/>
      </bottom>
      <diagonal/>
    </border>
    <border>
      <left style="thin">
        <color indexed="64"/>
      </left>
      <right style="thin">
        <color indexed="64"/>
      </right>
      <top style="medium">
        <color theme="0"/>
      </top>
      <bottom style="medium">
        <color theme="0"/>
      </bottom>
      <diagonal/>
    </border>
    <border>
      <left style="thin">
        <color indexed="64"/>
      </left>
      <right style="medium">
        <color indexed="64"/>
      </right>
      <top style="medium">
        <color theme="0"/>
      </top>
      <bottom style="medium">
        <color theme="0"/>
      </bottom>
      <diagonal/>
    </border>
    <border>
      <left style="medium">
        <color indexed="64"/>
      </left>
      <right/>
      <top style="medium">
        <color theme="0"/>
      </top>
      <bottom/>
      <diagonal/>
    </border>
    <border>
      <left/>
      <right style="medium">
        <color indexed="64"/>
      </right>
      <top style="medium">
        <color theme="0"/>
      </top>
      <bottom/>
      <diagonal/>
    </border>
    <border>
      <left style="medium">
        <color indexed="64"/>
      </left>
      <right/>
      <top/>
      <bottom style="medium">
        <color theme="0"/>
      </bottom>
      <diagonal/>
    </border>
    <border>
      <left/>
      <right style="medium">
        <color indexed="64"/>
      </right>
      <top/>
      <bottom style="medium">
        <color theme="0"/>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thin">
        <color theme="0"/>
      </left>
      <right/>
      <top style="medium">
        <color theme="0"/>
      </top>
      <bottom/>
      <diagonal/>
    </border>
    <border>
      <left/>
      <right style="medium">
        <color theme="0"/>
      </right>
      <top style="medium">
        <color theme="0"/>
      </top>
      <bottom/>
      <diagonal/>
    </border>
    <border>
      <left style="thin">
        <color theme="0"/>
      </left>
      <right/>
      <top/>
      <bottom style="dashed">
        <color theme="0"/>
      </bottom>
      <diagonal/>
    </border>
    <border>
      <left/>
      <right style="medium">
        <color theme="0"/>
      </right>
      <top/>
      <bottom style="dashed">
        <color theme="0"/>
      </bottom>
      <diagonal/>
    </border>
    <border>
      <left style="medium">
        <color theme="0"/>
      </left>
      <right/>
      <top style="dashed">
        <color theme="0"/>
      </top>
      <bottom style="dashed">
        <color theme="0"/>
      </bottom>
      <diagonal/>
    </border>
    <border>
      <left/>
      <right style="thin">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double">
        <color indexed="64"/>
      </left>
      <right style="dashed">
        <color indexed="64"/>
      </right>
      <top style="double">
        <color indexed="64"/>
      </top>
      <bottom style="thin">
        <color indexed="64"/>
      </bottom>
      <diagonal/>
    </border>
    <border>
      <left style="dashed">
        <color indexed="64"/>
      </left>
      <right style="medium">
        <color indexed="64"/>
      </right>
      <top style="thin">
        <color indexed="64"/>
      </top>
      <bottom style="medium">
        <color indexed="64"/>
      </bottom>
      <diagonal/>
    </border>
    <border>
      <left style="dashed">
        <color indexed="64"/>
      </left>
      <right style="dashed">
        <color indexed="64"/>
      </right>
      <top/>
      <bottom/>
      <diagonal/>
    </border>
    <border>
      <left style="medium">
        <color indexed="64"/>
      </left>
      <right/>
      <top/>
      <bottom style="thin">
        <color indexed="64"/>
      </bottom>
      <diagonal/>
    </border>
    <border>
      <left style="dashed">
        <color indexed="64"/>
      </left>
      <right style="dashed">
        <color indexed="64"/>
      </right>
      <top style="double">
        <color indexed="64"/>
      </top>
      <bottom style="thin">
        <color indexed="64"/>
      </bottom>
      <diagonal/>
    </border>
    <border>
      <left style="double">
        <color indexed="64"/>
      </left>
      <right style="dashed">
        <color indexed="64"/>
      </right>
      <top style="thin">
        <color indexed="64"/>
      </top>
      <bottom style="double">
        <color indexed="64"/>
      </bottom>
      <diagonal/>
    </border>
    <border>
      <left style="dashed">
        <color indexed="64"/>
      </left>
      <right style="dashed">
        <color indexed="64"/>
      </right>
      <top style="thin">
        <color indexed="64"/>
      </top>
      <bottom style="double">
        <color indexed="64"/>
      </bottom>
      <diagonal/>
    </border>
    <border>
      <left style="double">
        <color auto="1"/>
      </left>
      <right style="dashed">
        <color auto="1"/>
      </right>
      <top style="thin">
        <color auto="1"/>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top/>
      <bottom/>
      <diagonal/>
    </border>
    <border>
      <left/>
      <right/>
      <top style="thin">
        <color theme="0"/>
      </top>
      <bottom style="thin">
        <color theme="0"/>
      </bottom>
      <diagonal/>
    </border>
    <border>
      <left/>
      <right/>
      <top style="thick">
        <color rgb="FF3855A6"/>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thin">
        <color theme="0"/>
      </top>
      <bottom/>
      <diagonal/>
    </border>
    <border>
      <left/>
      <right style="thick">
        <color theme="0"/>
      </right>
      <top style="thin">
        <color theme="0"/>
      </top>
      <bottom/>
      <diagonal/>
    </border>
    <border>
      <left/>
      <right style="thick">
        <color rgb="FF3855A6"/>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22"/>
      </left>
      <right style="thin">
        <color indexed="22"/>
      </right>
      <top/>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s>
  <cellStyleXfs count="12">
    <xf numFmtId="0" fontId="0" fillId="0" borderId="0"/>
    <xf numFmtId="0" fontId="12" fillId="0" borderId="0" applyNumberFormat="0" applyFill="0" applyBorder="0" applyAlignment="0" applyProtection="0"/>
    <xf numFmtId="0" fontId="8" fillId="0" borderId="0"/>
    <xf numFmtId="0" fontId="9" fillId="0" borderId="0"/>
    <xf numFmtId="0" fontId="8" fillId="0" borderId="0"/>
    <xf numFmtId="0" fontId="96" fillId="0" borderId="0"/>
    <xf numFmtId="0" fontId="96" fillId="0" borderId="0"/>
    <xf numFmtId="0" fontId="98" fillId="0" borderId="0"/>
    <xf numFmtId="0" fontId="96" fillId="0" borderId="0"/>
    <xf numFmtId="0" fontId="96" fillId="0" borderId="0"/>
    <xf numFmtId="0" fontId="96" fillId="0" borderId="0"/>
    <xf numFmtId="0" fontId="96" fillId="0" borderId="0"/>
  </cellStyleXfs>
  <cellXfs count="623">
    <xf numFmtId="0" fontId="0" fillId="0" borderId="0" xfId="0"/>
    <xf numFmtId="0" fontId="0" fillId="0" borderId="0" xfId="0" applyProtection="1">
      <protection hidden="1"/>
    </xf>
    <xf numFmtId="0" fontId="13" fillId="0" borderId="0" xfId="0" applyFont="1" applyProtection="1">
      <protection hidden="1"/>
    </xf>
    <xf numFmtId="0" fontId="14" fillId="0" borderId="0" xfId="0" applyFont="1" applyAlignment="1" applyProtection="1">
      <alignment horizontal="center" vertical="center"/>
      <protection hidden="1"/>
    </xf>
    <xf numFmtId="0" fontId="14" fillId="0" borderId="0" xfId="0" applyFont="1" applyProtection="1">
      <protection hidden="1"/>
    </xf>
    <xf numFmtId="0" fontId="15" fillId="0" borderId="0" xfId="0" applyFont="1" applyProtection="1">
      <protection hidden="1"/>
    </xf>
    <xf numFmtId="0" fontId="14" fillId="0" borderId="0" xfId="0" applyFont="1" applyAlignment="1" applyProtection="1">
      <alignment horizontal="center"/>
      <protection hidden="1"/>
    </xf>
    <xf numFmtId="0" fontId="16" fillId="0" borderId="0" xfId="0" applyFont="1" applyAlignment="1" applyProtection="1">
      <alignmen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vertical="center"/>
      <protection hidden="1"/>
    </xf>
    <xf numFmtId="0" fontId="18" fillId="0" borderId="0" xfId="1" applyFont="1" applyFill="1" applyBorder="1" applyProtection="1">
      <protection hidden="1"/>
    </xf>
    <xf numFmtId="0" fontId="14" fillId="0" borderId="0" xfId="0" applyFont="1" applyAlignment="1" applyProtection="1">
      <alignment horizontal="center" vertical="center" wrapText="1"/>
      <protection hidden="1"/>
    </xf>
    <xf numFmtId="0" fontId="19" fillId="0" borderId="0" xfId="0" applyFont="1" applyAlignment="1" applyProtection="1">
      <alignment vertical="center"/>
      <protection hidden="1"/>
    </xf>
    <xf numFmtId="0" fontId="20" fillId="0" borderId="0" xfId="0" applyFont="1" applyAlignment="1" applyProtection="1">
      <alignment vertical="center"/>
      <protection hidden="1"/>
    </xf>
    <xf numFmtId="0" fontId="21" fillId="0" borderId="0" xfId="0" applyFont="1" applyAlignment="1" applyProtection="1">
      <alignment vertical="center"/>
      <protection hidden="1"/>
    </xf>
    <xf numFmtId="0" fontId="21" fillId="0" borderId="0" xfId="0" applyFont="1" applyAlignment="1" applyProtection="1">
      <alignment vertical="center" shrinkToFit="1"/>
      <protection hidden="1"/>
    </xf>
    <xf numFmtId="0" fontId="21" fillId="0" borderId="0" xfId="0" applyFont="1" applyAlignment="1" applyProtection="1">
      <alignment horizontal="center" vertical="center"/>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Alignment="1" applyProtection="1">
      <alignment horizontal="center"/>
      <protection hidden="1"/>
    </xf>
    <xf numFmtId="0" fontId="21" fillId="0" borderId="0" xfId="0" applyFont="1" applyProtection="1">
      <protection hidden="1"/>
    </xf>
    <xf numFmtId="0" fontId="23" fillId="0" borderId="0" xfId="0" applyFont="1" applyProtection="1">
      <protection hidden="1"/>
    </xf>
    <xf numFmtId="0" fontId="23" fillId="0" borderId="0" xfId="0" applyFont="1" applyAlignment="1" applyProtection="1">
      <alignment vertical="center" textRotation="90"/>
      <protection hidden="1"/>
    </xf>
    <xf numFmtId="0" fontId="2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24" fillId="0" borderId="0" xfId="0" applyFont="1" applyAlignment="1" applyProtection="1">
      <alignment shrinkToFit="1"/>
      <protection hidden="1"/>
    </xf>
    <xf numFmtId="0" fontId="25" fillId="0" borderId="0" xfId="0" applyFont="1" applyProtection="1">
      <protection hidden="1"/>
    </xf>
    <xf numFmtId="0" fontId="26" fillId="3" borderId="1"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0" fontId="2" fillId="3" borderId="9" xfId="0" applyFont="1" applyFill="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2" fillId="5" borderId="0" xfId="0" applyFont="1" applyFill="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2" fillId="6" borderId="0" xfId="0" applyFont="1" applyFill="1" applyAlignment="1" applyProtection="1">
      <alignment horizontal="center" vertical="center" textRotation="90"/>
      <protection hidden="1"/>
    </xf>
    <xf numFmtId="0" fontId="2" fillId="3" borderId="21" xfId="0" applyFont="1" applyFill="1" applyBorder="1" applyAlignment="1" applyProtection="1">
      <alignment horizontal="center" vertical="center"/>
      <protection hidden="1"/>
    </xf>
    <xf numFmtId="0" fontId="23" fillId="0" borderId="5" xfId="0" applyFont="1" applyBorder="1" applyProtection="1">
      <protection hidden="1"/>
    </xf>
    <xf numFmtId="0" fontId="11" fillId="0" borderId="0" xfId="0" applyFont="1" applyProtection="1">
      <protection hidden="1"/>
    </xf>
    <xf numFmtId="0" fontId="26" fillId="4" borderId="4" xfId="0" applyFont="1" applyFill="1" applyBorder="1" applyAlignment="1" applyProtection="1">
      <alignment horizontal="center" vertical="center"/>
      <protection hidden="1"/>
    </xf>
    <xf numFmtId="0" fontId="26" fillId="4"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2" fillId="0" borderId="0" xfId="0" applyFont="1" applyAlignment="1" applyProtection="1">
      <alignment vertical="center"/>
      <protection hidden="1"/>
    </xf>
    <xf numFmtId="0" fontId="4" fillId="3" borderId="23" xfId="0" applyFont="1" applyFill="1" applyBorder="1" applyAlignment="1" applyProtection="1">
      <alignment vertical="center"/>
      <protection hidden="1"/>
    </xf>
    <xf numFmtId="0" fontId="4" fillId="3" borderId="0" xfId="0" applyFont="1" applyFill="1" applyAlignment="1" applyProtection="1">
      <alignment vertical="center"/>
      <protection hidden="1"/>
    </xf>
    <xf numFmtId="0" fontId="32" fillId="2" borderId="3" xfId="0" applyFont="1" applyFill="1" applyBorder="1" applyAlignment="1" applyProtection="1">
      <alignment horizontal="center" vertical="center" shrinkToFit="1"/>
      <protection hidden="1"/>
    </xf>
    <xf numFmtId="0" fontId="32" fillId="0" borderId="0" xfId="0" applyFont="1" applyAlignment="1" applyProtection="1">
      <alignment vertical="center" shrinkToFit="1"/>
      <protection hidden="1"/>
    </xf>
    <xf numFmtId="0" fontId="32" fillId="0" borderId="0" xfId="0" applyFont="1" applyAlignment="1" applyProtection="1">
      <alignment horizontal="center" vertical="center" shrinkToFit="1"/>
      <protection hidden="1"/>
    </xf>
    <xf numFmtId="0" fontId="4" fillId="0" borderId="0" xfId="0" applyFont="1" applyAlignment="1" applyProtection="1">
      <alignment vertical="center"/>
      <protection hidden="1"/>
    </xf>
    <xf numFmtId="0" fontId="4"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2" fillId="0" borderId="0" xfId="0" applyFont="1" applyAlignment="1" applyProtection="1">
      <alignment vertical="center" wrapText="1"/>
      <protection hidden="1"/>
    </xf>
    <xf numFmtId="0" fontId="29" fillId="0" borderId="0" xfId="0" applyFont="1" applyAlignment="1" applyProtection="1">
      <alignment horizontal="center" vertical="center"/>
      <protection hidden="1"/>
    </xf>
    <xf numFmtId="0" fontId="29" fillId="9" borderId="0" xfId="0" applyFont="1" applyFill="1" applyAlignment="1" applyProtection="1">
      <alignment horizontal="center" vertical="center"/>
      <protection hidden="1"/>
    </xf>
    <xf numFmtId="0" fontId="29" fillId="4" borderId="0" xfId="0" applyFont="1" applyFill="1" applyAlignment="1" applyProtection="1">
      <alignment horizontal="center" vertical="center"/>
      <protection hidden="1"/>
    </xf>
    <xf numFmtId="0" fontId="34" fillId="13" borderId="47" xfId="0" applyFont="1" applyFill="1" applyBorder="1" applyAlignment="1" applyProtection="1">
      <alignment horizontal="center" vertical="center"/>
      <protection hidden="1"/>
    </xf>
    <xf numFmtId="0" fontId="34" fillId="13" borderId="48" xfId="0" applyFont="1" applyFill="1" applyBorder="1" applyAlignment="1" applyProtection="1">
      <alignment horizontal="center" vertical="center"/>
      <protection hidden="1"/>
    </xf>
    <xf numFmtId="14" fontId="34" fillId="13" borderId="48" xfId="0" applyNumberFormat="1" applyFont="1" applyFill="1" applyBorder="1" applyAlignment="1" applyProtection="1">
      <alignment horizontal="center" vertical="center"/>
      <protection hidden="1"/>
    </xf>
    <xf numFmtId="0" fontId="27" fillId="0" borderId="44" xfId="0" applyFont="1" applyBorder="1" applyAlignment="1" applyProtection="1">
      <alignment horizontal="center" vertical="center"/>
      <protection hidden="1"/>
    </xf>
    <xf numFmtId="0" fontId="35" fillId="13" borderId="47" xfId="0" applyFont="1" applyFill="1" applyBorder="1" applyAlignment="1" applyProtection="1">
      <alignment horizontal="center" vertical="center"/>
      <protection hidden="1"/>
    </xf>
    <xf numFmtId="0" fontId="35" fillId="13" borderId="48" xfId="0" applyFont="1" applyFill="1" applyBorder="1" applyAlignment="1" applyProtection="1">
      <alignment horizontal="center" vertical="center"/>
      <protection hidden="1"/>
    </xf>
    <xf numFmtId="14" fontId="35" fillId="13" borderId="48" xfId="0" applyNumberFormat="1"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2" fillId="9" borderId="16"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36" fillId="14" borderId="49" xfId="0" applyFont="1" applyFill="1" applyBorder="1" applyAlignment="1" applyProtection="1">
      <alignment horizontal="center" vertical="center"/>
      <protection hidden="1"/>
    </xf>
    <xf numFmtId="0" fontId="36" fillId="14" borderId="50" xfId="0" applyFont="1" applyFill="1" applyBorder="1" applyAlignment="1" applyProtection="1">
      <alignment horizontal="center" vertical="center"/>
      <protection hidden="1"/>
    </xf>
    <xf numFmtId="14" fontId="36" fillId="14" borderId="50" xfId="0" applyNumberFormat="1" applyFont="1" applyFill="1" applyBorder="1" applyAlignment="1" applyProtection="1">
      <alignment horizontal="center" vertical="center"/>
      <protection hidden="1"/>
    </xf>
    <xf numFmtId="0" fontId="36" fillId="14" borderId="51" xfId="0" applyFont="1" applyFill="1" applyBorder="1" applyAlignment="1" applyProtection="1">
      <alignment horizontal="center" vertical="center"/>
      <protection hidden="1"/>
    </xf>
    <xf numFmtId="0" fontId="28" fillId="4" borderId="65" xfId="0" applyFont="1" applyFill="1" applyBorder="1" applyAlignment="1" applyProtection="1">
      <alignment horizontal="center" vertical="center"/>
      <protection hidden="1"/>
    </xf>
    <xf numFmtId="0" fontId="28" fillId="4" borderId="68" xfId="0" applyFont="1" applyFill="1" applyBorder="1" applyAlignment="1" applyProtection="1">
      <alignment horizontal="center" vertical="center"/>
      <protection hidden="1"/>
    </xf>
    <xf numFmtId="0" fontId="28" fillId="4" borderId="67" xfId="0" applyFont="1" applyFill="1" applyBorder="1" applyAlignment="1" applyProtection="1">
      <alignment horizontal="center" vertical="center" wrapText="1"/>
      <protection hidden="1"/>
    </xf>
    <xf numFmtId="0" fontId="36" fillId="11" borderId="52" xfId="0" applyFont="1" applyFill="1" applyBorder="1" applyAlignment="1" applyProtection="1">
      <alignment horizontal="center" vertical="center"/>
      <protection hidden="1"/>
    </xf>
    <xf numFmtId="0" fontId="36" fillId="11" borderId="50" xfId="0" applyFont="1" applyFill="1" applyBorder="1" applyAlignment="1" applyProtection="1">
      <alignment horizontal="center" vertical="center"/>
      <protection hidden="1"/>
    </xf>
    <xf numFmtId="0" fontId="36" fillId="11" borderId="58" xfId="0" applyFont="1" applyFill="1" applyBorder="1" applyAlignment="1" applyProtection="1">
      <alignment horizontal="center" vertical="center"/>
      <protection hidden="1"/>
    </xf>
    <xf numFmtId="0" fontId="28" fillId="15" borderId="57"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9" borderId="12" xfId="0" applyFont="1" applyFill="1" applyBorder="1" applyAlignment="1" applyProtection="1">
      <alignment horizontal="center" vertical="center"/>
      <protection hidden="1"/>
    </xf>
    <xf numFmtId="0" fontId="0" fillId="0" borderId="28" xfId="0" applyBorder="1" applyAlignment="1" applyProtection="1">
      <alignment horizontal="center" vertical="center"/>
      <protection hidden="1"/>
    </xf>
    <xf numFmtId="14" fontId="0" fillId="0" borderId="0" xfId="0" applyNumberFormat="1" applyProtection="1">
      <protection hidden="1"/>
    </xf>
    <xf numFmtId="0" fontId="0" fillId="4" borderId="4" xfId="0" applyFill="1" applyBorder="1" applyAlignment="1" applyProtection="1">
      <alignment horizontal="center" vertical="center"/>
      <protection hidden="1"/>
    </xf>
    <xf numFmtId="0" fontId="36" fillId="0" borderId="0" xfId="0" applyFont="1" applyAlignment="1" applyProtection="1">
      <alignment horizontal="center" vertical="center"/>
      <protection hidden="1"/>
    </xf>
    <xf numFmtId="0" fontId="4" fillId="3" borderId="77" xfId="0" applyFont="1" applyFill="1" applyBorder="1" applyAlignment="1" applyProtection="1">
      <alignment vertical="center"/>
      <protection hidden="1"/>
    </xf>
    <xf numFmtId="49" fontId="36" fillId="14" borderId="50" xfId="0" applyNumberFormat="1" applyFont="1" applyFill="1" applyBorder="1" applyAlignment="1" applyProtection="1">
      <alignment horizontal="center" vertical="center"/>
      <protection hidden="1"/>
    </xf>
    <xf numFmtId="49" fontId="28" fillId="4" borderId="66" xfId="0" applyNumberFormat="1" applyFont="1" applyFill="1" applyBorder="1" applyAlignment="1" applyProtection="1">
      <alignment horizontal="center" vertical="center"/>
      <protection hidden="1"/>
    </xf>
    <xf numFmtId="0" fontId="50" fillId="6" borderId="0" xfId="0" applyFont="1" applyFill="1" applyAlignment="1" applyProtection="1">
      <alignment horizontal="center" vertical="center" textRotation="90"/>
      <protection hidden="1"/>
    </xf>
    <xf numFmtId="0" fontId="52" fillId="0" borderId="0" xfId="0" applyFont="1"/>
    <xf numFmtId="0" fontId="55" fillId="0" borderId="0" xfId="0" applyFont="1" applyAlignment="1">
      <alignment horizontal="center"/>
    </xf>
    <xf numFmtId="0" fontId="55" fillId="0" borderId="0" xfId="0" applyFont="1"/>
    <xf numFmtId="0" fontId="51" fillId="0" borderId="0" xfId="0" applyFont="1"/>
    <xf numFmtId="0" fontId="51" fillId="0" borderId="0" xfId="0" applyFont="1" applyAlignment="1">
      <alignment horizontal="center"/>
    </xf>
    <xf numFmtId="0" fontId="60" fillId="21" borderId="83" xfId="1" applyFont="1" applyFill="1" applyBorder="1"/>
    <xf numFmtId="0" fontId="56" fillId="0" borderId="0" xfId="1" applyFont="1" applyFill="1" applyBorder="1" applyAlignment="1">
      <alignment vertical="center" wrapText="1"/>
    </xf>
    <xf numFmtId="0" fontId="56" fillId="0" borderId="0" xfId="1" applyFont="1" applyFill="1" applyAlignment="1"/>
    <xf numFmtId="0" fontId="33" fillId="0" borderId="0" xfId="0" applyFont="1" applyProtection="1">
      <protection hidden="1"/>
    </xf>
    <xf numFmtId="0" fontId="11" fillId="0" borderId="46" xfId="0" applyFont="1" applyBorder="1" applyAlignment="1" applyProtection="1">
      <alignment vertical="center"/>
      <protection hidden="1"/>
    </xf>
    <xf numFmtId="0" fontId="0" fillId="5" borderId="5" xfId="0" applyFill="1" applyBorder="1" applyAlignment="1" applyProtection="1">
      <alignment horizontal="center" vertical="center"/>
      <protection hidden="1"/>
    </xf>
    <xf numFmtId="0" fontId="0" fillId="5" borderId="6"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26" fillId="7" borderId="11" xfId="0" applyFont="1"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2" fillId="3" borderId="7" xfId="0" applyFont="1" applyFill="1" applyBorder="1" applyAlignment="1" applyProtection="1">
      <alignment horizontal="center" vertical="center"/>
      <protection hidden="1"/>
    </xf>
    <xf numFmtId="0" fontId="2" fillId="3" borderId="14" xfId="0" applyFont="1" applyFill="1" applyBorder="1" applyAlignment="1" applyProtection="1">
      <alignment horizontal="center" vertical="center"/>
      <protection hidden="1"/>
    </xf>
    <xf numFmtId="0" fontId="11" fillId="0" borderId="0" xfId="0" applyFont="1" applyAlignment="1" applyProtection="1">
      <alignment vertical="center"/>
      <protection hidden="1"/>
    </xf>
    <xf numFmtId="0" fontId="11" fillId="0" borderId="0" xfId="0" applyFont="1" applyAlignment="1" applyProtection="1">
      <alignment horizontal="center" vertical="center"/>
      <protection hidden="1"/>
    </xf>
    <xf numFmtId="0" fontId="26" fillId="3" borderId="0" xfId="0" applyFont="1" applyFill="1" applyAlignment="1" applyProtection="1">
      <alignment horizontal="center" vertical="center"/>
      <protection hidden="1"/>
    </xf>
    <xf numFmtId="0" fontId="26" fillId="7" borderId="10" xfId="0" applyFont="1" applyFill="1" applyBorder="1" applyAlignment="1" applyProtection="1">
      <alignment horizontal="center" vertical="center"/>
      <protection locked="0" hidden="1"/>
    </xf>
    <xf numFmtId="0" fontId="4" fillId="5" borderId="0" xfId="0" applyFont="1" applyFill="1" applyAlignment="1" applyProtection="1">
      <alignment horizontal="center" vertical="center"/>
      <protection hidden="1"/>
    </xf>
    <xf numFmtId="0" fontId="65" fillId="5" borderId="107" xfId="0" applyFont="1" applyFill="1" applyBorder="1" applyAlignment="1" applyProtection="1">
      <alignment horizontal="center" vertical="center"/>
      <protection hidden="1"/>
    </xf>
    <xf numFmtId="0" fontId="65" fillId="5" borderId="32" xfId="0" applyFont="1" applyFill="1" applyBorder="1" applyAlignment="1" applyProtection="1">
      <alignment horizontal="center" vertical="center"/>
      <protection hidden="1"/>
    </xf>
    <xf numFmtId="0" fontId="26" fillId="7" borderId="33" xfId="0" applyFont="1" applyFill="1" applyBorder="1" applyAlignment="1" applyProtection="1">
      <alignment horizontal="center" vertical="center"/>
      <protection locked="0" hidden="1"/>
    </xf>
    <xf numFmtId="0" fontId="2" fillId="3" borderId="109" xfId="0" applyFont="1" applyFill="1" applyBorder="1" applyAlignment="1" applyProtection="1">
      <alignment horizontal="center" vertical="center"/>
      <protection hidden="1"/>
    </xf>
    <xf numFmtId="0" fontId="65" fillId="3" borderId="111" xfId="0" applyFont="1" applyFill="1" applyBorder="1" applyAlignment="1" applyProtection="1">
      <alignment horizontal="center" vertical="center"/>
      <protection hidden="1"/>
    </xf>
    <xf numFmtId="0" fontId="65" fillId="3" borderId="33" xfId="0" applyFont="1" applyFill="1" applyBorder="1" applyAlignment="1" applyProtection="1">
      <alignment horizontal="center" vertical="center"/>
      <protection hidden="1"/>
    </xf>
    <xf numFmtId="0" fontId="65" fillId="5" borderId="112" xfId="0" applyFont="1" applyFill="1" applyBorder="1" applyAlignment="1" applyProtection="1">
      <alignment horizontal="center" vertical="center"/>
      <protection hidden="1"/>
    </xf>
    <xf numFmtId="0" fontId="65" fillId="3" borderId="113" xfId="0" applyFont="1" applyFill="1" applyBorder="1" applyAlignment="1" applyProtection="1">
      <alignment horizontal="center" vertical="center"/>
      <protection hidden="1"/>
    </xf>
    <xf numFmtId="0" fontId="65" fillId="5" borderId="114" xfId="0" applyFont="1" applyFill="1" applyBorder="1" applyAlignment="1" applyProtection="1">
      <alignment horizontal="center" vertical="center"/>
      <protection hidden="1"/>
    </xf>
    <xf numFmtId="0" fontId="65" fillId="3" borderId="14" xfId="0" applyFont="1" applyFill="1" applyBorder="1" applyAlignment="1" applyProtection="1">
      <alignment horizontal="center" vertical="center"/>
      <protection hidden="1"/>
    </xf>
    <xf numFmtId="0" fontId="65" fillId="8" borderId="107" xfId="0" applyFont="1" applyFill="1" applyBorder="1" applyAlignment="1" applyProtection="1">
      <alignment horizontal="center" vertical="center"/>
      <protection hidden="1"/>
    </xf>
    <xf numFmtId="0" fontId="65" fillId="8" borderId="111" xfId="0" applyFont="1" applyFill="1" applyBorder="1" applyAlignment="1" applyProtection="1">
      <alignment horizontal="center" vertical="center"/>
      <protection hidden="1"/>
    </xf>
    <xf numFmtId="0" fontId="36" fillId="8" borderId="0" xfId="0" applyFont="1" applyFill="1" applyAlignment="1" applyProtection="1">
      <alignment horizontal="center" vertical="center"/>
      <protection hidden="1"/>
    </xf>
    <xf numFmtId="0" fontId="65" fillId="8" borderId="32" xfId="0" applyFont="1" applyFill="1" applyBorder="1" applyAlignment="1" applyProtection="1">
      <alignment horizontal="center" vertical="center"/>
      <protection hidden="1"/>
    </xf>
    <xf numFmtId="0" fontId="65" fillId="8" borderId="33" xfId="0" applyFont="1" applyFill="1" applyBorder="1" applyAlignment="1" applyProtection="1">
      <alignment horizontal="center" vertical="center"/>
      <protection hidden="1"/>
    </xf>
    <xf numFmtId="0" fontId="33" fillId="8" borderId="0" xfId="0" applyFont="1" applyFill="1" applyProtection="1">
      <protection hidden="1"/>
    </xf>
    <xf numFmtId="0" fontId="0" fillId="0" borderId="72" xfId="0" applyBorder="1" applyAlignment="1" applyProtection="1">
      <alignment horizontal="center" vertical="center" shrinkToFit="1"/>
      <protection hidden="1"/>
    </xf>
    <xf numFmtId="0" fontId="0" fillId="0" borderId="0" xfId="0" applyAlignment="1" applyProtection="1">
      <alignment shrinkToFit="1"/>
      <protection hidden="1"/>
    </xf>
    <xf numFmtId="0" fontId="46" fillId="16" borderId="0" xfId="0" applyFont="1" applyFill="1" applyAlignment="1" applyProtection="1">
      <alignment horizontal="center" vertical="center" shrinkToFit="1"/>
      <protection hidden="1"/>
    </xf>
    <xf numFmtId="0" fontId="26" fillId="0" borderId="0" xfId="0" applyFont="1" applyAlignment="1" applyProtection="1">
      <alignment horizontal="center" vertical="center" shrinkToFit="1"/>
      <protection hidden="1"/>
    </xf>
    <xf numFmtId="0" fontId="47" fillId="2" borderId="25" xfId="0" applyFont="1" applyFill="1" applyBorder="1" applyAlignment="1" applyProtection="1">
      <alignment horizontal="center" vertical="center" shrinkToFit="1"/>
      <protection hidden="1"/>
    </xf>
    <xf numFmtId="0" fontId="32" fillId="2" borderId="10" xfId="0" applyFont="1" applyFill="1" applyBorder="1" applyAlignment="1" applyProtection="1">
      <alignment horizontal="center" vertical="center" shrinkToFit="1"/>
      <protection hidden="1"/>
    </xf>
    <xf numFmtId="0" fontId="32" fillId="2" borderId="0" xfId="0" applyFont="1" applyFill="1" applyAlignment="1" applyProtection="1">
      <alignment horizontal="center" vertical="center" shrinkToFit="1"/>
      <protection hidden="1"/>
    </xf>
    <xf numFmtId="0" fontId="45" fillId="0" borderId="0" xfId="0" applyFont="1" applyAlignment="1" applyProtection="1">
      <alignment horizontal="center" vertical="center" shrinkToFit="1"/>
      <protection hidden="1"/>
    </xf>
    <xf numFmtId="0" fontId="32" fillId="0" borderId="24" xfId="0" applyFont="1" applyBorder="1" applyAlignment="1" applyProtection="1">
      <alignment horizontal="center" vertical="center" shrinkToFit="1"/>
      <protection hidden="1"/>
    </xf>
    <xf numFmtId="0" fontId="0" fillId="0" borderId="33" xfId="0"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pplyProtection="1">
      <alignment horizontal="center" vertical="center" shrinkToFit="1"/>
      <protection hidden="1"/>
    </xf>
    <xf numFmtId="0" fontId="26" fillId="0" borderId="0" xfId="0" applyFont="1" applyAlignment="1" applyProtection="1">
      <alignment shrinkToFit="1"/>
      <protection hidden="1"/>
    </xf>
    <xf numFmtId="0" fontId="33" fillId="13" borderId="0" xfId="0" applyFont="1" applyFill="1" applyProtection="1">
      <protection hidden="1"/>
    </xf>
    <xf numFmtId="0" fontId="0" fillId="13" borderId="0" xfId="0" applyFill="1" applyProtection="1">
      <protection hidden="1"/>
    </xf>
    <xf numFmtId="0" fontId="27" fillId="13" borderId="0" xfId="0" applyFont="1" applyFill="1" applyProtection="1">
      <protection hidden="1"/>
    </xf>
    <xf numFmtId="0" fontId="23" fillId="0" borderId="0" xfId="0" applyFont="1" applyAlignment="1" applyProtection="1">
      <alignment vertical="center" shrinkToFit="1"/>
      <protection hidden="1"/>
    </xf>
    <xf numFmtId="0" fontId="49" fillId="0" borderId="22" xfId="0" applyFont="1" applyBorder="1" applyAlignment="1" applyProtection="1">
      <alignment vertical="center"/>
      <protection hidden="1"/>
    </xf>
    <xf numFmtId="0" fontId="49" fillId="0" borderId="23" xfId="0" applyFont="1" applyBorder="1" applyAlignment="1" applyProtection="1">
      <alignment vertical="center"/>
      <protection hidden="1"/>
    </xf>
    <xf numFmtId="0" fontId="26" fillId="4" borderId="39" xfId="0" applyFont="1" applyFill="1" applyBorder="1" applyAlignment="1" applyProtection="1">
      <alignment horizontal="center" vertical="center"/>
      <protection hidden="1"/>
    </xf>
    <xf numFmtId="0" fontId="44" fillId="20" borderId="0" xfId="0" applyFont="1" applyFill="1" applyAlignment="1" applyProtection="1">
      <alignment horizontal="center" vertical="center"/>
      <protection hidden="1"/>
    </xf>
    <xf numFmtId="0" fontId="0" fillId="0" borderId="45" xfId="0" applyBorder="1" applyProtection="1">
      <protection hidden="1"/>
    </xf>
    <xf numFmtId="0" fontId="13" fillId="13" borderId="0" xfId="0" applyFont="1" applyFill="1" applyProtection="1">
      <protection hidden="1"/>
    </xf>
    <xf numFmtId="0" fontId="32" fillId="0" borderId="73" xfId="0" applyFont="1" applyBorder="1" applyAlignment="1" applyProtection="1">
      <alignment vertical="center" textRotation="90" shrinkToFit="1"/>
      <protection hidden="1"/>
    </xf>
    <xf numFmtId="0" fontId="0" fillId="0" borderId="73" xfId="0" applyBorder="1" applyAlignment="1" applyProtection="1">
      <alignment horizontal="center" vertical="center" shrinkToFit="1"/>
      <protection hidden="1"/>
    </xf>
    <xf numFmtId="0" fontId="11" fillId="0" borderId="23" xfId="0" applyFont="1" applyBorder="1" applyAlignment="1" applyProtection="1">
      <alignment vertical="center"/>
      <protection hidden="1"/>
    </xf>
    <xf numFmtId="0" fontId="49" fillId="0" borderId="9" xfId="0" applyFont="1" applyBorder="1" applyAlignment="1" applyProtection="1">
      <alignment horizontal="center" vertical="center"/>
      <protection hidden="1"/>
    </xf>
    <xf numFmtId="0" fontId="0" fillId="4" borderId="17" xfId="0" applyFill="1" applyBorder="1" applyAlignment="1" applyProtection="1">
      <alignment horizontal="center" vertical="center"/>
      <protection hidden="1"/>
    </xf>
    <xf numFmtId="0" fontId="29" fillId="0" borderId="0" xfId="0" applyFont="1" applyAlignment="1" applyProtection="1">
      <alignment vertical="center"/>
      <protection hidden="1"/>
    </xf>
    <xf numFmtId="0" fontId="29" fillId="4" borderId="0" xfId="0" applyFont="1" applyFill="1" applyAlignment="1" applyProtection="1">
      <alignment vertical="center"/>
      <protection hidden="1"/>
    </xf>
    <xf numFmtId="0" fontId="29" fillId="0" borderId="17" xfId="0" applyFont="1" applyBorder="1" applyAlignment="1" applyProtection="1">
      <alignment vertical="center"/>
      <protection hidden="1"/>
    </xf>
    <xf numFmtId="0" fontId="2" fillId="5" borderId="6" xfId="0" applyFont="1" applyFill="1" applyBorder="1" applyAlignment="1" applyProtection="1">
      <alignment horizontal="center" vertical="center"/>
      <protection hidden="1"/>
    </xf>
    <xf numFmtId="0" fontId="31" fillId="12" borderId="6"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32" fillId="0" borderId="73" xfId="0" applyFont="1" applyBorder="1" applyAlignment="1" applyProtection="1">
      <alignment horizontal="center" vertical="top" shrinkToFit="1"/>
      <protection hidden="1"/>
    </xf>
    <xf numFmtId="0" fontId="0" fillId="27" borderId="0" xfId="0" applyFill="1" applyAlignment="1" applyProtection="1">
      <alignment horizontal="center" vertical="center"/>
      <protection hidden="1"/>
    </xf>
    <xf numFmtId="0" fontId="0" fillId="27" borderId="0" xfId="0" applyFill="1" applyProtection="1">
      <protection hidden="1"/>
    </xf>
    <xf numFmtId="0" fontId="1" fillId="0" borderId="20" xfId="0" applyFont="1" applyBorder="1" applyAlignment="1" applyProtection="1">
      <alignment horizontal="center" vertical="center" shrinkToFit="1"/>
      <protection hidden="1"/>
    </xf>
    <xf numFmtId="0" fontId="75" fillId="0" borderId="18" xfId="0" applyFont="1" applyBorder="1" applyAlignment="1" applyProtection="1">
      <alignment horizontal="right" vertical="center" shrinkToFit="1"/>
      <protection hidden="1"/>
    </xf>
    <xf numFmtId="0" fontId="1" fillId="0" borderId="18" xfId="0" applyFont="1" applyBorder="1" applyAlignment="1" applyProtection="1">
      <alignment horizontal="right" vertical="center" shrinkToFit="1"/>
      <protection hidden="1"/>
    </xf>
    <xf numFmtId="0" fontId="75" fillId="0" borderId="19" xfId="0" applyFont="1" applyBorder="1" applyAlignment="1" applyProtection="1">
      <alignment horizontal="right" vertical="center" shrinkToFit="1"/>
      <protection hidden="1"/>
    </xf>
    <xf numFmtId="0" fontId="8" fillId="3" borderId="18" xfId="0" applyFont="1" applyFill="1" applyBorder="1" applyAlignment="1" applyProtection="1">
      <alignment horizontal="center" vertical="center" shrinkToFit="1"/>
      <protection hidden="1"/>
    </xf>
    <xf numFmtId="0" fontId="44" fillId="0" borderId="0" xfId="0" applyFont="1" applyAlignment="1" applyProtection="1">
      <alignment horizontal="center" vertical="center"/>
      <protection hidden="1"/>
    </xf>
    <xf numFmtId="0" fontId="8" fillId="0" borderId="18" xfId="0" applyFont="1" applyBorder="1" applyAlignment="1" applyProtection="1">
      <alignment vertical="center" shrinkToFit="1"/>
      <protection hidden="1"/>
    </xf>
    <xf numFmtId="0" fontId="77" fillId="0" borderId="18" xfId="0" applyFont="1" applyBorder="1" applyAlignment="1" applyProtection="1">
      <alignment horizontal="center" vertical="center" shrinkToFit="1"/>
      <protection hidden="1"/>
    </xf>
    <xf numFmtId="0" fontId="77" fillId="0" borderId="0" xfId="0" applyFont="1" applyAlignment="1" applyProtection="1">
      <alignment shrinkToFit="1"/>
      <protection hidden="1"/>
    </xf>
    <xf numFmtId="0" fontId="77" fillId="3" borderId="18" xfId="0" applyFont="1" applyFill="1" applyBorder="1" applyAlignment="1" applyProtection="1">
      <alignment vertical="center" shrinkToFit="1"/>
      <protection hidden="1"/>
    </xf>
    <xf numFmtId="0" fontId="77" fillId="3" borderId="118" xfId="0" applyFont="1" applyFill="1" applyBorder="1" applyAlignment="1" applyProtection="1">
      <alignment vertical="center" shrinkToFit="1"/>
      <protection hidden="1"/>
    </xf>
    <xf numFmtId="0" fontId="75" fillId="24" borderId="0" xfId="0" applyFont="1" applyFill="1" applyAlignment="1" applyProtection="1">
      <alignment horizontal="center" vertical="center" shrinkToFit="1"/>
      <protection hidden="1"/>
    </xf>
    <xf numFmtId="164" fontId="75" fillId="24" borderId="0" xfId="0" applyNumberFormat="1" applyFont="1" applyFill="1" applyAlignment="1" applyProtection="1">
      <alignment horizontal="center" vertical="center" shrinkToFit="1"/>
      <protection hidden="1"/>
    </xf>
    <xf numFmtId="164" fontId="75" fillId="24" borderId="120" xfId="0" applyNumberFormat="1" applyFont="1" applyFill="1" applyBorder="1" applyAlignment="1" applyProtection="1">
      <alignment horizontal="center" vertical="center" shrinkToFit="1"/>
      <protection hidden="1"/>
    </xf>
    <xf numFmtId="0" fontId="26" fillId="0" borderId="0" xfId="0" applyFont="1" applyProtection="1">
      <protection hidden="1"/>
    </xf>
    <xf numFmtId="0" fontId="0" fillId="0" borderId="0" xfId="0" applyAlignment="1" applyProtection="1">
      <alignment vertical="center" wrapText="1"/>
      <protection hidden="1"/>
    </xf>
    <xf numFmtId="0" fontId="0" fillId="0" borderId="0" xfId="0" applyAlignment="1" applyProtection="1">
      <alignment vertical="top" wrapText="1"/>
      <protection hidden="1"/>
    </xf>
    <xf numFmtId="0" fontId="48" fillId="11" borderId="119" xfId="0" applyFont="1" applyFill="1" applyBorder="1" applyAlignment="1">
      <alignment vertical="center" wrapText="1"/>
    </xf>
    <xf numFmtId="0" fontId="48" fillId="11" borderId="120" xfId="0" applyFont="1" applyFill="1" applyBorder="1" applyAlignment="1">
      <alignment vertical="center" wrapText="1"/>
    </xf>
    <xf numFmtId="0" fontId="71" fillId="3" borderId="135" xfId="0" applyFont="1" applyFill="1" applyBorder="1" applyAlignment="1">
      <alignment horizontal="center" vertical="center"/>
    </xf>
    <xf numFmtId="0" fontId="71" fillId="3" borderId="28" xfId="0" applyFont="1" applyFill="1" applyBorder="1" applyAlignment="1">
      <alignment horizontal="center" vertical="center"/>
    </xf>
    <xf numFmtId="1" fontId="71" fillId="3" borderId="136" xfId="0" applyNumberFormat="1" applyFont="1" applyFill="1" applyBorder="1" applyAlignment="1">
      <alignment horizontal="center"/>
    </xf>
    <xf numFmtId="0" fontId="71" fillId="3" borderId="136" xfId="0" applyFont="1" applyFill="1" applyBorder="1" applyAlignment="1">
      <alignment horizontal="center"/>
    </xf>
    <xf numFmtId="0" fontId="71" fillId="3" borderId="135" xfId="0" applyFont="1" applyFill="1" applyBorder="1" applyAlignment="1">
      <alignment horizontal="center"/>
    </xf>
    <xf numFmtId="0" fontId="71" fillId="3" borderId="28" xfId="0" applyFont="1" applyFill="1" applyBorder="1" applyAlignment="1">
      <alignment horizontal="center"/>
    </xf>
    <xf numFmtId="0" fontId="80" fillId="3" borderId="28" xfId="0" applyFont="1" applyFill="1" applyBorder="1" applyAlignment="1">
      <alignment horizontal="center"/>
    </xf>
    <xf numFmtId="0" fontId="71" fillId="3" borderId="28" xfId="0" applyFont="1" applyFill="1" applyBorder="1"/>
    <xf numFmtId="0" fontId="71" fillId="3" borderId="136" xfId="0" applyFont="1" applyFill="1" applyBorder="1" applyAlignment="1">
      <alignment horizontal="center" vertical="center"/>
    </xf>
    <xf numFmtId="0" fontId="85" fillId="13" borderId="124" xfId="0" applyFont="1" applyFill="1" applyBorder="1" applyAlignment="1" applyProtection="1">
      <alignment horizontal="center" vertical="center" shrinkToFit="1"/>
      <protection hidden="1"/>
    </xf>
    <xf numFmtId="0" fontId="87" fillId="6" borderId="124" xfId="0" applyFont="1" applyFill="1" applyBorder="1" applyAlignment="1" applyProtection="1">
      <alignment horizontal="center" vertical="center" shrinkToFit="1"/>
      <protection hidden="1"/>
    </xf>
    <xf numFmtId="0" fontId="88" fillId="3" borderId="124" xfId="1" applyFont="1" applyFill="1" applyBorder="1" applyAlignment="1" applyProtection="1">
      <alignment horizontal="center" vertical="center" shrinkToFit="1"/>
      <protection hidden="1"/>
    </xf>
    <xf numFmtId="0" fontId="85" fillId="27" borderId="124" xfId="0" applyFont="1" applyFill="1" applyBorder="1" applyAlignment="1" applyProtection="1">
      <alignment horizontal="center" vertical="center" shrinkToFit="1"/>
      <protection hidden="1"/>
    </xf>
    <xf numFmtId="0" fontId="89" fillId="12" borderId="124" xfId="0" applyFont="1" applyFill="1" applyBorder="1" applyAlignment="1" applyProtection="1">
      <alignment horizontal="center" vertical="center" shrinkToFit="1"/>
      <protection hidden="1"/>
    </xf>
    <xf numFmtId="0" fontId="90" fillId="12" borderId="124" xfId="0" applyFont="1" applyFill="1" applyBorder="1" applyAlignment="1" applyProtection="1">
      <alignment horizontal="center" vertical="center" shrinkToFit="1"/>
      <protection hidden="1"/>
    </xf>
    <xf numFmtId="0" fontId="88" fillId="3" borderId="124" xfId="0" applyFont="1" applyFill="1" applyBorder="1" applyAlignment="1" applyProtection="1">
      <alignment horizontal="center" vertical="center" shrinkToFit="1"/>
      <protection hidden="1"/>
    </xf>
    <xf numFmtId="0" fontId="91" fillId="6" borderId="124" xfId="1" applyFont="1" applyFill="1" applyBorder="1" applyAlignment="1" applyProtection="1">
      <alignment horizontal="center" vertical="center" shrinkToFit="1"/>
      <protection hidden="1"/>
    </xf>
    <xf numFmtId="0" fontId="85" fillId="12" borderId="124" xfId="0" applyFont="1" applyFill="1" applyBorder="1" applyAlignment="1" applyProtection="1">
      <alignment horizontal="center" vertical="center" shrinkToFit="1"/>
      <protection hidden="1"/>
    </xf>
    <xf numFmtId="0" fontId="92" fillId="6" borderId="124" xfId="0" applyFont="1" applyFill="1" applyBorder="1" applyAlignment="1" applyProtection="1">
      <alignment horizontal="center" vertical="center" shrinkToFit="1"/>
      <protection hidden="1"/>
    </xf>
    <xf numFmtId="49" fontId="88" fillId="3" borderId="124" xfId="0" applyNumberFormat="1" applyFont="1" applyFill="1" applyBorder="1" applyAlignment="1" applyProtection="1">
      <alignment horizontal="center" vertical="center" shrinkToFit="1"/>
      <protection hidden="1"/>
    </xf>
    <xf numFmtId="0" fontId="89" fillId="0" borderId="124" xfId="0" applyFont="1" applyBorder="1" applyAlignment="1" applyProtection="1">
      <alignment horizontal="center" vertical="center" shrinkToFit="1"/>
      <protection hidden="1"/>
    </xf>
    <xf numFmtId="14" fontId="93" fillId="0" borderId="124" xfId="0" applyNumberFormat="1" applyFont="1" applyBorder="1" applyAlignment="1" applyProtection="1">
      <alignment horizontal="center" vertical="center" shrinkToFit="1"/>
      <protection hidden="1"/>
    </xf>
    <xf numFmtId="0" fontId="29" fillId="0" borderId="0" xfId="0" applyFont="1" applyAlignment="1">
      <alignment horizontal="center" vertical="center"/>
    </xf>
    <xf numFmtId="0" fontId="65" fillId="14" borderId="25" xfId="0" applyFont="1" applyFill="1" applyBorder="1" applyAlignment="1" applyProtection="1">
      <alignment horizontal="center" vertical="center"/>
      <protection hidden="1"/>
    </xf>
    <xf numFmtId="0" fontId="65" fillId="14" borderId="24" xfId="0" applyFont="1" applyFill="1" applyBorder="1" applyAlignment="1" applyProtection="1">
      <alignment horizontal="center" vertical="center"/>
      <protection hidden="1"/>
    </xf>
    <xf numFmtId="0" fontId="65" fillId="14" borderId="2" xfId="0" applyFont="1" applyFill="1" applyBorder="1" applyAlignment="1" applyProtection="1">
      <alignment horizontal="center" vertical="center"/>
      <protection hidden="1"/>
    </xf>
    <xf numFmtId="0" fontId="26" fillId="14" borderId="3" xfId="0" applyFont="1" applyFill="1" applyBorder="1" applyAlignment="1" applyProtection="1">
      <alignment horizontal="center" vertical="center"/>
      <protection hidden="1"/>
    </xf>
    <xf numFmtId="0" fontId="26" fillId="14" borderId="72" xfId="0" applyFont="1" applyFill="1" applyBorder="1" applyAlignment="1" applyProtection="1">
      <alignment horizontal="center" vertical="center"/>
      <protection hidden="1"/>
    </xf>
    <xf numFmtId="0" fontId="26" fillId="14" borderId="108" xfId="0" applyFont="1" applyFill="1" applyBorder="1" applyAlignment="1" applyProtection="1">
      <alignment horizontal="center" vertical="center"/>
      <protection hidden="1"/>
    </xf>
    <xf numFmtId="0" fontId="26" fillId="14" borderId="115" xfId="0" applyFont="1" applyFill="1" applyBorder="1" applyAlignment="1" applyProtection="1">
      <alignment horizontal="center" vertical="center"/>
      <protection hidden="1"/>
    </xf>
    <xf numFmtId="0" fontId="26" fillId="14" borderId="29" xfId="0" applyFont="1" applyFill="1" applyBorder="1" applyAlignment="1" applyProtection="1">
      <alignment horizontal="center" vertical="center"/>
      <protection hidden="1"/>
    </xf>
    <xf numFmtId="0" fontId="26" fillId="14" borderId="116" xfId="0" applyFont="1" applyFill="1" applyBorder="1" applyAlignment="1" applyProtection="1">
      <alignment horizontal="center" vertical="center"/>
      <protection hidden="1"/>
    </xf>
    <xf numFmtId="0" fontId="0" fillId="14" borderId="3" xfId="0" applyFill="1" applyBorder="1" applyAlignment="1" applyProtection="1">
      <alignment horizontal="center" vertical="center"/>
      <protection hidden="1"/>
    </xf>
    <xf numFmtId="0" fontId="0" fillId="14" borderId="72" xfId="0" applyFill="1" applyBorder="1" applyAlignment="1" applyProtection="1">
      <alignment horizontal="center" vertical="center"/>
      <protection hidden="1"/>
    </xf>
    <xf numFmtId="0" fontId="0" fillId="14" borderId="108" xfId="0" applyFill="1" applyBorder="1" applyAlignment="1" applyProtection="1">
      <alignment horizontal="center" vertical="center"/>
      <protection hidden="1"/>
    </xf>
    <xf numFmtId="0" fontId="71" fillId="3" borderId="117" xfId="0" applyFont="1" applyFill="1" applyBorder="1" applyAlignment="1">
      <alignment horizontal="center" vertical="center"/>
    </xf>
    <xf numFmtId="49" fontId="0" fillId="5" borderId="28" xfId="0" applyNumberFormat="1" applyFill="1" applyBorder="1" applyAlignment="1" applyProtection="1">
      <alignment horizontal="center" vertical="center" wrapText="1"/>
      <protection locked="0"/>
    </xf>
    <xf numFmtId="0" fontId="0" fillId="5" borderId="28" xfId="0" applyFill="1" applyBorder="1" applyAlignment="1" applyProtection="1">
      <alignment horizontal="center" vertical="center" wrapText="1"/>
      <protection locked="0"/>
    </xf>
    <xf numFmtId="0" fontId="0" fillId="5" borderId="118" xfId="0" applyFill="1" applyBorder="1" applyAlignment="1" applyProtection="1">
      <alignment horizontal="center" vertical="center" wrapText="1"/>
      <protection locked="0"/>
    </xf>
    <xf numFmtId="165" fontId="0" fillId="5" borderId="28" xfId="0" applyNumberFormat="1" applyFill="1" applyBorder="1" applyAlignment="1" applyProtection="1">
      <alignment horizontal="center" vertical="center" wrapText="1"/>
      <protection locked="0"/>
    </xf>
    <xf numFmtId="165" fontId="71" fillId="3" borderId="28" xfId="0" applyNumberFormat="1" applyFont="1" applyFill="1" applyBorder="1" applyAlignment="1">
      <alignment horizontal="center" vertical="center"/>
    </xf>
    <xf numFmtId="165" fontId="88" fillId="3" borderId="124" xfId="0" applyNumberFormat="1" applyFont="1" applyFill="1" applyBorder="1" applyAlignment="1" applyProtection="1">
      <alignment horizontal="center" vertical="center" shrinkToFit="1"/>
      <protection hidden="1"/>
    </xf>
    <xf numFmtId="0" fontId="31" fillId="13" borderId="9" xfId="0" applyFont="1" applyFill="1" applyBorder="1" applyAlignment="1">
      <alignment horizontal="center" vertical="center"/>
    </xf>
    <xf numFmtId="0" fontId="33" fillId="12" borderId="0" xfId="0" applyFont="1" applyFill="1"/>
    <xf numFmtId="0" fontId="73" fillId="0" borderId="76" xfId="0" applyFont="1"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49" fontId="74" fillId="0" borderId="0" xfId="0" applyNumberFormat="1" applyFont="1" applyAlignment="1">
      <alignment horizontal="center" vertical="center" shrinkToFit="1"/>
    </xf>
    <xf numFmtId="0" fontId="30" fillId="11" borderId="26" xfId="0" applyFont="1" applyFill="1" applyBorder="1" applyAlignment="1">
      <alignment horizontal="center" vertical="center"/>
    </xf>
    <xf numFmtId="0" fontId="30" fillId="11" borderId="27" xfId="0" applyFont="1" applyFill="1" applyBorder="1" applyAlignment="1">
      <alignment horizontal="center" vertical="center"/>
    </xf>
    <xf numFmtId="49" fontId="30" fillId="11" borderId="27" xfId="0" applyNumberFormat="1" applyFont="1" applyFill="1" applyBorder="1" applyAlignment="1">
      <alignment horizontal="center" vertical="center"/>
    </xf>
    <xf numFmtId="0" fontId="0" fillId="0" borderId="0" xfId="0" applyAlignment="1">
      <alignment horizontal="center" vertical="center" wrapText="1"/>
    </xf>
    <xf numFmtId="0" fontId="30" fillId="11" borderId="119" xfId="0" applyFont="1" applyFill="1" applyBorder="1" applyAlignment="1">
      <alignment horizontal="center" vertical="center"/>
    </xf>
    <xf numFmtId="0" fontId="0" fillId="5" borderId="118" xfId="0" applyFill="1" applyBorder="1" applyAlignment="1">
      <alignment horizontal="center" vertical="center" wrapText="1"/>
    </xf>
    <xf numFmtId="0" fontId="95" fillId="11" borderId="26" xfId="0" applyFont="1" applyFill="1" applyBorder="1" applyAlignment="1">
      <alignment horizontal="center" vertical="center"/>
    </xf>
    <xf numFmtId="165" fontId="0" fillId="5" borderId="118" xfId="0" applyNumberFormat="1" applyFill="1" applyBorder="1" applyAlignment="1">
      <alignment horizontal="center" vertical="center" wrapText="1"/>
    </xf>
    <xf numFmtId="0" fontId="0" fillId="0" borderId="19" xfId="0" applyBorder="1" applyAlignment="1">
      <alignment horizontal="center" vertical="center" wrapText="1"/>
    </xf>
    <xf numFmtId="0" fontId="11" fillId="0" borderId="0" xfId="0" applyFont="1" applyAlignment="1">
      <alignment horizontal="center" vertical="center"/>
    </xf>
    <xf numFmtId="0" fontId="0" fillId="0" borderId="0" xfId="0" applyAlignment="1">
      <alignment horizontal="right" vertical="center"/>
    </xf>
    <xf numFmtId="0" fontId="97" fillId="0" borderId="142" xfId="5" applyFont="1" applyBorder="1" applyAlignment="1">
      <alignment horizontal="right" wrapText="1"/>
    </xf>
    <xf numFmtId="0" fontId="97" fillId="0" borderId="142" xfId="5" applyFont="1" applyBorder="1" applyAlignment="1">
      <alignment wrapText="1"/>
    </xf>
    <xf numFmtId="0" fontId="96" fillId="0" borderId="0" xfId="5"/>
    <xf numFmtId="0" fontId="97" fillId="29" borderId="143" xfId="6" applyFont="1" applyFill="1" applyBorder="1" applyAlignment="1">
      <alignment horizontal="center"/>
    </xf>
    <xf numFmtId="166" fontId="97" fillId="29" borderId="143" xfId="6" applyNumberFormat="1" applyFont="1" applyFill="1" applyBorder="1" applyAlignment="1">
      <alignment horizontal="center"/>
    </xf>
    <xf numFmtId="0" fontId="97" fillId="30" borderId="143" xfId="6" applyFont="1" applyFill="1" applyBorder="1" applyAlignment="1">
      <alignment horizontal="center"/>
    </xf>
    <xf numFmtId="0" fontId="97" fillId="0" borderId="142" xfId="6" applyFont="1" applyBorder="1" applyAlignment="1">
      <alignment horizontal="right" wrapText="1"/>
    </xf>
    <xf numFmtId="0" fontId="97" fillId="0" borderId="142" xfId="6" applyFont="1" applyBorder="1" applyAlignment="1">
      <alignment wrapText="1"/>
    </xf>
    <xf numFmtId="0" fontId="97" fillId="0" borderId="0" xfId="5" applyFont="1" applyAlignment="1">
      <alignment horizontal="right" wrapText="1"/>
    </xf>
    <xf numFmtId="0" fontId="97" fillId="0" borderId="0" xfId="5" applyFont="1" applyAlignment="1">
      <alignment wrapText="1"/>
    </xf>
    <xf numFmtId="0" fontId="0" fillId="0" borderId="142" xfId="0" applyBorder="1"/>
    <xf numFmtId="49" fontId="97" fillId="0" borderId="0" xfId="5" applyNumberFormat="1" applyFont="1" applyAlignment="1">
      <alignment wrapText="1"/>
    </xf>
    <xf numFmtId="0" fontId="96" fillId="0" borderId="142" xfId="5" applyBorder="1"/>
    <xf numFmtId="0" fontId="97" fillId="29" borderId="144" xfId="6" applyFont="1" applyFill="1" applyBorder="1" applyAlignment="1">
      <alignment horizontal="center"/>
    </xf>
    <xf numFmtId="14" fontId="0" fillId="0" borderId="0" xfId="0" applyNumberFormat="1"/>
    <xf numFmtId="14" fontId="97" fillId="29" borderId="143" xfId="6" applyNumberFormat="1" applyFont="1" applyFill="1" applyBorder="1" applyAlignment="1">
      <alignment horizontal="center"/>
    </xf>
    <xf numFmtId="0" fontId="97" fillId="0" borderId="142" xfId="8" applyFont="1" applyBorder="1" applyAlignment="1">
      <alignment horizontal="right" wrapText="1"/>
    </xf>
    <xf numFmtId="0" fontId="97" fillId="0" borderId="142" xfId="8" applyFont="1" applyBorder="1" applyAlignment="1">
      <alignment wrapText="1"/>
    </xf>
    <xf numFmtId="0" fontId="97" fillId="0" borderId="0" xfId="9" applyFont="1" applyAlignment="1">
      <alignment wrapText="1"/>
    </xf>
    <xf numFmtId="0" fontId="97" fillId="0" borderId="0" xfId="8" applyFont="1" applyAlignment="1">
      <alignment wrapText="1"/>
    </xf>
    <xf numFmtId="14" fontId="97" fillId="0" borderId="142" xfId="8" applyNumberFormat="1" applyFont="1" applyBorder="1" applyAlignment="1">
      <alignment wrapText="1"/>
    </xf>
    <xf numFmtId="0" fontId="97" fillId="0" borderId="142" xfId="9" applyFont="1" applyBorder="1" applyAlignment="1">
      <alignment horizontal="right" wrapText="1"/>
    </xf>
    <xf numFmtId="0" fontId="97" fillId="0" borderId="142" xfId="9" applyFont="1" applyBorder="1" applyAlignment="1">
      <alignment wrapText="1"/>
    </xf>
    <xf numFmtId="167" fontId="97" fillId="0" borderId="142" xfId="9" applyNumberFormat="1" applyFont="1" applyBorder="1" applyAlignment="1">
      <alignment horizontal="right" wrapText="1"/>
    </xf>
    <xf numFmtId="0" fontId="97" fillId="0" borderId="145" xfId="8" applyFont="1" applyBorder="1" applyAlignment="1">
      <alignment wrapText="1"/>
    </xf>
    <xf numFmtId="0" fontId="0" fillId="0" borderId="145" xfId="0" applyBorder="1"/>
    <xf numFmtId="0" fontId="97" fillId="0" borderId="145" xfId="9" applyFont="1" applyBorder="1" applyAlignment="1">
      <alignment wrapText="1"/>
    </xf>
    <xf numFmtId="167" fontId="97" fillId="0" borderId="0" xfId="9" applyNumberFormat="1" applyFont="1" applyAlignment="1">
      <alignment horizontal="right" wrapText="1"/>
    </xf>
    <xf numFmtId="0" fontId="97" fillId="0" borderId="0" xfId="9" applyFont="1" applyAlignment="1">
      <alignment horizontal="right" wrapText="1"/>
    </xf>
    <xf numFmtId="0" fontId="97" fillId="0" borderId="145" xfId="9" applyFont="1" applyBorder="1" applyAlignment="1">
      <alignment horizontal="right" wrapText="1"/>
    </xf>
    <xf numFmtId="0" fontId="97" fillId="0" borderId="142" xfId="10" applyFont="1" applyBorder="1" applyAlignment="1">
      <alignment horizontal="right" wrapText="1"/>
    </xf>
    <xf numFmtId="0" fontId="97" fillId="0" borderId="142" xfId="10" applyFont="1" applyBorder="1" applyAlignment="1">
      <alignment wrapText="1"/>
    </xf>
    <xf numFmtId="0" fontId="97" fillId="0" borderId="142" xfId="11" applyFont="1" applyBorder="1" applyAlignment="1">
      <alignment horizontal="right" wrapText="1"/>
    </xf>
    <xf numFmtId="0" fontId="97" fillId="0" borderId="142" xfId="11" applyFont="1" applyBorder="1" applyAlignment="1">
      <alignment wrapText="1"/>
    </xf>
    <xf numFmtId="0" fontId="97" fillId="0" borderId="145" xfId="10" applyFont="1" applyBorder="1" applyAlignment="1">
      <alignment wrapText="1"/>
    </xf>
    <xf numFmtId="0" fontId="97" fillId="0" borderId="0" xfId="10" applyFont="1" applyAlignment="1">
      <alignment wrapText="1"/>
    </xf>
    <xf numFmtId="0" fontId="0" fillId="31" borderId="0" xfId="0" applyFill="1"/>
    <xf numFmtId="0" fontId="0" fillId="31" borderId="142" xfId="0" applyFill="1" applyBorder="1"/>
    <xf numFmtId="0" fontId="97" fillId="31" borderId="142" xfId="10" applyFont="1" applyFill="1" applyBorder="1" applyAlignment="1">
      <alignment wrapText="1"/>
    </xf>
    <xf numFmtId="0" fontId="97" fillId="31" borderId="0" xfId="10" applyFont="1" applyFill="1" applyAlignment="1">
      <alignment wrapText="1"/>
    </xf>
    <xf numFmtId="0" fontId="8" fillId="0" borderId="18" xfId="0" applyFont="1" applyBorder="1" applyAlignment="1" applyProtection="1">
      <alignment horizontal="center" vertical="center" shrinkToFit="1"/>
      <protection hidden="1"/>
    </xf>
    <xf numFmtId="0" fontId="30" fillId="11" borderId="26" xfId="0" applyFont="1" applyFill="1" applyBorder="1" applyAlignment="1" applyProtection="1">
      <alignment horizontal="center" vertical="center"/>
      <protection hidden="1"/>
    </xf>
    <xf numFmtId="0" fontId="99" fillId="5" borderId="146" xfId="0" applyFont="1" applyFill="1" applyBorder="1" applyAlignment="1" applyProtection="1">
      <alignment horizontal="center" vertical="center" shrinkToFit="1"/>
      <protection hidden="1"/>
    </xf>
    <xf numFmtId="0" fontId="99" fillId="5" borderId="147" xfId="0" applyFont="1" applyFill="1" applyBorder="1" applyAlignment="1" applyProtection="1">
      <alignment horizontal="center" vertical="center" shrinkToFit="1"/>
      <protection hidden="1"/>
    </xf>
    <xf numFmtId="0" fontId="101" fillId="32" borderId="142" xfId="0" applyFont="1" applyFill="1" applyBorder="1" applyAlignment="1">
      <alignment horizontal="center" vertical="center" shrinkToFit="1" readingOrder="1"/>
    </xf>
    <xf numFmtId="0" fontId="101" fillId="33" borderId="142" xfId="0" applyFont="1" applyFill="1" applyBorder="1" applyAlignment="1">
      <alignment horizontal="center" shrinkToFit="1" readingOrder="2"/>
    </xf>
    <xf numFmtId="0" fontId="100" fillId="33" borderId="0" xfId="0" applyFont="1" applyFill="1" applyAlignment="1">
      <alignment horizontal="center"/>
    </xf>
    <xf numFmtId="0" fontId="102" fillId="3" borderId="142" xfId="0" applyFont="1" applyFill="1" applyBorder="1" applyAlignment="1">
      <alignment horizontal="center"/>
    </xf>
    <xf numFmtId="0" fontId="101" fillId="3" borderId="142" xfId="0" applyFont="1" applyFill="1" applyBorder="1" applyAlignment="1">
      <alignment horizontal="center" shrinkToFit="1" readingOrder="2"/>
    </xf>
    <xf numFmtId="0" fontId="100" fillId="3" borderId="0" xfId="0" applyFont="1" applyFill="1" applyAlignment="1">
      <alignment horizontal="center"/>
    </xf>
    <xf numFmtId="0" fontId="101" fillId="34" borderId="142" xfId="0" applyFont="1" applyFill="1" applyBorder="1" applyAlignment="1">
      <alignment horizontal="center" vertical="center" shrinkToFit="1" readingOrder="1"/>
    </xf>
    <xf numFmtId="0" fontId="100" fillId="3" borderId="142" xfId="0" applyFont="1" applyFill="1" applyBorder="1" applyAlignment="1">
      <alignment horizontal="center"/>
    </xf>
    <xf numFmtId="0" fontId="103" fillId="3" borderId="142" xfId="0" applyFont="1" applyFill="1" applyBorder="1" applyAlignment="1">
      <alignment horizontal="center" vertical="center" shrinkToFit="1" readingOrder="2"/>
    </xf>
    <xf numFmtId="0" fontId="104" fillId="3" borderId="142" xfId="0" applyFont="1" applyFill="1" applyBorder="1" applyAlignment="1">
      <alignment horizontal="center"/>
    </xf>
    <xf numFmtId="0" fontId="100" fillId="33" borderId="142" xfId="0" applyFont="1" applyFill="1" applyBorder="1" applyAlignment="1">
      <alignment horizontal="center"/>
    </xf>
    <xf numFmtId="0" fontId="95" fillId="3" borderId="142" xfId="0" applyFont="1" applyFill="1" applyBorder="1" applyAlignment="1">
      <alignment horizontal="center"/>
    </xf>
    <xf numFmtId="0" fontId="103" fillId="3" borderId="142" xfId="0" applyFont="1" applyFill="1" applyBorder="1" applyAlignment="1">
      <alignment horizontal="center"/>
    </xf>
    <xf numFmtId="0" fontId="100" fillId="33" borderId="0" xfId="0" applyFont="1" applyFill="1"/>
    <xf numFmtId="0" fontId="101" fillId="3" borderId="142" xfId="0" applyFont="1" applyFill="1" applyBorder="1" applyAlignment="1">
      <alignment horizontal="center"/>
    </xf>
    <xf numFmtId="0" fontId="105" fillId="3" borderId="142" xfId="0" applyFont="1" applyFill="1" applyBorder="1" applyAlignment="1">
      <alignment horizontal="center" vertical="center" shrinkToFit="1" readingOrder="2"/>
    </xf>
    <xf numFmtId="0" fontId="106" fillId="3" borderId="142" xfId="0" applyFont="1" applyFill="1" applyBorder="1" applyAlignment="1">
      <alignment horizontal="center"/>
    </xf>
    <xf numFmtId="0" fontId="95" fillId="2" borderId="142" xfId="0" applyFont="1" applyFill="1" applyBorder="1" applyAlignment="1">
      <alignment horizontal="center" shrinkToFit="1" readingOrder="2"/>
    </xf>
    <xf numFmtId="0" fontId="104" fillId="0" borderId="0" xfId="0" applyFont="1"/>
    <xf numFmtId="0" fontId="104" fillId="2" borderId="0" xfId="0" applyFont="1" applyFill="1"/>
    <xf numFmtId="0" fontId="104" fillId="2" borderId="142" xfId="0" applyFont="1" applyFill="1" applyBorder="1" applyAlignment="1">
      <alignment horizontal="center"/>
    </xf>
    <xf numFmtId="0" fontId="95" fillId="2" borderId="142" xfId="0" applyFont="1" applyFill="1" applyBorder="1" applyAlignment="1">
      <alignment horizontal="center"/>
    </xf>
    <xf numFmtId="0" fontId="101" fillId="34" borderId="28" xfId="0" applyFont="1" applyFill="1" applyBorder="1" applyAlignment="1">
      <alignment horizontal="center" vertical="center" shrinkToFit="1" readingOrder="1"/>
    </xf>
    <xf numFmtId="0" fontId="100" fillId="3" borderId="117" xfId="0" applyFont="1" applyFill="1" applyBorder="1" applyAlignment="1">
      <alignment horizontal="center"/>
    </xf>
    <xf numFmtId="0" fontId="100" fillId="3" borderId="28" xfId="0" applyFont="1" applyFill="1" applyBorder="1" applyAlignment="1">
      <alignment horizontal="center"/>
    </xf>
    <xf numFmtId="14" fontId="0" fillId="0" borderId="142" xfId="0" applyNumberFormat="1" applyBorder="1"/>
    <xf numFmtId="0" fontId="11" fillId="33" borderId="0" xfId="0" applyFont="1" applyFill="1" applyAlignment="1">
      <alignment horizontal="center" vertical="center"/>
    </xf>
    <xf numFmtId="0" fontId="0" fillId="27" borderId="0" xfId="0" applyFill="1" applyAlignment="1" applyProtection="1">
      <alignment horizontal="center" vertical="center" wrapText="1"/>
      <protection hidden="1"/>
    </xf>
    <xf numFmtId="0" fontId="60" fillId="21" borderId="82" xfId="1" applyFont="1" applyFill="1" applyBorder="1" applyAlignment="1">
      <alignment horizontal="right"/>
    </xf>
    <xf numFmtId="0" fontId="60" fillId="21" borderId="56" xfId="1" applyFont="1" applyFill="1" applyBorder="1" applyAlignment="1">
      <alignment horizontal="right"/>
    </xf>
    <xf numFmtId="0" fontId="60" fillId="21" borderId="83" xfId="1" applyFont="1" applyFill="1" applyBorder="1" applyAlignment="1">
      <alignment horizontal="right"/>
    </xf>
    <xf numFmtId="0" fontId="58" fillId="21" borderId="102" xfId="0" applyFont="1" applyFill="1" applyBorder="1" applyAlignment="1">
      <alignment horizontal="right" vertical="center"/>
    </xf>
    <xf numFmtId="0" fontId="58" fillId="21" borderId="78" xfId="0" applyFont="1" applyFill="1" applyBorder="1" applyAlignment="1">
      <alignment horizontal="right" vertical="center"/>
    </xf>
    <xf numFmtId="0" fontId="58" fillId="21" borderId="103" xfId="0" applyFont="1" applyFill="1" applyBorder="1" applyAlignment="1">
      <alignment horizontal="right" vertical="center"/>
    </xf>
    <xf numFmtId="9" fontId="58" fillId="21" borderId="94" xfId="1" applyNumberFormat="1" applyFont="1" applyFill="1" applyBorder="1" applyAlignment="1">
      <alignment horizontal="right" vertical="center"/>
    </xf>
    <xf numFmtId="0" fontId="58" fillId="21" borderId="95" xfId="1" applyFont="1" applyFill="1" applyBorder="1" applyAlignment="1">
      <alignment horizontal="right" vertical="center"/>
    </xf>
    <xf numFmtId="0" fontId="53" fillId="0" borderId="0" xfId="0" applyFont="1" applyAlignment="1">
      <alignment horizontal="center"/>
    </xf>
    <xf numFmtId="0" fontId="54" fillId="0" borderId="9" xfId="0" applyFont="1" applyBorder="1" applyAlignment="1">
      <alignment horizontal="right"/>
    </xf>
    <xf numFmtId="0" fontId="63" fillId="21" borderId="91" xfId="0" applyFont="1" applyFill="1" applyBorder="1" applyAlignment="1">
      <alignment horizontal="center" vertical="center"/>
    </xf>
    <xf numFmtId="0" fontId="61" fillId="21" borderId="92" xfId="0" applyFont="1" applyFill="1" applyBorder="1" applyAlignment="1">
      <alignment horizontal="center" vertical="center"/>
    </xf>
    <xf numFmtId="0" fontId="61" fillId="21" borderId="93" xfId="0" applyFont="1" applyFill="1" applyBorder="1" applyAlignment="1">
      <alignment horizontal="center" vertical="center"/>
    </xf>
    <xf numFmtId="0" fontId="61" fillId="21" borderId="94" xfId="0" applyFont="1" applyFill="1" applyBorder="1" applyAlignment="1">
      <alignment horizontal="center" vertical="center"/>
    </xf>
    <xf numFmtId="0" fontId="61" fillId="21" borderId="98" xfId="0" applyFont="1" applyFill="1" applyBorder="1" applyAlignment="1">
      <alignment horizontal="center" vertical="center"/>
    </xf>
    <xf numFmtId="0" fontId="61" fillId="21" borderId="99" xfId="0" applyFont="1" applyFill="1" applyBorder="1" applyAlignment="1">
      <alignment horizontal="center" vertical="center"/>
    </xf>
    <xf numFmtId="0" fontId="61" fillId="21" borderId="100" xfId="0" applyFont="1" applyFill="1" applyBorder="1" applyAlignment="1">
      <alignment horizontal="center" vertical="center"/>
    </xf>
    <xf numFmtId="0" fontId="61" fillId="21" borderId="101" xfId="0" applyFont="1" applyFill="1" applyBorder="1" applyAlignment="1">
      <alignment horizontal="center" vertical="center"/>
    </xf>
    <xf numFmtId="0" fontId="60" fillId="21" borderId="79" xfId="1" applyFont="1" applyFill="1" applyBorder="1" applyAlignment="1">
      <alignment horizontal="right"/>
    </xf>
    <xf numFmtId="0" fontId="60" fillId="21" borderId="80" xfId="1" applyFont="1" applyFill="1" applyBorder="1" applyAlignment="1">
      <alignment horizontal="right"/>
    </xf>
    <xf numFmtId="0" fontId="60" fillId="21" borderId="81" xfId="1" applyFont="1" applyFill="1" applyBorder="1" applyAlignment="1">
      <alignment horizontal="right"/>
    </xf>
    <xf numFmtId="0" fontId="58" fillId="21" borderId="82" xfId="0" applyFont="1" applyFill="1" applyBorder="1" applyAlignment="1">
      <alignment horizontal="center"/>
    </xf>
    <xf numFmtId="0" fontId="58" fillId="21" borderId="56" xfId="0" applyFont="1" applyFill="1" applyBorder="1" applyAlignment="1">
      <alignment horizontal="center"/>
    </xf>
    <xf numFmtId="0" fontId="58" fillId="21" borderId="93" xfId="0" applyFont="1" applyFill="1" applyBorder="1" applyAlignment="1">
      <alignment horizontal="right" vertical="center"/>
    </xf>
    <xf numFmtId="0" fontId="58" fillId="21" borderId="94" xfId="0" applyFont="1" applyFill="1" applyBorder="1" applyAlignment="1">
      <alignment horizontal="right" vertical="center"/>
    </xf>
    <xf numFmtId="0" fontId="58" fillId="21" borderId="82" xfId="0" applyFont="1" applyFill="1" applyBorder="1" applyAlignment="1">
      <alignment horizontal="right"/>
    </xf>
    <xf numFmtId="0" fontId="58" fillId="21" borderId="56" xfId="0" applyFont="1" applyFill="1" applyBorder="1" applyAlignment="1">
      <alignment horizontal="right"/>
    </xf>
    <xf numFmtId="0" fontId="58" fillId="21" borderId="83" xfId="0" applyFont="1" applyFill="1" applyBorder="1" applyAlignment="1">
      <alignment horizontal="right"/>
    </xf>
    <xf numFmtId="0" fontId="58" fillId="21" borderId="102" xfId="0" applyFont="1" applyFill="1" applyBorder="1" applyAlignment="1">
      <alignment horizontal="right" vertical="center" wrapText="1"/>
    </xf>
    <xf numFmtId="0" fontId="58" fillId="21" borderId="78" xfId="0" applyFont="1" applyFill="1" applyBorder="1" applyAlignment="1">
      <alignment horizontal="right" vertical="center" wrapText="1"/>
    </xf>
    <xf numFmtId="0" fontId="58" fillId="21" borderId="103" xfId="0" applyFont="1" applyFill="1" applyBorder="1" applyAlignment="1">
      <alignment horizontal="right" vertical="center" wrapText="1"/>
    </xf>
    <xf numFmtId="0" fontId="64" fillId="21" borderId="94" xfId="0" applyFont="1" applyFill="1" applyBorder="1" applyAlignment="1">
      <alignment horizontal="right" vertical="center"/>
    </xf>
    <xf numFmtId="0" fontId="64" fillId="21" borderId="95" xfId="0" applyFont="1" applyFill="1" applyBorder="1" applyAlignment="1">
      <alignment horizontal="right" vertical="center"/>
    </xf>
    <xf numFmtId="0" fontId="58" fillId="21" borderId="102" xfId="0" applyFont="1" applyFill="1" applyBorder="1" applyAlignment="1">
      <alignment horizontal="right"/>
    </xf>
    <xf numFmtId="0" fontId="58" fillId="21" borderId="78" xfId="0" applyFont="1" applyFill="1" applyBorder="1" applyAlignment="1">
      <alignment horizontal="right"/>
    </xf>
    <xf numFmtId="0" fontId="58" fillId="21" borderId="103" xfId="0" applyFont="1" applyFill="1" applyBorder="1" applyAlignment="1">
      <alignment horizontal="right"/>
    </xf>
    <xf numFmtId="9" fontId="58" fillId="21" borderId="94" xfId="0" applyNumberFormat="1" applyFont="1" applyFill="1" applyBorder="1" applyAlignment="1">
      <alignment horizontal="right" vertical="center"/>
    </xf>
    <xf numFmtId="0" fontId="58" fillId="21" borderId="95" xfId="0" applyFont="1" applyFill="1" applyBorder="1" applyAlignment="1">
      <alignment horizontal="right" vertical="center"/>
    </xf>
    <xf numFmtId="0" fontId="58" fillId="21" borderId="93" xfId="0" applyFont="1" applyFill="1" applyBorder="1" applyAlignment="1">
      <alignment horizontal="right" vertical="center" wrapText="1"/>
    </xf>
    <xf numFmtId="0" fontId="58" fillId="21" borderId="94" xfId="0" applyFont="1" applyFill="1" applyBorder="1" applyAlignment="1">
      <alignment horizontal="right" vertical="center" wrapText="1"/>
    </xf>
    <xf numFmtId="9" fontId="58" fillId="13" borderId="94" xfId="0" applyNumberFormat="1" applyFont="1" applyFill="1" applyBorder="1" applyAlignment="1">
      <alignment horizontal="right"/>
    </xf>
    <xf numFmtId="0" fontId="58" fillId="13" borderId="95" xfId="0" applyFont="1" applyFill="1" applyBorder="1" applyAlignment="1">
      <alignment horizontal="right"/>
    </xf>
    <xf numFmtId="0" fontId="58" fillId="13" borderId="94" xfId="0" applyFont="1" applyFill="1" applyBorder="1" applyAlignment="1">
      <alignment horizontal="right"/>
    </xf>
    <xf numFmtId="0" fontId="58" fillId="21" borderId="84" xfId="0" applyFont="1" applyFill="1" applyBorder="1" applyAlignment="1">
      <alignment horizontal="right"/>
    </xf>
    <xf numFmtId="0" fontId="58" fillId="21" borderId="85" xfId="0" applyFont="1" applyFill="1" applyBorder="1" applyAlignment="1">
      <alignment horizontal="right"/>
    </xf>
    <xf numFmtId="0" fontId="58" fillId="21" borderId="86" xfId="0" applyFont="1" applyFill="1" applyBorder="1" applyAlignment="1">
      <alignment horizontal="right"/>
    </xf>
    <xf numFmtId="0" fontId="59" fillId="21" borderId="56" xfId="1" applyFont="1" applyFill="1" applyBorder="1" applyAlignment="1">
      <alignment horizontal="center"/>
    </xf>
    <xf numFmtId="0" fontId="59" fillId="21" borderId="83" xfId="1" applyFont="1" applyFill="1" applyBorder="1" applyAlignment="1">
      <alignment horizontal="center"/>
    </xf>
    <xf numFmtId="9" fontId="58" fillId="21" borderId="94" xfId="0" applyNumberFormat="1" applyFont="1" applyFill="1" applyBorder="1" applyAlignment="1">
      <alignment horizontal="right" vertical="center" wrapText="1"/>
    </xf>
    <xf numFmtId="0" fontId="58" fillId="21" borderId="95" xfId="0" applyFont="1" applyFill="1" applyBorder="1" applyAlignment="1">
      <alignment horizontal="right" vertical="center" wrapText="1"/>
    </xf>
    <xf numFmtId="0" fontId="58" fillId="21" borderId="87" xfId="0" applyFont="1" applyFill="1" applyBorder="1" applyAlignment="1">
      <alignment horizontal="center" wrapText="1"/>
    </xf>
    <xf numFmtId="0" fontId="58" fillId="21" borderId="75" xfId="0" applyFont="1" applyFill="1" applyBorder="1" applyAlignment="1">
      <alignment horizontal="center" wrapText="1"/>
    </xf>
    <xf numFmtId="0" fontId="58" fillId="21" borderId="88" xfId="0" applyFont="1" applyFill="1" applyBorder="1" applyAlignment="1">
      <alignment horizontal="center" wrapText="1"/>
    </xf>
    <xf numFmtId="0" fontId="58" fillId="21" borderId="89" xfId="0" applyFont="1" applyFill="1" applyBorder="1" applyAlignment="1">
      <alignment horizontal="center" wrapText="1"/>
    </xf>
    <xf numFmtId="0" fontId="58" fillId="21" borderId="74" xfId="0" applyFont="1" applyFill="1" applyBorder="1" applyAlignment="1">
      <alignment horizontal="center" wrapText="1"/>
    </xf>
    <xf numFmtId="0" fontId="58" fillId="21" borderId="90" xfId="0" applyFont="1" applyFill="1" applyBorder="1" applyAlignment="1">
      <alignment horizontal="center" wrapText="1"/>
    </xf>
    <xf numFmtId="0" fontId="58" fillId="21" borderId="102" xfId="0" applyFont="1" applyFill="1" applyBorder="1" applyAlignment="1">
      <alignment horizontal="right" wrapText="1"/>
    </xf>
    <xf numFmtId="0" fontId="58" fillId="21" borderId="78" xfId="0" applyFont="1" applyFill="1" applyBorder="1" applyAlignment="1">
      <alignment horizontal="right" wrapText="1"/>
    </xf>
    <xf numFmtId="0" fontId="58" fillId="21" borderId="103" xfId="0" applyFont="1" applyFill="1" applyBorder="1" applyAlignment="1">
      <alignment horizontal="right" wrapText="1"/>
    </xf>
    <xf numFmtId="0" fontId="58" fillId="21" borderId="94" xfId="0" applyFont="1" applyFill="1" applyBorder="1" applyAlignment="1">
      <alignment horizontal="right" readingOrder="1"/>
    </xf>
    <xf numFmtId="0" fontId="58" fillId="21" borderId="95" xfId="0" applyFont="1" applyFill="1" applyBorder="1" applyAlignment="1">
      <alignment horizontal="right" readingOrder="1"/>
    </xf>
    <xf numFmtId="0" fontId="58" fillId="21" borderId="104" xfId="0" applyFont="1" applyFill="1" applyBorder="1" applyAlignment="1">
      <alignment horizontal="right" vertical="center"/>
    </xf>
    <xf numFmtId="0" fontId="58" fillId="21" borderId="105" xfId="0" applyFont="1" applyFill="1" applyBorder="1" applyAlignment="1">
      <alignment horizontal="right" vertical="center"/>
    </xf>
    <xf numFmtId="0" fontId="58" fillId="21" borderId="106" xfId="0" applyFont="1" applyFill="1" applyBorder="1" applyAlignment="1">
      <alignment horizontal="right" vertical="center"/>
    </xf>
    <xf numFmtId="9" fontId="58" fillId="21" borderId="96" xfId="0" applyNumberFormat="1" applyFont="1" applyFill="1" applyBorder="1" applyAlignment="1">
      <alignment horizontal="right" vertical="center"/>
    </xf>
    <xf numFmtId="0" fontId="58" fillId="21" borderId="97" xfId="0" applyFont="1" applyFill="1" applyBorder="1" applyAlignment="1">
      <alignment horizontal="right" vertical="center"/>
    </xf>
    <xf numFmtId="0" fontId="57" fillId="0" borderId="22" xfId="0" applyFont="1" applyBorder="1" applyAlignment="1">
      <alignment horizontal="center" wrapText="1"/>
    </xf>
    <xf numFmtId="0" fontId="57" fillId="0" borderId="5" xfId="0" applyFont="1" applyBorder="1" applyAlignment="1">
      <alignment horizontal="center" wrapText="1"/>
    </xf>
    <xf numFmtId="0" fontId="57" fillId="0" borderId="43" xfId="0" applyFont="1" applyBorder="1" applyAlignment="1">
      <alignment horizontal="center" wrapText="1"/>
    </xf>
    <xf numFmtId="0" fontId="57" fillId="0" borderId="23" xfId="0" applyFont="1" applyBorder="1" applyAlignment="1">
      <alignment horizontal="center" wrapText="1"/>
    </xf>
    <xf numFmtId="0" fontId="57" fillId="0" borderId="0" xfId="0" applyFont="1" applyAlignment="1">
      <alignment horizontal="center" wrapText="1"/>
    </xf>
    <xf numFmtId="0" fontId="57" fillId="0" borderId="36" xfId="0" applyFont="1" applyBorder="1" applyAlignment="1">
      <alignment horizontal="center" wrapText="1"/>
    </xf>
    <xf numFmtId="0" fontId="57" fillId="0" borderId="8" xfId="0" applyFont="1" applyBorder="1" applyAlignment="1">
      <alignment horizontal="center" wrapText="1"/>
    </xf>
    <xf numFmtId="0" fontId="57" fillId="0" borderId="9" xfId="0" applyFont="1" applyBorder="1" applyAlignment="1">
      <alignment horizontal="center" wrapText="1"/>
    </xf>
    <xf numFmtId="0" fontId="57" fillId="0" borderId="38" xfId="0" applyFont="1" applyBorder="1" applyAlignment="1">
      <alignment horizontal="center" wrapText="1"/>
    </xf>
    <xf numFmtId="0" fontId="58" fillId="21" borderId="82" xfId="0" applyFont="1" applyFill="1" applyBorder="1" applyAlignment="1">
      <alignment horizontal="right" wrapText="1"/>
    </xf>
    <xf numFmtId="0" fontId="58" fillId="21" borderId="56" xfId="0" applyFont="1" applyFill="1" applyBorder="1" applyAlignment="1">
      <alignment horizontal="right" wrapText="1"/>
    </xf>
    <xf numFmtId="0" fontId="58" fillId="21" borderId="83" xfId="0" applyFont="1" applyFill="1" applyBorder="1" applyAlignment="1">
      <alignment horizontal="right" wrapText="1"/>
    </xf>
    <xf numFmtId="0" fontId="62" fillId="0" borderId="0" xfId="0" applyFont="1" applyAlignment="1">
      <alignment horizontal="center" vertical="center" wrapText="1"/>
    </xf>
    <xf numFmtId="0" fontId="62" fillId="0" borderId="0" xfId="0" applyFont="1" applyAlignment="1">
      <alignment horizontal="center" vertical="center"/>
    </xf>
    <xf numFmtId="0" fontId="58" fillId="21" borderId="75" xfId="0" applyFont="1" applyFill="1" applyBorder="1" applyAlignment="1">
      <alignment horizontal="right" wrapText="1"/>
    </xf>
    <xf numFmtId="0" fontId="58" fillId="21" borderId="0" xfId="0" applyFont="1" applyFill="1" applyAlignment="1">
      <alignment horizontal="right" wrapText="1"/>
    </xf>
    <xf numFmtId="0" fontId="58" fillId="21" borderId="9" xfId="0" applyFont="1" applyFill="1" applyBorder="1" applyAlignment="1">
      <alignment horizontal="right" wrapText="1"/>
    </xf>
    <xf numFmtId="0" fontId="54" fillId="0" borderId="0" xfId="0" applyFont="1" applyAlignment="1">
      <alignment horizontal="right" vertical="center" wrapText="1"/>
    </xf>
    <xf numFmtId="0" fontId="54" fillId="0" borderId="0" xfId="0" applyFont="1" applyAlignment="1">
      <alignment horizontal="center"/>
    </xf>
    <xf numFmtId="0" fontId="0" fillId="0" borderId="0" xfId="0" applyAlignment="1">
      <alignment horizontal="center" vertical="center"/>
    </xf>
    <xf numFmtId="0" fontId="72" fillId="26" borderId="0" xfId="0" applyFont="1" applyFill="1" applyAlignment="1">
      <alignment horizontal="center" vertical="center"/>
    </xf>
    <xf numFmtId="0" fontId="107" fillId="0" borderId="0" xfId="0" applyFont="1" applyAlignment="1">
      <alignment horizontal="center" vertical="center" wrapText="1"/>
    </xf>
    <xf numFmtId="0" fontId="81" fillId="6" borderId="0" xfId="0" applyFont="1" applyFill="1" applyAlignment="1" applyProtection="1">
      <alignment horizontal="center"/>
      <protection hidden="1"/>
    </xf>
    <xf numFmtId="164" fontId="83" fillId="3" borderId="45" xfId="0" applyNumberFormat="1" applyFont="1" applyFill="1" applyBorder="1" applyAlignment="1" applyProtection="1">
      <alignment horizontal="center" vertical="center"/>
      <protection hidden="1"/>
    </xf>
    <xf numFmtId="0" fontId="31" fillId="13" borderId="0" xfId="0" applyFont="1" applyFill="1" applyAlignment="1" applyProtection="1">
      <alignment horizontal="center" vertical="center"/>
      <protection hidden="1"/>
    </xf>
    <xf numFmtId="164" fontId="28" fillId="14" borderId="0" xfId="0" applyNumberFormat="1" applyFont="1" applyFill="1" applyAlignment="1" applyProtection="1">
      <alignment horizontal="center" vertical="center" shrinkToFit="1"/>
      <protection hidden="1"/>
    </xf>
    <xf numFmtId="0" fontId="68" fillId="22" borderId="45" xfId="0" applyFont="1" applyFill="1" applyBorder="1" applyAlignment="1" applyProtection="1">
      <alignment horizontal="center" vertical="center"/>
      <protection hidden="1"/>
    </xf>
    <xf numFmtId="164" fontId="28" fillId="14" borderId="45" xfId="0" applyNumberFormat="1" applyFont="1" applyFill="1" applyBorder="1" applyAlignment="1" applyProtection="1">
      <alignment horizontal="center" vertical="center" shrinkToFit="1"/>
      <protection hidden="1"/>
    </xf>
    <xf numFmtId="0" fontId="67" fillId="22" borderId="45" xfId="0" applyFont="1" applyFill="1" applyBorder="1" applyAlignment="1" applyProtection="1">
      <alignment horizontal="center"/>
      <protection hidden="1"/>
    </xf>
    <xf numFmtId="0" fontId="28" fillId="14" borderId="0" xfId="0" applyFont="1" applyFill="1" applyAlignment="1" applyProtection="1">
      <alignment horizontal="center" vertical="center"/>
      <protection locked="0" hidden="1"/>
    </xf>
    <xf numFmtId="164" fontId="27" fillId="14" borderId="45" xfId="0" applyNumberFormat="1" applyFont="1" applyFill="1" applyBorder="1" applyAlignment="1" applyProtection="1">
      <alignment horizontal="center" vertical="center" shrinkToFit="1"/>
      <protection hidden="1"/>
    </xf>
    <xf numFmtId="0" fontId="2" fillId="5" borderId="6" xfId="0" applyFont="1" applyFill="1" applyBorder="1" applyAlignment="1" applyProtection="1">
      <alignment horizontal="center" vertical="center"/>
      <protection hidden="1"/>
    </xf>
    <xf numFmtId="0" fontId="2" fillId="5" borderId="37" xfId="0" applyFont="1" applyFill="1" applyBorder="1" applyAlignment="1" applyProtection="1">
      <alignment horizontal="center" vertical="center"/>
      <protection hidden="1"/>
    </xf>
    <xf numFmtId="0" fontId="2" fillId="5" borderId="30" xfId="0" applyFont="1" applyFill="1" applyBorder="1" applyAlignment="1" applyProtection="1">
      <alignment horizontal="center" vertical="center"/>
      <protection hidden="1"/>
    </xf>
    <xf numFmtId="0" fontId="37" fillId="5" borderId="30" xfId="0" applyFont="1" applyFill="1" applyBorder="1" applyAlignment="1" applyProtection="1">
      <alignment horizontal="center" vertical="center"/>
      <protection hidden="1"/>
    </xf>
    <xf numFmtId="0" fontId="37" fillId="5" borderId="6" xfId="0" applyFont="1" applyFill="1" applyBorder="1" applyAlignment="1" applyProtection="1">
      <alignment horizontal="center" vertical="center"/>
      <protection hidden="1"/>
    </xf>
    <xf numFmtId="0" fontId="37" fillId="5" borderId="37" xfId="0" applyFont="1" applyFill="1" applyBorder="1" applyAlignment="1" applyProtection="1">
      <alignment horizontal="center" vertical="center"/>
      <protection hidden="1"/>
    </xf>
    <xf numFmtId="0" fontId="49" fillId="0" borderId="0" xfId="0" applyFont="1" applyAlignment="1" applyProtection="1">
      <alignment horizontal="center" vertical="center"/>
      <protection hidden="1"/>
    </xf>
    <xf numFmtId="0" fontId="49" fillId="0" borderId="36" xfId="0" applyFont="1" applyBorder="1" applyAlignment="1" applyProtection="1">
      <alignment horizontal="center" vertical="center"/>
      <protection hidden="1"/>
    </xf>
    <xf numFmtId="0" fontId="6" fillId="14" borderId="21" xfId="0" applyFont="1" applyFill="1" applyBorder="1" applyAlignment="1" applyProtection="1">
      <alignment horizontal="center" vertical="center"/>
      <protection hidden="1"/>
    </xf>
    <xf numFmtId="0" fontId="6" fillId="14" borderId="33" xfId="0" applyFont="1" applyFill="1" applyBorder="1" applyAlignment="1" applyProtection="1">
      <alignment horizontal="center" vertical="center" shrinkToFit="1"/>
      <protection hidden="1"/>
    </xf>
    <xf numFmtId="0" fontId="5" fillId="14" borderId="21" xfId="0" applyFont="1" applyFill="1" applyBorder="1" applyAlignment="1" applyProtection="1">
      <alignment horizontal="center" vertical="center" wrapText="1"/>
      <protection hidden="1"/>
    </xf>
    <xf numFmtId="0" fontId="5" fillId="14" borderId="21" xfId="0" applyFont="1" applyFill="1" applyBorder="1" applyAlignment="1" applyProtection="1">
      <alignment horizontal="center" vertical="center" shrinkToFit="1"/>
      <protection hidden="1"/>
    </xf>
    <xf numFmtId="0" fontId="5" fillId="14" borderId="33" xfId="0" applyFont="1" applyFill="1" applyBorder="1" applyAlignment="1" applyProtection="1">
      <alignment horizontal="center" vertical="center" wrapText="1"/>
      <protection hidden="1"/>
    </xf>
    <xf numFmtId="0" fontId="5" fillId="14" borderId="33" xfId="0" applyFont="1" applyFill="1" applyBorder="1" applyAlignment="1" applyProtection="1">
      <alignment horizontal="center" vertical="center" shrinkToFit="1"/>
      <protection hidden="1"/>
    </xf>
    <xf numFmtId="0" fontId="94" fillId="14" borderId="33" xfId="0" applyFont="1" applyFill="1" applyBorder="1" applyAlignment="1" applyProtection="1">
      <alignment horizontal="center" vertical="center" wrapText="1"/>
      <protection hidden="1"/>
    </xf>
    <xf numFmtId="0" fontId="6" fillId="14" borderId="21" xfId="0" applyFont="1" applyFill="1" applyBorder="1" applyAlignment="1" applyProtection="1">
      <alignment horizontal="center" vertical="center" shrinkToFit="1"/>
      <protection hidden="1"/>
    </xf>
    <xf numFmtId="0" fontId="4" fillId="0" borderId="0" xfId="0" applyFont="1" applyAlignment="1" applyProtection="1">
      <alignment horizontal="center" vertical="center"/>
      <protection hidden="1"/>
    </xf>
    <xf numFmtId="0" fontId="6" fillId="14" borderId="33" xfId="0" applyFont="1" applyFill="1" applyBorder="1" applyAlignment="1" applyProtection="1">
      <alignment horizontal="center" vertical="center"/>
      <protection hidden="1"/>
    </xf>
    <xf numFmtId="0" fontId="6" fillId="14" borderId="10" xfId="0" applyFont="1" applyFill="1" applyBorder="1" applyAlignment="1" applyProtection="1">
      <alignment horizontal="center" vertical="center"/>
      <protection hidden="1"/>
    </xf>
    <xf numFmtId="0" fontId="5" fillId="14" borderId="10" xfId="0" applyFont="1" applyFill="1" applyBorder="1" applyAlignment="1" applyProtection="1">
      <alignment horizontal="center" vertical="center"/>
      <protection hidden="1"/>
    </xf>
    <xf numFmtId="0" fontId="5" fillId="14" borderId="33" xfId="0" applyFont="1" applyFill="1" applyBorder="1" applyAlignment="1" applyProtection="1">
      <alignment horizontal="center" vertical="center"/>
      <protection hidden="1"/>
    </xf>
    <xf numFmtId="0" fontId="5" fillId="14" borderId="10" xfId="0" applyFont="1" applyFill="1" applyBorder="1" applyAlignment="1" applyProtection="1">
      <alignment horizontal="center" vertical="center" shrinkToFit="1"/>
      <protection hidden="1"/>
    </xf>
    <xf numFmtId="0" fontId="70" fillId="23" borderId="0" xfId="0" applyFont="1" applyFill="1" applyAlignment="1" applyProtection="1">
      <alignment horizontal="center" vertical="center"/>
      <protection hidden="1"/>
    </xf>
    <xf numFmtId="0" fontId="43" fillId="23" borderId="0" xfId="0" applyFont="1" applyFill="1" applyAlignment="1" applyProtection="1">
      <alignment horizontal="center" vertical="center" shrinkToFit="1"/>
      <protection hidden="1"/>
    </xf>
    <xf numFmtId="164" fontId="69" fillId="14" borderId="45" xfId="0" applyNumberFormat="1" applyFont="1" applyFill="1" applyBorder="1" applyAlignment="1" applyProtection="1">
      <alignment horizontal="center" vertical="center" shrinkToFit="1"/>
      <protection hidden="1"/>
    </xf>
    <xf numFmtId="0" fontId="31" fillId="13" borderId="8" xfId="0" applyFont="1" applyFill="1" applyBorder="1" applyAlignment="1">
      <alignment horizontal="center" vertical="center"/>
    </xf>
    <xf numFmtId="0" fontId="31" fillId="13" borderId="9" xfId="0" applyFont="1" applyFill="1" applyBorder="1" applyAlignment="1">
      <alignment horizontal="center" vertical="center"/>
    </xf>
    <xf numFmtId="0" fontId="5" fillId="14" borderId="21" xfId="0" applyFont="1" applyFill="1" applyBorder="1" applyAlignment="1" applyProtection="1">
      <alignment horizontal="center" vertical="center"/>
      <protection hidden="1"/>
    </xf>
    <xf numFmtId="0" fontId="6" fillId="14" borderId="10" xfId="0" applyFont="1" applyFill="1" applyBorder="1" applyAlignment="1" applyProtection="1">
      <alignment horizontal="center" vertical="center" shrinkToFit="1"/>
      <protection hidden="1"/>
    </xf>
    <xf numFmtId="0" fontId="31" fillId="12" borderId="6" xfId="0" applyFont="1" applyFill="1" applyBorder="1" applyAlignment="1" applyProtection="1">
      <alignment horizontal="center" vertical="center"/>
      <protection hidden="1"/>
    </xf>
    <xf numFmtId="0" fontId="31" fillId="12" borderId="37" xfId="0" applyFont="1" applyFill="1" applyBorder="1" applyAlignment="1" applyProtection="1">
      <alignment horizontal="center" vertical="center"/>
      <protection hidden="1"/>
    </xf>
    <xf numFmtId="0" fontId="31" fillId="13" borderId="139" xfId="0" applyFont="1" applyFill="1" applyBorder="1" applyAlignment="1">
      <alignment horizontal="center" vertical="center" wrapText="1"/>
    </xf>
    <xf numFmtId="0" fontId="31" fillId="13" borderId="140" xfId="0" applyFont="1" applyFill="1" applyBorder="1" applyAlignment="1">
      <alignment horizontal="center" vertical="center" wrapText="1"/>
    </xf>
    <xf numFmtId="0" fontId="4" fillId="3" borderId="110" xfId="0" applyFont="1" applyFill="1" applyBorder="1" applyAlignment="1" applyProtection="1">
      <alignment horizontal="center" vertical="center"/>
      <protection hidden="1"/>
    </xf>
    <xf numFmtId="0" fontId="4" fillId="3" borderId="17" xfId="0" applyFont="1" applyFill="1" applyBorder="1" applyAlignment="1" applyProtection="1">
      <alignment horizontal="center" vertical="center"/>
      <protection hidden="1"/>
    </xf>
    <xf numFmtId="0" fontId="4" fillId="3" borderId="39" xfId="0" applyFont="1" applyFill="1" applyBorder="1" applyAlignment="1" applyProtection="1">
      <alignment horizontal="center" vertical="center"/>
      <protection hidden="1"/>
    </xf>
    <xf numFmtId="0" fontId="11" fillId="0" borderId="0" xfId="0" applyFont="1" applyAlignment="1" applyProtection="1">
      <alignment horizontal="center"/>
      <protection hidden="1"/>
    </xf>
    <xf numFmtId="0" fontId="38" fillId="13" borderId="0" xfId="1" applyFont="1" applyFill="1" applyBorder="1" applyAlignment="1" applyProtection="1">
      <alignment horizontal="center" vertical="center" wrapText="1"/>
      <protection hidden="1"/>
    </xf>
    <xf numFmtId="0" fontId="31" fillId="12" borderId="30" xfId="0" applyFont="1" applyFill="1" applyBorder="1" applyAlignment="1" applyProtection="1">
      <alignment horizontal="center" vertical="center"/>
      <protection hidden="1"/>
    </xf>
    <xf numFmtId="0" fontId="40" fillId="13" borderId="23" xfId="1" applyFont="1" applyFill="1" applyBorder="1" applyAlignment="1" applyProtection="1">
      <alignment horizontal="center" vertical="center"/>
      <protection hidden="1"/>
    </xf>
    <xf numFmtId="0" fontId="40" fillId="13" borderId="0" xfId="1" applyFont="1" applyFill="1" applyBorder="1" applyAlignment="1" applyProtection="1">
      <alignment horizontal="center" vertical="center"/>
      <protection hidden="1"/>
    </xf>
    <xf numFmtId="0" fontId="40" fillId="13" borderId="23" xfId="1" applyFont="1" applyFill="1" applyBorder="1" applyAlignment="1" applyProtection="1">
      <alignment horizontal="center" vertical="center" wrapText="1"/>
      <protection hidden="1"/>
    </xf>
    <xf numFmtId="0" fontId="40" fillId="13" borderId="0" xfId="1" applyFont="1" applyFill="1" applyBorder="1" applyAlignment="1" applyProtection="1">
      <alignment horizontal="center" vertical="center" wrapText="1"/>
      <protection hidden="1"/>
    </xf>
    <xf numFmtId="0" fontId="85" fillId="27" borderId="124" xfId="0" applyFont="1" applyFill="1" applyBorder="1" applyAlignment="1" applyProtection="1">
      <alignment horizontal="center" vertical="center" shrinkToFit="1"/>
      <protection hidden="1"/>
    </xf>
    <xf numFmtId="0" fontId="85" fillId="13" borderId="124" xfId="0" applyFont="1" applyFill="1" applyBorder="1" applyAlignment="1" applyProtection="1">
      <alignment horizontal="center" vertical="center" shrinkToFit="1"/>
      <protection hidden="1"/>
    </xf>
    <xf numFmtId="0" fontId="86" fillId="3" borderId="124" xfId="1" applyFont="1" applyFill="1" applyBorder="1" applyAlignment="1" applyProtection="1">
      <alignment horizontal="center" vertical="center" wrapText="1" shrinkToFit="1"/>
      <protection hidden="1"/>
    </xf>
    <xf numFmtId="0" fontId="86" fillId="3" borderId="124" xfId="1" applyFont="1" applyFill="1" applyBorder="1" applyAlignment="1" applyProtection="1">
      <alignment horizontal="center" vertical="center" shrinkToFit="1"/>
      <protection hidden="1"/>
    </xf>
    <xf numFmtId="0" fontId="88" fillId="3" borderId="124" xfId="1" applyFont="1" applyFill="1" applyBorder="1" applyAlignment="1" applyProtection="1">
      <alignment horizontal="center" vertical="center" shrinkToFit="1"/>
      <protection hidden="1"/>
    </xf>
    <xf numFmtId="0" fontId="88" fillId="3" borderId="124" xfId="1" applyNumberFormat="1" applyFont="1" applyFill="1" applyBorder="1" applyAlignment="1" applyProtection="1">
      <alignment horizontal="center" vertical="center" shrinkToFit="1"/>
      <protection hidden="1"/>
    </xf>
    <xf numFmtId="165" fontId="88" fillId="3" borderId="124" xfId="1" applyNumberFormat="1" applyFont="1" applyFill="1" applyBorder="1" applyAlignment="1" applyProtection="1">
      <alignment horizontal="center" vertical="center" shrinkToFit="1"/>
      <protection hidden="1"/>
    </xf>
    <xf numFmtId="2" fontId="88" fillId="3" borderId="124" xfId="1" applyNumberFormat="1" applyFont="1" applyFill="1" applyBorder="1" applyAlignment="1" applyProtection="1">
      <alignment horizontal="center" vertical="center" shrinkToFit="1"/>
      <protection hidden="1"/>
    </xf>
    <xf numFmtId="0" fontId="88" fillId="3" borderId="124" xfId="0" applyFont="1" applyFill="1" applyBorder="1" applyAlignment="1" applyProtection="1">
      <alignment horizontal="center" vertical="center" shrinkToFit="1"/>
      <protection hidden="1"/>
    </xf>
    <xf numFmtId="0" fontId="85" fillId="28" borderId="124" xfId="0" applyFont="1" applyFill="1" applyBorder="1" applyAlignment="1" applyProtection="1">
      <alignment horizontal="center" vertical="center" shrinkToFit="1"/>
      <protection hidden="1"/>
    </xf>
    <xf numFmtId="0" fontId="88" fillId="3" borderId="124" xfId="1" applyFont="1" applyFill="1" applyBorder="1" applyAlignment="1" applyProtection="1">
      <alignment horizontal="center" vertical="center" shrinkToFit="1"/>
      <protection locked="0" hidden="1"/>
    </xf>
    <xf numFmtId="49" fontId="88" fillId="3" borderId="124" xfId="1" applyNumberFormat="1" applyFont="1" applyFill="1" applyBorder="1" applyAlignment="1" applyProtection="1">
      <alignment horizontal="center" vertical="center" shrinkToFit="1"/>
      <protection hidden="1"/>
    </xf>
    <xf numFmtId="0" fontId="86" fillId="0" borderId="124" xfId="1" applyFont="1" applyFill="1" applyBorder="1" applyAlignment="1" applyProtection="1">
      <alignment horizontal="center" vertical="center" shrinkToFit="1"/>
      <protection hidden="1"/>
    </xf>
    <xf numFmtId="0" fontId="88" fillId="0" borderId="124" xfId="0" applyFont="1" applyBorder="1" applyAlignment="1" applyProtection="1">
      <alignment horizontal="center" vertical="center" shrinkToFit="1"/>
      <protection hidden="1"/>
    </xf>
    <xf numFmtId="0" fontId="88" fillId="0" borderId="124" xfId="1" applyFont="1" applyFill="1" applyBorder="1" applyAlignment="1" applyProtection="1">
      <alignment horizontal="center" vertical="center" shrinkToFit="1"/>
      <protection hidden="1"/>
    </xf>
    <xf numFmtId="0" fontId="0" fillId="27" borderId="125" xfId="0" applyFill="1" applyBorder="1" applyAlignment="1" applyProtection="1">
      <alignment horizontal="center" vertical="center"/>
      <protection hidden="1"/>
    </xf>
    <xf numFmtId="0" fontId="1" fillId="0" borderId="1" xfId="0" applyFont="1" applyBorder="1" applyAlignment="1" applyProtection="1">
      <alignment horizontal="right" vertical="center" shrinkToFit="1"/>
      <protection hidden="1"/>
    </xf>
    <xf numFmtId="0" fontId="1" fillId="0" borderId="17" xfId="0" applyFont="1" applyBorder="1" applyAlignment="1" applyProtection="1">
      <alignment horizontal="right" vertical="center" shrinkToFit="1"/>
      <protection hidden="1"/>
    </xf>
    <xf numFmtId="0" fontId="1" fillId="0" borderId="121" xfId="0" applyFont="1" applyBorder="1" applyAlignment="1" applyProtection="1">
      <alignment horizontal="right" vertical="center" shrinkToFit="1"/>
      <protection hidden="1"/>
    </xf>
    <xf numFmtId="0" fontId="78" fillId="6" borderId="1" xfId="0" applyFont="1" applyFill="1" applyBorder="1" applyAlignment="1" applyProtection="1">
      <alignment horizontal="center" vertical="center" shrinkToFit="1"/>
      <protection hidden="1"/>
    </xf>
    <xf numFmtId="0" fontId="78" fillId="6" borderId="17" xfId="0" applyFont="1" applyFill="1" applyBorder="1" applyAlignment="1" applyProtection="1">
      <alignment horizontal="center" vertical="center" shrinkToFit="1"/>
      <protection hidden="1"/>
    </xf>
    <xf numFmtId="0" fontId="7" fillId="0" borderId="0" xfId="0" applyFont="1" applyAlignment="1" applyProtection="1">
      <alignment horizontal="center" vertical="center" shrinkToFit="1"/>
      <protection hidden="1"/>
    </xf>
    <xf numFmtId="0" fontId="4" fillId="0" borderId="0" xfId="0" applyFont="1" applyAlignment="1" applyProtection="1">
      <alignment horizontal="center" vertical="center" shrinkToFit="1"/>
      <protection hidden="1"/>
    </xf>
    <xf numFmtId="0" fontId="7" fillId="0" borderId="0" xfId="0" applyFont="1" applyAlignment="1" applyProtection="1">
      <alignment horizontal="right" vertical="top" shrinkToFit="1"/>
      <protection hidden="1"/>
    </xf>
    <xf numFmtId="0" fontId="5" fillId="0" borderId="0" xfId="0" applyFont="1" applyAlignment="1" applyProtection="1">
      <alignment horizontal="center" vertical="center" shrinkToFit="1"/>
      <protection hidden="1"/>
    </xf>
    <xf numFmtId="0" fontId="77" fillId="0" borderId="117" xfId="0" applyFont="1" applyBorder="1" applyAlignment="1" applyProtection="1">
      <alignment horizontal="right" vertical="center" shrinkToFit="1"/>
      <protection hidden="1"/>
    </xf>
    <xf numFmtId="0" fontId="77" fillId="0" borderId="18" xfId="0" applyFont="1" applyBorder="1" applyAlignment="1" applyProtection="1">
      <alignment horizontal="right" vertical="center" shrinkToFit="1"/>
      <protection hidden="1"/>
    </xf>
    <xf numFmtId="164" fontId="77" fillId="3" borderId="18" xfId="0" applyNumberFormat="1" applyFont="1" applyFill="1" applyBorder="1" applyAlignment="1" applyProtection="1">
      <alignment horizontal="right" vertical="center" shrinkToFit="1"/>
      <protection hidden="1"/>
    </xf>
    <xf numFmtId="164" fontId="77" fillId="3" borderId="118" xfId="0" applyNumberFormat="1" applyFont="1" applyFill="1" applyBorder="1" applyAlignment="1" applyProtection="1">
      <alignment horizontal="right" vertical="center" shrinkToFit="1"/>
      <protection hidden="1"/>
    </xf>
    <xf numFmtId="0" fontId="77" fillId="0" borderId="31" xfId="0" applyFont="1" applyBorder="1" applyAlignment="1" applyProtection="1">
      <alignment horizontal="center" vertical="center" shrinkToFit="1"/>
      <protection hidden="1"/>
    </xf>
    <xf numFmtId="0" fontId="77" fillId="0" borderId="19" xfId="0" applyFont="1" applyBorder="1" applyAlignment="1" applyProtection="1">
      <alignment horizontal="center" vertical="center" shrinkToFit="1"/>
      <protection hidden="1"/>
    </xf>
    <xf numFmtId="164" fontId="8" fillId="3" borderId="19" xfId="0" applyNumberFormat="1" applyFont="1" applyFill="1" applyBorder="1" applyAlignment="1" applyProtection="1">
      <alignment horizontal="center" vertical="center" shrinkToFit="1"/>
      <protection hidden="1"/>
    </xf>
    <xf numFmtId="164" fontId="8" fillId="3" borderId="119" xfId="0" applyNumberFormat="1" applyFont="1" applyFill="1" applyBorder="1" applyAlignment="1" applyProtection="1">
      <alignment horizontal="center" vertical="center" shrinkToFit="1"/>
      <protection hidden="1"/>
    </xf>
    <xf numFmtId="0" fontId="77" fillId="0" borderId="0" xfId="0" applyFont="1" applyAlignment="1" applyProtection="1">
      <alignment horizontal="center" vertical="center" shrinkToFit="1"/>
      <protection hidden="1"/>
    </xf>
    <xf numFmtId="0" fontId="77" fillId="0" borderId="119" xfId="0" applyFont="1" applyBorder="1" applyAlignment="1" applyProtection="1">
      <alignment horizontal="center" vertical="center" shrinkToFit="1"/>
      <protection hidden="1"/>
    </xf>
    <xf numFmtId="0" fontId="77" fillId="0" borderId="120" xfId="0" applyFont="1" applyBorder="1" applyAlignment="1" applyProtection="1">
      <alignment horizontal="center" vertical="center" shrinkToFit="1"/>
      <protection hidden="1"/>
    </xf>
    <xf numFmtId="0" fontId="77" fillId="0" borderId="76" xfId="0" applyFont="1" applyBorder="1" applyAlignment="1" applyProtection="1">
      <alignment horizontal="center" vertical="center" shrinkToFit="1"/>
      <protection hidden="1"/>
    </xf>
    <xf numFmtId="0" fontId="77" fillId="0" borderId="117" xfId="0" applyFont="1" applyBorder="1" applyAlignment="1" applyProtection="1">
      <alignment horizontal="center" vertical="center" shrinkToFit="1"/>
      <protection hidden="1"/>
    </xf>
    <xf numFmtId="0" fontId="77" fillId="0" borderId="18" xfId="0" applyFont="1" applyBorder="1" applyAlignment="1" applyProtection="1">
      <alignment horizontal="center" vertical="center" shrinkToFit="1"/>
      <protection hidden="1"/>
    </xf>
    <xf numFmtId="0" fontId="78" fillId="6" borderId="121" xfId="0" applyFont="1" applyFill="1" applyBorder="1" applyAlignment="1" applyProtection="1">
      <alignment horizontal="center" vertical="center" shrinkToFit="1"/>
      <protection hidden="1"/>
    </xf>
    <xf numFmtId="0" fontId="3" fillId="0" borderId="19" xfId="0" applyFont="1" applyBorder="1" applyAlignment="1" applyProtection="1">
      <alignment horizontal="center" vertical="center" shrinkToFit="1"/>
      <protection hidden="1"/>
    </xf>
    <xf numFmtId="0" fontId="6" fillId="0" borderId="0" xfId="0" applyFont="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0" borderId="0" xfId="0" applyFont="1" applyAlignment="1" applyProtection="1">
      <alignment horizontal="right" vertical="center" shrinkToFit="1"/>
      <protection hidden="1"/>
    </xf>
    <xf numFmtId="0" fontId="6" fillId="0" borderId="0" xfId="0" applyFont="1" applyAlignment="1" applyProtection="1">
      <alignment horizontal="center" shrinkToFit="1"/>
      <protection hidden="1"/>
    </xf>
    <xf numFmtId="0" fontId="3" fillId="0" borderId="0" xfId="0" applyFont="1" applyAlignment="1" applyProtection="1">
      <alignment horizontal="center" shrinkToFit="1"/>
      <protection hidden="1"/>
    </xf>
    <xf numFmtId="0" fontId="5" fillId="0" borderId="0" xfId="0" applyFont="1" applyAlignment="1" applyProtection="1">
      <alignment horizontal="right" shrinkToFit="1"/>
      <protection hidden="1"/>
    </xf>
    <xf numFmtId="0" fontId="1" fillId="0" borderId="18" xfId="0" applyFont="1" applyBorder="1" applyAlignment="1" applyProtection="1">
      <alignment horizontal="center" vertical="center" shrinkToFit="1"/>
      <protection hidden="1"/>
    </xf>
    <xf numFmtId="0" fontId="32" fillId="0" borderId="73" xfId="0" applyFont="1" applyBorder="1" applyAlignment="1" applyProtection="1">
      <alignment horizontal="center" vertical="top" shrinkToFit="1"/>
      <protection hidden="1"/>
    </xf>
    <xf numFmtId="0" fontId="41" fillId="0" borderId="17" xfId="0" applyFont="1" applyBorder="1" applyAlignment="1" applyProtection="1">
      <alignment horizontal="center" shrinkToFit="1"/>
      <protection hidden="1"/>
    </xf>
    <xf numFmtId="165" fontId="77" fillId="3" borderId="18" xfId="0" applyNumberFormat="1" applyFont="1" applyFill="1" applyBorder="1" applyAlignment="1" applyProtection="1">
      <alignment horizontal="center" vertical="center" shrinkToFit="1"/>
      <protection hidden="1"/>
    </xf>
    <xf numFmtId="0" fontId="8" fillId="0" borderId="18" xfId="0" applyFont="1" applyBorder="1" applyAlignment="1" applyProtection="1">
      <alignment horizontal="center" vertical="center" shrinkToFit="1"/>
      <protection hidden="1"/>
    </xf>
    <xf numFmtId="0" fontId="8" fillId="3" borderId="18" xfId="0" applyFont="1" applyFill="1" applyBorder="1" applyAlignment="1" applyProtection="1">
      <alignment horizontal="center" vertical="center" shrinkToFit="1"/>
      <protection hidden="1"/>
    </xf>
    <xf numFmtId="0" fontId="77" fillId="3" borderId="18" xfId="0" applyFont="1" applyFill="1" applyBorder="1" applyAlignment="1" applyProtection="1">
      <alignment horizontal="center" vertical="center" shrinkToFit="1"/>
      <protection hidden="1"/>
    </xf>
    <xf numFmtId="0" fontId="77" fillId="3" borderId="29" xfId="0" applyFont="1" applyFill="1" applyBorder="1" applyAlignment="1" applyProtection="1">
      <alignment horizontal="center" vertical="center" shrinkToFit="1"/>
      <protection hidden="1"/>
    </xf>
    <xf numFmtId="0" fontId="32" fillId="0" borderId="33" xfId="0" applyFont="1" applyBorder="1" applyAlignment="1" applyProtection="1">
      <alignment horizontal="center" vertical="center" shrinkToFit="1"/>
      <protection hidden="1"/>
    </xf>
    <xf numFmtId="0" fontId="75" fillId="0" borderId="19" xfId="0" applyFont="1" applyBorder="1" applyAlignment="1" applyProtection="1">
      <alignment horizontal="right" vertical="center" shrinkToFit="1"/>
      <protection hidden="1"/>
    </xf>
    <xf numFmtId="49" fontId="77" fillId="3" borderId="19" xfId="0" applyNumberFormat="1" applyFont="1" applyFill="1" applyBorder="1" applyAlignment="1" applyProtection="1">
      <alignment horizontal="center" vertical="center" shrinkToFit="1"/>
      <protection hidden="1"/>
    </xf>
    <xf numFmtId="0" fontId="77" fillId="3" borderId="19" xfId="0" applyFont="1" applyFill="1" applyBorder="1" applyAlignment="1" applyProtection="1">
      <alignment horizontal="center" vertical="center" shrinkToFit="1"/>
      <protection hidden="1"/>
    </xf>
    <xf numFmtId="0" fontId="82" fillId="0" borderId="17" xfId="0" applyFont="1" applyBorder="1" applyAlignment="1" applyProtection="1">
      <alignment horizontal="right" vertical="center" wrapText="1" shrinkToFit="1"/>
      <protection hidden="1"/>
    </xf>
    <xf numFmtId="164" fontId="77" fillId="3" borderId="18" xfId="0" applyNumberFormat="1" applyFont="1" applyFill="1" applyBorder="1" applyAlignment="1" applyProtection="1">
      <alignment horizontal="right" shrinkToFit="1"/>
      <protection hidden="1"/>
    </xf>
    <xf numFmtId="164" fontId="77" fillId="3" borderId="118" xfId="0" applyNumberFormat="1" applyFont="1" applyFill="1" applyBorder="1" applyAlignment="1" applyProtection="1">
      <alignment horizontal="right" shrinkToFit="1"/>
      <protection hidden="1"/>
    </xf>
    <xf numFmtId="0" fontId="8" fillId="3" borderId="118" xfId="0" applyFont="1" applyFill="1" applyBorder="1" applyAlignment="1" applyProtection="1">
      <alignment horizontal="center" vertical="center" shrinkToFit="1"/>
      <protection hidden="1"/>
    </xf>
    <xf numFmtId="0" fontId="75" fillId="3" borderId="18" xfId="0" applyFont="1" applyFill="1" applyBorder="1" applyAlignment="1" applyProtection="1">
      <alignment horizontal="right" vertical="center" shrinkToFit="1"/>
      <protection hidden="1"/>
    </xf>
    <xf numFmtId="0" fontId="75" fillId="3" borderId="118" xfId="0" applyFont="1" applyFill="1" applyBorder="1" applyAlignment="1" applyProtection="1">
      <alignment horizontal="right" vertical="center" shrinkToFit="1"/>
      <protection hidden="1"/>
    </xf>
    <xf numFmtId="0" fontId="8" fillId="0" borderId="117" xfId="0" applyFont="1" applyBorder="1" applyAlignment="1" applyProtection="1">
      <alignment horizontal="center" vertical="center" shrinkToFit="1"/>
      <protection hidden="1"/>
    </xf>
    <xf numFmtId="0" fontId="8" fillId="0" borderId="117" xfId="0" applyFont="1" applyBorder="1" applyAlignment="1" applyProtection="1">
      <alignment horizontal="right" vertical="center" shrinkToFit="1"/>
      <protection hidden="1"/>
    </xf>
    <xf numFmtId="0" fontId="8" fillId="0" borderId="18" xfId="0" applyFont="1" applyBorder="1" applyAlignment="1" applyProtection="1">
      <alignment horizontal="right" vertical="center" shrinkToFit="1"/>
      <protection hidden="1"/>
    </xf>
    <xf numFmtId="0" fontId="0" fillId="27" borderId="0" xfId="0" applyFill="1" applyAlignment="1" applyProtection="1">
      <alignment horizontal="center" vertical="center" wrapText="1"/>
      <protection hidden="1"/>
    </xf>
    <xf numFmtId="0" fontId="0" fillId="27" borderId="141" xfId="0" applyFill="1" applyBorder="1" applyAlignment="1" applyProtection="1">
      <alignment horizontal="center" vertical="center" wrapText="1"/>
      <protection hidden="1"/>
    </xf>
    <xf numFmtId="0" fontId="75" fillId="24" borderId="31" xfId="0" applyFont="1" applyFill="1" applyBorder="1" applyAlignment="1" applyProtection="1">
      <alignment horizontal="center" vertical="center" shrinkToFit="1"/>
      <protection hidden="1"/>
    </xf>
    <xf numFmtId="0" fontId="75" fillId="24" borderId="19" xfId="0" applyFont="1" applyFill="1" applyBorder="1" applyAlignment="1" applyProtection="1">
      <alignment horizontal="center" vertical="center" shrinkToFit="1"/>
      <protection hidden="1"/>
    </xf>
    <xf numFmtId="164" fontId="75" fillId="24" borderId="19" xfId="0" applyNumberFormat="1" applyFont="1" applyFill="1" applyBorder="1" applyAlignment="1" applyProtection="1">
      <alignment horizontal="center" vertical="center" shrinkToFit="1"/>
      <protection hidden="1"/>
    </xf>
    <xf numFmtId="0" fontId="78" fillId="6" borderId="31" xfId="0" applyFont="1" applyFill="1" applyBorder="1" applyAlignment="1" applyProtection="1">
      <alignment horizontal="center" shrinkToFit="1"/>
      <protection hidden="1"/>
    </xf>
    <xf numFmtId="0" fontId="78" fillId="6" borderId="19" xfId="0" applyFont="1" applyFill="1" applyBorder="1" applyAlignment="1" applyProtection="1">
      <alignment horizontal="center" shrinkToFit="1"/>
      <protection hidden="1"/>
    </xf>
    <xf numFmtId="0" fontId="78" fillId="6" borderId="119" xfId="0" applyFont="1" applyFill="1" applyBorder="1" applyAlignment="1" applyProtection="1">
      <alignment horizontal="center" shrinkToFit="1"/>
      <protection hidden="1"/>
    </xf>
    <xf numFmtId="0" fontId="78" fillId="6" borderId="76" xfId="0" applyFont="1" applyFill="1" applyBorder="1" applyAlignment="1" applyProtection="1">
      <alignment horizontal="center" vertical="center" shrinkToFit="1"/>
      <protection hidden="1"/>
    </xf>
    <xf numFmtId="0" fontId="78" fillId="6" borderId="0" xfId="0" applyFont="1" applyFill="1" applyAlignment="1" applyProtection="1">
      <alignment horizontal="center" vertical="center" shrinkToFit="1"/>
      <protection hidden="1"/>
    </xf>
    <xf numFmtId="0" fontId="78" fillId="6" borderId="120" xfId="0" applyFont="1" applyFill="1" applyBorder="1" applyAlignment="1" applyProtection="1">
      <alignment horizontal="center" vertical="center" shrinkToFit="1"/>
      <protection hidden="1"/>
    </xf>
    <xf numFmtId="0" fontId="1" fillId="0" borderId="127" xfId="0" applyFont="1" applyBorder="1" applyAlignment="1" applyProtection="1">
      <alignment horizontal="right" vertical="center" shrinkToFit="1"/>
      <protection hidden="1"/>
    </xf>
    <xf numFmtId="0" fontId="1" fillId="0" borderId="18" xfId="0" applyFont="1" applyBorder="1" applyAlignment="1" applyProtection="1">
      <alignment horizontal="right" vertical="center" shrinkToFit="1"/>
      <protection hidden="1"/>
    </xf>
    <xf numFmtId="0" fontId="75" fillId="0" borderId="128" xfId="0" applyFont="1" applyBorder="1" applyAlignment="1" applyProtection="1">
      <alignment horizontal="right" vertical="center" shrinkToFit="1"/>
      <protection hidden="1"/>
    </xf>
    <xf numFmtId="0" fontId="84" fillId="16" borderId="5" xfId="0" applyFont="1" applyFill="1" applyBorder="1" applyAlignment="1" applyProtection="1">
      <alignment horizontal="right" vertical="top" wrapText="1"/>
      <protection hidden="1"/>
    </xf>
    <xf numFmtId="0" fontId="84" fillId="16" borderId="5" xfId="0" applyFont="1" applyFill="1" applyBorder="1" applyAlignment="1" applyProtection="1">
      <alignment horizontal="right" vertical="top"/>
      <protection hidden="1"/>
    </xf>
    <xf numFmtId="0" fontId="84" fillId="16" borderId="0" xfId="0" applyFont="1" applyFill="1" applyAlignment="1" applyProtection="1">
      <alignment horizontal="right" vertical="top"/>
      <protection hidden="1"/>
    </xf>
    <xf numFmtId="0" fontId="32" fillId="2" borderId="34" xfId="0" applyFont="1" applyFill="1" applyBorder="1" applyAlignment="1" applyProtection="1">
      <alignment horizontal="center" vertical="center" shrinkToFit="1"/>
      <protection hidden="1"/>
    </xf>
    <xf numFmtId="0" fontId="32" fillId="2" borderId="20" xfId="0" applyFont="1" applyFill="1" applyBorder="1" applyAlignment="1" applyProtection="1">
      <alignment horizontal="center" vertical="center" shrinkToFit="1"/>
      <protection hidden="1"/>
    </xf>
    <xf numFmtId="0" fontId="32" fillId="2" borderId="35" xfId="0" applyFont="1" applyFill="1" applyBorder="1" applyAlignment="1" applyProtection="1">
      <alignment horizontal="center" vertical="center" shrinkToFit="1"/>
      <protection hidden="1"/>
    </xf>
    <xf numFmtId="0" fontId="75" fillId="0" borderId="18" xfId="0" applyFont="1" applyBorder="1" applyAlignment="1" applyProtection="1">
      <alignment horizontal="right" vertical="center" shrinkToFit="1"/>
      <protection hidden="1"/>
    </xf>
    <xf numFmtId="49" fontId="8" fillId="3" borderId="19" xfId="0" applyNumberFormat="1" applyFont="1" applyFill="1" applyBorder="1" applyAlignment="1" applyProtection="1">
      <alignment horizontal="center" vertical="center" shrinkToFit="1"/>
      <protection hidden="1"/>
    </xf>
    <xf numFmtId="0" fontId="8" fillId="3" borderId="19" xfId="0" applyFont="1" applyFill="1" applyBorder="1" applyAlignment="1" applyProtection="1">
      <alignment horizontal="center" vertical="center" shrinkToFit="1"/>
      <protection hidden="1"/>
    </xf>
    <xf numFmtId="22" fontId="75" fillId="0" borderId="0" xfId="0" applyNumberFormat="1" applyFont="1" applyAlignment="1" applyProtection="1">
      <alignment horizontal="center" vertical="center" shrinkToFit="1" readingOrder="2"/>
      <protection hidden="1"/>
    </xf>
    <xf numFmtId="0" fontId="1" fillId="0" borderId="126" xfId="0" applyFont="1" applyBorder="1" applyAlignment="1" applyProtection="1">
      <alignment horizontal="right" vertical="center" shrinkToFit="1"/>
      <protection hidden="1"/>
    </xf>
    <xf numFmtId="0" fontId="1" fillId="0" borderId="20" xfId="0" applyFont="1" applyBorder="1" applyAlignment="1" applyProtection="1">
      <alignment horizontal="right" vertical="center" shrinkToFit="1"/>
      <protection hidden="1"/>
    </xf>
    <xf numFmtId="0" fontId="76" fillId="3" borderId="20" xfId="1" applyNumberFormat="1" applyFont="1" applyFill="1" applyBorder="1" applyAlignment="1" applyProtection="1">
      <alignment horizontal="center" vertical="center" shrinkToFit="1"/>
      <protection hidden="1"/>
    </xf>
    <xf numFmtId="0" fontId="1" fillId="0" borderId="20" xfId="0" applyFont="1" applyBorder="1" applyAlignment="1" applyProtection="1">
      <alignment horizontal="center" vertical="center" shrinkToFit="1"/>
      <protection hidden="1"/>
    </xf>
    <xf numFmtId="0" fontId="75" fillId="3" borderId="20" xfId="0" applyFont="1" applyFill="1" applyBorder="1" applyAlignment="1" applyProtection="1">
      <alignment horizontal="center" vertical="center" shrinkToFit="1"/>
      <protection hidden="1"/>
    </xf>
    <xf numFmtId="0" fontId="1" fillId="3" borderId="20" xfId="0" applyFont="1" applyFill="1" applyBorder="1" applyAlignment="1" applyProtection="1">
      <alignment horizontal="center" vertical="center" shrinkToFit="1"/>
      <protection hidden="1"/>
    </xf>
    <xf numFmtId="0" fontId="8" fillId="3" borderId="129" xfId="0" applyFont="1" applyFill="1" applyBorder="1" applyAlignment="1" applyProtection="1">
      <alignment horizontal="center" vertical="center" shrinkToFit="1"/>
      <protection hidden="1"/>
    </xf>
    <xf numFmtId="0" fontId="75" fillId="0" borderId="127" xfId="0" applyFont="1" applyBorder="1" applyAlignment="1" applyProtection="1">
      <alignment horizontal="right" vertical="center" shrinkToFit="1"/>
      <protection hidden="1"/>
    </xf>
    <xf numFmtId="0" fontId="1" fillId="3" borderId="115" xfId="0" applyFont="1" applyFill="1" applyBorder="1" applyAlignment="1" applyProtection="1">
      <alignment horizontal="center" vertical="center" shrinkToFit="1"/>
      <protection hidden="1"/>
    </xf>
    <xf numFmtId="0" fontId="1" fillId="3" borderId="18" xfId="0" applyFont="1" applyFill="1" applyBorder="1" applyAlignment="1" applyProtection="1">
      <alignment horizontal="center" vertical="center" shrinkToFit="1"/>
      <protection hidden="1"/>
    </xf>
    <xf numFmtId="0" fontId="8" fillId="0" borderId="29" xfId="0" applyFont="1" applyBorder="1" applyAlignment="1" applyProtection="1">
      <alignment horizontal="center" vertical="center" shrinkToFit="1"/>
      <protection hidden="1"/>
    </xf>
    <xf numFmtId="0" fontId="75" fillId="0" borderId="9" xfId="0" applyFont="1" applyBorder="1" applyAlignment="1" applyProtection="1">
      <alignment horizontal="center" vertical="center" shrinkToFit="1" readingOrder="2"/>
      <protection hidden="1"/>
    </xf>
    <xf numFmtId="0" fontId="75" fillId="3" borderId="18" xfId="0" applyFont="1" applyFill="1" applyBorder="1" applyAlignment="1" applyProtection="1">
      <alignment horizontal="center" vertical="center" shrinkToFit="1"/>
      <protection hidden="1"/>
    </xf>
    <xf numFmtId="0" fontId="77" fillId="0" borderId="29" xfId="0" applyFont="1" applyBorder="1" applyAlignment="1" applyProtection="1">
      <alignment horizontal="center" vertical="center" shrinkToFit="1"/>
      <protection hidden="1"/>
    </xf>
    <xf numFmtId="0" fontId="29" fillId="0" borderId="130" xfId="0" applyFont="1" applyBorder="1" applyAlignment="1">
      <alignment horizontal="center" vertical="center"/>
    </xf>
    <xf numFmtId="0" fontId="29" fillId="0" borderId="131" xfId="0" applyFont="1" applyBorder="1" applyAlignment="1">
      <alignment horizontal="center" vertical="center"/>
    </xf>
    <xf numFmtId="0" fontId="29" fillId="0" borderId="132" xfId="0" applyFont="1" applyBorder="1" applyAlignment="1">
      <alignment horizontal="center" vertical="center"/>
    </xf>
    <xf numFmtId="0" fontId="29" fillId="0" borderId="135" xfId="0" applyFont="1" applyBorder="1" applyAlignment="1">
      <alignment horizontal="center" vertical="center"/>
    </xf>
    <xf numFmtId="0" fontId="29" fillId="0" borderId="28" xfId="0" applyFont="1" applyBorder="1" applyAlignment="1">
      <alignment horizontal="center" vertical="center"/>
    </xf>
    <xf numFmtId="0" fontId="29" fillId="0" borderId="136" xfId="0" applyFont="1" applyBorder="1" applyAlignment="1">
      <alignment horizontal="center" vertical="center"/>
    </xf>
    <xf numFmtId="0" fontId="29" fillId="0" borderId="132" xfId="0" applyFont="1" applyBorder="1" applyAlignment="1" applyProtection="1">
      <alignment horizontal="center" vertical="center"/>
      <protection hidden="1"/>
    </xf>
    <xf numFmtId="0" fontId="29" fillId="0" borderId="136" xfId="0" applyFont="1" applyBorder="1" applyAlignment="1" applyProtection="1">
      <alignment horizontal="center" vertical="center"/>
      <protection hidden="1"/>
    </xf>
    <xf numFmtId="0" fontId="29" fillId="0" borderId="133" xfId="0" applyFont="1" applyBorder="1" applyAlignment="1" applyProtection="1">
      <alignment horizontal="center" vertical="center"/>
      <protection hidden="1"/>
    </xf>
    <xf numFmtId="0" fontId="29" fillId="0" borderId="122" xfId="0" applyFont="1" applyBorder="1" applyAlignment="1" applyProtection="1">
      <alignment horizontal="center" vertical="center"/>
      <protection hidden="1"/>
    </xf>
    <xf numFmtId="0" fontId="29" fillId="0" borderId="135" xfId="0" applyFont="1" applyBorder="1" applyAlignment="1" applyProtection="1">
      <alignment horizontal="center" vertical="center"/>
      <protection hidden="1"/>
    </xf>
    <xf numFmtId="0" fontId="29" fillId="0" borderId="28" xfId="0" applyFont="1" applyBorder="1" applyAlignment="1" applyProtection="1">
      <alignment horizontal="center" vertical="center"/>
      <protection hidden="1"/>
    </xf>
    <xf numFmtId="0" fontId="29" fillId="0" borderId="133" xfId="0" applyFont="1" applyBorder="1" applyAlignment="1">
      <alignment horizontal="center" vertical="center"/>
    </xf>
    <xf numFmtId="0" fontId="29" fillId="0" borderId="122" xfId="0" applyFont="1" applyBorder="1" applyAlignment="1">
      <alignment horizontal="center" vertical="center"/>
    </xf>
    <xf numFmtId="0" fontId="29" fillId="0" borderId="134" xfId="0" applyFont="1" applyBorder="1" applyAlignment="1">
      <alignment horizontal="center" vertical="center"/>
    </xf>
    <xf numFmtId="0" fontId="79" fillId="25" borderId="26" xfId="0" applyFont="1" applyFill="1" applyBorder="1" applyAlignment="1">
      <alignment horizontal="center" vertical="center"/>
    </xf>
    <xf numFmtId="0" fontId="79" fillId="25" borderId="122" xfId="0" applyFont="1" applyFill="1" applyBorder="1" applyAlignment="1">
      <alignment horizontal="center" vertical="center"/>
    </xf>
    <xf numFmtId="0" fontId="68" fillId="25" borderId="28" xfId="0" applyFont="1" applyFill="1" applyBorder="1" applyAlignment="1">
      <alignment horizontal="center" vertical="center"/>
    </xf>
    <xf numFmtId="0" fontId="43" fillId="25" borderId="28" xfId="0" applyFont="1" applyFill="1" applyBorder="1" applyAlignment="1">
      <alignment horizontal="center" vertical="center"/>
    </xf>
    <xf numFmtId="0" fontId="68" fillId="25" borderId="137" xfId="0" applyFont="1" applyFill="1" applyBorder="1" applyAlignment="1">
      <alignment horizontal="center" vertical="center" textRotation="90"/>
    </xf>
    <xf numFmtId="0" fontId="68" fillId="25" borderId="133" xfId="0" applyFont="1" applyFill="1" applyBorder="1" applyAlignment="1">
      <alignment horizontal="center" vertical="center" textRotation="90"/>
    </xf>
    <xf numFmtId="0" fontId="68" fillId="25" borderId="26" xfId="0" applyFont="1" applyFill="1" applyBorder="1" applyAlignment="1">
      <alignment horizontal="center" vertical="center" textRotation="90" wrapText="1"/>
    </xf>
    <xf numFmtId="0" fontId="68" fillId="25" borderId="122" xfId="0" applyFont="1" applyFill="1" applyBorder="1" applyAlignment="1">
      <alignment horizontal="center" vertical="center" textRotation="90" wrapText="1"/>
    </xf>
    <xf numFmtId="0" fontId="2" fillId="3" borderId="40" xfId="0" applyFont="1" applyFill="1" applyBorder="1" applyAlignment="1" applyProtection="1">
      <alignment horizontal="center" vertical="center" textRotation="90" wrapText="1"/>
      <protection hidden="1"/>
    </xf>
    <xf numFmtId="0" fontId="2" fillId="3" borderId="41" xfId="0" applyFont="1" applyFill="1" applyBorder="1" applyAlignment="1" applyProtection="1">
      <alignment horizontal="center" vertical="center" textRotation="90" wrapText="1"/>
      <protection hidden="1"/>
    </xf>
    <xf numFmtId="0" fontId="79" fillId="25" borderId="138" xfId="0" applyFont="1" applyFill="1" applyBorder="1" applyAlignment="1">
      <alignment horizontal="center" vertical="center"/>
    </xf>
    <xf numFmtId="0" fontId="79" fillId="25" borderId="134" xfId="0" applyFont="1" applyFill="1" applyBorder="1" applyAlignment="1">
      <alignment horizontal="center" vertical="center"/>
    </xf>
    <xf numFmtId="0" fontId="29" fillId="0" borderId="123" xfId="0" applyFont="1" applyBorder="1" applyAlignment="1">
      <alignment horizontal="center" vertical="center"/>
    </xf>
    <xf numFmtId="0" fontId="29" fillId="0" borderId="0" xfId="0" applyFont="1" applyAlignment="1">
      <alignment horizontal="center" vertical="center"/>
    </xf>
    <xf numFmtId="0" fontId="29" fillId="0" borderId="42" xfId="0" applyFont="1" applyBorder="1" applyAlignment="1">
      <alignment horizontal="center" vertical="center"/>
    </xf>
    <xf numFmtId="0" fontId="29" fillId="0" borderId="17" xfId="0" applyFont="1" applyBorder="1" applyAlignment="1">
      <alignment horizontal="center" vertical="center"/>
    </xf>
    <xf numFmtId="0" fontId="43" fillId="25" borderId="137" xfId="0" applyFont="1" applyFill="1" applyBorder="1" applyAlignment="1">
      <alignment horizontal="center" vertical="center" wrapText="1"/>
    </xf>
    <xf numFmtId="0" fontId="43" fillId="25" borderId="133" xfId="0" applyFont="1" applyFill="1" applyBorder="1" applyAlignment="1">
      <alignment horizontal="center" vertical="center" wrapText="1"/>
    </xf>
    <xf numFmtId="0" fontId="43" fillId="25" borderId="26" xfId="0" applyFont="1" applyFill="1" applyBorder="1" applyAlignment="1">
      <alignment horizontal="center" vertical="center" wrapText="1"/>
    </xf>
    <xf numFmtId="0" fontId="43" fillId="25" borderId="122" xfId="0" applyFont="1" applyFill="1" applyBorder="1" applyAlignment="1">
      <alignment horizontal="center" vertical="center" wrapText="1"/>
    </xf>
    <xf numFmtId="0" fontId="43" fillId="25" borderId="138" xfId="0" applyFont="1" applyFill="1" applyBorder="1" applyAlignment="1">
      <alignment horizontal="center" vertical="center" wrapText="1"/>
    </xf>
    <xf numFmtId="0" fontId="43" fillId="25" borderId="134" xfId="0" applyFont="1" applyFill="1" applyBorder="1" applyAlignment="1">
      <alignment horizontal="center" vertical="center" wrapText="1"/>
    </xf>
    <xf numFmtId="0" fontId="43" fillId="25" borderId="138" xfId="0" applyFont="1" applyFill="1" applyBorder="1" applyAlignment="1" applyProtection="1">
      <alignment horizontal="center" vertical="center" wrapText="1"/>
      <protection hidden="1"/>
    </xf>
    <xf numFmtId="0" fontId="43" fillId="25" borderId="134" xfId="0" applyFont="1" applyFill="1" applyBorder="1" applyAlignment="1" applyProtection="1">
      <alignment horizontal="center" vertical="center" wrapText="1"/>
      <protection hidden="1"/>
    </xf>
    <xf numFmtId="0" fontId="43" fillId="25" borderId="135" xfId="0" applyFont="1" applyFill="1" applyBorder="1" applyAlignment="1" applyProtection="1">
      <alignment horizontal="center" vertical="center" wrapText="1"/>
      <protection hidden="1"/>
    </xf>
    <xf numFmtId="0" fontId="68" fillId="25" borderId="28" xfId="0" applyFont="1" applyFill="1" applyBorder="1" applyAlignment="1">
      <alignment horizontal="center" vertical="center" wrapText="1"/>
    </xf>
    <xf numFmtId="0" fontId="68" fillId="25" borderId="138" xfId="0" applyFont="1" applyFill="1" applyBorder="1" applyAlignment="1">
      <alignment horizontal="center" vertical="center" textRotation="90" wrapText="1"/>
    </xf>
    <xf numFmtId="0" fontId="68" fillId="25" borderId="134" xfId="0" applyFont="1" applyFill="1" applyBorder="1" applyAlignment="1">
      <alignment horizontal="center" vertical="center" textRotation="90" wrapText="1"/>
    </xf>
    <xf numFmtId="0" fontId="79" fillId="25" borderId="137" xfId="0" applyFont="1" applyFill="1" applyBorder="1" applyAlignment="1">
      <alignment horizontal="center" vertical="center"/>
    </xf>
    <xf numFmtId="0" fontId="79" fillId="25" borderId="133" xfId="0" applyFont="1" applyFill="1" applyBorder="1" applyAlignment="1">
      <alignment horizontal="center" vertical="center"/>
    </xf>
    <xf numFmtId="0" fontId="29" fillId="9" borderId="0" xfId="0" applyFont="1" applyFill="1" applyAlignment="1" applyProtection="1">
      <alignment horizontal="center" vertical="center"/>
      <protection hidden="1"/>
    </xf>
    <xf numFmtId="0" fontId="29" fillId="17" borderId="0" xfId="0" applyFont="1" applyFill="1" applyAlignment="1" applyProtection="1">
      <alignment horizontal="center" vertical="center"/>
      <protection hidden="1"/>
    </xf>
    <xf numFmtId="0" fontId="29" fillId="4" borderId="0" xfId="0" applyFont="1" applyFill="1" applyAlignment="1" applyProtection="1">
      <alignment horizontal="center" vertical="center"/>
      <protection hidden="1"/>
    </xf>
    <xf numFmtId="0" fontId="42" fillId="4" borderId="60" xfId="0" applyFont="1" applyFill="1" applyBorder="1" applyAlignment="1" applyProtection="1">
      <alignment horizontal="center" vertical="center"/>
      <protection hidden="1"/>
    </xf>
    <xf numFmtId="0" fontId="42" fillId="4" borderId="63" xfId="0" applyFont="1" applyFill="1" applyBorder="1" applyAlignment="1" applyProtection="1">
      <alignment horizontal="center" vertical="center"/>
      <protection hidden="1"/>
    </xf>
    <xf numFmtId="0" fontId="42" fillId="4" borderId="61" xfId="0" applyFont="1" applyFill="1" applyBorder="1" applyAlignment="1" applyProtection="1">
      <alignment horizontal="center" vertical="center"/>
      <protection hidden="1"/>
    </xf>
    <xf numFmtId="0" fontId="42" fillId="4" borderId="64" xfId="0" applyFont="1" applyFill="1" applyBorder="1" applyAlignment="1" applyProtection="1">
      <alignment horizontal="center" vertical="center"/>
      <protection hidden="1"/>
    </xf>
    <xf numFmtId="0" fontId="29" fillId="0" borderId="0" xfId="0" applyFont="1" applyAlignment="1" applyProtection="1">
      <alignment horizontal="center" vertical="center"/>
      <protection hidden="1"/>
    </xf>
    <xf numFmtId="0" fontId="34" fillId="18" borderId="0" xfId="0" applyFont="1" applyFill="1" applyAlignment="1" applyProtection="1">
      <alignment horizontal="center" vertical="center"/>
      <protection hidden="1"/>
    </xf>
    <xf numFmtId="0" fontId="34" fillId="18" borderId="44" xfId="0" applyFont="1" applyFill="1" applyBorder="1" applyAlignment="1" applyProtection="1">
      <alignment horizontal="center" vertical="center"/>
      <protection hidden="1"/>
    </xf>
    <xf numFmtId="0" fontId="29" fillId="19" borderId="48" xfId="0" applyFont="1" applyFill="1" applyBorder="1" applyAlignment="1" applyProtection="1">
      <alignment horizontal="center" vertical="center"/>
      <protection hidden="1"/>
    </xf>
    <xf numFmtId="0" fontId="29" fillId="19" borderId="53" xfId="0" applyFont="1" applyFill="1" applyBorder="1" applyAlignment="1" applyProtection="1">
      <alignment horizontal="center" vertical="center"/>
      <protection hidden="1"/>
    </xf>
    <xf numFmtId="0" fontId="29" fillId="19" borderId="54" xfId="0" applyFont="1" applyFill="1" applyBorder="1" applyAlignment="1" applyProtection="1">
      <alignment horizontal="center" vertical="center"/>
      <protection hidden="1"/>
    </xf>
    <xf numFmtId="0" fontId="29" fillId="19" borderId="55" xfId="0" applyFont="1" applyFill="1" applyBorder="1" applyAlignment="1" applyProtection="1">
      <alignment horizontal="center" vertical="center"/>
      <protection hidden="1"/>
    </xf>
    <xf numFmtId="0" fontId="39" fillId="4" borderId="0" xfId="0" applyFont="1" applyFill="1" applyAlignment="1" applyProtection="1">
      <alignment horizontal="center" vertical="center"/>
      <protection locked="0" hidden="1"/>
    </xf>
    <xf numFmtId="0" fontId="10" fillId="10" borderId="0" xfId="1" applyFont="1" applyFill="1" applyAlignment="1" applyProtection="1">
      <alignment horizontal="center" vertical="center"/>
      <protection hidden="1"/>
    </xf>
    <xf numFmtId="0" fontId="42" fillId="4" borderId="59" xfId="0" applyFont="1" applyFill="1" applyBorder="1" applyAlignment="1" applyProtection="1">
      <alignment horizontal="center" vertical="center"/>
      <protection hidden="1"/>
    </xf>
    <xf numFmtId="0" fontId="42" fillId="4" borderId="62" xfId="0" applyFont="1" applyFill="1" applyBorder="1" applyAlignment="1" applyProtection="1">
      <alignment horizontal="center" vertical="center"/>
      <protection hidden="1"/>
    </xf>
    <xf numFmtId="0" fontId="42" fillId="4" borderId="69" xfId="0" applyFont="1" applyFill="1" applyBorder="1" applyAlignment="1" applyProtection="1">
      <alignment horizontal="center" vertical="center"/>
      <protection hidden="1"/>
    </xf>
    <xf numFmtId="0" fontId="42" fillId="4" borderId="70" xfId="0" applyFont="1" applyFill="1" applyBorder="1" applyAlignment="1" applyProtection="1">
      <alignment horizontal="center" vertical="center"/>
      <protection hidden="1"/>
    </xf>
    <xf numFmtId="0" fontId="42" fillId="4" borderId="71" xfId="0" applyFont="1" applyFill="1" applyBorder="1" applyAlignment="1" applyProtection="1">
      <alignment horizontal="center" vertical="center"/>
      <protection hidden="1"/>
    </xf>
  </cellXfs>
  <cellStyles count="12">
    <cellStyle name="Normal 2" xfId="2" xr:uid="{00000000-0005-0000-0000-000002000000}"/>
    <cellStyle name="Normal 2 2" xfId="3" xr:uid="{00000000-0005-0000-0000-000003000000}"/>
    <cellStyle name="Normal 2 2 2" xfId="7" xr:uid="{00000000-0005-0000-0000-000004000000}"/>
    <cellStyle name="Normal_Sheet1" xfId="10" xr:uid="{00000000-0005-0000-0000-000005000000}"/>
    <cellStyle name="Normal_Sheet2" xfId="9" xr:uid="{00000000-0005-0000-0000-000006000000}"/>
    <cellStyle name="Normal_ورقة2" xfId="8" xr:uid="{00000000-0005-0000-0000-000007000000}"/>
    <cellStyle name="Normal_ورقة4" xfId="11" xr:uid="{00000000-0005-0000-0000-000008000000}"/>
    <cellStyle name="Normal_ورقه2 استمارة ف1" xfId="6" xr:uid="{00000000-0005-0000-0000-000009000000}"/>
    <cellStyle name="Normal_ورقه4" xfId="5" xr:uid="{00000000-0005-0000-0000-00000A000000}"/>
    <cellStyle name="ارتباط تشعبي" xfId="1" builtinId="8"/>
    <cellStyle name="عادي" xfId="0" builtinId="0"/>
    <cellStyle name="عادي 2" xfId="4" xr:uid="{00000000-0005-0000-0000-00000B000000}"/>
  </cellStyles>
  <dxfs count="50">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FF0000"/>
      </font>
      <fill>
        <patternFill patternType="none">
          <bgColor auto="1"/>
        </patternFill>
      </fill>
    </dxf>
    <dxf>
      <font>
        <color rgb="FF002060"/>
      </font>
      <fill>
        <patternFill patternType="none">
          <bgColor auto="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vertical/>
        <horizontal/>
      </border>
    </dxf>
    <dxf>
      <font>
        <color rgb="FFFF0000"/>
      </font>
      <fill>
        <patternFill>
          <bgColor theme="0" tint="-0.24994659260841701"/>
        </patternFill>
      </fill>
    </dxf>
    <dxf>
      <font>
        <color theme="0"/>
      </font>
      <fill>
        <patternFill patternType="none">
          <bgColor auto="1"/>
        </patternFill>
      </fill>
      <border>
        <left/>
        <right/>
        <top/>
        <bottom/>
        <vertical/>
        <horizontal/>
      </border>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ont>
        <color theme="0"/>
      </font>
      <fill>
        <patternFill patternType="solid">
          <bgColor rgb="FFFF0000"/>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693420</xdr:colOff>
      <xdr:row>0</xdr:row>
      <xdr:rowOff>60960</xdr:rowOff>
    </xdr:from>
    <xdr:to>
      <xdr:col>1</xdr:col>
      <xdr:colOff>1264920</xdr:colOff>
      <xdr:row>0</xdr:row>
      <xdr:rowOff>320040</xdr:rowOff>
    </xdr:to>
    <xdr:sp macro="" textlink="">
      <xdr:nvSpPr>
        <xdr:cNvPr id="2" name="سهم: لليسار 1">
          <a:extLst>
            <a:ext uri="{FF2B5EF4-FFF2-40B4-BE49-F238E27FC236}">
              <a16:creationId xmlns:a16="http://schemas.microsoft.com/office/drawing/2014/main" id="{45005BA2-BD50-466A-A9A0-E3B6CA786634}"/>
            </a:ext>
          </a:extLst>
        </xdr:cNvPr>
        <xdr:cNvSpPr/>
      </xdr:nvSpPr>
      <xdr:spPr>
        <a:xfrm>
          <a:off x="10101613020" y="609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5</xdr:col>
      <xdr:colOff>1348740</xdr:colOff>
      <xdr:row>8</xdr:row>
      <xdr:rowOff>160020</xdr:rowOff>
    </xdr:from>
    <xdr:to>
      <xdr:col>6</xdr:col>
      <xdr:colOff>548640</xdr:colOff>
      <xdr:row>8</xdr:row>
      <xdr:rowOff>419100</xdr:rowOff>
    </xdr:to>
    <xdr:sp macro="" textlink="">
      <xdr:nvSpPr>
        <xdr:cNvPr id="3" name="سهم: لليسار 2">
          <a:extLst>
            <a:ext uri="{FF2B5EF4-FFF2-40B4-BE49-F238E27FC236}">
              <a16:creationId xmlns:a16="http://schemas.microsoft.com/office/drawing/2014/main" id="{83821C09-C5FA-4614-83B2-DC0716DFADAB}"/>
            </a:ext>
          </a:extLst>
        </xdr:cNvPr>
        <xdr:cNvSpPr/>
      </xdr:nvSpPr>
      <xdr:spPr>
        <a:xfrm rot="10800000">
          <a:off x="10109873100" y="278892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7</xdr:col>
      <xdr:colOff>76200</xdr:colOff>
      <xdr:row>11</xdr:row>
      <xdr:rowOff>7620</xdr:rowOff>
    </xdr:from>
    <xdr:to>
      <xdr:col>7</xdr:col>
      <xdr:colOff>647700</xdr:colOff>
      <xdr:row>11</xdr:row>
      <xdr:rowOff>266700</xdr:rowOff>
    </xdr:to>
    <xdr:sp macro="" textlink="">
      <xdr:nvSpPr>
        <xdr:cNvPr id="4" name="سهم: لليسار 3">
          <a:extLst>
            <a:ext uri="{FF2B5EF4-FFF2-40B4-BE49-F238E27FC236}">
              <a16:creationId xmlns:a16="http://schemas.microsoft.com/office/drawing/2014/main" id="{EE4C2AD9-37AB-4117-9BD7-F5EAD0A9F615}"/>
            </a:ext>
          </a:extLst>
        </xdr:cNvPr>
        <xdr:cNvSpPr/>
      </xdr:nvSpPr>
      <xdr:spPr>
        <a:xfrm rot="10800000">
          <a:off x="10099357500" y="36804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10</xdr:row>
      <xdr:rowOff>97239</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10</xdr:row>
      <xdr:rowOff>92768</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16373</xdr:col>
      <xdr:colOff>199073</xdr:colOff>
      <xdr:row>41</xdr:row>
      <xdr:rowOff>99060</xdr:rowOff>
    </xdr:from>
    <xdr:to>
      <xdr:col>16384</xdr:col>
      <xdr:colOff>608647</xdr:colOff>
      <xdr:row>44</xdr:row>
      <xdr:rowOff>53390</xdr:rowOff>
    </xdr:to>
    <xdr:pic>
      <xdr:nvPicPr>
        <xdr:cNvPr id="2" name="صورة 1">
          <a:extLst>
            <a:ext uri="{FF2B5EF4-FFF2-40B4-BE49-F238E27FC236}">
              <a16:creationId xmlns:a16="http://schemas.microsoft.com/office/drawing/2014/main" id="{EFC9300A-663E-4633-B112-2D235E798D09}"/>
            </a:ext>
          </a:extLst>
        </xdr:cNvPr>
        <xdr:cNvPicPr>
          <a:picLocks noChangeAspect="1"/>
        </xdr:cNvPicPr>
      </xdr:nvPicPr>
      <xdr:blipFill>
        <a:blip xmlns:r="http://schemas.openxmlformats.org/officeDocument/2006/relationships" r:embed="rId1" cstate="print"/>
        <a:stretch>
          <a:fillRect/>
        </a:stretch>
      </xdr:blipFill>
      <xdr:spPr>
        <a:xfrm>
          <a:off x="0" y="10294620"/>
          <a:ext cx="6590347" cy="563930"/>
        </a:xfrm>
        <a:prstGeom prst="rect">
          <a:avLst/>
        </a:prstGeom>
      </xdr:spPr>
    </xdr:pic>
    <xdr:clientData/>
  </xdr:twoCellAnchor>
  <xdr:twoCellAnchor editAs="oneCell">
    <xdr:from>
      <xdr:col>0</xdr:col>
      <xdr:colOff>449580</xdr:colOff>
      <xdr:row>39</xdr:row>
      <xdr:rowOff>167640</xdr:rowOff>
    </xdr:from>
    <xdr:to>
      <xdr:col>28</xdr:col>
      <xdr:colOff>75247</xdr:colOff>
      <xdr:row>41</xdr:row>
      <xdr:rowOff>182930</xdr:rowOff>
    </xdr:to>
    <xdr:pic>
      <xdr:nvPicPr>
        <xdr:cNvPr id="3" name="صورة 2">
          <a:extLst>
            <a:ext uri="{FF2B5EF4-FFF2-40B4-BE49-F238E27FC236}">
              <a16:creationId xmlns:a16="http://schemas.microsoft.com/office/drawing/2014/main" id="{9C40D8D7-61B2-42C8-BE37-5A7844042B85}"/>
            </a:ext>
          </a:extLst>
        </xdr:cNvPr>
        <xdr:cNvPicPr>
          <a:picLocks noChangeAspect="1"/>
        </xdr:cNvPicPr>
      </xdr:nvPicPr>
      <xdr:blipFill>
        <a:blip xmlns:r="http://schemas.openxmlformats.org/officeDocument/2006/relationships" r:embed="rId1" cstate="print"/>
        <a:stretch>
          <a:fillRect/>
        </a:stretch>
      </xdr:blipFill>
      <xdr:spPr>
        <a:xfrm>
          <a:off x="10103031293" y="9448800"/>
          <a:ext cx="6590347" cy="579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PC1/Documents/&#1585;&#1610;&#1575;&#1590;%20&#1575;&#1604;&#1575;&#1591;&#1601;&#1575;&#1604;%20&#1604;&#1604;&#1605;&#1593;&#1575;&#1604;&#1580;&#157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s>
    <sheetDataSet>
      <sheetData sheetId="0"/>
      <sheetData sheetId="1">
        <row r="3">
          <cell r="A3">
            <v>500330</v>
          </cell>
          <cell r="B3" t="str">
            <v xml:space="preserve">أسماء القيق </v>
          </cell>
          <cell r="C3" t="str">
            <v>محمد</v>
          </cell>
          <cell r="D3" t="str">
            <v>نعمه</v>
          </cell>
          <cell r="E3" t="str">
            <v>أنثى</v>
          </cell>
          <cell r="F3" t="str">
            <v>درعا</v>
          </cell>
          <cell r="G3">
            <v>29376</v>
          </cell>
          <cell r="H3" t="str">
            <v>العربية السورية</v>
          </cell>
          <cell r="I3" t="str">
            <v>الثالثة</v>
          </cell>
          <cell r="J3" t="str">
            <v>أدبي</v>
          </cell>
        </row>
        <row r="4">
          <cell r="A4">
            <v>501161</v>
          </cell>
          <cell r="B4" t="str">
            <v>سوسن الزحيلي</v>
          </cell>
          <cell r="C4" t="str">
            <v>نبيل</v>
          </cell>
          <cell r="D4" t="str">
            <v>رويده</v>
          </cell>
          <cell r="E4" t="str">
            <v>أنثى</v>
          </cell>
          <cell r="F4" t="str">
            <v>النبك</v>
          </cell>
          <cell r="G4">
            <v>30992</v>
          </cell>
          <cell r="H4" t="str">
            <v>العربية السورية</v>
          </cell>
          <cell r="I4" t="str">
            <v>الثالثة</v>
          </cell>
          <cell r="J4" t="str">
            <v>ادبي</v>
          </cell>
          <cell r="K4">
            <v>2002</v>
          </cell>
        </row>
        <row r="5">
          <cell r="A5">
            <v>501184</v>
          </cell>
          <cell r="B5" t="str">
            <v>شذا الحاج علي</v>
          </cell>
          <cell r="C5" t="str">
            <v>حسني</v>
          </cell>
          <cell r="D5" t="str">
            <v>جميله</v>
          </cell>
          <cell r="E5" t="str">
            <v>أنثى</v>
          </cell>
          <cell r="F5" t="str">
            <v xml:space="preserve">درعا </v>
          </cell>
          <cell r="G5">
            <v>29284</v>
          </cell>
          <cell r="H5" t="str">
            <v>العربية السورية</v>
          </cell>
          <cell r="I5" t="str">
            <v>الرابعة</v>
          </cell>
          <cell r="J5" t="str">
            <v>فنون نسوية</v>
          </cell>
          <cell r="Q5" t="str">
            <v/>
          </cell>
          <cell r="R5" t="str">
            <v>shaza alhaj ali</v>
          </cell>
          <cell r="S5" t="str">
            <v>hosni</v>
          </cell>
          <cell r="T5" t="str">
            <v>jamila</v>
          </cell>
          <cell r="U5" t="str">
            <v>daraa</v>
          </cell>
          <cell r="V5" t="str">
            <v/>
          </cell>
          <cell r="W5" t="str">
            <v/>
          </cell>
          <cell r="X5" t="str">
            <v/>
          </cell>
          <cell r="Y5" t="str">
            <v/>
          </cell>
          <cell r="Z5" t="str">
            <v>م</v>
          </cell>
          <cell r="AA5" t="str">
            <v/>
          </cell>
          <cell r="AB5" t="str">
            <v/>
          </cell>
          <cell r="AC5" t="str">
            <v>مستنفذ فصل اول 2023-2024</v>
          </cell>
        </row>
        <row r="6">
          <cell r="A6">
            <v>501612</v>
          </cell>
          <cell r="B6" t="str">
            <v>لميس طيبا</v>
          </cell>
          <cell r="C6" t="str">
            <v>محي الدين</v>
          </cell>
          <cell r="D6" t="str">
            <v>هيام</v>
          </cell>
          <cell r="E6" t="str">
            <v>أنثى</v>
          </cell>
          <cell r="I6" t="str">
            <v>الرابعة</v>
          </cell>
        </row>
        <row r="7">
          <cell r="A7">
            <v>501661</v>
          </cell>
          <cell r="B7" t="str">
            <v>ليندا عدوان</v>
          </cell>
          <cell r="C7" t="str">
            <v>غالب</v>
          </cell>
          <cell r="D7" t="str">
            <v>اسيمه</v>
          </cell>
          <cell r="E7" t="str">
            <v>أنثى</v>
          </cell>
          <cell r="I7" t="str">
            <v>الرابعة</v>
          </cell>
        </row>
        <row r="8">
          <cell r="A8">
            <v>502096</v>
          </cell>
          <cell r="B8" t="str">
            <v>هبة حسين علي</v>
          </cell>
          <cell r="C8" t="str">
            <v>حسين</v>
          </cell>
          <cell r="D8" t="str">
            <v>ازدهار</v>
          </cell>
          <cell r="E8" t="str">
            <v>أنثى</v>
          </cell>
          <cell r="F8" t="str">
            <v>بيروت</v>
          </cell>
          <cell r="G8">
            <v>28130</v>
          </cell>
          <cell r="H8" t="str">
            <v>اللبنانية</v>
          </cell>
          <cell r="I8" t="str">
            <v>الرابعة</v>
          </cell>
          <cell r="J8" t="str">
            <v>أدبي</v>
          </cell>
          <cell r="K8">
            <v>2004</v>
          </cell>
          <cell r="L8" t="str">
            <v>دمشق</v>
          </cell>
          <cell r="Q8" t="str">
            <v/>
          </cell>
          <cell r="R8" t="str">
            <v>HIBA HUSIEN ALI</v>
          </cell>
          <cell r="S8" t="str">
            <v>HUSIEN</v>
          </cell>
          <cell r="T8" t="str">
            <v>IZDIHAR</v>
          </cell>
          <cell r="U8" t="str">
            <v>LEBANON</v>
          </cell>
          <cell r="V8" t="str">
            <v/>
          </cell>
          <cell r="W8" t="str">
            <v/>
          </cell>
          <cell r="X8" t="str">
            <v/>
          </cell>
          <cell r="Y8" t="str">
            <v/>
          </cell>
          <cell r="Z8" t="str">
            <v/>
          </cell>
          <cell r="AA8" t="str">
            <v/>
          </cell>
          <cell r="AB8" t="str">
            <v/>
          </cell>
          <cell r="AC8" t="str">
            <v>مستنفذ فصل اول 2023-2024</v>
          </cell>
        </row>
        <row r="9">
          <cell r="A9">
            <v>502518</v>
          </cell>
          <cell r="B9" t="str">
            <v>اروى السويداني</v>
          </cell>
          <cell r="C9" t="str">
            <v>احمد فوزي</v>
          </cell>
          <cell r="D9" t="str">
            <v>نعمات</v>
          </cell>
          <cell r="E9" t="str">
            <v>أنثى</v>
          </cell>
          <cell r="I9" t="str">
            <v>الرابعة</v>
          </cell>
        </row>
        <row r="10">
          <cell r="A10">
            <v>502608</v>
          </cell>
          <cell r="B10" t="str">
            <v>اسماء الزعبي</v>
          </cell>
          <cell r="C10" t="str">
            <v>احمد</v>
          </cell>
          <cell r="D10" t="str">
            <v>ملكه</v>
          </cell>
          <cell r="E10" t="str">
            <v>أنثى</v>
          </cell>
          <cell r="F10" t="str">
            <v>دمشق</v>
          </cell>
          <cell r="G10">
            <v>28130</v>
          </cell>
          <cell r="H10" t="str">
            <v>العربية السورية</v>
          </cell>
          <cell r="I10" t="str">
            <v>الرابعة</v>
          </cell>
          <cell r="J10" t="str">
            <v>أدبي</v>
          </cell>
          <cell r="Q10" t="str">
            <v/>
          </cell>
          <cell r="R10" t="str">
            <v>ASMAA ALZOUBI</v>
          </cell>
          <cell r="S10" t="str">
            <v xml:space="preserve">AHMAD </v>
          </cell>
          <cell r="T10" t="str">
            <v>MALAKA</v>
          </cell>
          <cell r="U10" t="str">
            <v>DAMASCUS</v>
          </cell>
          <cell r="V10" t="str">
            <v/>
          </cell>
          <cell r="W10" t="str">
            <v/>
          </cell>
          <cell r="X10" t="str">
            <v/>
          </cell>
          <cell r="Y10" t="str">
            <v/>
          </cell>
          <cell r="Z10" t="str">
            <v/>
          </cell>
          <cell r="AA10" t="str">
            <v/>
          </cell>
          <cell r="AB10" t="str">
            <v/>
          </cell>
          <cell r="AC10" t="str">
            <v>مستنفذ فصل اول 2023-2024</v>
          </cell>
        </row>
        <row r="11">
          <cell r="A11">
            <v>502610</v>
          </cell>
          <cell r="B11" t="str">
            <v>اسماء الشاهر</v>
          </cell>
          <cell r="C11" t="str">
            <v>احمد</v>
          </cell>
          <cell r="D11" t="str">
            <v>حياة</v>
          </cell>
          <cell r="E11" t="str">
            <v>أنثى</v>
          </cell>
          <cell r="I11" t="str">
            <v>الرابعة</v>
          </cell>
        </row>
        <row r="12">
          <cell r="A12">
            <v>502788</v>
          </cell>
          <cell r="B12" t="str">
            <v>الفت الفاعوري</v>
          </cell>
          <cell r="C12" t="str">
            <v>حامد</v>
          </cell>
          <cell r="D12" t="str">
            <v>جميله</v>
          </cell>
          <cell r="E12" t="str">
            <v>أنثى</v>
          </cell>
          <cell r="I12" t="str">
            <v>الرابعة</v>
          </cell>
        </row>
        <row r="13">
          <cell r="A13">
            <v>503747</v>
          </cell>
          <cell r="B13" t="str">
            <v>جهينة البني</v>
          </cell>
          <cell r="C13" t="str">
            <v>هاني</v>
          </cell>
          <cell r="D13" t="str">
            <v>نجاح</v>
          </cell>
          <cell r="E13" t="str">
            <v>أنثى</v>
          </cell>
          <cell r="I13" t="str">
            <v>الرابعة</v>
          </cell>
        </row>
        <row r="14">
          <cell r="A14">
            <v>504154</v>
          </cell>
          <cell r="B14" t="str">
            <v>دارين البني</v>
          </cell>
          <cell r="C14" t="str">
            <v xml:space="preserve">محمد هيثم </v>
          </cell>
          <cell r="D14" t="str">
            <v>منى</v>
          </cell>
          <cell r="E14" t="str">
            <v>أنثى</v>
          </cell>
          <cell r="F14" t="str">
            <v>دمشق</v>
          </cell>
          <cell r="G14">
            <v>29169</v>
          </cell>
          <cell r="H14" t="str">
            <v>العربية السورية</v>
          </cell>
          <cell r="I14" t="str">
            <v>الثالثة</v>
          </cell>
          <cell r="J14" t="str">
            <v>أدبي</v>
          </cell>
          <cell r="Q14" t="str">
            <v/>
          </cell>
          <cell r="R14" t="str">
            <v>DAREEN ALBENY</v>
          </cell>
          <cell r="S14" t="str">
            <v>MHD HAITHAM</v>
          </cell>
          <cell r="T14" t="str">
            <v>MONA</v>
          </cell>
          <cell r="U14" t="str">
            <v>DAMASCUS</v>
          </cell>
          <cell r="V14" t="str">
            <v>م</v>
          </cell>
          <cell r="W14" t="str">
            <v>م</v>
          </cell>
          <cell r="X14" t="str">
            <v>م</v>
          </cell>
          <cell r="Y14" t="str">
            <v>م</v>
          </cell>
          <cell r="Z14" t="str">
            <v>م</v>
          </cell>
          <cell r="AA14" t="str">
            <v>م</v>
          </cell>
          <cell r="AB14" t="str">
            <v>م</v>
          </cell>
          <cell r="AC14" t="str">
            <v/>
          </cell>
        </row>
        <row r="15">
          <cell r="A15">
            <v>504193</v>
          </cell>
          <cell r="B15" t="str">
            <v>داليا القوصي</v>
          </cell>
          <cell r="C15" t="str">
            <v>وفيق</v>
          </cell>
          <cell r="D15" t="str">
            <v>غاده</v>
          </cell>
          <cell r="E15" t="str">
            <v>أنثى</v>
          </cell>
          <cell r="F15" t="str">
            <v>دمشق</v>
          </cell>
          <cell r="G15">
            <v>30213</v>
          </cell>
          <cell r="H15" t="str">
            <v>الفلسطينية السورية</v>
          </cell>
          <cell r="I15" t="str">
            <v>الثانية</v>
          </cell>
          <cell r="J15" t="str">
            <v>أدبي</v>
          </cell>
          <cell r="K15">
            <v>2000</v>
          </cell>
          <cell r="L15" t="str">
            <v>دمشق</v>
          </cell>
          <cell r="Q15" t="str">
            <v/>
          </cell>
          <cell r="R15" t="str">
            <v>DALIA ALQAWSIU</v>
          </cell>
          <cell r="S15" t="str">
            <v>WAFIK</v>
          </cell>
          <cell r="T15" t="str">
            <v>GHADA</v>
          </cell>
          <cell r="U15" t="str">
            <v>DAMASCUS</v>
          </cell>
          <cell r="V15" t="str">
            <v/>
          </cell>
          <cell r="W15" t="str">
            <v/>
          </cell>
          <cell r="X15" t="str">
            <v/>
          </cell>
          <cell r="Y15" t="str">
            <v/>
          </cell>
          <cell r="Z15" t="str">
            <v/>
          </cell>
          <cell r="AA15" t="str">
            <v/>
          </cell>
          <cell r="AB15" t="str">
            <v/>
          </cell>
          <cell r="AC15" t="str">
            <v/>
          </cell>
        </row>
        <row r="16">
          <cell r="A16">
            <v>504336</v>
          </cell>
          <cell r="B16" t="str">
            <v>ديانا غزالة</v>
          </cell>
          <cell r="C16" t="str">
            <v>محمد</v>
          </cell>
          <cell r="D16" t="str">
            <v>نبيهه</v>
          </cell>
          <cell r="E16" t="str">
            <v>أنثى</v>
          </cell>
          <cell r="F16" t="str">
            <v>دمشق</v>
          </cell>
          <cell r="G16">
            <v>29536</v>
          </cell>
          <cell r="H16" t="str">
            <v>العربية السورية</v>
          </cell>
          <cell r="I16" t="str">
            <v>الرابعة</v>
          </cell>
          <cell r="J16" t="str">
            <v>أدبي</v>
          </cell>
          <cell r="L16" t="str">
            <v>السويداء</v>
          </cell>
          <cell r="Q16" t="str">
            <v/>
          </cell>
          <cell r="R16" t="str">
            <v>DYANA  GAZALEH</v>
          </cell>
          <cell r="S16" t="str">
            <v>MOHAMAD</v>
          </cell>
          <cell r="T16" t="str">
            <v>NABEHA</v>
          </cell>
          <cell r="U16" t="str">
            <v>DAMASCUS</v>
          </cell>
          <cell r="V16" t="str">
            <v/>
          </cell>
          <cell r="W16" t="str">
            <v/>
          </cell>
          <cell r="X16" t="str">
            <v/>
          </cell>
          <cell r="Y16" t="str">
            <v/>
          </cell>
          <cell r="Z16" t="str">
            <v/>
          </cell>
          <cell r="AA16" t="str">
            <v/>
          </cell>
          <cell r="AB16" t="str">
            <v/>
          </cell>
          <cell r="AC16" t="str">
            <v>مستنفذ فصل اول 2023-2024</v>
          </cell>
        </row>
        <row r="17">
          <cell r="A17">
            <v>504382</v>
          </cell>
          <cell r="B17" t="str">
            <v>ديما ديب</v>
          </cell>
          <cell r="C17" t="str">
            <v>محمد</v>
          </cell>
          <cell r="D17" t="str">
            <v>ليلى</v>
          </cell>
          <cell r="E17" t="str">
            <v>انثى</v>
          </cell>
          <cell r="F17" t="str">
            <v>طرطوس</v>
          </cell>
          <cell r="G17">
            <v>33647</v>
          </cell>
          <cell r="H17" t="str">
            <v>العربية السورية</v>
          </cell>
          <cell r="I17" t="str">
            <v>الرابعة</v>
          </cell>
          <cell r="J17" t="str">
            <v>ادبي</v>
          </cell>
          <cell r="K17">
            <v>1997</v>
          </cell>
          <cell r="Q17" t="str">
            <v/>
          </cell>
          <cell r="R17" t="str">
            <v>dema deeb</v>
          </cell>
          <cell r="S17" t="str">
            <v>mohammad</v>
          </cell>
          <cell r="T17" t="str">
            <v>liyla</v>
          </cell>
          <cell r="U17" t="str">
            <v>tartos</v>
          </cell>
          <cell r="V17" t="str">
            <v/>
          </cell>
          <cell r="W17" t="str">
            <v/>
          </cell>
          <cell r="X17" t="str">
            <v/>
          </cell>
          <cell r="Y17" t="str">
            <v/>
          </cell>
          <cell r="Z17" t="str">
            <v/>
          </cell>
          <cell r="AA17" t="str">
            <v/>
          </cell>
          <cell r="AB17" t="str">
            <v/>
          </cell>
          <cell r="AC17" t="str">
            <v>مستنفذ فصل اول 2023-2024</v>
          </cell>
        </row>
        <row r="18">
          <cell r="A18">
            <v>504468</v>
          </cell>
          <cell r="B18" t="str">
            <v>رائدة المطر الابراهيم</v>
          </cell>
          <cell r="C18" t="str">
            <v>احمد</v>
          </cell>
          <cell r="D18" t="str">
            <v>يازي</v>
          </cell>
          <cell r="E18" t="str">
            <v/>
          </cell>
          <cell r="F18" t="str">
            <v/>
          </cell>
          <cell r="G18" t="str">
            <v/>
          </cell>
          <cell r="I18" t="str">
            <v>الرابعة</v>
          </cell>
          <cell r="K18" t="str">
            <v/>
          </cell>
          <cell r="L18" t="str">
            <v/>
          </cell>
          <cell r="M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مستنفذ فصل اول 2023-2024</v>
          </cell>
        </row>
        <row r="19">
          <cell r="A19">
            <v>504586</v>
          </cell>
          <cell r="B19" t="str">
            <v>رانيا فرج</v>
          </cell>
          <cell r="C19" t="str">
            <v>طلال</v>
          </cell>
          <cell r="D19" t="str">
            <v>زكيه</v>
          </cell>
          <cell r="E19" t="str">
            <v>أنثى</v>
          </cell>
          <cell r="F19" t="str">
            <v>الغاريه</v>
          </cell>
          <cell r="G19">
            <v>28199</v>
          </cell>
          <cell r="H19" t="str">
            <v>العربية السورية</v>
          </cell>
          <cell r="I19" t="str">
            <v>الرابعة</v>
          </cell>
          <cell r="J19" t="str">
            <v>أدبي</v>
          </cell>
          <cell r="L19" t="str">
            <v>السويداء</v>
          </cell>
          <cell r="Q19" t="str">
            <v/>
          </cell>
          <cell r="R19" t="str">
            <v>rania faraj</v>
          </cell>
          <cell r="S19" t="str">
            <v>talal</v>
          </cell>
          <cell r="T19" t="str">
            <v>zakia</v>
          </cell>
          <cell r="U19" t="str">
            <v>swaida</v>
          </cell>
          <cell r="V19" t="str">
            <v/>
          </cell>
          <cell r="W19" t="str">
            <v/>
          </cell>
          <cell r="X19" t="str">
            <v/>
          </cell>
          <cell r="Y19" t="str">
            <v/>
          </cell>
          <cell r="Z19" t="str">
            <v/>
          </cell>
          <cell r="AA19" t="str">
            <v/>
          </cell>
          <cell r="AB19" t="str">
            <v/>
          </cell>
          <cell r="AC19" t="str">
            <v>مستنفذ فصل اول 2023-2024</v>
          </cell>
        </row>
        <row r="20">
          <cell r="A20">
            <v>504645</v>
          </cell>
          <cell r="B20" t="str">
            <v>ربا النهار</v>
          </cell>
          <cell r="C20" t="str">
            <v>عبد الحليم</v>
          </cell>
          <cell r="D20" t="str">
            <v>فاطمه</v>
          </cell>
          <cell r="E20" t="str">
            <v>أنثى</v>
          </cell>
          <cell r="F20" t="str">
            <v>حلب</v>
          </cell>
          <cell r="G20">
            <v>30824</v>
          </cell>
          <cell r="H20" t="str">
            <v>العربية السورية</v>
          </cell>
          <cell r="I20" t="str">
            <v>الثالثة</v>
          </cell>
          <cell r="J20" t="str">
            <v>فنون نسوية</v>
          </cell>
          <cell r="L20" t="str">
            <v>حلب</v>
          </cell>
        </row>
        <row r="21">
          <cell r="A21">
            <v>504747</v>
          </cell>
          <cell r="B21" t="str">
            <v xml:space="preserve">رزان كركوتلي </v>
          </cell>
          <cell r="C21" t="str">
            <v>محمد عدنان</v>
          </cell>
          <cell r="D21" t="str">
            <v>ضحوك</v>
          </cell>
          <cell r="E21" t="str">
            <v>انثى</v>
          </cell>
          <cell r="F21" t="str">
            <v>دمشق</v>
          </cell>
          <cell r="G21">
            <v>25452</v>
          </cell>
          <cell r="H21" t="str">
            <v>العربية السورية</v>
          </cell>
          <cell r="I21" t="str">
            <v>الرابعة حديث</v>
          </cell>
          <cell r="J21" t="str">
            <v>ادبي</v>
          </cell>
        </row>
        <row r="22">
          <cell r="A22">
            <v>504776</v>
          </cell>
          <cell r="B22" t="str">
            <v>رزان علي</v>
          </cell>
          <cell r="C22" t="str">
            <v>بديع</v>
          </cell>
          <cell r="D22" t="str">
            <v>منى</v>
          </cell>
          <cell r="E22" t="str">
            <v>أنثى</v>
          </cell>
          <cell r="F22" t="str">
            <v>ازرع</v>
          </cell>
          <cell r="G22">
            <v>30611</v>
          </cell>
          <cell r="H22" t="str">
            <v>العربية السورية</v>
          </cell>
          <cell r="I22" t="str">
            <v>الثالثة</v>
          </cell>
          <cell r="J22" t="str">
            <v>أدبي</v>
          </cell>
          <cell r="K22" t="str">
            <v/>
          </cell>
          <cell r="Q22" t="str">
            <v/>
          </cell>
          <cell r="R22" t="str">
            <v>razan ali</v>
          </cell>
          <cell r="S22" t="str">
            <v>badee</v>
          </cell>
          <cell r="T22" t="str">
            <v>mona</v>
          </cell>
          <cell r="U22" t="str">
            <v>ezraa</v>
          </cell>
          <cell r="V22" t="str">
            <v/>
          </cell>
          <cell r="W22" t="str">
            <v/>
          </cell>
          <cell r="X22" t="str">
            <v/>
          </cell>
          <cell r="Y22" t="str">
            <v/>
          </cell>
          <cell r="Z22" t="str">
            <v/>
          </cell>
          <cell r="AA22" t="str">
            <v/>
          </cell>
          <cell r="AB22" t="str">
            <v/>
          </cell>
          <cell r="AC22" t="str">
            <v>مستنفذ فصل اول 2023-2024</v>
          </cell>
        </row>
        <row r="23">
          <cell r="A23">
            <v>504963</v>
          </cell>
          <cell r="B23" t="str">
            <v>رفاه الحو</v>
          </cell>
          <cell r="C23" t="str">
            <v>محمد خير</v>
          </cell>
          <cell r="D23" t="str">
            <v>سهام</v>
          </cell>
          <cell r="E23" t="str">
            <v>أنثى</v>
          </cell>
          <cell r="F23" t="str">
            <v>داريا</v>
          </cell>
          <cell r="G23">
            <v>30104</v>
          </cell>
          <cell r="H23" t="str">
            <v>العربية السورية</v>
          </cell>
          <cell r="I23" t="str">
            <v>الثانية</v>
          </cell>
          <cell r="J23" t="str">
            <v>ادبي</v>
          </cell>
          <cell r="K23">
            <v>2002</v>
          </cell>
        </row>
        <row r="24">
          <cell r="A24">
            <v>505433</v>
          </cell>
          <cell r="B24" t="str">
            <v>ريم تمره</v>
          </cell>
          <cell r="C24" t="str">
            <v>حبيب</v>
          </cell>
          <cell r="D24" t="str">
            <v>هدى</v>
          </cell>
          <cell r="E24" t="str">
            <v>أنثى</v>
          </cell>
          <cell r="I24" t="str">
            <v>الرابعة</v>
          </cell>
        </row>
        <row r="25">
          <cell r="A25">
            <v>505730</v>
          </cell>
          <cell r="B25" t="str">
            <v>سامر المراد</v>
          </cell>
          <cell r="C25" t="str">
            <v>ابراهيم</v>
          </cell>
          <cell r="D25" t="str">
            <v>امنة</v>
          </cell>
          <cell r="E25" t="str">
            <v>ذكر</v>
          </cell>
          <cell r="I25" t="str">
            <v>الرابعة</v>
          </cell>
        </row>
        <row r="26">
          <cell r="A26">
            <v>505922</v>
          </cell>
          <cell r="B26" t="str">
            <v>سماح كلثوم</v>
          </cell>
          <cell r="C26" t="str">
            <v>محمد سمير</v>
          </cell>
          <cell r="D26" t="str">
            <v>نزهه</v>
          </cell>
          <cell r="E26" t="str">
            <v>أنثى</v>
          </cell>
          <cell r="F26" t="str">
            <v>دمشق</v>
          </cell>
          <cell r="G26">
            <v>31413</v>
          </cell>
          <cell r="H26" t="str">
            <v>العربية السورية</v>
          </cell>
          <cell r="I26" t="str">
            <v>الثالثة</v>
          </cell>
          <cell r="J26" t="str">
            <v>فنون نسوية</v>
          </cell>
        </row>
        <row r="27">
          <cell r="A27">
            <v>505979</v>
          </cell>
          <cell r="B27" t="str">
            <v>سحر ميهوب</v>
          </cell>
          <cell r="C27" t="str">
            <v>عزيز</v>
          </cell>
          <cell r="D27" t="str">
            <v>غزة</v>
          </cell>
          <cell r="E27" t="str">
            <v>أنثى</v>
          </cell>
          <cell r="I27" t="str">
            <v>الرابعة</v>
          </cell>
        </row>
        <row r="28">
          <cell r="A28">
            <v>506079</v>
          </cell>
          <cell r="B28" t="str">
            <v>سهاد زكريا</v>
          </cell>
          <cell r="C28" t="str">
            <v>نور</v>
          </cell>
          <cell r="D28" t="str">
            <v>سهام</v>
          </cell>
          <cell r="E28" t="str">
            <v>أنثى</v>
          </cell>
          <cell r="F28" t="str">
            <v>دمشق</v>
          </cell>
          <cell r="G28">
            <v>27134</v>
          </cell>
          <cell r="H28" t="str">
            <v>العربية السورية</v>
          </cell>
          <cell r="I28" t="str">
            <v>الثالثة</v>
          </cell>
          <cell r="J28" t="str">
            <v>فنون نسوية</v>
          </cell>
          <cell r="K28" t="str">
            <v/>
          </cell>
          <cell r="Q28" t="str">
            <v/>
          </cell>
          <cell r="R28" t="str">
            <v>sohad zakria</v>
          </cell>
          <cell r="S28" t="str">
            <v>noor</v>
          </cell>
          <cell r="T28" t="str">
            <v>seham</v>
          </cell>
          <cell r="U28" t="str">
            <v>amara</v>
          </cell>
          <cell r="V28" t="str">
            <v/>
          </cell>
          <cell r="W28" t="str">
            <v/>
          </cell>
          <cell r="X28" t="str">
            <v/>
          </cell>
          <cell r="Y28" t="str">
            <v/>
          </cell>
          <cell r="Z28" t="str">
            <v/>
          </cell>
          <cell r="AA28" t="str">
            <v/>
          </cell>
          <cell r="AB28" t="str">
            <v/>
          </cell>
          <cell r="AC28" t="str">
            <v>مستنفذ ثاني  2022-2023</v>
          </cell>
        </row>
        <row r="29">
          <cell r="A29">
            <v>506169</v>
          </cell>
          <cell r="B29" t="str">
            <v>سوزان الشامي</v>
          </cell>
          <cell r="C29" t="str">
            <v>مصطفى</v>
          </cell>
          <cell r="D29" t="str">
            <v>امينه</v>
          </cell>
          <cell r="E29" t="str">
            <v>أنثى</v>
          </cell>
          <cell r="I29" t="str">
            <v>الرابعة</v>
          </cell>
        </row>
        <row r="30">
          <cell r="A30">
            <v>506253</v>
          </cell>
          <cell r="B30" t="str">
            <v>سونيا حكيم</v>
          </cell>
          <cell r="C30" t="str">
            <v>يوسف</v>
          </cell>
          <cell r="D30" t="str">
            <v>ساميه</v>
          </cell>
          <cell r="E30" t="str">
            <v>أنثى</v>
          </cell>
          <cell r="F30" t="str">
            <v>دمشق</v>
          </cell>
          <cell r="G30">
            <v>31301</v>
          </cell>
          <cell r="H30" t="str">
            <v>العربية السورية</v>
          </cell>
          <cell r="I30" t="str">
            <v>الثانية</v>
          </cell>
          <cell r="J30" t="str">
            <v>فنون نسوية</v>
          </cell>
        </row>
        <row r="31">
          <cell r="A31">
            <v>507572</v>
          </cell>
          <cell r="B31" t="str">
            <v>فداء الزيبق</v>
          </cell>
          <cell r="C31" t="str">
            <v>خليل</v>
          </cell>
          <cell r="D31" t="str">
            <v>فاطمة</v>
          </cell>
          <cell r="E31" t="str">
            <v>انثى</v>
          </cell>
          <cell r="F31" t="str">
            <v>دمشق</v>
          </cell>
          <cell r="G31">
            <v>33647</v>
          </cell>
          <cell r="H31" t="str">
            <v>العربية السورية</v>
          </cell>
          <cell r="I31" t="str">
            <v>الثالثة</v>
          </cell>
          <cell r="J31" t="str">
            <v>ادبي</v>
          </cell>
          <cell r="K31">
            <v>1996</v>
          </cell>
        </row>
        <row r="32">
          <cell r="A32">
            <v>507982</v>
          </cell>
          <cell r="B32" t="str">
            <v>لميس الخطيب</v>
          </cell>
          <cell r="C32" t="str">
            <v xml:space="preserve">عبد الكريم </v>
          </cell>
          <cell r="D32" t="str">
            <v>اميمه</v>
          </cell>
          <cell r="E32" t="str">
            <v>أنثى</v>
          </cell>
          <cell r="I32" t="str">
            <v>الرابعة</v>
          </cell>
        </row>
        <row r="33">
          <cell r="A33">
            <v>508027</v>
          </cell>
          <cell r="B33" t="str">
            <v>ليال علي</v>
          </cell>
          <cell r="C33" t="str">
            <v>علي</v>
          </cell>
          <cell r="D33" t="str">
            <v>اميرة</v>
          </cell>
          <cell r="E33" t="str">
            <v>أنثى</v>
          </cell>
          <cell r="I33" t="str">
            <v>الرابعة</v>
          </cell>
        </row>
        <row r="34">
          <cell r="A34">
            <v>508034</v>
          </cell>
          <cell r="B34" t="str">
            <v>ليالي خضور</v>
          </cell>
          <cell r="C34" t="str">
            <v>حمدان</v>
          </cell>
          <cell r="D34" t="str">
            <v>امل</v>
          </cell>
          <cell r="E34" t="str">
            <v/>
          </cell>
          <cell r="F34" t="str">
            <v/>
          </cell>
          <cell r="G34" t="str">
            <v/>
          </cell>
          <cell r="I34" t="str">
            <v>الثالثة</v>
          </cell>
          <cell r="K34" t="str">
            <v/>
          </cell>
          <cell r="L34" t="str">
            <v/>
          </cell>
          <cell r="M34" t="str">
            <v/>
          </cell>
          <cell r="Q34" t="str">
            <v/>
          </cell>
          <cell r="R34" t="str">
            <v/>
          </cell>
          <cell r="S34" t="str">
            <v/>
          </cell>
          <cell r="T34" t="str">
            <v/>
          </cell>
          <cell r="U34" t="str">
            <v/>
          </cell>
          <cell r="V34" t="str">
            <v/>
          </cell>
          <cell r="W34" t="str">
            <v/>
          </cell>
          <cell r="X34" t="str">
            <v/>
          </cell>
          <cell r="Y34" t="str">
            <v/>
          </cell>
          <cell r="Z34" t="str">
            <v/>
          </cell>
          <cell r="AA34" t="str">
            <v/>
          </cell>
          <cell r="AB34" t="str">
            <v>م</v>
          </cell>
          <cell r="AC34" t="str">
            <v/>
          </cell>
        </row>
        <row r="35">
          <cell r="A35">
            <v>508076</v>
          </cell>
          <cell r="B35" t="str">
            <v>لينا البويضاني</v>
          </cell>
          <cell r="C35" t="str">
            <v>محمد فيصل</v>
          </cell>
          <cell r="D35" t="str">
            <v>سوسن</v>
          </cell>
          <cell r="E35" t="str">
            <v>أنثى</v>
          </cell>
          <cell r="I35" t="str">
            <v>الرابعة</v>
          </cell>
        </row>
        <row r="36">
          <cell r="A36">
            <v>508277</v>
          </cell>
          <cell r="B36" t="str">
            <v>ميس الحاطوم</v>
          </cell>
          <cell r="C36" t="str">
            <v>وفيق</v>
          </cell>
          <cell r="D36" t="str">
            <v>هيام</v>
          </cell>
          <cell r="E36" t="str">
            <v/>
          </cell>
          <cell r="F36" t="str">
            <v/>
          </cell>
          <cell r="I36" t="str">
            <v>الثالثة</v>
          </cell>
          <cell r="J36" t="str">
            <v>أدبي</v>
          </cell>
          <cell r="K36">
            <v>2006</v>
          </cell>
          <cell r="L36" t="str">
            <v>اللاذقية</v>
          </cell>
          <cell r="M36" t="str">
            <v/>
          </cell>
        </row>
        <row r="37">
          <cell r="A37">
            <v>509012</v>
          </cell>
          <cell r="B37" t="str">
            <v>مياسه احمد</v>
          </cell>
          <cell r="C37" t="str">
            <v>ياسر</v>
          </cell>
          <cell r="D37" t="str">
            <v>نديمه</v>
          </cell>
          <cell r="E37" t="str">
            <v>أنثى</v>
          </cell>
          <cell r="I37" t="str">
            <v>الرابعة</v>
          </cell>
        </row>
        <row r="38">
          <cell r="A38">
            <v>509053</v>
          </cell>
          <cell r="B38" t="str">
            <v>ميس الداودي</v>
          </cell>
          <cell r="C38" t="str">
            <v>المعتز بالله</v>
          </cell>
          <cell r="D38" t="str">
            <v>عنان</v>
          </cell>
          <cell r="E38" t="str">
            <v>أنثى</v>
          </cell>
          <cell r="F38" t="str">
            <v>دمشق</v>
          </cell>
          <cell r="G38">
            <v>31100</v>
          </cell>
          <cell r="H38" t="str">
            <v>العربية السورية</v>
          </cell>
          <cell r="I38" t="str">
            <v>الرابعة</v>
          </cell>
          <cell r="J38" t="str">
            <v>فنون نسوية</v>
          </cell>
        </row>
        <row r="39">
          <cell r="A39">
            <v>509174</v>
          </cell>
          <cell r="B39" t="str">
            <v>ناديا البوارشي</v>
          </cell>
          <cell r="C39" t="str">
            <v>محمد فاروق</v>
          </cell>
          <cell r="D39" t="str">
            <v>ثمر</v>
          </cell>
          <cell r="E39" t="str">
            <v>انثى</v>
          </cell>
          <cell r="F39" t="str">
            <v>السويداء</v>
          </cell>
          <cell r="G39">
            <v>33647</v>
          </cell>
          <cell r="H39" t="str">
            <v>العربية السورية</v>
          </cell>
          <cell r="I39" t="str">
            <v>الثالثة</v>
          </cell>
          <cell r="J39" t="str">
            <v>فنون نسوية</v>
          </cell>
          <cell r="K39">
            <v>2004</v>
          </cell>
          <cell r="L39" t="str">
            <v>السويداء</v>
          </cell>
        </row>
        <row r="40">
          <cell r="A40">
            <v>509476</v>
          </cell>
          <cell r="B40" t="str">
            <v>نسرين عرفه</v>
          </cell>
          <cell r="C40" t="str">
            <v>بسام</v>
          </cell>
          <cell r="D40" t="str">
            <v>ندى</v>
          </cell>
          <cell r="E40" t="str">
            <v>أنثى</v>
          </cell>
          <cell r="I40" t="str">
            <v>الرابعة</v>
          </cell>
        </row>
        <row r="41">
          <cell r="A41">
            <v>509764</v>
          </cell>
          <cell r="B41" t="str">
            <v>نورا مندو</v>
          </cell>
          <cell r="C41" t="str">
            <v>علاء الدين</v>
          </cell>
          <cell r="D41" t="str">
            <v>مريم</v>
          </cell>
          <cell r="E41" t="str">
            <v>أنثى</v>
          </cell>
          <cell r="I41" t="str">
            <v>الرابعة</v>
          </cell>
        </row>
        <row r="42">
          <cell r="A42">
            <v>510015</v>
          </cell>
          <cell r="B42" t="str">
            <v>هدى دباس</v>
          </cell>
          <cell r="C42" t="str">
            <v>علي</v>
          </cell>
          <cell r="D42" t="str">
            <v>وفاء</v>
          </cell>
          <cell r="E42" t="str">
            <v>أنثى</v>
          </cell>
          <cell r="I42" t="str">
            <v>الرابعة</v>
          </cell>
        </row>
        <row r="43">
          <cell r="A43">
            <v>510392</v>
          </cell>
          <cell r="B43" t="str">
            <v>وعد الشرع</v>
          </cell>
          <cell r="C43" t="str">
            <v>محمد</v>
          </cell>
          <cell r="D43" t="str">
            <v>حنان</v>
          </cell>
          <cell r="E43" t="str">
            <v>أنثى</v>
          </cell>
          <cell r="F43" t="str">
            <v>الطيبه</v>
          </cell>
          <cell r="G43" t="str">
            <v>1/1/1984</v>
          </cell>
          <cell r="H43" t="str">
            <v>العربية السورية</v>
          </cell>
          <cell r="I43" t="str">
            <v>الثالثة</v>
          </cell>
          <cell r="J43" t="str">
            <v>أدبي</v>
          </cell>
          <cell r="K43" t="str">
            <v>2013</v>
          </cell>
          <cell r="L43" t="str">
            <v>درعا</v>
          </cell>
          <cell r="Q43" t="str">
            <v/>
          </cell>
          <cell r="R43" t="str">
            <v>WAED ALSHAREE</v>
          </cell>
          <cell r="S43" t="str">
            <v>MOHAMMAD</v>
          </cell>
          <cell r="T43" t="str">
            <v>HANAN</v>
          </cell>
          <cell r="U43" t="str">
            <v>DAMASCUS</v>
          </cell>
          <cell r="V43" t="str">
            <v/>
          </cell>
          <cell r="W43" t="str">
            <v/>
          </cell>
          <cell r="X43" t="str">
            <v/>
          </cell>
          <cell r="Y43" t="str">
            <v/>
          </cell>
          <cell r="Z43" t="str">
            <v/>
          </cell>
          <cell r="AA43" t="str">
            <v/>
          </cell>
          <cell r="AB43" t="str">
            <v/>
          </cell>
          <cell r="AC43" t="str">
            <v/>
          </cell>
        </row>
        <row r="44">
          <cell r="A44">
            <v>510452</v>
          </cell>
          <cell r="B44" t="str">
            <v>ولاء الابراهيم</v>
          </cell>
          <cell r="C44" t="str">
            <v>مزيد</v>
          </cell>
          <cell r="D44" t="str">
            <v>فريده الابراهيم</v>
          </cell>
          <cell r="E44" t="str">
            <v>انثى</v>
          </cell>
          <cell r="F44" t="str">
            <v xml:space="preserve">مساكن دوما </v>
          </cell>
          <cell r="G44">
            <v>29392</v>
          </cell>
          <cell r="H44" t="str">
            <v>العربية السورية</v>
          </cell>
          <cell r="I44" t="str">
            <v>الثالثة</v>
          </cell>
          <cell r="J44" t="str">
            <v>تجاري</v>
          </cell>
          <cell r="L44" t="str">
            <v>القنيطرة</v>
          </cell>
        </row>
        <row r="45">
          <cell r="A45">
            <v>510497</v>
          </cell>
          <cell r="B45" t="str">
            <v>يارا محمد</v>
          </cell>
          <cell r="C45" t="str">
            <v>سلمان</v>
          </cell>
          <cell r="D45" t="str">
            <v>نجيحه</v>
          </cell>
          <cell r="E45" t="str">
            <v>انثى</v>
          </cell>
          <cell r="F45" t="str">
            <v>طرطوس</v>
          </cell>
          <cell r="G45">
            <v>33647</v>
          </cell>
          <cell r="H45" t="str">
            <v>العربية السورية</v>
          </cell>
          <cell r="I45" t="str">
            <v>الرابعة</v>
          </cell>
          <cell r="J45" t="str">
            <v>ادبي</v>
          </cell>
          <cell r="K45">
            <v>2003</v>
          </cell>
        </row>
        <row r="46">
          <cell r="A46">
            <v>510786</v>
          </cell>
          <cell r="B46" t="str">
            <v>ايمان بقعاوي</v>
          </cell>
          <cell r="C46" t="str">
            <v>علي</v>
          </cell>
          <cell r="D46" t="str">
            <v>نشيده</v>
          </cell>
          <cell r="E46" t="str">
            <v>انثى</v>
          </cell>
          <cell r="G46">
            <v>33647</v>
          </cell>
          <cell r="H46" t="str">
            <v>العربية السورية</v>
          </cell>
          <cell r="I46" t="str">
            <v>الثالثة</v>
          </cell>
          <cell r="J46" t="str">
            <v>ادبي</v>
          </cell>
          <cell r="K46">
            <v>2010</v>
          </cell>
        </row>
        <row r="47">
          <cell r="A47">
            <v>510829</v>
          </cell>
          <cell r="B47" t="str">
            <v>تمام الخلف</v>
          </cell>
          <cell r="C47" t="str">
            <v>خلف</v>
          </cell>
          <cell r="D47" t="str">
            <v>حمرة</v>
          </cell>
          <cell r="E47" t="str">
            <v/>
          </cell>
          <cell r="F47" t="str">
            <v/>
          </cell>
          <cell r="G47" t="str">
            <v/>
          </cell>
          <cell r="I47" t="str">
            <v>الثالثة</v>
          </cell>
          <cell r="K47" t="str">
            <v/>
          </cell>
          <cell r="L47" t="str">
            <v/>
          </cell>
          <cell r="M47" t="str">
            <v/>
          </cell>
          <cell r="Q47" t="str">
            <v/>
          </cell>
          <cell r="R47" t="str">
            <v/>
          </cell>
          <cell r="S47" t="str">
            <v/>
          </cell>
          <cell r="T47" t="str">
            <v/>
          </cell>
          <cell r="U47" t="str">
            <v/>
          </cell>
          <cell r="V47" t="str">
            <v/>
          </cell>
          <cell r="W47" t="str">
            <v/>
          </cell>
          <cell r="X47" t="str">
            <v/>
          </cell>
          <cell r="Y47" t="str">
            <v/>
          </cell>
          <cell r="Z47" t="str">
            <v/>
          </cell>
          <cell r="AA47" t="str">
            <v/>
          </cell>
          <cell r="AB47" t="str">
            <v>م</v>
          </cell>
          <cell r="AC47" t="str">
            <v/>
          </cell>
        </row>
        <row r="48">
          <cell r="A48">
            <v>510912</v>
          </cell>
          <cell r="B48" t="str">
            <v>رائدة الحريري</v>
          </cell>
          <cell r="C48" t="str">
            <v>جمال</v>
          </cell>
          <cell r="D48" t="str">
            <v>اميرة</v>
          </cell>
          <cell r="E48" t="str">
            <v>انثى</v>
          </cell>
          <cell r="F48" t="str">
            <v>الشيخ مسكين</v>
          </cell>
          <cell r="G48">
            <v>30717</v>
          </cell>
          <cell r="H48" t="str">
            <v>العربية السورية</v>
          </cell>
          <cell r="I48" t="str">
            <v>الثالثة</v>
          </cell>
          <cell r="J48" t="str">
            <v>ادبي</v>
          </cell>
        </row>
        <row r="49">
          <cell r="A49">
            <v>511215</v>
          </cell>
          <cell r="B49" t="str">
            <v>فاطمه الملحم</v>
          </cell>
          <cell r="C49" t="str">
            <v>احمد</v>
          </cell>
          <cell r="D49" t="str">
            <v>وطنيه</v>
          </cell>
          <cell r="E49" t="str">
            <v>أنثى</v>
          </cell>
          <cell r="F49" t="str">
            <v>الحسكه</v>
          </cell>
          <cell r="H49" t="str">
            <v>العربية السورية</v>
          </cell>
          <cell r="I49" t="str">
            <v>الثالثة حديث</v>
          </cell>
          <cell r="J49" t="str">
            <v>فنون نسوية</v>
          </cell>
          <cell r="L49" t="str">
            <v>الحسكة</v>
          </cell>
        </row>
        <row r="50">
          <cell r="A50">
            <v>511320</v>
          </cell>
          <cell r="B50" t="str">
            <v>محمود عبد الله</v>
          </cell>
          <cell r="C50" t="str">
            <v>فؤاد</v>
          </cell>
          <cell r="D50" t="str">
            <v>فاطمه</v>
          </cell>
          <cell r="E50" t="str">
            <v>ذكر</v>
          </cell>
          <cell r="F50" t="str">
            <v>مخيم اليرموك</v>
          </cell>
          <cell r="G50">
            <v>31373</v>
          </cell>
          <cell r="H50" t="str">
            <v>العربية السورية</v>
          </cell>
          <cell r="I50" t="str">
            <v>الثالثة</v>
          </cell>
          <cell r="J50" t="str">
            <v>علمي</v>
          </cell>
          <cell r="L50" t="str">
            <v>اللاذقية</v>
          </cell>
        </row>
        <row r="51">
          <cell r="A51">
            <v>511364</v>
          </cell>
          <cell r="B51" t="str">
            <v>منى المعطي</v>
          </cell>
          <cell r="C51" t="str">
            <v>شحاده</v>
          </cell>
          <cell r="D51" t="str">
            <v>سميرة</v>
          </cell>
          <cell r="E51" t="str">
            <v>أنثى</v>
          </cell>
          <cell r="F51" t="str">
            <v>نشابيه</v>
          </cell>
          <cell r="G51">
            <v>32143</v>
          </cell>
          <cell r="H51" t="str">
            <v>العربية السورية</v>
          </cell>
          <cell r="I51" t="str">
            <v>الثالثة</v>
          </cell>
          <cell r="J51" t="str">
            <v>أدبي</v>
          </cell>
          <cell r="K51">
            <v>2006</v>
          </cell>
          <cell r="Q51" t="str">
            <v/>
          </cell>
          <cell r="R51" t="str">
            <v>MONA ALMOETI</v>
          </cell>
          <cell r="S51" t="str">
            <v>SHHADA</v>
          </cell>
          <cell r="T51" t="str">
            <v>SAMIRA</v>
          </cell>
          <cell r="U51" t="str">
            <v>NASHABIA</v>
          </cell>
          <cell r="V51" t="str">
            <v/>
          </cell>
          <cell r="W51" t="str">
            <v/>
          </cell>
          <cell r="X51" t="str">
            <v/>
          </cell>
          <cell r="Y51" t="str">
            <v/>
          </cell>
          <cell r="Z51" t="str">
            <v/>
          </cell>
          <cell r="AA51" t="str">
            <v/>
          </cell>
          <cell r="AB51" t="str">
            <v/>
          </cell>
          <cell r="AC51" t="str">
            <v/>
          </cell>
        </row>
        <row r="52">
          <cell r="A52">
            <v>511389</v>
          </cell>
          <cell r="B52" t="str">
            <v>ميس الحسين</v>
          </cell>
          <cell r="C52" t="str">
            <v>محمدخير</v>
          </cell>
          <cell r="D52" t="str">
            <v>ميساء</v>
          </cell>
          <cell r="E52" t="str">
            <v>انثى</v>
          </cell>
          <cell r="F52" t="str">
            <v>درعا</v>
          </cell>
          <cell r="G52">
            <v>33647</v>
          </cell>
          <cell r="H52" t="str">
            <v>العربية السورية</v>
          </cell>
          <cell r="I52" t="str">
            <v>الثانية</v>
          </cell>
          <cell r="J52" t="str">
            <v>فنون نسوية</v>
          </cell>
          <cell r="K52">
            <v>2007</v>
          </cell>
        </row>
        <row r="53">
          <cell r="A53">
            <v>511407</v>
          </cell>
          <cell r="B53" t="str">
            <v>نانسي جريس فارس</v>
          </cell>
          <cell r="C53" t="str">
            <v>عيسى</v>
          </cell>
          <cell r="D53" t="str">
            <v>منتى</v>
          </cell>
          <cell r="E53" t="str">
            <v>أنثى</v>
          </cell>
          <cell r="I53" t="str">
            <v>الرابعة</v>
          </cell>
        </row>
        <row r="54">
          <cell r="A54">
            <v>511569</v>
          </cell>
          <cell r="B54" t="str">
            <v>ازدهار الحريري</v>
          </cell>
          <cell r="C54" t="str">
            <v xml:space="preserve">حسني </v>
          </cell>
          <cell r="D54" t="str">
            <v xml:space="preserve">سعاد </v>
          </cell>
          <cell r="E54" t="str">
            <v>أنثى</v>
          </cell>
          <cell r="F54" t="str">
            <v xml:space="preserve">علما </v>
          </cell>
          <cell r="G54">
            <v>30922</v>
          </cell>
          <cell r="H54" t="str">
            <v>العربية السورية</v>
          </cell>
          <cell r="I54" t="str">
            <v>الثالثة</v>
          </cell>
          <cell r="J54" t="str">
            <v>أدبي</v>
          </cell>
        </row>
        <row r="55">
          <cell r="A55">
            <v>511691</v>
          </cell>
          <cell r="B55" t="str">
            <v>تهاني غزال</v>
          </cell>
          <cell r="C55" t="str">
            <v>غزال</v>
          </cell>
          <cell r="D55" t="str">
            <v>فايزة</v>
          </cell>
          <cell r="E55" t="str">
            <v>أنثى</v>
          </cell>
          <cell r="I55" t="str">
            <v>الرابعة</v>
          </cell>
        </row>
        <row r="56">
          <cell r="A56">
            <v>511835</v>
          </cell>
          <cell r="B56" t="str">
            <v>رنيم بدران</v>
          </cell>
          <cell r="C56" t="str">
            <v>محمد ربيع</v>
          </cell>
          <cell r="D56" t="str">
            <v>امل</v>
          </cell>
          <cell r="E56" t="str">
            <v>أنثى</v>
          </cell>
          <cell r="F56" t="str">
            <v>اشرفية الوادي</v>
          </cell>
          <cell r="G56">
            <v>32268</v>
          </cell>
          <cell r="H56" t="str">
            <v>العربية السورية</v>
          </cell>
          <cell r="I56" t="str">
            <v>الرابعة</v>
          </cell>
          <cell r="J56" t="str">
            <v>فنون نسوية</v>
          </cell>
          <cell r="K56" t="str">
            <v/>
          </cell>
          <cell r="Q56" t="str">
            <v/>
          </cell>
          <cell r="R56" t="str">
            <v>RANEEM BADRAN</v>
          </cell>
          <cell r="S56" t="str">
            <v>MHD RABE</v>
          </cell>
          <cell r="T56" t="str">
            <v>AMAL</v>
          </cell>
          <cell r="U56" t="str">
            <v>DAMASCUS</v>
          </cell>
          <cell r="V56" t="str">
            <v/>
          </cell>
          <cell r="W56" t="str">
            <v/>
          </cell>
          <cell r="X56" t="str">
            <v/>
          </cell>
          <cell r="Y56" t="str">
            <v/>
          </cell>
          <cell r="Z56" t="str">
            <v/>
          </cell>
          <cell r="AA56" t="str">
            <v/>
          </cell>
          <cell r="AB56" t="str">
            <v/>
          </cell>
          <cell r="AC56" t="str">
            <v>مستنفذ فصل اول 2023-2024</v>
          </cell>
        </row>
        <row r="57">
          <cell r="A57">
            <v>512215</v>
          </cell>
          <cell r="B57" t="str">
            <v>ناهد علوان</v>
          </cell>
          <cell r="C57" t="str">
            <v>خالد</v>
          </cell>
          <cell r="D57" t="str">
            <v>فاطمه</v>
          </cell>
          <cell r="E57" t="str">
            <v>أنثى</v>
          </cell>
          <cell r="F57" t="str">
            <v xml:space="preserve">قسطل
</v>
          </cell>
          <cell r="G57">
            <v>29509</v>
          </cell>
          <cell r="H57" t="str">
            <v>العربية السورية</v>
          </cell>
          <cell r="I57" t="str">
            <v>الثانية</v>
          </cell>
          <cell r="J57" t="str">
            <v>ادبي</v>
          </cell>
          <cell r="K57">
            <v>1999</v>
          </cell>
        </row>
        <row r="58">
          <cell r="A58">
            <v>512232</v>
          </cell>
          <cell r="B58" t="str">
            <v>ندى ابو حلاوي</v>
          </cell>
          <cell r="C58" t="str">
            <v>المهدي</v>
          </cell>
          <cell r="D58" t="str">
            <v>مادلين</v>
          </cell>
          <cell r="E58" t="str">
            <v/>
          </cell>
          <cell r="F58" t="str">
            <v/>
          </cell>
          <cell r="G58" t="str">
            <v/>
          </cell>
          <cell r="I58" t="str">
            <v>الثالثة</v>
          </cell>
          <cell r="K58" t="str">
            <v/>
          </cell>
          <cell r="L58" t="str">
            <v/>
          </cell>
          <cell r="M58" t="str">
            <v/>
          </cell>
          <cell r="Q58" t="str">
            <v/>
          </cell>
          <cell r="R58" t="str">
            <v/>
          </cell>
          <cell r="S58" t="str">
            <v/>
          </cell>
          <cell r="T58" t="str">
            <v/>
          </cell>
          <cell r="U58" t="str">
            <v/>
          </cell>
          <cell r="V58" t="str">
            <v/>
          </cell>
          <cell r="W58" t="str">
            <v/>
          </cell>
          <cell r="X58" t="str">
            <v/>
          </cell>
          <cell r="Y58" t="str">
            <v/>
          </cell>
          <cell r="Z58" t="str">
            <v/>
          </cell>
          <cell r="AA58" t="str">
            <v/>
          </cell>
          <cell r="AB58" t="str">
            <v>م</v>
          </cell>
          <cell r="AC58" t="str">
            <v/>
          </cell>
        </row>
        <row r="59">
          <cell r="A59">
            <v>512471</v>
          </cell>
          <cell r="B59" t="str">
            <v>ان درغام</v>
          </cell>
          <cell r="C59" t="str">
            <v>بشار</v>
          </cell>
          <cell r="D59" t="str">
            <v>ندى</v>
          </cell>
          <cell r="E59" t="str">
            <v>أنثى</v>
          </cell>
          <cell r="F59" t="str">
            <v>طرطوس</v>
          </cell>
          <cell r="G59">
            <v>31319</v>
          </cell>
          <cell r="H59" t="str">
            <v>العربية السورية</v>
          </cell>
          <cell r="I59" t="str">
            <v>الرابعة</v>
          </cell>
          <cell r="J59" t="str">
            <v>فنون نسوية</v>
          </cell>
          <cell r="K59">
            <v>2005</v>
          </cell>
          <cell r="Q59" t="str">
            <v/>
          </cell>
          <cell r="R59" t="str">
            <v>An  Dirgham</v>
          </cell>
          <cell r="S59" t="str">
            <v>Bashar</v>
          </cell>
          <cell r="T59" t="str">
            <v>Nada</v>
          </cell>
          <cell r="U59" t="str">
            <v>Tartous</v>
          </cell>
          <cell r="V59" t="str">
            <v/>
          </cell>
          <cell r="W59" t="str">
            <v/>
          </cell>
          <cell r="X59" t="str">
            <v/>
          </cell>
          <cell r="Y59" t="str">
            <v/>
          </cell>
          <cell r="Z59" t="str">
            <v/>
          </cell>
          <cell r="AA59" t="str">
            <v/>
          </cell>
          <cell r="AB59" t="str">
            <v/>
          </cell>
          <cell r="AC59" t="str">
            <v>مستنفذ فصل اول 2023-2024</v>
          </cell>
        </row>
        <row r="60">
          <cell r="A60">
            <v>512827</v>
          </cell>
          <cell r="B60" t="str">
            <v>سهير درويش</v>
          </cell>
          <cell r="C60" t="str">
            <v>محمد</v>
          </cell>
          <cell r="D60" t="str">
            <v>مركزان</v>
          </cell>
          <cell r="E60" t="str">
            <v>أنثى</v>
          </cell>
          <cell r="F60" t="str">
            <v>دمشق</v>
          </cell>
          <cell r="G60">
            <v>31732</v>
          </cell>
          <cell r="H60" t="str">
            <v>العربية السورية</v>
          </cell>
          <cell r="I60" t="str">
            <v>الثالثة</v>
          </cell>
          <cell r="J60" t="str">
            <v>أدبي</v>
          </cell>
          <cell r="L60" t="str">
            <v>اللاذقية</v>
          </cell>
          <cell r="Q60" t="str">
            <v/>
          </cell>
          <cell r="R60" t="str">
            <v>souher</v>
          </cell>
          <cell r="S60" t="str">
            <v>mhd</v>
          </cell>
          <cell r="T60" t="str">
            <v>markzan</v>
          </cell>
          <cell r="U60" t="str">
            <v>damas</v>
          </cell>
          <cell r="V60" t="str">
            <v/>
          </cell>
          <cell r="W60" t="str">
            <v/>
          </cell>
          <cell r="X60" t="str">
            <v/>
          </cell>
          <cell r="Y60" t="str">
            <v/>
          </cell>
          <cell r="Z60" t="str">
            <v/>
          </cell>
          <cell r="AA60" t="str">
            <v/>
          </cell>
          <cell r="AB60" t="str">
            <v/>
          </cell>
          <cell r="AC60" t="str">
            <v>مستنفذ فصل اول 2023-2024</v>
          </cell>
        </row>
        <row r="61">
          <cell r="A61">
            <v>513063</v>
          </cell>
          <cell r="B61" t="str">
            <v>مريم احمد</v>
          </cell>
          <cell r="C61" t="str">
            <v>غسان</v>
          </cell>
          <cell r="D61" t="str">
            <v>كفى</v>
          </cell>
          <cell r="E61" t="str">
            <v>أنثى</v>
          </cell>
          <cell r="F61" t="str">
            <v>دمشق</v>
          </cell>
          <cell r="G61" t="str">
            <v>12/13/1986</v>
          </cell>
          <cell r="H61" t="str">
            <v>العربية السورية</v>
          </cell>
          <cell r="I61" t="str">
            <v>الثالثة</v>
          </cell>
          <cell r="J61" t="str">
            <v>فنون نسوية</v>
          </cell>
          <cell r="K61" t="str">
            <v>2004</v>
          </cell>
          <cell r="L61" t="str">
            <v>دمشق</v>
          </cell>
          <cell r="Q61" t="str">
            <v/>
          </cell>
          <cell r="R61" t="str">
            <v>maryam ahmad</v>
          </cell>
          <cell r="S61" t="str">
            <v>ghassan</v>
          </cell>
          <cell r="T61" t="str">
            <v>kafa</v>
          </cell>
          <cell r="U61" t="str">
            <v>damascus</v>
          </cell>
          <cell r="V61" t="str">
            <v/>
          </cell>
          <cell r="W61" t="str">
            <v/>
          </cell>
          <cell r="X61" t="str">
            <v/>
          </cell>
          <cell r="Y61" t="str">
            <v/>
          </cell>
          <cell r="Z61" t="str">
            <v/>
          </cell>
          <cell r="AA61" t="str">
            <v/>
          </cell>
          <cell r="AB61" t="str">
            <v/>
          </cell>
          <cell r="AC61" t="str">
            <v/>
          </cell>
        </row>
        <row r="62">
          <cell r="A62">
            <v>513081</v>
          </cell>
          <cell r="B62" t="str">
            <v>منال خلاف</v>
          </cell>
          <cell r="C62" t="str">
            <v>طلعت</v>
          </cell>
          <cell r="D62" t="str">
            <v>سميره</v>
          </cell>
          <cell r="E62" t="str">
            <v>أنثى</v>
          </cell>
          <cell r="I62" t="str">
            <v>الرابعة</v>
          </cell>
        </row>
        <row r="63">
          <cell r="A63">
            <v>513270</v>
          </cell>
          <cell r="B63" t="str">
            <v>هنادي العبد</v>
          </cell>
          <cell r="C63" t="str">
            <v>جميل</v>
          </cell>
          <cell r="D63" t="str">
            <v>انيسة</v>
          </cell>
          <cell r="E63" t="str">
            <v>أنثى</v>
          </cell>
          <cell r="I63" t="str">
            <v>الرابعة</v>
          </cell>
        </row>
        <row r="64">
          <cell r="A64">
            <v>513424</v>
          </cell>
          <cell r="B64" t="str">
            <v>ايه ثمينه</v>
          </cell>
          <cell r="C64" t="str">
            <v>سليم</v>
          </cell>
          <cell r="D64" t="str">
            <v>فاطمه</v>
          </cell>
          <cell r="E64" t="str">
            <v>أنثى</v>
          </cell>
          <cell r="F64" t="str">
            <v>منين</v>
          </cell>
          <cell r="G64">
            <v>33390</v>
          </cell>
          <cell r="H64" t="str">
            <v>العربية السورية</v>
          </cell>
          <cell r="I64" t="str">
            <v>الثالثة</v>
          </cell>
          <cell r="J64" t="str">
            <v>أدبي</v>
          </cell>
          <cell r="K64">
            <v>2010</v>
          </cell>
          <cell r="Q64" t="str">
            <v/>
          </cell>
          <cell r="R64" t="str">
            <v>aya thomina</v>
          </cell>
          <cell r="S64" t="str">
            <v>salim</v>
          </cell>
          <cell r="T64" t="str">
            <v>fatema</v>
          </cell>
          <cell r="U64" t="str">
            <v>mnin</v>
          </cell>
          <cell r="V64" t="str">
            <v/>
          </cell>
          <cell r="W64" t="str">
            <v/>
          </cell>
          <cell r="X64" t="str">
            <v/>
          </cell>
          <cell r="Y64" t="str">
            <v/>
          </cell>
          <cell r="Z64" t="str">
            <v/>
          </cell>
          <cell r="AA64" t="str">
            <v/>
          </cell>
          <cell r="AB64" t="str">
            <v/>
          </cell>
          <cell r="AC64" t="str">
            <v/>
          </cell>
        </row>
        <row r="65">
          <cell r="A65">
            <v>513429</v>
          </cell>
          <cell r="B65" t="str">
            <v>بتول مخول</v>
          </cell>
          <cell r="C65" t="str">
            <v>عامر</v>
          </cell>
          <cell r="D65" t="str">
            <v>دعد جبور</v>
          </cell>
          <cell r="E65" t="str">
            <v>انثى</v>
          </cell>
          <cell r="F65" t="str">
            <v>دمشق</v>
          </cell>
          <cell r="H65" t="str">
            <v>العربية السورية</v>
          </cell>
          <cell r="I65" t="str">
            <v>الثالثة</v>
          </cell>
          <cell r="J65" t="str">
            <v>فنون نسوية</v>
          </cell>
          <cell r="K65">
            <v>2010</v>
          </cell>
        </row>
        <row r="66">
          <cell r="A66">
            <v>513528</v>
          </cell>
          <cell r="B66" t="str">
            <v>ديما رزق</v>
          </cell>
          <cell r="C66" t="str">
            <v xml:space="preserve">نبيه </v>
          </cell>
          <cell r="D66" t="str">
            <v>نوال</v>
          </cell>
          <cell r="E66" t="str">
            <v>أنثى</v>
          </cell>
          <cell r="F66" t="str">
            <v>عرمان</v>
          </cell>
          <cell r="G66">
            <v>33700</v>
          </cell>
          <cell r="H66" t="str">
            <v>العربية السورية</v>
          </cell>
          <cell r="I66" t="str">
            <v>الثالثة</v>
          </cell>
          <cell r="J66" t="str">
            <v>فنون نسوية</v>
          </cell>
          <cell r="L66" t="str">
            <v>السويداء</v>
          </cell>
          <cell r="Q66" t="str">
            <v/>
          </cell>
          <cell r="R66" t="str">
            <v>dema rezek</v>
          </cell>
          <cell r="S66" t="str">
            <v>nabeeh</v>
          </cell>
          <cell r="T66" t="str">
            <v>nawal</v>
          </cell>
          <cell r="U66" t="str">
            <v>swaida</v>
          </cell>
          <cell r="V66" t="str">
            <v/>
          </cell>
          <cell r="W66" t="str">
            <v/>
          </cell>
          <cell r="X66" t="str">
            <v/>
          </cell>
          <cell r="Y66" t="str">
            <v/>
          </cell>
          <cell r="Z66" t="str">
            <v/>
          </cell>
          <cell r="AA66" t="str">
            <v/>
          </cell>
          <cell r="AB66" t="str">
            <v/>
          </cell>
          <cell r="AC66" t="str">
            <v/>
          </cell>
        </row>
        <row r="67">
          <cell r="A67">
            <v>513597</v>
          </cell>
          <cell r="B67" t="str">
            <v>رهام خطبا</v>
          </cell>
          <cell r="C67" t="str">
            <v>نبيل</v>
          </cell>
          <cell r="D67" t="str">
            <v>اميرة</v>
          </cell>
          <cell r="E67" t="str">
            <v>أنثى</v>
          </cell>
          <cell r="F67" t="str">
            <v>دمشق</v>
          </cell>
          <cell r="G67">
            <v>33081</v>
          </cell>
          <cell r="H67" t="str">
            <v>العربية السورية</v>
          </cell>
          <cell r="I67" t="str">
            <v>الرابعة</v>
          </cell>
          <cell r="J67" t="str">
            <v>علمي</v>
          </cell>
          <cell r="Q67" t="str">
            <v/>
          </cell>
          <cell r="R67" t="str">
            <v>reham khatba</v>
          </cell>
          <cell r="S67" t="str">
            <v>nabeel</v>
          </cell>
          <cell r="T67" t="str">
            <v>amera</v>
          </cell>
          <cell r="U67" t="str">
            <v>damascus</v>
          </cell>
          <cell r="V67" t="str">
            <v/>
          </cell>
          <cell r="W67" t="str">
            <v/>
          </cell>
          <cell r="X67" t="str">
            <v/>
          </cell>
          <cell r="Y67" t="str">
            <v/>
          </cell>
          <cell r="Z67" t="str">
            <v/>
          </cell>
          <cell r="AA67" t="str">
            <v/>
          </cell>
          <cell r="AB67" t="str">
            <v/>
          </cell>
          <cell r="AC67" t="str">
            <v/>
          </cell>
        </row>
        <row r="68">
          <cell r="A68">
            <v>513605</v>
          </cell>
          <cell r="B68" t="str">
            <v>رهف جودية</v>
          </cell>
          <cell r="C68" t="str">
            <v xml:space="preserve">عادل </v>
          </cell>
          <cell r="D68" t="str">
            <v>الهام</v>
          </cell>
          <cell r="E68" t="str">
            <v>أنثى</v>
          </cell>
          <cell r="F68" t="str">
            <v>قيصما</v>
          </cell>
          <cell r="G68">
            <v>33278</v>
          </cell>
          <cell r="H68" t="str">
            <v>العربية السورية</v>
          </cell>
          <cell r="I68" t="str">
            <v>الثالثة</v>
          </cell>
          <cell r="J68" t="str">
            <v>أدبي</v>
          </cell>
          <cell r="L68" t="str">
            <v>السويداء</v>
          </cell>
          <cell r="Q68" t="str">
            <v/>
          </cell>
          <cell r="R68" t="str">
            <v>Rahaf Jodia</v>
          </cell>
          <cell r="S68" t="str">
            <v>Adel</v>
          </cell>
          <cell r="T68" t="str">
            <v>Elham</v>
          </cell>
          <cell r="U68" t="str">
            <v>Alswida</v>
          </cell>
          <cell r="V68" t="str">
            <v/>
          </cell>
          <cell r="W68" t="str">
            <v/>
          </cell>
          <cell r="X68" t="str">
            <v/>
          </cell>
          <cell r="Y68" t="str">
            <v/>
          </cell>
          <cell r="Z68" t="str">
            <v/>
          </cell>
          <cell r="AA68" t="str">
            <v/>
          </cell>
          <cell r="AB68" t="str">
            <v/>
          </cell>
          <cell r="AC68" t="str">
            <v/>
          </cell>
        </row>
        <row r="69">
          <cell r="A69">
            <v>513616</v>
          </cell>
          <cell r="B69" t="str">
            <v>رولا شرف الدين ابو فخر</v>
          </cell>
          <cell r="C69" t="str">
            <v>وفيق</v>
          </cell>
          <cell r="D69" t="str">
            <v>ليلى</v>
          </cell>
          <cell r="E69" t="str">
            <v/>
          </cell>
          <cell r="F69" t="str">
            <v/>
          </cell>
          <cell r="G69" t="str">
            <v/>
          </cell>
          <cell r="I69" t="str">
            <v>الثالثة</v>
          </cell>
          <cell r="K69" t="str">
            <v/>
          </cell>
          <cell r="L69" t="str">
            <v/>
          </cell>
          <cell r="M69" t="str">
            <v/>
          </cell>
          <cell r="Q69" t="str">
            <v/>
          </cell>
          <cell r="R69" t="str">
            <v/>
          </cell>
          <cell r="S69" t="str">
            <v/>
          </cell>
          <cell r="T69" t="str">
            <v/>
          </cell>
          <cell r="U69" t="str">
            <v/>
          </cell>
          <cell r="V69" t="str">
            <v/>
          </cell>
          <cell r="W69" t="str">
            <v/>
          </cell>
          <cell r="X69" t="str">
            <v/>
          </cell>
          <cell r="Y69" t="str">
            <v/>
          </cell>
          <cell r="Z69" t="str">
            <v/>
          </cell>
          <cell r="AA69" t="str">
            <v/>
          </cell>
          <cell r="AB69" t="str">
            <v>م</v>
          </cell>
          <cell r="AC69" t="str">
            <v/>
          </cell>
        </row>
        <row r="70">
          <cell r="A70">
            <v>513636</v>
          </cell>
          <cell r="B70" t="str">
            <v>ريما نصري</v>
          </cell>
          <cell r="C70" t="str">
            <v>محمد نضال</v>
          </cell>
          <cell r="D70" t="str">
            <v>زهور</v>
          </cell>
          <cell r="E70" t="str">
            <v>أنثى</v>
          </cell>
          <cell r="F70" t="str">
            <v>دمشق</v>
          </cell>
          <cell r="G70">
            <v>33881</v>
          </cell>
          <cell r="H70" t="str">
            <v>العربية السورية</v>
          </cell>
          <cell r="I70" t="str">
            <v>الرابعة</v>
          </cell>
          <cell r="J70" t="str">
            <v>أدبي</v>
          </cell>
          <cell r="K70" t="str">
            <v/>
          </cell>
          <cell r="Q70" t="str">
            <v/>
          </cell>
          <cell r="R70" t="str">
            <v>REMA NASRE</v>
          </cell>
          <cell r="S70" t="str">
            <v>MHD NEDAL</v>
          </cell>
          <cell r="T70" t="str">
            <v>ZOUHOR</v>
          </cell>
          <cell r="U70" t="str">
            <v>DAMASCUS</v>
          </cell>
          <cell r="V70" t="str">
            <v/>
          </cell>
          <cell r="W70" t="str">
            <v/>
          </cell>
          <cell r="X70" t="str">
            <v/>
          </cell>
          <cell r="Y70" t="str">
            <v/>
          </cell>
          <cell r="Z70" t="str">
            <v/>
          </cell>
          <cell r="AA70" t="str">
            <v/>
          </cell>
          <cell r="AB70" t="str">
            <v/>
          </cell>
          <cell r="AC70" t="str">
            <v/>
          </cell>
        </row>
        <row r="71">
          <cell r="A71">
            <v>513642</v>
          </cell>
          <cell r="B71" t="str">
            <v>زينة حيدر</v>
          </cell>
          <cell r="C71" t="str">
            <v>كمال</v>
          </cell>
          <cell r="D71" t="str">
            <v>ريما</v>
          </cell>
          <cell r="E71" t="str">
            <v>أنثى</v>
          </cell>
          <cell r="F71" t="str">
            <v xml:space="preserve">برمانا رعد </v>
          </cell>
          <cell r="G71">
            <v>29849</v>
          </cell>
          <cell r="H71" t="str">
            <v>العربية السورية</v>
          </cell>
          <cell r="I71" t="str">
            <v>الرابعة حديث</v>
          </cell>
          <cell r="J71" t="str">
            <v>فنون نسوية</v>
          </cell>
          <cell r="K71" t="str">
            <v/>
          </cell>
          <cell r="Q71" t="str">
            <v/>
          </cell>
          <cell r="R71" t="str">
            <v>zena haidar</v>
          </cell>
          <cell r="S71" t="str">
            <v>kmal</v>
          </cell>
          <cell r="T71" t="str">
            <v>reima</v>
          </cell>
          <cell r="U71" t="str">
            <v>damascos</v>
          </cell>
          <cell r="V71" t="str">
            <v/>
          </cell>
          <cell r="W71" t="str">
            <v/>
          </cell>
          <cell r="X71" t="str">
            <v/>
          </cell>
          <cell r="Y71" t="str">
            <v/>
          </cell>
          <cell r="Z71" t="str">
            <v/>
          </cell>
          <cell r="AA71" t="str">
            <v/>
          </cell>
          <cell r="AB71" t="str">
            <v/>
          </cell>
          <cell r="AC71" t="str">
            <v/>
          </cell>
        </row>
        <row r="72">
          <cell r="A72">
            <v>513779</v>
          </cell>
          <cell r="B72" t="str">
            <v>فاتنه المزور</v>
          </cell>
          <cell r="C72" t="str">
            <v>محمد زهير</v>
          </cell>
          <cell r="D72" t="str">
            <v>امل</v>
          </cell>
          <cell r="E72" t="str">
            <v>أنثى</v>
          </cell>
          <cell r="F72" t="str">
            <v>دمشق</v>
          </cell>
          <cell r="G72" t="str">
            <v>5/2/1982</v>
          </cell>
          <cell r="H72" t="str">
            <v>العربية السورية</v>
          </cell>
          <cell r="I72" t="str">
            <v>الرابعة</v>
          </cell>
          <cell r="J72" t="str">
            <v>أدبي</v>
          </cell>
          <cell r="K72" t="str">
            <v>2010</v>
          </cell>
          <cell r="L72" t="str">
            <v>دمشق</v>
          </cell>
          <cell r="Q72" t="str">
            <v/>
          </cell>
          <cell r="R72" t="str">
            <v>fatina almzor</v>
          </cell>
          <cell r="S72" t="str">
            <v>mhd zouher</v>
          </cell>
          <cell r="T72" t="str">
            <v>amal</v>
          </cell>
          <cell r="U72" t="str">
            <v>damas</v>
          </cell>
          <cell r="V72" t="str">
            <v/>
          </cell>
          <cell r="W72" t="str">
            <v/>
          </cell>
          <cell r="X72" t="str">
            <v/>
          </cell>
          <cell r="Y72" t="str">
            <v/>
          </cell>
          <cell r="Z72" t="str">
            <v/>
          </cell>
          <cell r="AA72" t="str">
            <v/>
          </cell>
          <cell r="AB72" t="str">
            <v/>
          </cell>
          <cell r="AC72" t="str">
            <v/>
          </cell>
        </row>
        <row r="73">
          <cell r="A73">
            <v>513836</v>
          </cell>
          <cell r="B73" t="str">
            <v>لورين غندور</v>
          </cell>
          <cell r="C73" t="str">
            <v>فاروق</v>
          </cell>
          <cell r="D73" t="str">
            <v>سمر</v>
          </cell>
          <cell r="E73" t="str">
            <v>أنثى</v>
          </cell>
          <cell r="F73" t="str">
            <v>حلب</v>
          </cell>
          <cell r="G73">
            <v>31546</v>
          </cell>
          <cell r="H73" t="str">
            <v>العربية السورية</v>
          </cell>
          <cell r="I73" t="str">
            <v>الرابعة</v>
          </cell>
          <cell r="J73" t="str">
            <v>أدبي</v>
          </cell>
          <cell r="Q73" t="str">
            <v/>
          </cell>
          <cell r="R73" t="str">
            <v>LOREEN GHANDOUR</v>
          </cell>
          <cell r="S73" t="str">
            <v>FARUQ</v>
          </cell>
          <cell r="T73" t="str">
            <v>SAMAR</v>
          </cell>
          <cell r="U73" t="str">
            <v>DAMASCUS</v>
          </cell>
        </row>
        <row r="74">
          <cell r="A74">
            <v>513930</v>
          </cell>
          <cell r="B74" t="str">
            <v>مياده الهارون</v>
          </cell>
          <cell r="C74" t="str">
            <v>محمد</v>
          </cell>
          <cell r="D74" t="str">
            <v>فاطمه</v>
          </cell>
          <cell r="E74" t="str">
            <v>أنثى</v>
          </cell>
          <cell r="F74" t="str">
            <v>حلوانجي</v>
          </cell>
          <cell r="G74">
            <v>33625</v>
          </cell>
          <cell r="H74" t="str">
            <v>العربية السورية</v>
          </cell>
          <cell r="I74" t="str">
            <v>الرابعة</v>
          </cell>
          <cell r="J74" t="str">
            <v>فنون نسوية</v>
          </cell>
        </row>
        <row r="75">
          <cell r="A75">
            <v>514044</v>
          </cell>
          <cell r="B75" t="str">
            <v xml:space="preserve">هناء حمود </v>
          </cell>
          <cell r="C75" t="str">
            <v>مأمون</v>
          </cell>
          <cell r="D75" t="str">
            <v>رقية</v>
          </cell>
          <cell r="E75" t="str">
            <v>أنثى</v>
          </cell>
          <cell r="F75" t="str">
            <v>عربين</v>
          </cell>
          <cell r="G75">
            <v>32167</v>
          </cell>
          <cell r="H75" t="str">
            <v>العربية السورية</v>
          </cell>
          <cell r="I75" t="str">
            <v>الرابعة</v>
          </cell>
          <cell r="J75" t="str">
            <v>فنون نسوية</v>
          </cell>
          <cell r="K75">
            <v>2007</v>
          </cell>
          <cell r="Q75" t="str">
            <v/>
          </cell>
          <cell r="R75" t="str">
            <v>HANAA HAMOUD</v>
          </cell>
          <cell r="S75" t="str">
            <v>MAMOUN</v>
          </cell>
          <cell r="T75" t="str">
            <v>RUKAIA</v>
          </cell>
          <cell r="U75" t="str">
            <v>DAMAS SUBURB</v>
          </cell>
          <cell r="V75" t="str">
            <v/>
          </cell>
          <cell r="W75" t="str">
            <v/>
          </cell>
          <cell r="X75" t="str">
            <v/>
          </cell>
          <cell r="Y75" t="str">
            <v/>
          </cell>
          <cell r="Z75" t="str">
            <v/>
          </cell>
          <cell r="AA75" t="str">
            <v/>
          </cell>
          <cell r="AB75" t="str">
            <v/>
          </cell>
          <cell r="AC75" t="str">
            <v/>
          </cell>
        </row>
        <row r="76">
          <cell r="A76">
            <v>514136</v>
          </cell>
          <cell r="B76" t="str">
            <v xml:space="preserve">اسراء البني </v>
          </cell>
          <cell r="C76" t="str">
            <v>موفق</v>
          </cell>
          <cell r="D76" t="str">
            <v>خديجه</v>
          </cell>
          <cell r="E76" t="str">
            <v>أنثى</v>
          </cell>
          <cell r="F76" t="str">
            <v>دمشق</v>
          </cell>
          <cell r="G76">
            <v>33390</v>
          </cell>
          <cell r="H76" t="str">
            <v>العربية السورية</v>
          </cell>
          <cell r="I76" t="str">
            <v>الرابعة</v>
          </cell>
          <cell r="J76" t="str">
            <v>علمي</v>
          </cell>
        </row>
        <row r="77">
          <cell r="A77">
            <v>514228</v>
          </cell>
          <cell r="B77" t="str">
            <v>الاء المعلم</v>
          </cell>
          <cell r="C77" t="str">
            <v>زهير</v>
          </cell>
          <cell r="D77" t="str">
            <v>منى</v>
          </cell>
          <cell r="E77" t="str">
            <v>أنثى</v>
          </cell>
          <cell r="F77" t="str">
            <v>دمشق</v>
          </cell>
          <cell r="G77">
            <v>33243</v>
          </cell>
          <cell r="H77" t="str">
            <v>العربية السورية</v>
          </cell>
          <cell r="I77" t="str">
            <v>الرابعة</v>
          </cell>
          <cell r="J77" t="str">
            <v>فنون نسوية</v>
          </cell>
          <cell r="K77" t="str">
            <v/>
          </cell>
          <cell r="Q77" t="str">
            <v/>
          </cell>
          <cell r="R77" t="str">
            <v>ALLA ALMEALM</v>
          </cell>
          <cell r="S77" t="str">
            <v>ZOHIR</v>
          </cell>
          <cell r="T77" t="str">
            <v>MONA</v>
          </cell>
          <cell r="U77" t="str">
            <v>DAMSCUS</v>
          </cell>
          <cell r="V77" t="str">
            <v/>
          </cell>
          <cell r="W77" t="str">
            <v/>
          </cell>
          <cell r="X77" t="str">
            <v/>
          </cell>
          <cell r="Y77" t="str">
            <v/>
          </cell>
          <cell r="Z77" t="str">
            <v/>
          </cell>
          <cell r="AA77" t="str">
            <v/>
          </cell>
          <cell r="AB77" t="str">
            <v/>
          </cell>
          <cell r="AC77" t="str">
            <v/>
          </cell>
        </row>
        <row r="78">
          <cell r="A78">
            <v>514271</v>
          </cell>
          <cell r="B78" t="str">
            <v>ثناء عبدلله</v>
          </cell>
          <cell r="C78" t="str">
            <v>عبدالله</v>
          </cell>
          <cell r="D78" t="str">
            <v>امنة</v>
          </cell>
          <cell r="E78" t="str">
            <v>انثى</v>
          </cell>
          <cell r="F78" t="str">
            <v>الزبداني</v>
          </cell>
          <cell r="H78" t="str">
            <v>العربية السورية</v>
          </cell>
          <cell r="I78" t="str">
            <v>الرابعة</v>
          </cell>
          <cell r="J78" t="str">
            <v>فنون نسوية</v>
          </cell>
          <cell r="K78">
            <v>2000</v>
          </cell>
        </row>
        <row r="79">
          <cell r="A79">
            <v>514320</v>
          </cell>
          <cell r="B79" t="str">
            <v>دارين الديري</v>
          </cell>
          <cell r="C79" t="str">
            <v>احمد</v>
          </cell>
          <cell r="D79" t="str">
            <v>فضا</v>
          </cell>
          <cell r="E79" t="str">
            <v>أنثى</v>
          </cell>
          <cell r="F79" t="str">
            <v>الشيخ مسكين</v>
          </cell>
          <cell r="G79">
            <v>31778</v>
          </cell>
          <cell r="H79" t="str">
            <v>العربية السورية</v>
          </cell>
          <cell r="I79" t="str">
            <v>الثالثة</v>
          </cell>
          <cell r="J79" t="str">
            <v>فنون نسوية</v>
          </cell>
          <cell r="Q79" t="str">
            <v/>
          </cell>
          <cell r="R79" t="str">
            <v>DAREEN ALDIRI</v>
          </cell>
          <cell r="S79" t="str">
            <v>AHMAD</v>
          </cell>
          <cell r="T79" t="str">
            <v>FUDA</v>
          </cell>
          <cell r="U79" t="str">
            <v>DARAA</v>
          </cell>
          <cell r="V79" t="str">
            <v/>
          </cell>
          <cell r="W79" t="str">
            <v/>
          </cell>
          <cell r="X79" t="str">
            <v/>
          </cell>
          <cell r="Y79" t="str">
            <v/>
          </cell>
          <cell r="Z79" t="str">
            <v/>
          </cell>
          <cell r="AA79" t="str">
            <v/>
          </cell>
          <cell r="AB79" t="str">
            <v/>
          </cell>
          <cell r="AC79" t="str">
            <v/>
          </cell>
        </row>
        <row r="80">
          <cell r="A80">
            <v>514436</v>
          </cell>
          <cell r="B80" t="str">
            <v>رهف العر</v>
          </cell>
          <cell r="C80" t="str">
            <v>خالد</v>
          </cell>
          <cell r="D80" t="str">
            <v>سميره</v>
          </cell>
          <cell r="E80" t="str">
            <v>أنثى</v>
          </cell>
          <cell r="F80" t="str">
            <v>سرغايا</v>
          </cell>
          <cell r="G80">
            <v>33817</v>
          </cell>
          <cell r="H80" t="str">
            <v>العربية السورية</v>
          </cell>
          <cell r="I80" t="str">
            <v>الرابعة</v>
          </cell>
          <cell r="J80" t="str">
            <v>أدبي</v>
          </cell>
          <cell r="K80">
            <v>2011</v>
          </cell>
          <cell r="Q80" t="str">
            <v/>
          </cell>
          <cell r="R80" t="str">
            <v>RAHAF ALER</v>
          </cell>
          <cell r="S80" t="str">
            <v>KHALIED</v>
          </cell>
          <cell r="T80" t="str">
            <v>SAMIERA</v>
          </cell>
          <cell r="U80" t="str">
            <v>DAMASCUS</v>
          </cell>
          <cell r="AC80" t="str">
            <v>مستنفذ فصل اول 2023-2024</v>
          </cell>
        </row>
        <row r="81">
          <cell r="A81">
            <v>514486</v>
          </cell>
          <cell r="B81" t="str">
            <v>زينب عصفور</v>
          </cell>
          <cell r="C81" t="str">
            <v>محمد خير</v>
          </cell>
          <cell r="D81" t="str">
            <v>بدريه</v>
          </cell>
          <cell r="E81" t="str">
            <v>أنثى</v>
          </cell>
          <cell r="F81" t="str">
            <v>مشفى درعا</v>
          </cell>
          <cell r="G81">
            <v>32543</v>
          </cell>
          <cell r="H81" t="str">
            <v>العربية السورية</v>
          </cell>
          <cell r="I81" t="str">
            <v>الرابعة</v>
          </cell>
          <cell r="J81" t="str">
            <v>أدبي</v>
          </cell>
          <cell r="Q81" t="str">
            <v/>
          </cell>
          <cell r="R81" t="str">
            <v>Zenab Asfor</v>
          </cell>
          <cell r="S81" t="str">
            <v>Momad Kjer</v>
          </cell>
          <cell r="T81" t="str">
            <v>Badrea</v>
          </cell>
          <cell r="U81" t="str">
            <v>Daraa</v>
          </cell>
          <cell r="V81" t="str">
            <v/>
          </cell>
          <cell r="W81" t="str">
            <v/>
          </cell>
          <cell r="X81" t="str">
            <v/>
          </cell>
          <cell r="Y81" t="str">
            <v/>
          </cell>
          <cell r="Z81" t="str">
            <v/>
          </cell>
          <cell r="AA81" t="str">
            <v/>
          </cell>
          <cell r="AB81" t="str">
            <v/>
          </cell>
          <cell r="AC81" t="str">
            <v/>
          </cell>
        </row>
        <row r="82">
          <cell r="A82">
            <v>514498</v>
          </cell>
          <cell r="B82" t="str">
            <v>سالي حسن</v>
          </cell>
          <cell r="C82" t="str">
            <v>نبيل</v>
          </cell>
          <cell r="D82" t="str">
            <v>جبينة</v>
          </cell>
          <cell r="E82" t="str">
            <v>أنثى</v>
          </cell>
          <cell r="F82" t="str">
            <v>دمشق</v>
          </cell>
          <cell r="G82">
            <v>34067</v>
          </cell>
          <cell r="H82" t="str">
            <v>العربية السورية</v>
          </cell>
          <cell r="I82" t="str">
            <v>الرابعة</v>
          </cell>
          <cell r="J82" t="str">
            <v>أدبي</v>
          </cell>
          <cell r="L82" t="str">
            <v>اللاذقية</v>
          </cell>
          <cell r="Q82" t="str">
            <v/>
          </cell>
          <cell r="R82" t="str">
            <v>SALLY HASAN</v>
          </cell>
          <cell r="S82" t="str">
            <v>NABEEL</v>
          </cell>
          <cell r="T82" t="str">
            <v>JABYNAH</v>
          </cell>
          <cell r="U82" t="str">
            <v>DAMASCUS</v>
          </cell>
          <cell r="V82" t="str">
            <v/>
          </cell>
          <cell r="W82" t="str">
            <v/>
          </cell>
          <cell r="X82" t="str">
            <v/>
          </cell>
          <cell r="Y82" t="str">
            <v/>
          </cell>
          <cell r="Z82" t="str">
            <v/>
          </cell>
          <cell r="AA82" t="str">
            <v/>
          </cell>
          <cell r="AB82" t="str">
            <v/>
          </cell>
          <cell r="AC82" t="str">
            <v/>
          </cell>
        </row>
        <row r="83">
          <cell r="A83">
            <v>514514</v>
          </cell>
          <cell r="B83" t="str">
            <v>سلوى الباشا</v>
          </cell>
          <cell r="C83" t="str">
            <v>شاهر</v>
          </cell>
          <cell r="D83" t="str">
            <v>ضحى</v>
          </cell>
          <cell r="E83" t="str">
            <v>أنثى</v>
          </cell>
          <cell r="F83" t="str">
            <v>المعرة</v>
          </cell>
          <cell r="G83">
            <v>34335</v>
          </cell>
          <cell r="H83" t="str">
            <v>العربية السورية</v>
          </cell>
          <cell r="I83" t="str">
            <v>الرابعة</v>
          </cell>
          <cell r="J83" t="str">
            <v>فنون نسوية</v>
          </cell>
          <cell r="L83" t="str">
            <v>إدلب</v>
          </cell>
          <cell r="Q83" t="str">
            <v/>
          </cell>
          <cell r="R83" t="str">
            <v>Salwa Albasha</v>
          </cell>
          <cell r="S83" t="str">
            <v>Shaher</v>
          </cell>
          <cell r="T83" t="str">
            <v>Doha</v>
          </cell>
          <cell r="U83" t="str">
            <v>Almara</v>
          </cell>
          <cell r="V83" t="str">
            <v/>
          </cell>
          <cell r="W83" t="str">
            <v/>
          </cell>
          <cell r="X83" t="str">
            <v/>
          </cell>
          <cell r="Y83" t="str">
            <v/>
          </cell>
          <cell r="Z83" t="str">
            <v/>
          </cell>
          <cell r="AA83" t="str">
            <v/>
          </cell>
          <cell r="AB83" t="str">
            <v/>
          </cell>
          <cell r="AC83" t="str">
            <v>مستنفذ فصل ثاني 2022-2023</v>
          </cell>
        </row>
        <row r="84">
          <cell r="A84">
            <v>514529</v>
          </cell>
          <cell r="B84" t="str">
            <v>سميحه عبله</v>
          </cell>
          <cell r="C84" t="str">
            <v>احمد</v>
          </cell>
          <cell r="D84" t="str">
            <v>نسيبه</v>
          </cell>
          <cell r="E84" t="str">
            <v>انثى</v>
          </cell>
          <cell r="F84" t="str">
            <v>كسوه</v>
          </cell>
          <cell r="G84">
            <v>33756</v>
          </cell>
          <cell r="H84" t="str">
            <v>العربية السورية</v>
          </cell>
          <cell r="I84" t="str">
            <v>الثالثة</v>
          </cell>
          <cell r="J84" t="str">
            <v>فنون نسوية</v>
          </cell>
          <cell r="K84">
            <v>2009</v>
          </cell>
        </row>
        <row r="85">
          <cell r="A85">
            <v>514539</v>
          </cell>
          <cell r="B85" t="str">
            <v>سهام ابو الخير</v>
          </cell>
          <cell r="C85" t="str">
            <v>احمد</v>
          </cell>
          <cell r="D85" t="str">
            <v>وصال</v>
          </cell>
          <cell r="E85" t="str">
            <v>أنثى</v>
          </cell>
          <cell r="F85" t="str">
            <v>عتيبه</v>
          </cell>
          <cell r="G85">
            <v>31367</v>
          </cell>
          <cell r="H85" t="str">
            <v>العربية السورية</v>
          </cell>
          <cell r="I85" t="str">
            <v>الثانية</v>
          </cell>
          <cell r="J85" t="str">
            <v>فنون نسوية</v>
          </cell>
          <cell r="K85">
            <v>2006</v>
          </cell>
        </row>
        <row r="86">
          <cell r="A86">
            <v>514540</v>
          </cell>
          <cell r="B86" t="str">
            <v>سهى الهبال</v>
          </cell>
          <cell r="C86" t="str">
            <v>طلال</v>
          </cell>
          <cell r="D86" t="str">
            <v>رؤى</v>
          </cell>
          <cell r="E86" t="str">
            <v>أنثى</v>
          </cell>
          <cell r="F86" t="str">
            <v>خس هبال</v>
          </cell>
          <cell r="G86">
            <v>32467</v>
          </cell>
          <cell r="H86" t="str">
            <v>العربية السورية</v>
          </cell>
          <cell r="I86" t="str">
            <v>الرابعة</v>
          </cell>
          <cell r="J86" t="str">
            <v>أدبي</v>
          </cell>
          <cell r="K86" t="str">
            <v/>
          </cell>
          <cell r="L86" t="str">
            <v>الرقة</v>
          </cell>
          <cell r="Q86" t="str">
            <v/>
          </cell>
          <cell r="R86" t="str">
            <v>SOHA ALHABAL</v>
          </cell>
          <cell r="S86" t="str">
            <v>TALAL</v>
          </cell>
          <cell r="T86" t="str">
            <v>ROUA</v>
          </cell>
          <cell r="U86" t="str">
            <v>RAQQA</v>
          </cell>
          <cell r="V86" t="str">
            <v/>
          </cell>
          <cell r="W86" t="str">
            <v/>
          </cell>
          <cell r="X86" t="str">
            <v/>
          </cell>
          <cell r="Y86" t="str">
            <v/>
          </cell>
          <cell r="Z86" t="str">
            <v/>
          </cell>
          <cell r="AA86" t="str">
            <v/>
          </cell>
          <cell r="AB86" t="str">
            <v/>
          </cell>
          <cell r="AC86" t="str">
            <v/>
          </cell>
        </row>
        <row r="87">
          <cell r="A87">
            <v>514545</v>
          </cell>
          <cell r="B87" t="str">
            <v>سوزان أبو زلام</v>
          </cell>
          <cell r="C87" t="str">
            <v>محمد ماجد</v>
          </cell>
          <cell r="D87" t="str">
            <v>مياده</v>
          </cell>
          <cell r="E87" t="str">
            <v>انثى</v>
          </cell>
          <cell r="F87" t="str">
            <v>الكويت</v>
          </cell>
          <cell r="G87">
            <v>28909</v>
          </cell>
          <cell r="H87" t="str">
            <v>العربية السورية</v>
          </cell>
          <cell r="I87" t="str">
            <v>الاولى</v>
          </cell>
          <cell r="J87" t="str">
            <v>ادبي</v>
          </cell>
        </row>
        <row r="88">
          <cell r="A88">
            <v>514682</v>
          </cell>
          <cell r="B88" t="str">
            <v>فداء البيطار</v>
          </cell>
          <cell r="C88" t="str">
            <v>نصوح</v>
          </cell>
          <cell r="D88" t="str">
            <v>ناديا</v>
          </cell>
          <cell r="E88" t="str">
            <v>أنثى</v>
          </cell>
          <cell r="F88" t="str">
            <v>النبك</v>
          </cell>
          <cell r="G88">
            <v>33431</v>
          </cell>
          <cell r="H88" t="str">
            <v>العربية السورية</v>
          </cell>
          <cell r="I88" t="str">
            <v>الثانية</v>
          </cell>
          <cell r="J88" t="str">
            <v>أدبي</v>
          </cell>
          <cell r="K88">
            <v>2006</v>
          </cell>
        </row>
        <row r="89">
          <cell r="A89">
            <v>514687</v>
          </cell>
          <cell r="B89" t="str">
            <v>فرح برنبو</v>
          </cell>
          <cell r="C89" t="str">
            <v>محمد بسام</v>
          </cell>
          <cell r="D89" t="str">
            <v>ابتسام</v>
          </cell>
          <cell r="E89" t="str">
            <v>أنثى</v>
          </cell>
          <cell r="F89" t="str">
            <v>دمشق</v>
          </cell>
          <cell r="G89">
            <v>34355</v>
          </cell>
          <cell r="H89" t="str">
            <v>العربية السورية</v>
          </cell>
          <cell r="I89" t="str">
            <v>الثالثة</v>
          </cell>
          <cell r="J89" t="str">
            <v>فنون نسوية</v>
          </cell>
        </row>
        <row r="90">
          <cell r="A90">
            <v>514743</v>
          </cell>
          <cell r="B90" t="str">
            <v>لينا سلمون</v>
          </cell>
          <cell r="C90" t="str">
            <v>انور</v>
          </cell>
          <cell r="D90" t="str">
            <v>سميرة</v>
          </cell>
          <cell r="E90" t="str">
            <v>أنثى</v>
          </cell>
          <cell r="F90" t="str">
            <v>دمشق</v>
          </cell>
          <cell r="G90">
            <v>31168</v>
          </cell>
          <cell r="H90" t="str">
            <v>العربية السورية</v>
          </cell>
          <cell r="I90" t="str">
            <v>الرابعة</v>
          </cell>
          <cell r="J90" t="str">
            <v>فنون نسوية</v>
          </cell>
          <cell r="Q90" t="str">
            <v/>
          </cell>
          <cell r="R90" t="str">
            <v>LEENA SALMON</v>
          </cell>
          <cell r="S90" t="str">
            <v>ANWAR</v>
          </cell>
          <cell r="T90" t="str">
            <v>SAMIRA</v>
          </cell>
          <cell r="U90" t="str">
            <v>DAMASCUS</v>
          </cell>
          <cell r="V90" t="str">
            <v/>
          </cell>
          <cell r="W90" t="str">
            <v/>
          </cell>
          <cell r="X90" t="str">
            <v/>
          </cell>
          <cell r="Y90" t="str">
            <v/>
          </cell>
          <cell r="Z90" t="str">
            <v/>
          </cell>
          <cell r="AA90" t="str">
            <v/>
          </cell>
          <cell r="AB90" t="str">
            <v/>
          </cell>
          <cell r="AC90" t="str">
            <v/>
          </cell>
        </row>
        <row r="91">
          <cell r="A91">
            <v>514747</v>
          </cell>
          <cell r="B91" t="str">
            <v>ليندا حفار حبال</v>
          </cell>
          <cell r="C91" t="str">
            <v>هيثم</v>
          </cell>
          <cell r="D91" t="str">
            <v>سحر</v>
          </cell>
          <cell r="E91" t="str">
            <v>أنثى</v>
          </cell>
          <cell r="F91" t="str">
            <v>دمشق</v>
          </cell>
          <cell r="G91">
            <v>33252</v>
          </cell>
          <cell r="H91" t="str">
            <v>العربية السورية</v>
          </cell>
          <cell r="I91" t="str">
            <v>الرابعة حديث</v>
          </cell>
          <cell r="J91" t="str">
            <v>فنون نسوية</v>
          </cell>
          <cell r="K91">
            <v>2008</v>
          </cell>
          <cell r="L91" t="str">
            <v>دمشق</v>
          </cell>
        </row>
        <row r="92">
          <cell r="A92">
            <v>514775</v>
          </cell>
          <cell r="B92" t="str">
            <v>مروة قادري</v>
          </cell>
          <cell r="C92" t="str">
            <v>عماد</v>
          </cell>
          <cell r="D92" t="str">
            <v>ضحوك</v>
          </cell>
          <cell r="E92" t="str">
            <v>أنثى</v>
          </cell>
          <cell r="F92" t="str">
            <v>شام</v>
          </cell>
          <cell r="G92">
            <v>34335</v>
          </cell>
          <cell r="H92" t="str">
            <v>العربية السورية</v>
          </cell>
          <cell r="I92" t="str">
            <v>الرابعة</v>
          </cell>
          <cell r="J92" t="str">
            <v>فنون نسوية</v>
          </cell>
          <cell r="Q92" t="str">
            <v/>
          </cell>
          <cell r="R92" t="str">
            <v>MARWA KADREE</v>
          </cell>
          <cell r="S92" t="str">
            <v>EMAD</v>
          </cell>
          <cell r="T92" t="str">
            <v>DAHOOK</v>
          </cell>
          <cell r="U92" t="str">
            <v>SHAM</v>
          </cell>
          <cell r="V92" t="str">
            <v/>
          </cell>
          <cell r="W92" t="str">
            <v/>
          </cell>
          <cell r="X92" t="str">
            <v/>
          </cell>
          <cell r="Y92" t="str">
            <v/>
          </cell>
          <cell r="Z92" t="str">
            <v/>
          </cell>
          <cell r="AA92" t="str">
            <v/>
          </cell>
          <cell r="AB92" t="str">
            <v/>
          </cell>
          <cell r="AC92" t="str">
            <v/>
          </cell>
        </row>
        <row r="93">
          <cell r="A93">
            <v>514777</v>
          </cell>
          <cell r="B93" t="str">
            <v>مروة العمارين</v>
          </cell>
          <cell r="C93" t="str">
            <v>حسين</v>
          </cell>
          <cell r="D93" t="str">
            <v>عائشة</v>
          </cell>
          <cell r="E93" t="str">
            <v>أنثى</v>
          </cell>
          <cell r="F93" t="str">
            <v>نوى</v>
          </cell>
          <cell r="G93">
            <v>33424</v>
          </cell>
          <cell r="H93" t="str">
            <v>العربية السورية</v>
          </cell>
          <cell r="I93" t="str">
            <v>الثالثة</v>
          </cell>
          <cell r="J93" t="str">
            <v>أدبي</v>
          </cell>
          <cell r="K93" t="str">
            <v/>
          </cell>
          <cell r="Q93" t="str">
            <v/>
          </cell>
          <cell r="R93" t="str">
            <v>marwa alamarin</v>
          </cell>
          <cell r="S93" t="str">
            <v>hoseen</v>
          </cell>
          <cell r="T93" t="str">
            <v>aesha</v>
          </cell>
          <cell r="U93" t="str">
            <v>nawa</v>
          </cell>
          <cell r="V93" t="str">
            <v/>
          </cell>
          <cell r="W93" t="str">
            <v/>
          </cell>
          <cell r="X93" t="str">
            <v/>
          </cell>
          <cell r="Y93" t="str">
            <v/>
          </cell>
          <cell r="Z93" t="str">
            <v/>
          </cell>
          <cell r="AA93" t="str">
            <v/>
          </cell>
          <cell r="AB93" t="str">
            <v/>
          </cell>
          <cell r="AC93" t="str">
            <v/>
          </cell>
        </row>
        <row r="94">
          <cell r="A94">
            <v>514809</v>
          </cell>
          <cell r="B94" t="str">
            <v>منيره ريا</v>
          </cell>
          <cell r="C94" t="str">
            <v>حازم</v>
          </cell>
          <cell r="D94" t="str">
            <v>دلال</v>
          </cell>
          <cell r="E94" t="str">
            <v>أنثى</v>
          </cell>
          <cell r="F94" t="str">
            <v>النبك</v>
          </cell>
          <cell r="G94">
            <v>34335</v>
          </cell>
          <cell r="H94" t="str">
            <v>العربية السورية</v>
          </cell>
          <cell r="I94" t="str">
            <v>الرابعة</v>
          </cell>
          <cell r="J94" t="str">
            <v>فنون نسوية</v>
          </cell>
          <cell r="K94">
            <v>2011</v>
          </cell>
          <cell r="Q94" t="str">
            <v/>
          </cell>
          <cell r="R94" t="str">
            <v>MUNIRA RAIYA</v>
          </cell>
          <cell r="S94" t="str">
            <v>HAZEM</v>
          </cell>
          <cell r="T94" t="str">
            <v>DALAL</v>
          </cell>
          <cell r="U94" t="str">
            <v>DAMA SUBURB</v>
          </cell>
          <cell r="V94" t="str">
            <v/>
          </cell>
          <cell r="W94" t="str">
            <v/>
          </cell>
          <cell r="X94" t="str">
            <v/>
          </cell>
          <cell r="Y94" t="str">
            <v/>
          </cell>
          <cell r="Z94" t="str">
            <v/>
          </cell>
          <cell r="AA94" t="str">
            <v/>
          </cell>
          <cell r="AB94" t="str">
            <v/>
          </cell>
          <cell r="AC94" t="str">
            <v/>
          </cell>
        </row>
        <row r="95">
          <cell r="A95">
            <v>514813</v>
          </cell>
          <cell r="B95" t="str">
            <v>مها العفلق</v>
          </cell>
          <cell r="C95" t="str">
            <v>اسد</v>
          </cell>
          <cell r="D95" t="str">
            <v>منيفه</v>
          </cell>
          <cell r="E95" t="str">
            <v>أنثى</v>
          </cell>
          <cell r="F95" t="str">
            <v>صلخد</v>
          </cell>
          <cell r="G95">
            <v>31284</v>
          </cell>
          <cell r="H95" t="str">
            <v>العربية السورية</v>
          </cell>
          <cell r="I95" t="str">
            <v>الرابعة</v>
          </cell>
          <cell r="J95" t="str">
            <v>فنون نسوية</v>
          </cell>
          <cell r="L95" t="str">
            <v>السويداء</v>
          </cell>
          <cell r="Q95" t="str">
            <v/>
          </cell>
          <cell r="R95" t="str">
            <v>maha alaflak</v>
          </cell>
          <cell r="S95" t="str">
            <v>asad</v>
          </cell>
          <cell r="T95" t="str">
            <v>monefa</v>
          </cell>
          <cell r="U95" t="str">
            <v>swaida</v>
          </cell>
          <cell r="V95" t="str">
            <v/>
          </cell>
          <cell r="W95" t="str">
            <v/>
          </cell>
          <cell r="X95" t="str">
            <v/>
          </cell>
          <cell r="Y95" t="str">
            <v/>
          </cell>
          <cell r="Z95" t="str">
            <v/>
          </cell>
          <cell r="AA95" t="str">
            <v/>
          </cell>
          <cell r="AB95" t="str">
            <v/>
          </cell>
          <cell r="AC95" t="str">
            <v/>
          </cell>
        </row>
        <row r="96">
          <cell r="A96">
            <v>514846</v>
          </cell>
          <cell r="B96" t="str">
            <v>نجاة خابوري</v>
          </cell>
          <cell r="C96" t="str">
            <v>امين</v>
          </cell>
          <cell r="D96" t="str">
            <v>صديقة</v>
          </cell>
          <cell r="E96" t="str">
            <v>أنثى</v>
          </cell>
          <cell r="F96" t="str">
            <v>السقيلبية</v>
          </cell>
          <cell r="G96">
            <v>32874</v>
          </cell>
          <cell r="H96" t="str">
            <v>العربية السورية</v>
          </cell>
          <cell r="I96" t="str">
            <v>الرابعة</v>
          </cell>
          <cell r="J96" t="str">
            <v>أدبي</v>
          </cell>
          <cell r="Q96" t="str">
            <v/>
          </cell>
          <cell r="R96" t="str">
            <v>NAJAT KHABORY</v>
          </cell>
          <cell r="S96" t="str">
            <v>AMEEN</v>
          </cell>
          <cell r="T96" t="str">
            <v>SADIKA</v>
          </cell>
          <cell r="U96" t="str">
            <v>ALSKYLBEEH</v>
          </cell>
          <cell r="V96" t="str">
            <v/>
          </cell>
          <cell r="W96" t="str">
            <v/>
          </cell>
          <cell r="X96" t="str">
            <v/>
          </cell>
          <cell r="Y96" t="str">
            <v/>
          </cell>
          <cell r="Z96" t="str">
            <v/>
          </cell>
          <cell r="AA96" t="str">
            <v/>
          </cell>
          <cell r="AB96" t="str">
            <v/>
          </cell>
          <cell r="AC96" t="str">
            <v/>
          </cell>
        </row>
        <row r="97">
          <cell r="A97">
            <v>514862</v>
          </cell>
          <cell r="B97" t="str">
            <v>نرمين مكي</v>
          </cell>
          <cell r="C97" t="str">
            <v>رضوان</v>
          </cell>
          <cell r="D97" t="str">
            <v>فادية</v>
          </cell>
          <cell r="E97" t="str">
            <v>أنثى</v>
          </cell>
          <cell r="F97" t="str">
            <v>دمشق</v>
          </cell>
          <cell r="G97">
            <v>33019</v>
          </cell>
          <cell r="H97" t="str">
            <v>الفلسطينية السورية</v>
          </cell>
          <cell r="I97" t="str">
            <v>الرابعة</v>
          </cell>
          <cell r="J97" t="str">
            <v>فنون نسوية</v>
          </cell>
          <cell r="K97">
            <v>2008</v>
          </cell>
          <cell r="L97" t="str">
            <v>القنيطرة</v>
          </cell>
          <cell r="Q97" t="str">
            <v/>
          </cell>
          <cell r="R97" t="str">
            <v>NRMIEN MAKE</v>
          </cell>
          <cell r="S97" t="str">
            <v>REDWAN</v>
          </cell>
          <cell r="T97" t="str">
            <v>FADIA</v>
          </cell>
          <cell r="U97" t="str">
            <v>DAMASCUS</v>
          </cell>
          <cell r="V97" t="str">
            <v/>
          </cell>
          <cell r="W97" t="str">
            <v/>
          </cell>
          <cell r="X97" t="str">
            <v/>
          </cell>
          <cell r="Y97" t="str">
            <v/>
          </cell>
          <cell r="Z97" t="str">
            <v/>
          </cell>
          <cell r="AA97" t="str">
            <v/>
          </cell>
          <cell r="AB97" t="str">
            <v/>
          </cell>
          <cell r="AC97" t="str">
            <v/>
          </cell>
        </row>
        <row r="98">
          <cell r="A98">
            <v>514874</v>
          </cell>
          <cell r="B98" t="str">
            <v>نغم ابو مغضب</v>
          </cell>
          <cell r="C98" t="str">
            <v>نزار</v>
          </cell>
          <cell r="D98" t="str">
            <v>اعتدال</v>
          </cell>
          <cell r="E98" t="str">
            <v>أنثى</v>
          </cell>
          <cell r="F98" t="str">
            <v/>
          </cell>
          <cell r="H98" t="str">
            <v>العربية السورية</v>
          </cell>
          <cell r="I98" t="str">
            <v>الثالثة</v>
          </cell>
        </row>
        <row r="99">
          <cell r="A99">
            <v>514933</v>
          </cell>
          <cell r="B99" t="str">
            <v>هبه العلي</v>
          </cell>
          <cell r="C99" t="str">
            <v>احمد</v>
          </cell>
          <cell r="D99" t="str">
            <v>انتصار</v>
          </cell>
          <cell r="E99" t="str">
            <v>أنثى</v>
          </cell>
          <cell r="F99" t="str">
            <v>صبورة</v>
          </cell>
          <cell r="G99">
            <v>32109</v>
          </cell>
          <cell r="H99" t="str">
            <v>العربية السورية</v>
          </cell>
          <cell r="I99" t="str">
            <v>الثالثة حديث</v>
          </cell>
          <cell r="J99" t="str">
            <v>أدبي</v>
          </cell>
          <cell r="Q99" t="str">
            <v/>
          </cell>
          <cell r="R99" t="str">
            <v>HEBA ALALI</v>
          </cell>
          <cell r="S99" t="str">
            <v>AHMAD</v>
          </cell>
          <cell r="T99" t="str">
            <v>ENTESAR</v>
          </cell>
          <cell r="U99" t="str">
            <v>SABOORA</v>
          </cell>
          <cell r="V99" t="str">
            <v/>
          </cell>
          <cell r="W99" t="str">
            <v/>
          </cell>
          <cell r="X99" t="str">
            <v/>
          </cell>
          <cell r="Y99" t="str">
            <v/>
          </cell>
          <cell r="Z99" t="str">
            <v/>
          </cell>
          <cell r="AA99" t="str">
            <v>م</v>
          </cell>
          <cell r="AB99" t="str">
            <v>م</v>
          </cell>
          <cell r="AC99" t="str">
            <v/>
          </cell>
        </row>
        <row r="100">
          <cell r="A100">
            <v>515086</v>
          </cell>
          <cell r="B100" t="str">
            <v>فهد قنزع</v>
          </cell>
          <cell r="C100" t="str">
            <v>علي</v>
          </cell>
          <cell r="D100" t="str">
            <v>فكراه</v>
          </cell>
          <cell r="E100" t="str">
            <v>أنثى</v>
          </cell>
          <cell r="F100" t="str">
            <v>دمشق</v>
          </cell>
          <cell r="G100">
            <v>29475</v>
          </cell>
          <cell r="H100" t="str">
            <v>العربية السورية</v>
          </cell>
          <cell r="I100" t="str">
            <v>الرابعة</v>
          </cell>
          <cell r="J100" t="str">
            <v>أدبي</v>
          </cell>
          <cell r="K100" t="str">
            <v/>
          </cell>
          <cell r="Q100" t="str">
            <v/>
          </cell>
          <cell r="R100" t="str">
            <v>FAHED KANZAA</v>
          </cell>
          <cell r="S100" t="str">
            <v>ALI</v>
          </cell>
          <cell r="T100" t="str">
            <v>KAKRHEA</v>
          </cell>
          <cell r="U100" t="str">
            <v>DAMASCUS</v>
          </cell>
          <cell r="V100" t="str">
            <v/>
          </cell>
          <cell r="W100" t="str">
            <v/>
          </cell>
          <cell r="X100" t="str">
            <v/>
          </cell>
          <cell r="Y100" t="str">
            <v/>
          </cell>
          <cell r="Z100" t="str">
            <v/>
          </cell>
          <cell r="AA100" t="str">
            <v/>
          </cell>
          <cell r="AB100" t="str">
            <v/>
          </cell>
          <cell r="AC100" t="str">
            <v/>
          </cell>
        </row>
        <row r="101">
          <cell r="A101">
            <v>515099</v>
          </cell>
          <cell r="B101" t="str">
            <v xml:space="preserve">احمد حمزة </v>
          </cell>
          <cell r="C101" t="str">
            <v>محمد</v>
          </cell>
          <cell r="D101" t="str">
            <v>فطوم</v>
          </cell>
          <cell r="E101" t="str">
            <v>ذكر</v>
          </cell>
          <cell r="F101" t="str">
            <v xml:space="preserve">حفير فوقا </v>
          </cell>
          <cell r="G101">
            <v>29225</v>
          </cell>
          <cell r="H101" t="str">
            <v>العربية السورية</v>
          </cell>
          <cell r="I101" t="str">
            <v>الثالثة حديث</v>
          </cell>
          <cell r="J101" t="str">
            <v>أدبي</v>
          </cell>
          <cell r="K101" t="str">
            <v/>
          </cell>
          <cell r="Q101" t="str">
            <v/>
          </cell>
          <cell r="R101" t="str">
            <v>Ahmad Hamzeh</v>
          </cell>
          <cell r="S101" t="str">
            <v xml:space="preserve">Mohammad </v>
          </cell>
          <cell r="T101" t="str">
            <v>Fatom</v>
          </cell>
          <cell r="U101" t="str">
            <v>Damascus</v>
          </cell>
          <cell r="V101" t="str">
            <v/>
          </cell>
          <cell r="W101" t="str">
            <v/>
          </cell>
          <cell r="X101" t="str">
            <v/>
          </cell>
          <cell r="Y101" t="str">
            <v/>
          </cell>
          <cell r="Z101" t="str">
            <v/>
          </cell>
          <cell r="AA101" t="str">
            <v/>
          </cell>
          <cell r="AB101" t="str">
            <v/>
          </cell>
          <cell r="AC101" t="str">
            <v/>
          </cell>
        </row>
        <row r="102">
          <cell r="A102">
            <v>515116</v>
          </cell>
          <cell r="B102" t="str">
            <v>الاء كلساني</v>
          </cell>
          <cell r="C102" t="str">
            <v>محمدفايز</v>
          </cell>
          <cell r="D102" t="str">
            <v>نبيلة</v>
          </cell>
          <cell r="E102" t="str">
            <v>أنثى</v>
          </cell>
          <cell r="F102" t="str">
            <v>دمشق</v>
          </cell>
          <cell r="G102">
            <v>33613</v>
          </cell>
          <cell r="H102" t="str">
            <v>العربية السورية</v>
          </cell>
          <cell r="I102" t="str">
            <v>الرابعة حديث</v>
          </cell>
          <cell r="J102" t="str">
            <v>فنون نسوية</v>
          </cell>
          <cell r="K102">
            <v>2009</v>
          </cell>
          <cell r="Q102" t="str">
            <v/>
          </cell>
          <cell r="R102" t="str">
            <v>ALAA KLSANI</v>
          </cell>
          <cell r="S102" t="str">
            <v>MUHAMMAD FAYEZ</v>
          </cell>
          <cell r="T102" t="str">
            <v>NABILA</v>
          </cell>
          <cell r="U102" t="str">
            <v>DAMASCUS</v>
          </cell>
          <cell r="V102" t="str">
            <v/>
          </cell>
          <cell r="W102" t="str">
            <v/>
          </cell>
          <cell r="X102" t="str">
            <v/>
          </cell>
          <cell r="Y102" t="str">
            <v/>
          </cell>
          <cell r="Z102" t="str">
            <v/>
          </cell>
          <cell r="AA102" t="str">
            <v/>
          </cell>
          <cell r="AB102" t="str">
            <v/>
          </cell>
          <cell r="AC102" t="str">
            <v/>
          </cell>
        </row>
        <row r="103">
          <cell r="A103">
            <v>515190</v>
          </cell>
          <cell r="B103" t="str">
            <v>بدور الاحمر</v>
          </cell>
          <cell r="C103" t="str">
            <v>ياسين</v>
          </cell>
          <cell r="D103" t="str">
            <v>نوره</v>
          </cell>
          <cell r="E103" t="str">
            <v>أنثى</v>
          </cell>
          <cell r="F103" t="str">
            <v>التل</v>
          </cell>
          <cell r="G103">
            <v>34201</v>
          </cell>
          <cell r="H103" t="str">
            <v>العربية السورية</v>
          </cell>
          <cell r="I103" t="str">
            <v>الثالثة</v>
          </cell>
          <cell r="J103" t="str">
            <v>علمي</v>
          </cell>
          <cell r="K103">
            <v>2011</v>
          </cell>
          <cell r="Q103" t="str">
            <v/>
          </cell>
          <cell r="R103" t="str">
            <v>Bador AlAhmar</v>
          </cell>
          <cell r="S103" t="str">
            <v>Yaseen</v>
          </cell>
          <cell r="T103" t="str">
            <v>Noura</v>
          </cell>
          <cell r="U103" t="str">
            <v>Al Tal</v>
          </cell>
          <cell r="V103" t="str">
            <v/>
          </cell>
          <cell r="W103" t="str">
            <v/>
          </cell>
          <cell r="X103" t="str">
            <v/>
          </cell>
          <cell r="Y103" t="str">
            <v/>
          </cell>
          <cell r="Z103" t="str">
            <v/>
          </cell>
          <cell r="AA103" t="str">
            <v/>
          </cell>
          <cell r="AB103" t="str">
            <v/>
          </cell>
          <cell r="AC103" t="str">
            <v/>
          </cell>
        </row>
        <row r="104">
          <cell r="A104">
            <v>515215</v>
          </cell>
          <cell r="B104" t="str">
            <v>تمارة أيو عزيزة</v>
          </cell>
          <cell r="C104" t="str">
            <v>عدنان</v>
          </cell>
          <cell r="D104" t="str">
            <v>لميس</v>
          </cell>
          <cell r="E104" t="str">
            <v>أنثى</v>
          </cell>
          <cell r="F104" t="str">
            <v>درعا</v>
          </cell>
          <cell r="G104">
            <v>33828</v>
          </cell>
          <cell r="H104" t="str">
            <v>الفلسطينية السورية</v>
          </cell>
          <cell r="I104" t="str">
            <v>الرابعة</v>
          </cell>
          <cell r="J104" t="str">
            <v>أدبي</v>
          </cell>
          <cell r="K104">
            <v>2011</v>
          </cell>
          <cell r="L104" t="str">
            <v>درعا</v>
          </cell>
          <cell r="Q104" t="str">
            <v/>
          </cell>
          <cell r="R104" t="str">
            <v xml:space="preserve">tamara  abo aziza </v>
          </cell>
          <cell r="S104" t="str">
            <v xml:space="preserve">adnan </v>
          </cell>
          <cell r="T104" t="str">
            <v xml:space="preserve">lamis </v>
          </cell>
          <cell r="U104" t="str">
            <v>daraa</v>
          </cell>
          <cell r="V104" t="str">
            <v/>
          </cell>
          <cell r="W104" t="str">
            <v/>
          </cell>
          <cell r="X104" t="str">
            <v/>
          </cell>
          <cell r="Y104" t="str">
            <v/>
          </cell>
          <cell r="Z104" t="str">
            <v/>
          </cell>
          <cell r="AA104" t="str">
            <v/>
          </cell>
          <cell r="AB104" t="str">
            <v/>
          </cell>
          <cell r="AC104" t="str">
            <v>مستنفذ فصل ثاني 2022-2023</v>
          </cell>
        </row>
        <row r="105">
          <cell r="A105">
            <v>515239</v>
          </cell>
          <cell r="B105" t="str">
            <v>جيهان قاسم</v>
          </cell>
          <cell r="C105" t="str">
            <v>احمد</v>
          </cell>
          <cell r="D105" t="str">
            <v>نوفه</v>
          </cell>
          <cell r="E105" t="str">
            <v>أنثى</v>
          </cell>
          <cell r="F105" t="str">
            <v>خان الشيح</v>
          </cell>
          <cell r="G105">
            <v>32082</v>
          </cell>
          <cell r="H105" t="str">
            <v>الفلسطينية السورية</v>
          </cell>
          <cell r="I105" t="str">
            <v>الرابعة</v>
          </cell>
          <cell r="J105" t="str">
            <v>فنون نسوية</v>
          </cell>
          <cell r="K105">
            <v>2006</v>
          </cell>
          <cell r="L105" t="str">
            <v>ريف دمشق</v>
          </cell>
          <cell r="Q105" t="str">
            <v/>
          </cell>
          <cell r="R105" t="str">
            <v>JEHAN KASEM</v>
          </cell>
          <cell r="S105" t="str">
            <v>AHMAD</v>
          </cell>
          <cell r="T105" t="str">
            <v>NOFA</v>
          </cell>
          <cell r="U105" t="str">
            <v>DAMASCUS</v>
          </cell>
          <cell r="V105" t="str">
            <v/>
          </cell>
          <cell r="W105" t="str">
            <v/>
          </cell>
          <cell r="X105" t="str">
            <v/>
          </cell>
          <cell r="Y105" t="str">
            <v/>
          </cell>
          <cell r="Z105" t="str">
            <v/>
          </cell>
          <cell r="AA105" t="str">
            <v/>
          </cell>
          <cell r="AB105" t="str">
            <v/>
          </cell>
          <cell r="AC105" t="str">
            <v/>
          </cell>
        </row>
        <row r="106">
          <cell r="A106">
            <v>515293</v>
          </cell>
          <cell r="B106" t="str">
            <v>ديماالطويل</v>
          </cell>
          <cell r="C106" t="str">
            <v>شمس الدين</v>
          </cell>
          <cell r="D106" t="str">
            <v>خوله</v>
          </cell>
          <cell r="E106" t="str">
            <v>أنثى</v>
          </cell>
          <cell r="F106" t="str">
            <v>دوما</v>
          </cell>
          <cell r="G106">
            <v>34049</v>
          </cell>
          <cell r="H106" t="str">
            <v>العربية السورية</v>
          </cell>
          <cell r="I106" t="str">
            <v>الرابعة حديث</v>
          </cell>
          <cell r="J106" t="str">
            <v>أدبي</v>
          </cell>
          <cell r="K106">
            <v>2010</v>
          </cell>
          <cell r="Q106" t="str">
            <v/>
          </cell>
          <cell r="R106" t="str">
            <v>DEMA ALTOIL</v>
          </cell>
          <cell r="S106" t="str">
            <v>SHAMES ALDEN</v>
          </cell>
          <cell r="T106" t="str">
            <v>KHAWLA</v>
          </cell>
          <cell r="U106" t="str">
            <v>DOMA</v>
          </cell>
          <cell r="V106" t="str">
            <v/>
          </cell>
          <cell r="W106" t="str">
            <v/>
          </cell>
          <cell r="X106" t="str">
            <v/>
          </cell>
          <cell r="Y106" t="str">
            <v/>
          </cell>
          <cell r="Z106" t="str">
            <v/>
          </cell>
          <cell r="AA106" t="str">
            <v/>
          </cell>
          <cell r="AB106" t="str">
            <v/>
          </cell>
          <cell r="AC106" t="str">
            <v/>
          </cell>
        </row>
        <row r="107">
          <cell r="A107">
            <v>515325</v>
          </cell>
          <cell r="B107" t="str">
            <v>رزان الزرعي</v>
          </cell>
          <cell r="C107" t="str">
            <v>سمير</v>
          </cell>
          <cell r="D107" t="str">
            <v>صباح</v>
          </cell>
          <cell r="E107" t="str">
            <v>أنثى</v>
          </cell>
          <cell r="F107" t="str">
            <v/>
          </cell>
          <cell r="H107" t="str">
            <v>العربية السورية</v>
          </cell>
          <cell r="I107" t="str">
            <v>الرابعة</v>
          </cell>
        </row>
        <row r="108">
          <cell r="A108">
            <v>515331</v>
          </cell>
          <cell r="B108" t="str">
            <v>رشا اسماعيل</v>
          </cell>
          <cell r="C108" t="str">
            <v>عبدو</v>
          </cell>
          <cell r="D108" t="str">
            <v>فاطمة</v>
          </cell>
          <cell r="E108" t="str">
            <v>أنثى</v>
          </cell>
          <cell r="F108" t="str">
            <v>دمشق</v>
          </cell>
          <cell r="G108">
            <v>30619</v>
          </cell>
          <cell r="H108" t="str">
            <v>العربية السورية</v>
          </cell>
          <cell r="I108" t="str">
            <v>الثالثة</v>
          </cell>
          <cell r="J108" t="str">
            <v>فنون نسوية</v>
          </cell>
          <cell r="K108">
            <v>2000</v>
          </cell>
          <cell r="Q108" t="str">
            <v/>
          </cell>
          <cell r="R108" t="str">
            <v>Rasha Esmail</v>
          </cell>
          <cell r="S108" t="str">
            <v>Abdo</v>
          </cell>
          <cell r="T108" t="str">
            <v>Fatema</v>
          </cell>
          <cell r="U108" t="str">
            <v>Damascus</v>
          </cell>
          <cell r="V108" t="str">
            <v/>
          </cell>
          <cell r="W108" t="str">
            <v/>
          </cell>
          <cell r="X108" t="str">
            <v/>
          </cell>
          <cell r="Y108" t="str">
            <v/>
          </cell>
          <cell r="Z108" t="str">
            <v/>
          </cell>
          <cell r="AA108" t="str">
            <v/>
          </cell>
          <cell r="AB108" t="str">
            <v/>
          </cell>
          <cell r="AC108" t="str">
            <v/>
          </cell>
        </row>
        <row r="109">
          <cell r="A109">
            <v>515391</v>
          </cell>
          <cell r="B109" t="str">
            <v>ريم الضماد</v>
          </cell>
          <cell r="C109" t="str">
            <v>محمدمحسن</v>
          </cell>
          <cell r="D109" t="str">
            <v>فايزة</v>
          </cell>
          <cell r="E109" t="str">
            <v>أنثى</v>
          </cell>
          <cell r="F109" t="str">
            <v/>
          </cell>
          <cell r="H109" t="str">
            <v>العربية السورية</v>
          </cell>
          <cell r="I109" t="str">
            <v>الثانية</v>
          </cell>
        </row>
        <row r="110">
          <cell r="A110">
            <v>515398</v>
          </cell>
          <cell r="B110" t="str">
            <v>ريم زين</v>
          </cell>
          <cell r="C110" t="str">
            <v>نسيم</v>
          </cell>
          <cell r="D110" t="str">
            <v>هدى</v>
          </cell>
          <cell r="E110" t="str">
            <v>أنثى</v>
          </cell>
          <cell r="F110" t="str">
            <v>قطنا</v>
          </cell>
          <cell r="G110" t="str">
            <v>1/1/1989</v>
          </cell>
          <cell r="H110" t="str">
            <v>العربية السورية</v>
          </cell>
          <cell r="I110" t="str">
            <v>الرابعة</v>
          </cell>
          <cell r="J110" t="str">
            <v>علمي</v>
          </cell>
          <cell r="K110" t="str">
            <v>2007</v>
          </cell>
          <cell r="Q110" t="str">
            <v/>
          </cell>
          <cell r="R110" t="str">
            <v>REEM ZAIN</v>
          </cell>
          <cell r="S110" t="str">
            <v>NASEM</v>
          </cell>
          <cell r="T110" t="str">
            <v>HUDA</v>
          </cell>
          <cell r="U110" t="str">
            <v>KATANA</v>
          </cell>
          <cell r="V110" t="str">
            <v/>
          </cell>
          <cell r="W110" t="str">
            <v/>
          </cell>
          <cell r="X110" t="str">
            <v/>
          </cell>
          <cell r="Y110" t="str">
            <v/>
          </cell>
          <cell r="Z110" t="str">
            <v/>
          </cell>
          <cell r="AA110" t="str">
            <v/>
          </cell>
          <cell r="AB110" t="str">
            <v/>
          </cell>
          <cell r="AC110" t="str">
            <v/>
          </cell>
        </row>
        <row r="111">
          <cell r="A111">
            <v>515402</v>
          </cell>
          <cell r="B111" t="str">
            <v>ريما الخالدي</v>
          </cell>
          <cell r="C111" t="str">
            <v>احمد بن عيدسعيد</v>
          </cell>
          <cell r="D111" t="str">
            <v>عائده</v>
          </cell>
          <cell r="E111" t="str">
            <v>أنثى</v>
          </cell>
          <cell r="F111" t="str">
            <v>دمشق</v>
          </cell>
          <cell r="G111">
            <v>28296</v>
          </cell>
          <cell r="H111" t="str">
            <v>العربية السورية</v>
          </cell>
          <cell r="I111" t="str">
            <v>الثالثة</v>
          </cell>
          <cell r="J111" t="str">
            <v>فنون نسوية</v>
          </cell>
          <cell r="Q111" t="str">
            <v/>
          </cell>
          <cell r="R111" t="str">
            <v>RIMA ALKHALDI</v>
          </cell>
          <cell r="S111" t="str">
            <v>AHMAD SAEED</v>
          </cell>
          <cell r="T111" t="str">
            <v>AIDA</v>
          </cell>
          <cell r="U111" t="str">
            <v>DAMASCUS</v>
          </cell>
          <cell r="V111" t="str">
            <v/>
          </cell>
          <cell r="W111" t="str">
            <v/>
          </cell>
          <cell r="X111" t="str">
            <v/>
          </cell>
          <cell r="Y111" t="str">
            <v/>
          </cell>
          <cell r="Z111" t="str">
            <v/>
          </cell>
          <cell r="AA111" t="str">
            <v/>
          </cell>
          <cell r="AB111" t="str">
            <v/>
          </cell>
          <cell r="AC111" t="str">
            <v/>
          </cell>
        </row>
        <row r="112">
          <cell r="A112">
            <v>515436</v>
          </cell>
          <cell r="B112" t="str">
            <v>سنى فبسي</v>
          </cell>
          <cell r="C112" t="str">
            <v>قدسي</v>
          </cell>
          <cell r="D112" t="str">
            <v>هناء</v>
          </cell>
          <cell r="E112" t="str">
            <v>أنثى</v>
          </cell>
          <cell r="F112" t="str">
            <v>يرموك</v>
          </cell>
          <cell r="G112">
            <v>34064</v>
          </cell>
          <cell r="H112" t="str">
            <v>العربية السورية</v>
          </cell>
          <cell r="I112" t="str">
            <v>الثالثة</v>
          </cell>
          <cell r="J112" t="str">
            <v>علمي</v>
          </cell>
          <cell r="L112" t="str">
            <v>القنيطرة</v>
          </cell>
        </row>
        <row r="113">
          <cell r="A113">
            <v>515528</v>
          </cell>
          <cell r="B113" t="str">
            <v>غديرالحوراني</v>
          </cell>
          <cell r="C113" t="str">
            <v>علاء</v>
          </cell>
          <cell r="D113" t="str">
            <v>امينة</v>
          </cell>
          <cell r="E113" t="str">
            <v>أنثى</v>
          </cell>
          <cell r="F113" t="str">
            <v>دمشق</v>
          </cell>
          <cell r="G113">
            <v>33691</v>
          </cell>
          <cell r="H113" t="str">
            <v>العربية السورية</v>
          </cell>
          <cell r="I113" t="str">
            <v>الرابعة</v>
          </cell>
          <cell r="J113" t="str">
            <v>علمي</v>
          </cell>
          <cell r="K113" t="str">
            <v/>
          </cell>
          <cell r="Q113" t="str">
            <v/>
          </cell>
          <cell r="R113" t="str">
            <v>ghadeer alhorani</v>
          </cell>
          <cell r="S113" t="str">
            <v>alaa</v>
          </cell>
          <cell r="T113" t="str">
            <v>amina</v>
          </cell>
          <cell r="U113" t="str">
            <v>damascus</v>
          </cell>
          <cell r="V113" t="str">
            <v/>
          </cell>
          <cell r="W113" t="str">
            <v/>
          </cell>
          <cell r="X113" t="str">
            <v/>
          </cell>
          <cell r="Y113" t="str">
            <v/>
          </cell>
          <cell r="Z113" t="str">
            <v/>
          </cell>
          <cell r="AA113" t="str">
            <v/>
          </cell>
          <cell r="AB113" t="str">
            <v/>
          </cell>
          <cell r="AC113" t="str">
            <v/>
          </cell>
        </row>
        <row r="114">
          <cell r="A114">
            <v>515539</v>
          </cell>
          <cell r="B114" t="str">
            <v>فادياالغضة</v>
          </cell>
          <cell r="C114" t="str">
            <v>مدحت</v>
          </cell>
          <cell r="D114" t="str">
            <v>سلام</v>
          </cell>
          <cell r="E114" t="str">
            <v>أنثى</v>
          </cell>
          <cell r="F114" t="str">
            <v>ربيعه</v>
          </cell>
          <cell r="G114">
            <v>34033</v>
          </cell>
          <cell r="H114" t="str">
            <v>العربية السورية</v>
          </cell>
          <cell r="I114" t="str">
            <v>الثالثة</v>
          </cell>
          <cell r="J114" t="str">
            <v>فنون نسوية</v>
          </cell>
          <cell r="K114" t="str">
            <v/>
          </cell>
          <cell r="Q114" t="str">
            <v/>
          </cell>
          <cell r="R114" t="str">
            <v>fadia algheda</v>
          </cell>
          <cell r="S114" t="str">
            <v>modhat</v>
          </cell>
          <cell r="T114" t="str">
            <v>salam</v>
          </cell>
          <cell r="U114" t="str">
            <v>rabiea</v>
          </cell>
          <cell r="V114" t="str">
            <v/>
          </cell>
          <cell r="W114" t="str">
            <v/>
          </cell>
          <cell r="X114" t="str">
            <v/>
          </cell>
          <cell r="Y114" t="str">
            <v/>
          </cell>
          <cell r="Z114" t="str">
            <v/>
          </cell>
          <cell r="AA114" t="str">
            <v/>
          </cell>
          <cell r="AB114" t="str">
            <v/>
          </cell>
          <cell r="AC114" t="str">
            <v/>
          </cell>
        </row>
        <row r="115">
          <cell r="A115">
            <v>515575</v>
          </cell>
          <cell r="B115" t="str">
            <v>لونا محمود</v>
          </cell>
          <cell r="C115" t="str">
            <v>رضوان</v>
          </cell>
          <cell r="D115" t="str">
            <v>منى</v>
          </cell>
          <cell r="E115" t="str">
            <v>أنثى</v>
          </cell>
          <cell r="F115" t="str">
            <v>بخضرمو</v>
          </cell>
          <cell r="G115">
            <v>30926</v>
          </cell>
          <cell r="H115" t="str">
            <v>العربية السورية</v>
          </cell>
          <cell r="I115" t="str">
            <v>الرابعة</v>
          </cell>
          <cell r="J115" t="str">
            <v>علمي</v>
          </cell>
          <cell r="K115" t="str">
            <v/>
          </cell>
          <cell r="Q115" t="str">
            <v/>
          </cell>
          <cell r="R115" t="str">
            <v>luna mhamoud</v>
          </cell>
          <cell r="S115" t="str">
            <v>rdwan</v>
          </cell>
          <cell r="T115" t="str">
            <v>mona</v>
          </cell>
          <cell r="U115" t="str">
            <v>latakia</v>
          </cell>
          <cell r="V115" t="str">
            <v/>
          </cell>
          <cell r="W115" t="str">
            <v/>
          </cell>
          <cell r="X115" t="str">
            <v/>
          </cell>
          <cell r="Y115" t="str">
            <v/>
          </cell>
          <cell r="Z115" t="str">
            <v/>
          </cell>
          <cell r="AA115" t="str">
            <v/>
          </cell>
          <cell r="AB115" t="str">
            <v/>
          </cell>
          <cell r="AC115" t="str">
            <v/>
          </cell>
        </row>
        <row r="116">
          <cell r="A116">
            <v>515586</v>
          </cell>
          <cell r="B116" t="str">
            <v>مارلين جبارة</v>
          </cell>
          <cell r="C116" t="str">
            <v>اسعد</v>
          </cell>
          <cell r="D116" t="str">
            <v>سوسن</v>
          </cell>
          <cell r="E116" t="str">
            <v>أنثى</v>
          </cell>
          <cell r="F116" t="str">
            <v>دمشق</v>
          </cell>
          <cell r="G116">
            <v>31048</v>
          </cell>
          <cell r="H116" t="str">
            <v>العربية السورية</v>
          </cell>
          <cell r="I116" t="str">
            <v>الرابعة</v>
          </cell>
          <cell r="J116" t="str">
            <v>فنون نسوية</v>
          </cell>
          <cell r="L116" t="str">
            <v>القنيطرة</v>
          </cell>
          <cell r="Q116" t="str">
            <v/>
          </cell>
          <cell r="R116" t="str">
            <v>marlin jbara</v>
          </cell>
          <cell r="S116" t="str">
            <v>asaad</v>
          </cell>
          <cell r="T116" t="str">
            <v>sawsan</v>
          </cell>
          <cell r="U116" t="str">
            <v>damascus</v>
          </cell>
          <cell r="V116" t="str">
            <v/>
          </cell>
          <cell r="W116" t="str">
            <v/>
          </cell>
          <cell r="X116" t="str">
            <v/>
          </cell>
          <cell r="Y116" t="str">
            <v/>
          </cell>
          <cell r="Z116" t="str">
            <v/>
          </cell>
          <cell r="AA116" t="str">
            <v/>
          </cell>
          <cell r="AB116" t="str">
            <v/>
          </cell>
          <cell r="AC116" t="str">
            <v/>
          </cell>
        </row>
        <row r="117">
          <cell r="A117">
            <v>515615</v>
          </cell>
          <cell r="B117" t="str">
            <v>مرح المحاميد</v>
          </cell>
          <cell r="C117" t="str">
            <v>حسين</v>
          </cell>
          <cell r="D117" t="str">
            <v>نفل</v>
          </cell>
          <cell r="E117" t="str">
            <v>أنثى</v>
          </cell>
          <cell r="F117" t="str">
            <v>ام المياذن</v>
          </cell>
          <cell r="G117">
            <v>25112</v>
          </cell>
          <cell r="H117" t="str">
            <v>العربية السورية</v>
          </cell>
          <cell r="I117" t="str">
            <v>الثانية</v>
          </cell>
          <cell r="J117" t="str">
            <v>أدبي</v>
          </cell>
          <cell r="Q117" t="str">
            <v/>
          </cell>
          <cell r="R117" t="str">
            <v>marah almhamid</v>
          </cell>
          <cell r="S117" t="str">
            <v>hoseen</v>
          </cell>
          <cell r="T117" t="str">
            <v>nafil</v>
          </cell>
          <cell r="U117" t="str">
            <v>daraa</v>
          </cell>
          <cell r="V117" t="str">
            <v/>
          </cell>
          <cell r="W117" t="str">
            <v/>
          </cell>
          <cell r="X117" t="str">
            <v/>
          </cell>
          <cell r="Y117" t="str">
            <v/>
          </cell>
          <cell r="Z117" t="str">
            <v/>
          </cell>
          <cell r="AA117" t="str">
            <v/>
          </cell>
          <cell r="AB117" t="str">
            <v/>
          </cell>
          <cell r="AC117" t="str">
            <v/>
          </cell>
        </row>
        <row r="118">
          <cell r="A118">
            <v>515658</v>
          </cell>
          <cell r="B118" t="str">
            <v>ميسون احمد</v>
          </cell>
          <cell r="C118" t="str">
            <v>محمد</v>
          </cell>
          <cell r="D118" t="str">
            <v>اسماء</v>
          </cell>
          <cell r="E118" t="str">
            <v>أنثى</v>
          </cell>
          <cell r="F118" t="str">
            <v>سرغايا</v>
          </cell>
          <cell r="G118">
            <v>33025</v>
          </cell>
          <cell r="H118" t="str">
            <v>العربية السورية</v>
          </cell>
          <cell r="I118" t="str">
            <v>الرابعة</v>
          </cell>
          <cell r="J118" t="str">
            <v>فنون نسوية</v>
          </cell>
          <cell r="K118">
            <v>2008</v>
          </cell>
        </row>
        <row r="119">
          <cell r="A119">
            <v>515717</v>
          </cell>
          <cell r="B119" t="str">
            <v>نورالنحاس</v>
          </cell>
          <cell r="C119" t="str">
            <v>مطاع</v>
          </cell>
          <cell r="D119" t="str">
            <v>هبه</v>
          </cell>
          <cell r="E119" t="str">
            <v>أنثى</v>
          </cell>
          <cell r="F119" t="str">
            <v>دمشق</v>
          </cell>
          <cell r="G119">
            <v>28856</v>
          </cell>
          <cell r="H119" t="str">
            <v>العربية السورية</v>
          </cell>
          <cell r="I119" t="str">
            <v>الثانية</v>
          </cell>
          <cell r="J119" t="str">
            <v>فنون نسوية</v>
          </cell>
          <cell r="Q119" t="str">
            <v/>
          </cell>
          <cell r="R119" t="str">
            <v>NOUR AL NAHAS</v>
          </cell>
          <cell r="S119" t="str">
            <v>MTAWA</v>
          </cell>
          <cell r="T119" t="str">
            <v>HIBA</v>
          </cell>
          <cell r="U119" t="str">
            <v>DAMASCUS</v>
          </cell>
        </row>
        <row r="120">
          <cell r="A120">
            <v>515718</v>
          </cell>
          <cell r="B120" t="str">
            <v>نور الهدى جعفري المصري</v>
          </cell>
          <cell r="C120" t="str">
            <v>محمد ماجد</v>
          </cell>
          <cell r="D120" t="str">
            <v>وفاء</v>
          </cell>
          <cell r="E120" t="str">
            <v>أنثى</v>
          </cell>
          <cell r="F120" t="str">
            <v/>
          </cell>
          <cell r="H120" t="str">
            <v>العربية السورية</v>
          </cell>
          <cell r="I120" t="str">
            <v>الثالثة</v>
          </cell>
        </row>
        <row r="121">
          <cell r="A121">
            <v>515774</v>
          </cell>
          <cell r="B121" t="str">
            <v>هيا البكر</v>
          </cell>
          <cell r="C121" t="str">
            <v>جمعة</v>
          </cell>
          <cell r="D121" t="str">
            <v>حسنه</v>
          </cell>
          <cell r="E121" t="str">
            <v>أنثى</v>
          </cell>
          <cell r="F121" t="str">
            <v>شبعه</v>
          </cell>
          <cell r="G121">
            <v>34700</v>
          </cell>
          <cell r="H121" t="str">
            <v>العربية السورية</v>
          </cell>
          <cell r="I121" t="str">
            <v>الرابعة</v>
          </cell>
          <cell r="J121" t="str">
            <v>أدبي</v>
          </cell>
          <cell r="L121" t="str">
            <v>القنيطرة</v>
          </cell>
          <cell r="Q121" t="str">
            <v/>
          </cell>
          <cell r="R121" t="str">
            <v>haya albeker</v>
          </cell>
          <cell r="S121" t="str">
            <v>jomaa</v>
          </cell>
          <cell r="T121" t="str">
            <v>hasna</v>
          </cell>
          <cell r="U121" t="str">
            <v>shabaa</v>
          </cell>
          <cell r="V121" t="str">
            <v/>
          </cell>
          <cell r="W121" t="str">
            <v/>
          </cell>
          <cell r="X121" t="str">
            <v/>
          </cell>
          <cell r="Y121" t="str">
            <v/>
          </cell>
          <cell r="Z121" t="str">
            <v/>
          </cell>
          <cell r="AA121" t="str">
            <v/>
          </cell>
          <cell r="AB121" t="str">
            <v/>
          </cell>
          <cell r="AC121" t="str">
            <v/>
          </cell>
        </row>
        <row r="122">
          <cell r="A122">
            <v>515850</v>
          </cell>
          <cell r="B122" t="str">
            <v>اسراء العماش</v>
          </cell>
          <cell r="C122" t="str">
            <v>محمد</v>
          </cell>
          <cell r="D122" t="str">
            <v>شكوره</v>
          </cell>
          <cell r="E122" t="str">
            <v/>
          </cell>
          <cell r="F122" t="str">
            <v/>
          </cell>
          <cell r="G122" t="str">
            <v/>
          </cell>
          <cell r="I122" t="str">
            <v>الثانية</v>
          </cell>
          <cell r="K122" t="str">
            <v/>
          </cell>
          <cell r="L122" t="str">
            <v/>
          </cell>
          <cell r="M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م</v>
          </cell>
          <cell r="AC122" t="str">
            <v/>
          </cell>
        </row>
        <row r="123">
          <cell r="A123">
            <v>515851</v>
          </cell>
          <cell r="B123" t="str">
            <v>اسراء الياسين</v>
          </cell>
          <cell r="C123" t="str">
            <v>محمود</v>
          </cell>
          <cell r="D123" t="str">
            <v>فاطمة</v>
          </cell>
          <cell r="E123" t="str">
            <v>أنثى</v>
          </cell>
          <cell r="F123" t="str">
            <v>الابزمو</v>
          </cell>
          <cell r="G123">
            <v>34825</v>
          </cell>
          <cell r="H123" t="str">
            <v>العربية السورية</v>
          </cell>
          <cell r="I123" t="str">
            <v>الرابعة</v>
          </cell>
          <cell r="J123" t="str">
            <v>أدبي</v>
          </cell>
          <cell r="L123" t="str">
            <v>حلب</v>
          </cell>
          <cell r="Q123" t="str">
            <v/>
          </cell>
          <cell r="R123" t="str">
            <v>ESRAA ALYASIEN</v>
          </cell>
          <cell r="S123" t="str">
            <v>MAHMOUD</v>
          </cell>
          <cell r="T123" t="str">
            <v>FATIMA</v>
          </cell>
          <cell r="U123" t="str">
            <v>DAMASCUS</v>
          </cell>
          <cell r="V123" t="str">
            <v/>
          </cell>
          <cell r="W123" t="str">
            <v/>
          </cell>
          <cell r="X123" t="str">
            <v/>
          </cell>
          <cell r="Y123" t="str">
            <v/>
          </cell>
          <cell r="Z123" t="str">
            <v/>
          </cell>
          <cell r="AA123" t="str">
            <v/>
          </cell>
          <cell r="AB123" t="str">
            <v/>
          </cell>
          <cell r="AC123" t="str">
            <v/>
          </cell>
        </row>
        <row r="124">
          <cell r="A124">
            <v>515879</v>
          </cell>
          <cell r="B124" t="str">
            <v>الرحاب المحمد</v>
          </cell>
          <cell r="C124" t="str">
            <v>عبده</v>
          </cell>
          <cell r="D124" t="str">
            <v>زهرانه</v>
          </cell>
          <cell r="E124" t="str">
            <v>أنثى</v>
          </cell>
          <cell r="F124" t="str">
            <v>الناصريه</v>
          </cell>
          <cell r="G124" t="str">
            <v>1/17/1987</v>
          </cell>
          <cell r="H124" t="str">
            <v>العربية السورية</v>
          </cell>
          <cell r="I124" t="str">
            <v>الثالثة</v>
          </cell>
          <cell r="J124" t="str">
            <v>أدبي</v>
          </cell>
          <cell r="K124" t="str">
            <v>2013</v>
          </cell>
          <cell r="L124" t="str">
            <v>درعا</v>
          </cell>
          <cell r="Q124" t="str">
            <v/>
          </cell>
          <cell r="R124" t="str">
            <v>ALREHA ALMOHAMAD</v>
          </cell>
          <cell r="S124" t="str">
            <v>ABDO</v>
          </cell>
          <cell r="T124" t="str">
            <v>ZHDANA</v>
          </cell>
          <cell r="U124" t="str">
            <v>DARAA</v>
          </cell>
          <cell r="V124" t="str">
            <v/>
          </cell>
          <cell r="W124" t="str">
            <v/>
          </cell>
          <cell r="X124" t="str">
            <v/>
          </cell>
          <cell r="Y124" t="str">
            <v/>
          </cell>
          <cell r="Z124" t="str">
            <v/>
          </cell>
          <cell r="AA124" t="str">
            <v/>
          </cell>
          <cell r="AB124" t="str">
            <v/>
          </cell>
          <cell r="AC124" t="str">
            <v/>
          </cell>
        </row>
        <row r="125">
          <cell r="A125">
            <v>515881</v>
          </cell>
          <cell r="B125" t="str">
            <v>الفت مقلد</v>
          </cell>
          <cell r="C125" t="str">
            <v>صقر</v>
          </cell>
          <cell r="D125" t="str">
            <v>نزيره</v>
          </cell>
          <cell r="E125" t="str">
            <v>أنثى</v>
          </cell>
          <cell r="F125" t="str">
            <v>السويداء</v>
          </cell>
          <cell r="G125">
            <v>32258</v>
          </cell>
          <cell r="H125" t="str">
            <v>العربية السورية</v>
          </cell>
          <cell r="I125" t="str">
            <v>الثالثة</v>
          </cell>
          <cell r="J125" t="str">
            <v>فنون نسوية</v>
          </cell>
          <cell r="L125" t="str">
            <v>السويداء</v>
          </cell>
          <cell r="Q125" t="str">
            <v/>
          </cell>
          <cell r="R125" t="str">
            <v>olfat maklad</v>
          </cell>
          <cell r="S125" t="str">
            <v>saqr</v>
          </cell>
          <cell r="T125" t="str">
            <v>nazera</v>
          </cell>
          <cell r="U125" t="str">
            <v>swaida</v>
          </cell>
          <cell r="V125" t="str">
            <v/>
          </cell>
          <cell r="W125" t="str">
            <v/>
          </cell>
          <cell r="X125" t="str">
            <v/>
          </cell>
          <cell r="Y125" t="str">
            <v/>
          </cell>
          <cell r="Z125" t="str">
            <v/>
          </cell>
          <cell r="AA125" t="str">
            <v/>
          </cell>
          <cell r="AB125" t="str">
            <v/>
          </cell>
          <cell r="AC125" t="str">
            <v/>
          </cell>
        </row>
        <row r="126">
          <cell r="A126">
            <v>515913</v>
          </cell>
          <cell r="B126" t="str">
            <v>ايمان حجيج</v>
          </cell>
          <cell r="C126" t="str">
            <v>يوسف</v>
          </cell>
          <cell r="D126" t="str">
            <v>هاله</v>
          </cell>
          <cell r="E126" t="str">
            <v>أنثى</v>
          </cell>
          <cell r="F126" t="str">
            <v>دمشق</v>
          </cell>
          <cell r="G126">
            <v>33146</v>
          </cell>
          <cell r="H126" t="str">
            <v>العربية السورية</v>
          </cell>
          <cell r="I126" t="str">
            <v>الرابعة</v>
          </cell>
          <cell r="J126" t="str">
            <v>فنون نسوية</v>
          </cell>
          <cell r="K126" t="str">
            <v/>
          </cell>
          <cell r="Q126" t="str">
            <v/>
          </cell>
          <cell r="R126" t="str">
            <v>EMAN HJIJ</v>
          </cell>
          <cell r="S126" t="str">
            <v>YOUSEF</v>
          </cell>
          <cell r="T126" t="str">
            <v>HALA</v>
          </cell>
          <cell r="U126" t="str">
            <v>DAMASCUS</v>
          </cell>
        </row>
        <row r="127">
          <cell r="A127">
            <v>515916</v>
          </cell>
          <cell r="B127" t="str">
            <v xml:space="preserve">ايمان شلهوم </v>
          </cell>
          <cell r="C127" t="str">
            <v xml:space="preserve">قيس </v>
          </cell>
          <cell r="D127" t="str">
            <v>جميلة</v>
          </cell>
          <cell r="E127" t="str">
            <v>أنثى</v>
          </cell>
          <cell r="F127" t="str">
            <v>منين</v>
          </cell>
          <cell r="G127">
            <v>33675</v>
          </cell>
          <cell r="H127" t="str">
            <v>العربية السورية</v>
          </cell>
          <cell r="I127" t="str">
            <v>الرابعة</v>
          </cell>
          <cell r="J127" t="str">
            <v>فنون نسوية</v>
          </cell>
          <cell r="K127" t="str">
            <v/>
          </cell>
          <cell r="Q127" t="str">
            <v/>
          </cell>
          <cell r="R127" t="str">
            <v>iman</v>
          </cell>
          <cell r="S127" t="str">
            <v>kaes</v>
          </cell>
          <cell r="T127" t="str">
            <v>jamila</v>
          </cell>
          <cell r="U127" t="str">
            <v>mnen</v>
          </cell>
          <cell r="V127" t="str">
            <v/>
          </cell>
          <cell r="W127" t="str">
            <v/>
          </cell>
          <cell r="X127" t="str">
            <v/>
          </cell>
          <cell r="Y127" t="str">
            <v/>
          </cell>
          <cell r="Z127" t="str">
            <v/>
          </cell>
          <cell r="AA127" t="str">
            <v/>
          </cell>
          <cell r="AB127" t="str">
            <v/>
          </cell>
          <cell r="AC127" t="str">
            <v/>
          </cell>
        </row>
        <row r="128">
          <cell r="A128">
            <v>515933</v>
          </cell>
          <cell r="B128" t="str">
            <v>الاء الغباري</v>
          </cell>
          <cell r="C128" t="str">
            <v>محمد</v>
          </cell>
          <cell r="D128" t="str">
            <v>رئيفه</v>
          </cell>
          <cell r="E128" t="str">
            <v>أنثى</v>
          </cell>
          <cell r="F128" t="str">
            <v>دمشق</v>
          </cell>
          <cell r="G128">
            <v>34900</v>
          </cell>
          <cell r="H128" t="str">
            <v>العربية السورية</v>
          </cell>
          <cell r="I128" t="str">
            <v>الرابعة</v>
          </cell>
          <cell r="J128" t="str">
            <v>أدبي</v>
          </cell>
          <cell r="Q128" t="str">
            <v/>
          </cell>
          <cell r="R128" t="str">
            <v>alaa</v>
          </cell>
          <cell r="S128" t="str">
            <v>mohamad</v>
          </cell>
          <cell r="T128" t="str">
            <v>raefa</v>
          </cell>
          <cell r="U128" t="str">
            <v>damas</v>
          </cell>
          <cell r="V128" t="str">
            <v/>
          </cell>
          <cell r="W128" t="str">
            <v/>
          </cell>
          <cell r="X128" t="str">
            <v/>
          </cell>
          <cell r="Y128" t="str">
            <v/>
          </cell>
          <cell r="Z128" t="str">
            <v/>
          </cell>
          <cell r="AA128" t="str">
            <v/>
          </cell>
          <cell r="AB128" t="str">
            <v/>
          </cell>
          <cell r="AC128" t="str">
            <v/>
          </cell>
        </row>
        <row r="129">
          <cell r="A129">
            <v>515939</v>
          </cell>
          <cell r="B129" t="str">
            <v>ايه عربي كاتبي</v>
          </cell>
          <cell r="C129" t="str">
            <v>محمد</v>
          </cell>
          <cell r="D129" t="str">
            <v>نبيله</v>
          </cell>
          <cell r="E129" t="str">
            <v>أنثى</v>
          </cell>
          <cell r="F129" t="str">
            <v>دمشق</v>
          </cell>
          <cell r="G129">
            <v>32518</v>
          </cell>
          <cell r="H129" t="str">
            <v>العربية السورية</v>
          </cell>
          <cell r="I129" t="str">
            <v>الثالثة</v>
          </cell>
          <cell r="J129" t="str">
            <v>أدبي</v>
          </cell>
          <cell r="Q129" t="str">
            <v/>
          </cell>
          <cell r="R129" t="str">
            <v>AYA ARABE KATBEHA</v>
          </cell>
          <cell r="S129" t="str">
            <v>MOHAMMAD</v>
          </cell>
          <cell r="T129" t="str">
            <v>NABELA</v>
          </cell>
          <cell r="U129" t="str">
            <v>DAMASCUS</v>
          </cell>
          <cell r="V129" t="str">
            <v/>
          </cell>
          <cell r="W129" t="str">
            <v/>
          </cell>
          <cell r="X129" t="str">
            <v/>
          </cell>
          <cell r="Y129" t="str">
            <v/>
          </cell>
          <cell r="Z129" t="str">
            <v/>
          </cell>
          <cell r="AA129" t="str">
            <v/>
          </cell>
          <cell r="AB129" t="str">
            <v/>
          </cell>
          <cell r="AC129" t="str">
            <v/>
          </cell>
        </row>
        <row r="130">
          <cell r="A130">
            <v>515954</v>
          </cell>
          <cell r="B130" t="str">
            <v>بشرى كريم الدين</v>
          </cell>
          <cell r="C130" t="str">
            <v>عبد الحميد</v>
          </cell>
          <cell r="D130" t="str">
            <v>حنان</v>
          </cell>
          <cell r="E130" t="str">
            <v>انثى</v>
          </cell>
          <cell r="F130" t="str">
            <v>دمشق</v>
          </cell>
          <cell r="G130">
            <v>33647</v>
          </cell>
          <cell r="H130" t="str">
            <v>العربية السورية</v>
          </cell>
          <cell r="I130" t="str">
            <v>الثالثة</v>
          </cell>
          <cell r="J130" t="str">
            <v>فنون نسوية</v>
          </cell>
          <cell r="K130">
            <v>2011</v>
          </cell>
        </row>
        <row r="131">
          <cell r="A131">
            <v>515962</v>
          </cell>
          <cell r="B131" t="str">
            <v>بنان طنطه</v>
          </cell>
          <cell r="C131" t="str">
            <v>محمد غياث</v>
          </cell>
          <cell r="D131" t="str">
            <v>هبة</v>
          </cell>
          <cell r="E131" t="str">
            <v>أنثى</v>
          </cell>
          <cell r="F131" t="str">
            <v>دمشق</v>
          </cell>
          <cell r="G131" t="str">
            <v>1/25/1996</v>
          </cell>
          <cell r="H131" t="str">
            <v>العربية السورية</v>
          </cell>
          <cell r="I131" t="str">
            <v>الرابعة</v>
          </cell>
          <cell r="J131" t="str">
            <v>فنون نسوية</v>
          </cell>
          <cell r="K131" t="str">
            <v>2013</v>
          </cell>
          <cell r="L131" t="str">
            <v>دمشق</v>
          </cell>
          <cell r="Q131" t="str">
            <v/>
          </cell>
          <cell r="R131" t="str">
            <v>BANAN TANTA</v>
          </cell>
          <cell r="S131" t="str">
            <v>MHD GHIATH</v>
          </cell>
          <cell r="T131" t="str">
            <v>HIBA</v>
          </cell>
          <cell r="U131" t="str">
            <v>DAMASCUS</v>
          </cell>
          <cell r="V131" t="str">
            <v/>
          </cell>
          <cell r="W131" t="str">
            <v/>
          </cell>
          <cell r="X131" t="str">
            <v/>
          </cell>
          <cell r="Y131" t="str">
            <v/>
          </cell>
          <cell r="Z131" t="str">
            <v/>
          </cell>
          <cell r="AA131" t="str">
            <v/>
          </cell>
          <cell r="AB131" t="str">
            <v/>
          </cell>
          <cell r="AC131" t="str">
            <v/>
          </cell>
        </row>
        <row r="132">
          <cell r="A132">
            <v>515968</v>
          </cell>
          <cell r="B132" t="str">
            <v>بيان برنيه</v>
          </cell>
          <cell r="C132" t="str">
            <v>خالد</v>
          </cell>
          <cell r="D132" t="str">
            <v>غاده</v>
          </cell>
          <cell r="E132" t="str">
            <v>أنثى</v>
          </cell>
          <cell r="F132" t="str">
            <v>دمشق</v>
          </cell>
          <cell r="G132">
            <v>35065</v>
          </cell>
          <cell r="H132" t="str">
            <v>العربية السورية</v>
          </cell>
          <cell r="I132" t="str">
            <v>الرابعة</v>
          </cell>
          <cell r="J132" t="str">
            <v>فنون نسوية</v>
          </cell>
          <cell r="K132" t="str">
            <v/>
          </cell>
        </row>
        <row r="133">
          <cell r="A133">
            <v>515985</v>
          </cell>
          <cell r="B133" t="str">
            <v>ثراء حمزه</v>
          </cell>
          <cell r="C133" t="str">
            <v>نزيه</v>
          </cell>
          <cell r="D133" t="str">
            <v>صباح</v>
          </cell>
          <cell r="E133" t="str">
            <v>أنثى</v>
          </cell>
          <cell r="F133" t="str">
            <v>السويداء</v>
          </cell>
          <cell r="G133">
            <v>34405</v>
          </cell>
          <cell r="H133" t="str">
            <v>العربية السورية</v>
          </cell>
          <cell r="I133" t="str">
            <v>الرابعة</v>
          </cell>
          <cell r="J133" t="str">
            <v>فنون نسوية</v>
          </cell>
          <cell r="L133" t="str">
            <v>السويداء</v>
          </cell>
          <cell r="Q133" t="str">
            <v/>
          </cell>
          <cell r="R133" t="str">
            <v>tharaa hamza</v>
          </cell>
          <cell r="S133" t="str">
            <v>nazeeh</v>
          </cell>
          <cell r="T133" t="str">
            <v>sabah</v>
          </cell>
          <cell r="U133" t="str">
            <v>swaida</v>
          </cell>
          <cell r="V133" t="str">
            <v/>
          </cell>
          <cell r="W133" t="str">
            <v/>
          </cell>
          <cell r="X133" t="str">
            <v/>
          </cell>
          <cell r="Y133" t="str">
            <v/>
          </cell>
          <cell r="Z133" t="str">
            <v/>
          </cell>
          <cell r="AA133" t="str">
            <v/>
          </cell>
          <cell r="AB133" t="str">
            <v/>
          </cell>
          <cell r="AC133" t="str">
            <v/>
          </cell>
        </row>
        <row r="134">
          <cell r="A134">
            <v>516012</v>
          </cell>
          <cell r="B134" t="str">
            <v>حياة الاسود</v>
          </cell>
          <cell r="C134" t="str">
            <v>محمود</v>
          </cell>
          <cell r="D134" t="str">
            <v>جمان</v>
          </cell>
          <cell r="E134" t="str">
            <v>انثى</v>
          </cell>
          <cell r="F134" t="str">
            <v>دمشق</v>
          </cell>
          <cell r="G134">
            <v>34335</v>
          </cell>
          <cell r="H134" t="str">
            <v>العربية السورية</v>
          </cell>
          <cell r="I134" t="str">
            <v>الرابعة</v>
          </cell>
          <cell r="J134" t="str">
            <v>ادبي</v>
          </cell>
          <cell r="K134">
            <v>2013</v>
          </cell>
        </row>
        <row r="135">
          <cell r="A135">
            <v>516016</v>
          </cell>
          <cell r="B135" t="str">
            <v>خلود بسيوني</v>
          </cell>
          <cell r="C135" t="str">
            <v>شحادة</v>
          </cell>
          <cell r="D135" t="str">
            <v>بندر</v>
          </cell>
          <cell r="E135" t="str">
            <v>انثى</v>
          </cell>
          <cell r="F135" t="str">
            <v>عرطوز</v>
          </cell>
          <cell r="G135">
            <v>33647</v>
          </cell>
          <cell r="H135" t="str">
            <v>العربية السورية</v>
          </cell>
          <cell r="I135" t="str">
            <v>الرابعة</v>
          </cell>
          <cell r="J135" t="str">
            <v>ادبي</v>
          </cell>
          <cell r="K135">
            <v>1997</v>
          </cell>
          <cell r="Q135" t="str">
            <v/>
          </cell>
          <cell r="R135" t="str">
            <v>KHOLOUD BASOUNI</v>
          </cell>
          <cell r="S135" t="str">
            <v>SHHADA</v>
          </cell>
          <cell r="T135" t="str">
            <v>BANDAR</v>
          </cell>
          <cell r="U135" t="str">
            <v>ARTOUZ</v>
          </cell>
          <cell r="V135" t="str">
            <v/>
          </cell>
          <cell r="W135" t="str">
            <v/>
          </cell>
          <cell r="X135" t="str">
            <v/>
          </cell>
          <cell r="Y135" t="str">
            <v/>
          </cell>
          <cell r="Z135" t="str">
            <v/>
          </cell>
          <cell r="AA135" t="str">
            <v/>
          </cell>
          <cell r="AB135" t="str">
            <v/>
          </cell>
          <cell r="AC135" t="str">
            <v/>
          </cell>
        </row>
        <row r="136">
          <cell r="A136">
            <v>516039</v>
          </cell>
          <cell r="B136" t="str">
            <v xml:space="preserve">دعاء موسى باشا </v>
          </cell>
          <cell r="C136" t="str">
            <v xml:space="preserve">نزار </v>
          </cell>
          <cell r="D136" t="str">
            <v>هدى</v>
          </cell>
          <cell r="E136" t="str">
            <v>أنثى</v>
          </cell>
          <cell r="F136" t="str">
            <v>دمشق</v>
          </cell>
          <cell r="G136" t="str">
            <v>1/1/1995</v>
          </cell>
          <cell r="H136" t="str">
            <v>العربية السورية</v>
          </cell>
          <cell r="I136" t="str">
            <v>الرابعة</v>
          </cell>
          <cell r="J136" t="str">
            <v>علمي</v>
          </cell>
          <cell r="K136" t="str">
            <v>2012</v>
          </cell>
          <cell r="Q136" t="str">
            <v/>
          </cell>
          <cell r="R136" t="str">
            <v>DOUAA MOUSA BASHA</v>
          </cell>
          <cell r="S136" t="str">
            <v>NEZAR</v>
          </cell>
          <cell r="T136" t="str">
            <v>HUDA</v>
          </cell>
          <cell r="U136" t="str">
            <v>DAMASCUS</v>
          </cell>
          <cell r="V136" t="str">
            <v/>
          </cell>
          <cell r="W136" t="str">
            <v/>
          </cell>
          <cell r="X136" t="str">
            <v/>
          </cell>
          <cell r="Y136" t="str">
            <v/>
          </cell>
          <cell r="Z136" t="str">
            <v/>
          </cell>
          <cell r="AA136" t="str">
            <v/>
          </cell>
          <cell r="AB136" t="str">
            <v>م</v>
          </cell>
          <cell r="AC136" t="str">
            <v/>
          </cell>
        </row>
        <row r="137">
          <cell r="A137">
            <v>516043</v>
          </cell>
          <cell r="B137" t="str">
            <v>دونه العبود</v>
          </cell>
          <cell r="C137" t="str">
            <v>ابراهيم</v>
          </cell>
          <cell r="D137" t="str">
            <v>خزنه</v>
          </cell>
          <cell r="E137" t="str">
            <v>انثى</v>
          </cell>
          <cell r="F137" t="str">
            <v>عرب حسن</v>
          </cell>
          <cell r="G137">
            <v>33647</v>
          </cell>
          <cell r="H137" t="str">
            <v>العربية السورية</v>
          </cell>
          <cell r="I137" t="str">
            <v>الثالثة</v>
          </cell>
          <cell r="J137" t="str">
            <v>فنون نسوبة</v>
          </cell>
        </row>
        <row r="138">
          <cell r="A138">
            <v>516069</v>
          </cell>
          <cell r="B138" t="str">
            <v>ربا الجلاوي</v>
          </cell>
          <cell r="C138" t="str">
            <v>اسماعيل</v>
          </cell>
          <cell r="D138" t="str">
            <v>وضاح</v>
          </cell>
          <cell r="E138" t="str">
            <v>أنثى</v>
          </cell>
          <cell r="F138" t="str">
            <v>دمشق</v>
          </cell>
          <cell r="G138">
            <v>35065</v>
          </cell>
          <cell r="H138" t="str">
            <v>العربية السورية</v>
          </cell>
          <cell r="I138" t="str">
            <v>الرابعة</v>
          </cell>
          <cell r="J138" t="str">
            <v>أدبي</v>
          </cell>
          <cell r="Q138" t="str">
            <v/>
          </cell>
          <cell r="R138" t="str">
            <v>RUBA ALJLAWE</v>
          </cell>
          <cell r="S138" t="str">
            <v>ISMAEL</v>
          </cell>
          <cell r="T138" t="str">
            <v>WADAH</v>
          </cell>
          <cell r="U138" t="str">
            <v>DAMASCUS</v>
          </cell>
          <cell r="V138" t="str">
            <v/>
          </cell>
          <cell r="W138" t="str">
            <v/>
          </cell>
          <cell r="X138" t="str">
            <v/>
          </cell>
          <cell r="Y138" t="str">
            <v/>
          </cell>
          <cell r="Z138" t="str">
            <v/>
          </cell>
          <cell r="AA138" t="str">
            <v/>
          </cell>
          <cell r="AB138" t="str">
            <v/>
          </cell>
          <cell r="AC138" t="str">
            <v/>
          </cell>
        </row>
        <row r="139">
          <cell r="A139">
            <v>516070</v>
          </cell>
          <cell r="B139" t="str">
            <v>ربا اليوسف</v>
          </cell>
          <cell r="C139" t="str">
            <v>عاطف</v>
          </cell>
          <cell r="D139" t="str">
            <v>وداد</v>
          </cell>
          <cell r="E139" t="str">
            <v>أنثى</v>
          </cell>
          <cell r="F139" t="str">
            <v>الكسوة</v>
          </cell>
          <cell r="G139">
            <v>34365</v>
          </cell>
          <cell r="H139" t="str">
            <v>العربية السورية</v>
          </cell>
          <cell r="I139" t="str">
            <v>الرابعة</v>
          </cell>
          <cell r="J139" t="str">
            <v>أدبي</v>
          </cell>
          <cell r="K139">
            <v>2012</v>
          </cell>
          <cell r="Q139" t="str">
            <v/>
          </cell>
          <cell r="R139" t="str">
            <v>Ruba alyuseef</v>
          </cell>
          <cell r="S139" t="str">
            <v>Atef</v>
          </cell>
          <cell r="T139" t="str">
            <v>Wedad</v>
          </cell>
          <cell r="U139" t="str">
            <v>Alkusweah</v>
          </cell>
          <cell r="V139" t="str">
            <v/>
          </cell>
          <cell r="W139" t="str">
            <v/>
          </cell>
          <cell r="X139" t="str">
            <v/>
          </cell>
          <cell r="Y139" t="str">
            <v/>
          </cell>
          <cell r="Z139" t="str">
            <v/>
          </cell>
          <cell r="AA139" t="str">
            <v/>
          </cell>
          <cell r="AB139" t="str">
            <v/>
          </cell>
          <cell r="AC139" t="str">
            <v/>
          </cell>
        </row>
        <row r="140">
          <cell r="A140">
            <v>516072</v>
          </cell>
          <cell r="B140" t="str">
            <v xml:space="preserve">ربا هيلون </v>
          </cell>
          <cell r="C140" t="str">
            <v xml:space="preserve">سليم </v>
          </cell>
          <cell r="D140" t="str">
            <v>رجاء</v>
          </cell>
          <cell r="E140" t="str">
            <v>أنثى</v>
          </cell>
          <cell r="F140" t="str">
            <v>دمشق</v>
          </cell>
          <cell r="G140">
            <v>34444</v>
          </cell>
          <cell r="H140" t="str">
            <v>العربية السورية</v>
          </cell>
          <cell r="I140" t="str">
            <v>الرابعة</v>
          </cell>
          <cell r="J140" t="str">
            <v>فنون نسوية</v>
          </cell>
          <cell r="K140" t="str">
            <v/>
          </cell>
          <cell r="Q140" t="str">
            <v/>
          </cell>
          <cell r="R140" t="str">
            <v>RUBA HELION</v>
          </cell>
          <cell r="S140" t="str">
            <v>SALIEM</v>
          </cell>
          <cell r="T140" t="str">
            <v>RAJAA</v>
          </cell>
          <cell r="U140" t="str">
            <v>DAMASCUS</v>
          </cell>
          <cell r="V140" t="str">
            <v/>
          </cell>
          <cell r="W140" t="str">
            <v/>
          </cell>
          <cell r="X140" t="str">
            <v/>
          </cell>
          <cell r="Y140" t="str">
            <v/>
          </cell>
          <cell r="Z140" t="str">
            <v/>
          </cell>
          <cell r="AA140" t="str">
            <v/>
          </cell>
          <cell r="AB140" t="str">
            <v/>
          </cell>
          <cell r="AC140" t="str">
            <v>مستنفذ فصل اول 2023-2024</v>
          </cell>
        </row>
        <row r="141">
          <cell r="A141">
            <v>516111</v>
          </cell>
          <cell r="B141" t="str">
            <v>رلى الخطيب</v>
          </cell>
          <cell r="C141" t="str">
            <v>عبد الباسط</v>
          </cell>
          <cell r="D141" t="str">
            <v>ليلى</v>
          </cell>
          <cell r="E141" t="str">
            <v>أنثى</v>
          </cell>
          <cell r="F141" t="str">
            <v>رستن</v>
          </cell>
          <cell r="G141">
            <v>34335</v>
          </cell>
          <cell r="H141" t="str">
            <v>العربية السورية</v>
          </cell>
          <cell r="I141" t="str">
            <v>الرابعة</v>
          </cell>
          <cell r="J141" t="str">
            <v>فنون نسوية</v>
          </cell>
          <cell r="Q141" t="str">
            <v/>
          </cell>
          <cell r="R141" t="str">
            <v>ROLA ALKHATEB</v>
          </cell>
          <cell r="S141" t="str">
            <v>ABD ALBASET</v>
          </cell>
          <cell r="T141" t="str">
            <v>LEILA</v>
          </cell>
          <cell r="U141" t="str">
            <v>HOMOS</v>
          </cell>
          <cell r="V141" t="str">
            <v/>
          </cell>
          <cell r="W141" t="str">
            <v/>
          </cell>
          <cell r="X141" t="str">
            <v/>
          </cell>
          <cell r="Y141" t="str">
            <v/>
          </cell>
          <cell r="Z141" t="str">
            <v/>
          </cell>
          <cell r="AA141" t="str">
            <v/>
          </cell>
          <cell r="AB141" t="str">
            <v/>
          </cell>
          <cell r="AC141" t="str">
            <v/>
          </cell>
        </row>
        <row r="142">
          <cell r="A142">
            <v>516115</v>
          </cell>
          <cell r="B142" t="str">
            <v>رنا الجاجه</v>
          </cell>
          <cell r="C142" t="str">
            <v>نذير</v>
          </cell>
          <cell r="D142" t="str">
            <v>سعاد</v>
          </cell>
          <cell r="E142" t="str">
            <v>أنثى</v>
          </cell>
          <cell r="F142" t="str">
            <v>دمشق</v>
          </cell>
          <cell r="G142">
            <v>32014</v>
          </cell>
          <cell r="H142" t="str">
            <v>العربية السورية</v>
          </cell>
          <cell r="I142" t="str">
            <v>الرابعة</v>
          </cell>
          <cell r="J142" t="str">
            <v>فنون نسوية</v>
          </cell>
          <cell r="Q142" t="str">
            <v/>
          </cell>
          <cell r="R142" t="str">
            <v>RANA ALJAJA</v>
          </cell>
          <cell r="S142" t="str">
            <v>NAZIER</v>
          </cell>
          <cell r="T142" t="str">
            <v>SUAD</v>
          </cell>
          <cell r="U142" t="str">
            <v>DAMASCUS</v>
          </cell>
        </row>
        <row r="143">
          <cell r="A143">
            <v>516130</v>
          </cell>
          <cell r="B143" t="str">
            <v>رنين الحليبي</v>
          </cell>
          <cell r="C143" t="str">
            <v>زياد</v>
          </cell>
          <cell r="D143" t="str">
            <v>ميساء</v>
          </cell>
          <cell r="E143" t="str">
            <v>أنثى</v>
          </cell>
          <cell r="F143" t="str">
            <v>دمشق</v>
          </cell>
          <cell r="G143">
            <v>35065</v>
          </cell>
          <cell r="H143" t="str">
            <v>العربية السورية</v>
          </cell>
          <cell r="I143" t="str">
            <v>الثالثة</v>
          </cell>
          <cell r="J143" t="str">
            <v>فنون نسوية</v>
          </cell>
          <cell r="K143" t="str">
            <v/>
          </cell>
          <cell r="Q143" t="str">
            <v/>
          </cell>
          <cell r="R143" t="str">
            <v>RANIEN ALHLEBE</v>
          </cell>
          <cell r="S143" t="str">
            <v>ZIEAD</v>
          </cell>
          <cell r="T143" t="str">
            <v>MAYSAA</v>
          </cell>
          <cell r="U143" t="str">
            <v>DAMASCUS</v>
          </cell>
          <cell r="V143" t="str">
            <v/>
          </cell>
          <cell r="W143" t="str">
            <v/>
          </cell>
          <cell r="X143" t="str">
            <v/>
          </cell>
          <cell r="Y143" t="str">
            <v/>
          </cell>
          <cell r="Z143" t="str">
            <v/>
          </cell>
          <cell r="AA143" t="str">
            <v/>
          </cell>
          <cell r="AB143" t="str">
            <v/>
          </cell>
          <cell r="AC143" t="str">
            <v/>
          </cell>
        </row>
        <row r="144">
          <cell r="A144">
            <v>516135</v>
          </cell>
          <cell r="B144" t="str">
            <v>رهام مقصوصه</v>
          </cell>
          <cell r="C144" t="str">
            <v>محمد عادل</v>
          </cell>
          <cell r="D144" t="str">
            <v>لما</v>
          </cell>
          <cell r="E144" t="str">
            <v>أنثى</v>
          </cell>
          <cell r="F144" t="str">
            <v>دمشق</v>
          </cell>
          <cell r="G144">
            <v>33696</v>
          </cell>
          <cell r="H144" t="str">
            <v>العربية السورية</v>
          </cell>
          <cell r="I144" t="str">
            <v>الرابعة</v>
          </cell>
          <cell r="J144" t="str">
            <v>فنون نسوية</v>
          </cell>
          <cell r="Q144" t="str">
            <v/>
          </cell>
          <cell r="R144" t="str">
            <v>REHAM MAKSOUSA</v>
          </cell>
          <cell r="S144" t="str">
            <v>MOHAMMAD ADEL</v>
          </cell>
          <cell r="T144" t="str">
            <v>LAMA</v>
          </cell>
          <cell r="U144" t="str">
            <v>DAMASCUS</v>
          </cell>
          <cell r="V144" t="str">
            <v/>
          </cell>
          <cell r="W144" t="str">
            <v/>
          </cell>
          <cell r="X144" t="str">
            <v/>
          </cell>
          <cell r="Y144" t="str">
            <v/>
          </cell>
          <cell r="Z144" t="str">
            <v/>
          </cell>
          <cell r="AA144" t="str">
            <v/>
          </cell>
          <cell r="AB144" t="str">
            <v/>
          </cell>
          <cell r="AC144" t="str">
            <v/>
          </cell>
        </row>
        <row r="145">
          <cell r="A145">
            <v>516171</v>
          </cell>
          <cell r="B145" t="str">
            <v>ريم الذياب</v>
          </cell>
          <cell r="C145" t="str">
            <v>ناصر</v>
          </cell>
          <cell r="D145" t="str">
            <v>خيريه</v>
          </cell>
          <cell r="E145" t="str">
            <v>أنثى</v>
          </cell>
          <cell r="F145" t="str">
            <v>قطنا</v>
          </cell>
          <cell r="G145">
            <v>32162</v>
          </cell>
          <cell r="H145" t="str">
            <v>العربية السورية</v>
          </cell>
          <cell r="I145" t="str">
            <v>الرابعة</v>
          </cell>
          <cell r="J145" t="str">
            <v>فنون نسوية</v>
          </cell>
          <cell r="K145">
            <v>2005</v>
          </cell>
          <cell r="Q145" t="str">
            <v/>
          </cell>
          <cell r="R145" t="str">
            <v>REEM ALDEAB</v>
          </cell>
          <cell r="S145" t="str">
            <v>NASER</v>
          </cell>
          <cell r="T145" t="str">
            <v>KHIEREA</v>
          </cell>
          <cell r="U145" t="str">
            <v>DAMASCUS</v>
          </cell>
          <cell r="V145" t="str">
            <v/>
          </cell>
          <cell r="W145" t="str">
            <v/>
          </cell>
          <cell r="X145" t="str">
            <v/>
          </cell>
          <cell r="Y145" t="str">
            <v/>
          </cell>
          <cell r="Z145" t="str">
            <v/>
          </cell>
          <cell r="AA145" t="str">
            <v/>
          </cell>
          <cell r="AB145" t="str">
            <v/>
          </cell>
          <cell r="AC145" t="str">
            <v/>
          </cell>
        </row>
        <row r="146">
          <cell r="A146">
            <v>516174</v>
          </cell>
          <cell r="B146" t="str">
            <v>ريم الشحيذ</v>
          </cell>
          <cell r="C146" t="str">
            <v>ظافر</v>
          </cell>
          <cell r="D146" t="str">
            <v>سوسن</v>
          </cell>
          <cell r="E146" t="str">
            <v>أنثى</v>
          </cell>
          <cell r="F146" t="str">
            <v>جديدة عرطوز</v>
          </cell>
          <cell r="G146">
            <v>34728</v>
          </cell>
          <cell r="H146" t="str">
            <v>العربية السورية</v>
          </cell>
          <cell r="I146" t="str">
            <v>الثالثة</v>
          </cell>
          <cell r="J146" t="str">
            <v>فنون نسوية</v>
          </cell>
          <cell r="K146" t="str">
            <v/>
          </cell>
          <cell r="Q146" t="str">
            <v/>
          </cell>
          <cell r="R146" t="str">
            <v>REEM ALSHHEEZ</v>
          </cell>
          <cell r="S146" t="str">
            <v>ZAFER</v>
          </cell>
          <cell r="T146" t="str">
            <v>SAWSAN</v>
          </cell>
          <cell r="U146" t="str">
            <v>DAMAS SUBURB</v>
          </cell>
          <cell r="V146" t="str">
            <v/>
          </cell>
          <cell r="W146" t="str">
            <v/>
          </cell>
          <cell r="X146" t="str">
            <v/>
          </cell>
          <cell r="Y146" t="str">
            <v/>
          </cell>
          <cell r="Z146" t="str">
            <v/>
          </cell>
          <cell r="AA146" t="str">
            <v/>
          </cell>
          <cell r="AB146" t="str">
            <v/>
          </cell>
          <cell r="AC146" t="str">
            <v>مستنفذ فصل اول 2023-2024</v>
          </cell>
        </row>
        <row r="147">
          <cell r="A147">
            <v>516180</v>
          </cell>
          <cell r="B147" t="str">
            <v>ريم سعدي</v>
          </cell>
          <cell r="C147" t="str">
            <v>أيمن</v>
          </cell>
          <cell r="D147" t="str">
            <v>خوله</v>
          </cell>
          <cell r="E147" t="str">
            <v>أنثى</v>
          </cell>
          <cell r="F147" t="str">
            <v>دمشق</v>
          </cell>
          <cell r="G147">
            <v>35080</v>
          </cell>
          <cell r="H147" t="str">
            <v>العربية السورية</v>
          </cell>
          <cell r="I147" t="str">
            <v>الرابعة</v>
          </cell>
          <cell r="J147" t="str">
            <v>علمي</v>
          </cell>
          <cell r="K147" t="str">
            <v/>
          </cell>
          <cell r="Q147" t="str">
            <v/>
          </cell>
          <cell r="R147" t="str">
            <v>REEM SADE</v>
          </cell>
          <cell r="S147" t="str">
            <v>AYMAN</v>
          </cell>
          <cell r="T147" t="str">
            <v>KHOLA</v>
          </cell>
          <cell r="U147" t="str">
            <v>DAMASCUS</v>
          </cell>
          <cell r="V147" t="str">
            <v/>
          </cell>
          <cell r="W147" t="str">
            <v/>
          </cell>
          <cell r="X147" t="str">
            <v/>
          </cell>
          <cell r="Y147" t="str">
            <v/>
          </cell>
          <cell r="Z147" t="str">
            <v/>
          </cell>
          <cell r="AA147" t="str">
            <v/>
          </cell>
          <cell r="AB147" t="str">
            <v/>
          </cell>
          <cell r="AC147" t="str">
            <v/>
          </cell>
        </row>
        <row r="148">
          <cell r="A148">
            <v>516216</v>
          </cell>
          <cell r="B148" t="str">
            <v>سلام سليمان</v>
          </cell>
          <cell r="C148" t="str">
            <v>جاسم</v>
          </cell>
          <cell r="D148" t="str">
            <v>خديجة</v>
          </cell>
          <cell r="E148" t="str">
            <v>أنثى</v>
          </cell>
          <cell r="F148" t="str">
            <v>دمشق</v>
          </cell>
          <cell r="G148">
            <v>33649</v>
          </cell>
          <cell r="H148" t="str">
            <v>العربية السورية</v>
          </cell>
          <cell r="I148" t="str">
            <v>الرابعة</v>
          </cell>
          <cell r="J148" t="str">
            <v>أدبي</v>
          </cell>
          <cell r="L148" t="str">
            <v>القنيطرة</v>
          </cell>
        </row>
        <row r="149">
          <cell r="A149">
            <v>516221</v>
          </cell>
          <cell r="B149" t="str">
            <v>سلوى الايون الدباغ</v>
          </cell>
          <cell r="C149" t="str">
            <v>احمد</v>
          </cell>
          <cell r="D149" t="str">
            <v>منى</v>
          </cell>
          <cell r="E149" t="str">
            <v>أنثى</v>
          </cell>
          <cell r="F149" t="str">
            <v>دمشق</v>
          </cell>
          <cell r="G149">
            <v>32212</v>
          </cell>
          <cell r="H149" t="str">
            <v>العربية السورية</v>
          </cell>
          <cell r="I149" t="str">
            <v>الرابعة</v>
          </cell>
          <cell r="J149" t="str">
            <v>فنون نسوية</v>
          </cell>
        </row>
        <row r="150">
          <cell r="A150">
            <v>516240</v>
          </cell>
          <cell r="B150" t="str">
            <v xml:space="preserve">سوسن كحيل </v>
          </cell>
          <cell r="C150" t="str">
            <v>محمد</v>
          </cell>
          <cell r="D150" t="str">
            <v>نورا</v>
          </cell>
          <cell r="E150" t="str">
            <v>انثى</v>
          </cell>
          <cell r="F150" t="str">
            <v>كفرسوسه</v>
          </cell>
          <cell r="G150">
            <v>31325</v>
          </cell>
          <cell r="H150" t="str">
            <v>العربية السورية</v>
          </cell>
          <cell r="I150" t="str">
            <v>الرابعة</v>
          </cell>
          <cell r="J150" t="str">
            <v>فنون نسوية</v>
          </cell>
        </row>
        <row r="151">
          <cell r="A151">
            <v>516247</v>
          </cell>
          <cell r="B151" t="str">
            <v>شاديه زاهر</v>
          </cell>
          <cell r="C151" t="str">
            <v>سلمان</v>
          </cell>
          <cell r="D151" t="str">
            <v>دلال</v>
          </cell>
          <cell r="E151" t="str">
            <v>أنثى</v>
          </cell>
          <cell r="F151" t="str">
            <v>الحوائق</v>
          </cell>
          <cell r="G151">
            <v>31345</v>
          </cell>
          <cell r="H151" t="str">
            <v>العربية السورية</v>
          </cell>
          <cell r="I151" t="str">
            <v>الثالثة</v>
          </cell>
          <cell r="J151" t="str">
            <v>فنون نسوية</v>
          </cell>
        </row>
        <row r="152">
          <cell r="A152">
            <v>516259</v>
          </cell>
          <cell r="B152" t="str">
            <v>شيماء النعيم</v>
          </cell>
          <cell r="C152" t="str">
            <v>نواف</v>
          </cell>
          <cell r="D152" t="str">
            <v>خيرات</v>
          </cell>
          <cell r="E152" t="str">
            <v>أنثى</v>
          </cell>
          <cell r="F152" t="str">
            <v xml:space="preserve">حماة </v>
          </cell>
          <cell r="G152">
            <v>34700</v>
          </cell>
          <cell r="H152" t="str">
            <v>العربية السورية</v>
          </cell>
          <cell r="I152" t="str">
            <v>الثالثة</v>
          </cell>
          <cell r="J152" t="str">
            <v>فنون نسوية</v>
          </cell>
          <cell r="Q152" t="str">
            <v/>
          </cell>
          <cell r="R152" t="str">
            <v xml:space="preserve">shymaa alnaaem </v>
          </cell>
          <cell r="S152" t="str">
            <v xml:space="preserve">nawaaf </v>
          </cell>
          <cell r="T152" t="str">
            <v xml:space="preserve">khyrat </v>
          </cell>
          <cell r="U152" t="str">
            <v>hama</v>
          </cell>
          <cell r="V152" t="str">
            <v/>
          </cell>
          <cell r="W152" t="str">
            <v/>
          </cell>
          <cell r="X152" t="str">
            <v/>
          </cell>
          <cell r="Y152" t="str">
            <v/>
          </cell>
          <cell r="Z152" t="str">
            <v/>
          </cell>
          <cell r="AA152" t="str">
            <v/>
          </cell>
          <cell r="AB152" t="str">
            <v/>
          </cell>
          <cell r="AC152" t="str">
            <v/>
          </cell>
        </row>
        <row r="153">
          <cell r="A153">
            <v>516264</v>
          </cell>
          <cell r="B153" t="str">
            <v>صبحيه الناصير</v>
          </cell>
          <cell r="C153" t="str">
            <v>عبد الكريم</v>
          </cell>
          <cell r="D153" t="str">
            <v>عزيزة</v>
          </cell>
          <cell r="E153" t="str">
            <v>انثى</v>
          </cell>
          <cell r="F153" t="str">
            <v>داعل</v>
          </cell>
          <cell r="G153">
            <v>33647</v>
          </cell>
          <cell r="H153" t="str">
            <v>العربية السورية</v>
          </cell>
          <cell r="I153" t="str">
            <v>الثانية</v>
          </cell>
          <cell r="J153" t="str">
            <v>فنون نسوية</v>
          </cell>
          <cell r="K153">
            <v>1999</v>
          </cell>
        </row>
        <row r="154">
          <cell r="A154">
            <v>516270</v>
          </cell>
          <cell r="B154" t="str">
            <v>صوفيا راجحه</v>
          </cell>
          <cell r="C154" t="str">
            <v>نسيم</v>
          </cell>
          <cell r="D154" t="str">
            <v>سهلا</v>
          </cell>
          <cell r="E154" t="str">
            <v>أنثى</v>
          </cell>
          <cell r="F154" t="str">
            <v>عربين</v>
          </cell>
          <cell r="G154">
            <v>34881</v>
          </cell>
          <cell r="H154" t="str">
            <v>العربية السورية</v>
          </cell>
          <cell r="I154" t="str">
            <v>الرابعة</v>
          </cell>
          <cell r="J154" t="str">
            <v>علمي</v>
          </cell>
          <cell r="K154">
            <v>2013</v>
          </cell>
          <cell r="Q154" t="str">
            <v/>
          </cell>
          <cell r="R154" t="str">
            <v>sofia rajha</v>
          </cell>
          <cell r="S154" t="str">
            <v>naseem</v>
          </cell>
          <cell r="T154" t="str">
            <v>suhaila</v>
          </cell>
          <cell r="U154" t="str">
            <v>arbeen</v>
          </cell>
          <cell r="V154" t="str">
            <v/>
          </cell>
          <cell r="W154" t="str">
            <v/>
          </cell>
          <cell r="X154" t="str">
            <v/>
          </cell>
          <cell r="Y154" t="str">
            <v/>
          </cell>
          <cell r="Z154" t="str">
            <v/>
          </cell>
          <cell r="AA154" t="str">
            <v/>
          </cell>
          <cell r="AB154" t="str">
            <v/>
          </cell>
          <cell r="AC154" t="str">
            <v/>
          </cell>
        </row>
        <row r="155">
          <cell r="A155">
            <v>516295</v>
          </cell>
          <cell r="B155" t="str">
            <v>عفه مقلد</v>
          </cell>
          <cell r="C155" t="str">
            <v>صقر</v>
          </cell>
          <cell r="D155" t="str">
            <v>نزيره</v>
          </cell>
          <cell r="E155" t="str">
            <v>أنثى</v>
          </cell>
          <cell r="F155" t="str">
            <v>السويداء</v>
          </cell>
          <cell r="G155">
            <v>31181</v>
          </cell>
          <cell r="H155" t="str">
            <v>العربية السورية</v>
          </cell>
          <cell r="I155" t="str">
            <v>الرابعة</v>
          </cell>
          <cell r="J155" t="str">
            <v>فنون نسوية</v>
          </cell>
          <cell r="L155" t="str">
            <v>السويداء</v>
          </cell>
          <cell r="Q155" t="str">
            <v/>
          </cell>
          <cell r="R155" t="str">
            <v>effah maklad</v>
          </cell>
          <cell r="S155" t="str">
            <v>saqr</v>
          </cell>
          <cell r="T155" t="str">
            <v>nazera</v>
          </cell>
          <cell r="U155" t="str">
            <v>swaida</v>
          </cell>
          <cell r="V155" t="str">
            <v/>
          </cell>
          <cell r="W155" t="str">
            <v/>
          </cell>
          <cell r="X155" t="str">
            <v/>
          </cell>
          <cell r="Y155" t="str">
            <v/>
          </cell>
          <cell r="Z155" t="str">
            <v/>
          </cell>
          <cell r="AA155" t="str">
            <v/>
          </cell>
          <cell r="AB155" t="str">
            <v/>
          </cell>
          <cell r="AC155" t="str">
            <v/>
          </cell>
        </row>
        <row r="156">
          <cell r="A156">
            <v>516300</v>
          </cell>
          <cell r="B156" t="str">
            <v xml:space="preserve">علا عبيد </v>
          </cell>
          <cell r="C156" t="str">
            <v xml:space="preserve">خالد </v>
          </cell>
          <cell r="D156" t="str">
            <v>ناديا</v>
          </cell>
          <cell r="E156" t="str">
            <v>أنثى</v>
          </cell>
          <cell r="F156" t="str">
            <v>قطنا</v>
          </cell>
          <cell r="G156">
            <v>34234</v>
          </cell>
          <cell r="H156" t="str">
            <v>العربية السورية</v>
          </cell>
          <cell r="I156" t="str">
            <v>الرابعة</v>
          </cell>
          <cell r="J156" t="str">
            <v>فنون نسوية</v>
          </cell>
          <cell r="K156">
            <v>2013</v>
          </cell>
          <cell r="Q156" t="str">
            <v/>
          </cell>
          <cell r="R156" t="str">
            <v>OLA OBIED</v>
          </cell>
          <cell r="S156" t="str">
            <v>KHALIED</v>
          </cell>
          <cell r="T156" t="str">
            <v>NADIA</v>
          </cell>
          <cell r="U156" t="str">
            <v>DAMASCUS</v>
          </cell>
          <cell r="V156" t="str">
            <v/>
          </cell>
          <cell r="W156" t="str">
            <v/>
          </cell>
          <cell r="X156" t="str">
            <v/>
          </cell>
          <cell r="Y156" t="str">
            <v/>
          </cell>
          <cell r="Z156" t="str">
            <v/>
          </cell>
          <cell r="AA156" t="str">
            <v/>
          </cell>
          <cell r="AB156" t="str">
            <v/>
          </cell>
          <cell r="AC156" t="str">
            <v/>
          </cell>
        </row>
        <row r="157">
          <cell r="A157">
            <v>516342</v>
          </cell>
          <cell r="B157" t="str">
            <v>فاطمه الجلخ</v>
          </cell>
          <cell r="C157" t="str">
            <v xml:space="preserve">زكريا </v>
          </cell>
          <cell r="D157" t="str">
            <v>كرديه</v>
          </cell>
          <cell r="E157" t="str">
            <v>أنثى</v>
          </cell>
          <cell r="F157" t="str">
            <v xml:space="preserve">الكويت </v>
          </cell>
          <cell r="G157">
            <v>32804</v>
          </cell>
          <cell r="H157" t="str">
            <v>العربية السورية</v>
          </cell>
          <cell r="I157" t="str">
            <v>الرابعة</v>
          </cell>
          <cell r="J157" t="str">
            <v>فنون نسوية</v>
          </cell>
          <cell r="K157" t="str">
            <v/>
          </cell>
          <cell r="Q157" t="str">
            <v/>
          </cell>
          <cell r="R157" t="str">
            <v xml:space="preserve">fatima  aljalkh </v>
          </cell>
          <cell r="S157" t="str">
            <v>zakarya</v>
          </cell>
          <cell r="T157" t="str">
            <v xml:space="preserve">krdea </v>
          </cell>
          <cell r="U157" t="str">
            <v xml:space="preserve">alkweet </v>
          </cell>
          <cell r="V157" t="str">
            <v/>
          </cell>
          <cell r="W157" t="str">
            <v/>
          </cell>
          <cell r="X157" t="str">
            <v/>
          </cell>
          <cell r="Y157" t="str">
            <v/>
          </cell>
          <cell r="Z157" t="str">
            <v/>
          </cell>
          <cell r="AA157" t="str">
            <v/>
          </cell>
          <cell r="AB157" t="str">
            <v/>
          </cell>
          <cell r="AC157" t="str">
            <v/>
          </cell>
        </row>
        <row r="158">
          <cell r="A158">
            <v>516357</v>
          </cell>
          <cell r="B158" t="str">
            <v>فرح السبيريج</v>
          </cell>
          <cell r="C158" t="str">
            <v>رضوان</v>
          </cell>
          <cell r="D158" t="str">
            <v>مريفه</v>
          </cell>
          <cell r="E158" t="str">
            <v>أنثى</v>
          </cell>
          <cell r="F158" t="str">
            <v>هبارية</v>
          </cell>
          <cell r="G158">
            <v>31432</v>
          </cell>
          <cell r="H158" t="str">
            <v>العربية السورية</v>
          </cell>
          <cell r="I158" t="str">
            <v>الرابعة</v>
          </cell>
          <cell r="J158" t="str">
            <v>أدبي</v>
          </cell>
          <cell r="L158" t="str">
            <v>القنيطرة</v>
          </cell>
          <cell r="Q158" t="str">
            <v/>
          </cell>
          <cell r="R158" t="str">
            <v>FARAH ALSBREJ</v>
          </cell>
          <cell r="S158" t="str">
            <v>REDWAN</v>
          </cell>
          <cell r="T158" t="str">
            <v>MREFA</v>
          </cell>
          <cell r="U158" t="str">
            <v>DAMASCUS</v>
          </cell>
          <cell r="V158" t="str">
            <v/>
          </cell>
          <cell r="W158" t="str">
            <v/>
          </cell>
          <cell r="X158" t="str">
            <v/>
          </cell>
          <cell r="Y158" t="str">
            <v/>
          </cell>
          <cell r="Z158" t="str">
            <v/>
          </cell>
          <cell r="AA158" t="str">
            <v/>
          </cell>
          <cell r="AB158" t="str">
            <v/>
          </cell>
          <cell r="AC158" t="str">
            <v/>
          </cell>
        </row>
        <row r="159">
          <cell r="A159">
            <v>516399</v>
          </cell>
          <cell r="B159" t="str">
            <v>ليلى العمري</v>
          </cell>
          <cell r="C159" t="str">
            <v>محمود</v>
          </cell>
          <cell r="D159" t="str">
            <v>رنده</v>
          </cell>
          <cell r="E159" t="str">
            <v/>
          </cell>
          <cell r="F159" t="str">
            <v/>
          </cell>
          <cell r="G159" t="str">
            <v/>
          </cell>
          <cell r="I159" t="str">
            <v>الرابعة</v>
          </cell>
          <cell r="K159" t="str">
            <v/>
          </cell>
          <cell r="L159" t="str">
            <v/>
          </cell>
          <cell r="M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م</v>
          </cell>
          <cell r="AC159" t="str">
            <v/>
          </cell>
        </row>
        <row r="160">
          <cell r="A160">
            <v>516416</v>
          </cell>
          <cell r="B160" t="str">
            <v>ماجده المطلق</v>
          </cell>
          <cell r="C160" t="str">
            <v>قاسم</v>
          </cell>
          <cell r="D160" t="str">
            <v>عائشه</v>
          </cell>
          <cell r="E160" t="str">
            <v>أنثى</v>
          </cell>
          <cell r="F160" t="str">
            <v>انخل</v>
          </cell>
          <cell r="G160">
            <v>33989</v>
          </cell>
          <cell r="H160" t="str">
            <v>العربية السورية</v>
          </cell>
          <cell r="I160" t="str">
            <v>الرابعة</v>
          </cell>
          <cell r="J160" t="str">
            <v>فنون نسوية</v>
          </cell>
        </row>
        <row r="161">
          <cell r="A161">
            <v>516449</v>
          </cell>
          <cell r="B161" t="str">
            <v>مرح البدوي</v>
          </cell>
          <cell r="C161" t="str">
            <v>غياث</v>
          </cell>
          <cell r="D161" t="str">
            <v>صبحيه</v>
          </cell>
          <cell r="E161" t="str">
            <v>أنثى</v>
          </cell>
          <cell r="F161" t="str">
            <v>دمشق</v>
          </cell>
          <cell r="G161">
            <v>34719</v>
          </cell>
          <cell r="H161" t="str">
            <v>العربية السورية</v>
          </cell>
          <cell r="I161" t="str">
            <v>الثالثة</v>
          </cell>
          <cell r="J161" t="str">
            <v>فنون نسوية</v>
          </cell>
          <cell r="K161" t="str">
            <v/>
          </cell>
          <cell r="Q161" t="str">
            <v/>
          </cell>
          <cell r="R161" t="str">
            <v>marah albadawi</v>
          </cell>
          <cell r="S161" t="str">
            <v>gheath</v>
          </cell>
          <cell r="T161" t="str">
            <v>sabhia</v>
          </cell>
          <cell r="U161" t="str">
            <v>damascus</v>
          </cell>
          <cell r="V161" t="str">
            <v/>
          </cell>
          <cell r="W161" t="str">
            <v/>
          </cell>
          <cell r="X161" t="str">
            <v/>
          </cell>
          <cell r="Y161" t="str">
            <v/>
          </cell>
          <cell r="Z161" t="str">
            <v/>
          </cell>
          <cell r="AA161" t="str">
            <v/>
          </cell>
          <cell r="AB161" t="str">
            <v/>
          </cell>
          <cell r="AC161" t="str">
            <v/>
          </cell>
        </row>
        <row r="162">
          <cell r="A162">
            <v>516453</v>
          </cell>
          <cell r="B162" t="str">
            <v>مرح شبانه</v>
          </cell>
          <cell r="C162" t="str">
            <v>علي</v>
          </cell>
          <cell r="D162" t="str">
            <v>شريفه</v>
          </cell>
          <cell r="E162" t="str">
            <v>أنثى</v>
          </cell>
          <cell r="F162" t="str">
            <v>محجة</v>
          </cell>
          <cell r="G162">
            <v>34903</v>
          </cell>
          <cell r="H162" t="str">
            <v>العربية السورية</v>
          </cell>
          <cell r="I162" t="str">
            <v>الرابعة</v>
          </cell>
          <cell r="J162" t="str">
            <v>أدبي</v>
          </cell>
          <cell r="Q162" t="str">
            <v/>
          </cell>
          <cell r="R162" t="str">
            <v>MARAH SHABANA</v>
          </cell>
          <cell r="S162" t="str">
            <v>ALI</v>
          </cell>
          <cell r="T162" t="str">
            <v>SHAREFA</v>
          </cell>
          <cell r="U162" t="str">
            <v>MAHAJE</v>
          </cell>
        </row>
        <row r="163">
          <cell r="A163">
            <v>516454</v>
          </cell>
          <cell r="B163" t="str">
            <v>مرح ضاهر</v>
          </cell>
          <cell r="C163" t="str">
            <v>احمد</v>
          </cell>
          <cell r="D163" t="str">
            <v>ساجده</v>
          </cell>
          <cell r="E163" t="str">
            <v>أنثى</v>
          </cell>
          <cell r="F163" t="str">
            <v>صيدنايا</v>
          </cell>
          <cell r="G163" t="str">
            <v>1/19/1996</v>
          </cell>
          <cell r="H163" t="str">
            <v>العربية السورية</v>
          </cell>
          <cell r="I163" t="str">
            <v>الثالثة</v>
          </cell>
          <cell r="J163" t="str">
            <v>فنون نسوية</v>
          </cell>
          <cell r="K163" t="str">
            <v>2013</v>
          </cell>
          <cell r="L163" t="str">
            <v>ريف دمشق</v>
          </cell>
          <cell r="Q163" t="str">
            <v/>
          </cell>
          <cell r="R163" t="str">
            <v>marah daher</v>
          </cell>
          <cell r="S163" t="str">
            <v>ahmad</v>
          </cell>
          <cell r="T163" t="str">
            <v>sajeda</v>
          </cell>
          <cell r="U163" t="str">
            <v>sednaia</v>
          </cell>
          <cell r="V163" t="str">
            <v/>
          </cell>
          <cell r="W163" t="str">
            <v/>
          </cell>
          <cell r="X163" t="str">
            <v/>
          </cell>
          <cell r="Y163" t="str">
            <v/>
          </cell>
          <cell r="Z163" t="str">
            <v/>
          </cell>
          <cell r="AA163" t="str">
            <v/>
          </cell>
          <cell r="AB163" t="str">
            <v/>
          </cell>
          <cell r="AC163" t="str">
            <v/>
          </cell>
        </row>
        <row r="164">
          <cell r="A164">
            <v>516455</v>
          </cell>
          <cell r="B164" t="str">
            <v>مرح عز الدين</v>
          </cell>
          <cell r="C164" t="str">
            <v>جهاد</v>
          </cell>
          <cell r="D164" t="str">
            <v>فوز</v>
          </cell>
          <cell r="E164" t="str">
            <v>أنثى</v>
          </cell>
          <cell r="F164" t="str">
            <v>السويداء</v>
          </cell>
          <cell r="G164" t="str">
            <v>9/16/1992</v>
          </cell>
          <cell r="H164" t="str">
            <v>العربية السورية</v>
          </cell>
          <cell r="I164" t="str">
            <v>الرابعة</v>
          </cell>
          <cell r="J164" t="str">
            <v>فنون نسوية</v>
          </cell>
          <cell r="K164" t="str">
            <v>2011</v>
          </cell>
          <cell r="L164" t="str">
            <v>السويداء</v>
          </cell>
          <cell r="Q164" t="str">
            <v/>
          </cell>
          <cell r="R164" t="str">
            <v>marah ez aldeen</v>
          </cell>
          <cell r="S164" t="str">
            <v>jehad</v>
          </cell>
          <cell r="T164" t="str">
            <v>fouz</v>
          </cell>
          <cell r="U164" t="str">
            <v>swaida</v>
          </cell>
          <cell r="V164" t="str">
            <v/>
          </cell>
          <cell r="W164" t="str">
            <v/>
          </cell>
          <cell r="X164" t="str">
            <v/>
          </cell>
          <cell r="Y164" t="str">
            <v/>
          </cell>
          <cell r="Z164" t="str">
            <v/>
          </cell>
          <cell r="AA164" t="str">
            <v/>
          </cell>
          <cell r="AB164" t="str">
            <v/>
          </cell>
          <cell r="AC164" t="str">
            <v/>
          </cell>
        </row>
        <row r="165">
          <cell r="A165">
            <v>516481</v>
          </cell>
          <cell r="B165" t="str">
            <v>مريم قويدر</v>
          </cell>
          <cell r="C165" t="str">
            <v>محمد</v>
          </cell>
          <cell r="D165" t="str">
            <v>حباه</v>
          </cell>
          <cell r="E165" t="str">
            <v>أنثى</v>
          </cell>
          <cell r="F165" t="str">
            <v>سرغايا</v>
          </cell>
          <cell r="G165">
            <v>34486</v>
          </cell>
          <cell r="H165" t="str">
            <v>العربية السورية</v>
          </cell>
          <cell r="I165" t="str">
            <v>الثالثة</v>
          </cell>
          <cell r="J165" t="str">
            <v>أدبي</v>
          </cell>
          <cell r="K165">
            <v>2013</v>
          </cell>
          <cell r="Q165" t="str">
            <v/>
          </cell>
          <cell r="R165" t="str">
            <v>MARIEAM KOUEDER</v>
          </cell>
          <cell r="S165" t="str">
            <v>MOHAMMAD</v>
          </cell>
          <cell r="T165" t="str">
            <v>HAYAT</v>
          </cell>
          <cell r="U165" t="str">
            <v>DAMASCUS</v>
          </cell>
          <cell r="V165" t="str">
            <v/>
          </cell>
          <cell r="W165" t="str">
            <v/>
          </cell>
          <cell r="X165" t="str">
            <v/>
          </cell>
          <cell r="Y165" t="str">
            <v/>
          </cell>
          <cell r="Z165" t="str">
            <v/>
          </cell>
          <cell r="AA165" t="str">
            <v/>
          </cell>
          <cell r="AB165" t="str">
            <v/>
          </cell>
          <cell r="AC165" t="str">
            <v/>
          </cell>
        </row>
        <row r="166">
          <cell r="A166">
            <v>516500</v>
          </cell>
          <cell r="B166" t="str">
            <v>منال القلعجي</v>
          </cell>
          <cell r="C166" t="str">
            <v>سعد الله</v>
          </cell>
          <cell r="D166" t="str">
            <v>منا</v>
          </cell>
          <cell r="E166" t="str">
            <v>أنثى</v>
          </cell>
          <cell r="F166" t="str">
            <v>شام</v>
          </cell>
          <cell r="G166">
            <v>28590</v>
          </cell>
          <cell r="H166" t="str">
            <v>العربية السورية</v>
          </cell>
          <cell r="I166" t="str">
            <v>الرابعة</v>
          </cell>
          <cell r="J166" t="str">
            <v>علمي</v>
          </cell>
          <cell r="Q166" t="str">
            <v/>
          </cell>
          <cell r="R166" t="str">
            <v>MANAL ALKALAJI</v>
          </cell>
          <cell r="S166" t="str">
            <v>SAADALAH</v>
          </cell>
          <cell r="T166" t="str">
            <v>MONA</v>
          </cell>
          <cell r="U166" t="str">
            <v>DAMASCUS</v>
          </cell>
        </row>
        <row r="167">
          <cell r="A167">
            <v>516506</v>
          </cell>
          <cell r="B167" t="str">
            <v>منى المنصور</v>
          </cell>
          <cell r="C167" t="str">
            <v>كريم</v>
          </cell>
          <cell r="D167" t="str">
            <v>عندليب</v>
          </cell>
          <cell r="E167" t="str">
            <v>أنثى</v>
          </cell>
          <cell r="F167" t="str">
            <v>حماه</v>
          </cell>
          <cell r="G167">
            <v>32591</v>
          </cell>
          <cell r="H167" t="str">
            <v>العربية السورية</v>
          </cell>
          <cell r="I167" t="str">
            <v>الثالثة</v>
          </cell>
          <cell r="J167" t="str">
            <v>أدبي</v>
          </cell>
          <cell r="Q167" t="str">
            <v/>
          </cell>
          <cell r="R167" t="str">
            <v>MONA ALMANSOY\UR</v>
          </cell>
          <cell r="S167" t="str">
            <v>KAREEM</v>
          </cell>
          <cell r="T167" t="str">
            <v>ANDALEEB</v>
          </cell>
          <cell r="U167" t="str">
            <v>HAMA</v>
          </cell>
          <cell r="V167" t="str">
            <v/>
          </cell>
          <cell r="W167" t="str">
            <v/>
          </cell>
          <cell r="X167" t="str">
            <v/>
          </cell>
          <cell r="Y167" t="str">
            <v/>
          </cell>
          <cell r="Z167" t="str">
            <v/>
          </cell>
          <cell r="AA167" t="str">
            <v/>
          </cell>
          <cell r="AB167" t="str">
            <v/>
          </cell>
          <cell r="AC167" t="str">
            <v/>
          </cell>
        </row>
        <row r="168">
          <cell r="A168">
            <v>516516</v>
          </cell>
          <cell r="B168" t="str">
            <v xml:space="preserve">مايا حرب </v>
          </cell>
          <cell r="C168" t="str">
            <v xml:space="preserve">فضل </v>
          </cell>
          <cell r="D168" t="str">
            <v>الطاف</v>
          </cell>
          <cell r="E168" t="str">
            <v>أنثى</v>
          </cell>
          <cell r="F168" t="str">
            <v>شهبا</v>
          </cell>
          <cell r="G168">
            <v>32559</v>
          </cell>
          <cell r="H168" t="str">
            <v>العربية السورية</v>
          </cell>
          <cell r="I168" t="str">
            <v>الرابعة</v>
          </cell>
          <cell r="J168" t="str">
            <v>فنون نسوية</v>
          </cell>
          <cell r="L168" t="str">
            <v>السويداء</v>
          </cell>
          <cell r="Q168" t="str">
            <v/>
          </cell>
          <cell r="R168" t="str">
            <v>MAYA HARB</v>
          </cell>
          <cell r="S168" t="str">
            <v>FADEL</v>
          </cell>
          <cell r="T168" t="str">
            <v>ALTTAF</v>
          </cell>
          <cell r="U168" t="str">
            <v>SWAIDA</v>
          </cell>
          <cell r="V168" t="str">
            <v/>
          </cell>
          <cell r="W168" t="str">
            <v/>
          </cell>
          <cell r="X168" t="str">
            <v/>
          </cell>
          <cell r="Y168" t="str">
            <v/>
          </cell>
          <cell r="Z168" t="str">
            <v/>
          </cell>
          <cell r="AA168" t="str">
            <v/>
          </cell>
          <cell r="AB168" t="str">
            <v/>
          </cell>
          <cell r="AC168" t="str">
            <v>مستنفذ فصل اول 2023-2024</v>
          </cell>
        </row>
        <row r="169">
          <cell r="A169">
            <v>516518</v>
          </cell>
          <cell r="B169" t="str">
            <v>مياده الشحف</v>
          </cell>
          <cell r="C169" t="str">
            <v>مرسل</v>
          </cell>
          <cell r="D169" t="str">
            <v>غزاله</v>
          </cell>
          <cell r="E169" t="str">
            <v>أنثى</v>
          </cell>
          <cell r="F169" t="str">
            <v>شهبا</v>
          </cell>
          <cell r="G169">
            <v>28941</v>
          </cell>
          <cell r="H169" t="str">
            <v>العربية السورية</v>
          </cell>
          <cell r="I169" t="str">
            <v>الرابعة</v>
          </cell>
          <cell r="J169" t="str">
            <v>فنون نسوية</v>
          </cell>
          <cell r="L169" t="str">
            <v>السويداء</v>
          </cell>
          <cell r="Q169" t="str">
            <v/>
          </cell>
          <cell r="R169" t="str">
            <v>MAYADA ALSHAHEF</v>
          </cell>
          <cell r="S169" t="str">
            <v>MERSEL</v>
          </cell>
          <cell r="T169" t="str">
            <v>GHAZALA</v>
          </cell>
          <cell r="U169" t="str">
            <v>DAMASCUS</v>
          </cell>
          <cell r="V169" t="str">
            <v/>
          </cell>
          <cell r="W169" t="str">
            <v/>
          </cell>
          <cell r="X169" t="str">
            <v/>
          </cell>
          <cell r="Y169" t="str">
            <v/>
          </cell>
          <cell r="Z169" t="str">
            <v/>
          </cell>
          <cell r="AA169" t="str">
            <v/>
          </cell>
          <cell r="AB169" t="str">
            <v>م</v>
          </cell>
          <cell r="AC169" t="str">
            <v/>
          </cell>
        </row>
        <row r="170">
          <cell r="A170">
            <v>516531</v>
          </cell>
          <cell r="B170" t="str">
            <v>ميسم علقم</v>
          </cell>
          <cell r="C170" t="str">
            <v>عادل</v>
          </cell>
          <cell r="D170" t="str">
            <v>ناديا</v>
          </cell>
          <cell r="E170" t="str">
            <v>أنثى</v>
          </cell>
          <cell r="F170" t="str">
            <v>كفر العواميد</v>
          </cell>
          <cell r="G170">
            <v>34693</v>
          </cell>
          <cell r="H170" t="str">
            <v>العربية السورية</v>
          </cell>
          <cell r="I170" t="str">
            <v>الرابعة</v>
          </cell>
          <cell r="J170" t="str">
            <v>أدبي</v>
          </cell>
          <cell r="K170" t="str">
            <v/>
          </cell>
          <cell r="Q170" t="str">
            <v/>
          </cell>
          <cell r="R170" t="str">
            <v>maisam alkam</v>
          </cell>
          <cell r="S170" t="str">
            <v>adel</v>
          </cell>
          <cell r="T170" t="str">
            <v>nadia</v>
          </cell>
          <cell r="U170" t="str">
            <v>damas</v>
          </cell>
          <cell r="V170" t="str">
            <v/>
          </cell>
          <cell r="W170" t="str">
            <v/>
          </cell>
          <cell r="X170" t="str">
            <v/>
          </cell>
          <cell r="Y170" t="str">
            <v/>
          </cell>
          <cell r="Z170" t="str">
            <v/>
          </cell>
          <cell r="AA170" t="str">
            <v/>
          </cell>
          <cell r="AB170" t="str">
            <v/>
          </cell>
          <cell r="AC170" t="str">
            <v/>
          </cell>
        </row>
        <row r="171">
          <cell r="A171">
            <v>516537</v>
          </cell>
          <cell r="B171" t="str">
            <v>نانسي عيسى</v>
          </cell>
          <cell r="C171" t="str">
            <v>غسان</v>
          </cell>
          <cell r="D171" t="str">
            <v>رجاء</v>
          </cell>
          <cell r="E171" t="str">
            <v>أنثى</v>
          </cell>
          <cell r="F171" t="str">
            <v>دمشق</v>
          </cell>
          <cell r="G171">
            <v>34517</v>
          </cell>
          <cell r="H171" t="str">
            <v>العربية السورية</v>
          </cell>
          <cell r="I171" t="str">
            <v>الرابعة</v>
          </cell>
          <cell r="J171" t="str">
            <v>علمي</v>
          </cell>
          <cell r="K171">
            <v>2012</v>
          </cell>
          <cell r="Q171" t="str">
            <v/>
          </cell>
          <cell r="R171" t="str">
            <v>nansi essa</v>
          </cell>
          <cell r="S171" t="str">
            <v>ghassan</v>
          </cell>
          <cell r="T171" t="str">
            <v>rajaa</v>
          </cell>
          <cell r="U171" t="str">
            <v>damascus</v>
          </cell>
          <cell r="V171" t="str">
            <v/>
          </cell>
          <cell r="W171" t="str">
            <v/>
          </cell>
          <cell r="X171" t="str">
            <v/>
          </cell>
          <cell r="Y171" t="str">
            <v/>
          </cell>
          <cell r="Z171" t="str">
            <v/>
          </cell>
          <cell r="AA171" t="str">
            <v/>
          </cell>
          <cell r="AB171" t="str">
            <v/>
          </cell>
          <cell r="AC171" t="str">
            <v/>
          </cell>
        </row>
        <row r="172">
          <cell r="A172">
            <v>516552</v>
          </cell>
          <cell r="B172" t="str">
            <v>ندى ابو الخير</v>
          </cell>
          <cell r="C172" t="str">
            <v>حسن</v>
          </cell>
          <cell r="D172" t="str">
            <v>منى</v>
          </cell>
          <cell r="E172" t="str">
            <v>أنثى</v>
          </cell>
          <cell r="F172" t="str">
            <v>قطنا</v>
          </cell>
          <cell r="G172">
            <v>30884</v>
          </cell>
          <cell r="H172" t="str">
            <v>العربية السورية</v>
          </cell>
          <cell r="I172" t="str">
            <v>الرابعة</v>
          </cell>
          <cell r="J172" t="str">
            <v>أدبي</v>
          </cell>
          <cell r="K172">
            <v>2004</v>
          </cell>
          <cell r="Q172" t="str">
            <v/>
          </cell>
          <cell r="R172" t="str">
            <v xml:space="preserve">NADA ABO ALKHER </v>
          </cell>
          <cell r="S172" t="str">
            <v xml:space="preserve">HASAN </v>
          </cell>
          <cell r="T172" t="str">
            <v>MOUNA</v>
          </cell>
          <cell r="U172" t="str">
            <v xml:space="preserve">DAMAS SUBURB </v>
          </cell>
          <cell r="V172" t="str">
            <v/>
          </cell>
          <cell r="W172" t="str">
            <v/>
          </cell>
          <cell r="X172" t="str">
            <v/>
          </cell>
          <cell r="Y172" t="str">
            <v/>
          </cell>
          <cell r="Z172" t="str">
            <v/>
          </cell>
          <cell r="AA172" t="str">
            <v/>
          </cell>
          <cell r="AB172" t="str">
            <v/>
          </cell>
          <cell r="AC172" t="str">
            <v/>
          </cell>
        </row>
        <row r="173">
          <cell r="A173">
            <v>516559</v>
          </cell>
          <cell r="B173" t="str">
            <v>نسرين عجيب</v>
          </cell>
          <cell r="C173" t="str">
            <v>اسعد</v>
          </cell>
          <cell r="D173" t="str">
            <v>انصاف</v>
          </cell>
          <cell r="E173" t="str">
            <v>أنثى</v>
          </cell>
          <cell r="F173" t="str">
            <v>معضميه</v>
          </cell>
          <cell r="G173">
            <v>29517</v>
          </cell>
          <cell r="H173" t="str">
            <v>العربية السورية</v>
          </cell>
          <cell r="I173" t="str">
            <v>الثانية</v>
          </cell>
          <cell r="J173" t="str">
            <v>فنون نسوية</v>
          </cell>
          <cell r="K173">
            <v>1998</v>
          </cell>
        </row>
        <row r="174">
          <cell r="A174">
            <v>516561</v>
          </cell>
          <cell r="B174" t="str">
            <v>نسرين نظام</v>
          </cell>
          <cell r="C174" t="str">
            <v xml:space="preserve">احمد </v>
          </cell>
          <cell r="D174" t="str">
            <v>هدى</v>
          </cell>
          <cell r="E174" t="str">
            <v>انثى</v>
          </cell>
          <cell r="F174" t="str">
            <v>دمشق</v>
          </cell>
          <cell r="G174">
            <v>33647</v>
          </cell>
          <cell r="I174" t="str">
            <v>الرابعة</v>
          </cell>
          <cell r="J174" t="str">
            <v>فنون نسوية</v>
          </cell>
          <cell r="K174">
            <v>2011</v>
          </cell>
          <cell r="L174" t="str">
            <v>دمشق</v>
          </cell>
          <cell r="M174" t="str">
            <v/>
          </cell>
        </row>
        <row r="175">
          <cell r="A175">
            <v>516567</v>
          </cell>
          <cell r="B175" t="str">
            <v>نغم حرب</v>
          </cell>
          <cell r="C175" t="str">
            <v>أمير</v>
          </cell>
          <cell r="D175" t="str">
            <v>سحر</v>
          </cell>
          <cell r="E175" t="str">
            <v>أنثى</v>
          </cell>
          <cell r="F175" t="str">
            <v>السويداء - شهبا</v>
          </cell>
          <cell r="G175">
            <v>34045</v>
          </cell>
          <cell r="H175" t="str">
            <v>العربية السورية</v>
          </cell>
          <cell r="I175" t="str">
            <v>الرابعة</v>
          </cell>
          <cell r="J175" t="str">
            <v>فنون نسوية</v>
          </cell>
          <cell r="L175" t="str">
            <v>السويداء</v>
          </cell>
          <cell r="Q175" t="str">
            <v/>
          </cell>
          <cell r="R175" t="str">
            <v>Nagham Harb</v>
          </cell>
          <cell r="S175" t="str">
            <v>Ameer</v>
          </cell>
          <cell r="T175" t="str">
            <v>Samar</v>
          </cell>
          <cell r="U175" t="str">
            <v>Alswaidaa-Shahba</v>
          </cell>
          <cell r="V175" t="str">
            <v/>
          </cell>
          <cell r="W175" t="str">
            <v/>
          </cell>
          <cell r="X175" t="str">
            <v/>
          </cell>
          <cell r="Y175" t="str">
            <v/>
          </cell>
          <cell r="Z175" t="str">
            <v/>
          </cell>
          <cell r="AA175" t="str">
            <v/>
          </cell>
          <cell r="AB175" t="str">
            <v/>
          </cell>
          <cell r="AC175" t="str">
            <v/>
          </cell>
        </row>
        <row r="176">
          <cell r="A176">
            <v>516577</v>
          </cell>
          <cell r="B176" t="str">
            <v>نور الخبير</v>
          </cell>
          <cell r="C176" t="str">
            <v>جمال</v>
          </cell>
          <cell r="D176" t="str">
            <v>ميمونه</v>
          </cell>
          <cell r="E176" t="str">
            <v>أنثى</v>
          </cell>
          <cell r="F176" t="str">
            <v>دمشق</v>
          </cell>
          <cell r="G176">
            <v>31634</v>
          </cell>
          <cell r="H176" t="str">
            <v>العربية السورية</v>
          </cell>
          <cell r="I176" t="str">
            <v>الثالثة</v>
          </cell>
          <cell r="J176" t="str">
            <v>علمي</v>
          </cell>
        </row>
        <row r="177">
          <cell r="A177">
            <v>516586</v>
          </cell>
          <cell r="B177" t="str">
            <v>نور الهدى اند ر</v>
          </cell>
          <cell r="C177" t="str">
            <v>خالد</v>
          </cell>
          <cell r="D177" t="str">
            <v>لواحظ</v>
          </cell>
          <cell r="E177" t="str">
            <v/>
          </cell>
          <cell r="F177" t="str">
            <v/>
          </cell>
          <cell r="G177" t="str">
            <v/>
          </cell>
          <cell r="I177" t="str">
            <v>الثانية</v>
          </cell>
          <cell r="K177" t="str">
            <v/>
          </cell>
          <cell r="L177" t="str">
            <v/>
          </cell>
          <cell r="M177" t="str">
            <v/>
          </cell>
          <cell r="Q177" t="str">
            <v/>
          </cell>
          <cell r="R177" t="str">
            <v/>
          </cell>
          <cell r="S177" t="str">
            <v/>
          </cell>
          <cell r="T177" t="str">
            <v/>
          </cell>
          <cell r="U177" t="str">
            <v/>
          </cell>
          <cell r="V177" t="str">
            <v/>
          </cell>
          <cell r="W177" t="str">
            <v/>
          </cell>
          <cell r="X177" t="str">
            <v/>
          </cell>
          <cell r="Y177" t="str">
            <v/>
          </cell>
          <cell r="Z177" t="str">
            <v/>
          </cell>
          <cell r="AA177" t="str">
            <v>م</v>
          </cell>
          <cell r="AB177" t="str">
            <v>م</v>
          </cell>
          <cell r="AC177" t="str">
            <v/>
          </cell>
        </row>
        <row r="178">
          <cell r="A178">
            <v>516597</v>
          </cell>
          <cell r="B178" t="str">
            <v>نورا الموسى</v>
          </cell>
          <cell r="C178" t="str">
            <v>دحام</v>
          </cell>
          <cell r="D178" t="str">
            <v>ورده</v>
          </cell>
          <cell r="E178" t="str">
            <v>أنثى</v>
          </cell>
          <cell r="F178" t="str">
            <v>دمشق</v>
          </cell>
          <cell r="G178">
            <v>30522</v>
          </cell>
          <cell r="H178" t="str">
            <v>العربية السورية</v>
          </cell>
          <cell r="I178" t="str">
            <v>الثالثة</v>
          </cell>
          <cell r="J178" t="str">
            <v>أدبي</v>
          </cell>
          <cell r="Q178" t="str">
            <v/>
          </cell>
          <cell r="R178" t="str">
            <v>noura  almousa</v>
          </cell>
          <cell r="S178" t="str">
            <v xml:space="preserve">dahaam </v>
          </cell>
          <cell r="T178" t="str">
            <v>warda</v>
          </cell>
          <cell r="U178" t="str">
            <v>damascous</v>
          </cell>
          <cell r="V178" t="str">
            <v/>
          </cell>
          <cell r="W178" t="str">
            <v/>
          </cell>
          <cell r="X178" t="str">
            <v/>
          </cell>
          <cell r="Y178" t="str">
            <v/>
          </cell>
          <cell r="Z178" t="str">
            <v/>
          </cell>
          <cell r="AA178" t="str">
            <v/>
          </cell>
          <cell r="AB178" t="str">
            <v/>
          </cell>
          <cell r="AC178" t="str">
            <v/>
          </cell>
        </row>
        <row r="179">
          <cell r="A179">
            <v>516610</v>
          </cell>
          <cell r="B179" t="str">
            <v>هازار دلول</v>
          </cell>
          <cell r="C179" t="str">
            <v>عماد</v>
          </cell>
          <cell r="D179" t="str">
            <v>بسوم</v>
          </cell>
          <cell r="E179" t="str">
            <v>أنثى</v>
          </cell>
          <cell r="F179" t="str">
            <v>جرمانا</v>
          </cell>
          <cell r="G179">
            <v>33979</v>
          </cell>
          <cell r="H179" t="str">
            <v>العربية السورية</v>
          </cell>
          <cell r="I179" t="str">
            <v>الرابعة</v>
          </cell>
          <cell r="J179" t="str">
            <v>فنون نسوية</v>
          </cell>
          <cell r="K179">
            <v>2010</v>
          </cell>
          <cell r="Q179" t="str">
            <v/>
          </cell>
          <cell r="R179" t="str">
            <v>hazar dalloul</v>
          </cell>
          <cell r="S179" t="str">
            <v>emad</v>
          </cell>
          <cell r="T179" t="str">
            <v>bassoum salloum</v>
          </cell>
          <cell r="U179" t="str">
            <v>jaramana</v>
          </cell>
          <cell r="V179" t="str">
            <v/>
          </cell>
          <cell r="W179" t="str">
            <v/>
          </cell>
          <cell r="X179" t="str">
            <v/>
          </cell>
          <cell r="Y179" t="str">
            <v/>
          </cell>
          <cell r="Z179" t="str">
            <v/>
          </cell>
          <cell r="AA179" t="str">
            <v/>
          </cell>
          <cell r="AB179" t="str">
            <v/>
          </cell>
          <cell r="AC179" t="str">
            <v>مستنفذ فصل اول 2023-2024</v>
          </cell>
        </row>
        <row r="180">
          <cell r="A180">
            <v>516624</v>
          </cell>
          <cell r="B180" t="str">
            <v>هبه عابدين</v>
          </cell>
          <cell r="C180" t="str">
            <v>احمد</v>
          </cell>
          <cell r="D180" t="str">
            <v>رافت</v>
          </cell>
          <cell r="E180" t="str">
            <v>أنثى</v>
          </cell>
          <cell r="F180" t="str">
            <v>دمشق</v>
          </cell>
          <cell r="G180">
            <v>32377</v>
          </cell>
          <cell r="H180" t="str">
            <v>العربية السورية</v>
          </cell>
          <cell r="I180" t="str">
            <v>الثالثة</v>
          </cell>
          <cell r="J180" t="str">
            <v>فنون نسوية</v>
          </cell>
          <cell r="K180" t="str">
            <v/>
          </cell>
          <cell r="Q180" t="str">
            <v/>
          </cell>
          <cell r="R180" t="str">
            <v>HEBA ABDEN</v>
          </cell>
          <cell r="S180" t="str">
            <v>AHMAD GHASAN</v>
          </cell>
          <cell r="T180" t="str">
            <v>RAFET</v>
          </cell>
          <cell r="U180" t="str">
            <v>DAMASCUS</v>
          </cell>
          <cell r="V180" t="str">
            <v/>
          </cell>
          <cell r="W180" t="str">
            <v/>
          </cell>
          <cell r="X180" t="str">
            <v/>
          </cell>
          <cell r="Y180" t="str">
            <v/>
          </cell>
          <cell r="Z180" t="str">
            <v/>
          </cell>
          <cell r="AA180" t="str">
            <v/>
          </cell>
          <cell r="AB180" t="str">
            <v/>
          </cell>
          <cell r="AC180" t="str">
            <v/>
          </cell>
        </row>
        <row r="181">
          <cell r="A181">
            <v>516627</v>
          </cell>
          <cell r="B181" t="str">
            <v>هدى الحميدي</v>
          </cell>
          <cell r="C181" t="str">
            <v>علي</v>
          </cell>
          <cell r="D181" t="str">
            <v>غازيه</v>
          </cell>
          <cell r="E181" t="str">
            <v/>
          </cell>
          <cell r="F181" t="str">
            <v/>
          </cell>
          <cell r="G181" t="str">
            <v/>
          </cell>
          <cell r="I181" t="str">
            <v>الثالثة</v>
          </cell>
          <cell r="K181" t="str">
            <v/>
          </cell>
          <cell r="L181" t="str">
            <v/>
          </cell>
          <cell r="M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م</v>
          </cell>
          <cell r="AC181" t="str">
            <v/>
          </cell>
        </row>
        <row r="182">
          <cell r="A182">
            <v>516639</v>
          </cell>
          <cell r="B182" t="str">
            <v>هلا الصباغ</v>
          </cell>
          <cell r="C182" t="str">
            <v>سليمان</v>
          </cell>
          <cell r="D182" t="str">
            <v>وفاء</v>
          </cell>
          <cell r="E182" t="str">
            <v>أنثى</v>
          </cell>
          <cell r="F182" t="str">
            <v>صحنايا</v>
          </cell>
          <cell r="G182" t="str">
            <v>10/28/1991</v>
          </cell>
          <cell r="H182" t="str">
            <v>العربية السورية</v>
          </cell>
          <cell r="I182" t="str">
            <v>الرابعة</v>
          </cell>
          <cell r="J182" t="str">
            <v>أدبي</v>
          </cell>
          <cell r="K182" t="str">
            <v>2013</v>
          </cell>
          <cell r="L182" t="str">
            <v/>
          </cell>
          <cell r="Q182" t="str">
            <v/>
          </cell>
          <cell r="R182" t="str">
            <v>Hala Alsabagh</v>
          </cell>
          <cell r="S182" t="str">
            <v>suliman</v>
          </cell>
          <cell r="T182" t="str">
            <v>wafaa</v>
          </cell>
          <cell r="U182" t="str">
            <v>sahnaya</v>
          </cell>
          <cell r="V182" t="str">
            <v/>
          </cell>
          <cell r="W182" t="str">
            <v/>
          </cell>
          <cell r="X182" t="str">
            <v/>
          </cell>
          <cell r="Y182" t="str">
            <v/>
          </cell>
          <cell r="Z182" t="str">
            <v/>
          </cell>
          <cell r="AA182" t="str">
            <v/>
          </cell>
          <cell r="AB182" t="str">
            <v/>
          </cell>
          <cell r="AC182" t="str">
            <v/>
          </cell>
        </row>
        <row r="183">
          <cell r="A183">
            <v>516649</v>
          </cell>
          <cell r="B183" t="str">
            <v>هنادي الدبس</v>
          </cell>
          <cell r="C183" t="str">
            <v>عصام</v>
          </cell>
          <cell r="D183" t="str">
            <v>ثناء</v>
          </cell>
          <cell r="E183" t="str">
            <v>أنثى</v>
          </cell>
          <cell r="F183" t="str">
            <v>منين</v>
          </cell>
          <cell r="G183" t="str">
            <v>7/1/1994</v>
          </cell>
          <cell r="H183" t="str">
            <v>العربية السورية</v>
          </cell>
          <cell r="I183" t="str">
            <v>الرابعة</v>
          </cell>
          <cell r="J183" t="str">
            <v>فنون نسوية</v>
          </cell>
          <cell r="K183" t="str">
            <v>2014</v>
          </cell>
          <cell r="L183" t="str">
            <v>دمشق</v>
          </cell>
          <cell r="Q183" t="str">
            <v/>
          </cell>
          <cell r="R183" t="str">
            <v>hanadi</v>
          </cell>
          <cell r="S183" t="str">
            <v>issam</v>
          </cell>
          <cell r="T183" t="str">
            <v>sanaa</v>
          </cell>
          <cell r="U183" t="str">
            <v>mnen</v>
          </cell>
          <cell r="V183" t="str">
            <v/>
          </cell>
          <cell r="W183" t="str">
            <v/>
          </cell>
          <cell r="X183" t="str">
            <v/>
          </cell>
          <cell r="Y183" t="str">
            <v/>
          </cell>
          <cell r="Z183" t="str">
            <v/>
          </cell>
          <cell r="AA183" t="str">
            <v/>
          </cell>
          <cell r="AB183" t="str">
            <v/>
          </cell>
          <cell r="AC183" t="str">
            <v/>
          </cell>
        </row>
        <row r="184">
          <cell r="A184">
            <v>516651</v>
          </cell>
          <cell r="B184" t="str">
            <v>هنادي رجب</v>
          </cell>
          <cell r="C184" t="str">
            <v>يوسف</v>
          </cell>
          <cell r="D184" t="str">
            <v>هلا</v>
          </cell>
          <cell r="E184" t="str">
            <v>أنثى</v>
          </cell>
          <cell r="F184" t="str">
            <v>دمشق</v>
          </cell>
          <cell r="G184">
            <v>30730</v>
          </cell>
          <cell r="H184" t="str">
            <v>العربية السورية</v>
          </cell>
          <cell r="I184" t="str">
            <v>الرابعة</v>
          </cell>
          <cell r="J184" t="str">
            <v>أدبي</v>
          </cell>
          <cell r="Q184" t="str">
            <v/>
          </cell>
          <cell r="R184" t="str">
            <v>HANADE RAJAB</v>
          </cell>
          <cell r="S184" t="str">
            <v>YOUSIEF</v>
          </cell>
          <cell r="T184" t="str">
            <v>HALA</v>
          </cell>
          <cell r="U184" t="str">
            <v>DAMASCUS</v>
          </cell>
          <cell r="V184" t="str">
            <v/>
          </cell>
          <cell r="W184" t="str">
            <v/>
          </cell>
          <cell r="X184" t="str">
            <v/>
          </cell>
          <cell r="Y184" t="str">
            <v/>
          </cell>
          <cell r="Z184" t="str">
            <v/>
          </cell>
          <cell r="AA184" t="str">
            <v/>
          </cell>
          <cell r="AB184" t="str">
            <v/>
          </cell>
          <cell r="AC184" t="str">
            <v/>
          </cell>
        </row>
        <row r="185">
          <cell r="A185">
            <v>516662</v>
          </cell>
          <cell r="B185" t="str">
            <v>هيفرون شيخ عيسى</v>
          </cell>
          <cell r="C185" t="str">
            <v>عبد الرحمن</v>
          </cell>
          <cell r="D185" t="str">
            <v>منصورة</v>
          </cell>
          <cell r="E185" t="str">
            <v>أنثى</v>
          </cell>
          <cell r="F185" t="str">
            <v>دمشق</v>
          </cell>
          <cell r="G185">
            <v>33086</v>
          </cell>
          <cell r="H185" t="str">
            <v>العربية السورية</v>
          </cell>
          <cell r="I185" t="str">
            <v>الثانية</v>
          </cell>
          <cell r="J185" t="str">
            <v>أدبي</v>
          </cell>
          <cell r="K185" t="str">
            <v/>
          </cell>
          <cell r="Q185" t="str">
            <v/>
          </cell>
          <cell r="R185" t="str">
            <v>HEVRON SHIEKH ISSA</v>
          </cell>
          <cell r="S185" t="str">
            <v>ABD ALRHMAN</v>
          </cell>
          <cell r="T185" t="str">
            <v>MANSOURA</v>
          </cell>
          <cell r="U185" t="str">
            <v>DAMASCUS</v>
          </cell>
          <cell r="V185" t="str">
            <v/>
          </cell>
          <cell r="W185" t="str">
            <v/>
          </cell>
          <cell r="X185" t="str">
            <v/>
          </cell>
          <cell r="Y185" t="str">
            <v/>
          </cell>
          <cell r="Z185" t="str">
            <v/>
          </cell>
          <cell r="AA185" t="str">
            <v/>
          </cell>
          <cell r="AB185" t="str">
            <v/>
          </cell>
          <cell r="AC185" t="str">
            <v/>
          </cell>
        </row>
        <row r="186">
          <cell r="A186">
            <v>516672</v>
          </cell>
          <cell r="B186" t="str">
            <v>وفاء أبو حوى</v>
          </cell>
          <cell r="C186" t="str">
            <v>محمد</v>
          </cell>
          <cell r="D186" t="str">
            <v>خديجه</v>
          </cell>
          <cell r="E186" t="str">
            <v>أنثى</v>
          </cell>
          <cell r="F186" t="str">
            <v>جباب</v>
          </cell>
          <cell r="G186">
            <v>30509</v>
          </cell>
          <cell r="H186" t="str">
            <v>العربية السورية</v>
          </cell>
          <cell r="I186" t="str">
            <v>الرابعة</v>
          </cell>
          <cell r="J186" t="str">
            <v>علمي</v>
          </cell>
        </row>
        <row r="187">
          <cell r="A187">
            <v>516758</v>
          </cell>
          <cell r="B187" t="str">
            <v>سلام الكيلاني</v>
          </cell>
          <cell r="C187" t="str">
            <v>محمود</v>
          </cell>
          <cell r="D187" t="str">
            <v>فائزة</v>
          </cell>
          <cell r="E187" t="str">
            <v>أنثى</v>
          </cell>
          <cell r="F187" t="str">
            <v>دمشق</v>
          </cell>
          <cell r="G187">
            <v>34700</v>
          </cell>
          <cell r="H187" t="str">
            <v>العربية السورية</v>
          </cell>
          <cell r="I187" t="str">
            <v>الرابعة</v>
          </cell>
          <cell r="J187" t="str">
            <v>فنون نسوية</v>
          </cell>
          <cell r="K187" t="str">
            <v/>
          </cell>
          <cell r="Q187" t="str">
            <v/>
          </cell>
          <cell r="R187" t="str">
            <v>SALAM ALKELANY</v>
          </cell>
          <cell r="S187" t="str">
            <v>MAHMOOD</v>
          </cell>
          <cell r="T187" t="str">
            <v>FAYZA</v>
          </cell>
          <cell r="U187" t="str">
            <v>DAMASCUS</v>
          </cell>
          <cell r="V187" t="str">
            <v/>
          </cell>
          <cell r="W187" t="str">
            <v/>
          </cell>
          <cell r="X187" t="str">
            <v/>
          </cell>
          <cell r="Y187" t="str">
            <v/>
          </cell>
          <cell r="Z187" t="str">
            <v/>
          </cell>
          <cell r="AA187" t="str">
            <v/>
          </cell>
          <cell r="AB187" t="str">
            <v/>
          </cell>
          <cell r="AC187" t="str">
            <v/>
          </cell>
        </row>
        <row r="188">
          <cell r="A188">
            <v>516782</v>
          </cell>
          <cell r="B188" t="str">
            <v>منار الناظر</v>
          </cell>
          <cell r="C188" t="str">
            <v xml:space="preserve">محمد </v>
          </cell>
          <cell r="D188" t="str">
            <v>فردوس</v>
          </cell>
          <cell r="E188" t="str">
            <v>أنثى</v>
          </cell>
          <cell r="F188" t="str">
            <v xml:space="preserve">النبك </v>
          </cell>
          <cell r="G188">
            <v>34814</v>
          </cell>
          <cell r="H188" t="str">
            <v>العربية السورية</v>
          </cell>
          <cell r="I188" t="str">
            <v>الرابعة</v>
          </cell>
          <cell r="J188" t="str">
            <v>أدبي</v>
          </cell>
          <cell r="K188" t="str">
            <v/>
          </cell>
          <cell r="Q188" t="str">
            <v/>
          </cell>
          <cell r="R188" t="str">
            <v xml:space="preserve">manar  alnather </v>
          </cell>
          <cell r="S188" t="str">
            <v xml:space="preserve">mohamad </v>
          </cell>
          <cell r="T188" t="str">
            <v xml:space="preserve">fardos </v>
          </cell>
          <cell r="U188" t="str">
            <v xml:space="preserve">damascus suburb </v>
          </cell>
          <cell r="V188" t="str">
            <v/>
          </cell>
          <cell r="W188" t="str">
            <v/>
          </cell>
          <cell r="X188" t="str">
            <v/>
          </cell>
          <cell r="Y188" t="str">
            <v/>
          </cell>
          <cell r="Z188" t="str">
            <v/>
          </cell>
          <cell r="AA188" t="str">
            <v/>
          </cell>
          <cell r="AB188" t="str">
            <v/>
          </cell>
          <cell r="AC188" t="str">
            <v/>
          </cell>
        </row>
        <row r="189">
          <cell r="A189">
            <v>516784</v>
          </cell>
          <cell r="B189" t="str">
            <v>نور الحلواني</v>
          </cell>
          <cell r="C189" t="str">
            <v xml:space="preserve">شريف </v>
          </cell>
          <cell r="D189" t="str">
            <v>غاده</v>
          </cell>
          <cell r="E189" t="str">
            <v>أنثى</v>
          </cell>
          <cell r="F189" t="str">
            <v>دمشق</v>
          </cell>
          <cell r="G189">
            <v>31413</v>
          </cell>
          <cell r="H189" t="str">
            <v>العربية السورية</v>
          </cell>
          <cell r="I189" t="str">
            <v>الثالثة</v>
          </cell>
          <cell r="J189" t="str">
            <v>فنون نسوية</v>
          </cell>
          <cell r="Q189" t="str">
            <v/>
          </cell>
          <cell r="R189" t="str">
            <v>NOUR ALHELWANI</v>
          </cell>
          <cell r="S189" t="str">
            <v>SHAREEF</v>
          </cell>
          <cell r="T189" t="str">
            <v>GHADA</v>
          </cell>
          <cell r="U189" t="str">
            <v>DAMASCUS</v>
          </cell>
          <cell r="V189" t="str">
            <v/>
          </cell>
          <cell r="W189" t="str">
            <v/>
          </cell>
          <cell r="X189" t="str">
            <v/>
          </cell>
          <cell r="Y189" t="str">
            <v/>
          </cell>
          <cell r="Z189" t="str">
            <v/>
          </cell>
          <cell r="AA189" t="str">
            <v/>
          </cell>
          <cell r="AB189" t="str">
            <v/>
          </cell>
          <cell r="AC189" t="str">
            <v/>
          </cell>
        </row>
        <row r="190">
          <cell r="A190">
            <v>516794</v>
          </cell>
          <cell r="B190" t="str">
            <v>بتول معروف</v>
          </cell>
          <cell r="C190" t="str">
            <v>احمد</v>
          </cell>
          <cell r="D190" t="str">
            <v>لطفيه</v>
          </cell>
          <cell r="E190" t="str">
            <v>انثى</v>
          </cell>
          <cell r="F190" t="str">
            <v>دمشق</v>
          </cell>
          <cell r="G190">
            <v>33647</v>
          </cell>
          <cell r="H190" t="str">
            <v>العربية السورية</v>
          </cell>
          <cell r="I190" t="str">
            <v>الرابعة</v>
          </cell>
          <cell r="J190" t="str">
            <v>ادبي</v>
          </cell>
          <cell r="K190">
            <v>2008</v>
          </cell>
          <cell r="Q190" t="str">
            <v/>
          </cell>
          <cell r="R190" t="str">
            <v>BATOUL MAROUF</v>
          </cell>
          <cell r="S190" t="str">
            <v>AHMAD</v>
          </cell>
          <cell r="T190" t="str">
            <v>LUTFIA</v>
          </cell>
          <cell r="U190" t="str">
            <v>DAMASCUS</v>
          </cell>
          <cell r="V190" t="str">
            <v/>
          </cell>
          <cell r="W190" t="str">
            <v/>
          </cell>
          <cell r="X190" t="str">
            <v/>
          </cell>
          <cell r="Y190" t="str">
            <v/>
          </cell>
          <cell r="Z190" t="str">
            <v>م</v>
          </cell>
          <cell r="AA190" t="str">
            <v/>
          </cell>
          <cell r="AB190" t="str">
            <v/>
          </cell>
          <cell r="AC190" t="str">
            <v/>
          </cell>
        </row>
        <row r="191">
          <cell r="A191">
            <v>516826</v>
          </cell>
          <cell r="B191" t="str">
            <v>احلام صالح</v>
          </cell>
          <cell r="C191" t="str">
            <v>سليم</v>
          </cell>
          <cell r="D191" t="str">
            <v>امل</v>
          </cell>
          <cell r="E191" t="str">
            <v>أنثى</v>
          </cell>
          <cell r="F191" t="str">
            <v>اسطمنا</v>
          </cell>
          <cell r="G191">
            <v>32283</v>
          </cell>
          <cell r="H191" t="str">
            <v>العربية السورية</v>
          </cell>
          <cell r="I191" t="str">
            <v>الثالثة</v>
          </cell>
          <cell r="J191" t="str">
            <v>فنون نسوية</v>
          </cell>
          <cell r="L191" t="str">
            <v>اللاذقية</v>
          </cell>
          <cell r="Q191" t="str">
            <v/>
          </cell>
          <cell r="R191" t="str">
            <v>AHLAM SALEH</v>
          </cell>
          <cell r="S191" t="str">
            <v>SALIM</v>
          </cell>
          <cell r="T191" t="str">
            <v>AMAL</v>
          </cell>
          <cell r="U191" t="str">
            <v>ASTAMNA</v>
          </cell>
          <cell r="V191" t="str">
            <v/>
          </cell>
          <cell r="W191" t="str">
            <v/>
          </cell>
          <cell r="X191" t="str">
            <v/>
          </cell>
          <cell r="Y191" t="str">
            <v/>
          </cell>
          <cell r="Z191" t="str">
            <v/>
          </cell>
          <cell r="AA191" t="str">
            <v/>
          </cell>
          <cell r="AB191" t="str">
            <v/>
          </cell>
          <cell r="AC191" t="str">
            <v/>
          </cell>
        </row>
        <row r="192">
          <cell r="A192">
            <v>516866</v>
          </cell>
          <cell r="B192" t="str">
            <v>الاء برغله</v>
          </cell>
          <cell r="C192" t="str">
            <v>عيسى</v>
          </cell>
          <cell r="D192" t="str">
            <v>مكية</v>
          </cell>
          <cell r="E192" t="str">
            <v/>
          </cell>
          <cell r="F192" t="str">
            <v/>
          </cell>
          <cell r="G192" t="str">
            <v/>
          </cell>
          <cell r="I192" t="str">
            <v>الرابعة</v>
          </cell>
          <cell r="K192" t="str">
            <v/>
          </cell>
          <cell r="L192" t="str">
            <v/>
          </cell>
          <cell r="M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م</v>
          </cell>
          <cell r="AC192" t="str">
            <v/>
          </cell>
        </row>
        <row r="193">
          <cell r="A193">
            <v>516873</v>
          </cell>
          <cell r="B193" t="str">
            <v xml:space="preserve">الاءابو رشدان </v>
          </cell>
          <cell r="C193" t="str">
            <v>محمد سعيد</v>
          </cell>
          <cell r="D193" t="str">
            <v>منى</v>
          </cell>
          <cell r="E193" t="str">
            <v>أنثى</v>
          </cell>
          <cell r="F193" t="str">
            <v>جاسم</v>
          </cell>
          <cell r="G193">
            <v>35065</v>
          </cell>
          <cell r="H193" t="str">
            <v>العربية السورية</v>
          </cell>
          <cell r="I193" t="str">
            <v>الرابعة</v>
          </cell>
          <cell r="J193" t="str">
            <v>أدبي</v>
          </cell>
          <cell r="K193" t="str">
            <v/>
          </cell>
          <cell r="Q193" t="str">
            <v/>
          </cell>
          <cell r="R193" t="str">
            <v>ALAA ABO RASHDAN</v>
          </cell>
          <cell r="S193" t="str">
            <v>MOHSMMAD</v>
          </cell>
          <cell r="T193" t="str">
            <v>MUNA</v>
          </cell>
          <cell r="U193" t="str">
            <v>DARAA</v>
          </cell>
          <cell r="V193" t="str">
            <v/>
          </cell>
          <cell r="W193" t="str">
            <v/>
          </cell>
          <cell r="X193" t="str">
            <v/>
          </cell>
          <cell r="Y193" t="str">
            <v/>
          </cell>
          <cell r="Z193" t="str">
            <v/>
          </cell>
          <cell r="AA193" t="str">
            <v/>
          </cell>
          <cell r="AB193" t="str">
            <v/>
          </cell>
          <cell r="AC193" t="str">
            <v/>
          </cell>
        </row>
        <row r="194">
          <cell r="A194">
            <v>516883</v>
          </cell>
          <cell r="B194" t="str">
            <v>اماني سقا</v>
          </cell>
          <cell r="C194" t="str">
            <v>فايز</v>
          </cell>
          <cell r="D194" t="str">
            <v>زاهرة</v>
          </cell>
          <cell r="E194" t="str">
            <v>أنثى</v>
          </cell>
          <cell r="F194" t="str">
            <v>دمشق</v>
          </cell>
          <cell r="G194">
            <v>33970</v>
          </cell>
          <cell r="H194" t="str">
            <v>العربية السورية</v>
          </cell>
          <cell r="I194" t="str">
            <v>الرابعة</v>
          </cell>
          <cell r="J194" t="str">
            <v>علمي</v>
          </cell>
          <cell r="K194" t="str">
            <v/>
          </cell>
          <cell r="Q194" t="str">
            <v/>
          </cell>
          <cell r="R194" t="str">
            <v>amani sakka</v>
          </cell>
          <cell r="S194" t="str">
            <v>fayz</v>
          </cell>
          <cell r="T194" t="str">
            <v>zaherh</v>
          </cell>
          <cell r="U194" t="str">
            <v>damascous</v>
          </cell>
          <cell r="V194" t="str">
            <v/>
          </cell>
          <cell r="W194" t="str">
            <v/>
          </cell>
          <cell r="X194" t="str">
            <v/>
          </cell>
          <cell r="Y194" t="str">
            <v/>
          </cell>
          <cell r="Z194" t="str">
            <v/>
          </cell>
          <cell r="AA194" t="str">
            <v/>
          </cell>
          <cell r="AB194" t="str">
            <v/>
          </cell>
          <cell r="AC194" t="str">
            <v/>
          </cell>
        </row>
        <row r="195">
          <cell r="A195">
            <v>516889</v>
          </cell>
          <cell r="B195" t="str">
            <v>امل السعيد</v>
          </cell>
          <cell r="C195" t="str">
            <v>اسعد</v>
          </cell>
          <cell r="D195" t="str">
            <v>عائشه</v>
          </cell>
          <cell r="E195" t="str">
            <v/>
          </cell>
          <cell r="F195" t="str">
            <v/>
          </cell>
          <cell r="I195" t="str">
            <v>الرابعة</v>
          </cell>
          <cell r="J195" t="str">
            <v>أدبي</v>
          </cell>
          <cell r="K195">
            <v>2012</v>
          </cell>
          <cell r="L195" t="str">
            <v>القنيطرة</v>
          </cell>
          <cell r="M195" t="str">
            <v/>
          </cell>
        </row>
        <row r="196">
          <cell r="A196">
            <v>516903</v>
          </cell>
          <cell r="B196" t="str">
            <v>اميمه الخطيب</v>
          </cell>
          <cell r="C196" t="str">
            <v>عبد المجيد</v>
          </cell>
          <cell r="D196" t="str">
            <v>رقية</v>
          </cell>
          <cell r="E196" t="str">
            <v/>
          </cell>
          <cell r="F196" t="str">
            <v/>
          </cell>
          <cell r="G196" t="str">
            <v/>
          </cell>
          <cell r="I196" t="str">
            <v>الرابعة</v>
          </cell>
          <cell r="K196" t="str">
            <v/>
          </cell>
          <cell r="L196" t="str">
            <v/>
          </cell>
          <cell r="M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row>
        <row r="197">
          <cell r="A197">
            <v>516909</v>
          </cell>
          <cell r="B197" t="str">
            <v>انمار هاشم</v>
          </cell>
          <cell r="C197" t="str">
            <v>فيصل</v>
          </cell>
          <cell r="D197" t="str">
            <v>اشواق</v>
          </cell>
          <cell r="E197" t="str">
            <v>أنثى</v>
          </cell>
          <cell r="F197" t="str">
            <v>جيرود</v>
          </cell>
          <cell r="G197" t="str">
            <v>1/1/1996</v>
          </cell>
          <cell r="H197" t="str">
            <v>العربية السورية</v>
          </cell>
          <cell r="I197" t="str">
            <v>الثالثة</v>
          </cell>
          <cell r="J197" t="str">
            <v>علمي</v>
          </cell>
          <cell r="K197" t="str">
            <v>2013</v>
          </cell>
          <cell r="Q197" t="str">
            <v/>
          </cell>
          <cell r="R197" t="str">
            <v>anmar hashem</v>
          </cell>
          <cell r="S197" t="str">
            <v>faesal</v>
          </cell>
          <cell r="T197" t="str">
            <v>ashwak</v>
          </cell>
          <cell r="U197" t="str">
            <v>jeroud</v>
          </cell>
          <cell r="V197" t="str">
            <v/>
          </cell>
          <cell r="W197" t="str">
            <v/>
          </cell>
          <cell r="X197" t="str">
            <v/>
          </cell>
          <cell r="Y197" t="str">
            <v/>
          </cell>
          <cell r="Z197" t="str">
            <v/>
          </cell>
          <cell r="AA197" t="str">
            <v/>
          </cell>
          <cell r="AB197" t="str">
            <v/>
          </cell>
          <cell r="AC197" t="str">
            <v/>
          </cell>
        </row>
        <row r="198">
          <cell r="A198">
            <v>516913</v>
          </cell>
          <cell r="B198" t="str">
            <v>ايات جبر</v>
          </cell>
          <cell r="C198" t="str">
            <v>عثمان</v>
          </cell>
          <cell r="D198" t="str">
            <v>وفاء</v>
          </cell>
          <cell r="E198" t="str">
            <v>أنثى</v>
          </cell>
          <cell r="F198" t="str">
            <v>غزلانية</v>
          </cell>
          <cell r="G198">
            <v>34142</v>
          </cell>
          <cell r="H198" t="str">
            <v>العربية السورية</v>
          </cell>
          <cell r="I198" t="str">
            <v>الرابعة</v>
          </cell>
          <cell r="J198" t="str">
            <v>أدبي</v>
          </cell>
          <cell r="K198">
            <v>2013</v>
          </cell>
          <cell r="Q198" t="str">
            <v/>
          </cell>
          <cell r="R198" t="str">
            <v>AYAAT JABER</v>
          </cell>
          <cell r="S198" t="str">
            <v>OTHMAN</v>
          </cell>
          <cell r="T198" t="str">
            <v>WAFAA</v>
          </cell>
          <cell r="U198" t="str">
            <v>DAMASCUS</v>
          </cell>
          <cell r="V198" t="str">
            <v/>
          </cell>
          <cell r="W198" t="str">
            <v/>
          </cell>
          <cell r="X198" t="str">
            <v/>
          </cell>
          <cell r="Y198" t="str">
            <v/>
          </cell>
          <cell r="Z198" t="str">
            <v/>
          </cell>
          <cell r="AA198" t="str">
            <v/>
          </cell>
          <cell r="AB198" t="str">
            <v/>
          </cell>
          <cell r="AC198" t="str">
            <v/>
          </cell>
        </row>
        <row r="199">
          <cell r="A199">
            <v>516922</v>
          </cell>
          <cell r="B199" t="str">
            <v>ايمان بربش</v>
          </cell>
          <cell r="C199" t="str">
            <v>حسن</v>
          </cell>
          <cell r="D199" t="str">
            <v>مريم</v>
          </cell>
          <cell r="E199" t="str">
            <v>أنثى</v>
          </cell>
          <cell r="F199" t="str">
            <v>دمشق</v>
          </cell>
          <cell r="G199">
            <v>34827</v>
          </cell>
          <cell r="H199" t="str">
            <v>العربية السورية</v>
          </cell>
          <cell r="I199" t="str">
            <v>الثانية</v>
          </cell>
          <cell r="J199" t="str">
            <v>أدبي</v>
          </cell>
          <cell r="K199">
            <v>2013</v>
          </cell>
        </row>
        <row r="200">
          <cell r="A200">
            <v>516946</v>
          </cell>
          <cell r="B200" t="str">
            <v>بتول صقر</v>
          </cell>
          <cell r="C200" t="str">
            <v>وليد</v>
          </cell>
          <cell r="D200" t="str">
            <v>سلمى</v>
          </cell>
          <cell r="E200" t="str">
            <v>أنثى</v>
          </cell>
          <cell r="F200" t="str">
            <v>بقعسم</v>
          </cell>
          <cell r="G200">
            <v>35176</v>
          </cell>
          <cell r="H200" t="str">
            <v>العربية السورية</v>
          </cell>
          <cell r="I200" t="str">
            <v>الثانية</v>
          </cell>
          <cell r="J200" t="str">
            <v>فنون نسوية</v>
          </cell>
          <cell r="K200">
            <v>2015</v>
          </cell>
        </row>
        <row r="201">
          <cell r="A201">
            <v>516950</v>
          </cell>
          <cell r="B201" t="str">
            <v>بثينة محمود</v>
          </cell>
          <cell r="C201" t="str">
            <v>عبد الكريم</v>
          </cell>
          <cell r="D201" t="str">
            <v>غفله</v>
          </cell>
          <cell r="E201" t="str">
            <v>أنثى</v>
          </cell>
          <cell r="F201" t="str">
            <v>الكتيبه</v>
          </cell>
          <cell r="G201">
            <v>35446</v>
          </cell>
          <cell r="H201" t="str">
            <v>العربية السورية</v>
          </cell>
          <cell r="I201" t="str">
            <v>الثانية</v>
          </cell>
          <cell r="J201" t="str">
            <v>أدبي</v>
          </cell>
          <cell r="Q201" t="str">
            <v/>
          </cell>
          <cell r="R201" t="str">
            <v>BUTHAYNAH MAHMOUD</v>
          </cell>
          <cell r="S201" t="str">
            <v>ABDULKARIM</v>
          </cell>
          <cell r="T201" t="str">
            <v>GHAFLAH</v>
          </cell>
          <cell r="U201" t="str">
            <v>DARAA</v>
          </cell>
          <cell r="V201" t="str">
            <v/>
          </cell>
          <cell r="W201" t="str">
            <v/>
          </cell>
          <cell r="X201" t="str">
            <v/>
          </cell>
          <cell r="Y201" t="str">
            <v/>
          </cell>
          <cell r="Z201" t="str">
            <v/>
          </cell>
          <cell r="AA201" t="str">
            <v/>
          </cell>
          <cell r="AB201" t="str">
            <v>م</v>
          </cell>
          <cell r="AC201" t="str">
            <v/>
          </cell>
        </row>
        <row r="202">
          <cell r="A202">
            <v>516970</v>
          </cell>
          <cell r="B202" t="str">
            <v xml:space="preserve">تسنيم الأمين  </v>
          </cell>
          <cell r="C202" t="str">
            <v>بدر الدين</v>
          </cell>
          <cell r="D202" t="str">
            <v>صفاء</v>
          </cell>
          <cell r="E202" t="str">
            <v>أنثى</v>
          </cell>
          <cell r="F202" t="str">
            <v>دمشق</v>
          </cell>
          <cell r="G202">
            <v>34881</v>
          </cell>
          <cell r="H202" t="str">
            <v>العربية السورية</v>
          </cell>
          <cell r="I202" t="str">
            <v>الرابعة</v>
          </cell>
          <cell r="J202" t="str">
            <v>أدبي</v>
          </cell>
          <cell r="K202" t="str">
            <v/>
          </cell>
          <cell r="Q202" t="str">
            <v/>
          </cell>
          <cell r="R202" t="str">
            <v>TASNIM ALAMIN</v>
          </cell>
          <cell r="S202" t="str">
            <v>BADREEDIN</v>
          </cell>
          <cell r="T202" t="str">
            <v>SAFAA</v>
          </cell>
          <cell r="U202" t="str">
            <v>DAMASCUS</v>
          </cell>
          <cell r="V202" t="str">
            <v/>
          </cell>
          <cell r="W202" t="str">
            <v/>
          </cell>
          <cell r="X202" t="str">
            <v/>
          </cell>
          <cell r="Y202" t="str">
            <v/>
          </cell>
          <cell r="Z202" t="str">
            <v/>
          </cell>
          <cell r="AA202" t="str">
            <v/>
          </cell>
          <cell r="AB202" t="str">
            <v/>
          </cell>
          <cell r="AC202" t="str">
            <v/>
          </cell>
        </row>
        <row r="203">
          <cell r="A203">
            <v>516977</v>
          </cell>
          <cell r="B203" t="str">
            <v>جانسيت دوغوظ</v>
          </cell>
          <cell r="C203" t="str">
            <v>محمد زياد</v>
          </cell>
          <cell r="D203" t="str">
            <v>رنده</v>
          </cell>
          <cell r="E203" t="str">
            <v>أنثى</v>
          </cell>
          <cell r="F203" t="str">
            <v>دمشق</v>
          </cell>
          <cell r="G203">
            <v>33261</v>
          </cell>
          <cell r="H203" t="str">
            <v>العربية السورية</v>
          </cell>
          <cell r="I203" t="str">
            <v>الرابعة</v>
          </cell>
          <cell r="J203" t="str">
            <v>فنون نسوية</v>
          </cell>
          <cell r="K203" t="str">
            <v/>
          </cell>
          <cell r="Q203" t="str">
            <v/>
          </cell>
          <cell r="R203" t="str">
            <v>janset doughouth</v>
          </cell>
          <cell r="S203" t="str">
            <v>mohammad zead</v>
          </cell>
          <cell r="T203" t="str">
            <v>randa</v>
          </cell>
          <cell r="U203" t="str">
            <v>damascus</v>
          </cell>
          <cell r="V203" t="str">
            <v/>
          </cell>
          <cell r="W203" t="str">
            <v/>
          </cell>
          <cell r="X203" t="str">
            <v/>
          </cell>
          <cell r="Y203" t="str">
            <v/>
          </cell>
          <cell r="Z203" t="str">
            <v/>
          </cell>
          <cell r="AA203" t="str">
            <v/>
          </cell>
          <cell r="AB203" t="str">
            <v/>
          </cell>
          <cell r="AC203" t="str">
            <v/>
          </cell>
        </row>
        <row r="204">
          <cell r="A204">
            <v>517006</v>
          </cell>
          <cell r="B204" t="str">
            <v>حنان الشولي</v>
          </cell>
          <cell r="C204" t="str">
            <v>عبد الحكيم</v>
          </cell>
          <cell r="D204" t="str">
            <v>هدى</v>
          </cell>
          <cell r="E204" t="str">
            <v>أنثى</v>
          </cell>
          <cell r="F204" t="str">
            <v>دمشق</v>
          </cell>
          <cell r="G204">
            <v>31286</v>
          </cell>
          <cell r="H204" t="str">
            <v>العربية السورية</v>
          </cell>
          <cell r="I204" t="str">
            <v>الرابعة</v>
          </cell>
          <cell r="J204" t="str">
            <v>أدبي</v>
          </cell>
          <cell r="K204" t="str">
            <v/>
          </cell>
          <cell r="Q204" t="str">
            <v/>
          </cell>
          <cell r="R204" t="str">
            <v>HANAN ALSHOLE</v>
          </cell>
          <cell r="S204" t="str">
            <v>ABD ALHAKEM</v>
          </cell>
          <cell r="T204" t="str">
            <v>HUDA</v>
          </cell>
          <cell r="U204" t="str">
            <v>DAMASCUS</v>
          </cell>
          <cell r="V204" t="str">
            <v/>
          </cell>
          <cell r="W204" t="str">
            <v/>
          </cell>
          <cell r="X204" t="str">
            <v/>
          </cell>
          <cell r="Y204" t="str">
            <v/>
          </cell>
          <cell r="Z204" t="str">
            <v/>
          </cell>
          <cell r="AA204" t="str">
            <v/>
          </cell>
          <cell r="AB204" t="str">
            <v/>
          </cell>
          <cell r="AC204" t="str">
            <v/>
          </cell>
        </row>
        <row r="205">
          <cell r="A205">
            <v>517010</v>
          </cell>
          <cell r="B205" t="str">
            <v>حنان سره</v>
          </cell>
          <cell r="C205" t="str">
            <v>محمد صلاح</v>
          </cell>
          <cell r="D205" t="str">
            <v>فاطمة</v>
          </cell>
          <cell r="E205" t="str">
            <v>أنثى</v>
          </cell>
          <cell r="F205" t="str">
            <v>دمشق</v>
          </cell>
          <cell r="G205">
            <v>33255</v>
          </cell>
          <cell r="H205" t="str">
            <v>العربية السورية</v>
          </cell>
          <cell r="I205" t="str">
            <v>الرابعة</v>
          </cell>
          <cell r="J205" t="str">
            <v>فنون نسوية</v>
          </cell>
          <cell r="K205" t="str">
            <v/>
          </cell>
          <cell r="Q205" t="str">
            <v/>
          </cell>
          <cell r="R205" t="str">
            <v>HANAN SERAH</v>
          </cell>
          <cell r="S205" t="str">
            <v>MHD SALAH</v>
          </cell>
          <cell r="T205" t="str">
            <v>FATIMA</v>
          </cell>
          <cell r="U205" t="str">
            <v>DAMASCUS</v>
          </cell>
          <cell r="V205" t="str">
            <v/>
          </cell>
          <cell r="W205" t="str">
            <v/>
          </cell>
          <cell r="X205" t="str">
            <v/>
          </cell>
          <cell r="Y205" t="str">
            <v/>
          </cell>
          <cell r="Z205" t="str">
            <v/>
          </cell>
          <cell r="AA205" t="str">
            <v/>
          </cell>
          <cell r="AB205" t="str">
            <v/>
          </cell>
          <cell r="AC205" t="str">
            <v/>
          </cell>
        </row>
        <row r="206">
          <cell r="A206">
            <v>517014</v>
          </cell>
          <cell r="B206" t="str">
            <v>حنين سحيم</v>
          </cell>
          <cell r="C206" t="str">
            <v>عبد الرزاق</v>
          </cell>
          <cell r="D206" t="str">
            <v>نوال</v>
          </cell>
          <cell r="E206" t="str">
            <v>أنثى</v>
          </cell>
          <cell r="F206" t="str">
            <v>دمشق</v>
          </cell>
          <cell r="G206">
            <v>31472</v>
          </cell>
          <cell r="H206" t="str">
            <v>الفلسطينية السورية</v>
          </cell>
          <cell r="I206" t="str">
            <v>الرابعة</v>
          </cell>
          <cell r="J206" t="str">
            <v>أدبي</v>
          </cell>
          <cell r="K206">
            <v>2004</v>
          </cell>
          <cell r="L206" t="str">
            <v>دمشق</v>
          </cell>
          <cell r="Q206" t="str">
            <v/>
          </cell>
          <cell r="R206" t="str">
            <v>HANEN SAHEM</v>
          </cell>
          <cell r="S206" t="str">
            <v>ABD ALRZAK</v>
          </cell>
          <cell r="T206" t="str">
            <v>NAWAL</v>
          </cell>
          <cell r="U206" t="str">
            <v>DAMASCUS</v>
          </cell>
          <cell r="V206" t="str">
            <v/>
          </cell>
          <cell r="W206" t="str">
            <v/>
          </cell>
          <cell r="X206" t="str">
            <v/>
          </cell>
          <cell r="Y206" t="str">
            <v/>
          </cell>
          <cell r="Z206" t="str">
            <v/>
          </cell>
          <cell r="AA206" t="str">
            <v/>
          </cell>
          <cell r="AB206" t="str">
            <v/>
          </cell>
          <cell r="AC206" t="str">
            <v/>
          </cell>
        </row>
        <row r="207">
          <cell r="A207">
            <v>517017</v>
          </cell>
          <cell r="B207" t="str">
            <v>حيات اللحام</v>
          </cell>
          <cell r="C207" t="str">
            <v>سامي</v>
          </cell>
          <cell r="D207" t="str">
            <v>قمر</v>
          </cell>
          <cell r="E207" t="str">
            <v>انثى</v>
          </cell>
          <cell r="F207" t="str">
            <v>دمشق</v>
          </cell>
          <cell r="G207">
            <v>33647</v>
          </cell>
          <cell r="H207" t="str">
            <v>الفلسطينية السورية</v>
          </cell>
          <cell r="I207" t="str">
            <v>الرابعة</v>
          </cell>
          <cell r="J207" t="str">
            <v>فنون نسوية</v>
          </cell>
          <cell r="L207" t="str">
            <v>القنيطرة</v>
          </cell>
          <cell r="M207" t="str">
            <v>القنيطرة</v>
          </cell>
          <cell r="Q207" t="str">
            <v/>
          </cell>
          <cell r="R207" t="str">
            <v>HAYAT ALLHAM</v>
          </cell>
          <cell r="S207" t="str">
            <v>SAMI</v>
          </cell>
          <cell r="T207" t="str">
            <v>QAMAR</v>
          </cell>
          <cell r="U207" t="str">
            <v>DAMASCUS</v>
          </cell>
          <cell r="V207" t="str">
            <v/>
          </cell>
          <cell r="W207" t="str">
            <v/>
          </cell>
          <cell r="X207" t="str">
            <v/>
          </cell>
          <cell r="Y207" t="str">
            <v/>
          </cell>
          <cell r="Z207" t="str">
            <v/>
          </cell>
          <cell r="AA207" t="str">
            <v/>
          </cell>
          <cell r="AB207" t="str">
            <v/>
          </cell>
          <cell r="AC207" t="str">
            <v/>
          </cell>
        </row>
        <row r="208">
          <cell r="A208">
            <v>517027</v>
          </cell>
          <cell r="B208" t="str">
            <v>خديجة ذيب</v>
          </cell>
          <cell r="C208" t="str">
            <v>فضيل</v>
          </cell>
          <cell r="D208" t="str">
            <v>عائشة</v>
          </cell>
          <cell r="E208" t="str">
            <v>أنثى</v>
          </cell>
          <cell r="F208" t="str">
            <v>الرياض</v>
          </cell>
          <cell r="G208">
            <v>31500</v>
          </cell>
          <cell r="H208" t="str">
            <v>العربية السورية</v>
          </cell>
          <cell r="I208" t="str">
            <v>الرابعة</v>
          </cell>
          <cell r="J208" t="str">
            <v>أدبي</v>
          </cell>
          <cell r="K208">
            <v>2014</v>
          </cell>
          <cell r="Q208" t="str">
            <v/>
          </cell>
          <cell r="R208" t="str">
            <v>KHADIGHA ZIB</v>
          </cell>
          <cell r="S208" t="str">
            <v>FADIEL</v>
          </cell>
          <cell r="T208" t="str">
            <v>AISHA</v>
          </cell>
          <cell r="U208" t="str">
            <v>RIAD</v>
          </cell>
          <cell r="V208" t="str">
            <v/>
          </cell>
          <cell r="W208" t="str">
            <v/>
          </cell>
          <cell r="X208" t="str">
            <v/>
          </cell>
          <cell r="Y208" t="str">
            <v/>
          </cell>
          <cell r="Z208" t="str">
            <v/>
          </cell>
          <cell r="AA208" t="str">
            <v/>
          </cell>
          <cell r="AB208" t="str">
            <v/>
          </cell>
          <cell r="AC208" t="str">
            <v/>
          </cell>
        </row>
        <row r="209">
          <cell r="A209">
            <v>517028</v>
          </cell>
          <cell r="B209" t="str">
            <v>خزامه جعفر</v>
          </cell>
          <cell r="C209" t="str">
            <v>معن</v>
          </cell>
          <cell r="D209" t="str">
            <v>عواطف</v>
          </cell>
          <cell r="E209" t="str">
            <v>انثى</v>
          </cell>
          <cell r="F209" t="str">
            <v>دمشق</v>
          </cell>
          <cell r="G209">
            <v>33647</v>
          </cell>
          <cell r="H209" t="str">
            <v>العربية السورية</v>
          </cell>
          <cell r="I209" t="str">
            <v>الثانية</v>
          </cell>
          <cell r="J209" t="str">
            <v>ادبي</v>
          </cell>
          <cell r="L209" t="str">
            <v>القنيطرة</v>
          </cell>
          <cell r="M209" t="str">
            <v>القنيطرة</v>
          </cell>
        </row>
        <row r="210">
          <cell r="A210">
            <v>517033</v>
          </cell>
          <cell r="B210" t="str">
            <v>خلود عدنان</v>
          </cell>
          <cell r="C210" t="str">
            <v>حسن</v>
          </cell>
          <cell r="D210" t="str">
            <v>مدلله</v>
          </cell>
          <cell r="E210" t="str">
            <v>أنثى</v>
          </cell>
          <cell r="F210" t="str">
            <v>الكويت</v>
          </cell>
          <cell r="G210">
            <v>26316</v>
          </cell>
          <cell r="H210" t="str">
            <v>العربية السورية</v>
          </cell>
          <cell r="I210" t="str">
            <v>الرابعة</v>
          </cell>
          <cell r="J210" t="str">
            <v>فنون نسوية</v>
          </cell>
          <cell r="L210" t="str">
            <v>السويداء</v>
          </cell>
          <cell r="Q210" t="str">
            <v/>
          </cell>
          <cell r="R210" t="str">
            <v>khloud adnan</v>
          </cell>
          <cell r="S210" t="str">
            <v>hossan</v>
          </cell>
          <cell r="T210" t="str">
            <v>mudalallah</v>
          </cell>
          <cell r="U210" t="str">
            <v>kuwait</v>
          </cell>
          <cell r="V210" t="str">
            <v/>
          </cell>
          <cell r="W210" t="str">
            <v/>
          </cell>
          <cell r="X210" t="str">
            <v/>
          </cell>
          <cell r="Y210" t="str">
            <v/>
          </cell>
          <cell r="Z210" t="str">
            <v/>
          </cell>
          <cell r="AA210" t="str">
            <v/>
          </cell>
          <cell r="AB210" t="str">
            <v/>
          </cell>
          <cell r="AC210" t="str">
            <v/>
          </cell>
        </row>
        <row r="211">
          <cell r="A211">
            <v>517041</v>
          </cell>
          <cell r="B211" t="str">
            <v>دارين فهد الحناوي</v>
          </cell>
          <cell r="C211" t="str">
            <v>مفيد</v>
          </cell>
          <cell r="D211" t="str">
            <v>نجاة</v>
          </cell>
          <cell r="E211" t="str">
            <v>أنثى</v>
          </cell>
          <cell r="F211" t="str">
            <v>جرمانا</v>
          </cell>
          <cell r="G211">
            <v>29374</v>
          </cell>
          <cell r="H211" t="str">
            <v>العربية السورية</v>
          </cell>
          <cell r="I211" t="str">
            <v>الثالثة</v>
          </cell>
          <cell r="J211" t="str">
            <v>أدبي</v>
          </cell>
          <cell r="K211">
            <v>2014</v>
          </cell>
        </row>
        <row r="212">
          <cell r="A212">
            <v>517057</v>
          </cell>
          <cell r="B212" t="str">
            <v>دعاءخالد</v>
          </cell>
          <cell r="C212" t="str">
            <v>محمد</v>
          </cell>
          <cell r="D212" t="str">
            <v>منى</v>
          </cell>
          <cell r="E212" t="str">
            <v>أنثى</v>
          </cell>
          <cell r="F212" t="str">
            <v>دمشق</v>
          </cell>
          <cell r="G212" t="str">
            <v>1/10/1995</v>
          </cell>
          <cell r="H212" t="str">
            <v>العربية السورية</v>
          </cell>
          <cell r="I212" t="str">
            <v>الرابعة</v>
          </cell>
          <cell r="J212" t="str">
            <v>أدبي</v>
          </cell>
          <cell r="K212" t="str">
            <v>2013</v>
          </cell>
          <cell r="L212" t="str">
            <v>حمص</v>
          </cell>
          <cell r="Q212" t="str">
            <v/>
          </cell>
          <cell r="R212" t="str">
            <v>DOUAA KHALIED</v>
          </cell>
          <cell r="S212" t="str">
            <v>MOHAMMAD</v>
          </cell>
          <cell r="T212" t="str">
            <v>MONA</v>
          </cell>
          <cell r="U212" t="str">
            <v>DAMASCUS</v>
          </cell>
          <cell r="V212" t="str">
            <v/>
          </cell>
          <cell r="W212" t="str">
            <v/>
          </cell>
          <cell r="X212" t="str">
            <v/>
          </cell>
          <cell r="Y212" t="str">
            <v/>
          </cell>
          <cell r="Z212" t="str">
            <v/>
          </cell>
          <cell r="AA212" t="str">
            <v/>
          </cell>
          <cell r="AB212" t="str">
            <v/>
          </cell>
          <cell r="AC212" t="str">
            <v/>
          </cell>
        </row>
        <row r="213">
          <cell r="A213">
            <v>517062</v>
          </cell>
          <cell r="B213" t="str">
            <v>ديما سلامة</v>
          </cell>
          <cell r="C213" t="str">
            <v>احسان</v>
          </cell>
          <cell r="D213" t="str">
            <v>عائدة</v>
          </cell>
          <cell r="E213" t="str">
            <v>أنثى</v>
          </cell>
          <cell r="F213" t="str">
            <v>اشرفية صحنايا</v>
          </cell>
          <cell r="G213">
            <v>31800</v>
          </cell>
          <cell r="H213" t="str">
            <v>العربية السورية</v>
          </cell>
          <cell r="I213" t="str">
            <v>الرابعة حديث</v>
          </cell>
          <cell r="J213" t="str">
            <v>أدبي</v>
          </cell>
          <cell r="K213">
            <v>2005</v>
          </cell>
        </row>
        <row r="214">
          <cell r="A214">
            <v>517076</v>
          </cell>
          <cell r="B214" t="str">
            <v>راما السيد</v>
          </cell>
          <cell r="C214" t="str">
            <v>عماد الدين</v>
          </cell>
          <cell r="D214" t="str">
            <v>هناء</v>
          </cell>
          <cell r="E214" t="str">
            <v>أنثى</v>
          </cell>
          <cell r="F214" t="str">
            <v>دمشق</v>
          </cell>
          <cell r="G214">
            <v>35065</v>
          </cell>
          <cell r="H214" t="str">
            <v>العربية السورية</v>
          </cell>
          <cell r="I214" t="str">
            <v>الرابعة</v>
          </cell>
          <cell r="J214" t="str">
            <v>فنون نسوية</v>
          </cell>
        </row>
        <row r="215">
          <cell r="A215">
            <v>517088</v>
          </cell>
          <cell r="B215" t="str">
            <v>رانيه زينه</v>
          </cell>
          <cell r="C215" t="str">
            <v>رفعت</v>
          </cell>
          <cell r="D215" t="str">
            <v>نجاح</v>
          </cell>
          <cell r="E215" t="str">
            <v>أنثى</v>
          </cell>
          <cell r="F215" t="str">
            <v>دمشق</v>
          </cell>
          <cell r="G215">
            <v>29437</v>
          </cell>
          <cell r="H215" t="str">
            <v>العربية السورية</v>
          </cell>
          <cell r="I215" t="str">
            <v>الرابعة</v>
          </cell>
          <cell r="J215" t="str">
            <v>فنون نسوية</v>
          </cell>
          <cell r="K215" t="str">
            <v/>
          </cell>
          <cell r="Q215" t="str">
            <v/>
          </cell>
          <cell r="R215" t="str">
            <v>RANIA ZEINA</v>
          </cell>
          <cell r="S215" t="str">
            <v>REFAT</v>
          </cell>
          <cell r="T215" t="str">
            <v>NAJAH</v>
          </cell>
          <cell r="U215" t="str">
            <v>DAMASCUS</v>
          </cell>
          <cell r="V215" t="str">
            <v/>
          </cell>
          <cell r="W215" t="str">
            <v/>
          </cell>
          <cell r="X215" t="str">
            <v/>
          </cell>
          <cell r="Y215" t="str">
            <v/>
          </cell>
          <cell r="Z215" t="str">
            <v/>
          </cell>
          <cell r="AA215" t="str">
            <v/>
          </cell>
          <cell r="AB215" t="str">
            <v/>
          </cell>
          <cell r="AC215" t="str">
            <v/>
          </cell>
        </row>
        <row r="216">
          <cell r="A216">
            <v>517101</v>
          </cell>
          <cell r="B216" t="str">
            <v>رزان الحمصي</v>
          </cell>
          <cell r="C216" t="str">
            <v>خالد</v>
          </cell>
          <cell r="D216" t="str">
            <v>فاطمة</v>
          </cell>
          <cell r="E216" t="str">
            <v>أنثى</v>
          </cell>
          <cell r="F216" t="str">
            <v>قاره</v>
          </cell>
          <cell r="G216">
            <v>35205</v>
          </cell>
          <cell r="H216" t="str">
            <v>العربية السورية</v>
          </cell>
          <cell r="I216" t="str">
            <v>الرابعة</v>
          </cell>
          <cell r="J216" t="str">
            <v>فنون نسوية</v>
          </cell>
          <cell r="K216" t="str">
            <v/>
          </cell>
          <cell r="Q216" t="str">
            <v/>
          </cell>
          <cell r="R216" t="str">
            <v>Razan Al Homse</v>
          </cell>
          <cell r="S216" t="str">
            <v>Khaled</v>
          </cell>
          <cell r="T216" t="str">
            <v>Fatema</v>
          </cell>
          <cell r="U216" t="str">
            <v>kara</v>
          </cell>
          <cell r="V216" t="str">
            <v/>
          </cell>
          <cell r="W216" t="str">
            <v/>
          </cell>
          <cell r="X216" t="str">
            <v/>
          </cell>
          <cell r="Y216" t="str">
            <v/>
          </cell>
          <cell r="Z216" t="str">
            <v/>
          </cell>
          <cell r="AA216" t="str">
            <v/>
          </cell>
          <cell r="AB216" t="str">
            <v/>
          </cell>
          <cell r="AC216" t="str">
            <v/>
          </cell>
        </row>
        <row r="217">
          <cell r="A217">
            <v>517105</v>
          </cell>
          <cell r="B217" t="str">
            <v xml:space="preserve">رزان شحبر </v>
          </cell>
          <cell r="C217" t="str">
            <v>محمد</v>
          </cell>
          <cell r="D217" t="str">
            <v>ناهية</v>
          </cell>
          <cell r="E217" t="str">
            <v>أنثى</v>
          </cell>
          <cell r="F217" t="str">
            <v>دمشق</v>
          </cell>
          <cell r="G217">
            <v>35178</v>
          </cell>
          <cell r="H217" t="str">
            <v>العربية السورية</v>
          </cell>
          <cell r="I217" t="str">
            <v>الرابعة</v>
          </cell>
          <cell r="J217" t="str">
            <v>أدبي</v>
          </cell>
          <cell r="K217">
            <v>2014</v>
          </cell>
          <cell r="Q217" t="str">
            <v/>
          </cell>
          <cell r="R217" t="str">
            <v>RAZAN SHAHBAR</v>
          </cell>
          <cell r="S217" t="str">
            <v>MOHAMMAD</v>
          </cell>
          <cell r="T217" t="str">
            <v>NAHIYA</v>
          </cell>
          <cell r="U217" t="str">
            <v>DAMASCUS</v>
          </cell>
          <cell r="V217" t="str">
            <v/>
          </cell>
          <cell r="W217" t="str">
            <v/>
          </cell>
          <cell r="X217" t="str">
            <v/>
          </cell>
          <cell r="Y217" t="str">
            <v/>
          </cell>
          <cell r="Z217" t="str">
            <v/>
          </cell>
          <cell r="AA217" t="str">
            <v/>
          </cell>
          <cell r="AB217" t="str">
            <v/>
          </cell>
          <cell r="AC217" t="str">
            <v>مستنفذ فصل اول 2023-2024</v>
          </cell>
        </row>
        <row r="218">
          <cell r="A218">
            <v>517108</v>
          </cell>
          <cell r="B218" t="str">
            <v>رشا ابوحدبه</v>
          </cell>
          <cell r="C218" t="str">
            <v>مروان</v>
          </cell>
          <cell r="D218" t="str">
            <v>سوسن</v>
          </cell>
          <cell r="E218" t="str">
            <v>أنثى</v>
          </cell>
          <cell r="F218" t="str">
            <v>دمشق</v>
          </cell>
          <cell r="G218">
            <v>30790</v>
          </cell>
          <cell r="H218" t="str">
            <v>العربية السورية</v>
          </cell>
          <cell r="I218" t="str">
            <v>الرابعة</v>
          </cell>
          <cell r="J218" t="str">
            <v>علمي</v>
          </cell>
          <cell r="Q218" t="str">
            <v/>
          </cell>
          <cell r="R218" t="str">
            <v>RASHA ABO HADBA</v>
          </cell>
          <cell r="S218" t="str">
            <v>MARWAN</v>
          </cell>
          <cell r="T218" t="str">
            <v>SAWSAN</v>
          </cell>
          <cell r="U218" t="str">
            <v>DAMASCUS</v>
          </cell>
          <cell r="V218" t="str">
            <v/>
          </cell>
          <cell r="W218" t="str">
            <v/>
          </cell>
          <cell r="X218" t="str">
            <v/>
          </cell>
          <cell r="Y218" t="str">
            <v/>
          </cell>
          <cell r="Z218" t="str">
            <v/>
          </cell>
          <cell r="AA218" t="str">
            <v/>
          </cell>
          <cell r="AB218" t="str">
            <v/>
          </cell>
          <cell r="AC218" t="str">
            <v/>
          </cell>
        </row>
        <row r="219">
          <cell r="A219">
            <v>517109</v>
          </cell>
          <cell r="B219" t="str">
            <v>رشا احمد</v>
          </cell>
          <cell r="C219" t="str">
            <v>جمال</v>
          </cell>
          <cell r="D219" t="str">
            <v>لمياء</v>
          </cell>
          <cell r="E219" t="str">
            <v>أنثى</v>
          </cell>
          <cell r="F219" t="str">
            <v>غباغب</v>
          </cell>
          <cell r="G219">
            <v>32727</v>
          </cell>
          <cell r="H219" t="str">
            <v>العربية السورية</v>
          </cell>
          <cell r="I219" t="str">
            <v>الرابعة</v>
          </cell>
          <cell r="J219" t="str">
            <v>أدبي</v>
          </cell>
          <cell r="Q219" t="str">
            <v/>
          </cell>
          <cell r="R219" t="str">
            <v>RASHA AHMAD</v>
          </cell>
          <cell r="S219" t="str">
            <v>JAMAL</v>
          </cell>
          <cell r="T219" t="str">
            <v>LAMYAA</v>
          </cell>
          <cell r="U219" t="str">
            <v>GBAGB</v>
          </cell>
          <cell r="V219" t="str">
            <v/>
          </cell>
          <cell r="W219" t="str">
            <v/>
          </cell>
          <cell r="X219" t="str">
            <v/>
          </cell>
          <cell r="Y219" t="str">
            <v/>
          </cell>
          <cell r="Z219" t="str">
            <v/>
          </cell>
          <cell r="AA219" t="str">
            <v>م</v>
          </cell>
          <cell r="AB219" t="str">
            <v>م</v>
          </cell>
          <cell r="AC219" t="str">
            <v/>
          </cell>
        </row>
        <row r="220">
          <cell r="A220">
            <v>517145</v>
          </cell>
          <cell r="B220" t="str">
            <v>رهف العلبي</v>
          </cell>
          <cell r="C220" t="str">
            <v>محمد ايمن</v>
          </cell>
          <cell r="D220" t="str">
            <v>ناديا</v>
          </cell>
          <cell r="E220" t="str">
            <v>انثى</v>
          </cell>
          <cell r="F220" t="str">
            <v>دمشق</v>
          </cell>
          <cell r="G220">
            <v>35149</v>
          </cell>
          <cell r="H220" t="str">
            <v>العربية السورية</v>
          </cell>
          <cell r="I220" t="str">
            <v>الرابعة</v>
          </cell>
          <cell r="J220" t="str">
            <v>فنون نسوية</v>
          </cell>
          <cell r="Q220" t="str">
            <v/>
          </cell>
          <cell r="R220" t="str">
            <v>RAHAF ALOLABI</v>
          </cell>
          <cell r="S220" t="str">
            <v>MHD AYMAN</v>
          </cell>
          <cell r="T220" t="str">
            <v>NADIA</v>
          </cell>
          <cell r="U220" t="str">
            <v>DAMASCUS</v>
          </cell>
          <cell r="V220" t="str">
            <v/>
          </cell>
          <cell r="W220" t="str">
            <v/>
          </cell>
          <cell r="X220" t="str">
            <v/>
          </cell>
          <cell r="Y220" t="str">
            <v/>
          </cell>
          <cell r="Z220" t="str">
            <v/>
          </cell>
          <cell r="AA220" t="str">
            <v/>
          </cell>
          <cell r="AB220" t="str">
            <v/>
          </cell>
          <cell r="AC220" t="str">
            <v/>
          </cell>
        </row>
        <row r="221">
          <cell r="A221">
            <v>517151</v>
          </cell>
          <cell r="B221" t="str">
            <v xml:space="preserve">رهف كيكي </v>
          </cell>
          <cell r="C221" t="str">
            <v>علي</v>
          </cell>
          <cell r="D221" t="str">
            <v>منتها</v>
          </cell>
          <cell r="E221" t="str">
            <v>أنثى</v>
          </cell>
          <cell r="F221" t="str">
            <v>دمشق</v>
          </cell>
          <cell r="G221">
            <v>34731</v>
          </cell>
          <cell r="H221" t="str">
            <v>العربية السورية</v>
          </cell>
          <cell r="I221" t="str">
            <v>الرابعة</v>
          </cell>
          <cell r="J221" t="str">
            <v>فنون نسوية</v>
          </cell>
          <cell r="Q221" t="str">
            <v/>
          </cell>
          <cell r="R221" t="str">
            <v>RAHAF KIKI</v>
          </cell>
          <cell r="S221" t="str">
            <v>ALI</v>
          </cell>
          <cell r="T221" t="str">
            <v>MONTAHA</v>
          </cell>
          <cell r="U221" t="str">
            <v>DAMASCUS</v>
          </cell>
          <cell r="V221" t="str">
            <v/>
          </cell>
          <cell r="W221" t="str">
            <v/>
          </cell>
          <cell r="X221" t="str">
            <v/>
          </cell>
          <cell r="Y221" t="str">
            <v/>
          </cell>
          <cell r="Z221" t="str">
            <v/>
          </cell>
          <cell r="AA221" t="str">
            <v/>
          </cell>
          <cell r="AB221" t="str">
            <v/>
          </cell>
          <cell r="AC221" t="str">
            <v/>
          </cell>
        </row>
        <row r="222">
          <cell r="A222">
            <v>517154</v>
          </cell>
          <cell r="B222" t="str">
            <v>رهف معاد</v>
          </cell>
          <cell r="C222" t="str">
            <v>احمد</v>
          </cell>
          <cell r="D222" t="str">
            <v>رحاب</v>
          </cell>
          <cell r="E222" t="str">
            <v>أنثى</v>
          </cell>
          <cell r="F222" t="str">
            <v>دمشق</v>
          </cell>
          <cell r="G222">
            <v>34931</v>
          </cell>
          <cell r="H222" t="str">
            <v>العربية السورية</v>
          </cell>
          <cell r="I222" t="str">
            <v>الرابعة</v>
          </cell>
          <cell r="J222" t="str">
            <v>فنون نسوية</v>
          </cell>
          <cell r="K222" t="str">
            <v/>
          </cell>
          <cell r="Q222" t="str">
            <v/>
          </cell>
          <cell r="R222" t="str">
            <v>AHMAD MEAD</v>
          </cell>
          <cell r="S222" t="str">
            <v>AHMAD</v>
          </cell>
          <cell r="T222" t="str">
            <v>REHAB</v>
          </cell>
          <cell r="U222" t="str">
            <v>DAMASCUS</v>
          </cell>
          <cell r="V222" t="str">
            <v/>
          </cell>
          <cell r="W222" t="str">
            <v/>
          </cell>
          <cell r="X222" t="str">
            <v/>
          </cell>
          <cell r="Y222" t="str">
            <v/>
          </cell>
          <cell r="Z222" t="str">
            <v/>
          </cell>
          <cell r="AA222" t="str">
            <v/>
          </cell>
          <cell r="AB222" t="str">
            <v/>
          </cell>
          <cell r="AC222" t="str">
            <v/>
          </cell>
        </row>
        <row r="223">
          <cell r="A223">
            <v>517156</v>
          </cell>
          <cell r="B223" t="str">
            <v>روان السمان</v>
          </cell>
          <cell r="C223" t="str">
            <v>محمد سعيد</v>
          </cell>
          <cell r="D223" t="str">
            <v>ناريمان</v>
          </cell>
          <cell r="E223" t="str">
            <v>أنثى</v>
          </cell>
          <cell r="F223" t="str">
            <v>دمشق</v>
          </cell>
          <cell r="G223">
            <v>32358</v>
          </cell>
          <cell r="H223" t="str">
            <v>العربية السورية</v>
          </cell>
          <cell r="I223" t="str">
            <v>الرابعة</v>
          </cell>
          <cell r="J223" t="str">
            <v>فنون نسوية</v>
          </cell>
          <cell r="Q223" t="str">
            <v/>
          </cell>
          <cell r="R223" t="str">
            <v>rawan alsamman</v>
          </cell>
          <cell r="S223" t="str">
            <v>mohammad saeed</v>
          </cell>
          <cell r="T223" t="str">
            <v>nareman</v>
          </cell>
          <cell r="U223" t="str">
            <v>damascus</v>
          </cell>
          <cell r="V223" t="str">
            <v/>
          </cell>
          <cell r="W223" t="str">
            <v/>
          </cell>
          <cell r="X223" t="str">
            <v/>
          </cell>
          <cell r="Y223" t="str">
            <v/>
          </cell>
          <cell r="Z223" t="str">
            <v/>
          </cell>
          <cell r="AA223" t="str">
            <v/>
          </cell>
          <cell r="AB223" t="str">
            <v/>
          </cell>
          <cell r="AC223" t="str">
            <v/>
          </cell>
        </row>
        <row r="224">
          <cell r="A224">
            <v>517174</v>
          </cell>
          <cell r="B224" t="str">
            <v>رولا السيوفي</v>
          </cell>
          <cell r="C224" t="str">
            <v>اسعد</v>
          </cell>
          <cell r="D224" t="str">
            <v>هيفاء</v>
          </cell>
          <cell r="E224" t="str">
            <v>أنثى</v>
          </cell>
          <cell r="F224" t="str">
            <v>دمشق</v>
          </cell>
          <cell r="G224">
            <v>35065</v>
          </cell>
          <cell r="H224" t="str">
            <v>العربية السورية</v>
          </cell>
          <cell r="I224" t="str">
            <v>الثالثة</v>
          </cell>
          <cell r="J224" t="str">
            <v>فنون نسوية</v>
          </cell>
          <cell r="K224" t="str">
            <v/>
          </cell>
          <cell r="Q224" t="str">
            <v/>
          </cell>
          <cell r="R224" t="str">
            <v>rola alseofe</v>
          </cell>
          <cell r="S224" t="str">
            <v>asaad</v>
          </cell>
          <cell r="T224" t="str">
            <v>hayfaa</v>
          </cell>
          <cell r="U224" t="str">
            <v>damascous</v>
          </cell>
          <cell r="V224" t="str">
            <v/>
          </cell>
          <cell r="W224" t="str">
            <v/>
          </cell>
          <cell r="X224" t="str">
            <v/>
          </cell>
          <cell r="Y224" t="str">
            <v/>
          </cell>
          <cell r="Z224" t="str">
            <v/>
          </cell>
          <cell r="AA224" t="str">
            <v/>
          </cell>
          <cell r="AB224" t="str">
            <v>م</v>
          </cell>
          <cell r="AC224" t="str">
            <v>مستنفذ فصل اول 2023-2024</v>
          </cell>
        </row>
        <row r="225">
          <cell r="A225">
            <v>517211</v>
          </cell>
          <cell r="B225" t="str">
            <v>زينب اسماعيل</v>
          </cell>
          <cell r="C225" t="str">
            <v>رمضان</v>
          </cell>
          <cell r="D225" t="str">
            <v>اعتصام</v>
          </cell>
          <cell r="E225" t="str">
            <v>أنثى</v>
          </cell>
          <cell r="F225" t="str">
            <v>صيدنايا</v>
          </cell>
          <cell r="G225">
            <v>35094</v>
          </cell>
          <cell r="H225" t="str">
            <v>العربية السورية</v>
          </cell>
          <cell r="I225" t="str">
            <v>الرابعة</v>
          </cell>
          <cell r="J225" t="str">
            <v>فنون نسوية</v>
          </cell>
          <cell r="K225">
            <v>2015</v>
          </cell>
          <cell r="Q225" t="str">
            <v/>
          </cell>
          <cell r="R225" t="str">
            <v>ZAINAB ISMAEL</v>
          </cell>
          <cell r="S225" t="str">
            <v>RAMADAN</v>
          </cell>
          <cell r="T225" t="str">
            <v>EATISSAM</v>
          </cell>
          <cell r="U225" t="str">
            <v>DAMAS SUBURB</v>
          </cell>
          <cell r="V225" t="str">
            <v/>
          </cell>
          <cell r="W225" t="str">
            <v/>
          </cell>
          <cell r="X225" t="str">
            <v/>
          </cell>
          <cell r="Y225" t="str">
            <v/>
          </cell>
          <cell r="Z225" t="str">
            <v/>
          </cell>
          <cell r="AA225" t="str">
            <v/>
          </cell>
          <cell r="AB225" t="str">
            <v/>
          </cell>
          <cell r="AC225" t="str">
            <v/>
          </cell>
        </row>
        <row r="226">
          <cell r="A226">
            <v>517224</v>
          </cell>
          <cell r="B226" t="str">
            <v>سارة احمد</v>
          </cell>
          <cell r="C226" t="str">
            <v>جميل</v>
          </cell>
          <cell r="D226" t="str">
            <v>نبيهه</v>
          </cell>
          <cell r="E226" t="str">
            <v>أنثى</v>
          </cell>
          <cell r="F226" t="str">
            <v>دمشق</v>
          </cell>
          <cell r="G226">
            <v>33130</v>
          </cell>
          <cell r="H226" t="str">
            <v>العربية السورية</v>
          </cell>
          <cell r="I226" t="str">
            <v>الثالثة</v>
          </cell>
          <cell r="J226" t="str">
            <v>أدبي</v>
          </cell>
          <cell r="K226" t="str">
            <v/>
          </cell>
          <cell r="Q226" t="str">
            <v/>
          </cell>
          <cell r="R226" t="str">
            <v>SARAH AHMAD</v>
          </cell>
          <cell r="S226" t="str">
            <v>JAMEL</v>
          </cell>
          <cell r="T226" t="str">
            <v>NABEHA</v>
          </cell>
          <cell r="U226" t="str">
            <v>DAMASCUS</v>
          </cell>
          <cell r="V226" t="str">
            <v/>
          </cell>
          <cell r="W226" t="str">
            <v/>
          </cell>
          <cell r="X226" t="str">
            <v/>
          </cell>
          <cell r="Y226" t="str">
            <v/>
          </cell>
          <cell r="Z226" t="str">
            <v/>
          </cell>
          <cell r="AA226" t="str">
            <v/>
          </cell>
          <cell r="AB226" t="str">
            <v/>
          </cell>
          <cell r="AC226" t="str">
            <v/>
          </cell>
        </row>
        <row r="227">
          <cell r="A227">
            <v>517287</v>
          </cell>
          <cell r="B227" t="str">
            <v>شروق العقده</v>
          </cell>
          <cell r="C227" t="str">
            <v>حسن</v>
          </cell>
          <cell r="D227" t="str">
            <v>باسمه</v>
          </cell>
          <cell r="E227" t="str">
            <v>انثى</v>
          </cell>
          <cell r="F227" t="str">
            <v>دمشق</v>
          </cell>
          <cell r="G227">
            <v>33647</v>
          </cell>
          <cell r="H227" t="str">
            <v>العربية السورية</v>
          </cell>
          <cell r="I227" t="str">
            <v>الرابعة</v>
          </cell>
          <cell r="J227" t="str">
            <v>ادبي</v>
          </cell>
          <cell r="K227">
            <v>2014</v>
          </cell>
        </row>
        <row r="228">
          <cell r="A228">
            <v>517294</v>
          </cell>
          <cell r="B228" t="str">
            <v>صالح العجيل</v>
          </cell>
          <cell r="C228" t="str">
            <v>اسماعيل</v>
          </cell>
          <cell r="D228" t="str">
            <v>يازي</v>
          </cell>
          <cell r="E228" t="str">
            <v>ذكر</v>
          </cell>
          <cell r="F228" t="str">
            <v>القيسرية</v>
          </cell>
          <cell r="G228">
            <v>30514</v>
          </cell>
          <cell r="H228" t="str">
            <v>العربية السورية</v>
          </cell>
          <cell r="I228" t="str">
            <v>الرابعة</v>
          </cell>
          <cell r="J228" t="str">
            <v>أدبي</v>
          </cell>
          <cell r="K228" t="str">
            <v/>
          </cell>
          <cell r="L228" t="str">
            <v>الرقة</v>
          </cell>
          <cell r="Q228" t="str">
            <v/>
          </cell>
          <cell r="R228" t="str">
            <v>saleh a;ojel</v>
          </cell>
          <cell r="S228" t="str">
            <v>esmaeel</v>
          </cell>
          <cell r="T228" t="str">
            <v>yaze</v>
          </cell>
          <cell r="U228" t="str">
            <v>alqesaria</v>
          </cell>
          <cell r="V228" t="str">
            <v/>
          </cell>
          <cell r="W228" t="str">
            <v/>
          </cell>
          <cell r="X228" t="str">
            <v/>
          </cell>
          <cell r="Y228" t="str">
            <v/>
          </cell>
          <cell r="Z228" t="str">
            <v/>
          </cell>
          <cell r="AA228" t="str">
            <v/>
          </cell>
          <cell r="AB228" t="str">
            <v/>
          </cell>
          <cell r="AC228" t="str">
            <v/>
          </cell>
        </row>
        <row r="229">
          <cell r="A229">
            <v>517302</v>
          </cell>
          <cell r="B229" t="str">
            <v>صفاء الخطيب</v>
          </cell>
          <cell r="C229" t="str">
            <v>صفوات</v>
          </cell>
          <cell r="D229" t="str">
            <v>دنيا</v>
          </cell>
          <cell r="E229" t="str">
            <v>أنثى</v>
          </cell>
          <cell r="F229" t="str">
            <v>دمشق</v>
          </cell>
          <cell r="G229">
            <v>30417</v>
          </cell>
          <cell r="H229" t="str">
            <v>العربية السورية</v>
          </cell>
          <cell r="I229" t="str">
            <v>الرابعة</v>
          </cell>
          <cell r="J229" t="str">
            <v>فنون نسوية</v>
          </cell>
          <cell r="Q229" t="str">
            <v/>
          </cell>
          <cell r="R229" t="str">
            <v>Safa Alkateeb</v>
          </cell>
          <cell r="S229" t="str">
            <v>Safwat</v>
          </cell>
          <cell r="T229" t="str">
            <v>Dania</v>
          </cell>
          <cell r="U229" t="str">
            <v>Damascus</v>
          </cell>
        </row>
        <row r="230">
          <cell r="A230">
            <v>517324</v>
          </cell>
          <cell r="B230" t="str">
            <v>عبير الحصري</v>
          </cell>
          <cell r="C230" t="str">
            <v>غسان</v>
          </cell>
          <cell r="D230" t="str">
            <v>اسماء</v>
          </cell>
          <cell r="E230" t="str">
            <v>أنثى</v>
          </cell>
          <cell r="F230" t="str">
            <v>دمشق</v>
          </cell>
          <cell r="G230">
            <v>35460</v>
          </cell>
          <cell r="H230" t="str">
            <v>الفلسطينية السورية</v>
          </cell>
          <cell r="I230" t="str">
            <v>الرابعة</v>
          </cell>
          <cell r="J230" t="str">
            <v>أدبي</v>
          </cell>
          <cell r="K230">
            <v>2014</v>
          </cell>
          <cell r="L230" t="str">
            <v>دمشق</v>
          </cell>
        </row>
        <row r="231">
          <cell r="A231">
            <v>517330</v>
          </cell>
          <cell r="B231" t="str">
            <v>عدن رحمه</v>
          </cell>
          <cell r="C231" t="str">
            <v>محمد</v>
          </cell>
          <cell r="D231" t="str">
            <v>هنادي</v>
          </cell>
          <cell r="E231" t="str">
            <v>أنثى</v>
          </cell>
          <cell r="F231" t="str">
            <v>دمشق</v>
          </cell>
          <cell r="G231">
            <v>35431</v>
          </cell>
          <cell r="H231" t="str">
            <v>العربية السورية</v>
          </cell>
          <cell r="I231" t="str">
            <v>الرابعة</v>
          </cell>
          <cell r="J231" t="str">
            <v>أدبي</v>
          </cell>
          <cell r="Q231" t="str">
            <v/>
          </cell>
          <cell r="R231" t="str">
            <v>ADEN RAHMA</v>
          </cell>
          <cell r="S231" t="str">
            <v>MOHAMMAD</v>
          </cell>
          <cell r="T231" t="str">
            <v>HANADE</v>
          </cell>
          <cell r="U231" t="str">
            <v>DAMASCUS</v>
          </cell>
          <cell r="V231" t="str">
            <v/>
          </cell>
          <cell r="W231" t="str">
            <v/>
          </cell>
          <cell r="X231" t="str">
            <v/>
          </cell>
          <cell r="Y231" t="str">
            <v/>
          </cell>
          <cell r="Z231" t="str">
            <v/>
          </cell>
          <cell r="AA231" t="str">
            <v/>
          </cell>
          <cell r="AB231" t="str">
            <v/>
          </cell>
          <cell r="AC231" t="str">
            <v/>
          </cell>
        </row>
        <row r="232">
          <cell r="A232">
            <v>517377</v>
          </cell>
          <cell r="B232" t="str">
            <v>فاتن عيد</v>
          </cell>
          <cell r="C232" t="str">
            <v>رشاد</v>
          </cell>
          <cell r="D232" t="str">
            <v>فهميه</v>
          </cell>
          <cell r="E232" t="str">
            <v>انثى</v>
          </cell>
          <cell r="F232" t="str">
            <v>ادلب</v>
          </cell>
          <cell r="G232">
            <v>33647</v>
          </cell>
          <cell r="H232" t="str">
            <v>العربية السورية</v>
          </cell>
          <cell r="I232" t="str">
            <v>الرابعة</v>
          </cell>
          <cell r="J232" t="str">
            <v>فنون نسوية</v>
          </cell>
          <cell r="K232">
            <v>1998</v>
          </cell>
          <cell r="L232" t="str">
            <v>ادلب</v>
          </cell>
          <cell r="Q232" t="str">
            <v/>
          </cell>
          <cell r="R232" t="str">
            <v>faten</v>
          </cell>
          <cell r="S232" t="str">
            <v>fahema</v>
          </cell>
          <cell r="T232" t="str">
            <v>rashad</v>
          </cell>
          <cell r="U232" t="str">
            <v>Idlib</v>
          </cell>
          <cell r="V232" t="str">
            <v/>
          </cell>
          <cell r="W232" t="str">
            <v/>
          </cell>
          <cell r="X232" t="str">
            <v/>
          </cell>
          <cell r="Y232" t="str">
            <v/>
          </cell>
          <cell r="Z232" t="str">
            <v/>
          </cell>
          <cell r="AA232" t="str">
            <v/>
          </cell>
          <cell r="AB232" t="str">
            <v/>
          </cell>
          <cell r="AC232" t="str">
            <v>مستنفذ فصل اول 2023-2024</v>
          </cell>
        </row>
        <row r="233">
          <cell r="A233">
            <v>517379</v>
          </cell>
          <cell r="B233" t="str">
            <v>فاديا حمود</v>
          </cell>
          <cell r="C233" t="str">
            <v>عبد الله</v>
          </cell>
          <cell r="D233" t="str">
            <v>سهام</v>
          </cell>
          <cell r="E233" t="str">
            <v>أنثى</v>
          </cell>
          <cell r="F233" t="str">
            <v/>
          </cell>
          <cell r="H233" t="str">
            <v>العربية السورية</v>
          </cell>
          <cell r="I233" t="str">
            <v>الرابعة</v>
          </cell>
        </row>
        <row r="234">
          <cell r="A234">
            <v>517382</v>
          </cell>
          <cell r="B234" t="str">
            <v>فاطمة الزهراء مرعي</v>
          </cell>
          <cell r="C234" t="str">
            <v>محمد</v>
          </cell>
          <cell r="D234" t="str">
            <v>كوكب</v>
          </cell>
          <cell r="E234" t="str">
            <v>أنثى</v>
          </cell>
          <cell r="F234" t="str">
            <v>عين حور</v>
          </cell>
          <cell r="G234">
            <v>33644</v>
          </cell>
          <cell r="H234" t="str">
            <v>العربية السورية</v>
          </cell>
          <cell r="I234" t="str">
            <v>الثانية</v>
          </cell>
          <cell r="J234" t="str">
            <v>أدبي</v>
          </cell>
          <cell r="K234">
            <v>2011</v>
          </cell>
        </row>
        <row r="235">
          <cell r="A235">
            <v>517384</v>
          </cell>
          <cell r="B235" t="str">
            <v>فاطمة المصري</v>
          </cell>
          <cell r="C235" t="str">
            <v>علي</v>
          </cell>
          <cell r="D235" t="str">
            <v>شكران</v>
          </cell>
          <cell r="E235" t="str">
            <v>أنثى</v>
          </cell>
          <cell r="F235" t="str">
            <v>عرطوز</v>
          </cell>
          <cell r="G235">
            <v>34501</v>
          </cell>
          <cell r="H235" t="str">
            <v>الفلسطينية السورية</v>
          </cell>
          <cell r="I235" t="str">
            <v>الرابعة</v>
          </cell>
          <cell r="J235" t="str">
            <v>أدبي</v>
          </cell>
          <cell r="K235">
            <v>2013</v>
          </cell>
          <cell r="L235" t="str">
            <v>القنيطرة</v>
          </cell>
          <cell r="Q235" t="str">
            <v/>
          </cell>
          <cell r="R235" t="str">
            <v>fatema almasri</v>
          </cell>
          <cell r="S235" t="str">
            <v>ali</v>
          </cell>
          <cell r="T235" t="str">
            <v>shokan</v>
          </cell>
          <cell r="U235" t="str">
            <v>artoz</v>
          </cell>
        </row>
        <row r="236">
          <cell r="A236">
            <v>517397</v>
          </cell>
          <cell r="B236" t="str">
            <v>فاطمه المسلماني</v>
          </cell>
          <cell r="C236" t="str">
            <v>محمد فايز</v>
          </cell>
          <cell r="D236" t="str">
            <v>ايمان</v>
          </cell>
          <cell r="E236" t="str">
            <v>أنثى</v>
          </cell>
          <cell r="F236" t="str">
            <v>دمشق</v>
          </cell>
          <cell r="G236">
            <v>35447</v>
          </cell>
          <cell r="H236" t="str">
            <v>العربية السورية</v>
          </cell>
          <cell r="I236" t="str">
            <v>الرابعة</v>
          </cell>
          <cell r="J236" t="str">
            <v>فنون نسوية</v>
          </cell>
          <cell r="Q236" t="str">
            <v/>
          </cell>
          <cell r="R236" t="str">
            <v>Fatema Al maslmane</v>
          </cell>
          <cell r="S236" t="str">
            <v>Mohmad Faeaz</v>
          </cell>
          <cell r="T236" t="str">
            <v>Eman</v>
          </cell>
          <cell r="U236" t="str">
            <v>Damascus</v>
          </cell>
          <cell r="V236" t="str">
            <v/>
          </cell>
          <cell r="W236" t="str">
            <v/>
          </cell>
          <cell r="X236" t="str">
            <v/>
          </cell>
          <cell r="Y236" t="str">
            <v/>
          </cell>
          <cell r="Z236" t="str">
            <v/>
          </cell>
          <cell r="AA236" t="str">
            <v/>
          </cell>
          <cell r="AB236" t="str">
            <v/>
          </cell>
          <cell r="AC236" t="str">
            <v/>
          </cell>
        </row>
        <row r="237">
          <cell r="A237">
            <v>517403</v>
          </cell>
          <cell r="B237" t="str">
            <v>فاطمه كرم</v>
          </cell>
          <cell r="C237" t="str">
            <v>محمد معروف</v>
          </cell>
          <cell r="D237" t="str">
            <v>سميرة</v>
          </cell>
          <cell r="E237" t="str">
            <v>أنثى</v>
          </cell>
          <cell r="F237" t="str">
            <v>دمشق</v>
          </cell>
          <cell r="G237">
            <v>35073</v>
          </cell>
          <cell r="H237" t="str">
            <v>العربية السورية</v>
          </cell>
          <cell r="I237" t="str">
            <v>الرابعة</v>
          </cell>
          <cell r="J237" t="str">
            <v>فنون نسوية</v>
          </cell>
          <cell r="Q237" t="str">
            <v/>
          </cell>
          <cell r="R237" t="str">
            <v>FATIMA KARAM</v>
          </cell>
          <cell r="S237" t="str">
            <v>MHD MAROUF</v>
          </cell>
          <cell r="T237" t="str">
            <v>SAMIERA</v>
          </cell>
          <cell r="U237" t="str">
            <v>DAMASCUS</v>
          </cell>
          <cell r="V237" t="str">
            <v/>
          </cell>
          <cell r="W237" t="str">
            <v/>
          </cell>
          <cell r="X237" t="str">
            <v/>
          </cell>
          <cell r="Y237" t="str">
            <v/>
          </cell>
          <cell r="Z237" t="str">
            <v/>
          </cell>
          <cell r="AA237" t="str">
            <v/>
          </cell>
          <cell r="AB237" t="str">
            <v/>
          </cell>
          <cell r="AC237" t="str">
            <v/>
          </cell>
        </row>
        <row r="238">
          <cell r="A238">
            <v>517430</v>
          </cell>
          <cell r="B238" t="str">
            <v>لبنى ابو الذهب</v>
          </cell>
          <cell r="C238" t="str">
            <v>مازن</v>
          </cell>
          <cell r="D238" t="str">
            <v>خلود</v>
          </cell>
          <cell r="E238" t="str">
            <v>أنثى</v>
          </cell>
          <cell r="F238" t="str">
            <v>دمشق</v>
          </cell>
          <cell r="G238">
            <v>34526</v>
          </cell>
          <cell r="H238" t="str">
            <v>العربية السورية</v>
          </cell>
          <cell r="I238" t="str">
            <v>الرابعة</v>
          </cell>
          <cell r="J238" t="str">
            <v>أدبي</v>
          </cell>
          <cell r="Q238" t="str">
            <v/>
          </cell>
          <cell r="R238" t="str">
            <v>LUBNA ABOU ALZAHAB</v>
          </cell>
          <cell r="S238" t="str">
            <v>MAZEN</v>
          </cell>
          <cell r="T238" t="str">
            <v>KHULOUD</v>
          </cell>
          <cell r="U238" t="str">
            <v>DAMASCUS</v>
          </cell>
          <cell r="V238" t="str">
            <v/>
          </cell>
          <cell r="W238" t="str">
            <v/>
          </cell>
          <cell r="X238" t="str">
            <v/>
          </cell>
          <cell r="Y238" t="str">
            <v/>
          </cell>
          <cell r="Z238" t="str">
            <v/>
          </cell>
          <cell r="AA238" t="str">
            <v/>
          </cell>
          <cell r="AB238" t="str">
            <v/>
          </cell>
          <cell r="AC238" t="str">
            <v/>
          </cell>
        </row>
        <row r="239">
          <cell r="A239">
            <v>517452</v>
          </cell>
          <cell r="B239" t="str">
            <v>ليله الحاج علي</v>
          </cell>
          <cell r="C239" t="str">
            <v>نايف</v>
          </cell>
          <cell r="D239" t="str">
            <v>عطيه</v>
          </cell>
          <cell r="E239" t="str">
            <v>أنثى</v>
          </cell>
          <cell r="F239" t="str">
            <v>اشرفية صحنايا</v>
          </cell>
          <cell r="G239">
            <v>29734</v>
          </cell>
          <cell r="H239" t="str">
            <v>العربية السورية</v>
          </cell>
          <cell r="I239" t="str">
            <v>الرابعة</v>
          </cell>
          <cell r="J239" t="str">
            <v>أدبي</v>
          </cell>
          <cell r="K239">
            <v>2005</v>
          </cell>
          <cell r="Q239" t="str">
            <v/>
          </cell>
          <cell r="R239" t="str">
            <v>Lela Alhagale</v>
          </cell>
          <cell r="S239" t="str">
            <v>Naef</v>
          </cell>
          <cell r="T239" t="str">
            <v>Ateh</v>
          </cell>
          <cell r="U239" t="str">
            <v>Ashrafea shnaea</v>
          </cell>
          <cell r="V239" t="str">
            <v/>
          </cell>
          <cell r="W239" t="str">
            <v/>
          </cell>
          <cell r="X239" t="str">
            <v/>
          </cell>
          <cell r="Y239" t="str">
            <v/>
          </cell>
          <cell r="Z239" t="str">
            <v/>
          </cell>
          <cell r="AA239" t="str">
            <v/>
          </cell>
          <cell r="AB239" t="str">
            <v/>
          </cell>
          <cell r="AC239" t="str">
            <v/>
          </cell>
        </row>
        <row r="240">
          <cell r="A240">
            <v>517455</v>
          </cell>
          <cell r="B240" t="str">
            <v>لين صافية</v>
          </cell>
          <cell r="C240" t="str">
            <v>محمد زهير</v>
          </cell>
          <cell r="D240" t="str">
            <v>سوسن</v>
          </cell>
          <cell r="E240" t="str">
            <v>أنثى</v>
          </cell>
          <cell r="F240" t="str">
            <v>دمشق</v>
          </cell>
          <cell r="G240">
            <v>34923</v>
          </cell>
          <cell r="H240" t="str">
            <v>العربية السورية</v>
          </cell>
          <cell r="I240" t="str">
            <v>الثانية</v>
          </cell>
          <cell r="J240" t="str">
            <v>أدبي</v>
          </cell>
        </row>
        <row r="241">
          <cell r="A241">
            <v>517460</v>
          </cell>
          <cell r="B241" t="str">
            <v>لينا رجب</v>
          </cell>
          <cell r="C241" t="str">
            <v>عبد الفتاح</v>
          </cell>
          <cell r="D241" t="str">
            <v>امنة</v>
          </cell>
          <cell r="E241" t="str">
            <v>أنثى</v>
          </cell>
          <cell r="G241">
            <v>32458</v>
          </cell>
          <cell r="H241" t="str">
            <v>العربية السورية</v>
          </cell>
          <cell r="I241" t="str">
            <v>الرابعة</v>
          </cell>
          <cell r="J241" t="str">
            <v>فنون نسوية</v>
          </cell>
          <cell r="K241" t="str">
            <v/>
          </cell>
          <cell r="Q241" t="str">
            <v/>
          </cell>
          <cell r="R241" t="str">
            <v>lena ragab</v>
          </cell>
          <cell r="S241" t="str">
            <v>abd alfatah</v>
          </cell>
          <cell r="T241" t="str">
            <v>amna</v>
          </cell>
          <cell r="U241" t="str">
            <v>mokeliba</v>
          </cell>
          <cell r="V241" t="str">
            <v/>
          </cell>
          <cell r="W241" t="str">
            <v/>
          </cell>
          <cell r="X241" t="str">
            <v/>
          </cell>
          <cell r="Y241" t="str">
            <v/>
          </cell>
          <cell r="Z241" t="str">
            <v/>
          </cell>
          <cell r="AA241" t="str">
            <v/>
          </cell>
          <cell r="AB241" t="str">
            <v/>
          </cell>
          <cell r="AC241" t="str">
            <v/>
          </cell>
        </row>
        <row r="242">
          <cell r="A242">
            <v>517464</v>
          </cell>
          <cell r="B242" t="str">
            <v>ليندا مكيه</v>
          </cell>
          <cell r="C242" t="str">
            <v>نصوح</v>
          </cell>
          <cell r="D242" t="str">
            <v>شاكه</v>
          </cell>
          <cell r="E242" t="str">
            <v>أنثى</v>
          </cell>
          <cell r="F242" t="str">
            <v>دمشق</v>
          </cell>
          <cell r="G242">
            <v>28790</v>
          </cell>
          <cell r="H242" t="str">
            <v>العربية السورية</v>
          </cell>
          <cell r="I242" t="str">
            <v>الرابعة</v>
          </cell>
          <cell r="J242" t="str">
            <v>أدبي</v>
          </cell>
          <cell r="Q242" t="str">
            <v/>
          </cell>
          <cell r="R242" t="str">
            <v>linda makiah</v>
          </cell>
          <cell r="S242" t="str">
            <v>nasouh</v>
          </cell>
          <cell r="T242" t="str">
            <v>shaka</v>
          </cell>
          <cell r="U242" t="str">
            <v>damas</v>
          </cell>
          <cell r="AC242" t="str">
            <v>مستنفذ فصل اول 2023-2024</v>
          </cell>
        </row>
        <row r="243">
          <cell r="A243">
            <v>517470</v>
          </cell>
          <cell r="B243" t="str">
            <v>ماريا حداد</v>
          </cell>
          <cell r="C243" t="str">
            <v>يوسف</v>
          </cell>
          <cell r="D243" t="str">
            <v xml:space="preserve">سيده باع صولو </v>
          </cell>
          <cell r="E243" t="str">
            <v>انثى</v>
          </cell>
          <cell r="F243" t="str">
            <v>دمشق</v>
          </cell>
          <cell r="H243" t="str">
            <v>العربية السورية</v>
          </cell>
          <cell r="I243" t="str">
            <v>الثالثة حديث</v>
          </cell>
          <cell r="J243" t="str">
            <v>ادبي</v>
          </cell>
        </row>
        <row r="244">
          <cell r="A244">
            <v>517527</v>
          </cell>
          <cell r="B244" t="str">
            <v>مريم عشماوي</v>
          </cell>
          <cell r="C244" t="str">
            <v>محمد</v>
          </cell>
          <cell r="D244" t="str">
            <v>خيريه</v>
          </cell>
          <cell r="E244" t="str">
            <v>أنثى</v>
          </cell>
          <cell r="F244" t="str">
            <v>دمشق</v>
          </cell>
          <cell r="G244">
            <v>34553</v>
          </cell>
          <cell r="H244" t="str">
            <v>الفلسطينية السورية</v>
          </cell>
          <cell r="I244" t="str">
            <v>الرابعة</v>
          </cell>
          <cell r="J244" t="str">
            <v>أدبي</v>
          </cell>
          <cell r="K244">
            <v>2014</v>
          </cell>
          <cell r="L244" t="str">
            <v>ريف دمشق</v>
          </cell>
          <cell r="Q244" t="str">
            <v/>
          </cell>
          <cell r="R244" t="str">
            <v>MARIAM ASHMAWI</v>
          </cell>
          <cell r="S244" t="str">
            <v>MOHAMMED</v>
          </cell>
          <cell r="T244" t="str">
            <v>KHAERIA</v>
          </cell>
          <cell r="U244" t="str">
            <v>DAMASCUS</v>
          </cell>
          <cell r="V244" t="str">
            <v/>
          </cell>
          <cell r="W244" t="str">
            <v/>
          </cell>
          <cell r="X244" t="str">
            <v/>
          </cell>
          <cell r="Y244" t="str">
            <v/>
          </cell>
          <cell r="Z244" t="str">
            <v/>
          </cell>
          <cell r="AA244" t="str">
            <v/>
          </cell>
          <cell r="AB244" t="str">
            <v/>
          </cell>
          <cell r="AC244" t="str">
            <v/>
          </cell>
        </row>
        <row r="245">
          <cell r="A245">
            <v>517541</v>
          </cell>
          <cell r="B245" t="str">
            <v>منى زيتون</v>
          </cell>
          <cell r="C245" t="str">
            <v>درغام</v>
          </cell>
          <cell r="D245" t="str">
            <v>كبريه</v>
          </cell>
          <cell r="E245" t="str">
            <v>أنثى</v>
          </cell>
          <cell r="F245" t="str">
            <v>الجبه</v>
          </cell>
          <cell r="G245" t="str">
            <v>1/2/1991</v>
          </cell>
          <cell r="H245" t="str">
            <v>العربية السورية</v>
          </cell>
          <cell r="I245" t="str">
            <v>الثالثة</v>
          </cell>
          <cell r="J245" t="str">
            <v>أدبي</v>
          </cell>
          <cell r="K245" t="str">
            <v>2008</v>
          </cell>
          <cell r="L245" t="str">
            <v/>
          </cell>
          <cell r="Q245" t="str">
            <v/>
          </cell>
          <cell r="R245" t="str">
            <v>MONA ZITOUN</v>
          </cell>
          <cell r="S245" t="str">
            <v>DRGHAM</v>
          </cell>
          <cell r="T245" t="str">
            <v>KABREHA</v>
          </cell>
          <cell r="U245" t="str">
            <v>DAMASCUS</v>
          </cell>
          <cell r="V245" t="str">
            <v/>
          </cell>
          <cell r="W245" t="str">
            <v/>
          </cell>
          <cell r="X245" t="str">
            <v/>
          </cell>
          <cell r="Y245" t="str">
            <v/>
          </cell>
          <cell r="Z245" t="str">
            <v/>
          </cell>
          <cell r="AA245" t="str">
            <v/>
          </cell>
          <cell r="AB245" t="str">
            <v/>
          </cell>
          <cell r="AC245" t="str">
            <v/>
          </cell>
        </row>
        <row r="246">
          <cell r="A246">
            <v>517575</v>
          </cell>
          <cell r="B246" t="str">
            <v>نجلاء الزعبي</v>
          </cell>
          <cell r="C246" t="str">
            <v>محمد</v>
          </cell>
          <cell r="D246" t="str">
            <v>وداع</v>
          </cell>
          <cell r="E246" t="str">
            <v>أنثى</v>
          </cell>
          <cell r="F246" t="str">
            <v>دمشق</v>
          </cell>
          <cell r="G246">
            <v>33733</v>
          </cell>
          <cell r="H246" t="str">
            <v>العربية السورية</v>
          </cell>
          <cell r="I246" t="str">
            <v>الرابعة</v>
          </cell>
          <cell r="J246" t="str">
            <v>أدبي</v>
          </cell>
          <cell r="Q246" t="str">
            <v/>
          </cell>
          <cell r="R246" t="str">
            <v>najlaa alzoubi</v>
          </cell>
          <cell r="S246" t="str">
            <v>mohammad</v>
          </cell>
          <cell r="T246" t="str">
            <v>wedaa</v>
          </cell>
          <cell r="U246" t="str">
            <v>damascus</v>
          </cell>
        </row>
        <row r="247">
          <cell r="A247">
            <v>517577</v>
          </cell>
          <cell r="B247" t="str">
            <v>نجود ابو حامد</v>
          </cell>
          <cell r="C247" t="str">
            <v>صالح</v>
          </cell>
          <cell r="D247" t="str">
            <v>كريمه</v>
          </cell>
          <cell r="E247" t="str">
            <v>أنثى</v>
          </cell>
          <cell r="F247" t="str">
            <v>دمشق</v>
          </cell>
          <cell r="G247">
            <v>28230</v>
          </cell>
          <cell r="H247" t="str">
            <v>العربية السورية</v>
          </cell>
          <cell r="I247" t="str">
            <v>الثالثة</v>
          </cell>
          <cell r="J247" t="str">
            <v>أدبي</v>
          </cell>
          <cell r="K247">
            <v>2000</v>
          </cell>
          <cell r="Q247" t="str">
            <v/>
          </cell>
          <cell r="R247" t="str">
            <v>NOJOD ABO HAMED</v>
          </cell>
          <cell r="S247" t="str">
            <v>SALEH</v>
          </cell>
          <cell r="T247" t="str">
            <v>KAREMA</v>
          </cell>
          <cell r="U247" t="str">
            <v>DAMASCUS</v>
          </cell>
          <cell r="V247" t="str">
            <v/>
          </cell>
          <cell r="W247" t="str">
            <v/>
          </cell>
          <cell r="X247" t="str">
            <v/>
          </cell>
          <cell r="Y247" t="str">
            <v/>
          </cell>
          <cell r="Z247" t="str">
            <v/>
          </cell>
          <cell r="AA247" t="str">
            <v/>
          </cell>
          <cell r="AB247" t="str">
            <v/>
          </cell>
          <cell r="AC247" t="str">
            <v/>
          </cell>
        </row>
        <row r="248">
          <cell r="A248">
            <v>517581</v>
          </cell>
          <cell r="B248" t="str">
            <v>نجوى مرحبا</v>
          </cell>
          <cell r="C248" t="str">
            <v>محمود</v>
          </cell>
          <cell r="D248" t="str">
            <v>صفاء</v>
          </cell>
          <cell r="E248" t="str">
            <v>أنثى</v>
          </cell>
          <cell r="F248" t="str">
            <v>دمشق</v>
          </cell>
          <cell r="G248" t="str">
            <v>7/22/1982</v>
          </cell>
          <cell r="H248" t="str">
            <v>العربية السورية</v>
          </cell>
          <cell r="I248" t="str">
            <v>الثالثة</v>
          </cell>
          <cell r="J248" t="str">
            <v>أدبي</v>
          </cell>
          <cell r="K248" t="str">
            <v>2001</v>
          </cell>
          <cell r="L248" t="str">
            <v/>
          </cell>
          <cell r="Q248" t="str">
            <v/>
          </cell>
          <cell r="R248" t="str">
            <v>NAJWA MARHABA</v>
          </cell>
          <cell r="S248" t="str">
            <v>MAHMOUD</v>
          </cell>
          <cell r="T248" t="str">
            <v>SAFAA</v>
          </cell>
          <cell r="U248" t="str">
            <v>DAMASCUS</v>
          </cell>
          <cell r="V248" t="str">
            <v/>
          </cell>
          <cell r="W248" t="str">
            <v/>
          </cell>
          <cell r="X248" t="str">
            <v/>
          </cell>
          <cell r="Y248" t="str">
            <v/>
          </cell>
          <cell r="Z248" t="str">
            <v/>
          </cell>
          <cell r="AA248" t="str">
            <v/>
          </cell>
          <cell r="AB248" t="str">
            <v/>
          </cell>
          <cell r="AC248" t="str">
            <v/>
          </cell>
        </row>
        <row r="249">
          <cell r="A249">
            <v>517588</v>
          </cell>
          <cell r="B249" t="str">
            <v>نسرين حمشو</v>
          </cell>
          <cell r="C249" t="str">
            <v>خالد</v>
          </cell>
          <cell r="D249" t="str">
            <v>ايمان</v>
          </cell>
          <cell r="E249" t="str">
            <v>أنثى</v>
          </cell>
          <cell r="F249" t="str">
            <v>ديرعطية</v>
          </cell>
          <cell r="G249">
            <v>35215</v>
          </cell>
          <cell r="H249" t="str">
            <v>العربية السورية</v>
          </cell>
          <cell r="I249" t="str">
            <v>الرابعة</v>
          </cell>
          <cell r="J249" t="str">
            <v>فنون نسوية</v>
          </cell>
          <cell r="K249">
            <v>2014</v>
          </cell>
          <cell r="Q249" t="str">
            <v/>
          </cell>
          <cell r="R249" t="str">
            <v>nsrin hamsho</v>
          </cell>
          <cell r="S249" t="str">
            <v>khaled</v>
          </cell>
          <cell r="T249" t="str">
            <v>eman</v>
          </cell>
          <cell r="U249" t="str">
            <v>dearateah</v>
          </cell>
          <cell r="V249" t="str">
            <v/>
          </cell>
          <cell r="W249" t="str">
            <v/>
          </cell>
          <cell r="X249" t="str">
            <v/>
          </cell>
          <cell r="Y249" t="str">
            <v/>
          </cell>
          <cell r="Z249" t="str">
            <v/>
          </cell>
          <cell r="AA249" t="str">
            <v/>
          </cell>
          <cell r="AB249" t="str">
            <v/>
          </cell>
          <cell r="AC249" t="str">
            <v/>
          </cell>
        </row>
        <row r="250">
          <cell r="A250">
            <v>517595</v>
          </cell>
          <cell r="B250" t="str">
            <v xml:space="preserve">نور الباشا </v>
          </cell>
          <cell r="C250" t="str">
            <v>موفق</v>
          </cell>
          <cell r="D250" t="str">
            <v>ميرفت</v>
          </cell>
          <cell r="E250" t="str">
            <v>أنثى</v>
          </cell>
          <cell r="F250" t="str">
            <v>دمشق</v>
          </cell>
          <cell r="G250">
            <v>34414</v>
          </cell>
          <cell r="H250" t="str">
            <v>العربية السورية</v>
          </cell>
          <cell r="I250" t="str">
            <v>الرابعة</v>
          </cell>
          <cell r="J250" t="str">
            <v>أدبي</v>
          </cell>
          <cell r="K250" t="str">
            <v/>
          </cell>
          <cell r="Q250" t="str">
            <v/>
          </cell>
          <cell r="R250" t="str">
            <v>NOUR ALBASHA</v>
          </cell>
          <cell r="S250" t="str">
            <v>MOAFAQ</v>
          </cell>
          <cell r="T250" t="str">
            <v>MIRVAT</v>
          </cell>
          <cell r="U250" t="str">
            <v>DAMASCUS</v>
          </cell>
          <cell r="V250" t="str">
            <v/>
          </cell>
          <cell r="W250" t="str">
            <v/>
          </cell>
          <cell r="X250" t="str">
            <v/>
          </cell>
          <cell r="Y250" t="str">
            <v/>
          </cell>
          <cell r="Z250" t="str">
            <v/>
          </cell>
          <cell r="AA250" t="str">
            <v/>
          </cell>
          <cell r="AB250" t="str">
            <v/>
          </cell>
          <cell r="AC250" t="str">
            <v/>
          </cell>
        </row>
        <row r="251">
          <cell r="A251">
            <v>517603</v>
          </cell>
          <cell r="B251" t="str">
            <v>نور جديد</v>
          </cell>
          <cell r="C251" t="str">
            <v>حسن</v>
          </cell>
          <cell r="D251" t="str">
            <v>يسرى</v>
          </cell>
          <cell r="E251" t="str">
            <v>أنثى</v>
          </cell>
          <cell r="F251" t="str">
            <v>دمشق</v>
          </cell>
          <cell r="G251">
            <v>35082</v>
          </cell>
          <cell r="H251" t="str">
            <v>العربية السورية</v>
          </cell>
          <cell r="I251" t="str">
            <v>الرابعة</v>
          </cell>
          <cell r="J251" t="str">
            <v>فنون نسوية</v>
          </cell>
          <cell r="L251" t="str">
            <v>اللاذقية</v>
          </cell>
          <cell r="Q251" t="str">
            <v/>
          </cell>
          <cell r="R251" t="str">
            <v>NOOR GDEED</v>
          </cell>
          <cell r="S251" t="str">
            <v>HSAN</v>
          </cell>
          <cell r="T251" t="str">
            <v>YUSRA</v>
          </cell>
          <cell r="U251" t="str">
            <v>DAMASCUS</v>
          </cell>
          <cell r="V251" t="str">
            <v/>
          </cell>
          <cell r="W251" t="str">
            <v/>
          </cell>
          <cell r="X251" t="str">
            <v/>
          </cell>
          <cell r="Y251" t="str">
            <v/>
          </cell>
          <cell r="Z251" t="str">
            <v/>
          </cell>
          <cell r="AA251" t="str">
            <v/>
          </cell>
          <cell r="AB251" t="str">
            <v/>
          </cell>
          <cell r="AC251" t="str">
            <v/>
          </cell>
        </row>
        <row r="252">
          <cell r="A252">
            <v>517609</v>
          </cell>
          <cell r="B252" t="str">
            <v>نور درويش</v>
          </cell>
          <cell r="C252" t="str">
            <v>صالح</v>
          </cell>
          <cell r="D252" t="str">
            <v>جوليا درويش</v>
          </cell>
          <cell r="E252" t="str">
            <v>انثى</v>
          </cell>
          <cell r="F252" t="str">
            <v>حبران</v>
          </cell>
          <cell r="G252">
            <v>35065</v>
          </cell>
          <cell r="H252" t="str">
            <v>العربية السورية</v>
          </cell>
          <cell r="I252" t="str">
            <v>الثانية</v>
          </cell>
          <cell r="J252" t="str">
            <v>فنون نسوية</v>
          </cell>
          <cell r="L252" t="str">
            <v>السويداء</v>
          </cell>
        </row>
        <row r="253">
          <cell r="A253">
            <v>517616</v>
          </cell>
          <cell r="B253" t="str">
            <v>نور قدور</v>
          </cell>
          <cell r="C253" t="str">
            <v>محمد نور</v>
          </cell>
          <cell r="D253" t="str">
            <v>وفاء</v>
          </cell>
          <cell r="E253" t="str">
            <v>أنثى</v>
          </cell>
          <cell r="F253" t="str">
            <v xml:space="preserve">الكسوة </v>
          </cell>
          <cell r="G253">
            <v>34759</v>
          </cell>
          <cell r="H253" t="str">
            <v>العربية السورية</v>
          </cell>
          <cell r="I253" t="str">
            <v>الرابعة</v>
          </cell>
          <cell r="J253" t="str">
            <v>أدبي</v>
          </cell>
          <cell r="K253">
            <v>2014</v>
          </cell>
          <cell r="Q253" t="str">
            <v/>
          </cell>
          <cell r="R253" t="str">
            <v>Nour  Kaddour</v>
          </cell>
          <cell r="S253" t="str">
            <v>Mohammad Nour</v>
          </cell>
          <cell r="T253" t="str">
            <v>Wafaa</v>
          </cell>
          <cell r="U253" t="str">
            <v>AlKiswa</v>
          </cell>
          <cell r="V253" t="str">
            <v/>
          </cell>
          <cell r="W253" t="str">
            <v/>
          </cell>
          <cell r="X253" t="str">
            <v/>
          </cell>
          <cell r="Y253" t="str">
            <v/>
          </cell>
          <cell r="Z253" t="str">
            <v/>
          </cell>
          <cell r="AA253" t="str">
            <v/>
          </cell>
          <cell r="AB253" t="str">
            <v/>
          </cell>
          <cell r="AC253" t="str">
            <v/>
          </cell>
        </row>
        <row r="254">
          <cell r="A254">
            <v>517620</v>
          </cell>
          <cell r="B254" t="str">
            <v>نورا المعلم</v>
          </cell>
          <cell r="C254" t="str">
            <v>زهير</v>
          </cell>
          <cell r="D254" t="str">
            <v>منى</v>
          </cell>
          <cell r="E254" t="str">
            <v>أنثى</v>
          </cell>
          <cell r="F254" t="str">
            <v>دمشق</v>
          </cell>
          <cell r="G254">
            <v>29653</v>
          </cell>
          <cell r="H254" t="str">
            <v>العربية السورية</v>
          </cell>
          <cell r="I254" t="str">
            <v>الرابعة</v>
          </cell>
          <cell r="J254" t="str">
            <v>فنون نسوية</v>
          </cell>
          <cell r="Q254" t="str">
            <v/>
          </cell>
          <cell r="R254" t="str">
            <v>NOURA ALMOALLEM</v>
          </cell>
          <cell r="S254" t="str">
            <v>ZOHAIR</v>
          </cell>
          <cell r="T254" t="str">
            <v>MOUNA</v>
          </cell>
          <cell r="U254" t="str">
            <v>DAMASCUS</v>
          </cell>
          <cell r="V254" t="str">
            <v/>
          </cell>
          <cell r="W254" t="str">
            <v/>
          </cell>
          <cell r="X254" t="str">
            <v/>
          </cell>
          <cell r="Y254" t="str">
            <v/>
          </cell>
          <cell r="Z254" t="str">
            <v/>
          </cell>
          <cell r="AA254" t="str">
            <v/>
          </cell>
          <cell r="AB254" t="str">
            <v/>
          </cell>
          <cell r="AC254" t="str">
            <v/>
          </cell>
        </row>
        <row r="255">
          <cell r="A255">
            <v>517626</v>
          </cell>
          <cell r="B255" t="str">
            <v>نورحداد</v>
          </cell>
          <cell r="C255" t="str">
            <v>يوسف</v>
          </cell>
          <cell r="D255" t="str">
            <v>سيده</v>
          </cell>
          <cell r="E255" t="str">
            <v>أنثى</v>
          </cell>
          <cell r="F255" t="str">
            <v>دمشق</v>
          </cell>
          <cell r="G255">
            <v>34185</v>
          </cell>
          <cell r="H255" t="str">
            <v>العربية السورية</v>
          </cell>
          <cell r="I255" t="str">
            <v>الرابعة</v>
          </cell>
          <cell r="J255" t="str">
            <v>فنون نسوية</v>
          </cell>
          <cell r="Q255" t="str">
            <v/>
          </cell>
          <cell r="R255" t="str">
            <v>noor hadad</v>
          </cell>
          <cell r="S255" t="str">
            <v>yosef</v>
          </cell>
          <cell r="T255" t="str">
            <v>sayda</v>
          </cell>
          <cell r="U255" t="str">
            <v>damascus</v>
          </cell>
          <cell r="V255" t="str">
            <v/>
          </cell>
          <cell r="W255" t="str">
            <v/>
          </cell>
          <cell r="X255" t="str">
            <v/>
          </cell>
          <cell r="Y255" t="str">
            <v/>
          </cell>
          <cell r="Z255" t="str">
            <v/>
          </cell>
          <cell r="AA255" t="str">
            <v/>
          </cell>
          <cell r="AB255" t="str">
            <v/>
          </cell>
          <cell r="AC255" t="str">
            <v/>
          </cell>
        </row>
        <row r="256">
          <cell r="A256">
            <v>517628</v>
          </cell>
          <cell r="B256" t="str">
            <v>نورشان الحسين</v>
          </cell>
          <cell r="C256" t="str">
            <v>زكريا</v>
          </cell>
          <cell r="D256" t="str">
            <v>فريال</v>
          </cell>
          <cell r="E256" t="str">
            <v>أنثى</v>
          </cell>
          <cell r="F256" t="str">
            <v>دمشق</v>
          </cell>
          <cell r="G256">
            <v>35079</v>
          </cell>
          <cell r="H256" t="str">
            <v>العربية السورية</v>
          </cell>
          <cell r="I256" t="str">
            <v>الرابعة</v>
          </cell>
          <cell r="J256" t="str">
            <v>أدبي</v>
          </cell>
          <cell r="Q256" t="str">
            <v/>
          </cell>
          <cell r="R256" t="str">
            <v>NOURSHAN ALHUSIEN</v>
          </cell>
          <cell r="S256" t="str">
            <v>ZAKRIHA</v>
          </cell>
          <cell r="T256" t="str">
            <v>FREAL</v>
          </cell>
          <cell r="U256" t="str">
            <v>DAMASCUS</v>
          </cell>
          <cell r="V256" t="str">
            <v/>
          </cell>
          <cell r="W256" t="str">
            <v/>
          </cell>
          <cell r="X256" t="str">
            <v/>
          </cell>
          <cell r="Y256" t="str">
            <v/>
          </cell>
          <cell r="Z256" t="str">
            <v/>
          </cell>
          <cell r="AA256" t="str">
            <v/>
          </cell>
          <cell r="AB256" t="str">
            <v/>
          </cell>
          <cell r="AC256" t="str">
            <v/>
          </cell>
        </row>
        <row r="257">
          <cell r="A257">
            <v>517638</v>
          </cell>
          <cell r="B257" t="str">
            <v>نيرمين عبدو</v>
          </cell>
          <cell r="C257" t="str">
            <v>مهدي</v>
          </cell>
          <cell r="D257" t="str">
            <v>جميلة</v>
          </cell>
          <cell r="E257" t="str">
            <v>أنثى</v>
          </cell>
          <cell r="F257" t="str">
            <v>سلميه</v>
          </cell>
          <cell r="G257" t="str">
            <v>2/28/1992</v>
          </cell>
          <cell r="H257" t="str">
            <v>العربية السورية</v>
          </cell>
          <cell r="I257" t="str">
            <v>الرابعة</v>
          </cell>
          <cell r="J257" t="str">
            <v>أدبي</v>
          </cell>
          <cell r="K257" t="str">
            <v>2014</v>
          </cell>
          <cell r="L257" t="str">
            <v>حماة</v>
          </cell>
          <cell r="Q257" t="str">
            <v/>
          </cell>
          <cell r="R257" t="str">
            <v>NERMIN ABDO</v>
          </cell>
          <cell r="S257" t="str">
            <v>MAHDE</v>
          </cell>
          <cell r="T257" t="str">
            <v>JAMELHA</v>
          </cell>
          <cell r="U257" t="str">
            <v>DAMASCUS</v>
          </cell>
          <cell r="V257" t="str">
            <v/>
          </cell>
          <cell r="W257" t="str">
            <v/>
          </cell>
          <cell r="X257" t="str">
            <v/>
          </cell>
          <cell r="Y257" t="str">
            <v/>
          </cell>
          <cell r="Z257" t="str">
            <v/>
          </cell>
          <cell r="AA257" t="str">
            <v/>
          </cell>
          <cell r="AB257" t="str">
            <v/>
          </cell>
          <cell r="AC257" t="str">
            <v/>
          </cell>
        </row>
        <row r="258">
          <cell r="A258">
            <v>517640</v>
          </cell>
          <cell r="B258" t="str">
            <v>نيفين الصباغ</v>
          </cell>
          <cell r="C258" t="str">
            <v>محمد سعيد</v>
          </cell>
          <cell r="D258" t="str">
            <v>بدريه</v>
          </cell>
          <cell r="E258" t="str">
            <v>أنثى</v>
          </cell>
          <cell r="F258" t="str">
            <v>دمشق</v>
          </cell>
          <cell r="G258">
            <v>35178</v>
          </cell>
          <cell r="H258" t="str">
            <v>العربية السورية</v>
          </cell>
          <cell r="I258" t="str">
            <v>الرابعة</v>
          </cell>
          <cell r="J258" t="str">
            <v>فنون نسوية</v>
          </cell>
          <cell r="K258" t="str">
            <v/>
          </cell>
          <cell r="Q258" t="str">
            <v/>
          </cell>
          <cell r="R258" t="str">
            <v>Nevwn alsabg</v>
          </cell>
          <cell r="S258" t="str">
            <v>saeed</v>
          </cell>
          <cell r="T258" t="str">
            <v>badriah</v>
          </cell>
          <cell r="U258" t="str">
            <v>damascus</v>
          </cell>
          <cell r="V258" t="str">
            <v/>
          </cell>
          <cell r="W258" t="str">
            <v/>
          </cell>
          <cell r="X258" t="str">
            <v/>
          </cell>
          <cell r="Y258" t="str">
            <v/>
          </cell>
          <cell r="Z258" t="str">
            <v/>
          </cell>
          <cell r="AA258" t="str">
            <v/>
          </cell>
          <cell r="AB258" t="str">
            <v/>
          </cell>
          <cell r="AC258" t="str">
            <v/>
          </cell>
        </row>
        <row r="259">
          <cell r="A259">
            <v>517648</v>
          </cell>
          <cell r="B259" t="str">
            <v>هبة بكر</v>
          </cell>
          <cell r="C259" t="str">
            <v>لؤي</v>
          </cell>
          <cell r="D259" t="str">
            <v>شفاء</v>
          </cell>
          <cell r="E259" t="str">
            <v>انثى</v>
          </cell>
          <cell r="F259" t="str">
            <v>جيرود</v>
          </cell>
          <cell r="G259">
            <v>34700</v>
          </cell>
          <cell r="H259" t="str">
            <v>العربية السورية</v>
          </cell>
          <cell r="I259" t="str">
            <v>الثالثة</v>
          </cell>
          <cell r="J259" t="str">
            <v>أدبي</v>
          </cell>
          <cell r="K259" t="str">
            <v/>
          </cell>
          <cell r="Q259" t="str">
            <v/>
          </cell>
          <cell r="R259" t="str">
            <v>heba bakr</v>
          </cell>
          <cell r="S259" t="str">
            <v>louai</v>
          </cell>
          <cell r="T259" t="str">
            <v>shefaa</v>
          </cell>
          <cell r="U259" t="str">
            <v>jeroud</v>
          </cell>
          <cell r="V259" t="str">
            <v/>
          </cell>
          <cell r="W259" t="str">
            <v/>
          </cell>
          <cell r="X259" t="str">
            <v/>
          </cell>
          <cell r="Y259" t="str">
            <v/>
          </cell>
          <cell r="Z259" t="str">
            <v/>
          </cell>
          <cell r="AA259" t="str">
            <v/>
          </cell>
          <cell r="AB259" t="str">
            <v/>
          </cell>
          <cell r="AC259" t="str">
            <v/>
          </cell>
        </row>
        <row r="260">
          <cell r="A260">
            <v>517649</v>
          </cell>
          <cell r="B260" t="str">
            <v>هبة شحادة</v>
          </cell>
          <cell r="C260" t="str">
            <v>احمد</v>
          </cell>
          <cell r="D260" t="str">
            <v>ازدهار</v>
          </cell>
          <cell r="E260" t="str">
            <v>أنثى</v>
          </cell>
          <cell r="F260" t="str">
            <v>يرموك</v>
          </cell>
          <cell r="G260">
            <v>34875</v>
          </cell>
          <cell r="H260" t="str">
            <v>الفلسطينية السورية</v>
          </cell>
          <cell r="I260" t="str">
            <v>الرابعة</v>
          </cell>
          <cell r="J260" t="str">
            <v>أدبي</v>
          </cell>
          <cell r="K260">
            <v>2015</v>
          </cell>
          <cell r="L260" t="str">
            <v>دمشق</v>
          </cell>
          <cell r="Q260" t="str">
            <v/>
          </cell>
          <cell r="R260" t="str">
            <v>hiba shhada</v>
          </cell>
          <cell r="S260" t="str">
            <v>ahmad</v>
          </cell>
          <cell r="T260" t="str">
            <v>ezdehar</v>
          </cell>
          <cell r="U260" t="str">
            <v>yarmouk</v>
          </cell>
          <cell r="V260" t="str">
            <v/>
          </cell>
          <cell r="W260" t="str">
            <v/>
          </cell>
          <cell r="X260" t="str">
            <v/>
          </cell>
          <cell r="Y260" t="str">
            <v/>
          </cell>
          <cell r="Z260" t="str">
            <v/>
          </cell>
          <cell r="AA260" t="str">
            <v/>
          </cell>
          <cell r="AB260" t="str">
            <v/>
          </cell>
          <cell r="AC260" t="str">
            <v/>
          </cell>
        </row>
        <row r="261">
          <cell r="A261">
            <v>517657</v>
          </cell>
          <cell r="B261" t="str">
            <v>هبه الزنجي</v>
          </cell>
          <cell r="C261" t="str">
            <v>زياد</v>
          </cell>
          <cell r="D261" t="str">
            <v>ايمان</v>
          </cell>
          <cell r="E261" t="str">
            <v>أنثى</v>
          </cell>
          <cell r="F261" t="str">
            <v>جديدة الوادب</v>
          </cell>
          <cell r="G261">
            <v>36161</v>
          </cell>
          <cell r="H261" t="str">
            <v>العربية السورية</v>
          </cell>
          <cell r="I261" t="str">
            <v>الرابعة</v>
          </cell>
          <cell r="J261" t="str">
            <v>فنون نسوية</v>
          </cell>
          <cell r="K261" t="str">
            <v/>
          </cell>
          <cell r="Q261" t="str">
            <v/>
          </cell>
          <cell r="R261" t="str">
            <v>hiba zengi</v>
          </cell>
          <cell r="S261" t="str">
            <v>zead</v>
          </cell>
          <cell r="T261" t="str">
            <v>eman</v>
          </cell>
          <cell r="U261" t="str">
            <v>gdaedet alwadi</v>
          </cell>
          <cell r="V261" t="str">
            <v/>
          </cell>
          <cell r="W261" t="str">
            <v/>
          </cell>
          <cell r="X261" t="str">
            <v/>
          </cell>
          <cell r="Y261" t="str">
            <v/>
          </cell>
          <cell r="Z261" t="str">
            <v/>
          </cell>
          <cell r="AA261" t="str">
            <v/>
          </cell>
          <cell r="AB261" t="str">
            <v/>
          </cell>
          <cell r="AC261" t="str">
            <v/>
          </cell>
        </row>
        <row r="262">
          <cell r="A262">
            <v>517659</v>
          </cell>
          <cell r="B262" t="str">
            <v>هبه العسلي</v>
          </cell>
          <cell r="C262" t="str">
            <v>عماد الدين</v>
          </cell>
          <cell r="D262" t="str">
            <v>عهد</v>
          </cell>
          <cell r="E262" t="str">
            <v/>
          </cell>
          <cell r="F262" t="str">
            <v/>
          </cell>
          <cell r="G262" t="str">
            <v/>
          </cell>
          <cell r="I262" t="str">
            <v>الرابعة</v>
          </cell>
          <cell r="K262" t="str">
            <v/>
          </cell>
          <cell r="L262" t="str">
            <v/>
          </cell>
          <cell r="M262" t="str">
            <v/>
          </cell>
          <cell r="Q262" t="str">
            <v/>
          </cell>
          <cell r="R262" t="str">
            <v/>
          </cell>
          <cell r="S262" t="str">
            <v/>
          </cell>
          <cell r="T262" t="str">
            <v/>
          </cell>
          <cell r="U262" t="str">
            <v/>
          </cell>
          <cell r="V262" t="str">
            <v/>
          </cell>
          <cell r="W262" t="str">
            <v/>
          </cell>
          <cell r="X262" t="str">
            <v/>
          </cell>
          <cell r="Y262" t="str">
            <v/>
          </cell>
          <cell r="Z262" t="str">
            <v/>
          </cell>
          <cell r="AA262" t="str">
            <v>م</v>
          </cell>
          <cell r="AB262" t="str">
            <v>م</v>
          </cell>
          <cell r="AC262" t="str">
            <v/>
          </cell>
        </row>
        <row r="263">
          <cell r="A263">
            <v>517661</v>
          </cell>
          <cell r="B263" t="str">
            <v>هبه الميدعاني</v>
          </cell>
          <cell r="C263" t="str">
            <v>مأمون</v>
          </cell>
          <cell r="D263" t="str">
            <v>وفاء</v>
          </cell>
          <cell r="E263" t="str">
            <v>أنثى</v>
          </cell>
          <cell r="F263" t="str">
            <v/>
          </cell>
          <cell r="H263" t="str">
            <v>العربية السورية</v>
          </cell>
          <cell r="I263" t="str">
            <v>الثالثة</v>
          </cell>
        </row>
        <row r="264">
          <cell r="A264">
            <v>517668</v>
          </cell>
          <cell r="B264" t="str">
            <v xml:space="preserve">هبه عمار </v>
          </cell>
          <cell r="C264" t="str">
            <v>عارف</v>
          </cell>
          <cell r="D264" t="str">
            <v>ملنده</v>
          </cell>
          <cell r="E264" t="str">
            <v>أنثى</v>
          </cell>
          <cell r="F264" t="str">
            <v>جرمانا</v>
          </cell>
          <cell r="G264">
            <v>34781</v>
          </cell>
          <cell r="H264" t="str">
            <v>العربية السورية</v>
          </cell>
          <cell r="I264" t="str">
            <v>الرابعة</v>
          </cell>
          <cell r="J264" t="str">
            <v>فنون نسوية</v>
          </cell>
          <cell r="K264">
            <v>2014</v>
          </cell>
          <cell r="Q264" t="str">
            <v/>
          </cell>
          <cell r="R264" t="str">
            <v>HIBA AMMAR</v>
          </cell>
          <cell r="S264" t="str">
            <v>AREF</v>
          </cell>
          <cell r="T264" t="str">
            <v>MELENDA</v>
          </cell>
          <cell r="U264" t="str">
            <v>DAMASCUS - JARAMANA</v>
          </cell>
          <cell r="V264" t="str">
            <v/>
          </cell>
          <cell r="W264" t="str">
            <v/>
          </cell>
          <cell r="X264" t="str">
            <v/>
          </cell>
          <cell r="Y264" t="str">
            <v/>
          </cell>
          <cell r="Z264" t="str">
            <v/>
          </cell>
          <cell r="AA264" t="str">
            <v/>
          </cell>
          <cell r="AB264" t="str">
            <v/>
          </cell>
          <cell r="AC264" t="str">
            <v>مستنفذ فصل اول 2023-2024</v>
          </cell>
        </row>
        <row r="265">
          <cell r="A265">
            <v>517670</v>
          </cell>
          <cell r="B265" t="str">
            <v>هبه ورده</v>
          </cell>
          <cell r="C265" t="str">
            <v>محمد</v>
          </cell>
          <cell r="D265" t="str">
            <v>امينه</v>
          </cell>
          <cell r="E265" t="str">
            <v>أنثى</v>
          </cell>
          <cell r="F265" t="str">
            <v>دمشق</v>
          </cell>
          <cell r="G265">
            <v>33834</v>
          </cell>
          <cell r="H265" t="str">
            <v>العربية السورية</v>
          </cell>
          <cell r="I265" t="str">
            <v>الرابعة</v>
          </cell>
          <cell r="J265" t="str">
            <v>أدبي</v>
          </cell>
          <cell r="K265">
            <v>2014</v>
          </cell>
          <cell r="Q265" t="str">
            <v/>
          </cell>
          <cell r="R265" t="str">
            <v>HEBA WARDA</v>
          </cell>
          <cell r="S265" t="str">
            <v>MOHAMMED</v>
          </cell>
          <cell r="T265" t="str">
            <v>AMINA</v>
          </cell>
          <cell r="U265" t="str">
            <v>DAMASCUS</v>
          </cell>
          <cell r="V265" t="str">
            <v/>
          </cell>
          <cell r="W265" t="str">
            <v/>
          </cell>
          <cell r="X265" t="str">
            <v/>
          </cell>
          <cell r="Y265" t="str">
            <v/>
          </cell>
          <cell r="Z265" t="str">
            <v/>
          </cell>
          <cell r="AA265" t="str">
            <v/>
          </cell>
          <cell r="AB265" t="str">
            <v/>
          </cell>
          <cell r="AC265" t="str">
            <v/>
          </cell>
        </row>
        <row r="266">
          <cell r="A266">
            <v>517673</v>
          </cell>
          <cell r="B266" t="str">
            <v>هدى الدقاق</v>
          </cell>
          <cell r="C266" t="str">
            <v xml:space="preserve">هيثم </v>
          </cell>
          <cell r="D266" t="str">
            <v>خلود</v>
          </cell>
          <cell r="E266" t="str">
            <v>أنثى</v>
          </cell>
          <cell r="F266" t="str">
            <v>دمشق</v>
          </cell>
          <cell r="G266">
            <v>34164</v>
          </cell>
          <cell r="H266" t="str">
            <v>العربية السورية</v>
          </cell>
          <cell r="I266" t="str">
            <v>الرابعة</v>
          </cell>
          <cell r="J266" t="str">
            <v>فنون نسوية</v>
          </cell>
          <cell r="Q266" t="str">
            <v/>
          </cell>
          <cell r="R266" t="str">
            <v>HUDA ALDAKAK</v>
          </cell>
          <cell r="S266" t="str">
            <v>HAITHAM</v>
          </cell>
          <cell r="T266" t="str">
            <v>KHOLOUD</v>
          </cell>
          <cell r="U266" t="str">
            <v>DAMASCUS</v>
          </cell>
        </row>
        <row r="267">
          <cell r="A267">
            <v>517675</v>
          </cell>
          <cell r="B267" t="str">
            <v>هدى بدوي</v>
          </cell>
          <cell r="C267" t="str">
            <v>مصطفى</v>
          </cell>
          <cell r="D267" t="str">
            <v>سهام</v>
          </cell>
          <cell r="E267" t="str">
            <v>أنثى</v>
          </cell>
          <cell r="F267" t="str">
            <v>يرموك</v>
          </cell>
          <cell r="G267">
            <v>34763</v>
          </cell>
          <cell r="H267" t="str">
            <v>الفلسطينية السورية</v>
          </cell>
          <cell r="I267" t="str">
            <v>الرابعة</v>
          </cell>
          <cell r="J267" t="str">
            <v>أدبي</v>
          </cell>
          <cell r="K267">
            <v>2012</v>
          </cell>
          <cell r="L267" t="str">
            <v>ريف دمشق</v>
          </cell>
          <cell r="Q267" t="str">
            <v/>
          </cell>
          <cell r="R267" t="str">
            <v>Houda Badwe</v>
          </cell>
          <cell r="S267" t="str">
            <v>Mostfa</v>
          </cell>
          <cell r="T267" t="str">
            <v>Seham</v>
          </cell>
          <cell r="U267" t="str">
            <v>Damascus</v>
          </cell>
          <cell r="V267" t="str">
            <v/>
          </cell>
          <cell r="W267" t="str">
            <v/>
          </cell>
          <cell r="X267" t="str">
            <v/>
          </cell>
          <cell r="Y267" t="str">
            <v/>
          </cell>
          <cell r="Z267" t="str">
            <v/>
          </cell>
          <cell r="AA267" t="str">
            <v/>
          </cell>
          <cell r="AB267" t="str">
            <v/>
          </cell>
          <cell r="AC267" t="str">
            <v/>
          </cell>
        </row>
        <row r="268">
          <cell r="A268">
            <v>517684</v>
          </cell>
          <cell r="B268" t="str">
            <v>هلا شحادة</v>
          </cell>
          <cell r="C268" t="str">
            <v xml:space="preserve">محمد  </v>
          </cell>
          <cell r="D268" t="str">
            <v>وفاء</v>
          </cell>
          <cell r="E268" t="str">
            <v>أنثى</v>
          </cell>
          <cell r="F268" t="str">
            <v>اليرموك</v>
          </cell>
          <cell r="G268">
            <v>30317</v>
          </cell>
          <cell r="H268" t="str">
            <v>الفلسطينية السورية</v>
          </cell>
          <cell r="I268" t="str">
            <v>الثالثة</v>
          </cell>
          <cell r="J268" t="str">
            <v>أدبي</v>
          </cell>
          <cell r="K268">
            <v>2005</v>
          </cell>
          <cell r="L268" t="str">
            <v>دمشق</v>
          </cell>
          <cell r="Q268" t="str">
            <v/>
          </cell>
          <cell r="R268" t="str">
            <v>hala shahada</v>
          </cell>
          <cell r="S268" t="str">
            <v>mohamad</v>
          </cell>
          <cell r="T268" t="str">
            <v>wafaa</v>
          </cell>
          <cell r="U268" t="str">
            <v>yarmo;</v>
          </cell>
          <cell r="V268" t="str">
            <v/>
          </cell>
          <cell r="W268" t="str">
            <v/>
          </cell>
          <cell r="X268" t="str">
            <v/>
          </cell>
          <cell r="Y268" t="str">
            <v/>
          </cell>
          <cell r="Z268" t="str">
            <v/>
          </cell>
          <cell r="AA268" t="str">
            <v/>
          </cell>
          <cell r="AB268" t="str">
            <v/>
          </cell>
          <cell r="AC268" t="str">
            <v/>
          </cell>
        </row>
        <row r="269">
          <cell r="A269">
            <v>517694</v>
          </cell>
          <cell r="B269" t="str">
            <v xml:space="preserve">هنادي عبد السلام </v>
          </cell>
          <cell r="C269" t="str">
            <v xml:space="preserve">معين </v>
          </cell>
          <cell r="D269" t="str">
            <v>نهى</v>
          </cell>
          <cell r="E269" t="str">
            <v>أنثى</v>
          </cell>
          <cell r="F269" t="str">
            <v>دمشق</v>
          </cell>
          <cell r="G269">
            <v>33060</v>
          </cell>
          <cell r="H269" t="str">
            <v>العربية السورية</v>
          </cell>
          <cell r="I269" t="str">
            <v>الثالثة</v>
          </cell>
          <cell r="J269" t="str">
            <v>فنون نسوية</v>
          </cell>
          <cell r="Q269" t="str">
            <v/>
          </cell>
          <cell r="R269" t="str">
            <v>hanady  abd alsalam</v>
          </cell>
          <cell r="S269" t="str">
            <v>moeen</v>
          </cell>
          <cell r="T269" t="str">
            <v>noha</v>
          </cell>
          <cell r="U269" t="str">
            <v>damascus</v>
          </cell>
          <cell r="V269" t="str">
            <v/>
          </cell>
          <cell r="W269" t="str">
            <v/>
          </cell>
          <cell r="X269" t="str">
            <v/>
          </cell>
          <cell r="Y269" t="str">
            <v/>
          </cell>
          <cell r="Z269" t="str">
            <v/>
          </cell>
          <cell r="AA269" t="str">
            <v/>
          </cell>
          <cell r="AB269" t="str">
            <v/>
          </cell>
          <cell r="AC269" t="str">
            <v/>
          </cell>
        </row>
        <row r="270">
          <cell r="A270">
            <v>517697</v>
          </cell>
          <cell r="B270" t="str">
            <v>هند بلال</v>
          </cell>
          <cell r="C270" t="str">
            <v>مصطفى</v>
          </cell>
          <cell r="D270" t="str">
            <v>ديبه</v>
          </cell>
          <cell r="E270" t="str">
            <v>أنثى</v>
          </cell>
          <cell r="F270" t="str">
            <v>ريف دمشق</v>
          </cell>
          <cell r="G270">
            <v>27870</v>
          </cell>
          <cell r="H270" t="str">
            <v>العربية السورية</v>
          </cell>
          <cell r="I270" t="str">
            <v>الرابعة</v>
          </cell>
          <cell r="J270" t="str">
            <v>أدبي</v>
          </cell>
          <cell r="L270" t="str">
            <v>القنيطرة</v>
          </cell>
          <cell r="Q270" t="str">
            <v/>
          </cell>
          <cell r="R270" t="str">
            <v>hend belal</v>
          </cell>
          <cell r="S270" t="str">
            <v>mustafa</v>
          </cell>
          <cell r="T270" t="str">
            <v>deiba</v>
          </cell>
          <cell r="U270" t="str">
            <v>damascus suburb</v>
          </cell>
          <cell r="V270" t="str">
            <v/>
          </cell>
          <cell r="W270" t="str">
            <v/>
          </cell>
          <cell r="X270" t="str">
            <v/>
          </cell>
          <cell r="Y270" t="str">
            <v/>
          </cell>
          <cell r="Z270" t="str">
            <v/>
          </cell>
          <cell r="AA270" t="str">
            <v/>
          </cell>
          <cell r="AB270" t="str">
            <v/>
          </cell>
          <cell r="AC270" t="str">
            <v/>
          </cell>
        </row>
        <row r="271">
          <cell r="A271">
            <v>517742</v>
          </cell>
          <cell r="B271" t="str">
            <v>ايفان رزق</v>
          </cell>
          <cell r="C271" t="str">
            <v>عماد الدين</v>
          </cell>
          <cell r="D271" t="str">
            <v>فريدة</v>
          </cell>
          <cell r="E271" t="str">
            <v>أنثى</v>
          </cell>
          <cell r="F271" t="str">
            <v>دمشق</v>
          </cell>
          <cell r="G271" t="str">
            <v>12/20/1988</v>
          </cell>
          <cell r="H271" t="str">
            <v>العربية السورية</v>
          </cell>
          <cell r="I271" t="str">
            <v>الرابعة</v>
          </cell>
          <cell r="J271" t="str">
            <v>أدبي</v>
          </cell>
          <cell r="K271">
            <v>2011</v>
          </cell>
          <cell r="L271" t="str">
            <v>اللاذقية</v>
          </cell>
          <cell r="Q271" t="str">
            <v/>
          </cell>
          <cell r="R271" t="str">
            <v>Evan Razak</v>
          </cell>
          <cell r="S271" t="str">
            <v>Amad al deeyn</v>
          </cell>
          <cell r="T271" t="str">
            <v>Faryda</v>
          </cell>
          <cell r="U271" t="str">
            <v>Damascus</v>
          </cell>
          <cell r="V271" t="str">
            <v/>
          </cell>
          <cell r="W271" t="str">
            <v/>
          </cell>
          <cell r="X271" t="str">
            <v/>
          </cell>
          <cell r="Y271" t="str">
            <v/>
          </cell>
          <cell r="Z271" t="str">
            <v/>
          </cell>
          <cell r="AA271" t="str">
            <v/>
          </cell>
          <cell r="AB271" t="str">
            <v/>
          </cell>
          <cell r="AC271" t="str">
            <v/>
          </cell>
        </row>
        <row r="272">
          <cell r="A272">
            <v>517746</v>
          </cell>
          <cell r="B272" t="str">
            <v>بشرى حبيب</v>
          </cell>
          <cell r="C272" t="str">
            <v xml:space="preserve">فهد </v>
          </cell>
          <cell r="D272" t="str">
            <v>فاتن</v>
          </cell>
          <cell r="E272" t="str">
            <v>أنثى</v>
          </cell>
          <cell r="F272" t="str">
            <v/>
          </cell>
          <cell r="H272" t="str">
            <v>العربية السورية</v>
          </cell>
          <cell r="I272" t="str">
            <v>الرابعة</v>
          </cell>
        </row>
        <row r="273">
          <cell r="A273">
            <v>517755</v>
          </cell>
          <cell r="B273" t="str">
            <v>ريم حرم اغاسي</v>
          </cell>
          <cell r="C273" t="str">
            <v xml:space="preserve">حسن ايمن </v>
          </cell>
          <cell r="D273" t="str">
            <v>سمر</v>
          </cell>
          <cell r="E273" t="str">
            <v>أنثى</v>
          </cell>
          <cell r="F273" t="str">
            <v>ينبع</v>
          </cell>
          <cell r="G273">
            <v>30199</v>
          </cell>
          <cell r="H273" t="str">
            <v>العربية السورية</v>
          </cell>
          <cell r="I273" t="str">
            <v>الرابعة</v>
          </cell>
          <cell r="J273" t="str">
            <v>فنون نسوية</v>
          </cell>
          <cell r="Q273" t="str">
            <v/>
          </cell>
          <cell r="R273" t="str">
            <v>Reem Haram Aghasi</v>
          </cell>
          <cell r="S273" t="str">
            <v>Hasan</v>
          </cell>
          <cell r="T273" t="str">
            <v>Samar</v>
          </cell>
          <cell r="U273" t="str">
            <v>KSA</v>
          </cell>
          <cell r="V273" t="str">
            <v/>
          </cell>
          <cell r="W273" t="str">
            <v/>
          </cell>
          <cell r="X273" t="str">
            <v/>
          </cell>
          <cell r="Y273" t="str">
            <v/>
          </cell>
          <cell r="Z273" t="str">
            <v/>
          </cell>
          <cell r="AA273" t="str">
            <v/>
          </cell>
          <cell r="AB273" t="str">
            <v/>
          </cell>
          <cell r="AC273" t="str">
            <v/>
          </cell>
        </row>
        <row r="274">
          <cell r="A274">
            <v>517780</v>
          </cell>
          <cell r="B274" t="str">
            <v>هيفاء احدب</v>
          </cell>
          <cell r="C274" t="str">
            <v>عادل</v>
          </cell>
          <cell r="D274" t="str">
            <v>شفيقة</v>
          </cell>
          <cell r="E274" t="str">
            <v>أنثى</v>
          </cell>
          <cell r="F274" t="str">
            <v>دمشق</v>
          </cell>
          <cell r="G274">
            <v>29629</v>
          </cell>
          <cell r="H274" t="str">
            <v>العربية السورية</v>
          </cell>
          <cell r="I274" t="str">
            <v>الثالثة</v>
          </cell>
          <cell r="J274" t="str">
            <v>فنون نسوية</v>
          </cell>
          <cell r="K274" t="str">
            <v/>
          </cell>
          <cell r="Q274" t="str">
            <v/>
          </cell>
          <cell r="R274" t="str">
            <v>HAYFAA AHDAB</v>
          </cell>
          <cell r="S274" t="str">
            <v>ADEL</v>
          </cell>
          <cell r="T274" t="str">
            <v>SHAFIKA</v>
          </cell>
          <cell r="U274" t="str">
            <v>DAMASCUS</v>
          </cell>
          <cell r="V274" t="str">
            <v/>
          </cell>
          <cell r="W274" t="str">
            <v/>
          </cell>
          <cell r="X274" t="str">
            <v/>
          </cell>
          <cell r="Y274" t="str">
            <v/>
          </cell>
          <cell r="Z274" t="str">
            <v/>
          </cell>
          <cell r="AA274" t="str">
            <v/>
          </cell>
          <cell r="AB274" t="str">
            <v>م</v>
          </cell>
          <cell r="AC274" t="str">
            <v>مستنفذ فصل اول 2023-2024</v>
          </cell>
        </row>
        <row r="275">
          <cell r="A275">
            <v>517783</v>
          </cell>
          <cell r="B275" t="str">
            <v>امال الشهاب</v>
          </cell>
          <cell r="C275" t="str">
            <v>عدنان</v>
          </cell>
          <cell r="D275" t="str">
            <v>سمية</v>
          </cell>
          <cell r="E275" t="str">
            <v>أنثى</v>
          </cell>
          <cell r="F275" t="str">
            <v>دمشق</v>
          </cell>
          <cell r="G275">
            <v>33017</v>
          </cell>
          <cell r="H275" t="str">
            <v>العربية السورية</v>
          </cell>
          <cell r="I275" t="str">
            <v>الرابعة</v>
          </cell>
          <cell r="J275" t="str">
            <v>علمي</v>
          </cell>
          <cell r="Q275" t="str">
            <v/>
          </cell>
          <cell r="R275" t="str">
            <v>amal alshehab</v>
          </cell>
          <cell r="S275" t="str">
            <v>adnan</v>
          </cell>
          <cell r="T275" t="str">
            <v>somaya</v>
          </cell>
          <cell r="U275" t="str">
            <v>damascus</v>
          </cell>
          <cell r="V275" t="str">
            <v/>
          </cell>
          <cell r="W275" t="str">
            <v/>
          </cell>
          <cell r="X275" t="str">
            <v/>
          </cell>
          <cell r="Y275" t="str">
            <v/>
          </cell>
          <cell r="Z275" t="str">
            <v/>
          </cell>
          <cell r="AA275" t="str">
            <v/>
          </cell>
          <cell r="AB275" t="str">
            <v/>
          </cell>
          <cell r="AC275" t="str">
            <v/>
          </cell>
        </row>
        <row r="276">
          <cell r="A276">
            <v>517787</v>
          </cell>
          <cell r="B276" t="str">
            <v>تغريد حسون</v>
          </cell>
          <cell r="C276" t="str">
            <v>فرحات</v>
          </cell>
          <cell r="D276" t="str">
            <v>اشتياق</v>
          </cell>
          <cell r="E276" t="str">
            <v>أنثى</v>
          </cell>
          <cell r="F276" t="str">
            <v>حضر</v>
          </cell>
          <cell r="G276">
            <v>30543</v>
          </cell>
          <cell r="H276" t="str">
            <v>العربية السورية</v>
          </cell>
          <cell r="I276" t="str">
            <v>الرابعة</v>
          </cell>
          <cell r="J276" t="str">
            <v>أدبي</v>
          </cell>
          <cell r="L276" t="str">
            <v>القنيطرة</v>
          </cell>
          <cell r="Q276" t="str">
            <v/>
          </cell>
          <cell r="R276" t="str">
            <v>TAGHRED HASOUN</v>
          </cell>
          <cell r="S276" t="str">
            <v>FRHAT</v>
          </cell>
          <cell r="T276" t="str">
            <v>ISHTEAK</v>
          </cell>
          <cell r="U276" t="str">
            <v>DAMASCUS</v>
          </cell>
          <cell r="V276" t="str">
            <v/>
          </cell>
          <cell r="W276" t="str">
            <v/>
          </cell>
          <cell r="X276" t="str">
            <v/>
          </cell>
          <cell r="Y276" t="str">
            <v/>
          </cell>
          <cell r="Z276" t="str">
            <v/>
          </cell>
          <cell r="AA276" t="str">
            <v/>
          </cell>
          <cell r="AB276" t="str">
            <v/>
          </cell>
          <cell r="AC276" t="str">
            <v/>
          </cell>
        </row>
        <row r="277">
          <cell r="A277">
            <v>517794</v>
          </cell>
          <cell r="B277" t="str">
            <v>رجاء بوره</v>
          </cell>
          <cell r="C277" t="str">
            <v>راتب</v>
          </cell>
          <cell r="D277" t="str">
            <v>فاطمه</v>
          </cell>
          <cell r="E277" t="str">
            <v>أنثى</v>
          </cell>
          <cell r="F277" t="str">
            <v>دوما</v>
          </cell>
          <cell r="G277">
            <v>32417</v>
          </cell>
          <cell r="H277" t="str">
            <v>العربية السورية</v>
          </cell>
          <cell r="I277" t="str">
            <v>الثالثة</v>
          </cell>
          <cell r="J277" t="str">
            <v>فنون نسوية</v>
          </cell>
          <cell r="K277">
            <v>2007</v>
          </cell>
          <cell r="Q277" t="str">
            <v/>
          </cell>
          <cell r="R277" t="str">
            <v>RAJAA BORHA</v>
          </cell>
          <cell r="S277" t="str">
            <v>RATEB</v>
          </cell>
          <cell r="T277" t="str">
            <v>FATIMA</v>
          </cell>
          <cell r="U277" t="str">
            <v>DAMAS SUBURB</v>
          </cell>
          <cell r="V277" t="str">
            <v/>
          </cell>
          <cell r="W277" t="str">
            <v/>
          </cell>
          <cell r="X277" t="str">
            <v/>
          </cell>
          <cell r="Y277" t="str">
            <v/>
          </cell>
          <cell r="Z277" t="str">
            <v/>
          </cell>
          <cell r="AA277" t="str">
            <v/>
          </cell>
          <cell r="AB277" t="str">
            <v/>
          </cell>
          <cell r="AC277" t="str">
            <v/>
          </cell>
        </row>
        <row r="278">
          <cell r="A278">
            <v>517796</v>
          </cell>
          <cell r="B278" t="str">
            <v>رهف ادريس</v>
          </cell>
          <cell r="C278" t="str">
            <v>نزار</v>
          </cell>
          <cell r="D278" t="str">
            <v>سهام</v>
          </cell>
          <cell r="E278" t="str">
            <v>أنثى</v>
          </cell>
          <cell r="F278" t="str">
            <v>حمص</v>
          </cell>
          <cell r="G278">
            <v>33970</v>
          </cell>
          <cell r="H278" t="str">
            <v>العربية السورية</v>
          </cell>
          <cell r="I278" t="str">
            <v>الثالثة</v>
          </cell>
          <cell r="J278" t="str">
            <v>ادبي</v>
          </cell>
        </row>
        <row r="279">
          <cell r="A279">
            <v>517815</v>
          </cell>
          <cell r="B279" t="str">
            <v>يولا زيتون</v>
          </cell>
          <cell r="C279" t="str">
            <v>ابراهيم</v>
          </cell>
          <cell r="D279" t="str">
            <v>جوزفين</v>
          </cell>
          <cell r="E279" t="str">
            <v>أنثى</v>
          </cell>
          <cell r="F279" t="str">
            <v>دمشق</v>
          </cell>
          <cell r="G279">
            <v>32576</v>
          </cell>
          <cell r="H279" t="str">
            <v>العربية السورية</v>
          </cell>
          <cell r="I279" t="str">
            <v>الثالثة</v>
          </cell>
          <cell r="J279" t="str">
            <v>أدبي</v>
          </cell>
          <cell r="K279" t="str">
            <v/>
          </cell>
          <cell r="Q279" t="str">
            <v/>
          </cell>
          <cell r="R279" t="str">
            <v>YOLLA ZAITOUN</v>
          </cell>
          <cell r="S279" t="str">
            <v>IBRAHEEM</v>
          </cell>
          <cell r="T279" t="str">
            <v>JOZFEEN</v>
          </cell>
          <cell r="U279" t="str">
            <v>DAMASCUS</v>
          </cell>
          <cell r="V279" t="str">
            <v/>
          </cell>
          <cell r="W279" t="str">
            <v/>
          </cell>
          <cell r="X279" t="str">
            <v/>
          </cell>
          <cell r="Y279" t="str">
            <v/>
          </cell>
          <cell r="Z279" t="str">
            <v/>
          </cell>
          <cell r="AA279" t="str">
            <v/>
          </cell>
          <cell r="AB279" t="str">
            <v/>
          </cell>
          <cell r="AC279" t="str">
            <v/>
          </cell>
        </row>
        <row r="280">
          <cell r="A280">
            <v>517820</v>
          </cell>
          <cell r="B280" t="str">
            <v>ديما عزكور</v>
          </cell>
          <cell r="C280" t="str">
            <v>خالد</v>
          </cell>
          <cell r="D280" t="str">
            <v>وفاء</v>
          </cell>
          <cell r="E280" t="str">
            <v>أنثى</v>
          </cell>
          <cell r="F280" t="str">
            <v>حماه</v>
          </cell>
          <cell r="G280">
            <v>32143</v>
          </cell>
          <cell r="H280" t="str">
            <v>العربية السورية</v>
          </cell>
          <cell r="I280" t="str">
            <v>الرابعة</v>
          </cell>
          <cell r="J280" t="str">
            <v>ادبي</v>
          </cell>
        </row>
        <row r="281">
          <cell r="A281">
            <v>517870</v>
          </cell>
          <cell r="B281" t="str">
            <v xml:space="preserve">اسراء خضير </v>
          </cell>
          <cell r="C281" t="str">
            <v xml:space="preserve">عز الدين </v>
          </cell>
          <cell r="D281" t="str">
            <v>اسماء</v>
          </cell>
          <cell r="E281" t="str">
            <v>أنثى</v>
          </cell>
          <cell r="F281" t="str">
            <v>دمشق</v>
          </cell>
          <cell r="G281">
            <v>35243</v>
          </cell>
          <cell r="H281" t="str">
            <v>العربية السورية</v>
          </cell>
          <cell r="I281" t="str">
            <v>الثالثة</v>
          </cell>
          <cell r="J281" t="str">
            <v>أدبي</v>
          </cell>
          <cell r="Q281" t="str">
            <v/>
          </cell>
          <cell r="R281" t="str">
            <v>ESRAA KHDER</v>
          </cell>
          <cell r="S281" t="str">
            <v>AEZ ALDDIEN</v>
          </cell>
          <cell r="T281" t="str">
            <v>ASMAA</v>
          </cell>
          <cell r="U281" t="str">
            <v>DAMASCUS</v>
          </cell>
          <cell r="V281" t="str">
            <v/>
          </cell>
          <cell r="W281" t="str">
            <v/>
          </cell>
          <cell r="X281" t="str">
            <v/>
          </cell>
          <cell r="Y281" t="str">
            <v/>
          </cell>
          <cell r="Z281" t="str">
            <v/>
          </cell>
          <cell r="AA281" t="str">
            <v/>
          </cell>
          <cell r="AB281" t="str">
            <v/>
          </cell>
          <cell r="AC281" t="str">
            <v>مستنفذ فصل اول 2023-2024</v>
          </cell>
        </row>
        <row r="282">
          <cell r="A282">
            <v>517874</v>
          </cell>
          <cell r="B282" t="str">
            <v>اسراء سوار</v>
          </cell>
          <cell r="C282" t="str">
            <v>محمد نادر</v>
          </cell>
          <cell r="D282" t="str">
            <v>نعمت</v>
          </cell>
          <cell r="E282" t="str">
            <v>أنثى</v>
          </cell>
          <cell r="F282" t="str">
            <v>دمشق</v>
          </cell>
          <cell r="G282">
            <v>35484</v>
          </cell>
          <cell r="H282" t="str">
            <v>العربية السورية</v>
          </cell>
          <cell r="I282" t="str">
            <v>الثالثة</v>
          </cell>
          <cell r="J282" t="str">
            <v>فنون نسوية</v>
          </cell>
          <cell r="K282" t="str">
            <v/>
          </cell>
          <cell r="Q282" t="str">
            <v/>
          </cell>
          <cell r="R282" t="str">
            <v>ESRAA SEWAR</v>
          </cell>
          <cell r="S282" t="str">
            <v>NADER</v>
          </cell>
          <cell r="T282" t="str">
            <v>NEMAT</v>
          </cell>
          <cell r="U282" t="str">
            <v>DAMASCUS</v>
          </cell>
          <cell r="V282" t="str">
            <v/>
          </cell>
          <cell r="W282" t="str">
            <v/>
          </cell>
          <cell r="X282" t="str">
            <v/>
          </cell>
          <cell r="Y282" t="str">
            <v/>
          </cell>
          <cell r="Z282" t="str">
            <v/>
          </cell>
          <cell r="AA282" t="str">
            <v/>
          </cell>
          <cell r="AB282" t="str">
            <v/>
          </cell>
          <cell r="AC282" t="str">
            <v/>
          </cell>
        </row>
        <row r="283">
          <cell r="A283">
            <v>517882</v>
          </cell>
          <cell r="B283" t="str">
            <v xml:space="preserve">اسلام حسين </v>
          </cell>
          <cell r="C283" t="str">
            <v>احمد</v>
          </cell>
          <cell r="D283" t="str">
            <v>منى</v>
          </cell>
          <cell r="E283" t="str">
            <v>أنثى</v>
          </cell>
          <cell r="F283" t="str">
            <v>دمشق</v>
          </cell>
          <cell r="G283">
            <v>35124</v>
          </cell>
          <cell r="H283" t="str">
            <v>العربية السورية</v>
          </cell>
          <cell r="I283" t="str">
            <v>الثالثة</v>
          </cell>
          <cell r="J283" t="str">
            <v>فنون نسوية</v>
          </cell>
          <cell r="L283" t="str">
            <v>القنيطرة</v>
          </cell>
          <cell r="Q283" t="str">
            <v/>
          </cell>
          <cell r="R283" t="str">
            <v>ISLAM HUSIEN</v>
          </cell>
          <cell r="S283" t="str">
            <v>AHMAD</v>
          </cell>
          <cell r="T283" t="str">
            <v>MONA</v>
          </cell>
          <cell r="U283" t="str">
            <v>DAMASCUS</v>
          </cell>
          <cell r="V283" t="str">
            <v/>
          </cell>
          <cell r="W283" t="str">
            <v/>
          </cell>
          <cell r="X283" t="str">
            <v/>
          </cell>
          <cell r="Y283" t="str">
            <v/>
          </cell>
          <cell r="Z283" t="str">
            <v/>
          </cell>
          <cell r="AA283" t="str">
            <v/>
          </cell>
          <cell r="AB283" t="str">
            <v>م</v>
          </cell>
          <cell r="AC283" t="str">
            <v>مستنفذ فصل اول 2023-2024</v>
          </cell>
        </row>
        <row r="284">
          <cell r="A284">
            <v>517885</v>
          </cell>
          <cell r="B284" t="str">
            <v>اسماء الذياب</v>
          </cell>
          <cell r="C284" t="str">
            <v>باير</v>
          </cell>
          <cell r="D284" t="str">
            <v>هندية</v>
          </cell>
          <cell r="E284" t="str">
            <v>أنثى</v>
          </cell>
          <cell r="F284" t="str">
            <v>دمشق</v>
          </cell>
          <cell r="G284">
            <v>34734</v>
          </cell>
          <cell r="H284" t="str">
            <v>العربية السورية</v>
          </cell>
          <cell r="I284" t="str">
            <v>الرابعة</v>
          </cell>
          <cell r="J284" t="str">
            <v>أدبي</v>
          </cell>
          <cell r="L284" t="str">
            <v>القنيطرة</v>
          </cell>
        </row>
        <row r="285">
          <cell r="A285">
            <v>517887</v>
          </cell>
          <cell r="B285" t="str">
            <v>اسماء الشويكي</v>
          </cell>
          <cell r="C285" t="str">
            <v>ناصر الدين</v>
          </cell>
          <cell r="D285" t="str">
            <v>هناء</v>
          </cell>
          <cell r="E285" t="str">
            <v>أنثى</v>
          </cell>
          <cell r="F285" t="str">
            <v>دمشق</v>
          </cell>
          <cell r="G285">
            <v>32874</v>
          </cell>
          <cell r="H285" t="str">
            <v>العربية السورية</v>
          </cell>
          <cell r="I285" t="str">
            <v>الرابعة</v>
          </cell>
          <cell r="J285" t="str">
            <v>أدبي</v>
          </cell>
          <cell r="K285" t="str">
            <v/>
          </cell>
          <cell r="Q285" t="str">
            <v/>
          </cell>
          <cell r="R285" t="str">
            <v>Asmaa Alshowiki</v>
          </cell>
          <cell r="S285" t="str">
            <v>Naser Al-deen</v>
          </cell>
          <cell r="T285" t="str">
            <v>Hanaa</v>
          </cell>
          <cell r="U285" t="str">
            <v>Damascus</v>
          </cell>
          <cell r="V285" t="str">
            <v/>
          </cell>
          <cell r="W285" t="str">
            <v/>
          </cell>
          <cell r="X285" t="str">
            <v/>
          </cell>
          <cell r="Y285" t="str">
            <v/>
          </cell>
          <cell r="Z285" t="str">
            <v/>
          </cell>
          <cell r="AA285" t="str">
            <v/>
          </cell>
          <cell r="AB285" t="str">
            <v/>
          </cell>
          <cell r="AC285" t="str">
            <v/>
          </cell>
        </row>
        <row r="286">
          <cell r="A286">
            <v>517895</v>
          </cell>
          <cell r="B286" t="str">
            <v>اسماء حصري</v>
          </cell>
          <cell r="C286" t="str">
            <v xml:space="preserve">محمد نبيل </v>
          </cell>
          <cell r="D286" t="str">
            <v>ايناس</v>
          </cell>
          <cell r="E286" t="str">
            <v>أنثى</v>
          </cell>
          <cell r="F286" t="str">
            <v>دمشق</v>
          </cell>
          <cell r="G286">
            <v>34048</v>
          </cell>
          <cell r="H286" t="str">
            <v>العربية السورية</v>
          </cell>
          <cell r="I286" t="str">
            <v>الرابعة</v>
          </cell>
          <cell r="J286" t="str">
            <v>أدبي</v>
          </cell>
          <cell r="K286" t="str">
            <v/>
          </cell>
          <cell r="Q286" t="str">
            <v/>
          </cell>
          <cell r="R286" t="str">
            <v>ASMAA HUSSARI</v>
          </cell>
          <cell r="S286" t="str">
            <v>MHD NABIL</v>
          </cell>
          <cell r="T286" t="str">
            <v>INASS</v>
          </cell>
          <cell r="U286" t="str">
            <v>DAMASCUS</v>
          </cell>
          <cell r="V286" t="str">
            <v/>
          </cell>
          <cell r="W286" t="str">
            <v/>
          </cell>
          <cell r="X286" t="str">
            <v/>
          </cell>
          <cell r="Y286" t="str">
            <v/>
          </cell>
          <cell r="Z286" t="str">
            <v/>
          </cell>
          <cell r="AA286" t="str">
            <v/>
          </cell>
          <cell r="AB286" t="str">
            <v/>
          </cell>
          <cell r="AC286" t="str">
            <v>مستنفذ فصل اول 2023-2024</v>
          </cell>
        </row>
        <row r="287">
          <cell r="A287">
            <v>517901</v>
          </cell>
          <cell r="B287" t="str">
            <v>أسماء كتب</v>
          </cell>
          <cell r="C287" t="str">
            <v>موفق</v>
          </cell>
          <cell r="D287" t="str">
            <v>ايمان</v>
          </cell>
          <cell r="E287" t="str">
            <v>أنثى</v>
          </cell>
          <cell r="F287" t="str">
            <v>دمشق</v>
          </cell>
          <cell r="G287">
            <v>34585</v>
          </cell>
          <cell r="H287" t="str">
            <v>العربية السورية</v>
          </cell>
          <cell r="I287" t="str">
            <v>الرابعة</v>
          </cell>
          <cell r="J287" t="str">
            <v>ادبي</v>
          </cell>
        </row>
        <row r="288">
          <cell r="A288">
            <v>517904</v>
          </cell>
          <cell r="B288" t="str">
            <v>اسماء نجيبه</v>
          </cell>
          <cell r="C288" t="str">
            <v>محمد</v>
          </cell>
          <cell r="D288" t="str">
            <v>رغداء</v>
          </cell>
          <cell r="E288" t="str">
            <v>أنثى</v>
          </cell>
          <cell r="F288" t="str">
            <v>دمشق</v>
          </cell>
          <cell r="G288">
            <v>34878</v>
          </cell>
          <cell r="H288" t="str">
            <v>العربية السورية</v>
          </cell>
          <cell r="I288" t="str">
            <v>الثالثة</v>
          </cell>
          <cell r="J288" t="str">
            <v>أدبي</v>
          </cell>
          <cell r="Q288" t="str">
            <v/>
          </cell>
          <cell r="R288" t="str">
            <v>ASMAA NAJEBA</v>
          </cell>
          <cell r="S288" t="str">
            <v>MOHAMMAD</v>
          </cell>
          <cell r="T288" t="str">
            <v>RAGHDAA</v>
          </cell>
          <cell r="U288" t="str">
            <v>DAMASCUS</v>
          </cell>
          <cell r="V288" t="str">
            <v/>
          </cell>
          <cell r="W288" t="str">
            <v/>
          </cell>
          <cell r="X288" t="str">
            <v/>
          </cell>
          <cell r="Y288" t="str">
            <v/>
          </cell>
          <cell r="Z288" t="str">
            <v/>
          </cell>
          <cell r="AA288" t="str">
            <v/>
          </cell>
          <cell r="AC288" t="str">
            <v>مستنفذ ثاني  2022-2023</v>
          </cell>
        </row>
        <row r="289">
          <cell r="A289">
            <v>517908</v>
          </cell>
          <cell r="B289" t="str">
            <v xml:space="preserve">اصاله النصيرات </v>
          </cell>
          <cell r="C289" t="str">
            <v xml:space="preserve">نصري </v>
          </cell>
          <cell r="D289" t="str">
            <v>اخلاص</v>
          </cell>
          <cell r="E289" t="str">
            <v>أنثى</v>
          </cell>
          <cell r="F289" t="str">
            <v>ابطع</v>
          </cell>
          <cell r="G289">
            <v>34377</v>
          </cell>
          <cell r="H289" t="str">
            <v>العربية السورية</v>
          </cell>
          <cell r="I289" t="str">
            <v>الرابعة</v>
          </cell>
          <cell r="J289" t="str">
            <v>أدبي</v>
          </cell>
        </row>
        <row r="290">
          <cell r="A290">
            <v>517909</v>
          </cell>
          <cell r="B290" t="str">
            <v xml:space="preserve">اصيل دقماق </v>
          </cell>
          <cell r="C290" t="str">
            <v xml:space="preserve">فائز </v>
          </cell>
          <cell r="D290" t="str">
            <v>ندى</v>
          </cell>
          <cell r="E290" t="str">
            <v>أنثى</v>
          </cell>
          <cell r="F290" t="str">
            <v>دمشق</v>
          </cell>
          <cell r="G290">
            <v>34632</v>
          </cell>
          <cell r="H290" t="str">
            <v>العربية السورية</v>
          </cell>
          <cell r="I290" t="str">
            <v>الرابعة</v>
          </cell>
          <cell r="J290" t="str">
            <v>أدبي</v>
          </cell>
          <cell r="Q290" t="str">
            <v/>
          </cell>
          <cell r="R290" t="str">
            <v>ASIL DUKMAK</v>
          </cell>
          <cell r="S290" t="str">
            <v>FAEZ</v>
          </cell>
          <cell r="T290" t="str">
            <v>NADA</v>
          </cell>
          <cell r="U290" t="str">
            <v>Damascus</v>
          </cell>
          <cell r="V290" t="str">
            <v/>
          </cell>
          <cell r="W290" t="str">
            <v/>
          </cell>
          <cell r="X290" t="str">
            <v/>
          </cell>
          <cell r="Y290" t="str">
            <v/>
          </cell>
          <cell r="Z290" t="str">
            <v/>
          </cell>
          <cell r="AA290" t="str">
            <v/>
          </cell>
          <cell r="AB290" t="str">
            <v/>
          </cell>
          <cell r="AC290" t="str">
            <v/>
          </cell>
        </row>
        <row r="291">
          <cell r="A291">
            <v>517940</v>
          </cell>
          <cell r="B291" t="str">
            <v>الاء المقداد</v>
          </cell>
          <cell r="C291" t="str">
            <v>مصطفى</v>
          </cell>
          <cell r="D291" t="str">
            <v>غاده</v>
          </cell>
          <cell r="E291" t="str">
            <v>أنثى</v>
          </cell>
          <cell r="F291" t="str">
            <v/>
          </cell>
          <cell r="H291" t="str">
            <v>العربية السورية</v>
          </cell>
          <cell r="I291" t="str">
            <v>الرابعة</v>
          </cell>
        </row>
        <row r="292">
          <cell r="A292">
            <v>517941</v>
          </cell>
          <cell r="B292" t="str">
            <v xml:space="preserve">الاء الهدهد </v>
          </cell>
          <cell r="C292" t="str">
            <v xml:space="preserve">مصطفى </v>
          </cell>
          <cell r="D292" t="str">
            <v>هيفاء</v>
          </cell>
          <cell r="E292" t="str">
            <v>أنثى</v>
          </cell>
          <cell r="F292" t="str">
            <v>دمشق</v>
          </cell>
          <cell r="G292">
            <v>37627</v>
          </cell>
          <cell r="H292" t="str">
            <v>العربية السورية</v>
          </cell>
          <cell r="I292" t="str">
            <v>الثالثة</v>
          </cell>
          <cell r="J292" t="str">
            <v>أدبي</v>
          </cell>
          <cell r="Q292" t="str">
            <v/>
          </cell>
          <cell r="R292" t="str">
            <v>Alaa Alhudhud</v>
          </cell>
          <cell r="S292" t="str">
            <v>Mustafa</v>
          </cell>
          <cell r="T292" t="str">
            <v>Hifa</v>
          </cell>
          <cell r="U292" t="str">
            <v>Damascus</v>
          </cell>
          <cell r="V292" t="str">
            <v/>
          </cell>
          <cell r="W292" t="str">
            <v/>
          </cell>
          <cell r="X292" t="str">
            <v/>
          </cell>
          <cell r="Y292" t="str">
            <v/>
          </cell>
          <cell r="Z292" t="str">
            <v/>
          </cell>
          <cell r="AA292" t="str">
            <v/>
          </cell>
          <cell r="AB292" t="str">
            <v/>
          </cell>
          <cell r="AC292" t="str">
            <v>مستنفذ فصل اول 2023-2024</v>
          </cell>
        </row>
        <row r="293">
          <cell r="A293">
            <v>517954</v>
          </cell>
          <cell r="B293" t="str">
            <v xml:space="preserve">الاء شديد </v>
          </cell>
          <cell r="C293" t="str">
            <v xml:space="preserve">احمد </v>
          </cell>
          <cell r="D293" t="str">
            <v>سهام</v>
          </cell>
          <cell r="E293" t="str">
            <v>أنثى</v>
          </cell>
          <cell r="F293" t="str">
            <v>دمشق</v>
          </cell>
          <cell r="G293">
            <v>33652</v>
          </cell>
          <cell r="H293" t="str">
            <v>العربية السورية</v>
          </cell>
          <cell r="I293" t="str">
            <v>الثالثة</v>
          </cell>
          <cell r="J293" t="str">
            <v>أدبي</v>
          </cell>
          <cell r="L293" t="str">
            <v>القنيطرة</v>
          </cell>
          <cell r="Q293" t="str">
            <v/>
          </cell>
          <cell r="R293" t="str">
            <v>alaa shdid</v>
          </cell>
          <cell r="S293" t="str">
            <v>ahmad</v>
          </cell>
          <cell r="T293" t="str">
            <v>seham</v>
          </cell>
          <cell r="U293" t="str">
            <v>damascus</v>
          </cell>
          <cell r="V293" t="str">
            <v/>
          </cell>
          <cell r="W293" t="str">
            <v/>
          </cell>
          <cell r="X293" t="str">
            <v/>
          </cell>
          <cell r="Y293" t="str">
            <v/>
          </cell>
          <cell r="Z293" t="str">
            <v/>
          </cell>
          <cell r="AA293" t="str">
            <v/>
          </cell>
          <cell r="AC293" t="str">
            <v>مستنفذ ثاني  2022-2023</v>
          </cell>
        </row>
        <row r="294">
          <cell r="A294">
            <v>517958</v>
          </cell>
          <cell r="B294" t="str">
            <v>الاء غريري</v>
          </cell>
          <cell r="C294" t="str">
            <v xml:space="preserve">نصر </v>
          </cell>
          <cell r="D294" t="str">
            <v>مريم</v>
          </cell>
          <cell r="E294" t="str">
            <v>أنثى</v>
          </cell>
          <cell r="F294" t="str">
            <v>شبعا</v>
          </cell>
          <cell r="G294">
            <v>33509</v>
          </cell>
          <cell r="H294" t="str">
            <v>الفلسطينية السورية</v>
          </cell>
          <cell r="I294" t="str">
            <v>الرابعة</v>
          </cell>
          <cell r="J294" t="str">
            <v>فنون نسوية</v>
          </cell>
          <cell r="K294">
            <v>2010</v>
          </cell>
          <cell r="L294" t="str">
            <v>دمشق</v>
          </cell>
          <cell r="Q294" t="str">
            <v/>
          </cell>
          <cell r="R294" t="str">
            <v>ALAA GHRIRI</v>
          </cell>
          <cell r="S294" t="str">
            <v>NASER</v>
          </cell>
          <cell r="T294" t="str">
            <v>MARIAM</v>
          </cell>
          <cell r="U294" t="str">
            <v>DAMASCUS</v>
          </cell>
        </row>
        <row r="295">
          <cell r="A295">
            <v>517960</v>
          </cell>
          <cell r="B295" t="str">
            <v xml:space="preserve">الاء غياض </v>
          </cell>
          <cell r="C295" t="str">
            <v>يوسف</v>
          </cell>
          <cell r="D295" t="str">
            <v>صباح</v>
          </cell>
          <cell r="E295" t="str">
            <v>أنثى</v>
          </cell>
          <cell r="F295" t="str">
            <v>بيتيما</v>
          </cell>
          <cell r="G295" t="str">
            <v>3/1/1996</v>
          </cell>
          <cell r="H295" t="str">
            <v>العربية السورية</v>
          </cell>
          <cell r="I295" t="str">
            <v>الرابعة</v>
          </cell>
          <cell r="J295" t="str">
            <v>أدبي</v>
          </cell>
          <cell r="K295" t="str">
            <v>2014</v>
          </cell>
          <cell r="L295" t="str">
            <v/>
          </cell>
          <cell r="Q295" t="str">
            <v/>
          </cell>
          <cell r="R295" t="str">
            <v>ALAA GHAEAD</v>
          </cell>
          <cell r="S295" t="str">
            <v>YOUSEF</v>
          </cell>
          <cell r="T295" t="str">
            <v>SABAH</v>
          </cell>
          <cell r="U295" t="str">
            <v>DAMASCUS</v>
          </cell>
          <cell r="V295" t="str">
            <v/>
          </cell>
          <cell r="W295" t="str">
            <v/>
          </cell>
          <cell r="X295" t="str">
            <v/>
          </cell>
          <cell r="Y295" t="str">
            <v/>
          </cell>
          <cell r="Z295" t="str">
            <v/>
          </cell>
          <cell r="AA295" t="str">
            <v/>
          </cell>
          <cell r="AB295" t="str">
            <v/>
          </cell>
          <cell r="AC295" t="str">
            <v/>
          </cell>
        </row>
        <row r="296">
          <cell r="A296">
            <v>517975</v>
          </cell>
          <cell r="B296" t="str">
            <v xml:space="preserve">الين العساف </v>
          </cell>
          <cell r="C296" t="str">
            <v xml:space="preserve">مسلم </v>
          </cell>
          <cell r="D296" t="str">
            <v>جمانه</v>
          </cell>
          <cell r="E296" t="str">
            <v>أنثى</v>
          </cell>
          <cell r="F296" t="str">
            <v>جرمانا</v>
          </cell>
          <cell r="G296">
            <v>35617</v>
          </cell>
          <cell r="H296" t="str">
            <v>العربية السورية</v>
          </cell>
          <cell r="I296" t="str">
            <v>الرابعة</v>
          </cell>
          <cell r="J296" t="str">
            <v>أدبي</v>
          </cell>
          <cell r="Q296" t="str">
            <v/>
          </cell>
          <cell r="R296" t="str">
            <v>Alne Al-asaf</v>
          </cell>
          <cell r="S296" t="str">
            <v>Mslum</v>
          </cell>
          <cell r="T296" t="str">
            <v>Jumana</v>
          </cell>
          <cell r="U296" t="str">
            <v>Damascus Subourb</v>
          </cell>
        </row>
        <row r="297">
          <cell r="A297">
            <v>517976</v>
          </cell>
          <cell r="B297" t="str">
            <v>آمال العلي</v>
          </cell>
          <cell r="C297" t="str">
            <v>محسن</v>
          </cell>
          <cell r="D297" t="str">
            <v>وزيره</v>
          </cell>
          <cell r="E297" t="str">
            <v>أنثى</v>
          </cell>
          <cell r="F297" t="str">
            <v>دمشق</v>
          </cell>
          <cell r="G297">
            <v>29726</v>
          </cell>
          <cell r="H297" t="str">
            <v>العربية السورية</v>
          </cell>
          <cell r="I297" t="str">
            <v>الثالثة</v>
          </cell>
          <cell r="J297" t="str">
            <v>أدبي</v>
          </cell>
        </row>
        <row r="298">
          <cell r="A298">
            <v>518006</v>
          </cell>
          <cell r="B298" t="str">
            <v>اميرة المؤذن</v>
          </cell>
          <cell r="C298" t="str">
            <v xml:space="preserve">محمد مروان </v>
          </cell>
          <cell r="D298" t="str">
            <v>سوسن</v>
          </cell>
          <cell r="E298" t="str">
            <v>أنثى</v>
          </cell>
          <cell r="F298" t="str">
            <v>دمشق</v>
          </cell>
          <cell r="G298">
            <v>33604</v>
          </cell>
          <cell r="H298" t="str">
            <v>العربية السورية</v>
          </cell>
          <cell r="I298" t="str">
            <v>الثالثة</v>
          </cell>
          <cell r="J298" t="str">
            <v>أدبي</v>
          </cell>
          <cell r="Q298" t="str">
            <v/>
          </cell>
          <cell r="R298" t="str">
            <v>AMIRA ALMOAZEN</v>
          </cell>
          <cell r="S298" t="str">
            <v>MHD MARWAN</v>
          </cell>
          <cell r="T298" t="str">
            <v>SAWSAN</v>
          </cell>
          <cell r="U298" t="str">
            <v>DAMASCUS</v>
          </cell>
          <cell r="V298" t="str">
            <v/>
          </cell>
          <cell r="W298" t="str">
            <v/>
          </cell>
          <cell r="X298" t="str">
            <v/>
          </cell>
          <cell r="Y298" t="str">
            <v/>
          </cell>
          <cell r="Z298" t="str">
            <v/>
          </cell>
          <cell r="AA298" t="str">
            <v/>
          </cell>
          <cell r="AB298" t="str">
            <v/>
          </cell>
          <cell r="AC298" t="str">
            <v/>
          </cell>
        </row>
        <row r="299">
          <cell r="A299">
            <v>518022</v>
          </cell>
          <cell r="B299" t="str">
            <v>انعام يونس</v>
          </cell>
          <cell r="C299" t="str">
            <v xml:space="preserve">جمعة </v>
          </cell>
          <cell r="D299" t="str">
            <v>دلال</v>
          </cell>
          <cell r="E299" t="str">
            <v>أنثى</v>
          </cell>
          <cell r="F299" t="str">
            <v>دمشق</v>
          </cell>
          <cell r="G299" t="str">
            <v>9/6/1983</v>
          </cell>
          <cell r="H299" t="str">
            <v>العربية السورية</v>
          </cell>
          <cell r="I299" t="str">
            <v>الثالثة</v>
          </cell>
          <cell r="J299" t="str">
            <v>أدبي</v>
          </cell>
          <cell r="K299" t="str">
            <v>2011</v>
          </cell>
          <cell r="L299" t="str">
            <v>دمشق</v>
          </cell>
          <cell r="Q299" t="str">
            <v/>
          </cell>
          <cell r="R299" t="str">
            <v>ENAAM YOUNIS</v>
          </cell>
          <cell r="S299" t="str">
            <v>JOMAA</v>
          </cell>
          <cell r="T299" t="str">
            <v>DALAL</v>
          </cell>
          <cell r="U299" t="str">
            <v>DAMASCUS</v>
          </cell>
          <cell r="V299" t="str">
            <v/>
          </cell>
          <cell r="W299" t="str">
            <v/>
          </cell>
          <cell r="X299" t="str">
            <v/>
          </cell>
          <cell r="Y299" t="str">
            <v/>
          </cell>
          <cell r="Z299" t="str">
            <v/>
          </cell>
          <cell r="AA299" t="str">
            <v/>
          </cell>
          <cell r="AB299" t="str">
            <v/>
          </cell>
          <cell r="AC299" t="str">
            <v>مستنفذ فصل اول 2023-2024</v>
          </cell>
        </row>
        <row r="300">
          <cell r="A300">
            <v>518028</v>
          </cell>
          <cell r="B300" t="str">
            <v>ايات اسعد</v>
          </cell>
          <cell r="C300" t="str">
            <v>علي</v>
          </cell>
          <cell r="D300" t="str">
            <v>نوار</v>
          </cell>
          <cell r="E300" t="str">
            <v/>
          </cell>
          <cell r="F300" t="str">
            <v/>
          </cell>
          <cell r="G300" t="str">
            <v/>
          </cell>
          <cell r="I300" t="str">
            <v>الرابعة</v>
          </cell>
          <cell r="K300" t="str">
            <v/>
          </cell>
          <cell r="L300" t="str">
            <v/>
          </cell>
          <cell r="M300" t="str">
            <v/>
          </cell>
          <cell r="Q300" t="str">
            <v/>
          </cell>
          <cell r="R300" t="str">
            <v/>
          </cell>
          <cell r="S300" t="str">
            <v/>
          </cell>
          <cell r="T300" t="str">
            <v/>
          </cell>
          <cell r="U300" t="str">
            <v/>
          </cell>
          <cell r="V300" t="str">
            <v/>
          </cell>
          <cell r="W300" t="str">
            <v/>
          </cell>
          <cell r="X300" t="str">
            <v/>
          </cell>
          <cell r="Y300" t="str">
            <v/>
          </cell>
          <cell r="Z300" t="str">
            <v/>
          </cell>
          <cell r="AA300" t="str">
            <v/>
          </cell>
          <cell r="AB300" t="str">
            <v/>
          </cell>
          <cell r="AC300" t="str">
            <v/>
          </cell>
        </row>
        <row r="301">
          <cell r="A301">
            <v>518035</v>
          </cell>
          <cell r="B301" t="str">
            <v>ايات خالد</v>
          </cell>
          <cell r="C301" t="str">
            <v>احمد</v>
          </cell>
          <cell r="D301" t="str">
            <v>نعمه</v>
          </cell>
          <cell r="E301" t="str">
            <v>أنثى</v>
          </cell>
          <cell r="F301" t="str">
            <v>الحجر الأسود</v>
          </cell>
          <cell r="G301">
            <v>34055</v>
          </cell>
          <cell r="H301" t="str">
            <v>الفلسطينية السورية</v>
          </cell>
          <cell r="I301" t="str">
            <v>الرابعة</v>
          </cell>
          <cell r="J301" t="str">
            <v>أدبي</v>
          </cell>
          <cell r="K301">
            <v>2012</v>
          </cell>
          <cell r="L301" t="str">
            <v>ريف دمشق</v>
          </cell>
          <cell r="Q301" t="str">
            <v/>
          </cell>
          <cell r="R301" t="str">
            <v>Ayat khaled</v>
          </cell>
          <cell r="S301" t="str">
            <v>Ahmad</v>
          </cell>
          <cell r="T301" t="str">
            <v>Neema</v>
          </cell>
          <cell r="U301" t="str">
            <v>Al hajar Al Aswad</v>
          </cell>
          <cell r="V301" t="str">
            <v/>
          </cell>
          <cell r="W301" t="str">
            <v/>
          </cell>
          <cell r="X301" t="str">
            <v/>
          </cell>
          <cell r="Y301" t="str">
            <v/>
          </cell>
          <cell r="Z301" t="str">
            <v/>
          </cell>
          <cell r="AA301" t="str">
            <v/>
          </cell>
          <cell r="AB301" t="str">
            <v/>
          </cell>
          <cell r="AC301" t="str">
            <v/>
          </cell>
        </row>
        <row r="302">
          <cell r="A302">
            <v>518057</v>
          </cell>
          <cell r="B302" t="str">
            <v>ايمان صلاخه</v>
          </cell>
          <cell r="C302" t="str">
            <v xml:space="preserve">خالد </v>
          </cell>
          <cell r="D302" t="str">
            <v>وداد</v>
          </cell>
          <cell r="E302" t="str">
            <v>أنثى</v>
          </cell>
          <cell r="F302" t="str">
            <v>دمشق</v>
          </cell>
          <cell r="G302">
            <v>32143</v>
          </cell>
          <cell r="H302" t="str">
            <v>العربية السورية</v>
          </cell>
          <cell r="I302" t="str">
            <v>الرابعة</v>
          </cell>
          <cell r="J302" t="str">
            <v>أدبي</v>
          </cell>
          <cell r="K302" t="str">
            <v/>
          </cell>
          <cell r="Q302" t="str">
            <v/>
          </cell>
          <cell r="R302" t="str">
            <v>iman salakha</v>
          </cell>
          <cell r="S302" t="str">
            <v>khaled</v>
          </cell>
          <cell r="T302" t="str">
            <v>wedad</v>
          </cell>
          <cell r="U302" t="str">
            <v>damas</v>
          </cell>
          <cell r="V302" t="str">
            <v/>
          </cell>
          <cell r="W302" t="str">
            <v/>
          </cell>
          <cell r="X302" t="str">
            <v/>
          </cell>
          <cell r="Y302" t="str">
            <v/>
          </cell>
          <cell r="Z302" t="str">
            <v/>
          </cell>
          <cell r="AA302" t="str">
            <v/>
          </cell>
          <cell r="AB302" t="str">
            <v/>
          </cell>
          <cell r="AC302" t="str">
            <v/>
          </cell>
        </row>
        <row r="303">
          <cell r="A303">
            <v>518062</v>
          </cell>
          <cell r="B303" t="str">
            <v>ايمان كلش</v>
          </cell>
          <cell r="C303" t="str">
            <v>سليم</v>
          </cell>
          <cell r="D303" t="str">
            <v>ملكة</v>
          </cell>
          <cell r="E303" t="str">
            <v>أنثى</v>
          </cell>
          <cell r="F303" t="str">
            <v>دمشق</v>
          </cell>
          <cell r="G303">
            <v>35702</v>
          </cell>
          <cell r="H303" t="str">
            <v>العربية السورية</v>
          </cell>
          <cell r="I303" t="str">
            <v>الثانية</v>
          </cell>
          <cell r="J303" t="str">
            <v>شرعية</v>
          </cell>
        </row>
        <row r="304">
          <cell r="A304">
            <v>518066</v>
          </cell>
          <cell r="B304" t="str">
            <v xml:space="preserve">إيثار خلاف  </v>
          </cell>
          <cell r="C304" t="str">
            <v xml:space="preserve">فيصل </v>
          </cell>
          <cell r="D304" t="str">
            <v>نظيرة</v>
          </cell>
          <cell r="E304" t="str">
            <v>أنثى</v>
          </cell>
          <cell r="F304" t="str">
            <v>خبب</v>
          </cell>
          <cell r="G304">
            <v>33363</v>
          </cell>
          <cell r="H304" t="str">
            <v>العربية السورية</v>
          </cell>
          <cell r="I304" t="str">
            <v>الرابعة</v>
          </cell>
          <cell r="J304" t="str">
            <v>علمي</v>
          </cell>
          <cell r="Q304" t="str">
            <v/>
          </cell>
          <cell r="R304" t="str">
            <v>ETHAR KHLAF</v>
          </cell>
          <cell r="S304" t="str">
            <v>FAESAL</v>
          </cell>
          <cell r="T304" t="str">
            <v>NAZERA</v>
          </cell>
          <cell r="U304" t="str">
            <v>KHABAB</v>
          </cell>
          <cell r="V304" t="str">
            <v/>
          </cell>
          <cell r="W304" t="str">
            <v/>
          </cell>
          <cell r="X304" t="str">
            <v/>
          </cell>
          <cell r="Y304" t="str">
            <v/>
          </cell>
          <cell r="Z304" t="str">
            <v/>
          </cell>
          <cell r="AA304" t="str">
            <v/>
          </cell>
          <cell r="AB304" t="str">
            <v/>
          </cell>
          <cell r="AC304" t="str">
            <v/>
          </cell>
        </row>
        <row r="305">
          <cell r="A305">
            <v>518075</v>
          </cell>
          <cell r="B305" t="str">
            <v>ايه العبد</v>
          </cell>
          <cell r="C305" t="str">
            <v>وجيه</v>
          </cell>
          <cell r="D305" t="str">
            <v>فاتن</v>
          </cell>
          <cell r="E305" t="str">
            <v>أنثى</v>
          </cell>
          <cell r="F305" t="str">
            <v>دمشق</v>
          </cell>
          <cell r="G305">
            <v>34700</v>
          </cell>
          <cell r="H305" t="str">
            <v>العربية السورية</v>
          </cell>
          <cell r="I305" t="str">
            <v>الرابعة</v>
          </cell>
          <cell r="J305" t="str">
            <v>علمي</v>
          </cell>
          <cell r="K305" t="str">
            <v/>
          </cell>
          <cell r="Q305" t="str">
            <v/>
          </cell>
          <cell r="R305" t="str">
            <v>aya alabd</v>
          </cell>
          <cell r="S305" t="str">
            <v>wejeh</v>
          </cell>
          <cell r="T305" t="str">
            <v>faten</v>
          </cell>
          <cell r="U305" t="str">
            <v>damascos</v>
          </cell>
          <cell r="V305" t="str">
            <v/>
          </cell>
          <cell r="W305" t="str">
            <v/>
          </cell>
          <cell r="X305" t="str">
            <v/>
          </cell>
          <cell r="Y305" t="str">
            <v/>
          </cell>
          <cell r="Z305" t="str">
            <v/>
          </cell>
          <cell r="AA305" t="str">
            <v/>
          </cell>
          <cell r="AB305" t="str">
            <v/>
          </cell>
          <cell r="AC305" t="str">
            <v>مستنفذ فصل اول 2023-2024</v>
          </cell>
        </row>
        <row r="306">
          <cell r="A306">
            <v>518081</v>
          </cell>
          <cell r="B306" t="str">
            <v>ايه علما</v>
          </cell>
          <cell r="C306" t="str">
            <v>حسان</v>
          </cell>
          <cell r="D306" t="str">
            <v>قمر</v>
          </cell>
          <cell r="E306" t="str">
            <v>أنثى</v>
          </cell>
          <cell r="F306" t="str">
            <v>دمشق</v>
          </cell>
          <cell r="G306">
            <v>35347</v>
          </cell>
          <cell r="H306" t="str">
            <v>العربية السورية</v>
          </cell>
          <cell r="I306" t="str">
            <v>الرابعة</v>
          </cell>
          <cell r="J306" t="str">
            <v>أدبي</v>
          </cell>
          <cell r="K306">
            <v>2015</v>
          </cell>
          <cell r="Q306" t="str">
            <v/>
          </cell>
          <cell r="R306" t="str">
            <v>AYA ALMA</v>
          </cell>
          <cell r="S306" t="str">
            <v>HASAN</v>
          </cell>
          <cell r="T306" t="str">
            <v>QAMNAR</v>
          </cell>
          <cell r="U306" t="str">
            <v>DAMASUS</v>
          </cell>
          <cell r="V306" t="str">
            <v/>
          </cell>
          <cell r="W306" t="str">
            <v/>
          </cell>
          <cell r="X306" t="str">
            <v/>
          </cell>
          <cell r="Y306" t="str">
            <v/>
          </cell>
          <cell r="Z306" t="str">
            <v/>
          </cell>
          <cell r="AA306" t="str">
            <v/>
          </cell>
          <cell r="AB306" t="str">
            <v/>
          </cell>
          <cell r="AC306" t="str">
            <v>مستنفذ فصل اول 2023-2024</v>
          </cell>
        </row>
        <row r="307">
          <cell r="A307">
            <v>518089</v>
          </cell>
          <cell r="B307" t="str">
            <v xml:space="preserve">باسمة ابراهيم </v>
          </cell>
          <cell r="C307" t="str">
            <v xml:space="preserve">علي </v>
          </cell>
          <cell r="D307" t="str">
            <v>نضال</v>
          </cell>
          <cell r="E307" t="str">
            <v>أنثى</v>
          </cell>
          <cell r="F307" t="str">
            <v>دمشق</v>
          </cell>
          <cell r="G307">
            <v>32222</v>
          </cell>
          <cell r="H307" t="str">
            <v>العربية السورية</v>
          </cell>
          <cell r="I307" t="str">
            <v>الثالثة</v>
          </cell>
          <cell r="J307" t="str">
            <v>أدبي</v>
          </cell>
          <cell r="K307">
            <v>2006</v>
          </cell>
          <cell r="Q307" t="str">
            <v/>
          </cell>
          <cell r="R307" t="str">
            <v>BASEMA IBRAHIEM</v>
          </cell>
          <cell r="S307" t="str">
            <v>ALI</v>
          </cell>
          <cell r="T307" t="str">
            <v>NEDAL</v>
          </cell>
          <cell r="U307" t="str">
            <v>DAMASCUS</v>
          </cell>
          <cell r="V307" t="str">
            <v/>
          </cell>
          <cell r="W307" t="str">
            <v/>
          </cell>
          <cell r="X307" t="str">
            <v/>
          </cell>
          <cell r="Y307" t="str">
            <v/>
          </cell>
          <cell r="Z307" t="str">
            <v/>
          </cell>
          <cell r="AA307" t="str">
            <v/>
          </cell>
          <cell r="AB307" t="str">
            <v/>
          </cell>
          <cell r="AC307" t="str">
            <v>مستنفذ ثاني  2022-2023</v>
          </cell>
        </row>
        <row r="308">
          <cell r="A308">
            <v>518092</v>
          </cell>
          <cell r="B308" t="str">
            <v xml:space="preserve">بانة حداد </v>
          </cell>
          <cell r="C308" t="str">
            <v>بدر</v>
          </cell>
          <cell r="D308" t="str">
            <v>رندا</v>
          </cell>
          <cell r="E308" t="str">
            <v>أنثى</v>
          </cell>
          <cell r="F308" t="str">
            <v>دمشق</v>
          </cell>
          <cell r="G308" t="str">
            <v>1/1/1996</v>
          </cell>
          <cell r="H308" t="str">
            <v>العربية السورية</v>
          </cell>
          <cell r="I308" t="str">
            <v>الثالثة</v>
          </cell>
          <cell r="J308" t="str">
            <v>أدبي</v>
          </cell>
          <cell r="K308" t="str">
            <v>2014</v>
          </cell>
          <cell r="L308" t="str">
            <v>دمشق</v>
          </cell>
          <cell r="Q308" t="str">
            <v/>
          </cell>
          <cell r="R308" t="str">
            <v>BANA HADAD</v>
          </cell>
          <cell r="S308" t="str">
            <v>BADER</v>
          </cell>
          <cell r="T308" t="str">
            <v>RANDA</v>
          </cell>
          <cell r="U308" t="str">
            <v>DAMASCUS</v>
          </cell>
          <cell r="V308" t="str">
            <v/>
          </cell>
          <cell r="W308" t="str">
            <v/>
          </cell>
          <cell r="X308" t="str">
            <v/>
          </cell>
          <cell r="Y308" t="str">
            <v/>
          </cell>
          <cell r="Z308" t="str">
            <v/>
          </cell>
          <cell r="AA308" t="str">
            <v/>
          </cell>
          <cell r="AB308" t="str">
            <v/>
          </cell>
          <cell r="AC308" t="str">
            <v/>
          </cell>
        </row>
        <row r="309">
          <cell r="A309">
            <v>518104</v>
          </cell>
          <cell r="B309" t="str">
            <v xml:space="preserve">بتول شحودي </v>
          </cell>
          <cell r="C309" t="str">
            <v xml:space="preserve">محمد </v>
          </cell>
          <cell r="D309" t="str">
            <v>ابتسام</v>
          </cell>
          <cell r="E309" t="str">
            <v/>
          </cell>
          <cell r="F309" t="str">
            <v/>
          </cell>
          <cell r="G309" t="str">
            <v/>
          </cell>
          <cell r="I309" t="str">
            <v>الثالثة</v>
          </cell>
          <cell r="K309" t="str">
            <v/>
          </cell>
          <cell r="L309" t="str">
            <v/>
          </cell>
          <cell r="M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م</v>
          </cell>
          <cell r="AC309" t="str">
            <v>مستنفذ فصل اول 2023-2024</v>
          </cell>
        </row>
        <row r="310">
          <cell r="A310">
            <v>518109</v>
          </cell>
          <cell r="B310" t="str">
            <v xml:space="preserve">بثينه البيطار </v>
          </cell>
          <cell r="C310" t="str">
            <v xml:space="preserve">حاتم </v>
          </cell>
          <cell r="D310" t="str">
            <v>ماجده</v>
          </cell>
          <cell r="E310" t="str">
            <v>أنثى</v>
          </cell>
          <cell r="F310" t="str">
            <v>النبك</v>
          </cell>
          <cell r="G310">
            <v>33547</v>
          </cell>
          <cell r="H310" t="str">
            <v>العربية السورية</v>
          </cell>
          <cell r="I310" t="str">
            <v>الرابعة</v>
          </cell>
          <cell r="J310" t="str">
            <v>أدبي</v>
          </cell>
          <cell r="K310">
            <v>2012</v>
          </cell>
          <cell r="Q310" t="str">
            <v/>
          </cell>
          <cell r="R310" t="str">
            <v>BOTHAINA ALBETAR</v>
          </cell>
          <cell r="S310" t="str">
            <v>HATEM</v>
          </cell>
          <cell r="T310" t="str">
            <v>MAJEDA</v>
          </cell>
          <cell r="U310" t="str">
            <v>Damascus countryside</v>
          </cell>
          <cell r="V310" t="str">
            <v/>
          </cell>
          <cell r="W310" t="str">
            <v/>
          </cell>
          <cell r="X310" t="str">
            <v/>
          </cell>
          <cell r="Y310" t="str">
            <v/>
          </cell>
          <cell r="Z310" t="str">
            <v/>
          </cell>
          <cell r="AA310" t="str">
            <v/>
          </cell>
          <cell r="AB310" t="str">
            <v/>
          </cell>
          <cell r="AC310" t="str">
            <v>مستنفذ فصل اول 2023-2024</v>
          </cell>
        </row>
        <row r="311">
          <cell r="A311">
            <v>518124</v>
          </cell>
          <cell r="B311" t="str">
            <v>بشرى الحجاج</v>
          </cell>
          <cell r="C311" t="str">
            <v>محمد</v>
          </cell>
          <cell r="D311" t="str">
            <v>مريم</v>
          </cell>
          <cell r="E311" t="str">
            <v>أنثى</v>
          </cell>
          <cell r="F311" t="str">
            <v>دمشق</v>
          </cell>
          <cell r="G311">
            <v>33988</v>
          </cell>
          <cell r="H311" t="str">
            <v>الفلسطينية السورية</v>
          </cell>
          <cell r="I311" t="str">
            <v>الرابعة</v>
          </cell>
          <cell r="J311" t="str">
            <v>فنون نسوية</v>
          </cell>
          <cell r="K311">
            <v>2013</v>
          </cell>
          <cell r="L311" t="str">
            <v>ريف دمشق</v>
          </cell>
          <cell r="Q311" t="str">
            <v/>
          </cell>
          <cell r="R311" t="str">
            <v>BOSHRA ALHJAJ</v>
          </cell>
          <cell r="S311" t="str">
            <v>MOHAMMAD</v>
          </cell>
          <cell r="T311" t="str">
            <v>MARIEAM</v>
          </cell>
          <cell r="U311" t="str">
            <v>DAMASCUS</v>
          </cell>
          <cell r="V311" t="str">
            <v/>
          </cell>
          <cell r="W311" t="str">
            <v/>
          </cell>
          <cell r="X311" t="str">
            <v/>
          </cell>
          <cell r="Y311" t="str">
            <v/>
          </cell>
          <cell r="Z311" t="str">
            <v/>
          </cell>
          <cell r="AA311" t="str">
            <v/>
          </cell>
          <cell r="AB311" t="str">
            <v/>
          </cell>
          <cell r="AC311" t="str">
            <v/>
          </cell>
        </row>
        <row r="312">
          <cell r="A312">
            <v>518126</v>
          </cell>
          <cell r="B312" t="str">
            <v xml:space="preserve">بشرى المعطي </v>
          </cell>
          <cell r="C312" t="str">
            <v>وحيد</v>
          </cell>
          <cell r="D312" t="str">
            <v>منى</v>
          </cell>
          <cell r="E312" t="str">
            <v>أنثى</v>
          </cell>
          <cell r="F312" t="str">
            <v>دمشق</v>
          </cell>
          <cell r="G312">
            <v>35825</v>
          </cell>
          <cell r="H312" t="str">
            <v>العربية السورية</v>
          </cell>
          <cell r="I312" t="str">
            <v>الرابعة</v>
          </cell>
          <cell r="J312" t="str">
            <v>أدبي</v>
          </cell>
          <cell r="Q312" t="str">
            <v/>
          </cell>
          <cell r="R312" t="str">
            <v>BSHRA ALMOTY</v>
          </cell>
          <cell r="S312" t="str">
            <v>WAHEED</v>
          </cell>
          <cell r="T312" t="str">
            <v>MONA</v>
          </cell>
          <cell r="U312" t="str">
            <v>DAMASCUS</v>
          </cell>
          <cell r="V312" t="str">
            <v/>
          </cell>
          <cell r="W312" t="str">
            <v/>
          </cell>
          <cell r="X312" t="str">
            <v/>
          </cell>
          <cell r="Y312" t="str">
            <v/>
          </cell>
          <cell r="Z312" t="str">
            <v/>
          </cell>
          <cell r="AA312" t="str">
            <v/>
          </cell>
          <cell r="AB312" t="str">
            <v/>
          </cell>
          <cell r="AC312" t="str">
            <v/>
          </cell>
        </row>
        <row r="313">
          <cell r="A313">
            <v>518127</v>
          </cell>
          <cell r="B313" t="str">
            <v xml:space="preserve">بشرى الهرباوي </v>
          </cell>
          <cell r="C313" t="str">
            <v xml:space="preserve">عمر </v>
          </cell>
          <cell r="D313" t="str">
            <v>رانيه</v>
          </cell>
          <cell r="E313" t="str">
            <v>أنثى</v>
          </cell>
          <cell r="F313" t="str">
            <v>دمشق</v>
          </cell>
          <cell r="G313">
            <v>35311</v>
          </cell>
          <cell r="H313" t="str">
            <v>العربية السورية</v>
          </cell>
          <cell r="I313" t="str">
            <v>الرابعة</v>
          </cell>
          <cell r="J313" t="str">
            <v>أدبي</v>
          </cell>
          <cell r="K313">
            <v>2014</v>
          </cell>
          <cell r="Q313" t="str">
            <v/>
          </cell>
          <cell r="R313" t="str">
            <v>BUSHRA ALHIRBAWI</v>
          </cell>
          <cell r="S313" t="str">
            <v>OMAR</v>
          </cell>
          <cell r="T313" t="str">
            <v>RANIA</v>
          </cell>
          <cell r="U313" t="str">
            <v>DAMASCUS</v>
          </cell>
          <cell r="V313" t="str">
            <v/>
          </cell>
          <cell r="W313" t="str">
            <v/>
          </cell>
          <cell r="X313" t="str">
            <v/>
          </cell>
          <cell r="Y313" t="str">
            <v/>
          </cell>
          <cell r="Z313" t="str">
            <v/>
          </cell>
          <cell r="AA313" t="str">
            <v/>
          </cell>
          <cell r="AB313" t="str">
            <v/>
          </cell>
          <cell r="AC313" t="str">
            <v/>
          </cell>
        </row>
        <row r="314">
          <cell r="A314">
            <v>518142</v>
          </cell>
          <cell r="B314" t="str">
            <v>بيان ادريس</v>
          </cell>
          <cell r="C314" t="str">
            <v>محمد بلال</v>
          </cell>
          <cell r="D314" t="str">
            <v xml:space="preserve">ناريمان </v>
          </cell>
          <cell r="E314" t="str">
            <v>أنثى</v>
          </cell>
          <cell r="F314" t="str">
            <v>دمشق</v>
          </cell>
          <cell r="G314">
            <v>33322</v>
          </cell>
          <cell r="H314" t="str">
            <v>العربية السورية</v>
          </cell>
          <cell r="I314" t="str">
            <v>الرابعة</v>
          </cell>
          <cell r="J314" t="str">
            <v>أدبي</v>
          </cell>
          <cell r="K314">
            <v>2014</v>
          </cell>
          <cell r="L314" t="str">
            <v>دمشق</v>
          </cell>
        </row>
        <row r="315">
          <cell r="A315">
            <v>518146</v>
          </cell>
          <cell r="B315" t="str">
            <v>بيان الحرش</v>
          </cell>
          <cell r="C315" t="str">
            <v xml:space="preserve">احمد </v>
          </cell>
          <cell r="D315" t="str">
            <v>سناء</v>
          </cell>
          <cell r="E315" t="str">
            <v>أنثى</v>
          </cell>
          <cell r="F315" t="str">
            <v>دمشق</v>
          </cell>
          <cell r="G315">
            <v>35796</v>
          </cell>
          <cell r="H315" t="str">
            <v>العربية السورية</v>
          </cell>
          <cell r="I315" t="str">
            <v>الرابعة</v>
          </cell>
          <cell r="J315" t="str">
            <v>أدبي</v>
          </cell>
          <cell r="Q315" t="str">
            <v/>
          </cell>
          <cell r="R315" t="str">
            <v>BAYAN ALHARASH</v>
          </cell>
          <cell r="S315" t="str">
            <v>AHMAD</v>
          </cell>
          <cell r="T315" t="str">
            <v>SANAA</v>
          </cell>
          <cell r="U315" t="str">
            <v>DAMASCUS</v>
          </cell>
          <cell r="V315" t="str">
            <v/>
          </cell>
          <cell r="W315" t="str">
            <v/>
          </cell>
          <cell r="X315" t="str">
            <v/>
          </cell>
          <cell r="Y315" t="str">
            <v/>
          </cell>
          <cell r="Z315" t="str">
            <v/>
          </cell>
          <cell r="AA315" t="str">
            <v/>
          </cell>
          <cell r="AB315" t="str">
            <v/>
          </cell>
          <cell r="AC315" t="str">
            <v/>
          </cell>
        </row>
        <row r="316">
          <cell r="A316">
            <v>518171</v>
          </cell>
          <cell r="B316" t="str">
            <v>تغريد ياغي</v>
          </cell>
          <cell r="C316" t="str">
            <v>بدر</v>
          </cell>
          <cell r="D316" t="str">
            <v>منور</v>
          </cell>
          <cell r="E316" t="str">
            <v>أنثى</v>
          </cell>
          <cell r="F316" t="str">
            <v>جديدة عرطوز</v>
          </cell>
          <cell r="G316">
            <v>27810</v>
          </cell>
          <cell r="H316" t="str">
            <v>العربية السورية</v>
          </cell>
          <cell r="I316" t="str">
            <v>الرابعة</v>
          </cell>
          <cell r="J316" t="str">
            <v>علمي</v>
          </cell>
          <cell r="Q316" t="str">
            <v/>
          </cell>
          <cell r="R316" t="str">
            <v>TAGHREED YAGHI</v>
          </cell>
          <cell r="S316" t="str">
            <v>BDR</v>
          </cell>
          <cell r="T316" t="str">
            <v>MNOUIR</v>
          </cell>
          <cell r="U316" t="str">
            <v>DAMASCUS</v>
          </cell>
          <cell r="V316" t="str">
            <v/>
          </cell>
          <cell r="W316" t="str">
            <v/>
          </cell>
          <cell r="X316" t="str">
            <v/>
          </cell>
          <cell r="Y316" t="str">
            <v/>
          </cell>
          <cell r="Z316" t="str">
            <v/>
          </cell>
          <cell r="AA316" t="str">
            <v/>
          </cell>
          <cell r="AB316" t="str">
            <v/>
          </cell>
          <cell r="AC316" t="str">
            <v>مستنفذ فصل اول 2023-2024</v>
          </cell>
        </row>
        <row r="317">
          <cell r="A317">
            <v>518173</v>
          </cell>
          <cell r="B317" t="str">
            <v>تماره ريشي</v>
          </cell>
          <cell r="C317" t="str">
            <v>محمد</v>
          </cell>
          <cell r="D317" t="str">
            <v>أميرة</v>
          </cell>
          <cell r="E317" t="str">
            <v>انثى</v>
          </cell>
          <cell r="F317" t="str">
            <v>داريا</v>
          </cell>
          <cell r="G317">
            <v>33647</v>
          </cell>
          <cell r="H317" t="str">
            <v>العربية السورية</v>
          </cell>
          <cell r="I317" t="str">
            <v>الثانية</v>
          </cell>
          <cell r="J317" t="str">
            <v>ادبي</v>
          </cell>
          <cell r="K317">
            <v>2015</v>
          </cell>
        </row>
        <row r="318">
          <cell r="A318">
            <v>518188</v>
          </cell>
          <cell r="B318" t="str">
            <v xml:space="preserve">جودي اسماعيل </v>
          </cell>
          <cell r="C318" t="str">
            <v xml:space="preserve">سليم </v>
          </cell>
          <cell r="D318" t="str">
            <v>مريم</v>
          </cell>
          <cell r="E318" t="str">
            <v>أنثى</v>
          </cell>
          <cell r="F318" t="str">
            <v>اللاذقية</v>
          </cell>
          <cell r="G318">
            <v>33482</v>
          </cell>
          <cell r="H318" t="str">
            <v>العربية السورية</v>
          </cell>
          <cell r="I318" t="str">
            <v>الرابعة</v>
          </cell>
          <cell r="J318" t="str">
            <v>أدبي</v>
          </cell>
          <cell r="L318" t="str">
            <v>اللاذقية</v>
          </cell>
          <cell r="Q318" t="str">
            <v/>
          </cell>
          <cell r="R318" t="str">
            <v>JOUDI ISMAIEL</v>
          </cell>
          <cell r="S318" t="str">
            <v>SALIEM</v>
          </cell>
          <cell r="T318" t="str">
            <v>MAREAM</v>
          </cell>
          <cell r="U318" t="str">
            <v>LATAKIA</v>
          </cell>
          <cell r="V318" t="str">
            <v/>
          </cell>
          <cell r="W318" t="str">
            <v/>
          </cell>
          <cell r="X318" t="str">
            <v/>
          </cell>
          <cell r="Y318" t="str">
            <v/>
          </cell>
          <cell r="Z318" t="str">
            <v/>
          </cell>
          <cell r="AA318" t="str">
            <v/>
          </cell>
          <cell r="AB318" t="str">
            <v>م</v>
          </cell>
          <cell r="AC318" t="str">
            <v/>
          </cell>
        </row>
        <row r="319">
          <cell r="A319">
            <v>518202</v>
          </cell>
          <cell r="B319" t="str">
            <v>حسنا حصري</v>
          </cell>
          <cell r="C319" t="str">
            <v>محمد نبيل</v>
          </cell>
          <cell r="D319" t="str">
            <v>ايناس</v>
          </cell>
          <cell r="E319" t="str">
            <v>أنثى</v>
          </cell>
          <cell r="F319" t="str">
            <v>دمشق</v>
          </cell>
          <cell r="G319">
            <v>31153</v>
          </cell>
          <cell r="H319" t="str">
            <v>العربية السورية</v>
          </cell>
          <cell r="I319" t="str">
            <v>الرابعة</v>
          </cell>
          <cell r="J319" t="str">
            <v>أدبي</v>
          </cell>
          <cell r="K319" t="str">
            <v/>
          </cell>
          <cell r="Q319" t="str">
            <v/>
          </cell>
          <cell r="R319" t="str">
            <v>HASNA HUSSARI</v>
          </cell>
          <cell r="S319" t="str">
            <v>MHD NABIL</v>
          </cell>
          <cell r="T319" t="str">
            <v>INASS</v>
          </cell>
          <cell r="U319" t="str">
            <v>DAMASCUS</v>
          </cell>
          <cell r="V319" t="str">
            <v/>
          </cell>
          <cell r="W319" t="str">
            <v/>
          </cell>
          <cell r="X319" t="str">
            <v/>
          </cell>
          <cell r="Y319" t="str">
            <v/>
          </cell>
          <cell r="Z319" t="str">
            <v/>
          </cell>
          <cell r="AA319" t="str">
            <v/>
          </cell>
          <cell r="AB319" t="str">
            <v/>
          </cell>
          <cell r="AC319" t="str">
            <v>مستنفذ فصل اول 2023-2024</v>
          </cell>
        </row>
        <row r="320">
          <cell r="A320">
            <v>518206</v>
          </cell>
          <cell r="B320" t="str">
            <v>حلا  يوسف</v>
          </cell>
          <cell r="C320" t="str">
            <v xml:space="preserve">يوسف </v>
          </cell>
          <cell r="D320" t="str">
            <v>مجيده</v>
          </cell>
          <cell r="E320" t="str">
            <v>أنثى</v>
          </cell>
          <cell r="F320" t="str">
            <v>دمشق</v>
          </cell>
          <cell r="G320">
            <v>35672</v>
          </cell>
          <cell r="H320" t="str">
            <v>العربية السورية</v>
          </cell>
          <cell r="I320" t="str">
            <v>الرابعة</v>
          </cell>
          <cell r="J320" t="str">
            <v>فنون نسوية</v>
          </cell>
          <cell r="K320">
            <v>2015</v>
          </cell>
          <cell r="Q320" t="str">
            <v/>
          </cell>
          <cell r="R320" t="str">
            <v>HALA YOUSSEF</v>
          </cell>
          <cell r="S320" t="str">
            <v>YOUSSEF</v>
          </cell>
          <cell r="T320" t="str">
            <v>MAJEEDA</v>
          </cell>
          <cell r="U320" t="str">
            <v>DAMASCUS</v>
          </cell>
          <cell r="V320" t="str">
            <v/>
          </cell>
          <cell r="W320" t="str">
            <v/>
          </cell>
          <cell r="X320" t="str">
            <v/>
          </cell>
          <cell r="Y320" t="str">
            <v/>
          </cell>
          <cell r="Z320" t="str">
            <v/>
          </cell>
          <cell r="AA320" t="str">
            <v/>
          </cell>
          <cell r="AB320" t="str">
            <v/>
          </cell>
          <cell r="AC320" t="str">
            <v/>
          </cell>
        </row>
        <row r="321">
          <cell r="A321">
            <v>518208</v>
          </cell>
          <cell r="B321" t="str">
            <v>حلا حمود</v>
          </cell>
          <cell r="C321" t="str">
            <v>ابراهيم</v>
          </cell>
          <cell r="D321" t="str">
            <v>ندى</v>
          </cell>
          <cell r="E321" t="str">
            <v>أنثى</v>
          </cell>
          <cell r="F321" t="str">
            <v>ام الطيور</v>
          </cell>
          <cell r="G321">
            <v>35704</v>
          </cell>
          <cell r="H321" t="str">
            <v>العربية السورية</v>
          </cell>
          <cell r="I321" t="str">
            <v>الثالثة</v>
          </cell>
          <cell r="J321" t="str">
            <v>أدبي</v>
          </cell>
          <cell r="K321" t="str">
            <v/>
          </cell>
          <cell r="Q321" t="str">
            <v/>
          </cell>
          <cell r="R321" t="str">
            <v>HALA HAMOUD</v>
          </cell>
          <cell r="S321" t="str">
            <v>EBRAHIM</v>
          </cell>
          <cell r="T321" t="str">
            <v>NADA</v>
          </cell>
          <cell r="U321" t="str">
            <v>HAMAH</v>
          </cell>
          <cell r="V321" t="str">
            <v/>
          </cell>
          <cell r="W321" t="str">
            <v/>
          </cell>
          <cell r="X321" t="str">
            <v/>
          </cell>
          <cell r="Y321" t="str">
            <v/>
          </cell>
          <cell r="Z321" t="str">
            <v/>
          </cell>
          <cell r="AA321" t="str">
            <v/>
          </cell>
          <cell r="AB321" t="str">
            <v/>
          </cell>
          <cell r="AC321" t="str">
            <v/>
          </cell>
        </row>
        <row r="322">
          <cell r="A322">
            <v>518210</v>
          </cell>
          <cell r="B322" t="str">
            <v xml:space="preserve">حلا معزو </v>
          </cell>
          <cell r="C322" t="str">
            <v xml:space="preserve">خليل </v>
          </cell>
          <cell r="D322" t="str">
            <v>وحيده</v>
          </cell>
          <cell r="E322" t="str">
            <v>أنثى</v>
          </cell>
          <cell r="F322" t="str">
            <v>دمشق</v>
          </cell>
          <cell r="G322">
            <v>34455</v>
          </cell>
          <cell r="H322" t="str">
            <v>العربية السورية</v>
          </cell>
          <cell r="I322" t="str">
            <v>الثالثة</v>
          </cell>
          <cell r="J322" t="str">
            <v>أدبي</v>
          </cell>
          <cell r="K322" t="str">
            <v/>
          </cell>
          <cell r="Q322" t="str">
            <v/>
          </cell>
          <cell r="R322" t="str">
            <v>hala maezo</v>
          </cell>
          <cell r="S322" t="str">
            <v>khalil</v>
          </cell>
          <cell r="T322" t="str">
            <v>wahida</v>
          </cell>
          <cell r="U322" t="str">
            <v>damscus</v>
          </cell>
          <cell r="V322" t="str">
            <v/>
          </cell>
          <cell r="W322" t="str">
            <v/>
          </cell>
          <cell r="X322" t="str">
            <v/>
          </cell>
          <cell r="Y322" t="str">
            <v/>
          </cell>
          <cell r="Z322" t="str">
            <v/>
          </cell>
          <cell r="AA322" t="str">
            <v/>
          </cell>
          <cell r="AB322" t="str">
            <v/>
          </cell>
          <cell r="AC322" t="str">
            <v/>
          </cell>
        </row>
        <row r="323">
          <cell r="A323">
            <v>518226</v>
          </cell>
          <cell r="B323" t="str">
            <v>حنين حورية</v>
          </cell>
          <cell r="C323" t="str">
            <v>عماد</v>
          </cell>
          <cell r="D323" t="str">
            <v>فاطمه</v>
          </cell>
          <cell r="E323" t="str">
            <v>أنثى</v>
          </cell>
          <cell r="F323" t="str">
            <v>دمشق</v>
          </cell>
          <cell r="G323" t="str">
            <v>4/17/1996</v>
          </cell>
          <cell r="H323" t="str">
            <v>العربية السورية</v>
          </cell>
          <cell r="I323" t="str">
            <v>الثالثة</v>
          </cell>
          <cell r="J323" t="str">
            <v>علمي</v>
          </cell>
          <cell r="K323" t="str">
            <v>2014</v>
          </cell>
          <cell r="Q323" t="str">
            <v/>
          </cell>
          <cell r="R323" t="str">
            <v>haneen horia</v>
          </cell>
          <cell r="S323" t="str">
            <v>emad</v>
          </cell>
          <cell r="T323" t="str">
            <v>fatema</v>
          </cell>
          <cell r="U323" t="str">
            <v>damascus</v>
          </cell>
          <cell r="V323" t="str">
            <v/>
          </cell>
          <cell r="W323" t="str">
            <v/>
          </cell>
          <cell r="X323" t="str">
            <v/>
          </cell>
          <cell r="Y323" t="str">
            <v/>
          </cell>
          <cell r="Z323" t="str">
            <v/>
          </cell>
          <cell r="AA323" t="str">
            <v/>
          </cell>
          <cell r="AB323" t="str">
            <v/>
          </cell>
          <cell r="AC323" t="str">
            <v/>
          </cell>
        </row>
        <row r="324">
          <cell r="A324">
            <v>518228</v>
          </cell>
          <cell r="B324" t="str">
            <v>حنين عماشه</v>
          </cell>
          <cell r="C324" t="str">
            <v>غسان</v>
          </cell>
          <cell r="D324" t="str">
            <v>سهام</v>
          </cell>
          <cell r="E324" t="str">
            <v>أنثى</v>
          </cell>
          <cell r="F324" t="str">
            <v>الفجيره مشفى الفجيره</v>
          </cell>
          <cell r="G324">
            <v>34335</v>
          </cell>
          <cell r="H324" t="str">
            <v>العربية السورية</v>
          </cell>
          <cell r="I324" t="str">
            <v>الثالثة</v>
          </cell>
          <cell r="J324" t="str">
            <v>أدبي</v>
          </cell>
          <cell r="L324" t="str">
            <v>القنيطرة</v>
          </cell>
        </row>
        <row r="325">
          <cell r="A325">
            <v>518232</v>
          </cell>
          <cell r="B325" t="str">
            <v>ختام الذياب</v>
          </cell>
          <cell r="C325" t="str">
            <v>حسين</v>
          </cell>
          <cell r="D325" t="str">
            <v>حمده</v>
          </cell>
          <cell r="E325" t="str">
            <v>أنثى</v>
          </cell>
          <cell r="F325" t="str">
            <v>درعا</v>
          </cell>
          <cell r="G325">
            <v>28135</v>
          </cell>
          <cell r="H325" t="str">
            <v>العربية السورية</v>
          </cell>
          <cell r="I325" t="str">
            <v>الثالثة حديث</v>
          </cell>
          <cell r="J325" t="str">
            <v>ادبي</v>
          </cell>
          <cell r="L325" t="str">
            <v>القنيطرة</v>
          </cell>
        </row>
        <row r="326">
          <cell r="A326">
            <v>518233</v>
          </cell>
          <cell r="B326" t="str">
            <v>ختام سلطان</v>
          </cell>
          <cell r="C326" t="str">
            <v>محمد</v>
          </cell>
          <cell r="D326" t="str">
            <v>هالا</v>
          </cell>
          <cell r="E326" t="str">
            <v>أنثى</v>
          </cell>
          <cell r="F326" t="str">
            <v>دمشق</v>
          </cell>
          <cell r="G326">
            <v>35750</v>
          </cell>
          <cell r="H326" t="str">
            <v>العربية السورية</v>
          </cell>
          <cell r="I326" t="str">
            <v>الرابعة</v>
          </cell>
          <cell r="J326" t="str">
            <v>أدبي</v>
          </cell>
          <cell r="L326" t="str">
            <v>اللاذقية</v>
          </cell>
          <cell r="Q326" t="str">
            <v/>
          </cell>
          <cell r="R326" t="str">
            <v>khetam soltan</v>
          </cell>
          <cell r="S326" t="str">
            <v>mpohammad</v>
          </cell>
          <cell r="T326" t="str">
            <v>hala</v>
          </cell>
          <cell r="U326" t="str">
            <v>damascus</v>
          </cell>
          <cell r="V326" t="str">
            <v/>
          </cell>
          <cell r="W326" t="str">
            <v/>
          </cell>
          <cell r="X326" t="str">
            <v/>
          </cell>
          <cell r="Y326" t="str">
            <v/>
          </cell>
          <cell r="Z326" t="str">
            <v/>
          </cell>
          <cell r="AA326" t="str">
            <v/>
          </cell>
          <cell r="AB326" t="str">
            <v/>
          </cell>
          <cell r="AC326" t="str">
            <v/>
          </cell>
        </row>
        <row r="327">
          <cell r="A327">
            <v>518236</v>
          </cell>
          <cell r="B327" t="str">
            <v>خديجه بوشي</v>
          </cell>
          <cell r="C327" t="str">
            <v>محمد</v>
          </cell>
          <cell r="D327" t="str">
            <v>دلال</v>
          </cell>
          <cell r="E327" t="str">
            <v>أنثى</v>
          </cell>
          <cell r="F327" t="str">
            <v>قدسيا</v>
          </cell>
          <cell r="G327">
            <v>34354</v>
          </cell>
          <cell r="H327" t="str">
            <v>العربية السورية</v>
          </cell>
          <cell r="I327" t="str">
            <v>الرابعة</v>
          </cell>
          <cell r="J327" t="str">
            <v>ادبي</v>
          </cell>
          <cell r="K327">
            <v>2013</v>
          </cell>
          <cell r="Q327" t="str">
            <v/>
          </cell>
          <cell r="R327" t="str">
            <v>khadeja boushi</v>
          </cell>
          <cell r="S327" t="str">
            <v>mhmmad</v>
          </cell>
          <cell r="T327" t="str">
            <v>dalal</v>
          </cell>
          <cell r="U327" t="str">
            <v>kdsea</v>
          </cell>
          <cell r="V327" t="str">
            <v/>
          </cell>
          <cell r="W327" t="str">
            <v/>
          </cell>
          <cell r="X327" t="str">
            <v/>
          </cell>
          <cell r="Y327" t="str">
            <v/>
          </cell>
          <cell r="Z327" t="str">
            <v/>
          </cell>
          <cell r="AA327" t="str">
            <v/>
          </cell>
          <cell r="AB327" t="str">
            <v/>
          </cell>
          <cell r="AC327" t="str">
            <v/>
          </cell>
        </row>
        <row r="328">
          <cell r="A328">
            <v>518243</v>
          </cell>
          <cell r="B328" t="str">
            <v>خلود القزحلي</v>
          </cell>
          <cell r="C328" t="str">
            <v>غازي</v>
          </cell>
          <cell r="D328" t="str">
            <v>حميده</v>
          </cell>
          <cell r="E328" t="str">
            <v>أنثى</v>
          </cell>
          <cell r="F328" t="str">
            <v>جباب</v>
          </cell>
          <cell r="G328">
            <v>29844</v>
          </cell>
          <cell r="H328" t="str">
            <v>العربية السورية</v>
          </cell>
          <cell r="I328" t="str">
            <v>الرابعة</v>
          </cell>
          <cell r="J328" t="str">
            <v>أدبي</v>
          </cell>
          <cell r="K328" t="str">
            <v/>
          </cell>
          <cell r="Q328" t="str">
            <v/>
          </cell>
          <cell r="R328" t="str">
            <v>KHLOUD KAZHALI</v>
          </cell>
          <cell r="S328" t="str">
            <v>GHAZI</v>
          </cell>
          <cell r="T328" t="str">
            <v>HAMIDA</v>
          </cell>
          <cell r="U328" t="str">
            <v>DAMAS</v>
          </cell>
          <cell r="V328" t="str">
            <v/>
          </cell>
          <cell r="W328" t="str">
            <v/>
          </cell>
          <cell r="X328" t="str">
            <v/>
          </cell>
          <cell r="Y328" t="str">
            <v/>
          </cell>
          <cell r="Z328" t="str">
            <v>م</v>
          </cell>
          <cell r="AA328" t="str">
            <v/>
          </cell>
          <cell r="AB328" t="str">
            <v/>
          </cell>
          <cell r="AC328" t="str">
            <v/>
          </cell>
        </row>
        <row r="329">
          <cell r="A329">
            <v>518247</v>
          </cell>
          <cell r="B329" t="str">
            <v>خلود دقو</v>
          </cell>
          <cell r="C329" t="str">
            <v>عبد المجيد</v>
          </cell>
          <cell r="D329" t="str">
            <v>سميرة</v>
          </cell>
          <cell r="E329" t="str">
            <v>أنثى</v>
          </cell>
          <cell r="F329" t="str">
            <v>داريا</v>
          </cell>
          <cell r="G329">
            <v>32026</v>
          </cell>
          <cell r="H329" t="str">
            <v>العربية السورية</v>
          </cell>
          <cell r="I329" t="str">
            <v>الرابعة</v>
          </cell>
          <cell r="J329" t="str">
            <v>أدبي</v>
          </cell>
          <cell r="K329">
            <v>2016</v>
          </cell>
          <cell r="Q329" t="str">
            <v/>
          </cell>
          <cell r="R329" t="str">
            <v>KHOLOD DEKKO</v>
          </cell>
          <cell r="S329" t="str">
            <v>ABDULMAJID</v>
          </cell>
          <cell r="T329" t="str">
            <v>SAMIRA</v>
          </cell>
          <cell r="U329" t="str">
            <v>DAMASCUS</v>
          </cell>
          <cell r="V329" t="str">
            <v/>
          </cell>
          <cell r="W329" t="str">
            <v/>
          </cell>
          <cell r="X329" t="str">
            <v/>
          </cell>
          <cell r="Y329" t="str">
            <v/>
          </cell>
          <cell r="Z329" t="str">
            <v/>
          </cell>
          <cell r="AA329" t="str">
            <v/>
          </cell>
          <cell r="AB329" t="str">
            <v/>
          </cell>
          <cell r="AC329" t="str">
            <v/>
          </cell>
        </row>
        <row r="330">
          <cell r="A330">
            <v>518250</v>
          </cell>
          <cell r="B330" t="str">
            <v>خلود مرعي</v>
          </cell>
          <cell r="C330" t="str">
            <v>رياض</v>
          </cell>
          <cell r="D330" t="str">
            <v>اديبة</v>
          </cell>
          <cell r="E330" t="str">
            <v>أنثى</v>
          </cell>
          <cell r="F330" t="str">
            <v>الركايا</v>
          </cell>
          <cell r="G330">
            <v>32994</v>
          </cell>
          <cell r="H330" t="str">
            <v>العربية السورية</v>
          </cell>
          <cell r="I330" t="str">
            <v>الرابعة</v>
          </cell>
          <cell r="J330" t="str">
            <v>أدبي</v>
          </cell>
          <cell r="K330" t="str">
            <v/>
          </cell>
          <cell r="L330" t="str">
            <v>ادلب</v>
          </cell>
          <cell r="Q330" t="str">
            <v/>
          </cell>
          <cell r="R330" t="str">
            <v>KHOLOD MERE</v>
          </cell>
          <cell r="S330" t="str">
            <v>READ</v>
          </cell>
          <cell r="T330" t="str">
            <v>ADEBA</v>
          </cell>
          <cell r="U330" t="str">
            <v>DAMASCUS</v>
          </cell>
          <cell r="V330" t="str">
            <v/>
          </cell>
          <cell r="W330" t="str">
            <v/>
          </cell>
          <cell r="X330" t="str">
            <v/>
          </cell>
          <cell r="Y330" t="str">
            <v/>
          </cell>
          <cell r="Z330" t="str">
            <v/>
          </cell>
          <cell r="AA330" t="str">
            <v/>
          </cell>
          <cell r="AB330" t="str">
            <v/>
          </cell>
          <cell r="AC330" t="str">
            <v/>
          </cell>
        </row>
        <row r="331">
          <cell r="A331">
            <v>518260</v>
          </cell>
          <cell r="B331" t="str">
            <v xml:space="preserve">دانا العلبي </v>
          </cell>
          <cell r="C331" t="str">
            <v xml:space="preserve">محمد  </v>
          </cell>
          <cell r="D331" t="str">
            <v>فاطمة</v>
          </cell>
          <cell r="E331" t="str">
            <v>أنثى</v>
          </cell>
          <cell r="F331" t="str">
            <v xml:space="preserve">دمشق </v>
          </cell>
          <cell r="G331">
            <v>32662</v>
          </cell>
          <cell r="H331" t="str">
            <v>العربية السورية</v>
          </cell>
          <cell r="I331" t="str">
            <v>الرابعة</v>
          </cell>
          <cell r="J331" t="str">
            <v>أدبي</v>
          </cell>
          <cell r="Q331" t="str">
            <v/>
          </cell>
          <cell r="R331" t="str">
            <v>DANA AL OLBY</v>
          </cell>
          <cell r="S331" t="str">
            <v xml:space="preserve">MOHAMMAD </v>
          </cell>
          <cell r="T331" t="str">
            <v xml:space="preserve">FATIMA </v>
          </cell>
          <cell r="U331" t="str">
            <v xml:space="preserve">DAMASCUS </v>
          </cell>
          <cell r="V331" t="str">
            <v/>
          </cell>
          <cell r="W331" t="str">
            <v/>
          </cell>
          <cell r="X331" t="str">
            <v/>
          </cell>
          <cell r="Y331" t="str">
            <v/>
          </cell>
          <cell r="Z331" t="str">
            <v/>
          </cell>
          <cell r="AA331" t="str">
            <v/>
          </cell>
          <cell r="AB331" t="str">
            <v/>
          </cell>
          <cell r="AC331" t="str">
            <v/>
          </cell>
        </row>
        <row r="332">
          <cell r="A332">
            <v>518262</v>
          </cell>
          <cell r="B332" t="str">
            <v>دانا المبيض</v>
          </cell>
          <cell r="C332" t="str">
            <v>محمد</v>
          </cell>
          <cell r="D332" t="str">
            <v>صفاء</v>
          </cell>
          <cell r="E332" t="str">
            <v>أنثى</v>
          </cell>
          <cell r="F332" t="str">
            <v>دمشق</v>
          </cell>
          <cell r="G332">
            <v>34919</v>
          </cell>
          <cell r="H332" t="str">
            <v>العربية السورية</v>
          </cell>
          <cell r="I332" t="str">
            <v>الرابعة</v>
          </cell>
          <cell r="J332" t="str">
            <v>فنون نسوية</v>
          </cell>
          <cell r="Q332" t="str">
            <v/>
          </cell>
          <cell r="R332" t="str">
            <v>DANA ALMOBED</v>
          </cell>
          <cell r="S332" t="str">
            <v>MHD YASER</v>
          </cell>
          <cell r="T332" t="str">
            <v>SAFAA</v>
          </cell>
          <cell r="U332" t="str">
            <v>DAMASCUS</v>
          </cell>
          <cell r="V332" t="str">
            <v/>
          </cell>
          <cell r="W332" t="str">
            <v/>
          </cell>
          <cell r="X332" t="str">
            <v/>
          </cell>
          <cell r="Y332" t="str">
            <v/>
          </cell>
          <cell r="Z332" t="str">
            <v/>
          </cell>
          <cell r="AA332" t="str">
            <v/>
          </cell>
          <cell r="AB332" t="str">
            <v/>
          </cell>
          <cell r="AC332" t="str">
            <v/>
          </cell>
        </row>
        <row r="333">
          <cell r="A333">
            <v>518263</v>
          </cell>
          <cell r="B333" t="str">
            <v>دانا قرعوني</v>
          </cell>
          <cell r="C333" t="str">
            <v>غسان</v>
          </cell>
          <cell r="D333" t="str">
            <v>سهير</v>
          </cell>
          <cell r="E333" t="str">
            <v>أنثى</v>
          </cell>
          <cell r="F333" t="str">
            <v>دمشق</v>
          </cell>
          <cell r="G333">
            <v>33988</v>
          </cell>
          <cell r="H333" t="str">
            <v>العربية السورية</v>
          </cell>
          <cell r="I333" t="str">
            <v>الثانية</v>
          </cell>
          <cell r="J333" t="str">
            <v>ادبي</v>
          </cell>
          <cell r="L333" t="str">
            <v>السويداء</v>
          </cell>
        </row>
        <row r="334">
          <cell r="A334">
            <v>518285</v>
          </cell>
          <cell r="B334" t="str">
            <v>دعاء الزعوري</v>
          </cell>
          <cell r="C334" t="str">
            <v>سمير</v>
          </cell>
          <cell r="D334" t="str">
            <v>207</v>
          </cell>
          <cell r="E334" t="str">
            <v>أنثى</v>
          </cell>
          <cell r="F334" t="str">
            <v>سبينه</v>
          </cell>
          <cell r="G334">
            <v>34231</v>
          </cell>
          <cell r="H334" t="str">
            <v>العربية السورية</v>
          </cell>
          <cell r="I334" t="str">
            <v>الرابعة</v>
          </cell>
          <cell r="J334" t="str">
            <v>أدبي</v>
          </cell>
          <cell r="L334" t="str">
            <v>القنيطرة</v>
          </cell>
          <cell r="Q334" t="str">
            <v/>
          </cell>
          <cell r="R334" t="str">
            <v>DOUAA ALZOURE</v>
          </cell>
          <cell r="S334" t="str">
            <v>SAMIER</v>
          </cell>
          <cell r="T334" t="str">
            <v>HANAA</v>
          </cell>
          <cell r="U334" t="str">
            <v>DAMASCUS</v>
          </cell>
          <cell r="V334" t="str">
            <v/>
          </cell>
          <cell r="W334" t="str">
            <v/>
          </cell>
          <cell r="X334" t="str">
            <v/>
          </cell>
          <cell r="Y334" t="str">
            <v/>
          </cell>
          <cell r="Z334" t="str">
            <v/>
          </cell>
          <cell r="AA334" t="str">
            <v/>
          </cell>
          <cell r="AB334" t="str">
            <v/>
          </cell>
          <cell r="AC334" t="str">
            <v/>
          </cell>
        </row>
        <row r="335">
          <cell r="A335">
            <v>518288</v>
          </cell>
          <cell r="B335" t="str">
            <v>دعاء السوادي</v>
          </cell>
          <cell r="C335" t="str">
            <v>احمد عماد</v>
          </cell>
          <cell r="D335" t="str">
            <v>حنان</v>
          </cell>
          <cell r="E335" t="str">
            <v>أنثى</v>
          </cell>
          <cell r="F335" t="str">
            <v>التل</v>
          </cell>
          <cell r="G335">
            <v>33263</v>
          </cell>
          <cell r="H335" t="str">
            <v>العربية السورية</v>
          </cell>
          <cell r="I335" t="str">
            <v>الرابعة حديث</v>
          </cell>
          <cell r="J335" t="str">
            <v>أدبي</v>
          </cell>
          <cell r="K335">
            <v>2011</v>
          </cell>
        </row>
        <row r="336">
          <cell r="A336">
            <v>518293</v>
          </cell>
          <cell r="B336" t="str">
            <v>دعاء القصبلي</v>
          </cell>
          <cell r="C336" t="str">
            <v>محمد خير</v>
          </cell>
          <cell r="D336" t="str">
            <v>نديمة</v>
          </cell>
          <cell r="E336" t="str">
            <v>انثى</v>
          </cell>
          <cell r="F336" t="str">
            <v>دمشق</v>
          </cell>
          <cell r="G336">
            <v>33647</v>
          </cell>
          <cell r="H336" t="str">
            <v>العربية السورية</v>
          </cell>
          <cell r="I336" t="str">
            <v>الثانية</v>
          </cell>
          <cell r="J336" t="str">
            <v>ادبي</v>
          </cell>
          <cell r="K336">
            <v>2007</v>
          </cell>
        </row>
        <row r="337">
          <cell r="A337">
            <v>518295</v>
          </cell>
          <cell r="B337" t="str">
            <v>دعاء الملك</v>
          </cell>
          <cell r="C337" t="str">
            <v>محمد جمال</v>
          </cell>
          <cell r="D337" t="str">
            <v>هدى</v>
          </cell>
          <cell r="E337" t="str">
            <v>أنثى</v>
          </cell>
          <cell r="F337" t="str">
            <v>دمشق</v>
          </cell>
          <cell r="G337">
            <v>34128</v>
          </cell>
          <cell r="H337" t="str">
            <v>العربية السورية</v>
          </cell>
          <cell r="I337" t="str">
            <v>الثالثة</v>
          </cell>
          <cell r="J337" t="str">
            <v>أدبي</v>
          </cell>
          <cell r="K337" t="str">
            <v/>
          </cell>
          <cell r="Q337" t="str">
            <v/>
          </cell>
          <cell r="R337" t="str">
            <v>Douaa Al Malek</v>
          </cell>
          <cell r="S337" t="str">
            <v>Mohmad Jamal</v>
          </cell>
          <cell r="T337" t="str">
            <v>Houda</v>
          </cell>
          <cell r="U337" t="str">
            <v>Damascus</v>
          </cell>
          <cell r="V337" t="str">
            <v/>
          </cell>
          <cell r="W337" t="str">
            <v/>
          </cell>
          <cell r="X337" t="str">
            <v/>
          </cell>
          <cell r="Y337" t="str">
            <v/>
          </cell>
          <cell r="Z337" t="str">
            <v/>
          </cell>
          <cell r="AA337" t="str">
            <v/>
          </cell>
          <cell r="AB337" t="str">
            <v/>
          </cell>
          <cell r="AC337" t="str">
            <v/>
          </cell>
        </row>
        <row r="338">
          <cell r="A338">
            <v>518314</v>
          </cell>
          <cell r="B338" t="str">
            <v xml:space="preserve">دعاء معتوق </v>
          </cell>
          <cell r="C338" t="str">
            <v>محمد</v>
          </cell>
          <cell r="D338" t="str">
            <v>نجوى</v>
          </cell>
          <cell r="E338" t="str">
            <v>أنثى</v>
          </cell>
          <cell r="F338" t="str">
            <v>دمشق</v>
          </cell>
          <cell r="G338">
            <v>35158</v>
          </cell>
          <cell r="H338" t="str">
            <v>العربية السورية</v>
          </cell>
          <cell r="I338" t="str">
            <v>الثالثة</v>
          </cell>
          <cell r="J338" t="str">
            <v>أدبي</v>
          </cell>
          <cell r="Q338" t="str">
            <v/>
          </cell>
          <cell r="R338" t="str">
            <v>Doua Matouk</v>
          </cell>
          <cell r="S338" t="str">
            <v>Mohamad Taofek</v>
          </cell>
          <cell r="T338" t="str">
            <v>Najwa</v>
          </cell>
          <cell r="U338" t="str">
            <v>Damascus</v>
          </cell>
          <cell r="V338" t="str">
            <v/>
          </cell>
          <cell r="W338" t="str">
            <v/>
          </cell>
          <cell r="X338" t="str">
            <v/>
          </cell>
          <cell r="Y338" t="str">
            <v/>
          </cell>
          <cell r="Z338" t="str">
            <v/>
          </cell>
          <cell r="AA338" t="str">
            <v/>
          </cell>
          <cell r="AB338" t="str">
            <v/>
          </cell>
          <cell r="AC338" t="str">
            <v/>
          </cell>
        </row>
        <row r="339">
          <cell r="A339">
            <v>518332</v>
          </cell>
          <cell r="B339" t="str">
            <v>ديما الاحمد</v>
          </cell>
          <cell r="C339" t="str">
            <v>غسان</v>
          </cell>
          <cell r="D339" t="str">
            <v>سميرة</v>
          </cell>
          <cell r="E339" t="str">
            <v>أنثى</v>
          </cell>
          <cell r="F339" t="str">
            <v>دمشق</v>
          </cell>
          <cell r="G339">
            <v>34364</v>
          </cell>
          <cell r="H339" t="str">
            <v>العربية السورية</v>
          </cell>
          <cell r="I339" t="str">
            <v>الثانية</v>
          </cell>
          <cell r="J339" t="str">
            <v>فنون نسوية</v>
          </cell>
          <cell r="Q339" t="str">
            <v/>
          </cell>
          <cell r="R339" t="str">
            <v>demaa alahmad</v>
          </cell>
          <cell r="S339" t="str">
            <v>ghasan</v>
          </cell>
          <cell r="T339" t="str">
            <v>samera</v>
          </cell>
          <cell r="U339" t="str">
            <v xml:space="preserve">damas </v>
          </cell>
        </row>
        <row r="340">
          <cell r="A340">
            <v>518346</v>
          </cell>
          <cell r="B340" t="str">
            <v>راما الشحادات</v>
          </cell>
          <cell r="C340" t="str">
            <v xml:space="preserve">بشار </v>
          </cell>
          <cell r="D340" t="str">
            <v>سمر</v>
          </cell>
          <cell r="E340" t="str">
            <v>أنثى</v>
          </cell>
          <cell r="F340" t="str">
            <v xml:space="preserve">داعل </v>
          </cell>
          <cell r="G340">
            <v>34863</v>
          </cell>
          <cell r="H340" t="str">
            <v>العربية السورية</v>
          </cell>
          <cell r="I340" t="str">
            <v>الثالثة</v>
          </cell>
          <cell r="J340" t="str">
            <v>أدبي</v>
          </cell>
          <cell r="Q340" t="str">
            <v/>
          </cell>
          <cell r="R340" t="str">
            <v>rama alshhadat</v>
          </cell>
          <cell r="S340" t="str">
            <v>bashar</v>
          </cell>
          <cell r="T340" t="str">
            <v>samr</v>
          </cell>
          <cell r="U340" t="str">
            <v>daael</v>
          </cell>
          <cell r="V340" t="str">
            <v/>
          </cell>
          <cell r="W340" t="str">
            <v/>
          </cell>
          <cell r="X340" t="str">
            <v/>
          </cell>
          <cell r="Y340" t="str">
            <v/>
          </cell>
          <cell r="Z340" t="str">
            <v/>
          </cell>
          <cell r="AA340" t="str">
            <v/>
          </cell>
          <cell r="AB340" t="str">
            <v/>
          </cell>
          <cell r="AC340" t="str">
            <v/>
          </cell>
        </row>
        <row r="341">
          <cell r="A341">
            <v>518359</v>
          </cell>
          <cell r="B341" t="str">
            <v>راما موزه</v>
          </cell>
          <cell r="C341" t="str">
            <v>سمير</v>
          </cell>
          <cell r="D341" t="str">
            <v>عيناء</v>
          </cell>
          <cell r="E341" t="str">
            <v>أنثى</v>
          </cell>
          <cell r="F341" t="str">
            <v>دمشق</v>
          </cell>
          <cell r="G341">
            <v>33725</v>
          </cell>
          <cell r="H341" t="str">
            <v>العربية السورية</v>
          </cell>
          <cell r="I341" t="str">
            <v>الثالثة</v>
          </cell>
          <cell r="J341" t="str">
            <v>أدبي</v>
          </cell>
          <cell r="K341" t="str">
            <v/>
          </cell>
          <cell r="Q341" t="str">
            <v/>
          </cell>
          <cell r="R341" t="str">
            <v>RAMA MOUZHA</v>
          </cell>
          <cell r="S341" t="str">
            <v>SAMIER</v>
          </cell>
          <cell r="T341" t="str">
            <v>AENAA</v>
          </cell>
          <cell r="U341" t="str">
            <v>DAMASCUS</v>
          </cell>
          <cell r="V341" t="str">
            <v/>
          </cell>
          <cell r="W341" t="str">
            <v/>
          </cell>
          <cell r="X341" t="str">
            <v/>
          </cell>
          <cell r="Y341" t="str">
            <v/>
          </cell>
          <cell r="Z341" t="str">
            <v/>
          </cell>
          <cell r="AA341" t="str">
            <v/>
          </cell>
          <cell r="AB341" t="str">
            <v/>
          </cell>
          <cell r="AC341" t="str">
            <v>مستنفذ فصل اول 2023-2024</v>
          </cell>
        </row>
        <row r="342">
          <cell r="A342">
            <v>518360</v>
          </cell>
          <cell r="B342" t="str">
            <v>راماموسى</v>
          </cell>
          <cell r="C342" t="str">
            <v>محمد</v>
          </cell>
          <cell r="D342" t="str">
            <v>مرام</v>
          </cell>
          <cell r="E342" t="str">
            <v>أنثى</v>
          </cell>
          <cell r="F342" t="str">
            <v>درعا</v>
          </cell>
          <cell r="G342" t="str">
            <v>1/1/1995</v>
          </cell>
          <cell r="H342" t="str">
            <v>العربية السورية</v>
          </cell>
          <cell r="I342" t="str">
            <v>الرابعة</v>
          </cell>
          <cell r="J342" t="str">
            <v>أدبي</v>
          </cell>
          <cell r="K342" t="str">
            <v>2014</v>
          </cell>
          <cell r="L342" t="str">
            <v>درعا</v>
          </cell>
          <cell r="Q342" t="str">
            <v/>
          </cell>
          <cell r="R342" t="str">
            <v>RAMA MOUSA</v>
          </cell>
          <cell r="S342" t="str">
            <v>MHD SALAH</v>
          </cell>
          <cell r="T342" t="str">
            <v>MARAM</v>
          </cell>
          <cell r="U342" t="str">
            <v>DARAA</v>
          </cell>
          <cell r="V342" t="str">
            <v/>
          </cell>
          <cell r="W342" t="str">
            <v/>
          </cell>
          <cell r="X342" t="str">
            <v/>
          </cell>
          <cell r="Y342" t="str">
            <v/>
          </cell>
          <cell r="Z342" t="str">
            <v/>
          </cell>
          <cell r="AA342" t="str">
            <v/>
          </cell>
          <cell r="AB342" t="str">
            <v/>
          </cell>
          <cell r="AC342" t="str">
            <v/>
          </cell>
        </row>
        <row r="343">
          <cell r="A343">
            <v>518375</v>
          </cell>
          <cell r="B343" t="str">
            <v xml:space="preserve">ربى  عيطه </v>
          </cell>
          <cell r="C343" t="str">
            <v>أسعد</v>
          </cell>
          <cell r="D343" t="str">
            <v>عائدة</v>
          </cell>
          <cell r="E343" t="str">
            <v>أنثى</v>
          </cell>
          <cell r="F343" t="str">
            <v>دمشق</v>
          </cell>
          <cell r="G343">
            <v>32754</v>
          </cell>
          <cell r="H343" t="str">
            <v>العربية السورية</v>
          </cell>
          <cell r="I343" t="str">
            <v>الرابعة</v>
          </cell>
          <cell r="J343" t="str">
            <v>أدبي</v>
          </cell>
          <cell r="Q343" t="str">
            <v/>
          </cell>
          <cell r="R343" t="str">
            <v>RUBA ETAHA</v>
          </cell>
          <cell r="S343" t="str">
            <v>ASAAD</v>
          </cell>
          <cell r="T343" t="str">
            <v>AYDA</v>
          </cell>
          <cell r="U343" t="str">
            <v>DAMASCUS</v>
          </cell>
          <cell r="V343" t="str">
            <v/>
          </cell>
          <cell r="W343" t="str">
            <v/>
          </cell>
          <cell r="X343" t="str">
            <v/>
          </cell>
          <cell r="Y343" t="str">
            <v/>
          </cell>
          <cell r="Z343" t="str">
            <v/>
          </cell>
          <cell r="AA343" t="str">
            <v/>
          </cell>
          <cell r="AB343" t="str">
            <v/>
          </cell>
          <cell r="AC343" t="str">
            <v/>
          </cell>
        </row>
        <row r="344">
          <cell r="A344">
            <v>518376</v>
          </cell>
          <cell r="B344" t="str">
            <v>ربى الربداوي</v>
          </cell>
          <cell r="C344" t="str">
            <v>ممدوح</v>
          </cell>
          <cell r="D344" t="str">
            <v>منيرة</v>
          </cell>
          <cell r="E344" t="str">
            <v>أنثى</v>
          </cell>
          <cell r="F344" t="str">
            <v xml:space="preserve">طفس </v>
          </cell>
          <cell r="G344">
            <v>33239</v>
          </cell>
          <cell r="H344" t="str">
            <v>العربية السورية</v>
          </cell>
          <cell r="I344" t="str">
            <v>الرابعة</v>
          </cell>
          <cell r="J344" t="str">
            <v>أدبي</v>
          </cell>
          <cell r="Q344" t="str">
            <v/>
          </cell>
          <cell r="R344" t="str">
            <v>roba  alrabdawe</v>
          </cell>
          <cell r="S344" t="str">
            <v xml:space="preserve">mamdooh </v>
          </cell>
          <cell r="T344" t="str">
            <v>monera</v>
          </cell>
          <cell r="U344" t="str">
            <v>tafs</v>
          </cell>
          <cell r="V344" t="str">
            <v/>
          </cell>
          <cell r="W344" t="str">
            <v/>
          </cell>
          <cell r="X344" t="str">
            <v/>
          </cell>
          <cell r="Y344" t="str">
            <v/>
          </cell>
          <cell r="Z344" t="str">
            <v/>
          </cell>
          <cell r="AA344" t="str">
            <v/>
          </cell>
          <cell r="AB344" t="str">
            <v/>
          </cell>
          <cell r="AC344" t="str">
            <v/>
          </cell>
        </row>
        <row r="345">
          <cell r="A345">
            <v>518385</v>
          </cell>
          <cell r="B345" t="str">
            <v xml:space="preserve">رحمه المصري </v>
          </cell>
          <cell r="C345" t="str">
            <v xml:space="preserve">محمد علي </v>
          </cell>
          <cell r="D345" t="str">
            <v>حنان</v>
          </cell>
          <cell r="E345" t="str">
            <v>أنثى</v>
          </cell>
          <cell r="F345" t="str">
            <v>جديدة عرطوز</v>
          </cell>
          <cell r="G345">
            <v>33739</v>
          </cell>
          <cell r="H345" t="str">
            <v>العربية السورية</v>
          </cell>
          <cell r="I345" t="str">
            <v>الرابعة</v>
          </cell>
          <cell r="J345" t="str">
            <v>أدبي</v>
          </cell>
          <cell r="K345" t="str">
            <v/>
          </cell>
          <cell r="Q345" t="str">
            <v/>
          </cell>
          <cell r="R345" t="str">
            <v>rahma almasry</v>
          </cell>
          <cell r="S345" t="str">
            <v>mohammad ali</v>
          </cell>
          <cell r="T345" t="str">
            <v>hanan</v>
          </cell>
          <cell r="U345" t="str">
            <v>jdaedet artous</v>
          </cell>
          <cell r="V345" t="str">
            <v/>
          </cell>
          <cell r="W345" t="str">
            <v/>
          </cell>
          <cell r="X345" t="str">
            <v/>
          </cell>
          <cell r="Y345" t="str">
            <v/>
          </cell>
          <cell r="Z345" t="str">
            <v/>
          </cell>
          <cell r="AA345" t="str">
            <v/>
          </cell>
          <cell r="AB345" t="str">
            <v/>
          </cell>
          <cell r="AC345" t="str">
            <v/>
          </cell>
        </row>
        <row r="346">
          <cell r="A346">
            <v>518393</v>
          </cell>
          <cell r="B346" t="str">
            <v xml:space="preserve">رزان ابراهيم </v>
          </cell>
          <cell r="C346" t="str">
            <v xml:space="preserve">محمد </v>
          </cell>
          <cell r="D346" t="str">
            <v>فريده</v>
          </cell>
          <cell r="E346" t="str">
            <v>أنثى</v>
          </cell>
          <cell r="F346" t="str">
            <v>دوما</v>
          </cell>
          <cell r="G346">
            <v>33733</v>
          </cell>
          <cell r="H346" t="str">
            <v>العربية السورية</v>
          </cell>
          <cell r="I346" t="str">
            <v>الرابعة</v>
          </cell>
          <cell r="J346" t="str">
            <v>أدبي</v>
          </cell>
          <cell r="K346">
            <v>2011</v>
          </cell>
          <cell r="Q346" t="str">
            <v/>
          </cell>
          <cell r="R346" t="str">
            <v>RAZAN IBRAHIEM</v>
          </cell>
          <cell r="S346" t="str">
            <v>MOHAMMAD</v>
          </cell>
          <cell r="T346" t="str">
            <v>FAREDA</v>
          </cell>
          <cell r="U346" t="str">
            <v>DAMASCUS</v>
          </cell>
        </row>
        <row r="347">
          <cell r="A347">
            <v>518415</v>
          </cell>
          <cell r="B347" t="str">
            <v>رشا الحاج</v>
          </cell>
          <cell r="C347" t="str">
            <v>وليد</v>
          </cell>
          <cell r="D347" t="str">
            <v>سمر</v>
          </cell>
          <cell r="E347" t="str">
            <v>أنثى</v>
          </cell>
          <cell r="F347" t="str">
            <v>دمشق</v>
          </cell>
          <cell r="G347">
            <v>33267</v>
          </cell>
          <cell r="H347" t="str">
            <v>العربية السورية</v>
          </cell>
          <cell r="I347" t="str">
            <v>الثالثة</v>
          </cell>
          <cell r="J347" t="str">
            <v>أدبي</v>
          </cell>
        </row>
        <row r="348">
          <cell r="A348">
            <v>518422</v>
          </cell>
          <cell r="B348" t="str">
            <v>رشا سنان</v>
          </cell>
          <cell r="C348" t="str">
            <v>هيثم</v>
          </cell>
          <cell r="D348" t="str">
            <v>ملك</v>
          </cell>
          <cell r="E348" t="str">
            <v>انثى</v>
          </cell>
          <cell r="F348" t="str">
            <v>دمشق</v>
          </cell>
          <cell r="G348">
            <v>31917</v>
          </cell>
          <cell r="H348" t="str">
            <v>العربية السورية</v>
          </cell>
          <cell r="I348" t="str">
            <v>الرابعة</v>
          </cell>
          <cell r="J348" t="str">
            <v>ادبي</v>
          </cell>
          <cell r="Q348" t="str">
            <v/>
          </cell>
          <cell r="R348" t="str">
            <v>RASHA SENAN</v>
          </cell>
          <cell r="S348" t="str">
            <v>HAITHAM</v>
          </cell>
          <cell r="T348" t="str">
            <v>MALAK</v>
          </cell>
          <cell r="U348" t="str">
            <v>DAMASCUS</v>
          </cell>
          <cell r="V348" t="str">
            <v/>
          </cell>
          <cell r="W348" t="str">
            <v/>
          </cell>
          <cell r="X348" t="str">
            <v/>
          </cell>
          <cell r="Y348" t="str">
            <v/>
          </cell>
          <cell r="Z348" t="str">
            <v/>
          </cell>
          <cell r="AA348" t="str">
            <v/>
          </cell>
          <cell r="AB348" t="str">
            <v/>
          </cell>
          <cell r="AC348" t="str">
            <v/>
          </cell>
        </row>
        <row r="349">
          <cell r="A349">
            <v>518448</v>
          </cell>
          <cell r="B349" t="str">
            <v xml:space="preserve">رغداء خباز </v>
          </cell>
          <cell r="C349" t="str">
            <v xml:space="preserve">احمد </v>
          </cell>
          <cell r="D349" t="str">
            <v>ناهد</v>
          </cell>
          <cell r="E349" t="str">
            <v>أنثى</v>
          </cell>
          <cell r="F349" t="str">
            <v>دمشق</v>
          </cell>
          <cell r="G349">
            <v>35072</v>
          </cell>
          <cell r="H349" t="str">
            <v>العربية السورية</v>
          </cell>
          <cell r="I349" t="str">
            <v>الرابعة</v>
          </cell>
          <cell r="J349" t="str">
            <v>أدبي</v>
          </cell>
          <cell r="Q349" t="str">
            <v/>
          </cell>
          <cell r="R349" t="str">
            <v>raghdaa khabbaz</v>
          </cell>
          <cell r="S349" t="str">
            <v>ahmad moumen</v>
          </cell>
          <cell r="T349" t="str">
            <v>nahed</v>
          </cell>
          <cell r="U349" t="str">
            <v>damas</v>
          </cell>
          <cell r="V349" t="str">
            <v/>
          </cell>
          <cell r="W349" t="str">
            <v/>
          </cell>
          <cell r="X349" t="str">
            <v/>
          </cell>
          <cell r="Y349" t="str">
            <v/>
          </cell>
          <cell r="Z349" t="str">
            <v/>
          </cell>
          <cell r="AA349" t="str">
            <v/>
          </cell>
          <cell r="AB349" t="str">
            <v/>
          </cell>
          <cell r="AC349" t="str">
            <v/>
          </cell>
        </row>
        <row r="350">
          <cell r="A350">
            <v>518452</v>
          </cell>
          <cell r="B350" t="str">
            <v>رغده خولة</v>
          </cell>
          <cell r="C350" t="str">
            <v>سليم</v>
          </cell>
          <cell r="D350" t="str">
            <v>لمياء</v>
          </cell>
          <cell r="E350" t="str">
            <v>أنثى</v>
          </cell>
          <cell r="F350" t="str">
            <v>دمشق</v>
          </cell>
          <cell r="G350">
            <v>34701</v>
          </cell>
          <cell r="H350" t="str">
            <v>العربية السورية</v>
          </cell>
          <cell r="I350" t="str">
            <v>الثالثة</v>
          </cell>
          <cell r="J350" t="str">
            <v>أدبي</v>
          </cell>
          <cell r="Q350" t="str">
            <v/>
          </cell>
          <cell r="R350" t="str">
            <v>Raghda Khwla</v>
          </cell>
          <cell r="S350" t="str">
            <v>Salem</v>
          </cell>
          <cell r="T350" t="str">
            <v>Lamea</v>
          </cell>
          <cell r="U350" t="str">
            <v>Damascus</v>
          </cell>
          <cell r="V350" t="str">
            <v/>
          </cell>
          <cell r="W350" t="str">
            <v/>
          </cell>
          <cell r="X350" t="str">
            <v/>
          </cell>
          <cell r="Y350" t="str">
            <v/>
          </cell>
          <cell r="Z350" t="str">
            <v/>
          </cell>
          <cell r="AA350" t="str">
            <v/>
          </cell>
          <cell r="AB350" t="str">
            <v/>
          </cell>
          <cell r="AC350" t="str">
            <v>مستنفذ فصل اول 2023-2024</v>
          </cell>
        </row>
        <row r="351">
          <cell r="A351">
            <v>518461</v>
          </cell>
          <cell r="B351" t="str">
            <v>رنا الدقاق</v>
          </cell>
          <cell r="C351" t="str">
            <v>محمدنهاد</v>
          </cell>
          <cell r="D351" t="str">
            <v>غادة</v>
          </cell>
          <cell r="E351" t="str">
            <v>أنثى</v>
          </cell>
          <cell r="F351" t="str">
            <v>دمشق</v>
          </cell>
          <cell r="G351">
            <v>33856</v>
          </cell>
          <cell r="H351" t="str">
            <v>العربية السورية</v>
          </cell>
          <cell r="I351" t="str">
            <v>الثالثة</v>
          </cell>
          <cell r="J351" t="str">
            <v>أدبي</v>
          </cell>
          <cell r="K351" t="str">
            <v/>
          </cell>
          <cell r="Q351" t="str">
            <v/>
          </cell>
          <cell r="R351" t="str">
            <v>RANA ALDKAK</v>
          </cell>
          <cell r="S351" t="str">
            <v>MHD NEHAD</v>
          </cell>
          <cell r="T351" t="str">
            <v>GHADA</v>
          </cell>
          <cell r="U351" t="str">
            <v>DAMASCUS</v>
          </cell>
          <cell r="V351" t="str">
            <v/>
          </cell>
          <cell r="W351" t="str">
            <v/>
          </cell>
          <cell r="X351" t="str">
            <v/>
          </cell>
          <cell r="Y351" t="str">
            <v/>
          </cell>
          <cell r="Z351" t="str">
            <v/>
          </cell>
          <cell r="AA351" t="str">
            <v/>
          </cell>
          <cell r="AB351" t="str">
            <v/>
          </cell>
          <cell r="AC351" t="str">
            <v/>
          </cell>
        </row>
        <row r="352">
          <cell r="A352">
            <v>518481</v>
          </cell>
          <cell r="B352" t="str">
            <v>رنده علي</v>
          </cell>
          <cell r="C352" t="str">
            <v xml:space="preserve">محمد </v>
          </cell>
          <cell r="D352" t="str">
            <v>مياده</v>
          </cell>
          <cell r="E352" t="str">
            <v>أنثى</v>
          </cell>
          <cell r="F352" t="str">
            <v>دمشق</v>
          </cell>
          <cell r="G352">
            <v>32293</v>
          </cell>
          <cell r="H352" t="str">
            <v>العربية السورية</v>
          </cell>
          <cell r="I352" t="str">
            <v>الرابعة</v>
          </cell>
          <cell r="J352" t="str">
            <v>أدبي</v>
          </cell>
          <cell r="L352" t="str">
            <v>اللاذقية</v>
          </cell>
          <cell r="Q352" t="str">
            <v/>
          </cell>
          <cell r="R352" t="str">
            <v>RANDA ALI</v>
          </cell>
          <cell r="S352" t="str">
            <v>MOHAMAD</v>
          </cell>
          <cell r="T352" t="str">
            <v>MYADA</v>
          </cell>
          <cell r="U352" t="str">
            <v>DAMASCUS</v>
          </cell>
          <cell r="V352" t="str">
            <v/>
          </cell>
          <cell r="W352" t="str">
            <v/>
          </cell>
          <cell r="X352" t="str">
            <v/>
          </cell>
          <cell r="Y352" t="str">
            <v/>
          </cell>
          <cell r="Z352" t="str">
            <v/>
          </cell>
          <cell r="AA352" t="str">
            <v/>
          </cell>
          <cell r="AB352" t="str">
            <v/>
          </cell>
          <cell r="AC352" t="str">
            <v/>
          </cell>
        </row>
        <row r="353">
          <cell r="A353">
            <v>518482</v>
          </cell>
          <cell r="B353" t="str">
            <v>رنيم العلي</v>
          </cell>
          <cell r="C353" t="str">
            <v>عادل</v>
          </cell>
          <cell r="D353" t="str">
            <v>رجاء</v>
          </cell>
          <cell r="E353" t="str">
            <v>أنثى</v>
          </cell>
          <cell r="F353" t="str">
            <v>حمص</v>
          </cell>
          <cell r="G353">
            <v>34148</v>
          </cell>
          <cell r="H353" t="str">
            <v>العربية السورية</v>
          </cell>
          <cell r="I353" t="str">
            <v>الرابعة</v>
          </cell>
          <cell r="J353" t="str">
            <v>أدبي</v>
          </cell>
        </row>
        <row r="354">
          <cell r="A354">
            <v>518486</v>
          </cell>
          <cell r="B354" t="str">
            <v xml:space="preserve">رنيم خليفة </v>
          </cell>
          <cell r="C354" t="str">
            <v xml:space="preserve">سعيد </v>
          </cell>
          <cell r="D354" t="str">
            <v>ميساء</v>
          </cell>
          <cell r="E354" t="str">
            <v>أنثى</v>
          </cell>
          <cell r="F354" t="str">
            <v>دمشق</v>
          </cell>
          <cell r="G354">
            <v>35089</v>
          </cell>
          <cell r="H354" t="str">
            <v>العربية السورية</v>
          </cell>
          <cell r="I354" t="str">
            <v>الرابعة</v>
          </cell>
          <cell r="J354" t="str">
            <v>أدبي</v>
          </cell>
          <cell r="Q354" t="str">
            <v/>
          </cell>
          <cell r="R354" t="str">
            <v>RANEEM KHALIFA</v>
          </cell>
          <cell r="S354" t="str">
            <v>SAEED</v>
          </cell>
          <cell r="T354" t="str">
            <v>MAISAA</v>
          </cell>
          <cell r="U354" t="str">
            <v>DAMASCUS</v>
          </cell>
        </row>
        <row r="355">
          <cell r="A355">
            <v>518488</v>
          </cell>
          <cell r="B355" t="str">
            <v>رنيم ضيه</v>
          </cell>
          <cell r="C355" t="str">
            <v>محمود</v>
          </cell>
          <cell r="D355" t="str">
            <v>هدى</v>
          </cell>
          <cell r="E355" t="str">
            <v>أنثى</v>
          </cell>
          <cell r="F355" t="str">
            <v xml:space="preserve">دمشق </v>
          </cell>
          <cell r="G355">
            <v>35445</v>
          </cell>
          <cell r="H355" t="str">
            <v>العربية السورية</v>
          </cell>
          <cell r="I355" t="str">
            <v>الرابعة</v>
          </cell>
          <cell r="J355" t="str">
            <v>فنون نسوية</v>
          </cell>
          <cell r="Q355" t="str">
            <v/>
          </cell>
          <cell r="R355" t="str">
            <v>RANEEM DEEA</v>
          </cell>
          <cell r="S355" t="str">
            <v>MAHMOUD</v>
          </cell>
          <cell r="T355" t="str">
            <v>HOUDA</v>
          </cell>
          <cell r="U355" t="str">
            <v xml:space="preserve">DAMASCUS </v>
          </cell>
          <cell r="V355" t="str">
            <v/>
          </cell>
          <cell r="W355" t="str">
            <v/>
          </cell>
          <cell r="X355" t="str">
            <v/>
          </cell>
          <cell r="Y355" t="str">
            <v/>
          </cell>
          <cell r="Z355" t="str">
            <v/>
          </cell>
          <cell r="AA355" t="str">
            <v/>
          </cell>
          <cell r="AB355" t="str">
            <v>م</v>
          </cell>
          <cell r="AC355" t="str">
            <v/>
          </cell>
        </row>
        <row r="356">
          <cell r="A356">
            <v>518489</v>
          </cell>
          <cell r="B356" t="str">
            <v>رهام ابو عمار</v>
          </cell>
          <cell r="C356" t="str">
            <v>فاضل</v>
          </cell>
          <cell r="D356" t="str">
            <v>نها</v>
          </cell>
          <cell r="E356" t="str">
            <v>أنثى</v>
          </cell>
          <cell r="F356" t="str">
            <v>السويداء</v>
          </cell>
          <cell r="G356">
            <v>35026</v>
          </cell>
          <cell r="H356" t="str">
            <v>العربية السورية</v>
          </cell>
          <cell r="I356" t="str">
            <v>الرابعة</v>
          </cell>
          <cell r="J356" t="str">
            <v>أدبي</v>
          </cell>
          <cell r="L356" t="str">
            <v>السويداء</v>
          </cell>
          <cell r="Q356" t="str">
            <v/>
          </cell>
          <cell r="R356" t="str">
            <v>riham abou ammar</v>
          </cell>
          <cell r="S356" t="str">
            <v>fadel</v>
          </cell>
          <cell r="T356" t="str">
            <v>nouha</v>
          </cell>
          <cell r="U356" t="str">
            <v>swaida</v>
          </cell>
          <cell r="V356" t="str">
            <v/>
          </cell>
          <cell r="W356" t="str">
            <v/>
          </cell>
          <cell r="X356" t="str">
            <v/>
          </cell>
          <cell r="Y356" t="str">
            <v/>
          </cell>
          <cell r="Z356" t="str">
            <v/>
          </cell>
          <cell r="AA356" t="str">
            <v/>
          </cell>
          <cell r="AB356" t="str">
            <v/>
          </cell>
          <cell r="AC356" t="str">
            <v/>
          </cell>
        </row>
        <row r="357">
          <cell r="A357">
            <v>518513</v>
          </cell>
          <cell r="B357" t="str">
            <v>رهف الدبش</v>
          </cell>
          <cell r="C357" t="str">
            <v>سمير</v>
          </cell>
          <cell r="D357" t="str">
            <v>اسماء</v>
          </cell>
          <cell r="E357" t="str">
            <v>أنثى</v>
          </cell>
          <cell r="F357" t="str">
            <v>دمشق</v>
          </cell>
          <cell r="G357">
            <v>35185</v>
          </cell>
          <cell r="H357" t="str">
            <v>العربية السورية</v>
          </cell>
          <cell r="I357" t="str">
            <v>الرابعة</v>
          </cell>
          <cell r="J357" t="str">
            <v>أدبي</v>
          </cell>
          <cell r="Q357" t="str">
            <v/>
          </cell>
          <cell r="R357" t="str">
            <v>RAHAF ALDOBOSH</v>
          </cell>
          <cell r="S357" t="str">
            <v>SAMIR</v>
          </cell>
          <cell r="T357" t="str">
            <v>ASMAA</v>
          </cell>
          <cell r="U357" t="str">
            <v>DAMASCUS</v>
          </cell>
        </row>
        <row r="358">
          <cell r="A358">
            <v>518516</v>
          </cell>
          <cell r="B358" t="str">
            <v>رهف المصري</v>
          </cell>
          <cell r="C358" t="str">
            <v>محمود</v>
          </cell>
          <cell r="D358" t="str">
            <v>لطيفه</v>
          </cell>
          <cell r="E358" t="str">
            <v>أنثى</v>
          </cell>
          <cell r="F358" t="str">
            <v>دمشق</v>
          </cell>
          <cell r="G358">
            <v>34335</v>
          </cell>
          <cell r="H358" t="str">
            <v>العربية السورية</v>
          </cell>
          <cell r="I358" t="str">
            <v>الرابعة</v>
          </cell>
          <cell r="J358" t="str">
            <v>أدبي</v>
          </cell>
          <cell r="Q358" t="str">
            <v/>
          </cell>
          <cell r="R358" t="str">
            <v>RAHAF ALMASRI</v>
          </cell>
          <cell r="S358" t="str">
            <v>MAHMOUD</v>
          </cell>
          <cell r="T358" t="str">
            <v>LUTFIEH</v>
          </cell>
          <cell r="U358" t="str">
            <v>DAMASCUS</v>
          </cell>
          <cell r="V358" t="str">
            <v/>
          </cell>
          <cell r="W358" t="str">
            <v/>
          </cell>
          <cell r="X358" t="str">
            <v/>
          </cell>
          <cell r="Y358" t="str">
            <v/>
          </cell>
          <cell r="Z358" t="str">
            <v/>
          </cell>
          <cell r="AA358" t="str">
            <v/>
          </cell>
          <cell r="AB358" t="str">
            <v/>
          </cell>
          <cell r="AC358" t="str">
            <v/>
          </cell>
        </row>
        <row r="359">
          <cell r="A359">
            <v>518521</v>
          </cell>
          <cell r="B359" t="str">
            <v xml:space="preserve">رهف خوله </v>
          </cell>
          <cell r="C359" t="str">
            <v>سليم</v>
          </cell>
          <cell r="D359" t="str">
            <v>لمياء</v>
          </cell>
          <cell r="E359" t="str">
            <v>أنثى</v>
          </cell>
          <cell r="F359" t="str">
            <v xml:space="preserve">دمشق </v>
          </cell>
          <cell r="G359">
            <v>33604</v>
          </cell>
          <cell r="H359" t="str">
            <v>العربية السورية</v>
          </cell>
          <cell r="I359" t="str">
            <v>الرابعة</v>
          </cell>
          <cell r="J359" t="str">
            <v>أدبي</v>
          </cell>
          <cell r="Q359" t="str">
            <v/>
          </cell>
          <cell r="R359" t="str">
            <v>rahaf</v>
          </cell>
          <cell r="S359" t="str">
            <v>salim</v>
          </cell>
          <cell r="T359" t="str">
            <v>lamia</v>
          </cell>
          <cell r="U359" t="str">
            <v>damas</v>
          </cell>
          <cell r="V359" t="str">
            <v/>
          </cell>
          <cell r="W359" t="str">
            <v/>
          </cell>
          <cell r="X359" t="str">
            <v/>
          </cell>
          <cell r="Y359" t="str">
            <v/>
          </cell>
          <cell r="Z359" t="str">
            <v/>
          </cell>
          <cell r="AA359" t="str">
            <v/>
          </cell>
          <cell r="AB359" t="str">
            <v/>
          </cell>
          <cell r="AC359" t="str">
            <v/>
          </cell>
        </row>
        <row r="360">
          <cell r="A360">
            <v>518526</v>
          </cell>
          <cell r="B360" t="str">
            <v xml:space="preserve">رهف سلامة </v>
          </cell>
          <cell r="C360" t="str">
            <v xml:space="preserve">مهنا </v>
          </cell>
          <cell r="D360" t="str">
            <v>حياة</v>
          </cell>
          <cell r="E360" t="str">
            <v>أنثى</v>
          </cell>
          <cell r="F360" t="str">
            <v>اشرفية صحنايا</v>
          </cell>
          <cell r="G360">
            <v>33597</v>
          </cell>
          <cell r="H360" t="str">
            <v>العربية السورية</v>
          </cell>
          <cell r="I360" t="str">
            <v>الرابعة</v>
          </cell>
          <cell r="J360" t="str">
            <v>أدبي</v>
          </cell>
          <cell r="K360">
            <v>2009</v>
          </cell>
          <cell r="Q360" t="str">
            <v/>
          </cell>
          <cell r="R360" t="str">
            <v>RAHAF SALAMA</v>
          </cell>
          <cell r="S360" t="str">
            <v>MOHNA</v>
          </cell>
          <cell r="T360" t="str">
            <v>HAYAT</v>
          </cell>
          <cell r="U360" t="str">
            <v>DAMASCUS</v>
          </cell>
        </row>
        <row r="361">
          <cell r="A361">
            <v>518535</v>
          </cell>
          <cell r="B361" t="str">
            <v xml:space="preserve">روان الحجلي </v>
          </cell>
          <cell r="C361" t="str">
            <v xml:space="preserve">زياد </v>
          </cell>
          <cell r="D361" t="str">
            <v>زهيرة</v>
          </cell>
          <cell r="E361" t="str">
            <v/>
          </cell>
          <cell r="F361" t="str">
            <v/>
          </cell>
          <cell r="G361" t="str">
            <v/>
          </cell>
          <cell r="I361" t="str">
            <v>الرابعة</v>
          </cell>
          <cell r="K361" t="str">
            <v/>
          </cell>
          <cell r="L361" t="str">
            <v/>
          </cell>
          <cell r="M361" t="str">
            <v/>
          </cell>
          <cell r="Q361" t="str">
            <v/>
          </cell>
          <cell r="R361" t="str">
            <v/>
          </cell>
          <cell r="S361" t="str">
            <v/>
          </cell>
          <cell r="T361" t="str">
            <v/>
          </cell>
          <cell r="U361" t="str">
            <v/>
          </cell>
          <cell r="V361" t="str">
            <v/>
          </cell>
          <cell r="W361" t="str">
            <v/>
          </cell>
          <cell r="X361" t="str">
            <v/>
          </cell>
          <cell r="Y361" t="str">
            <v/>
          </cell>
          <cell r="Z361" t="str">
            <v/>
          </cell>
          <cell r="AA361" t="str">
            <v>م</v>
          </cell>
          <cell r="AB361" t="str">
            <v>م</v>
          </cell>
          <cell r="AC361" t="str">
            <v/>
          </cell>
        </row>
        <row r="362">
          <cell r="A362">
            <v>518542</v>
          </cell>
          <cell r="B362" t="str">
            <v>روان عبدمسلم محمد</v>
          </cell>
          <cell r="C362" t="str">
            <v xml:space="preserve">عقيل </v>
          </cell>
          <cell r="D362" t="str">
            <v>منى</v>
          </cell>
          <cell r="E362" t="str">
            <v>أنثى</v>
          </cell>
          <cell r="F362" t="str">
            <v>بغداد</v>
          </cell>
          <cell r="G362">
            <v>34783</v>
          </cell>
          <cell r="H362" t="str">
            <v>العراقية</v>
          </cell>
          <cell r="I362" t="str">
            <v>الرابعة</v>
          </cell>
          <cell r="J362" t="str">
            <v>فنون نسوية</v>
          </cell>
          <cell r="K362">
            <v>2015</v>
          </cell>
          <cell r="L362" t="str">
            <v>دمشق</v>
          </cell>
          <cell r="Q362" t="str">
            <v/>
          </cell>
          <cell r="R362" t="str">
            <v>RAWAN ABID MUSLIM</v>
          </cell>
          <cell r="S362" t="str">
            <v>AQEEL</v>
          </cell>
          <cell r="T362" t="str">
            <v>MONA</v>
          </cell>
          <cell r="U362" t="str">
            <v>BAGHDAD</v>
          </cell>
        </row>
        <row r="363">
          <cell r="A363">
            <v>518550</v>
          </cell>
          <cell r="B363" t="str">
            <v>روعه الخشن</v>
          </cell>
          <cell r="C363" t="str">
            <v>محمد</v>
          </cell>
          <cell r="D363" t="str">
            <v>سمر</v>
          </cell>
          <cell r="E363" t="str">
            <v>أنثى</v>
          </cell>
          <cell r="F363" t="str">
            <v>دمشق</v>
          </cell>
          <cell r="G363">
            <v>33043</v>
          </cell>
          <cell r="H363" t="str">
            <v>العربية السورية</v>
          </cell>
          <cell r="I363" t="str">
            <v>الرابعة</v>
          </cell>
          <cell r="J363" t="str">
            <v>أدبي</v>
          </cell>
          <cell r="Q363" t="str">
            <v/>
          </cell>
          <cell r="R363" t="str">
            <v>RAWAA ALKHSEN</v>
          </cell>
          <cell r="S363" t="str">
            <v>MOHAMMAD</v>
          </cell>
          <cell r="T363" t="str">
            <v>SAMAR</v>
          </cell>
          <cell r="U363" t="str">
            <v>DAMASCUS</v>
          </cell>
          <cell r="V363" t="str">
            <v/>
          </cell>
          <cell r="W363" t="str">
            <v/>
          </cell>
          <cell r="X363" t="str">
            <v/>
          </cell>
          <cell r="Y363" t="str">
            <v/>
          </cell>
          <cell r="Z363" t="str">
            <v/>
          </cell>
          <cell r="AA363" t="str">
            <v/>
          </cell>
          <cell r="AB363" t="str">
            <v/>
          </cell>
          <cell r="AC363" t="str">
            <v/>
          </cell>
        </row>
        <row r="364">
          <cell r="A364">
            <v>518554</v>
          </cell>
          <cell r="B364" t="str">
            <v xml:space="preserve">روعه محي الدين </v>
          </cell>
          <cell r="C364" t="str">
            <v>محمود</v>
          </cell>
          <cell r="D364" t="str">
            <v>نجاح</v>
          </cell>
          <cell r="E364" t="str">
            <v>أنثى</v>
          </cell>
          <cell r="F364" t="str">
            <v xml:space="preserve">دوما </v>
          </cell>
          <cell r="G364">
            <v>27185</v>
          </cell>
          <cell r="H364" t="str">
            <v>العربية السورية</v>
          </cell>
          <cell r="I364" t="str">
            <v>الرابعة</v>
          </cell>
          <cell r="J364" t="str">
            <v>أدبي</v>
          </cell>
          <cell r="K364">
            <v>2009</v>
          </cell>
          <cell r="Q364" t="str">
            <v/>
          </cell>
          <cell r="R364" t="str">
            <v xml:space="preserve">rawaa mohaldean </v>
          </cell>
          <cell r="S364" t="str">
            <v xml:space="preserve">mahmood </v>
          </cell>
          <cell r="T364" t="str">
            <v xml:space="preserve">najaah </v>
          </cell>
          <cell r="U364" t="str">
            <v xml:space="preserve">doma </v>
          </cell>
          <cell r="V364" t="str">
            <v/>
          </cell>
          <cell r="W364" t="str">
            <v/>
          </cell>
          <cell r="X364" t="str">
            <v/>
          </cell>
          <cell r="Y364" t="str">
            <v/>
          </cell>
          <cell r="Z364" t="str">
            <v/>
          </cell>
          <cell r="AA364" t="str">
            <v/>
          </cell>
          <cell r="AB364" t="str">
            <v/>
          </cell>
          <cell r="AC364" t="str">
            <v/>
          </cell>
        </row>
        <row r="365">
          <cell r="A365">
            <v>518562</v>
          </cell>
          <cell r="B365" t="str">
            <v>رولا دياب</v>
          </cell>
          <cell r="C365" t="str">
            <v>محمد خير</v>
          </cell>
          <cell r="D365" t="str">
            <v>هناء</v>
          </cell>
          <cell r="E365" t="str">
            <v>أنثى</v>
          </cell>
          <cell r="F365" t="str">
            <v/>
          </cell>
          <cell r="H365" t="str">
            <v>العربية السورية</v>
          </cell>
          <cell r="I365" t="str">
            <v>الرابعة</v>
          </cell>
        </row>
        <row r="366">
          <cell r="A366">
            <v>518564</v>
          </cell>
          <cell r="B366" t="str">
            <v>روندة عواد</v>
          </cell>
          <cell r="C366" t="str">
            <v>زاهر</v>
          </cell>
          <cell r="D366" t="str">
            <v>ثناء</v>
          </cell>
          <cell r="E366" t="str">
            <v>أنثى</v>
          </cell>
          <cell r="F366" t="str">
            <v>دمشق</v>
          </cell>
          <cell r="G366">
            <v>33381</v>
          </cell>
          <cell r="H366" t="str">
            <v>الفلسطينية</v>
          </cell>
          <cell r="I366" t="str">
            <v>الثالثة</v>
          </cell>
          <cell r="J366" t="str">
            <v>أدبي</v>
          </cell>
          <cell r="K366">
            <v>2013</v>
          </cell>
          <cell r="L366" t="str">
            <v>دمشق</v>
          </cell>
        </row>
        <row r="367">
          <cell r="A367">
            <v>518568</v>
          </cell>
          <cell r="B367" t="str">
            <v>روى الوادي</v>
          </cell>
          <cell r="C367" t="str">
            <v xml:space="preserve">عمر </v>
          </cell>
          <cell r="D367" t="str">
            <v>تغريد</v>
          </cell>
          <cell r="E367" t="str">
            <v>أنثى</v>
          </cell>
          <cell r="F367" t="str">
            <v>عقربا</v>
          </cell>
          <cell r="G367">
            <v>34700</v>
          </cell>
          <cell r="H367" t="str">
            <v>العربية السورية</v>
          </cell>
          <cell r="I367" t="str">
            <v>الرابعة</v>
          </cell>
          <cell r="J367" t="str">
            <v>أدبي</v>
          </cell>
          <cell r="Q367" t="str">
            <v/>
          </cell>
          <cell r="R367" t="str">
            <v>roua aloade</v>
          </cell>
          <cell r="S367" t="str">
            <v>omar</v>
          </cell>
          <cell r="T367" t="str">
            <v>tagreed</v>
          </cell>
          <cell r="U367" t="str">
            <v>akraba</v>
          </cell>
          <cell r="V367" t="str">
            <v/>
          </cell>
          <cell r="W367" t="str">
            <v/>
          </cell>
          <cell r="X367" t="str">
            <v/>
          </cell>
          <cell r="Y367" t="str">
            <v/>
          </cell>
          <cell r="Z367" t="str">
            <v/>
          </cell>
          <cell r="AA367" t="str">
            <v/>
          </cell>
          <cell r="AB367" t="str">
            <v/>
          </cell>
          <cell r="AC367" t="str">
            <v>مستنفذ فصل اول 2023-2024</v>
          </cell>
        </row>
        <row r="368">
          <cell r="A368">
            <v>518569</v>
          </cell>
          <cell r="B368" t="str">
            <v>روى خطاب</v>
          </cell>
          <cell r="C368" t="str">
            <v>محمود</v>
          </cell>
          <cell r="D368" t="str">
            <v>سناء</v>
          </cell>
          <cell r="E368" t="str">
            <v>أنثى</v>
          </cell>
          <cell r="F368" t="str">
            <v>دمشق</v>
          </cell>
          <cell r="G368">
            <v>34653</v>
          </cell>
          <cell r="H368" t="str">
            <v>الفلسطينية السورية</v>
          </cell>
          <cell r="I368" t="str">
            <v>الثالثة</v>
          </cell>
          <cell r="J368" t="str">
            <v>أدبي</v>
          </cell>
          <cell r="K368">
            <v>2015</v>
          </cell>
          <cell r="L368" t="str">
            <v>دمشق</v>
          </cell>
          <cell r="Q368" t="str">
            <v/>
          </cell>
          <cell r="R368" t="str">
            <v>ROUAAKHATTAB</v>
          </cell>
          <cell r="S368" t="str">
            <v>MAHMOUD</v>
          </cell>
          <cell r="T368" t="str">
            <v>SANAA</v>
          </cell>
          <cell r="U368" t="str">
            <v xml:space="preserve">DAMASCUS </v>
          </cell>
          <cell r="V368" t="str">
            <v/>
          </cell>
          <cell r="W368" t="str">
            <v/>
          </cell>
          <cell r="X368" t="str">
            <v/>
          </cell>
          <cell r="Y368" t="str">
            <v/>
          </cell>
          <cell r="Z368" t="str">
            <v/>
          </cell>
          <cell r="AA368" t="str">
            <v/>
          </cell>
          <cell r="AB368" t="str">
            <v/>
          </cell>
          <cell r="AC368" t="str">
            <v/>
          </cell>
        </row>
        <row r="369">
          <cell r="A369">
            <v>518579</v>
          </cell>
          <cell r="B369" t="str">
            <v>ريم الكدع</v>
          </cell>
          <cell r="C369" t="str">
            <v>محمد</v>
          </cell>
          <cell r="D369" t="str">
            <v>ماجدة</v>
          </cell>
          <cell r="E369" t="str">
            <v>أنثى</v>
          </cell>
          <cell r="F369" t="str">
            <v>السيدة زينب</v>
          </cell>
          <cell r="G369">
            <v>32526</v>
          </cell>
          <cell r="H369" t="str">
            <v>العربية السورية</v>
          </cell>
          <cell r="I369" t="str">
            <v>الرابعة</v>
          </cell>
          <cell r="J369" t="str">
            <v>أدبي</v>
          </cell>
          <cell r="L369" t="str">
            <v>القنيطرة</v>
          </cell>
          <cell r="Q369" t="str">
            <v/>
          </cell>
          <cell r="R369" t="str">
            <v>REEM ALKADE</v>
          </cell>
          <cell r="S369" t="str">
            <v>MOHAMMAD</v>
          </cell>
          <cell r="T369" t="str">
            <v>MAJEDA</v>
          </cell>
          <cell r="U369" t="str">
            <v>DAMASCUS</v>
          </cell>
          <cell r="V369" t="str">
            <v/>
          </cell>
          <cell r="W369" t="str">
            <v/>
          </cell>
          <cell r="X369" t="str">
            <v/>
          </cell>
          <cell r="Y369" t="str">
            <v/>
          </cell>
          <cell r="Z369" t="str">
            <v/>
          </cell>
          <cell r="AA369" t="str">
            <v/>
          </cell>
          <cell r="AB369" t="str">
            <v/>
          </cell>
          <cell r="AC369" t="str">
            <v/>
          </cell>
        </row>
        <row r="370">
          <cell r="A370">
            <v>518580</v>
          </cell>
          <cell r="B370" t="str">
            <v xml:space="preserve">ريم الكيال  </v>
          </cell>
          <cell r="C370" t="str">
            <v>محمد نادر</v>
          </cell>
          <cell r="D370" t="str">
            <v>ثناء</v>
          </cell>
          <cell r="E370" t="str">
            <v>أنثى</v>
          </cell>
          <cell r="F370" t="str">
            <v>دمشق</v>
          </cell>
          <cell r="G370">
            <v>31141</v>
          </cell>
          <cell r="H370" t="str">
            <v>العربية السورية</v>
          </cell>
          <cell r="I370" t="str">
            <v>الرابعة</v>
          </cell>
          <cell r="J370" t="str">
            <v>فنون نسوية</v>
          </cell>
          <cell r="K370" t="str">
            <v/>
          </cell>
          <cell r="Q370" t="str">
            <v/>
          </cell>
          <cell r="R370" t="str">
            <v>REEM ALKEAL</v>
          </cell>
          <cell r="S370" t="str">
            <v>MHD NADER</v>
          </cell>
          <cell r="T370" t="str">
            <v>THANAA</v>
          </cell>
          <cell r="U370" t="str">
            <v>DAMASCUS</v>
          </cell>
          <cell r="V370" t="str">
            <v/>
          </cell>
          <cell r="W370" t="str">
            <v/>
          </cell>
          <cell r="X370" t="str">
            <v/>
          </cell>
          <cell r="Y370" t="str">
            <v/>
          </cell>
          <cell r="Z370" t="str">
            <v/>
          </cell>
          <cell r="AA370" t="str">
            <v/>
          </cell>
          <cell r="AB370" t="str">
            <v/>
          </cell>
          <cell r="AC370" t="str">
            <v/>
          </cell>
        </row>
        <row r="371">
          <cell r="A371">
            <v>518582</v>
          </cell>
          <cell r="B371" t="str">
            <v>ريم النجار</v>
          </cell>
          <cell r="C371" t="str">
            <v xml:space="preserve">محمد زيد </v>
          </cell>
          <cell r="D371" t="str">
            <v xml:space="preserve">ناهد </v>
          </cell>
          <cell r="E371" t="str">
            <v>أنثى</v>
          </cell>
          <cell r="F371" t="str">
            <v>كفربطنا</v>
          </cell>
          <cell r="G371">
            <v>35144</v>
          </cell>
          <cell r="H371" t="str">
            <v>العربية السورية</v>
          </cell>
          <cell r="I371" t="str">
            <v>الثانية</v>
          </cell>
          <cell r="J371" t="str">
            <v>أدبي</v>
          </cell>
          <cell r="K371">
            <v>2015</v>
          </cell>
        </row>
        <row r="372">
          <cell r="A372">
            <v>518584</v>
          </cell>
          <cell r="B372" t="str">
            <v>ريم حبال</v>
          </cell>
          <cell r="C372" t="str">
            <v>حسن</v>
          </cell>
          <cell r="D372" t="str">
            <v>رشا</v>
          </cell>
          <cell r="E372" t="str">
            <v>أنثى</v>
          </cell>
          <cell r="F372" t="str">
            <v>دمشق</v>
          </cell>
          <cell r="G372">
            <v>34895</v>
          </cell>
          <cell r="H372" t="str">
            <v>العربية السورية</v>
          </cell>
          <cell r="I372" t="str">
            <v>الرابعة</v>
          </cell>
          <cell r="J372" t="str">
            <v>فنون نسوية</v>
          </cell>
          <cell r="Q372" t="str">
            <v/>
          </cell>
          <cell r="R372" t="str">
            <v>REEM HABAL</v>
          </cell>
          <cell r="S372" t="str">
            <v>HASAN</v>
          </cell>
          <cell r="T372" t="str">
            <v>RASHA</v>
          </cell>
          <cell r="U372" t="str">
            <v>DAMASCUS</v>
          </cell>
          <cell r="V372" t="str">
            <v/>
          </cell>
          <cell r="W372" t="str">
            <v/>
          </cell>
          <cell r="X372" t="str">
            <v/>
          </cell>
          <cell r="Y372" t="str">
            <v/>
          </cell>
          <cell r="Z372" t="str">
            <v/>
          </cell>
          <cell r="AA372" t="str">
            <v/>
          </cell>
          <cell r="AB372" t="str">
            <v/>
          </cell>
          <cell r="AC372" t="str">
            <v/>
          </cell>
        </row>
        <row r="373">
          <cell r="A373">
            <v>518586</v>
          </cell>
          <cell r="B373" t="str">
            <v xml:space="preserve">ريم خولي </v>
          </cell>
          <cell r="C373" t="str">
            <v>جابر</v>
          </cell>
          <cell r="D373" t="str">
            <v>سهيلة</v>
          </cell>
          <cell r="E373" t="str">
            <v>أنثى</v>
          </cell>
          <cell r="F373" t="str">
            <v>دمشق</v>
          </cell>
          <cell r="G373">
            <v>35737</v>
          </cell>
          <cell r="H373" t="str">
            <v>العربية السورية</v>
          </cell>
          <cell r="I373" t="str">
            <v>الرابعة</v>
          </cell>
          <cell r="J373" t="str">
            <v>أدبي</v>
          </cell>
          <cell r="Q373" t="str">
            <v/>
          </cell>
          <cell r="R373" t="str">
            <v>reem kholy</v>
          </cell>
          <cell r="S373" t="str">
            <v>jaber</v>
          </cell>
          <cell r="T373" t="str">
            <v>sohaila</v>
          </cell>
          <cell r="U373" t="str">
            <v>damascus</v>
          </cell>
          <cell r="V373" t="str">
            <v/>
          </cell>
          <cell r="W373" t="str">
            <v/>
          </cell>
          <cell r="X373" t="str">
            <v/>
          </cell>
          <cell r="Y373" t="str">
            <v/>
          </cell>
          <cell r="Z373" t="str">
            <v/>
          </cell>
          <cell r="AA373" t="str">
            <v/>
          </cell>
          <cell r="AB373" t="str">
            <v/>
          </cell>
          <cell r="AC373" t="str">
            <v/>
          </cell>
        </row>
        <row r="374">
          <cell r="A374">
            <v>518592</v>
          </cell>
          <cell r="B374" t="str">
            <v>ريم قاسم</v>
          </cell>
          <cell r="C374" t="str">
            <v>عاطف</v>
          </cell>
          <cell r="D374" t="str">
            <v>وسام</v>
          </cell>
          <cell r="E374" t="str">
            <v>أنثى</v>
          </cell>
          <cell r="F374" t="str">
            <v>اللاذقية</v>
          </cell>
          <cell r="G374">
            <v>35756</v>
          </cell>
          <cell r="H374" t="str">
            <v>العربية السورية</v>
          </cell>
          <cell r="I374" t="str">
            <v>الرابعة</v>
          </cell>
          <cell r="J374" t="str">
            <v>أدبي</v>
          </cell>
          <cell r="L374" t="str">
            <v>اللاذقية</v>
          </cell>
          <cell r="Q374" t="str">
            <v/>
          </cell>
          <cell r="R374" t="str">
            <v>REEM KASEM</v>
          </cell>
          <cell r="S374" t="str">
            <v>ATEF</v>
          </cell>
          <cell r="T374" t="str">
            <v>WESAM</v>
          </cell>
          <cell r="U374" t="str">
            <v>LATAKIA</v>
          </cell>
          <cell r="V374" t="str">
            <v/>
          </cell>
          <cell r="W374" t="str">
            <v/>
          </cell>
          <cell r="X374" t="str">
            <v/>
          </cell>
          <cell r="Y374" t="str">
            <v/>
          </cell>
          <cell r="Z374" t="str">
            <v/>
          </cell>
          <cell r="AA374" t="str">
            <v/>
          </cell>
          <cell r="AB374" t="str">
            <v/>
          </cell>
          <cell r="AC374" t="str">
            <v/>
          </cell>
        </row>
        <row r="375">
          <cell r="A375">
            <v>518594</v>
          </cell>
          <cell r="B375" t="str">
            <v xml:space="preserve">ريما الخرج </v>
          </cell>
          <cell r="C375" t="str">
            <v xml:space="preserve">محمد امين </v>
          </cell>
          <cell r="D375" t="str">
            <v>فايزه</v>
          </cell>
          <cell r="E375" t="str">
            <v>أنثى</v>
          </cell>
          <cell r="F375" t="str">
            <v>دمشق</v>
          </cell>
          <cell r="G375">
            <v>26883</v>
          </cell>
          <cell r="H375" t="str">
            <v>العربية السورية</v>
          </cell>
          <cell r="I375" t="str">
            <v>الرابعة</v>
          </cell>
          <cell r="J375" t="str">
            <v>أدبي</v>
          </cell>
          <cell r="K375" t="str">
            <v/>
          </cell>
          <cell r="Q375" t="str">
            <v/>
          </cell>
          <cell r="R375" t="str">
            <v>RIMA ALKHARJ</v>
          </cell>
          <cell r="S375" t="str">
            <v>MHD AMEEN</v>
          </cell>
          <cell r="T375" t="str">
            <v>FAIZA</v>
          </cell>
          <cell r="U375" t="str">
            <v>DAMASCUS</v>
          </cell>
          <cell r="V375" t="str">
            <v/>
          </cell>
          <cell r="W375" t="str">
            <v/>
          </cell>
          <cell r="X375" t="str">
            <v/>
          </cell>
          <cell r="Y375" t="str">
            <v/>
          </cell>
          <cell r="Z375" t="str">
            <v/>
          </cell>
          <cell r="AA375" t="str">
            <v/>
          </cell>
          <cell r="AB375" t="str">
            <v/>
          </cell>
          <cell r="AC375" t="str">
            <v/>
          </cell>
        </row>
        <row r="376">
          <cell r="A376">
            <v>518602</v>
          </cell>
          <cell r="B376" t="str">
            <v xml:space="preserve">ريموندا عبود  </v>
          </cell>
          <cell r="C376" t="str">
            <v xml:space="preserve">نضال </v>
          </cell>
          <cell r="D376" t="str">
            <v>اليس</v>
          </cell>
          <cell r="E376" t="str">
            <v>أنثى</v>
          </cell>
          <cell r="F376" t="str">
            <v>دمشق</v>
          </cell>
          <cell r="G376" t="str">
            <v>9/11/1996</v>
          </cell>
          <cell r="H376" t="str">
            <v>العربية السورية</v>
          </cell>
          <cell r="I376" t="str">
            <v>الرابعة</v>
          </cell>
          <cell r="J376" t="str">
            <v>فنون نسوية</v>
          </cell>
          <cell r="K376" t="str">
            <v>2015</v>
          </cell>
          <cell r="L376" t="str">
            <v>دمشق</v>
          </cell>
          <cell r="Q376" t="str">
            <v/>
          </cell>
          <cell r="R376" t="str">
            <v>REMONDA ABOUD</v>
          </cell>
          <cell r="S376" t="str">
            <v>NEDAL</v>
          </cell>
          <cell r="T376" t="str">
            <v>ALIES</v>
          </cell>
          <cell r="U376" t="str">
            <v>DAMASCUS</v>
          </cell>
          <cell r="V376" t="str">
            <v/>
          </cell>
          <cell r="W376" t="str">
            <v/>
          </cell>
          <cell r="X376" t="str">
            <v/>
          </cell>
          <cell r="Y376" t="str">
            <v/>
          </cell>
          <cell r="Z376" t="str">
            <v/>
          </cell>
          <cell r="AA376" t="str">
            <v/>
          </cell>
          <cell r="AB376" t="str">
            <v/>
          </cell>
          <cell r="AC376" t="str">
            <v/>
          </cell>
        </row>
        <row r="377">
          <cell r="A377">
            <v>518608</v>
          </cell>
          <cell r="B377" t="str">
            <v xml:space="preserve">زهر صفدي </v>
          </cell>
          <cell r="C377" t="str">
            <v xml:space="preserve">محمد فواز </v>
          </cell>
          <cell r="D377" t="str">
            <v>امينه</v>
          </cell>
          <cell r="E377" t="str">
            <v>أنثى</v>
          </cell>
          <cell r="F377" t="str">
            <v>دمشق</v>
          </cell>
          <cell r="G377">
            <v>33750</v>
          </cell>
          <cell r="H377" t="str">
            <v>العربية السورية</v>
          </cell>
          <cell r="I377" t="str">
            <v>الرابعة</v>
          </cell>
          <cell r="J377" t="str">
            <v>أدبي</v>
          </cell>
          <cell r="K377" t="str">
            <v/>
          </cell>
          <cell r="Q377" t="str">
            <v/>
          </cell>
          <cell r="R377" t="str">
            <v>ZAHR SAFADI</v>
          </cell>
          <cell r="S377" t="str">
            <v>MHD FAWAZ</v>
          </cell>
          <cell r="T377" t="str">
            <v>AMINEH</v>
          </cell>
          <cell r="U377" t="str">
            <v>DAMASCUS</v>
          </cell>
          <cell r="V377" t="str">
            <v/>
          </cell>
          <cell r="W377" t="str">
            <v/>
          </cell>
          <cell r="X377" t="str">
            <v/>
          </cell>
          <cell r="Y377" t="str">
            <v/>
          </cell>
          <cell r="Z377" t="str">
            <v/>
          </cell>
          <cell r="AA377" t="str">
            <v/>
          </cell>
          <cell r="AB377" t="str">
            <v/>
          </cell>
          <cell r="AC377" t="str">
            <v/>
          </cell>
        </row>
        <row r="378">
          <cell r="A378">
            <v>518615</v>
          </cell>
          <cell r="B378" t="str">
            <v>زينب اسماعيل</v>
          </cell>
          <cell r="C378" t="str">
            <v xml:space="preserve">احمد </v>
          </cell>
          <cell r="D378" t="str">
            <v>مريم</v>
          </cell>
          <cell r="E378" t="str">
            <v>أنثى</v>
          </cell>
          <cell r="F378" t="str">
            <v>دمشق</v>
          </cell>
          <cell r="G378">
            <v>35431</v>
          </cell>
          <cell r="H378" t="str">
            <v>العربية السورية</v>
          </cell>
          <cell r="I378" t="str">
            <v>الرابعة</v>
          </cell>
          <cell r="J378" t="str">
            <v>أدبي</v>
          </cell>
          <cell r="Q378" t="str">
            <v/>
          </cell>
          <cell r="R378" t="str">
            <v>ZIENAB ISMAEL</v>
          </cell>
          <cell r="S378" t="str">
            <v>AHMAD</v>
          </cell>
          <cell r="T378" t="str">
            <v>MARIEAM</v>
          </cell>
          <cell r="U378" t="str">
            <v>DAMSCUS</v>
          </cell>
          <cell r="V378" t="str">
            <v/>
          </cell>
          <cell r="W378" t="str">
            <v/>
          </cell>
          <cell r="X378" t="str">
            <v/>
          </cell>
          <cell r="Y378" t="str">
            <v/>
          </cell>
          <cell r="Z378" t="str">
            <v/>
          </cell>
          <cell r="AA378" t="str">
            <v/>
          </cell>
          <cell r="AB378" t="str">
            <v/>
          </cell>
          <cell r="AC378" t="str">
            <v/>
          </cell>
        </row>
        <row r="379">
          <cell r="A379">
            <v>518616</v>
          </cell>
          <cell r="B379" t="str">
            <v>زينب الخالد</v>
          </cell>
          <cell r="C379" t="str">
            <v>محمد</v>
          </cell>
          <cell r="D379" t="str">
            <v>عفاف</v>
          </cell>
          <cell r="E379" t="str">
            <v>أنثى</v>
          </cell>
          <cell r="F379" t="str">
            <v>ازرع</v>
          </cell>
          <cell r="G379">
            <v>35596</v>
          </cell>
          <cell r="H379" t="str">
            <v>العربية السورية</v>
          </cell>
          <cell r="I379" t="str">
            <v>الثالثة</v>
          </cell>
          <cell r="J379" t="str">
            <v>فنون نسوية</v>
          </cell>
          <cell r="Q379" t="str">
            <v/>
          </cell>
          <cell r="R379" t="str">
            <v>ZENAB ALKHALED</v>
          </cell>
          <cell r="S379" t="str">
            <v>MOHAMMD</v>
          </cell>
          <cell r="T379" t="str">
            <v>AFAF</v>
          </cell>
          <cell r="U379" t="str">
            <v>DARAA</v>
          </cell>
          <cell r="V379" t="str">
            <v/>
          </cell>
          <cell r="W379" t="str">
            <v/>
          </cell>
          <cell r="X379" t="str">
            <v/>
          </cell>
          <cell r="Y379" t="str">
            <v/>
          </cell>
          <cell r="Z379" t="str">
            <v/>
          </cell>
          <cell r="AA379" t="str">
            <v/>
          </cell>
          <cell r="AB379" t="str">
            <v/>
          </cell>
          <cell r="AC379" t="str">
            <v/>
          </cell>
        </row>
        <row r="380">
          <cell r="A380">
            <v>518625</v>
          </cell>
          <cell r="B380" t="str">
            <v>زينب منصور</v>
          </cell>
          <cell r="C380" t="str">
            <v>حسام</v>
          </cell>
          <cell r="D380" t="str">
            <v>امال</v>
          </cell>
          <cell r="E380" t="str">
            <v>أنثى</v>
          </cell>
          <cell r="F380" t="str">
            <v>دمشق</v>
          </cell>
          <cell r="G380" t="str">
            <v>10/15/1994</v>
          </cell>
          <cell r="H380" t="str">
            <v>العربية السورية</v>
          </cell>
          <cell r="I380" t="str">
            <v>الرابعة</v>
          </cell>
          <cell r="J380" t="str">
            <v>أدبي</v>
          </cell>
          <cell r="K380" t="str">
            <v>2012</v>
          </cell>
          <cell r="L380" t="str">
            <v>حماة</v>
          </cell>
          <cell r="Q380" t="str">
            <v/>
          </cell>
          <cell r="R380" t="str">
            <v>Zinab Mansour</v>
          </cell>
          <cell r="S380" t="str">
            <v>Housam</v>
          </cell>
          <cell r="T380" t="str">
            <v>Amal</v>
          </cell>
          <cell r="U380" t="str">
            <v>Damascus</v>
          </cell>
          <cell r="V380" t="str">
            <v/>
          </cell>
          <cell r="W380" t="str">
            <v/>
          </cell>
          <cell r="X380" t="str">
            <v/>
          </cell>
          <cell r="Y380" t="str">
            <v/>
          </cell>
          <cell r="Z380" t="str">
            <v/>
          </cell>
          <cell r="AA380" t="str">
            <v/>
          </cell>
          <cell r="AB380" t="str">
            <v/>
          </cell>
          <cell r="AC380" t="str">
            <v/>
          </cell>
        </row>
        <row r="381">
          <cell r="A381">
            <v>518627</v>
          </cell>
          <cell r="B381" t="str">
            <v>زينه اسماعيل</v>
          </cell>
          <cell r="C381" t="str">
            <v>سليم</v>
          </cell>
          <cell r="D381" t="str">
            <v>مريم</v>
          </cell>
          <cell r="E381" t="str">
            <v>أنثى</v>
          </cell>
          <cell r="F381" t="str">
            <v>اللاذقية</v>
          </cell>
          <cell r="G381">
            <v>32390</v>
          </cell>
          <cell r="H381" t="str">
            <v>العربية السورية</v>
          </cell>
          <cell r="I381" t="str">
            <v>الرابعة</v>
          </cell>
          <cell r="J381" t="str">
            <v>أدبي</v>
          </cell>
          <cell r="L381" t="str">
            <v>اللاذقية</v>
          </cell>
          <cell r="Q381" t="str">
            <v/>
          </cell>
          <cell r="R381" t="str">
            <v>ZIENA ISMAEL</v>
          </cell>
          <cell r="S381" t="str">
            <v>SALIEM</v>
          </cell>
          <cell r="T381" t="str">
            <v>MAREIAM</v>
          </cell>
          <cell r="U381" t="str">
            <v>LATAKIA</v>
          </cell>
          <cell r="V381" t="str">
            <v/>
          </cell>
          <cell r="W381" t="str">
            <v/>
          </cell>
          <cell r="X381" t="str">
            <v/>
          </cell>
          <cell r="Y381" t="str">
            <v/>
          </cell>
          <cell r="Z381" t="str">
            <v/>
          </cell>
          <cell r="AA381" t="str">
            <v/>
          </cell>
          <cell r="AB381" t="str">
            <v/>
          </cell>
          <cell r="AC381" t="str">
            <v/>
          </cell>
        </row>
        <row r="382">
          <cell r="A382">
            <v>518628</v>
          </cell>
          <cell r="B382" t="str">
            <v>ساجده الزوري</v>
          </cell>
          <cell r="C382" t="str">
            <v xml:space="preserve">عبدالله </v>
          </cell>
          <cell r="D382" t="str">
            <v>رحاب</v>
          </cell>
          <cell r="E382" t="str">
            <v>أنثى</v>
          </cell>
          <cell r="F382" t="str">
            <v>درعا</v>
          </cell>
          <cell r="G382">
            <v>35460</v>
          </cell>
          <cell r="H382" t="str">
            <v>العربية السورية</v>
          </cell>
          <cell r="I382" t="str">
            <v>الرابعة</v>
          </cell>
          <cell r="J382" t="str">
            <v>أدبي</v>
          </cell>
          <cell r="L382" t="str">
            <v>القنيطرة</v>
          </cell>
          <cell r="Q382" t="str">
            <v/>
          </cell>
          <cell r="R382" t="str">
            <v>SAJEDA ALZOURE</v>
          </cell>
          <cell r="S382" t="str">
            <v>ABDULLAH</v>
          </cell>
          <cell r="T382" t="str">
            <v>REHAB</v>
          </cell>
          <cell r="U382" t="str">
            <v>DARAA</v>
          </cell>
          <cell r="V382" t="str">
            <v/>
          </cell>
          <cell r="W382" t="str">
            <v/>
          </cell>
          <cell r="X382" t="str">
            <v/>
          </cell>
          <cell r="Y382" t="str">
            <v/>
          </cell>
          <cell r="Z382" t="str">
            <v/>
          </cell>
          <cell r="AA382" t="str">
            <v/>
          </cell>
          <cell r="AB382" t="str">
            <v/>
          </cell>
          <cell r="AC382" t="str">
            <v/>
          </cell>
        </row>
        <row r="383">
          <cell r="A383">
            <v>518630</v>
          </cell>
          <cell r="B383" t="str">
            <v>سارة الذياب</v>
          </cell>
          <cell r="C383" t="str">
            <v>فيصل</v>
          </cell>
          <cell r="D383" t="str">
            <v>سميره</v>
          </cell>
          <cell r="E383" t="str">
            <v>أنثى</v>
          </cell>
          <cell r="F383" t="str">
            <v>دمشق</v>
          </cell>
          <cell r="G383">
            <v>32636</v>
          </cell>
          <cell r="H383" t="str">
            <v>العربية السورية</v>
          </cell>
          <cell r="I383" t="str">
            <v>الثانية</v>
          </cell>
          <cell r="J383" t="str">
            <v>أدبي</v>
          </cell>
          <cell r="L383" t="str">
            <v>القنيطرة</v>
          </cell>
        </row>
        <row r="384">
          <cell r="A384">
            <v>518632</v>
          </cell>
          <cell r="B384" t="str">
            <v>ساره ايوب</v>
          </cell>
          <cell r="C384" t="str">
            <v>عز الدين</v>
          </cell>
          <cell r="D384" t="str">
            <v>فاتن اللداوي الايوبي</v>
          </cell>
          <cell r="E384" t="str">
            <v>انثى</v>
          </cell>
          <cell r="F384" t="str">
            <v>دمشق</v>
          </cell>
          <cell r="G384">
            <v>35289</v>
          </cell>
          <cell r="H384" t="str">
            <v>العربية السورية</v>
          </cell>
          <cell r="I384" t="str">
            <v>الثانية</v>
          </cell>
          <cell r="J384" t="str">
            <v>ادبي</v>
          </cell>
        </row>
        <row r="385">
          <cell r="A385">
            <v>518633</v>
          </cell>
          <cell r="B385" t="str">
            <v xml:space="preserve">سارة جعفري </v>
          </cell>
          <cell r="C385" t="str">
            <v>محمد</v>
          </cell>
          <cell r="D385" t="str">
            <v>سمر</v>
          </cell>
          <cell r="E385" t="str">
            <v>أنثى</v>
          </cell>
          <cell r="F385" t="str">
            <v>دمشق</v>
          </cell>
          <cell r="G385">
            <v>35799</v>
          </cell>
          <cell r="H385" t="str">
            <v>العربية السورية</v>
          </cell>
          <cell r="I385" t="str">
            <v>الرابعة</v>
          </cell>
          <cell r="J385" t="str">
            <v>فنون نسوية</v>
          </cell>
          <cell r="K385" t="str">
            <v/>
          </cell>
          <cell r="Q385" t="str">
            <v/>
          </cell>
          <cell r="R385" t="str">
            <v>Sara Jafarae</v>
          </cell>
          <cell r="S385" t="str">
            <v>Mohammad</v>
          </cell>
          <cell r="T385" t="str">
            <v>Samar</v>
          </cell>
          <cell r="U385" t="str">
            <v>Damascus</v>
          </cell>
          <cell r="V385" t="str">
            <v/>
          </cell>
          <cell r="W385" t="str">
            <v/>
          </cell>
          <cell r="X385" t="str">
            <v/>
          </cell>
          <cell r="Y385" t="str">
            <v/>
          </cell>
          <cell r="Z385" t="str">
            <v/>
          </cell>
          <cell r="AA385" t="str">
            <v/>
          </cell>
          <cell r="AB385" t="str">
            <v/>
          </cell>
          <cell r="AC385" t="str">
            <v/>
          </cell>
        </row>
        <row r="386">
          <cell r="A386">
            <v>518637</v>
          </cell>
          <cell r="B386" t="str">
            <v>سارة عبيد</v>
          </cell>
          <cell r="C386" t="str">
            <v>مهند</v>
          </cell>
          <cell r="D386" t="str">
            <v>نهى</v>
          </cell>
          <cell r="E386" t="str">
            <v>أنثى</v>
          </cell>
          <cell r="F386" t="str">
            <v>جرمانا</v>
          </cell>
          <cell r="G386">
            <v>33248</v>
          </cell>
          <cell r="H386" t="str">
            <v>العربية السورية</v>
          </cell>
          <cell r="I386" t="str">
            <v>الرابعة</v>
          </cell>
          <cell r="J386" t="str">
            <v>أدبي</v>
          </cell>
          <cell r="K386">
            <v>2009</v>
          </cell>
          <cell r="Q386" t="str">
            <v/>
          </cell>
          <cell r="R386" t="str">
            <v>SARAH OBIED</v>
          </cell>
          <cell r="S386" t="str">
            <v>MOUHANED</v>
          </cell>
          <cell r="T386" t="str">
            <v>NOUHA</v>
          </cell>
          <cell r="U386" t="str">
            <v>DAMASCUS</v>
          </cell>
          <cell r="V386" t="str">
            <v/>
          </cell>
          <cell r="W386" t="str">
            <v/>
          </cell>
          <cell r="X386" t="str">
            <v/>
          </cell>
          <cell r="Y386" t="str">
            <v/>
          </cell>
          <cell r="Z386" t="str">
            <v/>
          </cell>
          <cell r="AA386" t="str">
            <v/>
          </cell>
          <cell r="AB386" t="str">
            <v/>
          </cell>
          <cell r="AC386" t="str">
            <v/>
          </cell>
        </row>
        <row r="387">
          <cell r="A387">
            <v>518638</v>
          </cell>
          <cell r="B387" t="str">
            <v xml:space="preserve">ساره ابو الذهب </v>
          </cell>
          <cell r="C387" t="str">
            <v xml:space="preserve">مازن </v>
          </cell>
          <cell r="D387" t="str">
            <v>خلود</v>
          </cell>
          <cell r="E387" t="str">
            <v>أنثى</v>
          </cell>
          <cell r="F387" t="str">
            <v>دمشق</v>
          </cell>
          <cell r="G387">
            <v>34526</v>
          </cell>
          <cell r="H387" t="str">
            <v>العربية السورية</v>
          </cell>
          <cell r="I387" t="str">
            <v>الرابعة</v>
          </cell>
          <cell r="J387" t="str">
            <v>أدبي</v>
          </cell>
          <cell r="K387" t="str">
            <v/>
          </cell>
          <cell r="Q387" t="str">
            <v/>
          </cell>
          <cell r="R387" t="str">
            <v>SARA ABOU LZAHAB</v>
          </cell>
          <cell r="S387" t="str">
            <v>MAZEN</v>
          </cell>
          <cell r="T387" t="str">
            <v>KHULOUD</v>
          </cell>
          <cell r="U387" t="str">
            <v>DAMASCUS</v>
          </cell>
          <cell r="V387" t="str">
            <v/>
          </cell>
          <cell r="W387" t="str">
            <v/>
          </cell>
          <cell r="X387" t="str">
            <v/>
          </cell>
          <cell r="Y387" t="str">
            <v/>
          </cell>
          <cell r="Z387" t="str">
            <v/>
          </cell>
          <cell r="AA387" t="str">
            <v/>
          </cell>
          <cell r="AB387" t="str">
            <v/>
          </cell>
          <cell r="AC387" t="str">
            <v/>
          </cell>
        </row>
        <row r="388">
          <cell r="A388">
            <v>518651</v>
          </cell>
          <cell r="B388" t="str">
            <v xml:space="preserve">سحر ذيب </v>
          </cell>
          <cell r="C388" t="str">
            <v>محمد</v>
          </cell>
          <cell r="D388" t="str">
            <v>دلال</v>
          </cell>
          <cell r="E388" t="str">
            <v>أنثى</v>
          </cell>
          <cell r="F388" t="str">
            <v xml:space="preserve">دمشق </v>
          </cell>
          <cell r="G388">
            <v>32890</v>
          </cell>
          <cell r="H388" t="str">
            <v>العربية السورية</v>
          </cell>
          <cell r="I388" t="str">
            <v>الثالثة</v>
          </cell>
          <cell r="J388" t="str">
            <v>أدبي</v>
          </cell>
          <cell r="L388" t="str">
            <v>القنيطرة</v>
          </cell>
          <cell r="Q388" t="str">
            <v/>
          </cell>
          <cell r="R388" t="str">
            <v>Sahar Zeeb</v>
          </cell>
          <cell r="S388" t="str">
            <v>Mohammad</v>
          </cell>
          <cell r="T388" t="str">
            <v>Dalal</v>
          </cell>
          <cell r="U388" t="str">
            <v>Damascus</v>
          </cell>
          <cell r="V388" t="str">
            <v/>
          </cell>
          <cell r="W388" t="str">
            <v/>
          </cell>
          <cell r="X388" t="str">
            <v/>
          </cell>
          <cell r="Y388" t="str">
            <v/>
          </cell>
          <cell r="Z388" t="str">
            <v/>
          </cell>
          <cell r="AA388" t="str">
            <v/>
          </cell>
          <cell r="AB388" t="str">
            <v/>
          </cell>
          <cell r="AC388" t="str">
            <v/>
          </cell>
        </row>
        <row r="389">
          <cell r="A389">
            <v>518692</v>
          </cell>
          <cell r="B389" t="str">
            <v xml:space="preserve">سمر خميس </v>
          </cell>
          <cell r="C389" t="str">
            <v>احمد</v>
          </cell>
          <cell r="D389" t="str">
            <v>سعاد</v>
          </cell>
          <cell r="E389" t="str">
            <v>أنثى</v>
          </cell>
          <cell r="F389" t="str">
            <v>الحجر الاسود</v>
          </cell>
          <cell r="G389">
            <v>34716</v>
          </cell>
          <cell r="H389" t="str">
            <v>العربية السورية</v>
          </cell>
          <cell r="I389" t="str">
            <v>الرابعة</v>
          </cell>
          <cell r="J389" t="str">
            <v>أدبي</v>
          </cell>
          <cell r="L389" t="str">
            <v>القنيطرة</v>
          </cell>
          <cell r="Q389" t="str">
            <v/>
          </cell>
          <cell r="R389" t="str">
            <v>SAMAR KHAMIES</v>
          </cell>
          <cell r="S389" t="str">
            <v>AHMAD</v>
          </cell>
          <cell r="T389" t="str">
            <v>SUAD</v>
          </cell>
          <cell r="U389" t="str">
            <v>DAMASCUS</v>
          </cell>
          <cell r="V389" t="str">
            <v/>
          </cell>
          <cell r="W389" t="str">
            <v/>
          </cell>
          <cell r="X389" t="str">
            <v/>
          </cell>
          <cell r="Y389" t="str">
            <v/>
          </cell>
          <cell r="Z389" t="str">
            <v/>
          </cell>
          <cell r="AA389" t="str">
            <v/>
          </cell>
          <cell r="AB389" t="str">
            <v/>
          </cell>
          <cell r="AC389" t="str">
            <v/>
          </cell>
        </row>
        <row r="390">
          <cell r="A390">
            <v>518725</v>
          </cell>
          <cell r="B390" t="str">
            <v>سوار طوبجي</v>
          </cell>
          <cell r="C390" t="str">
            <v>نزار</v>
          </cell>
          <cell r="D390" t="str">
            <v>نبيلا</v>
          </cell>
          <cell r="E390" t="str">
            <v>أنثى</v>
          </cell>
          <cell r="F390" t="str">
            <v>نبك</v>
          </cell>
          <cell r="G390">
            <v>34881</v>
          </cell>
          <cell r="H390" t="str">
            <v>العربية السورية</v>
          </cell>
          <cell r="I390" t="str">
            <v>الرابعة</v>
          </cell>
          <cell r="J390" t="str">
            <v>أدبي</v>
          </cell>
          <cell r="K390" t="str">
            <v/>
          </cell>
          <cell r="Q390" t="str">
            <v/>
          </cell>
          <cell r="R390" t="str">
            <v>sewar tobaje</v>
          </cell>
          <cell r="S390" t="str">
            <v>nizar</v>
          </cell>
          <cell r="T390" t="str">
            <v>nabila</v>
          </cell>
          <cell r="U390" t="str">
            <v>nabk</v>
          </cell>
          <cell r="V390" t="str">
            <v/>
          </cell>
          <cell r="W390" t="str">
            <v/>
          </cell>
          <cell r="X390" t="str">
            <v/>
          </cell>
          <cell r="Y390" t="str">
            <v/>
          </cell>
          <cell r="Z390" t="str">
            <v/>
          </cell>
          <cell r="AA390" t="str">
            <v/>
          </cell>
          <cell r="AB390" t="str">
            <v/>
          </cell>
          <cell r="AC390" t="str">
            <v/>
          </cell>
        </row>
        <row r="391">
          <cell r="A391">
            <v>518727</v>
          </cell>
          <cell r="B391" t="str">
            <v>سوزان اليونس</v>
          </cell>
          <cell r="C391" t="str">
            <v>وائل</v>
          </cell>
          <cell r="D391" t="str">
            <v>رجاء</v>
          </cell>
          <cell r="E391" t="str">
            <v>أنثى</v>
          </cell>
          <cell r="F391" t="str">
            <v>الهويا</v>
          </cell>
          <cell r="G391">
            <v>31444</v>
          </cell>
          <cell r="H391" t="str">
            <v>العربية السورية</v>
          </cell>
          <cell r="I391" t="str">
            <v>الرابعة</v>
          </cell>
          <cell r="J391" t="str">
            <v>أدبي</v>
          </cell>
          <cell r="L391" t="str">
            <v>السويداء</v>
          </cell>
          <cell r="Q391" t="str">
            <v/>
          </cell>
          <cell r="R391" t="str">
            <v>Souzan Alyounes</v>
          </cell>
          <cell r="S391" t="str">
            <v>Wael</v>
          </cell>
          <cell r="T391" t="str">
            <v>Rajaa</v>
          </cell>
          <cell r="U391" t="str">
            <v>Al-Houayya</v>
          </cell>
        </row>
        <row r="392">
          <cell r="A392">
            <v>518729</v>
          </cell>
          <cell r="B392" t="str">
            <v>سوزان زيد</v>
          </cell>
          <cell r="C392" t="str">
            <v>حسن</v>
          </cell>
          <cell r="D392" t="str">
            <v>زهور</v>
          </cell>
          <cell r="E392" t="str">
            <v>أنثى</v>
          </cell>
          <cell r="F392" t="str">
            <v>الثورة</v>
          </cell>
          <cell r="G392">
            <v>34905</v>
          </cell>
          <cell r="H392" t="str">
            <v>العربية السورية</v>
          </cell>
          <cell r="I392" t="str">
            <v>الرابعة</v>
          </cell>
          <cell r="J392" t="str">
            <v>أدبي</v>
          </cell>
          <cell r="Q392" t="str">
            <v/>
          </cell>
          <cell r="R392" t="str">
            <v>swzan zaid</v>
          </cell>
          <cell r="S392" t="str">
            <v>hasan</v>
          </cell>
          <cell r="T392" t="str">
            <v>zohour</v>
          </cell>
          <cell r="U392" t="str">
            <v>althawra</v>
          </cell>
          <cell r="V392" t="str">
            <v/>
          </cell>
          <cell r="W392" t="str">
            <v/>
          </cell>
          <cell r="X392" t="str">
            <v/>
          </cell>
          <cell r="Y392" t="str">
            <v/>
          </cell>
          <cell r="Z392" t="str">
            <v/>
          </cell>
          <cell r="AA392" t="str">
            <v/>
          </cell>
          <cell r="AB392" t="str">
            <v/>
          </cell>
          <cell r="AC392" t="str">
            <v/>
          </cell>
        </row>
        <row r="393">
          <cell r="A393">
            <v>518732</v>
          </cell>
          <cell r="B393" t="str">
            <v>سوزان عربش</v>
          </cell>
          <cell r="C393" t="str">
            <v>سامي</v>
          </cell>
          <cell r="D393" t="str">
            <v>ماري</v>
          </cell>
          <cell r="E393" t="str">
            <v/>
          </cell>
          <cell r="F393" t="str">
            <v/>
          </cell>
          <cell r="G393" t="str">
            <v/>
          </cell>
          <cell r="I393" t="str">
            <v>الرابعة</v>
          </cell>
          <cell r="K393" t="str">
            <v/>
          </cell>
          <cell r="L393" t="str">
            <v/>
          </cell>
          <cell r="M393" t="str">
            <v/>
          </cell>
          <cell r="Q393" t="str">
            <v/>
          </cell>
          <cell r="R393" t="str">
            <v/>
          </cell>
          <cell r="S393" t="str">
            <v/>
          </cell>
          <cell r="T393" t="str">
            <v/>
          </cell>
          <cell r="U393" t="str">
            <v/>
          </cell>
          <cell r="V393" t="str">
            <v/>
          </cell>
          <cell r="W393" t="str">
            <v/>
          </cell>
          <cell r="X393" t="str">
            <v/>
          </cell>
          <cell r="Y393" t="str">
            <v/>
          </cell>
          <cell r="Z393" t="str">
            <v/>
          </cell>
          <cell r="AA393" t="str">
            <v/>
          </cell>
          <cell r="AB393" t="str">
            <v/>
          </cell>
          <cell r="AC393" t="str">
            <v/>
          </cell>
        </row>
        <row r="394">
          <cell r="A394">
            <v>518734</v>
          </cell>
          <cell r="B394" t="str">
            <v xml:space="preserve">سوزان قبيطري </v>
          </cell>
          <cell r="C394" t="str">
            <v>محمد</v>
          </cell>
          <cell r="D394" t="str">
            <v>سوسن</v>
          </cell>
          <cell r="E394" t="str">
            <v>أنثى</v>
          </cell>
          <cell r="F394" t="str">
            <v>دمشق</v>
          </cell>
          <cell r="G394">
            <v>34033</v>
          </cell>
          <cell r="H394" t="str">
            <v>العربية السورية</v>
          </cell>
          <cell r="I394" t="str">
            <v>الرابعة</v>
          </cell>
          <cell r="J394" t="str">
            <v>أدبي</v>
          </cell>
          <cell r="K394" t="str">
            <v/>
          </cell>
          <cell r="Q394" t="str">
            <v/>
          </cell>
          <cell r="R394" t="str">
            <v>SUZAN KATREBE</v>
          </cell>
          <cell r="S394" t="str">
            <v>MOHAMMAD</v>
          </cell>
          <cell r="T394" t="str">
            <v>SAWSAN</v>
          </cell>
          <cell r="U394" t="str">
            <v>DAMASCUS</v>
          </cell>
        </row>
        <row r="395">
          <cell r="A395">
            <v>518738</v>
          </cell>
          <cell r="B395" t="str">
            <v>سوسن السرحان</v>
          </cell>
          <cell r="C395" t="str">
            <v>هاشم</v>
          </cell>
          <cell r="D395" t="str">
            <v>نظميه</v>
          </cell>
          <cell r="E395" t="str">
            <v>انثى</v>
          </cell>
          <cell r="F395" t="str">
            <v>مضايا</v>
          </cell>
          <cell r="G395">
            <v>28494</v>
          </cell>
          <cell r="H395" t="str">
            <v>العربية السورية</v>
          </cell>
          <cell r="I395" t="str">
            <v>الثانية</v>
          </cell>
          <cell r="J395" t="str">
            <v>أدبي</v>
          </cell>
          <cell r="K395">
            <v>2007</v>
          </cell>
          <cell r="L395" t="str">
            <v>ريف دمشق</v>
          </cell>
        </row>
        <row r="396">
          <cell r="A396">
            <v>518739</v>
          </cell>
          <cell r="B396" t="str">
            <v>سوسن الشحادة</v>
          </cell>
          <cell r="C396" t="str">
            <v>موسى</v>
          </cell>
          <cell r="D396" t="str">
            <v>منصوره</v>
          </cell>
          <cell r="E396" t="str">
            <v>أنثى</v>
          </cell>
          <cell r="F396" t="str">
            <v>درعا</v>
          </cell>
          <cell r="G396">
            <v>31859</v>
          </cell>
          <cell r="H396" t="str">
            <v>العربية السورية</v>
          </cell>
          <cell r="I396" t="str">
            <v>الرابعة</v>
          </cell>
          <cell r="J396" t="str">
            <v>أدبي</v>
          </cell>
          <cell r="Q396" t="str">
            <v/>
          </cell>
          <cell r="R396" t="str">
            <v>SAWSAN ALSHEHADA</v>
          </cell>
          <cell r="S396" t="str">
            <v>MOUSA</v>
          </cell>
          <cell r="T396" t="str">
            <v>MANSOURA</v>
          </cell>
          <cell r="U396" t="str">
            <v>DARAA</v>
          </cell>
          <cell r="V396" t="str">
            <v/>
          </cell>
          <cell r="W396" t="str">
            <v/>
          </cell>
          <cell r="X396" t="str">
            <v/>
          </cell>
          <cell r="Y396" t="str">
            <v/>
          </cell>
          <cell r="Z396" t="str">
            <v/>
          </cell>
          <cell r="AA396" t="str">
            <v/>
          </cell>
          <cell r="AB396" t="str">
            <v/>
          </cell>
          <cell r="AC396" t="str">
            <v/>
          </cell>
        </row>
        <row r="397">
          <cell r="A397">
            <v>518740</v>
          </cell>
          <cell r="B397" t="str">
            <v>سوسن العجي</v>
          </cell>
          <cell r="C397" t="str">
            <v>حسين</v>
          </cell>
          <cell r="D397" t="str">
            <v>زكيه</v>
          </cell>
          <cell r="E397" t="str">
            <v>أنثى</v>
          </cell>
          <cell r="F397" t="str">
            <v>دمِشق</v>
          </cell>
          <cell r="G397">
            <v>34999</v>
          </cell>
          <cell r="H397" t="str">
            <v>العربية السورية</v>
          </cell>
          <cell r="I397" t="str">
            <v>الرابعة</v>
          </cell>
          <cell r="J397" t="str">
            <v>فنون نسوية</v>
          </cell>
          <cell r="K397">
            <v>2015</v>
          </cell>
          <cell r="Q397" t="str">
            <v/>
          </cell>
          <cell r="R397" t="str">
            <v>SAWSAN ALAJE</v>
          </cell>
          <cell r="S397" t="str">
            <v>HUSIEN</v>
          </cell>
          <cell r="T397" t="str">
            <v>ZAKIHA</v>
          </cell>
          <cell r="U397" t="str">
            <v>DAMASCUS</v>
          </cell>
          <cell r="V397" t="str">
            <v/>
          </cell>
          <cell r="W397" t="str">
            <v/>
          </cell>
          <cell r="X397" t="str">
            <v/>
          </cell>
          <cell r="Y397" t="str">
            <v/>
          </cell>
          <cell r="Z397" t="str">
            <v/>
          </cell>
          <cell r="AA397" t="str">
            <v/>
          </cell>
          <cell r="AB397" t="str">
            <v/>
          </cell>
          <cell r="AC397" t="str">
            <v/>
          </cell>
        </row>
        <row r="398">
          <cell r="A398">
            <v>518748</v>
          </cell>
          <cell r="B398" t="str">
            <v>شادية عامر</v>
          </cell>
          <cell r="C398" t="str">
            <v>ثليج</v>
          </cell>
          <cell r="D398" t="str">
            <v>سهام</v>
          </cell>
          <cell r="E398" t="str">
            <v>أنثى</v>
          </cell>
          <cell r="F398" t="str">
            <v>السويداء</v>
          </cell>
          <cell r="G398">
            <v>33744</v>
          </cell>
          <cell r="H398" t="str">
            <v>العربية السورية</v>
          </cell>
          <cell r="I398" t="str">
            <v>الرابعة</v>
          </cell>
          <cell r="J398" t="str">
            <v>أدبي</v>
          </cell>
          <cell r="L398" t="str">
            <v>السويداء</v>
          </cell>
          <cell r="Q398" t="str">
            <v/>
          </cell>
          <cell r="R398" t="str">
            <v>shadya amer</v>
          </cell>
          <cell r="S398" t="str">
            <v>thleej</v>
          </cell>
          <cell r="T398" t="str">
            <v>seham</v>
          </cell>
          <cell r="U398" t="str">
            <v>swaida</v>
          </cell>
          <cell r="V398" t="str">
            <v/>
          </cell>
          <cell r="W398" t="str">
            <v/>
          </cell>
          <cell r="X398" t="str">
            <v/>
          </cell>
          <cell r="Y398" t="str">
            <v/>
          </cell>
          <cell r="Z398" t="str">
            <v/>
          </cell>
          <cell r="AA398" t="str">
            <v/>
          </cell>
          <cell r="AB398" t="str">
            <v/>
          </cell>
          <cell r="AC398" t="str">
            <v/>
          </cell>
        </row>
        <row r="399">
          <cell r="A399">
            <v>518753</v>
          </cell>
          <cell r="B399" t="str">
            <v>شذا بدر الدين</v>
          </cell>
          <cell r="C399" t="str">
            <v>فواز</v>
          </cell>
          <cell r="D399" t="str">
            <v>ايمان</v>
          </cell>
          <cell r="E399" t="str">
            <v>أنثى</v>
          </cell>
          <cell r="F399" t="str">
            <v>السويداء</v>
          </cell>
          <cell r="G399">
            <v>34425</v>
          </cell>
          <cell r="H399" t="str">
            <v>العربية السورية</v>
          </cell>
          <cell r="I399" t="str">
            <v>الرابعة</v>
          </cell>
          <cell r="J399" t="str">
            <v>أدبي</v>
          </cell>
          <cell r="L399" t="str">
            <v>السويداء</v>
          </cell>
          <cell r="Q399" t="str">
            <v/>
          </cell>
          <cell r="R399" t="str">
            <v>shatha badr aldeen</v>
          </cell>
          <cell r="S399" t="str">
            <v>fawwaz</v>
          </cell>
          <cell r="T399" t="str">
            <v>eman</v>
          </cell>
          <cell r="U399" t="str">
            <v>swaida</v>
          </cell>
          <cell r="V399" t="str">
            <v/>
          </cell>
          <cell r="W399" t="str">
            <v/>
          </cell>
          <cell r="X399" t="str">
            <v/>
          </cell>
          <cell r="Y399" t="str">
            <v/>
          </cell>
          <cell r="Z399" t="str">
            <v/>
          </cell>
          <cell r="AA399" t="str">
            <v/>
          </cell>
          <cell r="AB399" t="str">
            <v/>
          </cell>
          <cell r="AC399" t="str">
            <v/>
          </cell>
        </row>
        <row r="400">
          <cell r="A400">
            <v>518758</v>
          </cell>
          <cell r="B400" t="str">
            <v>شروق يونس</v>
          </cell>
          <cell r="C400" t="str">
            <v xml:space="preserve">عبد الغني </v>
          </cell>
          <cell r="D400" t="str">
            <v>ضياء</v>
          </cell>
          <cell r="E400" t="str">
            <v>أنثى</v>
          </cell>
          <cell r="F400" t="str">
            <v>حمص</v>
          </cell>
          <cell r="G400" t="str">
            <v>4/16/1994</v>
          </cell>
          <cell r="H400" t="str">
            <v>العربية السورية</v>
          </cell>
          <cell r="I400" t="str">
            <v>الرابعة</v>
          </cell>
          <cell r="J400" t="str">
            <v>علمي</v>
          </cell>
          <cell r="K400" t="str">
            <v>2011</v>
          </cell>
          <cell r="Q400" t="str">
            <v/>
          </cell>
          <cell r="R400" t="str">
            <v>SHOROK YOUNIES</v>
          </cell>
          <cell r="S400" t="str">
            <v>ABD ALGHANE</v>
          </cell>
          <cell r="T400" t="str">
            <v>DEAA</v>
          </cell>
          <cell r="U400" t="str">
            <v>DAMASCUS</v>
          </cell>
          <cell r="V400" t="str">
            <v/>
          </cell>
          <cell r="W400" t="str">
            <v/>
          </cell>
          <cell r="X400" t="str">
            <v/>
          </cell>
          <cell r="Y400" t="str">
            <v/>
          </cell>
          <cell r="Z400" t="str">
            <v>م</v>
          </cell>
          <cell r="AA400" t="str">
            <v>م</v>
          </cell>
          <cell r="AB400" t="str">
            <v>م</v>
          </cell>
          <cell r="AC400" t="str">
            <v/>
          </cell>
        </row>
        <row r="401">
          <cell r="A401">
            <v>518772</v>
          </cell>
          <cell r="B401" t="str">
            <v xml:space="preserve">صبا عباس </v>
          </cell>
          <cell r="C401" t="str">
            <v xml:space="preserve">صالح </v>
          </cell>
          <cell r="D401" t="str">
            <v>علا</v>
          </cell>
          <cell r="E401" t="str">
            <v>أنثى</v>
          </cell>
          <cell r="F401" t="str">
            <v>الكسوة</v>
          </cell>
          <cell r="G401">
            <v>34700</v>
          </cell>
          <cell r="H401" t="str">
            <v>العربية السورية</v>
          </cell>
          <cell r="I401" t="str">
            <v>الثالثة</v>
          </cell>
          <cell r="J401" t="str">
            <v>أدبي</v>
          </cell>
          <cell r="K401" t="str">
            <v/>
          </cell>
          <cell r="Q401" t="str">
            <v/>
          </cell>
          <cell r="R401" t="str">
            <v>SEBA ABAAS</v>
          </cell>
          <cell r="S401" t="str">
            <v>SALEH</v>
          </cell>
          <cell r="T401" t="str">
            <v>OLA</v>
          </cell>
          <cell r="U401" t="str">
            <v>DAMASCUS</v>
          </cell>
          <cell r="V401" t="str">
            <v/>
          </cell>
          <cell r="W401" t="str">
            <v/>
          </cell>
          <cell r="X401" t="str">
            <v/>
          </cell>
          <cell r="Y401" t="str">
            <v/>
          </cell>
          <cell r="Z401" t="str">
            <v/>
          </cell>
          <cell r="AA401" t="str">
            <v/>
          </cell>
          <cell r="AB401" t="str">
            <v/>
          </cell>
          <cell r="AC401" t="str">
            <v/>
          </cell>
        </row>
        <row r="402">
          <cell r="A402">
            <v>518778</v>
          </cell>
          <cell r="B402" t="str">
            <v>صفا الطربوش</v>
          </cell>
          <cell r="C402" t="str">
            <v>أحمد</v>
          </cell>
          <cell r="D402" t="str">
            <v>رائدة</v>
          </cell>
          <cell r="E402" t="str">
            <v>أنثى</v>
          </cell>
          <cell r="F402" t="str">
            <v>دمشق</v>
          </cell>
          <cell r="G402">
            <v>33604</v>
          </cell>
          <cell r="H402" t="str">
            <v>العربية السورية</v>
          </cell>
          <cell r="I402" t="str">
            <v>الثالثة</v>
          </cell>
          <cell r="J402" t="str">
            <v>أدبي</v>
          </cell>
          <cell r="K402">
            <v>2013</v>
          </cell>
          <cell r="Q402" t="str">
            <v/>
          </cell>
          <cell r="R402" t="str">
            <v>SAFA ALTARBOUSH</v>
          </cell>
          <cell r="S402" t="str">
            <v>AHMAD</v>
          </cell>
          <cell r="T402" t="str">
            <v>RAEDA</v>
          </cell>
          <cell r="U402" t="str">
            <v>DAMASCUS</v>
          </cell>
          <cell r="V402" t="str">
            <v/>
          </cell>
          <cell r="W402" t="str">
            <v/>
          </cell>
          <cell r="X402" t="str">
            <v/>
          </cell>
          <cell r="Y402" t="str">
            <v/>
          </cell>
          <cell r="Z402" t="str">
            <v/>
          </cell>
          <cell r="AA402" t="str">
            <v/>
          </cell>
          <cell r="AB402" t="str">
            <v/>
          </cell>
          <cell r="AC402" t="str">
            <v/>
          </cell>
        </row>
        <row r="403">
          <cell r="A403">
            <v>518782</v>
          </cell>
          <cell r="B403" t="str">
            <v xml:space="preserve">صفا طنطه </v>
          </cell>
          <cell r="C403" t="str">
            <v xml:space="preserve">سليمان </v>
          </cell>
          <cell r="D403" t="str">
            <v>هناء</v>
          </cell>
          <cell r="E403" t="str">
            <v>أنثى</v>
          </cell>
          <cell r="F403" t="str">
            <v>دمشق</v>
          </cell>
          <cell r="G403">
            <v>34800</v>
          </cell>
          <cell r="H403" t="str">
            <v>العربية السورية</v>
          </cell>
          <cell r="I403" t="str">
            <v>الرابعة</v>
          </cell>
          <cell r="J403" t="str">
            <v>أدبي</v>
          </cell>
          <cell r="K403" t="str">
            <v/>
          </cell>
          <cell r="Q403" t="str">
            <v/>
          </cell>
          <cell r="R403" t="str">
            <v>safa tanta</v>
          </cell>
          <cell r="S403" t="str">
            <v>sleman</v>
          </cell>
          <cell r="T403" t="str">
            <v>hanaa</v>
          </cell>
          <cell r="U403" t="str">
            <v>damascous</v>
          </cell>
          <cell r="V403" t="str">
            <v/>
          </cell>
          <cell r="W403" t="str">
            <v/>
          </cell>
          <cell r="X403" t="str">
            <v/>
          </cell>
          <cell r="Y403" t="str">
            <v/>
          </cell>
          <cell r="Z403" t="str">
            <v/>
          </cell>
          <cell r="AA403" t="str">
            <v/>
          </cell>
          <cell r="AB403" t="str">
            <v/>
          </cell>
          <cell r="AC403" t="str">
            <v/>
          </cell>
        </row>
        <row r="404">
          <cell r="A404">
            <v>518791</v>
          </cell>
          <cell r="B404" t="str">
            <v>صفاء بداح</v>
          </cell>
          <cell r="C404" t="str">
            <v>كامل</v>
          </cell>
          <cell r="D404" t="str">
            <v>سهام</v>
          </cell>
          <cell r="E404" t="str">
            <v>أنثى</v>
          </cell>
          <cell r="F404" t="str">
            <v>الكسوة</v>
          </cell>
          <cell r="G404">
            <v>33887</v>
          </cell>
          <cell r="H404" t="str">
            <v>العربية السورية</v>
          </cell>
          <cell r="I404" t="str">
            <v>الرابعة</v>
          </cell>
          <cell r="J404" t="str">
            <v>أدبي</v>
          </cell>
          <cell r="L404" t="str">
            <v>القنيطرة</v>
          </cell>
          <cell r="Q404" t="str">
            <v/>
          </cell>
          <cell r="R404" t="str">
            <v>SAFAA BADDAH</v>
          </cell>
          <cell r="S404" t="str">
            <v>KAMEL</v>
          </cell>
          <cell r="T404" t="str">
            <v>SEHAM</v>
          </cell>
          <cell r="U404" t="str">
            <v>DAMASCUS</v>
          </cell>
          <cell r="V404" t="str">
            <v/>
          </cell>
          <cell r="W404" t="str">
            <v/>
          </cell>
          <cell r="X404" t="str">
            <v/>
          </cell>
          <cell r="Y404" t="str">
            <v/>
          </cell>
          <cell r="Z404" t="str">
            <v/>
          </cell>
          <cell r="AA404" t="str">
            <v/>
          </cell>
          <cell r="AB404" t="str">
            <v/>
          </cell>
          <cell r="AC404" t="str">
            <v/>
          </cell>
        </row>
        <row r="405">
          <cell r="A405">
            <v>518801</v>
          </cell>
          <cell r="B405" t="str">
            <v>ضحى لطوف</v>
          </cell>
          <cell r="C405" t="str">
            <v>غسان</v>
          </cell>
          <cell r="D405" t="str">
            <v>فاتنه</v>
          </cell>
          <cell r="E405" t="str">
            <v>أنثى</v>
          </cell>
          <cell r="F405" t="str">
            <v>دمشق</v>
          </cell>
          <cell r="G405">
            <v>34567</v>
          </cell>
          <cell r="H405" t="str">
            <v>العربية السورية</v>
          </cell>
          <cell r="I405" t="str">
            <v>الثالثة</v>
          </cell>
          <cell r="J405" t="str">
            <v>ادبي</v>
          </cell>
        </row>
        <row r="406">
          <cell r="A406">
            <v>518820</v>
          </cell>
          <cell r="B406" t="str">
            <v>عبير الزعوري</v>
          </cell>
          <cell r="C406" t="str">
            <v xml:space="preserve">سليمان </v>
          </cell>
          <cell r="D406" t="str">
            <v>رفيه</v>
          </cell>
          <cell r="E406" t="str">
            <v>أنثى</v>
          </cell>
          <cell r="F406" t="str">
            <v>حمص</v>
          </cell>
          <cell r="G406">
            <v>34335</v>
          </cell>
          <cell r="H406" t="str">
            <v>العربية السورية</v>
          </cell>
          <cell r="I406" t="str">
            <v>الثالثة</v>
          </cell>
          <cell r="J406" t="str">
            <v>فنون نسوية</v>
          </cell>
          <cell r="L406" t="str">
            <v>القنيطرة</v>
          </cell>
          <cell r="Q406" t="str">
            <v/>
          </cell>
          <cell r="R406" t="str">
            <v>ABEER ALZAWRE</v>
          </cell>
          <cell r="S406" t="str">
            <v>SULIMAN</v>
          </cell>
          <cell r="T406" t="str">
            <v>ROUQIA</v>
          </cell>
          <cell r="U406" t="str">
            <v>HOMS</v>
          </cell>
          <cell r="V406" t="str">
            <v/>
          </cell>
          <cell r="W406" t="str">
            <v/>
          </cell>
          <cell r="X406" t="str">
            <v/>
          </cell>
          <cell r="Y406" t="str">
            <v/>
          </cell>
          <cell r="Z406" t="str">
            <v/>
          </cell>
          <cell r="AA406" t="str">
            <v/>
          </cell>
          <cell r="AB406" t="str">
            <v/>
          </cell>
          <cell r="AC406" t="str">
            <v/>
          </cell>
        </row>
        <row r="407">
          <cell r="A407">
            <v>518822</v>
          </cell>
          <cell r="B407" t="str">
            <v xml:space="preserve">عبير المنير </v>
          </cell>
          <cell r="C407" t="str">
            <v xml:space="preserve">محمد طه </v>
          </cell>
          <cell r="D407" t="str">
            <v>باسمه</v>
          </cell>
          <cell r="E407" t="str">
            <v>أنثى</v>
          </cell>
          <cell r="F407" t="str">
            <v>دمشق</v>
          </cell>
          <cell r="G407">
            <v>27162</v>
          </cell>
          <cell r="H407" t="str">
            <v>العربية السورية</v>
          </cell>
          <cell r="I407" t="str">
            <v>الرابعة</v>
          </cell>
          <cell r="J407" t="str">
            <v>أدبي</v>
          </cell>
          <cell r="K407" t="str">
            <v/>
          </cell>
          <cell r="Q407" t="str">
            <v/>
          </cell>
          <cell r="R407" t="str">
            <v>abeer  almoner</v>
          </cell>
          <cell r="S407" t="str">
            <v>mhd taha</v>
          </cell>
          <cell r="T407" t="str">
            <v>basima</v>
          </cell>
          <cell r="U407" t="str">
            <v>damascous</v>
          </cell>
        </row>
        <row r="408">
          <cell r="A408">
            <v>518825</v>
          </cell>
          <cell r="B408" t="str">
            <v>عبير فواز</v>
          </cell>
          <cell r="C408" t="str">
            <v>عبدالله</v>
          </cell>
          <cell r="D408" t="str">
            <v>اعتدال</v>
          </cell>
          <cell r="E408" t="str">
            <v>أنثى</v>
          </cell>
          <cell r="F408" t="str">
            <v>دمشق</v>
          </cell>
          <cell r="G408">
            <v>28863</v>
          </cell>
          <cell r="H408" t="str">
            <v>العربية السورية</v>
          </cell>
          <cell r="I408" t="str">
            <v>الثالثة</v>
          </cell>
          <cell r="J408" t="str">
            <v>أدبي</v>
          </cell>
          <cell r="Q408" t="str">
            <v/>
          </cell>
          <cell r="R408" t="str">
            <v>abir fawaz</v>
          </cell>
          <cell r="S408" t="str">
            <v>abd allh</v>
          </cell>
          <cell r="T408" t="str">
            <v>aetidal</v>
          </cell>
          <cell r="U408" t="str">
            <v>damscus</v>
          </cell>
          <cell r="V408" t="str">
            <v/>
          </cell>
          <cell r="W408" t="str">
            <v/>
          </cell>
          <cell r="X408" t="str">
            <v/>
          </cell>
          <cell r="Y408" t="str">
            <v/>
          </cell>
          <cell r="Z408" t="str">
            <v/>
          </cell>
          <cell r="AA408" t="str">
            <v/>
          </cell>
          <cell r="AB408" t="str">
            <v/>
          </cell>
          <cell r="AC408" t="str">
            <v/>
          </cell>
        </row>
        <row r="409">
          <cell r="A409">
            <v>518830</v>
          </cell>
          <cell r="B409" t="str">
            <v>عبيرشرشار</v>
          </cell>
          <cell r="C409" t="str">
            <v>محمد</v>
          </cell>
          <cell r="D409" t="str">
            <v>منال</v>
          </cell>
          <cell r="E409" t="str">
            <v>أنثى</v>
          </cell>
          <cell r="F409" t="str">
            <v>دمشق</v>
          </cell>
          <cell r="G409">
            <v>34789</v>
          </cell>
          <cell r="H409" t="str">
            <v>العربية السورية</v>
          </cell>
          <cell r="I409" t="str">
            <v>الرابعة</v>
          </cell>
          <cell r="J409" t="str">
            <v>أدبي</v>
          </cell>
          <cell r="K409" t="str">
            <v/>
          </cell>
          <cell r="Q409" t="str">
            <v/>
          </cell>
          <cell r="R409" t="str">
            <v>ABEER SHRSHAR</v>
          </cell>
          <cell r="S409" t="str">
            <v>MHD ADEB</v>
          </cell>
          <cell r="T409" t="str">
            <v>MANAL</v>
          </cell>
          <cell r="U409" t="str">
            <v>DAMASCUS</v>
          </cell>
        </row>
        <row r="410">
          <cell r="A410">
            <v>518836</v>
          </cell>
          <cell r="B410" t="str">
            <v>عزيزه يلداني</v>
          </cell>
          <cell r="C410" t="str">
            <v>محمد سليم</v>
          </cell>
          <cell r="D410" t="str">
            <v>امل</v>
          </cell>
          <cell r="E410" t="str">
            <v>أنثى</v>
          </cell>
          <cell r="F410" t="str">
            <v>دمشق</v>
          </cell>
          <cell r="G410">
            <v>34643</v>
          </cell>
          <cell r="H410" t="str">
            <v>العربية السورية</v>
          </cell>
          <cell r="I410" t="str">
            <v>الرابعة</v>
          </cell>
          <cell r="J410" t="str">
            <v>فنون نسوية</v>
          </cell>
          <cell r="Q410" t="str">
            <v/>
          </cell>
          <cell r="R410" t="str">
            <v>AZEZA YLDANE</v>
          </cell>
          <cell r="S410" t="str">
            <v>MHD SALIEM</v>
          </cell>
          <cell r="T410" t="str">
            <v>AMAL</v>
          </cell>
          <cell r="U410" t="str">
            <v>DAMASCUS</v>
          </cell>
          <cell r="V410" t="str">
            <v/>
          </cell>
          <cell r="W410" t="str">
            <v/>
          </cell>
          <cell r="X410" t="str">
            <v/>
          </cell>
          <cell r="Y410" t="str">
            <v/>
          </cell>
          <cell r="Z410" t="str">
            <v/>
          </cell>
          <cell r="AA410" t="str">
            <v/>
          </cell>
          <cell r="AB410" t="str">
            <v/>
          </cell>
          <cell r="AC410" t="str">
            <v/>
          </cell>
        </row>
        <row r="411">
          <cell r="A411">
            <v>518845</v>
          </cell>
          <cell r="B411" t="str">
            <v>عفاف نور الدين</v>
          </cell>
          <cell r="C411" t="str">
            <v>سعيد</v>
          </cell>
          <cell r="D411" t="str">
            <v>روضه</v>
          </cell>
          <cell r="E411" t="str">
            <v>أنثى</v>
          </cell>
          <cell r="F411" t="str">
            <v xml:space="preserve">دمشق </v>
          </cell>
          <cell r="G411">
            <v>31463</v>
          </cell>
          <cell r="H411" t="str">
            <v>العربية السورية</v>
          </cell>
          <cell r="I411" t="str">
            <v>الرابعة</v>
          </cell>
          <cell r="J411" t="str">
            <v>فنون نسوية</v>
          </cell>
          <cell r="K411" t="str">
            <v/>
          </cell>
          <cell r="Q411" t="str">
            <v/>
          </cell>
          <cell r="R411" t="str">
            <v xml:space="preserve">AFAF NOUR ALDEEN </v>
          </cell>
          <cell r="S411" t="str">
            <v>SAEED</v>
          </cell>
          <cell r="T411" t="str">
            <v>RAWDA</v>
          </cell>
          <cell r="U411" t="str">
            <v xml:space="preserve">DAMASCUS </v>
          </cell>
          <cell r="V411" t="str">
            <v/>
          </cell>
          <cell r="W411" t="str">
            <v/>
          </cell>
          <cell r="X411" t="str">
            <v/>
          </cell>
          <cell r="Y411" t="str">
            <v/>
          </cell>
          <cell r="Z411" t="str">
            <v/>
          </cell>
          <cell r="AA411" t="str">
            <v/>
          </cell>
          <cell r="AB411" t="str">
            <v/>
          </cell>
          <cell r="AC411" t="str">
            <v/>
          </cell>
        </row>
        <row r="412">
          <cell r="A412">
            <v>518847</v>
          </cell>
          <cell r="B412" t="str">
            <v>عفراء برو</v>
          </cell>
          <cell r="C412" t="str">
            <v>صالح</v>
          </cell>
          <cell r="D412" t="str">
            <v>هدى</v>
          </cell>
          <cell r="E412" t="str">
            <v>أنثى</v>
          </cell>
          <cell r="F412" t="str">
            <v>جرمانا</v>
          </cell>
          <cell r="G412">
            <v>34150</v>
          </cell>
          <cell r="H412" t="str">
            <v>الفلسطينية</v>
          </cell>
          <cell r="I412" t="str">
            <v>الرابعة</v>
          </cell>
          <cell r="J412" t="str">
            <v>أدبي</v>
          </cell>
          <cell r="K412">
            <v>2011</v>
          </cell>
          <cell r="L412" t="str">
            <v>دمشق</v>
          </cell>
        </row>
        <row r="413">
          <cell r="A413">
            <v>518851</v>
          </cell>
          <cell r="B413" t="str">
            <v>عفراء مسعود</v>
          </cell>
          <cell r="C413" t="str">
            <v>موفق</v>
          </cell>
          <cell r="D413" t="str">
            <v>فاطمة</v>
          </cell>
          <cell r="E413" t="str">
            <v>أنثى</v>
          </cell>
          <cell r="F413" t="str">
            <v>سرغايا</v>
          </cell>
          <cell r="G413">
            <v>34224</v>
          </cell>
          <cell r="H413" t="str">
            <v>العربية السورية</v>
          </cell>
          <cell r="I413" t="str">
            <v>الثالثة</v>
          </cell>
          <cell r="J413" t="str">
            <v>أدبي</v>
          </cell>
          <cell r="K413" t="str">
            <v/>
          </cell>
          <cell r="Q413" t="str">
            <v/>
          </cell>
          <cell r="R413" t="str">
            <v>AFRAA MASOUD</v>
          </cell>
          <cell r="S413" t="str">
            <v>MOUFAQ</v>
          </cell>
          <cell r="T413" t="str">
            <v>FATIMA</v>
          </cell>
          <cell r="U413" t="str">
            <v>DAMASCUS</v>
          </cell>
          <cell r="V413" t="str">
            <v/>
          </cell>
          <cell r="W413" t="str">
            <v/>
          </cell>
          <cell r="X413" t="str">
            <v/>
          </cell>
          <cell r="Y413" t="str">
            <v/>
          </cell>
          <cell r="Z413" t="str">
            <v/>
          </cell>
          <cell r="AA413" t="str">
            <v/>
          </cell>
          <cell r="AB413" t="str">
            <v/>
          </cell>
          <cell r="AC413" t="str">
            <v/>
          </cell>
        </row>
        <row r="414">
          <cell r="A414">
            <v>518861</v>
          </cell>
          <cell r="B414" t="str">
            <v xml:space="preserve">علا العينيه </v>
          </cell>
          <cell r="C414" t="str">
            <v xml:space="preserve">جهاد </v>
          </cell>
          <cell r="D414" t="str">
            <v>اميرة</v>
          </cell>
          <cell r="E414" t="str">
            <v>أنثى</v>
          </cell>
          <cell r="F414" t="str">
            <v>دمشق</v>
          </cell>
          <cell r="G414">
            <v>33992</v>
          </cell>
          <cell r="H414" t="str">
            <v>العربية السورية</v>
          </cell>
          <cell r="I414" t="str">
            <v>الرابعة</v>
          </cell>
          <cell r="J414" t="str">
            <v>علمي</v>
          </cell>
          <cell r="K414">
            <v>2012</v>
          </cell>
          <cell r="Q414" t="str">
            <v/>
          </cell>
          <cell r="R414" t="str">
            <v>ola alaenia</v>
          </cell>
          <cell r="S414" t="str">
            <v>jehad</v>
          </cell>
          <cell r="T414" t="str">
            <v>amira</v>
          </cell>
          <cell r="U414" t="str">
            <v>damascus</v>
          </cell>
          <cell r="V414" t="str">
            <v/>
          </cell>
          <cell r="W414" t="str">
            <v/>
          </cell>
          <cell r="X414" t="str">
            <v/>
          </cell>
          <cell r="Y414" t="str">
            <v/>
          </cell>
          <cell r="Z414" t="str">
            <v/>
          </cell>
          <cell r="AA414" t="str">
            <v/>
          </cell>
          <cell r="AB414" t="str">
            <v/>
          </cell>
          <cell r="AC414" t="str">
            <v>مستنفذ فصل اول 2023-2024</v>
          </cell>
        </row>
        <row r="415">
          <cell r="A415">
            <v>518865</v>
          </cell>
          <cell r="B415" t="str">
            <v xml:space="preserve">علا بزرة </v>
          </cell>
          <cell r="C415" t="str">
            <v>محمدماهر</v>
          </cell>
          <cell r="D415" t="str">
            <v>نهله</v>
          </cell>
          <cell r="E415" t="str">
            <v>أنثى</v>
          </cell>
          <cell r="F415" t="str">
            <v>دمشق</v>
          </cell>
          <cell r="G415">
            <v>34335</v>
          </cell>
          <cell r="H415" t="str">
            <v>العربية السورية</v>
          </cell>
          <cell r="I415" t="str">
            <v>الرابعة</v>
          </cell>
          <cell r="J415" t="str">
            <v>أدبي</v>
          </cell>
          <cell r="Q415" t="str">
            <v/>
          </cell>
          <cell r="R415" t="str">
            <v>OLA BARZA</v>
          </cell>
          <cell r="S415" t="str">
            <v>MHD MAHER</v>
          </cell>
          <cell r="T415" t="str">
            <v>NAHLA</v>
          </cell>
          <cell r="U415" t="str">
            <v>DAMASCUS</v>
          </cell>
          <cell r="V415" t="str">
            <v/>
          </cell>
          <cell r="W415" t="str">
            <v/>
          </cell>
          <cell r="X415" t="str">
            <v/>
          </cell>
          <cell r="Y415" t="str">
            <v/>
          </cell>
          <cell r="Z415" t="str">
            <v/>
          </cell>
          <cell r="AA415" t="str">
            <v/>
          </cell>
          <cell r="AB415" t="str">
            <v/>
          </cell>
          <cell r="AC415" t="str">
            <v>مستنفذ فصل اول 2023-2024</v>
          </cell>
        </row>
        <row r="416">
          <cell r="A416">
            <v>518866</v>
          </cell>
          <cell r="B416" t="str">
            <v xml:space="preserve">علا بقلي </v>
          </cell>
          <cell r="C416" t="str">
            <v xml:space="preserve">طالب عبدالحسين </v>
          </cell>
          <cell r="D416" t="str">
            <v>عفاف</v>
          </cell>
          <cell r="E416" t="str">
            <v>أنثى</v>
          </cell>
          <cell r="F416" t="str">
            <v>عراق</v>
          </cell>
          <cell r="G416">
            <v>30755</v>
          </cell>
          <cell r="H416" t="str">
            <v>العراقية</v>
          </cell>
          <cell r="I416" t="str">
            <v>الرابعة</v>
          </cell>
          <cell r="J416" t="str">
            <v>أدبي</v>
          </cell>
          <cell r="K416">
            <v>2004</v>
          </cell>
          <cell r="L416" t="str">
            <v>دمشق</v>
          </cell>
          <cell r="Q416" t="str">
            <v/>
          </cell>
          <cell r="R416" t="str">
            <v>ola baqli</v>
          </cell>
          <cell r="S416" t="str">
            <v>talib</v>
          </cell>
          <cell r="T416" t="str">
            <v>afaf</v>
          </cell>
          <cell r="U416" t="str">
            <v>irq</v>
          </cell>
          <cell r="V416" t="str">
            <v/>
          </cell>
          <cell r="W416" t="str">
            <v/>
          </cell>
          <cell r="X416" t="str">
            <v/>
          </cell>
          <cell r="Y416" t="str">
            <v/>
          </cell>
          <cell r="Z416" t="str">
            <v/>
          </cell>
          <cell r="AA416" t="str">
            <v/>
          </cell>
          <cell r="AB416" t="str">
            <v/>
          </cell>
          <cell r="AC416" t="str">
            <v/>
          </cell>
        </row>
        <row r="417">
          <cell r="A417">
            <v>518871</v>
          </cell>
          <cell r="B417" t="str">
            <v>عليا سعد الدين</v>
          </cell>
          <cell r="C417" t="str">
            <v>محمد اسامه</v>
          </cell>
          <cell r="D417" t="str">
            <v>هناء</v>
          </cell>
          <cell r="E417" t="str">
            <v>أنثى</v>
          </cell>
          <cell r="F417" t="str">
            <v>دمشق</v>
          </cell>
          <cell r="G417">
            <v>31677</v>
          </cell>
          <cell r="H417" t="str">
            <v>العربية السورية</v>
          </cell>
          <cell r="I417" t="str">
            <v>الثالثة</v>
          </cell>
          <cell r="J417" t="str">
            <v>أدبي</v>
          </cell>
          <cell r="K417" t="str">
            <v/>
          </cell>
        </row>
        <row r="418">
          <cell r="A418">
            <v>518874</v>
          </cell>
          <cell r="B418" t="str">
            <v xml:space="preserve">علياء الفواخيري </v>
          </cell>
          <cell r="C418" t="str">
            <v xml:space="preserve">محمد نجيب </v>
          </cell>
          <cell r="D418" t="str">
            <v>مها</v>
          </cell>
          <cell r="E418" t="str">
            <v>انثى</v>
          </cell>
          <cell r="F418" t="str">
            <v>دمشق</v>
          </cell>
          <cell r="G418">
            <v>30898</v>
          </cell>
          <cell r="H418" t="str">
            <v>العربية السورية</v>
          </cell>
          <cell r="I418" t="str">
            <v>الثانية</v>
          </cell>
          <cell r="J418" t="str">
            <v>فنون نسوية</v>
          </cell>
        </row>
        <row r="419">
          <cell r="A419">
            <v>518887</v>
          </cell>
          <cell r="B419" t="str">
            <v xml:space="preserve">غاليه جلال الدين </v>
          </cell>
          <cell r="C419" t="str">
            <v xml:space="preserve">محمد غياث </v>
          </cell>
          <cell r="D419" t="str">
            <v>منال</v>
          </cell>
          <cell r="E419" t="str">
            <v>أنثى</v>
          </cell>
          <cell r="F419" t="str">
            <v>دمشق</v>
          </cell>
          <cell r="G419">
            <v>34509</v>
          </cell>
          <cell r="H419" t="str">
            <v>العربية السورية</v>
          </cell>
          <cell r="I419" t="str">
            <v>الثالثة</v>
          </cell>
          <cell r="J419" t="str">
            <v>أدبي</v>
          </cell>
          <cell r="Q419" t="str">
            <v/>
          </cell>
          <cell r="R419" t="str">
            <v>GHALIA JALAL ALDEEN</v>
          </cell>
          <cell r="S419" t="str">
            <v>MHD GHIYATH</v>
          </cell>
          <cell r="T419" t="str">
            <v>MANAL</v>
          </cell>
          <cell r="U419" t="str">
            <v>DAMASCUS</v>
          </cell>
          <cell r="V419" t="str">
            <v/>
          </cell>
          <cell r="W419" t="str">
            <v/>
          </cell>
          <cell r="X419" t="str">
            <v/>
          </cell>
          <cell r="Y419" t="str">
            <v/>
          </cell>
          <cell r="Z419" t="str">
            <v/>
          </cell>
          <cell r="AA419" t="str">
            <v/>
          </cell>
          <cell r="AB419" t="str">
            <v/>
          </cell>
          <cell r="AC419" t="str">
            <v/>
          </cell>
        </row>
        <row r="420">
          <cell r="A420">
            <v>518898</v>
          </cell>
          <cell r="B420" t="str">
            <v xml:space="preserve">غزل البكري </v>
          </cell>
          <cell r="C420" t="str">
            <v xml:space="preserve">بسام </v>
          </cell>
          <cell r="D420" t="str">
            <v>ريما</v>
          </cell>
          <cell r="E420" t="str">
            <v>أنثى</v>
          </cell>
          <cell r="F420" t="str">
            <v>دمشق</v>
          </cell>
          <cell r="G420">
            <v>32052</v>
          </cell>
          <cell r="H420" t="str">
            <v>العربية السورية</v>
          </cell>
          <cell r="I420" t="str">
            <v>الرابعة</v>
          </cell>
          <cell r="J420" t="str">
            <v>أدبي</v>
          </cell>
          <cell r="K420" t="str">
            <v/>
          </cell>
          <cell r="Q420" t="str">
            <v/>
          </cell>
          <cell r="R420" t="str">
            <v>GHAZAL ALBAKRI</v>
          </cell>
          <cell r="S420" t="str">
            <v>BASSAM</v>
          </cell>
          <cell r="T420" t="str">
            <v>RIMA</v>
          </cell>
          <cell r="U420" t="str">
            <v>DAMASCUS</v>
          </cell>
          <cell r="V420" t="str">
            <v/>
          </cell>
          <cell r="W420" t="str">
            <v/>
          </cell>
          <cell r="X420" t="str">
            <v/>
          </cell>
          <cell r="Y420" t="str">
            <v/>
          </cell>
          <cell r="Z420" t="str">
            <v/>
          </cell>
          <cell r="AA420" t="str">
            <v/>
          </cell>
          <cell r="AB420" t="str">
            <v/>
          </cell>
          <cell r="AC420" t="str">
            <v/>
          </cell>
        </row>
        <row r="421">
          <cell r="A421">
            <v>518900</v>
          </cell>
          <cell r="B421" t="str">
            <v>غزل شيا</v>
          </cell>
          <cell r="C421" t="str">
            <v>سامي</v>
          </cell>
          <cell r="D421" t="str">
            <v>عنايه</v>
          </cell>
          <cell r="E421" t="str">
            <v>أنثى</v>
          </cell>
          <cell r="F421" t="str">
            <v>جرمانا</v>
          </cell>
          <cell r="G421">
            <v>35704</v>
          </cell>
          <cell r="H421" t="str">
            <v>العربية السورية</v>
          </cell>
          <cell r="I421" t="str">
            <v>الرابعة</v>
          </cell>
          <cell r="J421" t="str">
            <v>فنون نسوية</v>
          </cell>
          <cell r="K421" t="str">
            <v/>
          </cell>
        </row>
        <row r="422">
          <cell r="A422">
            <v>518907</v>
          </cell>
          <cell r="B422" t="str">
            <v>غصون عثمان</v>
          </cell>
          <cell r="C422" t="str">
            <v xml:space="preserve">حسين </v>
          </cell>
          <cell r="D422" t="str">
            <v>خديجه</v>
          </cell>
          <cell r="E422" t="str">
            <v/>
          </cell>
          <cell r="F422" t="str">
            <v/>
          </cell>
          <cell r="G422" t="str">
            <v/>
          </cell>
          <cell r="I422" t="str">
            <v>الرابعة</v>
          </cell>
          <cell r="K422" t="str">
            <v/>
          </cell>
          <cell r="L422" t="str">
            <v/>
          </cell>
          <cell r="M422" t="str">
            <v/>
          </cell>
          <cell r="Q422" t="str">
            <v/>
          </cell>
          <cell r="R422" t="str">
            <v/>
          </cell>
          <cell r="S422" t="str">
            <v/>
          </cell>
          <cell r="T422" t="str">
            <v/>
          </cell>
          <cell r="U422" t="str">
            <v/>
          </cell>
          <cell r="V422" t="str">
            <v/>
          </cell>
          <cell r="W422" t="str">
            <v/>
          </cell>
          <cell r="X422" t="str">
            <v/>
          </cell>
          <cell r="Y422" t="str">
            <v/>
          </cell>
          <cell r="Z422" t="str">
            <v>م</v>
          </cell>
          <cell r="AA422" t="str">
            <v>م</v>
          </cell>
          <cell r="AB422" t="str">
            <v>م</v>
          </cell>
          <cell r="AC422" t="str">
            <v/>
          </cell>
        </row>
        <row r="423">
          <cell r="A423">
            <v>518913</v>
          </cell>
          <cell r="B423" t="str">
            <v>غفران الرحيباني</v>
          </cell>
          <cell r="C423" t="str">
            <v>فاروق</v>
          </cell>
          <cell r="D423" t="str">
            <v>فايده</v>
          </cell>
          <cell r="E423" t="str">
            <v>أنثى</v>
          </cell>
          <cell r="F423" t="str">
            <v>دوما</v>
          </cell>
          <cell r="G423">
            <v>34024</v>
          </cell>
          <cell r="H423" t="str">
            <v>العربية السورية</v>
          </cell>
          <cell r="I423" t="str">
            <v>الرابعة</v>
          </cell>
          <cell r="J423" t="str">
            <v>أدبي</v>
          </cell>
          <cell r="K423" t="str">
            <v/>
          </cell>
          <cell r="Q423" t="str">
            <v/>
          </cell>
          <cell r="R423" t="str">
            <v>GHFRAN ALRHEBANE</v>
          </cell>
          <cell r="S423" t="str">
            <v>FAROUQ</v>
          </cell>
          <cell r="T423" t="str">
            <v>FAYZA</v>
          </cell>
          <cell r="U423" t="str">
            <v>DAMASCUS</v>
          </cell>
          <cell r="V423" t="str">
            <v/>
          </cell>
          <cell r="W423" t="str">
            <v/>
          </cell>
          <cell r="X423" t="str">
            <v/>
          </cell>
          <cell r="Y423" t="str">
            <v/>
          </cell>
          <cell r="Z423" t="str">
            <v/>
          </cell>
          <cell r="AA423" t="str">
            <v/>
          </cell>
          <cell r="AB423" t="str">
            <v/>
          </cell>
          <cell r="AC423" t="str">
            <v/>
          </cell>
        </row>
        <row r="424">
          <cell r="A424">
            <v>518914</v>
          </cell>
          <cell r="B424" t="str">
            <v xml:space="preserve">غفران العمري </v>
          </cell>
          <cell r="C424" t="str">
            <v xml:space="preserve">خالد </v>
          </cell>
          <cell r="D424" t="str">
            <v>سهام</v>
          </cell>
          <cell r="E424" t="str">
            <v>أنثى</v>
          </cell>
          <cell r="F424" t="str">
            <v>دمشق</v>
          </cell>
          <cell r="G424">
            <v>31590</v>
          </cell>
          <cell r="H424" t="str">
            <v>العربية السورية</v>
          </cell>
          <cell r="I424" t="str">
            <v>الرابعة</v>
          </cell>
          <cell r="J424" t="str">
            <v>أدبي</v>
          </cell>
          <cell r="K424" t="str">
            <v/>
          </cell>
          <cell r="Q424" t="str">
            <v/>
          </cell>
          <cell r="R424" t="str">
            <v>GHOFRAN ALOMRE</v>
          </cell>
          <cell r="S424" t="str">
            <v>KHALIED</v>
          </cell>
          <cell r="T424" t="str">
            <v>SEHAM</v>
          </cell>
          <cell r="U424" t="str">
            <v>DAMASCUS</v>
          </cell>
          <cell r="V424" t="str">
            <v/>
          </cell>
          <cell r="W424" t="str">
            <v/>
          </cell>
          <cell r="X424" t="str">
            <v/>
          </cell>
          <cell r="Y424" t="str">
            <v/>
          </cell>
          <cell r="Z424" t="str">
            <v/>
          </cell>
          <cell r="AA424" t="str">
            <v/>
          </cell>
          <cell r="AB424" t="str">
            <v/>
          </cell>
          <cell r="AC424" t="str">
            <v/>
          </cell>
        </row>
        <row r="425">
          <cell r="A425">
            <v>518923</v>
          </cell>
          <cell r="B425" t="str">
            <v>غنى النحاس</v>
          </cell>
          <cell r="C425" t="str">
            <v>هاني</v>
          </cell>
          <cell r="D425" t="str">
            <v>هديه</v>
          </cell>
          <cell r="E425" t="str">
            <v>انثى</v>
          </cell>
          <cell r="F425" t="str">
            <v>دمشق</v>
          </cell>
          <cell r="G425">
            <v>35674</v>
          </cell>
          <cell r="H425" t="str">
            <v>العربية السورية</v>
          </cell>
          <cell r="I425" t="str">
            <v>الثالثة</v>
          </cell>
          <cell r="J425" t="str">
            <v>فنون نسوية</v>
          </cell>
        </row>
        <row r="426">
          <cell r="A426">
            <v>518924</v>
          </cell>
          <cell r="B426" t="str">
            <v>غوث عربي كاتيبي</v>
          </cell>
          <cell r="C426" t="str">
            <v>محمد بدر الدين</v>
          </cell>
          <cell r="D426" t="str">
            <v>سناء</v>
          </cell>
          <cell r="E426" t="str">
            <v>أنثى</v>
          </cell>
          <cell r="F426" t="str">
            <v>دمشق</v>
          </cell>
          <cell r="G426">
            <v>32925</v>
          </cell>
          <cell r="H426" t="str">
            <v>العربية السورية</v>
          </cell>
          <cell r="I426" t="str">
            <v>الثانية</v>
          </cell>
          <cell r="J426" t="str">
            <v>فنون نسوية</v>
          </cell>
        </row>
        <row r="427">
          <cell r="A427">
            <v>518927</v>
          </cell>
          <cell r="B427" t="str">
            <v>فاتن الخطيب</v>
          </cell>
          <cell r="C427" t="str">
            <v>محمد</v>
          </cell>
          <cell r="D427" t="str">
            <v>اسما</v>
          </cell>
          <cell r="E427" t="str">
            <v>أنثى</v>
          </cell>
          <cell r="F427" t="str">
            <v>قدسيا</v>
          </cell>
          <cell r="G427">
            <v>34492</v>
          </cell>
          <cell r="H427" t="str">
            <v>العربية السورية</v>
          </cell>
          <cell r="I427" t="str">
            <v>الرابعة</v>
          </cell>
          <cell r="J427" t="str">
            <v>علمي</v>
          </cell>
          <cell r="K427">
            <v>2012</v>
          </cell>
          <cell r="Q427" t="str">
            <v/>
          </cell>
          <cell r="R427" t="str">
            <v>FATEN ALKHATEEB</v>
          </cell>
          <cell r="S427" t="str">
            <v>MOHAMMED</v>
          </cell>
          <cell r="T427" t="str">
            <v>ASMA</v>
          </cell>
          <cell r="U427" t="str">
            <v>DAMAS SUBURB</v>
          </cell>
          <cell r="V427" t="str">
            <v/>
          </cell>
          <cell r="W427" t="str">
            <v/>
          </cell>
          <cell r="X427" t="str">
            <v/>
          </cell>
          <cell r="Y427" t="str">
            <v/>
          </cell>
          <cell r="Z427" t="str">
            <v/>
          </cell>
          <cell r="AA427" t="str">
            <v/>
          </cell>
          <cell r="AB427" t="str">
            <v/>
          </cell>
          <cell r="AC427" t="str">
            <v/>
          </cell>
        </row>
        <row r="428">
          <cell r="A428">
            <v>518942</v>
          </cell>
          <cell r="B428" t="str">
            <v>فاطمه الزعبي</v>
          </cell>
          <cell r="C428" t="str">
            <v xml:space="preserve">عصام </v>
          </cell>
          <cell r="D428" t="str">
            <v>كروان</v>
          </cell>
          <cell r="E428" t="str">
            <v>أنثى</v>
          </cell>
          <cell r="F428" t="str">
            <v>بلاط</v>
          </cell>
          <cell r="G428">
            <v>30204</v>
          </cell>
          <cell r="H428" t="str">
            <v>العربية السورية</v>
          </cell>
          <cell r="I428" t="str">
            <v>الرابعة</v>
          </cell>
          <cell r="J428" t="str">
            <v>أدبي</v>
          </cell>
          <cell r="K428" t="str">
            <v/>
          </cell>
          <cell r="Q428" t="str">
            <v/>
          </cell>
          <cell r="R428" t="str">
            <v>FATIMA ALZOABY</v>
          </cell>
          <cell r="S428" t="str">
            <v>ESAM</v>
          </cell>
          <cell r="T428" t="str">
            <v>KARAWAN</v>
          </cell>
          <cell r="U428" t="str">
            <v>DARAA</v>
          </cell>
        </row>
        <row r="429">
          <cell r="A429">
            <v>518946</v>
          </cell>
          <cell r="B429" t="str">
            <v xml:space="preserve">فاطمه الشتيوي </v>
          </cell>
          <cell r="C429" t="str">
            <v xml:space="preserve">عيد </v>
          </cell>
          <cell r="D429" t="str">
            <v>عيشه</v>
          </cell>
          <cell r="E429" t="str">
            <v>أنثى</v>
          </cell>
          <cell r="F429" t="str">
            <v>حجر الاسود</v>
          </cell>
          <cell r="G429">
            <v>35431</v>
          </cell>
          <cell r="H429" t="str">
            <v>العربية السورية</v>
          </cell>
          <cell r="I429" t="str">
            <v>الثانية</v>
          </cell>
          <cell r="J429" t="str">
            <v>أدبي</v>
          </cell>
          <cell r="L429" t="str">
            <v>القنيطرة</v>
          </cell>
          <cell r="Q429" t="str">
            <v/>
          </cell>
          <cell r="R429" t="str">
            <v>FATIMA ALSHTEWE</v>
          </cell>
          <cell r="S429" t="str">
            <v>EID</v>
          </cell>
          <cell r="T429" t="str">
            <v>AISHA</v>
          </cell>
          <cell r="U429" t="str">
            <v>DAMASCUS</v>
          </cell>
          <cell r="V429" t="str">
            <v/>
          </cell>
          <cell r="W429" t="str">
            <v/>
          </cell>
          <cell r="X429" t="str">
            <v/>
          </cell>
          <cell r="Y429" t="str">
            <v/>
          </cell>
          <cell r="Z429" t="str">
            <v/>
          </cell>
          <cell r="AA429" t="str">
            <v/>
          </cell>
          <cell r="AB429" t="str">
            <v/>
          </cell>
          <cell r="AC429" t="str">
            <v/>
          </cell>
        </row>
        <row r="430">
          <cell r="A430">
            <v>518966</v>
          </cell>
          <cell r="B430" t="str">
            <v xml:space="preserve">فاطمه فرحات </v>
          </cell>
          <cell r="C430" t="str">
            <v xml:space="preserve">عماد </v>
          </cell>
          <cell r="D430" t="str">
            <v>رحاب</v>
          </cell>
          <cell r="E430" t="str">
            <v>أنثى</v>
          </cell>
          <cell r="F430" t="str">
            <v>التل</v>
          </cell>
          <cell r="G430">
            <v>34953</v>
          </cell>
          <cell r="H430" t="str">
            <v>العربية السورية</v>
          </cell>
          <cell r="I430" t="str">
            <v>الثالثة</v>
          </cell>
          <cell r="J430" t="str">
            <v>أدبي</v>
          </cell>
          <cell r="K430" t="str">
            <v/>
          </cell>
          <cell r="Q430" t="str">
            <v/>
          </cell>
          <cell r="R430" t="str">
            <v>FATEMA FARHAT</v>
          </cell>
          <cell r="S430" t="str">
            <v>EMAD</v>
          </cell>
          <cell r="T430" t="str">
            <v>REHAB</v>
          </cell>
          <cell r="U430" t="str">
            <v>DAMAS SUBURB</v>
          </cell>
          <cell r="V430" t="str">
            <v/>
          </cell>
          <cell r="W430" t="str">
            <v/>
          </cell>
          <cell r="X430" t="str">
            <v/>
          </cell>
          <cell r="Y430" t="str">
            <v/>
          </cell>
          <cell r="Z430" t="str">
            <v/>
          </cell>
          <cell r="AA430" t="str">
            <v/>
          </cell>
          <cell r="AB430" t="str">
            <v/>
          </cell>
          <cell r="AC430" t="str">
            <v>مستنفذ ثاني  2022-2023</v>
          </cell>
        </row>
        <row r="431">
          <cell r="A431">
            <v>518976</v>
          </cell>
          <cell r="B431" t="str">
            <v xml:space="preserve">فرح العطار </v>
          </cell>
          <cell r="C431" t="str">
            <v xml:space="preserve">هاشم </v>
          </cell>
          <cell r="D431" t="str">
            <v>سحر</v>
          </cell>
          <cell r="E431" t="str">
            <v>أنثى</v>
          </cell>
          <cell r="F431" t="str">
            <v>سلميه</v>
          </cell>
          <cell r="G431">
            <v>33604</v>
          </cell>
          <cell r="H431" t="str">
            <v>العربية السورية</v>
          </cell>
          <cell r="I431" t="str">
            <v>الرابعة</v>
          </cell>
          <cell r="J431" t="str">
            <v>علمي</v>
          </cell>
          <cell r="K431" t="str">
            <v/>
          </cell>
          <cell r="Q431" t="str">
            <v/>
          </cell>
          <cell r="R431" t="str">
            <v>FARAH ALATAAR</v>
          </cell>
          <cell r="S431" t="str">
            <v>HASHEM</v>
          </cell>
          <cell r="T431" t="str">
            <v>SAHAR</v>
          </cell>
          <cell r="U431" t="str">
            <v>HAMA</v>
          </cell>
          <cell r="V431" t="str">
            <v/>
          </cell>
          <cell r="W431" t="str">
            <v/>
          </cell>
          <cell r="X431" t="str">
            <v/>
          </cell>
          <cell r="Y431" t="str">
            <v/>
          </cell>
          <cell r="Z431" t="str">
            <v/>
          </cell>
          <cell r="AA431" t="str">
            <v/>
          </cell>
          <cell r="AB431" t="str">
            <v/>
          </cell>
          <cell r="AC431" t="str">
            <v/>
          </cell>
        </row>
        <row r="432">
          <cell r="A432">
            <v>518977</v>
          </cell>
          <cell r="B432" t="str">
            <v xml:space="preserve">فرح المغربي </v>
          </cell>
          <cell r="C432" t="str">
            <v xml:space="preserve">عبد الرزاق </v>
          </cell>
          <cell r="D432" t="str">
            <v>نجاة</v>
          </cell>
          <cell r="E432" t="str">
            <v>أنثى</v>
          </cell>
          <cell r="F432" t="str">
            <v>دمشق</v>
          </cell>
          <cell r="G432">
            <v>28506</v>
          </cell>
          <cell r="H432" t="str">
            <v>العربية السورية</v>
          </cell>
          <cell r="I432" t="str">
            <v>الرابعة</v>
          </cell>
          <cell r="J432" t="str">
            <v>أدبي</v>
          </cell>
          <cell r="Q432" t="str">
            <v/>
          </cell>
          <cell r="R432" t="str">
            <v>FARAH ALMAGHRBIE</v>
          </cell>
          <cell r="S432" t="str">
            <v>ABD ALRZAK</v>
          </cell>
          <cell r="T432" t="str">
            <v>NAJAT</v>
          </cell>
          <cell r="U432" t="str">
            <v>DAMASCUS</v>
          </cell>
          <cell r="V432" t="str">
            <v/>
          </cell>
          <cell r="W432" t="str">
            <v/>
          </cell>
          <cell r="X432" t="str">
            <v/>
          </cell>
          <cell r="Y432" t="str">
            <v/>
          </cell>
          <cell r="Z432" t="str">
            <v/>
          </cell>
          <cell r="AA432" t="str">
            <v/>
          </cell>
          <cell r="AB432" t="str">
            <v/>
          </cell>
          <cell r="AC432" t="str">
            <v/>
          </cell>
        </row>
        <row r="433">
          <cell r="A433">
            <v>518978</v>
          </cell>
          <cell r="B433" t="str">
            <v>فرح اليماني</v>
          </cell>
          <cell r="C433" t="str">
            <v>عبد المنعم</v>
          </cell>
          <cell r="D433" t="str">
            <v>شهناز</v>
          </cell>
          <cell r="E433" t="str">
            <v>انثى</v>
          </cell>
          <cell r="F433" t="str">
            <v>دمشق</v>
          </cell>
          <cell r="G433">
            <v>35079</v>
          </cell>
          <cell r="H433" t="str">
            <v>العربية السورية</v>
          </cell>
          <cell r="I433" t="str">
            <v>الثالثة</v>
          </cell>
          <cell r="J433" t="str">
            <v>أدبي</v>
          </cell>
          <cell r="L433" t="str">
            <v>القنيطرة</v>
          </cell>
          <cell r="M433" t="str">
            <v>القنيطرة</v>
          </cell>
          <cell r="Q433" t="str">
            <v/>
          </cell>
          <cell r="R433" t="str">
            <v>farah alyamani</v>
          </cell>
          <cell r="S433" t="str">
            <v>abdulmonem</v>
          </cell>
          <cell r="T433" t="str">
            <v>shahnaz</v>
          </cell>
          <cell r="U433" t="str">
            <v>damascus</v>
          </cell>
          <cell r="V433" t="str">
            <v/>
          </cell>
          <cell r="W433" t="str">
            <v/>
          </cell>
          <cell r="X433" t="str">
            <v/>
          </cell>
          <cell r="Y433" t="str">
            <v/>
          </cell>
          <cell r="Z433" t="str">
            <v/>
          </cell>
          <cell r="AA433" t="str">
            <v/>
          </cell>
          <cell r="AB433" t="str">
            <v/>
          </cell>
          <cell r="AC433" t="str">
            <v/>
          </cell>
        </row>
        <row r="434">
          <cell r="A434">
            <v>518979</v>
          </cell>
          <cell r="B434" t="str">
            <v xml:space="preserve">فرح جباصيني </v>
          </cell>
          <cell r="C434" t="str">
            <v xml:space="preserve">نعيم </v>
          </cell>
          <cell r="D434" t="str">
            <v>منور</v>
          </cell>
          <cell r="E434" t="str">
            <v>أنثى</v>
          </cell>
          <cell r="F434" t="str">
            <v>دمشق</v>
          </cell>
          <cell r="H434" t="str">
            <v>العربية السورية</v>
          </cell>
          <cell r="I434" t="str">
            <v>الثالثة</v>
          </cell>
          <cell r="J434" t="str">
            <v>أدبي</v>
          </cell>
          <cell r="Q434" t="str">
            <v/>
          </cell>
          <cell r="R434" t="str">
            <v>farah jabasini</v>
          </cell>
          <cell r="S434" t="str">
            <v>naeim</v>
          </cell>
          <cell r="T434" t="str">
            <v>mnawar</v>
          </cell>
          <cell r="U434" t="str">
            <v>damascus</v>
          </cell>
          <cell r="V434" t="str">
            <v/>
          </cell>
          <cell r="W434" t="str">
            <v/>
          </cell>
          <cell r="X434" t="str">
            <v/>
          </cell>
          <cell r="Y434" t="str">
            <v/>
          </cell>
          <cell r="Z434" t="str">
            <v/>
          </cell>
          <cell r="AA434" t="str">
            <v/>
          </cell>
          <cell r="AC434" t="str">
            <v>مستنفذ ثاني  2022-2023</v>
          </cell>
        </row>
        <row r="435">
          <cell r="A435">
            <v>518984</v>
          </cell>
          <cell r="B435" t="str">
            <v>فرح محو</v>
          </cell>
          <cell r="C435" t="str">
            <v>سهيل</v>
          </cell>
          <cell r="D435" t="str">
            <v>نوال اجميلي</v>
          </cell>
          <cell r="E435" t="str">
            <v>انثى</v>
          </cell>
          <cell r="F435" t="str">
            <v>دمشق</v>
          </cell>
          <cell r="G435">
            <v>30235</v>
          </cell>
          <cell r="H435" t="str">
            <v>العربية السورية</v>
          </cell>
          <cell r="I435" t="str">
            <v>الرابعة</v>
          </cell>
          <cell r="J435" t="str">
            <v>ادبي</v>
          </cell>
          <cell r="K435">
            <v>2004</v>
          </cell>
        </row>
        <row r="436">
          <cell r="A436">
            <v>518987</v>
          </cell>
          <cell r="B436" t="str">
            <v xml:space="preserve">فردوس خالد </v>
          </cell>
          <cell r="C436" t="str">
            <v xml:space="preserve">زيدان </v>
          </cell>
          <cell r="D436" t="str">
            <v>هيام</v>
          </cell>
          <cell r="E436" t="str">
            <v>أنثى</v>
          </cell>
          <cell r="F436" t="str">
            <v>دوما</v>
          </cell>
          <cell r="G436" t="str">
            <v>4/26/1997</v>
          </cell>
          <cell r="H436" t="str">
            <v>العربية السورية</v>
          </cell>
          <cell r="I436" t="str">
            <v>الثالثة</v>
          </cell>
          <cell r="J436" t="str">
            <v>فنون نسوية</v>
          </cell>
          <cell r="K436" t="str">
            <v>2015</v>
          </cell>
          <cell r="L436" t="str">
            <v>دمشق</v>
          </cell>
          <cell r="Q436" t="str">
            <v/>
          </cell>
          <cell r="R436" t="str">
            <v>fardous</v>
          </cell>
          <cell r="S436" t="str">
            <v>zaidan</v>
          </cell>
          <cell r="T436" t="str">
            <v>hiam</v>
          </cell>
          <cell r="U436" t="str">
            <v>doma</v>
          </cell>
          <cell r="V436" t="str">
            <v/>
          </cell>
          <cell r="W436" t="str">
            <v/>
          </cell>
          <cell r="X436" t="str">
            <v/>
          </cell>
          <cell r="Y436" t="str">
            <v/>
          </cell>
          <cell r="Z436" t="str">
            <v/>
          </cell>
          <cell r="AA436" t="str">
            <v/>
          </cell>
          <cell r="AB436" t="str">
            <v/>
          </cell>
          <cell r="AC436" t="str">
            <v/>
          </cell>
        </row>
        <row r="437">
          <cell r="A437">
            <v>518991</v>
          </cell>
          <cell r="B437" t="str">
            <v>فريزه سكروجة</v>
          </cell>
          <cell r="C437" t="str">
            <v>محمد عيد</v>
          </cell>
          <cell r="D437" t="str">
            <v>ملك</v>
          </cell>
          <cell r="E437" t="str">
            <v>أنثى</v>
          </cell>
          <cell r="F437" t="str">
            <v>معضمية</v>
          </cell>
          <cell r="H437" t="str">
            <v>العربية السورية</v>
          </cell>
          <cell r="I437" t="str">
            <v>الاولى</v>
          </cell>
          <cell r="J437" t="str">
            <v>أدبي</v>
          </cell>
          <cell r="K437">
            <v>2015</v>
          </cell>
          <cell r="L437" t="str">
            <v>دمشق</v>
          </cell>
        </row>
        <row r="438">
          <cell r="A438">
            <v>519002</v>
          </cell>
          <cell r="B438" t="str">
            <v>قمر تقي</v>
          </cell>
          <cell r="C438" t="str">
            <v>يوسف</v>
          </cell>
          <cell r="D438" t="str">
            <v>زهور</v>
          </cell>
          <cell r="E438" t="str">
            <v>انثى</v>
          </cell>
          <cell r="F438" t="str">
            <v>دمشق</v>
          </cell>
          <cell r="G438">
            <v>35250</v>
          </cell>
          <cell r="H438" t="str">
            <v>العربية السورية</v>
          </cell>
          <cell r="I438" t="str">
            <v>الثالثة</v>
          </cell>
          <cell r="J438" t="str">
            <v>ادبي</v>
          </cell>
          <cell r="Q438" t="str">
            <v/>
          </cell>
          <cell r="R438" t="str">
            <v>QAMAR TAKI</v>
          </cell>
          <cell r="S438" t="str">
            <v>YOUSEF</v>
          </cell>
          <cell r="T438" t="str">
            <v>ZOUHUR</v>
          </cell>
          <cell r="U438" t="str">
            <v>DAMASCUS</v>
          </cell>
          <cell r="V438" t="str">
            <v/>
          </cell>
          <cell r="W438" t="str">
            <v/>
          </cell>
          <cell r="X438" t="str">
            <v/>
          </cell>
          <cell r="Y438" t="str">
            <v/>
          </cell>
          <cell r="Z438" t="str">
            <v/>
          </cell>
          <cell r="AA438" t="str">
            <v/>
          </cell>
          <cell r="AB438" t="str">
            <v/>
          </cell>
          <cell r="AC438" t="str">
            <v/>
          </cell>
        </row>
        <row r="439">
          <cell r="A439">
            <v>519004</v>
          </cell>
          <cell r="B439" t="str">
            <v xml:space="preserve">كاترين رشيد الشعراني </v>
          </cell>
          <cell r="C439" t="str">
            <v>منير</v>
          </cell>
          <cell r="D439" t="str">
            <v>سهير</v>
          </cell>
          <cell r="E439" t="str">
            <v>أنثى</v>
          </cell>
          <cell r="F439" t="str">
            <v>السويداء</v>
          </cell>
          <cell r="G439">
            <v>35202</v>
          </cell>
          <cell r="H439" t="str">
            <v>العربية السورية</v>
          </cell>
          <cell r="I439" t="str">
            <v>الثالثة</v>
          </cell>
          <cell r="J439" t="str">
            <v>فنون نسوية</v>
          </cell>
          <cell r="L439" t="str">
            <v>السويداء</v>
          </cell>
          <cell r="Q439" t="str">
            <v/>
          </cell>
          <cell r="R439" t="str">
            <v>KATREEN RASHEED ALSHAARANI</v>
          </cell>
          <cell r="S439" t="str">
            <v>MOUNEER</v>
          </cell>
          <cell r="T439" t="str">
            <v>SOUHEER</v>
          </cell>
          <cell r="U439" t="str">
            <v>SWAEDAA</v>
          </cell>
          <cell r="V439" t="str">
            <v/>
          </cell>
          <cell r="W439" t="str">
            <v/>
          </cell>
          <cell r="X439" t="str">
            <v/>
          </cell>
          <cell r="Y439" t="str">
            <v/>
          </cell>
          <cell r="Z439" t="str">
            <v/>
          </cell>
          <cell r="AA439" t="str">
            <v/>
          </cell>
          <cell r="AB439" t="str">
            <v/>
          </cell>
          <cell r="AC439" t="str">
            <v/>
          </cell>
        </row>
        <row r="440">
          <cell r="A440">
            <v>519011</v>
          </cell>
          <cell r="B440" t="str">
            <v>كريستين الخولي</v>
          </cell>
          <cell r="C440" t="str">
            <v xml:space="preserve">جان </v>
          </cell>
          <cell r="D440" t="str">
            <v>ماري</v>
          </cell>
          <cell r="E440" t="str">
            <v>أنثى</v>
          </cell>
          <cell r="F440" t="str">
            <v>دمشق</v>
          </cell>
          <cell r="G440" t="str">
            <v>9/13/1993</v>
          </cell>
          <cell r="H440" t="str">
            <v>العربية السورية</v>
          </cell>
          <cell r="I440" t="str">
            <v>الرابعة</v>
          </cell>
          <cell r="J440" t="str">
            <v>أدبي</v>
          </cell>
          <cell r="K440" t="str">
            <v>2011</v>
          </cell>
          <cell r="L440" t="str">
            <v>ريف دمشق</v>
          </cell>
          <cell r="Q440" t="str">
            <v/>
          </cell>
          <cell r="R440" t="str">
            <v>KRESTEN ALKHOLE</v>
          </cell>
          <cell r="S440" t="str">
            <v>JAN</v>
          </cell>
          <cell r="T440" t="str">
            <v>MARY</v>
          </cell>
          <cell r="U440" t="str">
            <v>DAMASCUS</v>
          </cell>
          <cell r="V440" t="str">
            <v/>
          </cell>
          <cell r="W440" t="str">
            <v/>
          </cell>
          <cell r="X440" t="str">
            <v/>
          </cell>
          <cell r="Y440" t="str">
            <v/>
          </cell>
          <cell r="Z440" t="str">
            <v/>
          </cell>
          <cell r="AA440" t="str">
            <v/>
          </cell>
          <cell r="AB440" t="str">
            <v/>
          </cell>
          <cell r="AC440" t="str">
            <v/>
          </cell>
        </row>
        <row r="441">
          <cell r="A441">
            <v>519019</v>
          </cell>
          <cell r="B441" t="str">
            <v>كوثر السرغاني</v>
          </cell>
          <cell r="C441" t="str">
            <v>محمد</v>
          </cell>
          <cell r="D441" t="str">
            <v>ايمان</v>
          </cell>
          <cell r="E441" t="str">
            <v>أنثى</v>
          </cell>
          <cell r="F441" t="str">
            <v>دمشق</v>
          </cell>
          <cell r="G441">
            <v>33239</v>
          </cell>
          <cell r="H441" t="str">
            <v>العربية السورية</v>
          </cell>
          <cell r="I441" t="str">
            <v>الثانية</v>
          </cell>
          <cell r="J441" t="str">
            <v>علمي</v>
          </cell>
          <cell r="L441" t="str">
            <v>القنيطرة</v>
          </cell>
        </row>
        <row r="442">
          <cell r="A442">
            <v>519033</v>
          </cell>
          <cell r="B442" t="str">
            <v>لانا قربي</v>
          </cell>
          <cell r="C442" t="str">
            <v>مهند</v>
          </cell>
          <cell r="D442" t="str">
            <v>رانيا</v>
          </cell>
          <cell r="E442" t="str">
            <v/>
          </cell>
          <cell r="F442" t="str">
            <v/>
          </cell>
          <cell r="G442" t="str">
            <v/>
          </cell>
          <cell r="I442" t="str">
            <v>الثالثة</v>
          </cell>
          <cell r="K442" t="str">
            <v/>
          </cell>
          <cell r="L442" t="str">
            <v/>
          </cell>
          <cell r="M442" t="str">
            <v/>
          </cell>
          <cell r="Q442" t="str">
            <v/>
          </cell>
          <cell r="R442" t="str">
            <v/>
          </cell>
          <cell r="S442" t="str">
            <v/>
          </cell>
          <cell r="T442" t="str">
            <v/>
          </cell>
          <cell r="U442" t="str">
            <v/>
          </cell>
          <cell r="V442" t="str">
            <v/>
          </cell>
          <cell r="W442" t="str">
            <v/>
          </cell>
          <cell r="X442" t="str">
            <v/>
          </cell>
          <cell r="Y442" t="str">
            <v/>
          </cell>
          <cell r="Z442" t="str">
            <v/>
          </cell>
          <cell r="AA442" t="str">
            <v/>
          </cell>
          <cell r="AB442" t="str">
            <v>م</v>
          </cell>
          <cell r="AC442" t="str">
            <v/>
          </cell>
        </row>
        <row r="443">
          <cell r="A443">
            <v>519035</v>
          </cell>
          <cell r="B443" t="str">
            <v xml:space="preserve">لبابة عجاج </v>
          </cell>
          <cell r="C443" t="str">
            <v xml:space="preserve">عمر </v>
          </cell>
          <cell r="D443" t="str">
            <v>مياده</v>
          </cell>
          <cell r="E443" t="str">
            <v>أنثى</v>
          </cell>
          <cell r="F443" t="str">
            <v>دمشق</v>
          </cell>
          <cell r="G443">
            <v>29466</v>
          </cell>
          <cell r="H443" t="str">
            <v>العربية السورية</v>
          </cell>
          <cell r="I443" t="str">
            <v>الرابعة</v>
          </cell>
          <cell r="J443" t="str">
            <v>أدبي</v>
          </cell>
          <cell r="Q443" t="str">
            <v/>
          </cell>
          <cell r="R443" t="str">
            <v>LOBABA AJAJ</v>
          </cell>
          <cell r="S443" t="str">
            <v>OMAR</v>
          </cell>
          <cell r="T443" t="str">
            <v>MAYEADA</v>
          </cell>
          <cell r="U443" t="str">
            <v xml:space="preserve"> DAMASCUS</v>
          </cell>
          <cell r="V443" t="str">
            <v/>
          </cell>
          <cell r="W443" t="str">
            <v/>
          </cell>
          <cell r="X443" t="str">
            <v/>
          </cell>
          <cell r="Y443" t="str">
            <v/>
          </cell>
          <cell r="Z443" t="str">
            <v/>
          </cell>
          <cell r="AA443" t="str">
            <v/>
          </cell>
          <cell r="AB443" t="str">
            <v/>
          </cell>
          <cell r="AC443" t="str">
            <v/>
          </cell>
        </row>
        <row r="444">
          <cell r="A444">
            <v>519038</v>
          </cell>
          <cell r="B444" t="str">
            <v xml:space="preserve">لبنى المسلماني </v>
          </cell>
          <cell r="C444" t="str">
            <v xml:space="preserve">رضوان </v>
          </cell>
          <cell r="D444" t="str">
            <v>لونا</v>
          </cell>
          <cell r="E444" t="str">
            <v>أنثى</v>
          </cell>
          <cell r="F444" t="str">
            <v>دمشق</v>
          </cell>
          <cell r="G444">
            <v>33376</v>
          </cell>
          <cell r="H444" t="str">
            <v>العربية السورية</v>
          </cell>
          <cell r="I444" t="str">
            <v>الرابعة</v>
          </cell>
          <cell r="J444" t="str">
            <v>أدبي</v>
          </cell>
          <cell r="Q444" t="str">
            <v/>
          </cell>
          <cell r="R444" t="str">
            <v>LUBNA ALMESELMANI</v>
          </cell>
          <cell r="S444" t="str">
            <v>RADWAN</v>
          </cell>
          <cell r="T444" t="str">
            <v>LUNA</v>
          </cell>
          <cell r="U444" t="str">
            <v>DAMASCUS</v>
          </cell>
          <cell r="V444" t="str">
            <v/>
          </cell>
          <cell r="W444" t="str">
            <v/>
          </cell>
          <cell r="X444" t="str">
            <v/>
          </cell>
          <cell r="Y444" t="str">
            <v/>
          </cell>
          <cell r="Z444" t="str">
            <v/>
          </cell>
          <cell r="AA444" t="str">
            <v/>
          </cell>
          <cell r="AB444" t="str">
            <v/>
          </cell>
          <cell r="AC444" t="str">
            <v/>
          </cell>
        </row>
        <row r="445">
          <cell r="A445">
            <v>519054</v>
          </cell>
          <cell r="B445" t="str">
            <v xml:space="preserve">لما هيفه </v>
          </cell>
          <cell r="C445" t="str">
            <v xml:space="preserve">نورس </v>
          </cell>
          <cell r="D445" t="str">
            <v>ليلا</v>
          </cell>
          <cell r="E445" t="str">
            <v>أنثى</v>
          </cell>
          <cell r="F445" t="str">
            <v xml:space="preserve">شطحة </v>
          </cell>
          <cell r="G445" t="str">
            <v>7/1/1990</v>
          </cell>
          <cell r="H445" t="str">
            <v>العربية السورية</v>
          </cell>
          <cell r="I445" t="str">
            <v>الرابعة</v>
          </cell>
          <cell r="J445" t="str">
            <v>أدبي</v>
          </cell>
          <cell r="K445" t="str">
            <v>2008</v>
          </cell>
          <cell r="Q445" t="str">
            <v/>
          </cell>
          <cell r="R445" t="str">
            <v xml:space="preserve">LAMA  HAYFAH </v>
          </cell>
          <cell r="S445" t="str">
            <v xml:space="preserve">NAWRAS </v>
          </cell>
          <cell r="T445" t="str">
            <v xml:space="preserve">LAILA </v>
          </cell>
          <cell r="U445" t="str">
            <v xml:space="preserve">SHATHA </v>
          </cell>
          <cell r="V445" t="str">
            <v/>
          </cell>
          <cell r="W445" t="str">
            <v/>
          </cell>
          <cell r="X445" t="str">
            <v/>
          </cell>
          <cell r="Y445" t="str">
            <v/>
          </cell>
          <cell r="Z445" t="str">
            <v/>
          </cell>
          <cell r="AA445" t="str">
            <v/>
          </cell>
          <cell r="AB445" t="str">
            <v/>
          </cell>
          <cell r="AC445" t="str">
            <v/>
          </cell>
        </row>
        <row r="446">
          <cell r="A446">
            <v>519060</v>
          </cell>
          <cell r="B446" t="str">
            <v>لمى خانم سلعوس</v>
          </cell>
          <cell r="C446" t="str">
            <v>محمد غسان</v>
          </cell>
          <cell r="D446" t="str">
            <v>مائده</v>
          </cell>
          <cell r="E446" t="str">
            <v>أنثى</v>
          </cell>
          <cell r="F446" t="str">
            <v>دمشق</v>
          </cell>
          <cell r="G446" t="str">
            <v>3/1/1984</v>
          </cell>
          <cell r="H446" t="str">
            <v>العربية السورية</v>
          </cell>
          <cell r="I446" t="str">
            <v>الثانية</v>
          </cell>
          <cell r="J446" t="str">
            <v>أدبي</v>
          </cell>
          <cell r="K446" t="str">
            <v>2014</v>
          </cell>
          <cell r="L446" t="str">
            <v>حماة</v>
          </cell>
          <cell r="Q446" t="str">
            <v/>
          </cell>
          <cell r="R446" t="str">
            <v>lama khanm salous</v>
          </cell>
          <cell r="S446" t="str">
            <v>mohammad ghasan</v>
          </cell>
          <cell r="T446" t="str">
            <v>maada</v>
          </cell>
          <cell r="U446" t="str">
            <v>damascus</v>
          </cell>
          <cell r="V446" t="str">
            <v/>
          </cell>
          <cell r="W446" t="str">
            <v/>
          </cell>
          <cell r="X446" t="str">
            <v/>
          </cell>
          <cell r="Y446" t="str">
            <v/>
          </cell>
          <cell r="Z446" t="str">
            <v/>
          </cell>
          <cell r="AA446" t="str">
            <v/>
          </cell>
          <cell r="AB446" t="str">
            <v/>
          </cell>
          <cell r="AC446" t="str">
            <v/>
          </cell>
        </row>
        <row r="447">
          <cell r="A447">
            <v>519069</v>
          </cell>
          <cell r="B447" t="str">
            <v>لمى ويس</v>
          </cell>
          <cell r="C447" t="str">
            <v xml:space="preserve">ماهر </v>
          </cell>
          <cell r="D447" t="str">
            <v>امل</v>
          </cell>
          <cell r="E447" t="str">
            <v>أنثى</v>
          </cell>
          <cell r="F447" t="str">
            <v>دمشق</v>
          </cell>
          <cell r="G447">
            <v>33984</v>
          </cell>
          <cell r="H447" t="str">
            <v>العربية السورية</v>
          </cell>
          <cell r="I447" t="str">
            <v>الرابعة</v>
          </cell>
          <cell r="J447" t="str">
            <v>أدبي</v>
          </cell>
          <cell r="Q447" t="str">
            <v/>
          </cell>
          <cell r="R447" t="str">
            <v>lama wees</v>
          </cell>
          <cell r="S447" t="str">
            <v>maher</v>
          </cell>
          <cell r="T447" t="str">
            <v>amal</v>
          </cell>
          <cell r="U447" t="str">
            <v>damascus</v>
          </cell>
          <cell r="V447" t="str">
            <v/>
          </cell>
          <cell r="W447" t="str">
            <v/>
          </cell>
          <cell r="X447" t="str">
            <v/>
          </cell>
          <cell r="Y447" t="str">
            <v/>
          </cell>
          <cell r="Z447" t="str">
            <v/>
          </cell>
          <cell r="AA447" t="str">
            <v/>
          </cell>
          <cell r="AB447" t="str">
            <v/>
          </cell>
          <cell r="AC447" t="str">
            <v/>
          </cell>
        </row>
        <row r="448">
          <cell r="A448">
            <v>519074</v>
          </cell>
          <cell r="B448" t="str">
            <v xml:space="preserve">ليال العلي </v>
          </cell>
          <cell r="C448" t="str">
            <v xml:space="preserve">صالح </v>
          </cell>
          <cell r="D448" t="str">
            <v>دعد</v>
          </cell>
          <cell r="E448" t="str">
            <v>أنثى</v>
          </cell>
          <cell r="F448" t="str">
            <v>شلوح</v>
          </cell>
          <cell r="G448">
            <v>34758</v>
          </cell>
          <cell r="H448" t="str">
            <v>العربية السورية</v>
          </cell>
          <cell r="I448" t="str">
            <v>الرابعة</v>
          </cell>
          <cell r="J448" t="str">
            <v>أدبي</v>
          </cell>
          <cell r="K448" t="str">
            <v/>
          </cell>
          <cell r="Q448" t="str">
            <v/>
          </cell>
          <cell r="R448" t="str">
            <v>layal alali</v>
          </cell>
          <cell r="S448" t="str">
            <v>saleh</v>
          </cell>
          <cell r="T448" t="str">
            <v>daeed</v>
          </cell>
          <cell r="U448" t="str">
            <v>shalouh</v>
          </cell>
          <cell r="V448" t="str">
            <v/>
          </cell>
          <cell r="W448" t="str">
            <v/>
          </cell>
          <cell r="X448" t="str">
            <v/>
          </cell>
          <cell r="Y448" t="str">
            <v/>
          </cell>
          <cell r="Z448" t="str">
            <v/>
          </cell>
          <cell r="AA448" t="str">
            <v/>
          </cell>
          <cell r="AB448" t="str">
            <v/>
          </cell>
          <cell r="AC448" t="str">
            <v/>
          </cell>
        </row>
        <row r="449">
          <cell r="A449">
            <v>519084</v>
          </cell>
          <cell r="B449" t="str">
            <v>ليلى العبد</v>
          </cell>
          <cell r="C449" t="str">
            <v>فايز</v>
          </cell>
          <cell r="D449" t="str">
            <v>وصفيه</v>
          </cell>
          <cell r="E449" t="str">
            <v>أنثى</v>
          </cell>
          <cell r="F449" t="str">
            <v>السويداء</v>
          </cell>
          <cell r="G449">
            <v>34723</v>
          </cell>
          <cell r="H449" t="str">
            <v>العربية السورية</v>
          </cell>
          <cell r="I449" t="str">
            <v>الرابعة</v>
          </cell>
          <cell r="J449" t="str">
            <v>أدبي</v>
          </cell>
          <cell r="L449" t="str">
            <v>السويداء</v>
          </cell>
          <cell r="Q449" t="str">
            <v/>
          </cell>
          <cell r="R449" t="str">
            <v>laila alabed</v>
          </cell>
          <cell r="S449" t="str">
            <v>fayz</v>
          </cell>
          <cell r="T449" t="str">
            <v>wasfiea</v>
          </cell>
          <cell r="U449" t="str">
            <v>swaida</v>
          </cell>
          <cell r="V449" t="str">
            <v/>
          </cell>
          <cell r="W449" t="str">
            <v/>
          </cell>
          <cell r="X449" t="str">
            <v/>
          </cell>
          <cell r="Y449" t="str">
            <v/>
          </cell>
          <cell r="Z449" t="str">
            <v/>
          </cell>
          <cell r="AA449" t="str">
            <v/>
          </cell>
          <cell r="AB449" t="str">
            <v/>
          </cell>
          <cell r="AC449" t="str">
            <v/>
          </cell>
        </row>
        <row r="450">
          <cell r="A450">
            <v>519086</v>
          </cell>
          <cell r="B450" t="str">
            <v>ليلى ديركي</v>
          </cell>
          <cell r="C450" t="str">
            <v>ابراهيم</v>
          </cell>
          <cell r="D450" t="str">
            <v>رجاء</v>
          </cell>
          <cell r="E450" t="str">
            <v/>
          </cell>
          <cell r="F450" t="str">
            <v/>
          </cell>
          <cell r="G450" t="str">
            <v/>
          </cell>
          <cell r="I450" t="str">
            <v>الثانية</v>
          </cell>
          <cell r="K450" t="str">
            <v/>
          </cell>
          <cell r="L450" t="str">
            <v/>
          </cell>
          <cell r="M450" t="str">
            <v/>
          </cell>
          <cell r="Q450" t="str">
            <v/>
          </cell>
          <cell r="R450" t="str">
            <v/>
          </cell>
          <cell r="S450" t="str">
            <v/>
          </cell>
          <cell r="T450" t="str">
            <v/>
          </cell>
          <cell r="U450" t="str">
            <v/>
          </cell>
          <cell r="V450" t="str">
            <v/>
          </cell>
          <cell r="W450" t="str">
            <v/>
          </cell>
          <cell r="X450" t="str">
            <v/>
          </cell>
          <cell r="Y450" t="str">
            <v/>
          </cell>
          <cell r="Z450" t="str">
            <v/>
          </cell>
          <cell r="AA450" t="str">
            <v/>
          </cell>
          <cell r="AB450" t="str">
            <v/>
          </cell>
          <cell r="AC450" t="str">
            <v/>
          </cell>
        </row>
        <row r="451">
          <cell r="A451">
            <v>519107</v>
          </cell>
          <cell r="B451" t="str">
            <v>مؤمنات كوكش</v>
          </cell>
          <cell r="C451" t="str">
            <v>محمد هشام</v>
          </cell>
          <cell r="D451" t="str">
            <v>ميسون</v>
          </cell>
          <cell r="E451" t="str">
            <v>أنثى</v>
          </cell>
          <cell r="F451" t="str">
            <v>دمشق</v>
          </cell>
          <cell r="G451">
            <v>35485</v>
          </cell>
          <cell r="H451" t="str">
            <v>العربية السورية</v>
          </cell>
          <cell r="I451" t="str">
            <v>الثالثة</v>
          </cell>
          <cell r="J451" t="str">
            <v>أدبي</v>
          </cell>
          <cell r="K451" t="str">
            <v/>
          </cell>
          <cell r="Q451" t="str">
            <v/>
          </cell>
          <cell r="R451" t="str">
            <v>MOMENAT KOKSH</v>
          </cell>
          <cell r="S451" t="str">
            <v>MHD HESHAM</v>
          </cell>
          <cell r="T451" t="str">
            <v>MAYSON</v>
          </cell>
          <cell r="U451" t="str">
            <v>DAMASCUS</v>
          </cell>
          <cell r="V451" t="str">
            <v/>
          </cell>
          <cell r="W451" t="str">
            <v/>
          </cell>
          <cell r="X451" t="str">
            <v/>
          </cell>
          <cell r="Y451" t="str">
            <v/>
          </cell>
          <cell r="Z451" t="str">
            <v/>
          </cell>
          <cell r="AA451" t="str">
            <v/>
          </cell>
          <cell r="AB451" t="str">
            <v/>
          </cell>
          <cell r="AC451" t="str">
            <v/>
          </cell>
        </row>
        <row r="452">
          <cell r="A452">
            <v>519117</v>
          </cell>
          <cell r="B452" t="str">
            <v xml:space="preserve">مارلا الترك </v>
          </cell>
          <cell r="C452" t="str">
            <v xml:space="preserve">فريد </v>
          </cell>
          <cell r="D452" t="str">
            <v>رولا</v>
          </cell>
          <cell r="E452" t="str">
            <v>أنثى</v>
          </cell>
          <cell r="F452" t="str">
            <v>دمشق</v>
          </cell>
          <cell r="G452">
            <v>35535</v>
          </cell>
          <cell r="H452" t="str">
            <v>العربية السورية</v>
          </cell>
          <cell r="I452" t="str">
            <v>الثالثة</v>
          </cell>
          <cell r="J452" t="str">
            <v>أدبي</v>
          </cell>
          <cell r="K452" t="str">
            <v/>
          </cell>
          <cell r="Q452" t="str">
            <v/>
          </cell>
          <cell r="R452" t="str">
            <v>MARLA ALTREK</v>
          </cell>
          <cell r="S452" t="str">
            <v>FARED</v>
          </cell>
          <cell r="T452" t="str">
            <v>ROULA</v>
          </cell>
          <cell r="U452" t="str">
            <v>DAMASCUS</v>
          </cell>
          <cell r="V452" t="str">
            <v/>
          </cell>
          <cell r="W452" t="str">
            <v/>
          </cell>
          <cell r="X452" t="str">
            <v/>
          </cell>
          <cell r="Y452" t="str">
            <v/>
          </cell>
          <cell r="Z452" t="str">
            <v/>
          </cell>
          <cell r="AA452" t="str">
            <v/>
          </cell>
          <cell r="AB452" t="str">
            <v/>
          </cell>
          <cell r="AC452" t="str">
            <v/>
          </cell>
        </row>
        <row r="453">
          <cell r="A453">
            <v>519118</v>
          </cell>
          <cell r="B453" t="str">
            <v xml:space="preserve">ماري الحلو </v>
          </cell>
          <cell r="C453" t="str">
            <v>ميلاد</v>
          </cell>
          <cell r="D453" t="str">
            <v>ايلين</v>
          </cell>
          <cell r="E453" t="str">
            <v>أنثى</v>
          </cell>
          <cell r="F453" t="str">
            <v xml:space="preserve">التل </v>
          </cell>
          <cell r="G453">
            <v>29179</v>
          </cell>
          <cell r="H453" t="str">
            <v>العربية السورية</v>
          </cell>
          <cell r="I453" t="str">
            <v>الثالثة</v>
          </cell>
          <cell r="J453" t="str">
            <v>أدبي</v>
          </cell>
          <cell r="K453" t="str">
            <v/>
          </cell>
          <cell r="Q453" t="str">
            <v/>
          </cell>
          <cell r="R453" t="str">
            <v xml:space="preserve">marei alhelo </v>
          </cell>
          <cell r="S453" t="str">
            <v xml:space="preserve">melad </v>
          </cell>
          <cell r="T453" t="str">
            <v xml:space="preserve">eleen </v>
          </cell>
          <cell r="U453" t="str">
            <v xml:space="preserve">altall </v>
          </cell>
          <cell r="V453" t="str">
            <v/>
          </cell>
          <cell r="W453" t="str">
            <v/>
          </cell>
          <cell r="X453" t="str">
            <v/>
          </cell>
          <cell r="Y453" t="str">
            <v/>
          </cell>
          <cell r="Z453" t="str">
            <v/>
          </cell>
          <cell r="AA453" t="str">
            <v/>
          </cell>
          <cell r="AB453" t="str">
            <v/>
          </cell>
          <cell r="AC453" t="str">
            <v/>
          </cell>
        </row>
        <row r="454">
          <cell r="A454">
            <v>519120</v>
          </cell>
          <cell r="B454" t="str">
            <v xml:space="preserve">ماري عمران </v>
          </cell>
          <cell r="C454" t="str">
            <v xml:space="preserve">بسام </v>
          </cell>
          <cell r="D454" t="str">
            <v>سحر</v>
          </cell>
          <cell r="E454" t="str">
            <v>أنثى</v>
          </cell>
          <cell r="F454" t="str">
            <v>دمشق</v>
          </cell>
          <cell r="G454">
            <v>35296</v>
          </cell>
          <cell r="H454" t="str">
            <v>العربية السورية</v>
          </cell>
          <cell r="I454" t="str">
            <v>الثالثة</v>
          </cell>
          <cell r="J454" t="str">
            <v>أدبي</v>
          </cell>
          <cell r="K454">
            <v>2014</v>
          </cell>
          <cell r="Q454" t="str">
            <v/>
          </cell>
          <cell r="R454" t="str">
            <v>MARY OMRAN</v>
          </cell>
          <cell r="S454" t="str">
            <v>BASAM</v>
          </cell>
          <cell r="T454" t="str">
            <v>SAHAR</v>
          </cell>
          <cell r="U454" t="str">
            <v>DAMASCUS</v>
          </cell>
          <cell r="V454" t="str">
            <v/>
          </cell>
          <cell r="W454" t="str">
            <v/>
          </cell>
          <cell r="X454" t="str">
            <v/>
          </cell>
          <cell r="Y454" t="str">
            <v/>
          </cell>
          <cell r="Z454" t="str">
            <v/>
          </cell>
          <cell r="AA454" t="str">
            <v/>
          </cell>
          <cell r="AB454" t="str">
            <v/>
          </cell>
          <cell r="AC454" t="str">
            <v/>
          </cell>
        </row>
        <row r="455">
          <cell r="A455">
            <v>519154</v>
          </cell>
          <cell r="B455" t="str">
            <v>مديحه عميش</v>
          </cell>
          <cell r="C455" t="str">
            <v>حمزه</v>
          </cell>
          <cell r="D455" t="str">
            <v>عطيه</v>
          </cell>
          <cell r="E455" t="str">
            <v>أنثى</v>
          </cell>
          <cell r="F455" t="str">
            <v>جوبر</v>
          </cell>
          <cell r="G455">
            <v>21565</v>
          </cell>
          <cell r="H455" t="str">
            <v>العربية السورية</v>
          </cell>
          <cell r="I455" t="str">
            <v>الرابعة</v>
          </cell>
          <cell r="J455" t="str">
            <v>أدبي</v>
          </cell>
          <cell r="K455" t="str">
            <v/>
          </cell>
          <cell r="Q455" t="str">
            <v/>
          </cell>
          <cell r="R455" t="str">
            <v>MADEHA AMEESH</v>
          </cell>
          <cell r="S455" t="str">
            <v>HAMZA</v>
          </cell>
          <cell r="T455" t="str">
            <v>ATYEA</v>
          </cell>
          <cell r="U455" t="str">
            <v>DAMASCUS</v>
          </cell>
          <cell r="V455" t="str">
            <v/>
          </cell>
          <cell r="W455" t="str">
            <v/>
          </cell>
          <cell r="X455" t="str">
            <v/>
          </cell>
          <cell r="Y455" t="str">
            <v/>
          </cell>
          <cell r="Z455" t="str">
            <v/>
          </cell>
          <cell r="AA455" t="str">
            <v/>
          </cell>
          <cell r="AB455" t="str">
            <v/>
          </cell>
          <cell r="AC455" t="str">
            <v/>
          </cell>
        </row>
        <row r="456">
          <cell r="A456">
            <v>519175</v>
          </cell>
          <cell r="B456" t="str">
            <v>مروة توتنجي</v>
          </cell>
          <cell r="C456" t="str">
            <v>زهير</v>
          </cell>
          <cell r="D456" t="str">
            <v>باسمه</v>
          </cell>
          <cell r="E456" t="str">
            <v>أنثى</v>
          </cell>
          <cell r="F456" t="str">
            <v>دمشق</v>
          </cell>
          <cell r="G456">
            <v>30883</v>
          </cell>
          <cell r="H456" t="str">
            <v>العربية السورية</v>
          </cell>
          <cell r="I456" t="str">
            <v>الثالثة</v>
          </cell>
          <cell r="J456" t="str">
            <v>أدبي</v>
          </cell>
          <cell r="Q456" t="str">
            <v/>
          </cell>
          <cell r="R456" t="str">
            <v>MARWA TOTNJE</v>
          </cell>
          <cell r="S456" t="str">
            <v>ZUHIER</v>
          </cell>
          <cell r="T456" t="str">
            <v>BASEMA</v>
          </cell>
          <cell r="U456" t="str">
            <v>DAMASCUS</v>
          </cell>
          <cell r="V456" t="str">
            <v/>
          </cell>
          <cell r="W456" t="str">
            <v/>
          </cell>
          <cell r="X456" t="str">
            <v/>
          </cell>
          <cell r="Y456" t="str">
            <v/>
          </cell>
          <cell r="Z456" t="str">
            <v/>
          </cell>
          <cell r="AA456" t="str">
            <v/>
          </cell>
          <cell r="AB456" t="str">
            <v/>
          </cell>
          <cell r="AC456" t="str">
            <v/>
          </cell>
        </row>
        <row r="457">
          <cell r="A457">
            <v>519177</v>
          </cell>
          <cell r="B457" t="str">
            <v xml:space="preserve">مروة خطاب </v>
          </cell>
          <cell r="C457" t="str">
            <v xml:space="preserve">نادر </v>
          </cell>
          <cell r="D457" t="str">
            <v>هيام</v>
          </cell>
          <cell r="E457" t="str">
            <v/>
          </cell>
          <cell r="F457" t="str">
            <v/>
          </cell>
          <cell r="G457" t="str">
            <v/>
          </cell>
          <cell r="I457" t="str">
            <v>الثالثة</v>
          </cell>
          <cell r="K457" t="str">
            <v/>
          </cell>
          <cell r="L457" t="str">
            <v/>
          </cell>
          <cell r="M457" t="str">
            <v/>
          </cell>
          <cell r="Q457" t="str">
            <v/>
          </cell>
          <cell r="R457" t="str">
            <v/>
          </cell>
          <cell r="S457" t="str">
            <v/>
          </cell>
          <cell r="T457" t="str">
            <v/>
          </cell>
          <cell r="U457" t="str">
            <v/>
          </cell>
          <cell r="V457" t="str">
            <v/>
          </cell>
          <cell r="W457" t="str">
            <v/>
          </cell>
          <cell r="X457" t="str">
            <v/>
          </cell>
          <cell r="Y457" t="str">
            <v/>
          </cell>
          <cell r="Z457" t="str">
            <v/>
          </cell>
          <cell r="AA457" t="str">
            <v/>
          </cell>
          <cell r="AB457" t="str">
            <v>م</v>
          </cell>
          <cell r="AC457" t="str">
            <v/>
          </cell>
        </row>
        <row r="458">
          <cell r="A458">
            <v>519179</v>
          </cell>
          <cell r="B458" t="str">
            <v>مروة سعد الدين</v>
          </cell>
          <cell r="C458" t="str">
            <v>فتحي</v>
          </cell>
          <cell r="D458" t="str">
            <v>دلال</v>
          </cell>
          <cell r="E458" t="str">
            <v>أنثى</v>
          </cell>
          <cell r="F458" t="str">
            <v>دمشق</v>
          </cell>
          <cell r="G458">
            <v>33695</v>
          </cell>
          <cell r="H458" t="str">
            <v>العربية السورية</v>
          </cell>
          <cell r="I458" t="str">
            <v>الثالثة</v>
          </cell>
          <cell r="J458" t="str">
            <v>فنون نسوية</v>
          </cell>
          <cell r="L458" t="str">
            <v>القنيطرة</v>
          </cell>
          <cell r="Q458" t="str">
            <v/>
          </cell>
          <cell r="R458" t="str">
            <v>MARWA SAADEDDIN</v>
          </cell>
          <cell r="S458" t="str">
            <v>FATHI</v>
          </cell>
          <cell r="T458" t="str">
            <v>DALAL</v>
          </cell>
          <cell r="U458" t="str">
            <v>DAMASCUS</v>
          </cell>
          <cell r="V458" t="str">
            <v/>
          </cell>
          <cell r="W458" t="str">
            <v/>
          </cell>
          <cell r="X458" t="str">
            <v/>
          </cell>
          <cell r="Y458" t="str">
            <v/>
          </cell>
          <cell r="Z458" t="str">
            <v/>
          </cell>
          <cell r="AA458" t="str">
            <v/>
          </cell>
          <cell r="AB458" t="str">
            <v/>
          </cell>
          <cell r="AC458" t="str">
            <v/>
          </cell>
        </row>
        <row r="459">
          <cell r="A459">
            <v>519180</v>
          </cell>
          <cell r="B459" t="str">
            <v>مروه ابوشاش</v>
          </cell>
          <cell r="C459" t="str">
            <v>شفيق</v>
          </cell>
          <cell r="D459" t="str">
            <v>نصرى</v>
          </cell>
          <cell r="E459" t="str">
            <v>أنثى</v>
          </cell>
          <cell r="F459" t="str">
            <v>جرمانا</v>
          </cell>
          <cell r="G459">
            <v>34087</v>
          </cell>
          <cell r="H459" t="str">
            <v>العربية السورية</v>
          </cell>
          <cell r="I459" t="str">
            <v>الرابعة</v>
          </cell>
          <cell r="J459" t="str">
            <v>علمي</v>
          </cell>
          <cell r="K459">
            <v>2011</v>
          </cell>
          <cell r="Q459" t="str">
            <v/>
          </cell>
          <cell r="R459" t="str">
            <v>marwa abo shash</v>
          </cell>
          <cell r="S459" t="str">
            <v>shafeq</v>
          </cell>
          <cell r="T459" t="str">
            <v>nasra</v>
          </cell>
          <cell r="U459" t="str">
            <v>jaramana</v>
          </cell>
          <cell r="V459" t="str">
            <v/>
          </cell>
          <cell r="W459" t="str">
            <v/>
          </cell>
          <cell r="X459" t="str">
            <v/>
          </cell>
          <cell r="Y459" t="str">
            <v/>
          </cell>
          <cell r="Z459" t="str">
            <v/>
          </cell>
          <cell r="AA459" t="str">
            <v/>
          </cell>
          <cell r="AB459" t="str">
            <v/>
          </cell>
          <cell r="AC459" t="str">
            <v/>
          </cell>
        </row>
        <row r="460">
          <cell r="A460">
            <v>519185</v>
          </cell>
          <cell r="B460" t="str">
            <v>مروه المسوتي</v>
          </cell>
          <cell r="C460" t="str">
            <v>عبد العزيز</v>
          </cell>
          <cell r="D460" t="str">
            <v>سمر</v>
          </cell>
          <cell r="E460" t="str">
            <v>أنثى</v>
          </cell>
          <cell r="F460" t="str">
            <v>دمشق</v>
          </cell>
          <cell r="G460" t="str">
            <v>1/10/1981</v>
          </cell>
          <cell r="H460" t="str">
            <v>العربية السورية</v>
          </cell>
          <cell r="I460" t="str">
            <v>الرابعة</v>
          </cell>
          <cell r="J460" t="str">
            <v>علمي</v>
          </cell>
          <cell r="K460" t="str">
            <v>1998</v>
          </cell>
          <cell r="Q460" t="str">
            <v/>
          </cell>
          <cell r="R460" t="str">
            <v>MARWA ALMSOUTY</v>
          </cell>
          <cell r="S460" t="str">
            <v>ABD ALAZIZ</v>
          </cell>
          <cell r="T460" t="str">
            <v>SAMAR</v>
          </cell>
          <cell r="U460" t="str">
            <v>DAMASCUS</v>
          </cell>
          <cell r="V460" t="str">
            <v/>
          </cell>
          <cell r="W460" t="str">
            <v/>
          </cell>
          <cell r="X460" t="str">
            <v/>
          </cell>
          <cell r="Y460" t="str">
            <v/>
          </cell>
          <cell r="Z460" t="str">
            <v/>
          </cell>
          <cell r="AA460" t="str">
            <v/>
          </cell>
          <cell r="AB460" t="str">
            <v/>
          </cell>
          <cell r="AC460" t="str">
            <v/>
          </cell>
        </row>
        <row r="461">
          <cell r="A461">
            <v>519194</v>
          </cell>
          <cell r="B461" t="str">
            <v>مريانا الداهوك</v>
          </cell>
          <cell r="C461" t="str">
            <v xml:space="preserve">مروان </v>
          </cell>
          <cell r="D461" t="str">
            <v>هويده</v>
          </cell>
          <cell r="E461" t="str">
            <v>أنثى</v>
          </cell>
          <cell r="F461" t="str">
            <v>جرمانا</v>
          </cell>
          <cell r="G461">
            <v>35431</v>
          </cell>
          <cell r="H461" t="str">
            <v>العربية السورية</v>
          </cell>
          <cell r="I461" t="str">
            <v>الثالثة</v>
          </cell>
          <cell r="J461" t="str">
            <v>أدبي</v>
          </cell>
          <cell r="L461" t="str">
            <v>السويداء</v>
          </cell>
          <cell r="Q461" t="str">
            <v/>
          </cell>
          <cell r="R461" t="str">
            <v>meriana aldahok</v>
          </cell>
          <cell r="S461" t="str">
            <v>marwan</v>
          </cell>
          <cell r="T461" t="str">
            <v>hoyda</v>
          </cell>
          <cell r="U461" t="str">
            <v>jaramana</v>
          </cell>
          <cell r="V461" t="str">
            <v/>
          </cell>
          <cell r="W461" t="str">
            <v/>
          </cell>
          <cell r="X461" t="str">
            <v/>
          </cell>
          <cell r="Y461" t="str">
            <v/>
          </cell>
          <cell r="Z461" t="str">
            <v/>
          </cell>
          <cell r="AA461" t="str">
            <v/>
          </cell>
          <cell r="AB461" t="str">
            <v/>
          </cell>
          <cell r="AC461" t="str">
            <v/>
          </cell>
        </row>
        <row r="462">
          <cell r="A462">
            <v>519196</v>
          </cell>
          <cell r="B462" t="str">
            <v>مريم احمد</v>
          </cell>
          <cell r="C462" t="str">
            <v>نصر</v>
          </cell>
          <cell r="D462" t="str">
            <v>منيره</v>
          </cell>
          <cell r="E462" t="str">
            <v>أنثى</v>
          </cell>
          <cell r="F462" t="str">
            <v>دمشق</v>
          </cell>
          <cell r="G462">
            <v>35495</v>
          </cell>
          <cell r="H462" t="str">
            <v>العربية السورية</v>
          </cell>
          <cell r="I462" t="str">
            <v>الرابعة</v>
          </cell>
          <cell r="J462" t="str">
            <v>أدبي</v>
          </cell>
          <cell r="K462" t="str">
            <v/>
          </cell>
          <cell r="Q462" t="str">
            <v/>
          </cell>
          <cell r="R462" t="str">
            <v>MARIAM AHMAD</v>
          </cell>
          <cell r="S462" t="str">
            <v>NASER</v>
          </cell>
          <cell r="T462" t="str">
            <v>MONEIRA</v>
          </cell>
          <cell r="U462" t="str">
            <v>DAMASCUS</v>
          </cell>
          <cell r="V462" t="str">
            <v/>
          </cell>
          <cell r="W462" t="str">
            <v/>
          </cell>
          <cell r="X462" t="str">
            <v/>
          </cell>
          <cell r="Y462" t="str">
            <v/>
          </cell>
          <cell r="Z462" t="str">
            <v/>
          </cell>
          <cell r="AA462" t="str">
            <v/>
          </cell>
          <cell r="AB462" t="str">
            <v/>
          </cell>
          <cell r="AC462" t="str">
            <v/>
          </cell>
        </row>
        <row r="463">
          <cell r="A463">
            <v>519208</v>
          </cell>
          <cell r="B463" t="str">
            <v>مريم سعدية</v>
          </cell>
          <cell r="C463" t="str">
            <v>عماد</v>
          </cell>
          <cell r="D463" t="str">
            <v>ناديا</v>
          </cell>
          <cell r="E463" t="str">
            <v>أنثى</v>
          </cell>
          <cell r="F463" t="str">
            <v>يرموك</v>
          </cell>
          <cell r="G463">
            <v>35432</v>
          </cell>
          <cell r="H463" t="str">
            <v>الفلسطينية السورية</v>
          </cell>
          <cell r="I463" t="str">
            <v>الثالثة حديث</v>
          </cell>
          <cell r="J463" t="str">
            <v>أدبي</v>
          </cell>
          <cell r="K463">
            <v>2015</v>
          </cell>
          <cell r="L463" t="str">
            <v>ريف دمشق</v>
          </cell>
        </row>
        <row r="464">
          <cell r="A464">
            <v>519214</v>
          </cell>
          <cell r="B464" t="str">
            <v xml:space="preserve">مزنة ملص </v>
          </cell>
          <cell r="C464" t="str">
            <v>احمد</v>
          </cell>
          <cell r="D464" t="str">
            <v>فاتنه</v>
          </cell>
          <cell r="E464" t="str">
            <v>أنثى</v>
          </cell>
          <cell r="F464" t="str">
            <v>دمشق</v>
          </cell>
          <cell r="G464">
            <v>32650</v>
          </cell>
          <cell r="H464" t="str">
            <v>العربية السورية</v>
          </cell>
          <cell r="I464" t="str">
            <v>الثالثة</v>
          </cell>
          <cell r="J464" t="str">
            <v>أدبي</v>
          </cell>
          <cell r="Q464" t="str">
            <v/>
          </cell>
          <cell r="R464" t="str">
            <v>MUZNA MALAS</v>
          </cell>
          <cell r="S464" t="str">
            <v>AHMAD</v>
          </cell>
          <cell r="T464" t="str">
            <v>FATINA</v>
          </cell>
          <cell r="U464" t="str">
            <v>DAMASCUS</v>
          </cell>
          <cell r="V464" t="str">
            <v/>
          </cell>
          <cell r="W464" t="str">
            <v/>
          </cell>
          <cell r="X464" t="str">
            <v/>
          </cell>
          <cell r="Y464" t="str">
            <v/>
          </cell>
          <cell r="Z464" t="str">
            <v/>
          </cell>
          <cell r="AA464" t="str">
            <v/>
          </cell>
          <cell r="AB464" t="str">
            <v/>
          </cell>
          <cell r="AC464" t="str">
            <v/>
          </cell>
        </row>
        <row r="465">
          <cell r="A465">
            <v>519229</v>
          </cell>
          <cell r="B465" t="str">
            <v>منار جزماتي</v>
          </cell>
          <cell r="C465" t="str">
            <v>محمد ياسر</v>
          </cell>
          <cell r="D465" t="str">
            <v>فاطمه</v>
          </cell>
          <cell r="E465" t="str">
            <v>أنثى</v>
          </cell>
          <cell r="F465" t="str">
            <v>دمشق</v>
          </cell>
          <cell r="G465">
            <v>28759</v>
          </cell>
          <cell r="H465" t="str">
            <v>العربية السورية</v>
          </cell>
          <cell r="I465" t="str">
            <v>الرابعة</v>
          </cell>
          <cell r="J465" t="str">
            <v>ادبي</v>
          </cell>
        </row>
        <row r="466">
          <cell r="A466">
            <v>519264</v>
          </cell>
          <cell r="B466" t="str">
            <v>منيرة حوري</v>
          </cell>
          <cell r="C466" t="str">
            <v>دريد</v>
          </cell>
          <cell r="D466" t="str">
            <v>سميرة</v>
          </cell>
          <cell r="E466" t="str">
            <v>أنثى</v>
          </cell>
          <cell r="F466" t="str">
            <v>النبك</v>
          </cell>
          <cell r="G466">
            <v>35536</v>
          </cell>
          <cell r="H466" t="str">
            <v>العربية السورية</v>
          </cell>
          <cell r="I466" t="str">
            <v>الرابعة</v>
          </cell>
          <cell r="J466" t="str">
            <v>فنون نسوية</v>
          </cell>
          <cell r="K466">
            <v>2015</v>
          </cell>
          <cell r="Q466" t="str">
            <v/>
          </cell>
          <cell r="R466" t="str">
            <v>moneera hory</v>
          </cell>
          <cell r="S466" t="str">
            <v>dored</v>
          </cell>
          <cell r="T466" t="str">
            <v>samira</v>
          </cell>
          <cell r="U466" t="str">
            <v>alnabk</v>
          </cell>
          <cell r="V466" t="str">
            <v/>
          </cell>
          <cell r="W466" t="str">
            <v/>
          </cell>
          <cell r="X466" t="str">
            <v/>
          </cell>
          <cell r="Y466" t="str">
            <v/>
          </cell>
          <cell r="Z466" t="str">
            <v/>
          </cell>
          <cell r="AA466" t="str">
            <v/>
          </cell>
          <cell r="AB466" t="str">
            <v/>
          </cell>
          <cell r="AC466" t="str">
            <v/>
          </cell>
        </row>
        <row r="467">
          <cell r="A467">
            <v>519274</v>
          </cell>
          <cell r="B467" t="str">
            <v>مي علي</v>
          </cell>
          <cell r="C467" t="str">
            <v>عدنان</v>
          </cell>
          <cell r="D467" t="str">
            <v>بديعة</v>
          </cell>
          <cell r="E467" t="str">
            <v>أنثى</v>
          </cell>
          <cell r="F467" t="str">
            <v>بسين 52</v>
          </cell>
          <cell r="G467">
            <v>33632</v>
          </cell>
          <cell r="H467" t="str">
            <v>العربية السورية</v>
          </cell>
          <cell r="I467" t="str">
            <v>الثالثة</v>
          </cell>
          <cell r="J467" t="str">
            <v>أدبي</v>
          </cell>
          <cell r="L467" t="str">
            <v>اللاذقية</v>
          </cell>
          <cell r="Q467" t="str">
            <v/>
          </cell>
          <cell r="R467" t="str">
            <v>mai  ali</v>
          </cell>
          <cell r="S467" t="str">
            <v>adnan</v>
          </cell>
          <cell r="T467" t="str">
            <v>badeaa</v>
          </cell>
          <cell r="U467" t="str">
            <v>damascus</v>
          </cell>
          <cell r="V467" t="str">
            <v/>
          </cell>
          <cell r="W467" t="str">
            <v/>
          </cell>
          <cell r="X467" t="str">
            <v/>
          </cell>
          <cell r="Y467" t="str">
            <v/>
          </cell>
          <cell r="Z467" t="str">
            <v/>
          </cell>
          <cell r="AA467" t="str">
            <v/>
          </cell>
          <cell r="AB467" t="str">
            <v/>
          </cell>
          <cell r="AC467" t="str">
            <v>مستنفذ ثاني  2022-2023</v>
          </cell>
        </row>
        <row r="468">
          <cell r="A468">
            <v>519278</v>
          </cell>
          <cell r="B468" t="str">
            <v xml:space="preserve">ميادة القطريب </v>
          </cell>
          <cell r="C468" t="str">
            <v xml:space="preserve">اوسامة </v>
          </cell>
          <cell r="D468" t="str">
            <v>جينا</v>
          </cell>
          <cell r="E468" t="str">
            <v>أنثى</v>
          </cell>
          <cell r="F468" t="str">
            <v>دمشق</v>
          </cell>
          <cell r="G468">
            <v>33974</v>
          </cell>
          <cell r="H468" t="str">
            <v>العربية السورية</v>
          </cell>
          <cell r="I468" t="str">
            <v>الرابعة</v>
          </cell>
          <cell r="J468" t="str">
            <v>أدبي</v>
          </cell>
          <cell r="L468" t="str">
            <v>القنيطرة</v>
          </cell>
          <cell r="M468" t="str">
            <v>القنيطرة</v>
          </cell>
          <cell r="Q468" t="str">
            <v/>
          </cell>
          <cell r="R468" t="str">
            <v>MAYADA ALKATRIB</v>
          </cell>
          <cell r="S468" t="str">
            <v>OSAMA</v>
          </cell>
          <cell r="T468" t="str">
            <v>JINA</v>
          </cell>
          <cell r="U468" t="str">
            <v>DAMASCUS</v>
          </cell>
          <cell r="V468" t="str">
            <v/>
          </cell>
          <cell r="W468" t="str">
            <v/>
          </cell>
          <cell r="X468" t="str">
            <v/>
          </cell>
          <cell r="Y468" t="str">
            <v/>
          </cell>
          <cell r="Z468" t="str">
            <v/>
          </cell>
          <cell r="AA468" t="str">
            <v/>
          </cell>
          <cell r="AB468" t="str">
            <v/>
          </cell>
          <cell r="AC468" t="str">
            <v/>
          </cell>
        </row>
        <row r="469">
          <cell r="A469">
            <v>519281</v>
          </cell>
          <cell r="B469" t="str">
            <v xml:space="preserve">مياده سليمان </v>
          </cell>
          <cell r="C469" t="str">
            <v xml:space="preserve">احمد </v>
          </cell>
          <cell r="D469" t="str">
            <v>وجيهه</v>
          </cell>
          <cell r="E469" t="str">
            <v>أنثى</v>
          </cell>
          <cell r="F469" t="str">
            <v>دمشق</v>
          </cell>
          <cell r="G469">
            <v>29913</v>
          </cell>
          <cell r="H469" t="str">
            <v>العربية السورية</v>
          </cell>
          <cell r="I469" t="str">
            <v>الرابعة</v>
          </cell>
          <cell r="J469" t="str">
            <v>فنون نسوية</v>
          </cell>
          <cell r="K469">
            <v>1999</v>
          </cell>
          <cell r="Q469" t="str">
            <v/>
          </cell>
          <cell r="R469" t="str">
            <v>MAYADA SOLAIMAN</v>
          </cell>
          <cell r="S469" t="str">
            <v>AHMAD</v>
          </cell>
          <cell r="T469" t="str">
            <v>WAJEHA</v>
          </cell>
          <cell r="U469" t="str">
            <v>DAMASCUS</v>
          </cell>
          <cell r="V469" t="str">
            <v/>
          </cell>
          <cell r="W469" t="str">
            <v/>
          </cell>
          <cell r="X469" t="str">
            <v/>
          </cell>
          <cell r="Y469" t="str">
            <v/>
          </cell>
          <cell r="Z469" t="str">
            <v/>
          </cell>
          <cell r="AA469" t="str">
            <v/>
          </cell>
          <cell r="AB469" t="str">
            <v/>
          </cell>
          <cell r="AC469" t="str">
            <v>مستنفذ فصل اول 2023-2024</v>
          </cell>
        </row>
        <row r="470">
          <cell r="A470">
            <v>519291</v>
          </cell>
          <cell r="B470" t="str">
            <v>ميريل نجمه</v>
          </cell>
          <cell r="C470" t="str">
            <v>عادل</v>
          </cell>
          <cell r="D470" t="str">
            <v>يولا</v>
          </cell>
          <cell r="E470" t="str">
            <v>أنثى</v>
          </cell>
          <cell r="F470" t="str">
            <v>دمشق</v>
          </cell>
          <cell r="G470">
            <v>35801</v>
          </cell>
          <cell r="H470" t="str">
            <v>العربية السورية</v>
          </cell>
          <cell r="I470" t="str">
            <v>الرابعة</v>
          </cell>
          <cell r="J470" t="str">
            <v>فنون نسوية</v>
          </cell>
          <cell r="K470">
            <v>2015</v>
          </cell>
          <cell r="L470" t="str">
            <v>دمشق</v>
          </cell>
        </row>
        <row r="471">
          <cell r="A471">
            <v>519293</v>
          </cell>
          <cell r="B471" t="str">
            <v>ميساء الخيمي</v>
          </cell>
          <cell r="C471" t="str">
            <v xml:space="preserve">محمد أيمن </v>
          </cell>
          <cell r="D471" t="str">
            <v>هدى</v>
          </cell>
          <cell r="E471" t="str">
            <v>أنثى</v>
          </cell>
          <cell r="F471" t="str">
            <v>دمشق</v>
          </cell>
          <cell r="G471">
            <v>32434</v>
          </cell>
          <cell r="H471" t="str">
            <v>العربية السورية</v>
          </cell>
          <cell r="I471" t="str">
            <v>الرابعة</v>
          </cell>
          <cell r="J471" t="str">
            <v>أدبي</v>
          </cell>
          <cell r="K471" t="str">
            <v/>
          </cell>
          <cell r="Q471" t="str">
            <v/>
          </cell>
          <cell r="R471" t="str">
            <v xml:space="preserve"> maysaa alkheami</v>
          </cell>
          <cell r="S471" t="str">
            <v>mhd aeman</v>
          </cell>
          <cell r="T471" t="str">
            <v>houda</v>
          </cell>
          <cell r="U471" t="str">
            <v>damascous</v>
          </cell>
          <cell r="V471" t="str">
            <v/>
          </cell>
          <cell r="W471" t="str">
            <v/>
          </cell>
          <cell r="X471" t="str">
            <v/>
          </cell>
          <cell r="Y471" t="str">
            <v/>
          </cell>
          <cell r="Z471" t="str">
            <v/>
          </cell>
          <cell r="AA471" t="str">
            <v/>
          </cell>
          <cell r="AB471" t="str">
            <v/>
          </cell>
          <cell r="AC471" t="str">
            <v>مستنفذ فصل اول 2023-2024</v>
          </cell>
        </row>
        <row r="472">
          <cell r="A472">
            <v>519319</v>
          </cell>
          <cell r="B472" t="str">
            <v>ناديه بدر</v>
          </cell>
          <cell r="C472" t="str">
            <v>رياض</v>
          </cell>
          <cell r="D472" t="str">
            <v>بندر</v>
          </cell>
          <cell r="E472" t="str">
            <v>أنثى</v>
          </cell>
          <cell r="F472" t="str">
            <v>برزه</v>
          </cell>
          <cell r="G472">
            <v>28171</v>
          </cell>
          <cell r="H472" t="str">
            <v>العربية السورية</v>
          </cell>
          <cell r="I472" t="str">
            <v>الثانية</v>
          </cell>
          <cell r="J472" t="str">
            <v>أدبي</v>
          </cell>
          <cell r="L472" t="str">
            <v>القنيطرة</v>
          </cell>
        </row>
        <row r="473">
          <cell r="A473">
            <v>519325</v>
          </cell>
          <cell r="B473" t="str">
            <v xml:space="preserve">نانسي  مخلوف </v>
          </cell>
          <cell r="C473" t="str">
            <v xml:space="preserve">سمير </v>
          </cell>
          <cell r="D473" t="str">
            <v>امل</v>
          </cell>
          <cell r="E473" t="str">
            <v>أنثى</v>
          </cell>
          <cell r="F473" t="str">
            <v>دمشق</v>
          </cell>
          <cell r="G473">
            <v>33974</v>
          </cell>
          <cell r="H473" t="str">
            <v>العربية السورية</v>
          </cell>
          <cell r="I473" t="str">
            <v>الرابعة</v>
          </cell>
          <cell r="J473" t="str">
            <v>أدبي</v>
          </cell>
          <cell r="K473" t="str">
            <v/>
          </cell>
          <cell r="Q473" t="str">
            <v/>
          </cell>
          <cell r="R473" t="str">
            <v>Nance Makhlof</v>
          </cell>
          <cell r="S473" t="str">
            <v>Smamer</v>
          </cell>
          <cell r="T473" t="str">
            <v>Amal</v>
          </cell>
          <cell r="U473" t="str">
            <v>Damascus</v>
          </cell>
          <cell r="V473" t="str">
            <v/>
          </cell>
          <cell r="W473" t="str">
            <v/>
          </cell>
          <cell r="X473" t="str">
            <v/>
          </cell>
          <cell r="Y473" t="str">
            <v/>
          </cell>
          <cell r="Z473" t="str">
            <v/>
          </cell>
          <cell r="AA473" t="str">
            <v/>
          </cell>
          <cell r="AB473" t="str">
            <v/>
          </cell>
          <cell r="AC473" t="str">
            <v/>
          </cell>
        </row>
        <row r="474">
          <cell r="A474">
            <v>519327</v>
          </cell>
          <cell r="B474" t="str">
            <v>ناهد حجله</v>
          </cell>
          <cell r="C474" t="str">
            <v>ناظم</v>
          </cell>
          <cell r="D474" t="str">
            <v>فايزة</v>
          </cell>
          <cell r="E474" t="str">
            <v>أنثى</v>
          </cell>
          <cell r="F474" t="str">
            <v>مشفى دوما</v>
          </cell>
          <cell r="G474">
            <v>34667</v>
          </cell>
          <cell r="H474" t="str">
            <v>العربية السورية</v>
          </cell>
          <cell r="I474" t="str">
            <v>الرابعة</v>
          </cell>
          <cell r="J474" t="str">
            <v>أدبي</v>
          </cell>
          <cell r="K474">
            <v>2014</v>
          </cell>
          <cell r="Q474" t="str">
            <v/>
          </cell>
          <cell r="R474" t="str">
            <v>nahed  hjleh</v>
          </cell>
          <cell r="S474" t="str">
            <v>nazem</v>
          </cell>
          <cell r="T474" t="str">
            <v>fayzeh</v>
          </cell>
          <cell r="U474" t="str">
            <v xml:space="preserve">doma </v>
          </cell>
          <cell r="V474" t="str">
            <v/>
          </cell>
          <cell r="W474" t="str">
            <v/>
          </cell>
          <cell r="X474" t="str">
            <v/>
          </cell>
          <cell r="Y474" t="str">
            <v/>
          </cell>
          <cell r="Z474" t="str">
            <v/>
          </cell>
          <cell r="AA474" t="str">
            <v/>
          </cell>
          <cell r="AB474" t="str">
            <v/>
          </cell>
          <cell r="AC474" t="str">
            <v/>
          </cell>
        </row>
        <row r="475">
          <cell r="A475">
            <v>519328</v>
          </cell>
          <cell r="B475" t="str">
            <v>ناهد خولي</v>
          </cell>
          <cell r="C475" t="str">
            <v>محمد</v>
          </cell>
          <cell r="D475" t="str">
            <v>امينه</v>
          </cell>
          <cell r="E475" t="str">
            <v>أنثى</v>
          </cell>
          <cell r="F475" t="str">
            <v/>
          </cell>
          <cell r="H475" t="str">
            <v>العربية السورية</v>
          </cell>
          <cell r="I475" t="str">
            <v>الرابعة</v>
          </cell>
        </row>
        <row r="476">
          <cell r="A476">
            <v>519333</v>
          </cell>
          <cell r="B476" t="str">
            <v>نبال عكرمه</v>
          </cell>
          <cell r="C476" t="str">
            <v>عبد الباسط</v>
          </cell>
          <cell r="D476" t="str">
            <v>وصال</v>
          </cell>
          <cell r="E476" t="str">
            <v>أنثى</v>
          </cell>
          <cell r="F476" t="str">
            <v>دمشق</v>
          </cell>
          <cell r="G476">
            <v>35447</v>
          </cell>
          <cell r="H476" t="str">
            <v>العربية السورية</v>
          </cell>
          <cell r="I476" t="str">
            <v>الاولى</v>
          </cell>
          <cell r="J476" t="str">
            <v>أدبي</v>
          </cell>
          <cell r="K476">
            <v>2014</v>
          </cell>
          <cell r="L476" t="str">
            <v>دمشق</v>
          </cell>
        </row>
        <row r="477">
          <cell r="A477">
            <v>519343</v>
          </cell>
          <cell r="B477" t="str">
            <v xml:space="preserve">نجوى قمر </v>
          </cell>
          <cell r="C477" t="str">
            <v xml:space="preserve">سلمان </v>
          </cell>
          <cell r="D477" t="str">
            <v>عائشة</v>
          </cell>
          <cell r="E477" t="str">
            <v>أنثى</v>
          </cell>
          <cell r="F477" t="str">
            <v>دمشق</v>
          </cell>
          <cell r="G477">
            <v>32336</v>
          </cell>
          <cell r="H477" t="str">
            <v>العربية السورية</v>
          </cell>
          <cell r="I477" t="str">
            <v>الرابعة</v>
          </cell>
          <cell r="J477" t="str">
            <v>فنون نسوية</v>
          </cell>
          <cell r="K477">
            <v>2006</v>
          </cell>
          <cell r="Q477" t="str">
            <v/>
          </cell>
          <cell r="R477" t="str">
            <v>NAJWA QAMAR</v>
          </cell>
          <cell r="S477" t="str">
            <v>SALMAN</v>
          </cell>
          <cell r="T477" t="str">
            <v>AISHA</v>
          </cell>
          <cell r="U477" t="str">
            <v>DAMASCUS</v>
          </cell>
          <cell r="V477" t="str">
            <v/>
          </cell>
          <cell r="W477" t="str">
            <v/>
          </cell>
          <cell r="X477" t="str">
            <v/>
          </cell>
          <cell r="Y477" t="str">
            <v/>
          </cell>
          <cell r="Z477" t="str">
            <v/>
          </cell>
          <cell r="AA477" t="str">
            <v/>
          </cell>
          <cell r="AB477" t="str">
            <v/>
          </cell>
          <cell r="AC477" t="str">
            <v/>
          </cell>
        </row>
        <row r="478">
          <cell r="A478">
            <v>519345</v>
          </cell>
          <cell r="B478" t="str">
            <v>نده شنار</v>
          </cell>
          <cell r="C478" t="str">
            <v>عبدالله</v>
          </cell>
          <cell r="D478" t="str">
            <v>دلال</v>
          </cell>
          <cell r="E478" t="str">
            <v/>
          </cell>
          <cell r="F478" t="str">
            <v/>
          </cell>
          <cell r="I478" t="str">
            <v>الرابعة</v>
          </cell>
          <cell r="J478" t="str">
            <v>شرعية</v>
          </cell>
          <cell r="K478">
            <v>2013</v>
          </cell>
          <cell r="L478" t="str">
            <v>دمشق</v>
          </cell>
          <cell r="M478" t="str">
            <v/>
          </cell>
        </row>
        <row r="479">
          <cell r="A479">
            <v>519352</v>
          </cell>
          <cell r="B479" t="str">
            <v>ندى زعبوب</v>
          </cell>
          <cell r="C479" t="str">
            <v xml:space="preserve">علي </v>
          </cell>
          <cell r="D479" t="str">
            <v>فاديا</v>
          </cell>
          <cell r="E479" t="str">
            <v>أنثى</v>
          </cell>
          <cell r="F479" t="str">
            <v>دمشق</v>
          </cell>
          <cell r="G479">
            <v>33143</v>
          </cell>
          <cell r="H479" t="str">
            <v>العربية السورية</v>
          </cell>
          <cell r="I479" t="str">
            <v>الثالثة</v>
          </cell>
          <cell r="J479" t="str">
            <v>أدبي</v>
          </cell>
          <cell r="Q479" t="str">
            <v/>
          </cell>
          <cell r="R479" t="str">
            <v>Nada Zabob</v>
          </cell>
          <cell r="S479" t="str">
            <v>Ali</v>
          </cell>
          <cell r="T479" t="str">
            <v>Fadea</v>
          </cell>
          <cell r="U479" t="str">
            <v>Damascus</v>
          </cell>
          <cell r="V479" t="str">
            <v/>
          </cell>
          <cell r="W479" t="str">
            <v/>
          </cell>
          <cell r="X479" t="str">
            <v/>
          </cell>
          <cell r="Y479" t="str">
            <v/>
          </cell>
          <cell r="Z479" t="str">
            <v/>
          </cell>
          <cell r="AA479" t="str">
            <v/>
          </cell>
          <cell r="AB479" t="str">
            <v>م</v>
          </cell>
          <cell r="AC479" t="str">
            <v/>
          </cell>
        </row>
        <row r="480">
          <cell r="A480">
            <v>519360</v>
          </cell>
          <cell r="B480" t="str">
            <v>نسرين احمد</v>
          </cell>
          <cell r="C480" t="str">
            <v xml:space="preserve">راجي </v>
          </cell>
          <cell r="D480" t="str">
            <v>هيام</v>
          </cell>
          <cell r="E480" t="str">
            <v>انثى</v>
          </cell>
          <cell r="F480" t="str">
            <v>دمشق</v>
          </cell>
          <cell r="G480">
            <v>32629</v>
          </cell>
          <cell r="H480" t="str">
            <v>العربية السورية</v>
          </cell>
          <cell r="I480" t="str">
            <v>الرابعة</v>
          </cell>
          <cell r="J480" t="str">
            <v>أدبي</v>
          </cell>
          <cell r="K480" t="str">
            <v/>
          </cell>
          <cell r="Q480" t="str">
            <v/>
          </cell>
          <cell r="R480" t="str">
            <v>NISREEN AHMAD</v>
          </cell>
          <cell r="S480" t="str">
            <v>RAJI</v>
          </cell>
          <cell r="T480" t="str">
            <v>HIAM</v>
          </cell>
          <cell r="U480" t="str">
            <v>DAMASCUS</v>
          </cell>
          <cell r="V480" t="str">
            <v/>
          </cell>
          <cell r="W480" t="str">
            <v/>
          </cell>
          <cell r="X480" t="str">
            <v/>
          </cell>
          <cell r="Y480" t="str">
            <v/>
          </cell>
          <cell r="Z480" t="str">
            <v/>
          </cell>
          <cell r="AA480" t="str">
            <v/>
          </cell>
          <cell r="AB480" t="str">
            <v/>
          </cell>
          <cell r="AC480" t="str">
            <v/>
          </cell>
        </row>
        <row r="481">
          <cell r="A481">
            <v>519363</v>
          </cell>
          <cell r="B481" t="str">
            <v xml:space="preserve">نسرين الحموي </v>
          </cell>
          <cell r="C481" t="str">
            <v>مفيد</v>
          </cell>
          <cell r="D481" t="str">
            <v>اعتدال</v>
          </cell>
          <cell r="E481" t="str">
            <v>أنثى</v>
          </cell>
          <cell r="F481" t="str">
            <v>تل جديد</v>
          </cell>
          <cell r="G481">
            <v>29849</v>
          </cell>
          <cell r="H481" t="str">
            <v>العربية السورية</v>
          </cell>
          <cell r="I481" t="str">
            <v>الرابعة حديث</v>
          </cell>
          <cell r="J481" t="str">
            <v>فنون نسوية</v>
          </cell>
          <cell r="Q481" t="str">
            <v/>
          </cell>
          <cell r="R481" t="str">
            <v>nisreen alhamwi</v>
          </cell>
          <cell r="S481" t="str">
            <v>mofed</v>
          </cell>
          <cell r="T481" t="str">
            <v>eetedal</v>
          </cell>
          <cell r="U481" t="str">
            <v>taljded</v>
          </cell>
          <cell r="V481" t="str">
            <v/>
          </cell>
          <cell r="W481" t="str">
            <v/>
          </cell>
          <cell r="X481" t="str">
            <v/>
          </cell>
          <cell r="Y481" t="str">
            <v/>
          </cell>
          <cell r="Z481" t="str">
            <v/>
          </cell>
          <cell r="AA481" t="str">
            <v/>
          </cell>
          <cell r="AB481" t="str">
            <v/>
          </cell>
          <cell r="AC481" t="str">
            <v/>
          </cell>
        </row>
        <row r="482">
          <cell r="A482">
            <v>519366</v>
          </cell>
          <cell r="B482" t="str">
            <v>نسرين حسن</v>
          </cell>
          <cell r="C482" t="str">
            <v>جابر</v>
          </cell>
          <cell r="D482" t="str">
            <v>نعيمه</v>
          </cell>
          <cell r="E482" t="str">
            <v>أنثى</v>
          </cell>
          <cell r="F482" t="str">
            <v>دمشق</v>
          </cell>
          <cell r="G482">
            <v>29615</v>
          </cell>
          <cell r="H482" t="str">
            <v>العربية السورية</v>
          </cell>
          <cell r="I482" t="str">
            <v>الثالثة</v>
          </cell>
          <cell r="J482" t="str">
            <v>فنون نسوية</v>
          </cell>
          <cell r="K482" t="str">
            <v/>
          </cell>
          <cell r="Q482" t="str">
            <v/>
          </cell>
          <cell r="R482" t="str">
            <v>NESRIN HASAN</v>
          </cell>
          <cell r="S482" t="str">
            <v>JABER</v>
          </cell>
          <cell r="T482" t="str">
            <v>NAEMHA</v>
          </cell>
          <cell r="U482" t="str">
            <v>DAMASCUS</v>
          </cell>
          <cell r="V482" t="str">
            <v/>
          </cell>
          <cell r="W482" t="str">
            <v/>
          </cell>
          <cell r="X482" t="str">
            <v/>
          </cell>
          <cell r="Y482" t="str">
            <v/>
          </cell>
          <cell r="Z482" t="str">
            <v/>
          </cell>
          <cell r="AA482" t="str">
            <v/>
          </cell>
          <cell r="AB482" t="str">
            <v/>
          </cell>
          <cell r="AC482" t="str">
            <v>مستنفذ فصل اول 2023-2024</v>
          </cell>
        </row>
        <row r="483">
          <cell r="A483">
            <v>519371</v>
          </cell>
          <cell r="B483" t="str">
            <v xml:space="preserve">نسرين قسومه </v>
          </cell>
          <cell r="C483" t="str">
            <v xml:space="preserve">نذير </v>
          </cell>
          <cell r="D483" t="str">
            <v>فلك</v>
          </cell>
          <cell r="E483" t="str">
            <v>أنثى</v>
          </cell>
          <cell r="F483" t="str">
            <v>دمشق</v>
          </cell>
          <cell r="G483">
            <v>31261</v>
          </cell>
          <cell r="H483" t="str">
            <v>العربية السورية</v>
          </cell>
          <cell r="I483" t="str">
            <v>الرابعة</v>
          </cell>
          <cell r="J483" t="str">
            <v>أدبي</v>
          </cell>
          <cell r="Q483" t="str">
            <v/>
          </cell>
          <cell r="R483" t="str">
            <v>Nasreen Kasoma</v>
          </cell>
          <cell r="S483" t="str">
            <v>Nazer</v>
          </cell>
          <cell r="T483" t="str">
            <v>Falak</v>
          </cell>
          <cell r="U483" t="str">
            <v>Damascus</v>
          </cell>
          <cell r="V483" t="str">
            <v/>
          </cell>
          <cell r="W483" t="str">
            <v/>
          </cell>
          <cell r="X483" t="str">
            <v/>
          </cell>
          <cell r="Y483" t="str">
            <v/>
          </cell>
          <cell r="Z483" t="str">
            <v/>
          </cell>
          <cell r="AA483" t="str">
            <v/>
          </cell>
          <cell r="AB483" t="str">
            <v/>
          </cell>
          <cell r="AC483" t="str">
            <v/>
          </cell>
        </row>
        <row r="484">
          <cell r="A484">
            <v>519379</v>
          </cell>
          <cell r="B484" t="str">
            <v>نعمه  بيطار</v>
          </cell>
          <cell r="C484" t="str">
            <v xml:space="preserve">هشام </v>
          </cell>
          <cell r="D484" t="str">
            <v>فاطمة</v>
          </cell>
          <cell r="E484" t="str">
            <v>أنثى</v>
          </cell>
          <cell r="F484" t="str">
            <v>دمشق</v>
          </cell>
          <cell r="G484" t="str">
            <v>1/1/1992</v>
          </cell>
          <cell r="H484" t="str">
            <v>العربية السورية</v>
          </cell>
          <cell r="I484" t="str">
            <v>الرابعة</v>
          </cell>
          <cell r="J484" t="str">
            <v>أدبي</v>
          </cell>
          <cell r="K484">
            <v>2015</v>
          </cell>
          <cell r="L484" t="str">
            <v>اللاذقية</v>
          </cell>
          <cell r="Q484" t="str">
            <v/>
          </cell>
          <cell r="R484" t="str">
            <v>NEMHA BETAR</v>
          </cell>
          <cell r="S484" t="str">
            <v>HESHAM</v>
          </cell>
          <cell r="T484" t="str">
            <v>FATIMA</v>
          </cell>
          <cell r="U484" t="str">
            <v>DAMASCUS</v>
          </cell>
          <cell r="V484" t="str">
            <v/>
          </cell>
          <cell r="W484" t="str">
            <v/>
          </cell>
          <cell r="X484" t="str">
            <v/>
          </cell>
          <cell r="Y484" t="str">
            <v/>
          </cell>
          <cell r="Z484" t="str">
            <v/>
          </cell>
          <cell r="AA484" t="str">
            <v/>
          </cell>
          <cell r="AB484" t="str">
            <v/>
          </cell>
          <cell r="AC484" t="str">
            <v/>
          </cell>
        </row>
        <row r="485">
          <cell r="A485">
            <v>519380</v>
          </cell>
          <cell r="B485" t="str">
            <v>نعمه ابو مر</v>
          </cell>
          <cell r="C485" t="str">
            <v xml:space="preserve">ابراهيم </v>
          </cell>
          <cell r="D485" t="str">
            <v>بسمة</v>
          </cell>
          <cell r="E485" t="str">
            <v>أنثى</v>
          </cell>
          <cell r="F485" t="str">
            <v>دمشق</v>
          </cell>
          <cell r="G485">
            <v>34709</v>
          </cell>
          <cell r="H485" t="str">
            <v>الفلسطينية السورية</v>
          </cell>
          <cell r="I485" t="str">
            <v>الرابعة</v>
          </cell>
          <cell r="J485" t="str">
            <v>أدبي</v>
          </cell>
          <cell r="K485">
            <v>2012</v>
          </cell>
          <cell r="L485" t="str">
            <v>ريف دمشق</v>
          </cell>
          <cell r="Q485" t="str">
            <v/>
          </cell>
          <cell r="R485" t="str">
            <v>NEMA ABO MOUR</v>
          </cell>
          <cell r="S485" t="str">
            <v>IBRAHIM</v>
          </cell>
          <cell r="T485" t="str">
            <v>BASMA</v>
          </cell>
          <cell r="U485" t="str">
            <v>DAMASCUS</v>
          </cell>
          <cell r="V485" t="str">
            <v/>
          </cell>
          <cell r="W485" t="str">
            <v/>
          </cell>
          <cell r="X485" t="str">
            <v/>
          </cell>
          <cell r="Y485" t="str">
            <v/>
          </cell>
          <cell r="Z485" t="str">
            <v/>
          </cell>
          <cell r="AA485" t="str">
            <v/>
          </cell>
          <cell r="AB485" t="str">
            <v/>
          </cell>
          <cell r="AC485" t="str">
            <v/>
          </cell>
        </row>
        <row r="486">
          <cell r="A486">
            <v>519381</v>
          </cell>
          <cell r="B486" t="str">
            <v xml:space="preserve">نعيمه القادري </v>
          </cell>
          <cell r="C486" t="str">
            <v xml:space="preserve">محمد </v>
          </cell>
          <cell r="D486" t="str">
            <v>نوال</v>
          </cell>
          <cell r="E486" t="str">
            <v>أنثى</v>
          </cell>
          <cell r="F486" t="str">
            <v>مقيلبيه</v>
          </cell>
          <cell r="G486">
            <v>35065</v>
          </cell>
          <cell r="H486" t="str">
            <v>العربية السورية</v>
          </cell>
          <cell r="I486" t="str">
            <v>الثالثة</v>
          </cell>
          <cell r="J486" t="str">
            <v>أدبي</v>
          </cell>
          <cell r="K486" t="str">
            <v/>
          </cell>
          <cell r="Q486" t="str">
            <v/>
          </cell>
          <cell r="R486" t="str">
            <v>naemaa alkadre</v>
          </cell>
          <cell r="S486" t="str">
            <v>mhd</v>
          </cell>
          <cell r="T486" t="str">
            <v>nawal</v>
          </cell>
          <cell r="U486" t="str">
            <v>mqelbia</v>
          </cell>
          <cell r="V486" t="str">
            <v/>
          </cell>
          <cell r="W486" t="str">
            <v/>
          </cell>
          <cell r="X486" t="str">
            <v/>
          </cell>
          <cell r="Y486" t="str">
            <v/>
          </cell>
          <cell r="Z486" t="str">
            <v/>
          </cell>
          <cell r="AA486" t="str">
            <v/>
          </cell>
          <cell r="AB486" t="str">
            <v/>
          </cell>
          <cell r="AC486" t="str">
            <v>مستنفذ فصل اول 2023-2024</v>
          </cell>
        </row>
        <row r="487">
          <cell r="A487">
            <v>519412</v>
          </cell>
          <cell r="B487" t="str">
            <v>نور الهدى  الدباس قبلان</v>
          </cell>
          <cell r="C487" t="str">
            <v>محمد</v>
          </cell>
          <cell r="D487" t="str">
            <v>ايمان</v>
          </cell>
          <cell r="E487" t="str">
            <v>أنثى</v>
          </cell>
          <cell r="F487" t="str">
            <v>دمشق</v>
          </cell>
          <cell r="G487">
            <v>33974</v>
          </cell>
          <cell r="H487" t="str">
            <v>العربية السورية</v>
          </cell>
          <cell r="I487" t="str">
            <v>الثالثة</v>
          </cell>
          <cell r="J487" t="str">
            <v>أدبي</v>
          </cell>
          <cell r="Q487" t="str">
            <v/>
          </cell>
          <cell r="R487" t="str">
            <v>NOUR ALHUDA ALDABAS ALKABLAN</v>
          </cell>
          <cell r="S487" t="str">
            <v>MHD SAMIER</v>
          </cell>
          <cell r="T487" t="str">
            <v>EMAN</v>
          </cell>
          <cell r="U487" t="str">
            <v>DAMASCUS</v>
          </cell>
          <cell r="V487" t="str">
            <v/>
          </cell>
          <cell r="W487" t="str">
            <v/>
          </cell>
          <cell r="X487" t="str">
            <v/>
          </cell>
          <cell r="Y487" t="str">
            <v/>
          </cell>
          <cell r="Z487" t="str">
            <v/>
          </cell>
          <cell r="AA487" t="str">
            <v/>
          </cell>
          <cell r="AB487" t="str">
            <v/>
          </cell>
          <cell r="AC487" t="str">
            <v/>
          </cell>
        </row>
        <row r="488">
          <cell r="A488">
            <v>519421</v>
          </cell>
          <cell r="B488" t="str">
            <v>نور الهدى صبيحه</v>
          </cell>
          <cell r="C488" t="str">
            <v xml:space="preserve"> كامل</v>
          </cell>
          <cell r="D488" t="str">
            <v>يسرى</v>
          </cell>
          <cell r="E488" t="str">
            <v>أنثى</v>
          </cell>
          <cell r="F488" t="str">
            <v>نجها</v>
          </cell>
          <cell r="G488">
            <v>35518</v>
          </cell>
          <cell r="H488" t="str">
            <v>العربية السورية</v>
          </cell>
          <cell r="I488" t="str">
            <v>الرابعة</v>
          </cell>
          <cell r="J488" t="str">
            <v>أدبي</v>
          </cell>
          <cell r="L488" t="str">
            <v>اللاذقية</v>
          </cell>
          <cell r="Q488" t="str">
            <v/>
          </cell>
          <cell r="R488" t="str">
            <v>NOUR ALHUDA SUBHEA</v>
          </cell>
          <cell r="S488" t="str">
            <v>KAMEL</v>
          </cell>
          <cell r="T488" t="str">
            <v>YOUSRA</v>
          </cell>
          <cell r="U488" t="str">
            <v>DAMASCUS</v>
          </cell>
          <cell r="V488" t="str">
            <v/>
          </cell>
          <cell r="W488" t="str">
            <v/>
          </cell>
          <cell r="X488" t="str">
            <v/>
          </cell>
          <cell r="Y488" t="str">
            <v/>
          </cell>
          <cell r="Z488" t="str">
            <v/>
          </cell>
          <cell r="AA488" t="str">
            <v/>
          </cell>
          <cell r="AB488" t="str">
            <v/>
          </cell>
          <cell r="AC488" t="str">
            <v/>
          </cell>
        </row>
        <row r="489">
          <cell r="A489">
            <v>519422</v>
          </cell>
          <cell r="B489" t="str">
            <v>نور الهدى قشاطه الشهير بالرباطه</v>
          </cell>
          <cell r="C489" t="str">
            <v>محمد رمضان</v>
          </cell>
          <cell r="D489" t="str">
            <v>ايمان</v>
          </cell>
          <cell r="E489" t="str">
            <v>انثى</v>
          </cell>
          <cell r="F489" t="str">
            <v>دمشق</v>
          </cell>
          <cell r="H489" t="str">
            <v>العربية السورية</v>
          </cell>
          <cell r="I489" t="str">
            <v>الرابعة</v>
          </cell>
          <cell r="J489" t="str">
            <v>ادبي</v>
          </cell>
        </row>
        <row r="490">
          <cell r="A490">
            <v>519429</v>
          </cell>
          <cell r="B490" t="str">
            <v>نور حين</v>
          </cell>
          <cell r="C490" t="str">
            <v>هيثم</v>
          </cell>
          <cell r="D490" t="str">
            <v>منيره</v>
          </cell>
          <cell r="E490" t="str">
            <v>أنثى</v>
          </cell>
          <cell r="F490" t="str">
            <v xml:space="preserve">قارة </v>
          </cell>
          <cell r="G490">
            <v>32509</v>
          </cell>
          <cell r="H490" t="str">
            <v>العربية السورية</v>
          </cell>
          <cell r="I490" t="str">
            <v>الثانية</v>
          </cell>
          <cell r="J490" t="str">
            <v>أدبي</v>
          </cell>
          <cell r="K490">
            <v>2010</v>
          </cell>
        </row>
        <row r="491">
          <cell r="A491">
            <v>519430</v>
          </cell>
          <cell r="B491" t="str">
            <v xml:space="preserve">نور خلاصي </v>
          </cell>
          <cell r="C491" t="str">
            <v xml:space="preserve">زكريا </v>
          </cell>
          <cell r="D491" t="str">
            <v>اميرة</v>
          </cell>
          <cell r="E491" t="str">
            <v>أنثى</v>
          </cell>
          <cell r="F491" t="str">
            <v>دمشق</v>
          </cell>
          <cell r="G491">
            <v>34414</v>
          </cell>
          <cell r="H491" t="str">
            <v>العربية السورية</v>
          </cell>
          <cell r="I491" t="str">
            <v>الرابعة</v>
          </cell>
          <cell r="J491" t="str">
            <v>أدبي</v>
          </cell>
          <cell r="Q491" t="str">
            <v/>
          </cell>
          <cell r="R491" t="str">
            <v>NOUR KHALASI</v>
          </cell>
          <cell r="S491" t="str">
            <v>ZAKARIA</v>
          </cell>
          <cell r="T491" t="str">
            <v>AMIRA</v>
          </cell>
          <cell r="U491" t="str">
            <v>DAMASCUS</v>
          </cell>
          <cell r="V491" t="str">
            <v/>
          </cell>
          <cell r="W491" t="str">
            <v/>
          </cell>
          <cell r="X491" t="str">
            <v/>
          </cell>
          <cell r="Y491" t="str">
            <v/>
          </cell>
          <cell r="Z491" t="str">
            <v/>
          </cell>
          <cell r="AA491" t="str">
            <v/>
          </cell>
          <cell r="AB491" t="str">
            <v/>
          </cell>
          <cell r="AC491" t="str">
            <v/>
          </cell>
        </row>
        <row r="492">
          <cell r="A492">
            <v>519432</v>
          </cell>
          <cell r="B492" t="str">
            <v xml:space="preserve">نور زينو </v>
          </cell>
          <cell r="C492" t="str">
            <v xml:space="preserve">عدنان </v>
          </cell>
          <cell r="D492" t="str">
            <v>كمالة</v>
          </cell>
          <cell r="E492" t="str">
            <v>أنثى</v>
          </cell>
          <cell r="F492" t="str">
            <v>دمشق</v>
          </cell>
          <cell r="G492">
            <v>34747</v>
          </cell>
          <cell r="H492" t="str">
            <v>العربية السورية</v>
          </cell>
          <cell r="I492" t="str">
            <v>الثالثة</v>
          </cell>
          <cell r="J492" t="str">
            <v>فنون نسوية</v>
          </cell>
          <cell r="K492" t="str">
            <v/>
          </cell>
          <cell r="Q492" t="str">
            <v/>
          </cell>
          <cell r="R492" t="str">
            <v>NOOR ZIENO</v>
          </cell>
          <cell r="S492" t="str">
            <v>ADNAN</v>
          </cell>
          <cell r="T492" t="str">
            <v>KAMELHA</v>
          </cell>
          <cell r="U492" t="str">
            <v>DAMASCUS</v>
          </cell>
          <cell r="V492" t="str">
            <v/>
          </cell>
          <cell r="W492" t="str">
            <v/>
          </cell>
          <cell r="X492" t="str">
            <v/>
          </cell>
          <cell r="Y492" t="str">
            <v/>
          </cell>
          <cell r="Z492" t="str">
            <v/>
          </cell>
          <cell r="AA492" t="str">
            <v/>
          </cell>
          <cell r="AB492" t="str">
            <v/>
          </cell>
          <cell r="AC492" t="str">
            <v/>
          </cell>
        </row>
        <row r="493">
          <cell r="A493">
            <v>519436</v>
          </cell>
          <cell r="B493" t="str">
            <v>نور طقطق</v>
          </cell>
          <cell r="C493" t="str">
            <v xml:space="preserve">عبدالله </v>
          </cell>
          <cell r="D493" t="str">
            <v>فاطمه</v>
          </cell>
          <cell r="E493" t="str">
            <v>أنثى</v>
          </cell>
          <cell r="F493" t="str">
            <v>معضميه</v>
          </cell>
          <cell r="G493">
            <v>34719</v>
          </cell>
          <cell r="H493" t="str">
            <v>العربية السورية</v>
          </cell>
          <cell r="I493" t="str">
            <v>الرابعة</v>
          </cell>
          <cell r="J493" t="str">
            <v>أدبي</v>
          </cell>
          <cell r="K493" t="str">
            <v/>
          </cell>
          <cell r="Q493" t="str">
            <v/>
          </cell>
          <cell r="R493" t="str">
            <v>NOOR TAKTAK</v>
          </cell>
          <cell r="S493" t="str">
            <v>ABDULLAH</v>
          </cell>
          <cell r="T493" t="str">
            <v>FATIMA</v>
          </cell>
          <cell r="U493" t="str">
            <v>DAMASCUS</v>
          </cell>
          <cell r="V493" t="str">
            <v/>
          </cell>
          <cell r="W493" t="str">
            <v/>
          </cell>
          <cell r="X493" t="str">
            <v/>
          </cell>
          <cell r="Y493" t="str">
            <v/>
          </cell>
          <cell r="Z493" t="str">
            <v/>
          </cell>
          <cell r="AA493" t="str">
            <v/>
          </cell>
          <cell r="AB493" t="str">
            <v/>
          </cell>
          <cell r="AC493" t="str">
            <v/>
          </cell>
        </row>
        <row r="494">
          <cell r="A494">
            <v>519443</v>
          </cell>
          <cell r="B494" t="str">
            <v xml:space="preserve">نور مريش </v>
          </cell>
          <cell r="C494" t="str">
            <v>محمد راتب</v>
          </cell>
          <cell r="D494" t="str">
            <v>اسيمة</v>
          </cell>
          <cell r="E494" t="str">
            <v>أنثى</v>
          </cell>
          <cell r="F494" t="str">
            <v>دمشق</v>
          </cell>
          <cell r="G494">
            <v>31959</v>
          </cell>
          <cell r="H494" t="str">
            <v>العربية السورية</v>
          </cell>
          <cell r="I494" t="str">
            <v>الثالثة</v>
          </cell>
          <cell r="J494" t="str">
            <v>أدبي</v>
          </cell>
        </row>
        <row r="495">
          <cell r="A495">
            <v>519452</v>
          </cell>
          <cell r="B495" t="str">
            <v>نورمان السيدا</v>
          </cell>
          <cell r="C495" t="str">
            <v>محمد</v>
          </cell>
          <cell r="D495" t="str">
            <v>بثينة</v>
          </cell>
          <cell r="E495" t="str">
            <v>أنثى</v>
          </cell>
          <cell r="F495" t="str">
            <v>دمشق</v>
          </cell>
          <cell r="G495">
            <v>34834</v>
          </cell>
          <cell r="H495" t="str">
            <v>العربية السورية</v>
          </cell>
          <cell r="I495" t="str">
            <v>الرابعة</v>
          </cell>
          <cell r="J495" t="str">
            <v>أدبي</v>
          </cell>
          <cell r="K495" t="str">
            <v/>
          </cell>
          <cell r="Q495" t="str">
            <v/>
          </cell>
          <cell r="R495" t="str">
            <v>NOURMAN ALSEDA</v>
          </cell>
          <cell r="S495" t="str">
            <v>MHD NABIEL</v>
          </cell>
          <cell r="T495" t="str">
            <v>BOTHINA</v>
          </cell>
          <cell r="U495" t="str">
            <v>DAMASCUS</v>
          </cell>
          <cell r="V495" t="str">
            <v/>
          </cell>
          <cell r="W495" t="str">
            <v/>
          </cell>
          <cell r="X495" t="str">
            <v/>
          </cell>
          <cell r="Y495" t="str">
            <v/>
          </cell>
          <cell r="Z495" t="str">
            <v/>
          </cell>
          <cell r="AA495" t="str">
            <v/>
          </cell>
          <cell r="AB495" t="str">
            <v/>
          </cell>
          <cell r="AC495" t="str">
            <v/>
          </cell>
        </row>
        <row r="496">
          <cell r="A496">
            <v>519455</v>
          </cell>
          <cell r="B496" t="str">
            <v xml:space="preserve">نوره حسين </v>
          </cell>
          <cell r="C496" t="str">
            <v xml:space="preserve">عبد الرحمن </v>
          </cell>
          <cell r="D496" t="str">
            <v>افتكار</v>
          </cell>
          <cell r="E496" t="str">
            <v>أنثى</v>
          </cell>
          <cell r="F496" t="str">
            <v>جرمانا</v>
          </cell>
          <cell r="G496">
            <v>35385</v>
          </cell>
          <cell r="H496" t="str">
            <v>الفلسطينية السورية</v>
          </cell>
          <cell r="I496" t="str">
            <v>الرابعة</v>
          </cell>
          <cell r="J496" t="str">
            <v>أدبي</v>
          </cell>
          <cell r="K496">
            <v>2016</v>
          </cell>
          <cell r="L496" t="str">
            <v>ريف دمشق</v>
          </cell>
          <cell r="Q496" t="str">
            <v/>
          </cell>
          <cell r="R496" t="str">
            <v>NOURA HUSSAIN</v>
          </cell>
          <cell r="S496" t="str">
            <v>ABDALRAHMAN</v>
          </cell>
          <cell r="T496" t="str">
            <v>EFTIKAR</v>
          </cell>
          <cell r="U496" t="str">
            <v>DAMAS SUBURB</v>
          </cell>
          <cell r="V496" t="str">
            <v/>
          </cell>
          <cell r="W496" t="str">
            <v/>
          </cell>
          <cell r="X496" t="str">
            <v/>
          </cell>
          <cell r="Y496" t="str">
            <v/>
          </cell>
          <cell r="Z496" t="str">
            <v/>
          </cell>
          <cell r="AA496" t="str">
            <v/>
          </cell>
          <cell r="AB496" t="str">
            <v/>
          </cell>
          <cell r="AC496" t="str">
            <v/>
          </cell>
        </row>
        <row r="497">
          <cell r="A497">
            <v>519476</v>
          </cell>
          <cell r="B497" t="str">
            <v>هبه الله شمسين</v>
          </cell>
          <cell r="C497" t="str">
            <v>رفعت</v>
          </cell>
          <cell r="D497" t="str">
            <v>سميره</v>
          </cell>
          <cell r="E497" t="str">
            <v/>
          </cell>
          <cell r="F497" t="str">
            <v/>
          </cell>
          <cell r="G497" t="str">
            <v/>
          </cell>
          <cell r="I497" t="str">
            <v>الثانية</v>
          </cell>
          <cell r="K497" t="str">
            <v/>
          </cell>
          <cell r="L497" t="str">
            <v/>
          </cell>
          <cell r="M497" t="str">
            <v/>
          </cell>
          <cell r="Q497" t="str">
            <v/>
          </cell>
          <cell r="R497" t="str">
            <v/>
          </cell>
          <cell r="S497" t="str">
            <v/>
          </cell>
          <cell r="T497" t="str">
            <v/>
          </cell>
          <cell r="U497" t="str">
            <v/>
          </cell>
          <cell r="V497" t="str">
            <v/>
          </cell>
          <cell r="W497" t="str">
            <v/>
          </cell>
          <cell r="X497" t="str">
            <v/>
          </cell>
          <cell r="Y497" t="str">
            <v/>
          </cell>
          <cell r="Z497" t="str">
            <v/>
          </cell>
          <cell r="AA497" t="str">
            <v/>
          </cell>
          <cell r="AB497" t="str">
            <v>م</v>
          </cell>
          <cell r="AC497" t="str">
            <v/>
          </cell>
        </row>
        <row r="498">
          <cell r="A498">
            <v>519477</v>
          </cell>
          <cell r="B498" t="str">
            <v>هبه الله طسه</v>
          </cell>
          <cell r="C498" t="str">
            <v/>
          </cell>
          <cell r="D498" t="str">
            <v/>
          </cell>
          <cell r="E498" t="str">
            <v>أنثى</v>
          </cell>
          <cell r="F498" t="str">
            <v>دمشق</v>
          </cell>
          <cell r="G498" t="str">
            <v>6/23/1992</v>
          </cell>
          <cell r="H498" t="str">
            <v>العربية السورية</v>
          </cell>
          <cell r="I498" t="str">
            <v>الثانية</v>
          </cell>
          <cell r="J498" t="str">
            <v>أدبي</v>
          </cell>
          <cell r="K498" t="str">
            <v>2017</v>
          </cell>
          <cell r="L498" t="str">
            <v>ريف دمشق</v>
          </cell>
          <cell r="Q498" t="str">
            <v/>
          </cell>
          <cell r="R498" t="str">
            <v>HEBA ALLAH TASEE</v>
          </cell>
          <cell r="S498" t="str">
            <v>HESHAM</v>
          </cell>
          <cell r="T498" t="str">
            <v>SHAHERA</v>
          </cell>
          <cell r="U498" t="str">
            <v>DAMASCUS</v>
          </cell>
          <cell r="V498" t="str">
            <v/>
          </cell>
          <cell r="W498" t="str">
            <v/>
          </cell>
          <cell r="X498" t="str">
            <v/>
          </cell>
          <cell r="Y498" t="str">
            <v/>
          </cell>
          <cell r="Z498" t="str">
            <v/>
          </cell>
          <cell r="AA498" t="str">
            <v/>
          </cell>
          <cell r="AB498" t="str">
            <v/>
          </cell>
          <cell r="AC498" t="str">
            <v/>
          </cell>
        </row>
        <row r="499">
          <cell r="A499">
            <v>519484</v>
          </cell>
          <cell r="B499" t="str">
            <v>هبه خولي</v>
          </cell>
          <cell r="C499" t="str">
            <v>محمد</v>
          </cell>
          <cell r="D499" t="str">
            <v>نعمت</v>
          </cell>
          <cell r="E499" t="str">
            <v>أنثى</v>
          </cell>
          <cell r="F499" t="str">
            <v>دمشق</v>
          </cell>
          <cell r="G499">
            <v>35263</v>
          </cell>
          <cell r="H499" t="str">
            <v>العربية السورية</v>
          </cell>
          <cell r="I499" t="str">
            <v>الرابعة</v>
          </cell>
          <cell r="J499" t="str">
            <v>أدبي</v>
          </cell>
          <cell r="Q499" t="str">
            <v/>
          </cell>
          <cell r="R499" t="str">
            <v>heba kholi</v>
          </cell>
          <cell r="S499" t="str">
            <v>mohamad saeed</v>
          </cell>
          <cell r="T499" t="str">
            <v>neamat</v>
          </cell>
          <cell r="U499" t="str">
            <v>damascus</v>
          </cell>
          <cell r="V499" t="str">
            <v/>
          </cell>
          <cell r="W499" t="str">
            <v/>
          </cell>
          <cell r="X499" t="str">
            <v/>
          </cell>
          <cell r="Y499" t="str">
            <v/>
          </cell>
          <cell r="Z499" t="str">
            <v/>
          </cell>
          <cell r="AA499" t="str">
            <v/>
          </cell>
          <cell r="AB499" t="str">
            <v/>
          </cell>
          <cell r="AC499" t="str">
            <v/>
          </cell>
        </row>
        <row r="500">
          <cell r="A500">
            <v>519489</v>
          </cell>
          <cell r="B500" t="str">
            <v xml:space="preserve">هبه سليمان </v>
          </cell>
          <cell r="C500" t="str">
            <v>محمد</v>
          </cell>
          <cell r="D500" t="str">
            <v>ساميه</v>
          </cell>
          <cell r="E500" t="str">
            <v>أنثى</v>
          </cell>
          <cell r="F500" t="str">
            <v>دمشق</v>
          </cell>
          <cell r="G500">
            <v>34896</v>
          </cell>
          <cell r="H500" t="str">
            <v>العربية السورية</v>
          </cell>
          <cell r="I500" t="str">
            <v>الثالثة</v>
          </cell>
          <cell r="J500" t="str">
            <v>أدبي</v>
          </cell>
          <cell r="K500" t="str">
            <v/>
          </cell>
          <cell r="Q500" t="str">
            <v/>
          </cell>
          <cell r="R500" t="str">
            <v>hiba soleman</v>
          </cell>
          <cell r="S500" t="str">
            <v>mohammad</v>
          </cell>
          <cell r="T500" t="str">
            <v>samia</v>
          </cell>
          <cell r="U500" t="str">
            <v>damascos</v>
          </cell>
          <cell r="V500" t="str">
            <v/>
          </cell>
          <cell r="W500" t="str">
            <v/>
          </cell>
          <cell r="X500" t="str">
            <v/>
          </cell>
          <cell r="Y500" t="str">
            <v/>
          </cell>
          <cell r="Z500" t="str">
            <v/>
          </cell>
          <cell r="AA500" t="str">
            <v/>
          </cell>
          <cell r="AB500" t="str">
            <v/>
          </cell>
          <cell r="AC500" t="str">
            <v/>
          </cell>
        </row>
        <row r="501">
          <cell r="A501">
            <v>519503</v>
          </cell>
          <cell r="B501" t="str">
            <v>هدايه شريباتي</v>
          </cell>
          <cell r="C501" t="str">
            <v xml:space="preserve">ايمن </v>
          </cell>
          <cell r="D501" t="str">
            <v>ماجده</v>
          </cell>
          <cell r="E501" t="str">
            <v>أنثى</v>
          </cell>
          <cell r="F501" t="str">
            <v>دمشق</v>
          </cell>
          <cell r="G501">
            <v>32509</v>
          </cell>
          <cell r="H501" t="str">
            <v>العربية السورية</v>
          </cell>
          <cell r="I501" t="str">
            <v>الرابعة</v>
          </cell>
          <cell r="J501" t="str">
            <v>أدبي</v>
          </cell>
          <cell r="K501" t="str">
            <v/>
          </cell>
          <cell r="Q501" t="str">
            <v/>
          </cell>
          <cell r="R501" t="str">
            <v>HEDAYA SHREBATI</v>
          </cell>
          <cell r="S501" t="str">
            <v>AIMAN</v>
          </cell>
          <cell r="T501" t="str">
            <v>MAJEDA</v>
          </cell>
          <cell r="U501" t="str">
            <v>DAMASCUS</v>
          </cell>
          <cell r="V501" t="str">
            <v/>
          </cell>
          <cell r="W501" t="str">
            <v/>
          </cell>
          <cell r="X501" t="str">
            <v/>
          </cell>
          <cell r="Y501" t="str">
            <v/>
          </cell>
          <cell r="Z501" t="str">
            <v/>
          </cell>
          <cell r="AA501" t="str">
            <v/>
          </cell>
          <cell r="AB501" t="str">
            <v/>
          </cell>
          <cell r="AC501" t="str">
            <v/>
          </cell>
        </row>
        <row r="502">
          <cell r="A502">
            <v>519511</v>
          </cell>
          <cell r="B502" t="str">
            <v xml:space="preserve">هدى طراف </v>
          </cell>
          <cell r="C502" t="str">
            <v xml:space="preserve">مالك </v>
          </cell>
          <cell r="D502" t="str">
            <v>مريم</v>
          </cell>
          <cell r="E502" t="str">
            <v>أنثى</v>
          </cell>
          <cell r="F502" t="str">
            <v>دمشق</v>
          </cell>
          <cell r="G502">
            <v>34097</v>
          </cell>
          <cell r="H502" t="str">
            <v>العربية السورية</v>
          </cell>
          <cell r="I502" t="str">
            <v>الثالثة</v>
          </cell>
          <cell r="J502" t="str">
            <v>أدبي</v>
          </cell>
          <cell r="L502" t="str">
            <v>اللاذقية</v>
          </cell>
          <cell r="Q502" t="str">
            <v/>
          </cell>
          <cell r="R502" t="str">
            <v>huda tarraf</v>
          </cell>
          <cell r="S502" t="str">
            <v>malek</v>
          </cell>
          <cell r="T502" t="str">
            <v>maryam</v>
          </cell>
          <cell r="U502" t="str">
            <v>damascus</v>
          </cell>
          <cell r="V502" t="str">
            <v/>
          </cell>
          <cell r="W502" t="str">
            <v/>
          </cell>
          <cell r="X502" t="str">
            <v/>
          </cell>
          <cell r="Y502" t="str">
            <v/>
          </cell>
          <cell r="Z502" t="str">
            <v/>
          </cell>
          <cell r="AA502" t="str">
            <v/>
          </cell>
          <cell r="AB502" t="str">
            <v/>
          </cell>
          <cell r="AC502" t="str">
            <v>مستنفذ فصل اول 2023-2024</v>
          </cell>
        </row>
        <row r="503">
          <cell r="A503">
            <v>519514</v>
          </cell>
          <cell r="B503" t="str">
            <v xml:space="preserve">هديل ابو شقرة </v>
          </cell>
          <cell r="C503" t="str">
            <v>منيب</v>
          </cell>
          <cell r="D503" t="str">
            <v>هدى</v>
          </cell>
          <cell r="E503" t="str">
            <v>أنثى</v>
          </cell>
          <cell r="F503" t="str">
            <v>ام الرمان</v>
          </cell>
          <cell r="G503">
            <v>33605</v>
          </cell>
          <cell r="H503" t="str">
            <v>العربية السورية</v>
          </cell>
          <cell r="I503" t="str">
            <v>الرابعة</v>
          </cell>
          <cell r="J503" t="str">
            <v>أدبي</v>
          </cell>
          <cell r="L503" t="str">
            <v>السويداء</v>
          </cell>
          <cell r="Q503" t="str">
            <v/>
          </cell>
          <cell r="R503" t="str">
            <v>hadeel abou shakra</v>
          </cell>
          <cell r="S503" t="str">
            <v>moneeb</v>
          </cell>
          <cell r="T503" t="str">
            <v>hoda</v>
          </cell>
          <cell r="U503" t="str">
            <v>swaida</v>
          </cell>
          <cell r="V503" t="str">
            <v/>
          </cell>
          <cell r="W503" t="str">
            <v/>
          </cell>
          <cell r="X503" t="str">
            <v/>
          </cell>
          <cell r="Y503" t="str">
            <v/>
          </cell>
          <cell r="Z503" t="str">
            <v/>
          </cell>
          <cell r="AA503" t="str">
            <v/>
          </cell>
          <cell r="AB503" t="str">
            <v>م</v>
          </cell>
          <cell r="AC503" t="str">
            <v/>
          </cell>
        </row>
        <row r="504">
          <cell r="A504">
            <v>519531</v>
          </cell>
          <cell r="B504" t="str">
            <v>هلا الكراد</v>
          </cell>
          <cell r="C504" t="str">
            <v xml:space="preserve">جمال </v>
          </cell>
          <cell r="D504" t="str">
            <v>امل</v>
          </cell>
          <cell r="E504" t="str">
            <v>أنثى</v>
          </cell>
          <cell r="F504" t="str">
            <v>درعا</v>
          </cell>
          <cell r="G504">
            <v>34447</v>
          </cell>
          <cell r="H504" t="str">
            <v>العربية السورية</v>
          </cell>
          <cell r="I504" t="str">
            <v>الرابعة</v>
          </cell>
          <cell r="J504" t="str">
            <v>أدبي</v>
          </cell>
          <cell r="Q504" t="str">
            <v/>
          </cell>
          <cell r="R504" t="str">
            <v>hala alkarad</v>
          </cell>
          <cell r="S504" t="str">
            <v>jamal</v>
          </cell>
          <cell r="T504" t="str">
            <v>amal</v>
          </cell>
          <cell r="U504" t="str">
            <v>daraa</v>
          </cell>
          <cell r="V504" t="str">
            <v/>
          </cell>
          <cell r="W504" t="str">
            <v/>
          </cell>
          <cell r="X504" t="str">
            <v/>
          </cell>
          <cell r="Y504" t="str">
            <v/>
          </cell>
          <cell r="Z504" t="str">
            <v/>
          </cell>
          <cell r="AA504" t="str">
            <v/>
          </cell>
          <cell r="AB504" t="str">
            <v/>
          </cell>
          <cell r="AC504" t="str">
            <v/>
          </cell>
        </row>
        <row r="505">
          <cell r="A505">
            <v>519533</v>
          </cell>
          <cell r="B505" t="str">
            <v>هلا زينو</v>
          </cell>
          <cell r="C505" t="str">
            <v>جمال</v>
          </cell>
          <cell r="D505" t="str">
            <v>سمر</v>
          </cell>
          <cell r="E505" t="str">
            <v>أنثى</v>
          </cell>
          <cell r="F505" t="str">
            <v xml:space="preserve">دمشق </v>
          </cell>
          <cell r="G505" t="str">
            <v>11/21/1991</v>
          </cell>
          <cell r="H505" t="str">
            <v>العربية السورية</v>
          </cell>
          <cell r="I505" t="str">
            <v>الثانية</v>
          </cell>
          <cell r="J505" t="str">
            <v>فنون نسوية</v>
          </cell>
          <cell r="K505" t="str">
            <v>2010</v>
          </cell>
          <cell r="L505" t="str">
            <v>ريف دمشق</v>
          </cell>
          <cell r="Q505" t="str">
            <v/>
          </cell>
          <cell r="R505" t="str">
            <v>hala zeno</v>
          </cell>
          <cell r="S505" t="str">
            <v xml:space="preserve">jamal </v>
          </cell>
          <cell r="T505" t="str">
            <v>samar</v>
          </cell>
          <cell r="U505" t="str">
            <v>damascus</v>
          </cell>
          <cell r="V505" t="str">
            <v/>
          </cell>
          <cell r="W505" t="str">
            <v/>
          </cell>
          <cell r="X505" t="str">
            <v/>
          </cell>
          <cell r="Y505" t="str">
            <v/>
          </cell>
          <cell r="Z505" t="str">
            <v/>
          </cell>
          <cell r="AA505" t="str">
            <v/>
          </cell>
          <cell r="AB505" t="str">
            <v/>
          </cell>
          <cell r="AC505" t="str">
            <v/>
          </cell>
        </row>
        <row r="506">
          <cell r="A506">
            <v>519539</v>
          </cell>
          <cell r="B506" t="str">
            <v>هناء الفارس</v>
          </cell>
          <cell r="C506" t="str">
            <v>يوسف</v>
          </cell>
          <cell r="D506" t="str">
            <v>فاطمة</v>
          </cell>
          <cell r="E506" t="str">
            <v>انثى</v>
          </cell>
          <cell r="F506" t="str">
            <v>سبينه</v>
          </cell>
          <cell r="G506">
            <v>32510</v>
          </cell>
          <cell r="H506" t="str">
            <v>العربية السورية</v>
          </cell>
          <cell r="I506" t="str">
            <v>الثانية</v>
          </cell>
          <cell r="J506" t="str">
            <v>أدبي</v>
          </cell>
          <cell r="K506">
            <v>2014</v>
          </cell>
          <cell r="L506" t="str">
            <v>القنيطرة</v>
          </cell>
        </row>
        <row r="507">
          <cell r="A507">
            <v>519548</v>
          </cell>
          <cell r="B507" t="str">
            <v>هنادي سنوبر</v>
          </cell>
          <cell r="C507" t="str">
            <v>محمد</v>
          </cell>
          <cell r="D507" t="str">
            <v>سلمى</v>
          </cell>
          <cell r="E507" t="str">
            <v>أنثى</v>
          </cell>
          <cell r="F507" t="str">
            <v>جديدة الوادي</v>
          </cell>
          <cell r="G507">
            <v>29962</v>
          </cell>
          <cell r="H507" t="str">
            <v>العربية السورية</v>
          </cell>
          <cell r="I507" t="str">
            <v>الرابعة</v>
          </cell>
          <cell r="J507" t="str">
            <v>أدبي</v>
          </cell>
          <cell r="K507" t="str">
            <v/>
          </cell>
          <cell r="Q507" t="str">
            <v/>
          </cell>
          <cell r="R507" t="str">
            <v>HANADI SNAWBER</v>
          </cell>
          <cell r="S507" t="str">
            <v>MHD MAMOUN</v>
          </cell>
          <cell r="T507" t="str">
            <v>SALMA</v>
          </cell>
          <cell r="U507" t="str">
            <v>DAMAS SUBURB</v>
          </cell>
        </row>
        <row r="508">
          <cell r="A508">
            <v>519563</v>
          </cell>
          <cell r="B508" t="str">
            <v>هيام عمر</v>
          </cell>
          <cell r="C508" t="str">
            <v>حسن</v>
          </cell>
          <cell r="D508" t="str">
            <v>فاطمة</v>
          </cell>
          <cell r="E508" t="str">
            <v/>
          </cell>
          <cell r="F508" t="str">
            <v/>
          </cell>
          <cell r="G508" t="str">
            <v/>
          </cell>
          <cell r="I508" t="str">
            <v>الرابعة</v>
          </cell>
          <cell r="K508" t="str">
            <v/>
          </cell>
          <cell r="L508" t="str">
            <v/>
          </cell>
          <cell r="M508" t="str">
            <v/>
          </cell>
          <cell r="Q508" t="str">
            <v/>
          </cell>
          <cell r="R508" t="str">
            <v/>
          </cell>
          <cell r="S508" t="str">
            <v/>
          </cell>
          <cell r="T508" t="str">
            <v/>
          </cell>
          <cell r="U508" t="str">
            <v/>
          </cell>
          <cell r="V508" t="str">
            <v/>
          </cell>
          <cell r="W508" t="str">
            <v/>
          </cell>
          <cell r="X508" t="str">
            <v/>
          </cell>
          <cell r="Y508" t="str">
            <v/>
          </cell>
          <cell r="Z508" t="str">
            <v/>
          </cell>
          <cell r="AA508" t="str">
            <v/>
          </cell>
          <cell r="AB508" t="str">
            <v>م</v>
          </cell>
          <cell r="AC508" t="str">
            <v/>
          </cell>
        </row>
        <row r="509">
          <cell r="A509">
            <v>519569</v>
          </cell>
          <cell r="B509" t="str">
            <v>هيفاء قسام</v>
          </cell>
          <cell r="C509" t="str">
            <v>سلمان</v>
          </cell>
          <cell r="D509" t="str">
            <v>هنا</v>
          </cell>
          <cell r="E509" t="str">
            <v>أنثى</v>
          </cell>
          <cell r="F509" t="str">
            <v>صحنايا</v>
          </cell>
          <cell r="G509" t="str">
            <v>2/1/1982</v>
          </cell>
          <cell r="H509" t="str">
            <v>العربية السورية</v>
          </cell>
          <cell r="I509" t="str">
            <v>الرابعة</v>
          </cell>
          <cell r="J509" t="str">
            <v>أدبي</v>
          </cell>
          <cell r="K509" t="str">
            <v>2013</v>
          </cell>
          <cell r="L509" t="str">
            <v/>
          </cell>
          <cell r="Q509" t="str">
            <v/>
          </cell>
          <cell r="R509" t="str">
            <v>HAIFAA QASSAM</v>
          </cell>
          <cell r="S509" t="str">
            <v>SALMAN</v>
          </cell>
          <cell r="T509" t="str">
            <v>HANA</v>
          </cell>
          <cell r="U509" t="str">
            <v>SAHNAYA</v>
          </cell>
          <cell r="V509" t="str">
            <v/>
          </cell>
          <cell r="W509" t="str">
            <v/>
          </cell>
          <cell r="X509" t="str">
            <v/>
          </cell>
          <cell r="Y509" t="str">
            <v/>
          </cell>
          <cell r="Z509" t="str">
            <v/>
          </cell>
          <cell r="AA509" t="str">
            <v/>
          </cell>
          <cell r="AB509" t="str">
            <v/>
          </cell>
          <cell r="AC509" t="str">
            <v/>
          </cell>
        </row>
        <row r="510">
          <cell r="A510">
            <v>519580</v>
          </cell>
          <cell r="B510" t="str">
            <v>وردة ريحان</v>
          </cell>
          <cell r="C510" t="str">
            <v>علي</v>
          </cell>
          <cell r="D510" t="str">
            <v>لينا</v>
          </cell>
          <cell r="E510" t="str">
            <v>أنثى</v>
          </cell>
          <cell r="F510" t="str">
            <v>تواني</v>
          </cell>
          <cell r="G510">
            <v>35820</v>
          </cell>
          <cell r="H510" t="str">
            <v>العربية السورية</v>
          </cell>
          <cell r="I510" t="str">
            <v>الرابعة</v>
          </cell>
          <cell r="J510" t="str">
            <v>علمي</v>
          </cell>
          <cell r="K510" t="str">
            <v/>
          </cell>
          <cell r="Q510" t="str">
            <v/>
          </cell>
          <cell r="R510" t="str">
            <v>warda rehan</v>
          </cell>
          <cell r="S510" t="str">
            <v>ali</v>
          </cell>
          <cell r="T510" t="str">
            <v>lena</v>
          </cell>
          <cell r="U510" t="str">
            <v>tawani</v>
          </cell>
          <cell r="V510" t="str">
            <v/>
          </cell>
          <cell r="W510" t="str">
            <v/>
          </cell>
          <cell r="X510" t="str">
            <v/>
          </cell>
          <cell r="Y510" t="str">
            <v/>
          </cell>
          <cell r="Z510" t="str">
            <v/>
          </cell>
          <cell r="AA510" t="str">
            <v/>
          </cell>
          <cell r="AB510" t="str">
            <v/>
          </cell>
          <cell r="AC510" t="str">
            <v/>
          </cell>
        </row>
        <row r="511">
          <cell r="A511">
            <v>519581</v>
          </cell>
          <cell r="B511" t="str">
            <v xml:space="preserve">ورود سالم </v>
          </cell>
          <cell r="C511" t="str">
            <v xml:space="preserve">محمد جابر </v>
          </cell>
          <cell r="D511" t="str">
            <v>بشيرة</v>
          </cell>
          <cell r="E511" t="str">
            <v>أنثى</v>
          </cell>
          <cell r="F511" t="str">
            <v>دمشق</v>
          </cell>
          <cell r="G511">
            <v>31524</v>
          </cell>
          <cell r="H511" t="str">
            <v>الفلسطينية السورية</v>
          </cell>
          <cell r="I511" t="str">
            <v>الرابعة</v>
          </cell>
          <cell r="J511" t="str">
            <v>أدبي</v>
          </cell>
          <cell r="K511">
            <v>2015</v>
          </cell>
          <cell r="L511" t="str">
            <v>ريف دمشق</v>
          </cell>
          <cell r="Q511" t="str">
            <v/>
          </cell>
          <cell r="R511" t="str">
            <v>WOROD SALEM</v>
          </cell>
          <cell r="S511" t="str">
            <v>MHD JABER</v>
          </cell>
          <cell r="T511" t="str">
            <v>BASHIERA</v>
          </cell>
          <cell r="U511" t="str">
            <v>DAMASCUS</v>
          </cell>
          <cell r="V511" t="str">
            <v/>
          </cell>
          <cell r="W511" t="str">
            <v/>
          </cell>
          <cell r="X511" t="str">
            <v/>
          </cell>
          <cell r="Y511" t="str">
            <v/>
          </cell>
          <cell r="Z511" t="str">
            <v/>
          </cell>
          <cell r="AA511" t="str">
            <v/>
          </cell>
          <cell r="AB511" t="str">
            <v/>
          </cell>
          <cell r="AC511" t="str">
            <v/>
          </cell>
        </row>
        <row r="512">
          <cell r="A512">
            <v>519582</v>
          </cell>
          <cell r="B512" t="str">
            <v>وسام عبسي</v>
          </cell>
          <cell r="C512" t="str">
            <v>وليد</v>
          </cell>
          <cell r="D512" t="str">
            <v>ضياء</v>
          </cell>
          <cell r="E512" t="str">
            <v>أنثى</v>
          </cell>
          <cell r="F512" t="str">
            <v/>
          </cell>
          <cell r="H512" t="str">
            <v>العربية السورية</v>
          </cell>
          <cell r="I512" t="str">
            <v>الرابعة</v>
          </cell>
        </row>
        <row r="513">
          <cell r="A513">
            <v>519586</v>
          </cell>
          <cell r="B513" t="str">
            <v>وصال المحمود</v>
          </cell>
          <cell r="C513" t="str">
            <v>محمد</v>
          </cell>
          <cell r="D513" t="str">
            <v>ذيبه</v>
          </cell>
          <cell r="E513" t="str">
            <v>أنثى</v>
          </cell>
          <cell r="F513" t="str">
            <v>عطنه</v>
          </cell>
          <cell r="G513">
            <v>29129</v>
          </cell>
          <cell r="H513" t="str">
            <v>العربية السورية</v>
          </cell>
          <cell r="I513" t="str">
            <v>الرابعة</v>
          </cell>
          <cell r="J513" t="str">
            <v>فنون نسوية</v>
          </cell>
          <cell r="K513">
            <v>1992</v>
          </cell>
          <cell r="Q513" t="str">
            <v/>
          </cell>
          <cell r="R513" t="str">
            <v>Wesal Al Mahmoud</v>
          </cell>
          <cell r="S513" t="str">
            <v>Mohmad</v>
          </cell>
          <cell r="T513" t="str">
            <v>Zeba</v>
          </cell>
          <cell r="U513" t="str">
            <v>Atna</v>
          </cell>
          <cell r="V513" t="str">
            <v/>
          </cell>
          <cell r="W513" t="str">
            <v/>
          </cell>
          <cell r="X513" t="str">
            <v/>
          </cell>
          <cell r="Y513" t="str">
            <v/>
          </cell>
          <cell r="Z513" t="str">
            <v/>
          </cell>
          <cell r="AA513" t="str">
            <v/>
          </cell>
          <cell r="AB513" t="str">
            <v/>
          </cell>
          <cell r="AC513" t="str">
            <v/>
          </cell>
        </row>
        <row r="514">
          <cell r="A514">
            <v>519591</v>
          </cell>
          <cell r="B514" t="str">
            <v xml:space="preserve">وعد عجاج </v>
          </cell>
          <cell r="C514" t="str">
            <v xml:space="preserve">خالد </v>
          </cell>
          <cell r="D514" t="str">
            <v>فايزة</v>
          </cell>
          <cell r="E514" t="str">
            <v>انثى</v>
          </cell>
          <cell r="F514" t="str">
            <v>السيدة زينب</v>
          </cell>
          <cell r="G514">
            <v>35094</v>
          </cell>
          <cell r="H514" t="str">
            <v>العربية السورية</v>
          </cell>
          <cell r="I514" t="str">
            <v>الثالثة</v>
          </cell>
          <cell r="J514" t="str">
            <v>أدبي</v>
          </cell>
          <cell r="L514" t="str">
            <v>القنيطرة</v>
          </cell>
          <cell r="Q514" t="str">
            <v/>
          </cell>
          <cell r="R514" t="str">
            <v>WAAD AJAJ</v>
          </cell>
          <cell r="S514" t="str">
            <v>KHALED</v>
          </cell>
          <cell r="T514" t="str">
            <v>FAIZAH</v>
          </cell>
          <cell r="U514" t="str">
            <v>DAMASCUS</v>
          </cell>
          <cell r="V514" t="str">
            <v/>
          </cell>
          <cell r="W514" t="str">
            <v/>
          </cell>
          <cell r="X514" t="str">
            <v/>
          </cell>
          <cell r="Y514" t="str">
            <v/>
          </cell>
          <cell r="Z514" t="str">
            <v/>
          </cell>
          <cell r="AA514" t="str">
            <v/>
          </cell>
          <cell r="AB514" t="str">
            <v/>
          </cell>
          <cell r="AC514" t="str">
            <v/>
          </cell>
        </row>
        <row r="515">
          <cell r="A515">
            <v>519598</v>
          </cell>
          <cell r="B515" t="str">
            <v xml:space="preserve">وفاء الشاعر </v>
          </cell>
          <cell r="C515" t="str">
            <v xml:space="preserve">فوزي </v>
          </cell>
          <cell r="D515" t="str">
            <v>باسمة</v>
          </cell>
          <cell r="E515" t="str">
            <v>أنثى</v>
          </cell>
          <cell r="F515" t="str">
            <v>دمشق</v>
          </cell>
          <cell r="G515">
            <v>34244</v>
          </cell>
          <cell r="H515" t="str">
            <v>العربية السورية</v>
          </cell>
          <cell r="I515" t="str">
            <v>الرابعة</v>
          </cell>
          <cell r="J515" t="str">
            <v>أدبي</v>
          </cell>
          <cell r="K515" t="str">
            <v/>
          </cell>
          <cell r="Q515" t="str">
            <v/>
          </cell>
          <cell r="R515" t="str">
            <v>WAFAA ALSHAER</v>
          </cell>
          <cell r="S515" t="str">
            <v>FAWZI</v>
          </cell>
          <cell r="T515" t="str">
            <v>BASIMA</v>
          </cell>
          <cell r="U515" t="str">
            <v>DAMASCUS</v>
          </cell>
          <cell r="V515" t="str">
            <v/>
          </cell>
          <cell r="W515" t="str">
            <v/>
          </cell>
          <cell r="X515" t="str">
            <v/>
          </cell>
          <cell r="Y515" t="str">
            <v/>
          </cell>
          <cell r="Z515" t="str">
            <v/>
          </cell>
          <cell r="AA515" t="str">
            <v/>
          </cell>
          <cell r="AB515" t="str">
            <v/>
          </cell>
          <cell r="AC515" t="str">
            <v/>
          </cell>
        </row>
        <row r="516">
          <cell r="A516">
            <v>519609</v>
          </cell>
          <cell r="B516" t="str">
            <v>ولاء الحمصي الشهير بالازرق</v>
          </cell>
          <cell r="C516" t="str">
            <v>محمد ابراهيم</v>
          </cell>
          <cell r="D516" t="str">
            <v>امل</v>
          </cell>
          <cell r="E516" t="str">
            <v>أنثى</v>
          </cell>
          <cell r="F516" t="str">
            <v>دمشق</v>
          </cell>
          <cell r="G516">
            <v>33480</v>
          </cell>
          <cell r="H516" t="str">
            <v>العربية السورية</v>
          </cell>
          <cell r="I516" t="str">
            <v>الرابعة</v>
          </cell>
          <cell r="J516" t="str">
            <v>أدبي</v>
          </cell>
          <cell r="K516" t="str">
            <v/>
          </cell>
          <cell r="Q516" t="str">
            <v/>
          </cell>
          <cell r="R516" t="str">
            <v>WALAA ALHOMSE ALSHAHER B ALAZRAKK</v>
          </cell>
          <cell r="S516" t="str">
            <v>MHD IBRAHIEM</v>
          </cell>
          <cell r="T516" t="str">
            <v>AMAL</v>
          </cell>
          <cell r="U516" t="str">
            <v>DAMASCUS</v>
          </cell>
          <cell r="V516" t="str">
            <v/>
          </cell>
          <cell r="W516" t="str">
            <v/>
          </cell>
          <cell r="X516" t="str">
            <v/>
          </cell>
          <cell r="Y516" t="str">
            <v/>
          </cell>
          <cell r="Z516" t="str">
            <v/>
          </cell>
          <cell r="AA516" t="str">
            <v/>
          </cell>
          <cell r="AB516" t="str">
            <v/>
          </cell>
          <cell r="AC516" t="str">
            <v/>
          </cell>
        </row>
        <row r="517">
          <cell r="A517">
            <v>519616</v>
          </cell>
          <cell r="B517" t="str">
            <v xml:space="preserve">ولاء شاهين </v>
          </cell>
          <cell r="C517" t="str">
            <v xml:space="preserve">نايف </v>
          </cell>
          <cell r="D517" t="str">
            <v>ليلى</v>
          </cell>
          <cell r="E517" t="str">
            <v>أنثى</v>
          </cell>
          <cell r="F517" t="str">
            <v>يرموك</v>
          </cell>
          <cell r="G517">
            <v>33140</v>
          </cell>
          <cell r="H517" t="str">
            <v>الفلسطينية السورية</v>
          </cell>
          <cell r="I517" t="str">
            <v>الرابعة</v>
          </cell>
          <cell r="J517" t="str">
            <v>أدبي</v>
          </cell>
          <cell r="K517">
            <v>2015</v>
          </cell>
          <cell r="L517" t="str">
            <v>ريف دمشق</v>
          </cell>
          <cell r="Q517" t="str">
            <v/>
          </cell>
          <cell r="R517" t="str">
            <v>walaa shahen</v>
          </cell>
          <cell r="S517" t="str">
            <v>naef</v>
          </cell>
          <cell r="T517" t="str">
            <v>layla</v>
          </cell>
          <cell r="U517" t="str">
            <v>damas</v>
          </cell>
          <cell r="V517" t="str">
            <v/>
          </cell>
          <cell r="W517" t="str">
            <v/>
          </cell>
          <cell r="X517" t="str">
            <v/>
          </cell>
          <cell r="Y517" t="str">
            <v/>
          </cell>
          <cell r="Z517" t="str">
            <v/>
          </cell>
          <cell r="AA517" t="str">
            <v/>
          </cell>
          <cell r="AB517" t="str">
            <v/>
          </cell>
          <cell r="AC517" t="str">
            <v/>
          </cell>
        </row>
        <row r="518">
          <cell r="A518">
            <v>519628</v>
          </cell>
          <cell r="B518" t="str">
            <v>يارا الحلبي</v>
          </cell>
          <cell r="C518" t="str">
            <v>احمد</v>
          </cell>
          <cell r="D518" t="str">
            <v>ناجيه</v>
          </cell>
          <cell r="E518" t="str">
            <v>أنثى</v>
          </cell>
          <cell r="F518" t="str">
            <v xml:space="preserve">السويداء </v>
          </cell>
          <cell r="G518" t="str">
            <v>1/5/1996</v>
          </cell>
          <cell r="H518" t="str">
            <v>العربية السورية</v>
          </cell>
          <cell r="I518" t="str">
            <v>الرابعة</v>
          </cell>
          <cell r="J518" t="str">
            <v>أدبي</v>
          </cell>
          <cell r="L518" t="str">
            <v>السويداء</v>
          </cell>
          <cell r="Q518" t="str">
            <v/>
          </cell>
          <cell r="R518" t="str">
            <v>yara  al halabi</v>
          </cell>
          <cell r="S518" t="str">
            <v xml:space="preserve">ahmad </v>
          </cell>
          <cell r="T518" t="str">
            <v xml:space="preserve">najia </v>
          </cell>
          <cell r="U518" t="str">
            <v>swaida</v>
          </cell>
          <cell r="V518" t="str">
            <v/>
          </cell>
          <cell r="W518" t="str">
            <v/>
          </cell>
          <cell r="X518" t="str">
            <v/>
          </cell>
          <cell r="Y518" t="str">
            <v/>
          </cell>
          <cell r="Z518" t="str">
            <v/>
          </cell>
          <cell r="AA518" t="str">
            <v/>
          </cell>
          <cell r="AB518" t="str">
            <v/>
          </cell>
          <cell r="AC518" t="str">
            <v/>
          </cell>
        </row>
        <row r="519">
          <cell r="A519">
            <v>519629</v>
          </cell>
          <cell r="B519" t="str">
            <v xml:space="preserve">يارا حديفة </v>
          </cell>
          <cell r="C519" t="str">
            <v xml:space="preserve">رمزي </v>
          </cell>
          <cell r="D519" t="str">
            <v>جمانه</v>
          </cell>
          <cell r="E519" t="str">
            <v>أنثى</v>
          </cell>
          <cell r="F519" t="str">
            <v>الكفر</v>
          </cell>
          <cell r="G519" t="str">
            <v>1/14/1997</v>
          </cell>
          <cell r="H519" t="str">
            <v>العربية السورية</v>
          </cell>
          <cell r="I519" t="str">
            <v>الثالثة</v>
          </cell>
          <cell r="J519" t="str">
            <v>فنون نسوية</v>
          </cell>
          <cell r="K519" t="str">
            <v>2015</v>
          </cell>
          <cell r="L519" t="str">
            <v>السويداء</v>
          </cell>
          <cell r="Q519" t="str">
            <v/>
          </cell>
          <cell r="R519" t="str">
            <v>YARA HODYFA</v>
          </cell>
          <cell r="S519" t="str">
            <v>RAMZY</v>
          </cell>
          <cell r="T519" t="str">
            <v>JOMANA</v>
          </cell>
          <cell r="U519" t="str">
            <v>ALKAFAR</v>
          </cell>
          <cell r="V519" t="str">
            <v/>
          </cell>
          <cell r="W519" t="str">
            <v/>
          </cell>
          <cell r="X519" t="str">
            <v/>
          </cell>
          <cell r="Y519" t="str">
            <v/>
          </cell>
          <cell r="Z519" t="str">
            <v/>
          </cell>
          <cell r="AA519" t="str">
            <v/>
          </cell>
          <cell r="AB519" t="str">
            <v/>
          </cell>
          <cell r="AC519" t="str">
            <v/>
          </cell>
        </row>
        <row r="520">
          <cell r="A520">
            <v>519631</v>
          </cell>
          <cell r="B520" t="str">
            <v xml:space="preserve">يارا شاهين </v>
          </cell>
          <cell r="C520" t="str">
            <v xml:space="preserve">هلال </v>
          </cell>
          <cell r="D520" t="str">
            <v>نهاد</v>
          </cell>
          <cell r="E520" t="str">
            <v>أنثى</v>
          </cell>
          <cell r="F520" t="str">
            <v>نيصاف</v>
          </cell>
          <cell r="G520">
            <v>35263</v>
          </cell>
          <cell r="H520" t="str">
            <v>العربية السورية</v>
          </cell>
          <cell r="I520" t="str">
            <v>الرابعة</v>
          </cell>
          <cell r="J520" t="str">
            <v>أدبي</v>
          </cell>
          <cell r="Q520" t="str">
            <v/>
          </cell>
          <cell r="R520" t="str">
            <v>YARA SHAHEEN</v>
          </cell>
          <cell r="S520" t="str">
            <v>HELAL</v>
          </cell>
          <cell r="T520" t="str">
            <v>NEHAD</v>
          </cell>
          <cell r="U520" t="str">
            <v>HAMA</v>
          </cell>
          <cell r="V520" t="str">
            <v/>
          </cell>
          <cell r="W520" t="str">
            <v/>
          </cell>
          <cell r="X520" t="str">
            <v/>
          </cell>
          <cell r="Y520" t="str">
            <v/>
          </cell>
          <cell r="Z520" t="str">
            <v/>
          </cell>
          <cell r="AA520" t="str">
            <v/>
          </cell>
          <cell r="AB520" t="str">
            <v/>
          </cell>
          <cell r="AC520" t="str">
            <v/>
          </cell>
        </row>
        <row r="521">
          <cell r="A521">
            <v>519635</v>
          </cell>
          <cell r="B521" t="str">
            <v>يارا سلوم</v>
          </cell>
          <cell r="C521" t="str">
            <v>محمد</v>
          </cell>
          <cell r="D521" t="str">
            <v>سمر</v>
          </cell>
          <cell r="E521" t="str">
            <v>أنثى</v>
          </cell>
          <cell r="F521" t="str">
            <v>مورك</v>
          </cell>
          <cell r="G521">
            <v>34710</v>
          </cell>
          <cell r="H521" t="str">
            <v>العربية السورية</v>
          </cell>
          <cell r="I521" t="str">
            <v>الثالثة</v>
          </cell>
          <cell r="J521" t="str">
            <v>أدبي</v>
          </cell>
          <cell r="L521" t="str">
            <v>اللاذقية</v>
          </cell>
          <cell r="Q521" t="str">
            <v/>
          </cell>
          <cell r="R521" t="str">
            <v>yara saloum</v>
          </cell>
          <cell r="S521" t="str">
            <v>mhmmad</v>
          </cell>
          <cell r="T521" t="str">
            <v>samar</v>
          </cell>
          <cell r="U521" t="str">
            <v>mourk</v>
          </cell>
          <cell r="V521" t="str">
            <v/>
          </cell>
          <cell r="W521" t="str">
            <v/>
          </cell>
          <cell r="X521" t="str">
            <v/>
          </cell>
          <cell r="Y521" t="str">
            <v/>
          </cell>
          <cell r="Z521" t="str">
            <v/>
          </cell>
          <cell r="AA521" t="str">
            <v/>
          </cell>
          <cell r="AB521" t="str">
            <v/>
          </cell>
          <cell r="AC521" t="str">
            <v/>
          </cell>
        </row>
        <row r="522">
          <cell r="A522">
            <v>519646</v>
          </cell>
          <cell r="B522" t="str">
            <v>يسرى زقزق</v>
          </cell>
          <cell r="C522" t="str">
            <v>منير</v>
          </cell>
          <cell r="D522" t="str">
            <v>ليلى</v>
          </cell>
          <cell r="E522" t="str">
            <v>أنثى</v>
          </cell>
          <cell r="F522" t="str">
            <v>يبرود</v>
          </cell>
          <cell r="G522">
            <v>33989</v>
          </cell>
          <cell r="H522" t="str">
            <v>العربية السورية</v>
          </cell>
          <cell r="I522" t="str">
            <v>الثالثة</v>
          </cell>
          <cell r="J522" t="str">
            <v>أدبي</v>
          </cell>
          <cell r="K522" t="str">
            <v/>
          </cell>
          <cell r="Q522" t="str">
            <v/>
          </cell>
          <cell r="R522" t="str">
            <v>yousra zaqzaq</v>
          </cell>
          <cell r="S522" t="str">
            <v>monir</v>
          </cell>
          <cell r="T522" t="str">
            <v>layla</v>
          </cell>
          <cell r="U522" t="str">
            <v>yabroud</v>
          </cell>
          <cell r="V522" t="str">
            <v/>
          </cell>
          <cell r="W522" t="str">
            <v/>
          </cell>
          <cell r="X522" t="str">
            <v/>
          </cell>
          <cell r="Y522" t="str">
            <v/>
          </cell>
          <cell r="Z522" t="str">
            <v/>
          </cell>
          <cell r="AA522" t="str">
            <v/>
          </cell>
          <cell r="AB522" t="str">
            <v/>
          </cell>
          <cell r="AC522" t="str">
            <v/>
          </cell>
        </row>
        <row r="523">
          <cell r="A523">
            <v>519653</v>
          </cell>
          <cell r="B523" t="str">
            <v>اية السقال</v>
          </cell>
          <cell r="C523" t="str">
            <v>احمد</v>
          </cell>
          <cell r="D523" t="str">
            <v>قمر</v>
          </cell>
          <cell r="E523" t="str">
            <v>أنثى</v>
          </cell>
          <cell r="F523" t="str">
            <v>دمشق</v>
          </cell>
          <cell r="G523">
            <v>35065</v>
          </cell>
          <cell r="H523" t="str">
            <v>العربية السورية</v>
          </cell>
          <cell r="I523" t="str">
            <v>الثالثة</v>
          </cell>
          <cell r="J523" t="str">
            <v>فنون نسوية</v>
          </cell>
          <cell r="K523" t="str">
            <v/>
          </cell>
          <cell r="Q523" t="str">
            <v/>
          </cell>
          <cell r="R523" t="str">
            <v>Aya Al sakal</v>
          </cell>
          <cell r="S523" t="str">
            <v>Ahmed</v>
          </cell>
          <cell r="T523" t="str">
            <v>1kamar</v>
          </cell>
          <cell r="U523" t="str">
            <v>Damascus</v>
          </cell>
          <cell r="V523" t="str">
            <v/>
          </cell>
          <cell r="W523" t="str">
            <v/>
          </cell>
          <cell r="X523" t="str">
            <v/>
          </cell>
          <cell r="Y523" t="str">
            <v/>
          </cell>
          <cell r="Z523" t="str">
            <v/>
          </cell>
          <cell r="AA523" t="str">
            <v/>
          </cell>
          <cell r="AB523" t="str">
            <v/>
          </cell>
          <cell r="AC523" t="str">
            <v/>
          </cell>
        </row>
        <row r="524">
          <cell r="A524">
            <v>519654</v>
          </cell>
          <cell r="B524" t="str">
            <v>ثناء بلول</v>
          </cell>
          <cell r="C524" t="str">
            <v>عيسى</v>
          </cell>
          <cell r="D524" t="str">
            <v>الماظه</v>
          </cell>
          <cell r="E524" t="str">
            <v>أنثى</v>
          </cell>
          <cell r="F524" t="str">
            <v>دمشق</v>
          </cell>
          <cell r="G524">
            <v>32557</v>
          </cell>
          <cell r="H524" t="str">
            <v>العربية السورية</v>
          </cell>
          <cell r="I524" t="str">
            <v>الرابعة</v>
          </cell>
          <cell r="J524" t="str">
            <v>أدبي</v>
          </cell>
        </row>
        <row r="525">
          <cell r="A525">
            <v>519681</v>
          </cell>
          <cell r="B525" t="str">
            <v>منى عماد</v>
          </cell>
          <cell r="C525" t="str">
            <v>غالب</v>
          </cell>
          <cell r="D525" t="str">
            <v>يسره</v>
          </cell>
          <cell r="E525" t="str">
            <v>أنثى</v>
          </cell>
          <cell r="F525" t="str">
            <v>متان</v>
          </cell>
          <cell r="G525">
            <v>31414</v>
          </cell>
          <cell r="H525" t="str">
            <v>العربية السورية</v>
          </cell>
          <cell r="I525" t="str">
            <v>الثالثة</v>
          </cell>
          <cell r="J525" t="str">
            <v>فنون نسوية</v>
          </cell>
          <cell r="L525" t="str">
            <v>السويداء</v>
          </cell>
          <cell r="Q525" t="str">
            <v/>
          </cell>
          <cell r="R525" t="str">
            <v>MONA EMAD</v>
          </cell>
          <cell r="S525" t="str">
            <v>GHAleb</v>
          </cell>
          <cell r="T525" t="str">
            <v>YOSRA</v>
          </cell>
          <cell r="U525" t="str">
            <v>MATAN</v>
          </cell>
          <cell r="V525" t="str">
            <v/>
          </cell>
          <cell r="W525" t="str">
            <v/>
          </cell>
          <cell r="X525" t="str">
            <v/>
          </cell>
          <cell r="Y525" t="str">
            <v>م</v>
          </cell>
          <cell r="Z525" t="str">
            <v>م</v>
          </cell>
          <cell r="AA525" t="str">
            <v>م</v>
          </cell>
          <cell r="AB525" t="str">
            <v>م</v>
          </cell>
          <cell r="AC525" t="str">
            <v/>
          </cell>
        </row>
        <row r="526">
          <cell r="A526">
            <v>519692</v>
          </cell>
          <cell r="B526" t="str">
            <v>هنادي بلول</v>
          </cell>
          <cell r="C526" t="str">
            <v>عيسى</v>
          </cell>
          <cell r="D526" t="str">
            <v>الماظة</v>
          </cell>
          <cell r="E526" t="str">
            <v>أنثى</v>
          </cell>
          <cell r="F526" t="str">
            <v>البيرة</v>
          </cell>
          <cell r="G526">
            <v>30164</v>
          </cell>
          <cell r="H526" t="str">
            <v>العربية السورية</v>
          </cell>
          <cell r="I526" t="str">
            <v>الرابعة</v>
          </cell>
          <cell r="J526" t="str">
            <v>فنون نسوية</v>
          </cell>
        </row>
        <row r="527">
          <cell r="A527">
            <v>519696</v>
          </cell>
          <cell r="B527" t="str">
            <v xml:space="preserve">مها حسن </v>
          </cell>
          <cell r="C527" t="str">
            <v>فايز</v>
          </cell>
          <cell r="D527" t="str">
            <v>نجاح</v>
          </cell>
          <cell r="E527" t="str">
            <v>أنثى</v>
          </cell>
          <cell r="F527" t="str">
            <v>حماه</v>
          </cell>
          <cell r="G527">
            <v>28999</v>
          </cell>
          <cell r="H527" t="str">
            <v>العربية السورية</v>
          </cell>
          <cell r="I527" t="str">
            <v>الثانية</v>
          </cell>
          <cell r="J527" t="str">
            <v>أدبي</v>
          </cell>
        </row>
        <row r="528">
          <cell r="A528">
            <v>519721</v>
          </cell>
          <cell r="B528" t="str">
            <v>فايزة السلمان</v>
          </cell>
          <cell r="C528" t="str">
            <v>رضوان</v>
          </cell>
          <cell r="D528" t="str">
            <v>زهرية</v>
          </cell>
          <cell r="E528" t="str">
            <v>أنثى</v>
          </cell>
          <cell r="F528" t="str">
            <v>كودنة</v>
          </cell>
          <cell r="G528">
            <v>35068</v>
          </cell>
          <cell r="H528" t="str">
            <v>العربية السورية</v>
          </cell>
          <cell r="I528" t="str">
            <v>الثالثة</v>
          </cell>
          <cell r="J528" t="str">
            <v>ادبي</v>
          </cell>
          <cell r="L528" t="str">
            <v>القنيطرة</v>
          </cell>
        </row>
        <row r="529">
          <cell r="A529">
            <v>519722</v>
          </cell>
          <cell r="B529" t="str">
            <v xml:space="preserve">حنان ديوب </v>
          </cell>
          <cell r="C529" t="str">
            <v xml:space="preserve">يوسف </v>
          </cell>
          <cell r="D529" t="str">
            <v>فاديا</v>
          </cell>
          <cell r="E529" t="str">
            <v>أنثى</v>
          </cell>
          <cell r="F529" t="str">
            <v>دمشق</v>
          </cell>
          <cell r="G529">
            <v>32986</v>
          </cell>
          <cell r="H529" t="str">
            <v>العربية السورية</v>
          </cell>
          <cell r="I529" t="str">
            <v>الرابعة</v>
          </cell>
          <cell r="J529" t="str">
            <v>أدبي</v>
          </cell>
          <cell r="K529">
            <v>2010</v>
          </cell>
          <cell r="Q529" t="str">
            <v/>
          </cell>
          <cell r="R529" t="str">
            <v>HANAN DAYOUB</v>
          </cell>
          <cell r="S529" t="str">
            <v>YOUSSEF</v>
          </cell>
          <cell r="T529" t="str">
            <v>FADIA</v>
          </cell>
          <cell r="U529" t="str">
            <v>DAMASCUS</v>
          </cell>
          <cell r="V529" t="str">
            <v/>
          </cell>
          <cell r="W529" t="str">
            <v/>
          </cell>
          <cell r="X529" t="str">
            <v/>
          </cell>
          <cell r="Y529" t="str">
            <v/>
          </cell>
          <cell r="Z529" t="str">
            <v/>
          </cell>
          <cell r="AA529" t="str">
            <v/>
          </cell>
          <cell r="AB529" t="str">
            <v>م</v>
          </cell>
          <cell r="AC529" t="str">
            <v/>
          </cell>
        </row>
        <row r="530">
          <cell r="A530">
            <v>519740</v>
          </cell>
          <cell r="B530" t="str">
            <v>ريما الشامي</v>
          </cell>
          <cell r="C530" t="str">
            <v>عاصم</v>
          </cell>
          <cell r="D530" t="str">
            <v>لما</v>
          </cell>
          <cell r="E530" t="str">
            <v>أنثى</v>
          </cell>
          <cell r="F530" t="str">
            <v>السويداء</v>
          </cell>
          <cell r="G530">
            <v>33254</v>
          </cell>
          <cell r="H530" t="str">
            <v>العربية السورية</v>
          </cell>
          <cell r="I530" t="str">
            <v>الرابعة</v>
          </cell>
          <cell r="J530" t="str">
            <v>فنون نسوية</v>
          </cell>
          <cell r="L530" t="str">
            <v>السويداء</v>
          </cell>
          <cell r="Q530" t="str">
            <v/>
          </cell>
          <cell r="R530" t="str">
            <v>rima alshami</v>
          </cell>
          <cell r="S530" t="str">
            <v>asem</v>
          </cell>
          <cell r="T530" t="str">
            <v>lama</v>
          </cell>
          <cell r="U530" t="str">
            <v>swaida</v>
          </cell>
          <cell r="V530" t="str">
            <v/>
          </cell>
          <cell r="W530" t="str">
            <v/>
          </cell>
          <cell r="X530" t="str">
            <v/>
          </cell>
          <cell r="Y530" t="str">
            <v/>
          </cell>
          <cell r="Z530" t="str">
            <v/>
          </cell>
          <cell r="AA530" t="str">
            <v/>
          </cell>
          <cell r="AB530" t="str">
            <v/>
          </cell>
          <cell r="AC530" t="str">
            <v/>
          </cell>
        </row>
        <row r="531">
          <cell r="A531">
            <v>519742</v>
          </cell>
          <cell r="B531" t="str">
            <v>ماجدة العلي الطه</v>
          </cell>
          <cell r="C531" t="str">
            <v>زهير</v>
          </cell>
          <cell r="D531" t="str">
            <v>جميلة</v>
          </cell>
          <cell r="E531" t="str">
            <v>أنثى</v>
          </cell>
          <cell r="F531" t="str">
            <v>دير الزور</v>
          </cell>
          <cell r="G531">
            <v>31778</v>
          </cell>
          <cell r="H531" t="str">
            <v>العربية السورية</v>
          </cell>
          <cell r="I531" t="str">
            <v>الرابعة</v>
          </cell>
          <cell r="J531" t="str">
            <v>فنون نسوية</v>
          </cell>
          <cell r="K531" t="str">
            <v/>
          </cell>
          <cell r="Q531" t="str">
            <v/>
          </cell>
          <cell r="R531" t="str">
            <v>MAJEDA ALALI AL TAHA</v>
          </cell>
          <cell r="S531" t="str">
            <v>ZUHEIR</v>
          </cell>
          <cell r="T531" t="str">
            <v>JAMILA</v>
          </cell>
          <cell r="U531" t="str">
            <v>DEIR EZZOR</v>
          </cell>
          <cell r="V531" t="str">
            <v/>
          </cell>
          <cell r="W531" t="str">
            <v/>
          </cell>
          <cell r="X531" t="str">
            <v/>
          </cell>
          <cell r="Y531" t="str">
            <v/>
          </cell>
          <cell r="Z531" t="str">
            <v/>
          </cell>
          <cell r="AA531" t="str">
            <v/>
          </cell>
          <cell r="AB531" t="str">
            <v/>
          </cell>
          <cell r="AC531" t="str">
            <v/>
          </cell>
        </row>
        <row r="532">
          <cell r="A532">
            <v>519761</v>
          </cell>
          <cell r="B532" t="str">
            <v>ابتهاج خطيب</v>
          </cell>
          <cell r="C532" t="str">
            <v>محمد حسام</v>
          </cell>
          <cell r="D532" t="str">
            <v>غصون</v>
          </cell>
          <cell r="E532" t="str">
            <v>أنثى</v>
          </cell>
          <cell r="F532" t="str">
            <v>مشفى دوما</v>
          </cell>
          <cell r="G532">
            <v>35231</v>
          </cell>
          <cell r="H532" t="str">
            <v>العربية السورية</v>
          </cell>
          <cell r="I532" t="str">
            <v>الرابعة</v>
          </cell>
          <cell r="J532" t="str">
            <v>فنون نسوية</v>
          </cell>
          <cell r="Q532" t="str">
            <v/>
          </cell>
          <cell r="R532" t="str">
            <v>Ebthaj Khateb</v>
          </cell>
          <cell r="S532" t="str">
            <v>Mohmad Hosam</v>
          </cell>
          <cell r="T532" t="str">
            <v>goson</v>
          </cell>
          <cell r="U532" t="str">
            <v>mashfa doma</v>
          </cell>
          <cell r="V532" t="str">
            <v/>
          </cell>
          <cell r="W532" t="str">
            <v/>
          </cell>
          <cell r="X532" t="str">
            <v/>
          </cell>
          <cell r="Y532" t="str">
            <v/>
          </cell>
          <cell r="Z532" t="str">
            <v/>
          </cell>
          <cell r="AA532" t="str">
            <v/>
          </cell>
          <cell r="AB532" t="str">
            <v/>
          </cell>
          <cell r="AC532" t="str">
            <v/>
          </cell>
        </row>
        <row r="533">
          <cell r="A533">
            <v>519765</v>
          </cell>
          <cell r="B533" t="str">
            <v xml:space="preserve">احلام حمودة </v>
          </cell>
          <cell r="C533" t="str">
            <v xml:space="preserve">عارف </v>
          </cell>
          <cell r="D533" t="str">
            <v>هدى</v>
          </cell>
          <cell r="E533" t="str">
            <v>أنثى</v>
          </cell>
          <cell r="F533" t="str">
            <v>يبرود</v>
          </cell>
          <cell r="G533">
            <v>35476</v>
          </cell>
          <cell r="H533" t="str">
            <v>العربية السورية</v>
          </cell>
          <cell r="I533" t="str">
            <v>الثالثة</v>
          </cell>
          <cell r="J533" t="str">
            <v>علمي</v>
          </cell>
          <cell r="K533">
            <v>2015</v>
          </cell>
          <cell r="Q533" t="str">
            <v/>
          </cell>
          <cell r="R533" t="str">
            <v>AHLAM HAMOUDA</v>
          </cell>
          <cell r="S533" t="str">
            <v>AREF</v>
          </cell>
          <cell r="T533" t="str">
            <v>HUDA</v>
          </cell>
          <cell r="U533" t="str">
            <v>DAMAS SUBURB</v>
          </cell>
          <cell r="V533" t="str">
            <v/>
          </cell>
          <cell r="W533" t="str">
            <v/>
          </cell>
          <cell r="X533" t="str">
            <v/>
          </cell>
          <cell r="Y533" t="str">
            <v/>
          </cell>
          <cell r="Z533" t="str">
            <v/>
          </cell>
          <cell r="AA533" t="str">
            <v/>
          </cell>
          <cell r="AB533" t="str">
            <v/>
          </cell>
          <cell r="AC533" t="str">
            <v/>
          </cell>
        </row>
        <row r="534">
          <cell r="A534">
            <v>519778</v>
          </cell>
          <cell r="B534" t="str">
            <v xml:space="preserve">اسامة حافض </v>
          </cell>
          <cell r="C534" t="str">
            <v xml:space="preserve">محمد خير </v>
          </cell>
          <cell r="D534" t="str">
            <v>زينب</v>
          </cell>
          <cell r="E534" t="str">
            <v xml:space="preserve">ذكر </v>
          </cell>
          <cell r="F534" t="str">
            <v>تسيل</v>
          </cell>
          <cell r="G534">
            <v>35445</v>
          </cell>
          <cell r="H534" t="str">
            <v>العربية السورية</v>
          </cell>
          <cell r="I534" t="str">
            <v>الرابعة</v>
          </cell>
          <cell r="J534" t="str">
            <v xml:space="preserve">علمي </v>
          </cell>
          <cell r="Q534" t="str">
            <v/>
          </cell>
          <cell r="R534" t="str">
            <v xml:space="preserve"> osama hafiz</v>
          </cell>
          <cell r="S534" t="str">
            <v>mohamad kheer</v>
          </cell>
          <cell r="T534" t="str">
            <v>zaynab</v>
          </cell>
          <cell r="U534" t="str">
            <v>daraa</v>
          </cell>
          <cell r="V534" t="str">
            <v/>
          </cell>
          <cell r="W534" t="str">
            <v/>
          </cell>
          <cell r="X534" t="str">
            <v/>
          </cell>
          <cell r="Y534" t="str">
            <v/>
          </cell>
          <cell r="Z534" t="str">
            <v/>
          </cell>
          <cell r="AA534" t="str">
            <v/>
          </cell>
          <cell r="AB534" t="str">
            <v/>
          </cell>
          <cell r="AC534" t="str">
            <v/>
          </cell>
        </row>
        <row r="535">
          <cell r="A535">
            <v>519784</v>
          </cell>
          <cell r="B535" t="str">
            <v xml:space="preserve">اسراء الغبرة </v>
          </cell>
          <cell r="C535" t="str">
            <v xml:space="preserve">عبد الناصر </v>
          </cell>
          <cell r="D535" t="str">
            <v>سلوى</v>
          </cell>
          <cell r="E535" t="str">
            <v>أنثى</v>
          </cell>
          <cell r="F535" t="str">
            <v>عربين</v>
          </cell>
          <cell r="G535">
            <v>33970</v>
          </cell>
          <cell r="H535" t="str">
            <v>العربية السورية</v>
          </cell>
          <cell r="I535" t="str">
            <v>الرابعة</v>
          </cell>
          <cell r="J535" t="str">
            <v>فنون نسوية</v>
          </cell>
          <cell r="K535">
            <v>2010</v>
          </cell>
          <cell r="Q535" t="str">
            <v/>
          </cell>
          <cell r="R535" t="str">
            <v>ESRAA ALGHBRA</v>
          </cell>
          <cell r="S535" t="str">
            <v>ABD ALNASER</v>
          </cell>
          <cell r="T535" t="str">
            <v>SALWA</v>
          </cell>
          <cell r="U535" t="str">
            <v>DAMAS SUBURB</v>
          </cell>
          <cell r="V535" t="str">
            <v/>
          </cell>
          <cell r="W535" t="str">
            <v/>
          </cell>
          <cell r="X535" t="str">
            <v/>
          </cell>
          <cell r="Y535" t="str">
            <v/>
          </cell>
          <cell r="Z535" t="str">
            <v/>
          </cell>
          <cell r="AA535" t="str">
            <v/>
          </cell>
          <cell r="AB535" t="str">
            <v/>
          </cell>
          <cell r="AC535" t="str">
            <v/>
          </cell>
        </row>
        <row r="536">
          <cell r="A536">
            <v>519804</v>
          </cell>
          <cell r="B536" t="str">
            <v>اسماء قويدر</v>
          </cell>
          <cell r="C536" t="str">
            <v>عبد القادر</v>
          </cell>
          <cell r="D536" t="str">
            <v>ثريا</v>
          </cell>
          <cell r="E536" t="str">
            <v>أنثى</v>
          </cell>
          <cell r="F536" t="str">
            <v>عرطوز</v>
          </cell>
          <cell r="G536">
            <v>34881</v>
          </cell>
          <cell r="H536" t="str">
            <v>العربية السورية</v>
          </cell>
          <cell r="I536" t="str">
            <v>الثالثة</v>
          </cell>
          <cell r="J536" t="str">
            <v>فنون نسوية</v>
          </cell>
          <cell r="L536" t="str">
            <v>القنيطرة</v>
          </cell>
          <cell r="Q536" t="str">
            <v/>
          </cell>
          <cell r="R536" t="str">
            <v>asmaa qwaidar</v>
          </cell>
          <cell r="S536" t="str">
            <v>abd alqader</v>
          </cell>
          <cell r="T536" t="str">
            <v>thorayya</v>
          </cell>
          <cell r="U536" t="str">
            <v>artouz</v>
          </cell>
          <cell r="V536" t="str">
            <v/>
          </cell>
          <cell r="W536" t="str">
            <v/>
          </cell>
          <cell r="X536" t="str">
            <v/>
          </cell>
          <cell r="Y536" t="str">
            <v/>
          </cell>
          <cell r="Z536" t="str">
            <v/>
          </cell>
          <cell r="AA536" t="str">
            <v/>
          </cell>
          <cell r="AB536" t="str">
            <v/>
          </cell>
          <cell r="AC536" t="str">
            <v/>
          </cell>
        </row>
        <row r="537">
          <cell r="A537">
            <v>519814</v>
          </cell>
          <cell r="B537" t="str">
            <v xml:space="preserve">الاء احمد </v>
          </cell>
          <cell r="C537" t="str">
            <v xml:space="preserve">احمد </v>
          </cell>
          <cell r="D537" t="str">
            <v>بشرى</v>
          </cell>
          <cell r="E537" t="str">
            <v>أنثى</v>
          </cell>
          <cell r="F537" t="str">
            <v>غباغب</v>
          </cell>
          <cell r="G537">
            <v>36186</v>
          </cell>
          <cell r="H537" t="str">
            <v>العربية السورية</v>
          </cell>
          <cell r="I537" t="str">
            <v>الرابعة</v>
          </cell>
          <cell r="J537" t="str">
            <v>فنون نسوية</v>
          </cell>
          <cell r="Q537" t="str">
            <v/>
          </cell>
          <cell r="R537" t="str">
            <v>ALAA AHMAD</v>
          </cell>
          <cell r="S537" t="str">
            <v>AHMAD</v>
          </cell>
          <cell r="T537" t="str">
            <v>BOUSHRA</v>
          </cell>
          <cell r="U537" t="str">
            <v>DARAA</v>
          </cell>
          <cell r="V537" t="str">
            <v/>
          </cell>
          <cell r="W537" t="str">
            <v/>
          </cell>
          <cell r="X537" t="str">
            <v/>
          </cell>
          <cell r="Y537" t="str">
            <v/>
          </cell>
          <cell r="Z537" t="str">
            <v/>
          </cell>
          <cell r="AA537" t="str">
            <v/>
          </cell>
          <cell r="AB537" t="str">
            <v/>
          </cell>
          <cell r="AC537" t="str">
            <v/>
          </cell>
        </row>
        <row r="538">
          <cell r="A538">
            <v>519832</v>
          </cell>
          <cell r="B538" t="str">
            <v xml:space="preserve">الاء المصري </v>
          </cell>
          <cell r="C538" t="str">
            <v xml:space="preserve">عبد القادر </v>
          </cell>
          <cell r="D538" t="str">
            <v>فاتن</v>
          </cell>
          <cell r="E538" t="str">
            <v>أنثى</v>
          </cell>
          <cell r="F538" t="str">
            <v>دمشق</v>
          </cell>
          <cell r="G538">
            <v>36164</v>
          </cell>
          <cell r="H538" t="str">
            <v>العربية السورية</v>
          </cell>
          <cell r="I538" t="str">
            <v>الرابعة</v>
          </cell>
          <cell r="J538" t="str">
            <v>فنون نسوية</v>
          </cell>
          <cell r="Q538" t="str">
            <v/>
          </cell>
          <cell r="R538" t="str">
            <v>Alaa Al Masre</v>
          </cell>
          <cell r="S538" t="str">
            <v>Abd Al Kader</v>
          </cell>
          <cell r="T538" t="str">
            <v>Faten</v>
          </cell>
          <cell r="U538" t="str">
            <v>Damascus</v>
          </cell>
          <cell r="V538" t="str">
            <v/>
          </cell>
          <cell r="W538" t="str">
            <v/>
          </cell>
          <cell r="X538" t="str">
            <v/>
          </cell>
          <cell r="Y538" t="str">
            <v/>
          </cell>
          <cell r="Z538" t="str">
            <v/>
          </cell>
          <cell r="AA538" t="str">
            <v/>
          </cell>
          <cell r="AB538" t="str">
            <v/>
          </cell>
          <cell r="AC538" t="str">
            <v/>
          </cell>
        </row>
        <row r="539">
          <cell r="A539">
            <v>519833</v>
          </cell>
          <cell r="B539" t="str">
            <v>الاء المظلوم</v>
          </cell>
          <cell r="C539" t="str">
            <v>محمد</v>
          </cell>
          <cell r="D539" t="str">
            <v>نهلة</v>
          </cell>
          <cell r="E539" t="str">
            <v>أنثى</v>
          </cell>
          <cell r="F539" t="str">
            <v>الروضة</v>
          </cell>
          <cell r="G539">
            <v>33818</v>
          </cell>
          <cell r="H539" t="str">
            <v>العربية السورية</v>
          </cell>
          <cell r="I539" t="str">
            <v>الرابعة</v>
          </cell>
          <cell r="J539" t="str">
            <v>أدبي</v>
          </cell>
          <cell r="K539">
            <v>2012</v>
          </cell>
          <cell r="Q539" t="str">
            <v/>
          </cell>
          <cell r="R539" t="str">
            <v>ALAA ALMAZLOUM</v>
          </cell>
          <cell r="S539" t="str">
            <v>MOHAMMAD</v>
          </cell>
          <cell r="T539" t="str">
            <v>NAHLA</v>
          </cell>
          <cell r="U539" t="str">
            <v>DAMASCUS</v>
          </cell>
          <cell r="V539" t="str">
            <v/>
          </cell>
          <cell r="W539" t="str">
            <v/>
          </cell>
          <cell r="X539" t="str">
            <v/>
          </cell>
          <cell r="Y539" t="str">
            <v/>
          </cell>
          <cell r="Z539" t="str">
            <v/>
          </cell>
          <cell r="AA539" t="str">
            <v/>
          </cell>
          <cell r="AB539" t="str">
            <v/>
          </cell>
          <cell r="AC539" t="str">
            <v/>
          </cell>
        </row>
        <row r="540">
          <cell r="A540">
            <v>519844</v>
          </cell>
          <cell r="B540" t="str">
            <v>الاء عابدين</v>
          </cell>
          <cell r="C540" t="str">
            <v>محمد خير</v>
          </cell>
          <cell r="D540" t="str">
            <v>هناء</v>
          </cell>
          <cell r="E540" t="str">
            <v>أنثى</v>
          </cell>
          <cell r="F540" t="str">
            <v>كويت</v>
          </cell>
          <cell r="G540">
            <v>31788</v>
          </cell>
          <cell r="H540" t="str">
            <v>العربية السورية</v>
          </cell>
          <cell r="I540" t="str">
            <v>الرابعة</v>
          </cell>
          <cell r="J540" t="str">
            <v>أدبي</v>
          </cell>
          <cell r="K540" t="str">
            <v/>
          </cell>
        </row>
        <row r="541">
          <cell r="A541">
            <v>519855</v>
          </cell>
          <cell r="B541" t="str">
            <v>اليزة الرمضان</v>
          </cell>
          <cell r="C541" t="str">
            <v>سمير</v>
          </cell>
          <cell r="D541" t="str">
            <v>فوزه</v>
          </cell>
          <cell r="E541" t="str">
            <v>أنثى</v>
          </cell>
          <cell r="F541" t="str">
            <v/>
          </cell>
          <cell r="H541" t="str">
            <v>العربية السورية</v>
          </cell>
          <cell r="I541" t="str">
            <v>الرابعة</v>
          </cell>
        </row>
        <row r="542">
          <cell r="A542">
            <v>519867</v>
          </cell>
          <cell r="B542" t="str">
            <v xml:space="preserve">اماني جوهر </v>
          </cell>
          <cell r="C542" t="str">
            <v xml:space="preserve">كمال </v>
          </cell>
          <cell r="D542" t="str">
            <v>ليلى</v>
          </cell>
          <cell r="E542" t="str">
            <v>أنثى</v>
          </cell>
          <cell r="F542" t="str">
            <v>دمشق</v>
          </cell>
          <cell r="G542">
            <v>27895</v>
          </cell>
          <cell r="H542" t="str">
            <v>العربية السورية</v>
          </cell>
          <cell r="I542" t="str">
            <v>الرابعة</v>
          </cell>
          <cell r="J542" t="str">
            <v>أدبي</v>
          </cell>
          <cell r="Q542" t="str">
            <v/>
          </cell>
          <cell r="R542" t="str">
            <v>AMANI JOHER</v>
          </cell>
          <cell r="S542" t="str">
            <v>KAMAL</v>
          </cell>
          <cell r="T542" t="str">
            <v>LILA</v>
          </cell>
          <cell r="U542" t="str">
            <v>DAMASCUS</v>
          </cell>
          <cell r="V542" t="str">
            <v/>
          </cell>
          <cell r="W542" t="str">
            <v/>
          </cell>
          <cell r="X542" t="str">
            <v/>
          </cell>
          <cell r="Y542" t="str">
            <v/>
          </cell>
          <cell r="Z542" t="str">
            <v/>
          </cell>
          <cell r="AA542" t="str">
            <v/>
          </cell>
          <cell r="AB542" t="str">
            <v/>
          </cell>
          <cell r="AC542" t="str">
            <v/>
          </cell>
        </row>
        <row r="543">
          <cell r="A543">
            <v>519871</v>
          </cell>
          <cell r="B543" t="str">
            <v xml:space="preserve">امتثال الغبرة </v>
          </cell>
          <cell r="C543" t="str">
            <v xml:space="preserve">مصطفى </v>
          </cell>
          <cell r="D543" t="str">
            <v>امال</v>
          </cell>
          <cell r="E543" t="str">
            <v>أنثى</v>
          </cell>
          <cell r="F543" t="str">
            <v>تل</v>
          </cell>
          <cell r="G543">
            <v>31870</v>
          </cell>
          <cell r="H543" t="str">
            <v>العربية السورية</v>
          </cell>
          <cell r="I543" t="str">
            <v>الرابعة</v>
          </cell>
          <cell r="J543" t="str">
            <v>علمي</v>
          </cell>
          <cell r="K543">
            <v>2009</v>
          </cell>
          <cell r="Q543" t="str">
            <v/>
          </cell>
          <cell r="R543" t="str">
            <v>IMTETHAL ALGHBRA</v>
          </cell>
          <cell r="S543" t="str">
            <v>MUSTAFA|</v>
          </cell>
          <cell r="T543" t="str">
            <v>AMAL</v>
          </cell>
          <cell r="U543" t="str">
            <v>DAMASCUS</v>
          </cell>
          <cell r="V543" t="str">
            <v/>
          </cell>
          <cell r="W543" t="str">
            <v/>
          </cell>
          <cell r="X543" t="str">
            <v/>
          </cell>
          <cell r="Y543" t="str">
            <v/>
          </cell>
          <cell r="Z543" t="str">
            <v/>
          </cell>
          <cell r="AA543" t="str">
            <v/>
          </cell>
          <cell r="AB543" t="str">
            <v>م</v>
          </cell>
          <cell r="AC543" t="str">
            <v/>
          </cell>
        </row>
        <row r="544">
          <cell r="A544">
            <v>519873</v>
          </cell>
          <cell r="B544" t="str">
            <v>امل الحسن</v>
          </cell>
          <cell r="C544" t="str">
            <v>فتح الدين</v>
          </cell>
          <cell r="D544" t="str">
            <v>وطفة</v>
          </cell>
          <cell r="E544" t="str">
            <v>أنثى</v>
          </cell>
          <cell r="F544" t="str">
            <v>قدسيا</v>
          </cell>
          <cell r="G544">
            <v>33239</v>
          </cell>
          <cell r="H544" t="str">
            <v>العربية السورية</v>
          </cell>
          <cell r="I544" t="str">
            <v>الثالثة حديث</v>
          </cell>
          <cell r="J544" t="str">
            <v>ادبي</v>
          </cell>
          <cell r="L544" t="str">
            <v>القنيطرة</v>
          </cell>
        </row>
        <row r="545">
          <cell r="A545">
            <v>519878</v>
          </cell>
          <cell r="B545" t="str">
            <v xml:space="preserve">امل العقدة </v>
          </cell>
          <cell r="C545" t="str">
            <v xml:space="preserve">احمد </v>
          </cell>
          <cell r="D545" t="str">
            <v>منى</v>
          </cell>
          <cell r="E545" t="str">
            <v>أنثى</v>
          </cell>
          <cell r="F545" t="str">
            <v>كسوة</v>
          </cell>
          <cell r="G545">
            <v>35431</v>
          </cell>
          <cell r="H545" t="str">
            <v>العربية السورية</v>
          </cell>
          <cell r="I545" t="str">
            <v>الرابعة</v>
          </cell>
          <cell r="J545" t="str">
            <v>أدبي</v>
          </cell>
          <cell r="K545">
            <v>2014</v>
          </cell>
          <cell r="Q545" t="str">
            <v/>
          </cell>
          <cell r="R545" t="str">
            <v>AMAL ALOKDEH</v>
          </cell>
          <cell r="S545" t="str">
            <v>AHMAD</v>
          </cell>
          <cell r="T545" t="str">
            <v>MONA</v>
          </cell>
          <cell r="U545" t="str">
            <v>DAMAS SUBURB</v>
          </cell>
          <cell r="V545" t="str">
            <v/>
          </cell>
          <cell r="W545" t="str">
            <v/>
          </cell>
          <cell r="X545" t="str">
            <v/>
          </cell>
          <cell r="Y545" t="str">
            <v/>
          </cell>
          <cell r="Z545" t="str">
            <v/>
          </cell>
          <cell r="AA545" t="str">
            <v/>
          </cell>
          <cell r="AB545" t="str">
            <v/>
          </cell>
          <cell r="AC545" t="str">
            <v/>
          </cell>
        </row>
        <row r="546">
          <cell r="A546">
            <v>519897</v>
          </cell>
          <cell r="B546" t="str">
            <v xml:space="preserve">امنة عيناوي </v>
          </cell>
          <cell r="C546" t="str">
            <v xml:space="preserve">زكي </v>
          </cell>
          <cell r="D546" t="str">
            <v>فاطمة</v>
          </cell>
          <cell r="E546" t="str">
            <v>أنثى</v>
          </cell>
          <cell r="F546" t="str">
            <v>يبرود</v>
          </cell>
          <cell r="G546">
            <v>35097</v>
          </cell>
          <cell r="H546" t="str">
            <v>العربية السورية</v>
          </cell>
          <cell r="I546" t="str">
            <v>الرابعة</v>
          </cell>
          <cell r="J546" t="str">
            <v>أدبي</v>
          </cell>
          <cell r="K546">
            <v>2016</v>
          </cell>
          <cell r="Q546" t="str">
            <v/>
          </cell>
          <cell r="R546" t="str">
            <v xml:space="preserve">AMNA ENAWEI </v>
          </cell>
          <cell r="S546" t="str">
            <v>ZKY</v>
          </cell>
          <cell r="T546" t="str">
            <v>FATIMA</v>
          </cell>
          <cell r="U546" t="str">
            <v>DAMASCUS SUBURB</v>
          </cell>
          <cell r="V546" t="str">
            <v/>
          </cell>
          <cell r="W546" t="str">
            <v/>
          </cell>
          <cell r="X546" t="str">
            <v/>
          </cell>
          <cell r="Y546" t="str">
            <v/>
          </cell>
          <cell r="Z546" t="str">
            <v/>
          </cell>
          <cell r="AA546" t="str">
            <v/>
          </cell>
          <cell r="AB546" t="str">
            <v/>
          </cell>
          <cell r="AC546" t="str">
            <v/>
          </cell>
        </row>
        <row r="547">
          <cell r="A547">
            <v>519899</v>
          </cell>
          <cell r="B547" t="str">
            <v>اميرة الاكتع</v>
          </cell>
          <cell r="C547" t="str">
            <v>خالد</v>
          </cell>
          <cell r="D547" t="str">
            <v>فلك</v>
          </cell>
          <cell r="E547" t="str">
            <v>أنثى</v>
          </cell>
          <cell r="F547" t="str">
            <v>سقبا</v>
          </cell>
          <cell r="G547">
            <v>33375</v>
          </cell>
          <cell r="H547" t="str">
            <v>العربية السورية</v>
          </cell>
          <cell r="I547" t="str">
            <v>الرابعة</v>
          </cell>
          <cell r="J547" t="str">
            <v>علمي</v>
          </cell>
          <cell r="K547" t="str">
            <v/>
          </cell>
          <cell r="Q547" t="str">
            <v/>
          </cell>
          <cell r="R547" t="str">
            <v>AMERA ALAKTAA</v>
          </cell>
          <cell r="S547" t="str">
            <v>KHALED</v>
          </cell>
          <cell r="T547" t="str">
            <v>FALAK</v>
          </cell>
          <cell r="U547" t="str">
            <v>DAMAS SUBURB</v>
          </cell>
          <cell r="V547" t="str">
            <v/>
          </cell>
          <cell r="W547" t="str">
            <v/>
          </cell>
          <cell r="X547" t="str">
            <v/>
          </cell>
          <cell r="Y547" t="str">
            <v/>
          </cell>
          <cell r="Z547" t="str">
            <v/>
          </cell>
          <cell r="AA547" t="str">
            <v/>
          </cell>
          <cell r="AB547" t="str">
            <v/>
          </cell>
          <cell r="AC547" t="str">
            <v/>
          </cell>
        </row>
        <row r="548">
          <cell r="A548">
            <v>519914</v>
          </cell>
          <cell r="B548" t="str">
            <v>انوار الغزالي</v>
          </cell>
          <cell r="C548" t="str">
            <v>علي</v>
          </cell>
          <cell r="D548" t="str">
            <v>هناء</v>
          </cell>
          <cell r="E548" t="str">
            <v>انثى</v>
          </cell>
          <cell r="F548" t="str">
            <v>قرفا</v>
          </cell>
          <cell r="G548">
            <v>33984</v>
          </cell>
          <cell r="H548" t="str">
            <v>العربية السورية</v>
          </cell>
          <cell r="I548" t="str">
            <v>الثانية</v>
          </cell>
          <cell r="J548" t="str">
            <v>ادبي</v>
          </cell>
        </row>
        <row r="549">
          <cell r="A549">
            <v>519917</v>
          </cell>
          <cell r="B549" t="str">
            <v xml:space="preserve">انوار قطيش </v>
          </cell>
          <cell r="C549" t="str">
            <v xml:space="preserve">خالد </v>
          </cell>
          <cell r="D549" t="str">
            <v>غاده</v>
          </cell>
          <cell r="E549" t="str">
            <v>أنثى</v>
          </cell>
          <cell r="F549" t="str">
            <v>الحسينية</v>
          </cell>
          <cell r="G549">
            <v>34930</v>
          </cell>
          <cell r="H549" t="str">
            <v>الفلسطينية السورية</v>
          </cell>
          <cell r="I549" t="str">
            <v>الثالثة</v>
          </cell>
          <cell r="J549" t="str">
            <v>فنون نسوية</v>
          </cell>
          <cell r="K549">
            <v>2014</v>
          </cell>
          <cell r="L549" t="str">
            <v>ريف دمشق</v>
          </cell>
          <cell r="Q549" t="str">
            <v/>
          </cell>
          <cell r="R549" t="str">
            <v>ANWAR KTESH</v>
          </cell>
          <cell r="S549" t="str">
            <v>KHALIED</v>
          </cell>
          <cell r="T549" t="str">
            <v>GHADA</v>
          </cell>
          <cell r="U549" t="str">
            <v>DAMASCUS</v>
          </cell>
          <cell r="V549" t="str">
            <v/>
          </cell>
          <cell r="W549" t="str">
            <v/>
          </cell>
          <cell r="X549" t="str">
            <v/>
          </cell>
          <cell r="Y549" t="str">
            <v/>
          </cell>
          <cell r="Z549" t="str">
            <v/>
          </cell>
          <cell r="AA549" t="str">
            <v/>
          </cell>
          <cell r="AB549" t="str">
            <v/>
          </cell>
          <cell r="AC549" t="str">
            <v/>
          </cell>
        </row>
        <row r="550">
          <cell r="A550">
            <v>519920</v>
          </cell>
          <cell r="B550" t="str">
            <v>ايات السيد</v>
          </cell>
          <cell r="C550" t="str">
            <v xml:space="preserve">مشهور </v>
          </cell>
          <cell r="D550" t="str">
            <v>حياة</v>
          </cell>
          <cell r="E550" t="str">
            <v>أنثى</v>
          </cell>
          <cell r="F550" t="str">
            <v>ضمان</v>
          </cell>
          <cell r="G550">
            <v>35796</v>
          </cell>
          <cell r="H550" t="str">
            <v>العربية السورية</v>
          </cell>
          <cell r="I550" t="str">
            <v>الثالثة</v>
          </cell>
          <cell r="J550" t="str">
            <v>أدبي</v>
          </cell>
          <cell r="Q550" t="str">
            <v/>
          </cell>
          <cell r="R550" t="str">
            <v>AYAAT ALSAYED</v>
          </cell>
          <cell r="S550" t="str">
            <v>MASHHOUR</v>
          </cell>
          <cell r="T550" t="str">
            <v>HAYAT</v>
          </cell>
          <cell r="U550" t="str">
            <v>DAMAN</v>
          </cell>
          <cell r="V550" t="str">
            <v/>
          </cell>
          <cell r="W550" t="str">
            <v/>
          </cell>
          <cell r="X550" t="str">
            <v/>
          </cell>
          <cell r="Y550" t="str">
            <v/>
          </cell>
          <cell r="Z550" t="str">
            <v/>
          </cell>
          <cell r="AA550" t="str">
            <v/>
          </cell>
          <cell r="AB550" t="str">
            <v/>
          </cell>
          <cell r="AC550" t="str">
            <v/>
          </cell>
        </row>
        <row r="551">
          <cell r="A551">
            <v>519924</v>
          </cell>
          <cell r="B551" t="str">
            <v xml:space="preserve">ايات عليا </v>
          </cell>
          <cell r="C551" t="str">
            <v xml:space="preserve">اسماعيل </v>
          </cell>
          <cell r="D551" t="str">
            <v>نسيبه</v>
          </cell>
          <cell r="E551" t="str">
            <v>أنثى</v>
          </cell>
          <cell r="F551" t="str">
            <v>كسوة</v>
          </cell>
          <cell r="G551">
            <v>34023</v>
          </cell>
          <cell r="H551" t="str">
            <v>العربية السورية</v>
          </cell>
          <cell r="I551" t="str">
            <v>الرابعة</v>
          </cell>
          <cell r="J551" t="str">
            <v>أدبي</v>
          </cell>
          <cell r="K551">
            <v>2015</v>
          </cell>
          <cell r="Q551" t="str">
            <v/>
          </cell>
          <cell r="R551" t="str">
            <v>ayat</v>
          </cell>
          <cell r="S551" t="str">
            <v>ismael</v>
          </cell>
          <cell r="T551" t="str">
            <v>nasebah</v>
          </cell>
          <cell r="U551" t="str">
            <v>keswa</v>
          </cell>
          <cell r="V551" t="str">
            <v/>
          </cell>
          <cell r="W551" t="str">
            <v/>
          </cell>
          <cell r="X551" t="str">
            <v/>
          </cell>
          <cell r="Y551" t="str">
            <v/>
          </cell>
          <cell r="Z551" t="str">
            <v/>
          </cell>
          <cell r="AA551" t="str">
            <v/>
          </cell>
          <cell r="AB551" t="str">
            <v/>
          </cell>
          <cell r="AC551" t="str">
            <v/>
          </cell>
        </row>
        <row r="552">
          <cell r="A552">
            <v>519932</v>
          </cell>
          <cell r="B552" t="str">
            <v xml:space="preserve">اية حمزة </v>
          </cell>
          <cell r="C552" t="str">
            <v xml:space="preserve">شاهر </v>
          </cell>
          <cell r="D552" t="str">
            <v>نجوى</v>
          </cell>
          <cell r="E552" t="str">
            <v>أنثى</v>
          </cell>
          <cell r="F552" t="str">
            <v>جرمانا</v>
          </cell>
          <cell r="G552">
            <v>36175</v>
          </cell>
          <cell r="H552" t="str">
            <v>العربية السورية</v>
          </cell>
          <cell r="I552" t="str">
            <v>الرابعة</v>
          </cell>
          <cell r="J552" t="str">
            <v>أدبي</v>
          </cell>
          <cell r="K552" t="str">
            <v/>
          </cell>
          <cell r="Q552" t="str">
            <v/>
          </cell>
          <cell r="R552" t="str">
            <v>AYA HAMZEH</v>
          </cell>
          <cell r="S552" t="str">
            <v>SHAHER</v>
          </cell>
          <cell r="T552" t="str">
            <v>NAJWA</v>
          </cell>
          <cell r="U552" t="str">
            <v>GARAMANA</v>
          </cell>
          <cell r="V552" t="str">
            <v/>
          </cell>
          <cell r="W552" t="str">
            <v/>
          </cell>
          <cell r="X552" t="str">
            <v/>
          </cell>
          <cell r="Y552" t="str">
            <v/>
          </cell>
          <cell r="Z552" t="str">
            <v/>
          </cell>
          <cell r="AA552" t="str">
            <v/>
          </cell>
          <cell r="AB552" t="str">
            <v/>
          </cell>
          <cell r="AC552" t="str">
            <v/>
          </cell>
        </row>
        <row r="553">
          <cell r="A553">
            <v>519942</v>
          </cell>
          <cell r="B553" t="str">
            <v>اية نابلسي</v>
          </cell>
          <cell r="C553" t="str">
            <v>مهاب</v>
          </cell>
          <cell r="D553" t="str">
            <v>زبيدة</v>
          </cell>
          <cell r="E553" t="str">
            <v>أنثى</v>
          </cell>
          <cell r="F553" t="str">
            <v>دمشق</v>
          </cell>
          <cell r="G553">
            <v>34700</v>
          </cell>
          <cell r="H553" t="str">
            <v>العربية السورية</v>
          </cell>
          <cell r="I553" t="str">
            <v>الثالثة</v>
          </cell>
          <cell r="J553" t="str">
            <v>فنون نسوية</v>
          </cell>
          <cell r="K553" t="str">
            <v/>
          </cell>
          <cell r="Q553" t="str">
            <v/>
          </cell>
          <cell r="R553" t="str">
            <v>AYA NABLSE</v>
          </cell>
          <cell r="S553" t="str">
            <v>MOHAB</v>
          </cell>
          <cell r="T553" t="str">
            <v>ZUBIDA</v>
          </cell>
          <cell r="U553" t="str">
            <v>DAMASCUS</v>
          </cell>
          <cell r="V553" t="str">
            <v/>
          </cell>
          <cell r="W553" t="str">
            <v/>
          </cell>
          <cell r="X553" t="str">
            <v/>
          </cell>
          <cell r="Y553" t="str">
            <v/>
          </cell>
          <cell r="Z553" t="str">
            <v/>
          </cell>
          <cell r="AA553" t="str">
            <v/>
          </cell>
          <cell r="AB553" t="str">
            <v/>
          </cell>
          <cell r="AC553" t="str">
            <v>مستنفذ فصل اول 2023-2024</v>
          </cell>
        </row>
        <row r="554">
          <cell r="A554">
            <v>519946</v>
          </cell>
          <cell r="B554" t="str">
            <v>ايمان الجنادي</v>
          </cell>
          <cell r="C554" t="str">
            <v>محمد خير</v>
          </cell>
          <cell r="D554" t="str">
            <v>خوله</v>
          </cell>
          <cell r="E554" t="str">
            <v>أنثى</v>
          </cell>
          <cell r="F554" t="str">
            <v>مخيم اليرموك</v>
          </cell>
          <cell r="G554">
            <v>34811</v>
          </cell>
          <cell r="H554" t="str">
            <v>العربية السورية</v>
          </cell>
          <cell r="I554" t="str">
            <v>الثالثة حديث</v>
          </cell>
          <cell r="J554" t="str">
            <v>أدبي</v>
          </cell>
        </row>
        <row r="555">
          <cell r="A555">
            <v>519961</v>
          </cell>
          <cell r="B555" t="str">
            <v xml:space="preserve">ايمان سيد رمضان </v>
          </cell>
          <cell r="C555" t="str">
            <v xml:space="preserve">صديق </v>
          </cell>
          <cell r="D555" t="str">
            <v>غاده</v>
          </cell>
          <cell r="E555" t="str">
            <v>أنثى</v>
          </cell>
          <cell r="F555" t="str">
            <v>البوكمال</v>
          </cell>
          <cell r="G555">
            <v>27120</v>
          </cell>
          <cell r="H555" t="str">
            <v>العربية السورية</v>
          </cell>
          <cell r="I555" t="str">
            <v>الثالثة</v>
          </cell>
          <cell r="J555" t="str">
            <v>أدبي</v>
          </cell>
          <cell r="K555" t="str">
            <v/>
          </cell>
          <cell r="Q555" t="str">
            <v/>
          </cell>
          <cell r="R555" t="str">
            <v>EMAN SAIED RAMDAN</v>
          </cell>
          <cell r="S555" t="str">
            <v>SADEK</v>
          </cell>
          <cell r="T555" t="str">
            <v>GHADA</v>
          </cell>
          <cell r="U555" t="str">
            <v>DAMASCUS</v>
          </cell>
          <cell r="V555" t="str">
            <v/>
          </cell>
          <cell r="W555" t="str">
            <v/>
          </cell>
          <cell r="X555" t="str">
            <v/>
          </cell>
          <cell r="Y555" t="str">
            <v/>
          </cell>
          <cell r="Z555" t="str">
            <v/>
          </cell>
          <cell r="AA555" t="str">
            <v/>
          </cell>
          <cell r="AB555" t="str">
            <v/>
          </cell>
          <cell r="AC555" t="str">
            <v/>
          </cell>
        </row>
        <row r="556">
          <cell r="A556">
            <v>519963</v>
          </cell>
          <cell r="B556" t="str">
            <v>ايمان صادقة</v>
          </cell>
          <cell r="C556" t="str">
            <v>نبيل</v>
          </cell>
          <cell r="D556" t="str">
            <v>رجاء</v>
          </cell>
          <cell r="E556" t="str">
            <v>أنثى</v>
          </cell>
          <cell r="F556" t="str">
            <v>ببيلا</v>
          </cell>
          <cell r="G556">
            <v>31778</v>
          </cell>
          <cell r="H556" t="str">
            <v>العربية السورية</v>
          </cell>
          <cell r="I556" t="str">
            <v>الثالثة</v>
          </cell>
          <cell r="J556" t="str">
            <v>أدبي</v>
          </cell>
          <cell r="K556" t="str">
            <v/>
          </cell>
          <cell r="Q556" t="str">
            <v/>
          </cell>
          <cell r="R556" t="str">
            <v>EMAN SADKA</v>
          </cell>
          <cell r="S556" t="str">
            <v>NABIEL</v>
          </cell>
          <cell r="T556" t="str">
            <v>RAJAA</v>
          </cell>
          <cell r="U556" t="str">
            <v>DAMASCUS</v>
          </cell>
          <cell r="V556" t="str">
            <v/>
          </cell>
          <cell r="W556" t="str">
            <v/>
          </cell>
          <cell r="X556" t="str">
            <v/>
          </cell>
          <cell r="Y556" t="str">
            <v/>
          </cell>
          <cell r="Z556" t="str">
            <v/>
          </cell>
          <cell r="AA556" t="str">
            <v/>
          </cell>
          <cell r="AB556" t="str">
            <v/>
          </cell>
          <cell r="AC556" t="str">
            <v>مستنفذ فصل اول 2023-2024</v>
          </cell>
        </row>
        <row r="557">
          <cell r="A557">
            <v>519977</v>
          </cell>
          <cell r="B557" t="str">
            <v xml:space="preserve">ايناس زينه </v>
          </cell>
          <cell r="C557" t="str">
            <v xml:space="preserve">عدنان </v>
          </cell>
          <cell r="D557" t="str">
            <v>دلال</v>
          </cell>
          <cell r="E557" t="str">
            <v>أنثى</v>
          </cell>
          <cell r="F557" t="str">
            <v>دمشق</v>
          </cell>
          <cell r="G557">
            <v>35885</v>
          </cell>
          <cell r="H557" t="str">
            <v>العربية السورية</v>
          </cell>
          <cell r="I557" t="str">
            <v>الرابعة</v>
          </cell>
          <cell r="J557" t="str">
            <v>فنون نسوية</v>
          </cell>
          <cell r="Q557" t="str">
            <v/>
          </cell>
          <cell r="R557" t="str">
            <v>ENAS ZIENA</v>
          </cell>
          <cell r="S557" t="str">
            <v>ADNAN</v>
          </cell>
          <cell r="T557" t="str">
            <v>DALAL</v>
          </cell>
          <cell r="U557" t="str">
            <v>DAMASCUS</v>
          </cell>
        </row>
        <row r="558">
          <cell r="A558">
            <v>519978</v>
          </cell>
          <cell r="B558" t="str">
            <v xml:space="preserve">ايناس شوشرة </v>
          </cell>
          <cell r="C558" t="str">
            <v>رياض</v>
          </cell>
          <cell r="D558" t="str">
            <v>غاده</v>
          </cell>
          <cell r="E558" t="str">
            <v>أنثى</v>
          </cell>
          <cell r="F558" t="str">
            <v>دمشق</v>
          </cell>
          <cell r="G558">
            <v>35849</v>
          </cell>
          <cell r="H558" t="str">
            <v>العربية السورية</v>
          </cell>
          <cell r="I558" t="str">
            <v>الرابعة</v>
          </cell>
          <cell r="J558" t="str">
            <v>فنون نسوية</v>
          </cell>
          <cell r="Q558" t="str">
            <v/>
          </cell>
          <cell r="R558" t="str">
            <v>ENAS SHWSHARA</v>
          </cell>
          <cell r="S558" t="str">
            <v>RIADH</v>
          </cell>
          <cell r="T558" t="str">
            <v>GHADA</v>
          </cell>
          <cell r="U558" t="str">
            <v>DAMASCUS</v>
          </cell>
          <cell r="V558" t="str">
            <v/>
          </cell>
          <cell r="W558" t="str">
            <v/>
          </cell>
          <cell r="X558" t="str">
            <v/>
          </cell>
          <cell r="Y558" t="str">
            <v/>
          </cell>
          <cell r="Z558" t="str">
            <v/>
          </cell>
          <cell r="AA558" t="str">
            <v/>
          </cell>
          <cell r="AB558" t="str">
            <v/>
          </cell>
          <cell r="AC558" t="str">
            <v/>
          </cell>
        </row>
        <row r="559">
          <cell r="A559">
            <v>519980</v>
          </cell>
          <cell r="B559" t="str">
            <v xml:space="preserve">ايناس محملجي </v>
          </cell>
          <cell r="C559" t="str">
            <v xml:space="preserve">هيثم </v>
          </cell>
          <cell r="D559" t="str">
            <v>هدى</v>
          </cell>
          <cell r="E559" t="str">
            <v>أنثى</v>
          </cell>
          <cell r="F559" t="str">
            <v>دمشق</v>
          </cell>
          <cell r="G559">
            <v>33991</v>
          </cell>
          <cell r="H559" t="str">
            <v>العربية السورية</v>
          </cell>
          <cell r="I559" t="str">
            <v>الرابعة</v>
          </cell>
          <cell r="J559" t="str">
            <v>فنون نسوية</v>
          </cell>
          <cell r="K559" t="str">
            <v/>
          </cell>
          <cell r="Q559" t="str">
            <v/>
          </cell>
          <cell r="R559" t="str">
            <v>ENAS MAHMALJI</v>
          </cell>
          <cell r="S559" t="str">
            <v>HAITHAM</v>
          </cell>
          <cell r="T559" t="str">
            <v>HUDA</v>
          </cell>
          <cell r="U559" t="str">
            <v>DAMASCUS</v>
          </cell>
          <cell r="V559" t="str">
            <v/>
          </cell>
          <cell r="W559" t="str">
            <v/>
          </cell>
          <cell r="X559" t="str">
            <v/>
          </cell>
          <cell r="Y559" t="str">
            <v/>
          </cell>
          <cell r="Z559" t="str">
            <v/>
          </cell>
          <cell r="AA559" t="str">
            <v/>
          </cell>
          <cell r="AB559" t="str">
            <v/>
          </cell>
          <cell r="AC559" t="str">
            <v/>
          </cell>
        </row>
        <row r="560">
          <cell r="A560">
            <v>519988</v>
          </cell>
          <cell r="B560" t="str">
            <v>بتول حمامة</v>
          </cell>
          <cell r="C560" t="str">
            <v>بسام</v>
          </cell>
          <cell r="D560" t="str">
            <v>يسرى</v>
          </cell>
          <cell r="E560" t="str">
            <v>انثى</v>
          </cell>
          <cell r="F560" t="str">
            <v>القرداحة</v>
          </cell>
          <cell r="G560">
            <v>33647</v>
          </cell>
          <cell r="H560" t="str">
            <v>العربية السورية</v>
          </cell>
          <cell r="I560" t="str">
            <v>الاولى</v>
          </cell>
          <cell r="J560" t="str">
            <v>ادبي</v>
          </cell>
          <cell r="K560">
            <v>2014</v>
          </cell>
          <cell r="L560" t="str">
            <v>اللاذقية</v>
          </cell>
        </row>
        <row r="561">
          <cell r="A561">
            <v>520007</v>
          </cell>
          <cell r="B561" t="str">
            <v>بشرى الرميلة</v>
          </cell>
          <cell r="C561" t="str">
            <v>أحمد</v>
          </cell>
          <cell r="D561" t="str">
            <v>هيام</v>
          </cell>
          <cell r="E561" t="str">
            <v>أنثى</v>
          </cell>
          <cell r="F561" t="str">
            <v xml:space="preserve">مزرعة النفور </v>
          </cell>
          <cell r="G561">
            <v>36058</v>
          </cell>
          <cell r="H561" t="str">
            <v>العربية السورية</v>
          </cell>
          <cell r="I561" t="str">
            <v>الثالثة</v>
          </cell>
          <cell r="J561" t="str">
            <v>أدبي</v>
          </cell>
          <cell r="K561">
            <v>2017</v>
          </cell>
          <cell r="Q561" t="str">
            <v/>
          </cell>
          <cell r="R561" t="str">
            <v>boshra alrmila</v>
          </cell>
          <cell r="S561" t="str">
            <v>ahmad</v>
          </cell>
          <cell r="T561" t="str">
            <v>hiam</v>
          </cell>
          <cell r="U561" t="str">
            <v>mazreaa</v>
          </cell>
          <cell r="V561" t="str">
            <v/>
          </cell>
          <cell r="W561" t="str">
            <v/>
          </cell>
          <cell r="X561" t="str">
            <v/>
          </cell>
          <cell r="Y561" t="str">
            <v/>
          </cell>
          <cell r="Z561" t="str">
            <v/>
          </cell>
          <cell r="AA561" t="str">
            <v/>
          </cell>
          <cell r="AB561" t="str">
            <v/>
          </cell>
          <cell r="AC561" t="str">
            <v/>
          </cell>
        </row>
        <row r="562">
          <cell r="A562">
            <v>520015</v>
          </cell>
          <cell r="B562" t="str">
            <v xml:space="preserve">بياد جنيد </v>
          </cell>
          <cell r="C562" t="str">
            <v xml:space="preserve">محمد نعيم </v>
          </cell>
          <cell r="D562" t="str">
            <v>صبحيه</v>
          </cell>
          <cell r="E562" t="str">
            <v>أنثى</v>
          </cell>
          <cell r="F562" t="str">
            <v>دمشق</v>
          </cell>
          <cell r="G562">
            <v>30083</v>
          </cell>
          <cell r="H562" t="str">
            <v>العربية السورية</v>
          </cell>
          <cell r="I562" t="str">
            <v>الثالثة</v>
          </cell>
          <cell r="J562" t="str">
            <v>فنون نسوية</v>
          </cell>
          <cell r="K562" t="str">
            <v/>
          </cell>
          <cell r="Q562" t="str">
            <v/>
          </cell>
          <cell r="R562" t="str">
            <v>BAYAD JUNID</v>
          </cell>
          <cell r="S562" t="str">
            <v>MHD NAEIM</v>
          </cell>
          <cell r="T562" t="str">
            <v>SUBHIA</v>
          </cell>
          <cell r="U562" t="str">
            <v>DAMASCUS</v>
          </cell>
          <cell r="V562" t="str">
            <v/>
          </cell>
          <cell r="W562" t="str">
            <v/>
          </cell>
          <cell r="X562" t="str">
            <v/>
          </cell>
          <cell r="Y562" t="str">
            <v/>
          </cell>
          <cell r="Z562" t="str">
            <v/>
          </cell>
          <cell r="AA562" t="str">
            <v/>
          </cell>
          <cell r="AB562" t="str">
            <v/>
          </cell>
          <cell r="AC562" t="str">
            <v/>
          </cell>
        </row>
        <row r="563">
          <cell r="A563">
            <v>520018</v>
          </cell>
          <cell r="B563" t="str">
            <v>بيان الفارس</v>
          </cell>
          <cell r="C563" t="str">
            <v>صالح</v>
          </cell>
          <cell r="D563" t="str">
            <v>حسنه</v>
          </cell>
          <cell r="E563" t="str">
            <v>أنثى</v>
          </cell>
          <cell r="F563" t="str">
            <v>الحجر الاسود</v>
          </cell>
          <cell r="G563">
            <v>36161</v>
          </cell>
          <cell r="H563" t="str">
            <v>العربية السورية</v>
          </cell>
          <cell r="I563" t="str">
            <v>الرابعة</v>
          </cell>
          <cell r="J563" t="str">
            <v>فنون نسوية</v>
          </cell>
          <cell r="L563" t="str">
            <v>القنيطرة</v>
          </cell>
        </row>
        <row r="564">
          <cell r="A564">
            <v>520024</v>
          </cell>
          <cell r="B564" t="str">
            <v xml:space="preserve">بيان نجيب </v>
          </cell>
          <cell r="C564" t="str">
            <v xml:space="preserve">محمد ديب </v>
          </cell>
          <cell r="D564" t="str">
            <v>لينا</v>
          </cell>
          <cell r="E564" t="str">
            <v>أنثى</v>
          </cell>
          <cell r="F564" t="str">
            <v>دمشق</v>
          </cell>
          <cell r="G564">
            <v>34854</v>
          </cell>
          <cell r="H564" t="str">
            <v>العربية السورية</v>
          </cell>
          <cell r="I564" t="str">
            <v>الرابعة</v>
          </cell>
          <cell r="J564" t="str">
            <v>علمي</v>
          </cell>
          <cell r="Q564" t="str">
            <v/>
          </cell>
          <cell r="R564" t="str">
            <v>bayan najeb</v>
          </cell>
          <cell r="S564" t="str">
            <v>mhd dib</v>
          </cell>
          <cell r="T564" t="str">
            <v>lina</v>
          </cell>
          <cell r="U564" t="str">
            <v>damascus</v>
          </cell>
          <cell r="V564" t="str">
            <v/>
          </cell>
          <cell r="W564" t="str">
            <v/>
          </cell>
          <cell r="X564" t="str">
            <v/>
          </cell>
          <cell r="Y564" t="str">
            <v/>
          </cell>
          <cell r="Z564" t="str">
            <v/>
          </cell>
          <cell r="AA564" t="str">
            <v/>
          </cell>
          <cell r="AB564" t="str">
            <v/>
          </cell>
          <cell r="AC564" t="str">
            <v/>
          </cell>
        </row>
        <row r="565">
          <cell r="A565">
            <v>520031</v>
          </cell>
          <cell r="B565" t="str">
            <v xml:space="preserve">تسنيم شنكان </v>
          </cell>
          <cell r="C565" t="str">
            <v>فريد</v>
          </cell>
          <cell r="D565" t="str">
            <v>مرام</v>
          </cell>
          <cell r="E565" t="str">
            <v>أنثى</v>
          </cell>
          <cell r="F565" t="str">
            <v>دمشق</v>
          </cell>
          <cell r="G565">
            <v>35260</v>
          </cell>
          <cell r="H565" t="str">
            <v>العربية السورية</v>
          </cell>
          <cell r="I565" t="str">
            <v>الثانية</v>
          </cell>
          <cell r="J565" t="str">
            <v>فنون نسوية</v>
          </cell>
          <cell r="K565" t="str">
            <v/>
          </cell>
          <cell r="Q565" t="str">
            <v/>
          </cell>
          <cell r="R565" t="str">
            <v>TASNEM SHNKAN</v>
          </cell>
          <cell r="S565" t="str">
            <v>FARED</v>
          </cell>
          <cell r="T565" t="str">
            <v>MARAM</v>
          </cell>
          <cell r="U565" t="str">
            <v>DAMASCUS</v>
          </cell>
          <cell r="V565" t="str">
            <v/>
          </cell>
          <cell r="W565" t="str">
            <v/>
          </cell>
          <cell r="X565" t="str">
            <v/>
          </cell>
          <cell r="Y565" t="str">
            <v/>
          </cell>
          <cell r="Z565" t="str">
            <v/>
          </cell>
          <cell r="AA565" t="str">
            <v/>
          </cell>
          <cell r="AB565" t="str">
            <v/>
          </cell>
          <cell r="AC565" t="str">
            <v/>
          </cell>
        </row>
        <row r="566">
          <cell r="A566">
            <v>520041</v>
          </cell>
          <cell r="B566" t="str">
            <v xml:space="preserve">تقى المليص </v>
          </cell>
          <cell r="C566" t="str">
            <v>فاروق</v>
          </cell>
          <cell r="D566" t="str">
            <v>فاطمة</v>
          </cell>
          <cell r="E566" t="str">
            <v>أنثى</v>
          </cell>
          <cell r="F566" t="str">
            <v>دمشق</v>
          </cell>
          <cell r="G566" t="str">
            <v>4/4/1998</v>
          </cell>
          <cell r="H566" t="str">
            <v>العربية السورية</v>
          </cell>
          <cell r="I566" t="str">
            <v>الرابعة</v>
          </cell>
          <cell r="J566" t="str">
            <v>فنون نسوية</v>
          </cell>
          <cell r="K566" t="str">
            <v>2016</v>
          </cell>
          <cell r="L566" t="str">
            <v>دمشق</v>
          </cell>
          <cell r="Q566" t="str">
            <v/>
          </cell>
          <cell r="R566" t="str">
            <v>touka almalls</v>
          </cell>
          <cell r="S566" t="str">
            <v>farok</v>
          </cell>
          <cell r="T566" t="str">
            <v>fatima</v>
          </cell>
          <cell r="U566" t="str">
            <v>damascus</v>
          </cell>
          <cell r="V566" t="str">
            <v/>
          </cell>
          <cell r="W566" t="str">
            <v/>
          </cell>
          <cell r="X566" t="str">
            <v/>
          </cell>
          <cell r="Y566" t="str">
            <v/>
          </cell>
          <cell r="Z566" t="str">
            <v/>
          </cell>
          <cell r="AA566" t="str">
            <v/>
          </cell>
          <cell r="AB566" t="str">
            <v/>
          </cell>
          <cell r="AC566" t="str">
            <v/>
          </cell>
        </row>
        <row r="567">
          <cell r="A567">
            <v>520053</v>
          </cell>
          <cell r="B567" t="str">
            <v>ثراء  جعفر</v>
          </cell>
          <cell r="C567" t="str">
            <v xml:space="preserve">نجدت </v>
          </cell>
          <cell r="D567" t="str">
            <v>يمنه</v>
          </cell>
          <cell r="E567" t="str">
            <v>أنثى</v>
          </cell>
          <cell r="F567" t="str">
            <v>مشتى محفوض</v>
          </cell>
          <cell r="G567">
            <v>32189</v>
          </cell>
          <cell r="H567" t="str">
            <v>العربية السورية</v>
          </cell>
          <cell r="I567" t="str">
            <v>الثانية</v>
          </cell>
          <cell r="J567" t="str">
            <v>أدبي</v>
          </cell>
          <cell r="Q567" t="str">
            <v/>
          </cell>
          <cell r="R567" t="str">
            <v>thraa jaafar</v>
          </cell>
          <cell r="S567" t="str">
            <v>najdat</v>
          </cell>
          <cell r="T567" t="str">
            <v>yomna</v>
          </cell>
          <cell r="U567" t="str">
            <v>mashta mahfoud</v>
          </cell>
        </row>
        <row r="568">
          <cell r="A568">
            <v>520077</v>
          </cell>
          <cell r="B568" t="str">
            <v xml:space="preserve">جهان صقر </v>
          </cell>
          <cell r="C568" t="str">
            <v>حسام</v>
          </cell>
          <cell r="D568" t="str">
            <v>حلوة</v>
          </cell>
          <cell r="E568" t="str">
            <v>أنثى</v>
          </cell>
          <cell r="F568" t="str">
            <v>ريف دمشق</v>
          </cell>
          <cell r="G568" t="str">
            <v>6/27/1982</v>
          </cell>
          <cell r="H568" t="str">
            <v>العربية السورية</v>
          </cell>
          <cell r="I568" t="str">
            <v>الثالثة</v>
          </cell>
          <cell r="J568" t="str">
            <v>فنون نسوية</v>
          </cell>
          <cell r="K568" t="str">
            <v>2001</v>
          </cell>
          <cell r="L568" t="str">
            <v>ريف دمشق</v>
          </cell>
          <cell r="Q568" t="str">
            <v/>
          </cell>
          <cell r="R568" t="str">
            <v>Jehan Saqer</v>
          </cell>
          <cell r="S568" t="str">
            <v>Hossam</v>
          </cell>
          <cell r="T568" t="str">
            <v>Helwa</v>
          </cell>
          <cell r="U568" t="str">
            <v>Rif Damascus</v>
          </cell>
          <cell r="V568" t="str">
            <v/>
          </cell>
          <cell r="W568" t="str">
            <v/>
          </cell>
          <cell r="X568" t="str">
            <v/>
          </cell>
          <cell r="Y568" t="str">
            <v/>
          </cell>
          <cell r="Z568" t="str">
            <v>م</v>
          </cell>
          <cell r="AA568" t="str">
            <v>م</v>
          </cell>
          <cell r="AB568" t="str">
            <v>م</v>
          </cell>
          <cell r="AC568" t="str">
            <v/>
          </cell>
        </row>
        <row r="569">
          <cell r="A569">
            <v>520086</v>
          </cell>
          <cell r="B569" t="str">
            <v>جيهان الطريفي</v>
          </cell>
          <cell r="C569" t="str">
            <v>فوزي</v>
          </cell>
          <cell r="D569" t="str">
            <v>ميسون</v>
          </cell>
          <cell r="E569" t="str">
            <v>أنثى</v>
          </cell>
          <cell r="F569" t="str">
            <v>دمشق</v>
          </cell>
          <cell r="G569" t="str">
            <v>12/6/1990</v>
          </cell>
          <cell r="H569" t="str">
            <v>العربية السورية</v>
          </cell>
          <cell r="I569" t="str">
            <v>الرابعة</v>
          </cell>
          <cell r="J569" t="str">
            <v>فنون نسوية</v>
          </cell>
          <cell r="K569" t="str">
            <v>2011</v>
          </cell>
          <cell r="L569" t="str">
            <v>ريف دمشق</v>
          </cell>
          <cell r="Q569" t="str">
            <v/>
          </cell>
          <cell r="R569" t="str">
            <v>JIHAN ALTAREFI</v>
          </cell>
          <cell r="S569" t="str">
            <v>IFAWZ</v>
          </cell>
          <cell r="T569" t="str">
            <v>MAISOUN</v>
          </cell>
          <cell r="U569" t="str">
            <v>DAMASCUS</v>
          </cell>
          <cell r="V569" t="str">
            <v/>
          </cell>
          <cell r="W569" t="str">
            <v/>
          </cell>
          <cell r="X569" t="str">
            <v/>
          </cell>
          <cell r="Y569" t="str">
            <v/>
          </cell>
          <cell r="Z569" t="str">
            <v/>
          </cell>
          <cell r="AA569" t="str">
            <v/>
          </cell>
          <cell r="AB569" t="str">
            <v/>
          </cell>
          <cell r="AC569" t="str">
            <v/>
          </cell>
        </row>
        <row r="570">
          <cell r="A570">
            <v>520130</v>
          </cell>
          <cell r="B570" t="str">
            <v xml:space="preserve">خلود مهتدي </v>
          </cell>
          <cell r="C570" t="str">
            <v xml:space="preserve">وليد </v>
          </cell>
          <cell r="D570" t="str">
            <v>حنان</v>
          </cell>
          <cell r="E570" t="str">
            <v>أنثى</v>
          </cell>
          <cell r="F570" t="str">
            <v>دمشق</v>
          </cell>
          <cell r="G570">
            <v>29090</v>
          </cell>
          <cell r="H570" t="str">
            <v>العربية السورية</v>
          </cell>
          <cell r="I570" t="str">
            <v>الثالثة</v>
          </cell>
          <cell r="J570" t="str">
            <v>علمي</v>
          </cell>
          <cell r="K570" t="str">
            <v/>
          </cell>
          <cell r="Q570" t="str">
            <v/>
          </cell>
          <cell r="R570" t="str">
            <v>khloud mohtade</v>
          </cell>
          <cell r="S570" t="str">
            <v>waleed</v>
          </cell>
          <cell r="T570" t="str">
            <v>hanan</v>
          </cell>
          <cell r="U570" t="str">
            <v>damascous</v>
          </cell>
          <cell r="V570" t="str">
            <v/>
          </cell>
          <cell r="W570" t="str">
            <v/>
          </cell>
          <cell r="X570" t="str">
            <v/>
          </cell>
          <cell r="Y570" t="str">
            <v/>
          </cell>
          <cell r="Z570" t="str">
            <v/>
          </cell>
          <cell r="AA570" t="str">
            <v/>
          </cell>
          <cell r="AB570" t="str">
            <v/>
          </cell>
          <cell r="AC570" t="str">
            <v/>
          </cell>
        </row>
        <row r="571">
          <cell r="A571">
            <v>520134</v>
          </cell>
          <cell r="B571" t="str">
            <v>خولة مرعي</v>
          </cell>
          <cell r="C571" t="str">
            <v>عبد المجيد</v>
          </cell>
          <cell r="D571" t="str">
            <v>رضيه</v>
          </cell>
          <cell r="E571" t="str">
            <v>أنثى</v>
          </cell>
          <cell r="F571" t="str">
            <v>دمشق</v>
          </cell>
          <cell r="G571">
            <v>33022</v>
          </cell>
          <cell r="H571" t="str">
            <v>العربية السورية</v>
          </cell>
          <cell r="I571" t="str">
            <v>الرابعة</v>
          </cell>
          <cell r="J571" t="str">
            <v>فنون نسوية</v>
          </cell>
          <cell r="Q571" t="str">
            <v/>
          </cell>
          <cell r="R571" t="str">
            <v>KHAWLA MERIE</v>
          </cell>
          <cell r="S571" t="str">
            <v>ABDULMAJED</v>
          </cell>
          <cell r="T571" t="str">
            <v>RADIEH</v>
          </cell>
          <cell r="U571" t="str">
            <v>DAMASCUS</v>
          </cell>
          <cell r="V571" t="str">
            <v/>
          </cell>
          <cell r="W571" t="str">
            <v/>
          </cell>
          <cell r="X571" t="str">
            <v/>
          </cell>
          <cell r="Y571" t="str">
            <v/>
          </cell>
          <cell r="Z571" t="str">
            <v/>
          </cell>
          <cell r="AA571" t="str">
            <v/>
          </cell>
          <cell r="AB571" t="str">
            <v/>
          </cell>
          <cell r="AC571" t="str">
            <v/>
          </cell>
        </row>
        <row r="572">
          <cell r="A572">
            <v>520140</v>
          </cell>
          <cell r="B572" t="str">
            <v xml:space="preserve">دالين المحمد </v>
          </cell>
          <cell r="C572" t="str">
            <v xml:space="preserve">صلاح </v>
          </cell>
          <cell r="D572" t="str">
            <v>مريم</v>
          </cell>
          <cell r="E572" t="str">
            <v>أنثى</v>
          </cell>
          <cell r="F572" t="str">
            <v>الشيخ مسكين</v>
          </cell>
          <cell r="G572">
            <v>29772</v>
          </cell>
          <cell r="H572" t="str">
            <v>العربية السورية</v>
          </cell>
          <cell r="I572" t="str">
            <v>الرابعة</v>
          </cell>
          <cell r="J572" t="str">
            <v>أدبي</v>
          </cell>
          <cell r="K572" t="str">
            <v/>
          </cell>
          <cell r="Q572" t="str">
            <v/>
          </cell>
          <cell r="R572" t="str">
            <v>DALIEN ALMOHAMMAD</v>
          </cell>
          <cell r="S572" t="str">
            <v>SALAH</v>
          </cell>
          <cell r="T572" t="str">
            <v>MARIEAM</v>
          </cell>
          <cell r="U572" t="str">
            <v>DAMASCUS</v>
          </cell>
          <cell r="V572" t="str">
            <v/>
          </cell>
          <cell r="W572" t="str">
            <v/>
          </cell>
          <cell r="X572" t="str">
            <v/>
          </cell>
          <cell r="Y572" t="str">
            <v/>
          </cell>
          <cell r="Z572" t="str">
            <v/>
          </cell>
          <cell r="AA572" t="str">
            <v/>
          </cell>
          <cell r="AB572" t="str">
            <v/>
          </cell>
          <cell r="AC572" t="str">
            <v/>
          </cell>
        </row>
        <row r="573">
          <cell r="A573">
            <v>520143</v>
          </cell>
          <cell r="B573" t="str">
            <v xml:space="preserve">دانيا كعدان </v>
          </cell>
          <cell r="C573" t="str">
            <v xml:space="preserve">هيثم </v>
          </cell>
          <cell r="D573" t="str">
            <v>سلوى</v>
          </cell>
          <cell r="E573" t="str">
            <v>أنثى</v>
          </cell>
          <cell r="F573" t="str">
            <v xml:space="preserve">دمشق </v>
          </cell>
          <cell r="G573">
            <v>31192</v>
          </cell>
          <cell r="H573" t="str">
            <v>العربية السورية</v>
          </cell>
          <cell r="I573" t="str">
            <v>الرابعة</v>
          </cell>
          <cell r="J573" t="str">
            <v>أدبي</v>
          </cell>
          <cell r="K573" t="str">
            <v/>
          </cell>
          <cell r="Q573" t="str">
            <v/>
          </cell>
          <cell r="R573" t="str">
            <v>DANIA</v>
          </cell>
          <cell r="S573" t="str">
            <v>HITHAM</v>
          </cell>
          <cell r="T573" t="str">
            <v>SAWA</v>
          </cell>
          <cell r="U573" t="str">
            <v xml:space="preserve">دمشق </v>
          </cell>
        </row>
        <row r="574">
          <cell r="A574">
            <v>520171</v>
          </cell>
          <cell r="B574" t="str">
            <v xml:space="preserve">دعاء خشة </v>
          </cell>
          <cell r="C574" t="str">
            <v xml:space="preserve">محمد مازن </v>
          </cell>
          <cell r="D574" t="str">
            <v>رحاب</v>
          </cell>
          <cell r="E574" t="str">
            <v>أنثى</v>
          </cell>
          <cell r="F574" t="str">
            <v>دمشق</v>
          </cell>
          <cell r="G574">
            <v>33509</v>
          </cell>
          <cell r="H574" t="str">
            <v>العربية السورية</v>
          </cell>
          <cell r="I574" t="str">
            <v>الرابعة</v>
          </cell>
          <cell r="J574" t="str">
            <v>فنون نسوية</v>
          </cell>
          <cell r="Q574" t="str">
            <v/>
          </cell>
          <cell r="R574" t="str">
            <v>DUAA KHASHA</v>
          </cell>
          <cell r="S574" t="str">
            <v>MOHAMMED MAZEN</v>
          </cell>
          <cell r="T574" t="str">
            <v>REHAB</v>
          </cell>
          <cell r="U574" t="str">
            <v>DAMASCUS</v>
          </cell>
          <cell r="V574" t="str">
            <v/>
          </cell>
          <cell r="W574" t="str">
            <v/>
          </cell>
          <cell r="X574" t="str">
            <v/>
          </cell>
          <cell r="Y574" t="str">
            <v/>
          </cell>
          <cell r="Z574" t="str">
            <v/>
          </cell>
          <cell r="AA574" t="str">
            <v/>
          </cell>
          <cell r="AB574" t="str">
            <v/>
          </cell>
          <cell r="AC574" t="str">
            <v/>
          </cell>
        </row>
        <row r="575">
          <cell r="A575">
            <v>520173</v>
          </cell>
          <cell r="B575" t="str">
            <v>دعاء عبد ربه</v>
          </cell>
          <cell r="C575" t="str">
            <v>محمد امين</v>
          </cell>
          <cell r="D575" t="str">
            <v>رحمه</v>
          </cell>
          <cell r="E575" t="str">
            <v>أنثى</v>
          </cell>
          <cell r="F575" t="str">
            <v>القبة</v>
          </cell>
          <cell r="G575">
            <v>35816</v>
          </cell>
          <cell r="H575" t="str">
            <v>العربية السورية</v>
          </cell>
          <cell r="I575" t="str">
            <v>الرابعة</v>
          </cell>
          <cell r="J575" t="str">
            <v>أدبي</v>
          </cell>
          <cell r="K575" t="str">
            <v/>
          </cell>
          <cell r="Q575" t="str">
            <v/>
          </cell>
          <cell r="R575" t="str">
            <v>duaa abd rabbo</v>
          </cell>
          <cell r="S575" t="str">
            <v>mphammad ayman</v>
          </cell>
          <cell r="T575" t="str">
            <v>rahma</v>
          </cell>
          <cell r="U575" t="str">
            <v>altal</v>
          </cell>
          <cell r="V575" t="str">
            <v/>
          </cell>
          <cell r="W575" t="str">
            <v/>
          </cell>
          <cell r="X575" t="str">
            <v/>
          </cell>
          <cell r="Y575" t="str">
            <v/>
          </cell>
          <cell r="Z575" t="str">
            <v/>
          </cell>
          <cell r="AA575" t="str">
            <v/>
          </cell>
          <cell r="AB575" t="str">
            <v/>
          </cell>
          <cell r="AC575" t="str">
            <v>مستنفذ فصل اول 2023-2024</v>
          </cell>
        </row>
        <row r="576">
          <cell r="A576">
            <v>520177</v>
          </cell>
          <cell r="B576" t="str">
            <v>دعاء فزع</v>
          </cell>
          <cell r="C576" t="str">
            <v>ايمن</v>
          </cell>
          <cell r="D576" t="str">
            <v>خوله</v>
          </cell>
          <cell r="E576" t="str">
            <v>أنثى</v>
          </cell>
          <cell r="F576" t="str">
            <v>دمشق</v>
          </cell>
          <cell r="G576">
            <v>33329</v>
          </cell>
          <cell r="H576" t="str">
            <v>العربية السورية</v>
          </cell>
          <cell r="I576" t="str">
            <v>الرابعة</v>
          </cell>
          <cell r="J576" t="str">
            <v>فنون نسوية</v>
          </cell>
          <cell r="K576" t="str">
            <v/>
          </cell>
          <cell r="Q576" t="str">
            <v/>
          </cell>
          <cell r="R576" t="str">
            <v>DOAA FAZAA</v>
          </cell>
          <cell r="S576" t="str">
            <v>AIMAN</v>
          </cell>
          <cell r="T576" t="str">
            <v>KHAWLA</v>
          </cell>
          <cell r="U576" t="str">
            <v>DAMASCUS</v>
          </cell>
          <cell r="V576" t="str">
            <v/>
          </cell>
          <cell r="W576" t="str">
            <v/>
          </cell>
          <cell r="X576" t="str">
            <v/>
          </cell>
          <cell r="Y576" t="str">
            <v/>
          </cell>
          <cell r="Z576" t="str">
            <v/>
          </cell>
          <cell r="AA576" t="str">
            <v/>
          </cell>
          <cell r="AB576" t="str">
            <v/>
          </cell>
          <cell r="AC576" t="str">
            <v/>
          </cell>
        </row>
        <row r="577">
          <cell r="A577">
            <v>520186</v>
          </cell>
          <cell r="B577" t="str">
            <v xml:space="preserve">دوناي اسماعيل </v>
          </cell>
          <cell r="C577" t="str">
            <v xml:space="preserve">محمد </v>
          </cell>
          <cell r="D577" t="str">
            <v>بارنية</v>
          </cell>
          <cell r="E577" t="str">
            <v>انثى</v>
          </cell>
          <cell r="F577" t="str">
            <v>دمشق</v>
          </cell>
          <cell r="G577">
            <v>35832</v>
          </cell>
          <cell r="H577" t="str">
            <v>العربية السورية</v>
          </cell>
          <cell r="I577" t="str">
            <v>الرابعة</v>
          </cell>
          <cell r="J577" t="str">
            <v>فنون نسوية</v>
          </cell>
          <cell r="L577" t="str">
            <v>القنيطرة</v>
          </cell>
          <cell r="Q577" t="str">
            <v/>
          </cell>
          <cell r="R577" t="str">
            <v>dounai ismail</v>
          </cell>
          <cell r="S577" t="str">
            <v>mohamad</v>
          </cell>
          <cell r="T577" t="str">
            <v>BARINA</v>
          </cell>
          <cell r="U577" t="str">
            <v>DAMASCUS</v>
          </cell>
          <cell r="V577" t="str">
            <v/>
          </cell>
          <cell r="W577" t="str">
            <v/>
          </cell>
          <cell r="X577" t="str">
            <v/>
          </cell>
          <cell r="Y577" t="str">
            <v/>
          </cell>
          <cell r="Z577" t="str">
            <v/>
          </cell>
          <cell r="AA577" t="str">
            <v/>
          </cell>
          <cell r="AB577" t="str">
            <v/>
          </cell>
          <cell r="AC577" t="str">
            <v/>
          </cell>
        </row>
        <row r="578">
          <cell r="A578">
            <v>520209</v>
          </cell>
          <cell r="B578" t="str">
            <v xml:space="preserve">رئيفة بكار </v>
          </cell>
          <cell r="C578" t="str">
            <v>محمد</v>
          </cell>
          <cell r="D578" t="str">
            <v>جميله</v>
          </cell>
          <cell r="E578" t="str">
            <v>انثى</v>
          </cell>
          <cell r="F578" t="str">
            <v>شبعا</v>
          </cell>
          <cell r="G578">
            <v>31099</v>
          </cell>
          <cell r="H578" t="str">
            <v>العربية السورية</v>
          </cell>
          <cell r="I578" t="str">
            <v>الثالثة</v>
          </cell>
          <cell r="J578" t="str">
            <v>علمي</v>
          </cell>
          <cell r="K578" t="str">
            <v/>
          </cell>
          <cell r="Q578" t="str">
            <v/>
          </cell>
          <cell r="R578" t="str">
            <v>raefa bakar</v>
          </cell>
          <cell r="S578" t="str">
            <v>mohamad</v>
          </cell>
          <cell r="T578" t="str">
            <v>jamela</v>
          </cell>
          <cell r="U578" t="str">
            <v>shabaa</v>
          </cell>
          <cell r="V578" t="str">
            <v/>
          </cell>
          <cell r="W578" t="str">
            <v/>
          </cell>
          <cell r="X578" t="str">
            <v/>
          </cell>
          <cell r="Y578" t="str">
            <v/>
          </cell>
          <cell r="Z578" t="str">
            <v/>
          </cell>
          <cell r="AA578" t="str">
            <v/>
          </cell>
          <cell r="AB578" t="str">
            <v/>
          </cell>
          <cell r="AC578" t="str">
            <v/>
          </cell>
        </row>
        <row r="579">
          <cell r="A579">
            <v>520210</v>
          </cell>
          <cell r="B579" t="str">
            <v xml:space="preserve">رائدة علي </v>
          </cell>
          <cell r="C579" t="str">
            <v xml:space="preserve">هاشم </v>
          </cell>
          <cell r="D579" t="str">
            <v>سوريا</v>
          </cell>
          <cell r="E579" t="str">
            <v>أنثى</v>
          </cell>
          <cell r="F579" t="str">
            <v>طرطوس</v>
          </cell>
          <cell r="G579" t="str">
            <v>10/6/1990</v>
          </cell>
          <cell r="H579" t="str">
            <v>العربية السورية</v>
          </cell>
          <cell r="I579" t="str">
            <v>الرابعة</v>
          </cell>
          <cell r="J579" t="str">
            <v>علمي</v>
          </cell>
          <cell r="K579" t="str">
            <v>2008</v>
          </cell>
          <cell r="Q579" t="str">
            <v/>
          </cell>
          <cell r="R579" t="str">
            <v>raeda</v>
          </cell>
          <cell r="S579" t="str">
            <v>hashaem</v>
          </cell>
          <cell r="T579" t="str">
            <v>soria</v>
          </cell>
          <cell r="U579" t="str">
            <v>tartos</v>
          </cell>
          <cell r="V579" t="str">
            <v/>
          </cell>
          <cell r="W579" t="str">
            <v/>
          </cell>
          <cell r="X579" t="str">
            <v/>
          </cell>
          <cell r="Y579" t="str">
            <v/>
          </cell>
          <cell r="Z579" t="str">
            <v/>
          </cell>
          <cell r="AA579" t="str">
            <v/>
          </cell>
          <cell r="AB579" t="str">
            <v/>
          </cell>
          <cell r="AC579" t="str">
            <v/>
          </cell>
        </row>
        <row r="580">
          <cell r="A580">
            <v>520215</v>
          </cell>
          <cell r="B580" t="str">
            <v>راما البيطار</v>
          </cell>
          <cell r="C580" t="str">
            <v>محمد سليم</v>
          </cell>
          <cell r="D580" t="str">
            <v>حنان</v>
          </cell>
          <cell r="E580" t="str">
            <v>انثى</v>
          </cell>
          <cell r="F580" t="str">
            <v>دمشق</v>
          </cell>
          <cell r="G580">
            <v>35800</v>
          </cell>
          <cell r="H580" t="str">
            <v>العربية السورية</v>
          </cell>
          <cell r="I580" t="str">
            <v>الرابعة</v>
          </cell>
          <cell r="J580" t="str">
            <v>فنون نسوية</v>
          </cell>
          <cell r="K580">
            <v>2016</v>
          </cell>
          <cell r="Q580" t="str">
            <v/>
          </cell>
          <cell r="R580" t="str">
            <v>RAMA ALBETAR</v>
          </cell>
          <cell r="S580" t="str">
            <v>MHD BASAM</v>
          </cell>
          <cell r="T580" t="str">
            <v>HANAN</v>
          </cell>
          <cell r="U580" t="str">
            <v>DAMASCUS</v>
          </cell>
          <cell r="V580" t="str">
            <v/>
          </cell>
          <cell r="W580" t="str">
            <v/>
          </cell>
          <cell r="X580" t="str">
            <v/>
          </cell>
          <cell r="Y580" t="str">
            <v/>
          </cell>
          <cell r="Z580" t="str">
            <v/>
          </cell>
          <cell r="AA580" t="str">
            <v/>
          </cell>
          <cell r="AB580" t="str">
            <v/>
          </cell>
          <cell r="AC580" t="str">
            <v/>
          </cell>
        </row>
        <row r="581">
          <cell r="A581">
            <v>520216</v>
          </cell>
          <cell r="B581" t="str">
            <v xml:space="preserve">راما الجدعان </v>
          </cell>
          <cell r="C581" t="str">
            <v xml:space="preserve">جمال </v>
          </cell>
          <cell r="D581" t="str">
            <v>صباح</v>
          </cell>
          <cell r="E581" t="str">
            <v>أنثى</v>
          </cell>
          <cell r="F581" t="str">
            <v>دير الزور</v>
          </cell>
          <cell r="G581">
            <v>36046</v>
          </cell>
          <cell r="H581" t="str">
            <v>العربية السورية</v>
          </cell>
          <cell r="I581" t="str">
            <v>الرابعة</v>
          </cell>
          <cell r="J581" t="str">
            <v>أدبي</v>
          </cell>
          <cell r="K581" t="str">
            <v/>
          </cell>
          <cell r="Q581" t="str">
            <v/>
          </cell>
          <cell r="R581" t="str">
            <v>RAMA ALJDAN</v>
          </cell>
          <cell r="S581" t="str">
            <v>JAMAL</v>
          </cell>
          <cell r="T581" t="str">
            <v>SABAH</v>
          </cell>
          <cell r="U581" t="str">
            <v>DAMASCUS</v>
          </cell>
          <cell r="V581" t="str">
            <v/>
          </cell>
          <cell r="W581" t="str">
            <v/>
          </cell>
          <cell r="X581" t="str">
            <v/>
          </cell>
          <cell r="Y581" t="str">
            <v/>
          </cell>
          <cell r="Z581" t="str">
            <v/>
          </cell>
          <cell r="AA581" t="str">
            <v/>
          </cell>
          <cell r="AB581" t="str">
            <v/>
          </cell>
          <cell r="AC581" t="str">
            <v/>
          </cell>
        </row>
        <row r="582">
          <cell r="A582">
            <v>520219</v>
          </cell>
          <cell r="B582" t="str">
            <v xml:space="preserve">راما الغبرة </v>
          </cell>
          <cell r="C582" t="str">
            <v xml:space="preserve">حسين </v>
          </cell>
          <cell r="D582" t="str">
            <v>ابتسام</v>
          </cell>
          <cell r="E582" t="str">
            <v>أنثى</v>
          </cell>
          <cell r="F582" t="str">
            <v>حرستا</v>
          </cell>
          <cell r="G582">
            <v>35447</v>
          </cell>
          <cell r="H582" t="str">
            <v>العربية السورية</v>
          </cell>
          <cell r="I582" t="str">
            <v>الرابعة</v>
          </cell>
          <cell r="J582" t="str">
            <v>فنون نسوية</v>
          </cell>
          <cell r="Q582" t="str">
            <v/>
          </cell>
          <cell r="R582" t="str">
            <v>RAMA ALGHBRA</v>
          </cell>
          <cell r="S582" t="str">
            <v>HUSIEEN</v>
          </cell>
          <cell r="T582" t="str">
            <v>IBTESAM</v>
          </cell>
          <cell r="U582" t="str">
            <v>DAMASCUS</v>
          </cell>
          <cell r="V582" t="str">
            <v/>
          </cell>
          <cell r="W582" t="str">
            <v/>
          </cell>
          <cell r="X582" t="str">
            <v/>
          </cell>
          <cell r="Y582" t="str">
            <v/>
          </cell>
          <cell r="Z582" t="str">
            <v/>
          </cell>
          <cell r="AA582" t="str">
            <v/>
          </cell>
          <cell r="AB582" t="str">
            <v/>
          </cell>
          <cell r="AC582" t="str">
            <v/>
          </cell>
        </row>
        <row r="583">
          <cell r="A583">
            <v>520224</v>
          </cell>
          <cell r="B583" t="str">
            <v xml:space="preserve">راما دالاتي </v>
          </cell>
          <cell r="C583" t="str">
            <v xml:space="preserve">فهد الدين </v>
          </cell>
          <cell r="D583" t="str">
            <v>سوسن</v>
          </cell>
          <cell r="E583" t="str">
            <v>أنثى</v>
          </cell>
          <cell r="F583" t="str">
            <v>دمشق</v>
          </cell>
          <cell r="G583" t="str">
            <v>7/28/1997</v>
          </cell>
          <cell r="H583" t="str">
            <v>العربية السورية</v>
          </cell>
          <cell r="I583" t="str">
            <v>الرابعة</v>
          </cell>
          <cell r="J583" t="str">
            <v>فنون نسوية</v>
          </cell>
          <cell r="K583" t="str">
            <v>2016</v>
          </cell>
          <cell r="L583" t="str">
            <v>ريف دمشق</v>
          </cell>
          <cell r="Q583" t="str">
            <v/>
          </cell>
          <cell r="R583" t="str">
            <v>RAMA  DALATI</v>
          </cell>
          <cell r="S583" t="str">
            <v>FAHD ADDIN</v>
          </cell>
          <cell r="T583" t="str">
            <v>SAWSAN</v>
          </cell>
          <cell r="U583" t="str">
            <v>DAMASCUS</v>
          </cell>
          <cell r="V583" t="str">
            <v/>
          </cell>
          <cell r="W583" t="str">
            <v/>
          </cell>
          <cell r="X583" t="str">
            <v/>
          </cell>
          <cell r="Y583" t="str">
            <v/>
          </cell>
          <cell r="Z583" t="str">
            <v/>
          </cell>
          <cell r="AA583" t="str">
            <v/>
          </cell>
          <cell r="AB583" t="str">
            <v/>
          </cell>
          <cell r="AC583" t="str">
            <v/>
          </cell>
        </row>
        <row r="584">
          <cell r="A584">
            <v>520231</v>
          </cell>
          <cell r="B584" t="str">
            <v xml:space="preserve">راما مارديني </v>
          </cell>
          <cell r="C584" t="str">
            <v>محمدسليمان</v>
          </cell>
          <cell r="D584" t="str">
            <v>صفاء</v>
          </cell>
          <cell r="E584" t="str">
            <v>أنثى</v>
          </cell>
          <cell r="F584" t="str">
            <v>دمشق</v>
          </cell>
          <cell r="G584">
            <v>35984</v>
          </cell>
          <cell r="H584" t="str">
            <v>العربية السورية</v>
          </cell>
          <cell r="I584" t="str">
            <v>الرابعة</v>
          </cell>
          <cell r="J584" t="str">
            <v>فنون نسوية</v>
          </cell>
          <cell r="Q584" t="str">
            <v/>
          </cell>
          <cell r="R584" t="str">
            <v>rama mardini</v>
          </cell>
          <cell r="S584" t="str">
            <v>mohammed soliman</v>
          </cell>
          <cell r="T584" t="str">
            <v>safaa</v>
          </cell>
          <cell r="U584" t="str">
            <v>damascus</v>
          </cell>
          <cell r="V584" t="str">
            <v/>
          </cell>
          <cell r="W584" t="str">
            <v/>
          </cell>
          <cell r="X584" t="str">
            <v/>
          </cell>
          <cell r="Y584" t="str">
            <v/>
          </cell>
          <cell r="Z584" t="str">
            <v/>
          </cell>
          <cell r="AA584" t="str">
            <v/>
          </cell>
          <cell r="AB584" t="str">
            <v/>
          </cell>
          <cell r="AC584" t="str">
            <v/>
          </cell>
        </row>
        <row r="585">
          <cell r="A585">
            <v>520236</v>
          </cell>
          <cell r="B585" t="str">
            <v xml:space="preserve">رانيا الدهنة </v>
          </cell>
          <cell r="C585" t="str">
            <v xml:space="preserve">غسان </v>
          </cell>
          <cell r="D585" t="str">
            <v>هند</v>
          </cell>
          <cell r="E585" t="str">
            <v>أنثى</v>
          </cell>
          <cell r="F585" t="str">
            <v>دمشق</v>
          </cell>
          <cell r="G585">
            <v>30338</v>
          </cell>
          <cell r="H585" t="str">
            <v>العربية السورية</v>
          </cell>
          <cell r="I585" t="str">
            <v>الثالثة</v>
          </cell>
          <cell r="J585" t="str">
            <v>فنون نسوية</v>
          </cell>
          <cell r="K585" t="str">
            <v/>
          </cell>
          <cell r="Q585" t="str">
            <v/>
          </cell>
          <cell r="R585" t="str">
            <v>RANIA ALDEHNEH</v>
          </cell>
          <cell r="S585" t="str">
            <v>GHASSAN</v>
          </cell>
          <cell r="T585" t="str">
            <v>HEND</v>
          </cell>
          <cell r="U585" t="str">
            <v>DAMASCUS</v>
          </cell>
          <cell r="V585" t="str">
            <v/>
          </cell>
          <cell r="W585" t="str">
            <v/>
          </cell>
          <cell r="X585" t="str">
            <v/>
          </cell>
          <cell r="Y585" t="str">
            <v/>
          </cell>
          <cell r="Z585" t="str">
            <v/>
          </cell>
          <cell r="AA585" t="str">
            <v/>
          </cell>
          <cell r="AB585" t="str">
            <v/>
          </cell>
          <cell r="AC585" t="str">
            <v/>
          </cell>
        </row>
        <row r="586">
          <cell r="A586">
            <v>520248</v>
          </cell>
          <cell r="B586" t="str">
            <v>ربا رجب</v>
          </cell>
          <cell r="C586" t="str">
            <v>محمد ديب</v>
          </cell>
          <cell r="D586" t="str">
            <v/>
          </cell>
          <cell r="E586" t="str">
            <v>أنثى</v>
          </cell>
          <cell r="F586" t="str">
            <v xml:space="preserve">اريحا </v>
          </cell>
          <cell r="G586">
            <v>31138</v>
          </cell>
          <cell r="H586" t="str">
            <v>العربية السورية</v>
          </cell>
          <cell r="I586" t="str">
            <v>الرابعة</v>
          </cell>
          <cell r="J586" t="str">
            <v>أدبي</v>
          </cell>
          <cell r="L586" t="str">
            <v>إدلب</v>
          </cell>
        </row>
        <row r="587">
          <cell r="A587">
            <v>520254</v>
          </cell>
          <cell r="B587" t="str">
            <v xml:space="preserve">ربى الزايد </v>
          </cell>
          <cell r="C587" t="str">
            <v xml:space="preserve">محمود </v>
          </cell>
          <cell r="D587" t="str">
            <v>مها</v>
          </cell>
          <cell r="E587" t="str">
            <v>أنثى</v>
          </cell>
          <cell r="F587" t="str">
            <v>دمشق</v>
          </cell>
          <cell r="G587">
            <v>29142</v>
          </cell>
          <cell r="H587" t="str">
            <v>العربية السورية</v>
          </cell>
          <cell r="I587" t="str">
            <v>الثالثة</v>
          </cell>
          <cell r="J587" t="str">
            <v>أدبي</v>
          </cell>
          <cell r="Q587" t="str">
            <v/>
          </cell>
          <cell r="R587" t="str">
            <v>ROBA AZAYD</v>
          </cell>
          <cell r="S587" t="str">
            <v>MAHMOUD</v>
          </cell>
          <cell r="T587" t="str">
            <v>MAHA</v>
          </cell>
          <cell r="U587" t="str">
            <v>DAMASCUS</v>
          </cell>
          <cell r="V587" t="str">
            <v/>
          </cell>
          <cell r="W587" t="str">
            <v/>
          </cell>
          <cell r="X587" t="str">
            <v/>
          </cell>
          <cell r="Y587" t="str">
            <v/>
          </cell>
          <cell r="Z587" t="str">
            <v/>
          </cell>
          <cell r="AA587" t="str">
            <v/>
          </cell>
          <cell r="AB587" t="str">
            <v/>
          </cell>
          <cell r="AC587" t="str">
            <v/>
          </cell>
        </row>
        <row r="588">
          <cell r="A588">
            <v>520263</v>
          </cell>
          <cell r="B588" t="str">
            <v xml:space="preserve">رحاب الحناوي </v>
          </cell>
          <cell r="C588" t="str">
            <v xml:space="preserve">فايز </v>
          </cell>
          <cell r="D588" t="str">
            <v>سلامه</v>
          </cell>
          <cell r="E588" t="str">
            <v>أنثى</v>
          </cell>
          <cell r="F588" t="str">
            <v>دمشق</v>
          </cell>
          <cell r="G588">
            <v>33398</v>
          </cell>
          <cell r="H588" t="str">
            <v>العربية السورية</v>
          </cell>
          <cell r="I588" t="str">
            <v>الثالثة</v>
          </cell>
          <cell r="J588" t="str">
            <v>أدبي</v>
          </cell>
          <cell r="K588">
            <v>2011</v>
          </cell>
          <cell r="Q588" t="str">
            <v/>
          </cell>
          <cell r="R588" t="str">
            <v>REHAB ALHENAWI</v>
          </cell>
          <cell r="S588" t="str">
            <v>FAYEZ</v>
          </cell>
          <cell r="T588" t="str">
            <v>SALAMA</v>
          </cell>
          <cell r="U588" t="str">
            <v>DAMASCUS</v>
          </cell>
          <cell r="V588" t="str">
            <v/>
          </cell>
          <cell r="W588" t="str">
            <v/>
          </cell>
          <cell r="X588" t="str">
            <v/>
          </cell>
          <cell r="Y588" t="str">
            <v/>
          </cell>
          <cell r="Z588" t="str">
            <v/>
          </cell>
          <cell r="AA588" t="str">
            <v/>
          </cell>
          <cell r="AB588" t="str">
            <v/>
          </cell>
          <cell r="AC588" t="str">
            <v/>
          </cell>
        </row>
        <row r="589">
          <cell r="A589">
            <v>520267</v>
          </cell>
          <cell r="B589" t="str">
            <v xml:space="preserve">رحمة العبدالله </v>
          </cell>
          <cell r="C589" t="str">
            <v xml:space="preserve">خالد </v>
          </cell>
          <cell r="D589" t="str">
            <v>نهله</v>
          </cell>
          <cell r="E589" t="str">
            <v>أنثى</v>
          </cell>
          <cell r="F589" t="str">
            <v>دير الزور</v>
          </cell>
          <cell r="G589">
            <v>35460</v>
          </cell>
          <cell r="H589" t="str">
            <v>العربية السورية</v>
          </cell>
          <cell r="I589" t="str">
            <v>الرابعة</v>
          </cell>
          <cell r="J589" t="str">
            <v>فنون نسوية</v>
          </cell>
          <cell r="L589" t="str">
            <v>الحسكة</v>
          </cell>
          <cell r="Q589" t="str">
            <v/>
          </cell>
          <cell r="R589" t="str">
            <v>Rahma AlAbd Allah</v>
          </cell>
          <cell r="S589" t="str">
            <v>Khaled</v>
          </cell>
          <cell r="T589" t="str">
            <v>Nahla</v>
          </cell>
          <cell r="U589" t="str">
            <v>Deer Alzoor</v>
          </cell>
          <cell r="V589" t="str">
            <v/>
          </cell>
          <cell r="W589" t="str">
            <v/>
          </cell>
          <cell r="X589" t="str">
            <v/>
          </cell>
          <cell r="Y589" t="str">
            <v/>
          </cell>
          <cell r="Z589" t="str">
            <v/>
          </cell>
          <cell r="AA589" t="str">
            <v/>
          </cell>
          <cell r="AB589" t="str">
            <v/>
          </cell>
          <cell r="AC589" t="str">
            <v/>
          </cell>
        </row>
        <row r="590">
          <cell r="A590">
            <v>520269</v>
          </cell>
          <cell r="B590" t="str">
            <v>رزان أبو طاره</v>
          </cell>
          <cell r="C590" t="str">
            <v>خالد</v>
          </cell>
          <cell r="D590" t="str">
            <v>عليا</v>
          </cell>
          <cell r="E590" t="str">
            <v>أنثى</v>
          </cell>
          <cell r="F590" t="str">
            <v>النبك</v>
          </cell>
          <cell r="G590">
            <v>35504</v>
          </cell>
          <cell r="H590" t="str">
            <v>العربية السورية</v>
          </cell>
          <cell r="I590" t="str">
            <v>الثالثة</v>
          </cell>
          <cell r="J590" t="str">
            <v>علمي</v>
          </cell>
          <cell r="K590">
            <v>2017</v>
          </cell>
        </row>
        <row r="591">
          <cell r="A591">
            <v>520278</v>
          </cell>
          <cell r="B591" t="str">
            <v xml:space="preserve">رشا الحاج علي </v>
          </cell>
          <cell r="C591" t="str">
            <v>سليمان</v>
          </cell>
          <cell r="D591" t="str">
            <v>روضه</v>
          </cell>
          <cell r="E591" t="str">
            <v>أنثى</v>
          </cell>
          <cell r="F591" t="str">
            <v>اشرفية صحنايا</v>
          </cell>
          <cell r="G591">
            <v>34140</v>
          </cell>
          <cell r="H591" t="str">
            <v>العربية السورية</v>
          </cell>
          <cell r="I591" t="str">
            <v>الثانية</v>
          </cell>
          <cell r="J591" t="str">
            <v>أدبي</v>
          </cell>
          <cell r="K591">
            <v>2013</v>
          </cell>
          <cell r="Q591" t="str">
            <v/>
          </cell>
          <cell r="R591" t="str">
            <v>RASHA AL HAJ ALI</v>
          </cell>
          <cell r="S591" t="str">
            <v>SOLEMAN</v>
          </cell>
          <cell r="T591" t="str">
            <v>RAWDA</v>
          </cell>
          <cell r="U591" t="str">
            <v>ASHRAFET SEHNAYA</v>
          </cell>
          <cell r="V591" t="str">
            <v/>
          </cell>
          <cell r="W591" t="str">
            <v/>
          </cell>
          <cell r="X591" t="str">
            <v/>
          </cell>
          <cell r="Y591" t="str">
            <v/>
          </cell>
          <cell r="Z591" t="str">
            <v/>
          </cell>
          <cell r="AA591" t="str">
            <v/>
          </cell>
          <cell r="AB591" t="str">
            <v/>
          </cell>
          <cell r="AC591" t="str">
            <v/>
          </cell>
        </row>
        <row r="592">
          <cell r="A592">
            <v>520284</v>
          </cell>
          <cell r="B592" t="str">
            <v xml:space="preserve">رشا حمو </v>
          </cell>
          <cell r="C592" t="str">
            <v xml:space="preserve">رشاد </v>
          </cell>
          <cell r="D592" t="str">
            <v>مارا</v>
          </cell>
          <cell r="E592" t="str">
            <v>أنثى</v>
          </cell>
          <cell r="F592" t="str">
            <v>زبداني</v>
          </cell>
          <cell r="G592">
            <v>31508</v>
          </cell>
          <cell r="H592" t="str">
            <v>العربية السورية</v>
          </cell>
          <cell r="I592" t="str">
            <v>الرابعة</v>
          </cell>
          <cell r="J592" t="str">
            <v>علمي</v>
          </cell>
          <cell r="K592">
            <v>2004</v>
          </cell>
          <cell r="Q592" t="str">
            <v/>
          </cell>
          <cell r="R592" t="str">
            <v>Rash Hamo</v>
          </cell>
          <cell r="S592" t="str">
            <v>Rashad</v>
          </cell>
          <cell r="T592" t="str">
            <v>Mara</v>
          </cell>
          <cell r="U592" t="str">
            <v>Damascus</v>
          </cell>
          <cell r="V592" t="str">
            <v/>
          </cell>
          <cell r="W592" t="str">
            <v/>
          </cell>
          <cell r="X592" t="str">
            <v/>
          </cell>
          <cell r="Y592" t="str">
            <v/>
          </cell>
          <cell r="Z592" t="str">
            <v/>
          </cell>
          <cell r="AA592" t="str">
            <v/>
          </cell>
          <cell r="AB592" t="str">
            <v>م</v>
          </cell>
          <cell r="AC592" t="str">
            <v/>
          </cell>
        </row>
        <row r="593">
          <cell r="A593">
            <v>520292</v>
          </cell>
          <cell r="B593" t="str">
            <v>رشا محمود</v>
          </cell>
          <cell r="C593" t="str">
            <v>محمد</v>
          </cell>
          <cell r="D593" t="str">
            <v>حيات</v>
          </cell>
          <cell r="E593" t="str">
            <v>أنثى</v>
          </cell>
          <cell r="F593" t="str">
            <v>دمشق</v>
          </cell>
          <cell r="G593">
            <v>31355</v>
          </cell>
          <cell r="H593" t="str">
            <v>العربية السورية</v>
          </cell>
          <cell r="I593" t="str">
            <v>الرابعة</v>
          </cell>
          <cell r="J593" t="str">
            <v>أدبي</v>
          </cell>
          <cell r="K593" t="str">
            <v/>
          </cell>
          <cell r="Q593" t="str">
            <v/>
          </cell>
          <cell r="R593" t="str">
            <v>RACHA MAHMOUD</v>
          </cell>
          <cell r="S593" t="str">
            <v>MOHAMMAD</v>
          </cell>
          <cell r="T593" t="str">
            <v>HAYAT</v>
          </cell>
          <cell r="U593" t="str">
            <v>DAMASCUS</v>
          </cell>
          <cell r="V593" t="str">
            <v/>
          </cell>
          <cell r="W593" t="str">
            <v/>
          </cell>
          <cell r="X593" t="str">
            <v/>
          </cell>
          <cell r="Y593" t="str">
            <v/>
          </cell>
          <cell r="Z593" t="str">
            <v/>
          </cell>
          <cell r="AA593" t="str">
            <v/>
          </cell>
          <cell r="AB593" t="str">
            <v/>
          </cell>
          <cell r="AC593" t="str">
            <v/>
          </cell>
        </row>
        <row r="594">
          <cell r="A594">
            <v>520297</v>
          </cell>
          <cell r="B594" t="str">
            <v xml:space="preserve">رشا يوسف </v>
          </cell>
          <cell r="C594" t="str">
            <v xml:space="preserve">عيسى </v>
          </cell>
          <cell r="D594" t="str">
            <v>فاطمة</v>
          </cell>
          <cell r="E594" t="str">
            <v>أنثى</v>
          </cell>
          <cell r="F594" t="str">
            <v>دمشق</v>
          </cell>
          <cell r="G594">
            <v>32453</v>
          </cell>
          <cell r="H594" t="str">
            <v>العربية السورية</v>
          </cell>
          <cell r="I594" t="str">
            <v>الرابعة</v>
          </cell>
          <cell r="J594" t="str">
            <v>فنون نسوية</v>
          </cell>
          <cell r="K594" t="str">
            <v/>
          </cell>
          <cell r="Q594" t="str">
            <v/>
          </cell>
          <cell r="R594" t="str">
            <v>RASHA YOUSSEF</v>
          </cell>
          <cell r="S594" t="str">
            <v>ISSA</v>
          </cell>
          <cell r="T594" t="str">
            <v>FATIMA</v>
          </cell>
          <cell r="U594" t="str">
            <v>DAMASCUS</v>
          </cell>
          <cell r="V594" t="str">
            <v/>
          </cell>
          <cell r="W594" t="str">
            <v/>
          </cell>
          <cell r="X594" t="str">
            <v/>
          </cell>
          <cell r="Y594" t="str">
            <v/>
          </cell>
          <cell r="Z594" t="str">
            <v/>
          </cell>
          <cell r="AA594" t="str">
            <v/>
          </cell>
          <cell r="AB594" t="str">
            <v/>
          </cell>
          <cell r="AC594" t="str">
            <v/>
          </cell>
        </row>
        <row r="595">
          <cell r="A595">
            <v>520310</v>
          </cell>
          <cell r="B595" t="str">
            <v xml:space="preserve">رغدالتحفة </v>
          </cell>
          <cell r="C595" t="str">
            <v xml:space="preserve">مسلم </v>
          </cell>
          <cell r="D595" t="str">
            <v>سمر</v>
          </cell>
          <cell r="E595" t="str">
            <v>أنثى</v>
          </cell>
          <cell r="F595" t="str">
            <v>بويضه</v>
          </cell>
          <cell r="G595">
            <v>36127</v>
          </cell>
          <cell r="H595" t="str">
            <v>العربية السورية</v>
          </cell>
          <cell r="I595" t="str">
            <v>الثانية</v>
          </cell>
          <cell r="J595" t="str">
            <v>فنون نسوية</v>
          </cell>
          <cell r="K595">
            <v>2016</v>
          </cell>
          <cell r="Q595" t="str">
            <v/>
          </cell>
          <cell r="R595" t="str">
            <v>RAGHAD ALTOHFA</v>
          </cell>
          <cell r="S595" t="str">
            <v>MOSALAM</v>
          </cell>
          <cell r="T595" t="str">
            <v>SAMAR</v>
          </cell>
          <cell r="U595" t="str">
            <v>DAMACUS</v>
          </cell>
          <cell r="V595" t="str">
            <v/>
          </cell>
          <cell r="W595" t="str">
            <v/>
          </cell>
          <cell r="X595" t="str">
            <v/>
          </cell>
          <cell r="Y595" t="str">
            <v/>
          </cell>
          <cell r="Z595" t="str">
            <v/>
          </cell>
          <cell r="AA595" t="str">
            <v/>
          </cell>
          <cell r="AB595" t="str">
            <v/>
          </cell>
          <cell r="AC595" t="str">
            <v/>
          </cell>
        </row>
        <row r="596">
          <cell r="A596">
            <v>520314</v>
          </cell>
          <cell r="B596" t="str">
            <v xml:space="preserve">رفل بقلي </v>
          </cell>
          <cell r="C596" t="str">
            <v xml:space="preserve">طالب عبد الحسين </v>
          </cell>
          <cell r="D596" t="str">
            <v>عفاف</v>
          </cell>
          <cell r="E596" t="str">
            <v>أنثى</v>
          </cell>
          <cell r="F596" t="str">
            <v>الحله</v>
          </cell>
          <cell r="G596">
            <v>28488</v>
          </cell>
          <cell r="H596" t="str">
            <v>العربية السورية</v>
          </cell>
          <cell r="I596" t="str">
            <v>الثالثة</v>
          </cell>
          <cell r="J596" t="str">
            <v>أدبي</v>
          </cell>
          <cell r="Q596" t="str">
            <v/>
          </cell>
          <cell r="R596" t="str">
            <v>rafal baqli</v>
          </cell>
          <cell r="S596" t="str">
            <v>taleb</v>
          </cell>
          <cell r="T596" t="str">
            <v>afaf</v>
          </cell>
          <cell r="U596" t="str">
            <v>alheaal</v>
          </cell>
          <cell r="V596" t="str">
            <v/>
          </cell>
          <cell r="W596" t="str">
            <v/>
          </cell>
          <cell r="X596" t="str">
            <v/>
          </cell>
          <cell r="Y596" t="str">
            <v/>
          </cell>
          <cell r="Z596" t="str">
            <v/>
          </cell>
          <cell r="AA596" t="str">
            <v/>
          </cell>
          <cell r="AB596" t="str">
            <v/>
          </cell>
          <cell r="AC596" t="str">
            <v>مستنفذ فصل اول 2023-2024</v>
          </cell>
        </row>
        <row r="597">
          <cell r="A597">
            <v>520316</v>
          </cell>
          <cell r="B597" t="str">
            <v xml:space="preserve">رقية القطان </v>
          </cell>
          <cell r="C597" t="str">
            <v xml:space="preserve">سمير </v>
          </cell>
          <cell r="D597" t="str">
            <v>نوار</v>
          </cell>
          <cell r="E597" t="str">
            <v>أنثى</v>
          </cell>
          <cell r="F597" t="str">
            <v>دمشق</v>
          </cell>
          <cell r="G597">
            <v>35909</v>
          </cell>
          <cell r="H597" t="str">
            <v>العربية السورية</v>
          </cell>
          <cell r="I597" t="str">
            <v>الثالثة</v>
          </cell>
          <cell r="J597" t="str">
            <v>علمي</v>
          </cell>
          <cell r="Q597" t="str">
            <v/>
          </cell>
          <cell r="R597" t="str">
            <v>rokaia alqatan</v>
          </cell>
          <cell r="S597" t="str">
            <v>sameer</v>
          </cell>
          <cell r="T597" t="str">
            <v>nawar</v>
          </cell>
          <cell r="U597" t="str">
            <v>damascus</v>
          </cell>
          <cell r="V597" t="str">
            <v/>
          </cell>
          <cell r="W597" t="str">
            <v/>
          </cell>
          <cell r="X597" t="str">
            <v/>
          </cell>
          <cell r="Y597" t="str">
            <v/>
          </cell>
          <cell r="Z597" t="str">
            <v/>
          </cell>
          <cell r="AA597" t="str">
            <v/>
          </cell>
          <cell r="AB597" t="str">
            <v/>
          </cell>
          <cell r="AC597" t="str">
            <v/>
          </cell>
        </row>
        <row r="598">
          <cell r="A598">
            <v>520327</v>
          </cell>
          <cell r="B598" t="str">
            <v>رنا الكردي</v>
          </cell>
          <cell r="C598" t="str">
            <v>محمد نزير</v>
          </cell>
          <cell r="D598" t="str">
            <v>منا</v>
          </cell>
          <cell r="E598" t="str">
            <v>أنثى</v>
          </cell>
          <cell r="F598" t="str">
            <v>دمشق</v>
          </cell>
          <cell r="G598">
            <v>30545</v>
          </cell>
          <cell r="H598" t="str">
            <v>العربية السورية</v>
          </cell>
          <cell r="I598" t="str">
            <v>الثالثة</v>
          </cell>
          <cell r="J598" t="str">
            <v>أدبي</v>
          </cell>
          <cell r="K598" t="str">
            <v/>
          </cell>
          <cell r="Q598" t="str">
            <v/>
          </cell>
          <cell r="R598" t="str">
            <v>RANA ALKRDE</v>
          </cell>
          <cell r="S598" t="str">
            <v>MHD NAZIER</v>
          </cell>
          <cell r="T598" t="str">
            <v>MONA</v>
          </cell>
          <cell r="U598" t="str">
            <v>DAMASCUS</v>
          </cell>
          <cell r="V598" t="str">
            <v/>
          </cell>
          <cell r="W598" t="str">
            <v/>
          </cell>
          <cell r="X598" t="str">
            <v/>
          </cell>
          <cell r="Y598" t="str">
            <v/>
          </cell>
          <cell r="Z598" t="str">
            <v/>
          </cell>
          <cell r="AA598" t="str">
            <v/>
          </cell>
          <cell r="AB598" t="str">
            <v/>
          </cell>
          <cell r="AC598" t="str">
            <v/>
          </cell>
        </row>
        <row r="599">
          <cell r="A599">
            <v>520339</v>
          </cell>
          <cell r="B599" t="str">
            <v xml:space="preserve">رند عبد الرحيم </v>
          </cell>
          <cell r="C599" t="str">
            <v xml:space="preserve">هيسم </v>
          </cell>
          <cell r="D599" t="str">
            <v>تهاني</v>
          </cell>
          <cell r="E599" t="str">
            <v>أنثى</v>
          </cell>
          <cell r="F599" t="str">
            <v>كسوه</v>
          </cell>
          <cell r="G599">
            <v>35615</v>
          </cell>
          <cell r="H599" t="str">
            <v>العربية السورية</v>
          </cell>
          <cell r="I599" t="str">
            <v>الرابعة</v>
          </cell>
          <cell r="J599" t="str">
            <v>فنون نسوية</v>
          </cell>
          <cell r="K599">
            <v>2015</v>
          </cell>
          <cell r="Q599" t="str">
            <v/>
          </cell>
          <cell r="R599" t="str">
            <v>rand</v>
          </cell>
          <cell r="S599" t="str">
            <v>haitham</v>
          </cell>
          <cell r="T599" t="str">
            <v>tahany</v>
          </cell>
          <cell r="U599" t="str">
            <v>keswe</v>
          </cell>
          <cell r="V599" t="str">
            <v/>
          </cell>
          <cell r="W599" t="str">
            <v/>
          </cell>
          <cell r="X599" t="str">
            <v/>
          </cell>
          <cell r="Y599" t="str">
            <v/>
          </cell>
          <cell r="Z599" t="str">
            <v/>
          </cell>
          <cell r="AA599" t="str">
            <v/>
          </cell>
          <cell r="AB599" t="str">
            <v/>
          </cell>
          <cell r="AC599" t="str">
            <v/>
          </cell>
        </row>
        <row r="600">
          <cell r="A600">
            <v>520353</v>
          </cell>
          <cell r="B600" t="str">
            <v>رنيم سرة</v>
          </cell>
          <cell r="C600" t="str">
            <v>رضوان</v>
          </cell>
          <cell r="D600" t="str">
            <v/>
          </cell>
          <cell r="E600" t="str">
            <v/>
          </cell>
          <cell r="F600" t="str">
            <v/>
          </cell>
          <cell r="G600" t="str">
            <v/>
          </cell>
          <cell r="I600" t="str">
            <v>الثالثة</v>
          </cell>
          <cell r="K600" t="str">
            <v/>
          </cell>
          <cell r="L600" t="str">
            <v/>
          </cell>
          <cell r="M600" t="str">
            <v/>
          </cell>
          <cell r="Q600" t="str">
            <v/>
          </cell>
          <cell r="R600" t="str">
            <v/>
          </cell>
          <cell r="S600" t="str">
            <v/>
          </cell>
          <cell r="T600" t="str">
            <v/>
          </cell>
          <cell r="U600" t="str">
            <v/>
          </cell>
          <cell r="V600" t="str">
            <v/>
          </cell>
          <cell r="W600" t="str">
            <v/>
          </cell>
          <cell r="X600" t="str">
            <v/>
          </cell>
          <cell r="Y600" t="str">
            <v/>
          </cell>
          <cell r="Z600" t="str">
            <v/>
          </cell>
          <cell r="AA600" t="str">
            <v/>
          </cell>
          <cell r="AB600" t="str">
            <v/>
          </cell>
          <cell r="AC600" t="str">
            <v/>
          </cell>
        </row>
        <row r="601">
          <cell r="A601">
            <v>520363</v>
          </cell>
          <cell r="B601" t="str">
            <v>رهام عوض</v>
          </cell>
          <cell r="C601" t="str">
            <v>احمد</v>
          </cell>
          <cell r="D601" t="str">
            <v>خوله</v>
          </cell>
          <cell r="E601" t="str">
            <v>أنثى</v>
          </cell>
          <cell r="I601" t="str">
            <v>الاولى</v>
          </cell>
        </row>
        <row r="602">
          <cell r="A602">
            <v>520376</v>
          </cell>
          <cell r="B602" t="str">
            <v>رهف الهرباوي</v>
          </cell>
          <cell r="C602" t="str">
            <v>احمد</v>
          </cell>
          <cell r="D602" t="str">
            <v>ناديا</v>
          </cell>
          <cell r="E602" t="str">
            <v>أنثى</v>
          </cell>
          <cell r="F602" t="str">
            <v>عربين</v>
          </cell>
          <cell r="G602">
            <v>33605</v>
          </cell>
          <cell r="H602" t="str">
            <v>العربية السورية</v>
          </cell>
          <cell r="I602" t="str">
            <v>الرابعة</v>
          </cell>
          <cell r="J602" t="str">
            <v>فنون نسوية</v>
          </cell>
          <cell r="K602">
            <v>2010</v>
          </cell>
          <cell r="Q602" t="str">
            <v/>
          </cell>
          <cell r="R602" t="str">
            <v>RAHAF ALHERBAWI</v>
          </cell>
          <cell r="S602" t="str">
            <v>AHMAD</v>
          </cell>
          <cell r="T602" t="str">
            <v>NADIA</v>
          </cell>
          <cell r="U602" t="str">
            <v>DAMAS SUBURB</v>
          </cell>
          <cell r="V602" t="str">
            <v/>
          </cell>
          <cell r="W602" t="str">
            <v/>
          </cell>
          <cell r="X602" t="str">
            <v/>
          </cell>
          <cell r="Y602" t="str">
            <v/>
          </cell>
          <cell r="Z602" t="str">
            <v/>
          </cell>
          <cell r="AA602" t="str">
            <v/>
          </cell>
          <cell r="AB602" t="str">
            <v/>
          </cell>
          <cell r="AC602" t="str">
            <v/>
          </cell>
        </row>
        <row r="603">
          <cell r="A603">
            <v>520381</v>
          </cell>
          <cell r="B603" t="str">
            <v xml:space="preserve">رهف شمس الدين </v>
          </cell>
          <cell r="C603" t="str">
            <v xml:space="preserve">زياد </v>
          </cell>
          <cell r="D603" t="str">
            <v>وفاء</v>
          </cell>
          <cell r="E603" t="str">
            <v>أنثى</v>
          </cell>
          <cell r="F603" t="str">
            <v>دمشق</v>
          </cell>
          <cell r="G603">
            <v>33631</v>
          </cell>
          <cell r="H603" t="str">
            <v>العربية السورية</v>
          </cell>
          <cell r="I603" t="str">
            <v>الرابعة</v>
          </cell>
          <cell r="J603" t="str">
            <v>علمي</v>
          </cell>
          <cell r="K603" t="str">
            <v/>
          </cell>
          <cell r="Q603" t="str">
            <v/>
          </cell>
          <cell r="R603" t="str">
            <v>rahaf shams aldeen</v>
          </cell>
          <cell r="S603" t="str">
            <v>ziad</v>
          </cell>
          <cell r="T603" t="str">
            <v>wafaa</v>
          </cell>
          <cell r="U603" t="str">
            <v>damascus</v>
          </cell>
          <cell r="V603" t="str">
            <v/>
          </cell>
          <cell r="W603" t="str">
            <v/>
          </cell>
          <cell r="X603" t="str">
            <v/>
          </cell>
          <cell r="Y603" t="str">
            <v/>
          </cell>
          <cell r="Z603" t="str">
            <v/>
          </cell>
          <cell r="AA603" t="str">
            <v/>
          </cell>
          <cell r="AB603" t="str">
            <v/>
          </cell>
          <cell r="AC603" t="str">
            <v/>
          </cell>
        </row>
        <row r="604">
          <cell r="A604">
            <v>520383</v>
          </cell>
          <cell r="B604" t="str">
            <v>رهف عبيد</v>
          </cell>
          <cell r="C604" t="str">
            <v>منصور</v>
          </cell>
          <cell r="D604" t="str">
            <v>ندا</v>
          </cell>
          <cell r="E604" t="str">
            <v>أنثى</v>
          </cell>
          <cell r="F604" t="str">
            <v>دمشق</v>
          </cell>
          <cell r="G604">
            <v>31944</v>
          </cell>
          <cell r="H604" t="str">
            <v>العربية السورية</v>
          </cell>
          <cell r="I604" t="str">
            <v>الرابعة</v>
          </cell>
          <cell r="J604" t="str">
            <v>علمي</v>
          </cell>
          <cell r="Q604" t="str">
            <v/>
          </cell>
          <cell r="R604" t="str">
            <v>rahaf</v>
          </cell>
          <cell r="S604" t="str">
            <v>Mnsor</v>
          </cell>
          <cell r="T604" t="str">
            <v>nada</v>
          </cell>
          <cell r="U604" t="str">
            <v>damas</v>
          </cell>
          <cell r="V604" t="str">
            <v/>
          </cell>
          <cell r="W604" t="str">
            <v/>
          </cell>
          <cell r="X604" t="str">
            <v/>
          </cell>
          <cell r="Y604" t="str">
            <v/>
          </cell>
          <cell r="Z604" t="str">
            <v/>
          </cell>
          <cell r="AA604" t="str">
            <v/>
          </cell>
          <cell r="AB604" t="str">
            <v/>
          </cell>
          <cell r="AC604" t="str">
            <v/>
          </cell>
        </row>
        <row r="605">
          <cell r="A605">
            <v>520384</v>
          </cell>
          <cell r="B605" t="str">
            <v>رهف فروج</v>
          </cell>
          <cell r="C605" t="str">
            <v xml:space="preserve">منصور </v>
          </cell>
          <cell r="D605" t="str">
            <v>ندا</v>
          </cell>
          <cell r="E605" t="str">
            <v>أنثى</v>
          </cell>
          <cell r="F605" t="str">
            <v>صحنايا</v>
          </cell>
          <cell r="G605" t="str">
            <v>3/10/1987</v>
          </cell>
          <cell r="H605" t="str">
            <v>العربية السورية</v>
          </cell>
          <cell r="I605" t="str">
            <v>الثالثة</v>
          </cell>
          <cell r="J605" t="str">
            <v>فنون نسوية</v>
          </cell>
          <cell r="K605" t="str">
            <v>2004</v>
          </cell>
          <cell r="L605" t="str">
            <v>ريف دمشق</v>
          </cell>
          <cell r="Q605" t="str">
            <v/>
          </cell>
          <cell r="R605" t="str">
            <v>Rahaf Farrouj</v>
          </cell>
          <cell r="S605" t="str">
            <v>Haseeb</v>
          </cell>
          <cell r="T605" t="str">
            <v>Thawrat Farrouj</v>
          </cell>
          <cell r="U605" t="str">
            <v>Sehnaya</v>
          </cell>
          <cell r="V605" t="str">
            <v/>
          </cell>
          <cell r="W605" t="str">
            <v/>
          </cell>
          <cell r="X605" t="str">
            <v/>
          </cell>
          <cell r="Y605" t="str">
            <v/>
          </cell>
          <cell r="Z605" t="str">
            <v/>
          </cell>
          <cell r="AA605" t="str">
            <v/>
          </cell>
          <cell r="AB605" t="str">
            <v/>
          </cell>
          <cell r="AC605" t="str">
            <v/>
          </cell>
        </row>
        <row r="606">
          <cell r="A606">
            <v>520395</v>
          </cell>
          <cell r="B606" t="str">
            <v xml:space="preserve">روان الهابط </v>
          </cell>
          <cell r="C606" t="str">
            <v xml:space="preserve">هاني </v>
          </cell>
          <cell r="D606" t="str">
            <v>ابتسام</v>
          </cell>
          <cell r="E606" t="str">
            <v>أنثى</v>
          </cell>
          <cell r="F606" t="str">
            <v>دوما</v>
          </cell>
          <cell r="G606">
            <v>35109</v>
          </cell>
          <cell r="H606" t="str">
            <v>العربية السورية</v>
          </cell>
          <cell r="I606" t="str">
            <v>الرابعة</v>
          </cell>
          <cell r="J606" t="str">
            <v>أدبي</v>
          </cell>
          <cell r="K606">
            <v>2016</v>
          </cell>
          <cell r="Q606" t="str">
            <v/>
          </cell>
          <cell r="R606" t="str">
            <v>RAWAN ALHABET</v>
          </cell>
          <cell r="S606" t="str">
            <v>HANE</v>
          </cell>
          <cell r="T606" t="str">
            <v>IBTESAM</v>
          </cell>
          <cell r="U606" t="str">
            <v>DAMASCUS</v>
          </cell>
          <cell r="V606" t="str">
            <v/>
          </cell>
          <cell r="W606" t="str">
            <v/>
          </cell>
          <cell r="X606" t="str">
            <v/>
          </cell>
          <cell r="Y606" t="str">
            <v/>
          </cell>
          <cell r="Z606" t="str">
            <v/>
          </cell>
          <cell r="AA606" t="str">
            <v/>
          </cell>
          <cell r="AB606" t="str">
            <v/>
          </cell>
          <cell r="AC606" t="str">
            <v/>
          </cell>
        </row>
        <row r="607">
          <cell r="A607">
            <v>520400</v>
          </cell>
          <cell r="B607" t="str">
            <v>روان سماق</v>
          </cell>
          <cell r="C607" t="str">
            <v>عامر</v>
          </cell>
          <cell r="D607" t="str">
            <v>ساميه</v>
          </cell>
          <cell r="E607" t="str">
            <v>أنثى</v>
          </cell>
          <cell r="F607" t="str">
            <v>دمشق</v>
          </cell>
          <cell r="G607">
            <v>35994</v>
          </cell>
          <cell r="H607" t="str">
            <v>العربية السورية</v>
          </cell>
          <cell r="I607" t="str">
            <v>الرابعة</v>
          </cell>
          <cell r="J607" t="str">
            <v>علمي</v>
          </cell>
          <cell r="K607">
            <v>2016</v>
          </cell>
          <cell r="Q607" t="str">
            <v/>
          </cell>
          <cell r="R607" t="str">
            <v>RAWAN SOMAK</v>
          </cell>
          <cell r="S607" t="str">
            <v>AMER</v>
          </cell>
          <cell r="T607" t="str">
            <v>SAMIA</v>
          </cell>
          <cell r="U607" t="str">
            <v>DAMASCUS</v>
          </cell>
          <cell r="V607" t="str">
            <v/>
          </cell>
          <cell r="W607" t="str">
            <v/>
          </cell>
          <cell r="X607" t="str">
            <v/>
          </cell>
          <cell r="Y607" t="str">
            <v/>
          </cell>
          <cell r="Z607" t="str">
            <v/>
          </cell>
          <cell r="AA607" t="str">
            <v/>
          </cell>
          <cell r="AB607" t="str">
            <v/>
          </cell>
          <cell r="AC607" t="str">
            <v/>
          </cell>
        </row>
        <row r="608">
          <cell r="A608">
            <v>520404</v>
          </cell>
          <cell r="B608" t="str">
            <v>روز الاسعد</v>
          </cell>
          <cell r="C608" t="str">
            <v>طلال</v>
          </cell>
          <cell r="D608" t="str">
            <v>صبحيه</v>
          </cell>
          <cell r="E608" t="str">
            <v>أنثى</v>
          </cell>
          <cell r="F608" t="str">
            <v>جيرود</v>
          </cell>
          <cell r="G608">
            <v>34349</v>
          </cell>
          <cell r="H608" t="str">
            <v>العربية السورية</v>
          </cell>
          <cell r="I608" t="str">
            <v>الثالثة</v>
          </cell>
          <cell r="J608" t="str">
            <v>أدبي</v>
          </cell>
          <cell r="K608">
            <v>2013</v>
          </cell>
          <cell r="Q608" t="str">
            <v/>
          </cell>
          <cell r="R608" t="str">
            <v>roz alasead</v>
          </cell>
          <cell r="S608" t="str">
            <v>talal</v>
          </cell>
          <cell r="T608" t="str">
            <v>sobhia</v>
          </cell>
          <cell r="U608" t="str">
            <v>jirod</v>
          </cell>
          <cell r="V608" t="str">
            <v/>
          </cell>
          <cell r="W608" t="str">
            <v/>
          </cell>
          <cell r="X608" t="str">
            <v/>
          </cell>
          <cell r="Y608" t="str">
            <v/>
          </cell>
          <cell r="Z608" t="str">
            <v/>
          </cell>
          <cell r="AA608" t="str">
            <v/>
          </cell>
          <cell r="AB608" t="str">
            <v/>
          </cell>
          <cell r="AC608" t="str">
            <v/>
          </cell>
        </row>
        <row r="609">
          <cell r="A609">
            <v>520415</v>
          </cell>
          <cell r="B609" t="str">
            <v>رولا قاسم</v>
          </cell>
          <cell r="C609" t="str">
            <v>عبد الكريم</v>
          </cell>
          <cell r="D609" t="str">
            <v>نديمه</v>
          </cell>
          <cell r="E609" t="str">
            <v>أنثى</v>
          </cell>
          <cell r="F609" t="str">
            <v>حمص</v>
          </cell>
          <cell r="G609">
            <v>31921</v>
          </cell>
          <cell r="H609" t="str">
            <v>العربية السورية</v>
          </cell>
          <cell r="I609" t="str">
            <v>الرابعة</v>
          </cell>
          <cell r="J609" t="str">
            <v>علمي</v>
          </cell>
          <cell r="K609" t="str">
            <v/>
          </cell>
          <cell r="Q609" t="str">
            <v/>
          </cell>
          <cell r="R609" t="str">
            <v>ROULA KASEM</v>
          </cell>
          <cell r="S609" t="str">
            <v>ABD ALKAREM</v>
          </cell>
          <cell r="T609" t="str">
            <v>NADEMA</v>
          </cell>
          <cell r="U609" t="str">
            <v>HOMS</v>
          </cell>
          <cell r="V609" t="str">
            <v/>
          </cell>
          <cell r="W609" t="str">
            <v/>
          </cell>
          <cell r="X609" t="str">
            <v/>
          </cell>
          <cell r="Y609" t="str">
            <v/>
          </cell>
          <cell r="Z609" t="str">
            <v/>
          </cell>
          <cell r="AA609" t="str">
            <v/>
          </cell>
          <cell r="AB609" t="str">
            <v/>
          </cell>
          <cell r="AC609" t="str">
            <v/>
          </cell>
        </row>
        <row r="610">
          <cell r="A610">
            <v>520417</v>
          </cell>
          <cell r="B610" t="str">
            <v>رولا محمد</v>
          </cell>
          <cell r="C610" t="str">
            <v>يوسف</v>
          </cell>
          <cell r="D610" t="str">
            <v>فوزي</v>
          </cell>
          <cell r="E610" t="str">
            <v>أنثى</v>
          </cell>
          <cell r="F610" t="str">
            <v>هامة</v>
          </cell>
          <cell r="G610">
            <v>32812</v>
          </cell>
          <cell r="H610" t="str">
            <v>العربية السورية</v>
          </cell>
          <cell r="I610" t="str">
            <v>الثالثة</v>
          </cell>
          <cell r="J610" t="str">
            <v>أدبي</v>
          </cell>
          <cell r="K610" t="str">
            <v/>
          </cell>
          <cell r="Q610" t="str">
            <v/>
          </cell>
          <cell r="R610" t="str">
            <v>Roula Mohammad</v>
          </cell>
          <cell r="S610" t="str">
            <v>Yousef</v>
          </cell>
          <cell r="T610" t="str">
            <v>Fouzi</v>
          </cell>
          <cell r="U610" t="str">
            <v>Damascus</v>
          </cell>
          <cell r="V610" t="str">
            <v/>
          </cell>
          <cell r="W610" t="str">
            <v/>
          </cell>
          <cell r="X610" t="str">
            <v/>
          </cell>
          <cell r="Y610" t="str">
            <v/>
          </cell>
          <cell r="Z610" t="str">
            <v/>
          </cell>
          <cell r="AA610" t="str">
            <v/>
          </cell>
          <cell r="AB610" t="str">
            <v/>
          </cell>
          <cell r="AC610" t="str">
            <v/>
          </cell>
        </row>
        <row r="611">
          <cell r="A611">
            <v>520436</v>
          </cell>
          <cell r="B611" t="str">
            <v xml:space="preserve">ريم حنوف </v>
          </cell>
          <cell r="C611" t="str">
            <v xml:space="preserve">علي </v>
          </cell>
          <cell r="D611" t="str">
            <v>كرام</v>
          </cell>
          <cell r="E611" t="str">
            <v>أنثى</v>
          </cell>
          <cell r="F611" t="str">
            <v>تلكلخ</v>
          </cell>
          <cell r="G611">
            <v>36180</v>
          </cell>
          <cell r="H611" t="str">
            <v>العربية السورية</v>
          </cell>
          <cell r="I611" t="str">
            <v>الرابعة</v>
          </cell>
          <cell r="J611" t="str">
            <v>أدبي</v>
          </cell>
          <cell r="Q611" t="str">
            <v/>
          </cell>
          <cell r="R611" t="str">
            <v>REEM HANNOUF</v>
          </cell>
          <cell r="S611" t="str">
            <v>ALI</v>
          </cell>
          <cell r="T611" t="str">
            <v>KERAM</v>
          </cell>
          <cell r="U611" t="str">
            <v>HOMS</v>
          </cell>
          <cell r="V611" t="str">
            <v/>
          </cell>
          <cell r="W611" t="str">
            <v/>
          </cell>
          <cell r="X611" t="str">
            <v/>
          </cell>
          <cell r="Y611" t="str">
            <v/>
          </cell>
          <cell r="Z611" t="str">
            <v/>
          </cell>
          <cell r="AA611" t="str">
            <v/>
          </cell>
          <cell r="AB611" t="str">
            <v/>
          </cell>
          <cell r="AC611" t="str">
            <v/>
          </cell>
        </row>
        <row r="612">
          <cell r="A612">
            <v>520443</v>
          </cell>
          <cell r="B612" t="str">
            <v>ريم صليبي</v>
          </cell>
          <cell r="C612" t="str">
            <v>موفق</v>
          </cell>
          <cell r="D612" t="str">
            <v>باسمه</v>
          </cell>
          <cell r="E612" t="str">
            <v>أنثى</v>
          </cell>
          <cell r="F612" t="str">
            <v>دمشق</v>
          </cell>
          <cell r="G612">
            <v>35926</v>
          </cell>
          <cell r="H612" t="str">
            <v>العربية السورية</v>
          </cell>
          <cell r="I612" t="str">
            <v>الثانية</v>
          </cell>
          <cell r="J612" t="str">
            <v>فنون نسوية</v>
          </cell>
        </row>
        <row r="613">
          <cell r="A613">
            <v>520448</v>
          </cell>
          <cell r="B613" t="str">
            <v xml:space="preserve">ريم مزاوي </v>
          </cell>
          <cell r="C613" t="str">
            <v>احمد</v>
          </cell>
          <cell r="D613" t="str">
            <v>رندى</v>
          </cell>
          <cell r="E613" t="str">
            <v>أنثى</v>
          </cell>
          <cell r="F613" t="str">
            <v>دمشق</v>
          </cell>
          <cell r="G613">
            <v>35996</v>
          </cell>
          <cell r="H613" t="str">
            <v>العربية السورية</v>
          </cell>
          <cell r="I613" t="str">
            <v>الثالثة</v>
          </cell>
          <cell r="J613" t="str">
            <v>فنون نسوية</v>
          </cell>
          <cell r="K613" t="str">
            <v/>
          </cell>
          <cell r="Q613" t="str">
            <v/>
          </cell>
          <cell r="R613" t="str">
            <v>Reem Mzawi</v>
          </cell>
          <cell r="S613" t="str">
            <v>Ahmad</v>
          </cell>
          <cell r="T613" t="str">
            <v>Randa</v>
          </cell>
          <cell r="U613" t="str">
            <v>damascus</v>
          </cell>
          <cell r="V613" t="str">
            <v/>
          </cell>
          <cell r="W613" t="str">
            <v/>
          </cell>
          <cell r="X613" t="str">
            <v/>
          </cell>
          <cell r="Y613" t="str">
            <v/>
          </cell>
          <cell r="Z613" t="str">
            <v/>
          </cell>
          <cell r="AA613" t="str">
            <v/>
          </cell>
          <cell r="AB613" t="str">
            <v/>
          </cell>
          <cell r="AC613" t="str">
            <v/>
          </cell>
        </row>
        <row r="614">
          <cell r="A614">
            <v>520455</v>
          </cell>
          <cell r="B614" t="str">
            <v xml:space="preserve">ريما خلاف </v>
          </cell>
          <cell r="C614" t="str">
            <v xml:space="preserve">عفيف </v>
          </cell>
          <cell r="D614" t="str">
            <v>ساميه</v>
          </cell>
          <cell r="E614" t="str">
            <v>أنثى</v>
          </cell>
          <cell r="F614" t="str">
            <v>خبب</v>
          </cell>
          <cell r="G614">
            <v>34337</v>
          </cell>
          <cell r="H614" t="str">
            <v>العربية السورية</v>
          </cell>
          <cell r="I614" t="str">
            <v>الرابعة حديث</v>
          </cell>
          <cell r="J614" t="str">
            <v>أدبي</v>
          </cell>
          <cell r="Q614" t="str">
            <v/>
          </cell>
          <cell r="R614" t="str">
            <v>RIMA KHALLAF</v>
          </cell>
          <cell r="S614" t="str">
            <v>AFEEF</v>
          </cell>
          <cell r="T614" t="str">
            <v>SAMIA</v>
          </cell>
          <cell r="U614" t="str">
            <v>DARAA</v>
          </cell>
          <cell r="V614" t="str">
            <v/>
          </cell>
          <cell r="W614" t="str">
            <v/>
          </cell>
          <cell r="X614" t="str">
            <v/>
          </cell>
          <cell r="Y614" t="str">
            <v/>
          </cell>
          <cell r="Z614" t="str">
            <v/>
          </cell>
          <cell r="AA614" t="str">
            <v/>
          </cell>
          <cell r="AB614" t="str">
            <v/>
          </cell>
          <cell r="AC614" t="str">
            <v/>
          </cell>
        </row>
        <row r="615">
          <cell r="A615">
            <v>520456</v>
          </cell>
          <cell r="B615" t="str">
            <v xml:space="preserve">ريما رومية </v>
          </cell>
          <cell r="C615" t="str">
            <v xml:space="preserve">خالد </v>
          </cell>
          <cell r="D615" t="str">
            <v>نها</v>
          </cell>
          <cell r="E615" t="str">
            <v>أنثى</v>
          </cell>
          <cell r="F615" t="str">
            <v>يبرود</v>
          </cell>
          <cell r="G615">
            <v>29601</v>
          </cell>
          <cell r="H615" t="str">
            <v>العربية السورية</v>
          </cell>
          <cell r="I615" t="str">
            <v>الثانية</v>
          </cell>
          <cell r="J615" t="str">
            <v>أدبي</v>
          </cell>
          <cell r="K615">
            <v>2000</v>
          </cell>
          <cell r="Q615" t="str">
            <v/>
          </cell>
          <cell r="R615" t="str">
            <v>reema roumeya</v>
          </cell>
          <cell r="S615" t="str">
            <v>khaled</v>
          </cell>
          <cell r="T615" t="str">
            <v>nouha</v>
          </cell>
          <cell r="U615" t="str">
            <v>yabroud</v>
          </cell>
          <cell r="V615" t="str">
            <v/>
          </cell>
          <cell r="W615" t="str">
            <v/>
          </cell>
          <cell r="X615" t="str">
            <v/>
          </cell>
          <cell r="Y615" t="str">
            <v/>
          </cell>
          <cell r="Z615" t="str">
            <v/>
          </cell>
          <cell r="AA615" t="str">
            <v/>
          </cell>
          <cell r="AB615" t="str">
            <v/>
          </cell>
          <cell r="AC615" t="str">
            <v/>
          </cell>
        </row>
        <row r="616">
          <cell r="A616">
            <v>520463</v>
          </cell>
          <cell r="B616" t="str">
            <v xml:space="preserve">ريما غريب </v>
          </cell>
          <cell r="C616" t="str">
            <v xml:space="preserve">محمود </v>
          </cell>
          <cell r="D616" t="str">
            <v>نوال</v>
          </cell>
          <cell r="E616" t="str">
            <v>أنثى</v>
          </cell>
          <cell r="F616" t="str">
            <v>دمشق</v>
          </cell>
          <cell r="G616">
            <v>30842</v>
          </cell>
          <cell r="H616" t="str">
            <v>الفلسطينية السورية</v>
          </cell>
          <cell r="I616" t="str">
            <v>الثانية</v>
          </cell>
          <cell r="J616" t="str">
            <v>فنون نسوية</v>
          </cell>
          <cell r="K616">
            <v>2003</v>
          </cell>
          <cell r="L616" t="str">
            <v>دمشق</v>
          </cell>
          <cell r="Q616" t="str">
            <v/>
          </cell>
          <cell r="R616" t="str">
            <v>RIMA GHAREEB</v>
          </cell>
          <cell r="S616" t="str">
            <v>MAHMOUD</v>
          </cell>
          <cell r="T616" t="str">
            <v>NAWAL</v>
          </cell>
          <cell r="U616" t="str">
            <v>DAMASCUS</v>
          </cell>
          <cell r="V616" t="str">
            <v/>
          </cell>
          <cell r="W616" t="str">
            <v/>
          </cell>
          <cell r="X616" t="str">
            <v/>
          </cell>
          <cell r="Y616" t="str">
            <v/>
          </cell>
          <cell r="Z616" t="str">
            <v/>
          </cell>
          <cell r="AA616" t="str">
            <v/>
          </cell>
          <cell r="AB616" t="str">
            <v/>
          </cell>
          <cell r="AC616" t="str">
            <v/>
          </cell>
        </row>
        <row r="617">
          <cell r="A617">
            <v>520471</v>
          </cell>
          <cell r="B617" t="str">
            <v>ريهام شمندور</v>
          </cell>
          <cell r="C617" t="str">
            <v>وحيد</v>
          </cell>
          <cell r="D617" t="str">
            <v>رغداء</v>
          </cell>
          <cell r="E617" t="str">
            <v>أنثى</v>
          </cell>
          <cell r="F617" t="str">
            <v>دمشق</v>
          </cell>
          <cell r="G617">
            <v>31647</v>
          </cell>
          <cell r="H617" t="str">
            <v>العربية السورية</v>
          </cell>
          <cell r="I617" t="str">
            <v>الثالثة</v>
          </cell>
          <cell r="J617" t="str">
            <v>أدبي</v>
          </cell>
          <cell r="K617" t="str">
            <v/>
          </cell>
          <cell r="Q617" t="str">
            <v/>
          </cell>
          <cell r="R617" t="str">
            <v>RIHAM SHAMANDOUR</v>
          </cell>
          <cell r="S617" t="str">
            <v>WAHEED</v>
          </cell>
          <cell r="T617" t="str">
            <v>RAGHDAA</v>
          </cell>
          <cell r="U617" t="str">
            <v>DAMASCUS</v>
          </cell>
          <cell r="V617" t="str">
            <v/>
          </cell>
          <cell r="W617" t="str">
            <v/>
          </cell>
          <cell r="X617" t="str">
            <v/>
          </cell>
          <cell r="Y617" t="str">
            <v/>
          </cell>
          <cell r="Z617" t="str">
            <v/>
          </cell>
          <cell r="AA617" t="str">
            <v/>
          </cell>
          <cell r="AB617" t="str">
            <v/>
          </cell>
          <cell r="AC617" t="str">
            <v/>
          </cell>
        </row>
        <row r="618">
          <cell r="A618">
            <v>520474</v>
          </cell>
          <cell r="B618" t="str">
            <v>زمزم الحاج</v>
          </cell>
          <cell r="C618" t="str">
            <v>تيسير</v>
          </cell>
          <cell r="D618" t="str">
            <v>شيخه خليل</v>
          </cell>
          <cell r="E618" t="str">
            <v>انثى</v>
          </cell>
          <cell r="F618" t="str">
            <v>دوما</v>
          </cell>
          <cell r="H618" t="str">
            <v>العربية السورية</v>
          </cell>
          <cell r="I618" t="str">
            <v>الرابعة</v>
          </cell>
          <cell r="J618" t="str">
            <v>ثانوية</v>
          </cell>
          <cell r="K618">
            <v>2000</v>
          </cell>
          <cell r="L618" t="str">
            <v>دمشق</v>
          </cell>
          <cell r="Q618" t="str">
            <v/>
          </cell>
          <cell r="R618" t="str">
            <v>ZAMZAM ALHAJ</v>
          </cell>
          <cell r="S618" t="str">
            <v>TAYSIR</v>
          </cell>
          <cell r="T618" t="str">
            <v>SHIKHA</v>
          </cell>
          <cell r="U618" t="str">
            <v>DAMASCUS SURBURB</v>
          </cell>
          <cell r="V618" t="str">
            <v/>
          </cell>
          <cell r="W618" t="str">
            <v/>
          </cell>
          <cell r="X618" t="str">
            <v/>
          </cell>
          <cell r="Y618" t="str">
            <v/>
          </cell>
          <cell r="Z618" t="str">
            <v/>
          </cell>
          <cell r="AA618" t="str">
            <v/>
          </cell>
          <cell r="AB618" t="str">
            <v/>
          </cell>
          <cell r="AC618" t="str">
            <v/>
          </cell>
        </row>
        <row r="619">
          <cell r="A619">
            <v>520477</v>
          </cell>
          <cell r="B619" t="str">
            <v xml:space="preserve">زهراء صيداوي </v>
          </cell>
          <cell r="C619" t="str">
            <v xml:space="preserve">غسان </v>
          </cell>
          <cell r="D619" t="str">
            <v>صفاء</v>
          </cell>
          <cell r="E619" t="str">
            <v>أنثى</v>
          </cell>
          <cell r="F619" t="str">
            <v>دمشق</v>
          </cell>
          <cell r="H619" t="str">
            <v>العربية السورية</v>
          </cell>
          <cell r="I619" t="str">
            <v>الرابعة</v>
          </cell>
          <cell r="J619" t="str">
            <v>أدبي</v>
          </cell>
        </row>
        <row r="620">
          <cell r="A620">
            <v>520484</v>
          </cell>
          <cell r="B620" t="str">
            <v>زهره فتح الله</v>
          </cell>
          <cell r="C620" t="str">
            <v>محمد</v>
          </cell>
          <cell r="D620" t="str">
            <v>ميساء</v>
          </cell>
          <cell r="E620" t="str">
            <v>انثى</v>
          </cell>
          <cell r="F620" t="str">
            <v>يبرود</v>
          </cell>
          <cell r="G620">
            <v>34888</v>
          </cell>
          <cell r="H620" t="str">
            <v>العربية السورية</v>
          </cell>
          <cell r="I620" t="str">
            <v>الاولى</v>
          </cell>
          <cell r="J620" t="str">
            <v>علمي</v>
          </cell>
          <cell r="K620">
            <v>2010</v>
          </cell>
          <cell r="L620" t="str">
            <v>دمشق</v>
          </cell>
        </row>
        <row r="621">
          <cell r="A621">
            <v>520485</v>
          </cell>
          <cell r="B621" t="str">
            <v>زهرية العمري</v>
          </cell>
          <cell r="C621" t="str">
            <v>نبيل</v>
          </cell>
          <cell r="D621" t="str">
            <v>نادره</v>
          </cell>
          <cell r="E621" t="str">
            <v>انثى</v>
          </cell>
          <cell r="F621" t="str">
            <v>دمشق</v>
          </cell>
          <cell r="G621">
            <v>33647</v>
          </cell>
          <cell r="H621" t="str">
            <v>العربية السورية</v>
          </cell>
          <cell r="I621" t="str">
            <v>الثانية</v>
          </cell>
          <cell r="J621" t="str">
            <v>فنون نسوية</v>
          </cell>
          <cell r="K621">
            <v>2015</v>
          </cell>
        </row>
        <row r="622">
          <cell r="A622">
            <v>520488</v>
          </cell>
          <cell r="B622" t="str">
            <v xml:space="preserve">زينب احمد </v>
          </cell>
          <cell r="C622" t="str">
            <v xml:space="preserve">عبد العزيز </v>
          </cell>
          <cell r="D622" t="str">
            <v>كوثر</v>
          </cell>
          <cell r="E622" t="str">
            <v>أنثى</v>
          </cell>
          <cell r="F622" t="str">
            <v xml:space="preserve">مساكن السيدة زينب </v>
          </cell>
          <cell r="G622">
            <v>35561</v>
          </cell>
          <cell r="H622" t="str">
            <v>العربية السورية</v>
          </cell>
          <cell r="I622" t="str">
            <v>الثالثة</v>
          </cell>
          <cell r="J622" t="str">
            <v>علمي</v>
          </cell>
          <cell r="L622" t="str">
            <v>القنيطرة</v>
          </cell>
          <cell r="Q622" t="str">
            <v/>
          </cell>
          <cell r="R622" t="str">
            <v>Zenab Ahmed</v>
          </cell>
          <cell r="S622" t="str">
            <v>Abd Al Azez</v>
          </cell>
          <cell r="T622" t="str">
            <v>Kawthar</v>
          </cell>
          <cell r="U622" t="str">
            <v>Damascus</v>
          </cell>
          <cell r="V622" t="str">
            <v/>
          </cell>
          <cell r="W622" t="str">
            <v/>
          </cell>
          <cell r="X622" t="str">
            <v/>
          </cell>
          <cell r="Y622" t="str">
            <v/>
          </cell>
          <cell r="Z622" t="str">
            <v/>
          </cell>
          <cell r="AA622" t="str">
            <v/>
          </cell>
          <cell r="AB622" t="str">
            <v/>
          </cell>
          <cell r="AC622" t="str">
            <v/>
          </cell>
        </row>
        <row r="623">
          <cell r="A623">
            <v>520492</v>
          </cell>
          <cell r="B623" t="str">
            <v xml:space="preserve">زينب الدغلي </v>
          </cell>
          <cell r="C623" t="str">
            <v xml:space="preserve">احمد </v>
          </cell>
          <cell r="D623" t="str">
            <v>اماني</v>
          </cell>
          <cell r="E623" t="str">
            <v>أنثى</v>
          </cell>
          <cell r="F623" t="str">
            <v>دمشق</v>
          </cell>
          <cell r="G623">
            <v>34701</v>
          </cell>
          <cell r="H623" t="str">
            <v>العربية السورية</v>
          </cell>
          <cell r="I623" t="str">
            <v>الرابعة</v>
          </cell>
          <cell r="J623" t="str">
            <v>أدبي</v>
          </cell>
          <cell r="Q623" t="str">
            <v/>
          </cell>
          <cell r="R623" t="str">
            <v>ZIEANB ALDAGHLE</v>
          </cell>
          <cell r="S623" t="str">
            <v>AHMAD</v>
          </cell>
          <cell r="T623" t="str">
            <v>AMANE</v>
          </cell>
          <cell r="U623" t="str">
            <v>DAMASCUS</v>
          </cell>
          <cell r="V623" t="str">
            <v/>
          </cell>
          <cell r="W623" t="str">
            <v/>
          </cell>
          <cell r="X623" t="str">
            <v/>
          </cell>
          <cell r="Y623" t="str">
            <v/>
          </cell>
          <cell r="Z623" t="str">
            <v/>
          </cell>
          <cell r="AA623" t="str">
            <v/>
          </cell>
          <cell r="AB623" t="str">
            <v/>
          </cell>
          <cell r="AC623" t="str">
            <v/>
          </cell>
        </row>
        <row r="624">
          <cell r="A624">
            <v>520494</v>
          </cell>
          <cell r="B624" t="str">
            <v>زينب الكردي</v>
          </cell>
          <cell r="C624" t="str">
            <v>ياسر</v>
          </cell>
          <cell r="D624" t="str">
            <v>منى</v>
          </cell>
          <cell r="E624" t="str">
            <v>أنثى</v>
          </cell>
          <cell r="F624" t="str">
            <v>صبورة</v>
          </cell>
          <cell r="G624">
            <v>35796</v>
          </cell>
          <cell r="H624" t="str">
            <v>العربية السورية</v>
          </cell>
          <cell r="I624" t="str">
            <v>الثالثة</v>
          </cell>
          <cell r="J624" t="str">
            <v>فنون نسوية</v>
          </cell>
          <cell r="K624">
            <v>2016</v>
          </cell>
          <cell r="Q624" t="str">
            <v/>
          </cell>
          <cell r="R624" t="str">
            <v>ZIENAB ALKRDE</v>
          </cell>
          <cell r="S624" t="str">
            <v>YASSER</v>
          </cell>
          <cell r="T624" t="str">
            <v>MONA</v>
          </cell>
          <cell r="U624" t="str">
            <v>DAMASCUS</v>
          </cell>
          <cell r="V624" t="str">
            <v/>
          </cell>
          <cell r="W624" t="str">
            <v/>
          </cell>
          <cell r="X624" t="str">
            <v/>
          </cell>
          <cell r="Y624" t="str">
            <v/>
          </cell>
          <cell r="Z624" t="str">
            <v/>
          </cell>
          <cell r="AA624" t="str">
            <v/>
          </cell>
          <cell r="AB624" t="str">
            <v/>
          </cell>
          <cell r="AC624" t="str">
            <v/>
          </cell>
        </row>
        <row r="625">
          <cell r="A625">
            <v>520497</v>
          </cell>
          <cell r="B625" t="str">
            <v>زينب سعدة</v>
          </cell>
          <cell r="C625" t="str">
            <v>اسماعيل</v>
          </cell>
          <cell r="D625" t="str">
            <v>فاطمه</v>
          </cell>
          <cell r="E625" t="str">
            <v>أنثى</v>
          </cell>
          <cell r="F625" t="str">
            <v>جيرود</v>
          </cell>
          <cell r="G625">
            <v>34335</v>
          </cell>
          <cell r="H625" t="str">
            <v>العربية السورية</v>
          </cell>
          <cell r="I625" t="str">
            <v>الثالثة</v>
          </cell>
          <cell r="J625" t="str">
            <v>علمي</v>
          </cell>
          <cell r="K625" t="str">
            <v/>
          </cell>
          <cell r="Q625" t="str">
            <v/>
          </cell>
          <cell r="R625" t="str">
            <v>zainab saada</v>
          </cell>
          <cell r="S625" t="str">
            <v>esmail</v>
          </cell>
          <cell r="T625" t="str">
            <v>fatima</v>
          </cell>
          <cell r="U625" t="str">
            <v>jayrood</v>
          </cell>
          <cell r="V625" t="str">
            <v/>
          </cell>
          <cell r="W625" t="str">
            <v/>
          </cell>
          <cell r="X625" t="str">
            <v/>
          </cell>
          <cell r="Y625" t="str">
            <v/>
          </cell>
          <cell r="Z625" t="str">
            <v/>
          </cell>
          <cell r="AA625" t="str">
            <v/>
          </cell>
          <cell r="AB625" t="str">
            <v/>
          </cell>
          <cell r="AC625" t="str">
            <v/>
          </cell>
        </row>
        <row r="626">
          <cell r="A626">
            <v>520503</v>
          </cell>
          <cell r="B626" t="str">
            <v>سارة الحلبي</v>
          </cell>
          <cell r="C626" t="str">
            <v>ايمن</v>
          </cell>
          <cell r="D626" t="str">
            <v>ختام</v>
          </cell>
          <cell r="E626" t="str">
            <v>أنثى</v>
          </cell>
          <cell r="F626" t="str">
            <v>جرمانا</v>
          </cell>
          <cell r="G626">
            <v>35431</v>
          </cell>
          <cell r="H626" t="str">
            <v>العربية السورية</v>
          </cell>
          <cell r="I626" t="str">
            <v>الثانية</v>
          </cell>
          <cell r="J626" t="str">
            <v>أدبي</v>
          </cell>
          <cell r="K626">
            <v>2015</v>
          </cell>
          <cell r="Q626" t="str">
            <v/>
          </cell>
          <cell r="R626" t="str">
            <v>Sara Alhalabi</v>
          </cell>
          <cell r="S626" t="str">
            <v>Ayman</v>
          </cell>
          <cell r="T626" t="str">
            <v>Khetam</v>
          </cell>
          <cell r="U626" t="str">
            <v>Jaramana</v>
          </cell>
          <cell r="V626" t="str">
            <v/>
          </cell>
          <cell r="W626" t="str">
            <v/>
          </cell>
          <cell r="X626" t="str">
            <v/>
          </cell>
          <cell r="Y626" t="str">
            <v/>
          </cell>
          <cell r="Z626" t="str">
            <v/>
          </cell>
          <cell r="AA626" t="str">
            <v/>
          </cell>
          <cell r="AB626" t="str">
            <v/>
          </cell>
          <cell r="AC626" t="str">
            <v/>
          </cell>
        </row>
        <row r="627">
          <cell r="A627">
            <v>520506</v>
          </cell>
          <cell r="B627" t="str">
            <v>سارة السليمان</v>
          </cell>
          <cell r="C627" t="str">
            <v>محمود</v>
          </cell>
          <cell r="D627" t="str">
            <v>زينات</v>
          </cell>
          <cell r="E627" t="str">
            <v>أنثى</v>
          </cell>
          <cell r="F627" t="str">
            <v>دمشق</v>
          </cell>
          <cell r="G627">
            <v>36161</v>
          </cell>
          <cell r="H627" t="str">
            <v>العربية السورية</v>
          </cell>
          <cell r="I627" t="str">
            <v>الرابعة</v>
          </cell>
          <cell r="J627" t="str">
            <v>علمي</v>
          </cell>
          <cell r="K627" t="str">
            <v/>
          </cell>
          <cell r="Q627" t="str">
            <v/>
          </cell>
          <cell r="R627" t="str">
            <v>SARAH ALSULIMAN</v>
          </cell>
          <cell r="S627" t="str">
            <v>MAHMOUD</v>
          </cell>
          <cell r="T627" t="str">
            <v>ZENAT</v>
          </cell>
          <cell r="U627" t="str">
            <v>DAMASCUS</v>
          </cell>
          <cell r="V627" t="str">
            <v/>
          </cell>
          <cell r="W627" t="str">
            <v/>
          </cell>
          <cell r="X627" t="str">
            <v/>
          </cell>
          <cell r="Y627" t="str">
            <v/>
          </cell>
          <cell r="Z627" t="str">
            <v/>
          </cell>
          <cell r="AA627" t="str">
            <v/>
          </cell>
          <cell r="AB627" t="str">
            <v/>
          </cell>
          <cell r="AC627" t="str">
            <v/>
          </cell>
        </row>
        <row r="628">
          <cell r="A628">
            <v>520508</v>
          </cell>
          <cell r="B628" t="str">
            <v>سارة تللو</v>
          </cell>
          <cell r="C628" t="str">
            <v>خلدون</v>
          </cell>
          <cell r="D628" t="str">
            <v>سوزي</v>
          </cell>
          <cell r="E628" t="str">
            <v>أنثى</v>
          </cell>
          <cell r="F628" t="str">
            <v>دمشق</v>
          </cell>
          <cell r="G628">
            <v>34700</v>
          </cell>
          <cell r="H628" t="str">
            <v>العربية السورية</v>
          </cell>
          <cell r="I628" t="str">
            <v>الرابعة</v>
          </cell>
          <cell r="J628" t="str">
            <v>فنون نسوية</v>
          </cell>
          <cell r="Q628" t="str">
            <v/>
          </cell>
          <cell r="R628" t="str">
            <v>SARA TELLO</v>
          </cell>
          <cell r="S628" t="str">
            <v>KHLDOUN</v>
          </cell>
          <cell r="T628" t="str">
            <v>SUOZI</v>
          </cell>
          <cell r="U628" t="str">
            <v>DAMASCUS</v>
          </cell>
          <cell r="V628" t="str">
            <v/>
          </cell>
          <cell r="W628" t="str">
            <v/>
          </cell>
          <cell r="X628" t="str">
            <v/>
          </cell>
          <cell r="Y628" t="str">
            <v/>
          </cell>
          <cell r="Z628" t="str">
            <v/>
          </cell>
          <cell r="AA628" t="str">
            <v/>
          </cell>
          <cell r="AB628" t="str">
            <v/>
          </cell>
          <cell r="AC628" t="str">
            <v/>
          </cell>
        </row>
        <row r="629">
          <cell r="A629">
            <v>520509</v>
          </cell>
          <cell r="B629" t="str">
            <v>سارة عزام</v>
          </cell>
          <cell r="C629" t="str">
            <v>صلاح الدين</v>
          </cell>
          <cell r="D629" t="str">
            <v>اناهيد</v>
          </cell>
          <cell r="E629" t="str">
            <v>أنثى</v>
          </cell>
          <cell r="F629" t="str">
            <v xml:space="preserve">دمشق </v>
          </cell>
          <cell r="G629">
            <v>35796</v>
          </cell>
          <cell r="H629" t="str">
            <v>العربية السورية</v>
          </cell>
          <cell r="I629" t="str">
            <v>الرابعة</v>
          </cell>
          <cell r="J629" t="str">
            <v>أدبي</v>
          </cell>
          <cell r="K629" t="str">
            <v/>
          </cell>
          <cell r="Q629" t="str">
            <v/>
          </cell>
          <cell r="R629" t="str">
            <v>sara azzam</v>
          </cell>
          <cell r="S629" t="str">
            <v>salah</v>
          </cell>
          <cell r="T629" t="str">
            <v>anahed</v>
          </cell>
          <cell r="U629" t="str">
            <v>ref damas</v>
          </cell>
          <cell r="V629" t="str">
            <v/>
          </cell>
          <cell r="W629" t="str">
            <v/>
          </cell>
          <cell r="X629" t="str">
            <v/>
          </cell>
          <cell r="Y629" t="str">
            <v/>
          </cell>
          <cell r="Z629" t="str">
            <v/>
          </cell>
          <cell r="AA629" t="str">
            <v/>
          </cell>
          <cell r="AB629" t="str">
            <v/>
          </cell>
          <cell r="AC629" t="str">
            <v/>
          </cell>
        </row>
        <row r="630">
          <cell r="A630">
            <v>520520</v>
          </cell>
          <cell r="B630" t="str">
            <v>ساندي قاسم</v>
          </cell>
          <cell r="C630" t="str">
            <v>احمد</v>
          </cell>
          <cell r="D630" t="str">
            <v>نوفه</v>
          </cell>
          <cell r="E630" t="str">
            <v>انثى</v>
          </cell>
          <cell r="F630" t="str">
            <v>دمشق</v>
          </cell>
          <cell r="G630">
            <v>33647</v>
          </cell>
          <cell r="H630" t="str">
            <v>العربية السورية</v>
          </cell>
          <cell r="I630" t="str">
            <v>الثالثة</v>
          </cell>
          <cell r="J630" t="str">
            <v>ادبي</v>
          </cell>
          <cell r="K630">
            <v>2016</v>
          </cell>
        </row>
        <row r="631">
          <cell r="A631">
            <v>520531</v>
          </cell>
          <cell r="B631" t="str">
            <v>سلام الحلبي</v>
          </cell>
          <cell r="C631" t="str">
            <v>حمدي</v>
          </cell>
          <cell r="D631" t="str">
            <v>ابتسام</v>
          </cell>
          <cell r="E631" t="str">
            <v>أنثى</v>
          </cell>
          <cell r="F631" t="str">
            <v/>
          </cell>
          <cell r="H631" t="str">
            <v>العربية السورية</v>
          </cell>
          <cell r="I631" t="str">
            <v>الرابعة</v>
          </cell>
        </row>
        <row r="632">
          <cell r="A632">
            <v>520541</v>
          </cell>
          <cell r="B632" t="str">
            <v>سلوى البشاش</v>
          </cell>
          <cell r="C632" t="str">
            <v>عصام</v>
          </cell>
          <cell r="D632" t="str">
            <v>سلمى الحسني</v>
          </cell>
          <cell r="E632" t="str">
            <v>انثى</v>
          </cell>
          <cell r="F632" t="str">
            <v>سقبا</v>
          </cell>
          <cell r="G632">
            <v>32143</v>
          </cell>
          <cell r="H632" t="str">
            <v>العربية السورية</v>
          </cell>
          <cell r="I632" t="str">
            <v>الثانية</v>
          </cell>
          <cell r="J632" t="str">
            <v>علمي</v>
          </cell>
          <cell r="K632">
            <v>2006</v>
          </cell>
        </row>
        <row r="633">
          <cell r="A633">
            <v>520542</v>
          </cell>
          <cell r="B633" t="str">
            <v>سما الحلواني</v>
          </cell>
          <cell r="C633" t="str">
            <v>رياض</v>
          </cell>
          <cell r="D633" t="str">
            <v>هدى</v>
          </cell>
          <cell r="E633" t="str">
            <v>أنثى</v>
          </cell>
          <cell r="F633" t="str">
            <v>دمشق</v>
          </cell>
          <cell r="G633">
            <v>34729</v>
          </cell>
          <cell r="H633" t="str">
            <v>العربية السورية</v>
          </cell>
          <cell r="I633" t="str">
            <v>الرابعة</v>
          </cell>
          <cell r="J633" t="str">
            <v>علمي</v>
          </cell>
          <cell r="Q633" t="str">
            <v/>
          </cell>
          <cell r="R633" t="str">
            <v>SAMA ALHELWANI</v>
          </cell>
          <cell r="S633" t="str">
            <v>MHD RIAD</v>
          </cell>
          <cell r="T633" t="str">
            <v>HOUDA</v>
          </cell>
          <cell r="U633" t="str">
            <v>DAMASCUS</v>
          </cell>
          <cell r="V633" t="str">
            <v/>
          </cell>
          <cell r="W633" t="str">
            <v/>
          </cell>
          <cell r="X633" t="str">
            <v/>
          </cell>
          <cell r="Y633" t="str">
            <v/>
          </cell>
          <cell r="Z633" t="str">
            <v/>
          </cell>
          <cell r="AA633" t="str">
            <v/>
          </cell>
          <cell r="AB633" t="str">
            <v/>
          </cell>
          <cell r="AC633" t="str">
            <v/>
          </cell>
        </row>
        <row r="634">
          <cell r="A634">
            <v>520544</v>
          </cell>
          <cell r="B634" t="str">
            <v xml:space="preserve">سماح الرفاعي </v>
          </cell>
          <cell r="C634" t="str">
            <v xml:space="preserve">محمد طالب </v>
          </cell>
          <cell r="D634" t="str">
            <v>هيام</v>
          </cell>
          <cell r="E634" t="str">
            <v>أنثى</v>
          </cell>
          <cell r="F634" t="str">
            <v xml:space="preserve">سملين </v>
          </cell>
          <cell r="G634">
            <v>35452</v>
          </cell>
          <cell r="H634" t="str">
            <v>العربية السورية</v>
          </cell>
          <cell r="I634" t="str">
            <v>الرابعة</v>
          </cell>
          <cell r="J634" t="str">
            <v>أدبي</v>
          </cell>
          <cell r="K634" t="str">
            <v/>
          </cell>
          <cell r="Q634" t="str">
            <v/>
          </cell>
          <cell r="R634" t="str">
            <v>samaah  alrifae</v>
          </cell>
          <cell r="S634" t="str">
            <v xml:space="preserve">mhd talib </v>
          </cell>
          <cell r="T634" t="str">
            <v>heam</v>
          </cell>
          <cell r="U634" t="str">
            <v>samlen</v>
          </cell>
          <cell r="V634" t="str">
            <v/>
          </cell>
          <cell r="W634" t="str">
            <v/>
          </cell>
          <cell r="X634" t="str">
            <v/>
          </cell>
          <cell r="Y634" t="str">
            <v/>
          </cell>
          <cell r="Z634" t="str">
            <v/>
          </cell>
          <cell r="AA634" t="str">
            <v/>
          </cell>
          <cell r="AB634" t="str">
            <v/>
          </cell>
          <cell r="AC634" t="str">
            <v/>
          </cell>
        </row>
        <row r="635">
          <cell r="A635">
            <v>520557</v>
          </cell>
          <cell r="B635" t="str">
            <v xml:space="preserve">سمر عطايا </v>
          </cell>
          <cell r="C635" t="str">
            <v xml:space="preserve">وليد </v>
          </cell>
          <cell r="D635" t="str">
            <v>نايفه</v>
          </cell>
          <cell r="E635" t="str">
            <v>أنثى</v>
          </cell>
          <cell r="F635" t="str">
            <v xml:space="preserve">عين الفيجة </v>
          </cell>
          <cell r="G635" t="str">
            <v>8/11/1982</v>
          </cell>
          <cell r="H635" t="str">
            <v>العربية السورية</v>
          </cell>
          <cell r="I635" t="str">
            <v>الثالثة</v>
          </cell>
          <cell r="J635" t="str">
            <v>أدبي</v>
          </cell>
          <cell r="K635" t="str">
            <v>2005</v>
          </cell>
          <cell r="L635" t="str">
            <v>ريف دمشق</v>
          </cell>
          <cell r="Q635" t="str">
            <v/>
          </cell>
          <cell r="R635" t="str">
            <v>SAMAR  ATAYIA</v>
          </cell>
          <cell r="S635" t="str">
            <v>WALED</v>
          </cell>
          <cell r="T635" t="str">
            <v>NAIFA</v>
          </cell>
          <cell r="U635" t="str">
            <v>DAMAS SUBURB</v>
          </cell>
          <cell r="V635" t="str">
            <v/>
          </cell>
          <cell r="W635" t="str">
            <v/>
          </cell>
          <cell r="X635" t="str">
            <v/>
          </cell>
          <cell r="Y635" t="str">
            <v/>
          </cell>
          <cell r="Z635" t="str">
            <v/>
          </cell>
          <cell r="AA635" t="str">
            <v/>
          </cell>
          <cell r="AB635" t="str">
            <v/>
          </cell>
          <cell r="AC635" t="str">
            <v/>
          </cell>
        </row>
        <row r="636">
          <cell r="A636">
            <v>520577</v>
          </cell>
          <cell r="B636" t="str">
            <v xml:space="preserve">سها الشهابي </v>
          </cell>
          <cell r="C636" t="str">
            <v xml:space="preserve">حسن </v>
          </cell>
          <cell r="D636" t="str">
            <v>مروه</v>
          </cell>
          <cell r="E636" t="str">
            <v>انثى</v>
          </cell>
          <cell r="F636" t="str">
            <v>بنغازي</v>
          </cell>
          <cell r="G636">
            <v>28062</v>
          </cell>
          <cell r="H636" t="str">
            <v>العربية السورية</v>
          </cell>
          <cell r="I636" t="str">
            <v>الرابعة</v>
          </cell>
          <cell r="J636" t="str">
            <v>أدبي</v>
          </cell>
          <cell r="K636" t="str">
            <v/>
          </cell>
          <cell r="Q636" t="str">
            <v/>
          </cell>
          <cell r="R636" t="str">
            <v>soha alshehabi</v>
          </cell>
          <cell r="S636" t="str">
            <v>hasan</v>
          </cell>
          <cell r="T636" t="str">
            <v>marwa</v>
          </cell>
          <cell r="U636" t="str">
            <v>bangazi</v>
          </cell>
          <cell r="V636" t="str">
            <v/>
          </cell>
          <cell r="W636" t="str">
            <v/>
          </cell>
          <cell r="X636" t="str">
            <v/>
          </cell>
          <cell r="Y636" t="str">
            <v/>
          </cell>
          <cell r="Z636" t="str">
            <v/>
          </cell>
          <cell r="AA636" t="str">
            <v/>
          </cell>
          <cell r="AB636" t="str">
            <v/>
          </cell>
          <cell r="AC636" t="str">
            <v/>
          </cell>
        </row>
        <row r="637">
          <cell r="A637">
            <v>520584</v>
          </cell>
          <cell r="B637" t="str">
            <v>سهى زين العابدين</v>
          </cell>
          <cell r="C637" t="str">
            <v>ياسر</v>
          </cell>
          <cell r="D637" t="str">
            <v>ريمه</v>
          </cell>
          <cell r="E637" t="str">
            <v>أنثى</v>
          </cell>
          <cell r="F637" t="str">
            <v>مخيم اليرموك</v>
          </cell>
          <cell r="G637">
            <v>35893</v>
          </cell>
          <cell r="H637" t="str">
            <v>العربية السورية</v>
          </cell>
          <cell r="I637" t="str">
            <v>الثالثة</v>
          </cell>
          <cell r="J637" t="str">
            <v>فنون نسوية</v>
          </cell>
          <cell r="L637" t="str">
            <v>القنيطرة</v>
          </cell>
          <cell r="M637" t="str">
            <v>القنيطرة</v>
          </cell>
          <cell r="Q637" t="str">
            <v/>
          </cell>
          <cell r="R637" t="str">
            <v>SUHA ZAIEN ALABDIEN</v>
          </cell>
          <cell r="S637" t="str">
            <v>YASER</v>
          </cell>
          <cell r="T637" t="str">
            <v>REMA</v>
          </cell>
          <cell r="U637" t="str">
            <v>DAMASCUS</v>
          </cell>
          <cell r="V637" t="str">
            <v/>
          </cell>
          <cell r="W637" t="str">
            <v/>
          </cell>
          <cell r="X637" t="str">
            <v/>
          </cell>
          <cell r="Y637" t="str">
            <v/>
          </cell>
          <cell r="Z637" t="str">
            <v/>
          </cell>
          <cell r="AA637" t="str">
            <v/>
          </cell>
          <cell r="AB637" t="str">
            <v/>
          </cell>
          <cell r="AC637" t="str">
            <v/>
          </cell>
        </row>
        <row r="638">
          <cell r="A638">
            <v>520601</v>
          </cell>
          <cell r="B638" t="str">
            <v>سوزان ماليل</v>
          </cell>
          <cell r="C638" t="str">
            <v>عمر</v>
          </cell>
          <cell r="D638" t="str">
            <v>عائشه</v>
          </cell>
          <cell r="E638" t="str">
            <v>أنثى</v>
          </cell>
          <cell r="F638" t="str">
            <v>دمشق</v>
          </cell>
          <cell r="G638">
            <v>29420</v>
          </cell>
          <cell r="H638" t="str">
            <v>العربية السورية</v>
          </cell>
          <cell r="I638" t="str">
            <v>الثالثة</v>
          </cell>
          <cell r="J638" t="str">
            <v>فنون نسوية</v>
          </cell>
          <cell r="Q638" t="str">
            <v/>
          </cell>
          <cell r="R638" t="str">
            <v>SUZAN MALIL</v>
          </cell>
          <cell r="S638" t="str">
            <v>OMAR</v>
          </cell>
          <cell r="T638" t="str">
            <v>AISHA</v>
          </cell>
          <cell r="U638" t="str">
            <v>DAMASCUS</v>
          </cell>
          <cell r="V638" t="str">
            <v/>
          </cell>
          <cell r="W638" t="str">
            <v/>
          </cell>
          <cell r="X638" t="str">
            <v/>
          </cell>
          <cell r="Y638" t="str">
            <v/>
          </cell>
          <cell r="Z638" t="str">
            <v/>
          </cell>
          <cell r="AA638" t="str">
            <v/>
          </cell>
          <cell r="AB638" t="str">
            <v/>
          </cell>
          <cell r="AC638" t="str">
            <v/>
          </cell>
        </row>
        <row r="639">
          <cell r="A639">
            <v>520622</v>
          </cell>
          <cell r="B639" t="str">
            <v>شذى كبريت</v>
          </cell>
          <cell r="C639" t="str">
            <v>رسول</v>
          </cell>
          <cell r="D639" t="str">
            <v>منال</v>
          </cell>
          <cell r="E639" t="str">
            <v>أنثى</v>
          </cell>
          <cell r="F639" t="str">
            <v>حمص</v>
          </cell>
          <cell r="G639">
            <v>33972</v>
          </cell>
          <cell r="H639" t="str">
            <v>العربية السورية</v>
          </cell>
          <cell r="I639" t="str">
            <v>الرابعة</v>
          </cell>
          <cell r="J639" t="str">
            <v>علمي</v>
          </cell>
          <cell r="Q639" t="str">
            <v/>
          </cell>
          <cell r="R639" t="str">
            <v>shaza</v>
          </cell>
          <cell r="S639" t="str">
            <v>rasol</v>
          </cell>
          <cell r="T639" t="str">
            <v>manal</v>
          </cell>
          <cell r="U639" t="str">
            <v>homs</v>
          </cell>
        </row>
        <row r="640">
          <cell r="A640">
            <v>520624</v>
          </cell>
          <cell r="B640" t="str">
            <v xml:space="preserve">شروق النصار </v>
          </cell>
          <cell r="C640" t="str">
            <v xml:space="preserve">ناجي </v>
          </cell>
          <cell r="D640" t="str">
            <v>كوثر</v>
          </cell>
          <cell r="E640" t="str">
            <v>أنثى</v>
          </cell>
          <cell r="F640" t="str">
            <v xml:space="preserve">جاسم </v>
          </cell>
          <cell r="G640">
            <v>35750</v>
          </cell>
          <cell r="H640" t="str">
            <v>العربية السورية</v>
          </cell>
          <cell r="I640" t="str">
            <v>الرابعة</v>
          </cell>
          <cell r="J640" t="str">
            <v>أدبي</v>
          </cell>
          <cell r="Q640" t="str">
            <v/>
          </cell>
          <cell r="R640" t="str">
            <v>shrok alnasar</v>
          </cell>
          <cell r="S640" t="str">
            <v>naje</v>
          </cell>
          <cell r="T640" t="str">
            <v>kaousar</v>
          </cell>
          <cell r="U640" t="str">
            <v>daraa</v>
          </cell>
          <cell r="V640" t="str">
            <v/>
          </cell>
          <cell r="W640" t="str">
            <v/>
          </cell>
          <cell r="X640" t="str">
            <v/>
          </cell>
          <cell r="Y640" t="str">
            <v/>
          </cell>
          <cell r="Z640" t="str">
            <v/>
          </cell>
          <cell r="AA640" t="str">
            <v/>
          </cell>
          <cell r="AB640" t="str">
            <v/>
          </cell>
          <cell r="AC640" t="str">
            <v/>
          </cell>
        </row>
        <row r="641">
          <cell r="A641">
            <v>520625</v>
          </cell>
          <cell r="B641" t="str">
            <v>شروق عبد الرحمن</v>
          </cell>
          <cell r="C641" t="str">
            <v>نبيل</v>
          </cell>
          <cell r="D641" t="str">
            <v>اديبة</v>
          </cell>
          <cell r="E641" t="str">
            <v>أنثى</v>
          </cell>
          <cell r="F641" t="str">
            <v xml:space="preserve">مضايا </v>
          </cell>
          <cell r="G641" t="str">
            <v>12/20/1994</v>
          </cell>
          <cell r="H641" t="str">
            <v>العربية السورية</v>
          </cell>
          <cell r="I641" t="str">
            <v>الرابعة</v>
          </cell>
          <cell r="J641" t="str">
            <v>أدبي</v>
          </cell>
          <cell r="K641" t="str">
            <v>2012</v>
          </cell>
          <cell r="L641" t="str">
            <v>ريف دمشق</v>
          </cell>
          <cell r="Q641" t="str">
            <v/>
          </cell>
          <cell r="R641" t="str">
            <v>Shrouq  Abedalrahman</v>
          </cell>
          <cell r="S641" t="str">
            <v>Nabeel</v>
          </cell>
          <cell r="T641" t="str">
            <v>Adeba</v>
          </cell>
          <cell r="U641" t="str">
            <v>Damascus</v>
          </cell>
          <cell r="V641" t="str">
            <v/>
          </cell>
          <cell r="W641" t="str">
            <v/>
          </cell>
          <cell r="X641" t="str">
            <v/>
          </cell>
          <cell r="Y641" t="str">
            <v/>
          </cell>
          <cell r="Z641" t="str">
            <v/>
          </cell>
          <cell r="AA641" t="str">
            <v/>
          </cell>
          <cell r="AB641" t="str">
            <v/>
          </cell>
          <cell r="AC641" t="str">
            <v/>
          </cell>
        </row>
        <row r="642">
          <cell r="A642">
            <v>520627</v>
          </cell>
          <cell r="B642" t="str">
            <v>شروق ياسين</v>
          </cell>
          <cell r="C642" t="str">
            <v>ماهر</v>
          </cell>
          <cell r="D642" t="str">
            <v>زينب</v>
          </cell>
          <cell r="E642" t="str">
            <v>أنثى</v>
          </cell>
          <cell r="F642" t="str">
            <v>جيرود</v>
          </cell>
          <cell r="G642">
            <v>35796</v>
          </cell>
          <cell r="H642" t="str">
            <v>العربية السورية</v>
          </cell>
          <cell r="I642" t="str">
            <v>الثالثة</v>
          </cell>
          <cell r="J642" t="str">
            <v>أدبي</v>
          </cell>
          <cell r="K642">
            <v>2016</v>
          </cell>
          <cell r="Q642" t="str">
            <v/>
          </cell>
          <cell r="R642" t="str">
            <v>SHUROUK YASSIN</v>
          </cell>
          <cell r="S642" t="str">
            <v>MAHER</v>
          </cell>
          <cell r="T642" t="str">
            <v>ZAINAB</v>
          </cell>
          <cell r="U642" t="str">
            <v>DAMAS SUBURB</v>
          </cell>
          <cell r="V642" t="str">
            <v/>
          </cell>
          <cell r="W642" t="str">
            <v/>
          </cell>
          <cell r="X642" t="str">
            <v/>
          </cell>
          <cell r="Y642" t="str">
            <v/>
          </cell>
          <cell r="Z642" t="str">
            <v/>
          </cell>
          <cell r="AA642" t="str">
            <v/>
          </cell>
          <cell r="AB642" t="str">
            <v/>
          </cell>
          <cell r="AC642" t="str">
            <v/>
          </cell>
        </row>
        <row r="643">
          <cell r="A643">
            <v>520630</v>
          </cell>
          <cell r="B643" t="str">
            <v xml:space="preserve">شهد جبري </v>
          </cell>
          <cell r="C643" t="str">
            <v xml:space="preserve">بشار </v>
          </cell>
          <cell r="D643" t="str">
            <v>شذى</v>
          </cell>
          <cell r="E643" t="str">
            <v>أنثى</v>
          </cell>
          <cell r="F643" t="str">
            <v>دمشق</v>
          </cell>
          <cell r="G643" t="str">
            <v>8/12/1988</v>
          </cell>
          <cell r="H643" t="str">
            <v>العربية السورية</v>
          </cell>
          <cell r="I643" t="str">
            <v>الرابعة</v>
          </cell>
          <cell r="J643" t="str">
            <v>أدبي</v>
          </cell>
          <cell r="K643" t="str">
            <v>2007</v>
          </cell>
          <cell r="L643" t="str">
            <v>دمشق</v>
          </cell>
          <cell r="Q643" t="str">
            <v/>
          </cell>
          <cell r="R643" t="str">
            <v xml:space="preserve">shahd gabri </v>
          </cell>
          <cell r="S643" t="str">
            <v>bashar</v>
          </cell>
          <cell r="T643" t="str">
            <v>shaza</v>
          </cell>
          <cell r="U643" t="str">
            <v>Damascus</v>
          </cell>
          <cell r="V643" t="str">
            <v/>
          </cell>
          <cell r="W643" t="str">
            <v/>
          </cell>
          <cell r="X643" t="str">
            <v/>
          </cell>
          <cell r="Y643" t="str">
            <v/>
          </cell>
          <cell r="Z643" t="str">
            <v/>
          </cell>
          <cell r="AA643" t="str">
            <v/>
          </cell>
          <cell r="AB643" t="str">
            <v/>
          </cell>
          <cell r="AC643" t="str">
            <v/>
          </cell>
        </row>
        <row r="644">
          <cell r="A644">
            <v>520661</v>
          </cell>
          <cell r="B644" t="str">
            <v xml:space="preserve">صفاء عرنوس </v>
          </cell>
          <cell r="C644" t="str">
            <v xml:space="preserve">يحيى </v>
          </cell>
          <cell r="D644" t="str">
            <v>فاطمة</v>
          </cell>
          <cell r="E644" t="str">
            <v>أنثى</v>
          </cell>
          <cell r="F644" t="str">
            <v>الرياض</v>
          </cell>
          <cell r="G644" t="str">
            <v>3/11/1985</v>
          </cell>
          <cell r="H644" t="str">
            <v>العربية السورية</v>
          </cell>
          <cell r="I644" t="str">
            <v>الرابعة</v>
          </cell>
          <cell r="J644" t="str">
            <v>أدبي</v>
          </cell>
          <cell r="K644" t="str">
            <v>2002</v>
          </cell>
          <cell r="L644" t="str">
            <v>ريف دمشق</v>
          </cell>
          <cell r="Q644" t="str">
            <v/>
          </cell>
          <cell r="R644" t="str">
            <v>safaa arnous</v>
          </cell>
          <cell r="S644" t="str">
            <v>yehea</v>
          </cell>
          <cell r="T644" t="str">
            <v>fatema</v>
          </cell>
          <cell r="U644" t="str">
            <v>alread</v>
          </cell>
          <cell r="V644" t="str">
            <v/>
          </cell>
          <cell r="W644" t="str">
            <v/>
          </cell>
          <cell r="X644" t="str">
            <v/>
          </cell>
          <cell r="Y644" t="str">
            <v/>
          </cell>
          <cell r="Z644" t="str">
            <v/>
          </cell>
          <cell r="AA644" t="str">
            <v/>
          </cell>
          <cell r="AB644" t="str">
            <v>م</v>
          </cell>
          <cell r="AC644" t="str">
            <v/>
          </cell>
        </row>
        <row r="645">
          <cell r="A645">
            <v>520703</v>
          </cell>
          <cell r="B645" t="str">
            <v>عفراء حمود</v>
          </cell>
          <cell r="C645" t="str">
            <v>صالح</v>
          </cell>
          <cell r="D645" t="str">
            <v>مفيده</v>
          </cell>
          <cell r="E645" t="str">
            <v>أنثى</v>
          </cell>
          <cell r="F645" t="str">
            <v>دمشق</v>
          </cell>
          <cell r="G645">
            <v>30969</v>
          </cell>
          <cell r="H645" t="str">
            <v>العربية السورية</v>
          </cell>
          <cell r="I645" t="str">
            <v>الثالثة</v>
          </cell>
          <cell r="J645" t="str">
            <v>فنون نسوية</v>
          </cell>
          <cell r="K645">
            <v>2002</v>
          </cell>
          <cell r="Q645" t="str">
            <v/>
          </cell>
          <cell r="R645" t="str">
            <v>afrra hamod</v>
          </cell>
          <cell r="S645" t="str">
            <v>saleh</v>
          </cell>
          <cell r="T645" t="str">
            <v>mofida</v>
          </cell>
          <cell r="U645" t="str">
            <v>damascus</v>
          </cell>
          <cell r="V645" t="str">
            <v/>
          </cell>
          <cell r="W645" t="str">
            <v/>
          </cell>
          <cell r="X645" t="str">
            <v/>
          </cell>
          <cell r="Y645" t="str">
            <v/>
          </cell>
          <cell r="Z645" t="str">
            <v/>
          </cell>
          <cell r="AA645" t="str">
            <v/>
          </cell>
          <cell r="AB645" t="str">
            <v/>
          </cell>
          <cell r="AC645" t="str">
            <v/>
          </cell>
        </row>
        <row r="646">
          <cell r="A646">
            <v>520717</v>
          </cell>
          <cell r="B646" t="str">
            <v xml:space="preserve">علا محفوض </v>
          </cell>
          <cell r="C646" t="str">
            <v xml:space="preserve">علاء الدين </v>
          </cell>
          <cell r="D646" t="str">
            <v>ادلينا</v>
          </cell>
          <cell r="E646" t="str">
            <v>أنثى</v>
          </cell>
          <cell r="F646" t="str">
            <v>سلميه</v>
          </cell>
          <cell r="G646">
            <v>32642</v>
          </cell>
          <cell r="H646" t="str">
            <v>العربية السورية</v>
          </cell>
          <cell r="I646" t="str">
            <v>الثالثة</v>
          </cell>
          <cell r="J646" t="str">
            <v>فنون نسوية</v>
          </cell>
          <cell r="Q646" t="str">
            <v/>
          </cell>
          <cell r="R646" t="str">
            <v>OLA MAHFOOD</v>
          </cell>
          <cell r="S646" t="str">
            <v>ALAA ALDIEN</v>
          </cell>
          <cell r="T646" t="str">
            <v>ADILINA</v>
          </cell>
          <cell r="U646" t="str">
            <v>HAMA</v>
          </cell>
          <cell r="V646" t="str">
            <v/>
          </cell>
          <cell r="W646" t="str">
            <v/>
          </cell>
          <cell r="X646" t="str">
            <v/>
          </cell>
          <cell r="Y646" t="str">
            <v/>
          </cell>
          <cell r="Z646" t="str">
            <v/>
          </cell>
          <cell r="AA646" t="str">
            <v/>
          </cell>
          <cell r="AB646" t="str">
            <v/>
          </cell>
          <cell r="AC646" t="str">
            <v>مستنفذ فصل اول 2023-2024</v>
          </cell>
        </row>
        <row r="647">
          <cell r="A647">
            <v>520720</v>
          </cell>
          <cell r="B647" t="str">
            <v xml:space="preserve">علا يوسف </v>
          </cell>
          <cell r="C647" t="str">
            <v>محمود</v>
          </cell>
          <cell r="D647" t="str">
            <v>ظبيه</v>
          </cell>
          <cell r="E647" t="str">
            <v>أنثى</v>
          </cell>
          <cell r="F647" t="str">
            <v>بطموش</v>
          </cell>
          <cell r="G647">
            <v>36180</v>
          </cell>
          <cell r="H647" t="str">
            <v>العربية السورية</v>
          </cell>
          <cell r="I647" t="str">
            <v>الرابعة</v>
          </cell>
          <cell r="J647" t="str">
            <v>أدبي</v>
          </cell>
          <cell r="K647" t="str">
            <v/>
          </cell>
          <cell r="Q647" t="str">
            <v/>
          </cell>
          <cell r="R647" t="str">
            <v>OLA YOUSSEF</v>
          </cell>
          <cell r="S647" t="str">
            <v>MAHMOUD</v>
          </cell>
          <cell r="T647" t="str">
            <v>ZABIAH</v>
          </cell>
          <cell r="U647" t="str">
            <v>LATTAKIA</v>
          </cell>
          <cell r="V647" t="str">
            <v/>
          </cell>
          <cell r="W647" t="str">
            <v/>
          </cell>
          <cell r="X647" t="str">
            <v/>
          </cell>
          <cell r="Y647" t="str">
            <v/>
          </cell>
          <cell r="Z647" t="str">
            <v/>
          </cell>
          <cell r="AA647" t="str">
            <v/>
          </cell>
          <cell r="AB647" t="str">
            <v/>
          </cell>
          <cell r="AC647" t="str">
            <v/>
          </cell>
        </row>
        <row r="648">
          <cell r="A648">
            <v>520740</v>
          </cell>
          <cell r="B648" t="str">
            <v xml:space="preserve">غالية الشماع </v>
          </cell>
          <cell r="C648" t="str">
            <v xml:space="preserve">محمد ايمن </v>
          </cell>
          <cell r="D648" t="str">
            <v>ميساء</v>
          </cell>
          <cell r="E648" t="str">
            <v>أنثى</v>
          </cell>
          <cell r="F648" t="str">
            <v>دمشق</v>
          </cell>
          <cell r="G648" t="str">
            <v>1/3/1993</v>
          </cell>
          <cell r="H648" t="str">
            <v>العربية السورية</v>
          </cell>
          <cell r="I648" t="str">
            <v>الرابعة</v>
          </cell>
          <cell r="J648" t="str">
            <v>فنون نسوية</v>
          </cell>
          <cell r="K648" t="str">
            <v>2011</v>
          </cell>
          <cell r="L648" t="str">
            <v>دمشق</v>
          </cell>
          <cell r="Q648" t="str">
            <v/>
          </cell>
          <cell r="R648" t="str">
            <v>GHALIA ALSHMAA</v>
          </cell>
          <cell r="S648" t="str">
            <v>MHD AYMAN</v>
          </cell>
          <cell r="T648" t="str">
            <v>MAYSAA</v>
          </cell>
          <cell r="U648" t="str">
            <v>DAMASCUS</v>
          </cell>
          <cell r="V648" t="str">
            <v/>
          </cell>
          <cell r="W648" t="str">
            <v/>
          </cell>
          <cell r="X648" t="str">
            <v/>
          </cell>
          <cell r="Y648" t="str">
            <v/>
          </cell>
          <cell r="Z648" t="str">
            <v/>
          </cell>
          <cell r="AA648" t="str">
            <v/>
          </cell>
          <cell r="AB648" t="str">
            <v/>
          </cell>
          <cell r="AC648" t="str">
            <v>مستنفذ فصل اول 2023-2024</v>
          </cell>
        </row>
        <row r="649">
          <cell r="A649">
            <v>520742</v>
          </cell>
          <cell r="B649" t="str">
            <v xml:space="preserve">غالية المليحاني </v>
          </cell>
          <cell r="C649" t="str">
            <v xml:space="preserve">محمود </v>
          </cell>
          <cell r="D649" t="str">
            <v>ابتسام</v>
          </cell>
          <cell r="E649" t="str">
            <v>أنثى</v>
          </cell>
          <cell r="F649" t="str">
            <v>دوما</v>
          </cell>
          <cell r="G649">
            <v>32649</v>
          </cell>
          <cell r="H649" t="str">
            <v>العربية السورية</v>
          </cell>
          <cell r="I649" t="str">
            <v>الرابعة</v>
          </cell>
          <cell r="J649" t="str">
            <v>أدبي</v>
          </cell>
          <cell r="K649" t="str">
            <v/>
          </cell>
          <cell r="Q649" t="str">
            <v/>
          </cell>
          <cell r="R649" t="str">
            <v>GHALIEH ALMLIHANI</v>
          </cell>
          <cell r="S649" t="str">
            <v>MAHMOUD</v>
          </cell>
          <cell r="T649" t="str">
            <v>EBTESSAM</v>
          </cell>
          <cell r="U649" t="str">
            <v>DAMAS SUBURB</v>
          </cell>
          <cell r="V649" t="str">
            <v/>
          </cell>
          <cell r="W649" t="str">
            <v/>
          </cell>
          <cell r="X649" t="str">
            <v/>
          </cell>
          <cell r="Y649" t="str">
            <v/>
          </cell>
          <cell r="Z649" t="str">
            <v/>
          </cell>
          <cell r="AA649" t="str">
            <v/>
          </cell>
          <cell r="AB649" t="str">
            <v/>
          </cell>
          <cell r="AC649" t="str">
            <v/>
          </cell>
        </row>
        <row r="650">
          <cell r="A650">
            <v>520747</v>
          </cell>
          <cell r="B650" t="str">
            <v>غزل احمد</v>
          </cell>
          <cell r="C650" t="str">
            <v>نبيل</v>
          </cell>
          <cell r="D650" t="str">
            <v>اعتدال</v>
          </cell>
          <cell r="E650" t="str">
            <v>أنثى</v>
          </cell>
          <cell r="F650" t="str">
            <v>دير الزور</v>
          </cell>
          <cell r="G650">
            <v>33970</v>
          </cell>
          <cell r="H650" t="str">
            <v>العربية السورية</v>
          </cell>
          <cell r="I650" t="str">
            <v>الرابعة</v>
          </cell>
          <cell r="J650" t="str">
            <v>أدبي</v>
          </cell>
          <cell r="Q650" t="str">
            <v/>
          </cell>
          <cell r="R650" t="str">
            <v>ghazal ahmad</v>
          </cell>
          <cell r="S650" t="str">
            <v>nabeel</v>
          </cell>
          <cell r="T650" t="str">
            <v>eetedal</v>
          </cell>
          <cell r="U650" t="str">
            <v>deirezour</v>
          </cell>
        </row>
        <row r="651">
          <cell r="A651">
            <v>520750</v>
          </cell>
          <cell r="B651" t="str">
            <v>غزل حلواني</v>
          </cell>
          <cell r="C651" t="str">
            <v>جمال</v>
          </cell>
          <cell r="D651" t="str">
            <v>فاتنه</v>
          </cell>
          <cell r="E651" t="str">
            <v>أنثى</v>
          </cell>
          <cell r="F651" t="str">
            <v>دمشق</v>
          </cell>
          <cell r="G651">
            <v>34484</v>
          </cell>
          <cell r="H651" t="str">
            <v>العربية السورية</v>
          </cell>
          <cell r="I651" t="str">
            <v>الثانية</v>
          </cell>
          <cell r="J651" t="str">
            <v>أدبي</v>
          </cell>
          <cell r="K651">
            <v>2016</v>
          </cell>
          <cell r="L651" t="str">
            <v>ريف دمشق</v>
          </cell>
        </row>
        <row r="652">
          <cell r="A652">
            <v>520751</v>
          </cell>
          <cell r="B652" t="str">
            <v xml:space="preserve">غزل قيروط </v>
          </cell>
          <cell r="C652" t="str">
            <v xml:space="preserve">نجدت </v>
          </cell>
          <cell r="D652" t="str">
            <v>ايتسام</v>
          </cell>
          <cell r="E652" t="str">
            <v>أنثى</v>
          </cell>
          <cell r="F652" t="str">
            <v>جيرود</v>
          </cell>
          <cell r="G652">
            <v>36161</v>
          </cell>
          <cell r="H652" t="str">
            <v>العربية السورية</v>
          </cell>
          <cell r="I652" t="str">
            <v>الثالثة</v>
          </cell>
          <cell r="J652" t="str">
            <v>علمي</v>
          </cell>
          <cell r="K652" t="str">
            <v/>
          </cell>
          <cell r="Q652" t="str">
            <v/>
          </cell>
          <cell r="R652" t="str">
            <v>GHAZAL KEROT</v>
          </cell>
          <cell r="S652" t="str">
            <v>NAJDET</v>
          </cell>
          <cell r="T652" t="str">
            <v>IBTESAM</v>
          </cell>
          <cell r="U652" t="str">
            <v>DAMASCUS</v>
          </cell>
          <cell r="V652" t="str">
            <v/>
          </cell>
          <cell r="W652" t="str">
            <v/>
          </cell>
          <cell r="X652" t="str">
            <v/>
          </cell>
          <cell r="Y652" t="str">
            <v/>
          </cell>
          <cell r="Z652" t="str">
            <v/>
          </cell>
          <cell r="AA652" t="str">
            <v/>
          </cell>
          <cell r="AB652" t="str">
            <v/>
          </cell>
          <cell r="AC652" t="str">
            <v/>
          </cell>
        </row>
        <row r="653">
          <cell r="A653">
            <v>520756</v>
          </cell>
          <cell r="B653" t="str">
            <v xml:space="preserve">غفران الاشقر </v>
          </cell>
          <cell r="C653" t="str">
            <v xml:space="preserve">محمد امين </v>
          </cell>
          <cell r="D653" t="str">
            <v>عائشة</v>
          </cell>
          <cell r="E653" t="str">
            <v>أنثى</v>
          </cell>
          <cell r="F653" t="str">
            <v xml:space="preserve">حلب </v>
          </cell>
          <cell r="G653">
            <v>35511</v>
          </cell>
          <cell r="H653" t="str">
            <v>العربية السورية</v>
          </cell>
          <cell r="I653" t="str">
            <v>الرابعة</v>
          </cell>
          <cell r="J653" t="str">
            <v>فنون نسوية</v>
          </cell>
          <cell r="K653" t="str">
            <v/>
          </cell>
          <cell r="Q653" t="str">
            <v/>
          </cell>
          <cell r="R653" t="str">
            <v>ghfran</v>
          </cell>
          <cell r="S653" t="str">
            <v>mohammad</v>
          </cell>
          <cell r="T653" t="str">
            <v>aaiha</v>
          </cell>
          <cell r="U653" t="str">
            <v>damascos</v>
          </cell>
          <cell r="V653" t="str">
            <v/>
          </cell>
          <cell r="W653" t="str">
            <v/>
          </cell>
          <cell r="X653" t="str">
            <v/>
          </cell>
          <cell r="Y653" t="str">
            <v/>
          </cell>
          <cell r="Z653" t="str">
            <v/>
          </cell>
          <cell r="AA653" t="str">
            <v/>
          </cell>
          <cell r="AB653" t="str">
            <v/>
          </cell>
          <cell r="AC653" t="str">
            <v/>
          </cell>
        </row>
        <row r="654">
          <cell r="A654">
            <v>520769</v>
          </cell>
          <cell r="B654" t="str">
            <v xml:space="preserve">غنوه ابراهيم </v>
          </cell>
          <cell r="C654" t="str">
            <v>خضر</v>
          </cell>
          <cell r="D654" t="str">
            <v>ملكة</v>
          </cell>
          <cell r="E654" t="str">
            <v>أنثى</v>
          </cell>
          <cell r="F654" t="str">
            <v>دمشق</v>
          </cell>
          <cell r="G654">
            <v>35955</v>
          </cell>
          <cell r="H654" t="str">
            <v>العربية السورية</v>
          </cell>
          <cell r="I654" t="str">
            <v>الرابعة</v>
          </cell>
          <cell r="J654" t="str">
            <v>فنون نسوية</v>
          </cell>
          <cell r="K654">
            <v>2016</v>
          </cell>
          <cell r="Q654" t="str">
            <v/>
          </cell>
          <cell r="R654" t="str">
            <v>GHENWA IBRAHEEM</v>
          </cell>
          <cell r="S654" t="str">
            <v>KHODER</v>
          </cell>
          <cell r="T654" t="str">
            <v>MALAKA</v>
          </cell>
          <cell r="U654" t="str">
            <v>DAMASCUS</v>
          </cell>
          <cell r="V654" t="str">
            <v/>
          </cell>
          <cell r="W654" t="str">
            <v/>
          </cell>
          <cell r="X654" t="str">
            <v/>
          </cell>
          <cell r="Y654" t="str">
            <v/>
          </cell>
          <cell r="Z654" t="str">
            <v/>
          </cell>
          <cell r="AA654" t="str">
            <v/>
          </cell>
          <cell r="AB654" t="str">
            <v/>
          </cell>
          <cell r="AC654" t="str">
            <v/>
          </cell>
        </row>
        <row r="655">
          <cell r="A655">
            <v>520776</v>
          </cell>
          <cell r="B655" t="str">
            <v>غيداء جبر</v>
          </cell>
          <cell r="C655" t="str">
            <v xml:space="preserve">زهير </v>
          </cell>
          <cell r="D655" t="str">
            <v>فائزه</v>
          </cell>
          <cell r="E655" t="str">
            <v>أنثى</v>
          </cell>
          <cell r="F655" t="str">
            <v>غباغب</v>
          </cell>
          <cell r="G655">
            <v>35628</v>
          </cell>
          <cell r="H655" t="str">
            <v>العربية السورية</v>
          </cell>
          <cell r="I655" t="str">
            <v>الرابعة</v>
          </cell>
          <cell r="J655" t="str">
            <v>فنون نسوية</v>
          </cell>
          <cell r="K655" t="str">
            <v/>
          </cell>
          <cell r="Q655" t="str">
            <v/>
          </cell>
          <cell r="R655" t="str">
            <v>GHAIDAA JABR</v>
          </cell>
          <cell r="S655" t="str">
            <v>ZOUHAIR</v>
          </cell>
          <cell r="T655" t="str">
            <v>FAEZA</v>
          </cell>
          <cell r="U655" t="str">
            <v>DARAA</v>
          </cell>
          <cell r="V655" t="str">
            <v/>
          </cell>
          <cell r="W655" t="str">
            <v/>
          </cell>
          <cell r="X655" t="str">
            <v/>
          </cell>
          <cell r="Y655" t="str">
            <v/>
          </cell>
          <cell r="Z655" t="str">
            <v/>
          </cell>
          <cell r="AA655" t="str">
            <v/>
          </cell>
          <cell r="AB655" t="str">
            <v/>
          </cell>
          <cell r="AC655" t="str">
            <v/>
          </cell>
        </row>
        <row r="656">
          <cell r="A656">
            <v>520777</v>
          </cell>
          <cell r="B656" t="str">
            <v>غيداء حسن</v>
          </cell>
          <cell r="C656" t="str">
            <v>سلامة</v>
          </cell>
          <cell r="D656" t="str">
            <v>ناديه</v>
          </cell>
          <cell r="E656" t="str">
            <v>أنثى</v>
          </cell>
          <cell r="F656" t="str">
            <v xml:space="preserve">درعا </v>
          </cell>
          <cell r="G656">
            <v>35297</v>
          </cell>
          <cell r="H656" t="str">
            <v>العربية السورية</v>
          </cell>
          <cell r="I656" t="str">
            <v>الثالثة</v>
          </cell>
          <cell r="J656" t="str">
            <v>أدبي</v>
          </cell>
          <cell r="K656" t="str">
            <v/>
          </cell>
          <cell r="Q656" t="str">
            <v/>
          </cell>
          <cell r="R656" t="str">
            <v>gayda garya</v>
          </cell>
          <cell r="S656" t="str">
            <v>salama</v>
          </cell>
          <cell r="T656" t="str">
            <v>nadya</v>
          </cell>
          <cell r="U656" t="str">
            <v>daraa</v>
          </cell>
          <cell r="V656" t="str">
            <v/>
          </cell>
          <cell r="W656" t="str">
            <v/>
          </cell>
          <cell r="X656" t="str">
            <v/>
          </cell>
          <cell r="Y656" t="str">
            <v/>
          </cell>
          <cell r="Z656" t="str">
            <v/>
          </cell>
          <cell r="AA656" t="str">
            <v/>
          </cell>
          <cell r="AB656" t="str">
            <v/>
          </cell>
          <cell r="AC656" t="str">
            <v/>
          </cell>
        </row>
        <row r="657">
          <cell r="A657">
            <v>520787</v>
          </cell>
          <cell r="B657" t="str">
            <v xml:space="preserve">فاطمة الابرص </v>
          </cell>
          <cell r="C657" t="str">
            <v xml:space="preserve">عد المجيد </v>
          </cell>
          <cell r="D657" t="str">
            <v>هيام</v>
          </cell>
          <cell r="E657" t="str">
            <v>أنثى</v>
          </cell>
          <cell r="F657" t="str">
            <v>دمشق</v>
          </cell>
          <cell r="G657">
            <v>36161</v>
          </cell>
          <cell r="H657" t="str">
            <v>العربية السورية</v>
          </cell>
          <cell r="I657" t="str">
            <v>الثالثة</v>
          </cell>
          <cell r="J657" t="str">
            <v>علمي</v>
          </cell>
          <cell r="Q657" t="str">
            <v/>
          </cell>
          <cell r="R657" t="str">
            <v>FATIMA ALABRAS</v>
          </cell>
          <cell r="S657" t="str">
            <v>ABDULMAJEED</v>
          </cell>
          <cell r="T657" t="str">
            <v>HIAM</v>
          </cell>
          <cell r="U657" t="str">
            <v>DAMASCUS</v>
          </cell>
          <cell r="V657" t="str">
            <v/>
          </cell>
          <cell r="W657" t="str">
            <v/>
          </cell>
          <cell r="X657" t="str">
            <v/>
          </cell>
          <cell r="Y657" t="str">
            <v/>
          </cell>
          <cell r="Z657" t="str">
            <v/>
          </cell>
          <cell r="AA657" t="str">
            <v/>
          </cell>
          <cell r="AB657" t="str">
            <v/>
          </cell>
          <cell r="AC657" t="str">
            <v/>
          </cell>
        </row>
        <row r="658">
          <cell r="A658">
            <v>520793</v>
          </cell>
          <cell r="B658" t="str">
            <v xml:space="preserve">فاطمة تقي </v>
          </cell>
          <cell r="C658" t="str">
            <v xml:space="preserve">محمد شريف </v>
          </cell>
          <cell r="D658" t="str">
            <v>سكينه</v>
          </cell>
          <cell r="E658" t="str">
            <v>أنثى</v>
          </cell>
          <cell r="F658" t="str">
            <v>دمشق</v>
          </cell>
          <cell r="G658">
            <v>28491</v>
          </cell>
          <cell r="H658" t="str">
            <v>العربية السورية</v>
          </cell>
          <cell r="I658" t="str">
            <v>الثالثة</v>
          </cell>
          <cell r="J658" t="str">
            <v>أدبي</v>
          </cell>
          <cell r="Q658" t="str">
            <v/>
          </cell>
          <cell r="R658" t="str">
            <v>FATEMA TAKI</v>
          </cell>
          <cell r="S658" t="str">
            <v>MHD SHAREEF</v>
          </cell>
          <cell r="T658" t="str">
            <v>SUKAINA</v>
          </cell>
          <cell r="U658" t="str">
            <v>DAMASCUS</v>
          </cell>
          <cell r="V658" t="str">
            <v/>
          </cell>
          <cell r="W658" t="str">
            <v/>
          </cell>
          <cell r="X658" t="str">
            <v/>
          </cell>
          <cell r="Y658" t="str">
            <v/>
          </cell>
          <cell r="Z658" t="str">
            <v/>
          </cell>
          <cell r="AA658" t="str">
            <v/>
          </cell>
          <cell r="AB658" t="str">
            <v/>
          </cell>
          <cell r="AC658" t="str">
            <v/>
          </cell>
        </row>
        <row r="659">
          <cell r="A659">
            <v>520800</v>
          </cell>
          <cell r="B659" t="str">
            <v>فاطمه عبد الله</v>
          </cell>
          <cell r="C659" t="str">
            <v>محمد</v>
          </cell>
          <cell r="D659" t="str">
            <v>جواهر</v>
          </cell>
          <cell r="E659" t="str">
            <v>أنثى</v>
          </cell>
          <cell r="F659" t="str">
            <v>دمشق</v>
          </cell>
          <cell r="G659">
            <v>34389</v>
          </cell>
          <cell r="H659" t="str">
            <v>العربية السورية</v>
          </cell>
          <cell r="I659" t="str">
            <v>الثانية</v>
          </cell>
          <cell r="J659" t="str">
            <v>فنون نسوية</v>
          </cell>
          <cell r="L659" t="str">
            <v>القنيطرة</v>
          </cell>
        </row>
        <row r="660">
          <cell r="A660">
            <v>520804</v>
          </cell>
          <cell r="B660" t="str">
            <v>فاطمه فهد</v>
          </cell>
          <cell r="C660" t="str">
            <v>سليمان</v>
          </cell>
          <cell r="D660" t="str">
            <v>فهميه</v>
          </cell>
          <cell r="E660" t="str">
            <v>أنثى</v>
          </cell>
          <cell r="F660" t="str">
            <v>السويداء</v>
          </cell>
          <cell r="H660" t="str">
            <v>العربية السورية</v>
          </cell>
          <cell r="I660" t="str">
            <v>الرابعة</v>
          </cell>
          <cell r="J660" t="str">
            <v>فنون نسوية</v>
          </cell>
          <cell r="L660" t="str">
            <v>السويداء</v>
          </cell>
        </row>
        <row r="661">
          <cell r="A661">
            <v>520810</v>
          </cell>
          <cell r="B661" t="str">
            <v xml:space="preserve">فاطمه المصري </v>
          </cell>
          <cell r="C661" t="str">
            <v xml:space="preserve">حسن </v>
          </cell>
          <cell r="D661" t="str">
            <v>امل</v>
          </cell>
          <cell r="E661" t="str">
            <v>أنثى</v>
          </cell>
          <cell r="F661" t="str">
            <v>دمشق</v>
          </cell>
          <cell r="G661">
            <v>31947</v>
          </cell>
          <cell r="H661" t="str">
            <v>العربية السورية</v>
          </cell>
          <cell r="I661" t="str">
            <v>الرابعة</v>
          </cell>
          <cell r="J661" t="str">
            <v>فنون نسوية</v>
          </cell>
          <cell r="K661" t="str">
            <v/>
          </cell>
          <cell r="Q661" t="str">
            <v/>
          </cell>
          <cell r="R661" t="str">
            <v>Fatima Almasree</v>
          </cell>
          <cell r="S661" t="str">
            <v>Hassan</v>
          </cell>
          <cell r="T661" t="str">
            <v>Amal</v>
          </cell>
          <cell r="U661" t="str">
            <v>Damascus</v>
          </cell>
          <cell r="V661" t="str">
            <v/>
          </cell>
          <cell r="W661" t="str">
            <v/>
          </cell>
          <cell r="X661" t="str">
            <v/>
          </cell>
          <cell r="Y661" t="str">
            <v/>
          </cell>
          <cell r="Z661" t="str">
            <v/>
          </cell>
          <cell r="AA661" t="str">
            <v/>
          </cell>
          <cell r="AB661" t="str">
            <v/>
          </cell>
          <cell r="AC661" t="str">
            <v/>
          </cell>
        </row>
        <row r="662">
          <cell r="A662">
            <v>520818</v>
          </cell>
          <cell r="B662" t="str">
            <v>فدوى مان الدين نصر</v>
          </cell>
          <cell r="C662" t="str">
            <v>ذوقان</v>
          </cell>
          <cell r="D662" t="str">
            <v>سوسن</v>
          </cell>
          <cell r="E662" t="str">
            <v>أنثى</v>
          </cell>
          <cell r="F662" t="str">
            <v>جرمانا</v>
          </cell>
          <cell r="G662">
            <v>35973</v>
          </cell>
          <cell r="H662" t="str">
            <v>العربية السورية</v>
          </cell>
          <cell r="I662" t="str">
            <v>الثانية</v>
          </cell>
          <cell r="J662" t="str">
            <v>أدبي</v>
          </cell>
          <cell r="K662">
            <v>2017</v>
          </cell>
        </row>
        <row r="663">
          <cell r="A663">
            <v>520822</v>
          </cell>
          <cell r="B663" t="str">
            <v>فرح الحداد</v>
          </cell>
          <cell r="C663" t="str">
            <v>محمد امير</v>
          </cell>
          <cell r="D663" t="str">
            <v>خلود</v>
          </cell>
          <cell r="E663" t="str">
            <v>أنثى</v>
          </cell>
          <cell r="F663" t="str">
            <v>دمشق</v>
          </cell>
          <cell r="G663">
            <v>34335</v>
          </cell>
          <cell r="H663" t="str">
            <v>العربية السورية</v>
          </cell>
          <cell r="I663" t="str">
            <v>الرابعة</v>
          </cell>
          <cell r="J663" t="str">
            <v>فنون نسوية</v>
          </cell>
        </row>
        <row r="664">
          <cell r="A664">
            <v>520826</v>
          </cell>
          <cell r="B664" t="str">
            <v xml:space="preserve">فرح عجوز </v>
          </cell>
          <cell r="C664" t="str">
            <v xml:space="preserve">يحيى </v>
          </cell>
          <cell r="D664" t="str">
            <v>فايزه</v>
          </cell>
          <cell r="E664" t="str">
            <v>أنثى</v>
          </cell>
          <cell r="F664" t="str">
            <v>دمشق</v>
          </cell>
          <cell r="G664">
            <v>35664</v>
          </cell>
          <cell r="H664" t="str">
            <v>العربية السورية</v>
          </cell>
          <cell r="I664" t="str">
            <v>الرابعة</v>
          </cell>
          <cell r="J664" t="str">
            <v>فنون نسوية</v>
          </cell>
          <cell r="K664" t="str">
            <v/>
          </cell>
          <cell r="Q664" t="str">
            <v/>
          </cell>
          <cell r="R664" t="str">
            <v>FARAH AJOZ</v>
          </cell>
          <cell r="S664" t="str">
            <v>YEHEA</v>
          </cell>
          <cell r="T664" t="str">
            <v>FAYZA</v>
          </cell>
          <cell r="U664" t="str">
            <v>DAMASCUS</v>
          </cell>
          <cell r="V664" t="str">
            <v/>
          </cell>
          <cell r="W664" t="str">
            <v/>
          </cell>
          <cell r="X664" t="str">
            <v/>
          </cell>
          <cell r="Y664" t="str">
            <v/>
          </cell>
          <cell r="Z664" t="str">
            <v/>
          </cell>
          <cell r="AA664" t="str">
            <v/>
          </cell>
          <cell r="AB664" t="str">
            <v/>
          </cell>
          <cell r="AC664" t="str">
            <v/>
          </cell>
        </row>
        <row r="665">
          <cell r="A665">
            <v>520828</v>
          </cell>
          <cell r="B665" t="str">
            <v xml:space="preserve">فرح فطوم </v>
          </cell>
          <cell r="C665" t="str">
            <v>نضال</v>
          </cell>
          <cell r="D665" t="str">
            <v>دلال</v>
          </cell>
          <cell r="E665" t="str">
            <v>أنثى</v>
          </cell>
          <cell r="F665" t="str">
            <v>دمشق</v>
          </cell>
          <cell r="G665">
            <v>33365</v>
          </cell>
          <cell r="H665" t="str">
            <v>العربية السورية</v>
          </cell>
          <cell r="I665" t="str">
            <v>الثانية</v>
          </cell>
          <cell r="J665" t="str">
            <v>فنون نسوية</v>
          </cell>
          <cell r="K665" t="str">
            <v/>
          </cell>
          <cell r="Q665" t="str">
            <v/>
          </cell>
          <cell r="R665" t="str">
            <v>FARAH FATOM</v>
          </cell>
          <cell r="S665" t="str">
            <v>NEDAAL</v>
          </cell>
          <cell r="T665" t="str">
            <v>DALAL</v>
          </cell>
          <cell r="U665" t="str">
            <v>DAMASCUS</v>
          </cell>
          <cell r="V665" t="str">
            <v/>
          </cell>
          <cell r="W665" t="str">
            <v/>
          </cell>
          <cell r="X665" t="str">
            <v/>
          </cell>
          <cell r="Y665" t="str">
            <v/>
          </cell>
          <cell r="Z665" t="str">
            <v/>
          </cell>
          <cell r="AA665" t="str">
            <v/>
          </cell>
          <cell r="AB665" t="str">
            <v/>
          </cell>
          <cell r="AC665" t="str">
            <v/>
          </cell>
        </row>
        <row r="666">
          <cell r="A666">
            <v>520833</v>
          </cell>
          <cell r="B666" t="str">
            <v xml:space="preserve">فردوس البديوي </v>
          </cell>
          <cell r="C666" t="str">
            <v xml:space="preserve">موسى </v>
          </cell>
          <cell r="D666" t="str">
            <v>فائزة</v>
          </cell>
          <cell r="E666" t="str">
            <v>أنثى</v>
          </cell>
          <cell r="F666" t="str">
            <v>تلشهاب</v>
          </cell>
          <cell r="G666">
            <v>35822</v>
          </cell>
          <cell r="H666" t="str">
            <v>العربية السورية</v>
          </cell>
          <cell r="I666" t="str">
            <v>الرابعة</v>
          </cell>
          <cell r="J666" t="str">
            <v>أدبي</v>
          </cell>
          <cell r="Q666" t="str">
            <v/>
          </cell>
          <cell r="R666" t="str">
            <v>FARDOUS ALBDEWE</v>
          </cell>
          <cell r="S666" t="str">
            <v>MOUSA</v>
          </cell>
          <cell r="T666" t="str">
            <v>FAYZAA</v>
          </cell>
          <cell r="U666" t="str">
            <v>DARAA</v>
          </cell>
          <cell r="V666" t="str">
            <v/>
          </cell>
          <cell r="W666" t="str">
            <v/>
          </cell>
          <cell r="X666" t="str">
            <v/>
          </cell>
          <cell r="Y666" t="str">
            <v/>
          </cell>
          <cell r="Z666" t="str">
            <v/>
          </cell>
          <cell r="AA666" t="str">
            <v/>
          </cell>
          <cell r="AB666" t="str">
            <v/>
          </cell>
          <cell r="AC666" t="str">
            <v/>
          </cell>
        </row>
        <row r="667">
          <cell r="A667">
            <v>520842</v>
          </cell>
          <cell r="B667" t="str">
            <v xml:space="preserve">فلورين حمزة </v>
          </cell>
          <cell r="C667" t="str">
            <v xml:space="preserve">فريد </v>
          </cell>
          <cell r="D667" t="str">
            <v>فداء</v>
          </cell>
          <cell r="E667" t="str">
            <v>أنثى</v>
          </cell>
          <cell r="F667" t="str">
            <v>دمشق</v>
          </cell>
          <cell r="G667">
            <v>31969</v>
          </cell>
          <cell r="H667" t="str">
            <v>العربية السورية</v>
          </cell>
          <cell r="I667" t="str">
            <v>الرابعة</v>
          </cell>
          <cell r="J667" t="str">
            <v>فنون نسوية</v>
          </cell>
          <cell r="L667" t="str">
            <v>السويداء</v>
          </cell>
          <cell r="Q667" t="str">
            <v/>
          </cell>
          <cell r="R667" t="str">
            <v>FLOURIN HAMZA</v>
          </cell>
          <cell r="S667" t="str">
            <v>FARED</v>
          </cell>
          <cell r="T667" t="str">
            <v>FEDAA</v>
          </cell>
          <cell r="U667" t="str">
            <v>DAMASCUS</v>
          </cell>
          <cell r="V667" t="str">
            <v/>
          </cell>
          <cell r="W667" t="str">
            <v/>
          </cell>
          <cell r="X667" t="str">
            <v/>
          </cell>
          <cell r="Y667" t="str">
            <v/>
          </cell>
          <cell r="Z667" t="str">
            <v/>
          </cell>
          <cell r="AA667" t="str">
            <v/>
          </cell>
          <cell r="AB667" t="str">
            <v/>
          </cell>
          <cell r="AC667" t="str">
            <v/>
          </cell>
        </row>
        <row r="668">
          <cell r="A668">
            <v>520850</v>
          </cell>
          <cell r="B668" t="str">
            <v>كاترين هلاله</v>
          </cell>
          <cell r="C668" t="str">
            <v/>
          </cell>
          <cell r="D668" t="str">
            <v/>
          </cell>
          <cell r="E668" t="str">
            <v>أنثى</v>
          </cell>
          <cell r="F668" t="str">
            <v>صيدنايا</v>
          </cell>
          <cell r="G668">
            <v>35796</v>
          </cell>
          <cell r="H668" t="str">
            <v>العربية السورية</v>
          </cell>
          <cell r="I668" t="str">
            <v>الثالثة</v>
          </cell>
          <cell r="J668" t="str">
            <v>فنون نسوية</v>
          </cell>
          <cell r="K668" t="str">
            <v/>
          </cell>
          <cell r="Q668" t="str">
            <v/>
          </cell>
          <cell r="R668" t="str">
            <v>katren  hlalah</v>
          </cell>
          <cell r="S668" t="str">
            <v>ileas</v>
          </cell>
          <cell r="T668" t="str">
            <v>manrfa</v>
          </cell>
          <cell r="U668" t="str">
            <v>sednaya</v>
          </cell>
          <cell r="V668" t="str">
            <v/>
          </cell>
          <cell r="W668" t="str">
            <v/>
          </cell>
          <cell r="X668" t="str">
            <v/>
          </cell>
          <cell r="Y668" t="str">
            <v/>
          </cell>
          <cell r="Z668" t="str">
            <v/>
          </cell>
          <cell r="AA668" t="str">
            <v/>
          </cell>
          <cell r="AB668" t="str">
            <v/>
          </cell>
          <cell r="AC668" t="str">
            <v/>
          </cell>
        </row>
        <row r="669">
          <cell r="A669">
            <v>520851</v>
          </cell>
          <cell r="B669" t="str">
            <v>كاتيا غيث</v>
          </cell>
          <cell r="C669" t="str">
            <v>انطوان</v>
          </cell>
          <cell r="D669" t="str">
            <v>جورجيت</v>
          </cell>
          <cell r="E669" t="str">
            <v/>
          </cell>
          <cell r="F669" t="str">
            <v/>
          </cell>
          <cell r="G669" t="str">
            <v/>
          </cell>
          <cell r="I669" t="str">
            <v>الرابعة</v>
          </cell>
          <cell r="K669" t="str">
            <v/>
          </cell>
          <cell r="L669" t="str">
            <v/>
          </cell>
          <cell r="M669" t="str">
            <v/>
          </cell>
          <cell r="Q669" t="str">
            <v/>
          </cell>
          <cell r="R669" t="str">
            <v/>
          </cell>
          <cell r="S669" t="str">
            <v/>
          </cell>
          <cell r="T669" t="str">
            <v/>
          </cell>
          <cell r="U669" t="str">
            <v/>
          </cell>
          <cell r="V669" t="str">
            <v/>
          </cell>
          <cell r="W669" t="str">
            <v/>
          </cell>
          <cell r="X669" t="str">
            <v/>
          </cell>
          <cell r="Y669" t="str">
            <v/>
          </cell>
          <cell r="Z669" t="str">
            <v/>
          </cell>
          <cell r="AA669" t="str">
            <v/>
          </cell>
          <cell r="AB669" t="str">
            <v/>
          </cell>
          <cell r="AC669" t="str">
            <v/>
          </cell>
        </row>
        <row r="670">
          <cell r="A670">
            <v>520854</v>
          </cell>
          <cell r="B670" t="str">
            <v xml:space="preserve">كرستين  دعيبس </v>
          </cell>
          <cell r="C670" t="str">
            <v xml:space="preserve">ميشيل </v>
          </cell>
          <cell r="D670" t="str">
            <v>نيلي</v>
          </cell>
          <cell r="E670" t="str">
            <v>أنثى</v>
          </cell>
          <cell r="F670" t="str">
            <v>جديدة عرطوز</v>
          </cell>
          <cell r="G670" t="str">
            <v>1/1/1999</v>
          </cell>
          <cell r="H670" t="str">
            <v>العربية السورية</v>
          </cell>
          <cell r="I670" t="str">
            <v>الثالثة</v>
          </cell>
          <cell r="J670" t="str">
            <v>فنون نسوية</v>
          </cell>
          <cell r="K670" t="str">
            <v>2018</v>
          </cell>
          <cell r="L670" t="str">
            <v>طرطوس</v>
          </cell>
          <cell r="Q670" t="str">
            <v/>
          </cell>
          <cell r="R670" t="str">
            <v>KRESTEN DAIBES</v>
          </cell>
          <cell r="S670" t="str">
            <v>MISHIL</v>
          </cell>
          <cell r="T670" t="str">
            <v>NILI</v>
          </cell>
          <cell r="U670" t="str">
            <v>DAMASCUS</v>
          </cell>
          <cell r="V670" t="str">
            <v/>
          </cell>
          <cell r="W670" t="str">
            <v/>
          </cell>
          <cell r="X670" t="str">
            <v/>
          </cell>
          <cell r="Y670" t="str">
            <v/>
          </cell>
          <cell r="Z670" t="str">
            <v/>
          </cell>
          <cell r="AA670" t="str">
            <v/>
          </cell>
          <cell r="AB670" t="str">
            <v/>
          </cell>
          <cell r="AC670" t="str">
            <v/>
          </cell>
        </row>
        <row r="671">
          <cell r="A671">
            <v>520864</v>
          </cell>
          <cell r="B671" t="str">
            <v xml:space="preserve">لافا بصبوص </v>
          </cell>
          <cell r="C671" t="str">
            <v xml:space="preserve">عبد الرحمن </v>
          </cell>
          <cell r="D671" t="str">
            <v>ظهيرة</v>
          </cell>
          <cell r="E671" t="str">
            <v>أنثى</v>
          </cell>
          <cell r="F671" t="str">
            <v>المفرق</v>
          </cell>
          <cell r="G671">
            <v>34340</v>
          </cell>
          <cell r="H671" t="str">
            <v>العربية السورية</v>
          </cell>
          <cell r="I671" t="str">
            <v>الرابعة</v>
          </cell>
          <cell r="J671" t="str">
            <v>أدبي</v>
          </cell>
          <cell r="L671" t="str">
            <v>إدلب</v>
          </cell>
          <cell r="Q671" t="str">
            <v/>
          </cell>
          <cell r="R671" t="str">
            <v>LAVA BASBOUS</v>
          </cell>
          <cell r="S671" t="str">
            <v>ABD ALRHMAN</v>
          </cell>
          <cell r="T671" t="str">
            <v>THAHERA</v>
          </cell>
          <cell r="U671" t="str">
            <v>DAMASCUS</v>
          </cell>
          <cell r="V671" t="str">
            <v/>
          </cell>
          <cell r="W671" t="str">
            <v/>
          </cell>
          <cell r="X671" t="str">
            <v/>
          </cell>
          <cell r="Y671" t="str">
            <v/>
          </cell>
          <cell r="Z671" t="str">
            <v/>
          </cell>
          <cell r="AA671" t="str">
            <v/>
          </cell>
          <cell r="AB671" t="str">
            <v/>
          </cell>
          <cell r="AC671" t="str">
            <v/>
          </cell>
        </row>
        <row r="672">
          <cell r="A672">
            <v>520882</v>
          </cell>
          <cell r="B672" t="str">
            <v xml:space="preserve">لجين يونس </v>
          </cell>
          <cell r="C672" t="str">
            <v xml:space="preserve">مامون </v>
          </cell>
          <cell r="D672" t="str">
            <v>سماح</v>
          </cell>
          <cell r="E672" t="str">
            <v>أنثى</v>
          </cell>
          <cell r="F672" t="str">
            <v xml:space="preserve">يبرود </v>
          </cell>
          <cell r="G672">
            <v>35605</v>
          </cell>
          <cell r="H672" t="str">
            <v>العربية السورية</v>
          </cell>
          <cell r="I672" t="str">
            <v>الثالثة</v>
          </cell>
          <cell r="J672" t="str">
            <v>أدبي</v>
          </cell>
          <cell r="K672">
            <v>2013</v>
          </cell>
          <cell r="Q672" t="str">
            <v/>
          </cell>
          <cell r="R672" t="str">
            <v>lojaen  younes</v>
          </cell>
          <cell r="S672" t="str">
            <v xml:space="preserve">mamoun </v>
          </cell>
          <cell r="T672" t="str">
            <v xml:space="preserve">samah </v>
          </cell>
          <cell r="U672" t="str">
            <v xml:space="preserve">yabrood </v>
          </cell>
          <cell r="V672" t="str">
            <v/>
          </cell>
          <cell r="W672" t="str">
            <v/>
          </cell>
          <cell r="X672" t="str">
            <v/>
          </cell>
          <cell r="Y672" t="str">
            <v/>
          </cell>
          <cell r="Z672" t="str">
            <v/>
          </cell>
          <cell r="AA672" t="str">
            <v/>
          </cell>
          <cell r="AB672" t="str">
            <v/>
          </cell>
          <cell r="AC672" t="str">
            <v/>
          </cell>
        </row>
        <row r="673">
          <cell r="A673">
            <v>520894</v>
          </cell>
          <cell r="B673" t="str">
            <v>لميس بدران</v>
          </cell>
          <cell r="C673" t="str">
            <v>عادل</v>
          </cell>
          <cell r="D673" t="str">
            <v>فوزيه</v>
          </cell>
          <cell r="E673" t="str">
            <v>أنثى</v>
          </cell>
          <cell r="F673" t="str">
            <v>اشرفية صحنايا</v>
          </cell>
          <cell r="G673">
            <v>31285</v>
          </cell>
          <cell r="H673" t="str">
            <v>العربية السورية</v>
          </cell>
          <cell r="I673" t="str">
            <v>الرابعة</v>
          </cell>
          <cell r="J673" t="str">
            <v>أدبي</v>
          </cell>
          <cell r="K673" t="str">
            <v/>
          </cell>
          <cell r="Q673" t="str">
            <v/>
          </cell>
          <cell r="R673" t="str">
            <v>LAMIS BADRAN</v>
          </cell>
          <cell r="S673" t="str">
            <v>ADEL</v>
          </cell>
          <cell r="T673" t="str">
            <v>FOZEAH</v>
          </cell>
          <cell r="U673" t="str">
            <v>ASHRAFET SEHNAYA</v>
          </cell>
          <cell r="V673" t="str">
            <v/>
          </cell>
          <cell r="W673" t="str">
            <v/>
          </cell>
          <cell r="X673" t="str">
            <v/>
          </cell>
          <cell r="Y673" t="str">
            <v/>
          </cell>
          <cell r="Z673" t="str">
            <v/>
          </cell>
          <cell r="AA673" t="str">
            <v/>
          </cell>
          <cell r="AB673" t="str">
            <v/>
          </cell>
          <cell r="AC673" t="str">
            <v/>
          </cell>
        </row>
        <row r="674">
          <cell r="A674">
            <v>520896</v>
          </cell>
          <cell r="B674" t="str">
            <v xml:space="preserve">لميس حتاحت </v>
          </cell>
          <cell r="C674" t="str">
            <v xml:space="preserve">ممدوح </v>
          </cell>
          <cell r="D674" t="str">
            <v>منال</v>
          </cell>
          <cell r="E674" t="str">
            <v>أنثى</v>
          </cell>
          <cell r="F674" t="str">
            <v>دمشق</v>
          </cell>
          <cell r="G674">
            <v>36251</v>
          </cell>
          <cell r="H674" t="str">
            <v>العربية السورية</v>
          </cell>
          <cell r="I674" t="str">
            <v>الرابعة</v>
          </cell>
          <cell r="J674" t="str">
            <v>أدبي</v>
          </cell>
          <cell r="K674" t="str">
            <v/>
          </cell>
          <cell r="Q674" t="str">
            <v/>
          </cell>
          <cell r="R674" t="str">
            <v>LAMIS HATAHET</v>
          </cell>
          <cell r="S674" t="str">
            <v>MAMDOUH</v>
          </cell>
          <cell r="T674" t="str">
            <v>MANAL</v>
          </cell>
          <cell r="U674" t="str">
            <v>DAMASCUS</v>
          </cell>
          <cell r="V674" t="str">
            <v/>
          </cell>
          <cell r="W674" t="str">
            <v/>
          </cell>
          <cell r="X674" t="str">
            <v/>
          </cell>
          <cell r="Y674" t="str">
            <v/>
          </cell>
          <cell r="Z674" t="str">
            <v/>
          </cell>
          <cell r="AA674" t="str">
            <v/>
          </cell>
          <cell r="AB674" t="str">
            <v/>
          </cell>
          <cell r="AC674" t="str">
            <v/>
          </cell>
        </row>
        <row r="675">
          <cell r="A675">
            <v>520904</v>
          </cell>
          <cell r="B675" t="str">
            <v xml:space="preserve">ليال اسمندر </v>
          </cell>
          <cell r="C675" t="str">
            <v xml:space="preserve">يوسف </v>
          </cell>
          <cell r="D675" t="str">
            <v>هند</v>
          </cell>
          <cell r="E675" t="str">
            <v>أنثى</v>
          </cell>
          <cell r="F675" t="str">
            <v>مشفى دوما</v>
          </cell>
          <cell r="G675">
            <v>34901</v>
          </cell>
          <cell r="H675" t="str">
            <v>العربية السورية</v>
          </cell>
          <cell r="I675" t="str">
            <v>الرابعة</v>
          </cell>
          <cell r="J675" t="str">
            <v>أدبي</v>
          </cell>
          <cell r="L675" t="str">
            <v>اللاذقية</v>
          </cell>
          <cell r="Q675" t="str">
            <v/>
          </cell>
          <cell r="R675" t="str">
            <v>lial asmandar</v>
          </cell>
          <cell r="S675" t="str">
            <v>yoseyousef</v>
          </cell>
          <cell r="T675" t="str">
            <v>hind</v>
          </cell>
          <cell r="U675" t="str">
            <v>mashfa doma</v>
          </cell>
          <cell r="V675" t="str">
            <v/>
          </cell>
          <cell r="W675" t="str">
            <v/>
          </cell>
          <cell r="X675" t="str">
            <v/>
          </cell>
          <cell r="Y675" t="str">
            <v/>
          </cell>
          <cell r="Z675" t="str">
            <v/>
          </cell>
          <cell r="AA675" t="str">
            <v/>
          </cell>
          <cell r="AB675" t="str">
            <v/>
          </cell>
          <cell r="AC675" t="str">
            <v/>
          </cell>
        </row>
        <row r="676">
          <cell r="A676">
            <v>520916</v>
          </cell>
          <cell r="B676" t="str">
            <v xml:space="preserve">لين عز الدين </v>
          </cell>
          <cell r="C676" t="str">
            <v xml:space="preserve">سامي </v>
          </cell>
          <cell r="D676" t="str">
            <v>منور</v>
          </cell>
          <cell r="E676" t="str">
            <v>أنثى</v>
          </cell>
          <cell r="F676" t="str">
            <v>السوق</v>
          </cell>
          <cell r="G676">
            <v>29971</v>
          </cell>
          <cell r="H676" t="str">
            <v>العربية السورية</v>
          </cell>
          <cell r="I676" t="str">
            <v>الرابعة</v>
          </cell>
          <cell r="J676" t="str">
            <v>علمي</v>
          </cell>
          <cell r="K676">
            <v>2001</v>
          </cell>
          <cell r="L676" t="str">
            <v>السويداء</v>
          </cell>
          <cell r="Q676" t="str">
            <v/>
          </cell>
          <cell r="R676" t="str">
            <v>LEEN EZALDEEN</v>
          </cell>
          <cell r="S676" t="str">
            <v>SAMI</v>
          </cell>
          <cell r="T676" t="str">
            <v>MONOR</v>
          </cell>
          <cell r="U676" t="str">
            <v>DAMASCUS</v>
          </cell>
          <cell r="V676" t="str">
            <v/>
          </cell>
          <cell r="W676" t="str">
            <v/>
          </cell>
          <cell r="X676" t="str">
            <v/>
          </cell>
          <cell r="Y676" t="str">
            <v/>
          </cell>
          <cell r="Z676" t="str">
            <v/>
          </cell>
          <cell r="AA676" t="str">
            <v/>
          </cell>
          <cell r="AB676" t="str">
            <v/>
          </cell>
          <cell r="AC676" t="str">
            <v/>
          </cell>
        </row>
        <row r="677">
          <cell r="A677">
            <v>520921</v>
          </cell>
          <cell r="B677" t="str">
            <v>لينا حقي</v>
          </cell>
          <cell r="C677" t="str">
            <v xml:space="preserve">محمد ياسر </v>
          </cell>
          <cell r="D677" t="str">
            <v>نبيله</v>
          </cell>
          <cell r="E677" t="str">
            <v>أنثى</v>
          </cell>
          <cell r="F677" t="str">
            <v>جده</v>
          </cell>
          <cell r="G677">
            <v>28786</v>
          </cell>
          <cell r="H677" t="str">
            <v>العربية السورية</v>
          </cell>
          <cell r="I677" t="str">
            <v>الثالثة</v>
          </cell>
          <cell r="J677" t="str">
            <v>أدبي</v>
          </cell>
          <cell r="Q677" t="str">
            <v/>
          </cell>
          <cell r="R677" t="str">
            <v>LINA HAKE</v>
          </cell>
          <cell r="S677" t="str">
            <v>MHD YASER</v>
          </cell>
          <cell r="T677" t="str">
            <v>NABEHLA</v>
          </cell>
          <cell r="U677" t="str">
            <v>DAMASCUS</v>
          </cell>
          <cell r="V677" t="str">
            <v/>
          </cell>
          <cell r="W677" t="str">
            <v/>
          </cell>
          <cell r="X677" t="str">
            <v/>
          </cell>
          <cell r="Y677" t="str">
            <v/>
          </cell>
          <cell r="Z677" t="str">
            <v/>
          </cell>
          <cell r="AA677" t="str">
            <v/>
          </cell>
          <cell r="AB677" t="str">
            <v/>
          </cell>
          <cell r="AC677" t="str">
            <v/>
          </cell>
        </row>
        <row r="678">
          <cell r="A678">
            <v>520927</v>
          </cell>
          <cell r="B678" t="str">
            <v xml:space="preserve">ماجد ابو حشيش </v>
          </cell>
          <cell r="C678" t="str">
            <v xml:space="preserve">عبد الرحيم </v>
          </cell>
          <cell r="D678" t="str">
            <v>سورية</v>
          </cell>
          <cell r="E678" t="str">
            <v/>
          </cell>
          <cell r="F678" t="str">
            <v/>
          </cell>
          <cell r="G678" t="str">
            <v/>
          </cell>
          <cell r="I678" t="str">
            <v>الرابعة</v>
          </cell>
          <cell r="K678" t="str">
            <v/>
          </cell>
          <cell r="L678" t="str">
            <v/>
          </cell>
          <cell r="M678" t="str">
            <v/>
          </cell>
          <cell r="Q678" t="str">
            <v/>
          </cell>
          <cell r="R678" t="str">
            <v/>
          </cell>
          <cell r="S678" t="str">
            <v/>
          </cell>
          <cell r="T678" t="str">
            <v/>
          </cell>
          <cell r="U678" t="str">
            <v/>
          </cell>
          <cell r="V678" t="str">
            <v/>
          </cell>
          <cell r="W678" t="str">
            <v/>
          </cell>
          <cell r="X678" t="str">
            <v/>
          </cell>
          <cell r="Y678" t="str">
            <v/>
          </cell>
          <cell r="Z678" t="str">
            <v/>
          </cell>
          <cell r="AA678" t="str">
            <v/>
          </cell>
          <cell r="AB678" t="str">
            <v>م</v>
          </cell>
          <cell r="AC678" t="str">
            <v/>
          </cell>
        </row>
        <row r="679">
          <cell r="A679">
            <v>520935</v>
          </cell>
          <cell r="B679" t="str">
            <v xml:space="preserve">ماسة عربي كاتبي </v>
          </cell>
          <cell r="C679" t="str">
            <v>واثق</v>
          </cell>
          <cell r="D679" t="str">
            <v>علياء</v>
          </cell>
          <cell r="E679" t="str">
            <v>أنثى</v>
          </cell>
          <cell r="F679" t="str">
            <v>دمشق</v>
          </cell>
          <cell r="G679">
            <v>35652</v>
          </cell>
          <cell r="H679" t="str">
            <v>العربية السورية</v>
          </cell>
          <cell r="I679" t="str">
            <v>الثالثة</v>
          </cell>
          <cell r="J679" t="str">
            <v>علمي</v>
          </cell>
          <cell r="K679" t="str">
            <v/>
          </cell>
          <cell r="Q679" t="str">
            <v/>
          </cell>
          <cell r="R679" t="str">
            <v>Masa Arabe Katbe</v>
          </cell>
          <cell r="S679" t="str">
            <v>Washek</v>
          </cell>
          <cell r="T679" t="str">
            <v>Alea</v>
          </cell>
          <cell r="U679" t="str">
            <v>DAMASCUS</v>
          </cell>
          <cell r="V679" t="str">
            <v/>
          </cell>
          <cell r="W679" t="str">
            <v/>
          </cell>
          <cell r="X679" t="str">
            <v/>
          </cell>
          <cell r="Y679" t="str">
            <v/>
          </cell>
          <cell r="Z679" t="str">
            <v/>
          </cell>
          <cell r="AA679" t="str">
            <v/>
          </cell>
          <cell r="AB679" t="str">
            <v/>
          </cell>
          <cell r="AC679" t="str">
            <v/>
          </cell>
        </row>
        <row r="680">
          <cell r="A680">
            <v>520968</v>
          </cell>
          <cell r="B680" t="str">
            <v>مرام غواش</v>
          </cell>
          <cell r="C680" t="str">
            <v>جهاد</v>
          </cell>
          <cell r="D680" t="str">
            <v>عليه</v>
          </cell>
          <cell r="E680" t="str">
            <v>أنثى</v>
          </cell>
          <cell r="F680" t="str">
            <v>يبرود</v>
          </cell>
          <cell r="G680">
            <v>35967</v>
          </cell>
          <cell r="H680" t="str">
            <v>العربية السورية</v>
          </cell>
          <cell r="I680" t="str">
            <v>الرابعة</v>
          </cell>
          <cell r="J680" t="str">
            <v>علمي</v>
          </cell>
          <cell r="K680">
            <v>2016</v>
          </cell>
          <cell r="Q680" t="str">
            <v/>
          </cell>
          <cell r="R680" t="str">
            <v>MARAM GAWASH</v>
          </cell>
          <cell r="S680" t="str">
            <v>JEHAD</v>
          </cell>
          <cell r="T680" t="str">
            <v>ALIEHA</v>
          </cell>
          <cell r="U680" t="str">
            <v>DAMASCUS</v>
          </cell>
          <cell r="V680" t="str">
            <v/>
          </cell>
          <cell r="W680" t="str">
            <v/>
          </cell>
          <cell r="X680" t="str">
            <v/>
          </cell>
          <cell r="Y680" t="str">
            <v/>
          </cell>
          <cell r="Z680" t="str">
            <v/>
          </cell>
          <cell r="AA680" t="str">
            <v/>
          </cell>
          <cell r="AB680" t="str">
            <v/>
          </cell>
          <cell r="AC680" t="str">
            <v/>
          </cell>
        </row>
        <row r="681">
          <cell r="A681">
            <v>520995</v>
          </cell>
          <cell r="B681" t="str">
            <v xml:space="preserve">مروى مهاوش </v>
          </cell>
          <cell r="C681" t="str">
            <v xml:space="preserve">فوزي </v>
          </cell>
          <cell r="D681" t="str">
            <v>حمدة</v>
          </cell>
          <cell r="E681" t="str">
            <v>أنثى</v>
          </cell>
          <cell r="F681" t="str">
            <v>السيده زينب</v>
          </cell>
          <cell r="G681" t="str">
            <v>5/12/1996</v>
          </cell>
          <cell r="H681" t="str">
            <v>الفلسطينية السورية</v>
          </cell>
          <cell r="I681" t="str">
            <v>الرابعة</v>
          </cell>
          <cell r="J681" t="str">
            <v>أدبي</v>
          </cell>
          <cell r="K681" t="str">
            <v>2016</v>
          </cell>
          <cell r="L681" t="str">
            <v>غير سوري</v>
          </cell>
          <cell r="Q681" t="str">
            <v/>
          </cell>
          <cell r="R681" t="str">
            <v>Marwa Mahwsh</v>
          </cell>
          <cell r="S681" t="str">
            <v>Foze</v>
          </cell>
          <cell r="T681" t="str">
            <v>Hamda</v>
          </cell>
          <cell r="U681" t="str">
            <v>Damascus</v>
          </cell>
          <cell r="V681" t="str">
            <v/>
          </cell>
          <cell r="W681" t="str">
            <v/>
          </cell>
          <cell r="X681" t="str">
            <v/>
          </cell>
          <cell r="Y681" t="str">
            <v/>
          </cell>
          <cell r="Z681" t="str">
            <v/>
          </cell>
          <cell r="AA681" t="str">
            <v/>
          </cell>
          <cell r="AB681" t="str">
            <v/>
          </cell>
          <cell r="AC681" t="str">
            <v/>
          </cell>
        </row>
        <row r="682">
          <cell r="A682">
            <v>520996</v>
          </cell>
          <cell r="B682" t="str">
            <v xml:space="preserve">مريانا سلمان </v>
          </cell>
          <cell r="C682" t="str">
            <v xml:space="preserve">علي </v>
          </cell>
          <cell r="D682" t="str">
            <v>امل</v>
          </cell>
          <cell r="E682" t="str">
            <v>أنثى</v>
          </cell>
          <cell r="F682" t="str">
            <v>دمشق</v>
          </cell>
          <cell r="G682">
            <v>33647</v>
          </cell>
          <cell r="H682" t="str">
            <v>العربية السورية</v>
          </cell>
          <cell r="I682" t="str">
            <v>الرابعة</v>
          </cell>
          <cell r="J682" t="str">
            <v>فنون نسوية</v>
          </cell>
          <cell r="K682">
            <v>2015</v>
          </cell>
          <cell r="Q682" t="str">
            <v/>
          </cell>
          <cell r="R682" t="str">
            <v>meryana salman</v>
          </cell>
          <cell r="S682" t="str">
            <v>ali</v>
          </cell>
          <cell r="T682" t="str">
            <v>amal</v>
          </cell>
          <cell r="U682" t="str">
            <v>damascus</v>
          </cell>
          <cell r="V682" t="str">
            <v/>
          </cell>
          <cell r="W682" t="str">
            <v/>
          </cell>
          <cell r="X682" t="str">
            <v/>
          </cell>
          <cell r="Y682" t="str">
            <v/>
          </cell>
          <cell r="Z682" t="str">
            <v/>
          </cell>
          <cell r="AA682" t="str">
            <v/>
          </cell>
          <cell r="AB682" t="str">
            <v/>
          </cell>
          <cell r="AC682" t="str">
            <v/>
          </cell>
        </row>
        <row r="683">
          <cell r="A683">
            <v>520998</v>
          </cell>
          <cell r="B683" t="str">
            <v xml:space="preserve">مريم الحلبي </v>
          </cell>
          <cell r="C683" t="str">
            <v xml:space="preserve">محمد </v>
          </cell>
          <cell r="D683" t="str">
            <v>فاطمه</v>
          </cell>
          <cell r="E683" t="str">
            <v>أنثى</v>
          </cell>
          <cell r="F683" t="str">
            <v>جبعدين</v>
          </cell>
          <cell r="G683">
            <v>35796</v>
          </cell>
          <cell r="H683" t="str">
            <v>العربية السورية</v>
          </cell>
          <cell r="I683" t="str">
            <v>الثالثة</v>
          </cell>
          <cell r="J683" t="str">
            <v>فنون نسوية</v>
          </cell>
          <cell r="K683" t="str">
            <v/>
          </cell>
          <cell r="Q683" t="str">
            <v/>
          </cell>
          <cell r="R683" t="str">
            <v>MARIAM ALHALBI</v>
          </cell>
          <cell r="S683" t="str">
            <v>MOHAMAD</v>
          </cell>
          <cell r="T683" t="str">
            <v>FATEMA</v>
          </cell>
          <cell r="U683" t="str">
            <v>JEBADIN</v>
          </cell>
          <cell r="V683" t="str">
            <v/>
          </cell>
          <cell r="W683" t="str">
            <v/>
          </cell>
          <cell r="X683" t="str">
            <v/>
          </cell>
          <cell r="Y683" t="str">
            <v/>
          </cell>
          <cell r="Z683" t="str">
            <v/>
          </cell>
          <cell r="AA683" t="str">
            <v/>
          </cell>
          <cell r="AB683" t="str">
            <v/>
          </cell>
          <cell r="AC683" t="str">
            <v/>
          </cell>
        </row>
        <row r="684">
          <cell r="A684">
            <v>521006</v>
          </cell>
          <cell r="B684" t="str">
            <v>مريم شمس الدين</v>
          </cell>
          <cell r="C684" t="str">
            <v xml:space="preserve">بشير </v>
          </cell>
          <cell r="D684" t="str">
            <v>فتحيه</v>
          </cell>
          <cell r="E684" t="str">
            <v>أنثى</v>
          </cell>
          <cell r="F684" t="str">
            <v>دمشق</v>
          </cell>
          <cell r="G684">
            <v>35436</v>
          </cell>
          <cell r="H684" t="str">
            <v>العربية السورية</v>
          </cell>
          <cell r="I684" t="str">
            <v>الثالثة</v>
          </cell>
          <cell r="J684" t="str">
            <v>فنون نسوية</v>
          </cell>
          <cell r="K684" t="str">
            <v/>
          </cell>
          <cell r="Q684" t="str">
            <v/>
          </cell>
          <cell r="R684" t="str">
            <v>maryam shams alden</v>
          </cell>
          <cell r="S684" t="str">
            <v>basher</v>
          </cell>
          <cell r="T684" t="str">
            <v>fathia</v>
          </cell>
          <cell r="U684" t="str">
            <v>damascus</v>
          </cell>
          <cell r="V684" t="str">
            <v/>
          </cell>
          <cell r="W684" t="str">
            <v/>
          </cell>
          <cell r="X684" t="str">
            <v/>
          </cell>
          <cell r="Y684" t="str">
            <v/>
          </cell>
          <cell r="Z684" t="str">
            <v/>
          </cell>
          <cell r="AA684" t="str">
            <v/>
          </cell>
          <cell r="AB684" t="str">
            <v/>
          </cell>
          <cell r="AC684" t="str">
            <v/>
          </cell>
        </row>
        <row r="685">
          <cell r="A685">
            <v>521014</v>
          </cell>
          <cell r="B685" t="str">
            <v xml:space="preserve">مضى ابراهيم </v>
          </cell>
          <cell r="C685" t="str">
            <v xml:space="preserve">هيثم </v>
          </cell>
          <cell r="D685" t="str">
            <v>شفيقة</v>
          </cell>
          <cell r="E685" t="str">
            <v>أنثى</v>
          </cell>
          <cell r="F685" t="str">
            <v xml:space="preserve">اللاذقية </v>
          </cell>
          <cell r="G685">
            <v>30484</v>
          </cell>
          <cell r="H685" t="str">
            <v>العربية السورية</v>
          </cell>
          <cell r="I685" t="str">
            <v>الثانية</v>
          </cell>
          <cell r="J685" t="str">
            <v>أدبي</v>
          </cell>
          <cell r="L685" t="str">
            <v>اللاذقية</v>
          </cell>
          <cell r="Q685" t="str">
            <v/>
          </cell>
          <cell r="R685" t="str">
            <v>moda ebraheem</v>
          </cell>
          <cell r="S685" t="str">
            <v>haytham</v>
          </cell>
          <cell r="T685" t="str">
            <v>shfakha</v>
          </cell>
          <cell r="U685" t="str">
            <v>damascous</v>
          </cell>
          <cell r="V685" t="str">
            <v/>
          </cell>
          <cell r="W685" t="str">
            <v/>
          </cell>
          <cell r="X685" t="str">
            <v/>
          </cell>
          <cell r="Y685" t="str">
            <v/>
          </cell>
          <cell r="Z685" t="str">
            <v/>
          </cell>
          <cell r="AA685" t="str">
            <v/>
          </cell>
          <cell r="AB685" t="str">
            <v/>
          </cell>
          <cell r="AC685" t="str">
            <v/>
          </cell>
        </row>
        <row r="686">
          <cell r="A686">
            <v>521022</v>
          </cell>
          <cell r="B686" t="str">
            <v xml:space="preserve">منار قاسم </v>
          </cell>
          <cell r="C686" t="str">
            <v>محمد</v>
          </cell>
          <cell r="D686" t="str">
            <v>فاطمه</v>
          </cell>
          <cell r="E686" t="str">
            <v>أنثى</v>
          </cell>
          <cell r="F686" t="str">
            <v>جيرود</v>
          </cell>
          <cell r="G686">
            <v>31069</v>
          </cell>
          <cell r="H686" t="str">
            <v>العربية السورية</v>
          </cell>
          <cell r="I686" t="str">
            <v>الثانية</v>
          </cell>
          <cell r="J686" t="str">
            <v>علمي</v>
          </cell>
          <cell r="K686">
            <v>2003</v>
          </cell>
        </row>
        <row r="687">
          <cell r="A687">
            <v>521027</v>
          </cell>
          <cell r="B687" t="str">
            <v xml:space="preserve">منال الفهد </v>
          </cell>
          <cell r="C687" t="str">
            <v>عبد الوهاب</v>
          </cell>
          <cell r="D687" t="str">
            <v>عائشة</v>
          </cell>
          <cell r="E687" t="str">
            <v>أنثى</v>
          </cell>
          <cell r="F687" t="str">
            <v>دير الزور</v>
          </cell>
          <cell r="G687">
            <v>31413</v>
          </cell>
          <cell r="H687" t="str">
            <v>العربية السورية</v>
          </cell>
          <cell r="I687" t="str">
            <v>الرابعة</v>
          </cell>
          <cell r="J687" t="str">
            <v>أدبي</v>
          </cell>
          <cell r="K687" t="str">
            <v/>
          </cell>
          <cell r="Q687" t="str">
            <v/>
          </cell>
          <cell r="R687" t="str">
            <v>manal alfahed</v>
          </cell>
          <cell r="S687" t="str">
            <v>wahab</v>
          </cell>
          <cell r="T687" t="str">
            <v>asha</v>
          </cell>
          <cell r="U687" t="str">
            <v>der alzoor</v>
          </cell>
          <cell r="V687" t="str">
            <v/>
          </cell>
          <cell r="W687" t="str">
            <v/>
          </cell>
          <cell r="X687" t="str">
            <v/>
          </cell>
          <cell r="Y687" t="str">
            <v/>
          </cell>
          <cell r="Z687" t="str">
            <v/>
          </cell>
          <cell r="AA687" t="str">
            <v/>
          </cell>
          <cell r="AB687" t="str">
            <v/>
          </cell>
          <cell r="AC687" t="str">
            <v/>
          </cell>
        </row>
        <row r="688">
          <cell r="A688">
            <v>521029</v>
          </cell>
          <cell r="B688" t="str">
            <v>منال برنبو</v>
          </cell>
          <cell r="C688" t="str">
            <v>يوسف</v>
          </cell>
          <cell r="D688" t="str">
            <v>منى</v>
          </cell>
          <cell r="E688" t="str">
            <v>أنثى</v>
          </cell>
          <cell r="F688" t="str">
            <v>دمشق</v>
          </cell>
          <cell r="G688">
            <v>34700</v>
          </cell>
          <cell r="H688" t="str">
            <v>العربية السورية</v>
          </cell>
          <cell r="I688" t="str">
            <v>الثانية</v>
          </cell>
          <cell r="J688" t="str">
            <v xml:space="preserve">معهد فنون </v>
          </cell>
        </row>
        <row r="689">
          <cell r="A689">
            <v>521035</v>
          </cell>
          <cell r="B689" t="str">
            <v>منال محمد</v>
          </cell>
          <cell r="C689" t="str">
            <v xml:space="preserve">مرهج </v>
          </cell>
          <cell r="D689" t="str">
            <v>تماثيل</v>
          </cell>
          <cell r="E689" t="str">
            <v>أنثى</v>
          </cell>
          <cell r="F689" t="str">
            <v>دمشق</v>
          </cell>
          <cell r="G689">
            <v>32425</v>
          </cell>
          <cell r="H689" t="str">
            <v>العربية السورية</v>
          </cell>
          <cell r="I689" t="str">
            <v>الرابعة</v>
          </cell>
          <cell r="J689" t="str">
            <v>أدبي</v>
          </cell>
          <cell r="K689" t="str">
            <v/>
          </cell>
          <cell r="Q689" t="str">
            <v/>
          </cell>
          <cell r="R689" t="str">
            <v xml:space="preserve">manal  mohamaad </v>
          </cell>
          <cell r="S689" t="str">
            <v xml:space="preserve">mrhij </v>
          </cell>
          <cell r="T689" t="str">
            <v xml:space="preserve">tmathel </v>
          </cell>
          <cell r="U689" t="str">
            <v>damascous</v>
          </cell>
          <cell r="V689" t="str">
            <v/>
          </cell>
          <cell r="W689" t="str">
            <v/>
          </cell>
          <cell r="X689" t="str">
            <v/>
          </cell>
          <cell r="Y689" t="str">
            <v/>
          </cell>
          <cell r="Z689" t="str">
            <v/>
          </cell>
          <cell r="AA689" t="str">
            <v/>
          </cell>
          <cell r="AB689" t="str">
            <v/>
          </cell>
          <cell r="AC689" t="str">
            <v/>
          </cell>
        </row>
        <row r="690">
          <cell r="A690">
            <v>521038</v>
          </cell>
          <cell r="B690" t="str">
            <v>منى الخضري</v>
          </cell>
          <cell r="C690" t="str">
            <v>زياد</v>
          </cell>
          <cell r="D690" t="str">
            <v>ميادة</v>
          </cell>
          <cell r="E690" t="str">
            <v>أنثى</v>
          </cell>
          <cell r="F690" t="str">
            <v>كسوة</v>
          </cell>
          <cell r="G690">
            <v>35796</v>
          </cell>
          <cell r="H690" t="str">
            <v>العربية السورية</v>
          </cell>
          <cell r="I690" t="str">
            <v>الثالثة</v>
          </cell>
          <cell r="J690" t="str">
            <v>أدبي</v>
          </cell>
          <cell r="K690">
            <v>2015</v>
          </cell>
        </row>
        <row r="691">
          <cell r="A691">
            <v>521046</v>
          </cell>
          <cell r="B691" t="str">
            <v xml:space="preserve">منى عز الدين </v>
          </cell>
          <cell r="C691" t="str">
            <v xml:space="preserve">بشير </v>
          </cell>
          <cell r="D691" t="str">
            <v>اميره</v>
          </cell>
          <cell r="E691" t="str">
            <v>أنثى</v>
          </cell>
          <cell r="F691" t="str">
            <v>حفير تحتا</v>
          </cell>
          <cell r="G691">
            <v>35247</v>
          </cell>
          <cell r="H691" t="str">
            <v>العربية السورية</v>
          </cell>
          <cell r="I691" t="str">
            <v>الثالثة</v>
          </cell>
          <cell r="J691" t="str">
            <v>فنون نسوية</v>
          </cell>
          <cell r="K691">
            <v>2019</v>
          </cell>
          <cell r="Q691" t="str">
            <v/>
          </cell>
          <cell r="R691" t="str">
            <v>MONA EZZEDDEN</v>
          </cell>
          <cell r="S691" t="str">
            <v>BASHIR</v>
          </cell>
          <cell r="T691" t="str">
            <v>AMIRA</v>
          </cell>
          <cell r="U691" t="str">
            <v>HAFER TAHTA</v>
          </cell>
          <cell r="V691" t="str">
            <v/>
          </cell>
          <cell r="W691" t="str">
            <v/>
          </cell>
          <cell r="X691" t="str">
            <v/>
          </cell>
          <cell r="Y691" t="str">
            <v/>
          </cell>
          <cell r="Z691" t="str">
            <v/>
          </cell>
          <cell r="AA691" t="str">
            <v/>
          </cell>
          <cell r="AB691" t="str">
            <v/>
          </cell>
          <cell r="AC691" t="str">
            <v/>
          </cell>
        </row>
        <row r="692">
          <cell r="A692">
            <v>521050</v>
          </cell>
          <cell r="B692" t="str">
            <v xml:space="preserve">مها المجذوب </v>
          </cell>
          <cell r="C692" t="str">
            <v xml:space="preserve">محمد سعيد </v>
          </cell>
          <cell r="D692" t="str">
            <v>ازدهار</v>
          </cell>
          <cell r="E692" t="str">
            <v>أنثى</v>
          </cell>
          <cell r="F692" t="str">
            <v>شام</v>
          </cell>
          <cell r="G692">
            <v>23138</v>
          </cell>
          <cell r="H692" t="str">
            <v>العربية السورية</v>
          </cell>
          <cell r="I692" t="str">
            <v>الرابعة</v>
          </cell>
          <cell r="J692" t="str">
            <v>أدبي</v>
          </cell>
          <cell r="K692" t="str">
            <v/>
          </cell>
          <cell r="Q692" t="str">
            <v/>
          </cell>
          <cell r="R692" t="str">
            <v>MAHA ALMAJZOUB</v>
          </cell>
          <cell r="S692" t="str">
            <v>MHD SAIED</v>
          </cell>
          <cell r="T692" t="str">
            <v>EZDEHAR</v>
          </cell>
          <cell r="U692" t="str">
            <v>DAMASCUS</v>
          </cell>
          <cell r="V692" t="str">
            <v/>
          </cell>
          <cell r="W692" t="str">
            <v/>
          </cell>
          <cell r="X692" t="str">
            <v/>
          </cell>
          <cell r="Y692" t="str">
            <v/>
          </cell>
          <cell r="Z692" t="str">
            <v/>
          </cell>
          <cell r="AA692" t="str">
            <v/>
          </cell>
          <cell r="AB692" t="str">
            <v/>
          </cell>
          <cell r="AC692" t="str">
            <v>مستنفذ فصل اول 2023-2024</v>
          </cell>
        </row>
        <row r="693">
          <cell r="A693">
            <v>521053</v>
          </cell>
          <cell r="B693" t="str">
            <v xml:space="preserve">مها خورشيد </v>
          </cell>
          <cell r="C693" t="str">
            <v xml:space="preserve">عبدالله </v>
          </cell>
          <cell r="D693" t="str">
            <v>امنه</v>
          </cell>
          <cell r="E693" t="str">
            <v>أنثى</v>
          </cell>
          <cell r="F693" t="str">
            <v>دمشق</v>
          </cell>
          <cell r="G693" t="str">
            <v>1/10/1988</v>
          </cell>
          <cell r="H693" t="str">
            <v>العربية السورية</v>
          </cell>
          <cell r="I693" t="str">
            <v>الرابعة</v>
          </cell>
          <cell r="J693" t="str">
            <v>فنون نسوية</v>
          </cell>
          <cell r="K693" t="str">
            <v>2005</v>
          </cell>
          <cell r="L693" t="str">
            <v>دمشق</v>
          </cell>
          <cell r="Q693" t="str">
            <v/>
          </cell>
          <cell r="R693" t="str">
            <v>MAHA KHORCHID</v>
          </cell>
          <cell r="S693" t="str">
            <v>ABDULLAH</v>
          </cell>
          <cell r="T693" t="str">
            <v>AMNEH</v>
          </cell>
          <cell r="U693" t="str">
            <v>DAMASCUS</v>
          </cell>
          <cell r="V693" t="str">
            <v/>
          </cell>
          <cell r="W693" t="str">
            <v/>
          </cell>
          <cell r="X693" t="str">
            <v/>
          </cell>
          <cell r="Y693" t="str">
            <v/>
          </cell>
          <cell r="Z693" t="str">
            <v/>
          </cell>
          <cell r="AA693" t="str">
            <v/>
          </cell>
          <cell r="AB693" t="str">
            <v/>
          </cell>
          <cell r="AC693" t="str">
            <v/>
          </cell>
        </row>
        <row r="694">
          <cell r="A694">
            <v>521069</v>
          </cell>
          <cell r="B694" t="str">
            <v>مياس نونو</v>
          </cell>
          <cell r="C694" t="str">
            <v>محمد</v>
          </cell>
          <cell r="D694" t="str">
            <v>ابتسام</v>
          </cell>
          <cell r="E694" t="str">
            <v>أنثى</v>
          </cell>
          <cell r="F694" t="str">
            <v>دمشق</v>
          </cell>
          <cell r="G694">
            <v>35879</v>
          </cell>
          <cell r="H694" t="str">
            <v>العربية السورية</v>
          </cell>
          <cell r="I694" t="str">
            <v>الثالثة حديث</v>
          </cell>
          <cell r="J694" t="str">
            <v>فنون نسوية</v>
          </cell>
        </row>
        <row r="695">
          <cell r="A695">
            <v>521077</v>
          </cell>
          <cell r="B695" t="str">
            <v xml:space="preserve">ميس البدي </v>
          </cell>
          <cell r="C695" t="str">
            <v>محمد</v>
          </cell>
          <cell r="D695" t="str">
            <v>امينه</v>
          </cell>
          <cell r="E695" t="str">
            <v>انثى</v>
          </cell>
          <cell r="F695" t="str">
            <v>اللاذقية</v>
          </cell>
          <cell r="G695">
            <v>35432</v>
          </cell>
          <cell r="H695" t="str">
            <v>العربية السورية</v>
          </cell>
          <cell r="I695" t="str">
            <v>الثالثة</v>
          </cell>
          <cell r="J695" t="str">
            <v>فنون نسوية</v>
          </cell>
          <cell r="L695" t="str">
            <v>اللاذقية</v>
          </cell>
          <cell r="Q695" t="str">
            <v/>
          </cell>
          <cell r="R695" t="str">
            <v>MAIS ALBDI</v>
          </cell>
          <cell r="S695" t="str">
            <v>MOHAMMAD</v>
          </cell>
          <cell r="T695" t="str">
            <v>AMENA</v>
          </cell>
          <cell r="U695" t="str">
            <v>LATAKIA</v>
          </cell>
          <cell r="V695" t="str">
            <v/>
          </cell>
          <cell r="W695" t="str">
            <v/>
          </cell>
          <cell r="X695" t="str">
            <v/>
          </cell>
          <cell r="Y695" t="str">
            <v/>
          </cell>
          <cell r="Z695" t="str">
            <v/>
          </cell>
          <cell r="AA695" t="str">
            <v/>
          </cell>
          <cell r="AB695" t="str">
            <v/>
          </cell>
          <cell r="AC695" t="str">
            <v/>
          </cell>
        </row>
        <row r="696">
          <cell r="A696">
            <v>521084</v>
          </cell>
          <cell r="B696" t="str">
            <v xml:space="preserve">ميساء الحاج علي </v>
          </cell>
          <cell r="C696" t="str">
            <v xml:space="preserve">فؤاد </v>
          </cell>
          <cell r="D696" t="str">
            <v>فاطمه</v>
          </cell>
          <cell r="E696" t="str">
            <v>أنثى</v>
          </cell>
          <cell r="F696" t="str">
            <v>دمشق</v>
          </cell>
          <cell r="G696">
            <v>26721</v>
          </cell>
          <cell r="H696" t="str">
            <v>العربية السورية</v>
          </cell>
          <cell r="I696" t="str">
            <v>الثالثة</v>
          </cell>
          <cell r="J696" t="str">
            <v>علمي</v>
          </cell>
          <cell r="K696" t="str">
            <v/>
          </cell>
          <cell r="Q696" t="str">
            <v/>
          </cell>
          <cell r="R696" t="str">
            <v>MAYSAA ALHAJ ALI</v>
          </cell>
          <cell r="S696" t="str">
            <v>FOUAD</v>
          </cell>
          <cell r="T696" t="str">
            <v>FATIMA</v>
          </cell>
          <cell r="U696" t="str">
            <v>DAMASCUS</v>
          </cell>
          <cell r="V696" t="str">
            <v/>
          </cell>
          <cell r="W696" t="str">
            <v/>
          </cell>
          <cell r="X696" t="str">
            <v/>
          </cell>
          <cell r="Y696" t="str">
            <v/>
          </cell>
          <cell r="Z696" t="str">
            <v/>
          </cell>
          <cell r="AA696" t="str">
            <v/>
          </cell>
          <cell r="AB696" t="str">
            <v/>
          </cell>
          <cell r="AC696" t="str">
            <v/>
          </cell>
        </row>
        <row r="697">
          <cell r="A697">
            <v>521103</v>
          </cell>
          <cell r="B697" t="str">
            <v>ناديا سيد احمد</v>
          </cell>
          <cell r="C697" t="str">
            <v>سامر</v>
          </cell>
          <cell r="D697" t="str">
            <v>رندة</v>
          </cell>
          <cell r="E697" t="str">
            <v>أنثى</v>
          </cell>
          <cell r="F697" t="str">
            <v xml:space="preserve">جديدة عرطوز </v>
          </cell>
          <cell r="G697">
            <v>35707</v>
          </cell>
          <cell r="H697" t="str">
            <v>العربية السورية</v>
          </cell>
          <cell r="I697" t="str">
            <v>الرابعة</v>
          </cell>
          <cell r="J697" t="str">
            <v>أدبي</v>
          </cell>
          <cell r="K697">
            <v>2016</v>
          </cell>
          <cell r="Q697" t="str">
            <v/>
          </cell>
          <cell r="R697" t="str">
            <v xml:space="preserve">nadea  saed ahmad </v>
          </cell>
          <cell r="S697" t="str">
            <v xml:space="preserve">samer </v>
          </cell>
          <cell r="T697" t="str">
            <v>randa</v>
          </cell>
          <cell r="U697" t="str">
            <v xml:space="preserve">damas </v>
          </cell>
          <cell r="V697" t="str">
            <v/>
          </cell>
          <cell r="W697" t="str">
            <v/>
          </cell>
          <cell r="X697" t="str">
            <v/>
          </cell>
          <cell r="Y697" t="str">
            <v/>
          </cell>
          <cell r="Z697" t="str">
            <v/>
          </cell>
          <cell r="AA697" t="str">
            <v/>
          </cell>
          <cell r="AB697" t="str">
            <v/>
          </cell>
          <cell r="AC697" t="str">
            <v/>
          </cell>
        </row>
        <row r="698">
          <cell r="A698">
            <v>521119</v>
          </cell>
          <cell r="B698" t="str">
            <v xml:space="preserve">نداء سمير </v>
          </cell>
          <cell r="C698" t="str">
            <v xml:space="preserve">مصطفى </v>
          </cell>
          <cell r="D698" t="str">
            <v>سعاد</v>
          </cell>
          <cell r="E698" t="str">
            <v>أنثى</v>
          </cell>
          <cell r="F698" t="str">
            <v>جيرود</v>
          </cell>
          <cell r="G698">
            <v>34719</v>
          </cell>
          <cell r="H698" t="str">
            <v>العربية السورية</v>
          </cell>
          <cell r="I698" t="str">
            <v>الرابعة</v>
          </cell>
          <cell r="J698" t="str">
            <v>أدبي</v>
          </cell>
          <cell r="K698">
            <v>2014</v>
          </cell>
          <cell r="Q698" t="str">
            <v/>
          </cell>
          <cell r="R698" t="str">
            <v>NEDAA SAMIER</v>
          </cell>
          <cell r="S698" t="str">
            <v>MOUSTAFA</v>
          </cell>
          <cell r="T698" t="str">
            <v>SUAAD</v>
          </cell>
          <cell r="U698" t="str">
            <v>DAMAS SUBURB</v>
          </cell>
          <cell r="V698" t="str">
            <v/>
          </cell>
          <cell r="W698" t="str">
            <v/>
          </cell>
          <cell r="X698" t="str">
            <v/>
          </cell>
          <cell r="Y698" t="str">
            <v/>
          </cell>
          <cell r="Z698" t="str">
            <v/>
          </cell>
          <cell r="AA698" t="str">
            <v/>
          </cell>
          <cell r="AB698" t="str">
            <v/>
          </cell>
          <cell r="AC698" t="str">
            <v/>
          </cell>
        </row>
        <row r="699">
          <cell r="A699">
            <v>521140</v>
          </cell>
          <cell r="B699" t="str">
            <v xml:space="preserve">نسرين يوسف </v>
          </cell>
          <cell r="C699" t="str">
            <v xml:space="preserve">حبيب </v>
          </cell>
          <cell r="D699" t="str">
            <v>هدى</v>
          </cell>
          <cell r="E699" t="str">
            <v>أنثى</v>
          </cell>
          <cell r="F699" t="str">
            <v>درمينة</v>
          </cell>
          <cell r="G699">
            <v>30168</v>
          </cell>
          <cell r="H699" t="str">
            <v>العربية السورية</v>
          </cell>
          <cell r="I699" t="str">
            <v>الرابعة</v>
          </cell>
          <cell r="J699" t="str">
            <v>فنون نسوية</v>
          </cell>
          <cell r="L699" t="str">
            <v>اللاذقية</v>
          </cell>
          <cell r="Q699" t="str">
            <v/>
          </cell>
          <cell r="R699" t="str">
            <v>NISREEN YOUSEF</v>
          </cell>
          <cell r="S699" t="str">
            <v>HABIB</v>
          </cell>
          <cell r="T699" t="str">
            <v>HOUDA</v>
          </cell>
          <cell r="U699" t="str">
            <v>LATAKIA</v>
          </cell>
          <cell r="V699" t="str">
            <v/>
          </cell>
          <cell r="W699" t="str">
            <v/>
          </cell>
          <cell r="X699" t="str">
            <v/>
          </cell>
          <cell r="Y699" t="str">
            <v/>
          </cell>
          <cell r="Z699" t="str">
            <v/>
          </cell>
          <cell r="AA699" t="str">
            <v/>
          </cell>
          <cell r="AB699" t="str">
            <v/>
          </cell>
          <cell r="AC699" t="str">
            <v/>
          </cell>
        </row>
        <row r="700">
          <cell r="A700">
            <v>521143</v>
          </cell>
          <cell r="B700" t="str">
            <v xml:space="preserve">نعيمة ونوس </v>
          </cell>
          <cell r="C700" t="str">
            <v xml:space="preserve">نزار </v>
          </cell>
          <cell r="D700" t="str">
            <v>رمزه</v>
          </cell>
          <cell r="E700" t="str">
            <v>أنثى</v>
          </cell>
          <cell r="F700" t="str">
            <v>طرطوس</v>
          </cell>
          <cell r="G700">
            <v>28034</v>
          </cell>
          <cell r="H700" t="str">
            <v>العربية السورية</v>
          </cell>
          <cell r="I700" t="str">
            <v>الرابعة</v>
          </cell>
          <cell r="J700" t="str">
            <v>أدبي</v>
          </cell>
          <cell r="Q700" t="str">
            <v/>
          </cell>
          <cell r="R700" t="str">
            <v>NAEMA WANOUS</v>
          </cell>
          <cell r="S700" t="str">
            <v>NIEZAR</v>
          </cell>
          <cell r="T700" t="str">
            <v>RAMZA</v>
          </cell>
          <cell r="U700" t="str">
            <v>TARTOUS</v>
          </cell>
          <cell r="V700" t="str">
            <v/>
          </cell>
          <cell r="W700" t="str">
            <v/>
          </cell>
          <cell r="X700" t="str">
            <v/>
          </cell>
          <cell r="Y700" t="str">
            <v/>
          </cell>
          <cell r="Z700" t="str">
            <v/>
          </cell>
          <cell r="AA700" t="str">
            <v/>
          </cell>
          <cell r="AB700" t="str">
            <v/>
          </cell>
          <cell r="AC700" t="str">
            <v/>
          </cell>
        </row>
        <row r="701">
          <cell r="A701">
            <v>521155</v>
          </cell>
          <cell r="B701" t="str">
            <v>نور ابراهيم</v>
          </cell>
          <cell r="C701" t="str">
            <v xml:space="preserve">سهيل </v>
          </cell>
          <cell r="D701" t="str">
            <v>اسيه</v>
          </cell>
          <cell r="E701" t="str">
            <v>أنثى</v>
          </cell>
          <cell r="F701" t="str">
            <v>نواطيف</v>
          </cell>
          <cell r="G701">
            <v>34090</v>
          </cell>
          <cell r="H701" t="str">
            <v>العربية السورية</v>
          </cell>
          <cell r="I701" t="str">
            <v>الرابعة</v>
          </cell>
          <cell r="J701" t="str">
            <v>فنون نسوية</v>
          </cell>
          <cell r="K701">
            <v>2013</v>
          </cell>
          <cell r="Q701" t="str">
            <v/>
          </cell>
          <cell r="R701" t="str">
            <v>NOUR IBRAHEEM</v>
          </cell>
          <cell r="S701" t="str">
            <v>SOHEEL</v>
          </cell>
          <cell r="T701" t="str">
            <v>ASIA</v>
          </cell>
          <cell r="U701" t="str">
            <v>TARTOUS</v>
          </cell>
          <cell r="V701" t="str">
            <v/>
          </cell>
          <cell r="W701" t="str">
            <v/>
          </cell>
          <cell r="X701" t="str">
            <v/>
          </cell>
          <cell r="Y701" t="str">
            <v/>
          </cell>
          <cell r="Z701" t="str">
            <v/>
          </cell>
          <cell r="AA701" t="str">
            <v/>
          </cell>
          <cell r="AB701" t="str">
            <v/>
          </cell>
          <cell r="AC701" t="str">
            <v/>
          </cell>
        </row>
        <row r="702">
          <cell r="A702">
            <v>521160</v>
          </cell>
          <cell r="B702" t="str">
            <v xml:space="preserve">نور الباشا </v>
          </cell>
          <cell r="C702" t="str">
            <v xml:space="preserve">مصطفى </v>
          </cell>
          <cell r="D702" t="str">
            <v>خوله</v>
          </cell>
          <cell r="E702" t="str">
            <v>أنثى</v>
          </cell>
          <cell r="F702" t="str">
            <v>التل</v>
          </cell>
          <cell r="G702">
            <v>35514</v>
          </cell>
          <cell r="H702" t="str">
            <v>العربية السورية</v>
          </cell>
          <cell r="I702" t="str">
            <v>الثانية</v>
          </cell>
          <cell r="J702" t="str">
            <v>أدبي</v>
          </cell>
          <cell r="K702" t="str">
            <v/>
          </cell>
          <cell r="Q702" t="str">
            <v/>
          </cell>
          <cell r="R702" t="str">
            <v>nour albasha</v>
          </cell>
          <cell r="S702" t="str">
            <v>mostafa</v>
          </cell>
          <cell r="T702" t="str">
            <v>khawla</v>
          </cell>
          <cell r="U702" t="str">
            <v>altal</v>
          </cell>
          <cell r="V702" t="str">
            <v/>
          </cell>
          <cell r="W702" t="str">
            <v/>
          </cell>
          <cell r="X702" t="str">
            <v/>
          </cell>
          <cell r="Y702" t="str">
            <v/>
          </cell>
          <cell r="Z702" t="str">
            <v/>
          </cell>
          <cell r="AA702" t="str">
            <v/>
          </cell>
          <cell r="AB702" t="str">
            <v/>
          </cell>
          <cell r="AC702" t="str">
            <v/>
          </cell>
        </row>
        <row r="703">
          <cell r="A703">
            <v>521163</v>
          </cell>
          <cell r="B703" t="str">
            <v xml:space="preserve">نور الخطيب الجشي </v>
          </cell>
          <cell r="C703" t="str">
            <v xml:space="preserve">ابراهيم </v>
          </cell>
          <cell r="D703" t="str">
            <v>فاطمة</v>
          </cell>
          <cell r="E703" t="str">
            <v>أنثى</v>
          </cell>
          <cell r="F703" t="str">
            <v>كفر شمس</v>
          </cell>
          <cell r="G703">
            <v>35817</v>
          </cell>
          <cell r="H703" t="str">
            <v>العربية السورية</v>
          </cell>
          <cell r="I703" t="str">
            <v>الثانية</v>
          </cell>
          <cell r="J703" t="str">
            <v>أدبي</v>
          </cell>
          <cell r="Q703" t="str">
            <v/>
          </cell>
          <cell r="R703" t="str">
            <v>nour alkhateb aljashi</v>
          </cell>
          <cell r="S703" t="str">
            <v>ebraheem</v>
          </cell>
          <cell r="T703" t="str">
            <v>fatema</v>
          </cell>
          <cell r="U703" t="str">
            <v>kafar shams</v>
          </cell>
          <cell r="V703" t="str">
            <v/>
          </cell>
          <cell r="W703" t="str">
            <v/>
          </cell>
          <cell r="X703" t="str">
            <v/>
          </cell>
          <cell r="Y703" t="str">
            <v/>
          </cell>
          <cell r="Z703" t="str">
            <v/>
          </cell>
          <cell r="AA703" t="str">
            <v/>
          </cell>
          <cell r="AB703" t="str">
            <v>م</v>
          </cell>
          <cell r="AC703" t="str">
            <v/>
          </cell>
        </row>
        <row r="704">
          <cell r="A704">
            <v>521165</v>
          </cell>
          <cell r="B704" t="str">
            <v xml:space="preserve">نور الشام الخجا </v>
          </cell>
          <cell r="C704" t="str">
            <v xml:space="preserve">محمد رامز </v>
          </cell>
          <cell r="D704" t="str">
            <v>غفران</v>
          </cell>
          <cell r="E704" t="str">
            <v>أنثى</v>
          </cell>
          <cell r="F704" t="str">
            <v>دمشق</v>
          </cell>
          <cell r="G704">
            <v>36161</v>
          </cell>
          <cell r="H704" t="str">
            <v>العربية السورية</v>
          </cell>
          <cell r="I704" t="str">
            <v>الرابعة</v>
          </cell>
          <cell r="J704" t="str">
            <v>شرعية</v>
          </cell>
          <cell r="K704" t="str">
            <v/>
          </cell>
          <cell r="Q704" t="str">
            <v/>
          </cell>
          <cell r="R704" t="str">
            <v>noor alsham alkhoja</v>
          </cell>
          <cell r="S704" t="str">
            <v>mohmad ramez</v>
          </cell>
          <cell r="T704" t="str">
            <v>khofan</v>
          </cell>
          <cell r="U704" t="str">
            <v>damascus</v>
          </cell>
          <cell r="V704" t="str">
            <v/>
          </cell>
          <cell r="W704" t="str">
            <v/>
          </cell>
          <cell r="X704" t="str">
            <v/>
          </cell>
          <cell r="Y704" t="str">
            <v/>
          </cell>
          <cell r="Z704" t="str">
            <v/>
          </cell>
          <cell r="AA704" t="str">
            <v/>
          </cell>
          <cell r="AB704" t="str">
            <v/>
          </cell>
          <cell r="AC704" t="str">
            <v/>
          </cell>
        </row>
        <row r="705">
          <cell r="A705">
            <v>521166</v>
          </cell>
          <cell r="B705" t="str">
            <v xml:space="preserve">نور الصفدي </v>
          </cell>
          <cell r="C705" t="str">
            <v xml:space="preserve">محمد ياسر </v>
          </cell>
          <cell r="D705" t="str">
            <v>حنان</v>
          </cell>
          <cell r="E705" t="str">
            <v>أنثى</v>
          </cell>
          <cell r="F705" t="str">
            <v>حجيره</v>
          </cell>
          <cell r="G705">
            <v>35065</v>
          </cell>
          <cell r="H705" t="str">
            <v>العربية السورية</v>
          </cell>
          <cell r="I705" t="str">
            <v>الثالثة</v>
          </cell>
          <cell r="J705" t="str">
            <v>فنون نسوية</v>
          </cell>
          <cell r="Q705" t="str">
            <v/>
          </cell>
          <cell r="R705" t="str">
            <v>NOOR ALSAFADI</v>
          </cell>
          <cell r="S705" t="str">
            <v>MHD YASSER</v>
          </cell>
          <cell r="T705" t="str">
            <v>HANAN</v>
          </cell>
          <cell r="U705" t="str">
            <v>DAMASCUS</v>
          </cell>
          <cell r="V705" t="str">
            <v/>
          </cell>
          <cell r="W705" t="str">
            <v/>
          </cell>
          <cell r="X705" t="str">
            <v/>
          </cell>
          <cell r="Y705" t="str">
            <v/>
          </cell>
          <cell r="Z705" t="str">
            <v/>
          </cell>
          <cell r="AA705" t="str">
            <v/>
          </cell>
          <cell r="AC705" t="str">
            <v>مستنفذ ثاني  2022-2023</v>
          </cell>
        </row>
        <row r="706">
          <cell r="A706">
            <v>521179</v>
          </cell>
          <cell r="B706" t="str">
            <v>نور جان غايري</v>
          </cell>
          <cell r="C706" t="str">
            <v>ياسر</v>
          </cell>
          <cell r="D706" t="str">
            <v>امينة</v>
          </cell>
          <cell r="E706" t="str">
            <v>أنثى</v>
          </cell>
          <cell r="F706" t="str">
            <v xml:space="preserve">دمشق </v>
          </cell>
          <cell r="G706">
            <v>35604</v>
          </cell>
          <cell r="H706" t="str">
            <v>العربية السورية</v>
          </cell>
          <cell r="I706" t="str">
            <v>الرابعة حديث</v>
          </cell>
          <cell r="J706" t="str">
            <v>أدبي</v>
          </cell>
          <cell r="L706" t="str">
            <v>القنيطرة</v>
          </cell>
          <cell r="Q706" t="str">
            <v/>
          </cell>
          <cell r="R706" t="str">
            <v>Nurjan Gairley</v>
          </cell>
          <cell r="S706" t="str">
            <v>Yasir</v>
          </cell>
          <cell r="T706" t="str">
            <v>Amena</v>
          </cell>
          <cell r="U706" t="str">
            <v>Damascus</v>
          </cell>
          <cell r="V706" t="str">
            <v/>
          </cell>
          <cell r="W706" t="str">
            <v/>
          </cell>
          <cell r="X706" t="str">
            <v/>
          </cell>
          <cell r="Y706" t="str">
            <v/>
          </cell>
          <cell r="Z706" t="str">
            <v/>
          </cell>
          <cell r="AA706" t="str">
            <v/>
          </cell>
          <cell r="AB706" t="str">
            <v/>
          </cell>
          <cell r="AC706" t="str">
            <v/>
          </cell>
        </row>
        <row r="707">
          <cell r="A707">
            <v>521180</v>
          </cell>
          <cell r="B707" t="str">
            <v>نور جبر</v>
          </cell>
          <cell r="C707" t="str">
            <v/>
          </cell>
          <cell r="D707" t="str">
            <v/>
          </cell>
          <cell r="E707" t="str">
            <v>أنثى</v>
          </cell>
          <cell r="F707" t="str">
            <v>دمشق</v>
          </cell>
          <cell r="G707">
            <v>35664</v>
          </cell>
          <cell r="H707" t="str">
            <v>الفلسطينية السورية</v>
          </cell>
          <cell r="I707" t="str">
            <v>الثالثة</v>
          </cell>
          <cell r="J707" t="str">
            <v>أدبي</v>
          </cell>
          <cell r="K707">
            <v>2017</v>
          </cell>
          <cell r="L707" t="str">
            <v>ريف دمشق</v>
          </cell>
          <cell r="Q707" t="str">
            <v/>
          </cell>
          <cell r="R707" t="str">
            <v>nour jabr</v>
          </cell>
          <cell r="S707" t="str">
            <v>mhmmad</v>
          </cell>
          <cell r="T707" t="str">
            <v>rajaa</v>
          </cell>
          <cell r="U707" t="str">
            <v>damascous</v>
          </cell>
          <cell r="V707" t="str">
            <v/>
          </cell>
          <cell r="W707" t="str">
            <v/>
          </cell>
          <cell r="X707" t="str">
            <v/>
          </cell>
          <cell r="Y707" t="str">
            <v/>
          </cell>
          <cell r="Z707" t="str">
            <v/>
          </cell>
          <cell r="AA707" t="str">
            <v/>
          </cell>
          <cell r="AB707" t="str">
            <v/>
          </cell>
          <cell r="AC707" t="str">
            <v/>
          </cell>
        </row>
        <row r="708">
          <cell r="A708">
            <v>521185</v>
          </cell>
          <cell r="B708" t="str">
            <v>نور عباس</v>
          </cell>
          <cell r="C708" t="str">
            <v>معين</v>
          </cell>
          <cell r="D708" t="str">
            <v>رفيقه</v>
          </cell>
          <cell r="E708" t="str">
            <v>أنثى</v>
          </cell>
          <cell r="F708" t="str">
            <v>جبلة</v>
          </cell>
          <cell r="G708">
            <v>35962</v>
          </cell>
          <cell r="H708" t="str">
            <v>العربية السورية</v>
          </cell>
          <cell r="I708" t="str">
            <v>الثانية</v>
          </cell>
          <cell r="J708" t="str">
            <v>علمي</v>
          </cell>
          <cell r="L708" t="str">
            <v>اللاذقية</v>
          </cell>
        </row>
        <row r="709">
          <cell r="A709">
            <v>521186</v>
          </cell>
          <cell r="B709" t="str">
            <v>نور عبد الفتاح</v>
          </cell>
          <cell r="C709" t="str">
            <v>وليد</v>
          </cell>
          <cell r="D709" t="str">
            <v>فاطمة</v>
          </cell>
          <cell r="E709" t="str">
            <v>أنثى</v>
          </cell>
          <cell r="F709" t="str">
            <v/>
          </cell>
          <cell r="H709" t="str">
            <v>العربية السورية</v>
          </cell>
          <cell r="I709" t="str">
            <v>الرابعة</v>
          </cell>
        </row>
        <row r="710">
          <cell r="A710">
            <v>521203</v>
          </cell>
          <cell r="B710" t="str">
            <v>نورا قباقيبي</v>
          </cell>
          <cell r="C710" t="str">
            <v>رفيق</v>
          </cell>
          <cell r="D710" t="str">
            <v>ناريمان</v>
          </cell>
          <cell r="E710" t="str">
            <v>أنثى</v>
          </cell>
          <cell r="F710" t="str">
            <v>دمشق</v>
          </cell>
          <cell r="G710">
            <v>31913</v>
          </cell>
          <cell r="H710" t="str">
            <v>العربية السورية</v>
          </cell>
          <cell r="I710" t="str">
            <v>الثانية</v>
          </cell>
          <cell r="J710" t="str">
            <v>فنون نسوية</v>
          </cell>
        </row>
        <row r="711">
          <cell r="A711">
            <v>521211</v>
          </cell>
          <cell r="B711" t="str">
            <v>نيفين السيد</v>
          </cell>
          <cell r="C711" t="str">
            <v>منير</v>
          </cell>
          <cell r="D711" t="str">
            <v>انصاف</v>
          </cell>
          <cell r="E711" t="str">
            <v>أنثى</v>
          </cell>
          <cell r="F711" t="str">
            <v>شقا</v>
          </cell>
          <cell r="G711">
            <v>30923</v>
          </cell>
          <cell r="H711" t="str">
            <v>العربية السورية</v>
          </cell>
          <cell r="I711" t="str">
            <v>الثانية</v>
          </cell>
          <cell r="J711" t="str">
            <v>فنون نسوية</v>
          </cell>
          <cell r="L711" t="str">
            <v>السويداء</v>
          </cell>
        </row>
        <row r="712">
          <cell r="A712">
            <v>521214</v>
          </cell>
          <cell r="B712" t="str">
            <v>هاجرالجبان</v>
          </cell>
          <cell r="C712" t="str">
            <v>ايمن</v>
          </cell>
          <cell r="D712" t="str">
            <v>اماني</v>
          </cell>
          <cell r="E712" t="str">
            <v>أنثى</v>
          </cell>
          <cell r="F712" t="str">
            <v>دمشق</v>
          </cell>
          <cell r="G712">
            <v>36173</v>
          </cell>
          <cell r="H712" t="str">
            <v>العربية السورية</v>
          </cell>
          <cell r="I712" t="str">
            <v>الثالثة</v>
          </cell>
          <cell r="J712" t="str">
            <v>فنون نسوية</v>
          </cell>
          <cell r="K712" t="str">
            <v/>
          </cell>
          <cell r="Q712" t="str">
            <v/>
          </cell>
          <cell r="R712" t="str">
            <v>Hagar Aljaban</v>
          </cell>
          <cell r="S712" t="str">
            <v>Ayman</v>
          </cell>
          <cell r="T712" t="str">
            <v>Amane</v>
          </cell>
          <cell r="U712" t="str">
            <v>Damascus</v>
          </cell>
          <cell r="V712" t="str">
            <v/>
          </cell>
          <cell r="W712" t="str">
            <v/>
          </cell>
          <cell r="X712" t="str">
            <v/>
          </cell>
          <cell r="Y712" t="str">
            <v/>
          </cell>
          <cell r="Z712" t="str">
            <v/>
          </cell>
          <cell r="AA712" t="str">
            <v/>
          </cell>
          <cell r="AB712" t="str">
            <v/>
          </cell>
          <cell r="AC712" t="str">
            <v/>
          </cell>
        </row>
        <row r="713">
          <cell r="A713">
            <v>521219</v>
          </cell>
          <cell r="B713" t="str">
            <v>هانية الهدهد</v>
          </cell>
          <cell r="C713" t="str">
            <v xml:space="preserve">محمد سعيد </v>
          </cell>
          <cell r="D713" t="str">
            <v>بنان</v>
          </cell>
          <cell r="E713" t="str">
            <v>أنثى</v>
          </cell>
          <cell r="F713" t="str">
            <v>دمشق</v>
          </cell>
          <cell r="G713">
            <v>30347</v>
          </cell>
          <cell r="H713" t="str">
            <v>العربية السورية</v>
          </cell>
          <cell r="I713" t="str">
            <v>الثالثة</v>
          </cell>
          <cell r="J713" t="str">
            <v>فنون نسوية</v>
          </cell>
          <cell r="Q713" t="str">
            <v/>
          </cell>
          <cell r="R713" t="str">
            <v>hanea alhdhd</v>
          </cell>
          <cell r="S713" t="str">
            <v>mhd saaed</v>
          </cell>
          <cell r="T713" t="str">
            <v>banan</v>
          </cell>
          <cell r="U713" t="str">
            <v>damascous</v>
          </cell>
          <cell r="V713" t="str">
            <v/>
          </cell>
          <cell r="W713" t="str">
            <v/>
          </cell>
          <cell r="X713" t="str">
            <v/>
          </cell>
          <cell r="Y713" t="str">
            <v/>
          </cell>
          <cell r="Z713" t="str">
            <v/>
          </cell>
          <cell r="AA713" t="str">
            <v/>
          </cell>
          <cell r="AB713" t="str">
            <v/>
          </cell>
          <cell r="AC713" t="str">
            <v/>
          </cell>
        </row>
        <row r="714">
          <cell r="A714">
            <v>521236</v>
          </cell>
          <cell r="B714" t="str">
            <v>هبة دعبول</v>
          </cell>
          <cell r="C714" t="str">
            <v>هيثم</v>
          </cell>
          <cell r="D714" t="str">
            <v>نداء</v>
          </cell>
          <cell r="E714" t="str">
            <v>أنثى</v>
          </cell>
          <cell r="F714" t="str">
            <v>دمشق</v>
          </cell>
          <cell r="G714">
            <v>35431</v>
          </cell>
          <cell r="H714" t="str">
            <v>العربية السورية</v>
          </cell>
          <cell r="I714" t="str">
            <v>الثالثة</v>
          </cell>
          <cell r="J714" t="str">
            <v>فنون نسوية</v>
          </cell>
          <cell r="Q714" t="str">
            <v/>
          </cell>
          <cell r="R714" t="str">
            <v>Heba Dabol</v>
          </cell>
          <cell r="S714" t="str">
            <v>Haetham</v>
          </cell>
          <cell r="T714" t="str">
            <v>Nedaa</v>
          </cell>
          <cell r="U714" t="str">
            <v>Damascus</v>
          </cell>
          <cell r="V714" t="str">
            <v/>
          </cell>
          <cell r="W714" t="str">
            <v/>
          </cell>
          <cell r="X714" t="str">
            <v/>
          </cell>
          <cell r="Y714" t="str">
            <v/>
          </cell>
          <cell r="Z714" t="str">
            <v/>
          </cell>
          <cell r="AA714" t="str">
            <v/>
          </cell>
          <cell r="AB714" t="str">
            <v/>
          </cell>
          <cell r="AC714" t="str">
            <v/>
          </cell>
        </row>
        <row r="715">
          <cell r="A715">
            <v>521241</v>
          </cell>
          <cell r="B715" t="str">
            <v>هبة عبد النبي</v>
          </cell>
          <cell r="C715" t="str">
            <v>قاسم</v>
          </cell>
          <cell r="D715" t="str">
            <v>فاطمة</v>
          </cell>
          <cell r="E715" t="str">
            <v>أنثى</v>
          </cell>
          <cell r="F715" t="str">
            <v>دمشق</v>
          </cell>
          <cell r="G715">
            <v>35513</v>
          </cell>
          <cell r="H715" t="str">
            <v>العربية السورية</v>
          </cell>
          <cell r="I715" t="str">
            <v>الرابعة</v>
          </cell>
          <cell r="J715" t="str">
            <v>أدبي</v>
          </cell>
          <cell r="K715">
            <v>2016</v>
          </cell>
          <cell r="Q715" t="str">
            <v/>
          </cell>
          <cell r="R715" t="str">
            <v>HEBA ABD ALNABE</v>
          </cell>
          <cell r="S715" t="str">
            <v>KASEM</v>
          </cell>
          <cell r="T715" t="str">
            <v>FATIMA</v>
          </cell>
          <cell r="U715" t="str">
            <v>DAMASCUS</v>
          </cell>
          <cell r="V715" t="str">
            <v/>
          </cell>
          <cell r="W715" t="str">
            <v/>
          </cell>
          <cell r="X715" t="str">
            <v/>
          </cell>
          <cell r="Y715" t="str">
            <v/>
          </cell>
          <cell r="Z715" t="str">
            <v/>
          </cell>
          <cell r="AA715" t="str">
            <v/>
          </cell>
          <cell r="AB715" t="str">
            <v/>
          </cell>
          <cell r="AC715" t="str">
            <v/>
          </cell>
        </row>
        <row r="716">
          <cell r="A716">
            <v>521243</v>
          </cell>
          <cell r="B716" t="str">
            <v>هبة كنعان</v>
          </cell>
          <cell r="C716" t="str">
            <v>محمد</v>
          </cell>
          <cell r="D716" t="str">
            <v>وفاء</v>
          </cell>
          <cell r="E716" t="str">
            <v>انثى</v>
          </cell>
          <cell r="F716" t="str">
            <v>جبرود</v>
          </cell>
          <cell r="H716" t="str">
            <v>العربية السورية</v>
          </cell>
          <cell r="I716" t="str">
            <v>الثانية</v>
          </cell>
          <cell r="J716" t="str">
            <v>علمي</v>
          </cell>
          <cell r="K716">
            <v>2016</v>
          </cell>
          <cell r="L716" t="str">
            <v>دمشق</v>
          </cell>
        </row>
        <row r="717">
          <cell r="A717">
            <v>521247</v>
          </cell>
          <cell r="B717" t="str">
            <v>هبه عباس</v>
          </cell>
          <cell r="C717" t="str">
            <v xml:space="preserve">سمير </v>
          </cell>
          <cell r="D717" t="str">
            <v>رباب</v>
          </cell>
          <cell r="E717" t="str">
            <v/>
          </cell>
          <cell r="F717" t="str">
            <v/>
          </cell>
          <cell r="G717" t="str">
            <v/>
          </cell>
          <cell r="I717" t="str">
            <v>الرابعة</v>
          </cell>
          <cell r="K717" t="str">
            <v/>
          </cell>
          <cell r="L717" t="str">
            <v/>
          </cell>
          <cell r="M717" t="str">
            <v/>
          </cell>
          <cell r="Q717" t="str">
            <v/>
          </cell>
          <cell r="R717" t="str">
            <v/>
          </cell>
          <cell r="S717" t="str">
            <v/>
          </cell>
          <cell r="T717" t="str">
            <v/>
          </cell>
          <cell r="U717" t="str">
            <v/>
          </cell>
          <cell r="V717" t="str">
            <v/>
          </cell>
          <cell r="W717" t="str">
            <v/>
          </cell>
          <cell r="X717" t="str">
            <v/>
          </cell>
          <cell r="Y717" t="str">
            <v/>
          </cell>
          <cell r="Z717" t="str">
            <v/>
          </cell>
          <cell r="AA717" t="str">
            <v/>
          </cell>
          <cell r="AB717" t="str">
            <v>م</v>
          </cell>
          <cell r="AC717" t="str">
            <v/>
          </cell>
        </row>
        <row r="718">
          <cell r="A718">
            <v>521258</v>
          </cell>
          <cell r="B718" t="str">
            <v>هدى بزازة</v>
          </cell>
          <cell r="C718" t="str">
            <v>محمد عدنان</v>
          </cell>
          <cell r="D718" t="str">
            <v>سمر</v>
          </cell>
          <cell r="E718" t="str">
            <v>أنثى</v>
          </cell>
          <cell r="F718" t="str">
            <v>دمشق</v>
          </cell>
          <cell r="G718">
            <v>34859</v>
          </cell>
          <cell r="H718" t="str">
            <v>العربية السورية</v>
          </cell>
          <cell r="I718" t="str">
            <v>الرابعة</v>
          </cell>
          <cell r="J718" t="str">
            <v>فنون نسوية</v>
          </cell>
          <cell r="K718" t="str">
            <v/>
          </cell>
          <cell r="Q718" t="str">
            <v/>
          </cell>
          <cell r="R718" t="str">
            <v>HOUDA BAZAZH</v>
          </cell>
          <cell r="S718" t="str">
            <v>MOHAMMAD</v>
          </cell>
          <cell r="T718" t="str">
            <v>SAMMAR</v>
          </cell>
          <cell r="U718" t="str">
            <v>DAMASCUS</v>
          </cell>
          <cell r="V718" t="str">
            <v/>
          </cell>
          <cell r="W718" t="str">
            <v/>
          </cell>
          <cell r="X718" t="str">
            <v/>
          </cell>
          <cell r="Y718" t="str">
            <v/>
          </cell>
          <cell r="Z718" t="str">
            <v/>
          </cell>
          <cell r="AA718" t="str">
            <v/>
          </cell>
          <cell r="AB718" t="str">
            <v/>
          </cell>
          <cell r="AC718" t="str">
            <v/>
          </cell>
        </row>
        <row r="719">
          <cell r="A719">
            <v>521262</v>
          </cell>
          <cell r="B719" t="str">
            <v xml:space="preserve">هدى قطب </v>
          </cell>
          <cell r="C719" t="str">
            <v xml:space="preserve">محمد نبيل </v>
          </cell>
          <cell r="D719" t="str">
            <v>هنا</v>
          </cell>
          <cell r="E719" t="str">
            <v>أنثى</v>
          </cell>
          <cell r="F719" t="str">
            <v>دمشق</v>
          </cell>
          <cell r="G719">
            <v>29428</v>
          </cell>
          <cell r="H719" t="str">
            <v>العربية السورية</v>
          </cell>
          <cell r="I719" t="str">
            <v>الرابعة</v>
          </cell>
          <cell r="J719" t="str">
            <v>أدبي</v>
          </cell>
          <cell r="K719" t="str">
            <v/>
          </cell>
          <cell r="Q719" t="str">
            <v/>
          </cell>
          <cell r="R719" t="str">
            <v>HUDA QOTAB</v>
          </cell>
          <cell r="S719" t="str">
            <v>MOH NABEL</v>
          </cell>
          <cell r="T719" t="str">
            <v>HANAA</v>
          </cell>
          <cell r="U719" t="str">
            <v>DAMASCUS</v>
          </cell>
          <cell r="V719" t="str">
            <v/>
          </cell>
          <cell r="W719" t="str">
            <v/>
          </cell>
          <cell r="X719" t="str">
            <v/>
          </cell>
          <cell r="Y719" t="str">
            <v/>
          </cell>
          <cell r="Z719" t="str">
            <v/>
          </cell>
          <cell r="AA719" t="str">
            <v/>
          </cell>
          <cell r="AB719" t="str">
            <v/>
          </cell>
          <cell r="AC719" t="str">
            <v/>
          </cell>
        </row>
        <row r="720">
          <cell r="A720">
            <v>521268</v>
          </cell>
          <cell r="B720" t="str">
            <v xml:space="preserve">هديل برغلة </v>
          </cell>
          <cell r="C720" t="str">
            <v>عزو</v>
          </cell>
          <cell r="D720" t="str">
            <v>امنة</v>
          </cell>
          <cell r="E720" t="str">
            <v>أنثى</v>
          </cell>
          <cell r="F720" t="str">
            <v>دوما</v>
          </cell>
          <cell r="G720">
            <v>34718</v>
          </cell>
          <cell r="H720" t="str">
            <v>العربية السورية</v>
          </cell>
          <cell r="I720" t="str">
            <v>الرابعة</v>
          </cell>
          <cell r="J720" t="str">
            <v>أدبي</v>
          </cell>
          <cell r="K720" t="str">
            <v/>
          </cell>
          <cell r="Q720" t="str">
            <v/>
          </cell>
          <cell r="R720" t="str">
            <v>HADIL BURGHLIH</v>
          </cell>
          <cell r="S720" t="str">
            <v>AZZO</v>
          </cell>
          <cell r="T720" t="str">
            <v>AMNIH</v>
          </cell>
          <cell r="U720" t="str">
            <v>DAMAS SUBURB</v>
          </cell>
          <cell r="V720" t="str">
            <v/>
          </cell>
          <cell r="W720" t="str">
            <v/>
          </cell>
          <cell r="X720" t="str">
            <v/>
          </cell>
          <cell r="Y720" t="str">
            <v/>
          </cell>
          <cell r="Z720" t="str">
            <v/>
          </cell>
          <cell r="AA720" t="str">
            <v/>
          </cell>
          <cell r="AB720" t="str">
            <v/>
          </cell>
          <cell r="AC720" t="str">
            <v/>
          </cell>
        </row>
        <row r="721">
          <cell r="A721">
            <v>521274</v>
          </cell>
          <cell r="B721" t="str">
            <v xml:space="preserve">هديل كشيك </v>
          </cell>
          <cell r="C721" t="str">
            <v xml:space="preserve">يوسف </v>
          </cell>
          <cell r="D721" t="str">
            <v>فيروز</v>
          </cell>
          <cell r="E721" t="str">
            <v>أنثى</v>
          </cell>
          <cell r="F721" t="str">
            <v>صحنايا</v>
          </cell>
          <cell r="G721">
            <v>32143</v>
          </cell>
          <cell r="H721" t="str">
            <v>العربية السورية</v>
          </cell>
          <cell r="I721" t="str">
            <v>الثالثة</v>
          </cell>
          <cell r="J721" t="str">
            <v>فنون نسوية</v>
          </cell>
          <cell r="K721" t="str">
            <v/>
          </cell>
          <cell r="Q721" t="str">
            <v/>
          </cell>
          <cell r="R721" t="str">
            <v>HADEL KSHEK</v>
          </cell>
          <cell r="S721" t="str">
            <v>YOUSIEF</v>
          </cell>
          <cell r="T721" t="str">
            <v>FAYROZ</v>
          </cell>
          <cell r="U721" t="str">
            <v>DAMASCUS</v>
          </cell>
          <cell r="V721" t="str">
            <v/>
          </cell>
          <cell r="W721" t="str">
            <v/>
          </cell>
          <cell r="X721" t="str">
            <v/>
          </cell>
          <cell r="Y721" t="str">
            <v/>
          </cell>
          <cell r="Z721" t="str">
            <v/>
          </cell>
          <cell r="AA721" t="str">
            <v/>
          </cell>
          <cell r="AB721" t="str">
            <v/>
          </cell>
          <cell r="AC721" t="str">
            <v/>
          </cell>
        </row>
        <row r="722">
          <cell r="A722">
            <v>521286</v>
          </cell>
          <cell r="B722" t="str">
            <v xml:space="preserve">هناء محمد </v>
          </cell>
          <cell r="C722" t="str">
            <v xml:space="preserve">ابراهيم </v>
          </cell>
          <cell r="D722" t="str">
            <v>خديجه</v>
          </cell>
          <cell r="E722" t="str">
            <v>أنثى</v>
          </cell>
          <cell r="F722" t="str">
            <v>دمشق</v>
          </cell>
          <cell r="G722">
            <v>35711</v>
          </cell>
          <cell r="H722" t="str">
            <v>العربية السورية</v>
          </cell>
          <cell r="I722" t="str">
            <v>الرابعة</v>
          </cell>
          <cell r="J722" t="str">
            <v>أدبي</v>
          </cell>
          <cell r="Q722" t="str">
            <v/>
          </cell>
          <cell r="R722" t="str">
            <v>HANAA MOHAMAD</v>
          </cell>
          <cell r="S722" t="str">
            <v>IBRAHIEM</v>
          </cell>
          <cell r="T722" t="str">
            <v>KHADIJA</v>
          </cell>
          <cell r="U722" t="str">
            <v>DAMASCUS</v>
          </cell>
          <cell r="V722" t="str">
            <v/>
          </cell>
          <cell r="W722" t="str">
            <v/>
          </cell>
          <cell r="X722" t="str">
            <v/>
          </cell>
          <cell r="Y722" t="str">
            <v/>
          </cell>
          <cell r="Z722" t="str">
            <v/>
          </cell>
          <cell r="AA722" t="str">
            <v/>
          </cell>
          <cell r="AB722" t="str">
            <v/>
          </cell>
          <cell r="AC722" t="str">
            <v/>
          </cell>
        </row>
        <row r="723">
          <cell r="A723">
            <v>521296</v>
          </cell>
          <cell r="B723" t="str">
            <v>هوازن العبود الحميد</v>
          </cell>
          <cell r="C723" t="str">
            <v>موفق</v>
          </cell>
          <cell r="D723" t="str">
            <v>ليلى</v>
          </cell>
          <cell r="E723" t="str">
            <v>أنثى</v>
          </cell>
          <cell r="F723" t="str">
            <v>دير الزور</v>
          </cell>
          <cell r="G723">
            <v>34335</v>
          </cell>
          <cell r="H723" t="str">
            <v>العربية السورية</v>
          </cell>
          <cell r="I723" t="str">
            <v>الثانية</v>
          </cell>
          <cell r="J723" t="str">
            <v>ادبي</v>
          </cell>
        </row>
        <row r="724">
          <cell r="A724">
            <v>521298</v>
          </cell>
          <cell r="B724" t="str">
            <v xml:space="preserve">هيا اسعد </v>
          </cell>
          <cell r="C724" t="str">
            <v xml:space="preserve">اياد </v>
          </cell>
          <cell r="D724" t="str">
            <v>جهينه</v>
          </cell>
          <cell r="E724" t="str">
            <v>أنثى</v>
          </cell>
          <cell r="F724" t="str">
            <v>دمشق</v>
          </cell>
          <cell r="G724">
            <v>33872</v>
          </cell>
          <cell r="H724" t="str">
            <v>العربية السورية</v>
          </cell>
          <cell r="I724" t="str">
            <v>الرابعة</v>
          </cell>
          <cell r="J724" t="str">
            <v>فنون نسوية</v>
          </cell>
          <cell r="K724">
            <v>2010</v>
          </cell>
          <cell r="Q724" t="str">
            <v/>
          </cell>
          <cell r="R724" t="str">
            <v>HAYA ASSAD</v>
          </cell>
          <cell r="S724" t="str">
            <v>EIAD</v>
          </cell>
          <cell r="T724" t="str">
            <v>JOUHINA</v>
          </cell>
          <cell r="U724" t="str">
            <v>DAMASCUS</v>
          </cell>
          <cell r="V724" t="str">
            <v/>
          </cell>
          <cell r="W724" t="str">
            <v/>
          </cell>
          <cell r="X724" t="str">
            <v/>
          </cell>
          <cell r="Y724" t="str">
            <v/>
          </cell>
          <cell r="Z724" t="str">
            <v/>
          </cell>
          <cell r="AA724" t="str">
            <v/>
          </cell>
          <cell r="AB724" t="str">
            <v/>
          </cell>
          <cell r="AC724" t="str">
            <v/>
          </cell>
        </row>
        <row r="725">
          <cell r="A725">
            <v>521303</v>
          </cell>
          <cell r="B725" t="str">
            <v xml:space="preserve">هيفاء عربش </v>
          </cell>
          <cell r="C725" t="str">
            <v xml:space="preserve">هاشم </v>
          </cell>
          <cell r="D725" t="str">
            <v>انعام</v>
          </cell>
          <cell r="E725" t="str">
            <v>أنثى</v>
          </cell>
          <cell r="F725" t="str">
            <v>دوما</v>
          </cell>
          <cell r="G725">
            <v>30195</v>
          </cell>
          <cell r="H725" t="str">
            <v>العربية السورية</v>
          </cell>
          <cell r="I725" t="str">
            <v>الرابعة</v>
          </cell>
          <cell r="J725" t="str">
            <v>أدبي</v>
          </cell>
          <cell r="K725" t="str">
            <v/>
          </cell>
          <cell r="Q725" t="str">
            <v/>
          </cell>
          <cell r="R725" t="str">
            <v>haifaa arbsh</v>
          </cell>
          <cell r="S725" t="str">
            <v>hasem</v>
          </cell>
          <cell r="T725" t="str">
            <v>anaam</v>
          </cell>
          <cell r="U725" t="str">
            <v>doma</v>
          </cell>
          <cell r="V725" t="str">
            <v/>
          </cell>
          <cell r="W725" t="str">
            <v/>
          </cell>
          <cell r="X725" t="str">
            <v/>
          </cell>
          <cell r="Y725" t="str">
            <v/>
          </cell>
          <cell r="Z725" t="str">
            <v/>
          </cell>
          <cell r="AA725" t="str">
            <v/>
          </cell>
          <cell r="AB725" t="str">
            <v/>
          </cell>
          <cell r="AC725" t="str">
            <v/>
          </cell>
        </row>
        <row r="726">
          <cell r="A726">
            <v>521307</v>
          </cell>
          <cell r="B726" t="str">
            <v xml:space="preserve">وجدان صقر </v>
          </cell>
          <cell r="C726" t="str">
            <v xml:space="preserve">نضال </v>
          </cell>
          <cell r="D726" t="str">
            <v>هدية</v>
          </cell>
          <cell r="E726" t="str">
            <v>أنثى</v>
          </cell>
          <cell r="F726" t="str">
            <v>بقعسم</v>
          </cell>
          <cell r="G726">
            <v>34851</v>
          </cell>
          <cell r="H726" t="str">
            <v>العربية السورية</v>
          </cell>
          <cell r="I726" t="str">
            <v>الرابعة</v>
          </cell>
          <cell r="J726" t="str">
            <v>فنون نسوية</v>
          </cell>
          <cell r="K726">
            <v>2013</v>
          </cell>
          <cell r="Q726" t="str">
            <v/>
          </cell>
          <cell r="R726" t="str">
            <v>WEJDAN SAKER</v>
          </cell>
          <cell r="S726" t="str">
            <v>NEDAL</v>
          </cell>
          <cell r="T726" t="str">
            <v>HADEA</v>
          </cell>
          <cell r="U726" t="str">
            <v>DAMSCUS</v>
          </cell>
          <cell r="V726" t="str">
            <v/>
          </cell>
          <cell r="W726" t="str">
            <v/>
          </cell>
          <cell r="X726" t="str">
            <v/>
          </cell>
          <cell r="Y726" t="str">
            <v/>
          </cell>
          <cell r="Z726" t="str">
            <v/>
          </cell>
          <cell r="AA726" t="str">
            <v/>
          </cell>
          <cell r="AB726" t="str">
            <v/>
          </cell>
          <cell r="AC726" t="str">
            <v/>
          </cell>
        </row>
        <row r="727">
          <cell r="A727">
            <v>521319</v>
          </cell>
          <cell r="B727" t="str">
            <v xml:space="preserve">وعد الكلش </v>
          </cell>
          <cell r="C727" t="str">
            <v xml:space="preserve">فيصل </v>
          </cell>
          <cell r="D727" t="str">
            <v>وحيده</v>
          </cell>
          <cell r="E727" t="str">
            <v>أنثى</v>
          </cell>
          <cell r="F727" t="str">
            <v>الصنمين</v>
          </cell>
          <cell r="G727">
            <v>34936</v>
          </cell>
          <cell r="H727" t="str">
            <v>العربية السورية</v>
          </cell>
          <cell r="I727" t="str">
            <v>الرابعة</v>
          </cell>
          <cell r="J727" t="str">
            <v>أدبي</v>
          </cell>
          <cell r="K727" t="str">
            <v/>
          </cell>
          <cell r="Q727" t="str">
            <v/>
          </cell>
          <cell r="R727" t="str">
            <v>WAED ALKALASH</v>
          </cell>
          <cell r="S727" t="str">
            <v>FAISAL</v>
          </cell>
          <cell r="T727" t="str">
            <v>WAHEDA</v>
          </cell>
          <cell r="U727" t="str">
            <v>DARAA</v>
          </cell>
          <cell r="V727" t="str">
            <v/>
          </cell>
          <cell r="W727" t="str">
            <v/>
          </cell>
          <cell r="X727" t="str">
            <v/>
          </cell>
          <cell r="Y727" t="str">
            <v/>
          </cell>
          <cell r="Z727" t="str">
            <v/>
          </cell>
          <cell r="AA727" t="str">
            <v/>
          </cell>
          <cell r="AB727" t="str">
            <v/>
          </cell>
          <cell r="AC727" t="str">
            <v/>
          </cell>
        </row>
        <row r="728">
          <cell r="A728">
            <v>521329</v>
          </cell>
          <cell r="B728" t="str">
            <v>وفاء راضي</v>
          </cell>
          <cell r="C728" t="str">
            <v>تيسير</v>
          </cell>
          <cell r="D728" t="str">
            <v>فاطمه</v>
          </cell>
          <cell r="E728" t="str">
            <v>انثى</v>
          </cell>
          <cell r="F728" t="str">
            <v>جديدة الوادي</v>
          </cell>
          <cell r="G728">
            <v>33647</v>
          </cell>
          <cell r="H728" t="str">
            <v>العربية السورية</v>
          </cell>
          <cell r="I728" t="str">
            <v>الثالثة</v>
          </cell>
          <cell r="J728" t="str">
            <v>فنون نسوية</v>
          </cell>
          <cell r="K728">
            <v>2001</v>
          </cell>
        </row>
        <row r="729">
          <cell r="A729">
            <v>521333</v>
          </cell>
          <cell r="B729" t="str">
            <v xml:space="preserve">ولاء الحوراني </v>
          </cell>
          <cell r="C729" t="str">
            <v xml:space="preserve">احمد </v>
          </cell>
          <cell r="D729" t="str">
            <v>كريمة</v>
          </cell>
          <cell r="E729" t="str">
            <v>أنثى</v>
          </cell>
          <cell r="F729" t="str">
            <v>جيرود</v>
          </cell>
          <cell r="G729">
            <v>33869</v>
          </cell>
          <cell r="H729" t="str">
            <v>العربية السورية</v>
          </cell>
          <cell r="I729" t="str">
            <v>الرابعة</v>
          </cell>
          <cell r="J729" t="str">
            <v>فنون نسوية</v>
          </cell>
          <cell r="K729">
            <v>2011</v>
          </cell>
          <cell r="Q729" t="str">
            <v/>
          </cell>
          <cell r="R729" t="str">
            <v>Walaa Alhwrani</v>
          </cell>
          <cell r="S729" t="str">
            <v>Ahmad</v>
          </cell>
          <cell r="T729" t="str">
            <v>Karema</v>
          </cell>
          <cell r="U729" t="str">
            <v>Damascus</v>
          </cell>
          <cell r="V729" t="str">
            <v/>
          </cell>
          <cell r="W729" t="str">
            <v/>
          </cell>
          <cell r="X729" t="str">
            <v/>
          </cell>
          <cell r="Y729" t="str">
            <v/>
          </cell>
          <cell r="Z729" t="str">
            <v/>
          </cell>
          <cell r="AA729" t="str">
            <v/>
          </cell>
          <cell r="AB729" t="str">
            <v/>
          </cell>
          <cell r="AC729" t="str">
            <v/>
          </cell>
        </row>
        <row r="730">
          <cell r="A730">
            <v>521336</v>
          </cell>
          <cell r="B730" t="str">
            <v xml:space="preserve">ولاء السيد </v>
          </cell>
          <cell r="C730" t="str">
            <v xml:space="preserve">عماد </v>
          </cell>
          <cell r="D730" t="str">
            <v>رجاء</v>
          </cell>
          <cell r="E730" t="str">
            <v>أنثى</v>
          </cell>
          <cell r="F730" t="str">
            <v>دمشق</v>
          </cell>
          <cell r="G730">
            <v>35154</v>
          </cell>
          <cell r="H730" t="str">
            <v>العربية السورية</v>
          </cell>
          <cell r="I730" t="str">
            <v>الرابعة</v>
          </cell>
          <cell r="J730" t="str">
            <v>أدبي</v>
          </cell>
          <cell r="Q730" t="str">
            <v/>
          </cell>
          <cell r="R730" t="str">
            <v>walaa alsaed</v>
          </cell>
          <cell r="S730" t="str">
            <v>emad</v>
          </cell>
          <cell r="T730" t="str">
            <v>rajaa</v>
          </cell>
          <cell r="U730" t="str">
            <v>damascus</v>
          </cell>
          <cell r="V730" t="str">
            <v/>
          </cell>
          <cell r="W730" t="str">
            <v/>
          </cell>
          <cell r="X730" t="str">
            <v/>
          </cell>
          <cell r="Y730" t="str">
            <v/>
          </cell>
          <cell r="Z730" t="str">
            <v/>
          </cell>
          <cell r="AA730" t="str">
            <v/>
          </cell>
          <cell r="AB730" t="str">
            <v/>
          </cell>
          <cell r="AC730" t="str">
            <v/>
          </cell>
        </row>
        <row r="731">
          <cell r="A731">
            <v>521337</v>
          </cell>
          <cell r="B731" t="str">
            <v xml:space="preserve">ولاء الصفدي </v>
          </cell>
          <cell r="C731" t="str">
            <v xml:space="preserve">محمد تيسير </v>
          </cell>
          <cell r="D731" t="str">
            <v>نفيسه</v>
          </cell>
          <cell r="E731" t="str">
            <v>أنثى</v>
          </cell>
          <cell r="F731" t="str">
            <v>دمشق</v>
          </cell>
          <cell r="G731">
            <v>32262</v>
          </cell>
          <cell r="H731" t="str">
            <v>العربية السورية</v>
          </cell>
          <cell r="I731" t="str">
            <v>الرابعة</v>
          </cell>
          <cell r="J731" t="str">
            <v>علمي</v>
          </cell>
          <cell r="K731" t="str">
            <v/>
          </cell>
          <cell r="Q731" t="str">
            <v/>
          </cell>
          <cell r="R731" t="str">
            <v>Walaa alsafadi</v>
          </cell>
          <cell r="S731" t="str">
            <v>mohammad tayseer</v>
          </cell>
          <cell r="T731" t="str">
            <v>nafisa</v>
          </cell>
          <cell r="U731" t="str">
            <v>damascus</v>
          </cell>
          <cell r="V731" t="str">
            <v/>
          </cell>
          <cell r="W731" t="str">
            <v/>
          </cell>
          <cell r="X731" t="str">
            <v/>
          </cell>
          <cell r="Y731" t="str">
            <v/>
          </cell>
          <cell r="Z731" t="str">
            <v/>
          </cell>
          <cell r="AA731" t="str">
            <v/>
          </cell>
          <cell r="AB731" t="str">
            <v/>
          </cell>
          <cell r="AC731" t="str">
            <v/>
          </cell>
        </row>
        <row r="732">
          <cell r="A732">
            <v>521341</v>
          </cell>
          <cell r="B732" t="str">
            <v xml:space="preserve">ولاء المحمد </v>
          </cell>
          <cell r="C732" t="str">
            <v xml:space="preserve">عبد الكريم </v>
          </cell>
          <cell r="D732" t="str">
            <v>نوال</v>
          </cell>
          <cell r="E732" t="str">
            <v>أنثى</v>
          </cell>
          <cell r="F732" t="str">
            <v xml:space="preserve">راس العين </v>
          </cell>
          <cell r="G732">
            <v>34700</v>
          </cell>
          <cell r="H732" t="str">
            <v>العربية السورية</v>
          </cell>
          <cell r="I732" t="str">
            <v>الثانية</v>
          </cell>
          <cell r="J732" t="str">
            <v>أدبي</v>
          </cell>
          <cell r="L732" t="str">
            <v>الحسكة</v>
          </cell>
          <cell r="Q732" t="str">
            <v/>
          </cell>
          <cell r="R732" t="str">
            <v>WALAA ALMOHAMMED</v>
          </cell>
          <cell r="S732" t="str">
            <v>ABDALKAREEM</v>
          </cell>
          <cell r="T732" t="str">
            <v>NAWAL</v>
          </cell>
          <cell r="U732" t="str">
            <v>DER EZZOUR</v>
          </cell>
          <cell r="V732" t="str">
            <v/>
          </cell>
          <cell r="W732" t="str">
            <v/>
          </cell>
          <cell r="X732" t="str">
            <v/>
          </cell>
          <cell r="Y732" t="str">
            <v/>
          </cell>
          <cell r="Z732" t="str">
            <v/>
          </cell>
          <cell r="AA732" t="str">
            <v/>
          </cell>
          <cell r="AB732" t="str">
            <v/>
          </cell>
          <cell r="AC732" t="str">
            <v/>
          </cell>
        </row>
        <row r="733">
          <cell r="A733">
            <v>521344</v>
          </cell>
          <cell r="B733" t="str">
            <v xml:space="preserve">ولاء بيكو </v>
          </cell>
          <cell r="C733" t="str">
            <v xml:space="preserve">مروان </v>
          </cell>
          <cell r="D733" t="str">
            <v>ايمان</v>
          </cell>
          <cell r="E733" t="str">
            <v>أنثى</v>
          </cell>
          <cell r="F733" t="str">
            <v xml:space="preserve">دمشق </v>
          </cell>
          <cell r="G733">
            <v>30888</v>
          </cell>
          <cell r="H733" t="str">
            <v>الفلسطينية السورية</v>
          </cell>
          <cell r="I733" t="str">
            <v>الرابعة</v>
          </cell>
          <cell r="J733" t="str">
            <v>أدبي</v>
          </cell>
          <cell r="K733">
            <v>2013</v>
          </cell>
          <cell r="L733" t="str">
            <v>حلب</v>
          </cell>
          <cell r="Q733" t="str">
            <v/>
          </cell>
          <cell r="R733" t="str">
            <v xml:space="preserve">walaa  beko </v>
          </cell>
          <cell r="S733" t="str">
            <v xml:space="preserve">marwan </v>
          </cell>
          <cell r="T733" t="str">
            <v xml:space="preserve">eman </v>
          </cell>
          <cell r="U733" t="str">
            <v xml:space="preserve">damascus </v>
          </cell>
          <cell r="V733" t="str">
            <v/>
          </cell>
          <cell r="W733" t="str">
            <v/>
          </cell>
          <cell r="X733" t="str">
            <v/>
          </cell>
          <cell r="Y733" t="str">
            <v/>
          </cell>
          <cell r="Z733" t="str">
            <v/>
          </cell>
          <cell r="AA733" t="str">
            <v/>
          </cell>
          <cell r="AB733" t="str">
            <v/>
          </cell>
          <cell r="AC733" t="str">
            <v/>
          </cell>
        </row>
        <row r="734">
          <cell r="A734">
            <v>521345</v>
          </cell>
          <cell r="B734" t="str">
            <v>ولاء خشة</v>
          </cell>
          <cell r="C734" t="str">
            <v>محمد مازن</v>
          </cell>
          <cell r="D734" t="str">
            <v>رحاب</v>
          </cell>
          <cell r="E734" t="str">
            <v>أنثى</v>
          </cell>
          <cell r="F734" t="str">
            <v>دمشق</v>
          </cell>
          <cell r="G734">
            <v>34535</v>
          </cell>
          <cell r="H734" t="str">
            <v>العربية السورية</v>
          </cell>
          <cell r="I734" t="str">
            <v>الرابعة</v>
          </cell>
          <cell r="J734" t="str">
            <v>فنون نسوية</v>
          </cell>
          <cell r="Q734" t="str">
            <v/>
          </cell>
          <cell r="R734" t="str">
            <v>WALLA KHASHA</v>
          </cell>
          <cell r="S734" t="str">
            <v>MHAD MAZEN</v>
          </cell>
          <cell r="T734" t="str">
            <v>REHAB</v>
          </cell>
          <cell r="U734" t="str">
            <v>DAMASCUS</v>
          </cell>
          <cell r="V734" t="str">
            <v/>
          </cell>
          <cell r="W734" t="str">
            <v/>
          </cell>
          <cell r="X734" t="str">
            <v/>
          </cell>
          <cell r="Y734" t="str">
            <v/>
          </cell>
          <cell r="Z734" t="str">
            <v/>
          </cell>
          <cell r="AA734" t="str">
            <v/>
          </cell>
          <cell r="AB734" t="str">
            <v/>
          </cell>
          <cell r="AC734" t="str">
            <v/>
          </cell>
        </row>
        <row r="735">
          <cell r="A735">
            <v>521349</v>
          </cell>
          <cell r="B735" t="str">
            <v xml:space="preserve">ولاء شعبان </v>
          </cell>
          <cell r="C735" t="str">
            <v xml:space="preserve">شعبان </v>
          </cell>
          <cell r="D735" t="str">
            <v>فاطمة</v>
          </cell>
          <cell r="E735" t="str">
            <v>أنثى</v>
          </cell>
          <cell r="F735" t="str">
            <v>يبرود</v>
          </cell>
          <cell r="G735">
            <v>34855</v>
          </cell>
          <cell r="H735" t="str">
            <v>العربية السورية</v>
          </cell>
          <cell r="I735" t="str">
            <v>الرابعة</v>
          </cell>
          <cell r="J735" t="str">
            <v>علمي</v>
          </cell>
          <cell r="K735">
            <v>2016</v>
          </cell>
          <cell r="Q735" t="str">
            <v/>
          </cell>
          <cell r="R735" t="str">
            <v>Walaa Shaban</v>
          </cell>
          <cell r="S735" t="str">
            <v>Shaban</v>
          </cell>
          <cell r="T735" t="str">
            <v>Fatima</v>
          </cell>
          <cell r="U735" t="str">
            <v>Yabroud</v>
          </cell>
          <cell r="V735" t="str">
            <v/>
          </cell>
          <cell r="W735" t="str">
            <v/>
          </cell>
          <cell r="X735" t="str">
            <v/>
          </cell>
          <cell r="Y735" t="str">
            <v/>
          </cell>
          <cell r="Z735" t="str">
            <v/>
          </cell>
          <cell r="AA735" t="str">
            <v/>
          </cell>
          <cell r="AB735" t="str">
            <v/>
          </cell>
          <cell r="AC735" t="str">
            <v/>
          </cell>
        </row>
        <row r="736">
          <cell r="A736">
            <v>521365</v>
          </cell>
          <cell r="B736" t="str">
            <v>ياسمين حلاوة</v>
          </cell>
          <cell r="C736" t="str">
            <v>محمود</v>
          </cell>
          <cell r="D736" t="str">
            <v>وفاء</v>
          </cell>
          <cell r="E736" t="str">
            <v>أنثى</v>
          </cell>
          <cell r="F736" t="str">
            <v>حرستا</v>
          </cell>
          <cell r="G736">
            <v>35125</v>
          </cell>
          <cell r="H736" t="str">
            <v>العربية السورية</v>
          </cell>
          <cell r="I736" t="str">
            <v>الرابعة</v>
          </cell>
          <cell r="J736" t="str">
            <v>فنون نسوية</v>
          </cell>
          <cell r="K736" t="str">
            <v/>
          </cell>
          <cell r="Q736" t="str">
            <v/>
          </cell>
          <cell r="R736" t="str">
            <v>YASSMINE HALAWE</v>
          </cell>
          <cell r="S736" t="str">
            <v>MAHMOUD</v>
          </cell>
          <cell r="T736" t="str">
            <v>WAFAA</v>
          </cell>
          <cell r="U736" t="str">
            <v>DAMAS SUBURB</v>
          </cell>
          <cell r="V736" t="str">
            <v/>
          </cell>
          <cell r="W736" t="str">
            <v/>
          </cell>
          <cell r="X736" t="str">
            <v/>
          </cell>
          <cell r="Y736" t="str">
            <v/>
          </cell>
          <cell r="Z736" t="str">
            <v/>
          </cell>
          <cell r="AA736" t="str">
            <v/>
          </cell>
          <cell r="AB736" t="str">
            <v/>
          </cell>
          <cell r="AC736" t="str">
            <v/>
          </cell>
        </row>
        <row r="737">
          <cell r="A737">
            <v>521373</v>
          </cell>
          <cell r="B737" t="str">
            <v>ياسمين قضباشي</v>
          </cell>
          <cell r="C737" t="str">
            <v>محمود</v>
          </cell>
          <cell r="D737" t="str">
            <v>ناديا</v>
          </cell>
          <cell r="E737" t="str">
            <v>أنثى</v>
          </cell>
          <cell r="F737" t="str">
            <v>دمشق</v>
          </cell>
          <cell r="G737">
            <v>35458</v>
          </cell>
          <cell r="H737" t="str">
            <v>الفلسطينية السورية</v>
          </cell>
          <cell r="I737" t="str">
            <v>الثانية</v>
          </cell>
          <cell r="J737" t="str">
            <v>أدبي</v>
          </cell>
          <cell r="K737">
            <v>2017</v>
          </cell>
          <cell r="L737" t="str">
            <v>دمشق</v>
          </cell>
          <cell r="Q737" t="str">
            <v/>
          </cell>
          <cell r="R737" t="str">
            <v>YASMEEN KADABASHY</v>
          </cell>
          <cell r="S737" t="str">
            <v>MAHMOOD</v>
          </cell>
          <cell r="T737" t="str">
            <v>NADYA</v>
          </cell>
          <cell r="U737" t="str">
            <v>DAMASCUS</v>
          </cell>
          <cell r="V737" t="str">
            <v/>
          </cell>
          <cell r="W737" t="str">
            <v/>
          </cell>
          <cell r="X737" t="str">
            <v/>
          </cell>
          <cell r="Y737" t="str">
            <v/>
          </cell>
          <cell r="Z737" t="str">
            <v/>
          </cell>
          <cell r="AA737" t="str">
            <v/>
          </cell>
          <cell r="AB737" t="str">
            <v/>
          </cell>
          <cell r="AC737" t="str">
            <v/>
          </cell>
        </row>
        <row r="738">
          <cell r="A738">
            <v>521378</v>
          </cell>
          <cell r="B738" t="str">
            <v xml:space="preserve">يسرى سعد الدين </v>
          </cell>
          <cell r="C738" t="str">
            <v xml:space="preserve">علي </v>
          </cell>
          <cell r="D738" t="str">
            <v>رنا</v>
          </cell>
          <cell r="E738" t="str">
            <v>أنثى</v>
          </cell>
          <cell r="F738" t="str">
            <v>دمشق</v>
          </cell>
          <cell r="G738">
            <v>36187</v>
          </cell>
          <cell r="H738" t="str">
            <v>الفلسطينية السورية</v>
          </cell>
          <cell r="I738" t="str">
            <v>الرابعة</v>
          </cell>
          <cell r="J738" t="str">
            <v>فنون نسوية</v>
          </cell>
          <cell r="K738">
            <v>2016</v>
          </cell>
          <cell r="L738" t="str">
            <v>القنيطرة</v>
          </cell>
          <cell r="Q738" t="str">
            <v/>
          </cell>
          <cell r="R738" t="str">
            <v>YUSRA SAAD ALDEEN</v>
          </cell>
          <cell r="S738" t="str">
            <v>ALI</v>
          </cell>
          <cell r="T738" t="str">
            <v>RANA</v>
          </cell>
          <cell r="U738" t="str">
            <v>DAMASCUS</v>
          </cell>
          <cell r="V738" t="str">
            <v/>
          </cell>
          <cell r="W738" t="str">
            <v/>
          </cell>
          <cell r="X738" t="str">
            <v/>
          </cell>
          <cell r="Y738" t="str">
            <v/>
          </cell>
          <cell r="Z738" t="str">
            <v/>
          </cell>
          <cell r="AA738" t="str">
            <v/>
          </cell>
          <cell r="AB738" t="str">
            <v/>
          </cell>
          <cell r="AC738" t="str">
            <v/>
          </cell>
        </row>
        <row r="739">
          <cell r="A739">
            <v>521382</v>
          </cell>
          <cell r="B739" t="str">
            <v>يمنى عياش</v>
          </cell>
          <cell r="C739" t="str">
            <v>ياسر</v>
          </cell>
          <cell r="D739" t="str">
            <v>رشا</v>
          </cell>
          <cell r="E739" t="str">
            <v>أنثى</v>
          </cell>
          <cell r="F739" t="str">
            <v>دمشق</v>
          </cell>
          <cell r="G739">
            <v>36161</v>
          </cell>
          <cell r="H739" t="str">
            <v>العربية السورية</v>
          </cell>
          <cell r="I739" t="str">
            <v>الثالثة</v>
          </cell>
          <cell r="J739" t="str">
            <v>أدبي</v>
          </cell>
        </row>
        <row r="740">
          <cell r="A740">
            <v>521385</v>
          </cell>
          <cell r="B740" t="str">
            <v>اصيل الرفاعي</v>
          </cell>
          <cell r="C740" t="str">
            <v>موفق</v>
          </cell>
          <cell r="D740" t="str">
            <v>ميسم</v>
          </cell>
          <cell r="E740" t="str">
            <v>أنثى</v>
          </cell>
          <cell r="F740" t="str">
            <v>دمشق</v>
          </cell>
          <cell r="G740">
            <v>34525</v>
          </cell>
          <cell r="H740" t="str">
            <v>العربية السورية</v>
          </cell>
          <cell r="I740" t="str">
            <v>الرابعة</v>
          </cell>
          <cell r="J740" t="str">
            <v>فنون نسوية</v>
          </cell>
          <cell r="Q740" t="str">
            <v/>
          </cell>
          <cell r="R740" t="str">
            <v>ASSEL ALREFAI</v>
          </cell>
          <cell r="S740" t="str">
            <v>MWAFAK</v>
          </cell>
          <cell r="T740" t="str">
            <v>MAYSAM</v>
          </cell>
          <cell r="U740" t="str">
            <v>DAMASCUS</v>
          </cell>
          <cell r="V740" t="str">
            <v/>
          </cell>
          <cell r="W740" t="str">
            <v/>
          </cell>
          <cell r="X740" t="str">
            <v/>
          </cell>
          <cell r="Y740" t="str">
            <v/>
          </cell>
          <cell r="Z740" t="str">
            <v/>
          </cell>
          <cell r="AA740" t="str">
            <v/>
          </cell>
          <cell r="AB740" t="str">
            <v/>
          </cell>
          <cell r="AC740" t="str">
            <v/>
          </cell>
        </row>
        <row r="741">
          <cell r="A741">
            <v>521388</v>
          </cell>
          <cell r="B741" t="str">
            <v>ديمة مرهج</v>
          </cell>
          <cell r="C741" t="str">
            <v>علي</v>
          </cell>
          <cell r="D741" t="str">
            <v>فيلور</v>
          </cell>
          <cell r="E741" t="str">
            <v>أنثى</v>
          </cell>
          <cell r="F741" t="str">
            <v>فيلور</v>
          </cell>
          <cell r="G741">
            <v>31291</v>
          </cell>
          <cell r="H741" t="str">
            <v>العربية السورية</v>
          </cell>
          <cell r="I741" t="str">
            <v>الرابعة</v>
          </cell>
          <cell r="J741" t="str">
            <v>أدبي</v>
          </cell>
          <cell r="L741" t="str">
            <v>حلب</v>
          </cell>
          <cell r="Q741" t="str">
            <v/>
          </cell>
          <cell r="R741" t="str">
            <v>dema merhej</v>
          </cell>
          <cell r="S741" t="str">
            <v>ali</v>
          </cell>
          <cell r="T741" t="str">
            <v>filor</v>
          </cell>
          <cell r="U741" t="str">
            <v>kois</v>
          </cell>
        </row>
        <row r="742">
          <cell r="A742">
            <v>521398</v>
          </cell>
          <cell r="B742" t="str">
            <v xml:space="preserve">ريماز نصار </v>
          </cell>
          <cell r="C742" t="str">
            <v>محمد</v>
          </cell>
          <cell r="D742" t="str">
            <v>مريم</v>
          </cell>
          <cell r="E742" t="str">
            <v>أنثى</v>
          </cell>
          <cell r="F742" t="str">
            <v>دمشق</v>
          </cell>
          <cell r="G742">
            <v>34371</v>
          </cell>
          <cell r="H742" t="str">
            <v>العربية السورية</v>
          </cell>
          <cell r="I742" t="str">
            <v>الثالثة</v>
          </cell>
          <cell r="J742" t="str">
            <v>أدبي</v>
          </cell>
          <cell r="K742">
            <v>2016</v>
          </cell>
          <cell r="Q742" t="str">
            <v/>
          </cell>
          <cell r="R742" t="str">
            <v>REMAZ NASAR</v>
          </cell>
          <cell r="S742" t="str">
            <v>MHD BARAKAT</v>
          </cell>
          <cell r="T742" t="str">
            <v>MARIEAM</v>
          </cell>
          <cell r="U742" t="str">
            <v>DAMASCUS</v>
          </cell>
          <cell r="V742" t="str">
            <v/>
          </cell>
          <cell r="W742" t="str">
            <v/>
          </cell>
          <cell r="X742" t="str">
            <v/>
          </cell>
          <cell r="Y742" t="str">
            <v/>
          </cell>
          <cell r="Z742" t="str">
            <v/>
          </cell>
          <cell r="AA742" t="str">
            <v/>
          </cell>
          <cell r="AB742" t="str">
            <v/>
          </cell>
          <cell r="AC742" t="str">
            <v/>
          </cell>
        </row>
        <row r="743">
          <cell r="A743">
            <v>521400</v>
          </cell>
          <cell r="B743" t="str">
            <v>سمر التقي</v>
          </cell>
          <cell r="C743" t="str">
            <v>سلمان</v>
          </cell>
          <cell r="D743" t="str">
            <v>نهاد</v>
          </cell>
          <cell r="E743" t="str">
            <v>أنثى</v>
          </cell>
          <cell r="F743" t="str">
            <v>متان</v>
          </cell>
          <cell r="G743">
            <v>29263</v>
          </cell>
          <cell r="H743" t="str">
            <v>العربية السورية</v>
          </cell>
          <cell r="I743" t="str">
            <v>الرابعة</v>
          </cell>
          <cell r="J743" t="str">
            <v>فنون نسوية</v>
          </cell>
          <cell r="L743" t="str">
            <v>السويداء</v>
          </cell>
          <cell r="Q743" t="str">
            <v/>
          </cell>
          <cell r="R743" t="str">
            <v>SAMAR ALTAKI</v>
          </cell>
          <cell r="S743" t="str">
            <v>SALMAN</v>
          </cell>
          <cell r="T743" t="str">
            <v>NIHAD</v>
          </cell>
          <cell r="U743" t="str">
            <v>MATAN</v>
          </cell>
          <cell r="V743" t="str">
            <v/>
          </cell>
          <cell r="W743" t="str">
            <v/>
          </cell>
          <cell r="X743" t="str">
            <v/>
          </cell>
          <cell r="Y743" t="str">
            <v/>
          </cell>
          <cell r="Z743" t="str">
            <v/>
          </cell>
          <cell r="AA743" t="str">
            <v/>
          </cell>
          <cell r="AB743" t="str">
            <v/>
          </cell>
          <cell r="AC743" t="str">
            <v/>
          </cell>
        </row>
        <row r="744">
          <cell r="A744">
            <v>521402</v>
          </cell>
          <cell r="B744" t="str">
            <v>شيرين الجيرودي</v>
          </cell>
          <cell r="C744" t="str">
            <v>محمد احسان</v>
          </cell>
          <cell r="D744" t="str">
            <v>سمر</v>
          </cell>
          <cell r="E744" t="str">
            <v>أنثى</v>
          </cell>
          <cell r="F744" t="str">
            <v>دمشق</v>
          </cell>
          <cell r="G744">
            <v>29489</v>
          </cell>
          <cell r="H744" t="str">
            <v>العربية السورية</v>
          </cell>
          <cell r="I744" t="str">
            <v>الرابعة</v>
          </cell>
          <cell r="J744" t="str">
            <v>أدبي</v>
          </cell>
          <cell r="K744">
            <v>2007</v>
          </cell>
          <cell r="Q744" t="str">
            <v/>
          </cell>
          <cell r="R744" t="str">
            <v>SHEREN ALJEROUDI</v>
          </cell>
          <cell r="S744" t="str">
            <v>MHD IHSAN</v>
          </cell>
          <cell r="T744" t="str">
            <v>SAMAR</v>
          </cell>
          <cell r="U744" t="str">
            <v>DAMASCUS</v>
          </cell>
          <cell r="V744" t="str">
            <v/>
          </cell>
          <cell r="W744" t="str">
            <v/>
          </cell>
          <cell r="X744" t="str">
            <v/>
          </cell>
          <cell r="Y744" t="str">
            <v/>
          </cell>
          <cell r="Z744" t="str">
            <v/>
          </cell>
          <cell r="AA744" t="str">
            <v/>
          </cell>
          <cell r="AB744" t="str">
            <v/>
          </cell>
          <cell r="AC744" t="str">
            <v/>
          </cell>
        </row>
        <row r="745">
          <cell r="A745">
            <v>521435</v>
          </cell>
          <cell r="B745" t="str">
            <v>ابتسام صقر</v>
          </cell>
          <cell r="C745" t="str">
            <v>هيثم</v>
          </cell>
          <cell r="D745" t="str">
            <v>حفيظه</v>
          </cell>
          <cell r="E745" t="str">
            <v>أنثى</v>
          </cell>
          <cell r="F745" t="str">
            <v>دمشق</v>
          </cell>
          <cell r="G745">
            <v>35996</v>
          </cell>
          <cell r="H745" t="str">
            <v>العربية السورية</v>
          </cell>
          <cell r="I745" t="str">
            <v>الثالثة</v>
          </cell>
          <cell r="J745" t="str">
            <v>فنون نسوية</v>
          </cell>
          <cell r="K745" t="str">
            <v/>
          </cell>
          <cell r="Q745" t="str">
            <v/>
          </cell>
          <cell r="R745" t="str">
            <v>EBTESAM SAKER</v>
          </cell>
          <cell r="S745" t="str">
            <v>HITHAM</v>
          </cell>
          <cell r="T745" t="str">
            <v>HAFIZA</v>
          </cell>
          <cell r="U745" t="str">
            <v>DAMSCUS</v>
          </cell>
          <cell r="V745" t="str">
            <v/>
          </cell>
          <cell r="W745" t="str">
            <v/>
          </cell>
          <cell r="X745" t="str">
            <v/>
          </cell>
          <cell r="Y745" t="str">
            <v/>
          </cell>
          <cell r="Z745" t="str">
            <v/>
          </cell>
          <cell r="AA745" t="str">
            <v/>
          </cell>
          <cell r="AB745" t="str">
            <v/>
          </cell>
          <cell r="AC745" t="str">
            <v/>
          </cell>
        </row>
        <row r="746">
          <cell r="A746">
            <v>521436</v>
          </cell>
          <cell r="B746" t="str">
            <v>ابتسام مجاهد</v>
          </cell>
          <cell r="C746" t="str">
            <v>خلدون</v>
          </cell>
          <cell r="D746" t="str">
            <v>هدى</v>
          </cell>
          <cell r="E746" t="str">
            <v>أنثى</v>
          </cell>
          <cell r="F746" t="str">
            <v>دمشق</v>
          </cell>
          <cell r="G746">
            <v>35858</v>
          </cell>
          <cell r="H746" t="str">
            <v>العربية السورية</v>
          </cell>
          <cell r="I746" t="str">
            <v>الثالثة</v>
          </cell>
          <cell r="J746" t="str">
            <v>فنون نسوية</v>
          </cell>
          <cell r="Q746" t="str">
            <v/>
          </cell>
          <cell r="R746" t="str">
            <v>ebtesam mojahed</v>
          </cell>
          <cell r="S746" t="str">
            <v>khaldoun</v>
          </cell>
          <cell r="T746" t="str">
            <v>huda</v>
          </cell>
          <cell r="U746" t="str">
            <v>damascus</v>
          </cell>
          <cell r="V746" t="str">
            <v/>
          </cell>
          <cell r="W746" t="str">
            <v/>
          </cell>
          <cell r="X746" t="str">
            <v/>
          </cell>
          <cell r="Y746" t="str">
            <v/>
          </cell>
          <cell r="Z746" t="str">
            <v/>
          </cell>
          <cell r="AA746" t="str">
            <v/>
          </cell>
          <cell r="AB746" t="str">
            <v/>
          </cell>
          <cell r="AC746" t="str">
            <v/>
          </cell>
        </row>
        <row r="747">
          <cell r="A747">
            <v>521438</v>
          </cell>
          <cell r="B747" t="str">
            <v>احلام فياض</v>
          </cell>
          <cell r="C747" t="str">
            <v>عقيد</v>
          </cell>
          <cell r="D747" t="str">
            <v>هلاله</v>
          </cell>
          <cell r="E747" t="str">
            <v>أنثى</v>
          </cell>
          <cell r="F747" t="str">
            <v>راس المعره</v>
          </cell>
          <cell r="G747">
            <v>35824</v>
          </cell>
          <cell r="H747" t="str">
            <v>العربية السورية</v>
          </cell>
          <cell r="I747" t="str">
            <v>الثالثة</v>
          </cell>
          <cell r="J747" t="str">
            <v>علمي</v>
          </cell>
          <cell r="K747">
            <v>2015</v>
          </cell>
          <cell r="Q747" t="str">
            <v/>
          </cell>
          <cell r="R747" t="str">
            <v>Ahlam fead</v>
          </cell>
          <cell r="S747" t="str">
            <v>Aked</v>
          </cell>
          <cell r="T747" t="str">
            <v>Helala</v>
          </cell>
          <cell r="U747" t="str">
            <v xml:space="preserve">راس المعره </v>
          </cell>
          <cell r="V747" t="str">
            <v/>
          </cell>
          <cell r="W747" t="str">
            <v/>
          </cell>
          <cell r="X747" t="str">
            <v/>
          </cell>
          <cell r="Y747" t="str">
            <v/>
          </cell>
          <cell r="Z747" t="str">
            <v/>
          </cell>
          <cell r="AA747" t="str">
            <v/>
          </cell>
          <cell r="AB747" t="str">
            <v/>
          </cell>
          <cell r="AC747" t="str">
            <v/>
          </cell>
        </row>
        <row r="748">
          <cell r="A748">
            <v>521442</v>
          </cell>
          <cell r="B748" t="str">
            <v>اروى خرنوب</v>
          </cell>
          <cell r="C748" t="str">
            <v>مصطفى</v>
          </cell>
          <cell r="D748" t="str">
            <v>0</v>
          </cell>
          <cell r="E748" t="str">
            <v>انثى</v>
          </cell>
          <cell r="F748" t="str">
            <v>يبرود</v>
          </cell>
          <cell r="G748">
            <v>27977</v>
          </cell>
          <cell r="H748" t="str">
            <v>العربية السورية</v>
          </cell>
          <cell r="I748" t="str">
            <v>الثانية</v>
          </cell>
          <cell r="J748" t="str">
            <v>أدبي</v>
          </cell>
          <cell r="K748" t="str">
            <v/>
          </cell>
          <cell r="Q748" t="str">
            <v/>
          </cell>
          <cell r="R748" t="str">
            <v>ARWA</v>
          </cell>
          <cell r="S748" t="str">
            <v>MOUSTFA</v>
          </cell>
          <cell r="T748" t="str">
            <v>SOLIMA</v>
          </cell>
          <cell r="U748" t="str">
            <v>#N/A</v>
          </cell>
          <cell r="V748" t="str">
            <v/>
          </cell>
          <cell r="W748" t="str">
            <v/>
          </cell>
          <cell r="X748" t="str">
            <v/>
          </cell>
          <cell r="Y748" t="str">
            <v/>
          </cell>
          <cell r="Z748" t="str">
            <v/>
          </cell>
          <cell r="AA748" t="str">
            <v/>
          </cell>
          <cell r="AB748" t="str">
            <v/>
          </cell>
          <cell r="AC748" t="str">
            <v/>
          </cell>
        </row>
        <row r="749">
          <cell r="A749">
            <v>521446</v>
          </cell>
          <cell r="B749" t="str">
            <v>اريج خميس</v>
          </cell>
          <cell r="C749" t="str">
            <v>رياض</v>
          </cell>
          <cell r="D749" t="str">
            <v>امل</v>
          </cell>
          <cell r="E749" t="str">
            <v>أنثى</v>
          </cell>
          <cell r="F749" t="str">
            <v>دمشق</v>
          </cell>
          <cell r="G749">
            <v>36320</v>
          </cell>
          <cell r="H749" t="str">
            <v>العربية السورية</v>
          </cell>
          <cell r="I749" t="str">
            <v>الرابعة</v>
          </cell>
          <cell r="J749" t="str">
            <v>أدبي</v>
          </cell>
          <cell r="L749" t="str">
            <v>القنيطرة</v>
          </cell>
          <cell r="Q749" t="str">
            <v/>
          </cell>
          <cell r="R749" t="str">
            <v>ARIJ KHAMIS</v>
          </cell>
          <cell r="S749" t="str">
            <v>RIAD</v>
          </cell>
          <cell r="T749" t="str">
            <v>AMAL</v>
          </cell>
          <cell r="U749" t="str">
            <v>DAMASCUS</v>
          </cell>
        </row>
        <row r="750">
          <cell r="A750">
            <v>521448</v>
          </cell>
          <cell r="B750" t="str">
            <v>اسراء ابوالتسعات</v>
          </cell>
          <cell r="C750" t="str">
            <v>محمد</v>
          </cell>
          <cell r="D750" t="str">
            <v>حسنا</v>
          </cell>
          <cell r="E750" t="str">
            <v>أنثى</v>
          </cell>
          <cell r="F750" t="str">
            <v>السيدة زينب</v>
          </cell>
          <cell r="G750">
            <v>34562</v>
          </cell>
          <cell r="H750" t="str">
            <v>الفلسطينية السورية</v>
          </cell>
          <cell r="I750" t="str">
            <v>الثالثة</v>
          </cell>
          <cell r="J750" t="str">
            <v>علمي</v>
          </cell>
          <cell r="K750">
            <v>2012</v>
          </cell>
          <cell r="L750" t="str">
            <v>القنيطرة</v>
          </cell>
          <cell r="Q750" t="str">
            <v/>
          </cell>
          <cell r="R750" t="str">
            <v>ESRAA ABO ALTESAAT</v>
          </cell>
          <cell r="S750" t="str">
            <v>MOHAMMED</v>
          </cell>
          <cell r="T750" t="str">
            <v>HASNA</v>
          </cell>
          <cell r="U750" t="str">
            <v>DAMAS SUBURB</v>
          </cell>
          <cell r="V750" t="str">
            <v/>
          </cell>
          <cell r="W750" t="str">
            <v/>
          </cell>
          <cell r="X750" t="str">
            <v/>
          </cell>
          <cell r="Y750" t="str">
            <v/>
          </cell>
          <cell r="Z750" t="str">
            <v/>
          </cell>
          <cell r="AA750" t="str">
            <v/>
          </cell>
          <cell r="AB750" t="str">
            <v/>
          </cell>
          <cell r="AC750" t="str">
            <v/>
          </cell>
        </row>
        <row r="751">
          <cell r="A751">
            <v>521449</v>
          </cell>
          <cell r="B751" t="str">
            <v>اسراء ازدحمد</v>
          </cell>
          <cell r="C751" t="str">
            <v>محمد</v>
          </cell>
          <cell r="D751" t="str">
            <v>لميس</v>
          </cell>
          <cell r="E751" t="str">
            <v>أنثى</v>
          </cell>
          <cell r="F751" t="str">
            <v>يرموك</v>
          </cell>
          <cell r="G751">
            <v>34686</v>
          </cell>
          <cell r="H751" t="str">
            <v>الفلسطينية السورية</v>
          </cell>
          <cell r="I751" t="str">
            <v>الثانية</v>
          </cell>
          <cell r="J751" t="str">
            <v>علمي</v>
          </cell>
          <cell r="K751">
            <v>2015</v>
          </cell>
          <cell r="L751" t="str">
            <v>دمشق</v>
          </cell>
          <cell r="Q751" t="str">
            <v/>
          </cell>
          <cell r="R751" t="str">
            <v>israa izdhmd</v>
          </cell>
          <cell r="S751" t="str">
            <v>mohamaad</v>
          </cell>
          <cell r="T751" t="str">
            <v>lamis</v>
          </cell>
          <cell r="U751" t="str">
            <v>yarmouk</v>
          </cell>
          <cell r="V751" t="str">
            <v/>
          </cell>
          <cell r="W751" t="str">
            <v/>
          </cell>
          <cell r="X751" t="str">
            <v/>
          </cell>
          <cell r="Y751" t="str">
            <v/>
          </cell>
          <cell r="Z751" t="str">
            <v/>
          </cell>
          <cell r="AA751" t="str">
            <v/>
          </cell>
          <cell r="AB751" t="str">
            <v>م</v>
          </cell>
          <cell r="AC751" t="str">
            <v/>
          </cell>
        </row>
        <row r="752">
          <cell r="A752">
            <v>521452</v>
          </cell>
          <cell r="B752" t="str">
            <v>اسراء الكيلاني</v>
          </cell>
          <cell r="C752" t="str">
            <v>حسين</v>
          </cell>
          <cell r="D752" t="str">
            <v>فاطمه</v>
          </cell>
          <cell r="E752" t="str">
            <v>أنثى</v>
          </cell>
          <cell r="F752" t="str">
            <v>عتيبه</v>
          </cell>
          <cell r="G752">
            <v>36198</v>
          </cell>
          <cell r="H752" t="str">
            <v>العربية السورية</v>
          </cell>
          <cell r="I752" t="str">
            <v>الثالثة</v>
          </cell>
          <cell r="J752" t="str">
            <v>فنون نسوية</v>
          </cell>
          <cell r="K752">
            <v>2017</v>
          </cell>
          <cell r="Q752" t="str">
            <v/>
          </cell>
          <cell r="R752" t="str">
            <v>ESRAA ALKILANY</v>
          </cell>
          <cell r="S752" t="str">
            <v>HUSEN</v>
          </cell>
          <cell r="T752" t="str">
            <v>FATEMA</v>
          </cell>
          <cell r="U752" t="str">
            <v>DAMASCUS</v>
          </cell>
          <cell r="V752" t="str">
            <v/>
          </cell>
          <cell r="W752" t="str">
            <v/>
          </cell>
          <cell r="X752" t="str">
            <v/>
          </cell>
          <cell r="Y752" t="str">
            <v/>
          </cell>
          <cell r="Z752" t="str">
            <v/>
          </cell>
          <cell r="AA752" t="str">
            <v/>
          </cell>
          <cell r="AB752" t="str">
            <v/>
          </cell>
          <cell r="AC752" t="str">
            <v/>
          </cell>
        </row>
        <row r="753">
          <cell r="A753">
            <v>521454</v>
          </cell>
          <cell r="B753" t="str">
            <v>اسراء حامد</v>
          </cell>
          <cell r="C753" t="str">
            <v>منيب</v>
          </cell>
          <cell r="D753" t="str">
            <v>سهام</v>
          </cell>
          <cell r="E753" t="str">
            <v>أنثى</v>
          </cell>
          <cell r="F753" t="str">
            <v>يرموك</v>
          </cell>
          <cell r="G753" t="str">
            <v>3/28/1995</v>
          </cell>
          <cell r="H753" t="str">
            <v>الفلسطينية السورية</v>
          </cell>
          <cell r="I753" t="str">
            <v>الثانية</v>
          </cell>
          <cell r="J753" t="str">
            <v>أدبي</v>
          </cell>
          <cell r="K753" t="str">
            <v>2016</v>
          </cell>
          <cell r="L753" t="str">
            <v>غير سوري</v>
          </cell>
          <cell r="Q753" t="str">
            <v/>
          </cell>
          <cell r="R753" t="str">
            <v>ESRAA HSAMED</v>
          </cell>
          <cell r="S753" t="str">
            <v>MONEB</v>
          </cell>
          <cell r="T753" t="str">
            <v>SEHAM</v>
          </cell>
          <cell r="U753" t="str">
            <v>YARMOUK</v>
          </cell>
          <cell r="V753" t="str">
            <v/>
          </cell>
          <cell r="W753" t="str">
            <v/>
          </cell>
          <cell r="X753" t="str">
            <v/>
          </cell>
          <cell r="Y753" t="str">
            <v/>
          </cell>
          <cell r="Z753" t="str">
            <v/>
          </cell>
          <cell r="AA753" t="str">
            <v/>
          </cell>
          <cell r="AB753" t="str">
            <v/>
          </cell>
          <cell r="AC753" t="str">
            <v/>
          </cell>
        </row>
        <row r="754">
          <cell r="A754">
            <v>521459</v>
          </cell>
          <cell r="B754" t="str">
            <v>اسراء شحاده</v>
          </cell>
          <cell r="C754" t="str">
            <v>فيصل</v>
          </cell>
          <cell r="D754" t="str">
            <v>جميلة</v>
          </cell>
          <cell r="E754" t="str">
            <v>أنثى</v>
          </cell>
          <cell r="F754" t="str">
            <v>غباغب</v>
          </cell>
          <cell r="G754">
            <v>32577</v>
          </cell>
          <cell r="H754" t="str">
            <v>العربية السورية</v>
          </cell>
          <cell r="I754" t="str">
            <v>الرابعة</v>
          </cell>
          <cell r="J754" t="str">
            <v>أدبي</v>
          </cell>
          <cell r="Q754" t="str">
            <v/>
          </cell>
          <cell r="R754" t="str">
            <v>ESRAA SHHADA</v>
          </cell>
          <cell r="S754" t="str">
            <v>FUISAL</v>
          </cell>
          <cell r="T754" t="str">
            <v>GAMILA</v>
          </cell>
          <cell r="U754" t="str">
            <v>DARAA</v>
          </cell>
          <cell r="V754" t="str">
            <v/>
          </cell>
          <cell r="W754" t="str">
            <v/>
          </cell>
          <cell r="X754" t="str">
            <v/>
          </cell>
          <cell r="Y754" t="str">
            <v/>
          </cell>
          <cell r="Z754" t="str">
            <v/>
          </cell>
          <cell r="AA754" t="str">
            <v/>
          </cell>
          <cell r="AB754" t="str">
            <v/>
          </cell>
          <cell r="AC754" t="str">
            <v/>
          </cell>
        </row>
        <row r="755">
          <cell r="A755">
            <v>521460</v>
          </cell>
          <cell r="B755" t="str">
            <v>اسراء محمد</v>
          </cell>
          <cell r="C755" t="str">
            <v>هيثم</v>
          </cell>
          <cell r="D755" t="str">
            <v>ميساء</v>
          </cell>
          <cell r="E755" t="str">
            <v>أنثى</v>
          </cell>
          <cell r="F755" t="str">
            <v>دمشق</v>
          </cell>
          <cell r="G755">
            <v>35125</v>
          </cell>
          <cell r="H755" t="str">
            <v>العربية السورية</v>
          </cell>
          <cell r="I755" t="str">
            <v>الرابعة</v>
          </cell>
          <cell r="J755" t="str">
            <v>أدبي</v>
          </cell>
          <cell r="K755" t="str">
            <v/>
          </cell>
          <cell r="Q755" t="str">
            <v/>
          </cell>
          <cell r="R755" t="str">
            <v>esraa mohamad</v>
          </cell>
          <cell r="S755" t="str">
            <v>hithm</v>
          </cell>
          <cell r="T755" t="str">
            <v>misaa</v>
          </cell>
          <cell r="U755" t="str">
            <v>damscus</v>
          </cell>
          <cell r="V755" t="str">
            <v/>
          </cell>
          <cell r="W755" t="str">
            <v/>
          </cell>
          <cell r="X755" t="str">
            <v/>
          </cell>
          <cell r="Y755" t="str">
            <v/>
          </cell>
          <cell r="Z755" t="str">
            <v/>
          </cell>
          <cell r="AA755" t="str">
            <v/>
          </cell>
          <cell r="AB755" t="str">
            <v/>
          </cell>
          <cell r="AC755" t="str">
            <v/>
          </cell>
        </row>
        <row r="756">
          <cell r="A756">
            <v>521461</v>
          </cell>
          <cell r="B756" t="str">
            <v>اسراء هلال</v>
          </cell>
          <cell r="C756" t="str">
            <v>خالد</v>
          </cell>
          <cell r="D756" t="str">
            <v>ميساء</v>
          </cell>
          <cell r="E756" t="str">
            <v>أنثى</v>
          </cell>
          <cell r="F756" t="str">
            <v>جيرود</v>
          </cell>
          <cell r="G756">
            <v>36060</v>
          </cell>
          <cell r="H756" t="str">
            <v>العربية السورية</v>
          </cell>
          <cell r="I756" t="str">
            <v>الثالثة</v>
          </cell>
          <cell r="J756" t="str">
            <v>أدبي</v>
          </cell>
          <cell r="K756" t="str">
            <v/>
          </cell>
          <cell r="Q756" t="str">
            <v/>
          </cell>
          <cell r="R756" t="str">
            <v>ESRAA HLAL</v>
          </cell>
          <cell r="S756" t="str">
            <v>KHALIED</v>
          </cell>
          <cell r="T756" t="str">
            <v>MAYSAA</v>
          </cell>
          <cell r="U756" t="str">
            <v>DAMASCUS</v>
          </cell>
          <cell r="V756" t="str">
            <v/>
          </cell>
          <cell r="W756" t="str">
            <v/>
          </cell>
          <cell r="X756" t="str">
            <v/>
          </cell>
          <cell r="Y756" t="str">
            <v/>
          </cell>
          <cell r="Z756" t="str">
            <v/>
          </cell>
          <cell r="AA756" t="str">
            <v/>
          </cell>
          <cell r="AB756" t="str">
            <v/>
          </cell>
          <cell r="AC756" t="str">
            <v/>
          </cell>
        </row>
        <row r="757">
          <cell r="A757">
            <v>521469</v>
          </cell>
          <cell r="B757" t="str">
            <v>اسماء القويدر</v>
          </cell>
          <cell r="C757" t="str">
            <v>عدنان</v>
          </cell>
          <cell r="D757" t="str">
            <v>مريم</v>
          </cell>
          <cell r="E757" t="str">
            <v/>
          </cell>
          <cell r="F757" t="str">
            <v/>
          </cell>
          <cell r="G757" t="str">
            <v/>
          </cell>
          <cell r="I757" t="str">
            <v>الرابعة</v>
          </cell>
          <cell r="K757" t="str">
            <v/>
          </cell>
          <cell r="L757" t="str">
            <v/>
          </cell>
          <cell r="M757" t="str">
            <v/>
          </cell>
          <cell r="Q757" t="str">
            <v/>
          </cell>
          <cell r="R757" t="str">
            <v/>
          </cell>
          <cell r="S757" t="str">
            <v/>
          </cell>
          <cell r="T757" t="str">
            <v/>
          </cell>
          <cell r="U757" t="str">
            <v/>
          </cell>
          <cell r="V757" t="str">
            <v/>
          </cell>
          <cell r="W757" t="str">
            <v/>
          </cell>
          <cell r="X757" t="str">
            <v/>
          </cell>
          <cell r="Y757" t="str">
            <v/>
          </cell>
          <cell r="Z757" t="str">
            <v/>
          </cell>
          <cell r="AA757" t="str">
            <v/>
          </cell>
          <cell r="AB757" t="str">
            <v>م</v>
          </cell>
          <cell r="AC757" t="str">
            <v/>
          </cell>
        </row>
        <row r="758">
          <cell r="A758">
            <v>521470</v>
          </cell>
          <cell r="B758" t="str">
            <v>اسماء أسعد</v>
          </cell>
          <cell r="C758" t="str">
            <v>محمد</v>
          </cell>
          <cell r="D758" t="str">
            <v>عائشة</v>
          </cell>
          <cell r="E758" t="str">
            <v>أنثى</v>
          </cell>
          <cell r="F758" t="str">
            <v>حرستا البصل</v>
          </cell>
          <cell r="G758">
            <v>31168</v>
          </cell>
          <cell r="H758" t="str">
            <v>العربية السورية</v>
          </cell>
          <cell r="I758" t="str">
            <v>الرابعة حديث</v>
          </cell>
          <cell r="J758" t="str">
            <v>فنون نسوية</v>
          </cell>
          <cell r="K758">
            <v>2003</v>
          </cell>
        </row>
        <row r="759">
          <cell r="A759">
            <v>521479</v>
          </cell>
          <cell r="B759" t="str">
            <v>اسيا اسماعيل</v>
          </cell>
          <cell r="C759" t="str">
            <v>اسماعيل</v>
          </cell>
          <cell r="D759" t="str">
            <v>ريما</v>
          </cell>
          <cell r="E759" t="str">
            <v>أنثى</v>
          </cell>
          <cell r="F759" t="str">
            <v xml:space="preserve">اللاذقية </v>
          </cell>
          <cell r="G759">
            <v>29644</v>
          </cell>
          <cell r="H759" t="str">
            <v>العربية السورية</v>
          </cell>
          <cell r="I759" t="str">
            <v>الرابعة</v>
          </cell>
          <cell r="J759" t="str">
            <v>أدبي</v>
          </cell>
          <cell r="L759" t="str">
            <v>اللاذقية</v>
          </cell>
        </row>
        <row r="760">
          <cell r="A760">
            <v>521487</v>
          </cell>
          <cell r="B760" t="str">
            <v>الاء الحموي</v>
          </cell>
          <cell r="C760" t="str">
            <v>رفيق</v>
          </cell>
          <cell r="D760" t="str">
            <v>هبه</v>
          </cell>
          <cell r="E760" t="str">
            <v>أنثى</v>
          </cell>
          <cell r="F760" t="str">
            <v>دمشق</v>
          </cell>
          <cell r="G760">
            <v>35079</v>
          </cell>
          <cell r="H760" t="str">
            <v>العربية السورية</v>
          </cell>
          <cell r="I760" t="str">
            <v>الثالثة</v>
          </cell>
          <cell r="J760" t="str">
            <v>فنون نسوية</v>
          </cell>
          <cell r="K760" t="str">
            <v/>
          </cell>
          <cell r="Q760" t="str">
            <v/>
          </cell>
          <cell r="R760" t="str">
            <v>Alaa Al Hamw</v>
          </cell>
          <cell r="S760" t="str">
            <v>Rafek</v>
          </cell>
          <cell r="T760" t="str">
            <v>Heba</v>
          </cell>
          <cell r="U760" t="str">
            <v>Damascus</v>
          </cell>
          <cell r="V760" t="str">
            <v/>
          </cell>
          <cell r="W760" t="str">
            <v/>
          </cell>
          <cell r="X760" t="str">
            <v/>
          </cell>
          <cell r="Y760" t="str">
            <v/>
          </cell>
          <cell r="Z760" t="str">
            <v/>
          </cell>
          <cell r="AA760" t="str">
            <v/>
          </cell>
          <cell r="AB760" t="str">
            <v/>
          </cell>
          <cell r="AC760" t="str">
            <v/>
          </cell>
        </row>
        <row r="761">
          <cell r="A761">
            <v>521491</v>
          </cell>
          <cell r="B761" t="str">
            <v>الاء الزعبي</v>
          </cell>
          <cell r="C761" t="str">
            <v>عبد الحميد</v>
          </cell>
          <cell r="D761" t="str">
            <v>اصلاح</v>
          </cell>
          <cell r="E761" t="str">
            <v>أنثى</v>
          </cell>
          <cell r="F761" t="str">
            <v>دير البخت</v>
          </cell>
          <cell r="G761">
            <v>34764</v>
          </cell>
          <cell r="H761" t="str">
            <v>العربية السورية</v>
          </cell>
          <cell r="I761" t="str">
            <v>الرابعة</v>
          </cell>
          <cell r="J761" t="str">
            <v>فنون نسوية</v>
          </cell>
          <cell r="Q761" t="str">
            <v/>
          </cell>
          <cell r="R761" t="str">
            <v>Alaa Al Zaabe</v>
          </cell>
          <cell r="S761" t="str">
            <v>Abd Al Hamed</v>
          </cell>
          <cell r="T761" t="str">
            <v>Eslah</v>
          </cell>
          <cell r="U761" t="str">
            <v>Draa</v>
          </cell>
          <cell r="V761" t="str">
            <v/>
          </cell>
          <cell r="W761" t="str">
            <v/>
          </cell>
          <cell r="X761" t="str">
            <v/>
          </cell>
          <cell r="Y761" t="str">
            <v/>
          </cell>
          <cell r="Z761" t="str">
            <v/>
          </cell>
          <cell r="AA761" t="str">
            <v/>
          </cell>
          <cell r="AB761" t="str">
            <v/>
          </cell>
          <cell r="AC761" t="str">
            <v/>
          </cell>
        </row>
        <row r="762">
          <cell r="A762">
            <v>521492</v>
          </cell>
          <cell r="B762" t="str">
            <v>الاء العساف</v>
          </cell>
          <cell r="C762" t="str">
            <v>ماجد</v>
          </cell>
          <cell r="D762" t="str">
            <v>ندى</v>
          </cell>
          <cell r="E762" t="str">
            <v>أنثى</v>
          </cell>
          <cell r="F762" t="str">
            <v>دمشق</v>
          </cell>
          <cell r="G762">
            <v>36528</v>
          </cell>
          <cell r="H762" t="str">
            <v>العربية السورية</v>
          </cell>
          <cell r="I762" t="str">
            <v>الرابعة</v>
          </cell>
          <cell r="J762" t="str">
            <v>فنون نسوية</v>
          </cell>
          <cell r="K762" t="str">
            <v/>
          </cell>
          <cell r="Q762" t="str">
            <v/>
          </cell>
          <cell r="R762" t="str">
            <v>alaa alassaf</v>
          </cell>
          <cell r="S762" t="str">
            <v>majed</v>
          </cell>
          <cell r="T762" t="str">
            <v>nada</v>
          </cell>
          <cell r="U762" t="str">
            <v>damascus</v>
          </cell>
          <cell r="V762" t="str">
            <v/>
          </cell>
          <cell r="W762" t="str">
            <v/>
          </cell>
          <cell r="X762" t="str">
            <v/>
          </cell>
          <cell r="Y762" t="str">
            <v/>
          </cell>
          <cell r="Z762" t="str">
            <v/>
          </cell>
          <cell r="AA762" t="str">
            <v/>
          </cell>
          <cell r="AB762" t="str">
            <v/>
          </cell>
          <cell r="AC762" t="str">
            <v/>
          </cell>
        </row>
        <row r="763">
          <cell r="A763">
            <v>521493</v>
          </cell>
          <cell r="B763" t="str">
            <v xml:space="preserve">الاء العش </v>
          </cell>
          <cell r="C763" t="str">
            <v>محمد</v>
          </cell>
          <cell r="D763" t="str">
            <v>باهيه</v>
          </cell>
          <cell r="E763" t="str">
            <v>أنثى</v>
          </cell>
          <cell r="F763" t="str">
            <v>دمشق</v>
          </cell>
          <cell r="G763" t="str">
            <v>9/1/1999</v>
          </cell>
          <cell r="H763" t="str">
            <v>العربية السورية</v>
          </cell>
          <cell r="I763" t="str">
            <v>الرابعة</v>
          </cell>
          <cell r="J763" t="str">
            <v>أدبي</v>
          </cell>
          <cell r="K763" t="str">
            <v>2017</v>
          </cell>
          <cell r="L763" t="str">
            <v>دمشق</v>
          </cell>
          <cell r="Q763" t="str">
            <v/>
          </cell>
          <cell r="R763" t="str">
            <v>ALAA ALASH</v>
          </cell>
          <cell r="S763" t="str">
            <v>MOHAMMAD</v>
          </cell>
          <cell r="T763" t="str">
            <v>BAHEA</v>
          </cell>
          <cell r="U763" t="str">
            <v>DAMASCUS</v>
          </cell>
          <cell r="V763" t="str">
            <v/>
          </cell>
          <cell r="W763" t="str">
            <v/>
          </cell>
          <cell r="X763" t="str">
            <v/>
          </cell>
          <cell r="Y763" t="str">
            <v/>
          </cell>
          <cell r="Z763" t="str">
            <v/>
          </cell>
          <cell r="AA763" t="str">
            <v/>
          </cell>
          <cell r="AB763" t="str">
            <v/>
          </cell>
          <cell r="AC763" t="str">
            <v/>
          </cell>
        </row>
        <row r="764">
          <cell r="A764">
            <v>521497</v>
          </cell>
          <cell r="B764" t="str">
            <v>الاء الكردي</v>
          </cell>
          <cell r="C764" t="str">
            <v>محمدسمير</v>
          </cell>
          <cell r="D764" t="str">
            <v>هنا</v>
          </cell>
          <cell r="E764" t="str">
            <v>أنثى</v>
          </cell>
          <cell r="F764" t="str">
            <v>دمشق</v>
          </cell>
          <cell r="G764">
            <v>32549</v>
          </cell>
          <cell r="H764" t="str">
            <v>العربية السورية</v>
          </cell>
          <cell r="I764" t="str">
            <v>الثالثة</v>
          </cell>
          <cell r="J764" t="str">
            <v>أدبي</v>
          </cell>
          <cell r="Q764" t="str">
            <v/>
          </cell>
          <cell r="R764" t="str">
            <v>alaa al korde</v>
          </cell>
          <cell r="S764" t="str">
            <v>mohamaad samer</v>
          </cell>
          <cell r="T764" t="str">
            <v>hana</v>
          </cell>
          <cell r="U764" t="str">
            <v>damascous</v>
          </cell>
          <cell r="V764" t="str">
            <v/>
          </cell>
          <cell r="W764" t="str">
            <v/>
          </cell>
          <cell r="X764" t="str">
            <v/>
          </cell>
          <cell r="Y764" t="str">
            <v/>
          </cell>
          <cell r="Z764" t="str">
            <v/>
          </cell>
          <cell r="AA764" t="str">
            <v/>
          </cell>
          <cell r="AB764" t="str">
            <v/>
          </cell>
          <cell r="AC764" t="str">
            <v/>
          </cell>
        </row>
        <row r="765">
          <cell r="A765">
            <v>521499</v>
          </cell>
          <cell r="B765" t="str">
            <v>الاء المظلوم</v>
          </cell>
          <cell r="C765" t="str">
            <v>عبد الوهاب</v>
          </cell>
          <cell r="D765" t="str">
            <v>غاده</v>
          </cell>
          <cell r="E765" t="str">
            <v>أنثى</v>
          </cell>
          <cell r="F765" t="str">
            <v>التل</v>
          </cell>
          <cell r="G765">
            <v>35382</v>
          </cell>
          <cell r="H765" t="str">
            <v>العربية السورية</v>
          </cell>
          <cell r="I765" t="str">
            <v>الثالثة</v>
          </cell>
          <cell r="J765" t="str">
            <v>فنون نسوية</v>
          </cell>
          <cell r="K765" t="str">
            <v/>
          </cell>
          <cell r="Q765" t="str">
            <v/>
          </cell>
          <cell r="R765" t="str">
            <v>Alaa AlMazlom</v>
          </cell>
          <cell r="S765" t="str">
            <v>AbdAlwahab</v>
          </cell>
          <cell r="T765" t="str">
            <v>Ghada</v>
          </cell>
          <cell r="U765" t="str">
            <v>Altal</v>
          </cell>
          <cell r="V765" t="str">
            <v/>
          </cell>
          <cell r="W765" t="str">
            <v/>
          </cell>
          <cell r="X765" t="str">
            <v/>
          </cell>
          <cell r="Y765" t="str">
            <v/>
          </cell>
          <cell r="Z765" t="str">
            <v/>
          </cell>
          <cell r="AA765" t="str">
            <v/>
          </cell>
          <cell r="AB765" t="str">
            <v/>
          </cell>
          <cell r="AC765" t="str">
            <v/>
          </cell>
        </row>
        <row r="766">
          <cell r="A766">
            <v>521509</v>
          </cell>
          <cell r="B766" t="str">
            <v>الاء داوود</v>
          </cell>
          <cell r="C766" t="str">
            <v xml:space="preserve">حسام </v>
          </cell>
          <cell r="D766" t="str">
            <v>تغاريد</v>
          </cell>
          <cell r="E766" t="str">
            <v>أنثى</v>
          </cell>
          <cell r="F766" t="str">
            <v>جرمانا</v>
          </cell>
          <cell r="H766" t="str">
            <v>العربية السورية</v>
          </cell>
          <cell r="I766" t="str">
            <v>الرابعة</v>
          </cell>
        </row>
        <row r="767">
          <cell r="A767">
            <v>521517</v>
          </cell>
          <cell r="B767" t="str">
            <v>الاء عباس</v>
          </cell>
          <cell r="C767" t="str">
            <v>تيسير</v>
          </cell>
          <cell r="D767" t="str">
            <v>سمراء</v>
          </cell>
          <cell r="E767" t="str">
            <v>أنثى</v>
          </cell>
          <cell r="F767" t="str">
            <v>دمشق</v>
          </cell>
          <cell r="G767">
            <v>34618</v>
          </cell>
          <cell r="H767" t="str">
            <v>العربية السورية</v>
          </cell>
          <cell r="I767" t="str">
            <v>الثالثة</v>
          </cell>
          <cell r="J767" t="str">
            <v>أدبي</v>
          </cell>
          <cell r="K767">
            <v>2012</v>
          </cell>
          <cell r="Q767" t="str">
            <v/>
          </cell>
          <cell r="R767" t="str">
            <v>ALAA ABBAS</v>
          </cell>
          <cell r="S767" t="str">
            <v>TAESER</v>
          </cell>
          <cell r="T767" t="str">
            <v>SAMRAA</v>
          </cell>
          <cell r="U767" t="str">
            <v>DAMASCUS</v>
          </cell>
          <cell r="V767" t="str">
            <v/>
          </cell>
          <cell r="W767" t="str">
            <v/>
          </cell>
          <cell r="X767" t="str">
            <v/>
          </cell>
          <cell r="Y767" t="str">
            <v/>
          </cell>
          <cell r="Z767" t="str">
            <v/>
          </cell>
          <cell r="AA767" t="str">
            <v/>
          </cell>
          <cell r="AB767" t="str">
            <v/>
          </cell>
          <cell r="AC767" t="str">
            <v>مستنفذ ثاني  2022-2023</v>
          </cell>
        </row>
        <row r="768">
          <cell r="A768">
            <v>521518</v>
          </cell>
          <cell r="B768" t="str">
            <v>الاء عرابي</v>
          </cell>
          <cell r="C768" t="str">
            <v xml:space="preserve">محمد </v>
          </cell>
          <cell r="D768" t="str">
            <v>عليه</v>
          </cell>
          <cell r="E768" t="str">
            <v/>
          </cell>
          <cell r="F768" t="str">
            <v/>
          </cell>
          <cell r="G768" t="str">
            <v/>
          </cell>
          <cell r="I768" t="str">
            <v>الثالثة</v>
          </cell>
          <cell r="K768" t="str">
            <v/>
          </cell>
          <cell r="L768" t="str">
            <v/>
          </cell>
          <cell r="M768" t="str">
            <v/>
          </cell>
          <cell r="Q768" t="str">
            <v/>
          </cell>
          <cell r="R768" t="str">
            <v/>
          </cell>
          <cell r="S768" t="str">
            <v/>
          </cell>
          <cell r="T768" t="str">
            <v/>
          </cell>
          <cell r="U768" t="str">
            <v/>
          </cell>
          <cell r="V768" t="str">
            <v/>
          </cell>
          <cell r="W768" t="str">
            <v/>
          </cell>
          <cell r="X768" t="str">
            <v/>
          </cell>
          <cell r="Y768" t="str">
            <v/>
          </cell>
          <cell r="Z768" t="str">
            <v/>
          </cell>
          <cell r="AA768" t="str">
            <v/>
          </cell>
          <cell r="AB768" t="str">
            <v/>
          </cell>
          <cell r="AC768" t="str">
            <v/>
          </cell>
        </row>
        <row r="769">
          <cell r="A769">
            <v>521521</v>
          </cell>
          <cell r="B769" t="str">
            <v>الاء نوري السالم</v>
          </cell>
          <cell r="C769" t="str">
            <v>خالد</v>
          </cell>
          <cell r="D769" t="str">
            <v>عليه</v>
          </cell>
          <cell r="E769" t="str">
            <v>أنثى</v>
          </cell>
          <cell r="F769" t="str">
            <v>البوكمال</v>
          </cell>
          <cell r="G769">
            <v>33604</v>
          </cell>
          <cell r="H769" t="str">
            <v>العربية السورية</v>
          </cell>
          <cell r="I769" t="str">
            <v>الرابعة</v>
          </cell>
          <cell r="J769" t="str">
            <v>أدبي</v>
          </cell>
          <cell r="Q769" t="str">
            <v/>
          </cell>
          <cell r="R769" t="str">
            <v>Alaa Noure Alsalem</v>
          </cell>
          <cell r="S769" t="str">
            <v>Khaled</v>
          </cell>
          <cell r="T769" t="str">
            <v>Alea</v>
          </cell>
          <cell r="U769" t="str">
            <v>Deer Alzoor</v>
          </cell>
          <cell r="V769" t="str">
            <v/>
          </cell>
          <cell r="W769" t="str">
            <v/>
          </cell>
          <cell r="X769" t="str">
            <v/>
          </cell>
          <cell r="Y769" t="str">
            <v/>
          </cell>
          <cell r="Z769" t="str">
            <v/>
          </cell>
          <cell r="AA769" t="str">
            <v/>
          </cell>
          <cell r="AB769" t="str">
            <v/>
          </cell>
          <cell r="AC769" t="str">
            <v/>
          </cell>
        </row>
        <row r="770">
          <cell r="A770">
            <v>521526</v>
          </cell>
          <cell r="B770" t="str">
            <v>الهام حسن</v>
          </cell>
          <cell r="C770" t="str">
            <v>خالد</v>
          </cell>
          <cell r="D770" t="str">
            <v>خديجة</v>
          </cell>
          <cell r="E770" t="str">
            <v>أنثى</v>
          </cell>
          <cell r="F770" t="str">
            <v>دمشق</v>
          </cell>
          <cell r="G770">
            <v>31884</v>
          </cell>
          <cell r="H770" t="str">
            <v>الفلسطينية السورية</v>
          </cell>
          <cell r="I770" t="str">
            <v>الرابعة</v>
          </cell>
          <cell r="J770" t="str">
            <v>فنون نسوية</v>
          </cell>
          <cell r="K770">
            <v>2010</v>
          </cell>
          <cell r="L770" t="str">
            <v>دمشق</v>
          </cell>
          <cell r="Q770" t="str">
            <v/>
          </cell>
          <cell r="R770" t="str">
            <v>elham</v>
          </cell>
          <cell r="S770" t="str">
            <v>khaled</v>
          </cell>
          <cell r="T770" t="str">
            <v>khadiga</v>
          </cell>
          <cell r="U770" t="str">
            <v>damas</v>
          </cell>
          <cell r="V770" t="str">
            <v/>
          </cell>
          <cell r="W770" t="str">
            <v/>
          </cell>
          <cell r="X770" t="str">
            <v/>
          </cell>
          <cell r="Y770" t="str">
            <v/>
          </cell>
          <cell r="Z770" t="str">
            <v/>
          </cell>
          <cell r="AA770" t="str">
            <v/>
          </cell>
          <cell r="AB770" t="str">
            <v/>
          </cell>
          <cell r="AC770" t="str">
            <v/>
          </cell>
        </row>
        <row r="771">
          <cell r="A771">
            <v>521534</v>
          </cell>
          <cell r="B771" t="str">
            <v>اماني الشلبي</v>
          </cell>
          <cell r="C771" t="str">
            <v>مسلم</v>
          </cell>
          <cell r="D771" t="str">
            <v>ايمان</v>
          </cell>
          <cell r="E771" t="str">
            <v>أنثى</v>
          </cell>
          <cell r="F771" t="str">
            <v>دمشق</v>
          </cell>
          <cell r="G771">
            <v>34091</v>
          </cell>
          <cell r="H771" t="str">
            <v>العربية السورية</v>
          </cell>
          <cell r="I771" t="str">
            <v>الرابعة</v>
          </cell>
          <cell r="J771" t="str">
            <v>أدبي</v>
          </cell>
          <cell r="Q771" t="str">
            <v/>
          </cell>
          <cell r="R771" t="str">
            <v>amani alshalabe</v>
          </cell>
          <cell r="S771" t="str">
            <v>MOSLEM</v>
          </cell>
          <cell r="T771" t="str">
            <v>EMAN</v>
          </cell>
          <cell r="U771" t="str">
            <v>DAMASCUS</v>
          </cell>
          <cell r="V771" t="str">
            <v/>
          </cell>
          <cell r="W771" t="str">
            <v/>
          </cell>
          <cell r="X771" t="str">
            <v/>
          </cell>
          <cell r="Y771" t="str">
            <v/>
          </cell>
          <cell r="Z771" t="str">
            <v/>
          </cell>
          <cell r="AA771" t="str">
            <v/>
          </cell>
          <cell r="AB771" t="str">
            <v/>
          </cell>
          <cell r="AC771" t="str">
            <v/>
          </cell>
        </row>
        <row r="772">
          <cell r="A772">
            <v>521537</v>
          </cell>
          <cell r="B772" t="str">
            <v>اماني حسن</v>
          </cell>
          <cell r="C772" t="str">
            <v>خالد</v>
          </cell>
          <cell r="D772" t="str">
            <v>نايفة</v>
          </cell>
          <cell r="E772" t="str">
            <v>أنثى</v>
          </cell>
          <cell r="F772" t="str">
            <v/>
          </cell>
          <cell r="H772" t="str">
            <v>العربية السورية</v>
          </cell>
          <cell r="I772" t="str">
            <v>الرابعة</v>
          </cell>
        </row>
        <row r="773">
          <cell r="A773">
            <v>521542</v>
          </cell>
          <cell r="B773" t="str">
            <v>اماني شاب الدين</v>
          </cell>
          <cell r="C773" t="str">
            <v>منصور</v>
          </cell>
          <cell r="D773" t="str">
            <v>اقبال</v>
          </cell>
          <cell r="E773" t="str">
            <v>أنثى</v>
          </cell>
          <cell r="F773" t="str">
            <v>وقم</v>
          </cell>
          <cell r="G773" t="str">
            <v>11/10/1985</v>
          </cell>
          <cell r="H773" t="str">
            <v>العربية السورية</v>
          </cell>
          <cell r="I773" t="str">
            <v>الرابعة</v>
          </cell>
          <cell r="J773" t="str">
            <v>فنون نسوية</v>
          </cell>
          <cell r="K773" t="str">
            <v>2003</v>
          </cell>
          <cell r="L773" t="str">
            <v>ريف دمشق</v>
          </cell>
          <cell r="Q773" t="str">
            <v/>
          </cell>
          <cell r="R773" t="str">
            <v>amani shab aldin</v>
          </cell>
          <cell r="S773" t="str">
            <v>mansour</v>
          </cell>
          <cell r="T773" t="str">
            <v>aqbal</v>
          </cell>
          <cell r="U773" t="str">
            <v>swaida</v>
          </cell>
          <cell r="V773" t="str">
            <v/>
          </cell>
          <cell r="W773" t="str">
            <v/>
          </cell>
          <cell r="X773" t="str">
            <v/>
          </cell>
          <cell r="Y773" t="str">
            <v/>
          </cell>
          <cell r="Z773" t="str">
            <v/>
          </cell>
          <cell r="AA773" t="str">
            <v/>
          </cell>
          <cell r="AB773" t="str">
            <v/>
          </cell>
          <cell r="AC773" t="str">
            <v/>
          </cell>
        </row>
        <row r="774">
          <cell r="A774">
            <v>521547</v>
          </cell>
          <cell r="B774" t="str">
            <v>اماني يعقوب</v>
          </cell>
          <cell r="C774" t="str">
            <v xml:space="preserve">صلاح </v>
          </cell>
          <cell r="D774" t="str">
            <v>لميس</v>
          </cell>
          <cell r="E774" t="str">
            <v>أنثى</v>
          </cell>
          <cell r="F774" t="str">
            <v xml:space="preserve">قطنا 
</v>
          </cell>
          <cell r="G774">
            <v>36478</v>
          </cell>
          <cell r="H774" t="str">
            <v>العربية السورية</v>
          </cell>
          <cell r="I774" t="str">
            <v>الاولى</v>
          </cell>
          <cell r="J774" t="str">
            <v>أدبي</v>
          </cell>
          <cell r="K774">
            <v>2017</v>
          </cell>
        </row>
        <row r="775">
          <cell r="A775">
            <v>521551</v>
          </cell>
          <cell r="B775" t="str">
            <v>امل ادهم</v>
          </cell>
          <cell r="C775" t="str">
            <v>محمد</v>
          </cell>
          <cell r="D775" t="str">
            <v>منى</v>
          </cell>
          <cell r="E775" t="str">
            <v>أنثى</v>
          </cell>
          <cell r="F775" t="str">
            <v>دمشق</v>
          </cell>
          <cell r="G775">
            <v>36398</v>
          </cell>
          <cell r="H775" t="str">
            <v>العربية السورية</v>
          </cell>
          <cell r="I775" t="str">
            <v>الثالثة</v>
          </cell>
          <cell r="J775" t="str">
            <v>فنون نسوية</v>
          </cell>
          <cell r="K775" t="str">
            <v/>
          </cell>
          <cell r="Q775" t="str">
            <v/>
          </cell>
          <cell r="R775" t="str">
            <v>amal adham</v>
          </cell>
          <cell r="S775" t="str">
            <v>mohammad</v>
          </cell>
          <cell r="T775" t="str">
            <v>mona</v>
          </cell>
          <cell r="U775" t="str">
            <v>danascus</v>
          </cell>
          <cell r="V775" t="str">
            <v/>
          </cell>
          <cell r="W775" t="str">
            <v/>
          </cell>
          <cell r="X775" t="str">
            <v/>
          </cell>
          <cell r="Y775" t="str">
            <v/>
          </cell>
          <cell r="Z775" t="str">
            <v/>
          </cell>
          <cell r="AA775" t="str">
            <v/>
          </cell>
          <cell r="AB775" t="str">
            <v/>
          </cell>
          <cell r="AC775" t="str">
            <v/>
          </cell>
        </row>
        <row r="776">
          <cell r="A776">
            <v>521555</v>
          </cell>
          <cell r="B776" t="str">
            <v>امل العمر</v>
          </cell>
          <cell r="C776" t="str">
            <v>ذياب</v>
          </cell>
          <cell r="D776" t="str">
            <v>حسيبه</v>
          </cell>
          <cell r="E776" t="str">
            <v>أنثى</v>
          </cell>
          <cell r="F776" t="str">
            <v>دمشق</v>
          </cell>
          <cell r="G776">
            <v>34394</v>
          </cell>
          <cell r="H776" t="str">
            <v>العربية السورية</v>
          </cell>
          <cell r="I776" t="str">
            <v>الرابعة</v>
          </cell>
          <cell r="J776" t="str">
            <v>علمي</v>
          </cell>
          <cell r="L776" t="str">
            <v>القنيطرة</v>
          </cell>
          <cell r="Q776" t="str">
            <v/>
          </cell>
          <cell r="R776" t="str">
            <v>AMAL ALOMAR</v>
          </cell>
          <cell r="S776" t="str">
            <v>DEAB</v>
          </cell>
          <cell r="T776" t="str">
            <v>HASEBA</v>
          </cell>
          <cell r="U776" t="str">
            <v>DAMASCUS</v>
          </cell>
          <cell r="V776" t="str">
            <v/>
          </cell>
          <cell r="W776" t="str">
            <v/>
          </cell>
          <cell r="X776" t="str">
            <v/>
          </cell>
          <cell r="Y776" t="str">
            <v/>
          </cell>
          <cell r="Z776" t="str">
            <v/>
          </cell>
          <cell r="AA776" t="str">
            <v/>
          </cell>
          <cell r="AB776" t="str">
            <v/>
          </cell>
          <cell r="AC776" t="str">
            <v>مستنفذ فصل اول 2023-2024</v>
          </cell>
        </row>
        <row r="777">
          <cell r="A777">
            <v>521562</v>
          </cell>
          <cell r="B777" t="str">
            <v>امنه شربجي</v>
          </cell>
          <cell r="C777" t="str">
            <v>محمود</v>
          </cell>
          <cell r="D777" t="str">
            <v>كفا</v>
          </cell>
          <cell r="E777" t="str">
            <v/>
          </cell>
          <cell r="F777" t="str">
            <v/>
          </cell>
          <cell r="G777" t="str">
            <v/>
          </cell>
          <cell r="I777" t="str">
            <v>الرابعة</v>
          </cell>
          <cell r="K777" t="str">
            <v/>
          </cell>
          <cell r="L777" t="str">
            <v/>
          </cell>
          <cell r="M777" t="str">
            <v/>
          </cell>
          <cell r="Q777" t="str">
            <v/>
          </cell>
          <cell r="R777" t="str">
            <v/>
          </cell>
          <cell r="S777" t="str">
            <v/>
          </cell>
          <cell r="T777" t="str">
            <v/>
          </cell>
          <cell r="U777" t="str">
            <v/>
          </cell>
          <cell r="V777" t="str">
            <v/>
          </cell>
          <cell r="W777" t="str">
            <v/>
          </cell>
          <cell r="X777" t="str">
            <v/>
          </cell>
          <cell r="Y777" t="str">
            <v/>
          </cell>
          <cell r="Z777" t="str">
            <v/>
          </cell>
          <cell r="AA777" t="str">
            <v/>
          </cell>
          <cell r="AB777" t="str">
            <v/>
          </cell>
          <cell r="AC777" t="str">
            <v/>
          </cell>
        </row>
        <row r="778">
          <cell r="A778">
            <v>521567</v>
          </cell>
          <cell r="B778" t="str">
            <v>انتصار القصيري</v>
          </cell>
          <cell r="C778" t="str">
            <v>حسين</v>
          </cell>
          <cell r="D778" t="str">
            <v>فاطمة</v>
          </cell>
          <cell r="E778" t="str">
            <v>أنثى</v>
          </cell>
          <cell r="F778" t="str">
            <v>الدانا</v>
          </cell>
          <cell r="G778">
            <v>30773</v>
          </cell>
          <cell r="H778" t="str">
            <v>العربية السورية</v>
          </cell>
          <cell r="I778" t="str">
            <v>الرابعة</v>
          </cell>
          <cell r="J778" t="str">
            <v>أدبي</v>
          </cell>
          <cell r="K778" t="str">
            <v/>
          </cell>
          <cell r="Q778" t="str">
            <v/>
          </cell>
          <cell r="R778" t="str">
            <v>INTESAR ALKESRE</v>
          </cell>
          <cell r="S778" t="str">
            <v>HUSIEN</v>
          </cell>
          <cell r="T778" t="str">
            <v>FATIMA</v>
          </cell>
          <cell r="U778" t="str">
            <v>DAMASCUS</v>
          </cell>
          <cell r="V778" t="str">
            <v/>
          </cell>
          <cell r="W778" t="str">
            <v/>
          </cell>
          <cell r="X778" t="str">
            <v/>
          </cell>
          <cell r="Y778" t="str">
            <v/>
          </cell>
          <cell r="Z778" t="str">
            <v/>
          </cell>
          <cell r="AA778" t="str">
            <v/>
          </cell>
          <cell r="AB778" t="str">
            <v/>
          </cell>
          <cell r="AC778" t="str">
            <v/>
          </cell>
        </row>
        <row r="779">
          <cell r="A779">
            <v>521568</v>
          </cell>
          <cell r="B779" t="str">
            <v>انتصار درويش</v>
          </cell>
          <cell r="C779" t="str">
            <v>عبدالحكيم</v>
          </cell>
          <cell r="D779" t="str">
            <v>جميله</v>
          </cell>
          <cell r="E779" t="str">
            <v>أنثى</v>
          </cell>
          <cell r="F779" t="str">
            <v>النبك</v>
          </cell>
          <cell r="G779">
            <v>35826</v>
          </cell>
          <cell r="H779" t="str">
            <v>العربية السورية</v>
          </cell>
          <cell r="I779" t="str">
            <v>الرابعة</v>
          </cell>
          <cell r="J779" t="str">
            <v>علمي</v>
          </cell>
          <cell r="K779">
            <v>2016</v>
          </cell>
          <cell r="Q779" t="str">
            <v/>
          </cell>
          <cell r="R779" t="str">
            <v>INTESAR DARWESH</v>
          </cell>
          <cell r="S779" t="str">
            <v>ABD ALHAKIM</v>
          </cell>
          <cell r="T779" t="str">
            <v>JAMILAH</v>
          </cell>
          <cell r="U779" t="str">
            <v>DAMAS SUBURB</v>
          </cell>
          <cell r="V779" t="str">
            <v/>
          </cell>
          <cell r="W779" t="str">
            <v/>
          </cell>
          <cell r="X779" t="str">
            <v/>
          </cell>
          <cell r="Y779" t="str">
            <v/>
          </cell>
          <cell r="Z779" t="str">
            <v/>
          </cell>
          <cell r="AA779" t="str">
            <v/>
          </cell>
          <cell r="AB779" t="str">
            <v/>
          </cell>
          <cell r="AC779" t="str">
            <v/>
          </cell>
        </row>
        <row r="780">
          <cell r="A780">
            <v>521583</v>
          </cell>
          <cell r="B780" t="str">
            <v>ايه اسماعيل</v>
          </cell>
          <cell r="C780" t="str">
            <v/>
          </cell>
          <cell r="D780" t="str">
            <v/>
          </cell>
          <cell r="E780" t="str">
            <v>أنثى</v>
          </cell>
          <cell r="F780" t="str">
            <v>دمشق</v>
          </cell>
          <cell r="G780">
            <v>34700</v>
          </cell>
          <cell r="H780" t="str">
            <v>العربية السورية</v>
          </cell>
          <cell r="I780" t="str">
            <v>الثالثة</v>
          </cell>
          <cell r="J780" t="str">
            <v>أدبي</v>
          </cell>
          <cell r="Q780" t="str">
            <v/>
          </cell>
          <cell r="R780" t="str">
            <v>AYA ESMAEL</v>
          </cell>
          <cell r="S780" t="str">
            <v>AHMAD</v>
          </cell>
          <cell r="T780" t="str">
            <v>SWZAN</v>
          </cell>
          <cell r="U780" t="str">
            <v>DAMASCUS</v>
          </cell>
          <cell r="V780" t="str">
            <v/>
          </cell>
          <cell r="W780" t="str">
            <v/>
          </cell>
          <cell r="X780" t="str">
            <v/>
          </cell>
          <cell r="Y780" t="str">
            <v/>
          </cell>
          <cell r="Z780" t="str">
            <v/>
          </cell>
          <cell r="AA780" t="str">
            <v/>
          </cell>
          <cell r="AB780" t="str">
            <v>م</v>
          </cell>
          <cell r="AC780" t="str">
            <v/>
          </cell>
        </row>
        <row r="781">
          <cell r="A781">
            <v>521585</v>
          </cell>
          <cell r="B781" t="str">
            <v>اية الحرفوش</v>
          </cell>
          <cell r="C781" t="str">
            <v>ايمن</v>
          </cell>
          <cell r="D781" t="str">
            <v>فرات</v>
          </cell>
          <cell r="E781" t="str">
            <v>أنثى</v>
          </cell>
          <cell r="F781" t="str">
            <v>السويداء</v>
          </cell>
          <cell r="G781" t="str">
            <v>7/25/1997</v>
          </cell>
          <cell r="H781" t="str">
            <v>العربية السورية</v>
          </cell>
          <cell r="I781" t="str">
            <v>الثالثة</v>
          </cell>
          <cell r="J781" t="str">
            <v>علمي</v>
          </cell>
          <cell r="K781" t="str">
            <v>2015</v>
          </cell>
          <cell r="L781" t="str">
            <v>السويداء</v>
          </cell>
          <cell r="Q781" t="str">
            <v/>
          </cell>
          <cell r="R781" t="str">
            <v>aya ALHARFOUSH</v>
          </cell>
          <cell r="S781" t="str">
            <v>aiman</v>
          </cell>
          <cell r="T781" t="str">
            <v>furat</v>
          </cell>
          <cell r="U781" t="str">
            <v>SWAIDA</v>
          </cell>
          <cell r="V781" t="str">
            <v/>
          </cell>
          <cell r="W781" t="str">
            <v/>
          </cell>
          <cell r="X781" t="str">
            <v/>
          </cell>
          <cell r="Y781" t="str">
            <v/>
          </cell>
          <cell r="Z781" t="str">
            <v/>
          </cell>
          <cell r="AA781" t="str">
            <v/>
          </cell>
          <cell r="AB781" t="str">
            <v/>
          </cell>
          <cell r="AC781" t="str">
            <v/>
          </cell>
        </row>
        <row r="782">
          <cell r="A782">
            <v>521588</v>
          </cell>
          <cell r="B782" t="str">
            <v>اية الكردي</v>
          </cell>
          <cell r="C782" t="str">
            <v>عز الدين</v>
          </cell>
          <cell r="D782" t="str">
            <v>ايناس</v>
          </cell>
          <cell r="E782" t="str">
            <v>أنثى</v>
          </cell>
          <cell r="F782" t="str">
            <v>دمشق</v>
          </cell>
          <cell r="G782">
            <v>36533</v>
          </cell>
          <cell r="H782" t="str">
            <v>العربية السورية</v>
          </cell>
          <cell r="I782" t="str">
            <v>الثالثة</v>
          </cell>
          <cell r="J782" t="str">
            <v>فنون نسوية</v>
          </cell>
          <cell r="Q782" t="str">
            <v/>
          </cell>
          <cell r="R782" t="str">
            <v>aya kurdi</v>
          </cell>
          <cell r="S782" t="str">
            <v>azz</v>
          </cell>
          <cell r="T782" t="str">
            <v>enas</v>
          </cell>
          <cell r="U782" t="str">
            <v>damascos</v>
          </cell>
          <cell r="V782" t="str">
            <v/>
          </cell>
          <cell r="W782" t="str">
            <v/>
          </cell>
          <cell r="X782" t="str">
            <v/>
          </cell>
          <cell r="Y782" t="str">
            <v/>
          </cell>
          <cell r="Z782" t="str">
            <v/>
          </cell>
          <cell r="AA782" t="str">
            <v/>
          </cell>
          <cell r="AB782" t="str">
            <v/>
          </cell>
          <cell r="AC782" t="str">
            <v/>
          </cell>
        </row>
        <row r="783">
          <cell r="A783">
            <v>521590</v>
          </cell>
          <cell r="B783" t="str">
            <v>اية بكداش</v>
          </cell>
          <cell r="C783" t="str">
            <v>عبدالله</v>
          </cell>
          <cell r="D783" t="str">
            <v>حرب</v>
          </cell>
          <cell r="E783" t="str">
            <v/>
          </cell>
          <cell r="F783" t="str">
            <v/>
          </cell>
          <cell r="G783" t="str">
            <v/>
          </cell>
          <cell r="I783" t="str">
            <v>الثالثة</v>
          </cell>
          <cell r="K783" t="str">
            <v/>
          </cell>
          <cell r="L783" t="str">
            <v/>
          </cell>
          <cell r="M783" t="str">
            <v/>
          </cell>
          <cell r="Q783" t="str">
            <v/>
          </cell>
          <cell r="R783" t="str">
            <v/>
          </cell>
          <cell r="S783" t="str">
            <v/>
          </cell>
          <cell r="T783" t="str">
            <v/>
          </cell>
          <cell r="U783" t="str">
            <v/>
          </cell>
          <cell r="V783" t="str">
            <v/>
          </cell>
          <cell r="W783" t="str">
            <v/>
          </cell>
          <cell r="X783" t="str">
            <v/>
          </cell>
          <cell r="Y783" t="str">
            <v/>
          </cell>
          <cell r="Z783" t="str">
            <v/>
          </cell>
          <cell r="AA783" t="str">
            <v/>
          </cell>
          <cell r="AB783" t="str">
            <v>م</v>
          </cell>
          <cell r="AC783" t="str">
            <v/>
          </cell>
        </row>
        <row r="784">
          <cell r="A784">
            <v>521596</v>
          </cell>
          <cell r="B784" t="str">
            <v>ايلاف عبد</v>
          </cell>
          <cell r="C784" t="str">
            <v xml:space="preserve"> غازي</v>
          </cell>
          <cell r="D784" t="str">
            <v>خوله</v>
          </cell>
          <cell r="E784" t="str">
            <v>أنثى</v>
          </cell>
          <cell r="F784" t="str">
            <v>استبرق</v>
          </cell>
          <cell r="G784">
            <v>33970</v>
          </cell>
          <cell r="H784" t="str">
            <v>العربية السورية</v>
          </cell>
          <cell r="I784" t="str">
            <v>الرابعة</v>
          </cell>
          <cell r="J784" t="str">
            <v>أدبي</v>
          </cell>
          <cell r="L784" t="str">
            <v>اللاذقية</v>
          </cell>
          <cell r="Q784" t="str">
            <v/>
          </cell>
          <cell r="R784" t="str">
            <v>ELAF ABED</v>
          </cell>
          <cell r="S784" t="str">
            <v>GHAZE</v>
          </cell>
          <cell r="T784" t="str">
            <v>KHAWLA</v>
          </cell>
          <cell r="U784" t="str">
            <v>DAMASCUS</v>
          </cell>
          <cell r="V784" t="str">
            <v/>
          </cell>
          <cell r="W784" t="str">
            <v/>
          </cell>
          <cell r="X784" t="str">
            <v/>
          </cell>
          <cell r="Y784" t="str">
            <v/>
          </cell>
          <cell r="Z784" t="str">
            <v/>
          </cell>
          <cell r="AA784" t="str">
            <v/>
          </cell>
          <cell r="AB784" t="str">
            <v/>
          </cell>
          <cell r="AC784" t="str">
            <v/>
          </cell>
        </row>
        <row r="785">
          <cell r="A785">
            <v>521598</v>
          </cell>
          <cell r="B785" t="str">
            <v>ايمان  نجيب</v>
          </cell>
          <cell r="C785" t="str">
            <v>عبد الهادي</v>
          </cell>
          <cell r="D785" t="str">
            <v>ثناء</v>
          </cell>
          <cell r="E785" t="str">
            <v>أنثى</v>
          </cell>
          <cell r="F785" t="str">
            <v>دمشق</v>
          </cell>
          <cell r="G785">
            <v>30556</v>
          </cell>
          <cell r="H785" t="str">
            <v>العربية السورية</v>
          </cell>
          <cell r="I785" t="str">
            <v>الرابعة حديث</v>
          </cell>
          <cell r="J785" t="str">
            <v>فنون نسوية</v>
          </cell>
          <cell r="Q785" t="str">
            <v/>
          </cell>
          <cell r="R785" t="str">
            <v>IMAN NAJIB</v>
          </cell>
          <cell r="S785" t="str">
            <v>ABDULHADI</v>
          </cell>
          <cell r="T785" t="str">
            <v>THANAA</v>
          </cell>
          <cell r="U785" t="str">
            <v>DAMASCUS</v>
          </cell>
          <cell r="V785" t="str">
            <v/>
          </cell>
          <cell r="W785" t="str">
            <v/>
          </cell>
          <cell r="X785" t="str">
            <v/>
          </cell>
          <cell r="Y785" t="str">
            <v/>
          </cell>
          <cell r="Z785" t="str">
            <v/>
          </cell>
          <cell r="AA785" t="str">
            <v/>
          </cell>
          <cell r="AB785" t="str">
            <v/>
          </cell>
          <cell r="AC785" t="str">
            <v/>
          </cell>
        </row>
        <row r="786">
          <cell r="A786">
            <v>521606</v>
          </cell>
          <cell r="B786" t="str">
            <v>ايمان الزرير</v>
          </cell>
          <cell r="C786" t="str">
            <v>سالم</v>
          </cell>
          <cell r="D786" t="str">
            <v>عايشه</v>
          </cell>
          <cell r="E786" t="str">
            <v>أنثى</v>
          </cell>
          <cell r="F786" t="str">
            <v xml:space="preserve">دمشق </v>
          </cell>
          <cell r="G786">
            <v>33240</v>
          </cell>
          <cell r="H786" t="str">
            <v>العربية السورية</v>
          </cell>
          <cell r="I786" t="str">
            <v>الثالثة</v>
          </cell>
          <cell r="J786" t="str">
            <v>أدبي</v>
          </cell>
          <cell r="L786" t="str">
            <v>القنيطرة</v>
          </cell>
          <cell r="Q786" t="str">
            <v/>
          </cell>
          <cell r="R786" t="str">
            <v xml:space="preserve">ieman  al zrer </v>
          </cell>
          <cell r="S786" t="str">
            <v xml:space="preserve">salem </v>
          </cell>
          <cell r="T786" t="str">
            <v xml:space="preserve">aysha </v>
          </cell>
          <cell r="U786" t="str">
            <v xml:space="preserve">damascus </v>
          </cell>
          <cell r="V786" t="str">
            <v/>
          </cell>
          <cell r="W786" t="str">
            <v/>
          </cell>
          <cell r="X786" t="str">
            <v/>
          </cell>
          <cell r="Y786" t="str">
            <v/>
          </cell>
          <cell r="Z786" t="str">
            <v/>
          </cell>
          <cell r="AA786" t="str">
            <v/>
          </cell>
          <cell r="AB786" t="str">
            <v/>
          </cell>
          <cell r="AC786" t="str">
            <v/>
          </cell>
        </row>
        <row r="787">
          <cell r="A787">
            <v>521609</v>
          </cell>
          <cell r="B787" t="str">
            <v>ايمان خضرو</v>
          </cell>
          <cell r="C787" t="str">
            <v>حسن</v>
          </cell>
          <cell r="D787" t="str">
            <v>سوسن</v>
          </cell>
          <cell r="E787" t="str">
            <v>أنثى</v>
          </cell>
          <cell r="F787" t="str">
            <v>دمشق</v>
          </cell>
          <cell r="G787">
            <v>34237</v>
          </cell>
          <cell r="H787" t="str">
            <v>العربية السورية</v>
          </cell>
          <cell r="I787" t="str">
            <v>الرابعة</v>
          </cell>
          <cell r="J787" t="str">
            <v>فنون نسوية</v>
          </cell>
          <cell r="Q787" t="str">
            <v/>
          </cell>
          <cell r="R787" t="str">
            <v>eman khadro</v>
          </cell>
          <cell r="S787" t="str">
            <v>hassan</v>
          </cell>
          <cell r="T787" t="str">
            <v>sawsan</v>
          </cell>
          <cell r="U787" t="str">
            <v>damascus</v>
          </cell>
          <cell r="V787" t="str">
            <v/>
          </cell>
          <cell r="W787" t="str">
            <v/>
          </cell>
          <cell r="X787" t="str">
            <v/>
          </cell>
          <cell r="Y787" t="str">
            <v/>
          </cell>
          <cell r="Z787" t="str">
            <v/>
          </cell>
          <cell r="AA787" t="str">
            <v/>
          </cell>
          <cell r="AB787" t="str">
            <v/>
          </cell>
          <cell r="AC787" t="str">
            <v/>
          </cell>
        </row>
        <row r="788">
          <cell r="A788">
            <v>521611</v>
          </cell>
          <cell r="B788" t="str">
            <v>ايمان غنام</v>
          </cell>
          <cell r="C788" t="str">
            <v>عبدالرزاق</v>
          </cell>
          <cell r="D788" t="str">
            <v>هيام</v>
          </cell>
          <cell r="E788" t="str">
            <v>أنثى</v>
          </cell>
          <cell r="F788" t="str">
            <v>دمشق</v>
          </cell>
          <cell r="G788">
            <v>30566</v>
          </cell>
          <cell r="H788" t="str">
            <v>العربية السورية</v>
          </cell>
          <cell r="I788" t="str">
            <v>الثالثة</v>
          </cell>
          <cell r="J788" t="str">
            <v>أدبي</v>
          </cell>
          <cell r="Q788" t="str">
            <v/>
          </cell>
          <cell r="R788" t="str">
            <v>eman ghanam</v>
          </cell>
          <cell r="S788" t="str">
            <v>abdalrazak</v>
          </cell>
          <cell r="T788" t="str">
            <v>hiam</v>
          </cell>
          <cell r="U788" t="str">
            <v xml:space="preserve">damascoc </v>
          </cell>
          <cell r="V788" t="str">
            <v/>
          </cell>
          <cell r="W788" t="str">
            <v/>
          </cell>
          <cell r="X788" t="str">
            <v/>
          </cell>
          <cell r="Y788" t="str">
            <v/>
          </cell>
          <cell r="Z788" t="str">
            <v/>
          </cell>
          <cell r="AA788" t="str">
            <v/>
          </cell>
          <cell r="AB788" t="str">
            <v/>
          </cell>
          <cell r="AC788" t="str">
            <v/>
          </cell>
        </row>
        <row r="789">
          <cell r="A789">
            <v>521612</v>
          </cell>
          <cell r="B789" t="str">
            <v>ايمان قرقورا</v>
          </cell>
          <cell r="C789" t="str">
            <v>عمر</v>
          </cell>
          <cell r="D789" t="str">
            <v>فاطمة</v>
          </cell>
          <cell r="E789" t="str">
            <v>أنثى</v>
          </cell>
          <cell r="F789" t="str">
            <v>معضميه</v>
          </cell>
          <cell r="G789">
            <v>29983</v>
          </cell>
          <cell r="H789" t="str">
            <v>العربية السورية</v>
          </cell>
          <cell r="I789" t="str">
            <v>الرابعة</v>
          </cell>
          <cell r="J789" t="str">
            <v>أدبي</v>
          </cell>
          <cell r="K789" t="str">
            <v/>
          </cell>
          <cell r="Q789" t="str">
            <v/>
          </cell>
          <cell r="R789" t="str">
            <v>EMAN KRKOURA</v>
          </cell>
          <cell r="S789" t="str">
            <v>OMAR</v>
          </cell>
          <cell r="T789" t="str">
            <v>FATIMA</v>
          </cell>
          <cell r="U789" t="str">
            <v>DAMASCUS</v>
          </cell>
          <cell r="V789" t="str">
            <v/>
          </cell>
          <cell r="W789" t="str">
            <v/>
          </cell>
          <cell r="X789" t="str">
            <v/>
          </cell>
          <cell r="Y789" t="str">
            <v/>
          </cell>
          <cell r="Z789" t="str">
            <v/>
          </cell>
          <cell r="AA789" t="str">
            <v/>
          </cell>
          <cell r="AB789" t="str">
            <v/>
          </cell>
          <cell r="AC789" t="str">
            <v/>
          </cell>
        </row>
        <row r="790">
          <cell r="A790">
            <v>521613</v>
          </cell>
          <cell r="B790" t="str">
            <v>ايناس ابو نصار</v>
          </cell>
          <cell r="C790" t="str">
            <v>نصار</v>
          </cell>
          <cell r="D790" t="str">
            <v>بهجة</v>
          </cell>
          <cell r="E790" t="str">
            <v>أنثى</v>
          </cell>
          <cell r="F790" t="str">
            <v>دمشق</v>
          </cell>
          <cell r="G790">
            <v>31594</v>
          </cell>
          <cell r="H790" t="str">
            <v>الفلسطينية السورية</v>
          </cell>
          <cell r="I790" t="str">
            <v>الرابعة</v>
          </cell>
          <cell r="J790" t="str">
            <v>أدبي</v>
          </cell>
          <cell r="K790">
            <v>2005</v>
          </cell>
          <cell r="L790" t="str">
            <v>دمشق</v>
          </cell>
          <cell r="Q790" t="str">
            <v/>
          </cell>
          <cell r="R790" t="str">
            <v>ENAS ABOU NASSAR</v>
          </cell>
          <cell r="S790" t="str">
            <v>NASSAR</v>
          </cell>
          <cell r="T790" t="str">
            <v>BAHJAH</v>
          </cell>
          <cell r="U790" t="str">
            <v>DAMASCUS</v>
          </cell>
          <cell r="V790" t="str">
            <v/>
          </cell>
          <cell r="W790" t="str">
            <v/>
          </cell>
          <cell r="X790" t="str">
            <v/>
          </cell>
          <cell r="Y790" t="str">
            <v/>
          </cell>
          <cell r="Z790" t="str">
            <v/>
          </cell>
          <cell r="AA790" t="str">
            <v/>
          </cell>
          <cell r="AB790" t="str">
            <v/>
          </cell>
          <cell r="AC790" t="str">
            <v/>
          </cell>
        </row>
        <row r="791">
          <cell r="A791">
            <v>521620</v>
          </cell>
          <cell r="B791" t="str">
            <v>ايه سلوم</v>
          </cell>
          <cell r="C791" t="str">
            <v>مأمون</v>
          </cell>
          <cell r="D791" t="str">
            <v>انعام</v>
          </cell>
          <cell r="E791" t="str">
            <v>أنثى</v>
          </cell>
          <cell r="F791" t="str">
            <v>دمشق</v>
          </cell>
          <cell r="G791">
            <v>35336</v>
          </cell>
          <cell r="H791" t="str">
            <v>العربية السورية</v>
          </cell>
          <cell r="I791" t="str">
            <v>الرابعة</v>
          </cell>
          <cell r="J791" t="str">
            <v>علمي</v>
          </cell>
          <cell r="Q791" t="str">
            <v/>
          </cell>
          <cell r="R791" t="str">
            <v>aya salloum</v>
          </cell>
          <cell r="S791" t="str">
            <v>mamon</v>
          </cell>
          <cell r="T791" t="str">
            <v>ienam</v>
          </cell>
          <cell r="U791" t="str">
            <v>damascos</v>
          </cell>
          <cell r="V791" t="str">
            <v/>
          </cell>
          <cell r="W791" t="str">
            <v/>
          </cell>
          <cell r="X791" t="str">
            <v/>
          </cell>
          <cell r="Y791" t="str">
            <v/>
          </cell>
          <cell r="Z791" t="str">
            <v/>
          </cell>
          <cell r="AA791" t="str">
            <v/>
          </cell>
          <cell r="AB791" t="str">
            <v/>
          </cell>
          <cell r="AC791" t="str">
            <v/>
          </cell>
        </row>
        <row r="792">
          <cell r="A792">
            <v>521630</v>
          </cell>
          <cell r="B792" t="str">
            <v>بتول حوريه</v>
          </cell>
          <cell r="C792" t="str">
            <v>محمد باسم</v>
          </cell>
          <cell r="D792" t="str">
            <v>سناء</v>
          </cell>
          <cell r="E792" t="str">
            <v>أنثى</v>
          </cell>
          <cell r="F792" t="str">
            <v>دمشق</v>
          </cell>
          <cell r="G792">
            <v>35929</v>
          </cell>
          <cell r="H792" t="str">
            <v>العربية السورية</v>
          </cell>
          <cell r="I792" t="str">
            <v>الرابعة</v>
          </cell>
          <cell r="J792" t="str">
            <v>أدبي</v>
          </cell>
          <cell r="K792" t="str">
            <v/>
          </cell>
          <cell r="Q792" t="str">
            <v/>
          </cell>
          <cell r="R792" t="str">
            <v>BATOUL HURIEH</v>
          </cell>
          <cell r="S792" t="str">
            <v>MOHAMAD BASEM</v>
          </cell>
          <cell r="T792" t="str">
            <v>SANAA</v>
          </cell>
          <cell r="U792" t="str">
            <v>DAMASCUS</v>
          </cell>
          <cell r="V792" t="str">
            <v/>
          </cell>
          <cell r="W792" t="str">
            <v/>
          </cell>
          <cell r="X792" t="str">
            <v/>
          </cell>
          <cell r="Y792" t="str">
            <v/>
          </cell>
          <cell r="Z792" t="str">
            <v/>
          </cell>
          <cell r="AA792" t="str">
            <v/>
          </cell>
          <cell r="AB792" t="str">
            <v/>
          </cell>
          <cell r="AC792" t="str">
            <v/>
          </cell>
        </row>
        <row r="793">
          <cell r="A793">
            <v>521634</v>
          </cell>
          <cell r="B793" t="str">
            <v>بتول عاصي</v>
          </cell>
          <cell r="C793" t="str">
            <v>حكمت</v>
          </cell>
          <cell r="D793" t="str">
            <v>صباح</v>
          </cell>
          <cell r="E793" t="str">
            <v>أنثى</v>
          </cell>
          <cell r="F793" t="str">
            <v>دمشق</v>
          </cell>
          <cell r="G793">
            <v>36437</v>
          </cell>
          <cell r="H793" t="str">
            <v>العربية السورية</v>
          </cell>
          <cell r="I793" t="str">
            <v>الرابعة</v>
          </cell>
          <cell r="J793" t="str">
            <v>أدبي</v>
          </cell>
          <cell r="K793" t="str">
            <v/>
          </cell>
          <cell r="Q793" t="str">
            <v/>
          </cell>
          <cell r="R793" t="str">
            <v>BATOUL ASEI</v>
          </cell>
          <cell r="S793" t="str">
            <v>HEKMAT</v>
          </cell>
          <cell r="T793" t="str">
            <v>SABAH</v>
          </cell>
          <cell r="U793" t="str">
            <v>DAMASCUS</v>
          </cell>
          <cell r="V793" t="str">
            <v/>
          </cell>
          <cell r="W793" t="str">
            <v/>
          </cell>
          <cell r="X793" t="str">
            <v/>
          </cell>
          <cell r="Y793" t="str">
            <v/>
          </cell>
          <cell r="Z793" t="str">
            <v/>
          </cell>
          <cell r="AA793" t="str">
            <v/>
          </cell>
          <cell r="AB793" t="str">
            <v/>
          </cell>
          <cell r="AC793" t="str">
            <v/>
          </cell>
        </row>
        <row r="794">
          <cell r="A794">
            <v>521637</v>
          </cell>
          <cell r="B794" t="str">
            <v>بتول محيسن</v>
          </cell>
          <cell r="C794" t="str">
            <v>وليد</v>
          </cell>
          <cell r="D794" t="str">
            <v>ناديا</v>
          </cell>
          <cell r="E794" t="str">
            <v>أنثى</v>
          </cell>
          <cell r="F794" t="str">
            <v>التل</v>
          </cell>
          <cell r="G794">
            <v>35182</v>
          </cell>
          <cell r="H794" t="str">
            <v>العربية السورية</v>
          </cell>
          <cell r="I794" t="str">
            <v>الرابعة</v>
          </cell>
          <cell r="J794" t="str">
            <v>فنون نسوية</v>
          </cell>
          <cell r="K794">
            <v>2015</v>
          </cell>
          <cell r="Q794" t="str">
            <v/>
          </cell>
          <cell r="R794" t="str">
            <v>BATOUL MHESEN</v>
          </cell>
          <cell r="S794" t="str">
            <v>WALEED</v>
          </cell>
          <cell r="T794" t="str">
            <v>NADIA</v>
          </cell>
          <cell r="U794" t="str">
            <v>DAMASCUS</v>
          </cell>
          <cell r="V794" t="str">
            <v/>
          </cell>
          <cell r="W794" t="str">
            <v/>
          </cell>
          <cell r="X794" t="str">
            <v/>
          </cell>
          <cell r="Y794" t="str">
            <v/>
          </cell>
          <cell r="Z794" t="str">
            <v/>
          </cell>
          <cell r="AA794" t="str">
            <v/>
          </cell>
          <cell r="AB794" t="str">
            <v/>
          </cell>
          <cell r="AC794" t="str">
            <v/>
          </cell>
        </row>
        <row r="795">
          <cell r="A795">
            <v>521640</v>
          </cell>
          <cell r="B795" t="str">
            <v>بدور باره</v>
          </cell>
          <cell r="C795" t="str">
            <v>هيثم</v>
          </cell>
          <cell r="D795" t="str">
            <v>ناديا</v>
          </cell>
          <cell r="E795" t="str">
            <v>أنثى</v>
          </cell>
          <cell r="F795" t="str">
            <v>دمشق</v>
          </cell>
          <cell r="G795">
            <v>31779</v>
          </cell>
          <cell r="H795" t="str">
            <v>العربية السورية</v>
          </cell>
          <cell r="I795" t="str">
            <v>الثالثة</v>
          </cell>
          <cell r="J795" t="str">
            <v>أدبي</v>
          </cell>
        </row>
        <row r="796">
          <cell r="A796">
            <v>521644</v>
          </cell>
          <cell r="B796" t="str">
            <v>براءة معطي</v>
          </cell>
          <cell r="C796" t="str">
            <v>محمد سمير</v>
          </cell>
          <cell r="D796" t="str">
            <v>اماني</v>
          </cell>
          <cell r="E796" t="str">
            <v>أنثى</v>
          </cell>
          <cell r="F796" t="str">
            <v>دمشق</v>
          </cell>
          <cell r="G796">
            <v>36328</v>
          </cell>
          <cell r="H796" t="str">
            <v>العربية السورية</v>
          </cell>
          <cell r="I796" t="str">
            <v>الثانية</v>
          </cell>
          <cell r="J796" t="str">
            <v>شرعية</v>
          </cell>
          <cell r="Q796" t="str">
            <v/>
          </cell>
          <cell r="R796" t="str">
            <v>BARAAH MOUTI</v>
          </cell>
          <cell r="S796" t="str">
            <v>MHD SAMIR</v>
          </cell>
          <cell r="T796" t="str">
            <v>AMANI</v>
          </cell>
          <cell r="U796" t="str">
            <v>DAMASCUS</v>
          </cell>
          <cell r="V796" t="str">
            <v/>
          </cell>
          <cell r="W796" t="str">
            <v/>
          </cell>
          <cell r="X796" t="str">
            <v/>
          </cell>
          <cell r="Y796" t="str">
            <v/>
          </cell>
          <cell r="Z796" t="str">
            <v/>
          </cell>
          <cell r="AA796" t="str">
            <v/>
          </cell>
          <cell r="AB796" t="str">
            <v/>
          </cell>
          <cell r="AC796" t="str">
            <v/>
          </cell>
        </row>
        <row r="797">
          <cell r="A797">
            <v>521656</v>
          </cell>
          <cell r="B797" t="str">
            <v>بشرى الريس</v>
          </cell>
          <cell r="C797" t="str">
            <v>محمدزياد</v>
          </cell>
          <cell r="D797" t="str">
            <v>ميسون</v>
          </cell>
          <cell r="E797" t="str">
            <v>أنثى</v>
          </cell>
          <cell r="F797" t="str">
            <v>دمشق</v>
          </cell>
          <cell r="G797">
            <v>33970</v>
          </cell>
          <cell r="H797" t="str">
            <v>العربية السورية</v>
          </cell>
          <cell r="I797" t="str">
            <v>الرابعة</v>
          </cell>
          <cell r="J797" t="str">
            <v>أدبي</v>
          </cell>
          <cell r="Q797" t="str">
            <v/>
          </cell>
          <cell r="R797" t="str">
            <v>BUSHRA ALRAEES</v>
          </cell>
          <cell r="S797" t="str">
            <v>MOHAMAD ZEAD</v>
          </cell>
          <cell r="T797" t="str">
            <v>MAYSOUN</v>
          </cell>
          <cell r="U797" t="str">
            <v>DAMASCUS</v>
          </cell>
          <cell r="V797" t="str">
            <v/>
          </cell>
          <cell r="W797" t="str">
            <v/>
          </cell>
          <cell r="X797" t="str">
            <v/>
          </cell>
          <cell r="Y797" t="str">
            <v/>
          </cell>
          <cell r="Z797" t="str">
            <v/>
          </cell>
          <cell r="AA797" t="str">
            <v/>
          </cell>
          <cell r="AB797" t="str">
            <v/>
          </cell>
          <cell r="AC797" t="str">
            <v/>
          </cell>
        </row>
        <row r="798">
          <cell r="A798">
            <v>521659</v>
          </cell>
          <cell r="B798" t="str">
            <v>بشرى عباس</v>
          </cell>
          <cell r="C798" t="str">
            <v>موسى</v>
          </cell>
          <cell r="D798" t="str">
            <v>اميرة</v>
          </cell>
          <cell r="E798" t="str">
            <v>أنثى</v>
          </cell>
          <cell r="F798" t="str">
            <v>حنجور</v>
          </cell>
          <cell r="G798">
            <v>35463</v>
          </cell>
          <cell r="H798" t="str">
            <v>العربية السورية</v>
          </cell>
          <cell r="I798" t="str">
            <v>الثانية</v>
          </cell>
          <cell r="J798" t="str">
            <v>علمي</v>
          </cell>
        </row>
        <row r="799">
          <cell r="A799">
            <v>521661</v>
          </cell>
          <cell r="B799" t="str">
            <v>بهيجه ملحم</v>
          </cell>
          <cell r="C799" t="str">
            <v>منذر</v>
          </cell>
          <cell r="D799" t="str">
            <v>كتيبه</v>
          </cell>
          <cell r="E799" t="str">
            <v>أنثى</v>
          </cell>
          <cell r="F799" t="str">
            <v>دمشق</v>
          </cell>
          <cell r="G799" t="str">
            <v>2/27/1996</v>
          </cell>
          <cell r="H799" t="str">
            <v>العربية السورية</v>
          </cell>
          <cell r="I799" t="str">
            <v>الرابعة</v>
          </cell>
          <cell r="J799" t="str">
            <v>أدبي</v>
          </cell>
          <cell r="K799" t="str">
            <v>2014</v>
          </cell>
          <cell r="L799" t="str">
            <v>حماة</v>
          </cell>
          <cell r="Q799" t="str">
            <v/>
          </cell>
          <cell r="R799" t="str">
            <v>bahija molhem</v>
          </cell>
          <cell r="S799" t="str">
            <v>monzer</v>
          </cell>
          <cell r="T799" t="str">
            <v>qtaeba</v>
          </cell>
          <cell r="U799" t="str">
            <v>damascus</v>
          </cell>
          <cell r="V799" t="str">
            <v/>
          </cell>
          <cell r="W799" t="str">
            <v/>
          </cell>
          <cell r="X799" t="str">
            <v/>
          </cell>
          <cell r="Y799" t="str">
            <v/>
          </cell>
          <cell r="Z799" t="str">
            <v/>
          </cell>
          <cell r="AA799" t="str">
            <v/>
          </cell>
          <cell r="AB799" t="str">
            <v>م</v>
          </cell>
          <cell r="AC799" t="str">
            <v/>
          </cell>
        </row>
        <row r="800">
          <cell r="A800">
            <v>521662</v>
          </cell>
          <cell r="B800" t="str">
            <v>بوران آبي</v>
          </cell>
          <cell r="C800" t="str">
            <v>محمد</v>
          </cell>
          <cell r="D800" t="str">
            <v>زينب</v>
          </cell>
          <cell r="E800" t="str">
            <v>أنثى</v>
          </cell>
          <cell r="F800" t="str">
            <v>التل</v>
          </cell>
          <cell r="G800">
            <v>35864</v>
          </cell>
          <cell r="H800" t="str">
            <v>العربية السورية</v>
          </cell>
          <cell r="I800" t="str">
            <v>الثانية</v>
          </cell>
          <cell r="J800" t="str">
            <v>فنون نسوية</v>
          </cell>
          <cell r="L800" t="str">
            <v>ادلب</v>
          </cell>
          <cell r="Q800" t="str">
            <v/>
          </cell>
          <cell r="R800" t="str">
            <v>boran aabi</v>
          </cell>
          <cell r="S800" t="str">
            <v>mohammad</v>
          </cell>
          <cell r="T800" t="str">
            <v>zawnab</v>
          </cell>
          <cell r="U800" t="str">
            <v>altal</v>
          </cell>
          <cell r="V800" t="str">
            <v/>
          </cell>
          <cell r="W800" t="str">
            <v/>
          </cell>
          <cell r="X800" t="str">
            <v/>
          </cell>
          <cell r="Y800" t="str">
            <v/>
          </cell>
          <cell r="Z800" t="str">
            <v/>
          </cell>
          <cell r="AA800" t="str">
            <v/>
          </cell>
          <cell r="AB800" t="str">
            <v/>
          </cell>
          <cell r="AC800" t="str">
            <v/>
          </cell>
        </row>
        <row r="801">
          <cell r="A801">
            <v>521664</v>
          </cell>
          <cell r="B801" t="str">
            <v>بيان الزايد</v>
          </cell>
          <cell r="C801" t="str">
            <v>محمدرشاد</v>
          </cell>
          <cell r="D801" t="str">
            <v>سلمى</v>
          </cell>
          <cell r="E801" t="str">
            <v>أنثى</v>
          </cell>
          <cell r="F801" t="str">
            <v>دمشق</v>
          </cell>
          <cell r="G801">
            <v>35612</v>
          </cell>
          <cell r="H801" t="str">
            <v>العربية السورية</v>
          </cell>
          <cell r="I801" t="str">
            <v>الثالثة</v>
          </cell>
          <cell r="J801" t="str">
            <v>أدبي</v>
          </cell>
          <cell r="Q801" t="str">
            <v/>
          </cell>
          <cell r="R801" t="str">
            <v>bayan alzaid</v>
          </cell>
          <cell r="S801" t="str">
            <v>mohammad rashad</v>
          </cell>
          <cell r="T801" t="str">
            <v>salma</v>
          </cell>
          <cell r="U801" t="str">
            <v>damascus</v>
          </cell>
          <cell r="V801" t="str">
            <v/>
          </cell>
          <cell r="W801" t="str">
            <v/>
          </cell>
          <cell r="X801" t="str">
            <v/>
          </cell>
          <cell r="Y801" t="str">
            <v/>
          </cell>
          <cell r="Z801" t="str">
            <v/>
          </cell>
          <cell r="AA801" t="str">
            <v/>
          </cell>
          <cell r="AB801" t="str">
            <v/>
          </cell>
          <cell r="AC801" t="str">
            <v/>
          </cell>
        </row>
        <row r="802">
          <cell r="A802">
            <v>521667</v>
          </cell>
          <cell r="B802" t="str">
            <v>بيان الكسم</v>
          </cell>
          <cell r="C802" t="str">
            <v>أديب</v>
          </cell>
          <cell r="D802" t="str">
            <v>غرام</v>
          </cell>
          <cell r="E802" t="str">
            <v>أنثى</v>
          </cell>
          <cell r="F802" t="str">
            <v>دمشق</v>
          </cell>
          <cell r="G802">
            <v>35252</v>
          </cell>
          <cell r="H802" t="str">
            <v>العربية السورية</v>
          </cell>
          <cell r="I802" t="str">
            <v>الرابعة</v>
          </cell>
          <cell r="J802" t="str">
            <v>أدبي</v>
          </cell>
          <cell r="K802" t="str">
            <v/>
          </cell>
          <cell r="Q802" t="str">
            <v/>
          </cell>
          <cell r="R802" t="str">
            <v>BAYAN ALKASEM</v>
          </cell>
          <cell r="S802" t="str">
            <v>ADEEB</v>
          </cell>
          <cell r="T802" t="str">
            <v>GHARAM</v>
          </cell>
          <cell r="U802" t="str">
            <v>DAMASCUS</v>
          </cell>
          <cell r="V802" t="str">
            <v/>
          </cell>
          <cell r="W802" t="str">
            <v/>
          </cell>
          <cell r="X802" t="str">
            <v/>
          </cell>
          <cell r="Y802" t="str">
            <v/>
          </cell>
          <cell r="Z802" t="str">
            <v/>
          </cell>
          <cell r="AA802" t="str">
            <v/>
          </cell>
          <cell r="AB802" t="str">
            <v/>
          </cell>
          <cell r="AC802" t="str">
            <v/>
          </cell>
        </row>
        <row r="803">
          <cell r="A803">
            <v>521671</v>
          </cell>
          <cell r="B803" t="str">
            <v>بيداء السحلي</v>
          </cell>
          <cell r="C803" t="str">
            <v>محمد</v>
          </cell>
          <cell r="D803" t="str">
            <v>اميرة</v>
          </cell>
          <cell r="E803" t="str">
            <v>أنثى</v>
          </cell>
          <cell r="F803" t="str">
            <v>دمشق</v>
          </cell>
          <cell r="G803">
            <v>32143</v>
          </cell>
          <cell r="H803" t="str">
            <v>العربية السورية</v>
          </cell>
          <cell r="I803" t="str">
            <v>الثالثة</v>
          </cell>
          <cell r="J803" t="str">
            <v>فنون نسوية</v>
          </cell>
          <cell r="K803">
            <v>2009</v>
          </cell>
        </row>
        <row r="804">
          <cell r="A804">
            <v>521672</v>
          </cell>
          <cell r="B804" t="str">
            <v>تاج الجبان</v>
          </cell>
          <cell r="C804" t="str">
            <v>محمد</v>
          </cell>
          <cell r="D804" t="str">
            <v>سيما</v>
          </cell>
          <cell r="E804" t="str">
            <v>أنثى</v>
          </cell>
          <cell r="F804" t="str">
            <v>دمشق</v>
          </cell>
          <cell r="G804">
            <v>36022</v>
          </cell>
          <cell r="H804" t="str">
            <v>العربية السورية</v>
          </cell>
          <cell r="I804" t="str">
            <v>الثالثة</v>
          </cell>
          <cell r="J804" t="str">
            <v>فنون نسوية</v>
          </cell>
        </row>
        <row r="805">
          <cell r="A805">
            <v>521674</v>
          </cell>
          <cell r="B805" t="str">
            <v>تالا شريف</v>
          </cell>
          <cell r="C805" t="str">
            <v>شريف</v>
          </cell>
          <cell r="D805" t="str">
            <v>منال</v>
          </cell>
          <cell r="E805" t="str">
            <v>أنثى</v>
          </cell>
          <cell r="F805" t="str">
            <v>دمشق</v>
          </cell>
          <cell r="G805">
            <v>34335</v>
          </cell>
          <cell r="H805" t="str">
            <v>العربية السورية</v>
          </cell>
          <cell r="I805" t="str">
            <v>الرابعة</v>
          </cell>
          <cell r="J805" t="str">
            <v>أدبي</v>
          </cell>
          <cell r="L805" t="str">
            <v>القنيطرة</v>
          </cell>
          <cell r="Q805" t="str">
            <v/>
          </cell>
          <cell r="R805" t="str">
            <v>TALA CHARIF</v>
          </cell>
          <cell r="S805" t="str">
            <v>CHARIF</v>
          </cell>
          <cell r="T805" t="str">
            <v>MANAL</v>
          </cell>
          <cell r="U805" t="str">
            <v>DAMASCUS</v>
          </cell>
          <cell r="V805" t="str">
            <v/>
          </cell>
          <cell r="W805" t="str">
            <v/>
          </cell>
          <cell r="X805" t="str">
            <v/>
          </cell>
          <cell r="Y805" t="str">
            <v/>
          </cell>
          <cell r="Z805" t="str">
            <v/>
          </cell>
          <cell r="AA805" t="str">
            <v/>
          </cell>
          <cell r="AB805" t="str">
            <v/>
          </cell>
          <cell r="AC805" t="str">
            <v/>
          </cell>
        </row>
        <row r="806">
          <cell r="A806">
            <v>521675</v>
          </cell>
          <cell r="B806" t="str">
            <v>تركيه سكاف</v>
          </cell>
          <cell r="C806" t="str">
            <v>محمد</v>
          </cell>
          <cell r="D806" t="str">
            <v>حمده</v>
          </cell>
          <cell r="E806" t="str">
            <v>أنثى</v>
          </cell>
          <cell r="F806" t="str">
            <v>مشفى دوما</v>
          </cell>
          <cell r="G806">
            <v>35557</v>
          </cell>
          <cell r="H806" t="str">
            <v>العربية السورية</v>
          </cell>
          <cell r="I806" t="str">
            <v>الثانية</v>
          </cell>
          <cell r="J806" t="str">
            <v>ادبي</v>
          </cell>
          <cell r="K806">
            <v>2017</v>
          </cell>
        </row>
        <row r="807">
          <cell r="A807">
            <v>521676</v>
          </cell>
          <cell r="B807" t="str">
            <v>تريز عجوري</v>
          </cell>
          <cell r="C807" t="str">
            <v>كميل</v>
          </cell>
          <cell r="D807" t="str">
            <v>جوليت</v>
          </cell>
          <cell r="E807" t="str">
            <v>انثى</v>
          </cell>
          <cell r="F807" t="str">
            <v>دمشق</v>
          </cell>
          <cell r="G807">
            <v>30651</v>
          </cell>
          <cell r="H807" t="str">
            <v>العربية السورية</v>
          </cell>
          <cell r="I807" t="str">
            <v>الثانية</v>
          </cell>
          <cell r="J807" t="str">
            <v>ادبي</v>
          </cell>
          <cell r="K807">
            <v>2000</v>
          </cell>
        </row>
        <row r="808">
          <cell r="A808">
            <v>521679</v>
          </cell>
          <cell r="B808" t="str">
            <v>تسنيم سعيد</v>
          </cell>
          <cell r="C808" t="str">
            <v>محمد</v>
          </cell>
          <cell r="D808" t="str">
            <v>سوسن</v>
          </cell>
          <cell r="E808" t="str">
            <v>أنثى</v>
          </cell>
          <cell r="F808" t="str">
            <v>كسوه</v>
          </cell>
          <cell r="G808">
            <v>36185</v>
          </cell>
          <cell r="H808" t="str">
            <v>العربية السورية</v>
          </cell>
          <cell r="I808" t="str">
            <v>الثالثة</v>
          </cell>
          <cell r="J808" t="str">
            <v>أدبي</v>
          </cell>
          <cell r="K808">
            <v>2016</v>
          </cell>
          <cell r="Q808" t="str">
            <v/>
          </cell>
          <cell r="R808" t="str">
            <v>Tasnem Saeed</v>
          </cell>
          <cell r="S808" t="str">
            <v>Mohmad</v>
          </cell>
          <cell r="T808" t="str">
            <v>Sawsan</v>
          </cell>
          <cell r="U808" t="str">
            <v>Damascus</v>
          </cell>
          <cell r="V808" t="str">
            <v/>
          </cell>
          <cell r="W808" t="str">
            <v/>
          </cell>
          <cell r="X808" t="str">
            <v/>
          </cell>
          <cell r="Y808" t="str">
            <v/>
          </cell>
          <cell r="Z808" t="str">
            <v/>
          </cell>
          <cell r="AA808" t="str">
            <v/>
          </cell>
          <cell r="AB808" t="str">
            <v/>
          </cell>
          <cell r="AC808" t="str">
            <v/>
          </cell>
        </row>
        <row r="809">
          <cell r="A809">
            <v>521682</v>
          </cell>
          <cell r="B809" t="str">
            <v>تسنيم محمود</v>
          </cell>
          <cell r="C809" t="str">
            <v>امين</v>
          </cell>
          <cell r="D809" t="str">
            <v>حنان</v>
          </cell>
          <cell r="E809" t="str">
            <v>أنثى</v>
          </cell>
          <cell r="F809" t="str">
            <v>درعا</v>
          </cell>
          <cell r="G809">
            <v>35065</v>
          </cell>
          <cell r="H809" t="str">
            <v>الفلسطينية السورية</v>
          </cell>
          <cell r="I809" t="str">
            <v>الرابعة حديث</v>
          </cell>
          <cell r="J809" t="str">
            <v>ادبي</v>
          </cell>
        </row>
        <row r="810">
          <cell r="A810">
            <v>521684</v>
          </cell>
          <cell r="B810" t="str">
            <v>تغريد العريضي</v>
          </cell>
          <cell r="C810" t="str">
            <v>فريد</v>
          </cell>
          <cell r="D810" t="str">
            <v>ذهبية</v>
          </cell>
          <cell r="E810" t="str">
            <v>أنثى</v>
          </cell>
          <cell r="F810" t="str">
            <v>السويداء</v>
          </cell>
          <cell r="G810">
            <v>35356</v>
          </cell>
          <cell r="H810" t="str">
            <v>العربية السورية</v>
          </cell>
          <cell r="I810" t="str">
            <v>الرابعة</v>
          </cell>
          <cell r="J810" t="str">
            <v>فنون نسوية</v>
          </cell>
          <cell r="L810" t="str">
            <v>السويداء</v>
          </cell>
          <cell r="Q810" t="str">
            <v/>
          </cell>
          <cell r="R810" t="str">
            <v>taghred alarede</v>
          </cell>
          <cell r="S810" t="str">
            <v>fared</v>
          </cell>
          <cell r="T810" t="str">
            <v>thahbea</v>
          </cell>
          <cell r="U810" t="str">
            <v>swaida</v>
          </cell>
          <cell r="V810" t="str">
            <v/>
          </cell>
          <cell r="W810" t="str">
            <v/>
          </cell>
          <cell r="X810" t="str">
            <v/>
          </cell>
          <cell r="Y810" t="str">
            <v/>
          </cell>
          <cell r="Z810" t="str">
            <v/>
          </cell>
          <cell r="AA810" t="str">
            <v/>
          </cell>
          <cell r="AB810" t="str">
            <v/>
          </cell>
          <cell r="AC810" t="str">
            <v/>
          </cell>
        </row>
        <row r="811">
          <cell r="A811">
            <v>521687</v>
          </cell>
          <cell r="B811" t="str">
            <v>تغريد الدكاك</v>
          </cell>
          <cell r="C811" t="str">
            <v>فواز</v>
          </cell>
          <cell r="D811" t="str">
            <v>امنه</v>
          </cell>
          <cell r="E811" t="str">
            <v>أنثى</v>
          </cell>
          <cell r="F811" t="str">
            <v>جيرود</v>
          </cell>
          <cell r="G811">
            <v>35065</v>
          </cell>
          <cell r="H811" t="str">
            <v>العربية السورية</v>
          </cell>
          <cell r="I811" t="str">
            <v>الثانية</v>
          </cell>
          <cell r="J811" t="str">
            <v>علمي</v>
          </cell>
          <cell r="K811">
            <v>2013</v>
          </cell>
          <cell r="Q811" t="str">
            <v/>
          </cell>
          <cell r="R811" t="str">
            <v>TAGHRED ALDKAK</v>
          </cell>
          <cell r="S811" t="str">
            <v>FOUAZ</v>
          </cell>
          <cell r="T811" t="str">
            <v>AMINA</v>
          </cell>
          <cell r="U811" t="str">
            <v>DAMASCUS</v>
          </cell>
          <cell r="V811" t="str">
            <v/>
          </cell>
          <cell r="W811" t="str">
            <v/>
          </cell>
          <cell r="X811" t="str">
            <v/>
          </cell>
          <cell r="Y811" t="str">
            <v/>
          </cell>
          <cell r="Z811" t="str">
            <v/>
          </cell>
          <cell r="AA811" t="str">
            <v/>
          </cell>
          <cell r="AB811" t="str">
            <v/>
          </cell>
          <cell r="AC811" t="str">
            <v/>
          </cell>
        </row>
        <row r="812">
          <cell r="A812">
            <v>521699</v>
          </cell>
          <cell r="B812" t="str">
            <v>ثريا الاسطه</v>
          </cell>
          <cell r="C812" t="str">
            <v>محمد نديم</v>
          </cell>
          <cell r="D812" t="str">
            <v>صفاء</v>
          </cell>
          <cell r="E812" t="str">
            <v>أنثى</v>
          </cell>
          <cell r="F812" t="str">
            <v>دمشق</v>
          </cell>
          <cell r="G812">
            <v>35819</v>
          </cell>
          <cell r="H812" t="str">
            <v>العربية السورية</v>
          </cell>
          <cell r="I812" t="str">
            <v>الرابعة</v>
          </cell>
          <cell r="J812" t="str">
            <v>فنون نسوية</v>
          </cell>
          <cell r="Q812" t="str">
            <v/>
          </cell>
          <cell r="R812" t="str">
            <v>THOEREA</v>
          </cell>
          <cell r="S812" t="str">
            <v>MOUHAMMAD</v>
          </cell>
          <cell r="T812" t="str">
            <v>SAFAAA</v>
          </cell>
          <cell r="U812" t="str">
            <v>DAMASCUS</v>
          </cell>
          <cell r="V812" t="str">
            <v/>
          </cell>
          <cell r="W812" t="str">
            <v/>
          </cell>
          <cell r="X812" t="str">
            <v/>
          </cell>
          <cell r="Y812" t="str">
            <v/>
          </cell>
          <cell r="Z812" t="str">
            <v/>
          </cell>
          <cell r="AA812" t="str">
            <v/>
          </cell>
          <cell r="AB812" t="str">
            <v/>
          </cell>
          <cell r="AC812" t="str">
            <v/>
          </cell>
        </row>
        <row r="813">
          <cell r="A813">
            <v>521703</v>
          </cell>
          <cell r="B813" t="str">
            <v>ثناء الشنان</v>
          </cell>
          <cell r="C813" t="str">
            <v>عبدالله</v>
          </cell>
          <cell r="D813" t="str">
            <v>يسرى</v>
          </cell>
          <cell r="E813" t="str">
            <v>أنثى</v>
          </cell>
          <cell r="F813" t="str">
            <v>دمشق</v>
          </cell>
          <cell r="G813">
            <v>27923</v>
          </cell>
          <cell r="H813" t="str">
            <v>العربية السورية</v>
          </cell>
          <cell r="I813" t="str">
            <v>الرابعة</v>
          </cell>
          <cell r="J813" t="str">
            <v>أدبي</v>
          </cell>
          <cell r="Q813" t="str">
            <v/>
          </cell>
          <cell r="R813" t="str">
            <v>SANAA ALSHANAN</v>
          </cell>
          <cell r="S813" t="str">
            <v>ABDULLAH</v>
          </cell>
          <cell r="T813" t="str">
            <v>YOUSRA</v>
          </cell>
          <cell r="U813" t="str">
            <v>DAMASCUS</v>
          </cell>
          <cell r="V813" t="str">
            <v/>
          </cell>
          <cell r="W813" t="str">
            <v/>
          </cell>
          <cell r="X813" t="str">
            <v/>
          </cell>
          <cell r="Y813" t="str">
            <v/>
          </cell>
          <cell r="Z813" t="str">
            <v/>
          </cell>
          <cell r="AA813" t="str">
            <v/>
          </cell>
          <cell r="AB813" t="str">
            <v/>
          </cell>
          <cell r="AC813" t="str">
            <v/>
          </cell>
        </row>
        <row r="814">
          <cell r="A814">
            <v>521706</v>
          </cell>
          <cell r="B814" t="str">
            <v>جمانه احمد</v>
          </cell>
          <cell r="C814" t="str">
            <v>احمد</v>
          </cell>
          <cell r="D814" t="str">
            <v>مريم</v>
          </cell>
          <cell r="E814" t="str">
            <v>أنثى</v>
          </cell>
          <cell r="F814" t="str">
            <v>دمشق</v>
          </cell>
          <cell r="G814">
            <v>26524</v>
          </cell>
          <cell r="H814" t="str">
            <v>الفلسطينية السورية</v>
          </cell>
          <cell r="I814" t="str">
            <v>الرابعة</v>
          </cell>
          <cell r="J814" t="str">
            <v>أدبي</v>
          </cell>
          <cell r="K814">
            <v>1998</v>
          </cell>
          <cell r="L814" t="str">
            <v>دمشق</v>
          </cell>
          <cell r="Q814" t="str">
            <v/>
          </cell>
          <cell r="R814" t="str">
            <v>JOMANA AHMAD</v>
          </cell>
          <cell r="S814" t="str">
            <v>AHMAD</v>
          </cell>
          <cell r="T814" t="str">
            <v>MARIAM</v>
          </cell>
          <cell r="U814" t="str">
            <v>DAMASCUS</v>
          </cell>
          <cell r="V814" t="str">
            <v/>
          </cell>
          <cell r="W814" t="str">
            <v/>
          </cell>
          <cell r="X814" t="str">
            <v/>
          </cell>
          <cell r="Y814" t="str">
            <v/>
          </cell>
          <cell r="Z814" t="str">
            <v/>
          </cell>
          <cell r="AA814" t="str">
            <v/>
          </cell>
          <cell r="AB814" t="str">
            <v/>
          </cell>
          <cell r="AC814" t="str">
            <v/>
          </cell>
        </row>
        <row r="815">
          <cell r="A815">
            <v>521710</v>
          </cell>
          <cell r="B815" t="str">
            <v>جودي شويكاني</v>
          </cell>
          <cell r="C815" t="str">
            <v>مهند</v>
          </cell>
          <cell r="D815" t="str">
            <v>يمن</v>
          </cell>
          <cell r="E815" t="str">
            <v>أنثى</v>
          </cell>
          <cell r="F815" t="str">
            <v>دمشق</v>
          </cell>
          <cell r="G815">
            <v>36355</v>
          </cell>
          <cell r="H815" t="str">
            <v>العربية السورية</v>
          </cell>
          <cell r="I815" t="str">
            <v>الثالثة</v>
          </cell>
          <cell r="J815" t="str">
            <v>أدبي</v>
          </cell>
          <cell r="Q815" t="str">
            <v/>
          </cell>
          <cell r="R815" t="str">
            <v>JOUDY SHWEIKANI</v>
          </cell>
          <cell r="S815" t="str">
            <v>MOHANAD</v>
          </cell>
          <cell r="T815" t="str">
            <v>YOUMN</v>
          </cell>
          <cell r="U815" t="str">
            <v>DAMASCUS</v>
          </cell>
          <cell r="V815" t="str">
            <v/>
          </cell>
          <cell r="W815" t="str">
            <v/>
          </cell>
          <cell r="X815" t="str">
            <v/>
          </cell>
          <cell r="Y815" t="str">
            <v/>
          </cell>
          <cell r="Z815" t="str">
            <v/>
          </cell>
          <cell r="AA815" t="str">
            <v/>
          </cell>
          <cell r="AB815" t="str">
            <v/>
          </cell>
          <cell r="AC815" t="str">
            <v/>
          </cell>
        </row>
        <row r="816">
          <cell r="A816">
            <v>521727</v>
          </cell>
          <cell r="B816" t="str">
            <v>حسناء عبدو</v>
          </cell>
          <cell r="C816" t="str">
            <v>مضيف</v>
          </cell>
          <cell r="D816" t="str">
            <v>ملك</v>
          </cell>
          <cell r="E816" t="str">
            <v>أنثى</v>
          </cell>
          <cell r="F816" t="str">
            <v>الملند</v>
          </cell>
          <cell r="G816">
            <v>35450</v>
          </cell>
          <cell r="H816" t="str">
            <v>العربية السورية</v>
          </cell>
          <cell r="I816" t="str">
            <v>الرابعة</v>
          </cell>
          <cell r="J816" t="str">
            <v>أدبي</v>
          </cell>
          <cell r="K816" t="str">
            <v/>
          </cell>
          <cell r="Q816" t="str">
            <v/>
          </cell>
          <cell r="R816" t="str">
            <v>HASNAA ABDO</v>
          </cell>
          <cell r="S816" t="str">
            <v>MOUDEF</v>
          </cell>
          <cell r="T816" t="str">
            <v>MALAK</v>
          </cell>
          <cell r="U816" t="str">
            <v>DAMASCUS</v>
          </cell>
          <cell r="V816" t="str">
            <v/>
          </cell>
          <cell r="W816" t="str">
            <v/>
          </cell>
          <cell r="X816" t="str">
            <v/>
          </cell>
          <cell r="Y816" t="str">
            <v/>
          </cell>
          <cell r="Z816" t="str">
            <v/>
          </cell>
          <cell r="AA816" t="str">
            <v/>
          </cell>
          <cell r="AB816" t="str">
            <v/>
          </cell>
          <cell r="AC816" t="str">
            <v>مستنفذ فصل اول 2023-2024</v>
          </cell>
        </row>
        <row r="817">
          <cell r="A817">
            <v>521729</v>
          </cell>
          <cell r="B817" t="str">
            <v>حفصه الشعبي</v>
          </cell>
          <cell r="C817" t="str">
            <v>عطاالله</v>
          </cell>
          <cell r="D817" t="str">
            <v>يسرى</v>
          </cell>
          <cell r="E817" t="str">
            <v>أنثى</v>
          </cell>
          <cell r="F817" t="str">
            <v>دمشق</v>
          </cell>
          <cell r="G817">
            <v>34492</v>
          </cell>
          <cell r="H817" t="str">
            <v>العربية السورية</v>
          </cell>
          <cell r="I817" t="str">
            <v>الرابعة</v>
          </cell>
          <cell r="J817" t="str">
            <v>أدبي</v>
          </cell>
          <cell r="L817" t="str">
            <v>القنيطرة</v>
          </cell>
          <cell r="M817" t="str">
            <v>القنيطرة</v>
          </cell>
          <cell r="Q817" t="str">
            <v/>
          </cell>
          <cell r="R817" t="str">
            <v>HAFSA ALSHABE</v>
          </cell>
          <cell r="S817" t="str">
            <v>ATAALAH</v>
          </cell>
          <cell r="T817" t="str">
            <v>YOUSRA</v>
          </cell>
          <cell r="U817" t="str">
            <v>DAMASCUS</v>
          </cell>
          <cell r="V817" t="str">
            <v/>
          </cell>
          <cell r="W817" t="str">
            <v/>
          </cell>
          <cell r="X817" t="str">
            <v/>
          </cell>
          <cell r="Y817" t="str">
            <v/>
          </cell>
          <cell r="Z817" t="str">
            <v/>
          </cell>
          <cell r="AA817" t="str">
            <v/>
          </cell>
          <cell r="AB817" t="str">
            <v/>
          </cell>
          <cell r="AC817" t="str">
            <v/>
          </cell>
        </row>
        <row r="818">
          <cell r="A818">
            <v>521733</v>
          </cell>
          <cell r="B818" t="str">
            <v>حميده هلال</v>
          </cell>
          <cell r="C818" t="str">
            <v>قاسم</v>
          </cell>
          <cell r="D818" t="str">
            <v>زينب</v>
          </cell>
          <cell r="E818" t="str">
            <v>أنثى</v>
          </cell>
          <cell r="F818" t="str">
            <v>ام ولد</v>
          </cell>
          <cell r="G818">
            <v>36526</v>
          </cell>
          <cell r="H818" t="str">
            <v>العربية السورية</v>
          </cell>
          <cell r="I818" t="str">
            <v>الثالثة</v>
          </cell>
          <cell r="J818" t="str">
            <v>فنون نسوية</v>
          </cell>
          <cell r="Q818" t="str">
            <v/>
          </cell>
          <cell r="R818" t="str">
            <v>HAMIEDA HELAL</v>
          </cell>
          <cell r="S818" t="str">
            <v>KASEM</v>
          </cell>
          <cell r="T818" t="str">
            <v>ZIENAB</v>
          </cell>
          <cell r="U818" t="str">
            <v>DARAA</v>
          </cell>
          <cell r="V818" t="str">
            <v/>
          </cell>
          <cell r="W818" t="str">
            <v/>
          </cell>
          <cell r="X818" t="str">
            <v/>
          </cell>
          <cell r="Y818" t="str">
            <v/>
          </cell>
          <cell r="Z818" t="str">
            <v/>
          </cell>
          <cell r="AA818" t="str">
            <v/>
          </cell>
          <cell r="AB818" t="str">
            <v/>
          </cell>
          <cell r="AC818" t="str">
            <v/>
          </cell>
        </row>
        <row r="819">
          <cell r="A819">
            <v>521734</v>
          </cell>
          <cell r="B819" t="str">
            <v>حنان ابوحامد</v>
          </cell>
          <cell r="C819" t="str">
            <v>عمر</v>
          </cell>
          <cell r="D819" t="str">
            <v>مكرم</v>
          </cell>
          <cell r="E819" t="str">
            <v/>
          </cell>
          <cell r="F819" t="str">
            <v/>
          </cell>
          <cell r="G819" t="str">
            <v/>
          </cell>
          <cell r="I819" t="str">
            <v>الثالثة</v>
          </cell>
          <cell r="K819" t="str">
            <v/>
          </cell>
          <cell r="L819" t="str">
            <v/>
          </cell>
          <cell r="M819" t="str">
            <v/>
          </cell>
          <cell r="Q819" t="str">
            <v/>
          </cell>
          <cell r="R819" t="str">
            <v/>
          </cell>
          <cell r="S819" t="str">
            <v/>
          </cell>
          <cell r="T819" t="str">
            <v/>
          </cell>
          <cell r="U819" t="str">
            <v/>
          </cell>
          <cell r="V819" t="str">
            <v/>
          </cell>
          <cell r="W819" t="str">
            <v/>
          </cell>
          <cell r="X819" t="str">
            <v/>
          </cell>
          <cell r="Y819" t="str">
            <v/>
          </cell>
          <cell r="Z819" t="str">
            <v/>
          </cell>
          <cell r="AA819" t="str">
            <v/>
          </cell>
          <cell r="AB819" t="str">
            <v/>
          </cell>
          <cell r="AC819" t="str">
            <v/>
          </cell>
        </row>
        <row r="820">
          <cell r="A820">
            <v>521737</v>
          </cell>
          <cell r="B820" t="str">
            <v>حنان البوش</v>
          </cell>
          <cell r="C820" t="str">
            <v>صالح</v>
          </cell>
          <cell r="D820" t="str">
            <v>سارة</v>
          </cell>
          <cell r="E820" t="str">
            <v>أنثى</v>
          </cell>
          <cell r="F820" t="str">
            <v>حران</v>
          </cell>
          <cell r="G820">
            <v>25708</v>
          </cell>
          <cell r="H820" t="str">
            <v>العربية السورية</v>
          </cell>
          <cell r="I820" t="str">
            <v>الثالثة</v>
          </cell>
          <cell r="J820" t="str">
            <v>أدبي</v>
          </cell>
          <cell r="K820" t="str">
            <v/>
          </cell>
          <cell r="Q820" t="str">
            <v/>
          </cell>
          <cell r="R820" t="str">
            <v>HANAN ALBOSH</v>
          </cell>
          <cell r="S820" t="str">
            <v>SALEH</v>
          </cell>
          <cell r="T820" t="str">
            <v>SARAH</v>
          </cell>
          <cell r="U820" t="str">
            <v>DAMAS SUBURB</v>
          </cell>
          <cell r="V820" t="str">
            <v/>
          </cell>
          <cell r="W820" t="str">
            <v/>
          </cell>
          <cell r="X820" t="str">
            <v/>
          </cell>
          <cell r="Y820" t="str">
            <v/>
          </cell>
          <cell r="Z820" t="str">
            <v/>
          </cell>
          <cell r="AA820" t="str">
            <v/>
          </cell>
          <cell r="AB820" t="str">
            <v/>
          </cell>
          <cell r="AC820" t="str">
            <v/>
          </cell>
        </row>
        <row r="821">
          <cell r="A821">
            <v>521747</v>
          </cell>
          <cell r="B821" t="str">
            <v>حنان محمد</v>
          </cell>
          <cell r="C821" t="str">
            <v>محمد</v>
          </cell>
          <cell r="D821" t="str">
            <v>اسيا</v>
          </cell>
          <cell r="E821" t="str">
            <v>أنثى</v>
          </cell>
          <cell r="F821" t="str">
            <v>دمشق</v>
          </cell>
          <cell r="G821" t="str">
            <v>2/5/1993</v>
          </cell>
          <cell r="H821" t="str">
            <v>العربية السورية</v>
          </cell>
          <cell r="I821" t="str">
            <v>الثالثة</v>
          </cell>
          <cell r="J821" t="str">
            <v>علمي</v>
          </cell>
          <cell r="K821" t="str">
            <v>2013</v>
          </cell>
          <cell r="Q821" t="str">
            <v/>
          </cell>
          <cell r="R821" t="str">
            <v>hanan mohammad</v>
          </cell>
          <cell r="S821" t="str">
            <v>mohammad</v>
          </cell>
          <cell r="T821" t="str">
            <v>asea</v>
          </cell>
          <cell r="U821" t="str">
            <v>damascus</v>
          </cell>
          <cell r="V821" t="str">
            <v/>
          </cell>
          <cell r="W821" t="str">
            <v/>
          </cell>
          <cell r="X821" t="str">
            <v/>
          </cell>
          <cell r="Y821" t="str">
            <v/>
          </cell>
          <cell r="Z821" t="str">
            <v/>
          </cell>
          <cell r="AA821" t="str">
            <v/>
          </cell>
          <cell r="AB821" t="str">
            <v/>
          </cell>
          <cell r="AC821" t="str">
            <v/>
          </cell>
        </row>
        <row r="822">
          <cell r="A822">
            <v>521756</v>
          </cell>
          <cell r="B822" t="str">
            <v>خلود بدور</v>
          </cell>
          <cell r="C822" t="str">
            <v>جودت</v>
          </cell>
          <cell r="D822" t="str">
            <v>نوفا</v>
          </cell>
          <cell r="E822" t="str">
            <v>أنثى</v>
          </cell>
          <cell r="F822" t="str">
            <v>دمشق</v>
          </cell>
          <cell r="G822">
            <v>36082</v>
          </cell>
          <cell r="H822" t="str">
            <v>العربية السورية</v>
          </cell>
          <cell r="I822" t="str">
            <v>الرابعة</v>
          </cell>
          <cell r="J822" t="str">
            <v>فنون نسوية</v>
          </cell>
          <cell r="L822" t="str">
            <v>اللاذقية</v>
          </cell>
          <cell r="Q822" t="str">
            <v/>
          </cell>
          <cell r="R822" t="str">
            <v>KHOULOUD BADOUR</v>
          </cell>
          <cell r="S822" t="str">
            <v>JAWDAT</v>
          </cell>
          <cell r="T822" t="str">
            <v>NOUVA</v>
          </cell>
          <cell r="U822" t="str">
            <v>DAMASCUS</v>
          </cell>
          <cell r="V822" t="str">
            <v/>
          </cell>
          <cell r="W822" t="str">
            <v/>
          </cell>
          <cell r="X822" t="str">
            <v/>
          </cell>
          <cell r="Y822" t="str">
            <v/>
          </cell>
          <cell r="Z822" t="str">
            <v/>
          </cell>
          <cell r="AA822" t="str">
            <v/>
          </cell>
          <cell r="AB822" t="str">
            <v/>
          </cell>
          <cell r="AC822" t="str">
            <v/>
          </cell>
        </row>
        <row r="823">
          <cell r="A823">
            <v>521760</v>
          </cell>
          <cell r="B823" t="str">
            <v>خلود سميسم</v>
          </cell>
          <cell r="C823" t="str">
            <v>محمود</v>
          </cell>
          <cell r="D823" t="str">
            <v>سعاد</v>
          </cell>
          <cell r="E823" t="str">
            <v>أنثى</v>
          </cell>
          <cell r="F823" t="str">
            <v>دمشق</v>
          </cell>
          <cell r="G823">
            <v>34486</v>
          </cell>
          <cell r="H823" t="str">
            <v>العربية السورية</v>
          </cell>
          <cell r="I823" t="str">
            <v>الثالثة</v>
          </cell>
          <cell r="J823" t="str">
            <v>أدبي</v>
          </cell>
          <cell r="L823" t="str">
            <v>القنيطرة</v>
          </cell>
          <cell r="Q823" t="str">
            <v/>
          </cell>
          <cell r="R823" t="str">
            <v>Khaloud Smesm</v>
          </cell>
          <cell r="S823" t="str">
            <v>Mohmoud</v>
          </cell>
          <cell r="T823" t="str">
            <v>Souad</v>
          </cell>
          <cell r="U823" t="str">
            <v>Damascus</v>
          </cell>
          <cell r="V823" t="str">
            <v/>
          </cell>
          <cell r="W823" t="str">
            <v/>
          </cell>
          <cell r="X823" t="str">
            <v/>
          </cell>
          <cell r="Y823" t="str">
            <v/>
          </cell>
          <cell r="Z823" t="str">
            <v/>
          </cell>
          <cell r="AA823" t="str">
            <v/>
          </cell>
          <cell r="AB823" t="str">
            <v/>
          </cell>
          <cell r="AC823" t="str">
            <v/>
          </cell>
        </row>
        <row r="824">
          <cell r="A824">
            <v>521761</v>
          </cell>
          <cell r="B824" t="str">
            <v>خلود عامر</v>
          </cell>
          <cell r="C824" t="str">
            <v>عقاب</v>
          </cell>
          <cell r="D824" t="str">
            <v>سناء</v>
          </cell>
          <cell r="E824" t="str">
            <v>أنثى</v>
          </cell>
          <cell r="F824" t="str">
            <v>دمشق</v>
          </cell>
          <cell r="G824">
            <v>27760</v>
          </cell>
          <cell r="H824" t="str">
            <v>العربية السورية</v>
          </cell>
          <cell r="I824" t="str">
            <v>الثالثة</v>
          </cell>
          <cell r="J824" t="str">
            <v>أدبي</v>
          </cell>
          <cell r="K824">
            <v>1995</v>
          </cell>
          <cell r="Q824" t="str">
            <v/>
          </cell>
          <cell r="R824" t="str">
            <v>KHLOOD AMER</v>
          </cell>
          <cell r="S824" t="str">
            <v>OKAB</v>
          </cell>
          <cell r="T824" t="str">
            <v>SANAA</v>
          </cell>
          <cell r="U824" t="str">
            <v>DAMASCUS</v>
          </cell>
          <cell r="V824" t="str">
            <v/>
          </cell>
          <cell r="W824" t="str">
            <v/>
          </cell>
          <cell r="X824" t="str">
            <v/>
          </cell>
          <cell r="Y824" t="str">
            <v/>
          </cell>
          <cell r="Z824" t="str">
            <v/>
          </cell>
          <cell r="AA824" t="str">
            <v/>
          </cell>
          <cell r="AB824" t="str">
            <v/>
          </cell>
          <cell r="AC824" t="str">
            <v/>
          </cell>
        </row>
        <row r="825">
          <cell r="A825">
            <v>521762</v>
          </cell>
          <cell r="B825" t="str">
            <v>خلود عبداللطيف</v>
          </cell>
          <cell r="C825" t="str">
            <v>بهجت</v>
          </cell>
          <cell r="D825" t="str">
            <v>شهيرة</v>
          </cell>
          <cell r="E825" t="str">
            <v>أنثى</v>
          </cell>
          <cell r="F825" t="str">
            <v>يبرود</v>
          </cell>
          <cell r="G825">
            <v>30483</v>
          </cell>
          <cell r="H825" t="str">
            <v>العربية السورية</v>
          </cell>
          <cell r="I825" t="str">
            <v>الرابعة</v>
          </cell>
          <cell r="J825" t="str">
            <v>أدبي</v>
          </cell>
          <cell r="K825">
            <v>2001</v>
          </cell>
          <cell r="Q825" t="str">
            <v/>
          </cell>
          <cell r="R825" t="str">
            <v>KHLOUD ABDULLATIF</v>
          </cell>
          <cell r="S825" t="str">
            <v>BAHJAT</v>
          </cell>
          <cell r="T825" t="str">
            <v>SHAHIRA</v>
          </cell>
          <cell r="U825" t="str">
            <v>DAMASCUS</v>
          </cell>
          <cell r="V825" t="str">
            <v/>
          </cell>
          <cell r="W825" t="str">
            <v/>
          </cell>
          <cell r="X825" t="str">
            <v/>
          </cell>
          <cell r="Y825" t="str">
            <v/>
          </cell>
          <cell r="Z825" t="str">
            <v/>
          </cell>
          <cell r="AA825" t="str">
            <v/>
          </cell>
          <cell r="AB825" t="str">
            <v/>
          </cell>
          <cell r="AC825" t="str">
            <v/>
          </cell>
        </row>
        <row r="826">
          <cell r="A826">
            <v>521763</v>
          </cell>
          <cell r="B826" t="str">
            <v>خلود غبره</v>
          </cell>
          <cell r="C826" t="str">
            <v>اديب</v>
          </cell>
          <cell r="D826" t="str">
            <v>رضيه</v>
          </cell>
          <cell r="E826" t="str">
            <v>أنثى</v>
          </cell>
          <cell r="F826" t="str">
            <v>ديبين</v>
          </cell>
          <cell r="G826" t="str">
            <v>12/1/1979</v>
          </cell>
          <cell r="H826" t="str">
            <v>العربية السورية</v>
          </cell>
          <cell r="I826" t="str">
            <v>الرابعة</v>
          </cell>
          <cell r="J826" t="str">
            <v>أدبي</v>
          </cell>
          <cell r="K826" t="str">
            <v>1998</v>
          </cell>
          <cell r="L826" t="str">
            <v/>
          </cell>
          <cell r="Q826" t="str">
            <v/>
          </cell>
          <cell r="R826" t="str">
            <v>KHOLOUD GHABRA</v>
          </cell>
          <cell r="S826" t="str">
            <v>ADEEB</v>
          </cell>
          <cell r="T826" t="str">
            <v>RADEA</v>
          </cell>
          <cell r="U826" t="str">
            <v>SWAEDAA</v>
          </cell>
          <cell r="V826" t="str">
            <v/>
          </cell>
          <cell r="W826" t="str">
            <v/>
          </cell>
          <cell r="X826" t="str">
            <v/>
          </cell>
          <cell r="Y826" t="str">
            <v/>
          </cell>
          <cell r="Z826" t="str">
            <v/>
          </cell>
          <cell r="AA826" t="str">
            <v/>
          </cell>
          <cell r="AB826" t="str">
            <v/>
          </cell>
          <cell r="AC826" t="str">
            <v/>
          </cell>
        </row>
        <row r="827">
          <cell r="A827">
            <v>521771</v>
          </cell>
          <cell r="B827" t="str">
            <v>دارين معروف</v>
          </cell>
          <cell r="C827" t="str">
            <v>فاروق</v>
          </cell>
          <cell r="D827" t="str">
            <v>غصنه</v>
          </cell>
          <cell r="E827" t="str">
            <v>أنثى</v>
          </cell>
          <cell r="F827" t="str">
            <v>جرمانا</v>
          </cell>
          <cell r="G827">
            <v>36286</v>
          </cell>
          <cell r="H827" t="str">
            <v>العربية السورية</v>
          </cell>
          <cell r="I827" t="str">
            <v>الرابعة</v>
          </cell>
          <cell r="J827" t="str">
            <v>فنون نسوية</v>
          </cell>
          <cell r="L827" t="str">
            <v>السويداء</v>
          </cell>
        </row>
        <row r="828">
          <cell r="A828">
            <v>521772</v>
          </cell>
          <cell r="B828" t="str">
            <v>داليا رضوان</v>
          </cell>
          <cell r="C828" t="str">
            <v>عارف</v>
          </cell>
          <cell r="D828" t="str">
            <v>هاله</v>
          </cell>
          <cell r="E828" t="str">
            <v>أنثى</v>
          </cell>
          <cell r="F828" t="str">
            <v>جرمانا</v>
          </cell>
          <cell r="G828">
            <v>33974</v>
          </cell>
          <cell r="H828" t="str">
            <v>العربية السورية</v>
          </cell>
          <cell r="I828" t="str">
            <v>الثالثة</v>
          </cell>
          <cell r="J828" t="str">
            <v>فنون نسوية</v>
          </cell>
          <cell r="K828">
            <v>2010</v>
          </cell>
          <cell r="Q828" t="str">
            <v/>
          </cell>
          <cell r="R828" t="str">
            <v>DALIA REDWAN</v>
          </cell>
          <cell r="S828" t="str">
            <v>AREF</v>
          </cell>
          <cell r="T828" t="str">
            <v>HALA</v>
          </cell>
          <cell r="U828" t="str">
            <v>DAMASCUS</v>
          </cell>
          <cell r="V828" t="str">
            <v/>
          </cell>
          <cell r="W828" t="str">
            <v/>
          </cell>
          <cell r="X828" t="str">
            <v/>
          </cell>
          <cell r="Y828" t="str">
            <v/>
          </cell>
          <cell r="Z828" t="str">
            <v/>
          </cell>
          <cell r="AA828" t="str">
            <v/>
          </cell>
          <cell r="AB828" t="str">
            <v/>
          </cell>
          <cell r="AC828" t="str">
            <v/>
          </cell>
        </row>
        <row r="829">
          <cell r="A829">
            <v>521774</v>
          </cell>
          <cell r="B829" t="str">
            <v>داليا مسلم</v>
          </cell>
          <cell r="C829" t="str">
            <v>ابراهيم</v>
          </cell>
          <cell r="D829" t="str">
            <v>يمنى</v>
          </cell>
          <cell r="E829" t="str">
            <v>أنثى</v>
          </cell>
          <cell r="F829" t="str">
            <v>راس العين</v>
          </cell>
          <cell r="G829">
            <v>30436</v>
          </cell>
          <cell r="H829" t="str">
            <v>العربية السورية</v>
          </cell>
          <cell r="I829" t="str">
            <v>الرابعة</v>
          </cell>
          <cell r="J829" t="str">
            <v>أدبي</v>
          </cell>
          <cell r="L829" t="str">
            <v>اللاذقية</v>
          </cell>
          <cell r="Q829" t="str">
            <v/>
          </cell>
          <cell r="R829" t="str">
            <v>DALIA MOSALAM</v>
          </cell>
          <cell r="S829" t="str">
            <v>IBRAHIEM</v>
          </cell>
          <cell r="T829" t="str">
            <v>YOUMNA</v>
          </cell>
          <cell r="U829" t="str">
            <v>DAMASCUS</v>
          </cell>
          <cell r="V829" t="str">
            <v/>
          </cell>
          <cell r="W829" t="str">
            <v/>
          </cell>
          <cell r="X829" t="str">
            <v/>
          </cell>
          <cell r="Y829" t="str">
            <v/>
          </cell>
          <cell r="Z829" t="str">
            <v/>
          </cell>
          <cell r="AA829" t="str">
            <v/>
          </cell>
          <cell r="AB829" t="str">
            <v/>
          </cell>
          <cell r="AC829" t="str">
            <v/>
          </cell>
        </row>
        <row r="830">
          <cell r="A830">
            <v>521776</v>
          </cell>
          <cell r="B830" t="str">
            <v>دانا الشمالي</v>
          </cell>
          <cell r="C830" t="str">
            <v>محمد</v>
          </cell>
          <cell r="D830" t="str">
            <v>ريم</v>
          </cell>
          <cell r="E830" t="str">
            <v>أنثى</v>
          </cell>
          <cell r="F830" t="str">
            <v>دمشق</v>
          </cell>
          <cell r="G830">
            <v>36540</v>
          </cell>
          <cell r="H830" t="str">
            <v>العربية السورية</v>
          </cell>
          <cell r="I830" t="str">
            <v>الثانية</v>
          </cell>
          <cell r="J830" t="str">
            <v>أدبي</v>
          </cell>
          <cell r="K830" t="str">
            <v/>
          </cell>
          <cell r="Q830" t="str">
            <v/>
          </cell>
          <cell r="R830" t="str">
            <v>DANA ALSHEMALE</v>
          </cell>
          <cell r="S830" t="str">
            <v>MOHAMMAD</v>
          </cell>
          <cell r="T830" t="str">
            <v>REEM</v>
          </cell>
          <cell r="U830" t="str">
            <v>DAAMSCUS</v>
          </cell>
          <cell r="V830" t="str">
            <v/>
          </cell>
          <cell r="W830" t="str">
            <v/>
          </cell>
          <cell r="X830" t="str">
            <v/>
          </cell>
          <cell r="Y830" t="str">
            <v/>
          </cell>
          <cell r="Z830" t="str">
            <v/>
          </cell>
          <cell r="AA830" t="str">
            <v/>
          </cell>
          <cell r="AB830" t="str">
            <v/>
          </cell>
          <cell r="AC830" t="str">
            <v/>
          </cell>
        </row>
        <row r="831">
          <cell r="A831">
            <v>521779</v>
          </cell>
          <cell r="B831" t="str">
            <v>دانه أبوعبده</v>
          </cell>
          <cell r="C831" t="str">
            <v>خالد</v>
          </cell>
          <cell r="D831" t="str">
            <v>ماجده</v>
          </cell>
          <cell r="E831" t="str">
            <v>أنثى</v>
          </cell>
          <cell r="F831" t="str">
            <v>زبداني</v>
          </cell>
          <cell r="G831">
            <v>36078</v>
          </cell>
          <cell r="H831" t="str">
            <v>العربية السورية</v>
          </cell>
          <cell r="I831" t="str">
            <v>الثالثة</v>
          </cell>
          <cell r="J831" t="str">
            <v>أدبي</v>
          </cell>
          <cell r="K831">
            <v>2016</v>
          </cell>
          <cell r="Q831" t="str">
            <v/>
          </cell>
          <cell r="R831" t="str">
            <v>DANA ABO ABDO</v>
          </cell>
          <cell r="S831" t="str">
            <v>KHALED</v>
          </cell>
          <cell r="T831" t="str">
            <v>MAJEDA</v>
          </cell>
          <cell r="U831" t="str">
            <v>DAMAS SUBURB</v>
          </cell>
          <cell r="V831" t="str">
            <v/>
          </cell>
          <cell r="W831" t="str">
            <v/>
          </cell>
          <cell r="X831" t="str">
            <v/>
          </cell>
          <cell r="Y831" t="str">
            <v/>
          </cell>
          <cell r="Z831" t="str">
            <v/>
          </cell>
          <cell r="AA831" t="str">
            <v/>
          </cell>
          <cell r="AB831" t="str">
            <v/>
          </cell>
          <cell r="AC831" t="str">
            <v/>
          </cell>
        </row>
        <row r="832">
          <cell r="A832">
            <v>521780</v>
          </cell>
          <cell r="B832" t="str">
            <v>دانه داوود</v>
          </cell>
          <cell r="C832" t="str">
            <v>محمدخير</v>
          </cell>
          <cell r="D832" t="str">
            <v>سوسن</v>
          </cell>
          <cell r="E832" t="str">
            <v>أنثى</v>
          </cell>
          <cell r="F832" t="str">
            <v>ريف دمشق</v>
          </cell>
          <cell r="G832">
            <v>32051</v>
          </cell>
          <cell r="H832" t="str">
            <v>الفلسطينية السورية</v>
          </cell>
          <cell r="I832" t="str">
            <v>الثانية</v>
          </cell>
          <cell r="J832" t="str">
            <v>أدبي</v>
          </cell>
          <cell r="K832">
            <v>2005</v>
          </cell>
          <cell r="L832" t="str">
            <v>دمشق</v>
          </cell>
          <cell r="Q832" t="str">
            <v/>
          </cell>
          <cell r="R832" t="str">
            <v>DANA DAOUD</v>
          </cell>
          <cell r="S832" t="str">
            <v>MOHAMMAD KAIR</v>
          </cell>
          <cell r="T832" t="str">
            <v>SAWSAN</v>
          </cell>
          <cell r="U832" t="str">
            <v>DAMASCUS SUBURB</v>
          </cell>
          <cell r="V832" t="str">
            <v/>
          </cell>
          <cell r="W832" t="str">
            <v/>
          </cell>
          <cell r="X832" t="str">
            <v/>
          </cell>
          <cell r="Y832" t="str">
            <v/>
          </cell>
          <cell r="Z832" t="str">
            <v/>
          </cell>
          <cell r="AA832" t="str">
            <v/>
          </cell>
          <cell r="AB832" t="str">
            <v/>
          </cell>
          <cell r="AC832" t="str">
            <v/>
          </cell>
        </row>
        <row r="833">
          <cell r="A833">
            <v>521785</v>
          </cell>
          <cell r="B833" t="str">
            <v>دانيه الفروان</v>
          </cell>
          <cell r="C833" t="str">
            <v>بسام</v>
          </cell>
          <cell r="D833" t="str">
            <v>سوسن</v>
          </cell>
          <cell r="E833" t="str">
            <v>أنثى</v>
          </cell>
          <cell r="F833" t="str">
            <v>انخل</v>
          </cell>
          <cell r="G833">
            <v>33468</v>
          </cell>
          <cell r="H833" t="str">
            <v>العربية السورية</v>
          </cell>
          <cell r="I833" t="str">
            <v>الرابعة</v>
          </cell>
          <cell r="J833" t="str">
            <v>علمي</v>
          </cell>
          <cell r="K833" t="str">
            <v/>
          </cell>
          <cell r="Q833" t="str">
            <v/>
          </cell>
          <cell r="R833" t="str">
            <v>dania alfarawan</v>
          </cell>
          <cell r="S833" t="str">
            <v>bassam</v>
          </cell>
          <cell r="T833" t="str">
            <v>sawsan</v>
          </cell>
          <cell r="U833" t="str">
            <v>enkhel</v>
          </cell>
          <cell r="V833" t="str">
            <v/>
          </cell>
          <cell r="W833" t="str">
            <v/>
          </cell>
          <cell r="X833" t="str">
            <v/>
          </cell>
          <cell r="Y833" t="str">
            <v/>
          </cell>
          <cell r="Z833" t="str">
            <v/>
          </cell>
          <cell r="AA833" t="str">
            <v/>
          </cell>
          <cell r="AB833" t="str">
            <v/>
          </cell>
          <cell r="AC833" t="str">
            <v/>
          </cell>
        </row>
        <row r="834">
          <cell r="A834">
            <v>521786</v>
          </cell>
          <cell r="B834" t="str">
            <v>دانيه بطحيش</v>
          </cell>
          <cell r="C834" t="str">
            <v>صبحي</v>
          </cell>
          <cell r="D834" t="str">
            <v>وفاء</v>
          </cell>
          <cell r="E834" t="str">
            <v>أنثى</v>
          </cell>
          <cell r="F834" t="str">
            <v>دمشق</v>
          </cell>
          <cell r="G834">
            <v>36541</v>
          </cell>
          <cell r="H834" t="str">
            <v>العربية السورية</v>
          </cell>
          <cell r="I834" t="str">
            <v>الثالثة</v>
          </cell>
          <cell r="J834" t="str">
            <v>فنون نسوية</v>
          </cell>
          <cell r="Q834" t="str">
            <v/>
          </cell>
          <cell r="R834" t="str">
            <v>DANIA BATHESH</v>
          </cell>
          <cell r="S834" t="str">
            <v>SUBHI</v>
          </cell>
          <cell r="T834" t="str">
            <v>WAFAA</v>
          </cell>
          <cell r="U834" t="str">
            <v>DAMASCUS</v>
          </cell>
          <cell r="V834" t="str">
            <v/>
          </cell>
          <cell r="W834" t="str">
            <v/>
          </cell>
          <cell r="X834" t="str">
            <v/>
          </cell>
          <cell r="Y834" t="str">
            <v/>
          </cell>
          <cell r="Z834" t="str">
            <v/>
          </cell>
          <cell r="AA834" t="str">
            <v/>
          </cell>
          <cell r="AB834" t="str">
            <v/>
          </cell>
          <cell r="AC834" t="str">
            <v/>
          </cell>
        </row>
        <row r="835">
          <cell r="A835">
            <v>521788</v>
          </cell>
          <cell r="B835" t="str">
            <v>دعاء البحصه لي</v>
          </cell>
          <cell r="C835" t="str">
            <v>سمير</v>
          </cell>
          <cell r="D835" t="str">
            <v>رغداء</v>
          </cell>
          <cell r="E835" t="str">
            <v>أنثى</v>
          </cell>
          <cell r="F835" t="str">
            <v>دمشق</v>
          </cell>
          <cell r="G835">
            <v>33181</v>
          </cell>
          <cell r="H835" t="str">
            <v>العربية السورية</v>
          </cell>
          <cell r="I835" t="str">
            <v>الرابعة</v>
          </cell>
          <cell r="J835" t="str">
            <v>فنون نسوية</v>
          </cell>
          <cell r="Q835" t="str">
            <v/>
          </cell>
          <cell r="R835" t="str">
            <v>doaa  albahsali</v>
          </cell>
          <cell r="S835" t="str">
            <v>samer</v>
          </cell>
          <cell r="T835" t="str">
            <v>raghdaa</v>
          </cell>
          <cell r="U835" t="str">
            <v>damascous</v>
          </cell>
          <cell r="V835" t="str">
            <v/>
          </cell>
          <cell r="W835" t="str">
            <v/>
          </cell>
          <cell r="X835" t="str">
            <v/>
          </cell>
          <cell r="Y835" t="str">
            <v/>
          </cell>
          <cell r="Z835" t="str">
            <v/>
          </cell>
          <cell r="AA835" t="str">
            <v/>
          </cell>
          <cell r="AB835" t="str">
            <v/>
          </cell>
          <cell r="AC835" t="str">
            <v/>
          </cell>
        </row>
        <row r="836">
          <cell r="A836">
            <v>521789</v>
          </cell>
          <cell r="B836" t="str">
            <v>دعاء الحمصي</v>
          </cell>
          <cell r="C836" t="str">
            <v>محمد حسن</v>
          </cell>
          <cell r="D836" t="str">
            <v>ايمان</v>
          </cell>
          <cell r="E836" t="str">
            <v>أنثى</v>
          </cell>
          <cell r="F836" t="str">
            <v xml:space="preserve">دمشق </v>
          </cell>
          <cell r="G836">
            <v>35798</v>
          </cell>
          <cell r="H836" t="str">
            <v>العربية السورية</v>
          </cell>
          <cell r="I836" t="str">
            <v>الثالثة</v>
          </cell>
          <cell r="J836" t="str">
            <v>فنون نسوية</v>
          </cell>
          <cell r="K836" t="str">
            <v/>
          </cell>
          <cell r="Q836" t="str">
            <v/>
          </cell>
          <cell r="R836" t="str">
            <v xml:space="preserve">douaa alhomsi </v>
          </cell>
          <cell r="S836" t="str">
            <v xml:space="preserve">mohammad hasan </v>
          </cell>
          <cell r="T836" t="str">
            <v xml:space="preserve">ieman </v>
          </cell>
          <cell r="U836" t="str">
            <v xml:space="preserve">damascus </v>
          </cell>
          <cell r="V836" t="str">
            <v/>
          </cell>
          <cell r="W836" t="str">
            <v/>
          </cell>
          <cell r="X836" t="str">
            <v/>
          </cell>
          <cell r="Y836" t="str">
            <v/>
          </cell>
          <cell r="Z836" t="str">
            <v/>
          </cell>
          <cell r="AA836" t="str">
            <v/>
          </cell>
          <cell r="AB836" t="str">
            <v/>
          </cell>
          <cell r="AC836" t="str">
            <v/>
          </cell>
        </row>
        <row r="837">
          <cell r="A837">
            <v>521795</v>
          </cell>
          <cell r="B837" t="str">
            <v>دعاء قبلان</v>
          </cell>
          <cell r="C837" t="str">
            <v>محمود</v>
          </cell>
          <cell r="D837" t="str">
            <v>بارعه</v>
          </cell>
          <cell r="E837" t="str">
            <v>أنثى</v>
          </cell>
          <cell r="F837" t="str">
            <v>الكسوة</v>
          </cell>
          <cell r="G837" t="str">
            <v>3/20/1990</v>
          </cell>
          <cell r="H837" t="str">
            <v>العربية السورية</v>
          </cell>
          <cell r="I837" t="str">
            <v>الثالثة</v>
          </cell>
          <cell r="J837" t="str">
            <v>أدبي</v>
          </cell>
          <cell r="K837" t="str">
            <v>2010</v>
          </cell>
          <cell r="L837" t="str">
            <v>ريف دمشق</v>
          </cell>
          <cell r="Q837" t="str">
            <v/>
          </cell>
          <cell r="R837" t="str">
            <v>DOAA  KABLAN</v>
          </cell>
          <cell r="S837" t="str">
            <v>MAHMOUD</v>
          </cell>
          <cell r="T837" t="str">
            <v>BAREA</v>
          </cell>
          <cell r="U837" t="str">
            <v>DAMAS SUBURB</v>
          </cell>
          <cell r="V837" t="str">
            <v/>
          </cell>
          <cell r="W837" t="str">
            <v/>
          </cell>
          <cell r="X837" t="str">
            <v/>
          </cell>
          <cell r="Y837" t="str">
            <v/>
          </cell>
          <cell r="Z837" t="str">
            <v/>
          </cell>
          <cell r="AA837" t="str">
            <v/>
          </cell>
          <cell r="AB837" t="str">
            <v/>
          </cell>
          <cell r="AC837" t="str">
            <v/>
          </cell>
        </row>
        <row r="838">
          <cell r="A838">
            <v>521801</v>
          </cell>
          <cell r="B838" t="str">
            <v>ديالا شرف الدين</v>
          </cell>
          <cell r="C838" t="str">
            <v>شوقي</v>
          </cell>
          <cell r="D838" t="str">
            <v>سهام</v>
          </cell>
          <cell r="E838" t="str">
            <v>أنثى</v>
          </cell>
          <cell r="F838" t="str">
            <v/>
          </cell>
          <cell r="H838" t="str">
            <v>العربية السورية</v>
          </cell>
          <cell r="I838" t="str">
            <v>الرابعة</v>
          </cell>
        </row>
        <row r="839">
          <cell r="A839">
            <v>521805</v>
          </cell>
          <cell r="B839" t="str">
            <v>ديما باكير</v>
          </cell>
          <cell r="C839" t="str">
            <v>خير الدين</v>
          </cell>
          <cell r="D839" t="str">
            <v>عدلة</v>
          </cell>
          <cell r="E839" t="str">
            <v>أنثى</v>
          </cell>
          <cell r="F839" t="str">
            <v>دمشق</v>
          </cell>
          <cell r="G839">
            <v>30208</v>
          </cell>
          <cell r="H839" t="str">
            <v>العربية السورية</v>
          </cell>
          <cell r="I839" t="str">
            <v>الرابعة</v>
          </cell>
          <cell r="J839" t="str">
            <v>فنون نسوية</v>
          </cell>
          <cell r="Q839" t="str">
            <v/>
          </cell>
          <cell r="R839" t="str">
            <v>DIMA BAKIR</v>
          </cell>
          <cell r="S839" t="str">
            <v>KHIER EDDIN</v>
          </cell>
          <cell r="T839" t="str">
            <v>ADLAH</v>
          </cell>
          <cell r="U839" t="str">
            <v>DAMASCUS</v>
          </cell>
          <cell r="V839" t="str">
            <v/>
          </cell>
          <cell r="W839" t="str">
            <v/>
          </cell>
          <cell r="X839" t="str">
            <v/>
          </cell>
          <cell r="Y839" t="str">
            <v/>
          </cell>
          <cell r="Z839" t="str">
            <v/>
          </cell>
          <cell r="AA839" t="str">
            <v/>
          </cell>
          <cell r="AB839" t="str">
            <v/>
          </cell>
          <cell r="AC839" t="str">
            <v/>
          </cell>
        </row>
        <row r="840">
          <cell r="A840">
            <v>521811</v>
          </cell>
          <cell r="B840" t="str">
            <v>دينا الحموي</v>
          </cell>
          <cell r="C840" t="str">
            <v>حامد</v>
          </cell>
          <cell r="D840" t="str">
            <v>امل</v>
          </cell>
          <cell r="E840" t="str">
            <v>أنثى</v>
          </cell>
          <cell r="F840" t="str">
            <v>مليحه</v>
          </cell>
          <cell r="G840">
            <v>34335</v>
          </cell>
          <cell r="H840" t="str">
            <v>العربية السورية</v>
          </cell>
          <cell r="I840" t="str">
            <v>الرابعة</v>
          </cell>
          <cell r="J840" t="str">
            <v>أدبي</v>
          </cell>
          <cell r="K840">
            <v>2017</v>
          </cell>
          <cell r="Q840" t="str">
            <v/>
          </cell>
          <cell r="R840" t="str">
            <v>DENA ALHAMWE</v>
          </cell>
          <cell r="S840" t="str">
            <v>HAMED</v>
          </cell>
          <cell r="T840" t="str">
            <v>AMAL</v>
          </cell>
          <cell r="U840" t="str">
            <v>DAMASCUS</v>
          </cell>
          <cell r="V840" t="str">
            <v/>
          </cell>
          <cell r="W840" t="str">
            <v/>
          </cell>
          <cell r="X840" t="str">
            <v/>
          </cell>
          <cell r="Y840" t="str">
            <v/>
          </cell>
          <cell r="Z840" t="str">
            <v/>
          </cell>
          <cell r="AA840" t="str">
            <v/>
          </cell>
          <cell r="AB840" t="str">
            <v/>
          </cell>
          <cell r="AC840" t="str">
            <v/>
          </cell>
        </row>
        <row r="841">
          <cell r="A841">
            <v>521820</v>
          </cell>
          <cell r="B841" t="str">
            <v>راما اسكندراني</v>
          </cell>
          <cell r="C841" t="str">
            <v>محمد فائز</v>
          </cell>
          <cell r="D841" t="str">
            <v>ندى</v>
          </cell>
          <cell r="E841" t="str">
            <v>أنثى</v>
          </cell>
          <cell r="F841" t="str">
            <v>هامة</v>
          </cell>
          <cell r="G841">
            <v>36526</v>
          </cell>
          <cell r="H841" t="str">
            <v>العربية السورية</v>
          </cell>
          <cell r="I841" t="str">
            <v>الرابعة</v>
          </cell>
          <cell r="J841" t="str">
            <v>فنون نسوية</v>
          </cell>
          <cell r="Q841" t="str">
            <v/>
          </cell>
          <cell r="R841" t="str">
            <v>rama esqandarani</v>
          </cell>
          <cell r="S841" t="str">
            <v>mohammad faez</v>
          </cell>
          <cell r="T841" t="str">
            <v>nada</v>
          </cell>
          <cell r="U841" t="str">
            <v>hama</v>
          </cell>
          <cell r="V841" t="str">
            <v/>
          </cell>
          <cell r="W841" t="str">
            <v/>
          </cell>
          <cell r="X841" t="str">
            <v/>
          </cell>
          <cell r="Y841" t="str">
            <v/>
          </cell>
          <cell r="Z841" t="str">
            <v/>
          </cell>
          <cell r="AA841" t="str">
            <v/>
          </cell>
          <cell r="AB841" t="str">
            <v/>
          </cell>
          <cell r="AC841" t="str">
            <v/>
          </cell>
        </row>
        <row r="842">
          <cell r="A842">
            <v>521828</v>
          </cell>
          <cell r="B842" t="str">
            <v>راما المدلل</v>
          </cell>
          <cell r="C842" t="str">
            <v>محمدعامر</v>
          </cell>
          <cell r="D842" t="str">
            <v>مرام</v>
          </cell>
          <cell r="E842" t="str">
            <v>أنثى</v>
          </cell>
          <cell r="F842" t="str">
            <v>دمشق</v>
          </cell>
          <cell r="G842">
            <v>36057</v>
          </cell>
          <cell r="H842" t="str">
            <v>العربية السورية</v>
          </cell>
          <cell r="I842" t="str">
            <v>الرابعة</v>
          </cell>
          <cell r="J842" t="str">
            <v>علمي</v>
          </cell>
          <cell r="Q842" t="str">
            <v/>
          </cell>
          <cell r="R842" t="str">
            <v>RAMA ALMODALLAL</v>
          </cell>
          <cell r="S842" t="str">
            <v>MHD AMER</v>
          </cell>
          <cell r="T842" t="str">
            <v>MARAM</v>
          </cell>
          <cell r="U842" t="str">
            <v>DAMASCUS</v>
          </cell>
          <cell r="V842" t="str">
            <v/>
          </cell>
          <cell r="W842" t="str">
            <v/>
          </cell>
          <cell r="X842" t="str">
            <v/>
          </cell>
          <cell r="Y842" t="str">
            <v/>
          </cell>
          <cell r="Z842" t="str">
            <v/>
          </cell>
          <cell r="AA842" t="str">
            <v/>
          </cell>
          <cell r="AB842" t="str">
            <v/>
          </cell>
          <cell r="AC842" t="str">
            <v/>
          </cell>
        </row>
        <row r="843">
          <cell r="A843">
            <v>521829</v>
          </cell>
          <cell r="B843" t="str">
            <v>راما المرعي</v>
          </cell>
          <cell r="C843" t="str">
            <v>أسامة</v>
          </cell>
          <cell r="D843" t="str">
            <v>حنان</v>
          </cell>
          <cell r="E843" t="str">
            <v>أنثى</v>
          </cell>
          <cell r="F843" t="str">
            <v>دمشق</v>
          </cell>
          <cell r="G843">
            <v>36268</v>
          </cell>
          <cell r="H843" t="str">
            <v>العربية السورية</v>
          </cell>
          <cell r="I843" t="str">
            <v>الرابعة</v>
          </cell>
          <cell r="J843" t="str">
            <v>فنون نسوية</v>
          </cell>
          <cell r="L843" t="str">
            <v>القنيطرة</v>
          </cell>
          <cell r="Q843" t="str">
            <v/>
          </cell>
          <cell r="R843" t="str">
            <v>rama almeray</v>
          </cell>
          <cell r="S843" t="str">
            <v>osama</v>
          </cell>
          <cell r="T843" t="str">
            <v>hanan</v>
          </cell>
          <cell r="U843" t="str">
            <v>damascus</v>
          </cell>
          <cell r="V843" t="str">
            <v/>
          </cell>
          <cell r="W843" t="str">
            <v/>
          </cell>
          <cell r="X843" t="str">
            <v/>
          </cell>
          <cell r="Y843" t="str">
            <v/>
          </cell>
          <cell r="Z843" t="str">
            <v/>
          </cell>
          <cell r="AA843" t="str">
            <v/>
          </cell>
          <cell r="AB843" t="str">
            <v/>
          </cell>
          <cell r="AC843" t="str">
            <v/>
          </cell>
        </row>
        <row r="844">
          <cell r="A844">
            <v>521832</v>
          </cell>
          <cell r="B844" t="str">
            <v>راما برغوث</v>
          </cell>
          <cell r="C844" t="str">
            <v>محمود</v>
          </cell>
          <cell r="D844" t="str">
            <v>ناديا</v>
          </cell>
          <cell r="E844" t="str">
            <v>أنثى</v>
          </cell>
          <cell r="F844" t="str">
            <v>دمشق</v>
          </cell>
          <cell r="G844">
            <v>35846</v>
          </cell>
          <cell r="H844" t="str">
            <v>العربية السورية</v>
          </cell>
          <cell r="I844" t="str">
            <v>الرابعة</v>
          </cell>
          <cell r="J844" t="str">
            <v>فنون نسوية</v>
          </cell>
          <cell r="Q844" t="str">
            <v/>
          </cell>
          <cell r="R844" t="str">
            <v>RAMA BARGHOTH</v>
          </cell>
          <cell r="S844" t="str">
            <v>MAHMOUD</v>
          </cell>
          <cell r="T844" t="str">
            <v>NADIA</v>
          </cell>
          <cell r="U844" t="str">
            <v>DAMASCUS</v>
          </cell>
          <cell r="V844" t="str">
            <v/>
          </cell>
          <cell r="W844" t="str">
            <v/>
          </cell>
          <cell r="X844" t="str">
            <v/>
          </cell>
          <cell r="Y844" t="str">
            <v/>
          </cell>
          <cell r="Z844" t="str">
            <v/>
          </cell>
          <cell r="AA844" t="str">
            <v/>
          </cell>
          <cell r="AB844" t="str">
            <v/>
          </cell>
          <cell r="AC844" t="str">
            <v/>
          </cell>
        </row>
        <row r="845">
          <cell r="A845">
            <v>521833</v>
          </cell>
          <cell r="B845" t="str">
            <v>راما جاويش</v>
          </cell>
          <cell r="C845" t="str">
            <v>زهير</v>
          </cell>
          <cell r="D845" t="str">
            <v>هدى</v>
          </cell>
          <cell r="E845" t="str">
            <v>أنثى</v>
          </cell>
          <cell r="F845" t="str">
            <v>دمشق</v>
          </cell>
          <cell r="G845">
            <v>35796</v>
          </cell>
          <cell r="H845" t="str">
            <v>العربية السورية</v>
          </cell>
          <cell r="I845" t="str">
            <v>الثالثة</v>
          </cell>
        </row>
        <row r="846">
          <cell r="A846">
            <v>521836</v>
          </cell>
          <cell r="B846" t="str">
            <v>راما حمامه</v>
          </cell>
          <cell r="C846" t="str">
            <v>فهد</v>
          </cell>
          <cell r="D846" t="str">
            <v>ايمان</v>
          </cell>
          <cell r="E846" t="str">
            <v>أنثى</v>
          </cell>
          <cell r="F846" t="str">
            <v>دمشق</v>
          </cell>
          <cell r="G846">
            <v>34881</v>
          </cell>
          <cell r="H846" t="str">
            <v>العربية السورية</v>
          </cell>
          <cell r="I846" t="str">
            <v>الرابعة</v>
          </cell>
          <cell r="J846" t="str">
            <v>علمي</v>
          </cell>
          <cell r="Q846" t="str">
            <v/>
          </cell>
          <cell r="R846" t="str">
            <v>RAMA HAMAMA</v>
          </cell>
          <cell r="S846" t="str">
            <v>FAHED</v>
          </cell>
          <cell r="T846" t="str">
            <v>EMAN</v>
          </cell>
          <cell r="U846" t="str">
            <v>DAMASCUS</v>
          </cell>
          <cell r="V846" t="str">
            <v/>
          </cell>
          <cell r="W846" t="str">
            <v/>
          </cell>
          <cell r="X846" t="str">
            <v/>
          </cell>
          <cell r="Y846" t="str">
            <v/>
          </cell>
          <cell r="Z846" t="str">
            <v/>
          </cell>
          <cell r="AA846" t="str">
            <v/>
          </cell>
          <cell r="AB846" t="str">
            <v/>
          </cell>
          <cell r="AC846" t="str">
            <v>مستنفذ فصل اول 2023-2024</v>
          </cell>
        </row>
        <row r="847">
          <cell r="A847">
            <v>521840</v>
          </cell>
          <cell r="B847" t="str">
            <v>راما صفدي</v>
          </cell>
          <cell r="C847" t="str">
            <v>زهير</v>
          </cell>
          <cell r="D847" t="str">
            <v>رنا</v>
          </cell>
          <cell r="E847" t="str">
            <v>أنثى</v>
          </cell>
          <cell r="F847" t="str">
            <v>دمشق</v>
          </cell>
          <cell r="G847">
            <v>36555</v>
          </cell>
          <cell r="H847" t="str">
            <v>العربية السورية</v>
          </cell>
          <cell r="I847" t="str">
            <v>الثانية</v>
          </cell>
          <cell r="J847" t="str">
            <v>فنون نسوية</v>
          </cell>
          <cell r="Q847" t="str">
            <v/>
          </cell>
          <cell r="R847" t="str">
            <v>rama safade</v>
          </cell>
          <cell r="S847" t="str">
            <v>zouhir</v>
          </cell>
          <cell r="T847" t="str">
            <v>rana</v>
          </cell>
          <cell r="U847" t="str">
            <v>damascos</v>
          </cell>
          <cell r="V847" t="str">
            <v/>
          </cell>
          <cell r="W847" t="str">
            <v/>
          </cell>
          <cell r="X847" t="str">
            <v/>
          </cell>
          <cell r="Y847" t="str">
            <v/>
          </cell>
          <cell r="Z847" t="str">
            <v/>
          </cell>
          <cell r="AA847" t="str">
            <v/>
          </cell>
          <cell r="AB847" t="str">
            <v/>
          </cell>
          <cell r="AC847" t="str">
            <v/>
          </cell>
        </row>
        <row r="848">
          <cell r="A848">
            <v>521841</v>
          </cell>
          <cell r="B848" t="str">
            <v>راما صقر</v>
          </cell>
          <cell r="C848" t="str">
            <v>قاسم</v>
          </cell>
          <cell r="D848" t="str">
            <v>سامية</v>
          </cell>
          <cell r="E848" t="str">
            <v>أنثى</v>
          </cell>
          <cell r="F848" t="str">
            <v>بقعسم</v>
          </cell>
          <cell r="G848">
            <v>34103</v>
          </cell>
          <cell r="H848" t="str">
            <v>العربية السورية</v>
          </cell>
          <cell r="I848" t="str">
            <v>الرابعة</v>
          </cell>
          <cell r="J848" t="str">
            <v>فنون نسوية</v>
          </cell>
          <cell r="K848">
            <v>2011</v>
          </cell>
        </row>
        <row r="849">
          <cell r="A849">
            <v>521843</v>
          </cell>
          <cell r="B849" t="str">
            <v>راما عثمان</v>
          </cell>
          <cell r="C849" t="str">
            <v>عدنان</v>
          </cell>
          <cell r="D849" t="str">
            <v>ريم</v>
          </cell>
          <cell r="E849" t="str">
            <v>أنثى</v>
          </cell>
          <cell r="F849" t="str">
            <v>دمشق</v>
          </cell>
          <cell r="G849">
            <v>36537</v>
          </cell>
          <cell r="H849" t="str">
            <v>العربية السورية</v>
          </cell>
          <cell r="I849" t="str">
            <v>الثالثة</v>
          </cell>
          <cell r="J849" t="str">
            <v>فنون نسوية</v>
          </cell>
          <cell r="K849" t="str">
            <v/>
          </cell>
          <cell r="Q849" t="str">
            <v/>
          </cell>
          <cell r="R849" t="str">
            <v>RAMA OTHMAN</v>
          </cell>
          <cell r="S849" t="str">
            <v>ADNAN</v>
          </cell>
          <cell r="T849" t="str">
            <v>REEM</v>
          </cell>
          <cell r="U849" t="str">
            <v>DAMASCUS</v>
          </cell>
          <cell r="V849" t="str">
            <v/>
          </cell>
          <cell r="W849" t="str">
            <v/>
          </cell>
          <cell r="X849" t="str">
            <v/>
          </cell>
          <cell r="Y849" t="str">
            <v/>
          </cell>
          <cell r="Z849" t="str">
            <v/>
          </cell>
          <cell r="AA849" t="str">
            <v/>
          </cell>
          <cell r="AB849" t="str">
            <v/>
          </cell>
          <cell r="AC849" t="str">
            <v/>
          </cell>
        </row>
        <row r="850">
          <cell r="A850">
            <v>521846</v>
          </cell>
          <cell r="B850" t="str">
            <v>راما مهرات</v>
          </cell>
          <cell r="C850" t="str">
            <v>شهير</v>
          </cell>
          <cell r="D850" t="str">
            <v>ندى</v>
          </cell>
          <cell r="E850" t="str">
            <v>أنثى</v>
          </cell>
          <cell r="F850" t="str">
            <v>دمشق</v>
          </cell>
          <cell r="G850" t="str">
            <v>1/1/2000</v>
          </cell>
          <cell r="H850" t="str">
            <v>العربية السورية</v>
          </cell>
          <cell r="I850" t="str">
            <v>الرابعة</v>
          </cell>
          <cell r="J850" t="str">
            <v>علمي</v>
          </cell>
          <cell r="K850" t="str">
            <v>2017</v>
          </cell>
          <cell r="Q850" t="str">
            <v/>
          </cell>
          <cell r="R850" t="str">
            <v>RAMA MAHRAT</v>
          </cell>
          <cell r="S850" t="str">
            <v>SHAHEER</v>
          </cell>
          <cell r="T850" t="str">
            <v>NADA</v>
          </cell>
          <cell r="U850" t="str">
            <v>DAMASCUS</v>
          </cell>
          <cell r="V850" t="str">
            <v/>
          </cell>
          <cell r="W850" t="str">
            <v/>
          </cell>
          <cell r="X850" t="str">
            <v/>
          </cell>
          <cell r="Y850" t="str">
            <v/>
          </cell>
          <cell r="Z850" t="str">
            <v/>
          </cell>
          <cell r="AA850" t="str">
            <v/>
          </cell>
          <cell r="AB850" t="str">
            <v/>
          </cell>
          <cell r="AC850" t="str">
            <v/>
          </cell>
        </row>
        <row r="851">
          <cell r="A851">
            <v>521857</v>
          </cell>
          <cell r="B851" t="str">
            <v>ربا ابوسرحان</v>
          </cell>
          <cell r="C851" t="str">
            <v>حسن</v>
          </cell>
          <cell r="D851" t="str">
            <v>سمره</v>
          </cell>
          <cell r="E851" t="str">
            <v>أنثى</v>
          </cell>
          <cell r="F851" t="str">
            <v>لبين</v>
          </cell>
          <cell r="G851" t="str">
            <v>6/1/1982</v>
          </cell>
          <cell r="H851" t="str">
            <v>العربية السورية</v>
          </cell>
          <cell r="I851" t="str">
            <v>الثانية</v>
          </cell>
          <cell r="J851" t="str">
            <v>أدبي</v>
          </cell>
          <cell r="K851" t="str">
            <v>2004</v>
          </cell>
          <cell r="L851" t="str">
            <v/>
          </cell>
          <cell r="Q851" t="str">
            <v/>
          </cell>
          <cell r="R851" t="str">
            <v>Ruba Abo sarhan</v>
          </cell>
          <cell r="S851" t="str">
            <v>hasan</v>
          </cell>
          <cell r="T851" t="str">
            <v>samra</v>
          </cell>
          <cell r="U851" t="str">
            <v>lobain</v>
          </cell>
          <cell r="V851" t="str">
            <v/>
          </cell>
          <cell r="W851" t="str">
            <v/>
          </cell>
          <cell r="X851" t="str">
            <v/>
          </cell>
          <cell r="Y851" t="str">
            <v/>
          </cell>
          <cell r="Z851" t="str">
            <v/>
          </cell>
          <cell r="AA851" t="str">
            <v/>
          </cell>
          <cell r="AB851" t="str">
            <v/>
          </cell>
          <cell r="AC851" t="str">
            <v/>
          </cell>
        </row>
        <row r="852">
          <cell r="A852">
            <v>521859</v>
          </cell>
          <cell r="B852" t="str">
            <v>ربا الخنسه</v>
          </cell>
          <cell r="C852" t="str">
            <v>مروان</v>
          </cell>
          <cell r="D852" t="str">
            <v>هناده</v>
          </cell>
          <cell r="E852" t="str">
            <v>أنثى</v>
          </cell>
          <cell r="F852" t="str">
            <v>الكسوة</v>
          </cell>
          <cell r="G852">
            <v>36251</v>
          </cell>
          <cell r="H852" t="str">
            <v>العربية السورية</v>
          </cell>
          <cell r="I852" t="str">
            <v>الرابعة</v>
          </cell>
          <cell r="J852" t="str">
            <v>فنون نسوية</v>
          </cell>
          <cell r="L852" t="str">
            <v>اللاذقية</v>
          </cell>
          <cell r="Q852" t="str">
            <v/>
          </cell>
          <cell r="R852" t="str">
            <v>RUBA ALKHNSA</v>
          </cell>
          <cell r="S852" t="str">
            <v>MARWAN</v>
          </cell>
          <cell r="T852" t="str">
            <v>HNADA</v>
          </cell>
          <cell r="U852" t="str">
            <v>DAMASCUS</v>
          </cell>
          <cell r="V852" t="str">
            <v/>
          </cell>
          <cell r="W852" t="str">
            <v/>
          </cell>
          <cell r="X852" t="str">
            <v/>
          </cell>
          <cell r="Y852" t="str">
            <v/>
          </cell>
          <cell r="Z852" t="str">
            <v/>
          </cell>
          <cell r="AA852" t="str">
            <v/>
          </cell>
          <cell r="AB852" t="str">
            <v/>
          </cell>
          <cell r="AC852" t="str">
            <v/>
          </cell>
        </row>
        <row r="853">
          <cell r="A853">
            <v>521861</v>
          </cell>
          <cell r="B853" t="str">
            <v>ربا الصغير</v>
          </cell>
          <cell r="C853" t="str">
            <v>محمود</v>
          </cell>
          <cell r="D853" t="str">
            <v>سهام</v>
          </cell>
          <cell r="E853" t="str">
            <v>أنثى</v>
          </cell>
          <cell r="F853" t="str">
            <v xml:space="preserve">سقبا </v>
          </cell>
          <cell r="G853">
            <v>31048</v>
          </cell>
          <cell r="H853" t="str">
            <v>العربية السورية</v>
          </cell>
          <cell r="I853" t="str">
            <v>الرابعة</v>
          </cell>
          <cell r="J853" t="str">
            <v>أدبي</v>
          </cell>
          <cell r="K853" t="str">
            <v/>
          </cell>
          <cell r="Q853" t="str">
            <v/>
          </cell>
          <cell r="R853" t="str">
            <v xml:space="preserve">RUBA ALSAGHEER </v>
          </cell>
          <cell r="S853" t="str">
            <v>MAHMOUD</v>
          </cell>
          <cell r="T853" t="str">
            <v xml:space="preserve">SEHAM </v>
          </cell>
          <cell r="U853" t="str">
            <v xml:space="preserve">DAMASCUS SUBURB </v>
          </cell>
          <cell r="V853" t="str">
            <v/>
          </cell>
          <cell r="W853" t="str">
            <v/>
          </cell>
          <cell r="X853" t="str">
            <v/>
          </cell>
          <cell r="Y853" t="str">
            <v/>
          </cell>
          <cell r="Z853" t="str">
            <v/>
          </cell>
          <cell r="AA853" t="str">
            <v/>
          </cell>
          <cell r="AB853" t="str">
            <v/>
          </cell>
          <cell r="AC853" t="str">
            <v/>
          </cell>
        </row>
        <row r="854">
          <cell r="A854">
            <v>521866</v>
          </cell>
          <cell r="B854" t="str">
            <v>رجاء اشريفه</v>
          </cell>
          <cell r="C854" t="str">
            <v>عبدو</v>
          </cell>
          <cell r="D854" t="str">
            <v>منى</v>
          </cell>
          <cell r="E854" t="str">
            <v>أنثى</v>
          </cell>
          <cell r="F854" t="str">
            <v>قيطه</v>
          </cell>
          <cell r="G854">
            <v>34354</v>
          </cell>
          <cell r="H854" t="str">
            <v>العربية السورية</v>
          </cell>
          <cell r="I854" t="str">
            <v>الرابعة</v>
          </cell>
          <cell r="J854" t="str">
            <v>أدبي</v>
          </cell>
          <cell r="Q854" t="str">
            <v/>
          </cell>
          <cell r="R854" t="str">
            <v>RAJAA ESHRIFA</v>
          </cell>
          <cell r="S854" t="str">
            <v>ABDOU</v>
          </cell>
          <cell r="T854" t="str">
            <v>MUNA</v>
          </cell>
          <cell r="U854" t="str">
            <v>DARAA</v>
          </cell>
          <cell r="V854" t="str">
            <v/>
          </cell>
          <cell r="W854" t="str">
            <v/>
          </cell>
          <cell r="X854" t="str">
            <v/>
          </cell>
          <cell r="Y854" t="str">
            <v/>
          </cell>
          <cell r="Z854" t="str">
            <v/>
          </cell>
          <cell r="AA854" t="str">
            <v/>
          </cell>
          <cell r="AB854" t="str">
            <v/>
          </cell>
          <cell r="AC854" t="str">
            <v/>
          </cell>
        </row>
        <row r="855">
          <cell r="A855">
            <v>521868</v>
          </cell>
          <cell r="B855" t="str">
            <v>رحاب الخطيب</v>
          </cell>
          <cell r="C855" t="str">
            <v>عبد الوهاب</v>
          </cell>
          <cell r="D855" t="str">
            <v>سهام</v>
          </cell>
          <cell r="E855" t="str">
            <v>أنثى</v>
          </cell>
          <cell r="F855" t="str">
            <v>دمشق</v>
          </cell>
          <cell r="G855">
            <v>29284</v>
          </cell>
          <cell r="H855" t="str">
            <v>العربية السورية</v>
          </cell>
          <cell r="I855" t="str">
            <v>الرابعة</v>
          </cell>
          <cell r="J855" t="str">
            <v>فنون نسوية</v>
          </cell>
          <cell r="K855" t="str">
            <v/>
          </cell>
          <cell r="Q855" t="str">
            <v/>
          </cell>
          <cell r="R855" t="str">
            <v>Rehab Alkhateb</v>
          </cell>
          <cell r="S855" t="str">
            <v>Abd Alwahab</v>
          </cell>
          <cell r="T855" t="str">
            <v>Seham</v>
          </cell>
          <cell r="U855" t="str">
            <v>Damascus</v>
          </cell>
          <cell r="V855" t="str">
            <v/>
          </cell>
          <cell r="W855" t="str">
            <v/>
          </cell>
          <cell r="X855" t="str">
            <v/>
          </cell>
          <cell r="Y855" t="str">
            <v/>
          </cell>
          <cell r="Z855" t="str">
            <v/>
          </cell>
          <cell r="AA855" t="str">
            <v/>
          </cell>
          <cell r="AB855" t="str">
            <v/>
          </cell>
          <cell r="AC855" t="str">
            <v/>
          </cell>
        </row>
        <row r="856">
          <cell r="A856">
            <v>521872</v>
          </cell>
          <cell r="B856" t="str">
            <v>رزان الزيلع</v>
          </cell>
          <cell r="C856" t="str">
            <v>نصار</v>
          </cell>
          <cell r="D856" t="str">
            <v>غادة</v>
          </cell>
          <cell r="E856" t="str">
            <v>أنثى</v>
          </cell>
          <cell r="F856" t="str">
            <v xml:space="preserve">جرمانا </v>
          </cell>
          <cell r="G856">
            <v>32523</v>
          </cell>
          <cell r="H856" t="str">
            <v>العربية السورية</v>
          </cell>
          <cell r="I856" t="str">
            <v>الثالثة</v>
          </cell>
          <cell r="J856" t="str">
            <v>فنون نسوية</v>
          </cell>
          <cell r="K856">
            <v>2012</v>
          </cell>
          <cell r="Q856" t="str">
            <v/>
          </cell>
          <cell r="R856" t="str">
            <v>razan alzaelaa</v>
          </cell>
          <cell r="S856" t="str">
            <v>nasar</v>
          </cell>
          <cell r="T856" t="str">
            <v>ghada</v>
          </cell>
          <cell r="U856" t="str">
            <v>jaramana</v>
          </cell>
          <cell r="V856" t="str">
            <v/>
          </cell>
          <cell r="W856" t="str">
            <v/>
          </cell>
          <cell r="X856" t="str">
            <v/>
          </cell>
          <cell r="Y856" t="str">
            <v/>
          </cell>
          <cell r="Z856" t="str">
            <v/>
          </cell>
          <cell r="AA856" t="str">
            <v/>
          </cell>
          <cell r="AB856" t="str">
            <v/>
          </cell>
          <cell r="AC856" t="str">
            <v>مستنفذ فصل اول 2023-2024</v>
          </cell>
        </row>
        <row r="857">
          <cell r="A857">
            <v>521873</v>
          </cell>
          <cell r="B857" t="str">
            <v>رزان العودة</v>
          </cell>
          <cell r="C857" t="str">
            <v xml:space="preserve">محمود </v>
          </cell>
          <cell r="D857" t="str">
            <v>ماجده</v>
          </cell>
          <cell r="E857" t="str">
            <v>انثى</v>
          </cell>
          <cell r="F857" t="str">
            <v>مشفى العين</v>
          </cell>
          <cell r="G857">
            <v>34421</v>
          </cell>
          <cell r="H857" t="str">
            <v>العربية السورية</v>
          </cell>
          <cell r="I857" t="str">
            <v>الثالثة</v>
          </cell>
          <cell r="J857" t="str">
            <v>ادبي</v>
          </cell>
          <cell r="L857" t="str">
            <v>الامارات</v>
          </cell>
        </row>
        <row r="858">
          <cell r="A858">
            <v>521876</v>
          </cell>
          <cell r="B858" t="str">
            <v>رزان سليمان</v>
          </cell>
          <cell r="C858" t="str">
            <v>نوفل</v>
          </cell>
          <cell r="D858" t="str">
            <v>ابتسام</v>
          </cell>
          <cell r="E858" t="str">
            <v>أنثى</v>
          </cell>
          <cell r="F858" t="str">
            <v>عين الجرن</v>
          </cell>
          <cell r="G858">
            <v>32075</v>
          </cell>
          <cell r="H858" t="str">
            <v>العربية السورية</v>
          </cell>
          <cell r="I858" t="str">
            <v>الرابعة</v>
          </cell>
          <cell r="J858" t="str">
            <v>أدبي</v>
          </cell>
          <cell r="Q858" t="str">
            <v/>
          </cell>
          <cell r="R858" t="str">
            <v>RAZAN SOLAIMAN</v>
          </cell>
          <cell r="S858" t="str">
            <v>NOFAL</v>
          </cell>
          <cell r="T858" t="str">
            <v>EBTISAM</v>
          </cell>
          <cell r="U858" t="str">
            <v>HAMA</v>
          </cell>
          <cell r="V858" t="str">
            <v/>
          </cell>
          <cell r="W858" t="str">
            <v/>
          </cell>
          <cell r="X858" t="str">
            <v/>
          </cell>
          <cell r="Y858" t="str">
            <v/>
          </cell>
          <cell r="Z858" t="str">
            <v/>
          </cell>
          <cell r="AA858" t="str">
            <v/>
          </cell>
          <cell r="AB858" t="str">
            <v/>
          </cell>
          <cell r="AC858" t="str">
            <v/>
          </cell>
        </row>
        <row r="859">
          <cell r="A859">
            <v>521880</v>
          </cell>
          <cell r="B859" t="str">
            <v>رشا الجودي</v>
          </cell>
          <cell r="C859" t="str">
            <v>احمد راتب</v>
          </cell>
          <cell r="D859" t="str">
            <v>صباح</v>
          </cell>
          <cell r="E859" t="str">
            <v>أنثى</v>
          </cell>
          <cell r="F859" t="str">
            <v>سرت</v>
          </cell>
          <cell r="G859">
            <v>29969</v>
          </cell>
          <cell r="H859" t="str">
            <v>العربية السورية</v>
          </cell>
          <cell r="I859" t="str">
            <v>الرابعة</v>
          </cell>
          <cell r="J859" t="str">
            <v>فنون نسوية</v>
          </cell>
          <cell r="Q859" t="str">
            <v/>
          </cell>
          <cell r="R859" t="str">
            <v>Rasha Aljoudi</v>
          </cell>
          <cell r="S859" t="str">
            <v>Ahmad rateb</v>
          </cell>
          <cell r="T859" t="str">
            <v>Sabah</v>
          </cell>
          <cell r="U859" t="str">
            <v>Damascus</v>
          </cell>
          <cell r="V859" t="str">
            <v/>
          </cell>
          <cell r="W859" t="str">
            <v/>
          </cell>
          <cell r="X859" t="str">
            <v/>
          </cell>
          <cell r="Y859" t="str">
            <v/>
          </cell>
          <cell r="Z859" t="str">
            <v/>
          </cell>
          <cell r="AA859" t="str">
            <v/>
          </cell>
          <cell r="AB859" t="str">
            <v/>
          </cell>
          <cell r="AC859" t="str">
            <v/>
          </cell>
        </row>
        <row r="860">
          <cell r="A860">
            <v>521885</v>
          </cell>
          <cell r="B860" t="str">
            <v>رشا العقله</v>
          </cell>
          <cell r="C860" t="str">
            <v>احمد</v>
          </cell>
          <cell r="D860" t="str">
            <v>رسميه</v>
          </cell>
          <cell r="E860" t="str">
            <v>انثى</v>
          </cell>
          <cell r="F860" t="str">
            <v>دمشق</v>
          </cell>
          <cell r="G860">
            <v>33647</v>
          </cell>
          <cell r="H860" t="str">
            <v>العربية السورية</v>
          </cell>
          <cell r="I860" t="str">
            <v>الثالثة حديث</v>
          </cell>
          <cell r="J860" t="str">
            <v>ادبي</v>
          </cell>
          <cell r="K860">
            <v>2021</v>
          </cell>
        </row>
        <row r="861">
          <cell r="A861">
            <v>521886</v>
          </cell>
          <cell r="B861" t="str">
            <v>رشا الملوحي</v>
          </cell>
          <cell r="C861" t="str">
            <v>عمر</v>
          </cell>
          <cell r="D861" t="str">
            <v>فايزة</v>
          </cell>
          <cell r="E861" t="str">
            <v>أنثى</v>
          </cell>
          <cell r="F861" t="str">
            <v>دمشق</v>
          </cell>
          <cell r="G861" t="str">
            <v>6/25/1984</v>
          </cell>
          <cell r="H861" t="str">
            <v>العربية السورية</v>
          </cell>
          <cell r="I861" t="str">
            <v>الثانية</v>
          </cell>
          <cell r="J861" t="str">
            <v>فنون نسوية</v>
          </cell>
          <cell r="K861" t="str">
            <v>2004</v>
          </cell>
          <cell r="L861" t="str">
            <v>دمشق</v>
          </cell>
          <cell r="Q861" t="str">
            <v/>
          </cell>
          <cell r="R861" t="str">
            <v>RACHA ALMLOHE</v>
          </cell>
          <cell r="S861" t="str">
            <v>OMAR</v>
          </cell>
          <cell r="T861" t="str">
            <v>FAYZA</v>
          </cell>
          <cell r="U861" t="str">
            <v>DAMASCUS</v>
          </cell>
          <cell r="V861" t="str">
            <v/>
          </cell>
          <cell r="W861" t="str">
            <v/>
          </cell>
          <cell r="X861" t="str">
            <v/>
          </cell>
          <cell r="Y861" t="str">
            <v/>
          </cell>
          <cell r="Z861" t="str">
            <v/>
          </cell>
          <cell r="AA861" t="str">
            <v/>
          </cell>
          <cell r="AB861" t="str">
            <v/>
          </cell>
          <cell r="AC861" t="str">
            <v/>
          </cell>
        </row>
        <row r="862">
          <cell r="A862">
            <v>521889</v>
          </cell>
          <cell r="B862" t="str">
            <v>رشا برغلي</v>
          </cell>
          <cell r="C862" t="str">
            <v>محمد رشدي</v>
          </cell>
          <cell r="D862" t="str">
            <v>فاتن</v>
          </cell>
          <cell r="E862" t="str">
            <v>أنثى</v>
          </cell>
          <cell r="F862" t="str">
            <v>دمشق</v>
          </cell>
          <cell r="G862">
            <v>29226</v>
          </cell>
          <cell r="H862" t="str">
            <v>العربية السورية</v>
          </cell>
          <cell r="I862" t="str">
            <v>الرابعة</v>
          </cell>
          <cell r="J862" t="str">
            <v>فنون نسوية</v>
          </cell>
          <cell r="Q862" t="str">
            <v/>
          </cell>
          <cell r="R862" t="str">
            <v>RASHA BERGHLI</v>
          </cell>
          <cell r="S862" t="str">
            <v>MHD RASHDI</v>
          </cell>
          <cell r="T862" t="str">
            <v>FATEN</v>
          </cell>
          <cell r="U862" t="str">
            <v>DAMASCUS</v>
          </cell>
          <cell r="V862" t="str">
            <v/>
          </cell>
          <cell r="W862" t="str">
            <v/>
          </cell>
          <cell r="X862" t="str">
            <v/>
          </cell>
          <cell r="Y862" t="str">
            <v/>
          </cell>
          <cell r="Z862" t="str">
            <v/>
          </cell>
          <cell r="AA862" t="str">
            <v/>
          </cell>
          <cell r="AB862" t="str">
            <v/>
          </cell>
          <cell r="AC862" t="str">
            <v/>
          </cell>
        </row>
        <row r="863">
          <cell r="A863">
            <v>521892</v>
          </cell>
          <cell r="B863" t="str">
            <v>رشا شنانة</v>
          </cell>
          <cell r="C863" t="str">
            <v>أحمد</v>
          </cell>
          <cell r="D863" t="str">
            <v>يسري</v>
          </cell>
          <cell r="E863" t="str">
            <v>أنثى</v>
          </cell>
          <cell r="F863" t="str">
            <v>دمشق</v>
          </cell>
          <cell r="G863">
            <v>31129</v>
          </cell>
          <cell r="H863" t="str">
            <v>العربية السورية</v>
          </cell>
          <cell r="I863" t="str">
            <v>الرابعة</v>
          </cell>
          <cell r="J863" t="str">
            <v>فنون نسوية</v>
          </cell>
          <cell r="Q863" t="str">
            <v/>
          </cell>
          <cell r="R863" t="str">
            <v>RASHA CHANANA</v>
          </cell>
          <cell r="S863" t="str">
            <v>AHMAD</v>
          </cell>
          <cell r="T863" t="str">
            <v>YOSRA</v>
          </cell>
          <cell r="U863" t="str">
            <v>DAMASCUS</v>
          </cell>
          <cell r="V863" t="str">
            <v/>
          </cell>
          <cell r="W863" t="str">
            <v/>
          </cell>
          <cell r="X863" t="str">
            <v/>
          </cell>
          <cell r="Y863" t="str">
            <v/>
          </cell>
          <cell r="Z863" t="str">
            <v/>
          </cell>
          <cell r="AA863" t="str">
            <v/>
          </cell>
          <cell r="AB863" t="str">
            <v/>
          </cell>
          <cell r="AC863" t="str">
            <v/>
          </cell>
        </row>
        <row r="864">
          <cell r="A864">
            <v>521896</v>
          </cell>
          <cell r="B864" t="str">
            <v>رشا عليان</v>
          </cell>
          <cell r="C864" t="str">
            <v>سليم</v>
          </cell>
          <cell r="D864" t="str">
            <v>خضره</v>
          </cell>
          <cell r="E864" t="str">
            <v>أنثى</v>
          </cell>
          <cell r="F864" t="str">
            <v>مسيكه</v>
          </cell>
          <cell r="G864">
            <v>31182</v>
          </cell>
          <cell r="H864" t="str">
            <v>العربية السورية</v>
          </cell>
          <cell r="I864" t="str">
            <v>الرابعة</v>
          </cell>
          <cell r="J864" t="str">
            <v>أدبي</v>
          </cell>
          <cell r="Q864" t="str">
            <v/>
          </cell>
          <cell r="R864" t="str">
            <v>RASHA ALAYAN</v>
          </cell>
          <cell r="S864" t="str">
            <v>SALIM</v>
          </cell>
          <cell r="T864" t="str">
            <v>KHADRA</v>
          </cell>
          <cell r="U864" t="str">
            <v>DARAA</v>
          </cell>
          <cell r="V864" t="str">
            <v/>
          </cell>
          <cell r="W864" t="str">
            <v/>
          </cell>
          <cell r="X864" t="str">
            <v/>
          </cell>
          <cell r="Y864" t="str">
            <v/>
          </cell>
          <cell r="Z864" t="str">
            <v/>
          </cell>
          <cell r="AA864" t="str">
            <v/>
          </cell>
          <cell r="AB864" t="str">
            <v/>
          </cell>
          <cell r="AC864" t="str">
            <v/>
          </cell>
        </row>
        <row r="865">
          <cell r="A865">
            <v>521897</v>
          </cell>
          <cell r="B865" t="str">
            <v>رشا عليشه</v>
          </cell>
          <cell r="C865" t="str">
            <v>أيمن</v>
          </cell>
          <cell r="D865" t="str">
            <v>سوهام</v>
          </cell>
          <cell r="E865" t="str">
            <v>أنثى</v>
          </cell>
          <cell r="F865" t="str">
            <v>تل التتن</v>
          </cell>
          <cell r="G865" t="str">
            <v>1/1/1999</v>
          </cell>
          <cell r="H865" t="str">
            <v>العربية السورية</v>
          </cell>
          <cell r="I865" t="str">
            <v>الرابعة</v>
          </cell>
          <cell r="J865" t="str">
            <v>أدبي</v>
          </cell>
          <cell r="K865" t="str">
            <v>2018</v>
          </cell>
          <cell r="L865" t="str">
            <v/>
          </cell>
          <cell r="Q865" t="str">
            <v/>
          </cell>
          <cell r="R865" t="str">
            <v>RASHA ALISHA</v>
          </cell>
          <cell r="S865" t="str">
            <v>AYMAN</v>
          </cell>
          <cell r="T865" t="str">
            <v>SUHAM</v>
          </cell>
          <cell r="U865" t="str">
            <v>DAMASCUS</v>
          </cell>
          <cell r="V865" t="str">
            <v/>
          </cell>
          <cell r="W865" t="str">
            <v/>
          </cell>
          <cell r="X865" t="str">
            <v/>
          </cell>
          <cell r="Y865" t="str">
            <v/>
          </cell>
          <cell r="Z865" t="str">
            <v/>
          </cell>
          <cell r="AA865" t="str">
            <v/>
          </cell>
          <cell r="AB865" t="str">
            <v/>
          </cell>
          <cell r="AC865" t="str">
            <v/>
          </cell>
        </row>
        <row r="866">
          <cell r="A866">
            <v>521898</v>
          </cell>
          <cell r="B866" t="str">
            <v>رشا غره</v>
          </cell>
          <cell r="C866" t="str">
            <v>محمدفخري</v>
          </cell>
          <cell r="D866" t="str">
            <v>ساجده</v>
          </cell>
          <cell r="E866" t="str">
            <v>أنثى</v>
          </cell>
          <cell r="F866" t="str">
            <v>جيرود</v>
          </cell>
          <cell r="G866">
            <v>35090</v>
          </cell>
          <cell r="H866" t="str">
            <v>العربية السورية</v>
          </cell>
          <cell r="I866" t="str">
            <v>الثالثة</v>
          </cell>
          <cell r="J866" t="str">
            <v>علمي</v>
          </cell>
          <cell r="K866">
            <v>2013</v>
          </cell>
          <cell r="Q866" t="str">
            <v/>
          </cell>
          <cell r="R866" t="str">
            <v>rasha ghirra</v>
          </cell>
          <cell r="S866" t="str">
            <v>mohammad fakhre</v>
          </cell>
          <cell r="T866" t="str">
            <v>sajeda</v>
          </cell>
          <cell r="U866" t="str">
            <v>jaeroud</v>
          </cell>
          <cell r="V866" t="str">
            <v/>
          </cell>
          <cell r="W866" t="str">
            <v/>
          </cell>
          <cell r="X866" t="str">
            <v/>
          </cell>
          <cell r="Y866" t="str">
            <v/>
          </cell>
          <cell r="Z866" t="str">
            <v/>
          </cell>
          <cell r="AA866" t="str">
            <v/>
          </cell>
          <cell r="AB866" t="str">
            <v/>
          </cell>
          <cell r="AC866" t="str">
            <v>مستنفذ فصل اول 2023-2024</v>
          </cell>
        </row>
        <row r="867">
          <cell r="A867">
            <v>521905</v>
          </cell>
          <cell r="B867" t="str">
            <v xml:space="preserve">رغد سالم </v>
          </cell>
          <cell r="C867" t="str">
            <v>مروان</v>
          </cell>
          <cell r="D867" t="str">
            <v>خديجه</v>
          </cell>
          <cell r="E867" t="str">
            <v>أنثى</v>
          </cell>
          <cell r="F867" t="str">
            <v>سبينه</v>
          </cell>
          <cell r="G867">
            <v>36456</v>
          </cell>
          <cell r="H867" t="str">
            <v>العربية السورية</v>
          </cell>
          <cell r="I867" t="str">
            <v>الثانية</v>
          </cell>
          <cell r="J867" t="str">
            <v>أدبي</v>
          </cell>
          <cell r="L867" t="str">
            <v>القنيطرة</v>
          </cell>
        </row>
        <row r="868">
          <cell r="A868">
            <v>521908</v>
          </cell>
          <cell r="B868" t="str">
            <v>رغد شنار</v>
          </cell>
          <cell r="C868" t="str">
            <v>مازن</v>
          </cell>
          <cell r="D868" t="str">
            <v>غيداء</v>
          </cell>
          <cell r="E868" t="str">
            <v/>
          </cell>
          <cell r="F868" t="str">
            <v/>
          </cell>
          <cell r="G868" t="str">
            <v/>
          </cell>
          <cell r="I868" t="str">
            <v>الثالثة</v>
          </cell>
          <cell r="K868" t="str">
            <v/>
          </cell>
          <cell r="L868" t="str">
            <v/>
          </cell>
          <cell r="M868" t="str">
            <v/>
          </cell>
          <cell r="Q868" t="str">
            <v/>
          </cell>
          <cell r="R868" t="str">
            <v/>
          </cell>
          <cell r="S868" t="str">
            <v/>
          </cell>
          <cell r="T868" t="str">
            <v/>
          </cell>
          <cell r="U868" t="str">
            <v/>
          </cell>
          <cell r="V868" t="str">
            <v/>
          </cell>
          <cell r="W868" t="str">
            <v/>
          </cell>
          <cell r="X868" t="str">
            <v/>
          </cell>
          <cell r="Y868" t="str">
            <v/>
          </cell>
          <cell r="Z868" t="str">
            <v/>
          </cell>
          <cell r="AA868" t="str">
            <v/>
          </cell>
          <cell r="AB868" t="str">
            <v>م</v>
          </cell>
          <cell r="AC868" t="str">
            <v/>
          </cell>
        </row>
        <row r="869">
          <cell r="A869">
            <v>521911</v>
          </cell>
          <cell r="B869" t="str">
            <v>رغداء عجاج</v>
          </cell>
          <cell r="C869" t="str">
            <v>سليمان</v>
          </cell>
          <cell r="D869" t="str">
            <v>صفاء</v>
          </cell>
          <cell r="E869" t="str">
            <v>أنثى</v>
          </cell>
          <cell r="F869" t="str">
            <v>دمشق</v>
          </cell>
          <cell r="G869">
            <v>33258</v>
          </cell>
          <cell r="H869" t="str">
            <v>العربية السورية</v>
          </cell>
          <cell r="I869" t="str">
            <v>الرابعة</v>
          </cell>
          <cell r="J869" t="str">
            <v>فنون نسوية</v>
          </cell>
          <cell r="Q869" t="str">
            <v/>
          </cell>
          <cell r="R869" t="str">
            <v>RAGHDAA AJAJ</v>
          </cell>
          <cell r="S869" t="str">
            <v>SULIMAN</v>
          </cell>
          <cell r="T869" t="str">
            <v>SAFAA</v>
          </cell>
          <cell r="U869" t="str">
            <v>DAMASCUS</v>
          </cell>
          <cell r="V869" t="str">
            <v/>
          </cell>
          <cell r="W869" t="str">
            <v/>
          </cell>
          <cell r="X869" t="str">
            <v/>
          </cell>
          <cell r="Y869" t="str">
            <v/>
          </cell>
          <cell r="Z869" t="str">
            <v/>
          </cell>
          <cell r="AA869" t="str">
            <v/>
          </cell>
          <cell r="AB869" t="str">
            <v/>
          </cell>
          <cell r="AC869" t="str">
            <v>مستنفذ فصل اول 2023-2024</v>
          </cell>
        </row>
        <row r="870">
          <cell r="A870">
            <v>521912</v>
          </cell>
          <cell r="B870" t="str">
            <v>رغداء عوض</v>
          </cell>
          <cell r="C870" t="str">
            <v>غازي</v>
          </cell>
          <cell r="D870" t="str">
            <v>عفاف</v>
          </cell>
          <cell r="E870" t="str">
            <v>أنثى</v>
          </cell>
          <cell r="F870" t="str">
            <v>دمشق</v>
          </cell>
          <cell r="G870">
            <v>34094</v>
          </cell>
          <cell r="H870" t="str">
            <v>العربية السورية</v>
          </cell>
          <cell r="I870" t="str">
            <v>الثانية</v>
          </cell>
          <cell r="J870" t="str">
            <v>أدبي</v>
          </cell>
          <cell r="K870">
            <v>2017</v>
          </cell>
          <cell r="L870" t="str">
            <v>القنيطرة</v>
          </cell>
        </row>
        <row r="871">
          <cell r="A871">
            <v>521914</v>
          </cell>
          <cell r="B871" t="str">
            <v>رفاه الططري</v>
          </cell>
          <cell r="C871" t="str">
            <v>علي</v>
          </cell>
          <cell r="D871" t="str">
            <v>جميلة الططري</v>
          </cell>
          <cell r="E871" t="str">
            <v>أنثى</v>
          </cell>
          <cell r="F871" t="str">
            <v>زبداني</v>
          </cell>
          <cell r="G871">
            <v>33970</v>
          </cell>
          <cell r="H871" t="str">
            <v>العربية السورية</v>
          </cell>
          <cell r="I871" t="str">
            <v>الثانية</v>
          </cell>
          <cell r="J871" t="str">
            <v>أدبي</v>
          </cell>
          <cell r="K871">
            <v>2011</v>
          </cell>
          <cell r="Q871" t="str">
            <v/>
          </cell>
          <cell r="R871" t="str">
            <v>RAFAH ALTATARY</v>
          </cell>
          <cell r="S871" t="str">
            <v>ALI</v>
          </cell>
          <cell r="T871" t="str">
            <v>JAMILA</v>
          </cell>
          <cell r="U871" t="str">
            <v>ZABADANY</v>
          </cell>
          <cell r="V871" t="str">
            <v/>
          </cell>
          <cell r="W871" t="str">
            <v/>
          </cell>
          <cell r="X871" t="str">
            <v/>
          </cell>
          <cell r="Y871" t="str">
            <v/>
          </cell>
          <cell r="Z871" t="str">
            <v/>
          </cell>
          <cell r="AA871" t="str">
            <v/>
          </cell>
          <cell r="AB871" t="str">
            <v/>
          </cell>
          <cell r="AC871" t="str">
            <v/>
          </cell>
        </row>
        <row r="872">
          <cell r="A872">
            <v>521915</v>
          </cell>
          <cell r="B872" t="str">
            <v>رفاه شاهين</v>
          </cell>
          <cell r="C872" t="str">
            <v>مصطفى</v>
          </cell>
          <cell r="D872" t="str">
            <v>هناء</v>
          </cell>
          <cell r="E872" t="str">
            <v>أنثى</v>
          </cell>
          <cell r="F872" t="str">
            <v>دمشق</v>
          </cell>
          <cell r="G872">
            <v>32591</v>
          </cell>
          <cell r="H872" t="str">
            <v>العربية السورية</v>
          </cell>
          <cell r="I872" t="str">
            <v>الثالثة</v>
          </cell>
          <cell r="J872" t="str">
            <v>فنون نسوية</v>
          </cell>
          <cell r="L872" t="str">
            <v>إدلب</v>
          </cell>
          <cell r="Q872" t="str">
            <v/>
          </cell>
          <cell r="R872" t="str">
            <v>rafaah shahein</v>
          </cell>
          <cell r="S872" t="str">
            <v>moustafa</v>
          </cell>
          <cell r="T872" t="str">
            <v>hanaa</v>
          </cell>
          <cell r="U872" t="str">
            <v>damascous</v>
          </cell>
          <cell r="V872" t="str">
            <v/>
          </cell>
          <cell r="W872" t="str">
            <v/>
          </cell>
          <cell r="X872" t="str">
            <v/>
          </cell>
          <cell r="Y872" t="str">
            <v/>
          </cell>
          <cell r="Z872" t="str">
            <v/>
          </cell>
          <cell r="AA872" t="str">
            <v/>
          </cell>
          <cell r="AB872" t="str">
            <v/>
          </cell>
          <cell r="AC872" t="str">
            <v>مستنفذ فصل اول 2023-2024</v>
          </cell>
        </row>
        <row r="873">
          <cell r="A873">
            <v>521929</v>
          </cell>
          <cell r="B873" t="str">
            <v>رنا الحمد</v>
          </cell>
          <cell r="C873" t="str">
            <v>محمد</v>
          </cell>
          <cell r="D873" t="str">
            <v>دلال</v>
          </cell>
          <cell r="E873" t="str">
            <v>أنثى</v>
          </cell>
          <cell r="F873" t="str">
            <v>دمشق</v>
          </cell>
          <cell r="G873">
            <v>32883</v>
          </cell>
          <cell r="H873" t="str">
            <v>العربية السورية</v>
          </cell>
          <cell r="I873" t="str">
            <v>الرابعة</v>
          </cell>
          <cell r="J873" t="str">
            <v>أدبي</v>
          </cell>
          <cell r="K873">
            <v>2017</v>
          </cell>
          <cell r="Q873" t="str">
            <v/>
          </cell>
          <cell r="R873" t="str">
            <v>RANA ALHAMED</v>
          </cell>
          <cell r="S873" t="str">
            <v>MOHAMMAD</v>
          </cell>
          <cell r="T873" t="str">
            <v>DALAL</v>
          </cell>
          <cell r="U873" t="str">
            <v>DAMASCUS</v>
          </cell>
          <cell r="V873" t="str">
            <v/>
          </cell>
          <cell r="W873" t="str">
            <v/>
          </cell>
          <cell r="X873" t="str">
            <v/>
          </cell>
          <cell r="Y873" t="str">
            <v/>
          </cell>
          <cell r="Z873" t="str">
            <v/>
          </cell>
          <cell r="AA873" t="str">
            <v/>
          </cell>
          <cell r="AB873" t="str">
            <v/>
          </cell>
          <cell r="AC873" t="str">
            <v/>
          </cell>
        </row>
        <row r="874">
          <cell r="A874">
            <v>521930</v>
          </cell>
          <cell r="B874" t="str">
            <v>رنا الزيبق</v>
          </cell>
          <cell r="C874" t="str">
            <v>محمد</v>
          </cell>
          <cell r="D874" t="str">
            <v>صفا</v>
          </cell>
          <cell r="E874" t="str">
            <v>أنثى</v>
          </cell>
          <cell r="F874" t="str">
            <v>النبك</v>
          </cell>
          <cell r="G874">
            <v>34336</v>
          </cell>
          <cell r="H874" t="str">
            <v>العربية السورية</v>
          </cell>
          <cell r="I874" t="str">
            <v>الرابعة</v>
          </cell>
          <cell r="J874" t="str">
            <v>فنون نسوية</v>
          </cell>
          <cell r="K874">
            <v>2011</v>
          </cell>
          <cell r="Q874" t="str">
            <v/>
          </cell>
          <cell r="R874" t="str">
            <v>RANA</v>
          </cell>
          <cell r="S874" t="str">
            <v>MOHAMMAD</v>
          </cell>
          <cell r="T874" t="str">
            <v>SAFA</v>
          </cell>
          <cell r="U874" t="str">
            <v>ANABEK</v>
          </cell>
          <cell r="V874" t="str">
            <v/>
          </cell>
          <cell r="W874" t="str">
            <v/>
          </cell>
          <cell r="X874" t="str">
            <v/>
          </cell>
          <cell r="Y874" t="str">
            <v/>
          </cell>
          <cell r="Z874" t="str">
            <v/>
          </cell>
          <cell r="AA874" t="str">
            <v/>
          </cell>
          <cell r="AB874" t="str">
            <v/>
          </cell>
          <cell r="AC874" t="str">
            <v/>
          </cell>
        </row>
        <row r="875">
          <cell r="A875">
            <v>521934</v>
          </cell>
          <cell r="B875" t="str">
            <v>رنا دردر</v>
          </cell>
          <cell r="C875" t="str">
            <v>محمدمأمون</v>
          </cell>
          <cell r="D875" t="str">
            <v>دريه</v>
          </cell>
          <cell r="E875" t="str">
            <v>أنثى</v>
          </cell>
          <cell r="F875" t="str">
            <v>دمشق</v>
          </cell>
          <cell r="G875">
            <v>33987</v>
          </cell>
          <cell r="H875" t="str">
            <v>العربية السورية</v>
          </cell>
          <cell r="I875" t="str">
            <v>الرابعة</v>
          </cell>
          <cell r="J875" t="str">
            <v>فنون نسوية</v>
          </cell>
          <cell r="Q875" t="str">
            <v/>
          </cell>
          <cell r="R875" t="str">
            <v>rana dardar</v>
          </cell>
          <cell r="S875" t="str">
            <v>mohammad maamoun</v>
          </cell>
          <cell r="T875" t="str">
            <v>daria</v>
          </cell>
          <cell r="U875" t="str">
            <v>damascus</v>
          </cell>
          <cell r="V875" t="str">
            <v/>
          </cell>
          <cell r="W875" t="str">
            <v/>
          </cell>
          <cell r="X875" t="str">
            <v/>
          </cell>
          <cell r="Y875" t="str">
            <v/>
          </cell>
          <cell r="Z875" t="str">
            <v/>
          </cell>
          <cell r="AA875" t="str">
            <v/>
          </cell>
          <cell r="AB875" t="str">
            <v/>
          </cell>
          <cell r="AC875" t="str">
            <v/>
          </cell>
        </row>
        <row r="876">
          <cell r="A876">
            <v>521935</v>
          </cell>
          <cell r="B876" t="str">
            <v>رنا صبح</v>
          </cell>
          <cell r="C876" t="str">
            <v>اسعد</v>
          </cell>
          <cell r="D876" t="str">
            <v>شفيقة</v>
          </cell>
          <cell r="E876" t="str">
            <v>أنثى</v>
          </cell>
          <cell r="F876" t="str">
            <v>حلب</v>
          </cell>
          <cell r="G876" t="str">
            <v>1/1/1995</v>
          </cell>
          <cell r="H876" t="str">
            <v>العربية السورية</v>
          </cell>
          <cell r="I876" t="str">
            <v>الثالثة</v>
          </cell>
          <cell r="J876" t="str">
            <v>أدبي</v>
          </cell>
          <cell r="K876" t="str">
            <v>2013</v>
          </cell>
          <cell r="L876" t="str">
            <v>حماة</v>
          </cell>
          <cell r="Q876" t="str">
            <v/>
          </cell>
          <cell r="R876" t="str">
            <v>RANA SBH</v>
          </cell>
          <cell r="S876" t="str">
            <v>ASAAD</v>
          </cell>
          <cell r="T876" t="str">
            <v>SHAFIKA</v>
          </cell>
          <cell r="U876" t="str">
            <v>ALEEPO</v>
          </cell>
          <cell r="V876" t="str">
            <v/>
          </cell>
          <cell r="W876" t="str">
            <v/>
          </cell>
          <cell r="X876" t="str">
            <v/>
          </cell>
          <cell r="Y876" t="str">
            <v/>
          </cell>
          <cell r="Z876" t="str">
            <v/>
          </cell>
          <cell r="AA876" t="str">
            <v/>
          </cell>
          <cell r="AB876" t="str">
            <v>م</v>
          </cell>
          <cell r="AC876" t="str">
            <v/>
          </cell>
        </row>
        <row r="877">
          <cell r="A877">
            <v>521937</v>
          </cell>
          <cell r="B877" t="str">
            <v>رنا محمود</v>
          </cell>
          <cell r="C877" t="str">
            <v>محمد</v>
          </cell>
          <cell r="D877" t="str">
            <v>امينه</v>
          </cell>
          <cell r="E877" t="str">
            <v>أنثى</v>
          </cell>
          <cell r="F877" t="str">
            <v>بيت جن</v>
          </cell>
          <cell r="G877">
            <v>33604</v>
          </cell>
          <cell r="H877" t="str">
            <v>العربية السورية</v>
          </cell>
          <cell r="I877" t="str">
            <v>الرابعة</v>
          </cell>
        </row>
        <row r="878">
          <cell r="A878">
            <v>521941</v>
          </cell>
          <cell r="B878" t="str">
            <v>رنى صالح العبده</v>
          </cell>
          <cell r="C878" t="str">
            <v>احمد</v>
          </cell>
          <cell r="D878" t="str">
            <v>مياده</v>
          </cell>
          <cell r="E878" t="str">
            <v>أنثى</v>
          </cell>
          <cell r="F878" t="str">
            <v>دمشق</v>
          </cell>
          <cell r="G878">
            <v>28006</v>
          </cell>
          <cell r="H878" t="str">
            <v>العربية السورية</v>
          </cell>
          <cell r="I878" t="str">
            <v>الثالثة</v>
          </cell>
          <cell r="J878" t="str">
            <v>أدبي</v>
          </cell>
          <cell r="K878">
            <v>1995</v>
          </cell>
          <cell r="Q878" t="str">
            <v/>
          </cell>
          <cell r="R878" t="str">
            <v>rana saleh alabda</v>
          </cell>
          <cell r="S878" t="str">
            <v>ahmad</v>
          </cell>
          <cell r="T878" t="str">
            <v>mayyada</v>
          </cell>
          <cell r="U878" t="str">
            <v>damascus</v>
          </cell>
          <cell r="V878" t="str">
            <v/>
          </cell>
          <cell r="W878" t="str">
            <v/>
          </cell>
          <cell r="X878" t="str">
            <v/>
          </cell>
          <cell r="Y878" t="str">
            <v/>
          </cell>
          <cell r="Z878" t="str">
            <v/>
          </cell>
          <cell r="AA878" t="str">
            <v/>
          </cell>
          <cell r="AB878" t="str">
            <v/>
          </cell>
          <cell r="AC878" t="str">
            <v/>
          </cell>
        </row>
        <row r="879">
          <cell r="A879">
            <v>521944</v>
          </cell>
          <cell r="B879" t="str">
            <v>رنيم الهبج</v>
          </cell>
          <cell r="C879" t="str">
            <v>بسام</v>
          </cell>
          <cell r="D879" t="str">
            <v>رزان</v>
          </cell>
          <cell r="E879" t="str">
            <v>أنثى</v>
          </cell>
          <cell r="F879" t="str">
            <v>دمشق</v>
          </cell>
          <cell r="G879">
            <v>35117</v>
          </cell>
          <cell r="H879" t="str">
            <v>العربية السورية</v>
          </cell>
          <cell r="I879" t="str">
            <v>الرابعة</v>
          </cell>
          <cell r="J879" t="str">
            <v>علمي</v>
          </cell>
          <cell r="Q879" t="str">
            <v/>
          </cell>
          <cell r="R879" t="str">
            <v>RANIM ALHEBJ</v>
          </cell>
          <cell r="S879" t="str">
            <v>BASAM</v>
          </cell>
          <cell r="T879" t="str">
            <v>RAZAN</v>
          </cell>
          <cell r="U879" t="str">
            <v>DAMASCUSE</v>
          </cell>
          <cell r="V879" t="str">
            <v/>
          </cell>
          <cell r="W879" t="str">
            <v/>
          </cell>
          <cell r="X879" t="str">
            <v/>
          </cell>
          <cell r="Y879" t="str">
            <v/>
          </cell>
          <cell r="Z879" t="str">
            <v/>
          </cell>
          <cell r="AA879" t="str">
            <v/>
          </cell>
          <cell r="AB879" t="str">
            <v/>
          </cell>
          <cell r="AC879" t="str">
            <v/>
          </cell>
        </row>
        <row r="880">
          <cell r="A880">
            <v>521948</v>
          </cell>
          <cell r="B880" t="str">
            <v>رنيم خليل</v>
          </cell>
          <cell r="C880" t="str">
            <v>عبدالله</v>
          </cell>
          <cell r="D880" t="str">
            <v>بديعه</v>
          </cell>
          <cell r="E880" t="str">
            <v>أنثى</v>
          </cell>
          <cell r="F880" t="str">
            <v>دمشق</v>
          </cell>
          <cell r="G880">
            <v>36061</v>
          </cell>
          <cell r="H880" t="str">
            <v>العربية السورية</v>
          </cell>
          <cell r="I880" t="str">
            <v>الثانية</v>
          </cell>
          <cell r="J880" t="str">
            <v>فنون نسوية</v>
          </cell>
          <cell r="L880" t="str">
            <v>اللاذقية</v>
          </cell>
          <cell r="Q880" t="str">
            <v/>
          </cell>
          <cell r="R880" t="str">
            <v>RANEEM KHALIL</v>
          </cell>
          <cell r="S880" t="str">
            <v>ABDULLAH</v>
          </cell>
          <cell r="T880" t="str">
            <v>BADEAA</v>
          </cell>
          <cell r="U880" t="str">
            <v>DAMASCUS</v>
          </cell>
          <cell r="V880" t="str">
            <v/>
          </cell>
          <cell r="W880" t="str">
            <v/>
          </cell>
          <cell r="X880" t="str">
            <v/>
          </cell>
          <cell r="Y880" t="str">
            <v/>
          </cell>
          <cell r="Z880" t="str">
            <v/>
          </cell>
          <cell r="AA880" t="str">
            <v/>
          </cell>
          <cell r="AB880" t="str">
            <v/>
          </cell>
          <cell r="AC880" t="str">
            <v/>
          </cell>
        </row>
        <row r="881">
          <cell r="A881">
            <v>521950</v>
          </cell>
          <cell r="B881" t="str">
            <v>رنيم سحلول</v>
          </cell>
          <cell r="C881" t="str">
            <v>عمار</v>
          </cell>
          <cell r="D881" t="str">
            <v>اماني</v>
          </cell>
          <cell r="E881" t="str">
            <v>أنثى</v>
          </cell>
          <cell r="F881" t="str">
            <v>دمشق</v>
          </cell>
          <cell r="G881" t="str">
            <v>1/1/2000</v>
          </cell>
          <cell r="H881" t="str">
            <v>العربية السورية</v>
          </cell>
          <cell r="I881" t="str">
            <v>الرابعة</v>
          </cell>
          <cell r="J881" t="str">
            <v>علمي</v>
          </cell>
          <cell r="K881" t="str">
            <v>2017</v>
          </cell>
          <cell r="Q881" t="str">
            <v/>
          </cell>
          <cell r="R881" t="str">
            <v>RANEM SAHLOUL</v>
          </cell>
          <cell r="S881" t="str">
            <v>AMMAR</v>
          </cell>
          <cell r="T881" t="str">
            <v>AMANE</v>
          </cell>
          <cell r="U881" t="str">
            <v>DAMASCUS</v>
          </cell>
          <cell r="V881" t="str">
            <v/>
          </cell>
          <cell r="W881" t="str">
            <v/>
          </cell>
          <cell r="X881" t="str">
            <v/>
          </cell>
          <cell r="Y881" t="str">
            <v/>
          </cell>
          <cell r="Z881" t="str">
            <v/>
          </cell>
          <cell r="AA881" t="str">
            <v/>
          </cell>
          <cell r="AB881" t="str">
            <v/>
          </cell>
          <cell r="AC881" t="str">
            <v/>
          </cell>
        </row>
        <row r="882">
          <cell r="A882">
            <v>521956</v>
          </cell>
          <cell r="B882" t="str">
            <v>رنين شلش</v>
          </cell>
          <cell r="C882" t="str">
            <v>غانم</v>
          </cell>
          <cell r="D882" t="str">
            <v>ثناء</v>
          </cell>
          <cell r="E882" t="str">
            <v>أنثى</v>
          </cell>
          <cell r="F882" t="str">
            <v>دمشق</v>
          </cell>
          <cell r="G882">
            <v>35963</v>
          </cell>
          <cell r="H882" t="str">
            <v>العربية السورية</v>
          </cell>
          <cell r="I882" t="str">
            <v>الرابعة</v>
          </cell>
          <cell r="J882" t="str">
            <v>أدبي</v>
          </cell>
          <cell r="L882" t="str">
            <v>السويداء</v>
          </cell>
          <cell r="Q882" t="str">
            <v/>
          </cell>
          <cell r="R882" t="str">
            <v>ranin  shalalsh</v>
          </cell>
          <cell r="S882" t="str">
            <v xml:space="preserve">ghanem </v>
          </cell>
          <cell r="T882" t="str">
            <v>thanaa</v>
          </cell>
          <cell r="U882" t="str">
            <v>damascous</v>
          </cell>
          <cell r="V882" t="str">
            <v/>
          </cell>
          <cell r="W882" t="str">
            <v/>
          </cell>
          <cell r="X882" t="str">
            <v/>
          </cell>
          <cell r="Y882" t="str">
            <v/>
          </cell>
          <cell r="Z882" t="str">
            <v/>
          </cell>
          <cell r="AA882" t="str">
            <v/>
          </cell>
          <cell r="AB882" t="str">
            <v/>
          </cell>
          <cell r="AC882" t="str">
            <v/>
          </cell>
        </row>
        <row r="883">
          <cell r="A883">
            <v>521960</v>
          </cell>
          <cell r="B883" t="str">
            <v>رهام الشماع</v>
          </cell>
          <cell r="C883" t="str">
            <v>محمدهشام</v>
          </cell>
          <cell r="D883" t="str">
            <v>رائده</v>
          </cell>
          <cell r="E883" t="str">
            <v>أنثى</v>
          </cell>
          <cell r="F883" t="str">
            <v>دمشق</v>
          </cell>
          <cell r="G883">
            <v>33258</v>
          </cell>
          <cell r="H883" t="str">
            <v>العربية السورية</v>
          </cell>
          <cell r="I883" t="str">
            <v>الرابعة</v>
          </cell>
          <cell r="J883" t="str">
            <v>فنون نسوية</v>
          </cell>
          <cell r="Q883" t="str">
            <v/>
          </cell>
          <cell r="R883" t="str">
            <v>REHAM AL SHAMAA</v>
          </cell>
          <cell r="S883" t="str">
            <v>MHD HISHAM</v>
          </cell>
          <cell r="T883" t="str">
            <v>RAEDA</v>
          </cell>
          <cell r="U883" t="str">
            <v>DAMASCUS</v>
          </cell>
          <cell r="V883" t="str">
            <v/>
          </cell>
          <cell r="W883" t="str">
            <v/>
          </cell>
          <cell r="X883" t="str">
            <v/>
          </cell>
          <cell r="Y883" t="str">
            <v/>
          </cell>
          <cell r="Z883" t="str">
            <v/>
          </cell>
          <cell r="AA883" t="str">
            <v/>
          </cell>
          <cell r="AB883" t="str">
            <v/>
          </cell>
          <cell r="AC883" t="str">
            <v/>
          </cell>
        </row>
        <row r="884">
          <cell r="A884">
            <v>521963</v>
          </cell>
          <cell r="B884" t="str">
            <v>رهام مراد</v>
          </cell>
          <cell r="C884" t="str">
            <v>نبيل</v>
          </cell>
          <cell r="D884" t="str">
            <v>سلوى</v>
          </cell>
          <cell r="E884" t="str">
            <v>أنثى</v>
          </cell>
          <cell r="F884" t="str">
            <v>عنيزه</v>
          </cell>
          <cell r="G884">
            <v>34105</v>
          </cell>
          <cell r="H884" t="str">
            <v>العربية السورية</v>
          </cell>
          <cell r="I884" t="str">
            <v>الثالثة</v>
          </cell>
          <cell r="J884" t="str">
            <v>أدبي</v>
          </cell>
          <cell r="L884" t="str">
            <v>السويداء</v>
          </cell>
          <cell r="Q884" t="str">
            <v/>
          </cell>
          <cell r="R884" t="str">
            <v>reham morad</v>
          </cell>
          <cell r="S884" t="str">
            <v>nabel</v>
          </cell>
          <cell r="T884" t="str">
            <v>salwa</v>
          </cell>
          <cell r="U884" t="str">
            <v>saudi arebya</v>
          </cell>
          <cell r="V884" t="str">
            <v/>
          </cell>
          <cell r="W884" t="str">
            <v/>
          </cell>
          <cell r="X884" t="str">
            <v/>
          </cell>
          <cell r="Y884" t="str">
            <v/>
          </cell>
          <cell r="Z884" t="str">
            <v/>
          </cell>
          <cell r="AA884" t="str">
            <v/>
          </cell>
          <cell r="AB884" t="str">
            <v/>
          </cell>
          <cell r="AC884" t="str">
            <v/>
          </cell>
        </row>
        <row r="885">
          <cell r="A885">
            <v>521967</v>
          </cell>
          <cell r="B885" t="str">
            <v>رهف جاكيش</v>
          </cell>
          <cell r="C885" t="str">
            <v>كريم</v>
          </cell>
          <cell r="D885" t="str">
            <v>هيام</v>
          </cell>
          <cell r="E885" t="str">
            <v>أنثى</v>
          </cell>
          <cell r="F885" t="str">
            <v>سلميه</v>
          </cell>
          <cell r="G885">
            <v>33525</v>
          </cell>
          <cell r="H885" t="str">
            <v>العربية السورية</v>
          </cell>
          <cell r="I885" t="str">
            <v>الثالثة</v>
          </cell>
          <cell r="J885" t="str">
            <v>فنون نسوية</v>
          </cell>
          <cell r="Q885" t="str">
            <v/>
          </cell>
          <cell r="R885" t="str">
            <v>RAHAF JAKESH</v>
          </cell>
          <cell r="S885" t="str">
            <v>KAREM</v>
          </cell>
          <cell r="T885" t="str">
            <v>HYAM</v>
          </cell>
          <cell r="U885" t="str">
            <v>HAMA</v>
          </cell>
          <cell r="V885" t="str">
            <v/>
          </cell>
          <cell r="W885" t="str">
            <v/>
          </cell>
          <cell r="X885" t="str">
            <v/>
          </cell>
          <cell r="Y885" t="str">
            <v/>
          </cell>
          <cell r="Z885" t="str">
            <v/>
          </cell>
          <cell r="AA885" t="str">
            <v/>
          </cell>
          <cell r="AB885" t="str">
            <v/>
          </cell>
          <cell r="AC885" t="str">
            <v/>
          </cell>
        </row>
        <row r="886">
          <cell r="A886">
            <v>521971</v>
          </cell>
          <cell r="B886" t="str">
            <v>رهف شيخ مخانق</v>
          </cell>
          <cell r="C886" t="str">
            <v>محمدمروان</v>
          </cell>
          <cell r="D886" t="str">
            <v>نور الهدى</v>
          </cell>
          <cell r="E886" t="str">
            <v>أنثى</v>
          </cell>
          <cell r="F886" t="str">
            <v>دمشق</v>
          </cell>
          <cell r="G886">
            <v>33463</v>
          </cell>
          <cell r="H886" t="str">
            <v>العربية السورية</v>
          </cell>
          <cell r="I886" t="str">
            <v>الرابعة</v>
          </cell>
          <cell r="J886" t="str">
            <v>أدبي</v>
          </cell>
          <cell r="Q886" t="str">
            <v/>
          </cell>
          <cell r="R886" t="str">
            <v>RAHAF SHEIKH MKHANEK</v>
          </cell>
          <cell r="S886" t="str">
            <v>MOHAMAD MARWAN</v>
          </cell>
          <cell r="T886" t="str">
            <v>NOUR ALHUDA</v>
          </cell>
          <cell r="U886" t="str">
            <v>DAMASCUS</v>
          </cell>
          <cell r="V886" t="str">
            <v/>
          </cell>
          <cell r="W886" t="str">
            <v/>
          </cell>
          <cell r="X886" t="str">
            <v/>
          </cell>
          <cell r="Y886" t="str">
            <v/>
          </cell>
          <cell r="Z886" t="str">
            <v/>
          </cell>
          <cell r="AA886" t="str">
            <v/>
          </cell>
          <cell r="AB886" t="str">
            <v/>
          </cell>
          <cell r="AC886" t="str">
            <v/>
          </cell>
        </row>
        <row r="887">
          <cell r="A887">
            <v>521972</v>
          </cell>
          <cell r="B887" t="str">
            <v>رهف عبود</v>
          </cell>
          <cell r="C887" t="str">
            <v>فراس</v>
          </cell>
          <cell r="D887" t="str">
            <v>زيانا</v>
          </cell>
          <cell r="E887" t="str">
            <v>أنثى</v>
          </cell>
          <cell r="F887" t="str">
            <v xml:space="preserve">نشابيه </v>
          </cell>
          <cell r="G887">
            <v>36382</v>
          </cell>
          <cell r="H887" t="str">
            <v>العربية السورية</v>
          </cell>
          <cell r="I887" t="str">
            <v>الثالثة</v>
          </cell>
          <cell r="J887" t="str">
            <v>أدبي</v>
          </cell>
          <cell r="K887">
            <v>2017</v>
          </cell>
          <cell r="Q887" t="str">
            <v/>
          </cell>
          <cell r="R887" t="str">
            <v>rahaf aboud</v>
          </cell>
          <cell r="S887" t="str">
            <v>feras</v>
          </cell>
          <cell r="T887" t="str">
            <v>zeana</v>
          </cell>
          <cell r="U887" t="str">
            <v>nashabeh</v>
          </cell>
          <cell r="V887" t="str">
            <v/>
          </cell>
          <cell r="W887" t="str">
            <v/>
          </cell>
          <cell r="X887" t="str">
            <v/>
          </cell>
          <cell r="Y887" t="str">
            <v/>
          </cell>
          <cell r="Z887" t="str">
            <v/>
          </cell>
          <cell r="AA887" t="str">
            <v/>
          </cell>
          <cell r="AB887" t="str">
            <v/>
          </cell>
          <cell r="AC887" t="str">
            <v/>
          </cell>
        </row>
        <row r="888">
          <cell r="A888">
            <v>521974</v>
          </cell>
          <cell r="B888" t="str">
            <v>رهف ناصيف</v>
          </cell>
          <cell r="C888" t="str">
            <v>محمد</v>
          </cell>
          <cell r="D888" t="str">
            <v>كوثر</v>
          </cell>
          <cell r="E888" t="str">
            <v>أنثى</v>
          </cell>
          <cell r="F888" t="str">
            <v>دير شميل</v>
          </cell>
          <cell r="G888">
            <v>36526</v>
          </cell>
          <cell r="H888" t="str">
            <v>العربية السورية</v>
          </cell>
          <cell r="I888" t="str">
            <v>الاولى</v>
          </cell>
          <cell r="J888" t="str">
            <v>فنون نسوية</v>
          </cell>
        </row>
        <row r="889">
          <cell r="A889">
            <v>521976</v>
          </cell>
          <cell r="B889" t="str">
            <v>رهف يحيى</v>
          </cell>
          <cell r="C889" t="str">
            <v>طاهر</v>
          </cell>
          <cell r="D889" t="str">
            <v>ليلى</v>
          </cell>
          <cell r="E889" t="str">
            <v>أنثى</v>
          </cell>
          <cell r="F889" t="str">
            <v>دمشق</v>
          </cell>
          <cell r="G889">
            <v>31232</v>
          </cell>
          <cell r="H889" t="str">
            <v>العربية السورية</v>
          </cell>
          <cell r="I889" t="str">
            <v>الرابعة</v>
          </cell>
          <cell r="J889" t="str">
            <v>أدبي</v>
          </cell>
          <cell r="L889" t="str">
            <v>اللاذقية</v>
          </cell>
          <cell r="Q889" t="str">
            <v/>
          </cell>
          <cell r="R889" t="str">
            <v>RAHAF YEHEA</v>
          </cell>
          <cell r="S889" t="str">
            <v>TAHER</v>
          </cell>
          <cell r="T889" t="str">
            <v>LILA</v>
          </cell>
          <cell r="U889" t="str">
            <v>DAMASCUS</v>
          </cell>
          <cell r="V889" t="str">
            <v/>
          </cell>
          <cell r="W889" t="str">
            <v/>
          </cell>
          <cell r="X889" t="str">
            <v/>
          </cell>
          <cell r="Y889" t="str">
            <v/>
          </cell>
          <cell r="Z889" t="str">
            <v/>
          </cell>
          <cell r="AA889" t="str">
            <v/>
          </cell>
          <cell r="AB889" t="str">
            <v/>
          </cell>
          <cell r="AC889" t="str">
            <v/>
          </cell>
        </row>
        <row r="890">
          <cell r="A890">
            <v>521977</v>
          </cell>
          <cell r="B890" t="str">
            <v>روان  جمول</v>
          </cell>
          <cell r="C890" t="str">
            <v>فؤاد</v>
          </cell>
          <cell r="D890" t="str">
            <v>صفاء</v>
          </cell>
          <cell r="E890" t="str">
            <v>أنثى</v>
          </cell>
          <cell r="F890" t="str">
            <v>جرمانا</v>
          </cell>
          <cell r="G890">
            <v>34600</v>
          </cell>
          <cell r="H890" t="str">
            <v>العربية السورية</v>
          </cell>
          <cell r="I890" t="str">
            <v>الرابعة</v>
          </cell>
          <cell r="J890" t="str">
            <v>أدبي</v>
          </cell>
          <cell r="K890">
            <v>2015</v>
          </cell>
          <cell r="Q890" t="str">
            <v/>
          </cell>
          <cell r="R890" t="str">
            <v>rawan jamool</v>
          </cell>
          <cell r="S890" t="str">
            <v>fouad</v>
          </cell>
          <cell r="T890" t="str">
            <v>safaa</v>
          </cell>
          <cell r="U890" t="str">
            <v>jaramana</v>
          </cell>
          <cell r="V890" t="str">
            <v/>
          </cell>
          <cell r="W890" t="str">
            <v/>
          </cell>
          <cell r="X890" t="str">
            <v/>
          </cell>
          <cell r="Y890" t="str">
            <v/>
          </cell>
          <cell r="Z890" t="str">
            <v/>
          </cell>
          <cell r="AA890" t="str">
            <v/>
          </cell>
          <cell r="AB890" t="str">
            <v/>
          </cell>
          <cell r="AC890" t="str">
            <v/>
          </cell>
        </row>
        <row r="891">
          <cell r="A891">
            <v>521993</v>
          </cell>
          <cell r="B891" t="str">
            <v>روجينا مزهر</v>
          </cell>
          <cell r="C891" t="str">
            <v>هايل</v>
          </cell>
          <cell r="D891" t="str">
            <v>فانيا</v>
          </cell>
          <cell r="E891" t="str">
            <v>أنثى</v>
          </cell>
          <cell r="F891" t="str">
            <v>دمشق</v>
          </cell>
          <cell r="G891">
            <v>36112</v>
          </cell>
          <cell r="H891" t="str">
            <v>العربية السورية</v>
          </cell>
          <cell r="I891" t="str">
            <v>الثانية</v>
          </cell>
          <cell r="J891" t="str">
            <v>فنون نسوية</v>
          </cell>
          <cell r="K891">
            <v>2017</v>
          </cell>
          <cell r="Q891" t="str">
            <v/>
          </cell>
          <cell r="R891" t="str">
            <v>roojina mzhr</v>
          </cell>
          <cell r="S891" t="str">
            <v>hail</v>
          </cell>
          <cell r="T891" t="str">
            <v>vania</v>
          </cell>
          <cell r="U891" t="str">
            <v>damascos</v>
          </cell>
          <cell r="V891" t="str">
            <v/>
          </cell>
          <cell r="W891" t="str">
            <v/>
          </cell>
          <cell r="X891" t="str">
            <v/>
          </cell>
          <cell r="Y891" t="str">
            <v/>
          </cell>
          <cell r="Z891" t="str">
            <v/>
          </cell>
          <cell r="AA891" t="str">
            <v>م</v>
          </cell>
          <cell r="AB891" t="str">
            <v>م</v>
          </cell>
          <cell r="AC891" t="str">
            <v/>
          </cell>
        </row>
        <row r="892">
          <cell r="A892">
            <v>521995</v>
          </cell>
          <cell r="B892" t="str">
            <v>رودينة بدوي</v>
          </cell>
          <cell r="C892" t="str">
            <v>محمد</v>
          </cell>
          <cell r="D892" t="str">
            <v>سلوى</v>
          </cell>
          <cell r="E892" t="str">
            <v>أنثى</v>
          </cell>
          <cell r="F892" t="str">
            <v>بنش</v>
          </cell>
          <cell r="G892">
            <v>35110</v>
          </cell>
          <cell r="H892" t="str">
            <v>العربية السورية</v>
          </cell>
          <cell r="I892" t="str">
            <v>الرابعة</v>
          </cell>
          <cell r="J892" t="str">
            <v>فنون نسوية</v>
          </cell>
          <cell r="L892" t="str">
            <v>إدلب</v>
          </cell>
          <cell r="Q892" t="str">
            <v/>
          </cell>
          <cell r="R892" t="str">
            <v>ROUDINA BADOE</v>
          </cell>
          <cell r="S892" t="str">
            <v>MOHAMMAD</v>
          </cell>
          <cell r="T892" t="str">
            <v>SALWA</v>
          </cell>
          <cell r="U892" t="str">
            <v>IDLIB</v>
          </cell>
          <cell r="V892" t="str">
            <v/>
          </cell>
          <cell r="W892" t="str">
            <v/>
          </cell>
          <cell r="X892" t="str">
            <v/>
          </cell>
          <cell r="Y892" t="str">
            <v/>
          </cell>
          <cell r="Z892" t="str">
            <v/>
          </cell>
          <cell r="AA892" t="str">
            <v/>
          </cell>
          <cell r="AB892" t="str">
            <v/>
          </cell>
          <cell r="AC892" t="str">
            <v/>
          </cell>
        </row>
        <row r="893">
          <cell r="A893">
            <v>521999</v>
          </cell>
          <cell r="B893" t="str">
            <v>روضه سعد</v>
          </cell>
          <cell r="C893" t="str">
            <v>حسين</v>
          </cell>
          <cell r="D893" t="str">
            <v>عفاف</v>
          </cell>
          <cell r="E893" t="str">
            <v>أنثى</v>
          </cell>
          <cell r="F893" t="str">
            <v>دير علي</v>
          </cell>
          <cell r="G893">
            <v>34455</v>
          </cell>
          <cell r="H893" t="str">
            <v>العربية السورية</v>
          </cell>
          <cell r="I893" t="str">
            <v>الثالثة</v>
          </cell>
          <cell r="J893" t="str">
            <v>علمي</v>
          </cell>
          <cell r="K893">
            <v>2013</v>
          </cell>
          <cell r="Q893" t="str">
            <v/>
          </cell>
          <cell r="R893" t="str">
            <v>Rawda Asaad</v>
          </cell>
          <cell r="S893" t="str">
            <v>1hasen</v>
          </cell>
          <cell r="T893" t="str">
            <v>1afaf</v>
          </cell>
          <cell r="U893" t="str">
            <v>damascus</v>
          </cell>
          <cell r="V893" t="str">
            <v/>
          </cell>
          <cell r="W893" t="str">
            <v/>
          </cell>
          <cell r="X893" t="str">
            <v/>
          </cell>
          <cell r="Y893" t="str">
            <v/>
          </cell>
          <cell r="Z893" t="str">
            <v/>
          </cell>
          <cell r="AA893" t="str">
            <v/>
          </cell>
          <cell r="AB893" t="str">
            <v/>
          </cell>
          <cell r="AC893" t="str">
            <v/>
          </cell>
        </row>
        <row r="894">
          <cell r="A894">
            <v>522000</v>
          </cell>
          <cell r="B894" t="str">
            <v>روعة غنام</v>
          </cell>
          <cell r="C894" t="str">
            <v>فيصل</v>
          </cell>
          <cell r="D894" t="str">
            <v>سلوى</v>
          </cell>
          <cell r="E894" t="str">
            <v>أنثى</v>
          </cell>
          <cell r="F894" t="str">
            <v>دمشق</v>
          </cell>
          <cell r="G894">
            <v>29651</v>
          </cell>
          <cell r="H894" t="str">
            <v>العربية السورية</v>
          </cell>
          <cell r="I894" t="str">
            <v>الثالثة</v>
          </cell>
          <cell r="J894" t="str">
            <v>فنون نسوية</v>
          </cell>
          <cell r="K894" t="str">
            <v/>
          </cell>
          <cell r="Q894" t="str">
            <v/>
          </cell>
          <cell r="R894" t="str">
            <v>RAWAA GHANAM</v>
          </cell>
          <cell r="S894" t="str">
            <v>FIESAL</v>
          </cell>
          <cell r="T894" t="str">
            <v>SALWA</v>
          </cell>
          <cell r="U894" t="str">
            <v>DAMASCUS</v>
          </cell>
          <cell r="V894" t="str">
            <v/>
          </cell>
          <cell r="W894" t="str">
            <v/>
          </cell>
          <cell r="X894" t="str">
            <v/>
          </cell>
          <cell r="Y894" t="str">
            <v/>
          </cell>
          <cell r="Z894" t="str">
            <v/>
          </cell>
          <cell r="AA894" t="str">
            <v/>
          </cell>
          <cell r="AB894" t="str">
            <v/>
          </cell>
          <cell r="AC894" t="str">
            <v/>
          </cell>
        </row>
        <row r="895">
          <cell r="A895">
            <v>522008</v>
          </cell>
          <cell r="B895" t="str">
            <v>رولا عثمان</v>
          </cell>
          <cell r="C895" t="str">
            <v>محمود</v>
          </cell>
          <cell r="D895" t="str">
            <v>ماجده</v>
          </cell>
          <cell r="E895" t="str">
            <v>أنثى</v>
          </cell>
          <cell r="F895" t="str">
            <v>دمشق</v>
          </cell>
          <cell r="G895">
            <v>36161</v>
          </cell>
          <cell r="H895" t="str">
            <v>العربية السورية</v>
          </cell>
          <cell r="I895" t="str">
            <v>الرابعة</v>
          </cell>
          <cell r="J895" t="str">
            <v>فنون نسوية</v>
          </cell>
          <cell r="K895" t="str">
            <v/>
          </cell>
          <cell r="Q895" t="str">
            <v/>
          </cell>
          <cell r="R895" t="str">
            <v>rola othman</v>
          </cell>
          <cell r="S895" t="str">
            <v>mahmod</v>
          </cell>
          <cell r="T895" t="str">
            <v>majeda</v>
          </cell>
          <cell r="U895" t="str">
            <v>damascus</v>
          </cell>
          <cell r="V895" t="str">
            <v/>
          </cell>
          <cell r="W895" t="str">
            <v/>
          </cell>
          <cell r="X895" t="str">
            <v/>
          </cell>
          <cell r="Y895" t="str">
            <v/>
          </cell>
          <cell r="Z895" t="str">
            <v/>
          </cell>
          <cell r="AA895" t="str">
            <v/>
          </cell>
          <cell r="AB895" t="str">
            <v/>
          </cell>
          <cell r="AC895" t="str">
            <v/>
          </cell>
        </row>
        <row r="896">
          <cell r="A896">
            <v>522010</v>
          </cell>
          <cell r="B896" t="str">
            <v>رولا قزيح</v>
          </cell>
          <cell r="C896" t="str">
            <v>خالد</v>
          </cell>
          <cell r="D896" t="str">
            <v>خديجه</v>
          </cell>
          <cell r="E896" t="str">
            <v>أنثى</v>
          </cell>
          <cell r="F896" t="str">
            <v>دمشق</v>
          </cell>
          <cell r="G896">
            <v>36112</v>
          </cell>
          <cell r="H896" t="str">
            <v>العربية السورية</v>
          </cell>
          <cell r="I896" t="str">
            <v>الرابعة</v>
          </cell>
          <cell r="J896" t="str">
            <v>أدبي</v>
          </cell>
          <cell r="K896">
            <v>2017</v>
          </cell>
          <cell r="Q896" t="str">
            <v/>
          </cell>
          <cell r="R896" t="str">
            <v>ROULA KZIH</v>
          </cell>
          <cell r="S896" t="str">
            <v>KHALED</v>
          </cell>
          <cell r="T896" t="str">
            <v>KHADIJEH</v>
          </cell>
          <cell r="U896" t="str">
            <v>DAMASCUS</v>
          </cell>
          <cell r="V896" t="str">
            <v/>
          </cell>
          <cell r="W896" t="str">
            <v/>
          </cell>
          <cell r="X896" t="str">
            <v/>
          </cell>
          <cell r="Y896" t="str">
            <v/>
          </cell>
          <cell r="Z896" t="str">
            <v/>
          </cell>
          <cell r="AA896" t="str">
            <v/>
          </cell>
          <cell r="AB896" t="str">
            <v/>
          </cell>
          <cell r="AC896" t="str">
            <v/>
          </cell>
        </row>
        <row r="897">
          <cell r="A897">
            <v>522015</v>
          </cell>
          <cell r="B897" t="str">
            <v>ريام الجندلي</v>
          </cell>
          <cell r="C897" t="str">
            <v>محمد</v>
          </cell>
          <cell r="D897" t="str">
            <v>فاطمه</v>
          </cell>
          <cell r="E897" t="str">
            <v>أنثى</v>
          </cell>
          <cell r="F897" t="str">
            <v>دير عطيه</v>
          </cell>
          <cell r="G897">
            <v>36032</v>
          </cell>
          <cell r="H897" t="str">
            <v>العربية السورية</v>
          </cell>
          <cell r="I897" t="str">
            <v>الثالثة</v>
          </cell>
          <cell r="J897" t="str">
            <v>علمي</v>
          </cell>
          <cell r="K897" t="str">
            <v/>
          </cell>
          <cell r="Q897" t="str">
            <v/>
          </cell>
          <cell r="R897" t="str">
            <v>REYAAM ALJANDALI</v>
          </cell>
          <cell r="S897" t="str">
            <v>MOHAMAD</v>
          </cell>
          <cell r="T897" t="str">
            <v>FATIMA</v>
          </cell>
          <cell r="U897" t="str">
            <v>DAMAS SUBURB</v>
          </cell>
          <cell r="V897" t="str">
            <v/>
          </cell>
          <cell r="W897" t="str">
            <v/>
          </cell>
          <cell r="X897" t="str">
            <v/>
          </cell>
          <cell r="Y897" t="str">
            <v/>
          </cell>
          <cell r="Z897" t="str">
            <v/>
          </cell>
          <cell r="AA897" t="str">
            <v/>
          </cell>
          <cell r="AB897" t="str">
            <v/>
          </cell>
          <cell r="AC897" t="str">
            <v/>
          </cell>
        </row>
        <row r="898">
          <cell r="A898">
            <v>522017</v>
          </cell>
          <cell r="B898" t="str">
            <v>ريتا صالح</v>
          </cell>
          <cell r="C898" t="str">
            <v>بسام</v>
          </cell>
          <cell r="D898" t="str">
            <v>لودي</v>
          </cell>
          <cell r="E898" t="str">
            <v>أنثى</v>
          </cell>
          <cell r="F898" t="str">
            <v>دمشق</v>
          </cell>
          <cell r="G898">
            <v>35943</v>
          </cell>
          <cell r="H898" t="str">
            <v>العربية السورية</v>
          </cell>
          <cell r="I898" t="str">
            <v>الثانية</v>
          </cell>
          <cell r="J898" t="str">
            <v>علمي</v>
          </cell>
          <cell r="L898" t="str">
            <v>اللاذقية</v>
          </cell>
          <cell r="Q898" t="str">
            <v/>
          </cell>
          <cell r="R898" t="str">
            <v>rita</v>
          </cell>
          <cell r="S898" t="str">
            <v>bassam</v>
          </cell>
          <cell r="T898" t="str">
            <v>lodi</v>
          </cell>
          <cell r="U898" t="str">
            <v>damas</v>
          </cell>
          <cell r="V898" t="str">
            <v/>
          </cell>
          <cell r="W898" t="str">
            <v/>
          </cell>
          <cell r="X898" t="str">
            <v/>
          </cell>
          <cell r="Y898" t="str">
            <v/>
          </cell>
          <cell r="Z898" t="str">
            <v/>
          </cell>
          <cell r="AA898" t="str">
            <v/>
          </cell>
          <cell r="AB898" t="str">
            <v/>
          </cell>
          <cell r="AC898" t="str">
            <v/>
          </cell>
        </row>
        <row r="899">
          <cell r="A899">
            <v>522020</v>
          </cell>
          <cell r="B899" t="str">
            <v>ريم أبو الحسن</v>
          </cell>
          <cell r="C899" t="str">
            <v>بسام</v>
          </cell>
          <cell r="D899" t="str">
            <v>ناهده</v>
          </cell>
          <cell r="E899" t="str">
            <v>أنثى</v>
          </cell>
          <cell r="F899" t="str">
            <v>اشرفية صحنايا</v>
          </cell>
          <cell r="G899">
            <v>32852</v>
          </cell>
          <cell r="H899" t="str">
            <v>العربية السورية</v>
          </cell>
          <cell r="I899" t="str">
            <v>الثانية</v>
          </cell>
          <cell r="J899" t="str">
            <v>فنون نسوية</v>
          </cell>
          <cell r="K899">
            <v>2009</v>
          </cell>
        </row>
        <row r="900">
          <cell r="A900">
            <v>522022</v>
          </cell>
          <cell r="B900" t="str">
            <v>ريم الجمعة</v>
          </cell>
          <cell r="C900" t="str">
            <v>محمد</v>
          </cell>
          <cell r="D900" t="str">
            <v>عبير</v>
          </cell>
          <cell r="E900" t="str">
            <v>أنثى</v>
          </cell>
          <cell r="F900" t="str">
            <v xml:space="preserve">قباسين
</v>
          </cell>
          <cell r="G900">
            <v>35545</v>
          </cell>
          <cell r="H900" t="str">
            <v>العربية السورية</v>
          </cell>
          <cell r="I900" t="str">
            <v>الرابعة</v>
          </cell>
          <cell r="J900" t="str">
            <v>علمي</v>
          </cell>
          <cell r="K900">
            <v>2017</v>
          </cell>
          <cell r="L900" t="str">
            <v>دمشق</v>
          </cell>
        </row>
        <row r="901">
          <cell r="A901">
            <v>522023</v>
          </cell>
          <cell r="B901" t="str">
            <v>ريم الحاج علي</v>
          </cell>
          <cell r="C901" t="str">
            <v>كمال</v>
          </cell>
          <cell r="D901" t="str">
            <v>نهديه</v>
          </cell>
          <cell r="E901" t="str">
            <v>أنثى</v>
          </cell>
          <cell r="F901" t="str">
            <v>دمشق</v>
          </cell>
          <cell r="G901" t="str">
            <v>1/14/1998</v>
          </cell>
          <cell r="H901" t="str">
            <v>العربية السورية</v>
          </cell>
          <cell r="I901" t="str">
            <v>الثانية</v>
          </cell>
          <cell r="J901" t="str">
            <v>أدبي</v>
          </cell>
          <cell r="K901" t="str">
            <v>2015</v>
          </cell>
          <cell r="L901" t="str">
            <v>ريف دمشق</v>
          </cell>
          <cell r="Q901" t="str">
            <v/>
          </cell>
          <cell r="R901" t="str">
            <v>REEM ALHAJ ALI</v>
          </cell>
          <cell r="S901" t="str">
            <v>KAMAL</v>
          </cell>
          <cell r="T901" t="str">
            <v>NAHDIEH</v>
          </cell>
          <cell r="U901" t="str">
            <v>DAMASCUS</v>
          </cell>
          <cell r="V901" t="str">
            <v/>
          </cell>
          <cell r="W901" t="str">
            <v/>
          </cell>
          <cell r="X901" t="str">
            <v/>
          </cell>
          <cell r="Y901" t="str">
            <v/>
          </cell>
          <cell r="Z901" t="str">
            <v/>
          </cell>
          <cell r="AA901" t="str">
            <v/>
          </cell>
          <cell r="AB901" t="str">
            <v/>
          </cell>
          <cell r="AC901" t="str">
            <v/>
          </cell>
        </row>
        <row r="902">
          <cell r="A902">
            <v>522027</v>
          </cell>
          <cell r="B902" t="str">
            <v>ريم أبو ربعية</v>
          </cell>
          <cell r="C902" t="str">
            <v>أحمد منذر</v>
          </cell>
          <cell r="D902" t="str">
            <v>سلوى</v>
          </cell>
          <cell r="E902" t="str">
            <v>أنثى</v>
          </cell>
          <cell r="F902" t="str">
            <v>حماه</v>
          </cell>
          <cell r="G902">
            <v>27083</v>
          </cell>
          <cell r="H902" t="str">
            <v>العربية السورية</v>
          </cell>
          <cell r="I902" t="str">
            <v>الرابعة</v>
          </cell>
          <cell r="J902" t="str">
            <v>علمي</v>
          </cell>
          <cell r="L902" t="str">
            <v>اللاذقية</v>
          </cell>
          <cell r="Q902" t="str">
            <v/>
          </cell>
          <cell r="R902" t="str">
            <v>REEM ABO REBIEH</v>
          </cell>
          <cell r="S902" t="str">
            <v>AHMAD MONZER</v>
          </cell>
          <cell r="T902" t="str">
            <v>SALWA</v>
          </cell>
          <cell r="U902" t="str">
            <v>HAMA</v>
          </cell>
          <cell r="V902" t="str">
            <v/>
          </cell>
          <cell r="W902" t="str">
            <v/>
          </cell>
          <cell r="X902" t="str">
            <v/>
          </cell>
          <cell r="Y902" t="str">
            <v/>
          </cell>
          <cell r="Z902" t="str">
            <v/>
          </cell>
          <cell r="AA902" t="str">
            <v/>
          </cell>
          <cell r="AB902" t="str">
            <v/>
          </cell>
          <cell r="AC902" t="str">
            <v/>
          </cell>
        </row>
        <row r="903">
          <cell r="A903">
            <v>522029</v>
          </cell>
          <cell r="B903" t="str">
            <v>ريم حيدر</v>
          </cell>
          <cell r="C903" t="str">
            <v>فواز</v>
          </cell>
          <cell r="D903" t="str">
            <v>نجاح</v>
          </cell>
          <cell r="E903" t="str">
            <v>أنثى</v>
          </cell>
          <cell r="F903" t="str">
            <v>دمشق</v>
          </cell>
          <cell r="G903">
            <v>35842</v>
          </cell>
          <cell r="H903" t="str">
            <v>العربية السورية</v>
          </cell>
          <cell r="I903" t="str">
            <v>الرابعة</v>
          </cell>
          <cell r="J903" t="str">
            <v>أدبي</v>
          </cell>
          <cell r="Q903" t="str">
            <v/>
          </cell>
          <cell r="R903" t="str">
            <v>REEM HAIDER</v>
          </cell>
          <cell r="S903" t="str">
            <v>FAWAZ</v>
          </cell>
          <cell r="T903" t="str">
            <v>NAJAH</v>
          </cell>
          <cell r="U903" t="str">
            <v>DAMASCUS</v>
          </cell>
          <cell r="V903" t="str">
            <v/>
          </cell>
          <cell r="W903" t="str">
            <v/>
          </cell>
          <cell r="X903" t="str">
            <v/>
          </cell>
          <cell r="Y903" t="str">
            <v/>
          </cell>
          <cell r="Z903" t="str">
            <v/>
          </cell>
          <cell r="AA903" t="str">
            <v/>
          </cell>
          <cell r="AB903" t="str">
            <v/>
          </cell>
          <cell r="AC903" t="str">
            <v/>
          </cell>
        </row>
        <row r="904">
          <cell r="A904">
            <v>522034</v>
          </cell>
          <cell r="B904" t="str">
            <v>ريم قرمان</v>
          </cell>
          <cell r="C904" t="str">
            <v>حجازي</v>
          </cell>
          <cell r="D904" t="str">
            <v>وداد</v>
          </cell>
          <cell r="E904" t="str">
            <v>أنثى</v>
          </cell>
          <cell r="F904" t="str">
            <v>الفوعه</v>
          </cell>
          <cell r="G904">
            <v>30133</v>
          </cell>
          <cell r="H904" t="str">
            <v>العربية السورية</v>
          </cell>
          <cell r="I904" t="str">
            <v>الثالثة</v>
          </cell>
          <cell r="J904" t="str">
            <v>أدبي</v>
          </cell>
          <cell r="L904" t="str">
            <v>حلب</v>
          </cell>
          <cell r="Q904" t="str">
            <v/>
          </cell>
          <cell r="R904" t="str">
            <v>reem qarman</v>
          </cell>
          <cell r="S904" t="str">
            <v>hijaze</v>
          </cell>
          <cell r="T904" t="str">
            <v>wedad</v>
          </cell>
          <cell r="U904" t="str">
            <v>alfoaa</v>
          </cell>
          <cell r="V904" t="str">
            <v/>
          </cell>
          <cell r="W904" t="str">
            <v/>
          </cell>
          <cell r="X904" t="str">
            <v/>
          </cell>
          <cell r="Y904" t="str">
            <v/>
          </cell>
          <cell r="Z904" t="str">
            <v/>
          </cell>
          <cell r="AA904" t="str">
            <v/>
          </cell>
          <cell r="AB904" t="str">
            <v/>
          </cell>
          <cell r="AC904" t="str">
            <v/>
          </cell>
        </row>
        <row r="905">
          <cell r="A905">
            <v>522038</v>
          </cell>
          <cell r="B905" t="str">
            <v>ريم مرزا</v>
          </cell>
          <cell r="C905" t="str">
            <v>فواز</v>
          </cell>
          <cell r="D905" t="str">
            <v>غالية</v>
          </cell>
          <cell r="E905" t="str">
            <v>أنثى</v>
          </cell>
          <cell r="F905" t="str">
            <v>كسوه</v>
          </cell>
          <cell r="G905">
            <v>36227</v>
          </cell>
          <cell r="H905" t="str">
            <v>العربية السورية</v>
          </cell>
          <cell r="I905" t="str">
            <v>الرابعة</v>
          </cell>
          <cell r="J905" t="str">
            <v>أدبي</v>
          </cell>
          <cell r="L905" t="str">
            <v>القنيطرة</v>
          </cell>
          <cell r="Q905" t="str">
            <v/>
          </cell>
          <cell r="R905" t="str">
            <v>REEM MARZA</v>
          </cell>
          <cell r="S905" t="str">
            <v>FAWAZ</v>
          </cell>
          <cell r="T905" t="str">
            <v>GHALIA</v>
          </cell>
          <cell r="U905" t="str">
            <v>DAMAS SUBURB</v>
          </cell>
          <cell r="V905" t="str">
            <v/>
          </cell>
          <cell r="W905" t="str">
            <v/>
          </cell>
          <cell r="X905" t="str">
            <v/>
          </cell>
          <cell r="Y905" t="str">
            <v/>
          </cell>
          <cell r="Z905" t="str">
            <v/>
          </cell>
          <cell r="AA905" t="str">
            <v/>
          </cell>
          <cell r="AB905" t="str">
            <v/>
          </cell>
          <cell r="AC905" t="str">
            <v/>
          </cell>
        </row>
        <row r="906">
          <cell r="A906">
            <v>522041</v>
          </cell>
          <cell r="B906" t="str">
            <v>ريم يونس</v>
          </cell>
          <cell r="C906" t="str">
            <v>محمدشريف</v>
          </cell>
          <cell r="D906" t="str">
            <v>هبا</v>
          </cell>
          <cell r="E906" t="str">
            <v>أنثى</v>
          </cell>
          <cell r="F906" t="str">
            <v>دمشق</v>
          </cell>
          <cell r="G906">
            <v>36316</v>
          </cell>
          <cell r="H906" t="str">
            <v>العربية السورية</v>
          </cell>
          <cell r="I906" t="str">
            <v>الرابعة</v>
          </cell>
          <cell r="J906" t="str">
            <v>علمي</v>
          </cell>
          <cell r="K906">
            <v>2017</v>
          </cell>
          <cell r="Q906" t="str">
            <v/>
          </cell>
          <cell r="R906" t="str">
            <v>REEM YONAS</v>
          </cell>
          <cell r="S906" t="str">
            <v>MHD SHAREF</v>
          </cell>
          <cell r="T906" t="str">
            <v>HIBA</v>
          </cell>
          <cell r="U906" t="str">
            <v>DAMASCUS</v>
          </cell>
          <cell r="V906" t="str">
            <v/>
          </cell>
          <cell r="W906" t="str">
            <v/>
          </cell>
          <cell r="X906" t="str">
            <v/>
          </cell>
          <cell r="Y906" t="str">
            <v/>
          </cell>
          <cell r="Z906" t="str">
            <v/>
          </cell>
          <cell r="AA906" t="str">
            <v/>
          </cell>
          <cell r="AB906" t="str">
            <v/>
          </cell>
          <cell r="AC906" t="str">
            <v/>
          </cell>
        </row>
        <row r="907">
          <cell r="A907">
            <v>522054</v>
          </cell>
          <cell r="B907" t="str">
            <v>زهر النابلسي</v>
          </cell>
          <cell r="C907" t="str">
            <v>محمد</v>
          </cell>
          <cell r="D907" t="str">
            <v>حليمه</v>
          </cell>
          <cell r="E907" t="str">
            <v>أنثى</v>
          </cell>
          <cell r="F907" t="str">
            <v>درعا</v>
          </cell>
          <cell r="G907">
            <v>35431</v>
          </cell>
          <cell r="H907" t="str">
            <v>العربية السورية</v>
          </cell>
          <cell r="I907" t="str">
            <v>الثالثة</v>
          </cell>
          <cell r="J907" t="str">
            <v>أدبي</v>
          </cell>
          <cell r="K907" t="str">
            <v/>
          </cell>
          <cell r="Q907" t="str">
            <v/>
          </cell>
          <cell r="R907" t="str">
            <v>ZAHR ALNABELSI</v>
          </cell>
          <cell r="S907" t="str">
            <v>MOHAMMED</v>
          </cell>
          <cell r="T907" t="str">
            <v>HALIMA</v>
          </cell>
          <cell r="U907" t="str">
            <v>DARAA</v>
          </cell>
          <cell r="V907" t="str">
            <v/>
          </cell>
          <cell r="W907" t="str">
            <v/>
          </cell>
          <cell r="X907" t="str">
            <v/>
          </cell>
          <cell r="Y907" t="str">
            <v/>
          </cell>
          <cell r="Z907" t="str">
            <v/>
          </cell>
          <cell r="AA907" t="str">
            <v/>
          </cell>
          <cell r="AB907" t="str">
            <v/>
          </cell>
          <cell r="AC907" t="str">
            <v/>
          </cell>
        </row>
        <row r="908">
          <cell r="A908">
            <v>522057</v>
          </cell>
          <cell r="B908" t="str">
            <v>زهور المصري</v>
          </cell>
          <cell r="C908" t="str">
            <v>فايز</v>
          </cell>
          <cell r="D908" t="str">
            <v>صفاء</v>
          </cell>
          <cell r="E908" t="str">
            <v>أنثى</v>
          </cell>
          <cell r="F908" t="str">
            <v>دمشق</v>
          </cell>
          <cell r="G908">
            <v>33482</v>
          </cell>
          <cell r="H908" t="str">
            <v>العربية السورية</v>
          </cell>
          <cell r="I908" t="str">
            <v>الرابعة</v>
          </cell>
          <cell r="J908" t="str">
            <v>فنون نسوية</v>
          </cell>
          <cell r="Q908" t="str">
            <v/>
          </cell>
          <cell r="R908" t="str">
            <v>ZHOUR ALMASRI</v>
          </cell>
          <cell r="S908" t="str">
            <v>FAYEZ</v>
          </cell>
          <cell r="T908" t="str">
            <v>SAFAA</v>
          </cell>
          <cell r="U908" t="str">
            <v>DAMASCUS</v>
          </cell>
          <cell r="V908" t="str">
            <v/>
          </cell>
          <cell r="W908" t="str">
            <v/>
          </cell>
          <cell r="X908" t="str">
            <v/>
          </cell>
          <cell r="Y908" t="str">
            <v/>
          </cell>
          <cell r="Z908" t="str">
            <v/>
          </cell>
          <cell r="AA908" t="str">
            <v/>
          </cell>
          <cell r="AB908" t="str">
            <v/>
          </cell>
          <cell r="AC908" t="str">
            <v/>
          </cell>
        </row>
        <row r="909">
          <cell r="A909">
            <v>522070</v>
          </cell>
          <cell r="B909" t="str">
            <v>زينه بابا كرد</v>
          </cell>
          <cell r="C909" t="str">
            <v>مصطفى</v>
          </cell>
          <cell r="D909" t="str">
            <v>نادية</v>
          </cell>
          <cell r="E909" t="str">
            <v>أنثى</v>
          </cell>
          <cell r="F909" t="str">
            <v>دمشق</v>
          </cell>
          <cell r="G909">
            <v>33660</v>
          </cell>
          <cell r="H909" t="str">
            <v>العربية السورية</v>
          </cell>
          <cell r="I909" t="str">
            <v>الثانية</v>
          </cell>
          <cell r="J909" t="str">
            <v>فنون نسوية</v>
          </cell>
        </row>
        <row r="910">
          <cell r="A910">
            <v>522071</v>
          </cell>
          <cell r="B910" t="str">
            <v>زينه حوراني</v>
          </cell>
          <cell r="C910" t="str">
            <v>محمود</v>
          </cell>
          <cell r="D910" t="str">
            <v>ندى</v>
          </cell>
          <cell r="E910" t="str">
            <v>أنثى</v>
          </cell>
          <cell r="F910" t="str">
            <v>دمشق</v>
          </cell>
          <cell r="G910">
            <v>36057</v>
          </cell>
          <cell r="H910" t="str">
            <v>العربية السورية</v>
          </cell>
          <cell r="I910" t="str">
            <v>الثانية</v>
          </cell>
          <cell r="J910" t="str">
            <v>فنون نسوية</v>
          </cell>
          <cell r="Q910" t="str">
            <v/>
          </cell>
          <cell r="R910" t="str">
            <v>Zena horane</v>
          </cell>
          <cell r="S910" t="str">
            <v>Mohmod</v>
          </cell>
          <cell r="T910" t="str">
            <v>Nada</v>
          </cell>
          <cell r="U910" t="str">
            <v>Damascus</v>
          </cell>
        </row>
        <row r="911">
          <cell r="A911">
            <v>522072</v>
          </cell>
          <cell r="B911" t="str">
            <v>سائدة محمدالحاج مصطفى</v>
          </cell>
          <cell r="C911" t="str">
            <v>صبحي</v>
          </cell>
          <cell r="D911" t="str">
            <v>نوال</v>
          </cell>
          <cell r="E911" t="str">
            <v>أنثى</v>
          </cell>
          <cell r="F911" t="str">
            <v>مخيم اليرموك</v>
          </cell>
          <cell r="G911">
            <v>31880</v>
          </cell>
          <cell r="H911" t="str">
            <v>الفلسطينية السورية</v>
          </cell>
          <cell r="I911" t="str">
            <v>الرابعة</v>
          </cell>
          <cell r="J911" t="str">
            <v>فنون نسوية</v>
          </cell>
          <cell r="K911">
            <v>2005</v>
          </cell>
          <cell r="L911" t="str">
            <v>ريف دمشق</v>
          </cell>
          <cell r="Q911" t="str">
            <v/>
          </cell>
          <cell r="R911" t="str">
            <v>saeeda mostafa</v>
          </cell>
          <cell r="S911" t="str">
            <v>sobhi</v>
          </cell>
          <cell r="T911" t="str">
            <v>nawal</v>
          </cell>
          <cell r="U911" t="str">
            <v>mpkhayam alyarmouq</v>
          </cell>
          <cell r="V911" t="str">
            <v/>
          </cell>
          <cell r="W911" t="str">
            <v/>
          </cell>
          <cell r="X911" t="str">
            <v/>
          </cell>
          <cell r="Y911" t="str">
            <v/>
          </cell>
          <cell r="Z911" t="str">
            <v/>
          </cell>
          <cell r="AA911" t="str">
            <v/>
          </cell>
          <cell r="AB911" t="str">
            <v/>
          </cell>
          <cell r="AC911" t="str">
            <v/>
          </cell>
        </row>
        <row r="912">
          <cell r="A912">
            <v>522076</v>
          </cell>
          <cell r="B912" t="str">
            <v>ساره الاسعد</v>
          </cell>
          <cell r="C912" t="str">
            <v>حسن</v>
          </cell>
          <cell r="D912" t="str">
            <v>يسرى</v>
          </cell>
          <cell r="E912" t="str">
            <v>أنثى</v>
          </cell>
          <cell r="F912" t="str">
            <v xml:space="preserve">السيدة زينب </v>
          </cell>
          <cell r="G912">
            <v>35330</v>
          </cell>
          <cell r="H912" t="str">
            <v>العربية السورية</v>
          </cell>
          <cell r="I912" t="str">
            <v>الرابعة</v>
          </cell>
          <cell r="J912" t="str">
            <v>أدبي</v>
          </cell>
          <cell r="L912" t="str">
            <v>القنيطرة</v>
          </cell>
          <cell r="Q912" t="str">
            <v/>
          </cell>
          <cell r="R912" t="str">
            <v>sara  alasaad</v>
          </cell>
          <cell r="S912" t="str">
            <v xml:space="preserve">hasn </v>
          </cell>
          <cell r="T912" t="str">
            <v>ysra</v>
          </cell>
          <cell r="U912" t="str">
            <v>reef damascous</v>
          </cell>
          <cell r="V912" t="str">
            <v/>
          </cell>
          <cell r="W912" t="str">
            <v/>
          </cell>
          <cell r="X912" t="str">
            <v/>
          </cell>
          <cell r="Y912" t="str">
            <v/>
          </cell>
          <cell r="Z912" t="str">
            <v/>
          </cell>
          <cell r="AA912" t="str">
            <v/>
          </cell>
          <cell r="AB912" t="str">
            <v/>
          </cell>
          <cell r="AC912" t="str">
            <v/>
          </cell>
        </row>
        <row r="913">
          <cell r="A913">
            <v>522077</v>
          </cell>
          <cell r="B913" t="str">
            <v>ساره العتر</v>
          </cell>
          <cell r="C913" t="str">
            <v>محمدنبيل</v>
          </cell>
          <cell r="D913" t="str">
            <v>ايمان</v>
          </cell>
          <cell r="E913" t="str">
            <v>أنثى</v>
          </cell>
          <cell r="F913" t="str">
            <v>الكويت</v>
          </cell>
          <cell r="G913">
            <v>32678</v>
          </cell>
          <cell r="H913" t="str">
            <v>العربية السورية</v>
          </cell>
          <cell r="I913" t="str">
            <v>الرابعة حديث</v>
          </cell>
          <cell r="J913" t="str">
            <v>أدبي</v>
          </cell>
          <cell r="Q913" t="str">
            <v/>
          </cell>
          <cell r="R913" t="str">
            <v>SARAHA ALATER</v>
          </cell>
          <cell r="S913" t="str">
            <v>MHD NABIEL</v>
          </cell>
          <cell r="T913" t="str">
            <v>EMAN</v>
          </cell>
          <cell r="U913" t="str">
            <v>DAMASCUS</v>
          </cell>
          <cell r="V913" t="str">
            <v/>
          </cell>
          <cell r="W913" t="str">
            <v/>
          </cell>
          <cell r="X913" t="str">
            <v/>
          </cell>
          <cell r="Y913" t="str">
            <v/>
          </cell>
          <cell r="Z913" t="str">
            <v/>
          </cell>
          <cell r="AA913" t="str">
            <v/>
          </cell>
          <cell r="AB913" t="str">
            <v/>
          </cell>
          <cell r="AC913" t="str">
            <v/>
          </cell>
        </row>
        <row r="914">
          <cell r="A914">
            <v>522082</v>
          </cell>
          <cell r="B914" t="str">
            <v>ساره شموط</v>
          </cell>
          <cell r="C914" t="str">
            <v>محمد سامر</v>
          </cell>
          <cell r="D914" t="str">
            <v>هناده</v>
          </cell>
          <cell r="E914" t="str">
            <v>أنثى</v>
          </cell>
          <cell r="F914" t="str">
            <v>دمشق</v>
          </cell>
          <cell r="G914">
            <v>35066</v>
          </cell>
          <cell r="H914" t="str">
            <v>العربية السورية</v>
          </cell>
          <cell r="I914" t="str">
            <v>الثالثة</v>
          </cell>
          <cell r="J914" t="str">
            <v>أدبي</v>
          </cell>
          <cell r="K914" t="str">
            <v/>
          </cell>
          <cell r="Q914" t="str">
            <v/>
          </cell>
          <cell r="R914" t="str">
            <v>SARHA SHAMOUT</v>
          </cell>
          <cell r="S914" t="str">
            <v>MHD SAMER</v>
          </cell>
          <cell r="T914" t="str">
            <v>HANADA</v>
          </cell>
          <cell r="U914" t="str">
            <v>DAMASCUS</v>
          </cell>
          <cell r="V914" t="str">
            <v/>
          </cell>
          <cell r="W914" t="str">
            <v/>
          </cell>
          <cell r="X914" t="str">
            <v/>
          </cell>
          <cell r="Y914" t="str">
            <v/>
          </cell>
          <cell r="Z914" t="str">
            <v/>
          </cell>
          <cell r="AA914" t="str">
            <v/>
          </cell>
          <cell r="AB914" t="str">
            <v/>
          </cell>
          <cell r="AC914" t="str">
            <v/>
          </cell>
        </row>
        <row r="915">
          <cell r="A915">
            <v>522084</v>
          </cell>
          <cell r="B915" t="str">
            <v>ساره صالح</v>
          </cell>
          <cell r="C915" t="str">
            <v>سمير</v>
          </cell>
          <cell r="D915" t="str">
            <v>فايزة</v>
          </cell>
          <cell r="E915" t="str">
            <v>أنثى</v>
          </cell>
          <cell r="F915" t="str">
            <v>اللاذقيه</v>
          </cell>
          <cell r="G915">
            <v>35340</v>
          </cell>
          <cell r="H915" t="str">
            <v>العربية السورية</v>
          </cell>
          <cell r="I915" t="str">
            <v>الثالثة</v>
          </cell>
          <cell r="J915" t="str">
            <v>علمي</v>
          </cell>
          <cell r="L915" t="str">
            <v>اللاذقية</v>
          </cell>
          <cell r="Q915" t="str">
            <v/>
          </cell>
          <cell r="R915" t="str">
            <v>SARA SALEH</v>
          </cell>
          <cell r="S915" t="str">
            <v>SAMIR</v>
          </cell>
          <cell r="T915" t="str">
            <v>FAYZA</v>
          </cell>
          <cell r="U915" t="str">
            <v>LATAAKIA</v>
          </cell>
          <cell r="V915" t="str">
            <v/>
          </cell>
          <cell r="W915" t="str">
            <v/>
          </cell>
          <cell r="X915" t="str">
            <v>م</v>
          </cell>
          <cell r="Y915" t="str">
            <v>م</v>
          </cell>
          <cell r="Z915" t="str">
            <v>م</v>
          </cell>
          <cell r="AA915" t="str">
            <v>م</v>
          </cell>
          <cell r="AB915" t="str">
            <v>م</v>
          </cell>
          <cell r="AC915" t="str">
            <v/>
          </cell>
        </row>
        <row r="916">
          <cell r="A916">
            <v>522088</v>
          </cell>
          <cell r="B916" t="str">
            <v>سالي المكاري</v>
          </cell>
          <cell r="C916" t="str">
            <v>محمد</v>
          </cell>
          <cell r="D916" t="str">
            <v>نسرين</v>
          </cell>
          <cell r="E916" t="str">
            <v>أنثى</v>
          </cell>
          <cell r="F916" t="str">
            <v xml:space="preserve">دمشق </v>
          </cell>
          <cell r="G916">
            <v>31509</v>
          </cell>
          <cell r="H916" t="str">
            <v>العربية السورية</v>
          </cell>
          <cell r="I916" t="str">
            <v>الثالثة</v>
          </cell>
          <cell r="J916" t="str">
            <v>أدبي</v>
          </cell>
          <cell r="Q916" t="str">
            <v/>
          </cell>
          <cell r="R916" t="str">
            <v>Sally Almakare</v>
          </cell>
          <cell r="S916" t="str">
            <v>Mohammad</v>
          </cell>
          <cell r="T916" t="str">
            <v>Nsreen</v>
          </cell>
          <cell r="U916" t="str">
            <v>Damascus</v>
          </cell>
          <cell r="V916" t="str">
            <v/>
          </cell>
          <cell r="W916" t="str">
            <v/>
          </cell>
          <cell r="X916" t="str">
            <v/>
          </cell>
          <cell r="Y916" t="str">
            <v/>
          </cell>
          <cell r="Z916" t="str">
            <v/>
          </cell>
          <cell r="AA916" t="str">
            <v/>
          </cell>
          <cell r="AB916" t="str">
            <v/>
          </cell>
          <cell r="AC916" t="str">
            <v/>
          </cell>
        </row>
        <row r="917">
          <cell r="A917">
            <v>522090</v>
          </cell>
          <cell r="B917" t="str">
            <v>ساميه الطرشان</v>
          </cell>
          <cell r="C917" t="str">
            <v>قاسم</v>
          </cell>
          <cell r="D917" t="str">
            <v>عائده</v>
          </cell>
          <cell r="E917" t="str">
            <v>أنثى</v>
          </cell>
          <cell r="F917" t="str">
            <v>الطيبه</v>
          </cell>
          <cell r="G917">
            <v>30152</v>
          </cell>
          <cell r="H917" t="str">
            <v>العربية السورية</v>
          </cell>
          <cell r="I917" t="str">
            <v>الرابعة</v>
          </cell>
          <cell r="J917" t="str">
            <v>أدبي</v>
          </cell>
          <cell r="K917">
            <v>2000</v>
          </cell>
          <cell r="L917" t="str">
            <v>ريف دمشق</v>
          </cell>
        </row>
        <row r="918">
          <cell r="A918">
            <v>522094</v>
          </cell>
          <cell r="B918" t="str">
            <v>سبته كريم</v>
          </cell>
          <cell r="C918" t="str">
            <v>قاسم</v>
          </cell>
          <cell r="D918" t="str">
            <v>اميرة</v>
          </cell>
          <cell r="E918" t="str">
            <v>أنثى</v>
          </cell>
          <cell r="F918" t="str">
            <v>النبك</v>
          </cell>
          <cell r="G918">
            <v>31719</v>
          </cell>
          <cell r="H918" t="str">
            <v>العربية السورية</v>
          </cell>
          <cell r="I918" t="str">
            <v>الثالثة</v>
          </cell>
          <cell r="J918" t="str">
            <v>أدبي</v>
          </cell>
          <cell r="K918" t="str">
            <v/>
          </cell>
          <cell r="Q918" t="str">
            <v/>
          </cell>
          <cell r="R918" t="str">
            <v>SABTEH KRIEM</v>
          </cell>
          <cell r="S918" t="str">
            <v>KASEM</v>
          </cell>
          <cell r="T918" t="str">
            <v>AMIREH</v>
          </cell>
          <cell r="U918" t="str">
            <v>DAMAS SUBURB</v>
          </cell>
          <cell r="V918" t="str">
            <v/>
          </cell>
          <cell r="W918" t="str">
            <v/>
          </cell>
          <cell r="X918" t="str">
            <v/>
          </cell>
          <cell r="Y918" t="str">
            <v/>
          </cell>
          <cell r="Z918" t="str">
            <v/>
          </cell>
          <cell r="AA918" t="str">
            <v/>
          </cell>
          <cell r="AB918" t="str">
            <v/>
          </cell>
          <cell r="AC918" t="str">
            <v/>
          </cell>
        </row>
        <row r="919">
          <cell r="A919">
            <v>522096</v>
          </cell>
          <cell r="B919" t="str">
            <v>سحر الخليل</v>
          </cell>
          <cell r="C919" t="str">
            <v>حاتم</v>
          </cell>
          <cell r="D919" t="str">
            <v>خديجه</v>
          </cell>
          <cell r="E919" t="str">
            <v>أنثى</v>
          </cell>
          <cell r="F919" t="str">
            <v>دمشق</v>
          </cell>
          <cell r="G919">
            <v>32276</v>
          </cell>
          <cell r="H919" t="str">
            <v>العربية السورية</v>
          </cell>
          <cell r="I919" t="str">
            <v>الثانية</v>
          </cell>
          <cell r="J919" t="str">
            <v>أدبي</v>
          </cell>
          <cell r="L919" t="str">
            <v>ادلب</v>
          </cell>
          <cell r="Q919" t="str">
            <v/>
          </cell>
          <cell r="R919" t="str">
            <v>sahar alkhalel</v>
          </cell>
          <cell r="S919" t="str">
            <v>hatem</v>
          </cell>
          <cell r="T919" t="str">
            <v>khadeja</v>
          </cell>
          <cell r="U919" t="str">
            <v>damascus</v>
          </cell>
        </row>
        <row r="920">
          <cell r="A920">
            <v>522098</v>
          </cell>
          <cell r="B920" t="str">
            <v>سدره برا</v>
          </cell>
          <cell r="C920" t="str">
            <v>محمد</v>
          </cell>
          <cell r="D920" t="str">
            <v>خلود</v>
          </cell>
          <cell r="E920" t="str">
            <v>أنثى</v>
          </cell>
          <cell r="F920" t="str">
            <v>دمشق</v>
          </cell>
          <cell r="G920" t="str">
            <v>1/4/2000</v>
          </cell>
          <cell r="H920" t="str">
            <v>العربية السورية</v>
          </cell>
          <cell r="I920" t="str">
            <v>الرابعة</v>
          </cell>
          <cell r="J920" t="str">
            <v>فنون نسوية</v>
          </cell>
          <cell r="K920" t="str">
            <v>2017</v>
          </cell>
          <cell r="L920" t="str">
            <v>دمشق</v>
          </cell>
          <cell r="Q920" t="str">
            <v/>
          </cell>
          <cell r="R920" t="str">
            <v>SEDRA BRA</v>
          </cell>
          <cell r="S920" t="str">
            <v>MOHAMED</v>
          </cell>
          <cell r="T920" t="str">
            <v>KHOLOD</v>
          </cell>
          <cell r="U920" t="str">
            <v>DAMASCUS</v>
          </cell>
          <cell r="V920" t="str">
            <v/>
          </cell>
          <cell r="W920" t="str">
            <v/>
          </cell>
          <cell r="X920" t="str">
            <v/>
          </cell>
          <cell r="Y920" t="str">
            <v/>
          </cell>
          <cell r="Z920" t="str">
            <v/>
          </cell>
          <cell r="AA920" t="str">
            <v/>
          </cell>
          <cell r="AB920" t="str">
            <v/>
          </cell>
          <cell r="AC920" t="str">
            <v/>
          </cell>
        </row>
        <row r="921">
          <cell r="A921">
            <v>522103</v>
          </cell>
          <cell r="B921" t="str">
            <v>سلافا نوفل</v>
          </cell>
          <cell r="C921" t="str">
            <v>نضال</v>
          </cell>
          <cell r="D921" t="str">
            <v>رانيا</v>
          </cell>
          <cell r="E921" t="str">
            <v>أنثى</v>
          </cell>
          <cell r="F921" t="str">
            <v>الهيات</v>
          </cell>
          <cell r="G921">
            <v>36548</v>
          </cell>
          <cell r="H921" t="str">
            <v>العربية السورية</v>
          </cell>
          <cell r="I921" t="str">
            <v>الرابعة</v>
          </cell>
          <cell r="J921" t="str">
            <v>فنون نسوية</v>
          </cell>
          <cell r="L921" t="str">
            <v>السويداء</v>
          </cell>
          <cell r="Q921" t="str">
            <v/>
          </cell>
          <cell r="R921" t="str">
            <v>solafa nofal</v>
          </cell>
          <cell r="S921" t="str">
            <v>nedal</v>
          </cell>
          <cell r="T921" t="str">
            <v>rania</v>
          </cell>
          <cell r="U921" t="str">
            <v>swaida</v>
          </cell>
          <cell r="V921" t="str">
            <v/>
          </cell>
          <cell r="W921" t="str">
            <v/>
          </cell>
          <cell r="X921" t="str">
            <v/>
          </cell>
          <cell r="Y921" t="str">
            <v/>
          </cell>
          <cell r="Z921" t="str">
            <v/>
          </cell>
          <cell r="AA921" t="str">
            <v/>
          </cell>
          <cell r="AB921" t="str">
            <v/>
          </cell>
          <cell r="AC921" t="str">
            <v/>
          </cell>
        </row>
        <row r="922">
          <cell r="A922">
            <v>522105</v>
          </cell>
          <cell r="B922" t="str">
            <v>سلام بركات</v>
          </cell>
          <cell r="C922" t="str">
            <v>محمد</v>
          </cell>
          <cell r="D922" t="str">
            <v>دله</v>
          </cell>
          <cell r="E922" t="str">
            <v>أنثى</v>
          </cell>
          <cell r="F922" t="str">
            <v>دربل</v>
          </cell>
          <cell r="G922">
            <v>35874</v>
          </cell>
          <cell r="H922" t="str">
            <v>العربية السورية</v>
          </cell>
          <cell r="I922" t="str">
            <v>الرابعة</v>
          </cell>
          <cell r="J922" t="str">
            <v>علمي</v>
          </cell>
          <cell r="L922" t="str">
            <v>القنيطرة</v>
          </cell>
          <cell r="Q922" t="str">
            <v/>
          </cell>
          <cell r="R922" t="str">
            <v>SALAM BARAKAT</v>
          </cell>
          <cell r="S922" t="str">
            <v>MOHAMMED</v>
          </cell>
          <cell r="T922" t="str">
            <v>DALA</v>
          </cell>
          <cell r="U922" t="str">
            <v>DAMAS SUBURB</v>
          </cell>
          <cell r="V922" t="str">
            <v/>
          </cell>
          <cell r="W922" t="str">
            <v/>
          </cell>
          <cell r="X922" t="str">
            <v/>
          </cell>
          <cell r="Y922" t="str">
            <v/>
          </cell>
          <cell r="Z922" t="str">
            <v/>
          </cell>
          <cell r="AA922" t="str">
            <v/>
          </cell>
          <cell r="AB922" t="str">
            <v/>
          </cell>
          <cell r="AC922" t="str">
            <v/>
          </cell>
        </row>
        <row r="923">
          <cell r="A923">
            <v>522106</v>
          </cell>
          <cell r="B923" t="str">
            <v>سلام بكري</v>
          </cell>
          <cell r="C923" t="str">
            <v>حيدر</v>
          </cell>
          <cell r="D923" t="str">
            <v>زينب</v>
          </cell>
          <cell r="E923" t="str">
            <v>أنثى</v>
          </cell>
          <cell r="F923" t="str">
            <v>التل</v>
          </cell>
          <cell r="G923">
            <v>34785</v>
          </cell>
          <cell r="H923" t="str">
            <v>العربية السورية</v>
          </cell>
          <cell r="I923" t="str">
            <v>الرابعة</v>
          </cell>
          <cell r="J923" t="str">
            <v>فنون نسوية</v>
          </cell>
          <cell r="K923">
            <v>2015</v>
          </cell>
          <cell r="Q923" t="str">
            <v/>
          </cell>
          <cell r="R923" t="str">
            <v>SALAM BAKRE</v>
          </cell>
          <cell r="S923" t="str">
            <v>HAEDR</v>
          </cell>
          <cell r="T923" t="str">
            <v>ZIENAB</v>
          </cell>
          <cell r="U923" t="str">
            <v>DAMAS SUBURB</v>
          </cell>
          <cell r="V923" t="str">
            <v/>
          </cell>
          <cell r="W923" t="str">
            <v/>
          </cell>
          <cell r="X923" t="str">
            <v/>
          </cell>
          <cell r="Y923" t="str">
            <v/>
          </cell>
          <cell r="Z923" t="str">
            <v/>
          </cell>
          <cell r="AA923" t="str">
            <v/>
          </cell>
          <cell r="AB923" t="str">
            <v/>
          </cell>
          <cell r="AC923" t="str">
            <v/>
          </cell>
        </row>
        <row r="924">
          <cell r="A924">
            <v>522111</v>
          </cell>
          <cell r="B924" t="str">
            <v>سلمى  شاهين</v>
          </cell>
          <cell r="C924" t="str">
            <v>سيف</v>
          </cell>
          <cell r="D924" t="str">
            <v>صبحيه</v>
          </cell>
          <cell r="E924" t="str">
            <v/>
          </cell>
          <cell r="F924" t="str">
            <v/>
          </cell>
          <cell r="G924" t="str">
            <v/>
          </cell>
          <cell r="I924" t="str">
            <v>الثالثة</v>
          </cell>
          <cell r="K924" t="str">
            <v/>
          </cell>
          <cell r="L924" t="str">
            <v/>
          </cell>
          <cell r="M924" t="str">
            <v/>
          </cell>
          <cell r="Q924" t="str">
            <v/>
          </cell>
          <cell r="R924" t="str">
            <v/>
          </cell>
          <cell r="S924" t="str">
            <v/>
          </cell>
          <cell r="T924" t="str">
            <v/>
          </cell>
          <cell r="U924" t="str">
            <v/>
          </cell>
          <cell r="V924" t="str">
            <v/>
          </cell>
          <cell r="W924" t="str">
            <v/>
          </cell>
          <cell r="X924" t="str">
            <v/>
          </cell>
          <cell r="Y924" t="str">
            <v/>
          </cell>
          <cell r="Z924" t="str">
            <v/>
          </cell>
          <cell r="AA924" t="str">
            <v/>
          </cell>
          <cell r="AB924" t="str">
            <v>م</v>
          </cell>
          <cell r="AC924" t="str">
            <v/>
          </cell>
        </row>
        <row r="925">
          <cell r="A925">
            <v>522112</v>
          </cell>
          <cell r="B925" t="str">
            <v>سلمى البحره</v>
          </cell>
          <cell r="C925" t="str">
            <v>عصام</v>
          </cell>
          <cell r="D925" t="str">
            <v>منى</v>
          </cell>
          <cell r="E925" t="str">
            <v>أنثى</v>
          </cell>
          <cell r="F925" t="str">
            <v>دمشق</v>
          </cell>
          <cell r="G925">
            <v>34837</v>
          </cell>
          <cell r="H925" t="str">
            <v>العربية السورية</v>
          </cell>
          <cell r="I925" t="str">
            <v>الرابعة</v>
          </cell>
          <cell r="J925" t="str">
            <v>أدبي</v>
          </cell>
          <cell r="Q925" t="str">
            <v/>
          </cell>
          <cell r="R925" t="str">
            <v>SALMA ALBAHRA</v>
          </cell>
          <cell r="S925" t="str">
            <v>ISSAM</v>
          </cell>
          <cell r="T925" t="str">
            <v>MONA</v>
          </cell>
          <cell r="U925" t="str">
            <v>DAMASCUS</v>
          </cell>
          <cell r="V925" t="str">
            <v/>
          </cell>
          <cell r="W925" t="str">
            <v/>
          </cell>
          <cell r="X925" t="str">
            <v/>
          </cell>
          <cell r="Y925" t="str">
            <v/>
          </cell>
          <cell r="Z925" t="str">
            <v/>
          </cell>
          <cell r="AA925" t="str">
            <v/>
          </cell>
          <cell r="AB925" t="str">
            <v/>
          </cell>
          <cell r="AC925" t="str">
            <v/>
          </cell>
        </row>
        <row r="926">
          <cell r="A926">
            <v>522119</v>
          </cell>
          <cell r="B926" t="str">
            <v>سماح احمد</v>
          </cell>
          <cell r="C926" t="str">
            <v>عمر</v>
          </cell>
          <cell r="D926" t="str">
            <v>نسيبة</v>
          </cell>
          <cell r="E926" t="str">
            <v>أنثى</v>
          </cell>
          <cell r="F926" t="str">
            <v>دمشق</v>
          </cell>
          <cell r="G926">
            <v>34181</v>
          </cell>
          <cell r="H926" t="str">
            <v>الفلسطينية السورية</v>
          </cell>
          <cell r="I926" t="str">
            <v>الرابعة</v>
          </cell>
          <cell r="J926" t="str">
            <v>فنون نسوية</v>
          </cell>
          <cell r="K926">
            <v>2011</v>
          </cell>
          <cell r="L926" t="str">
            <v>القنيطرة</v>
          </cell>
          <cell r="Q926" t="str">
            <v/>
          </cell>
          <cell r="R926" t="str">
            <v>SAMAH AHMAD</v>
          </cell>
          <cell r="S926" t="str">
            <v>OMAR</v>
          </cell>
          <cell r="T926" t="str">
            <v>NOSIEBA</v>
          </cell>
          <cell r="U926" t="str">
            <v>DAMASCUS</v>
          </cell>
          <cell r="V926" t="str">
            <v/>
          </cell>
          <cell r="W926" t="str">
            <v/>
          </cell>
          <cell r="X926" t="str">
            <v/>
          </cell>
          <cell r="Y926" t="str">
            <v/>
          </cell>
          <cell r="Z926" t="str">
            <v/>
          </cell>
          <cell r="AA926" t="str">
            <v/>
          </cell>
          <cell r="AB926" t="str">
            <v/>
          </cell>
          <cell r="AC926" t="str">
            <v/>
          </cell>
        </row>
        <row r="927">
          <cell r="A927">
            <v>522122</v>
          </cell>
          <cell r="B927" t="str">
            <v>سماح نصري</v>
          </cell>
          <cell r="C927" t="str">
            <v>نبيل</v>
          </cell>
          <cell r="D927" t="str">
            <v>ثناء</v>
          </cell>
          <cell r="E927" t="str">
            <v>أنثى</v>
          </cell>
          <cell r="F927" t="str">
            <v>دمشق</v>
          </cell>
          <cell r="G927" t="str">
            <v>1/4/1990</v>
          </cell>
          <cell r="H927" t="str">
            <v>العربية السورية</v>
          </cell>
          <cell r="I927" t="str">
            <v>الرابعة</v>
          </cell>
          <cell r="J927" t="str">
            <v>فنون نسوية</v>
          </cell>
          <cell r="K927" t="str">
            <v>2007</v>
          </cell>
          <cell r="L927" t="str">
            <v>دمشق</v>
          </cell>
          <cell r="Q927" t="str">
            <v/>
          </cell>
          <cell r="R927" t="str">
            <v>samah nassri</v>
          </cell>
          <cell r="S927" t="str">
            <v>nabil</v>
          </cell>
          <cell r="T927" t="str">
            <v>thanaa</v>
          </cell>
          <cell r="U927" t="str">
            <v>damascus</v>
          </cell>
          <cell r="V927" t="str">
            <v/>
          </cell>
          <cell r="W927" t="str">
            <v/>
          </cell>
          <cell r="X927" t="str">
            <v/>
          </cell>
          <cell r="Y927" t="str">
            <v/>
          </cell>
          <cell r="Z927" t="str">
            <v/>
          </cell>
          <cell r="AA927" t="str">
            <v/>
          </cell>
          <cell r="AB927" t="str">
            <v>م</v>
          </cell>
          <cell r="AC927" t="str">
            <v/>
          </cell>
        </row>
        <row r="928">
          <cell r="A928">
            <v>522129</v>
          </cell>
          <cell r="B928" t="str">
            <v>سمر الشطة</v>
          </cell>
          <cell r="C928" t="str">
            <v>محمد</v>
          </cell>
          <cell r="D928" t="str">
            <v>هدى</v>
          </cell>
          <cell r="E928" t="str">
            <v>أنثى</v>
          </cell>
          <cell r="F928" t="str">
            <v>دمشق</v>
          </cell>
          <cell r="G928">
            <v>28264</v>
          </cell>
          <cell r="H928" t="str">
            <v>العربية السورية</v>
          </cell>
          <cell r="I928" t="str">
            <v>الرابعة</v>
          </cell>
          <cell r="J928" t="str">
            <v>فنون نسوية</v>
          </cell>
          <cell r="Q928" t="str">
            <v/>
          </cell>
          <cell r="R928" t="str">
            <v>samar alchata</v>
          </cell>
          <cell r="S928" t="str">
            <v>mohamad</v>
          </cell>
          <cell r="T928" t="str">
            <v>najah</v>
          </cell>
          <cell r="U928" t="str">
            <v>Damascus</v>
          </cell>
          <cell r="V928" t="str">
            <v/>
          </cell>
          <cell r="W928" t="str">
            <v/>
          </cell>
          <cell r="X928" t="str">
            <v/>
          </cell>
          <cell r="Y928" t="str">
            <v/>
          </cell>
          <cell r="Z928" t="str">
            <v/>
          </cell>
          <cell r="AA928" t="str">
            <v/>
          </cell>
          <cell r="AB928" t="str">
            <v/>
          </cell>
          <cell r="AC928" t="str">
            <v/>
          </cell>
        </row>
        <row r="929">
          <cell r="A929">
            <v>522130</v>
          </cell>
          <cell r="B929" t="str">
            <v>سمر المحمود</v>
          </cell>
          <cell r="C929" t="str">
            <v>شحاده</v>
          </cell>
          <cell r="D929" t="str">
            <v>شمسه</v>
          </cell>
          <cell r="E929" t="str">
            <v>أنثى</v>
          </cell>
          <cell r="F929" t="str">
            <v>معضميه</v>
          </cell>
          <cell r="G929">
            <v>31425</v>
          </cell>
          <cell r="H929" t="str">
            <v>العربية السورية</v>
          </cell>
          <cell r="I929" t="str">
            <v>الرابعة</v>
          </cell>
          <cell r="J929" t="str">
            <v>فنون نسوية</v>
          </cell>
          <cell r="Q929" t="str">
            <v/>
          </cell>
          <cell r="R929" t="str">
            <v>SAMAR ALMAHMOUD</v>
          </cell>
          <cell r="S929" t="str">
            <v>SHEHADA</v>
          </cell>
          <cell r="T929" t="str">
            <v>SHAMSA</v>
          </cell>
          <cell r="U929" t="str">
            <v>DAMAS SUBURB</v>
          </cell>
          <cell r="V929" t="str">
            <v/>
          </cell>
          <cell r="W929" t="str">
            <v/>
          </cell>
          <cell r="X929" t="str">
            <v/>
          </cell>
          <cell r="Y929" t="str">
            <v/>
          </cell>
          <cell r="Z929" t="str">
            <v/>
          </cell>
          <cell r="AA929" t="str">
            <v/>
          </cell>
          <cell r="AB929" t="str">
            <v/>
          </cell>
          <cell r="AC929" t="str">
            <v/>
          </cell>
        </row>
        <row r="930">
          <cell r="A930">
            <v>522135</v>
          </cell>
          <cell r="B930" t="str">
            <v>سمر عبد النبي</v>
          </cell>
          <cell r="C930" t="str">
            <v>محمد</v>
          </cell>
          <cell r="D930" t="str">
            <v>منيره</v>
          </cell>
          <cell r="E930" t="str">
            <v>أنثى</v>
          </cell>
          <cell r="F930" t="str">
            <v>سرغايا</v>
          </cell>
          <cell r="G930">
            <v>34708</v>
          </cell>
          <cell r="H930" t="str">
            <v>العربية السورية</v>
          </cell>
          <cell r="I930" t="str">
            <v>الرابعة</v>
          </cell>
          <cell r="J930" t="str">
            <v>أدبي</v>
          </cell>
          <cell r="K930">
            <v>2013</v>
          </cell>
          <cell r="Q930" t="str">
            <v/>
          </cell>
          <cell r="R930" t="str">
            <v>Samar  Abdulanbi</v>
          </cell>
          <cell r="S930" t="str">
            <v>Muhamad</v>
          </cell>
          <cell r="T930" t="str">
            <v>Munera</v>
          </cell>
          <cell r="U930" t="str">
            <v>Damascus</v>
          </cell>
          <cell r="V930" t="str">
            <v/>
          </cell>
          <cell r="W930" t="str">
            <v/>
          </cell>
          <cell r="X930" t="str">
            <v/>
          </cell>
          <cell r="Y930" t="str">
            <v/>
          </cell>
          <cell r="Z930" t="str">
            <v/>
          </cell>
          <cell r="AA930" t="str">
            <v/>
          </cell>
          <cell r="AB930" t="str">
            <v/>
          </cell>
          <cell r="AC930" t="str">
            <v/>
          </cell>
        </row>
        <row r="931">
          <cell r="A931">
            <v>522136</v>
          </cell>
          <cell r="B931" t="str">
            <v>سمر غصون</v>
          </cell>
          <cell r="C931" t="str">
            <v>محمد</v>
          </cell>
          <cell r="D931" t="str">
            <v>ليلى</v>
          </cell>
          <cell r="E931" t="str">
            <v>أنثى</v>
          </cell>
          <cell r="F931" t="str">
            <v>بني عيسى</v>
          </cell>
          <cell r="G931" t="str">
            <v>11/2/1980</v>
          </cell>
          <cell r="H931" t="str">
            <v>العربية السورية</v>
          </cell>
          <cell r="I931" t="str">
            <v>الثالثة</v>
          </cell>
          <cell r="J931" t="str">
            <v>أدبي</v>
          </cell>
          <cell r="K931" t="str">
            <v>2000</v>
          </cell>
          <cell r="L931" t="str">
            <v>اللاذقية</v>
          </cell>
          <cell r="Q931" t="str">
            <v/>
          </cell>
          <cell r="R931" t="str">
            <v xml:space="preserve">samar ghoson </v>
          </cell>
          <cell r="S931" t="str">
            <v>mohamad</v>
          </cell>
          <cell r="T931" t="str">
            <v>lyla</v>
          </cell>
          <cell r="U931" t="str">
            <v>bani esa</v>
          </cell>
          <cell r="V931" t="str">
            <v/>
          </cell>
          <cell r="W931" t="str">
            <v/>
          </cell>
          <cell r="X931" t="str">
            <v/>
          </cell>
          <cell r="Y931" t="str">
            <v/>
          </cell>
          <cell r="Z931" t="str">
            <v/>
          </cell>
          <cell r="AA931" t="str">
            <v/>
          </cell>
          <cell r="AB931" t="str">
            <v/>
          </cell>
          <cell r="AC931" t="str">
            <v/>
          </cell>
        </row>
        <row r="932">
          <cell r="A932">
            <v>522143</v>
          </cell>
          <cell r="B932" t="str">
            <v>سميه البديوي</v>
          </cell>
          <cell r="C932" t="str">
            <v>عدنان</v>
          </cell>
          <cell r="D932" t="str">
            <v>منال</v>
          </cell>
          <cell r="E932" t="str">
            <v>أنثى</v>
          </cell>
          <cell r="F932" t="str">
            <v>دوما</v>
          </cell>
          <cell r="G932">
            <v>36527</v>
          </cell>
          <cell r="H932" t="str">
            <v>العربية السورية</v>
          </cell>
          <cell r="I932" t="str">
            <v>الثانية</v>
          </cell>
          <cell r="J932" t="str">
            <v>فنون نسوية</v>
          </cell>
          <cell r="K932">
            <v>2017</v>
          </cell>
        </row>
        <row r="933">
          <cell r="A933">
            <v>522144</v>
          </cell>
          <cell r="B933" t="str">
            <v>سميه محيسن</v>
          </cell>
          <cell r="C933" t="str">
            <v>عبدالله</v>
          </cell>
          <cell r="D933" t="str">
            <v>زينب</v>
          </cell>
          <cell r="E933" t="str">
            <v>أنثى</v>
          </cell>
          <cell r="F933" t="str">
            <v>التل</v>
          </cell>
          <cell r="G933">
            <v>34851</v>
          </cell>
          <cell r="H933" t="str">
            <v>العربية السورية</v>
          </cell>
          <cell r="I933" t="str">
            <v>الرابعة</v>
          </cell>
          <cell r="J933" t="str">
            <v>علمي</v>
          </cell>
          <cell r="K933">
            <v>2013</v>
          </cell>
          <cell r="Q933" t="str">
            <v/>
          </cell>
          <cell r="R933" t="str">
            <v>SUMIA MHESEN</v>
          </cell>
          <cell r="S933" t="str">
            <v>ABDULLAH</v>
          </cell>
          <cell r="T933" t="str">
            <v>ZIENAB</v>
          </cell>
          <cell r="U933" t="str">
            <v>DAMASCUS</v>
          </cell>
          <cell r="V933" t="str">
            <v/>
          </cell>
          <cell r="W933" t="str">
            <v/>
          </cell>
          <cell r="X933" t="str">
            <v/>
          </cell>
          <cell r="Y933" t="str">
            <v/>
          </cell>
          <cell r="Z933" t="str">
            <v/>
          </cell>
          <cell r="AA933" t="str">
            <v/>
          </cell>
          <cell r="AB933" t="str">
            <v/>
          </cell>
          <cell r="AC933" t="str">
            <v>مستنفذ فصل اول 2023-2024</v>
          </cell>
        </row>
        <row r="934">
          <cell r="A934">
            <v>522148</v>
          </cell>
          <cell r="B934" t="str">
            <v>سناء الرميله</v>
          </cell>
          <cell r="C934" t="str">
            <v>خالد</v>
          </cell>
          <cell r="D934" t="str">
            <v>صبحيه</v>
          </cell>
          <cell r="E934" t="str">
            <v>أنثى</v>
          </cell>
          <cell r="F934" t="str">
            <v xml:space="preserve">مزرعة النفور </v>
          </cell>
          <cell r="G934">
            <v>31264</v>
          </cell>
          <cell r="H934" t="str">
            <v>العربية السورية</v>
          </cell>
          <cell r="I934" t="str">
            <v>الثانية</v>
          </cell>
          <cell r="J934" t="str">
            <v>فنون نسوية</v>
          </cell>
          <cell r="K934" t="str">
            <v/>
          </cell>
          <cell r="Q934" t="str">
            <v/>
          </cell>
          <cell r="R934" t="str">
            <v>SANNA ALRMELLAA</v>
          </cell>
          <cell r="S934" t="str">
            <v>KHALED</v>
          </cell>
          <cell r="T934" t="str">
            <v>SABHHA</v>
          </cell>
          <cell r="U934" t="str">
            <v>DAMASCUS</v>
          </cell>
          <cell r="V934" t="str">
            <v/>
          </cell>
          <cell r="W934" t="str">
            <v/>
          </cell>
          <cell r="X934" t="str">
            <v/>
          </cell>
          <cell r="Y934" t="str">
            <v/>
          </cell>
          <cell r="Z934" t="str">
            <v/>
          </cell>
          <cell r="AA934" t="str">
            <v/>
          </cell>
          <cell r="AB934" t="str">
            <v/>
          </cell>
          <cell r="AC934" t="str">
            <v/>
          </cell>
        </row>
        <row r="935">
          <cell r="A935">
            <v>522151</v>
          </cell>
          <cell r="B935" t="str">
            <v>سناء المحمد</v>
          </cell>
          <cell r="C935" t="str">
            <v>محمد</v>
          </cell>
          <cell r="D935" t="str">
            <v>روزة</v>
          </cell>
          <cell r="E935" t="str">
            <v>أنثى</v>
          </cell>
          <cell r="F935" t="str">
            <v>صهيا</v>
          </cell>
          <cell r="G935">
            <v>35209</v>
          </cell>
          <cell r="H935" t="str">
            <v>العربية السورية</v>
          </cell>
          <cell r="I935" t="str">
            <v>الثالثة</v>
          </cell>
          <cell r="J935" t="str">
            <v>أدبي</v>
          </cell>
          <cell r="K935" t="str">
            <v/>
          </cell>
          <cell r="Q935" t="str">
            <v/>
          </cell>
          <cell r="R935" t="str">
            <v>SANAA ALMOHAMMED</v>
          </cell>
          <cell r="S935" t="str">
            <v>MOHAMMED</v>
          </cell>
          <cell r="T935" t="str">
            <v>ROZAH</v>
          </cell>
          <cell r="U935" t="str">
            <v>DAMAS SUBURB</v>
          </cell>
          <cell r="V935" t="str">
            <v/>
          </cell>
          <cell r="W935" t="str">
            <v/>
          </cell>
          <cell r="X935" t="str">
            <v/>
          </cell>
          <cell r="Y935" t="str">
            <v/>
          </cell>
          <cell r="Z935" t="str">
            <v/>
          </cell>
          <cell r="AA935" t="str">
            <v/>
          </cell>
          <cell r="AB935" t="str">
            <v/>
          </cell>
          <cell r="AC935" t="str">
            <v/>
          </cell>
        </row>
        <row r="936">
          <cell r="A936">
            <v>522154</v>
          </cell>
          <cell r="B936" t="str">
            <v>سندس النفاخ</v>
          </cell>
          <cell r="C936" t="str">
            <v>احمد</v>
          </cell>
          <cell r="D936" t="str">
            <v>ميرفت</v>
          </cell>
          <cell r="E936" t="str">
            <v/>
          </cell>
          <cell r="F936" t="str">
            <v/>
          </cell>
          <cell r="G936" t="str">
            <v/>
          </cell>
          <cell r="I936" t="str">
            <v>الرابعة</v>
          </cell>
          <cell r="K936" t="str">
            <v/>
          </cell>
          <cell r="L936" t="str">
            <v/>
          </cell>
          <cell r="M936" t="str">
            <v/>
          </cell>
          <cell r="Q936" t="str">
            <v/>
          </cell>
          <cell r="R936" t="str">
            <v/>
          </cell>
          <cell r="S936" t="str">
            <v/>
          </cell>
          <cell r="T936" t="str">
            <v/>
          </cell>
          <cell r="U936" t="str">
            <v/>
          </cell>
          <cell r="V936" t="str">
            <v/>
          </cell>
          <cell r="W936" t="str">
            <v/>
          </cell>
          <cell r="X936" t="str">
            <v/>
          </cell>
          <cell r="Y936" t="str">
            <v/>
          </cell>
          <cell r="Z936" t="str">
            <v/>
          </cell>
          <cell r="AA936" t="str">
            <v/>
          </cell>
          <cell r="AB936" t="str">
            <v>م</v>
          </cell>
          <cell r="AC936" t="str">
            <v/>
          </cell>
        </row>
        <row r="937">
          <cell r="A937">
            <v>522156</v>
          </cell>
          <cell r="B937" t="str">
            <v>سندس محارب</v>
          </cell>
          <cell r="C937" t="str">
            <v>خالد</v>
          </cell>
          <cell r="D937" t="str">
            <v>شعاع</v>
          </cell>
          <cell r="E937" t="str">
            <v>أنثى</v>
          </cell>
          <cell r="F937" t="str">
            <v>درعا</v>
          </cell>
          <cell r="G937">
            <v>34902</v>
          </cell>
          <cell r="H937" t="str">
            <v>العربية السورية</v>
          </cell>
          <cell r="I937" t="str">
            <v>الثانية</v>
          </cell>
          <cell r="J937" t="str">
            <v>أدبي</v>
          </cell>
          <cell r="K937" t="str">
            <v/>
          </cell>
          <cell r="Q937" t="str">
            <v/>
          </cell>
          <cell r="R937" t="str">
            <v>sondos mohareb</v>
          </cell>
          <cell r="S937" t="str">
            <v>khaled</v>
          </cell>
          <cell r="T937" t="str">
            <v>shoaaa</v>
          </cell>
          <cell r="U937" t="str">
            <v>daraa</v>
          </cell>
        </row>
        <row r="938">
          <cell r="A938">
            <v>522157</v>
          </cell>
          <cell r="B938" t="str">
            <v>سها سلهب</v>
          </cell>
          <cell r="C938" t="str">
            <v>محمد</v>
          </cell>
          <cell r="D938" t="str">
            <v>سوسن</v>
          </cell>
          <cell r="E938" t="str">
            <v>أنثى</v>
          </cell>
          <cell r="F938" t="str">
            <v>احسم</v>
          </cell>
          <cell r="G938">
            <v>34074</v>
          </cell>
          <cell r="H938" t="str">
            <v>العربية السورية</v>
          </cell>
          <cell r="I938" t="str">
            <v>الثالثة</v>
          </cell>
          <cell r="J938" t="str">
            <v>فنون نسوية</v>
          </cell>
          <cell r="L938" t="str">
            <v>ادلب</v>
          </cell>
          <cell r="Q938" t="str">
            <v/>
          </cell>
          <cell r="R938" t="str">
            <v>soha salhab</v>
          </cell>
          <cell r="S938" t="str">
            <v>mohammad</v>
          </cell>
          <cell r="T938" t="str">
            <v>sawsan</v>
          </cell>
          <cell r="U938" t="str">
            <v>ehsem</v>
          </cell>
          <cell r="V938" t="str">
            <v/>
          </cell>
          <cell r="W938" t="str">
            <v/>
          </cell>
          <cell r="X938" t="str">
            <v/>
          </cell>
          <cell r="Y938" t="str">
            <v/>
          </cell>
          <cell r="Z938" t="str">
            <v/>
          </cell>
          <cell r="AA938" t="str">
            <v/>
          </cell>
          <cell r="AB938" t="str">
            <v/>
          </cell>
          <cell r="AC938" t="str">
            <v/>
          </cell>
        </row>
        <row r="939">
          <cell r="A939">
            <v>522163</v>
          </cell>
          <cell r="B939" t="str">
            <v>سهير فاهمة</v>
          </cell>
          <cell r="C939" t="str">
            <v xml:space="preserve">هشام </v>
          </cell>
          <cell r="D939" t="str">
            <v>عواطف</v>
          </cell>
          <cell r="E939" t="str">
            <v/>
          </cell>
          <cell r="F939" t="str">
            <v/>
          </cell>
          <cell r="G939" t="str">
            <v/>
          </cell>
          <cell r="I939" t="str">
            <v>الرابعة</v>
          </cell>
          <cell r="K939" t="str">
            <v/>
          </cell>
          <cell r="L939" t="str">
            <v/>
          </cell>
          <cell r="M939" t="str">
            <v/>
          </cell>
          <cell r="Q939" t="str">
            <v/>
          </cell>
          <cell r="R939" t="str">
            <v/>
          </cell>
          <cell r="S939" t="str">
            <v/>
          </cell>
          <cell r="T939" t="str">
            <v/>
          </cell>
          <cell r="U939" t="str">
            <v/>
          </cell>
          <cell r="V939" t="str">
            <v/>
          </cell>
          <cell r="W939" t="str">
            <v/>
          </cell>
          <cell r="X939" t="str">
            <v/>
          </cell>
          <cell r="Y939" t="str">
            <v/>
          </cell>
          <cell r="Z939" t="str">
            <v/>
          </cell>
          <cell r="AA939" t="str">
            <v/>
          </cell>
          <cell r="AB939" t="str">
            <v/>
          </cell>
          <cell r="AC939" t="str">
            <v/>
          </cell>
        </row>
        <row r="940">
          <cell r="A940">
            <v>522167</v>
          </cell>
          <cell r="B940" t="str">
            <v>سوزان حسن</v>
          </cell>
          <cell r="C940" t="str">
            <v>محمد</v>
          </cell>
          <cell r="D940" t="str">
            <v>حمده</v>
          </cell>
          <cell r="E940" t="str">
            <v>أنثى</v>
          </cell>
          <cell r="F940" t="str">
            <v>دمشق</v>
          </cell>
          <cell r="G940" t="str">
            <v>7/14/1986</v>
          </cell>
          <cell r="H940" t="str">
            <v>العربية السورية</v>
          </cell>
          <cell r="I940" t="str">
            <v>الثالثة</v>
          </cell>
          <cell r="J940" t="str">
            <v>فنون نسوية</v>
          </cell>
          <cell r="K940" t="str">
            <v>2003</v>
          </cell>
          <cell r="L940" t="str">
            <v>دمشق</v>
          </cell>
          <cell r="Q940" t="str">
            <v/>
          </cell>
          <cell r="R940" t="str">
            <v>Souzan Hasan</v>
          </cell>
          <cell r="S940" t="str">
            <v>Mohmad</v>
          </cell>
          <cell r="T940" t="str">
            <v>Hamda</v>
          </cell>
          <cell r="U940" t="str">
            <v>Damascus</v>
          </cell>
          <cell r="V940" t="str">
            <v/>
          </cell>
          <cell r="W940" t="str">
            <v/>
          </cell>
          <cell r="X940" t="str">
            <v/>
          </cell>
          <cell r="Y940" t="str">
            <v/>
          </cell>
          <cell r="Z940" t="str">
            <v/>
          </cell>
          <cell r="AA940" t="str">
            <v/>
          </cell>
          <cell r="AB940" t="str">
            <v/>
          </cell>
          <cell r="AC940" t="str">
            <v/>
          </cell>
        </row>
        <row r="941">
          <cell r="A941">
            <v>522177</v>
          </cell>
          <cell r="B941" t="str">
            <v>سوسن عجميه</v>
          </cell>
          <cell r="C941" t="str">
            <v>أيمن</v>
          </cell>
          <cell r="D941" t="str">
            <v>عائده</v>
          </cell>
          <cell r="E941" t="str">
            <v>أنثى</v>
          </cell>
          <cell r="F941" t="str">
            <v>دمشق</v>
          </cell>
          <cell r="G941">
            <v>35167</v>
          </cell>
          <cell r="H941" t="str">
            <v>العربية السورية</v>
          </cell>
          <cell r="I941" t="str">
            <v>الرابعة</v>
          </cell>
          <cell r="J941" t="str">
            <v>علمي</v>
          </cell>
          <cell r="K941" t="str">
            <v/>
          </cell>
          <cell r="Q941" t="str">
            <v/>
          </cell>
          <cell r="R941" t="str">
            <v>SAWSAN</v>
          </cell>
          <cell r="S941" t="str">
            <v>AJAMEA</v>
          </cell>
          <cell r="T941" t="str">
            <v>AYDA</v>
          </cell>
          <cell r="U941" t="str">
            <v>DAMASCUS</v>
          </cell>
          <cell r="V941" t="str">
            <v/>
          </cell>
          <cell r="W941" t="str">
            <v/>
          </cell>
          <cell r="X941" t="str">
            <v/>
          </cell>
          <cell r="Y941" t="str">
            <v/>
          </cell>
          <cell r="Z941" t="str">
            <v/>
          </cell>
          <cell r="AA941" t="str">
            <v/>
          </cell>
          <cell r="AB941" t="str">
            <v/>
          </cell>
          <cell r="AC941" t="str">
            <v/>
          </cell>
        </row>
        <row r="942">
          <cell r="A942">
            <v>522178</v>
          </cell>
          <cell r="B942" t="str">
            <v>سونيا دوبا</v>
          </cell>
          <cell r="C942" t="str">
            <v>عبدالحميد</v>
          </cell>
          <cell r="D942" t="str">
            <v>حسنه</v>
          </cell>
          <cell r="E942" t="str">
            <v>أنثى</v>
          </cell>
          <cell r="F942" t="str">
            <v>لودي</v>
          </cell>
          <cell r="G942">
            <v>31069</v>
          </cell>
          <cell r="H942" t="str">
            <v>العربية السورية</v>
          </cell>
          <cell r="I942" t="str">
            <v>الرابعة حديث</v>
          </cell>
          <cell r="J942" t="str">
            <v>أدبي</v>
          </cell>
          <cell r="L942" t="str">
            <v>اللاذقية</v>
          </cell>
          <cell r="Q942" t="str">
            <v/>
          </cell>
          <cell r="R942" t="str">
            <v>SONIA DOBA</v>
          </cell>
          <cell r="S942" t="str">
            <v>ABD ALMAJID</v>
          </cell>
          <cell r="T942" t="str">
            <v>HASNA</v>
          </cell>
          <cell r="U942" t="str">
            <v>BODI</v>
          </cell>
          <cell r="V942" t="str">
            <v/>
          </cell>
          <cell r="W942" t="str">
            <v/>
          </cell>
          <cell r="X942" t="str">
            <v/>
          </cell>
          <cell r="Y942" t="str">
            <v/>
          </cell>
          <cell r="Z942" t="str">
            <v/>
          </cell>
          <cell r="AA942" t="str">
            <v/>
          </cell>
          <cell r="AB942" t="str">
            <v/>
          </cell>
          <cell r="AC942" t="str">
            <v/>
          </cell>
        </row>
        <row r="943">
          <cell r="A943">
            <v>522183</v>
          </cell>
          <cell r="B943" t="str">
            <v>شام مدور</v>
          </cell>
          <cell r="C943" t="str">
            <v>محمد رضوان</v>
          </cell>
          <cell r="D943" t="str">
            <v>سمر</v>
          </cell>
          <cell r="E943" t="str">
            <v>أنثى</v>
          </cell>
          <cell r="F943" t="str">
            <v xml:space="preserve">دمشق </v>
          </cell>
          <cell r="G943">
            <v>36188</v>
          </cell>
          <cell r="H943" t="str">
            <v>العربية السورية</v>
          </cell>
          <cell r="I943" t="str">
            <v>الرابعة</v>
          </cell>
          <cell r="J943" t="str">
            <v>أدبي</v>
          </cell>
          <cell r="K943" t="str">
            <v/>
          </cell>
          <cell r="Q943" t="str">
            <v/>
          </cell>
          <cell r="R943" t="str">
            <v>Sham round</v>
          </cell>
          <cell r="S943" t="str">
            <v>muhamad ridwan</v>
          </cell>
          <cell r="T943" t="str">
            <v>summer</v>
          </cell>
          <cell r="U943" t="str">
            <v>Damascus</v>
          </cell>
          <cell r="V943" t="str">
            <v/>
          </cell>
          <cell r="W943" t="str">
            <v/>
          </cell>
          <cell r="X943" t="str">
            <v/>
          </cell>
          <cell r="Y943" t="str">
            <v/>
          </cell>
          <cell r="Z943" t="str">
            <v/>
          </cell>
          <cell r="AA943" t="str">
            <v/>
          </cell>
          <cell r="AB943" t="str">
            <v/>
          </cell>
          <cell r="AC943" t="str">
            <v/>
          </cell>
        </row>
        <row r="944">
          <cell r="A944">
            <v>522191</v>
          </cell>
          <cell r="B944" t="str">
            <v>شروق البدوي</v>
          </cell>
          <cell r="C944" t="str">
            <v>عبد الحكيم</v>
          </cell>
          <cell r="D944" t="str">
            <v>اديبة</v>
          </cell>
          <cell r="E944" t="str">
            <v>أنثى</v>
          </cell>
          <cell r="F944" t="str">
            <v>التل</v>
          </cell>
          <cell r="G944" t="str">
            <v>9/16/1995</v>
          </cell>
          <cell r="H944" t="str">
            <v>العربية السورية</v>
          </cell>
          <cell r="I944" t="str">
            <v>الثالثة</v>
          </cell>
          <cell r="J944" t="str">
            <v>فنون نسوية</v>
          </cell>
          <cell r="K944" t="str">
            <v>2015</v>
          </cell>
          <cell r="L944" t="str">
            <v>دمشق</v>
          </cell>
          <cell r="Q944" t="str">
            <v/>
          </cell>
          <cell r="R944" t="str">
            <v>SHOROK ALBADWE</v>
          </cell>
          <cell r="S944" t="str">
            <v>ABD ALHAKEM</v>
          </cell>
          <cell r="T944" t="str">
            <v>ADEBA</v>
          </cell>
          <cell r="U944" t="str">
            <v>DAMASCUS</v>
          </cell>
          <cell r="V944" t="str">
            <v/>
          </cell>
          <cell r="W944" t="str">
            <v/>
          </cell>
          <cell r="X944" t="str">
            <v/>
          </cell>
          <cell r="Y944" t="str">
            <v/>
          </cell>
          <cell r="Z944" t="str">
            <v/>
          </cell>
          <cell r="AA944" t="str">
            <v/>
          </cell>
          <cell r="AB944" t="str">
            <v/>
          </cell>
          <cell r="AC944" t="str">
            <v>مستنفذ فصل اول 2023-2024</v>
          </cell>
        </row>
        <row r="945">
          <cell r="A945">
            <v>522192</v>
          </cell>
          <cell r="B945" t="str">
            <v>شروق عرابي</v>
          </cell>
          <cell r="C945" t="str">
            <v xml:space="preserve">عدنان </v>
          </cell>
          <cell r="D945" t="str">
            <v xml:space="preserve">مريم </v>
          </cell>
          <cell r="E945" t="str">
            <v>أنثى</v>
          </cell>
          <cell r="F945" t="str">
            <v xml:space="preserve">مشفى دوما </v>
          </cell>
          <cell r="G945">
            <v>35017</v>
          </cell>
          <cell r="H945" t="str">
            <v>العربية السورية</v>
          </cell>
          <cell r="I945" t="str">
            <v>الرابعة</v>
          </cell>
          <cell r="J945" t="str">
            <v>فنون نسوية</v>
          </cell>
          <cell r="K945">
            <v>2014</v>
          </cell>
          <cell r="Q945" t="str">
            <v/>
          </cell>
          <cell r="R945" t="str">
            <v>shoroq araby</v>
          </cell>
          <cell r="S945" t="str">
            <v>adnan</v>
          </cell>
          <cell r="T945" t="str">
            <v>maryam</v>
          </cell>
          <cell r="U945" t="str">
            <v>ref damascus</v>
          </cell>
          <cell r="V945" t="str">
            <v/>
          </cell>
          <cell r="W945" t="str">
            <v/>
          </cell>
          <cell r="X945" t="str">
            <v/>
          </cell>
          <cell r="Y945" t="str">
            <v/>
          </cell>
          <cell r="Z945" t="str">
            <v/>
          </cell>
          <cell r="AA945" t="str">
            <v/>
          </cell>
          <cell r="AB945" t="str">
            <v/>
          </cell>
          <cell r="AC945" t="str">
            <v/>
          </cell>
        </row>
        <row r="946">
          <cell r="A946">
            <v>522196</v>
          </cell>
          <cell r="B946" t="str">
            <v>شمس مناوي</v>
          </cell>
          <cell r="C946" t="str">
            <v>سعيد</v>
          </cell>
          <cell r="D946" t="str">
            <v>نعيمه</v>
          </cell>
          <cell r="E946" t="str">
            <v>أنثى</v>
          </cell>
          <cell r="F946" t="str">
            <v>دمشق</v>
          </cell>
          <cell r="G946">
            <v>34039</v>
          </cell>
          <cell r="H946" t="str">
            <v>العربية السورية</v>
          </cell>
          <cell r="I946" t="str">
            <v>الثالثة</v>
          </cell>
          <cell r="J946" t="str">
            <v>فنون نسوية</v>
          </cell>
          <cell r="K946" t="str">
            <v/>
          </cell>
          <cell r="Q946" t="str">
            <v/>
          </cell>
          <cell r="R946" t="str">
            <v>SHAMES MNAWE</v>
          </cell>
          <cell r="S946" t="str">
            <v>SAIED</v>
          </cell>
          <cell r="T946" t="str">
            <v>NAEMHA</v>
          </cell>
          <cell r="U946" t="str">
            <v>DAMASCUS</v>
          </cell>
          <cell r="V946" t="str">
            <v/>
          </cell>
          <cell r="W946" t="str">
            <v/>
          </cell>
          <cell r="X946" t="str">
            <v/>
          </cell>
          <cell r="Y946" t="str">
            <v/>
          </cell>
          <cell r="Z946" t="str">
            <v/>
          </cell>
          <cell r="AA946" t="str">
            <v/>
          </cell>
          <cell r="AB946" t="str">
            <v/>
          </cell>
          <cell r="AC946" t="str">
            <v/>
          </cell>
        </row>
        <row r="947">
          <cell r="A947">
            <v>522204</v>
          </cell>
          <cell r="B947" t="str">
            <v>شيما بنيان</v>
          </cell>
          <cell r="C947" t="str">
            <v>فؤاد</v>
          </cell>
          <cell r="D947" t="str">
            <v>منى</v>
          </cell>
          <cell r="E947" t="str">
            <v>أنثى</v>
          </cell>
          <cell r="F947" t="str">
            <v>فؤاد</v>
          </cell>
          <cell r="G947" t="str">
            <v>4/27/1999</v>
          </cell>
          <cell r="H947" t="str">
            <v>العربية السورية</v>
          </cell>
          <cell r="I947" t="str">
            <v>الثالثة</v>
          </cell>
          <cell r="J947" t="str">
            <v>أدبي</v>
          </cell>
          <cell r="K947" t="str">
            <v>2017</v>
          </cell>
          <cell r="L947" t="str">
            <v>ريف دمشق</v>
          </cell>
          <cell r="Q947" t="str">
            <v/>
          </cell>
          <cell r="R947" t="str">
            <v>SHIMA BONIN</v>
          </cell>
          <cell r="S947" t="str">
            <v>FOYAD</v>
          </cell>
          <cell r="T947" t="str">
            <v>MONA</v>
          </cell>
          <cell r="U947" t="str">
            <v>JEROD</v>
          </cell>
          <cell r="V947" t="str">
            <v/>
          </cell>
          <cell r="W947" t="str">
            <v/>
          </cell>
          <cell r="X947" t="str">
            <v/>
          </cell>
          <cell r="Y947" t="str">
            <v/>
          </cell>
          <cell r="Z947" t="str">
            <v/>
          </cell>
          <cell r="AA947" t="str">
            <v/>
          </cell>
          <cell r="AB947" t="str">
            <v/>
          </cell>
          <cell r="AC947" t="str">
            <v/>
          </cell>
        </row>
        <row r="948">
          <cell r="A948">
            <v>522205</v>
          </cell>
          <cell r="B948" t="str">
            <v>شيماء الجبان</v>
          </cell>
          <cell r="C948" t="str">
            <v>ايمن</v>
          </cell>
          <cell r="D948" t="str">
            <v>اماني</v>
          </cell>
          <cell r="E948" t="str">
            <v>أنثى</v>
          </cell>
          <cell r="F948" t="str">
            <v>دمشق</v>
          </cell>
          <cell r="G948">
            <v>35523</v>
          </cell>
          <cell r="H948" t="str">
            <v>العربية السورية</v>
          </cell>
          <cell r="I948" t="str">
            <v>الرابعة</v>
          </cell>
          <cell r="J948" t="str">
            <v>علمي</v>
          </cell>
          <cell r="K948" t="str">
            <v/>
          </cell>
          <cell r="Q948" t="str">
            <v/>
          </cell>
          <cell r="R948" t="str">
            <v>Shemaa Aljaban</v>
          </cell>
          <cell r="S948" t="str">
            <v>Ayman</v>
          </cell>
          <cell r="T948" t="str">
            <v>Amane</v>
          </cell>
          <cell r="U948" t="str">
            <v>Damascus</v>
          </cell>
          <cell r="V948" t="str">
            <v/>
          </cell>
          <cell r="W948" t="str">
            <v/>
          </cell>
          <cell r="X948" t="str">
            <v/>
          </cell>
          <cell r="Y948" t="str">
            <v/>
          </cell>
          <cell r="Z948" t="str">
            <v/>
          </cell>
          <cell r="AA948" t="str">
            <v/>
          </cell>
          <cell r="AB948" t="str">
            <v/>
          </cell>
          <cell r="AC948" t="str">
            <v/>
          </cell>
        </row>
        <row r="949">
          <cell r="A949">
            <v>522216</v>
          </cell>
          <cell r="B949" t="str">
            <v>صفاء  البقاعي</v>
          </cell>
          <cell r="C949" t="str">
            <v>محمود</v>
          </cell>
          <cell r="D949" t="str">
            <v>هيام</v>
          </cell>
          <cell r="E949" t="str">
            <v>أنثى</v>
          </cell>
          <cell r="F949" t="str">
            <v>الكسوة</v>
          </cell>
          <cell r="G949">
            <v>31048</v>
          </cell>
          <cell r="H949" t="str">
            <v>العربية السورية</v>
          </cell>
          <cell r="I949" t="str">
            <v>الرابعة</v>
          </cell>
          <cell r="J949" t="str">
            <v>فنون نسوية</v>
          </cell>
          <cell r="K949">
            <v>2002</v>
          </cell>
          <cell r="Q949" t="str">
            <v/>
          </cell>
          <cell r="R949" t="str">
            <v>safaa albokaii</v>
          </cell>
          <cell r="S949" t="str">
            <v>mahmood</v>
          </cell>
          <cell r="T949" t="str">
            <v>heiam</v>
          </cell>
          <cell r="U949" t="str">
            <v>alkswa</v>
          </cell>
          <cell r="V949" t="str">
            <v/>
          </cell>
          <cell r="W949" t="str">
            <v/>
          </cell>
          <cell r="X949" t="str">
            <v/>
          </cell>
          <cell r="Y949" t="str">
            <v/>
          </cell>
          <cell r="Z949" t="str">
            <v/>
          </cell>
          <cell r="AA949" t="str">
            <v/>
          </cell>
          <cell r="AB949" t="str">
            <v/>
          </cell>
          <cell r="AC949" t="str">
            <v/>
          </cell>
        </row>
        <row r="950">
          <cell r="A950">
            <v>522239</v>
          </cell>
          <cell r="B950" t="str">
            <v>عبيده المغربي</v>
          </cell>
          <cell r="C950" t="str">
            <v>عبدالرزاق</v>
          </cell>
          <cell r="D950" t="str">
            <v>نجاة</v>
          </cell>
          <cell r="E950" t="str">
            <v>أنثى</v>
          </cell>
          <cell r="F950" t="str">
            <v>دمشق</v>
          </cell>
          <cell r="G950">
            <v>31467</v>
          </cell>
          <cell r="H950" t="str">
            <v>العربية السورية</v>
          </cell>
          <cell r="I950" t="str">
            <v>الرابعة</v>
          </cell>
          <cell r="J950" t="str">
            <v>أدبي</v>
          </cell>
          <cell r="Q950" t="str">
            <v/>
          </cell>
          <cell r="R950" t="str">
            <v>OBEDA ALMOUGHRABI</v>
          </cell>
          <cell r="S950" t="str">
            <v>ABD ALRAZAK</v>
          </cell>
          <cell r="T950" t="str">
            <v>NAJAT</v>
          </cell>
          <cell r="U950" t="str">
            <v>DAMASCUS</v>
          </cell>
          <cell r="V950" t="str">
            <v/>
          </cell>
          <cell r="W950" t="str">
            <v/>
          </cell>
          <cell r="X950" t="str">
            <v/>
          </cell>
          <cell r="Y950" t="str">
            <v/>
          </cell>
          <cell r="Z950" t="str">
            <v/>
          </cell>
          <cell r="AA950" t="str">
            <v/>
          </cell>
          <cell r="AB950" t="str">
            <v/>
          </cell>
          <cell r="AC950" t="str">
            <v/>
          </cell>
        </row>
        <row r="951">
          <cell r="A951">
            <v>522240</v>
          </cell>
          <cell r="B951" t="str">
            <v xml:space="preserve">عبير أبو زيد </v>
          </cell>
          <cell r="C951" t="str">
            <v>فيصل</v>
          </cell>
          <cell r="D951" t="str">
            <v>فاتنه</v>
          </cell>
          <cell r="E951" t="str">
            <v>أنثى</v>
          </cell>
          <cell r="F951" t="str">
            <v>دمشق</v>
          </cell>
          <cell r="G951">
            <v>30326</v>
          </cell>
          <cell r="H951" t="str">
            <v>العربية السورية</v>
          </cell>
          <cell r="I951" t="str">
            <v>الثانية</v>
          </cell>
          <cell r="J951" t="str">
            <v>فنون نسوية</v>
          </cell>
          <cell r="K951">
            <v>2000</v>
          </cell>
        </row>
        <row r="952">
          <cell r="A952">
            <v>522243</v>
          </cell>
          <cell r="B952" t="str">
            <v>عبير الشيخ قويدر</v>
          </cell>
          <cell r="C952" t="str">
            <v>علي</v>
          </cell>
          <cell r="D952" t="str">
            <v>منى</v>
          </cell>
          <cell r="E952" t="str">
            <v>أنثى</v>
          </cell>
          <cell r="F952" t="str">
            <v>دمشق</v>
          </cell>
          <cell r="G952">
            <v>31543</v>
          </cell>
          <cell r="H952" t="str">
            <v>العربية السورية</v>
          </cell>
          <cell r="I952" t="str">
            <v>الرابعة</v>
          </cell>
          <cell r="J952" t="str">
            <v>أدبي</v>
          </cell>
          <cell r="K952" t="str">
            <v/>
          </cell>
          <cell r="Q952" t="str">
            <v/>
          </cell>
          <cell r="R952" t="str">
            <v>ABEER ALSHEIKH KWEIDER</v>
          </cell>
          <cell r="S952" t="str">
            <v>ALI</v>
          </cell>
          <cell r="T952" t="str">
            <v>MONA</v>
          </cell>
          <cell r="U952" t="str">
            <v>DAMASCUS</v>
          </cell>
          <cell r="V952" t="str">
            <v/>
          </cell>
          <cell r="W952" t="str">
            <v/>
          </cell>
          <cell r="X952" t="str">
            <v/>
          </cell>
          <cell r="Y952" t="str">
            <v/>
          </cell>
          <cell r="Z952" t="str">
            <v/>
          </cell>
          <cell r="AA952" t="str">
            <v/>
          </cell>
          <cell r="AB952" t="str">
            <v/>
          </cell>
          <cell r="AC952" t="str">
            <v/>
          </cell>
        </row>
        <row r="953">
          <cell r="A953">
            <v>522245</v>
          </cell>
          <cell r="B953" t="str">
            <v>عبير المصري</v>
          </cell>
          <cell r="C953" t="str">
            <v>خالد</v>
          </cell>
          <cell r="D953" t="str">
            <v>منال</v>
          </cell>
          <cell r="E953" t="str">
            <v>أنثى</v>
          </cell>
          <cell r="F953" t="str">
            <v>درعا</v>
          </cell>
          <cell r="G953">
            <v>35186</v>
          </cell>
          <cell r="H953" t="str">
            <v>العربية السورية</v>
          </cell>
          <cell r="I953" t="str">
            <v>الثالثة</v>
          </cell>
          <cell r="J953" t="str">
            <v>علمي</v>
          </cell>
          <cell r="Q953" t="str">
            <v/>
          </cell>
          <cell r="R953" t="str">
            <v>abeer almasry</v>
          </cell>
          <cell r="S953" t="str">
            <v>khaled</v>
          </cell>
          <cell r="T953" t="str">
            <v>manal</v>
          </cell>
          <cell r="U953" t="str">
            <v>daraa</v>
          </cell>
          <cell r="V953" t="str">
            <v/>
          </cell>
          <cell r="W953" t="str">
            <v/>
          </cell>
          <cell r="X953" t="str">
            <v/>
          </cell>
          <cell r="Y953" t="str">
            <v/>
          </cell>
          <cell r="Z953" t="str">
            <v/>
          </cell>
          <cell r="AA953" t="str">
            <v/>
          </cell>
          <cell r="AB953" t="str">
            <v/>
          </cell>
          <cell r="AC953" t="str">
            <v>مستنفذ فصل اول 2023-2024</v>
          </cell>
        </row>
        <row r="954">
          <cell r="A954">
            <v>522247</v>
          </cell>
          <cell r="B954" t="str">
            <v>عبير شيخ خليل</v>
          </cell>
          <cell r="C954" t="str">
            <v>خالد</v>
          </cell>
          <cell r="D954" t="str">
            <v>اميرة</v>
          </cell>
          <cell r="E954" t="str">
            <v>أنثى</v>
          </cell>
          <cell r="F954" t="str">
            <v>منين</v>
          </cell>
          <cell r="G954">
            <v>36526</v>
          </cell>
          <cell r="H954" t="str">
            <v>العربية السورية</v>
          </cell>
          <cell r="I954" t="str">
            <v>الرابعة</v>
          </cell>
          <cell r="J954" t="str">
            <v>فنون نسوية</v>
          </cell>
          <cell r="K954" t="str">
            <v/>
          </cell>
          <cell r="Q954" t="str">
            <v/>
          </cell>
          <cell r="R954" t="str">
            <v>Abeer Shekh Khalil</v>
          </cell>
          <cell r="S954" t="str">
            <v>Khaled</v>
          </cell>
          <cell r="T954" t="str">
            <v>Amera</v>
          </cell>
          <cell r="U954" t="str">
            <v>Manen</v>
          </cell>
          <cell r="V954" t="str">
            <v/>
          </cell>
          <cell r="W954" t="str">
            <v/>
          </cell>
          <cell r="X954" t="str">
            <v/>
          </cell>
          <cell r="Y954" t="str">
            <v/>
          </cell>
          <cell r="Z954" t="str">
            <v/>
          </cell>
          <cell r="AA954" t="str">
            <v/>
          </cell>
          <cell r="AB954" t="str">
            <v/>
          </cell>
          <cell r="AC954" t="str">
            <v/>
          </cell>
        </row>
        <row r="955">
          <cell r="A955">
            <v>522249</v>
          </cell>
          <cell r="B955" t="str">
            <v>عبير هشيم</v>
          </cell>
          <cell r="C955" t="str">
            <v>فواز</v>
          </cell>
          <cell r="D955" t="str">
            <v>ممدوحه</v>
          </cell>
          <cell r="E955" t="str">
            <v>أنثى</v>
          </cell>
          <cell r="F955" t="str">
            <v>الطواطحة</v>
          </cell>
          <cell r="G955">
            <v>33241</v>
          </cell>
          <cell r="H955" t="str">
            <v>العربية السورية</v>
          </cell>
          <cell r="I955" t="str">
            <v>الرابعة</v>
          </cell>
          <cell r="J955" t="str">
            <v>أدبي</v>
          </cell>
          <cell r="Q955" t="str">
            <v/>
          </cell>
          <cell r="R955" t="str">
            <v>ABEER HACHIM</v>
          </cell>
          <cell r="S955" t="str">
            <v>FAWAZ</v>
          </cell>
          <cell r="T955" t="str">
            <v>MAMDOHA</v>
          </cell>
          <cell r="U955" t="str">
            <v>DEIRAZZOR</v>
          </cell>
          <cell r="V955" t="str">
            <v/>
          </cell>
          <cell r="W955" t="str">
            <v/>
          </cell>
          <cell r="X955" t="str">
            <v/>
          </cell>
          <cell r="Y955" t="str">
            <v/>
          </cell>
          <cell r="Z955" t="str">
            <v/>
          </cell>
          <cell r="AA955" t="str">
            <v/>
          </cell>
          <cell r="AB955" t="str">
            <v/>
          </cell>
          <cell r="AC955" t="str">
            <v/>
          </cell>
        </row>
        <row r="956">
          <cell r="A956">
            <v>522250</v>
          </cell>
          <cell r="B956" t="str">
            <v>عتاب ابوجيب</v>
          </cell>
          <cell r="C956" t="str">
            <v>محمدرشدي</v>
          </cell>
          <cell r="D956" t="str">
            <v>ماجده</v>
          </cell>
          <cell r="E956" t="str">
            <v/>
          </cell>
          <cell r="F956" t="str">
            <v/>
          </cell>
          <cell r="G956" t="str">
            <v/>
          </cell>
          <cell r="I956" t="str">
            <v>الثالثة</v>
          </cell>
          <cell r="K956" t="str">
            <v/>
          </cell>
          <cell r="L956" t="str">
            <v/>
          </cell>
          <cell r="M956" t="str">
            <v/>
          </cell>
          <cell r="Q956" t="str">
            <v/>
          </cell>
          <cell r="R956" t="str">
            <v/>
          </cell>
          <cell r="S956" t="str">
            <v/>
          </cell>
          <cell r="T956" t="str">
            <v/>
          </cell>
          <cell r="U956" t="str">
            <v/>
          </cell>
          <cell r="V956" t="str">
            <v/>
          </cell>
          <cell r="W956" t="str">
            <v/>
          </cell>
          <cell r="X956" t="str">
            <v/>
          </cell>
          <cell r="Y956" t="str">
            <v/>
          </cell>
          <cell r="Z956" t="str">
            <v/>
          </cell>
          <cell r="AA956" t="str">
            <v/>
          </cell>
          <cell r="AB956" t="str">
            <v>م</v>
          </cell>
          <cell r="AC956" t="str">
            <v/>
          </cell>
        </row>
        <row r="957">
          <cell r="A957">
            <v>522253</v>
          </cell>
          <cell r="B957" t="str">
            <v>عطاء مهاوش</v>
          </cell>
          <cell r="C957" t="str">
            <v>يوسف</v>
          </cell>
          <cell r="D957" t="str">
            <v>فاطمه</v>
          </cell>
          <cell r="E957" t="str">
            <v>أنثى</v>
          </cell>
          <cell r="F957" t="str">
            <v>جديدة عرطوز</v>
          </cell>
          <cell r="G957">
            <v>36317</v>
          </cell>
          <cell r="H957" t="str">
            <v>العربية السورية</v>
          </cell>
          <cell r="I957" t="str">
            <v>الرابعة</v>
          </cell>
          <cell r="J957" t="str">
            <v>أدبي</v>
          </cell>
          <cell r="L957" t="str">
            <v>القنيطرة</v>
          </cell>
          <cell r="Q957" t="str">
            <v/>
          </cell>
          <cell r="R957" t="str">
            <v>ATTAA MHAWESH</v>
          </cell>
          <cell r="S957" t="str">
            <v>YOUSEF</v>
          </cell>
          <cell r="T957" t="str">
            <v>FATIMA</v>
          </cell>
          <cell r="U957" t="str">
            <v>DAMAS SUBURB</v>
          </cell>
          <cell r="V957" t="str">
            <v/>
          </cell>
          <cell r="W957" t="str">
            <v/>
          </cell>
          <cell r="X957" t="str">
            <v/>
          </cell>
          <cell r="Y957" t="str">
            <v/>
          </cell>
          <cell r="Z957" t="str">
            <v/>
          </cell>
          <cell r="AA957" t="str">
            <v/>
          </cell>
          <cell r="AB957" t="str">
            <v/>
          </cell>
          <cell r="AC957" t="str">
            <v>مستنفذ فصل اول 2023-2024</v>
          </cell>
        </row>
        <row r="958">
          <cell r="A958">
            <v>522260</v>
          </cell>
          <cell r="B958" t="str">
            <v>علا سعدالدين</v>
          </cell>
          <cell r="C958" t="str">
            <v>جمال الدين</v>
          </cell>
          <cell r="D958" t="str">
            <v>سهيلة</v>
          </cell>
          <cell r="E958" t="str">
            <v>أنثى</v>
          </cell>
          <cell r="F958" t="str">
            <v>دمشق</v>
          </cell>
          <cell r="G958">
            <v>35087</v>
          </cell>
          <cell r="H958" t="str">
            <v>العربية السورية</v>
          </cell>
          <cell r="I958" t="str">
            <v>الرابعة</v>
          </cell>
          <cell r="J958" t="str">
            <v>أدبي</v>
          </cell>
          <cell r="Q958" t="str">
            <v/>
          </cell>
          <cell r="R958" t="str">
            <v>1030063673 Saad Al Deen</v>
          </cell>
          <cell r="S958" t="str">
            <v>Jamal Al Deen</v>
          </cell>
          <cell r="T958" t="str">
            <v>Sohela</v>
          </cell>
          <cell r="U958" t="str">
            <v>Damascus</v>
          </cell>
          <cell r="V958" t="str">
            <v/>
          </cell>
          <cell r="W958" t="str">
            <v/>
          </cell>
          <cell r="X958" t="str">
            <v/>
          </cell>
          <cell r="Y958" t="str">
            <v/>
          </cell>
          <cell r="Z958" t="str">
            <v/>
          </cell>
          <cell r="AA958" t="str">
            <v/>
          </cell>
          <cell r="AB958" t="str">
            <v/>
          </cell>
          <cell r="AC958" t="str">
            <v>مستنفذ فصل اول 2023-2024</v>
          </cell>
        </row>
        <row r="959">
          <cell r="A959">
            <v>522261</v>
          </cell>
          <cell r="B959" t="str">
            <v>علا هاجر</v>
          </cell>
          <cell r="C959" t="str">
            <v>محمدعدنان</v>
          </cell>
          <cell r="D959" t="str">
            <v>رغداء</v>
          </cell>
          <cell r="E959" t="str">
            <v>أنثى</v>
          </cell>
          <cell r="F959" t="str">
            <v>دمشق</v>
          </cell>
          <cell r="G959" t="str">
            <v>4/24/1981</v>
          </cell>
          <cell r="H959" t="str">
            <v>العربية السورية</v>
          </cell>
          <cell r="I959" t="str">
            <v>الرابعة</v>
          </cell>
          <cell r="J959" t="str">
            <v>أدبي</v>
          </cell>
          <cell r="K959" t="str">
            <v>2003</v>
          </cell>
          <cell r="L959" t="str">
            <v>دمشق</v>
          </cell>
          <cell r="Q959" t="str">
            <v/>
          </cell>
          <cell r="R959" t="str">
            <v>ola hajar</v>
          </cell>
          <cell r="S959" t="str">
            <v>mohammad adnan</v>
          </cell>
          <cell r="T959" t="str">
            <v>raghdaa</v>
          </cell>
          <cell r="U959" t="str">
            <v>damascus</v>
          </cell>
          <cell r="V959" t="str">
            <v/>
          </cell>
          <cell r="W959" t="str">
            <v/>
          </cell>
          <cell r="X959" t="str">
            <v/>
          </cell>
          <cell r="Y959" t="str">
            <v/>
          </cell>
          <cell r="Z959" t="str">
            <v/>
          </cell>
          <cell r="AA959" t="str">
            <v/>
          </cell>
          <cell r="AB959" t="str">
            <v/>
          </cell>
          <cell r="AC959" t="str">
            <v/>
          </cell>
        </row>
        <row r="960">
          <cell r="A960">
            <v>522264</v>
          </cell>
          <cell r="B960" t="str">
            <v>علياء  خشيني</v>
          </cell>
          <cell r="C960" t="str">
            <v>عبدو</v>
          </cell>
          <cell r="D960" t="str">
            <v>اميره</v>
          </cell>
          <cell r="E960" t="str">
            <v>أنثى</v>
          </cell>
          <cell r="F960" t="str">
            <v>داريا</v>
          </cell>
          <cell r="G960" t="str">
            <v>1/15/1990</v>
          </cell>
          <cell r="H960" t="str">
            <v>العربية السورية</v>
          </cell>
          <cell r="I960" t="str">
            <v>الثالثة</v>
          </cell>
          <cell r="J960" t="str">
            <v>فنون نسوية</v>
          </cell>
          <cell r="K960" t="str">
            <v>2009</v>
          </cell>
          <cell r="L960" t="str">
            <v>ريف دمشق</v>
          </cell>
          <cell r="Q960" t="str">
            <v/>
          </cell>
          <cell r="R960" t="str">
            <v>aleaa khshene</v>
          </cell>
          <cell r="S960" t="str">
            <v>abdo</v>
          </cell>
          <cell r="T960" t="str">
            <v>amera</v>
          </cell>
          <cell r="U960" t="str">
            <v>darya</v>
          </cell>
          <cell r="V960" t="str">
            <v/>
          </cell>
          <cell r="W960" t="str">
            <v/>
          </cell>
          <cell r="X960" t="str">
            <v/>
          </cell>
          <cell r="Y960" t="str">
            <v/>
          </cell>
          <cell r="Z960" t="str">
            <v/>
          </cell>
          <cell r="AA960" t="str">
            <v>م</v>
          </cell>
          <cell r="AB960" t="str">
            <v/>
          </cell>
          <cell r="AC960" t="str">
            <v/>
          </cell>
        </row>
        <row r="961">
          <cell r="A961">
            <v>522266</v>
          </cell>
          <cell r="B961" t="str">
            <v>علياء ناصر</v>
          </cell>
          <cell r="C961" t="str">
            <v>عمار</v>
          </cell>
          <cell r="D961" t="str">
            <v>ريهان</v>
          </cell>
          <cell r="E961" t="str">
            <v>أنثى</v>
          </cell>
          <cell r="F961" t="str">
            <v>دمشق</v>
          </cell>
          <cell r="G961">
            <v>36555</v>
          </cell>
          <cell r="H961" t="str">
            <v>العربية السورية</v>
          </cell>
          <cell r="I961" t="str">
            <v>الثالثة</v>
          </cell>
          <cell r="J961" t="str">
            <v>علمي</v>
          </cell>
          <cell r="Q961" t="str">
            <v/>
          </cell>
          <cell r="R961" t="str">
            <v>ALIAA NASER</v>
          </cell>
          <cell r="S961" t="str">
            <v>AMMAR</v>
          </cell>
          <cell r="T961" t="str">
            <v>REHAN</v>
          </cell>
          <cell r="U961" t="str">
            <v>DAMASCUS</v>
          </cell>
          <cell r="V961" t="str">
            <v/>
          </cell>
          <cell r="W961" t="str">
            <v/>
          </cell>
          <cell r="X961" t="str">
            <v/>
          </cell>
          <cell r="Y961" t="str">
            <v/>
          </cell>
          <cell r="Z961" t="str">
            <v/>
          </cell>
          <cell r="AA961" t="str">
            <v/>
          </cell>
          <cell r="AB961" t="str">
            <v/>
          </cell>
          <cell r="AC961" t="str">
            <v/>
          </cell>
        </row>
        <row r="962">
          <cell r="A962">
            <v>522267</v>
          </cell>
          <cell r="B962" t="str">
            <v>عمار الحموي</v>
          </cell>
          <cell r="C962" t="str">
            <v>عماد الدين</v>
          </cell>
          <cell r="D962" t="str">
            <v>رجاء</v>
          </cell>
          <cell r="E962" t="str">
            <v>ذكر</v>
          </cell>
          <cell r="F962" t="str">
            <v>حمص</v>
          </cell>
          <cell r="G962">
            <v>33970</v>
          </cell>
          <cell r="H962" t="str">
            <v>العربية السورية</v>
          </cell>
          <cell r="I962" t="str">
            <v>الثالثة</v>
          </cell>
          <cell r="J962" t="str">
            <v>أدبي</v>
          </cell>
          <cell r="Q962" t="str">
            <v/>
          </cell>
          <cell r="R962" t="str">
            <v>AMAAR HAMWE</v>
          </cell>
          <cell r="S962" t="str">
            <v>EMAD ALDIEN</v>
          </cell>
          <cell r="T962" t="str">
            <v>RAJAA</v>
          </cell>
          <cell r="U962" t="str">
            <v>DAMASCUS</v>
          </cell>
          <cell r="V962" t="str">
            <v/>
          </cell>
          <cell r="W962" t="str">
            <v/>
          </cell>
          <cell r="X962" t="str">
            <v/>
          </cell>
          <cell r="Y962" t="str">
            <v/>
          </cell>
          <cell r="Z962" t="str">
            <v/>
          </cell>
          <cell r="AA962" t="str">
            <v/>
          </cell>
          <cell r="AB962" t="str">
            <v/>
          </cell>
          <cell r="AC962" t="str">
            <v>مستنفذ فصل اول 2023-2024</v>
          </cell>
        </row>
        <row r="963">
          <cell r="A963">
            <v>522268</v>
          </cell>
          <cell r="B963" t="str">
            <v>عمر الحاجي</v>
          </cell>
          <cell r="C963" t="str">
            <v>حسين</v>
          </cell>
          <cell r="D963" t="str">
            <v>حنيفه</v>
          </cell>
          <cell r="E963" t="str">
            <v/>
          </cell>
          <cell r="F963" t="str">
            <v/>
          </cell>
          <cell r="G963" t="str">
            <v/>
          </cell>
          <cell r="I963" t="str">
            <v>الرابعة</v>
          </cell>
          <cell r="K963" t="str">
            <v/>
          </cell>
          <cell r="L963" t="str">
            <v/>
          </cell>
          <cell r="M963" t="str">
            <v/>
          </cell>
          <cell r="Q963" t="str">
            <v/>
          </cell>
          <cell r="R963" t="str">
            <v/>
          </cell>
          <cell r="S963" t="str">
            <v/>
          </cell>
          <cell r="T963" t="str">
            <v/>
          </cell>
          <cell r="U963" t="str">
            <v/>
          </cell>
          <cell r="V963" t="str">
            <v/>
          </cell>
          <cell r="W963" t="str">
            <v/>
          </cell>
          <cell r="X963" t="str">
            <v/>
          </cell>
          <cell r="Y963" t="str">
            <v/>
          </cell>
          <cell r="Z963" t="str">
            <v/>
          </cell>
          <cell r="AA963" t="str">
            <v/>
          </cell>
          <cell r="AB963" t="str">
            <v>م</v>
          </cell>
          <cell r="AC963" t="str">
            <v/>
          </cell>
        </row>
        <row r="964">
          <cell r="A964">
            <v>522270</v>
          </cell>
          <cell r="B964" t="str">
            <v>عناية بيرقدار</v>
          </cell>
          <cell r="C964" t="str">
            <v>منذر</v>
          </cell>
          <cell r="D964" t="str">
            <v>امل</v>
          </cell>
          <cell r="E964" t="str">
            <v/>
          </cell>
          <cell r="F964" t="str">
            <v/>
          </cell>
          <cell r="G964" t="str">
            <v/>
          </cell>
          <cell r="I964" t="str">
            <v>الثالثة</v>
          </cell>
          <cell r="K964" t="str">
            <v/>
          </cell>
          <cell r="L964" t="str">
            <v/>
          </cell>
          <cell r="M964" t="str">
            <v/>
          </cell>
          <cell r="Q964" t="str">
            <v/>
          </cell>
          <cell r="R964" t="str">
            <v/>
          </cell>
          <cell r="S964" t="str">
            <v/>
          </cell>
          <cell r="T964" t="str">
            <v/>
          </cell>
          <cell r="U964" t="str">
            <v/>
          </cell>
          <cell r="V964" t="str">
            <v/>
          </cell>
          <cell r="W964" t="str">
            <v/>
          </cell>
          <cell r="X964" t="str">
            <v/>
          </cell>
          <cell r="Y964" t="str">
            <v/>
          </cell>
          <cell r="Z964" t="str">
            <v/>
          </cell>
          <cell r="AA964" t="str">
            <v/>
          </cell>
          <cell r="AB964" t="str">
            <v>م</v>
          </cell>
          <cell r="AC964" t="str">
            <v>مستنفذ فصل اول 2023-2024</v>
          </cell>
        </row>
        <row r="965">
          <cell r="A965">
            <v>522273</v>
          </cell>
          <cell r="B965" t="str">
            <v>غادة رسول</v>
          </cell>
          <cell r="C965" t="str">
            <v>حسن</v>
          </cell>
          <cell r="D965" t="str">
            <v>سميرة</v>
          </cell>
          <cell r="E965" t="str">
            <v>أنثى</v>
          </cell>
          <cell r="F965" t="str">
            <v>دمشق</v>
          </cell>
          <cell r="G965">
            <v>29026</v>
          </cell>
          <cell r="H965" t="str">
            <v>العربية السورية</v>
          </cell>
          <cell r="I965" t="str">
            <v>الرابعة</v>
          </cell>
          <cell r="J965" t="str">
            <v>فنون نسوية</v>
          </cell>
          <cell r="Q965" t="str">
            <v/>
          </cell>
          <cell r="R965" t="str">
            <v>GHADA RASOUL</v>
          </cell>
          <cell r="S965" t="str">
            <v>HASAN</v>
          </cell>
          <cell r="T965" t="str">
            <v>SAMIRA</v>
          </cell>
          <cell r="U965" t="str">
            <v>DAMASCUS</v>
          </cell>
          <cell r="V965" t="str">
            <v/>
          </cell>
          <cell r="W965" t="str">
            <v/>
          </cell>
          <cell r="X965" t="str">
            <v/>
          </cell>
          <cell r="Y965" t="str">
            <v/>
          </cell>
          <cell r="Z965" t="str">
            <v/>
          </cell>
          <cell r="AA965" t="str">
            <v/>
          </cell>
          <cell r="AB965" t="str">
            <v/>
          </cell>
          <cell r="AC965" t="str">
            <v/>
          </cell>
        </row>
        <row r="966">
          <cell r="A966">
            <v>522281</v>
          </cell>
          <cell r="B966" t="str">
            <v>غالية الغزي</v>
          </cell>
          <cell r="C966" t="str">
            <v>سمير</v>
          </cell>
          <cell r="D966" t="str">
            <v>خلود</v>
          </cell>
          <cell r="E966" t="str">
            <v>انثى</v>
          </cell>
          <cell r="F966" t="str">
            <v>دمشق</v>
          </cell>
          <cell r="G966">
            <v>33647</v>
          </cell>
          <cell r="H966" t="str">
            <v>العربية السورية</v>
          </cell>
          <cell r="I966" t="str">
            <v>الثانية</v>
          </cell>
          <cell r="J966" t="str">
            <v>علمي</v>
          </cell>
          <cell r="K966">
            <v>2012</v>
          </cell>
        </row>
        <row r="967">
          <cell r="A967">
            <v>522285</v>
          </cell>
          <cell r="B967" t="str">
            <v>غزل الباشا</v>
          </cell>
          <cell r="C967" t="str">
            <v>بسام</v>
          </cell>
          <cell r="D967" t="str">
            <v>هيفاء</v>
          </cell>
          <cell r="E967" t="str">
            <v/>
          </cell>
          <cell r="F967" t="str">
            <v/>
          </cell>
          <cell r="G967" t="str">
            <v/>
          </cell>
          <cell r="I967" t="str">
            <v>الثانية</v>
          </cell>
          <cell r="K967" t="str">
            <v/>
          </cell>
          <cell r="L967" t="str">
            <v/>
          </cell>
          <cell r="M967" t="str">
            <v/>
          </cell>
          <cell r="Q967" t="str">
            <v/>
          </cell>
          <cell r="R967" t="str">
            <v/>
          </cell>
          <cell r="S967" t="str">
            <v/>
          </cell>
          <cell r="T967" t="str">
            <v/>
          </cell>
          <cell r="U967" t="str">
            <v/>
          </cell>
          <cell r="V967" t="str">
            <v/>
          </cell>
          <cell r="W967" t="str">
            <v/>
          </cell>
          <cell r="X967" t="str">
            <v/>
          </cell>
          <cell r="Y967" t="str">
            <v/>
          </cell>
          <cell r="Z967" t="str">
            <v/>
          </cell>
          <cell r="AA967" t="str">
            <v/>
          </cell>
          <cell r="AB967" t="str">
            <v>م</v>
          </cell>
          <cell r="AC967" t="str">
            <v/>
          </cell>
        </row>
        <row r="968">
          <cell r="A968">
            <v>522291</v>
          </cell>
          <cell r="B968" t="str">
            <v>غصون محمد</v>
          </cell>
          <cell r="C968" t="str">
            <v>منوخ</v>
          </cell>
          <cell r="D968" t="str">
            <v>عائشة</v>
          </cell>
          <cell r="E968" t="str">
            <v>أنثى</v>
          </cell>
          <cell r="F968" t="str">
            <v>مجيدل</v>
          </cell>
          <cell r="G968">
            <v>32877</v>
          </cell>
          <cell r="H968" t="str">
            <v>العربية السورية</v>
          </cell>
          <cell r="I968" t="str">
            <v>الرابعة</v>
          </cell>
          <cell r="J968" t="str">
            <v>أدبي</v>
          </cell>
          <cell r="K968" t="str">
            <v/>
          </cell>
          <cell r="Q968" t="str">
            <v/>
          </cell>
          <cell r="R968" t="str">
            <v>GHOSON MOHAMMAD</v>
          </cell>
          <cell r="S968" t="str">
            <v>MANOKH</v>
          </cell>
          <cell r="T968" t="str">
            <v>AISHA</v>
          </cell>
          <cell r="U968" t="str">
            <v>DARAA</v>
          </cell>
          <cell r="V968" t="str">
            <v/>
          </cell>
          <cell r="W968" t="str">
            <v/>
          </cell>
          <cell r="X968" t="str">
            <v/>
          </cell>
          <cell r="Y968" t="str">
            <v/>
          </cell>
          <cell r="Z968" t="str">
            <v/>
          </cell>
          <cell r="AA968" t="str">
            <v/>
          </cell>
          <cell r="AB968" t="str">
            <v/>
          </cell>
          <cell r="AC968" t="str">
            <v/>
          </cell>
        </row>
        <row r="969">
          <cell r="A969">
            <v>522293</v>
          </cell>
          <cell r="B969" t="str">
            <v>غفران الجراقي</v>
          </cell>
          <cell r="C969" t="str">
            <v>رياض</v>
          </cell>
          <cell r="D969" t="str">
            <v>باسمة</v>
          </cell>
          <cell r="E969" t="str">
            <v>أنثى</v>
          </cell>
          <cell r="F969" t="str">
            <v>دمشق</v>
          </cell>
          <cell r="G969">
            <v>35163</v>
          </cell>
          <cell r="H969" t="str">
            <v>العربية السورية</v>
          </cell>
          <cell r="I969" t="str">
            <v>الرابعة</v>
          </cell>
          <cell r="J969" t="str">
            <v>فنون نسوية</v>
          </cell>
          <cell r="Q969" t="str">
            <v/>
          </cell>
          <cell r="R969" t="str">
            <v>GHOFRAN ALJRAKE</v>
          </cell>
          <cell r="S969" t="str">
            <v>READ</v>
          </cell>
          <cell r="T969" t="str">
            <v>BASEMA</v>
          </cell>
          <cell r="U969" t="str">
            <v>DAMASCUS</v>
          </cell>
          <cell r="V969" t="str">
            <v/>
          </cell>
          <cell r="W969" t="str">
            <v/>
          </cell>
          <cell r="X969" t="str">
            <v/>
          </cell>
          <cell r="Y969" t="str">
            <v/>
          </cell>
          <cell r="Z969" t="str">
            <v/>
          </cell>
          <cell r="AA969" t="str">
            <v/>
          </cell>
          <cell r="AB969" t="str">
            <v/>
          </cell>
          <cell r="AC969" t="str">
            <v/>
          </cell>
        </row>
        <row r="970">
          <cell r="A970">
            <v>522297</v>
          </cell>
          <cell r="B970" t="str">
            <v>غفران شنور</v>
          </cell>
          <cell r="C970" t="str">
            <v>نبيل</v>
          </cell>
          <cell r="D970" t="str">
            <v>اميره</v>
          </cell>
          <cell r="E970" t="str">
            <v>أنثى</v>
          </cell>
          <cell r="F970" t="str">
            <v>نبك</v>
          </cell>
          <cell r="G970">
            <v>36170</v>
          </cell>
          <cell r="H970" t="str">
            <v>العربية السورية</v>
          </cell>
          <cell r="I970" t="str">
            <v>الرابعة</v>
          </cell>
          <cell r="J970" t="str">
            <v>أدبي</v>
          </cell>
          <cell r="K970" t="str">
            <v/>
          </cell>
          <cell r="Q970" t="str">
            <v/>
          </cell>
          <cell r="R970" t="str">
            <v>ghofran shanor</v>
          </cell>
          <cell r="S970" t="str">
            <v>nabil</v>
          </cell>
          <cell r="T970" t="str">
            <v>amira</v>
          </cell>
          <cell r="U970" t="str">
            <v>nabek</v>
          </cell>
          <cell r="V970" t="str">
            <v/>
          </cell>
          <cell r="W970" t="str">
            <v/>
          </cell>
          <cell r="X970" t="str">
            <v/>
          </cell>
          <cell r="Y970" t="str">
            <v/>
          </cell>
          <cell r="Z970" t="str">
            <v/>
          </cell>
          <cell r="AA970" t="str">
            <v/>
          </cell>
          <cell r="AB970" t="str">
            <v/>
          </cell>
          <cell r="AC970" t="str">
            <v>مستنفذ فصل اول 2023-2024</v>
          </cell>
        </row>
        <row r="971">
          <cell r="A971">
            <v>522301</v>
          </cell>
          <cell r="B971" t="str">
            <v>غفران هيلم</v>
          </cell>
          <cell r="C971" t="str">
            <v>فهد</v>
          </cell>
          <cell r="D971" t="str">
            <v>خديجة</v>
          </cell>
          <cell r="E971" t="str">
            <v>أنثى</v>
          </cell>
          <cell r="F971" t="str">
            <v>دمشق</v>
          </cell>
          <cell r="G971" t="str">
            <v>5/14/1997</v>
          </cell>
          <cell r="H971" t="str">
            <v>العربية السورية</v>
          </cell>
          <cell r="I971" t="str">
            <v>الرابعة</v>
          </cell>
          <cell r="J971" t="str">
            <v>فنون نسوية</v>
          </cell>
          <cell r="K971" t="str">
            <v>2017</v>
          </cell>
          <cell r="L971" t="str">
            <v>دمشق</v>
          </cell>
          <cell r="Q971" t="str">
            <v/>
          </cell>
          <cell r="R971" t="str">
            <v>GHOFRAN HAELAM</v>
          </cell>
          <cell r="S971" t="str">
            <v>FAHED</v>
          </cell>
          <cell r="T971" t="str">
            <v>KHADIJA</v>
          </cell>
          <cell r="U971" t="str">
            <v>DAMASCUS</v>
          </cell>
          <cell r="V971" t="str">
            <v/>
          </cell>
          <cell r="W971" t="str">
            <v/>
          </cell>
          <cell r="X971" t="str">
            <v/>
          </cell>
          <cell r="Y971" t="str">
            <v/>
          </cell>
          <cell r="Z971" t="str">
            <v/>
          </cell>
          <cell r="AA971" t="str">
            <v/>
          </cell>
          <cell r="AB971" t="str">
            <v/>
          </cell>
          <cell r="AC971" t="str">
            <v/>
          </cell>
        </row>
        <row r="972">
          <cell r="A972">
            <v>522306</v>
          </cell>
          <cell r="B972" t="str">
            <v>غيداء البخيت</v>
          </cell>
          <cell r="C972" t="str">
            <v>ربيع</v>
          </cell>
          <cell r="D972" t="str">
            <v>عفيفه</v>
          </cell>
          <cell r="E972" t="str">
            <v>أنثى</v>
          </cell>
          <cell r="F972" t="str">
            <v>القريتين</v>
          </cell>
          <cell r="G972">
            <v>35464</v>
          </cell>
          <cell r="H972" t="str">
            <v>العربية السورية</v>
          </cell>
          <cell r="I972" t="str">
            <v>الرابعة</v>
          </cell>
          <cell r="J972" t="str">
            <v>علمي</v>
          </cell>
          <cell r="K972" t="str">
            <v/>
          </cell>
          <cell r="Q972" t="str">
            <v/>
          </cell>
          <cell r="R972" t="str">
            <v>GHAIDA AL BAKHET</v>
          </cell>
          <cell r="S972" t="str">
            <v>RABEA</v>
          </cell>
          <cell r="T972" t="str">
            <v>AFEFA</v>
          </cell>
          <cell r="U972" t="str">
            <v>HOMS</v>
          </cell>
          <cell r="V972" t="str">
            <v/>
          </cell>
          <cell r="W972" t="str">
            <v/>
          </cell>
          <cell r="X972" t="str">
            <v/>
          </cell>
          <cell r="Y972" t="str">
            <v/>
          </cell>
          <cell r="Z972" t="str">
            <v/>
          </cell>
          <cell r="AA972" t="str">
            <v/>
          </cell>
          <cell r="AB972" t="str">
            <v/>
          </cell>
          <cell r="AC972" t="str">
            <v/>
          </cell>
        </row>
        <row r="973">
          <cell r="A973">
            <v>522307</v>
          </cell>
          <cell r="B973" t="str">
            <v>غيداء حسون</v>
          </cell>
          <cell r="C973" t="str">
            <v>حسان</v>
          </cell>
          <cell r="D973" t="str">
            <v>قمر</v>
          </cell>
          <cell r="E973" t="str">
            <v>أنثى</v>
          </cell>
          <cell r="F973" t="str">
            <v xml:space="preserve">حرستا </v>
          </cell>
          <cell r="G973">
            <v>32004</v>
          </cell>
          <cell r="H973" t="str">
            <v>العربية السورية</v>
          </cell>
          <cell r="I973" t="str">
            <v>الثالثة</v>
          </cell>
          <cell r="J973" t="str">
            <v>فنون نسوية</v>
          </cell>
          <cell r="K973">
            <v>2007</v>
          </cell>
          <cell r="Q973" t="str">
            <v/>
          </cell>
          <cell r="R973" t="str">
            <v>ghaidaa hassoun</v>
          </cell>
          <cell r="S973" t="str">
            <v>hassan</v>
          </cell>
          <cell r="T973" t="str">
            <v>kamar</v>
          </cell>
          <cell r="U973" t="str">
            <v>damascos</v>
          </cell>
          <cell r="V973" t="str">
            <v/>
          </cell>
          <cell r="W973" t="str">
            <v/>
          </cell>
          <cell r="X973" t="str">
            <v/>
          </cell>
          <cell r="Y973" t="str">
            <v/>
          </cell>
          <cell r="Z973" t="str">
            <v/>
          </cell>
          <cell r="AA973" t="str">
            <v/>
          </cell>
          <cell r="AB973" t="str">
            <v/>
          </cell>
          <cell r="AC973" t="str">
            <v/>
          </cell>
        </row>
        <row r="974">
          <cell r="A974">
            <v>522308</v>
          </cell>
          <cell r="B974" t="str">
            <v>غيداء كريزان</v>
          </cell>
          <cell r="C974" t="str">
            <v>نادر</v>
          </cell>
          <cell r="D974" t="str">
            <v>نادرة</v>
          </cell>
          <cell r="E974" t="str">
            <v>أنثى</v>
          </cell>
          <cell r="F974" t="str">
            <v>جيرود</v>
          </cell>
          <cell r="G974">
            <v>29307</v>
          </cell>
          <cell r="H974" t="str">
            <v>العربية السورية</v>
          </cell>
          <cell r="I974" t="str">
            <v>الرابعة</v>
          </cell>
          <cell r="J974" t="str">
            <v>فنون نسوية</v>
          </cell>
          <cell r="K974">
            <v>1998</v>
          </cell>
          <cell r="Q974" t="str">
            <v/>
          </cell>
          <cell r="R974" t="str">
            <v>GHAIDA KREZAN</v>
          </cell>
          <cell r="S974" t="str">
            <v>NADER</v>
          </cell>
          <cell r="T974" t="str">
            <v>NADRA</v>
          </cell>
          <cell r="U974" t="str">
            <v>DAAMSCUS</v>
          </cell>
          <cell r="V974" t="str">
            <v/>
          </cell>
          <cell r="W974" t="str">
            <v/>
          </cell>
          <cell r="X974" t="str">
            <v/>
          </cell>
          <cell r="Y974" t="str">
            <v/>
          </cell>
          <cell r="Z974" t="str">
            <v/>
          </cell>
          <cell r="AA974" t="str">
            <v/>
          </cell>
          <cell r="AB974" t="str">
            <v/>
          </cell>
          <cell r="AC974" t="str">
            <v/>
          </cell>
        </row>
        <row r="975">
          <cell r="A975">
            <v>522311</v>
          </cell>
          <cell r="B975" t="str">
            <v>فاتن فاكهاني</v>
          </cell>
          <cell r="C975" t="str">
            <v>محمد</v>
          </cell>
          <cell r="D975" t="str">
            <v>امل</v>
          </cell>
          <cell r="E975" t="str">
            <v>أنثى</v>
          </cell>
          <cell r="F975" t="str">
            <v>دمشق</v>
          </cell>
          <cell r="G975">
            <v>28669</v>
          </cell>
          <cell r="H975" t="str">
            <v>العربية السورية</v>
          </cell>
          <cell r="I975" t="str">
            <v>الرابعة</v>
          </cell>
          <cell r="J975" t="str">
            <v>أدبي</v>
          </cell>
          <cell r="Q975" t="str">
            <v/>
          </cell>
          <cell r="R975" t="str">
            <v>FATIN FAKJANY</v>
          </cell>
          <cell r="S975" t="str">
            <v>MOHAMMAD</v>
          </cell>
          <cell r="T975" t="str">
            <v>AMAL</v>
          </cell>
          <cell r="U975" t="str">
            <v>DAMASCUS</v>
          </cell>
          <cell r="V975" t="str">
            <v/>
          </cell>
          <cell r="W975" t="str">
            <v/>
          </cell>
          <cell r="X975" t="str">
            <v/>
          </cell>
          <cell r="Y975" t="str">
            <v/>
          </cell>
          <cell r="Z975" t="str">
            <v/>
          </cell>
          <cell r="AA975" t="str">
            <v/>
          </cell>
          <cell r="AB975" t="str">
            <v/>
          </cell>
          <cell r="AC975" t="str">
            <v/>
          </cell>
        </row>
        <row r="976">
          <cell r="A976">
            <v>522312</v>
          </cell>
          <cell r="B976" t="str">
            <v>فاتن مهرات</v>
          </cell>
          <cell r="C976" t="str">
            <v>زهير</v>
          </cell>
          <cell r="D976" t="str">
            <v>رزان</v>
          </cell>
          <cell r="E976" t="str">
            <v>أنثى</v>
          </cell>
          <cell r="F976" t="str">
            <v/>
          </cell>
          <cell r="H976" t="str">
            <v>العربية السورية</v>
          </cell>
          <cell r="I976" t="str">
            <v>الثالثة</v>
          </cell>
        </row>
        <row r="977">
          <cell r="A977">
            <v>522318</v>
          </cell>
          <cell r="B977" t="str">
            <v>فاطمة الحجي</v>
          </cell>
          <cell r="C977" t="str">
            <v>محمد</v>
          </cell>
          <cell r="D977" t="str">
            <v>ايمان</v>
          </cell>
          <cell r="E977" t="str">
            <v>أنثى</v>
          </cell>
          <cell r="F977" t="str">
            <v>حلب</v>
          </cell>
          <cell r="G977">
            <v>35125</v>
          </cell>
          <cell r="H977" t="str">
            <v>العربية السورية</v>
          </cell>
          <cell r="I977" t="str">
            <v>الثالثة</v>
          </cell>
          <cell r="J977" t="str">
            <v>علمي</v>
          </cell>
          <cell r="Q977" t="str">
            <v/>
          </cell>
          <cell r="R977" t="str">
            <v>Fatima AlHaji</v>
          </cell>
          <cell r="S977" t="str">
            <v>Mohmmad</v>
          </cell>
          <cell r="T977" t="str">
            <v>Eman</v>
          </cell>
          <cell r="U977" t="str">
            <v>Aleppo</v>
          </cell>
          <cell r="V977" t="str">
            <v/>
          </cell>
          <cell r="W977" t="str">
            <v/>
          </cell>
          <cell r="X977" t="str">
            <v/>
          </cell>
          <cell r="Y977" t="str">
            <v/>
          </cell>
          <cell r="Z977" t="str">
            <v/>
          </cell>
          <cell r="AA977" t="str">
            <v/>
          </cell>
          <cell r="AB977" t="str">
            <v/>
          </cell>
          <cell r="AC977" t="str">
            <v/>
          </cell>
        </row>
        <row r="978">
          <cell r="A978">
            <v>522325</v>
          </cell>
          <cell r="B978" t="str">
            <v>فاطمة همهم</v>
          </cell>
          <cell r="C978" t="str">
            <v>فاضل</v>
          </cell>
          <cell r="D978" t="str">
            <v>خاتون</v>
          </cell>
          <cell r="E978" t="str">
            <v>أنثى</v>
          </cell>
          <cell r="F978" t="str">
            <v>الزهراء</v>
          </cell>
          <cell r="G978">
            <v>34213</v>
          </cell>
          <cell r="H978" t="str">
            <v>العربية السورية</v>
          </cell>
          <cell r="I978" t="str">
            <v>الثالثة</v>
          </cell>
          <cell r="J978" t="str">
            <v>أدبي</v>
          </cell>
          <cell r="L978" t="str">
            <v>حلب</v>
          </cell>
          <cell r="Q978" t="str">
            <v/>
          </cell>
          <cell r="R978" t="str">
            <v>FATEMA HAMHM</v>
          </cell>
          <cell r="S978" t="str">
            <v>FADEL</v>
          </cell>
          <cell r="T978" t="str">
            <v>KHATOUN</v>
          </cell>
          <cell r="U978" t="str">
            <v>DAMASCUS</v>
          </cell>
          <cell r="V978" t="str">
            <v/>
          </cell>
          <cell r="W978" t="str">
            <v/>
          </cell>
          <cell r="X978" t="str">
            <v/>
          </cell>
          <cell r="Y978" t="str">
            <v/>
          </cell>
          <cell r="Z978" t="str">
            <v/>
          </cell>
          <cell r="AA978" t="str">
            <v/>
          </cell>
          <cell r="AB978" t="str">
            <v/>
          </cell>
          <cell r="AC978" t="str">
            <v/>
          </cell>
        </row>
        <row r="979">
          <cell r="A979">
            <v>522327</v>
          </cell>
          <cell r="B979" t="str">
            <v>فاطمه البكر</v>
          </cell>
          <cell r="C979" t="str">
            <v>جمعه</v>
          </cell>
          <cell r="D979" t="str">
            <v>حسنه</v>
          </cell>
          <cell r="E979" t="str">
            <v>أنثى</v>
          </cell>
          <cell r="F979" t="str">
            <v>دمشق</v>
          </cell>
          <cell r="G979">
            <v>35892</v>
          </cell>
          <cell r="H979" t="str">
            <v>العربية السورية</v>
          </cell>
          <cell r="I979" t="str">
            <v>الرابعة</v>
          </cell>
          <cell r="J979" t="str">
            <v>فنون نسوية</v>
          </cell>
          <cell r="L979" t="str">
            <v>القنيطرة</v>
          </cell>
          <cell r="Q979" t="str">
            <v/>
          </cell>
          <cell r="R979" t="str">
            <v>FATIMA ALBAKER</v>
          </cell>
          <cell r="S979" t="str">
            <v>JOUMHA</v>
          </cell>
          <cell r="T979" t="str">
            <v>HASNA</v>
          </cell>
          <cell r="U979" t="str">
            <v>DAMASCUS</v>
          </cell>
          <cell r="V979" t="str">
            <v/>
          </cell>
          <cell r="W979" t="str">
            <v/>
          </cell>
          <cell r="X979" t="str">
            <v/>
          </cell>
          <cell r="Y979" t="str">
            <v/>
          </cell>
          <cell r="Z979" t="str">
            <v/>
          </cell>
          <cell r="AA979" t="str">
            <v/>
          </cell>
          <cell r="AB979" t="str">
            <v/>
          </cell>
          <cell r="AC979" t="str">
            <v/>
          </cell>
        </row>
        <row r="980">
          <cell r="A980">
            <v>522331</v>
          </cell>
          <cell r="B980" t="str">
            <v>فاطمه العبسي</v>
          </cell>
          <cell r="C980" t="str">
            <v>اسماعيل</v>
          </cell>
          <cell r="D980" t="str">
            <v>مفيده</v>
          </cell>
          <cell r="E980" t="str">
            <v>أنثى</v>
          </cell>
          <cell r="F980" t="str">
            <v>الحسكة</v>
          </cell>
          <cell r="G980">
            <v>26856</v>
          </cell>
          <cell r="H980" t="str">
            <v>العربية السورية</v>
          </cell>
          <cell r="I980" t="str">
            <v>الثانية</v>
          </cell>
          <cell r="J980" t="str">
            <v>أدبي</v>
          </cell>
          <cell r="L980" t="str">
            <v>إدلب</v>
          </cell>
          <cell r="Q980" t="str">
            <v/>
          </cell>
          <cell r="R980" t="str">
            <v>FATEMA ALABSI</v>
          </cell>
          <cell r="S980" t="str">
            <v>ISMAIL</v>
          </cell>
          <cell r="T980" t="str">
            <v>MOFEDA</v>
          </cell>
          <cell r="U980" t="str">
            <v>HASAKA</v>
          </cell>
          <cell r="V980" t="str">
            <v/>
          </cell>
          <cell r="W980" t="str">
            <v/>
          </cell>
          <cell r="X980" t="str">
            <v/>
          </cell>
          <cell r="Y980" t="str">
            <v/>
          </cell>
          <cell r="Z980" t="str">
            <v/>
          </cell>
          <cell r="AA980" t="str">
            <v/>
          </cell>
          <cell r="AB980" t="str">
            <v/>
          </cell>
          <cell r="AC980" t="str">
            <v/>
          </cell>
        </row>
        <row r="981">
          <cell r="A981">
            <v>522333</v>
          </cell>
          <cell r="B981" t="str">
            <v>فاطمه جحا</v>
          </cell>
          <cell r="C981" t="str">
            <v>يوسف</v>
          </cell>
          <cell r="D981" t="str">
            <v>رحاب</v>
          </cell>
          <cell r="E981" t="str">
            <v>أنثى</v>
          </cell>
          <cell r="F981" t="str">
            <v>رحيبه</v>
          </cell>
          <cell r="G981">
            <v>34746</v>
          </cell>
          <cell r="H981" t="str">
            <v>العربية السورية</v>
          </cell>
          <cell r="I981" t="str">
            <v>الثانية</v>
          </cell>
          <cell r="J981" t="str">
            <v>ادبي</v>
          </cell>
          <cell r="K981">
            <v>2011</v>
          </cell>
        </row>
        <row r="982">
          <cell r="A982">
            <v>522335</v>
          </cell>
          <cell r="B982" t="str">
            <v>فاطمه حسون</v>
          </cell>
          <cell r="C982" t="str">
            <v>محمد</v>
          </cell>
          <cell r="D982" t="str">
            <v>سمية</v>
          </cell>
          <cell r="E982" t="str">
            <v>أنثى</v>
          </cell>
          <cell r="F982" t="str">
            <v>التل</v>
          </cell>
          <cell r="G982">
            <v>35960</v>
          </cell>
          <cell r="H982" t="str">
            <v>العربية السورية</v>
          </cell>
          <cell r="I982" t="str">
            <v>الرابعة</v>
          </cell>
          <cell r="J982" t="str">
            <v>فنون نسوية</v>
          </cell>
          <cell r="K982" t="str">
            <v/>
          </cell>
          <cell r="Q982" t="str">
            <v/>
          </cell>
          <cell r="R982" t="str">
            <v>FATIMA HASOUN</v>
          </cell>
          <cell r="S982" t="str">
            <v>MOHAMMAD</v>
          </cell>
          <cell r="T982" t="str">
            <v>SUMIA</v>
          </cell>
          <cell r="U982" t="str">
            <v>DAAMSCUS</v>
          </cell>
          <cell r="V982" t="str">
            <v/>
          </cell>
          <cell r="W982" t="str">
            <v/>
          </cell>
          <cell r="X982" t="str">
            <v/>
          </cell>
          <cell r="Y982" t="str">
            <v/>
          </cell>
          <cell r="Z982" t="str">
            <v/>
          </cell>
          <cell r="AA982" t="str">
            <v/>
          </cell>
          <cell r="AB982" t="str">
            <v/>
          </cell>
          <cell r="AC982" t="str">
            <v/>
          </cell>
        </row>
        <row r="983">
          <cell r="A983">
            <v>522336</v>
          </cell>
          <cell r="B983" t="str">
            <v>فاطمه رحمه</v>
          </cell>
          <cell r="C983" t="str">
            <v>رياض</v>
          </cell>
          <cell r="D983" t="str">
            <v>رشا</v>
          </cell>
          <cell r="E983" t="str">
            <v>أنثى</v>
          </cell>
          <cell r="F983" t="str">
            <v>دمشق</v>
          </cell>
          <cell r="G983">
            <v>36434</v>
          </cell>
          <cell r="H983" t="str">
            <v>العربية السورية</v>
          </cell>
          <cell r="I983" t="str">
            <v>الرابعة</v>
          </cell>
          <cell r="J983" t="str">
            <v>فنون نسوية</v>
          </cell>
          <cell r="Q983" t="str">
            <v/>
          </cell>
          <cell r="R983" t="str">
            <v>FATMA RAHMA</v>
          </cell>
          <cell r="S983" t="str">
            <v>READ</v>
          </cell>
          <cell r="T983" t="str">
            <v>RASHA</v>
          </cell>
          <cell r="U983" t="str">
            <v>DAMASCUS</v>
          </cell>
          <cell r="V983" t="str">
            <v/>
          </cell>
          <cell r="W983" t="str">
            <v/>
          </cell>
          <cell r="X983" t="str">
            <v/>
          </cell>
          <cell r="Y983" t="str">
            <v/>
          </cell>
          <cell r="Z983" t="str">
            <v/>
          </cell>
          <cell r="AA983" t="str">
            <v/>
          </cell>
          <cell r="AB983" t="str">
            <v/>
          </cell>
          <cell r="AC983" t="str">
            <v/>
          </cell>
        </row>
        <row r="984">
          <cell r="A984">
            <v>522340</v>
          </cell>
          <cell r="B984" t="str">
            <v>فاطمه علي</v>
          </cell>
          <cell r="C984" t="str">
            <v>سمير</v>
          </cell>
          <cell r="D984" t="str">
            <v>ندى</v>
          </cell>
          <cell r="E984" t="str">
            <v>أنثى</v>
          </cell>
          <cell r="F984" t="str">
            <v>دمشق</v>
          </cell>
          <cell r="G984">
            <v>36275</v>
          </cell>
          <cell r="H984" t="str">
            <v>العربية السورية</v>
          </cell>
          <cell r="I984" t="str">
            <v>الرابعة</v>
          </cell>
          <cell r="J984" t="str">
            <v>أدبي</v>
          </cell>
          <cell r="K984" t="str">
            <v/>
          </cell>
          <cell r="Q984" t="str">
            <v/>
          </cell>
          <cell r="R984" t="str">
            <v>FATIMA ALI</v>
          </cell>
          <cell r="S984" t="str">
            <v>SAMIER</v>
          </cell>
          <cell r="T984" t="str">
            <v>NADA</v>
          </cell>
          <cell r="U984" t="str">
            <v>DAMASCUS</v>
          </cell>
          <cell r="V984" t="str">
            <v/>
          </cell>
          <cell r="W984" t="str">
            <v/>
          </cell>
          <cell r="X984" t="str">
            <v/>
          </cell>
          <cell r="Y984" t="str">
            <v/>
          </cell>
          <cell r="Z984" t="str">
            <v/>
          </cell>
          <cell r="AA984" t="str">
            <v/>
          </cell>
          <cell r="AB984" t="str">
            <v/>
          </cell>
          <cell r="AC984" t="str">
            <v/>
          </cell>
        </row>
        <row r="985">
          <cell r="A985">
            <v>522342</v>
          </cell>
          <cell r="B985" t="str">
            <v>فاطمه غليون</v>
          </cell>
          <cell r="C985" t="str">
            <v>محمد سامي</v>
          </cell>
          <cell r="D985" t="str">
            <v>نهاد</v>
          </cell>
          <cell r="E985" t="str">
            <v>أنثى</v>
          </cell>
          <cell r="F985" t="str">
            <v>مضايا</v>
          </cell>
          <cell r="G985">
            <v>36483</v>
          </cell>
          <cell r="H985" t="str">
            <v>العربية السورية</v>
          </cell>
          <cell r="I985" t="str">
            <v>الثالثة</v>
          </cell>
          <cell r="J985" t="str">
            <v>أدبي</v>
          </cell>
          <cell r="K985" t="str">
            <v/>
          </cell>
          <cell r="Q985" t="str">
            <v/>
          </cell>
          <cell r="R985" t="str">
            <v>Fatima Ghalewn</v>
          </cell>
          <cell r="S985" t="str">
            <v>Mohammad sami</v>
          </cell>
          <cell r="T985" t="str">
            <v>Nehad</v>
          </cell>
          <cell r="U985" t="str">
            <v>Damascus</v>
          </cell>
          <cell r="V985" t="str">
            <v/>
          </cell>
          <cell r="W985" t="str">
            <v/>
          </cell>
          <cell r="X985" t="str">
            <v/>
          </cell>
          <cell r="Y985" t="str">
            <v/>
          </cell>
          <cell r="Z985" t="str">
            <v/>
          </cell>
          <cell r="AA985" t="str">
            <v/>
          </cell>
          <cell r="AB985" t="str">
            <v/>
          </cell>
          <cell r="AC985" t="str">
            <v/>
          </cell>
        </row>
        <row r="986">
          <cell r="A986">
            <v>522351</v>
          </cell>
          <cell r="B986" t="str">
            <v>فدوى بازرباشي</v>
          </cell>
          <cell r="C986" t="str">
            <v>بسام</v>
          </cell>
          <cell r="D986" t="str">
            <v>ايمان</v>
          </cell>
          <cell r="E986" t="str">
            <v>أنثى</v>
          </cell>
          <cell r="F986" t="str">
            <v>دمشق</v>
          </cell>
          <cell r="G986" t="str">
            <v>2/5/1982</v>
          </cell>
          <cell r="H986" t="str">
            <v>العربية السورية</v>
          </cell>
          <cell r="I986" t="str">
            <v>الرابعة</v>
          </cell>
          <cell r="J986" t="str">
            <v>فنون نسوية</v>
          </cell>
          <cell r="K986" t="str">
            <v>2000</v>
          </cell>
          <cell r="L986" t="str">
            <v>ريف دمشق</v>
          </cell>
          <cell r="Q986" t="str">
            <v/>
          </cell>
          <cell r="R986" t="str">
            <v>FADWA BAZRBASHE</v>
          </cell>
          <cell r="S986" t="str">
            <v>BASAM</v>
          </cell>
          <cell r="T986" t="str">
            <v>EMAN</v>
          </cell>
          <cell r="U986" t="str">
            <v>DAMASCUS</v>
          </cell>
          <cell r="V986" t="str">
            <v/>
          </cell>
          <cell r="W986" t="str">
            <v/>
          </cell>
          <cell r="X986" t="str">
            <v/>
          </cell>
          <cell r="Y986" t="str">
            <v/>
          </cell>
          <cell r="Z986" t="str">
            <v/>
          </cell>
          <cell r="AA986" t="str">
            <v/>
          </cell>
          <cell r="AB986" t="str">
            <v>م</v>
          </cell>
          <cell r="AC986" t="str">
            <v/>
          </cell>
        </row>
        <row r="987">
          <cell r="A987">
            <v>522356</v>
          </cell>
          <cell r="B987" t="str">
            <v>فرح السلق</v>
          </cell>
          <cell r="C987" t="str">
            <v>ابراهيم</v>
          </cell>
          <cell r="D987" t="str">
            <v>ناديه</v>
          </cell>
          <cell r="E987" t="str">
            <v>أنثى</v>
          </cell>
          <cell r="F987" t="str">
            <v>دمشق</v>
          </cell>
          <cell r="G987">
            <v>36319</v>
          </cell>
          <cell r="H987" t="str">
            <v>العربية السورية</v>
          </cell>
          <cell r="I987" t="str">
            <v>الرابعة</v>
          </cell>
          <cell r="J987" t="str">
            <v>علمي</v>
          </cell>
        </row>
        <row r="988">
          <cell r="A988">
            <v>522364</v>
          </cell>
          <cell r="B988" t="str">
            <v>فرح يونس</v>
          </cell>
          <cell r="C988" t="str">
            <v>احمد</v>
          </cell>
          <cell r="D988" t="str">
            <v>ريما</v>
          </cell>
          <cell r="E988" t="str">
            <v>أنثى</v>
          </cell>
          <cell r="F988" t="str">
            <v>دمشق</v>
          </cell>
          <cell r="G988">
            <v>35797</v>
          </cell>
          <cell r="H988" t="str">
            <v>العربية السورية</v>
          </cell>
          <cell r="I988" t="str">
            <v>الرابعة</v>
          </cell>
          <cell r="J988" t="str">
            <v>علمي</v>
          </cell>
          <cell r="Q988" t="str">
            <v/>
          </cell>
          <cell r="R988" t="str">
            <v>FARAH YOUNES</v>
          </cell>
          <cell r="S988" t="str">
            <v>AHMAD</v>
          </cell>
          <cell r="T988" t="str">
            <v>RIMA</v>
          </cell>
          <cell r="U988" t="str">
            <v>DAMASCUS</v>
          </cell>
          <cell r="V988" t="str">
            <v/>
          </cell>
          <cell r="W988" t="str">
            <v/>
          </cell>
          <cell r="X988" t="str">
            <v/>
          </cell>
          <cell r="Y988" t="str">
            <v/>
          </cell>
          <cell r="Z988" t="str">
            <v/>
          </cell>
          <cell r="AA988" t="str">
            <v/>
          </cell>
          <cell r="AB988" t="str">
            <v/>
          </cell>
          <cell r="AC988" t="str">
            <v/>
          </cell>
        </row>
        <row r="989">
          <cell r="A989">
            <v>522373</v>
          </cell>
          <cell r="B989" t="str">
            <v>قمر الدنف</v>
          </cell>
          <cell r="C989" t="str">
            <v>أكرم</v>
          </cell>
          <cell r="D989" t="str">
            <v>شريفه</v>
          </cell>
          <cell r="E989" t="str">
            <v>أنثى</v>
          </cell>
          <cell r="F989" t="str">
            <v>جيرود</v>
          </cell>
          <cell r="G989">
            <v>35498</v>
          </cell>
          <cell r="H989" t="str">
            <v>العربية السورية</v>
          </cell>
          <cell r="I989" t="str">
            <v>الثالثة حديث</v>
          </cell>
          <cell r="J989" t="str">
            <v>فنون نسوية</v>
          </cell>
          <cell r="K989">
            <v>2015</v>
          </cell>
          <cell r="Q989" t="str">
            <v/>
          </cell>
          <cell r="R989" t="str">
            <v>QAMAR ALDNAF</v>
          </cell>
          <cell r="S989" t="str">
            <v>AKRAM</v>
          </cell>
          <cell r="T989" t="str">
            <v>SHREFA</v>
          </cell>
          <cell r="U989" t="str">
            <v>DAMSCUS</v>
          </cell>
          <cell r="V989" t="str">
            <v/>
          </cell>
          <cell r="W989" t="str">
            <v/>
          </cell>
          <cell r="X989" t="str">
            <v/>
          </cell>
          <cell r="Y989" t="str">
            <v/>
          </cell>
          <cell r="Z989" t="str">
            <v/>
          </cell>
          <cell r="AA989" t="str">
            <v/>
          </cell>
          <cell r="AB989" t="str">
            <v/>
          </cell>
          <cell r="AC989" t="str">
            <v/>
          </cell>
        </row>
        <row r="990">
          <cell r="A990">
            <v>522374</v>
          </cell>
          <cell r="B990" t="str">
            <v>قمر الكيلاني</v>
          </cell>
          <cell r="C990" t="str">
            <v>محمد</v>
          </cell>
          <cell r="D990" t="str">
            <v>لطيفه</v>
          </cell>
          <cell r="E990" t="str">
            <v>أنثى</v>
          </cell>
          <cell r="F990" t="str">
            <v>الضمير</v>
          </cell>
          <cell r="G990" t="str">
            <v>8/5/1996</v>
          </cell>
          <cell r="H990" t="str">
            <v>العربية السورية</v>
          </cell>
          <cell r="I990" t="str">
            <v>الثالثة</v>
          </cell>
          <cell r="J990" t="str">
            <v>علمي</v>
          </cell>
          <cell r="K990" t="str">
            <v>2014</v>
          </cell>
          <cell r="Q990" t="str">
            <v/>
          </cell>
          <cell r="R990" t="str">
            <v>KAMAR ALKELANE</v>
          </cell>
          <cell r="S990" t="str">
            <v>MOHAMMAD</v>
          </cell>
          <cell r="T990" t="str">
            <v>LTEFA</v>
          </cell>
          <cell r="U990" t="str">
            <v>DAMASCUS</v>
          </cell>
          <cell r="V990" t="str">
            <v/>
          </cell>
          <cell r="W990" t="str">
            <v/>
          </cell>
          <cell r="X990" t="str">
            <v/>
          </cell>
          <cell r="Y990" t="str">
            <v/>
          </cell>
          <cell r="Z990" t="str">
            <v/>
          </cell>
          <cell r="AA990" t="str">
            <v/>
          </cell>
          <cell r="AB990" t="str">
            <v/>
          </cell>
          <cell r="AC990" t="str">
            <v/>
          </cell>
        </row>
        <row r="991">
          <cell r="A991">
            <v>522378</v>
          </cell>
          <cell r="B991" t="str">
            <v>قمر نتوف</v>
          </cell>
          <cell r="C991" t="str">
            <v>عدنان</v>
          </cell>
          <cell r="D991" t="str">
            <v>اسما</v>
          </cell>
          <cell r="E991" t="str">
            <v>أنثى</v>
          </cell>
          <cell r="F991" t="str">
            <v>معضمية</v>
          </cell>
          <cell r="G991">
            <v>35640</v>
          </cell>
          <cell r="H991" t="str">
            <v>العربية السورية</v>
          </cell>
          <cell r="I991" t="str">
            <v>الرابعة</v>
          </cell>
          <cell r="J991" t="str">
            <v>أدبي</v>
          </cell>
          <cell r="K991" t="str">
            <v/>
          </cell>
          <cell r="Q991" t="str">
            <v/>
          </cell>
          <cell r="R991" t="str">
            <v>qamar</v>
          </cell>
          <cell r="S991" t="str">
            <v>adnan</v>
          </cell>
          <cell r="T991" t="str">
            <v>asma</v>
          </cell>
          <cell r="U991" t="str">
            <v>damas</v>
          </cell>
          <cell r="V991" t="str">
            <v/>
          </cell>
          <cell r="W991" t="str">
            <v/>
          </cell>
          <cell r="X991" t="str">
            <v/>
          </cell>
          <cell r="Y991" t="str">
            <v/>
          </cell>
          <cell r="Z991" t="str">
            <v/>
          </cell>
          <cell r="AA991" t="str">
            <v/>
          </cell>
          <cell r="AB991" t="str">
            <v/>
          </cell>
          <cell r="AC991" t="str">
            <v/>
          </cell>
        </row>
        <row r="992">
          <cell r="A992">
            <v>522379</v>
          </cell>
          <cell r="B992" t="str">
            <v>قمر يوسف</v>
          </cell>
          <cell r="C992" t="str">
            <v>ناصر</v>
          </cell>
          <cell r="D992" t="str">
            <v>منال</v>
          </cell>
          <cell r="E992" t="str">
            <v>أنثى</v>
          </cell>
          <cell r="F992" t="str">
            <v>منين</v>
          </cell>
          <cell r="G992">
            <v>36162</v>
          </cell>
          <cell r="H992" t="str">
            <v>العربية السورية</v>
          </cell>
          <cell r="I992" t="str">
            <v>الثالثة</v>
          </cell>
          <cell r="J992" t="str">
            <v>فنون نسوية</v>
          </cell>
          <cell r="K992" t="str">
            <v/>
          </cell>
          <cell r="Q992" t="str">
            <v/>
          </cell>
          <cell r="R992" t="str">
            <v>Kamar Yousef</v>
          </cell>
          <cell r="S992" t="str">
            <v>Naser</v>
          </cell>
          <cell r="T992" t="str">
            <v>Manal</v>
          </cell>
          <cell r="U992" t="str">
            <v>Manen</v>
          </cell>
          <cell r="V992" t="str">
            <v/>
          </cell>
          <cell r="W992" t="str">
            <v/>
          </cell>
          <cell r="X992" t="str">
            <v/>
          </cell>
          <cell r="Y992" t="str">
            <v/>
          </cell>
          <cell r="Z992" t="str">
            <v/>
          </cell>
          <cell r="AA992" t="str">
            <v/>
          </cell>
          <cell r="AB992" t="str">
            <v/>
          </cell>
          <cell r="AC992" t="str">
            <v/>
          </cell>
        </row>
        <row r="993">
          <cell r="A993">
            <v>522383</v>
          </cell>
          <cell r="B993" t="str">
            <v>كاتيا حرب</v>
          </cell>
          <cell r="C993" t="str">
            <v>زاهي</v>
          </cell>
          <cell r="D993" t="str">
            <v>اميرة</v>
          </cell>
          <cell r="E993" t="str">
            <v>أنثى</v>
          </cell>
          <cell r="F993" t="str">
            <v>دوما</v>
          </cell>
          <cell r="G993">
            <v>36029</v>
          </cell>
          <cell r="H993" t="str">
            <v>العربية السورية</v>
          </cell>
          <cell r="I993" t="str">
            <v>الرابعة</v>
          </cell>
          <cell r="J993" t="str">
            <v>فنون نسوية</v>
          </cell>
          <cell r="L993" t="str">
            <v>السويداء</v>
          </cell>
          <cell r="Q993" t="str">
            <v/>
          </cell>
          <cell r="R993" t="str">
            <v>katia harb</v>
          </cell>
          <cell r="S993" t="str">
            <v>zahi</v>
          </cell>
          <cell r="T993" t="str">
            <v>amira</v>
          </cell>
          <cell r="U993" t="str">
            <v>swaida</v>
          </cell>
          <cell r="V993" t="str">
            <v/>
          </cell>
          <cell r="W993" t="str">
            <v/>
          </cell>
          <cell r="X993" t="str">
            <v/>
          </cell>
          <cell r="Y993" t="str">
            <v/>
          </cell>
          <cell r="Z993" t="str">
            <v/>
          </cell>
          <cell r="AA993" t="str">
            <v/>
          </cell>
          <cell r="AB993" t="str">
            <v>م</v>
          </cell>
          <cell r="AC993" t="str">
            <v>مستنفذ فصل اول 2023-2024</v>
          </cell>
        </row>
        <row r="994">
          <cell r="A994">
            <v>522387</v>
          </cell>
          <cell r="B994" t="str">
            <v>كارين شلهوب</v>
          </cell>
          <cell r="C994" t="str">
            <v>مروان</v>
          </cell>
          <cell r="D994" t="str">
            <v>روز</v>
          </cell>
          <cell r="E994" t="str">
            <v>أنثى</v>
          </cell>
          <cell r="F994" t="str">
            <v>دمشق</v>
          </cell>
          <cell r="G994">
            <v>36322</v>
          </cell>
          <cell r="H994" t="str">
            <v>العربية السورية</v>
          </cell>
          <cell r="I994" t="str">
            <v>الثانية</v>
          </cell>
          <cell r="J994" t="str">
            <v>فنون نسوية</v>
          </cell>
        </row>
        <row r="995">
          <cell r="A995">
            <v>522391</v>
          </cell>
          <cell r="B995" t="str">
            <v>كفاح ابراهيم</v>
          </cell>
          <cell r="C995" t="str">
            <v>خليل</v>
          </cell>
          <cell r="D995" t="str">
            <v>عائشة</v>
          </cell>
          <cell r="E995" t="str">
            <v>انثى</v>
          </cell>
          <cell r="F995" t="str">
            <v>جربا</v>
          </cell>
          <cell r="G995">
            <v>28204</v>
          </cell>
          <cell r="H995" t="str">
            <v>العربية السورية</v>
          </cell>
          <cell r="I995" t="str">
            <v>الرابعة</v>
          </cell>
          <cell r="J995" t="str">
            <v>ادبي</v>
          </cell>
          <cell r="K995">
            <v>2013</v>
          </cell>
          <cell r="Q995" t="str">
            <v/>
          </cell>
          <cell r="R995" t="str">
            <v>KEFAH EBRAHIM</v>
          </cell>
          <cell r="S995" t="str">
            <v>KHALIL</v>
          </cell>
          <cell r="T995" t="str">
            <v>AISHA</v>
          </cell>
          <cell r="U995" t="str">
            <v>GARBA</v>
          </cell>
          <cell r="V995" t="str">
            <v/>
          </cell>
          <cell r="W995" t="str">
            <v/>
          </cell>
          <cell r="X995" t="str">
            <v/>
          </cell>
          <cell r="Y995" t="str">
            <v/>
          </cell>
          <cell r="Z995" t="str">
            <v/>
          </cell>
          <cell r="AA995" t="str">
            <v/>
          </cell>
          <cell r="AB995" t="str">
            <v/>
          </cell>
          <cell r="AC995" t="str">
            <v/>
          </cell>
        </row>
        <row r="996">
          <cell r="A996">
            <v>522394</v>
          </cell>
          <cell r="B996" t="str">
            <v>كنوز درويش</v>
          </cell>
          <cell r="C996" t="str">
            <v>رضوان</v>
          </cell>
          <cell r="D996" t="str">
            <v>هند</v>
          </cell>
          <cell r="E996" t="str">
            <v>انثى</v>
          </cell>
          <cell r="F996" t="str">
            <v>حمص</v>
          </cell>
          <cell r="H996" t="str">
            <v>العربية السورية</v>
          </cell>
          <cell r="I996" t="str">
            <v>الرابعة</v>
          </cell>
          <cell r="J996" t="str">
            <v>علمي</v>
          </cell>
        </row>
        <row r="997">
          <cell r="A997">
            <v>522398</v>
          </cell>
          <cell r="B997" t="str">
            <v>كوثر مصطفى</v>
          </cell>
          <cell r="C997" t="str">
            <v>جابر</v>
          </cell>
          <cell r="D997" t="str">
            <v>مؤمنة</v>
          </cell>
          <cell r="E997" t="str">
            <v>انثى</v>
          </cell>
          <cell r="F997" t="str">
            <v>دمشق</v>
          </cell>
          <cell r="G997">
            <v>36163</v>
          </cell>
          <cell r="H997" t="str">
            <v>الفلسطينية السورية</v>
          </cell>
          <cell r="I997" t="str">
            <v>الرابعة</v>
          </cell>
          <cell r="J997" t="str">
            <v>فنون نسوية</v>
          </cell>
          <cell r="K997">
            <v>2017</v>
          </cell>
          <cell r="L997" t="str">
            <v>دمشق</v>
          </cell>
          <cell r="Q997" t="str">
            <v/>
          </cell>
          <cell r="R997" t="str">
            <v>kothar</v>
          </cell>
          <cell r="S997" t="str">
            <v>jaber</v>
          </cell>
          <cell r="T997" t="str">
            <v>momena</v>
          </cell>
          <cell r="U997" t="str">
            <v>damascus</v>
          </cell>
          <cell r="V997" t="str">
            <v/>
          </cell>
          <cell r="W997" t="str">
            <v/>
          </cell>
          <cell r="X997" t="str">
            <v/>
          </cell>
          <cell r="Y997" t="str">
            <v/>
          </cell>
          <cell r="Z997" t="str">
            <v/>
          </cell>
          <cell r="AA997" t="str">
            <v/>
          </cell>
          <cell r="AB997" t="str">
            <v/>
          </cell>
          <cell r="AC997" t="str">
            <v/>
          </cell>
        </row>
        <row r="998">
          <cell r="A998">
            <v>522399</v>
          </cell>
          <cell r="B998" t="str">
            <v>لارا خالد</v>
          </cell>
          <cell r="C998" t="str">
            <v>وليد</v>
          </cell>
          <cell r="D998" t="str">
            <v>امنه</v>
          </cell>
          <cell r="E998" t="str">
            <v>أنثى</v>
          </cell>
          <cell r="F998" t="str">
            <v/>
          </cell>
          <cell r="H998" t="str">
            <v>العربية السورية</v>
          </cell>
          <cell r="I998" t="str">
            <v>الثالثة</v>
          </cell>
        </row>
        <row r="999">
          <cell r="A999">
            <v>522402</v>
          </cell>
          <cell r="B999" t="str">
            <v>لاما جبر</v>
          </cell>
          <cell r="C999" t="str">
            <v>سليم</v>
          </cell>
          <cell r="D999" t="str">
            <v>هدية</v>
          </cell>
          <cell r="E999" t="str">
            <v>أنثى</v>
          </cell>
          <cell r="F999" t="str">
            <v>جرمانا</v>
          </cell>
          <cell r="G999">
            <v>31360</v>
          </cell>
          <cell r="H999" t="str">
            <v>العربية السورية</v>
          </cell>
          <cell r="I999" t="str">
            <v>الرابعة</v>
          </cell>
          <cell r="J999" t="str">
            <v>أدبي</v>
          </cell>
          <cell r="K999" t="str">
            <v/>
          </cell>
          <cell r="Q999" t="str">
            <v/>
          </cell>
          <cell r="R999" t="str">
            <v>Lama Jabar</v>
          </cell>
          <cell r="S999" t="str">
            <v>Salem</v>
          </cell>
          <cell r="T999" t="str">
            <v>Hadea</v>
          </cell>
          <cell r="U999" t="str">
            <v>Jarmana</v>
          </cell>
          <cell r="V999" t="str">
            <v/>
          </cell>
          <cell r="W999" t="str">
            <v/>
          </cell>
          <cell r="X999" t="str">
            <v/>
          </cell>
          <cell r="Y999" t="str">
            <v/>
          </cell>
          <cell r="Z999" t="str">
            <v/>
          </cell>
          <cell r="AA999" t="str">
            <v/>
          </cell>
          <cell r="AB999" t="str">
            <v>م</v>
          </cell>
          <cell r="AC999" t="str">
            <v/>
          </cell>
        </row>
        <row r="1000">
          <cell r="A1000">
            <v>522404</v>
          </cell>
          <cell r="B1000" t="str">
            <v>لانا فتال</v>
          </cell>
          <cell r="C1000" t="str">
            <v>نديم</v>
          </cell>
          <cell r="D1000" t="str">
            <v>ندى</v>
          </cell>
          <cell r="E1000" t="str">
            <v>أنثى</v>
          </cell>
          <cell r="F1000" t="str">
            <v>دمشق</v>
          </cell>
          <cell r="G1000">
            <v>36161</v>
          </cell>
          <cell r="H1000" t="str">
            <v>العربية السورية</v>
          </cell>
          <cell r="I1000" t="str">
            <v>الرابعة</v>
          </cell>
          <cell r="J1000" t="str">
            <v>فنون نسوية</v>
          </cell>
          <cell r="Q1000" t="str">
            <v/>
          </cell>
          <cell r="R1000" t="str">
            <v>Lana fatal</v>
          </cell>
          <cell r="S1000" t="str">
            <v>Nadem</v>
          </cell>
          <cell r="T1000" t="str">
            <v>Nada</v>
          </cell>
          <cell r="U1000" t="str">
            <v>Damascus</v>
          </cell>
          <cell r="V1000" t="str">
            <v/>
          </cell>
          <cell r="W1000" t="str">
            <v/>
          </cell>
          <cell r="X1000" t="str">
            <v/>
          </cell>
          <cell r="Y1000" t="str">
            <v/>
          </cell>
          <cell r="Z1000" t="str">
            <v/>
          </cell>
          <cell r="AA1000" t="str">
            <v/>
          </cell>
          <cell r="AB1000" t="str">
            <v/>
          </cell>
          <cell r="AC1000" t="str">
            <v/>
          </cell>
        </row>
        <row r="1001">
          <cell r="A1001">
            <v>522416</v>
          </cell>
          <cell r="B1001" t="str">
            <v>لمى كيوان</v>
          </cell>
          <cell r="C1001" t="str">
            <v>عصام</v>
          </cell>
          <cell r="D1001" t="str">
            <v>اعتدال</v>
          </cell>
          <cell r="E1001" t="str">
            <v>أنثى</v>
          </cell>
          <cell r="F1001" t="str">
            <v>جرمانا</v>
          </cell>
          <cell r="G1001">
            <v>33030</v>
          </cell>
          <cell r="H1001" t="str">
            <v>العربية السورية</v>
          </cell>
          <cell r="I1001" t="str">
            <v>الرابعة</v>
          </cell>
          <cell r="J1001" t="str">
            <v>أدبي</v>
          </cell>
          <cell r="K1001" t="str">
            <v/>
          </cell>
          <cell r="Q1001" t="str">
            <v/>
          </cell>
          <cell r="R1001" t="str">
            <v>Lama Kewan</v>
          </cell>
          <cell r="S1001" t="str">
            <v>Esam</v>
          </cell>
          <cell r="T1001" t="str">
            <v>Etedal</v>
          </cell>
          <cell r="U1001" t="str">
            <v>Jaramana</v>
          </cell>
          <cell r="V1001" t="str">
            <v/>
          </cell>
          <cell r="W1001" t="str">
            <v/>
          </cell>
          <cell r="X1001" t="str">
            <v/>
          </cell>
          <cell r="Y1001" t="str">
            <v/>
          </cell>
          <cell r="Z1001" t="str">
            <v/>
          </cell>
          <cell r="AA1001" t="str">
            <v/>
          </cell>
          <cell r="AB1001" t="str">
            <v/>
          </cell>
          <cell r="AC1001" t="str">
            <v/>
          </cell>
        </row>
        <row r="1002">
          <cell r="A1002">
            <v>522417</v>
          </cell>
          <cell r="B1002" t="str">
            <v>لمى مغربي</v>
          </cell>
          <cell r="C1002" t="str">
            <v>عارف</v>
          </cell>
          <cell r="D1002" t="str">
            <v>شاديه</v>
          </cell>
          <cell r="E1002" t="str">
            <v>أنثى</v>
          </cell>
          <cell r="F1002" t="str">
            <v>جرمانا</v>
          </cell>
          <cell r="G1002">
            <v>30377</v>
          </cell>
          <cell r="H1002" t="str">
            <v>العربية السورية</v>
          </cell>
          <cell r="I1002" t="str">
            <v>الرابعة حديث</v>
          </cell>
          <cell r="J1002" t="str">
            <v>أدبي</v>
          </cell>
          <cell r="K1002">
            <v>2004</v>
          </cell>
          <cell r="Q1002" t="str">
            <v/>
          </cell>
          <cell r="R1002" t="str">
            <v>LAMA MAGHRBI</v>
          </cell>
          <cell r="S1002" t="str">
            <v>AREF</v>
          </cell>
          <cell r="T1002" t="str">
            <v>SHADIA</v>
          </cell>
          <cell r="U1002" t="str">
            <v>JARMANA</v>
          </cell>
          <cell r="V1002" t="str">
            <v/>
          </cell>
          <cell r="W1002" t="str">
            <v/>
          </cell>
          <cell r="X1002" t="str">
            <v/>
          </cell>
          <cell r="Y1002" t="str">
            <v/>
          </cell>
          <cell r="Z1002" t="str">
            <v/>
          </cell>
          <cell r="AA1002" t="str">
            <v/>
          </cell>
          <cell r="AB1002" t="str">
            <v/>
          </cell>
          <cell r="AC1002" t="str">
            <v/>
          </cell>
        </row>
        <row r="1003">
          <cell r="A1003">
            <v>522419</v>
          </cell>
          <cell r="B1003" t="str">
            <v>لميس ابو رافع</v>
          </cell>
          <cell r="C1003" t="str">
            <v>يوسف</v>
          </cell>
          <cell r="D1003" t="str">
            <v>نوال</v>
          </cell>
          <cell r="E1003" t="str">
            <v>أنثى</v>
          </cell>
          <cell r="F1003" t="str">
            <v>قلعة جندل</v>
          </cell>
          <cell r="G1003">
            <v>35293</v>
          </cell>
          <cell r="H1003" t="str">
            <v>العربية السورية</v>
          </cell>
          <cell r="I1003" t="str">
            <v>الثالثة</v>
          </cell>
          <cell r="J1003" t="str">
            <v>فنون نسوية</v>
          </cell>
          <cell r="K1003">
            <v>2014</v>
          </cell>
          <cell r="Q1003" t="str">
            <v/>
          </cell>
          <cell r="R1003" t="str">
            <v>lames abo rafee</v>
          </cell>
          <cell r="S1003" t="str">
            <v>youssef</v>
          </cell>
          <cell r="T1003" t="str">
            <v>nawal</v>
          </cell>
          <cell r="U1003" t="str">
            <v>kalet gandal</v>
          </cell>
          <cell r="V1003" t="str">
            <v/>
          </cell>
          <cell r="W1003" t="str">
            <v/>
          </cell>
          <cell r="X1003" t="str">
            <v/>
          </cell>
          <cell r="Y1003" t="str">
            <v/>
          </cell>
          <cell r="Z1003" t="str">
            <v/>
          </cell>
          <cell r="AA1003" t="str">
            <v/>
          </cell>
          <cell r="AB1003" t="str">
            <v/>
          </cell>
          <cell r="AC1003" t="str">
            <v/>
          </cell>
        </row>
        <row r="1004">
          <cell r="A1004">
            <v>522423</v>
          </cell>
          <cell r="B1004" t="str">
            <v>لوده قبلان</v>
          </cell>
          <cell r="C1004" t="str">
            <v>عصام</v>
          </cell>
          <cell r="D1004" t="str">
            <v>منى</v>
          </cell>
          <cell r="E1004" t="str">
            <v>أنثى</v>
          </cell>
          <cell r="F1004" t="str">
            <v>مزرعه بيت جن</v>
          </cell>
          <cell r="G1004">
            <v>31274</v>
          </cell>
          <cell r="H1004" t="str">
            <v>العربية السورية</v>
          </cell>
          <cell r="I1004" t="str">
            <v>الثانية</v>
          </cell>
          <cell r="J1004" t="str">
            <v>أدبي</v>
          </cell>
          <cell r="K1004">
            <v>2005</v>
          </cell>
        </row>
        <row r="1005">
          <cell r="A1005">
            <v>522428</v>
          </cell>
          <cell r="B1005" t="str">
            <v>لونا ملص</v>
          </cell>
          <cell r="C1005" t="str">
            <v>جهاد</v>
          </cell>
          <cell r="D1005" t="str">
            <v>ريما</v>
          </cell>
          <cell r="E1005" t="str">
            <v>أنثى</v>
          </cell>
          <cell r="F1005" t="str">
            <v>دمشق</v>
          </cell>
          <cell r="G1005">
            <v>36480</v>
          </cell>
          <cell r="H1005" t="str">
            <v>العربية السورية</v>
          </cell>
          <cell r="I1005" t="str">
            <v>الثالثة</v>
          </cell>
          <cell r="J1005" t="str">
            <v>فنون نسوية</v>
          </cell>
          <cell r="Q1005" t="str">
            <v/>
          </cell>
          <cell r="R1005" t="str">
            <v>LONA MALAS</v>
          </cell>
          <cell r="S1005" t="str">
            <v>JEHAD</v>
          </cell>
          <cell r="T1005" t="str">
            <v>REEM</v>
          </cell>
          <cell r="U1005" t="str">
            <v>DAMASCUS</v>
          </cell>
          <cell r="V1005" t="str">
            <v/>
          </cell>
          <cell r="W1005" t="str">
            <v/>
          </cell>
          <cell r="X1005" t="str">
            <v/>
          </cell>
          <cell r="Y1005" t="str">
            <v/>
          </cell>
          <cell r="Z1005" t="str">
            <v/>
          </cell>
          <cell r="AA1005" t="str">
            <v/>
          </cell>
          <cell r="AB1005" t="str">
            <v/>
          </cell>
          <cell r="AC1005" t="str">
            <v/>
          </cell>
        </row>
        <row r="1006">
          <cell r="A1006">
            <v>522431</v>
          </cell>
          <cell r="B1006" t="str">
            <v>ليان شيخ الأرض</v>
          </cell>
          <cell r="C1006" t="str">
            <v>محمود</v>
          </cell>
          <cell r="D1006" t="str">
            <v>رائده</v>
          </cell>
          <cell r="E1006" t="str">
            <v>أنثى</v>
          </cell>
          <cell r="F1006" t="str">
            <v>دمشق</v>
          </cell>
          <cell r="G1006">
            <v>36039</v>
          </cell>
          <cell r="H1006" t="str">
            <v>العربية السورية</v>
          </cell>
          <cell r="I1006" t="str">
            <v>الرابعة</v>
          </cell>
          <cell r="J1006" t="str">
            <v>فنون نسوية</v>
          </cell>
          <cell r="Q1006" t="str">
            <v/>
          </cell>
          <cell r="R1006" t="str">
            <v>LAYAN SHIKH ALARD</v>
          </cell>
          <cell r="S1006" t="str">
            <v>MAHMOUD</v>
          </cell>
          <cell r="T1006" t="str">
            <v>RAEDA</v>
          </cell>
          <cell r="U1006" t="str">
            <v>DAMASCUS</v>
          </cell>
          <cell r="V1006" t="str">
            <v/>
          </cell>
          <cell r="W1006" t="str">
            <v/>
          </cell>
          <cell r="X1006" t="str">
            <v/>
          </cell>
          <cell r="Y1006" t="str">
            <v/>
          </cell>
          <cell r="Z1006" t="str">
            <v/>
          </cell>
          <cell r="AA1006" t="str">
            <v/>
          </cell>
          <cell r="AB1006" t="str">
            <v/>
          </cell>
          <cell r="AC1006" t="str">
            <v/>
          </cell>
        </row>
        <row r="1007">
          <cell r="A1007">
            <v>522438</v>
          </cell>
          <cell r="B1007" t="str">
            <v>ليلى سلمان</v>
          </cell>
          <cell r="C1007" t="str">
            <v>نزار</v>
          </cell>
          <cell r="D1007" t="str">
            <v>ابتسام</v>
          </cell>
          <cell r="E1007" t="str">
            <v>أنثى</v>
          </cell>
          <cell r="F1007" t="str">
            <v>دمشق</v>
          </cell>
          <cell r="G1007">
            <v>35079</v>
          </cell>
          <cell r="H1007" t="str">
            <v>العربية السورية</v>
          </cell>
          <cell r="I1007" t="str">
            <v>الرابعة</v>
          </cell>
          <cell r="J1007" t="str">
            <v>أدبي</v>
          </cell>
          <cell r="L1007" t="str">
            <v>القنيطرة</v>
          </cell>
          <cell r="Q1007" t="str">
            <v/>
          </cell>
          <cell r="R1007" t="str">
            <v>layla sakman</v>
          </cell>
          <cell r="S1007" t="str">
            <v>nezar</v>
          </cell>
          <cell r="T1007" t="str">
            <v>ebtesam</v>
          </cell>
          <cell r="U1007" t="str">
            <v>damascus</v>
          </cell>
          <cell r="V1007" t="str">
            <v/>
          </cell>
          <cell r="W1007" t="str">
            <v/>
          </cell>
          <cell r="X1007" t="str">
            <v/>
          </cell>
          <cell r="Y1007" t="str">
            <v/>
          </cell>
          <cell r="Z1007" t="str">
            <v/>
          </cell>
          <cell r="AA1007" t="str">
            <v/>
          </cell>
          <cell r="AB1007" t="str">
            <v/>
          </cell>
          <cell r="AC1007" t="str">
            <v/>
          </cell>
        </row>
        <row r="1008">
          <cell r="A1008">
            <v>522440</v>
          </cell>
          <cell r="B1008" t="str">
            <v>ليلى طحله</v>
          </cell>
          <cell r="C1008" t="str">
            <v>زياد</v>
          </cell>
          <cell r="D1008" t="str">
            <v>ايمان</v>
          </cell>
          <cell r="E1008" t="str">
            <v>أنثى</v>
          </cell>
          <cell r="F1008" t="str">
            <v/>
          </cell>
          <cell r="H1008" t="str">
            <v>العربية السورية</v>
          </cell>
          <cell r="I1008" t="str">
            <v>الرابعة</v>
          </cell>
        </row>
        <row r="1009">
          <cell r="A1009">
            <v>522443</v>
          </cell>
          <cell r="B1009" t="str">
            <v>لين الفرا</v>
          </cell>
          <cell r="C1009" t="str">
            <v>عرفان</v>
          </cell>
          <cell r="D1009" t="str">
            <v>رشا</v>
          </cell>
          <cell r="E1009" t="str">
            <v>أنثى</v>
          </cell>
          <cell r="F1009" t="str">
            <v>دمشق</v>
          </cell>
          <cell r="G1009">
            <v>35962</v>
          </cell>
          <cell r="H1009" t="str">
            <v>العربية السورية</v>
          </cell>
          <cell r="I1009" t="str">
            <v>الرابعة</v>
          </cell>
          <cell r="J1009" t="str">
            <v>علمي</v>
          </cell>
          <cell r="Q1009" t="str">
            <v/>
          </cell>
          <cell r="R1009" t="str">
            <v>LEEN ALFRAA</v>
          </cell>
          <cell r="S1009" t="str">
            <v>ARFAN</v>
          </cell>
          <cell r="T1009" t="str">
            <v>RASHA</v>
          </cell>
          <cell r="U1009" t="str">
            <v>DAMASCUS</v>
          </cell>
          <cell r="V1009" t="str">
            <v/>
          </cell>
          <cell r="W1009" t="str">
            <v/>
          </cell>
          <cell r="X1009" t="str">
            <v/>
          </cell>
          <cell r="Y1009" t="str">
            <v/>
          </cell>
          <cell r="Z1009" t="str">
            <v/>
          </cell>
          <cell r="AA1009" t="str">
            <v/>
          </cell>
          <cell r="AB1009" t="str">
            <v/>
          </cell>
          <cell r="AC1009" t="str">
            <v/>
          </cell>
        </row>
        <row r="1010">
          <cell r="A1010">
            <v>522444</v>
          </cell>
          <cell r="B1010" t="str">
            <v>لين اللحام</v>
          </cell>
          <cell r="C1010" t="str">
            <v>مصطفى</v>
          </cell>
          <cell r="D1010" t="str">
            <v>هنادي</v>
          </cell>
          <cell r="E1010" t="str">
            <v>أنثى</v>
          </cell>
          <cell r="F1010" t="str">
            <v>دمشق</v>
          </cell>
          <cell r="G1010">
            <v>36161</v>
          </cell>
          <cell r="H1010" t="str">
            <v>العربية السورية</v>
          </cell>
          <cell r="I1010" t="str">
            <v>الثالثة</v>
          </cell>
          <cell r="J1010" t="str">
            <v>فنون نسوية</v>
          </cell>
          <cell r="Q1010" t="str">
            <v/>
          </cell>
          <cell r="R1010" t="str">
            <v>LEEN AL LAHHAM</v>
          </cell>
          <cell r="S1010" t="str">
            <v>MUSTAFA</v>
          </cell>
          <cell r="T1010" t="str">
            <v>HANADI</v>
          </cell>
          <cell r="U1010" t="str">
            <v>DAMASCUS</v>
          </cell>
          <cell r="V1010" t="str">
            <v/>
          </cell>
          <cell r="W1010" t="str">
            <v/>
          </cell>
          <cell r="X1010" t="str">
            <v/>
          </cell>
          <cell r="Y1010" t="str">
            <v/>
          </cell>
          <cell r="Z1010" t="str">
            <v/>
          </cell>
          <cell r="AA1010" t="str">
            <v/>
          </cell>
          <cell r="AB1010" t="str">
            <v/>
          </cell>
          <cell r="AC1010" t="str">
            <v>مستنفذ فصل اول 2023-2024</v>
          </cell>
        </row>
        <row r="1011">
          <cell r="A1011">
            <v>522446</v>
          </cell>
          <cell r="B1011" t="str">
            <v>لين الموصللي</v>
          </cell>
          <cell r="C1011" t="str">
            <v>مصطفى</v>
          </cell>
          <cell r="D1011" t="str">
            <v>مرح</v>
          </cell>
          <cell r="E1011" t="str">
            <v>أنثى</v>
          </cell>
          <cell r="F1011" t="str">
            <v>دمشق</v>
          </cell>
          <cell r="G1011">
            <v>34871</v>
          </cell>
          <cell r="H1011" t="str">
            <v>العربية السورية</v>
          </cell>
          <cell r="I1011" t="str">
            <v>الرابعة</v>
          </cell>
          <cell r="J1011" t="str">
            <v>أدبي</v>
          </cell>
          <cell r="K1011" t="str">
            <v/>
          </cell>
          <cell r="Q1011" t="str">
            <v/>
          </cell>
          <cell r="R1011" t="str">
            <v>leen almoslly</v>
          </cell>
          <cell r="S1011" t="str">
            <v>mostafa</v>
          </cell>
          <cell r="T1011" t="str">
            <v>marah</v>
          </cell>
          <cell r="U1011" t="str">
            <v>damascus</v>
          </cell>
          <cell r="V1011" t="str">
            <v/>
          </cell>
          <cell r="W1011" t="str">
            <v/>
          </cell>
          <cell r="X1011" t="str">
            <v/>
          </cell>
          <cell r="Y1011" t="str">
            <v/>
          </cell>
          <cell r="Z1011" t="str">
            <v/>
          </cell>
          <cell r="AA1011" t="str">
            <v/>
          </cell>
          <cell r="AB1011" t="str">
            <v/>
          </cell>
          <cell r="AC1011" t="str">
            <v/>
          </cell>
        </row>
        <row r="1012">
          <cell r="A1012">
            <v>522448</v>
          </cell>
          <cell r="B1012" t="str">
            <v>لين رمو</v>
          </cell>
          <cell r="C1012" t="str">
            <v>محمدطلال</v>
          </cell>
          <cell r="D1012" t="str">
            <v>خالده</v>
          </cell>
          <cell r="E1012" t="str">
            <v>أنثى</v>
          </cell>
          <cell r="F1012" t="str">
            <v>دمشق</v>
          </cell>
          <cell r="G1012" t="str">
            <v>7/22/1997</v>
          </cell>
          <cell r="H1012" t="str">
            <v>العربية السورية</v>
          </cell>
          <cell r="I1012" t="str">
            <v>الثالثة</v>
          </cell>
          <cell r="J1012" t="str">
            <v>أدبي</v>
          </cell>
          <cell r="K1012" t="str">
            <v>2017</v>
          </cell>
          <cell r="L1012" t="str">
            <v>دمشق</v>
          </cell>
          <cell r="Q1012" t="str">
            <v/>
          </cell>
          <cell r="R1012" t="str">
            <v>leen ramo</v>
          </cell>
          <cell r="S1012" t="str">
            <v>mohammad talal</v>
          </cell>
          <cell r="T1012" t="str">
            <v>khaleda</v>
          </cell>
          <cell r="U1012" t="str">
            <v>damascos</v>
          </cell>
          <cell r="V1012" t="str">
            <v/>
          </cell>
          <cell r="W1012" t="str">
            <v/>
          </cell>
          <cell r="X1012" t="str">
            <v/>
          </cell>
          <cell r="Y1012" t="str">
            <v/>
          </cell>
          <cell r="Z1012" t="str">
            <v/>
          </cell>
          <cell r="AA1012" t="str">
            <v/>
          </cell>
          <cell r="AB1012" t="str">
            <v/>
          </cell>
          <cell r="AC1012" t="str">
            <v/>
          </cell>
        </row>
        <row r="1013">
          <cell r="A1013">
            <v>522450</v>
          </cell>
          <cell r="B1013" t="str">
            <v>لينا الحجار</v>
          </cell>
          <cell r="C1013" t="str">
            <v>موفق</v>
          </cell>
          <cell r="D1013" t="str">
            <v>فريال</v>
          </cell>
          <cell r="E1013" t="str">
            <v>أنثى</v>
          </cell>
          <cell r="F1013" t="str">
            <v>دمشق</v>
          </cell>
          <cell r="G1013">
            <v>34912</v>
          </cell>
          <cell r="H1013" t="str">
            <v>العربية السورية</v>
          </cell>
          <cell r="I1013" t="str">
            <v>الرابعة</v>
          </cell>
          <cell r="J1013" t="str">
            <v>أدبي</v>
          </cell>
          <cell r="Q1013" t="str">
            <v/>
          </cell>
          <cell r="R1013" t="str">
            <v>LINA ALHAJJAR</v>
          </cell>
          <cell r="S1013" t="str">
            <v>MWAFAK</v>
          </cell>
          <cell r="T1013" t="str">
            <v>FERYAL</v>
          </cell>
          <cell r="U1013" t="str">
            <v>DAMASCUS</v>
          </cell>
          <cell r="V1013" t="str">
            <v/>
          </cell>
          <cell r="W1013" t="str">
            <v/>
          </cell>
          <cell r="X1013" t="str">
            <v/>
          </cell>
          <cell r="Y1013" t="str">
            <v/>
          </cell>
          <cell r="Z1013" t="str">
            <v/>
          </cell>
          <cell r="AA1013" t="str">
            <v/>
          </cell>
          <cell r="AB1013" t="str">
            <v/>
          </cell>
          <cell r="AC1013" t="str">
            <v/>
          </cell>
        </row>
        <row r="1014">
          <cell r="A1014">
            <v>522454</v>
          </cell>
          <cell r="B1014" t="str">
            <v>لينا عبدالنبي</v>
          </cell>
          <cell r="C1014" t="str">
            <v>يوسف</v>
          </cell>
          <cell r="D1014" t="str">
            <v>صباح</v>
          </cell>
          <cell r="E1014" t="str">
            <v/>
          </cell>
          <cell r="F1014" t="str">
            <v/>
          </cell>
          <cell r="G1014" t="str">
            <v/>
          </cell>
          <cell r="I1014" t="str">
            <v>الثالثة</v>
          </cell>
          <cell r="K1014" t="str">
            <v/>
          </cell>
          <cell r="L1014" t="str">
            <v/>
          </cell>
          <cell r="M1014" t="str">
            <v/>
          </cell>
          <cell r="Q1014" t="str">
            <v/>
          </cell>
          <cell r="R1014" t="str">
            <v/>
          </cell>
          <cell r="S1014" t="str">
            <v/>
          </cell>
          <cell r="T1014" t="str">
            <v/>
          </cell>
          <cell r="U1014" t="str">
            <v/>
          </cell>
          <cell r="V1014" t="str">
            <v/>
          </cell>
          <cell r="W1014" t="str">
            <v/>
          </cell>
          <cell r="X1014" t="str">
            <v/>
          </cell>
          <cell r="Y1014" t="str">
            <v/>
          </cell>
          <cell r="Z1014" t="str">
            <v/>
          </cell>
          <cell r="AA1014" t="str">
            <v/>
          </cell>
          <cell r="AB1014" t="str">
            <v/>
          </cell>
          <cell r="AC1014" t="str">
            <v/>
          </cell>
        </row>
        <row r="1015">
          <cell r="A1015">
            <v>522456</v>
          </cell>
          <cell r="B1015" t="str">
            <v>ليندا فروج</v>
          </cell>
          <cell r="C1015" t="str">
            <v>فايز</v>
          </cell>
          <cell r="D1015" t="str">
            <v>ناهي</v>
          </cell>
          <cell r="E1015" t="str">
            <v>أنثى</v>
          </cell>
          <cell r="F1015" t="str">
            <v>صحنايا</v>
          </cell>
          <cell r="G1015">
            <v>25869</v>
          </cell>
          <cell r="H1015" t="str">
            <v>العربية السورية</v>
          </cell>
          <cell r="I1015" t="str">
            <v>الرابعة</v>
          </cell>
          <cell r="J1015" t="str">
            <v>أدبي</v>
          </cell>
          <cell r="K1015">
            <v>1991</v>
          </cell>
          <cell r="Q1015" t="str">
            <v/>
          </cell>
          <cell r="R1015" t="str">
            <v>LINDA FAROUJ</v>
          </cell>
          <cell r="S1015" t="str">
            <v>FAYEZ</v>
          </cell>
          <cell r="T1015" t="str">
            <v>NAHI</v>
          </cell>
          <cell r="U1015" t="str">
            <v>SEHNAYA</v>
          </cell>
          <cell r="V1015" t="str">
            <v/>
          </cell>
          <cell r="W1015" t="str">
            <v/>
          </cell>
          <cell r="X1015" t="str">
            <v/>
          </cell>
          <cell r="Y1015" t="str">
            <v/>
          </cell>
          <cell r="Z1015" t="str">
            <v/>
          </cell>
          <cell r="AA1015" t="str">
            <v/>
          </cell>
          <cell r="AB1015" t="str">
            <v/>
          </cell>
          <cell r="AC1015" t="str">
            <v/>
          </cell>
        </row>
        <row r="1016">
          <cell r="A1016">
            <v>522457</v>
          </cell>
          <cell r="B1016" t="str">
            <v>لينه البشعان</v>
          </cell>
          <cell r="C1016" t="str">
            <v>حيدر</v>
          </cell>
          <cell r="D1016" t="str">
            <v>ايمان الراوي</v>
          </cell>
          <cell r="E1016" t="str">
            <v>انثى</v>
          </cell>
          <cell r="F1016" t="str">
            <v>الطائف</v>
          </cell>
          <cell r="H1016" t="str">
            <v>العربية السورية</v>
          </cell>
          <cell r="I1016" t="str">
            <v>الثانية</v>
          </cell>
          <cell r="J1016" t="str">
            <v>علمي</v>
          </cell>
        </row>
        <row r="1017">
          <cell r="A1017">
            <v>522460</v>
          </cell>
          <cell r="B1017" t="str">
            <v>ماجده زين</v>
          </cell>
          <cell r="C1017" t="str">
            <v>حسين</v>
          </cell>
          <cell r="D1017" t="str">
            <v>سهام</v>
          </cell>
          <cell r="E1017" t="str">
            <v>أنثى</v>
          </cell>
          <cell r="F1017" t="str">
            <v>يبرود</v>
          </cell>
          <cell r="G1017">
            <v>33633</v>
          </cell>
          <cell r="H1017" t="str">
            <v>العربية السورية</v>
          </cell>
          <cell r="I1017" t="str">
            <v>الثالثة</v>
          </cell>
          <cell r="J1017" t="str">
            <v>أدبي</v>
          </cell>
          <cell r="K1017">
            <v>2011</v>
          </cell>
          <cell r="Q1017" t="str">
            <v/>
          </cell>
          <cell r="R1017" t="str">
            <v>MAJEDA ZAIN</v>
          </cell>
          <cell r="S1017" t="str">
            <v>HUSSAIN</v>
          </cell>
          <cell r="T1017" t="str">
            <v>SEHAM</v>
          </cell>
          <cell r="U1017" t="str">
            <v>DAMAS SUBURB</v>
          </cell>
          <cell r="V1017" t="str">
            <v/>
          </cell>
          <cell r="W1017" t="str">
            <v/>
          </cell>
          <cell r="X1017" t="str">
            <v/>
          </cell>
          <cell r="Y1017" t="str">
            <v/>
          </cell>
          <cell r="Z1017" t="str">
            <v/>
          </cell>
          <cell r="AA1017" t="str">
            <v/>
          </cell>
          <cell r="AB1017" t="str">
            <v/>
          </cell>
          <cell r="AC1017" t="str">
            <v>مستنفذ فصل اول 2023-2024</v>
          </cell>
        </row>
        <row r="1018">
          <cell r="A1018">
            <v>522463</v>
          </cell>
          <cell r="B1018" t="str">
            <v>ماري جرجس</v>
          </cell>
          <cell r="C1018" t="str">
            <v>بسام</v>
          </cell>
          <cell r="D1018" t="str">
            <v>عائده</v>
          </cell>
          <cell r="E1018" t="str">
            <v>أنثى</v>
          </cell>
          <cell r="F1018" t="str">
            <v>دمشق</v>
          </cell>
          <cell r="G1018">
            <v>36009</v>
          </cell>
          <cell r="H1018" t="str">
            <v>العربية السورية</v>
          </cell>
          <cell r="I1018" t="str">
            <v>الرابعة</v>
          </cell>
          <cell r="J1018" t="str">
            <v>أدبي</v>
          </cell>
          <cell r="Q1018" t="str">
            <v/>
          </cell>
          <cell r="R1018" t="str">
            <v>MARY JRRJOUS</v>
          </cell>
          <cell r="S1018" t="str">
            <v>BASAM</v>
          </cell>
          <cell r="T1018" t="str">
            <v>AEDAA</v>
          </cell>
          <cell r="U1018" t="str">
            <v>DAMASCUS</v>
          </cell>
          <cell r="V1018" t="str">
            <v/>
          </cell>
          <cell r="W1018" t="str">
            <v/>
          </cell>
          <cell r="X1018" t="str">
            <v/>
          </cell>
          <cell r="Y1018" t="str">
            <v/>
          </cell>
          <cell r="Z1018" t="str">
            <v/>
          </cell>
          <cell r="AA1018" t="str">
            <v/>
          </cell>
          <cell r="AB1018" t="str">
            <v/>
          </cell>
          <cell r="AC1018" t="str">
            <v/>
          </cell>
        </row>
        <row r="1019">
          <cell r="A1019">
            <v>522467</v>
          </cell>
          <cell r="B1019" t="str">
            <v>ماريه العلي</v>
          </cell>
          <cell r="C1019" t="str">
            <v>محمد</v>
          </cell>
          <cell r="D1019" t="str">
            <v>سهى</v>
          </cell>
          <cell r="E1019" t="str">
            <v>أنثى</v>
          </cell>
          <cell r="F1019" t="str">
            <v>حماه</v>
          </cell>
          <cell r="G1019">
            <v>36526</v>
          </cell>
          <cell r="H1019" t="str">
            <v>العربية السورية</v>
          </cell>
          <cell r="I1019" t="str">
            <v>الرابعة</v>
          </cell>
          <cell r="J1019" t="str">
            <v>علمي</v>
          </cell>
          <cell r="Q1019" t="str">
            <v/>
          </cell>
          <cell r="R1019" t="str">
            <v>MAREA ALALI</v>
          </cell>
          <cell r="S1019" t="str">
            <v>MOHAMMAD</v>
          </cell>
          <cell r="T1019" t="str">
            <v>SUHA</v>
          </cell>
          <cell r="U1019" t="str">
            <v>HAMA</v>
          </cell>
          <cell r="V1019" t="str">
            <v/>
          </cell>
          <cell r="W1019" t="str">
            <v/>
          </cell>
          <cell r="X1019" t="str">
            <v/>
          </cell>
          <cell r="Y1019" t="str">
            <v/>
          </cell>
          <cell r="Z1019" t="str">
            <v/>
          </cell>
          <cell r="AA1019" t="str">
            <v/>
          </cell>
          <cell r="AB1019" t="str">
            <v/>
          </cell>
          <cell r="AC1019" t="str">
            <v/>
          </cell>
        </row>
        <row r="1020">
          <cell r="A1020">
            <v>522472</v>
          </cell>
          <cell r="B1020" t="str">
            <v>مايا اورفه لي</v>
          </cell>
          <cell r="C1020" t="str">
            <v>محمد واصف</v>
          </cell>
          <cell r="D1020" t="str">
            <v>فائذه</v>
          </cell>
          <cell r="E1020" t="str">
            <v>أنثى</v>
          </cell>
          <cell r="F1020" t="str">
            <v>دمشق</v>
          </cell>
          <cell r="G1020">
            <v>35936</v>
          </cell>
          <cell r="H1020" t="str">
            <v>العربية السورية</v>
          </cell>
          <cell r="I1020" t="str">
            <v>الرابعة</v>
          </cell>
          <cell r="J1020" t="str">
            <v>فنون نسوية</v>
          </cell>
          <cell r="Q1020" t="str">
            <v/>
          </cell>
          <cell r="R1020" t="str">
            <v>MAYA ORFELHA</v>
          </cell>
          <cell r="S1020" t="str">
            <v>MHD WASEF</v>
          </cell>
          <cell r="T1020" t="str">
            <v>FAYZA</v>
          </cell>
          <cell r="U1020" t="str">
            <v>DAMASCUS</v>
          </cell>
          <cell r="V1020" t="str">
            <v/>
          </cell>
          <cell r="W1020" t="str">
            <v/>
          </cell>
          <cell r="X1020" t="str">
            <v/>
          </cell>
          <cell r="Y1020" t="str">
            <v/>
          </cell>
          <cell r="Z1020" t="str">
            <v/>
          </cell>
          <cell r="AA1020" t="str">
            <v/>
          </cell>
          <cell r="AB1020" t="str">
            <v/>
          </cell>
          <cell r="AC1020" t="str">
            <v/>
          </cell>
        </row>
        <row r="1021">
          <cell r="A1021">
            <v>522492</v>
          </cell>
          <cell r="B1021" t="str">
            <v>محمود طعمةحلبي</v>
          </cell>
          <cell r="C1021" t="str">
            <v>محمد</v>
          </cell>
          <cell r="D1021" t="str">
            <v>مها</v>
          </cell>
          <cell r="E1021" t="str">
            <v>ذكر</v>
          </cell>
          <cell r="F1021" t="str">
            <v>المعرة</v>
          </cell>
          <cell r="G1021" t="str">
            <v>7/24/1996</v>
          </cell>
          <cell r="H1021" t="str">
            <v>العربية السورية</v>
          </cell>
          <cell r="I1021" t="str">
            <v>الثالثة</v>
          </cell>
          <cell r="J1021" t="str">
            <v>علمي</v>
          </cell>
          <cell r="K1021" t="str">
            <v>2014</v>
          </cell>
          <cell r="Q1021" t="str">
            <v/>
          </cell>
          <cell r="R1021" t="str">
            <v>mahmoud toma halbi</v>
          </cell>
          <cell r="S1021" t="str">
            <v>mohamad</v>
          </cell>
          <cell r="T1021" t="str">
            <v>maha</v>
          </cell>
          <cell r="U1021" t="str">
            <v>almoera</v>
          </cell>
          <cell r="V1021" t="str">
            <v/>
          </cell>
          <cell r="W1021" t="str">
            <v/>
          </cell>
          <cell r="X1021" t="str">
            <v/>
          </cell>
          <cell r="Y1021" t="str">
            <v/>
          </cell>
          <cell r="Z1021" t="str">
            <v/>
          </cell>
          <cell r="AA1021" t="str">
            <v/>
          </cell>
          <cell r="AB1021" t="str">
            <v>م</v>
          </cell>
          <cell r="AC1021" t="str">
            <v/>
          </cell>
        </row>
        <row r="1022">
          <cell r="A1022">
            <v>522496</v>
          </cell>
          <cell r="B1022" t="str">
            <v>مرام عبد المالك</v>
          </cell>
          <cell r="C1022" t="str">
            <v>فايز</v>
          </cell>
          <cell r="D1022" t="str">
            <v>فاطمه</v>
          </cell>
          <cell r="E1022" t="str">
            <v>أنثى</v>
          </cell>
          <cell r="F1022" t="str">
            <v>رنكوس</v>
          </cell>
          <cell r="G1022" t="str">
            <v>5/13/1992</v>
          </cell>
          <cell r="H1022" t="str">
            <v>العربية السورية</v>
          </cell>
          <cell r="I1022" t="str">
            <v>الرابعة</v>
          </cell>
          <cell r="J1022" t="str">
            <v>علمي</v>
          </cell>
          <cell r="K1022" t="str">
            <v>2010</v>
          </cell>
          <cell r="Q1022" t="str">
            <v/>
          </cell>
          <cell r="R1022" t="str">
            <v>MARAM ABD ALMALEK</v>
          </cell>
          <cell r="S1022" t="str">
            <v>FAYEZ</v>
          </cell>
          <cell r="T1022" t="str">
            <v>FATEMA</v>
          </cell>
          <cell r="U1022" t="str">
            <v>DAMASCUS</v>
          </cell>
          <cell r="V1022" t="str">
            <v/>
          </cell>
          <cell r="W1022" t="str">
            <v/>
          </cell>
          <cell r="X1022" t="str">
            <v/>
          </cell>
          <cell r="Y1022" t="str">
            <v/>
          </cell>
          <cell r="Z1022" t="str">
            <v/>
          </cell>
          <cell r="AA1022" t="str">
            <v/>
          </cell>
          <cell r="AB1022" t="str">
            <v/>
          </cell>
          <cell r="AC1022" t="str">
            <v/>
          </cell>
        </row>
        <row r="1023">
          <cell r="A1023">
            <v>522500</v>
          </cell>
          <cell r="B1023" t="str">
            <v>مرح ابو اللبن</v>
          </cell>
          <cell r="C1023" t="str">
            <v>محمد عارف</v>
          </cell>
          <cell r="D1023" t="str">
            <v>ثناء</v>
          </cell>
          <cell r="E1023" t="str">
            <v>أنثى</v>
          </cell>
          <cell r="F1023" t="str">
            <v>دمشق</v>
          </cell>
          <cell r="G1023">
            <v>36526</v>
          </cell>
          <cell r="H1023" t="str">
            <v>العربية السورية</v>
          </cell>
          <cell r="I1023" t="str">
            <v>الثالثة</v>
          </cell>
          <cell r="J1023" t="str">
            <v>أدبي</v>
          </cell>
          <cell r="K1023" t="str">
            <v/>
          </cell>
          <cell r="Q1023" t="str">
            <v/>
          </cell>
          <cell r="R1023" t="str">
            <v>marah abo allaban</v>
          </cell>
          <cell r="S1023" t="str">
            <v>mohammad aref</v>
          </cell>
          <cell r="T1023" t="str">
            <v>sanaa</v>
          </cell>
          <cell r="U1023" t="str">
            <v>damascoc</v>
          </cell>
          <cell r="V1023" t="str">
            <v/>
          </cell>
          <cell r="W1023" t="str">
            <v/>
          </cell>
          <cell r="X1023" t="str">
            <v/>
          </cell>
          <cell r="Y1023" t="str">
            <v/>
          </cell>
          <cell r="Z1023" t="str">
            <v/>
          </cell>
          <cell r="AA1023" t="str">
            <v/>
          </cell>
          <cell r="AB1023" t="str">
            <v/>
          </cell>
          <cell r="AC1023" t="str">
            <v/>
          </cell>
        </row>
        <row r="1024">
          <cell r="A1024">
            <v>522504</v>
          </cell>
          <cell r="B1024" t="str">
            <v>مرح حوري</v>
          </cell>
          <cell r="C1024" t="str">
            <v>محمد</v>
          </cell>
          <cell r="D1024" t="str">
            <v>حسن</v>
          </cell>
          <cell r="E1024" t="str">
            <v>أنثى</v>
          </cell>
          <cell r="F1024" t="str">
            <v>النبك</v>
          </cell>
          <cell r="G1024">
            <v>36317</v>
          </cell>
          <cell r="H1024" t="str">
            <v>العربية السورية</v>
          </cell>
          <cell r="I1024" t="str">
            <v>الرابعة</v>
          </cell>
          <cell r="J1024" t="str">
            <v>فنون نسوية</v>
          </cell>
          <cell r="K1024" t="str">
            <v/>
          </cell>
          <cell r="Q1024" t="str">
            <v/>
          </cell>
          <cell r="R1024" t="str">
            <v>Marah horia</v>
          </cell>
          <cell r="S1024" t="str">
            <v>mohammad</v>
          </cell>
          <cell r="T1024" t="str">
            <v>hosn</v>
          </cell>
          <cell r="U1024" t="str">
            <v>NABK</v>
          </cell>
          <cell r="V1024" t="str">
            <v/>
          </cell>
          <cell r="W1024" t="str">
            <v/>
          </cell>
          <cell r="X1024" t="str">
            <v/>
          </cell>
          <cell r="Y1024" t="str">
            <v/>
          </cell>
          <cell r="Z1024" t="str">
            <v/>
          </cell>
          <cell r="AA1024" t="str">
            <v/>
          </cell>
          <cell r="AB1024" t="str">
            <v/>
          </cell>
          <cell r="AC1024" t="str">
            <v/>
          </cell>
        </row>
        <row r="1025">
          <cell r="A1025">
            <v>522506</v>
          </cell>
          <cell r="B1025" t="str">
            <v>مرح قطايف</v>
          </cell>
          <cell r="C1025" t="str">
            <v>محمدبسام</v>
          </cell>
          <cell r="D1025" t="str">
            <v>باسمه</v>
          </cell>
          <cell r="E1025" t="str">
            <v>أنثى</v>
          </cell>
          <cell r="F1025" t="str">
            <v>دمشق</v>
          </cell>
          <cell r="G1025">
            <v>31539</v>
          </cell>
          <cell r="H1025" t="str">
            <v>العربية السورية</v>
          </cell>
          <cell r="I1025" t="str">
            <v>الرابعة</v>
          </cell>
          <cell r="J1025" t="str">
            <v>أدبي</v>
          </cell>
          <cell r="Q1025" t="str">
            <v/>
          </cell>
          <cell r="R1025" t="str">
            <v>MARAH KATAYEF</v>
          </cell>
          <cell r="S1025" t="str">
            <v>MOHAMMAD BASSAM</v>
          </cell>
          <cell r="T1025" t="str">
            <v>BASEMA</v>
          </cell>
          <cell r="U1025" t="str">
            <v>DAMASCUS</v>
          </cell>
          <cell r="V1025" t="str">
            <v/>
          </cell>
          <cell r="W1025" t="str">
            <v/>
          </cell>
          <cell r="X1025" t="str">
            <v/>
          </cell>
          <cell r="Y1025" t="str">
            <v/>
          </cell>
          <cell r="Z1025" t="str">
            <v/>
          </cell>
          <cell r="AA1025" t="str">
            <v/>
          </cell>
          <cell r="AB1025" t="str">
            <v/>
          </cell>
          <cell r="AC1025" t="str">
            <v>مستنفذ فصل اول 2023-2024</v>
          </cell>
        </row>
        <row r="1026">
          <cell r="A1026">
            <v>522514</v>
          </cell>
          <cell r="B1026" t="str">
            <v>مروة يعقوب</v>
          </cell>
          <cell r="C1026" t="str">
            <v>احمد</v>
          </cell>
          <cell r="D1026" t="str">
            <v>سناء</v>
          </cell>
          <cell r="E1026" t="str">
            <v>أنثى</v>
          </cell>
          <cell r="F1026" t="str">
            <v>دمشق</v>
          </cell>
          <cell r="G1026">
            <v>35889</v>
          </cell>
          <cell r="H1026" t="str">
            <v>الفلسطينية السورية</v>
          </cell>
          <cell r="I1026" t="str">
            <v>الثالثة</v>
          </cell>
          <cell r="J1026" t="str">
            <v>فنون نسوية</v>
          </cell>
          <cell r="K1026">
            <v>2017</v>
          </cell>
          <cell r="L1026" t="str">
            <v>ريف دمشق</v>
          </cell>
          <cell r="Q1026" t="str">
            <v/>
          </cell>
          <cell r="R1026" t="str">
            <v>marwa yakoob</v>
          </cell>
          <cell r="S1026" t="str">
            <v>ahmad</v>
          </cell>
          <cell r="T1026" t="str">
            <v>sanaa</v>
          </cell>
          <cell r="U1026" t="str">
            <v>damascous</v>
          </cell>
          <cell r="V1026" t="str">
            <v/>
          </cell>
          <cell r="W1026" t="str">
            <v/>
          </cell>
          <cell r="X1026" t="str">
            <v/>
          </cell>
          <cell r="Y1026" t="str">
            <v/>
          </cell>
          <cell r="Z1026" t="str">
            <v/>
          </cell>
          <cell r="AA1026" t="str">
            <v/>
          </cell>
          <cell r="AB1026" t="str">
            <v/>
          </cell>
          <cell r="AC1026" t="str">
            <v/>
          </cell>
        </row>
        <row r="1027">
          <cell r="A1027">
            <v>522520</v>
          </cell>
          <cell r="B1027" t="str">
            <v>مروه سوقيه</v>
          </cell>
          <cell r="C1027" t="str">
            <v>محمدسمير</v>
          </cell>
          <cell r="D1027" t="str">
            <v>عائشه</v>
          </cell>
          <cell r="E1027" t="str">
            <v>أنثى</v>
          </cell>
          <cell r="F1027" t="str">
            <v>دمشق</v>
          </cell>
          <cell r="G1027">
            <v>32264</v>
          </cell>
          <cell r="H1027" t="str">
            <v>العربية السورية</v>
          </cell>
          <cell r="I1027" t="str">
            <v>الرابعة</v>
          </cell>
          <cell r="J1027" t="str">
            <v>أدبي</v>
          </cell>
          <cell r="K1027" t="str">
            <v/>
          </cell>
          <cell r="Q1027" t="str">
            <v/>
          </cell>
          <cell r="R1027" t="str">
            <v>MARWA SOUKIHA</v>
          </cell>
          <cell r="S1027" t="str">
            <v>MHD SAMIER</v>
          </cell>
          <cell r="T1027" t="str">
            <v>AISHA</v>
          </cell>
          <cell r="U1027" t="str">
            <v>DAMASCUS</v>
          </cell>
          <cell r="V1027" t="str">
            <v/>
          </cell>
          <cell r="W1027" t="str">
            <v/>
          </cell>
          <cell r="X1027" t="str">
            <v/>
          </cell>
          <cell r="Y1027" t="str">
            <v/>
          </cell>
          <cell r="Z1027" t="str">
            <v/>
          </cell>
          <cell r="AA1027" t="str">
            <v/>
          </cell>
          <cell r="AB1027" t="str">
            <v/>
          </cell>
          <cell r="AC1027" t="str">
            <v/>
          </cell>
        </row>
        <row r="1028">
          <cell r="A1028">
            <v>522523</v>
          </cell>
          <cell r="B1028" t="str">
            <v>مروه نسب</v>
          </cell>
          <cell r="C1028" t="str">
            <v>ماجد</v>
          </cell>
          <cell r="D1028" t="str">
            <v>وسيمه</v>
          </cell>
          <cell r="E1028" t="str">
            <v>أنثى</v>
          </cell>
          <cell r="F1028" t="str">
            <v>قطيفة</v>
          </cell>
          <cell r="G1028">
            <v>35735</v>
          </cell>
          <cell r="H1028" t="str">
            <v>العربية السورية</v>
          </cell>
          <cell r="I1028" t="str">
            <v>الثالثة</v>
          </cell>
          <cell r="J1028" t="str">
            <v>أدبي</v>
          </cell>
          <cell r="K1028">
            <v>2017</v>
          </cell>
          <cell r="Q1028" t="str">
            <v/>
          </cell>
          <cell r="R1028" t="str">
            <v>marwa nasab</v>
          </cell>
          <cell r="S1028" t="str">
            <v>majed</v>
          </cell>
          <cell r="T1028" t="str">
            <v>wasema</v>
          </cell>
          <cell r="U1028" t="str">
            <v>damas suburb</v>
          </cell>
          <cell r="V1028" t="str">
            <v/>
          </cell>
          <cell r="W1028" t="str">
            <v/>
          </cell>
          <cell r="X1028" t="str">
            <v/>
          </cell>
          <cell r="Y1028" t="str">
            <v/>
          </cell>
          <cell r="Z1028" t="str">
            <v/>
          </cell>
          <cell r="AA1028" t="str">
            <v/>
          </cell>
          <cell r="AB1028" t="str">
            <v/>
          </cell>
          <cell r="AC1028" t="str">
            <v/>
          </cell>
        </row>
        <row r="1029">
          <cell r="A1029">
            <v>522529</v>
          </cell>
          <cell r="B1029" t="str">
            <v>مريم بكر</v>
          </cell>
          <cell r="C1029" t="str">
            <v>فواز</v>
          </cell>
          <cell r="D1029" t="str">
            <v>فاطمة</v>
          </cell>
          <cell r="E1029" t="str">
            <v/>
          </cell>
          <cell r="F1029" t="str">
            <v/>
          </cell>
          <cell r="G1029" t="str">
            <v/>
          </cell>
          <cell r="I1029" t="str">
            <v>الرابعة</v>
          </cell>
          <cell r="K1029" t="str">
            <v/>
          </cell>
          <cell r="L1029" t="str">
            <v/>
          </cell>
          <cell r="M1029" t="str">
            <v/>
          </cell>
          <cell r="Q1029" t="str">
            <v/>
          </cell>
          <cell r="R1029" t="str">
            <v/>
          </cell>
          <cell r="S1029" t="str">
            <v/>
          </cell>
          <cell r="T1029" t="str">
            <v/>
          </cell>
          <cell r="U1029" t="str">
            <v/>
          </cell>
          <cell r="V1029" t="str">
            <v/>
          </cell>
          <cell r="W1029" t="str">
            <v/>
          </cell>
          <cell r="X1029" t="str">
            <v/>
          </cell>
          <cell r="Y1029" t="str">
            <v/>
          </cell>
          <cell r="Z1029" t="str">
            <v/>
          </cell>
          <cell r="AA1029" t="str">
            <v/>
          </cell>
          <cell r="AB1029" t="str">
            <v>م</v>
          </cell>
          <cell r="AC1029" t="str">
            <v/>
          </cell>
        </row>
        <row r="1030">
          <cell r="A1030">
            <v>522534</v>
          </cell>
          <cell r="B1030" t="str">
            <v>مريم عباس</v>
          </cell>
          <cell r="C1030" t="str">
            <v>سالم</v>
          </cell>
          <cell r="D1030" t="str">
            <v>فادية</v>
          </cell>
          <cell r="E1030" t="str">
            <v>أنثى</v>
          </cell>
          <cell r="F1030" t="str">
            <v>افره</v>
          </cell>
          <cell r="G1030" t="str">
            <v>12/6/1994</v>
          </cell>
          <cell r="H1030" t="str">
            <v>العربية السورية</v>
          </cell>
          <cell r="I1030" t="str">
            <v>الرابعة</v>
          </cell>
          <cell r="J1030" t="str">
            <v>علمي</v>
          </cell>
          <cell r="K1030" t="str">
            <v>2012</v>
          </cell>
          <cell r="Q1030" t="str">
            <v/>
          </cell>
          <cell r="R1030" t="str">
            <v>MARIAM ABBAS</v>
          </cell>
          <cell r="S1030" t="str">
            <v>SALEM</v>
          </cell>
          <cell r="T1030" t="str">
            <v>FADIA</v>
          </cell>
          <cell r="U1030" t="str">
            <v>DAMAS SUBURB</v>
          </cell>
          <cell r="V1030" t="str">
            <v/>
          </cell>
          <cell r="W1030" t="str">
            <v/>
          </cell>
          <cell r="X1030" t="str">
            <v/>
          </cell>
          <cell r="Y1030" t="str">
            <v/>
          </cell>
          <cell r="Z1030" t="str">
            <v/>
          </cell>
          <cell r="AA1030" t="str">
            <v/>
          </cell>
          <cell r="AB1030" t="str">
            <v/>
          </cell>
          <cell r="AC1030" t="str">
            <v/>
          </cell>
        </row>
        <row r="1031">
          <cell r="A1031">
            <v>522539</v>
          </cell>
          <cell r="B1031" t="str">
            <v>مريم محمد</v>
          </cell>
          <cell r="C1031" t="str">
            <v>محمد</v>
          </cell>
          <cell r="D1031" t="str">
            <v>سلمى</v>
          </cell>
          <cell r="E1031" t="str">
            <v>أنثى</v>
          </cell>
          <cell r="F1031" t="str">
            <v xml:space="preserve">حماة </v>
          </cell>
          <cell r="G1031">
            <v>33993</v>
          </cell>
          <cell r="H1031" t="str">
            <v>العربية السورية</v>
          </cell>
          <cell r="I1031" t="str">
            <v>الثالثة</v>
          </cell>
          <cell r="J1031" t="str">
            <v>علمي</v>
          </cell>
          <cell r="Q1031" t="str">
            <v/>
          </cell>
          <cell r="R1031" t="str">
            <v xml:space="preserve">maryam  mohamaad </v>
          </cell>
          <cell r="S1031" t="str">
            <v xml:space="preserve">mohamaad </v>
          </cell>
          <cell r="T1031" t="str">
            <v>salma</v>
          </cell>
          <cell r="U1031" t="str">
            <v>hama</v>
          </cell>
          <cell r="V1031" t="str">
            <v/>
          </cell>
          <cell r="W1031" t="str">
            <v/>
          </cell>
          <cell r="X1031" t="str">
            <v/>
          </cell>
          <cell r="Y1031" t="str">
            <v/>
          </cell>
          <cell r="Z1031" t="str">
            <v/>
          </cell>
          <cell r="AA1031" t="str">
            <v/>
          </cell>
          <cell r="AB1031" t="str">
            <v/>
          </cell>
          <cell r="AC1031" t="str">
            <v>مستنفذ فصل اول 2023-2024</v>
          </cell>
        </row>
        <row r="1032">
          <cell r="A1032">
            <v>522546</v>
          </cell>
          <cell r="B1032" t="str">
            <v>معالي قاسم</v>
          </cell>
          <cell r="C1032" t="str">
            <v>مرشد</v>
          </cell>
          <cell r="D1032" t="str">
            <v>ثنايا</v>
          </cell>
          <cell r="E1032" t="str">
            <v>انثى</v>
          </cell>
          <cell r="F1032" t="str">
            <v xml:space="preserve">قصيبة </v>
          </cell>
          <cell r="G1032">
            <v>36456</v>
          </cell>
          <cell r="H1032" t="str">
            <v>العربية السورية</v>
          </cell>
          <cell r="I1032" t="str">
            <v>الثالثة</v>
          </cell>
          <cell r="J1032" t="str">
            <v>فنون نسوية</v>
          </cell>
          <cell r="L1032" t="str">
            <v>إدلب</v>
          </cell>
          <cell r="Q1032" t="str">
            <v/>
          </cell>
          <cell r="R1032" t="str">
            <v>MAALY KASEM</v>
          </cell>
          <cell r="S1032" t="str">
            <v>MRSHD</v>
          </cell>
          <cell r="T1032" t="str">
            <v>THAYA</v>
          </cell>
          <cell r="U1032" t="str">
            <v>QTHIBAH</v>
          </cell>
          <cell r="V1032" t="str">
            <v/>
          </cell>
          <cell r="W1032" t="str">
            <v/>
          </cell>
          <cell r="X1032" t="str">
            <v/>
          </cell>
          <cell r="Y1032" t="str">
            <v/>
          </cell>
          <cell r="Z1032" t="str">
            <v/>
          </cell>
          <cell r="AA1032" t="str">
            <v/>
          </cell>
          <cell r="AB1032" t="str">
            <v/>
          </cell>
          <cell r="AC1032" t="str">
            <v/>
          </cell>
        </row>
        <row r="1033">
          <cell r="A1033">
            <v>522552</v>
          </cell>
          <cell r="B1033" t="str">
            <v>منار سعد</v>
          </cell>
          <cell r="C1033" t="str">
            <v>منذر</v>
          </cell>
          <cell r="D1033" t="str">
            <v>فريزه</v>
          </cell>
          <cell r="E1033" t="str">
            <v>أنثى</v>
          </cell>
          <cell r="F1033" t="str">
            <v>حران العواميد</v>
          </cell>
          <cell r="G1033" t="str">
            <v>6/21/1997</v>
          </cell>
          <cell r="H1033" t="str">
            <v>العربية السورية</v>
          </cell>
          <cell r="I1033" t="str">
            <v>الثالثة</v>
          </cell>
          <cell r="J1033" t="str">
            <v>علمي</v>
          </cell>
          <cell r="K1033" t="str">
            <v>2015</v>
          </cell>
          <cell r="Q1033" t="str">
            <v/>
          </cell>
          <cell r="R1033" t="str">
            <v>manar saad</v>
          </cell>
          <cell r="S1033" t="str">
            <v>monther</v>
          </cell>
          <cell r="T1033" t="str">
            <v>fareza</v>
          </cell>
          <cell r="U1033" t="str">
            <v>haran alawamed</v>
          </cell>
          <cell r="V1033" t="str">
            <v/>
          </cell>
          <cell r="W1033" t="str">
            <v/>
          </cell>
          <cell r="X1033" t="str">
            <v/>
          </cell>
          <cell r="Y1033" t="str">
            <v/>
          </cell>
          <cell r="Z1033" t="str">
            <v/>
          </cell>
          <cell r="AA1033" t="str">
            <v/>
          </cell>
          <cell r="AB1033" t="str">
            <v/>
          </cell>
          <cell r="AC1033" t="str">
            <v/>
          </cell>
        </row>
        <row r="1034">
          <cell r="A1034">
            <v>522553</v>
          </cell>
          <cell r="B1034" t="str">
            <v>منار شاهين</v>
          </cell>
          <cell r="C1034" t="str">
            <v>جميل</v>
          </cell>
          <cell r="D1034" t="str">
            <v>سهام</v>
          </cell>
          <cell r="E1034" t="str">
            <v>أنثى</v>
          </cell>
          <cell r="F1034" t="str">
            <v xml:space="preserve">اللاذقية </v>
          </cell>
          <cell r="G1034">
            <v>31118</v>
          </cell>
          <cell r="H1034" t="str">
            <v>العربية السورية</v>
          </cell>
          <cell r="I1034" t="str">
            <v>الرابعة</v>
          </cell>
          <cell r="J1034" t="str">
            <v>أدبي</v>
          </cell>
          <cell r="Q1034" t="str">
            <v/>
          </cell>
          <cell r="R1034" t="str">
            <v>manar shaheen</v>
          </cell>
          <cell r="S1034" t="str">
            <v>jameel</v>
          </cell>
          <cell r="T1034" t="str">
            <v>seham</v>
          </cell>
          <cell r="U1034" t="str">
            <v>damascos</v>
          </cell>
          <cell r="V1034" t="str">
            <v/>
          </cell>
          <cell r="W1034" t="str">
            <v/>
          </cell>
          <cell r="X1034" t="str">
            <v/>
          </cell>
          <cell r="Y1034" t="str">
            <v/>
          </cell>
          <cell r="Z1034" t="str">
            <v/>
          </cell>
          <cell r="AA1034" t="str">
            <v/>
          </cell>
          <cell r="AB1034" t="str">
            <v/>
          </cell>
          <cell r="AC1034" t="str">
            <v/>
          </cell>
        </row>
        <row r="1035">
          <cell r="A1035">
            <v>522555</v>
          </cell>
          <cell r="B1035" t="str">
            <v>منار عطيه</v>
          </cell>
          <cell r="C1035" t="str">
            <v>حسين</v>
          </cell>
          <cell r="D1035" t="str">
            <v>ناديه</v>
          </cell>
          <cell r="E1035" t="str">
            <v>أنثى</v>
          </cell>
          <cell r="F1035" t="str">
            <v>الصبوره</v>
          </cell>
          <cell r="G1035">
            <v>35796</v>
          </cell>
          <cell r="H1035" t="str">
            <v>العربية السورية</v>
          </cell>
          <cell r="I1035" t="str">
            <v>الرابعة</v>
          </cell>
          <cell r="J1035" t="str">
            <v>علمي</v>
          </cell>
          <cell r="K1035" t="str">
            <v/>
          </cell>
          <cell r="Q1035" t="str">
            <v/>
          </cell>
          <cell r="R1035" t="str">
            <v>MANAR ATYA</v>
          </cell>
          <cell r="S1035" t="str">
            <v>HUSSAIN</v>
          </cell>
          <cell r="T1035" t="str">
            <v>NADIA</v>
          </cell>
          <cell r="U1035" t="str">
            <v>DAMAS SUBURB</v>
          </cell>
          <cell r="V1035" t="str">
            <v/>
          </cell>
          <cell r="W1035" t="str">
            <v/>
          </cell>
          <cell r="X1035" t="str">
            <v/>
          </cell>
          <cell r="Y1035" t="str">
            <v/>
          </cell>
          <cell r="Z1035" t="str">
            <v/>
          </cell>
          <cell r="AA1035" t="str">
            <v/>
          </cell>
          <cell r="AB1035" t="str">
            <v>م</v>
          </cell>
          <cell r="AC1035" t="str">
            <v/>
          </cell>
        </row>
        <row r="1036">
          <cell r="A1036">
            <v>522559</v>
          </cell>
          <cell r="B1036" t="str">
            <v>منال الابراهيم</v>
          </cell>
          <cell r="C1036" t="str">
            <v>ابراهيم</v>
          </cell>
          <cell r="D1036" t="str">
            <v>خولة</v>
          </cell>
          <cell r="E1036" t="str">
            <v/>
          </cell>
          <cell r="F1036" t="str">
            <v/>
          </cell>
          <cell r="G1036" t="str">
            <v/>
          </cell>
          <cell r="I1036" t="str">
            <v>الثالثة</v>
          </cell>
          <cell r="K1036" t="str">
            <v/>
          </cell>
          <cell r="L1036" t="str">
            <v/>
          </cell>
          <cell r="M1036" t="str">
            <v/>
          </cell>
          <cell r="Q1036" t="str">
            <v/>
          </cell>
          <cell r="R1036" t="str">
            <v/>
          </cell>
          <cell r="S1036" t="str">
            <v/>
          </cell>
          <cell r="T1036" t="str">
            <v/>
          </cell>
          <cell r="U1036" t="str">
            <v/>
          </cell>
          <cell r="V1036" t="str">
            <v/>
          </cell>
          <cell r="W1036" t="str">
            <v/>
          </cell>
          <cell r="X1036" t="str">
            <v/>
          </cell>
          <cell r="Y1036" t="str">
            <v/>
          </cell>
          <cell r="Z1036" t="str">
            <v/>
          </cell>
          <cell r="AA1036" t="str">
            <v/>
          </cell>
          <cell r="AB1036" t="str">
            <v>م</v>
          </cell>
          <cell r="AC1036" t="str">
            <v>مستنفذ فصل اول 2023-2024</v>
          </cell>
        </row>
        <row r="1037">
          <cell r="A1037">
            <v>522566</v>
          </cell>
          <cell r="B1037" t="str">
            <v>منال القاضي</v>
          </cell>
          <cell r="C1037" t="str">
            <v>محمود</v>
          </cell>
          <cell r="D1037" t="str">
            <v>فاطمه</v>
          </cell>
          <cell r="E1037" t="str">
            <v>أنثى</v>
          </cell>
          <cell r="F1037" t="str">
            <v>دمشق</v>
          </cell>
          <cell r="G1037">
            <v>30132</v>
          </cell>
          <cell r="H1037" t="str">
            <v>الفلسطينية السورية</v>
          </cell>
          <cell r="I1037" t="str">
            <v>الثالثة</v>
          </cell>
          <cell r="J1037" t="str">
            <v>فنون نسوية</v>
          </cell>
          <cell r="K1037">
            <v>2001</v>
          </cell>
          <cell r="L1037" t="str">
            <v>ريف دمشق</v>
          </cell>
          <cell r="Q1037" t="str">
            <v/>
          </cell>
          <cell r="R1037" t="str">
            <v>manal alqadi</v>
          </cell>
          <cell r="S1037" t="str">
            <v>mahmoud</v>
          </cell>
          <cell r="T1037" t="str">
            <v>fatema</v>
          </cell>
          <cell r="U1037" t="str">
            <v>damascus</v>
          </cell>
          <cell r="V1037" t="str">
            <v/>
          </cell>
          <cell r="W1037" t="str">
            <v/>
          </cell>
          <cell r="X1037" t="str">
            <v/>
          </cell>
          <cell r="Y1037" t="str">
            <v/>
          </cell>
          <cell r="Z1037" t="str">
            <v/>
          </cell>
          <cell r="AA1037" t="str">
            <v/>
          </cell>
          <cell r="AB1037" t="str">
            <v/>
          </cell>
          <cell r="AC1037" t="str">
            <v/>
          </cell>
        </row>
        <row r="1038">
          <cell r="A1038">
            <v>522575</v>
          </cell>
          <cell r="B1038" t="str">
            <v>منى العبدالله</v>
          </cell>
          <cell r="C1038" t="str">
            <v>عبدالحميد</v>
          </cell>
          <cell r="D1038" t="str">
            <v>فوزيه</v>
          </cell>
          <cell r="E1038" t="str">
            <v>أنثى</v>
          </cell>
          <cell r="F1038" t="str">
            <v>دير الزور</v>
          </cell>
          <cell r="G1038" t="str">
            <v>1/1/1982</v>
          </cell>
          <cell r="H1038" t="str">
            <v>العربية السورية</v>
          </cell>
          <cell r="I1038" t="str">
            <v>الثالثة</v>
          </cell>
          <cell r="J1038" t="str">
            <v>أدبي</v>
          </cell>
          <cell r="K1038" t="str">
            <v>2013</v>
          </cell>
          <cell r="L1038" t="str">
            <v/>
          </cell>
          <cell r="Q1038" t="str">
            <v/>
          </cell>
          <cell r="R1038" t="str">
            <v>MONA ALBDULLAH</v>
          </cell>
          <cell r="S1038" t="str">
            <v>ABD ALHAMED</v>
          </cell>
          <cell r="T1038" t="str">
            <v>FOUZIHA</v>
          </cell>
          <cell r="U1038" t="str">
            <v>DER ALZOOR</v>
          </cell>
          <cell r="V1038" t="str">
            <v/>
          </cell>
          <cell r="W1038" t="str">
            <v/>
          </cell>
          <cell r="X1038" t="str">
            <v/>
          </cell>
          <cell r="Y1038" t="str">
            <v/>
          </cell>
          <cell r="Z1038" t="str">
            <v/>
          </cell>
          <cell r="AA1038" t="str">
            <v/>
          </cell>
          <cell r="AB1038" t="str">
            <v/>
          </cell>
          <cell r="AC1038" t="str">
            <v/>
          </cell>
        </row>
        <row r="1039">
          <cell r="A1039">
            <v>522580</v>
          </cell>
          <cell r="B1039" t="str">
            <v>منى قسومه</v>
          </cell>
          <cell r="C1039" t="str">
            <v>محمد حسان</v>
          </cell>
          <cell r="D1039" t="str">
            <v>باسمة</v>
          </cell>
          <cell r="E1039" t="str">
            <v>أنثى</v>
          </cell>
          <cell r="F1039" t="str">
            <v>دمشق</v>
          </cell>
          <cell r="G1039">
            <v>35074</v>
          </cell>
          <cell r="H1039" t="str">
            <v>العربية السورية</v>
          </cell>
          <cell r="I1039" t="str">
            <v>الرابعة</v>
          </cell>
          <cell r="J1039" t="str">
            <v>فنون نسوية</v>
          </cell>
          <cell r="K1039" t="str">
            <v/>
          </cell>
          <cell r="Q1039" t="str">
            <v/>
          </cell>
          <cell r="R1039" t="str">
            <v>mona kasomeh</v>
          </cell>
          <cell r="S1039" t="str">
            <v xml:space="preserve">mohamad hasan </v>
          </cell>
          <cell r="T1039" t="str">
            <v>basema</v>
          </cell>
          <cell r="U1039" t="str">
            <v xml:space="preserve">damascs </v>
          </cell>
          <cell r="V1039" t="str">
            <v/>
          </cell>
          <cell r="W1039" t="str">
            <v/>
          </cell>
          <cell r="X1039" t="str">
            <v/>
          </cell>
          <cell r="Y1039" t="str">
            <v/>
          </cell>
          <cell r="Z1039" t="str">
            <v/>
          </cell>
          <cell r="AA1039" t="str">
            <v/>
          </cell>
          <cell r="AB1039" t="str">
            <v/>
          </cell>
          <cell r="AC1039" t="str">
            <v/>
          </cell>
        </row>
        <row r="1040">
          <cell r="A1040">
            <v>522592</v>
          </cell>
          <cell r="B1040" t="str">
            <v>ميار حماديه</v>
          </cell>
          <cell r="C1040" t="str">
            <v>عصام</v>
          </cell>
          <cell r="D1040" t="str">
            <v>منى</v>
          </cell>
          <cell r="E1040" t="str">
            <v>أنثى</v>
          </cell>
          <cell r="F1040" t="str">
            <v>منين</v>
          </cell>
          <cell r="G1040">
            <v>36542</v>
          </cell>
          <cell r="H1040" t="str">
            <v>العربية السورية</v>
          </cell>
          <cell r="I1040" t="str">
            <v>الرابعة</v>
          </cell>
          <cell r="J1040" t="str">
            <v>فنون نسوية</v>
          </cell>
          <cell r="K1040" t="str">
            <v/>
          </cell>
          <cell r="Q1040" t="str">
            <v/>
          </cell>
          <cell r="R1040" t="str">
            <v>MAYAR HAMADIEH</v>
          </cell>
          <cell r="S1040" t="str">
            <v>ISSAM</v>
          </cell>
          <cell r="T1040" t="str">
            <v>MONA</v>
          </cell>
          <cell r="U1040" t="str">
            <v>DAMAS SUBURB</v>
          </cell>
          <cell r="V1040" t="str">
            <v/>
          </cell>
          <cell r="W1040" t="str">
            <v/>
          </cell>
          <cell r="X1040" t="str">
            <v/>
          </cell>
          <cell r="Y1040" t="str">
            <v/>
          </cell>
          <cell r="Z1040" t="str">
            <v/>
          </cell>
          <cell r="AA1040" t="str">
            <v/>
          </cell>
          <cell r="AB1040" t="str">
            <v/>
          </cell>
          <cell r="AC1040" t="str">
            <v/>
          </cell>
        </row>
        <row r="1041">
          <cell r="A1041">
            <v>522595</v>
          </cell>
          <cell r="B1041" t="str">
            <v>مياس شبعانيه</v>
          </cell>
          <cell r="C1041" t="str">
            <v>محمد سهيل</v>
          </cell>
          <cell r="D1041" t="str">
            <v xml:space="preserve">سمر </v>
          </cell>
          <cell r="E1041" t="str">
            <v>أنثى</v>
          </cell>
          <cell r="F1041" t="str">
            <v>دمشق</v>
          </cell>
          <cell r="H1041" t="str">
            <v>العربية السورية</v>
          </cell>
          <cell r="I1041" t="str">
            <v>الثانية</v>
          </cell>
          <cell r="J1041" t="str">
            <v>فنون نسوية</v>
          </cell>
        </row>
        <row r="1042">
          <cell r="A1042">
            <v>522596</v>
          </cell>
          <cell r="B1042" t="str">
            <v>ميراي القسيس</v>
          </cell>
          <cell r="C1042" t="str">
            <v>بشار</v>
          </cell>
          <cell r="D1042" t="str">
            <v>انطوانيت</v>
          </cell>
          <cell r="E1042" t="str">
            <v>أنثى</v>
          </cell>
          <cell r="F1042" t="str">
            <v>دمشق</v>
          </cell>
          <cell r="G1042" t="str">
            <v>2/5/1997</v>
          </cell>
          <cell r="H1042" t="str">
            <v>العربية السورية</v>
          </cell>
          <cell r="I1042" t="str">
            <v>الرابعة</v>
          </cell>
          <cell r="J1042" t="str">
            <v>علمي</v>
          </cell>
          <cell r="K1042" t="str">
            <v>2015</v>
          </cell>
          <cell r="Q1042" t="str">
            <v/>
          </cell>
          <cell r="R1042" t="str">
            <v>MIRAY ALKASSIS</v>
          </cell>
          <cell r="S1042" t="str">
            <v>BACHAR</v>
          </cell>
          <cell r="T1042" t="str">
            <v>ANTWANET</v>
          </cell>
          <cell r="U1042" t="str">
            <v>DAMASCUS</v>
          </cell>
          <cell r="V1042" t="str">
            <v/>
          </cell>
          <cell r="W1042" t="str">
            <v/>
          </cell>
          <cell r="X1042" t="str">
            <v/>
          </cell>
          <cell r="Y1042" t="str">
            <v/>
          </cell>
          <cell r="Z1042" t="str">
            <v/>
          </cell>
          <cell r="AA1042" t="str">
            <v/>
          </cell>
          <cell r="AB1042" t="str">
            <v/>
          </cell>
          <cell r="AC1042" t="str">
            <v/>
          </cell>
        </row>
        <row r="1043">
          <cell r="A1043">
            <v>522597</v>
          </cell>
          <cell r="B1043" t="str">
            <v>ميرفت  حيدر</v>
          </cell>
          <cell r="C1043" t="str">
            <v>محمد</v>
          </cell>
          <cell r="D1043" t="str">
            <v>رئيفه</v>
          </cell>
          <cell r="E1043" t="str">
            <v>انثى</v>
          </cell>
          <cell r="F1043" t="str">
            <v>دمشق</v>
          </cell>
          <cell r="G1043">
            <v>31292</v>
          </cell>
          <cell r="H1043" t="str">
            <v>العربية السورية</v>
          </cell>
          <cell r="I1043" t="str">
            <v>الرابعة</v>
          </cell>
          <cell r="J1043" t="str">
            <v>فنون نسوية</v>
          </cell>
          <cell r="K1043" t="str">
            <v/>
          </cell>
          <cell r="Q1043" t="str">
            <v/>
          </cell>
          <cell r="R1043" t="str">
            <v>mervat haidar</v>
          </cell>
          <cell r="S1043" t="str">
            <v>mouhamad</v>
          </cell>
          <cell r="T1043" t="str">
            <v>raifa</v>
          </cell>
          <cell r="U1043" t="str">
            <v>damascos</v>
          </cell>
          <cell r="V1043" t="str">
            <v/>
          </cell>
          <cell r="W1043" t="str">
            <v/>
          </cell>
          <cell r="X1043" t="str">
            <v/>
          </cell>
          <cell r="Y1043" t="str">
            <v/>
          </cell>
          <cell r="Z1043" t="str">
            <v/>
          </cell>
          <cell r="AA1043" t="str">
            <v/>
          </cell>
          <cell r="AB1043" t="str">
            <v/>
          </cell>
          <cell r="AC1043" t="str">
            <v/>
          </cell>
        </row>
        <row r="1044">
          <cell r="A1044">
            <v>522608</v>
          </cell>
          <cell r="B1044" t="str">
            <v>ميساء ديوب</v>
          </cell>
          <cell r="C1044" t="str">
            <v>حسن</v>
          </cell>
          <cell r="D1044" t="str">
            <v>مدينه</v>
          </cell>
          <cell r="E1044" t="str">
            <v>أنثى</v>
          </cell>
          <cell r="F1044" t="str">
            <v>جبله</v>
          </cell>
          <cell r="G1044">
            <v>28408</v>
          </cell>
          <cell r="H1044" t="str">
            <v>العربية السورية</v>
          </cell>
          <cell r="I1044" t="str">
            <v>الرابعة حديث</v>
          </cell>
          <cell r="J1044" t="str">
            <v>أدبي</v>
          </cell>
          <cell r="L1044" t="str">
            <v>اللاذقية</v>
          </cell>
          <cell r="Q1044" t="str">
            <v/>
          </cell>
          <cell r="R1044" t="str">
            <v>MESAA DAYOB</v>
          </cell>
          <cell r="S1044" t="str">
            <v>HASAN</v>
          </cell>
          <cell r="T1044" t="str">
            <v>MADINA</v>
          </cell>
          <cell r="U1044" t="str">
            <v>LATAKIA</v>
          </cell>
          <cell r="V1044" t="str">
            <v/>
          </cell>
          <cell r="W1044" t="str">
            <v/>
          </cell>
          <cell r="X1044" t="str">
            <v/>
          </cell>
          <cell r="Y1044" t="str">
            <v/>
          </cell>
          <cell r="Z1044" t="str">
            <v/>
          </cell>
          <cell r="AA1044" t="str">
            <v/>
          </cell>
          <cell r="AB1044" t="str">
            <v/>
          </cell>
          <cell r="AC1044" t="str">
            <v/>
          </cell>
        </row>
        <row r="1045">
          <cell r="A1045">
            <v>522616</v>
          </cell>
          <cell r="B1045" t="str">
            <v>نادين نعمة</v>
          </cell>
          <cell r="C1045" t="str">
            <v>رياض</v>
          </cell>
          <cell r="D1045" t="str">
            <v>نهى</v>
          </cell>
          <cell r="E1045" t="str">
            <v>أنثى</v>
          </cell>
          <cell r="F1045" t="str">
            <v>صيدنايا</v>
          </cell>
          <cell r="G1045">
            <v>35892</v>
          </cell>
          <cell r="H1045" t="str">
            <v>العربية السورية</v>
          </cell>
          <cell r="I1045" t="str">
            <v>الثالثة</v>
          </cell>
          <cell r="J1045" t="str">
            <v>فنون نسوية</v>
          </cell>
          <cell r="K1045" t="str">
            <v/>
          </cell>
          <cell r="Q1045" t="str">
            <v/>
          </cell>
          <cell r="R1045" t="str">
            <v>naden naema</v>
          </cell>
          <cell r="S1045" t="str">
            <v>ryad</v>
          </cell>
          <cell r="T1045" t="str">
            <v>noha</v>
          </cell>
          <cell r="U1045" t="str">
            <v>damas suburb</v>
          </cell>
          <cell r="V1045" t="str">
            <v/>
          </cell>
          <cell r="W1045" t="str">
            <v/>
          </cell>
          <cell r="X1045" t="str">
            <v/>
          </cell>
          <cell r="Y1045" t="str">
            <v/>
          </cell>
          <cell r="Z1045" t="str">
            <v/>
          </cell>
          <cell r="AA1045" t="str">
            <v/>
          </cell>
          <cell r="AB1045" t="str">
            <v/>
          </cell>
          <cell r="AC1045" t="str">
            <v/>
          </cell>
        </row>
        <row r="1046">
          <cell r="A1046">
            <v>522619</v>
          </cell>
          <cell r="B1046" t="str">
            <v>ناهده مارديني</v>
          </cell>
          <cell r="C1046" t="str">
            <v>محمد صبحي</v>
          </cell>
          <cell r="D1046" t="str">
            <v>بديعة</v>
          </cell>
          <cell r="E1046" t="str">
            <v>أنثى</v>
          </cell>
          <cell r="F1046" t="str">
            <v>دمشق</v>
          </cell>
          <cell r="G1046">
            <v>27543</v>
          </cell>
          <cell r="H1046" t="str">
            <v>العربية السورية</v>
          </cell>
          <cell r="I1046" t="str">
            <v>الثالثة</v>
          </cell>
          <cell r="J1046" t="str">
            <v>أدبي</v>
          </cell>
          <cell r="Q1046" t="str">
            <v/>
          </cell>
          <cell r="R1046" t="str">
            <v>NAHEDA MARDINI</v>
          </cell>
          <cell r="S1046" t="str">
            <v>MHD SOBHI</v>
          </cell>
          <cell r="T1046" t="str">
            <v>BADEAA</v>
          </cell>
          <cell r="U1046" t="str">
            <v>DAMASCUS</v>
          </cell>
          <cell r="V1046" t="str">
            <v/>
          </cell>
          <cell r="W1046" t="str">
            <v/>
          </cell>
          <cell r="X1046" t="str">
            <v/>
          </cell>
          <cell r="Y1046" t="str">
            <v/>
          </cell>
          <cell r="Z1046" t="str">
            <v/>
          </cell>
          <cell r="AA1046" t="str">
            <v/>
          </cell>
          <cell r="AB1046" t="str">
            <v/>
          </cell>
          <cell r="AC1046" t="str">
            <v/>
          </cell>
        </row>
        <row r="1047">
          <cell r="A1047">
            <v>522637</v>
          </cell>
          <cell r="B1047" t="str">
            <v>نداء يوسف</v>
          </cell>
          <cell r="C1047" t="str">
            <v>محمود</v>
          </cell>
          <cell r="D1047" t="str">
            <v>ماريه</v>
          </cell>
          <cell r="E1047" t="str">
            <v>أنثى</v>
          </cell>
          <cell r="F1047" t="str">
            <v>طرطوس</v>
          </cell>
          <cell r="G1047">
            <v>30458</v>
          </cell>
          <cell r="H1047" t="str">
            <v>العربية السورية</v>
          </cell>
          <cell r="I1047" t="str">
            <v>الثالثة</v>
          </cell>
          <cell r="J1047" t="str">
            <v>ادبي</v>
          </cell>
          <cell r="K1047">
            <v>2003</v>
          </cell>
          <cell r="Q1047" t="str">
            <v/>
          </cell>
          <cell r="R1047" t="str">
            <v xml:space="preserve">nedaa </v>
          </cell>
          <cell r="S1047" t="str">
            <v>mahmoud</v>
          </cell>
          <cell r="T1047" t="str">
            <v>maria</v>
          </cell>
          <cell r="U1047" t="str">
            <v>tartous</v>
          </cell>
          <cell r="V1047" t="str">
            <v/>
          </cell>
          <cell r="W1047" t="str">
            <v/>
          </cell>
          <cell r="X1047" t="str">
            <v/>
          </cell>
          <cell r="Y1047" t="str">
            <v/>
          </cell>
          <cell r="Z1047" t="str">
            <v/>
          </cell>
          <cell r="AA1047" t="str">
            <v/>
          </cell>
          <cell r="AC1047" t="str">
            <v>مستنفذ ثاني  2022-2023</v>
          </cell>
        </row>
        <row r="1048">
          <cell r="A1048">
            <v>522640</v>
          </cell>
          <cell r="B1048" t="str">
            <v>ندى النمر</v>
          </cell>
          <cell r="C1048" t="str">
            <v>فهد</v>
          </cell>
          <cell r="D1048" t="str">
            <v>رتيبه</v>
          </cell>
          <cell r="E1048" t="str">
            <v>أنثى</v>
          </cell>
          <cell r="F1048" t="str">
            <v>ام الطيور</v>
          </cell>
          <cell r="G1048">
            <v>34700</v>
          </cell>
          <cell r="H1048" t="str">
            <v>العربية السورية</v>
          </cell>
          <cell r="I1048" t="str">
            <v>الرابعة</v>
          </cell>
          <cell r="J1048" t="str">
            <v>فنون نسوية</v>
          </cell>
          <cell r="Q1048" t="str">
            <v/>
          </cell>
          <cell r="R1048" t="str">
            <v>NADA ALNMER</v>
          </cell>
          <cell r="S1048" t="str">
            <v>FAHED</v>
          </cell>
          <cell r="T1048" t="str">
            <v>RATEBA</v>
          </cell>
          <cell r="U1048" t="str">
            <v>DAMASCUS</v>
          </cell>
          <cell r="V1048" t="str">
            <v/>
          </cell>
          <cell r="W1048" t="str">
            <v/>
          </cell>
          <cell r="X1048" t="str">
            <v/>
          </cell>
          <cell r="Y1048" t="str">
            <v/>
          </cell>
          <cell r="Z1048" t="str">
            <v/>
          </cell>
          <cell r="AA1048" t="str">
            <v/>
          </cell>
          <cell r="AB1048" t="str">
            <v/>
          </cell>
          <cell r="AC1048" t="str">
            <v/>
          </cell>
        </row>
        <row r="1049">
          <cell r="A1049">
            <v>522642</v>
          </cell>
          <cell r="B1049" t="str">
            <v>ندى سليمان</v>
          </cell>
          <cell r="C1049" t="str">
            <v>احمد</v>
          </cell>
          <cell r="D1049" t="str">
            <v>فاتن</v>
          </cell>
          <cell r="E1049" t="str">
            <v>أنثى</v>
          </cell>
          <cell r="F1049" t="str">
            <v>دمشق</v>
          </cell>
          <cell r="G1049">
            <v>36500</v>
          </cell>
          <cell r="H1049" t="str">
            <v>العربية السورية</v>
          </cell>
          <cell r="I1049" t="str">
            <v>الثانية</v>
          </cell>
          <cell r="J1049" t="str">
            <v>ادبي</v>
          </cell>
          <cell r="K1049">
            <v>2017</v>
          </cell>
        </row>
        <row r="1050">
          <cell r="A1050">
            <v>522643</v>
          </cell>
          <cell r="B1050" t="str">
            <v>ندى عائشه</v>
          </cell>
          <cell r="C1050" t="str">
            <v>عبدالرحمن</v>
          </cell>
          <cell r="D1050" t="str">
            <v>فاطمة</v>
          </cell>
          <cell r="E1050" t="str">
            <v>أنثى</v>
          </cell>
          <cell r="F1050" t="str">
            <v>جيرود</v>
          </cell>
          <cell r="G1050" t="str">
            <v>3/16/1981</v>
          </cell>
          <cell r="H1050" t="str">
            <v>العربية السورية</v>
          </cell>
          <cell r="I1050" t="str">
            <v>الرابعة</v>
          </cell>
          <cell r="J1050" t="str">
            <v>أدبي</v>
          </cell>
          <cell r="K1050" t="str">
            <v>2000</v>
          </cell>
          <cell r="L1050" t="str">
            <v>ريف دمشق</v>
          </cell>
          <cell r="Q1050" t="str">
            <v/>
          </cell>
          <cell r="R1050" t="str">
            <v>NADA AICHA</v>
          </cell>
          <cell r="S1050" t="str">
            <v>ABDULRAHMAN</v>
          </cell>
          <cell r="T1050" t="str">
            <v>FATIMA</v>
          </cell>
          <cell r="U1050" t="str">
            <v>DAMAS SUBURB</v>
          </cell>
          <cell r="V1050" t="str">
            <v/>
          </cell>
          <cell r="W1050" t="str">
            <v/>
          </cell>
          <cell r="X1050" t="str">
            <v/>
          </cell>
          <cell r="Y1050" t="str">
            <v/>
          </cell>
          <cell r="Z1050" t="str">
            <v/>
          </cell>
          <cell r="AA1050" t="str">
            <v/>
          </cell>
          <cell r="AB1050" t="str">
            <v/>
          </cell>
          <cell r="AC1050" t="str">
            <v/>
          </cell>
        </row>
        <row r="1051">
          <cell r="A1051">
            <v>522644</v>
          </cell>
          <cell r="B1051" t="str">
            <v>ندى معن</v>
          </cell>
          <cell r="C1051" t="str">
            <v>صالح</v>
          </cell>
          <cell r="D1051" t="str">
            <v>ناديا</v>
          </cell>
          <cell r="E1051" t="str">
            <v>أنثى</v>
          </cell>
          <cell r="F1051" t="str">
            <v>ريمه</v>
          </cell>
          <cell r="G1051">
            <v>35065</v>
          </cell>
          <cell r="H1051" t="str">
            <v>العربية السورية</v>
          </cell>
          <cell r="I1051" t="str">
            <v>الثالثة</v>
          </cell>
          <cell r="J1051" t="str">
            <v>فنون نسوية</v>
          </cell>
          <cell r="K1051">
            <v>2013</v>
          </cell>
          <cell r="Q1051" t="str">
            <v/>
          </cell>
          <cell r="R1051" t="str">
            <v>Nada Maen</v>
          </cell>
          <cell r="S1051" t="str">
            <v>Saleh</v>
          </cell>
          <cell r="T1051" t="str">
            <v>Nadia</v>
          </cell>
          <cell r="U1051" t="str">
            <v>Rimeh</v>
          </cell>
          <cell r="V1051" t="str">
            <v/>
          </cell>
          <cell r="W1051" t="str">
            <v/>
          </cell>
          <cell r="X1051" t="str">
            <v/>
          </cell>
          <cell r="Y1051" t="str">
            <v/>
          </cell>
          <cell r="Z1051" t="str">
            <v/>
          </cell>
          <cell r="AA1051" t="str">
            <v/>
          </cell>
          <cell r="AB1051" t="str">
            <v/>
          </cell>
          <cell r="AC1051" t="str">
            <v/>
          </cell>
        </row>
        <row r="1052">
          <cell r="A1052">
            <v>522647</v>
          </cell>
          <cell r="B1052" t="str">
            <v>نرمين تبليس</v>
          </cell>
          <cell r="C1052" t="str">
            <v>احمد</v>
          </cell>
          <cell r="D1052" t="str">
            <v>فريال</v>
          </cell>
          <cell r="E1052" t="str">
            <v>أنثى</v>
          </cell>
          <cell r="F1052" t="str">
            <v>دمشق</v>
          </cell>
          <cell r="G1052">
            <v>29966</v>
          </cell>
          <cell r="H1052" t="str">
            <v>العربية السورية</v>
          </cell>
          <cell r="I1052" t="str">
            <v>الثالثة</v>
          </cell>
          <cell r="J1052" t="str">
            <v>أدبي</v>
          </cell>
          <cell r="Q1052" t="str">
            <v/>
          </cell>
          <cell r="R1052" t="str">
            <v>NERMEN TABLS</v>
          </cell>
          <cell r="S1052" t="str">
            <v>AHMAD</v>
          </cell>
          <cell r="T1052" t="str">
            <v>FARYAL</v>
          </cell>
          <cell r="U1052" t="str">
            <v>DAMASCUS</v>
          </cell>
          <cell r="V1052" t="str">
            <v/>
          </cell>
          <cell r="W1052" t="str">
            <v/>
          </cell>
          <cell r="X1052" t="str">
            <v/>
          </cell>
          <cell r="Y1052" t="str">
            <v/>
          </cell>
          <cell r="Z1052" t="str">
            <v/>
          </cell>
          <cell r="AA1052" t="str">
            <v/>
          </cell>
          <cell r="AB1052" t="str">
            <v/>
          </cell>
          <cell r="AC1052" t="str">
            <v>مستنفذ فصل اول 2023-2024</v>
          </cell>
        </row>
        <row r="1053">
          <cell r="A1053">
            <v>522648</v>
          </cell>
          <cell r="B1053" t="str">
            <v>نسرين التركي</v>
          </cell>
          <cell r="C1053" t="str">
            <v>ميزر</v>
          </cell>
          <cell r="D1053" t="str">
            <v>كمرة</v>
          </cell>
          <cell r="E1053" t="str">
            <v>أنثى</v>
          </cell>
          <cell r="F1053" t="str">
            <v>دير الزور</v>
          </cell>
          <cell r="G1053">
            <v>34912</v>
          </cell>
          <cell r="H1053" t="str">
            <v>العربية السورية</v>
          </cell>
          <cell r="I1053" t="str">
            <v>الثالثة</v>
          </cell>
          <cell r="J1053" t="str">
            <v>علمي</v>
          </cell>
          <cell r="Q1053" t="str">
            <v/>
          </cell>
          <cell r="R1053" t="str">
            <v>NESREN ALTRKE</v>
          </cell>
          <cell r="S1053" t="str">
            <v>MEZER</v>
          </cell>
          <cell r="T1053" t="str">
            <v>KMRA</v>
          </cell>
          <cell r="U1053" t="str">
            <v>DER ALZOR</v>
          </cell>
          <cell r="V1053" t="str">
            <v/>
          </cell>
          <cell r="W1053" t="str">
            <v/>
          </cell>
          <cell r="X1053" t="str">
            <v/>
          </cell>
          <cell r="Y1053" t="str">
            <v/>
          </cell>
          <cell r="Z1053" t="str">
            <v/>
          </cell>
          <cell r="AA1053" t="str">
            <v/>
          </cell>
          <cell r="AC1053" t="str">
            <v>مستنفذ ثاني  2022-2023</v>
          </cell>
        </row>
        <row r="1054">
          <cell r="A1054">
            <v>522653</v>
          </cell>
          <cell r="B1054" t="str">
            <v>نسرين العلي</v>
          </cell>
          <cell r="C1054" t="str">
            <v>عباس</v>
          </cell>
          <cell r="D1054" t="str">
            <v>حُسن</v>
          </cell>
          <cell r="E1054" t="str">
            <v>أنثى</v>
          </cell>
          <cell r="F1054" t="str">
            <v>دمشق</v>
          </cell>
          <cell r="G1054">
            <v>31414</v>
          </cell>
          <cell r="H1054" t="str">
            <v>العربية السورية</v>
          </cell>
          <cell r="I1054" t="str">
            <v>الثالثة</v>
          </cell>
          <cell r="J1054" t="str">
            <v>فنون نسوية</v>
          </cell>
          <cell r="Q1054" t="str">
            <v/>
          </cell>
          <cell r="R1054" t="str">
            <v>NESRIN ALALI</v>
          </cell>
          <cell r="S1054" t="str">
            <v>ABAS</v>
          </cell>
          <cell r="T1054" t="str">
            <v>HASAN</v>
          </cell>
          <cell r="U1054" t="str">
            <v>DAAMSCUS</v>
          </cell>
          <cell r="V1054" t="str">
            <v/>
          </cell>
          <cell r="W1054" t="str">
            <v/>
          </cell>
          <cell r="X1054" t="str">
            <v/>
          </cell>
          <cell r="Y1054" t="str">
            <v/>
          </cell>
          <cell r="Z1054" t="str">
            <v/>
          </cell>
          <cell r="AA1054" t="str">
            <v/>
          </cell>
          <cell r="AB1054" t="str">
            <v/>
          </cell>
          <cell r="AC1054" t="str">
            <v/>
          </cell>
        </row>
        <row r="1055">
          <cell r="A1055">
            <v>522655</v>
          </cell>
          <cell r="B1055" t="str">
            <v>نسرين المشعان</v>
          </cell>
          <cell r="C1055" t="str">
            <v>قاسم</v>
          </cell>
          <cell r="D1055" t="str">
            <v>اسيا</v>
          </cell>
          <cell r="E1055" t="str">
            <v>انثى</v>
          </cell>
          <cell r="F1055" t="str">
            <v>مساكن السيدة زينب</v>
          </cell>
          <cell r="G1055">
            <v>36360</v>
          </cell>
          <cell r="H1055" t="str">
            <v>العربية السورية</v>
          </cell>
          <cell r="I1055" t="str">
            <v>الثالثة</v>
          </cell>
          <cell r="J1055" t="str">
            <v>ادبي</v>
          </cell>
          <cell r="L1055" t="str">
            <v>السويداء</v>
          </cell>
          <cell r="Q1055" t="str">
            <v/>
          </cell>
          <cell r="R1055" t="str">
            <v>NASSREN ALMASHAAN</v>
          </cell>
          <cell r="S1055" t="str">
            <v>KHASSEM</v>
          </cell>
          <cell r="T1055" t="str">
            <v>ASIA</v>
          </cell>
          <cell r="U1055" t="str">
            <v>DAMASCOS</v>
          </cell>
          <cell r="V1055" t="str">
            <v/>
          </cell>
          <cell r="W1055" t="str">
            <v/>
          </cell>
          <cell r="X1055" t="str">
            <v/>
          </cell>
          <cell r="Y1055" t="str">
            <v/>
          </cell>
          <cell r="Z1055" t="str">
            <v/>
          </cell>
          <cell r="AA1055" t="str">
            <v/>
          </cell>
          <cell r="AB1055" t="str">
            <v/>
          </cell>
          <cell r="AC1055" t="str">
            <v/>
          </cell>
        </row>
        <row r="1056">
          <cell r="A1056">
            <v>522657</v>
          </cell>
          <cell r="B1056" t="str">
            <v>نسرين شبيب</v>
          </cell>
          <cell r="C1056" t="str">
            <v>يوسف</v>
          </cell>
          <cell r="D1056" t="str">
            <v>مكيه</v>
          </cell>
          <cell r="E1056" t="str">
            <v>أنثى</v>
          </cell>
          <cell r="F1056" t="str">
            <v>راس المعره</v>
          </cell>
          <cell r="G1056">
            <v>35805</v>
          </cell>
          <cell r="H1056" t="str">
            <v>العربية السورية</v>
          </cell>
          <cell r="I1056" t="str">
            <v>الرابعة</v>
          </cell>
          <cell r="J1056" t="str">
            <v>فنون نسوية</v>
          </cell>
          <cell r="K1056">
            <v>2017</v>
          </cell>
          <cell r="Q1056" t="str">
            <v/>
          </cell>
          <cell r="R1056" t="str">
            <v>NISREEN SHBEEB</v>
          </cell>
          <cell r="S1056" t="str">
            <v>YOUSSEF</v>
          </cell>
          <cell r="T1056" t="str">
            <v>MAKIA</v>
          </cell>
          <cell r="U1056" t="str">
            <v>DAMAS SUBURB</v>
          </cell>
          <cell r="V1056" t="str">
            <v/>
          </cell>
          <cell r="W1056" t="str">
            <v/>
          </cell>
          <cell r="X1056" t="str">
            <v/>
          </cell>
          <cell r="Y1056" t="str">
            <v/>
          </cell>
          <cell r="Z1056" t="str">
            <v/>
          </cell>
          <cell r="AA1056" t="str">
            <v/>
          </cell>
          <cell r="AB1056" t="str">
            <v/>
          </cell>
          <cell r="AC1056" t="str">
            <v/>
          </cell>
        </row>
        <row r="1057">
          <cell r="A1057">
            <v>522660</v>
          </cell>
          <cell r="B1057" t="str">
            <v>نسور الحميد العبدالله</v>
          </cell>
          <cell r="C1057" t="str">
            <v>حامد</v>
          </cell>
          <cell r="D1057" t="str">
            <v>مالكه</v>
          </cell>
          <cell r="E1057" t="str">
            <v>أنثى</v>
          </cell>
          <cell r="F1057" t="str">
            <v>دير الزور</v>
          </cell>
          <cell r="G1057">
            <v>36161</v>
          </cell>
          <cell r="H1057" t="str">
            <v>العربية السورية</v>
          </cell>
          <cell r="I1057" t="str">
            <v>الرابعة</v>
          </cell>
          <cell r="J1057" t="str">
            <v>أدبي</v>
          </cell>
          <cell r="Q1057" t="str">
            <v/>
          </cell>
          <cell r="R1057" t="str">
            <v>NSOUR ALHAMEED ALABD ALLAH</v>
          </cell>
          <cell r="S1057" t="str">
            <v>HAMED</v>
          </cell>
          <cell r="T1057" t="str">
            <v>MALEKA</v>
          </cell>
          <cell r="U1057" t="str">
            <v>DER EZZOUR</v>
          </cell>
          <cell r="V1057" t="str">
            <v/>
          </cell>
          <cell r="W1057" t="str">
            <v/>
          </cell>
          <cell r="X1057" t="str">
            <v/>
          </cell>
          <cell r="Y1057" t="str">
            <v/>
          </cell>
          <cell r="Z1057" t="str">
            <v/>
          </cell>
          <cell r="AA1057" t="str">
            <v/>
          </cell>
          <cell r="AB1057" t="str">
            <v/>
          </cell>
          <cell r="AC1057" t="str">
            <v/>
          </cell>
        </row>
        <row r="1058">
          <cell r="A1058">
            <v>522664</v>
          </cell>
          <cell r="B1058" t="str">
            <v>نعمة حبش</v>
          </cell>
          <cell r="C1058" t="str">
            <v>عبد الوهاب</v>
          </cell>
          <cell r="D1058" t="str">
            <v>أمل</v>
          </cell>
          <cell r="E1058" t="str">
            <v>انثى</v>
          </cell>
          <cell r="F1058" t="str">
            <v>التل</v>
          </cell>
          <cell r="G1058">
            <v>33647</v>
          </cell>
          <cell r="H1058" t="str">
            <v>العربية السورية</v>
          </cell>
          <cell r="I1058" t="str">
            <v>الاولى</v>
          </cell>
          <cell r="J1058" t="str">
            <v>فنون نسوية</v>
          </cell>
          <cell r="K1058">
            <v>2017</v>
          </cell>
        </row>
        <row r="1059">
          <cell r="A1059">
            <v>522665</v>
          </cell>
          <cell r="B1059" t="str">
            <v>نعمه الكلش</v>
          </cell>
          <cell r="C1059" t="str">
            <v>محمود</v>
          </cell>
          <cell r="D1059" t="str">
            <v>افتكار</v>
          </cell>
          <cell r="E1059" t="str">
            <v>أنثى</v>
          </cell>
          <cell r="F1059" t="str">
            <v>الصنمين</v>
          </cell>
          <cell r="G1059" t="str">
            <v>10/19/1990</v>
          </cell>
          <cell r="H1059" t="str">
            <v>العربية السورية</v>
          </cell>
          <cell r="I1059" t="str">
            <v>الرابعة</v>
          </cell>
          <cell r="J1059" t="str">
            <v>أدبي</v>
          </cell>
          <cell r="K1059" t="str">
            <v>2014</v>
          </cell>
          <cell r="L1059" t="str">
            <v>درعا</v>
          </cell>
          <cell r="Q1059" t="str">
            <v/>
          </cell>
          <cell r="R1059" t="str">
            <v>NAMEH ALKALASH</v>
          </cell>
          <cell r="S1059" t="str">
            <v>MAHMOUD</v>
          </cell>
          <cell r="T1059" t="str">
            <v>EFTEKAR</v>
          </cell>
          <cell r="U1059" t="str">
            <v>DARAA</v>
          </cell>
          <cell r="V1059" t="str">
            <v/>
          </cell>
          <cell r="W1059" t="str">
            <v/>
          </cell>
          <cell r="X1059" t="str">
            <v/>
          </cell>
          <cell r="Y1059" t="str">
            <v/>
          </cell>
          <cell r="Z1059" t="str">
            <v/>
          </cell>
          <cell r="AA1059" t="str">
            <v/>
          </cell>
          <cell r="AB1059" t="str">
            <v/>
          </cell>
          <cell r="AC1059" t="str">
            <v/>
          </cell>
        </row>
        <row r="1060">
          <cell r="A1060">
            <v>522673</v>
          </cell>
          <cell r="B1060" t="str">
            <v>نهلا الابراهيم</v>
          </cell>
          <cell r="C1060" t="str">
            <v>علي</v>
          </cell>
          <cell r="D1060" t="str">
            <v>مهجة</v>
          </cell>
          <cell r="E1060" t="str">
            <v>أنثى</v>
          </cell>
          <cell r="F1060" t="str">
            <v>الخندق الشرقي</v>
          </cell>
          <cell r="G1060">
            <v>29940</v>
          </cell>
          <cell r="H1060" t="str">
            <v>العربية السورية</v>
          </cell>
          <cell r="I1060" t="str">
            <v>الرابعة</v>
          </cell>
          <cell r="J1060" t="str">
            <v>أدبي</v>
          </cell>
        </row>
        <row r="1061">
          <cell r="A1061">
            <v>522674</v>
          </cell>
          <cell r="B1061" t="str">
            <v>نهله الاحمد</v>
          </cell>
          <cell r="C1061" t="str">
            <v>محمد</v>
          </cell>
          <cell r="D1061" t="str">
            <v>عزيزه</v>
          </cell>
          <cell r="E1061" t="str">
            <v>أنثى</v>
          </cell>
          <cell r="F1061" t="str">
            <v xml:space="preserve">قبو الشميسة </v>
          </cell>
          <cell r="G1061">
            <v>34262</v>
          </cell>
          <cell r="H1061" t="str">
            <v>العربية السورية</v>
          </cell>
          <cell r="I1061" t="str">
            <v>الرابعة</v>
          </cell>
          <cell r="J1061" t="str">
            <v>أدبي</v>
          </cell>
          <cell r="Q1061" t="str">
            <v/>
          </cell>
          <cell r="R1061" t="str">
            <v>NAHLA ALAHMAD</v>
          </cell>
          <cell r="S1061" t="str">
            <v>MOHAMMED</v>
          </cell>
          <cell r="T1061" t="str">
            <v>AZIZA</v>
          </cell>
          <cell r="U1061" t="str">
            <v>HAMA</v>
          </cell>
          <cell r="V1061" t="str">
            <v/>
          </cell>
          <cell r="W1061" t="str">
            <v/>
          </cell>
          <cell r="X1061" t="str">
            <v/>
          </cell>
          <cell r="Y1061" t="str">
            <v/>
          </cell>
          <cell r="Z1061" t="str">
            <v/>
          </cell>
          <cell r="AA1061" t="str">
            <v/>
          </cell>
          <cell r="AB1061" t="str">
            <v/>
          </cell>
          <cell r="AC1061" t="str">
            <v/>
          </cell>
        </row>
        <row r="1062">
          <cell r="A1062">
            <v>522675</v>
          </cell>
          <cell r="B1062" t="str">
            <v>نهى كناكري</v>
          </cell>
          <cell r="C1062" t="str">
            <v>احسان</v>
          </cell>
          <cell r="D1062" t="str">
            <v>مياده</v>
          </cell>
          <cell r="E1062" t="str">
            <v>أنثى</v>
          </cell>
          <cell r="F1062" t="str">
            <v>دمشق</v>
          </cell>
          <cell r="G1062">
            <v>35066</v>
          </cell>
          <cell r="H1062" t="str">
            <v>العربية السورية</v>
          </cell>
          <cell r="I1062" t="str">
            <v>الرابعة</v>
          </cell>
          <cell r="J1062" t="str">
            <v>فنون نسوية</v>
          </cell>
          <cell r="Q1062" t="str">
            <v/>
          </cell>
          <cell r="R1062" t="str">
            <v>Noha Kanakry</v>
          </cell>
          <cell r="S1062" t="str">
            <v>Ehsan</v>
          </cell>
          <cell r="T1062" t="str">
            <v>Mayada</v>
          </cell>
          <cell r="U1062" t="str">
            <v>Damascus</v>
          </cell>
          <cell r="V1062" t="str">
            <v/>
          </cell>
          <cell r="W1062" t="str">
            <v/>
          </cell>
          <cell r="X1062" t="str">
            <v/>
          </cell>
          <cell r="Y1062" t="str">
            <v/>
          </cell>
          <cell r="Z1062" t="str">
            <v/>
          </cell>
          <cell r="AA1062" t="str">
            <v/>
          </cell>
          <cell r="AB1062" t="str">
            <v/>
          </cell>
          <cell r="AC1062" t="str">
            <v>مستنفذ فصل اول 2023-2024</v>
          </cell>
        </row>
        <row r="1063">
          <cell r="A1063">
            <v>522684</v>
          </cell>
          <cell r="B1063" t="str">
            <v>نور الخطيب</v>
          </cell>
          <cell r="C1063" t="str">
            <v>محي الدين</v>
          </cell>
          <cell r="D1063" t="str">
            <v>ليلا</v>
          </cell>
          <cell r="E1063" t="str">
            <v>أنثى</v>
          </cell>
          <cell r="F1063" t="str">
            <v>دمشق</v>
          </cell>
          <cell r="G1063">
            <v>31596</v>
          </cell>
          <cell r="H1063" t="str">
            <v>العربية السورية</v>
          </cell>
          <cell r="I1063" t="str">
            <v>الثانية</v>
          </cell>
          <cell r="J1063" t="str">
            <v>أدبي</v>
          </cell>
        </row>
        <row r="1064">
          <cell r="A1064">
            <v>522688</v>
          </cell>
          <cell r="B1064" t="str">
            <v>نور السقا</v>
          </cell>
          <cell r="C1064" t="str">
            <v>معتز</v>
          </cell>
          <cell r="D1064" t="str">
            <v>حنان</v>
          </cell>
          <cell r="E1064" t="str">
            <v>أنثى</v>
          </cell>
          <cell r="F1064" t="str">
            <v xml:space="preserve">دمشق </v>
          </cell>
          <cell r="G1064">
            <v>33396</v>
          </cell>
          <cell r="H1064" t="str">
            <v>العربية السورية</v>
          </cell>
          <cell r="I1064" t="str">
            <v>الرابعة</v>
          </cell>
          <cell r="J1064" t="str">
            <v>أدبي</v>
          </cell>
          <cell r="K1064">
            <v>2017</v>
          </cell>
          <cell r="Q1064" t="str">
            <v/>
          </cell>
          <cell r="R1064" t="str">
            <v>nour  al sakka</v>
          </cell>
          <cell r="S1064" t="str">
            <v>motaz</v>
          </cell>
          <cell r="T1064" t="str">
            <v xml:space="preserve">hanan </v>
          </cell>
          <cell r="U1064" t="str">
            <v>damascus</v>
          </cell>
          <cell r="V1064" t="str">
            <v/>
          </cell>
          <cell r="W1064" t="str">
            <v/>
          </cell>
          <cell r="X1064" t="str">
            <v/>
          </cell>
          <cell r="Y1064" t="str">
            <v/>
          </cell>
          <cell r="Z1064" t="str">
            <v/>
          </cell>
          <cell r="AA1064" t="str">
            <v/>
          </cell>
          <cell r="AB1064" t="str">
            <v/>
          </cell>
          <cell r="AC1064" t="str">
            <v/>
          </cell>
        </row>
        <row r="1065">
          <cell r="A1065">
            <v>522690</v>
          </cell>
          <cell r="B1065" t="str">
            <v>نور العينيه</v>
          </cell>
          <cell r="C1065" t="str">
            <v>محمد</v>
          </cell>
          <cell r="D1065" t="str">
            <v>ايمان</v>
          </cell>
          <cell r="E1065" t="str">
            <v>انثى</v>
          </cell>
          <cell r="F1065" t="str">
            <v>النبك</v>
          </cell>
          <cell r="G1065">
            <v>36661</v>
          </cell>
          <cell r="H1065" t="str">
            <v>العربية السورية</v>
          </cell>
          <cell r="I1065" t="str">
            <v>الرابعة</v>
          </cell>
          <cell r="J1065" t="str">
            <v>فنون نسوية</v>
          </cell>
          <cell r="K1065">
            <v>2017</v>
          </cell>
        </row>
        <row r="1066">
          <cell r="A1066">
            <v>522698</v>
          </cell>
          <cell r="B1066" t="str">
            <v>نور جواد</v>
          </cell>
          <cell r="C1066" t="str">
            <v>قاسم</v>
          </cell>
          <cell r="D1066" t="str">
            <v>نهله</v>
          </cell>
          <cell r="E1066" t="str">
            <v>أنثى</v>
          </cell>
          <cell r="F1066" t="str">
            <v>دمشق</v>
          </cell>
          <cell r="G1066">
            <v>32278</v>
          </cell>
          <cell r="H1066" t="str">
            <v>العربية السورية</v>
          </cell>
          <cell r="I1066" t="str">
            <v>الثانية</v>
          </cell>
          <cell r="J1066" t="str">
            <v>علمي</v>
          </cell>
          <cell r="Q1066" t="str">
            <v/>
          </cell>
          <cell r="R1066" t="str">
            <v>nour jawad</v>
          </cell>
          <cell r="S1066" t="str">
            <v>qassem</v>
          </cell>
          <cell r="T1066" t="str">
            <v>nahla</v>
          </cell>
          <cell r="U1066" t="str">
            <v>damascus</v>
          </cell>
          <cell r="V1066" t="str">
            <v/>
          </cell>
          <cell r="W1066" t="str">
            <v/>
          </cell>
          <cell r="X1066" t="str">
            <v/>
          </cell>
          <cell r="Y1066" t="str">
            <v/>
          </cell>
          <cell r="Z1066" t="str">
            <v/>
          </cell>
          <cell r="AA1066" t="str">
            <v/>
          </cell>
          <cell r="AB1066" t="str">
            <v/>
          </cell>
          <cell r="AC1066" t="str">
            <v/>
          </cell>
        </row>
        <row r="1067">
          <cell r="A1067">
            <v>522704</v>
          </cell>
          <cell r="B1067" t="str">
            <v>نور سعد</v>
          </cell>
          <cell r="C1067" t="str">
            <v>ياسر</v>
          </cell>
          <cell r="D1067" t="str">
            <v>ماجدة</v>
          </cell>
          <cell r="E1067" t="str">
            <v>أنثى</v>
          </cell>
          <cell r="F1067" t="str">
            <v>لبنان</v>
          </cell>
          <cell r="G1067">
            <v>36331</v>
          </cell>
          <cell r="H1067" t="str">
            <v>اللبنانية</v>
          </cell>
          <cell r="I1067" t="str">
            <v>الثالثة</v>
          </cell>
          <cell r="J1067" t="str">
            <v>فنون نسوية</v>
          </cell>
          <cell r="K1067">
            <v>2017</v>
          </cell>
          <cell r="L1067" t="str">
            <v>دمشق</v>
          </cell>
          <cell r="Q1067" t="str">
            <v/>
          </cell>
          <cell r="R1067" t="str">
            <v>nour saad</v>
          </cell>
          <cell r="S1067" t="str">
            <v>yasser</v>
          </cell>
          <cell r="T1067" t="str">
            <v>majida</v>
          </cell>
          <cell r="U1067" t="str">
            <v>lebanese</v>
          </cell>
          <cell r="V1067" t="str">
            <v/>
          </cell>
          <cell r="W1067" t="str">
            <v/>
          </cell>
          <cell r="X1067" t="str">
            <v/>
          </cell>
          <cell r="Y1067" t="str">
            <v/>
          </cell>
          <cell r="Z1067" t="str">
            <v/>
          </cell>
          <cell r="AA1067" t="str">
            <v/>
          </cell>
          <cell r="AB1067" t="str">
            <v/>
          </cell>
          <cell r="AC1067" t="str">
            <v/>
          </cell>
        </row>
        <row r="1068">
          <cell r="A1068">
            <v>522710</v>
          </cell>
          <cell r="B1068" t="str">
            <v>نور غوثاني</v>
          </cell>
          <cell r="C1068" t="str">
            <v>محمدمطيع</v>
          </cell>
          <cell r="D1068" t="str">
            <v>ميساء</v>
          </cell>
          <cell r="E1068" t="str">
            <v>أنثى</v>
          </cell>
          <cell r="F1068" t="str">
            <v>زبدين</v>
          </cell>
          <cell r="G1068">
            <v>34530</v>
          </cell>
          <cell r="H1068" t="str">
            <v>العربية السورية</v>
          </cell>
          <cell r="I1068" t="str">
            <v>الرابعة</v>
          </cell>
          <cell r="J1068" t="str">
            <v>أدبي</v>
          </cell>
          <cell r="K1068" t="str">
            <v/>
          </cell>
          <cell r="Q1068" t="str">
            <v/>
          </cell>
          <cell r="R1068" t="str">
            <v>NOOR GHOTHANI</v>
          </cell>
          <cell r="S1068" t="str">
            <v>MOHAMED MOTEA</v>
          </cell>
          <cell r="T1068" t="str">
            <v>MAISAA</v>
          </cell>
          <cell r="U1068" t="str">
            <v/>
          </cell>
          <cell r="V1068" t="str">
            <v/>
          </cell>
          <cell r="W1068" t="str">
            <v/>
          </cell>
          <cell r="X1068" t="str">
            <v/>
          </cell>
          <cell r="Y1068" t="str">
            <v/>
          </cell>
          <cell r="Z1068" t="str">
            <v/>
          </cell>
          <cell r="AA1068" t="str">
            <v/>
          </cell>
          <cell r="AB1068" t="str">
            <v/>
          </cell>
          <cell r="AC1068" t="str">
            <v>مستنفذ فصل اول 2023-2024</v>
          </cell>
        </row>
        <row r="1069">
          <cell r="A1069">
            <v>522711</v>
          </cell>
          <cell r="B1069" t="str">
            <v>نور محمد</v>
          </cell>
          <cell r="C1069" t="str">
            <v>محمدخير</v>
          </cell>
          <cell r="D1069" t="str">
            <v>سناء</v>
          </cell>
          <cell r="E1069" t="str">
            <v>أنثى</v>
          </cell>
          <cell r="F1069" t="str">
            <v>دمشق</v>
          </cell>
          <cell r="G1069">
            <v>34350</v>
          </cell>
          <cell r="H1069" t="str">
            <v>الفلسطينية السورية</v>
          </cell>
          <cell r="I1069" t="str">
            <v>الثالثة</v>
          </cell>
          <cell r="J1069" t="str">
            <v>علمي</v>
          </cell>
          <cell r="K1069">
            <v>2015</v>
          </cell>
          <cell r="L1069" t="str">
            <v>دمشق</v>
          </cell>
          <cell r="Q1069" t="str">
            <v/>
          </cell>
          <cell r="R1069" t="str">
            <v>noor mohamad</v>
          </cell>
          <cell r="S1069" t="str">
            <v>mohmad kher</v>
          </cell>
          <cell r="T1069" t="str">
            <v>sanaa</v>
          </cell>
          <cell r="U1069" t="str">
            <v>damas</v>
          </cell>
          <cell r="V1069" t="str">
            <v/>
          </cell>
          <cell r="W1069" t="str">
            <v/>
          </cell>
          <cell r="X1069" t="str">
            <v/>
          </cell>
          <cell r="Y1069" t="str">
            <v/>
          </cell>
          <cell r="Z1069" t="str">
            <v/>
          </cell>
          <cell r="AA1069" t="str">
            <v/>
          </cell>
          <cell r="AB1069" t="str">
            <v/>
          </cell>
          <cell r="AC1069" t="str">
            <v/>
          </cell>
        </row>
        <row r="1070">
          <cell r="A1070">
            <v>522715</v>
          </cell>
          <cell r="B1070" t="str">
            <v>نورا دعبول</v>
          </cell>
          <cell r="C1070" t="str">
            <v>محمدشاهر</v>
          </cell>
          <cell r="D1070" t="str">
            <v>امل</v>
          </cell>
          <cell r="E1070" t="str">
            <v>أنثى</v>
          </cell>
          <cell r="F1070" t="str">
            <v>دمشق</v>
          </cell>
          <cell r="G1070">
            <v>36176</v>
          </cell>
          <cell r="H1070" t="str">
            <v>العربية السورية</v>
          </cell>
          <cell r="I1070" t="str">
            <v>الثالثة</v>
          </cell>
          <cell r="J1070" t="str">
            <v>فنون نسوية</v>
          </cell>
          <cell r="Q1070" t="str">
            <v/>
          </cell>
          <cell r="R1070" t="str">
            <v>NOURA DAABOUL</v>
          </cell>
          <cell r="S1070" t="str">
            <v>MHD SHAHER</v>
          </cell>
          <cell r="T1070" t="str">
            <v>AMAL</v>
          </cell>
          <cell r="U1070" t="str">
            <v>DAMASCUS</v>
          </cell>
          <cell r="V1070" t="str">
            <v/>
          </cell>
          <cell r="W1070" t="str">
            <v/>
          </cell>
          <cell r="X1070" t="str">
            <v/>
          </cell>
          <cell r="Y1070" t="str">
            <v/>
          </cell>
          <cell r="Z1070" t="str">
            <v/>
          </cell>
          <cell r="AA1070" t="str">
            <v/>
          </cell>
          <cell r="AC1070" t="str">
            <v>مستنفذ ثاني  2022-2023</v>
          </cell>
        </row>
        <row r="1071">
          <cell r="A1071">
            <v>522718</v>
          </cell>
          <cell r="B1071" t="str">
            <v>نورالهدى جمعه</v>
          </cell>
          <cell r="C1071" t="str">
            <v>عبدالاله</v>
          </cell>
          <cell r="D1071" t="str">
            <v>عليه</v>
          </cell>
          <cell r="E1071" t="str">
            <v>أنثى</v>
          </cell>
          <cell r="F1071" t="str">
            <v>ضمير</v>
          </cell>
          <cell r="G1071">
            <v>34700</v>
          </cell>
          <cell r="H1071" t="str">
            <v>العربية السورية</v>
          </cell>
          <cell r="I1071" t="str">
            <v>الرابعة</v>
          </cell>
          <cell r="J1071" t="str">
            <v>علمي</v>
          </cell>
          <cell r="K1071">
            <v>2013</v>
          </cell>
          <cell r="Q1071" t="str">
            <v/>
          </cell>
          <cell r="R1071" t="str">
            <v>NOUR ALHOUDA JOMAA</v>
          </cell>
          <cell r="S1071" t="str">
            <v>ABD ALELAH</v>
          </cell>
          <cell r="T1071" t="str">
            <v>ALIA</v>
          </cell>
          <cell r="U1071" t="str">
            <v>DAMAS SUBURB</v>
          </cell>
          <cell r="V1071" t="str">
            <v/>
          </cell>
          <cell r="W1071" t="str">
            <v/>
          </cell>
          <cell r="X1071" t="str">
            <v/>
          </cell>
          <cell r="Y1071" t="str">
            <v/>
          </cell>
          <cell r="Z1071" t="str">
            <v/>
          </cell>
          <cell r="AA1071" t="str">
            <v/>
          </cell>
          <cell r="AB1071" t="str">
            <v/>
          </cell>
          <cell r="AC1071" t="str">
            <v/>
          </cell>
        </row>
        <row r="1072">
          <cell r="A1072">
            <v>522720</v>
          </cell>
          <cell r="B1072" t="str">
            <v>نوران الغاوي</v>
          </cell>
          <cell r="C1072" t="str">
            <v>صلاح</v>
          </cell>
          <cell r="D1072" t="str">
            <v>سميرة</v>
          </cell>
          <cell r="E1072" t="str">
            <v>أنثى</v>
          </cell>
          <cell r="F1072" t="str">
            <v>قارة</v>
          </cell>
          <cell r="G1072" t="str">
            <v>5/1/1999</v>
          </cell>
          <cell r="H1072" t="str">
            <v>العربية السورية</v>
          </cell>
          <cell r="I1072" t="str">
            <v>الرابعة</v>
          </cell>
          <cell r="J1072" t="str">
            <v>فنون نسوية</v>
          </cell>
          <cell r="K1072" t="str">
            <v>2018</v>
          </cell>
          <cell r="L1072" t="str">
            <v>ريف دمشق</v>
          </cell>
          <cell r="Q1072" t="str">
            <v/>
          </cell>
          <cell r="R1072" t="str">
            <v>NORAN ALGHAWI</v>
          </cell>
          <cell r="S1072" t="str">
            <v>SALAH</v>
          </cell>
          <cell r="T1072" t="str">
            <v>SAMIRA</v>
          </cell>
          <cell r="U1072" t="str">
            <v xml:space="preserve">DAMAS SUBURB </v>
          </cell>
          <cell r="V1072" t="str">
            <v/>
          </cell>
          <cell r="W1072" t="str">
            <v/>
          </cell>
          <cell r="X1072" t="str">
            <v/>
          </cell>
          <cell r="Y1072" t="str">
            <v/>
          </cell>
          <cell r="Z1072" t="str">
            <v/>
          </cell>
          <cell r="AA1072" t="str">
            <v/>
          </cell>
          <cell r="AB1072" t="str">
            <v/>
          </cell>
          <cell r="AC1072" t="str">
            <v/>
          </cell>
        </row>
        <row r="1073">
          <cell r="A1073">
            <v>522722</v>
          </cell>
          <cell r="B1073" t="str">
            <v>نوران جمال الدين</v>
          </cell>
          <cell r="C1073" t="str">
            <v xml:space="preserve"> فؤاد</v>
          </cell>
          <cell r="D1073" t="str">
            <v>منار</v>
          </cell>
          <cell r="E1073" t="str">
            <v>أنثى</v>
          </cell>
          <cell r="F1073" t="str">
            <v xml:space="preserve">دمشق </v>
          </cell>
          <cell r="G1073">
            <v>36275</v>
          </cell>
          <cell r="H1073" t="str">
            <v>العربية السورية</v>
          </cell>
          <cell r="I1073" t="str">
            <v>الرابعة حديث</v>
          </cell>
          <cell r="J1073" t="str">
            <v>شرعية</v>
          </cell>
          <cell r="Q1073" t="str">
            <v/>
          </cell>
          <cell r="R1073" t="str">
            <v>Noran Jamal Al-Din</v>
          </cell>
          <cell r="S1073" t="str">
            <v>Benefits</v>
          </cell>
          <cell r="T1073" t="str">
            <v>Mannar</v>
          </cell>
          <cell r="U1073" t="str">
            <v>Damascus</v>
          </cell>
          <cell r="V1073" t="str">
            <v/>
          </cell>
          <cell r="W1073" t="str">
            <v/>
          </cell>
          <cell r="X1073" t="str">
            <v/>
          </cell>
          <cell r="Y1073" t="str">
            <v/>
          </cell>
          <cell r="Z1073" t="str">
            <v/>
          </cell>
          <cell r="AA1073" t="str">
            <v/>
          </cell>
          <cell r="AB1073" t="str">
            <v/>
          </cell>
          <cell r="AC1073" t="str">
            <v/>
          </cell>
        </row>
        <row r="1074">
          <cell r="A1074">
            <v>522723</v>
          </cell>
          <cell r="B1074" t="str">
            <v>نورليسا المنجد</v>
          </cell>
          <cell r="C1074" t="str">
            <v>بسام</v>
          </cell>
          <cell r="D1074" t="str">
            <v>وفاء</v>
          </cell>
          <cell r="E1074" t="str">
            <v>أنثى</v>
          </cell>
          <cell r="F1074" t="str">
            <v>جلو رسفيل</v>
          </cell>
          <cell r="G1074">
            <v>35229</v>
          </cell>
          <cell r="H1074" t="str">
            <v>العربية السورية</v>
          </cell>
          <cell r="I1074" t="str">
            <v>الرابعة</v>
          </cell>
          <cell r="J1074" t="str">
            <v>أدبي</v>
          </cell>
          <cell r="K1074" t="str">
            <v/>
          </cell>
          <cell r="Q1074" t="str">
            <v/>
          </cell>
          <cell r="R1074" t="str">
            <v>nour lessa almonjed</v>
          </cell>
          <cell r="S1074" t="str">
            <v>bassam</v>
          </cell>
          <cell r="T1074" t="str">
            <v>wafaa</v>
          </cell>
          <cell r="U1074" t="str">
            <v>jlo rasfel</v>
          </cell>
          <cell r="V1074" t="str">
            <v/>
          </cell>
          <cell r="W1074" t="str">
            <v/>
          </cell>
          <cell r="X1074" t="str">
            <v/>
          </cell>
          <cell r="Y1074" t="str">
            <v/>
          </cell>
          <cell r="Z1074" t="str">
            <v/>
          </cell>
          <cell r="AA1074" t="str">
            <v/>
          </cell>
          <cell r="AB1074" t="str">
            <v/>
          </cell>
          <cell r="AC1074" t="str">
            <v/>
          </cell>
        </row>
        <row r="1075">
          <cell r="A1075">
            <v>522724</v>
          </cell>
          <cell r="B1075" t="str">
            <v>نورمان دباس</v>
          </cell>
          <cell r="C1075" t="str">
            <v>نزار</v>
          </cell>
          <cell r="D1075" t="str">
            <v>ناريمان</v>
          </cell>
          <cell r="E1075" t="str">
            <v>أنثى</v>
          </cell>
          <cell r="F1075" t="str">
            <v>دمشق</v>
          </cell>
          <cell r="G1075">
            <v>36548</v>
          </cell>
          <cell r="H1075" t="str">
            <v>العربية السورية</v>
          </cell>
          <cell r="I1075" t="str">
            <v>الرابعة</v>
          </cell>
          <cell r="J1075" t="str">
            <v>أدبي</v>
          </cell>
          <cell r="Q1075" t="str">
            <v/>
          </cell>
          <cell r="R1075" t="str">
            <v>NORMAN DABAS</v>
          </cell>
          <cell r="S1075" t="str">
            <v>NEZAR</v>
          </cell>
          <cell r="T1075" t="str">
            <v>NARIMAN</v>
          </cell>
          <cell r="U1075" t="str">
            <v>DAMASCUS</v>
          </cell>
          <cell r="V1075" t="str">
            <v/>
          </cell>
          <cell r="W1075" t="str">
            <v/>
          </cell>
          <cell r="X1075" t="str">
            <v/>
          </cell>
          <cell r="Y1075" t="str">
            <v/>
          </cell>
          <cell r="Z1075" t="str">
            <v/>
          </cell>
          <cell r="AA1075" t="str">
            <v/>
          </cell>
          <cell r="AB1075" t="str">
            <v/>
          </cell>
          <cell r="AC1075" t="str">
            <v/>
          </cell>
        </row>
        <row r="1076">
          <cell r="A1076">
            <v>522739</v>
          </cell>
          <cell r="B1076" t="str">
            <v>هاله الهندي</v>
          </cell>
          <cell r="C1076" t="str">
            <v>محمد</v>
          </cell>
          <cell r="D1076" t="str">
            <v>نبيله</v>
          </cell>
          <cell r="E1076" t="str">
            <v>انثى</v>
          </cell>
          <cell r="F1076" t="str">
            <v>دمشق</v>
          </cell>
          <cell r="H1076" t="str">
            <v>العربية السورية</v>
          </cell>
          <cell r="I1076" t="str">
            <v>الثانية</v>
          </cell>
          <cell r="J1076" t="str">
            <v>أدبي</v>
          </cell>
          <cell r="K1076">
            <v>2012</v>
          </cell>
          <cell r="L1076" t="str">
            <v>دمشق</v>
          </cell>
        </row>
        <row r="1077">
          <cell r="A1077">
            <v>522748</v>
          </cell>
          <cell r="B1077" t="str">
            <v>هبه ابورايد</v>
          </cell>
          <cell r="C1077" t="str">
            <v>جودات</v>
          </cell>
          <cell r="D1077" t="str">
            <v>هيام</v>
          </cell>
          <cell r="E1077" t="str">
            <v>أنثى</v>
          </cell>
          <cell r="F1077" t="str">
            <v>مشفى السويداء</v>
          </cell>
          <cell r="G1077">
            <v>30887</v>
          </cell>
          <cell r="H1077" t="str">
            <v>العربية السورية</v>
          </cell>
          <cell r="I1077" t="str">
            <v>الرابعة</v>
          </cell>
          <cell r="J1077" t="str">
            <v>أدبي</v>
          </cell>
          <cell r="L1077" t="str">
            <v>السويداء</v>
          </cell>
          <cell r="Q1077" t="str">
            <v/>
          </cell>
          <cell r="R1077" t="str">
            <v>HEBA ABO RAYED</v>
          </cell>
          <cell r="S1077" t="str">
            <v>JAWDAT</v>
          </cell>
          <cell r="T1077" t="str">
            <v>HYAM</v>
          </cell>
          <cell r="U1077" t="str">
            <v>DAMASCUS</v>
          </cell>
          <cell r="V1077" t="str">
            <v/>
          </cell>
          <cell r="W1077" t="str">
            <v/>
          </cell>
          <cell r="X1077" t="str">
            <v/>
          </cell>
          <cell r="Y1077" t="str">
            <v/>
          </cell>
          <cell r="Z1077" t="str">
            <v/>
          </cell>
          <cell r="AA1077" t="str">
            <v/>
          </cell>
          <cell r="AB1077" t="str">
            <v/>
          </cell>
          <cell r="AC1077" t="str">
            <v/>
          </cell>
        </row>
        <row r="1078">
          <cell r="A1078">
            <v>522752</v>
          </cell>
          <cell r="B1078" t="str">
            <v>هبه الكحاله</v>
          </cell>
          <cell r="C1078" t="str">
            <v>محمدخير</v>
          </cell>
          <cell r="D1078" t="str">
            <v>امل</v>
          </cell>
          <cell r="E1078" t="str">
            <v>أنثى</v>
          </cell>
          <cell r="F1078" t="str">
            <v>دمشق</v>
          </cell>
          <cell r="G1078">
            <v>32768</v>
          </cell>
          <cell r="H1078" t="str">
            <v>العربية السورية</v>
          </cell>
          <cell r="I1078" t="str">
            <v>الرابعة</v>
          </cell>
          <cell r="J1078" t="str">
            <v>علمي</v>
          </cell>
          <cell r="K1078">
            <v>2007</v>
          </cell>
          <cell r="Q1078" t="str">
            <v/>
          </cell>
          <cell r="R1078" t="str">
            <v>HEBA ALKHALAA</v>
          </cell>
          <cell r="S1078" t="str">
            <v>MHD KHIER</v>
          </cell>
          <cell r="T1078" t="str">
            <v>AMAL</v>
          </cell>
          <cell r="U1078" t="str">
            <v>DAMASCUS</v>
          </cell>
          <cell r="V1078" t="str">
            <v/>
          </cell>
          <cell r="W1078" t="str">
            <v/>
          </cell>
          <cell r="X1078" t="str">
            <v/>
          </cell>
          <cell r="Y1078" t="str">
            <v/>
          </cell>
          <cell r="Z1078" t="str">
            <v/>
          </cell>
          <cell r="AA1078" t="str">
            <v/>
          </cell>
          <cell r="AB1078" t="str">
            <v/>
          </cell>
          <cell r="AC1078" t="str">
            <v>مستنفذ فصل اول 2023-2024</v>
          </cell>
        </row>
        <row r="1079">
          <cell r="A1079">
            <v>522753</v>
          </cell>
          <cell r="B1079" t="str">
            <v>هبه الله موسى</v>
          </cell>
          <cell r="C1079" t="str">
            <v>جهاد</v>
          </cell>
          <cell r="D1079" t="str">
            <v>فاطمة</v>
          </cell>
          <cell r="E1079" t="str">
            <v>أنثى</v>
          </cell>
          <cell r="F1079" t="str">
            <v>المليحا</v>
          </cell>
          <cell r="G1079">
            <v>35968</v>
          </cell>
          <cell r="H1079" t="str">
            <v>العربية السورية</v>
          </cell>
          <cell r="I1079" t="str">
            <v>الرابعة</v>
          </cell>
          <cell r="J1079" t="str">
            <v>أدبي</v>
          </cell>
          <cell r="K1079" t="str">
            <v/>
          </cell>
          <cell r="Q1079" t="str">
            <v/>
          </cell>
          <cell r="R1079" t="str">
            <v>HEBA ALLAH MOUSA</v>
          </cell>
          <cell r="S1079" t="str">
            <v>JEHAD</v>
          </cell>
          <cell r="T1079" t="str">
            <v>FATIMA</v>
          </cell>
          <cell r="U1079" t="str">
            <v>DAMASCUS</v>
          </cell>
          <cell r="V1079" t="str">
            <v/>
          </cell>
          <cell r="W1079" t="str">
            <v/>
          </cell>
          <cell r="X1079" t="str">
            <v/>
          </cell>
          <cell r="Y1079" t="str">
            <v/>
          </cell>
          <cell r="Z1079" t="str">
            <v/>
          </cell>
          <cell r="AA1079" t="str">
            <v/>
          </cell>
          <cell r="AB1079" t="str">
            <v/>
          </cell>
          <cell r="AC1079" t="str">
            <v/>
          </cell>
        </row>
        <row r="1080">
          <cell r="A1080">
            <v>522758</v>
          </cell>
          <cell r="B1080" t="str">
            <v>هبه سليمان</v>
          </cell>
          <cell r="C1080" t="str">
            <v>صالح</v>
          </cell>
          <cell r="D1080" t="str">
            <v>ناديا</v>
          </cell>
          <cell r="E1080" t="str">
            <v>أنثى</v>
          </cell>
          <cell r="F1080" t="str">
            <v>دمشق</v>
          </cell>
          <cell r="G1080">
            <v>36237</v>
          </cell>
          <cell r="H1080" t="str">
            <v>العربية السورية</v>
          </cell>
          <cell r="I1080" t="str">
            <v>الثانية</v>
          </cell>
          <cell r="J1080" t="str">
            <v>فنون نسوية</v>
          </cell>
          <cell r="K1080" t="str">
            <v/>
          </cell>
          <cell r="Q1080" t="str">
            <v/>
          </cell>
          <cell r="R1080" t="str">
            <v>HIBA SLIMAN</v>
          </cell>
          <cell r="S1080" t="str">
            <v>SALEH</v>
          </cell>
          <cell r="T1080" t="str">
            <v>NADIA</v>
          </cell>
          <cell r="U1080" t="str">
            <v>DAMASCUS</v>
          </cell>
        </row>
        <row r="1081">
          <cell r="A1081">
            <v>522765</v>
          </cell>
          <cell r="B1081" t="str">
            <v>هدى الشن</v>
          </cell>
          <cell r="C1081" t="str">
            <v>محمد خير</v>
          </cell>
          <cell r="D1081" t="str">
            <v>سميره</v>
          </cell>
          <cell r="E1081" t="str">
            <v>أنثى</v>
          </cell>
          <cell r="F1081" t="str">
            <v xml:space="preserve">عربين </v>
          </cell>
          <cell r="G1081">
            <v>31542</v>
          </cell>
          <cell r="H1081" t="str">
            <v>العربية السورية</v>
          </cell>
          <cell r="I1081" t="str">
            <v>الثانية</v>
          </cell>
          <cell r="J1081" t="str">
            <v>أدبي</v>
          </cell>
          <cell r="K1081" t="str">
            <v/>
          </cell>
          <cell r="Q1081" t="str">
            <v/>
          </cell>
          <cell r="R1081" t="str">
            <v>houda alsin</v>
          </cell>
          <cell r="S1081" t="str">
            <v>mohammad heer</v>
          </cell>
          <cell r="T1081" t="str">
            <v>samera</v>
          </cell>
          <cell r="U1081" t="str">
            <v>damascos</v>
          </cell>
          <cell r="V1081" t="str">
            <v/>
          </cell>
          <cell r="W1081" t="str">
            <v/>
          </cell>
          <cell r="X1081" t="str">
            <v/>
          </cell>
          <cell r="Y1081" t="str">
            <v/>
          </cell>
          <cell r="Z1081" t="str">
            <v/>
          </cell>
          <cell r="AA1081" t="str">
            <v/>
          </cell>
          <cell r="AB1081" t="str">
            <v/>
          </cell>
          <cell r="AC1081" t="str">
            <v/>
          </cell>
        </row>
        <row r="1082">
          <cell r="A1082">
            <v>522770</v>
          </cell>
          <cell r="B1082" t="str">
            <v>هدى طالب</v>
          </cell>
          <cell r="C1082" t="str">
            <v>محمد</v>
          </cell>
          <cell r="D1082" t="str">
            <v>فايز</v>
          </cell>
          <cell r="E1082" t="str">
            <v>انثى</v>
          </cell>
          <cell r="F1082" t="str">
            <v>جيرود</v>
          </cell>
          <cell r="G1082">
            <v>36252</v>
          </cell>
          <cell r="H1082" t="str">
            <v>العربية السورية</v>
          </cell>
          <cell r="I1082" t="str">
            <v>الرابعة</v>
          </cell>
          <cell r="J1082" t="str">
            <v>فنون نسوية</v>
          </cell>
          <cell r="Q1082" t="str">
            <v/>
          </cell>
          <cell r="R1082" t="str">
            <v>HUDA TALEB</v>
          </cell>
          <cell r="S1082" t="str">
            <v>MOHAMAD</v>
          </cell>
          <cell r="T1082" t="str">
            <v>FAYEZEH</v>
          </cell>
          <cell r="U1082" t="str">
            <v>DAMASCUS</v>
          </cell>
          <cell r="V1082" t="str">
            <v/>
          </cell>
          <cell r="W1082" t="str">
            <v/>
          </cell>
          <cell r="X1082" t="str">
            <v/>
          </cell>
          <cell r="Y1082" t="str">
            <v/>
          </cell>
          <cell r="Z1082" t="str">
            <v/>
          </cell>
          <cell r="AA1082" t="str">
            <v/>
          </cell>
          <cell r="AB1082" t="str">
            <v/>
          </cell>
          <cell r="AC1082" t="str">
            <v/>
          </cell>
        </row>
        <row r="1083">
          <cell r="A1083">
            <v>522771</v>
          </cell>
          <cell r="B1083" t="str">
            <v>هديل الحلبي</v>
          </cell>
          <cell r="C1083" t="str">
            <v>بسام</v>
          </cell>
          <cell r="D1083" t="str">
            <v>سلوى</v>
          </cell>
          <cell r="E1083" t="str">
            <v>أنثى</v>
          </cell>
          <cell r="F1083" t="str">
            <v>دمشق</v>
          </cell>
          <cell r="G1083">
            <v>35797</v>
          </cell>
          <cell r="H1083" t="str">
            <v>العربية السورية</v>
          </cell>
          <cell r="I1083" t="str">
            <v>الثانية</v>
          </cell>
          <cell r="J1083" t="str">
            <v>أدبي</v>
          </cell>
          <cell r="K1083" t="str">
            <v/>
          </cell>
          <cell r="Q1083" t="str">
            <v/>
          </cell>
          <cell r="R1083" t="str">
            <v>HADEEL ALHALABI</v>
          </cell>
          <cell r="S1083" t="str">
            <v>BASSAM</v>
          </cell>
          <cell r="T1083" t="str">
            <v>SALWA</v>
          </cell>
          <cell r="U1083" t="str">
            <v>DAMASCUS</v>
          </cell>
          <cell r="V1083" t="str">
            <v/>
          </cell>
          <cell r="W1083" t="str">
            <v/>
          </cell>
          <cell r="X1083" t="str">
            <v/>
          </cell>
          <cell r="Y1083" t="str">
            <v/>
          </cell>
          <cell r="Z1083" t="str">
            <v/>
          </cell>
          <cell r="AA1083" t="str">
            <v/>
          </cell>
          <cell r="AB1083" t="str">
            <v/>
          </cell>
          <cell r="AC1083" t="str">
            <v/>
          </cell>
        </row>
        <row r="1084">
          <cell r="A1084">
            <v>522772</v>
          </cell>
          <cell r="B1084" t="str">
            <v>هديل السعدي</v>
          </cell>
          <cell r="C1084" t="str">
            <v>طلعت</v>
          </cell>
          <cell r="D1084" t="str">
            <v>رابحة</v>
          </cell>
          <cell r="E1084" t="str">
            <v>أنثى</v>
          </cell>
          <cell r="F1084" t="str">
            <v>دمشق</v>
          </cell>
          <cell r="G1084">
            <v>35996</v>
          </cell>
          <cell r="H1084" t="str">
            <v>العربية السورية</v>
          </cell>
          <cell r="I1084" t="str">
            <v>الرابعة</v>
          </cell>
          <cell r="J1084" t="str">
            <v>علمي</v>
          </cell>
          <cell r="K1084" t="str">
            <v/>
          </cell>
          <cell r="Q1084" t="str">
            <v/>
          </cell>
          <cell r="R1084" t="str">
            <v>HADEL ALSADE</v>
          </cell>
          <cell r="S1084" t="str">
            <v>TALET</v>
          </cell>
          <cell r="T1084" t="str">
            <v>RABHA</v>
          </cell>
          <cell r="U1084" t="str">
            <v>DARAA</v>
          </cell>
          <cell r="V1084" t="str">
            <v/>
          </cell>
          <cell r="W1084" t="str">
            <v/>
          </cell>
          <cell r="X1084" t="str">
            <v/>
          </cell>
          <cell r="Y1084" t="str">
            <v/>
          </cell>
          <cell r="Z1084" t="str">
            <v/>
          </cell>
          <cell r="AA1084" t="str">
            <v/>
          </cell>
          <cell r="AB1084" t="str">
            <v/>
          </cell>
          <cell r="AC1084" t="str">
            <v/>
          </cell>
        </row>
        <row r="1085">
          <cell r="A1085">
            <v>522785</v>
          </cell>
          <cell r="B1085" t="str">
            <v>هلا قصيباتي</v>
          </cell>
          <cell r="C1085" t="str">
            <v>محمد سامر</v>
          </cell>
          <cell r="D1085" t="str">
            <v>نور الهدى</v>
          </cell>
          <cell r="E1085" t="str">
            <v>أنثى</v>
          </cell>
          <cell r="F1085" t="str">
            <v/>
          </cell>
          <cell r="H1085" t="str">
            <v>العربية السورية</v>
          </cell>
          <cell r="I1085" t="str">
            <v>الثالثة</v>
          </cell>
        </row>
        <row r="1086">
          <cell r="A1086">
            <v>522801</v>
          </cell>
          <cell r="B1086" t="str">
            <v>هنادي صبان</v>
          </cell>
          <cell r="C1086" t="str">
            <v>ياسين</v>
          </cell>
          <cell r="D1086" t="str">
            <v>سهام</v>
          </cell>
          <cell r="E1086" t="str">
            <v>أنثى</v>
          </cell>
          <cell r="F1086" t="str">
            <v>دمشق</v>
          </cell>
          <cell r="G1086">
            <v>25440</v>
          </cell>
          <cell r="H1086" t="str">
            <v>العربية السورية</v>
          </cell>
          <cell r="I1086" t="str">
            <v>الرابعة</v>
          </cell>
          <cell r="J1086" t="str">
            <v>أدبي</v>
          </cell>
          <cell r="Q1086" t="str">
            <v/>
          </cell>
          <cell r="R1086" t="str">
            <v>HANADI SABBAN</v>
          </cell>
          <cell r="S1086" t="str">
            <v>YASSIN</v>
          </cell>
          <cell r="T1086" t="str">
            <v>SEHAM</v>
          </cell>
          <cell r="U1086" t="str">
            <v>DAMASCUS</v>
          </cell>
          <cell r="V1086" t="str">
            <v/>
          </cell>
          <cell r="W1086" t="str">
            <v/>
          </cell>
          <cell r="X1086" t="str">
            <v/>
          </cell>
          <cell r="Y1086" t="str">
            <v/>
          </cell>
          <cell r="Z1086" t="str">
            <v/>
          </cell>
          <cell r="AA1086" t="str">
            <v/>
          </cell>
          <cell r="AB1086" t="str">
            <v/>
          </cell>
          <cell r="AC1086" t="str">
            <v/>
          </cell>
        </row>
        <row r="1087">
          <cell r="A1087">
            <v>522811</v>
          </cell>
          <cell r="B1087" t="str">
            <v>هيا الغياض</v>
          </cell>
          <cell r="C1087" t="str">
            <v>عبد الرؤوف</v>
          </cell>
          <cell r="D1087" t="str">
            <v>فاطمة</v>
          </cell>
          <cell r="E1087" t="str">
            <v>أنثى</v>
          </cell>
          <cell r="F1087" t="str">
            <v>جاسم</v>
          </cell>
          <cell r="G1087">
            <v>36535</v>
          </cell>
          <cell r="H1087" t="str">
            <v>العربية السورية</v>
          </cell>
          <cell r="I1087" t="str">
            <v>الرابعة</v>
          </cell>
          <cell r="J1087" t="str">
            <v>أدبي</v>
          </cell>
          <cell r="Q1087" t="str">
            <v/>
          </cell>
          <cell r="R1087" t="str">
            <v>haya alghayad</v>
          </cell>
          <cell r="S1087" t="str">
            <v>abdalraouf</v>
          </cell>
          <cell r="T1087" t="str">
            <v>fatema</v>
          </cell>
          <cell r="U1087" t="str">
            <v>jasem</v>
          </cell>
          <cell r="V1087" t="str">
            <v/>
          </cell>
          <cell r="W1087" t="str">
            <v/>
          </cell>
          <cell r="X1087" t="str">
            <v/>
          </cell>
          <cell r="Y1087" t="str">
            <v/>
          </cell>
          <cell r="Z1087" t="str">
            <v/>
          </cell>
          <cell r="AA1087" t="str">
            <v/>
          </cell>
          <cell r="AB1087" t="str">
            <v/>
          </cell>
          <cell r="AC1087" t="str">
            <v/>
          </cell>
        </row>
        <row r="1088">
          <cell r="A1088">
            <v>522816</v>
          </cell>
          <cell r="B1088" t="str">
            <v>هيفاء الحلبي</v>
          </cell>
          <cell r="C1088" t="str">
            <v>محمدديب</v>
          </cell>
          <cell r="D1088" t="str">
            <v>اماني</v>
          </cell>
          <cell r="E1088" t="str">
            <v>أنثى</v>
          </cell>
          <cell r="F1088" t="str">
            <v>دمشق</v>
          </cell>
          <cell r="G1088">
            <v>36541</v>
          </cell>
          <cell r="H1088" t="str">
            <v>العربية السورية</v>
          </cell>
          <cell r="I1088" t="str">
            <v>الثالثة</v>
          </cell>
          <cell r="J1088" t="str">
            <v>فنون نسوية</v>
          </cell>
          <cell r="Q1088" t="str">
            <v/>
          </cell>
          <cell r="R1088" t="str">
            <v>HAIFAA ALHALABI</v>
          </cell>
          <cell r="S1088" t="str">
            <v>MHD DEEB</v>
          </cell>
          <cell r="T1088" t="str">
            <v>AMANI</v>
          </cell>
          <cell r="U1088" t="str">
            <v>DAMASCUS</v>
          </cell>
          <cell r="V1088" t="str">
            <v/>
          </cell>
          <cell r="W1088" t="str">
            <v/>
          </cell>
          <cell r="X1088" t="str">
            <v/>
          </cell>
          <cell r="Y1088" t="str">
            <v/>
          </cell>
          <cell r="Z1088" t="str">
            <v/>
          </cell>
          <cell r="AA1088" t="str">
            <v/>
          </cell>
          <cell r="AB1088" t="str">
            <v/>
          </cell>
          <cell r="AC1088" t="str">
            <v/>
          </cell>
        </row>
        <row r="1089">
          <cell r="A1089">
            <v>522818</v>
          </cell>
          <cell r="B1089" t="str">
            <v>هيفاء هلال</v>
          </cell>
          <cell r="C1089" t="str">
            <v>عبدالكريم</v>
          </cell>
          <cell r="D1089" t="str">
            <v>خديجة</v>
          </cell>
          <cell r="E1089" t="str">
            <v>أنثى</v>
          </cell>
          <cell r="F1089" t="str">
            <v>دمشق</v>
          </cell>
          <cell r="G1089">
            <v>28334</v>
          </cell>
          <cell r="H1089" t="str">
            <v>العربية السورية</v>
          </cell>
          <cell r="I1089" t="str">
            <v>الرابعة</v>
          </cell>
          <cell r="J1089" t="str">
            <v>علمي</v>
          </cell>
          <cell r="L1089" t="str">
            <v>القنيطرة</v>
          </cell>
          <cell r="Q1089" t="str">
            <v/>
          </cell>
          <cell r="R1089" t="str">
            <v>HAYFAA HELAL</v>
          </cell>
          <cell r="S1089" t="str">
            <v>ABD ALKAREM</v>
          </cell>
          <cell r="T1089" t="str">
            <v>KHADIJA</v>
          </cell>
          <cell r="U1089" t="str">
            <v>DAMASCUS</v>
          </cell>
          <cell r="V1089" t="str">
            <v/>
          </cell>
          <cell r="W1089" t="str">
            <v/>
          </cell>
          <cell r="X1089" t="str">
            <v/>
          </cell>
          <cell r="Y1089" t="str">
            <v/>
          </cell>
          <cell r="Z1089" t="str">
            <v/>
          </cell>
          <cell r="AA1089" t="str">
            <v/>
          </cell>
          <cell r="AB1089" t="str">
            <v/>
          </cell>
          <cell r="AC1089" t="str">
            <v/>
          </cell>
        </row>
        <row r="1090">
          <cell r="A1090">
            <v>522821</v>
          </cell>
          <cell r="B1090" t="str">
            <v>وجدان الحمود</v>
          </cell>
          <cell r="C1090" t="str">
            <v>جميل</v>
          </cell>
          <cell r="D1090" t="str">
            <v>فوزيه</v>
          </cell>
          <cell r="E1090" t="str">
            <v>أنثى</v>
          </cell>
          <cell r="F1090" t="str">
            <v>عنز</v>
          </cell>
          <cell r="G1090">
            <v>34474</v>
          </cell>
          <cell r="H1090" t="str">
            <v>العربية السورية</v>
          </cell>
          <cell r="I1090" t="str">
            <v>الثانية</v>
          </cell>
          <cell r="J1090" t="str">
            <v>فنون نسوية</v>
          </cell>
          <cell r="L1090" t="str">
            <v>السويداء</v>
          </cell>
          <cell r="Q1090" t="str">
            <v/>
          </cell>
          <cell r="R1090" t="str">
            <v>WEJDAN ALHAMOUD</v>
          </cell>
          <cell r="S1090" t="str">
            <v>JAMEL</v>
          </cell>
          <cell r="T1090" t="str">
            <v>FOUZEHA</v>
          </cell>
          <cell r="U1090" t="str">
            <v>DAMASCUS</v>
          </cell>
          <cell r="V1090" t="str">
            <v/>
          </cell>
          <cell r="W1090" t="str">
            <v/>
          </cell>
          <cell r="X1090" t="str">
            <v/>
          </cell>
          <cell r="Y1090" t="str">
            <v/>
          </cell>
          <cell r="Z1090" t="str">
            <v/>
          </cell>
          <cell r="AA1090" t="str">
            <v/>
          </cell>
          <cell r="AB1090" t="str">
            <v/>
          </cell>
          <cell r="AC1090" t="str">
            <v/>
          </cell>
        </row>
        <row r="1091">
          <cell r="A1091">
            <v>522826</v>
          </cell>
          <cell r="B1091" t="str">
            <v>وداد دحروج</v>
          </cell>
          <cell r="C1091" t="str">
            <v>محمدسعيد</v>
          </cell>
          <cell r="D1091" t="str">
            <v>فاطمه</v>
          </cell>
          <cell r="E1091" t="str">
            <v>أنثى</v>
          </cell>
          <cell r="F1091" t="str">
            <v>دمشق</v>
          </cell>
          <cell r="G1091">
            <v>34836</v>
          </cell>
          <cell r="H1091" t="str">
            <v>العربية السورية</v>
          </cell>
          <cell r="I1091" t="str">
            <v>الثالثة</v>
          </cell>
          <cell r="J1091" t="str">
            <v>فنون نسوية</v>
          </cell>
          <cell r="Q1091" t="str">
            <v/>
          </cell>
          <cell r="R1091" t="str">
            <v>wedad dahrouj</v>
          </cell>
          <cell r="S1091" t="str">
            <v>mohammad saaed</v>
          </cell>
          <cell r="T1091" t="str">
            <v>fatima</v>
          </cell>
          <cell r="U1091" t="str">
            <v>damascos</v>
          </cell>
          <cell r="V1091" t="str">
            <v/>
          </cell>
          <cell r="W1091" t="str">
            <v/>
          </cell>
          <cell r="X1091" t="str">
            <v/>
          </cell>
          <cell r="Y1091" t="str">
            <v/>
          </cell>
          <cell r="Z1091" t="str">
            <v/>
          </cell>
          <cell r="AA1091" t="str">
            <v/>
          </cell>
          <cell r="AB1091" t="str">
            <v/>
          </cell>
          <cell r="AC1091" t="str">
            <v/>
          </cell>
        </row>
        <row r="1092">
          <cell r="A1092">
            <v>522846</v>
          </cell>
          <cell r="B1092" t="str">
            <v>وفاء عموري</v>
          </cell>
          <cell r="C1092" t="str">
            <v>خالد</v>
          </cell>
          <cell r="D1092" t="str">
            <v>خديجه</v>
          </cell>
          <cell r="E1092" t="str">
            <v>أنثى</v>
          </cell>
          <cell r="F1092" t="str">
            <v>دمشق</v>
          </cell>
          <cell r="G1092">
            <v>34991</v>
          </cell>
          <cell r="H1092" t="str">
            <v>الفلسطينية السورية</v>
          </cell>
          <cell r="I1092" t="str">
            <v>الثالثة</v>
          </cell>
          <cell r="J1092" t="str">
            <v>أدبي</v>
          </cell>
          <cell r="K1092">
            <v>2014</v>
          </cell>
          <cell r="L1092" t="str">
            <v>ريف دمشق</v>
          </cell>
          <cell r="Q1092" t="str">
            <v/>
          </cell>
          <cell r="R1092" t="str">
            <v>Wafaa Amore</v>
          </cell>
          <cell r="S1092" t="str">
            <v>khaled</v>
          </cell>
          <cell r="T1092" t="str">
            <v>Khadeja</v>
          </cell>
          <cell r="U1092" t="str">
            <v>Damascus</v>
          </cell>
          <cell r="V1092" t="str">
            <v/>
          </cell>
          <cell r="W1092" t="str">
            <v/>
          </cell>
          <cell r="X1092" t="str">
            <v/>
          </cell>
          <cell r="Y1092" t="str">
            <v/>
          </cell>
          <cell r="Z1092" t="str">
            <v/>
          </cell>
          <cell r="AA1092" t="str">
            <v/>
          </cell>
          <cell r="AB1092" t="str">
            <v/>
          </cell>
          <cell r="AC1092" t="str">
            <v/>
          </cell>
        </row>
        <row r="1093">
          <cell r="A1093">
            <v>522852</v>
          </cell>
          <cell r="B1093" t="str">
            <v>ولاء طيري</v>
          </cell>
          <cell r="C1093" t="str">
            <v>ياسر</v>
          </cell>
          <cell r="D1093" t="str">
            <v>فاطمة</v>
          </cell>
          <cell r="E1093" t="str">
            <v>أنثى</v>
          </cell>
          <cell r="F1093" t="str">
            <v>دمشق</v>
          </cell>
          <cell r="G1093">
            <v>33785</v>
          </cell>
          <cell r="H1093" t="str">
            <v>العربية السورية</v>
          </cell>
          <cell r="I1093" t="str">
            <v>الرابعة</v>
          </cell>
          <cell r="J1093" t="str">
            <v>علمي</v>
          </cell>
          <cell r="Q1093" t="str">
            <v/>
          </cell>
          <cell r="R1093" t="str">
            <v>walaa taery</v>
          </cell>
          <cell r="S1093" t="str">
            <v>yaser</v>
          </cell>
          <cell r="T1093" t="str">
            <v>fatema</v>
          </cell>
          <cell r="U1093" t="str">
            <v>damascus</v>
          </cell>
          <cell r="V1093" t="str">
            <v/>
          </cell>
          <cell r="W1093" t="str">
            <v/>
          </cell>
          <cell r="X1093" t="str">
            <v/>
          </cell>
          <cell r="Y1093" t="str">
            <v/>
          </cell>
          <cell r="Z1093" t="str">
            <v/>
          </cell>
          <cell r="AA1093" t="str">
            <v/>
          </cell>
          <cell r="AB1093" t="str">
            <v/>
          </cell>
          <cell r="AC1093" t="str">
            <v/>
          </cell>
        </row>
        <row r="1094">
          <cell r="A1094">
            <v>522853</v>
          </cell>
          <cell r="B1094" t="str">
            <v>ولاء كعك</v>
          </cell>
          <cell r="C1094" t="str">
            <v>علي</v>
          </cell>
          <cell r="D1094" t="str">
            <v>فايزه</v>
          </cell>
          <cell r="E1094" t="str">
            <v>أنثى</v>
          </cell>
          <cell r="F1094" t="str">
            <v xml:space="preserve">الضمير </v>
          </cell>
          <cell r="G1094">
            <v>32994</v>
          </cell>
          <cell r="H1094" t="str">
            <v>العربية السورية</v>
          </cell>
          <cell r="I1094" t="str">
            <v>الرابعة</v>
          </cell>
          <cell r="J1094" t="str">
            <v>علمي</v>
          </cell>
          <cell r="K1094" t="str">
            <v/>
          </cell>
          <cell r="Q1094" t="str">
            <v/>
          </cell>
          <cell r="R1094" t="str">
            <v>walaa kaak</v>
          </cell>
          <cell r="S1094" t="str">
            <v>ali</v>
          </cell>
          <cell r="T1094" t="str">
            <v>fayza</v>
          </cell>
          <cell r="U1094" t="str">
            <v>dmeer</v>
          </cell>
          <cell r="V1094" t="str">
            <v/>
          </cell>
          <cell r="W1094" t="str">
            <v/>
          </cell>
          <cell r="X1094" t="str">
            <v/>
          </cell>
          <cell r="Y1094" t="str">
            <v/>
          </cell>
          <cell r="Z1094" t="str">
            <v/>
          </cell>
          <cell r="AA1094" t="str">
            <v/>
          </cell>
          <cell r="AB1094" t="str">
            <v/>
          </cell>
          <cell r="AC1094" t="str">
            <v/>
          </cell>
        </row>
        <row r="1095">
          <cell r="A1095">
            <v>522863</v>
          </cell>
          <cell r="B1095" t="str">
            <v>ياسمين أعمى</v>
          </cell>
          <cell r="C1095" t="str">
            <v>صالح</v>
          </cell>
          <cell r="D1095" t="str">
            <v>زكيه</v>
          </cell>
          <cell r="E1095" t="str">
            <v>أنثى</v>
          </cell>
          <cell r="F1095" t="str">
            <v>القطيفة</v>
          </cell>
          <cell r="G1095">
            <v>35736</v>
          </cell>
          <cell r="H1095" t="str">
            <v>العربية السورية</v>
          </cell>
          <cell r="I1095" t="str">
            <v>الرابعة</v>
          </cell>
          <cell r="J1095" t="str">
            <v>أدبي</v>
          </cell>
          <cell r="K1095" t="str">
            <v/>
          </cell>
          <cell r="Q1095" t="str">
            <v/>
          </cell>
          <cell r="R1095" t="str">
            <v>YASMIN AAMAA</v>
          </cell>
          <cell r="S1095" t="str">
            <v>SALEH</v>
          </cell>
          <cell r="T1095" t="str">
            <v>ZAKIA</v>
          </cell>
          <cell r="U1095" t="str">
            <v>DAMAS SUBURB</v>
          </cell>
          <cell r="V1095" t="str">
            <v/>
          </cell>
          <cell r="W1095" t="str">
            <v/>
          </cell>
          <cell r="X1095" t="str">
            <v/>
          </cell>
          <cell r="Y1095" t="str">
            <v/>
          </cell>
          <cell r="Z1095" t="str">
            <v/>
          </cell>
          <cell r="AA1095" t="str">
            <v/>
          </cell>
          <cell r="AB1095" t="str">
            <v/>
          </cell>
          <cell r="AC1095" t="str">
            <v/>
          </cell>
        </row>
        <row r="1096">
          <cell r="A1096">
            <v>522864</v>
          </cell>
          <cell r="B1096" t="str">
            <v>ياسمين ثابت</v>
          </cell>
          <cell r="C1096" t="str">
            <v>ياسر</v>
          </cell>
          <cell r="D1096" t="str">
            <v>نسرين</v>
          </cell>
          <cell r="E1096" t="str">
            <v>أنثى</v>
          </cell>
          <cell r="F1096" t="str">
            <v>زبداني</v>
          </cell>
          <cell r="G1096">
            <v>36206</v>
          </cell>
          <cell r="H1096" t="str">
            <v>العربية السورية</v>
          </cell>
          <cell r="I1096" t="str">
            <v>الرابعة</v>
          </cell>
          <cell r="J1096" t="str">
            <v>فنون نسوية</v>
          </cell>
          <cell r="K1096" t="str">
            <v/>
          </cell>
          <cell r="Q1096" t="str">
            <v/>
          </cell>
          <cell r="R1096" t="str">
            <v>yasamin thabit</v>
          </cell>
          <cell r="S1096" t="str">
            <v>yasir</v>
          </cell>
          <cell r="T1096" t="str">
            <v>nsreen</v>
          </cell>
          <cell r="U1096" t="str">
            <v>damascos</v>
          </cell>
          <cell r="V1096" t="str">
            <v/>
          </cell>
          <cell r="W1096" t="str">
            <v/>
          </cell>
          <cell r="X1096" t="str">
            <v/>
          </cell>
          <cell r="Y1096" t="str">
            <v/>
          </cell>
          <cell r="Z1096" t="str">
            <v/>
          </cell>
          <cell r="AA1096" t="str">
            <v/>
          </cell>
          <cell r="AB1096" t="str">
            <v/>
          </cell>
          <cell r="AC1096" t="str">
            <v/>
          </cell>
        </row>
        <row r="1097">
          <cell r="A1097">
            <v>522872</v>
          </cell>
          <cell r="B1097" t="str">
            <v>يانا الريشاني</v>
          </cell>
          <cell r="C1097" t="str">
            <v>إسكندر</v>
          </cell>
          <cell r="D1097" t="str">
            <v>ميسون</v>
          </cell>
          <cell r="E1097" t="str">
            <v>أنثى</v>
          </cell>
          <cell r="F1097" t="str">
            <v>شهبا</v>
          </cell>
          <cell r="G1097">
            <v>36023</v>
          </cell>
          <cell r="H1097" t="str">
            <v>العربية السورية</v>
          </cell>
          <cell r="I1097" t="str">
            <v>الثانية</v>
          </cell>
          <cell r="J1097" t="str">
            <v>أدبي</v>
          </cell>
          <cell r="L1097" t="str">
            <v>السويداء</v>
          </cell>
          <cell r="Q1097" t="str">
            <v/>
          </cell>
          <cell r="R1097" t="str">
            <v>YANA RESHANY</v>
          </cell>
          <cell r="S1097" t="str">
            <v>ESKANDAR</v>
          </cell>
          <cell r="T1097" t="str">
            <v>MAYSON</v>
          </cell>
          <cell r="U1097" t="str">
            <v>SHAHBA</v>
          </cell>
          <cell r="V1097" t="str">
            <v/>
          </cell>
          <cell r="W1097" t="str">
            <v/>
          </cell>
          <cell r="X1097" t="str">
            <v/>
          </cell>
          <cell r="Y1097" t="str">
            <v/>
          </cell>
          <cell r="Z1097" t="str">
            <v/>
          </cell>
          <cell r="AA1097" t="str">
            <v/>
          </cell>
          <cell r="AB1097" t="str">
            <v/>
          </cell>
          <cell r="AC1097" t="str">
            <v/>
          </cell>
        </row>
        <row r="1098">
          <cell r="A1098">
            <v>522879</v>
          </cell>
          <cell r="B1098" t="str">
            <v>يسرى كنعان</v>
          </cell>
          <cell r="C1098" t="str">
            <v>علي</v>
          </cell>
          <cell r="D1098" t="str">
            <v>سميه</v>
          </cell>
          <cell r="E1098" t="str">
            <v>أنثى</v>
          </cell>
          <cell r="F1098" t="str">
            <v>دمشق</v>
          </cell>
          <cell r="G1098">
            <v>35726</v>
          </cell>
          <cell r="H1098" t="str">
            <v>العربية السورية</v>
          </cell>
          <cell r="I1098" t="str">
            <v>الثالثة</v>
          </cell>
          <cell r="J1098" t="str">
            <v>أدبي</v>
          </cell>
          <cell r="K1098">
            <v>2017</v>
          </cell>
          <cell r="Q1098" t="str">
            <v/>
          </cell>
          <cell r="R1098" t="str">
            <v>yousra kanaan</v>
          </cell>
          <cell r="S1098" t="str">
            <v>ali</v>
          </cell>
          <cell r="T1098" t="str">
            <v>somaya</v>
          </cell>
          <cell r="U1098" t="str">
            <v>damascus</v>
          </cell>
          <cell r="V1098" t="str">
            <v/>
          </cell>
          <cell r="W1098" t="str">
            <v/>
          </cell>
          <cell r="X1098" t="str">
            <v/>
          </cell>
          <cell r="Y1098" t="str">
            <v/>
          </cell>
          <cell r="Z1098" t="str">
            <v/>
          </cell>
          <cell r="AA1098" t="str">
            <v/>
          </cell>
          <cell r="AB1098" t="str">
            <v/>
          </cell>
          <cell r="AC1098" t="str">
            <v/>
          </cell>
        </row>
        <row r="1099">
          <cell r="A1099">
            <v>522881</v>
          </cell>
          <cell r="B1099" t="str">
            <v>يمامه المطلق</v>
          </cell>
          <cell r="C1099" t="str">
            <v>حسين</v>
          </cell>
          <cell r="D1099" t="str">
            <v>خديجة</v>
          </cell>
          <cell r="E1099" t="str">
            <v>أنثى</v>
          </cell>
          <cell r="F1099" t="str">
            <v>دمشق</v>
          </cell>
          <cell r="G1099">
            <v>33604</v>
          </cell>
          <cell r="H1099" t="str">
            <v>العربية السورية</v>
          </cell>
          <cell r="I1099" t="str">
            <v>الرابعة</v>
          </cell>
          <cell r="J1099" t="str">
            <v>أدبي</v>
          </cell>
          <cell r="L1099" t="str">
            <v>القنيطرة</v>
          </cell>
          <cell r="Q1099" t="str">
            <v/>
          </cell>
          <cell r="R1099" t="str">
            <v>YAMAMA ALMOTLAK</v>
          </cell>
          <cell r="S1099" t="str">
            <v>HUSSAIN</v>
          </cell>
          <cell r="T1099" t="str">
            <v>KHADIJA</v>
          </cell>
          <cell r="U1099" t="str">
            <v>DAMASCUS</v>
          </cell>
          <cell r="V1099" t="str">
            <v/>
          </cell>
          <cell r="W1099" t="str">
            <v/>
          </cell>
          <cell r="X1099" t="str">
            <v/>
          </cell>
          <cell r="Y1099" t="str">
            <v/>
          </cell>
          <cell r="Z1099" t="str">
            <v/>
          </cell>
          <cell r="AA1099" t="str">
            <v/>
          </cell>
          <cell r="AB1099" t="str">
            <v/>
          </cell>
          <cell r="AC1099" t="str">
            <v/>
          </cell>
        </row>
        <row r="1100">
          <cell r="A1100">
            <v>522886</v>
          </cell>
          <cell r="B1100" t="str">
            <v>سلام الشيخ</v>
          </cell>
          <cell r="C1100" t="str">
            <v>علي</v>
          </cell>
          <cell r="D1100" t="str">
            <v>فاطمة</v>
          </cell>
          <cell r="E1100" t="str">
            <v>أنثى</v>
          </cell>
          <cell r="F1100" t="str">
            <v>دمشق</v>
          </cell>
          <cell r="G1100">
            <v>34707</v>
          </cell>
          <cell r="H1100" t="str">
            <v>العربية السورية</v>
          </cell>
          <cell r="I1100" t="str">
            <v>الرابعة</v>
          </cell>
          <cell r="J1100" t="str">
            <v>أدبي</v>
          </cell>
          <cell r="L1100" t="str">
            <v>القنيطرة</v>
          </cell>
          <cell r="Q1100" t="str">
            <v/>
          </cell>
          <cell r="R1100" t="str">
            <v>SALAM ALSHEIKH</v>
          </cell>
          <cell r="S1100" t="str">
            <v>ALI</v>
          </cell>
          <cell r="T1100" t="str">
            <v>FATIMA</v>
          </cell>
          <cell r="U1100" t="str">
            <v>DAMASCUS</v>
          </cell>
          <cell r="V1100" t="str">
            <v/>
          </cell>
          <cell r="W1100" t="str">
            <v/>
          </cell>
          <cell r="X1100" t="str">
            <v/>
          </cell>
          <cell r="Y1100" t="str">
            <v/>
          </cell>
          <cell r="Z1100" t="str">
            <v/>
          </cell>
          <cell r="AA1100" t="str">
            <v/>
          </cell>
          <cell r="AB1100" t="str">
            <v/>
          </cell>
          <cell r="AC1100" t="str">
            <v/>
          </cell>
        </row>
        <row r="1101">
          <cell r="A1101">
            <v>522892</v>
          </cell>
          <cell r="B1101" t="str">
            <v>عذراء العطوة</v>
          </cell>
          <cell r="C1101" t="str">
            <v>عبد الحميد</v>
          </cell>
          <cell r="D1101" t="str">
            <v>مريم</v>
          </cell>
          <cell r="E1101" t="str">
            <v>أنثى</v>
          </cell>
          <cell r="F1101" t="str">
            <v>العاليه</v>
          </cell>
          <cell r="G1101">
            <v>30626</v>
          </cell>
          <cell r="H1101" t="str">
            <v>العربية السورية</v>
          </cell>
          <cell r="I1101" t="str">
            <v>الرابعة</v>
          </cell>
          <cell r="J1101" t="str">
            <v>أدبي</v>
          </cell>
          <cell r="Q1101" t="str">
            <v/>
          </cell>
          <cell r="R1101" t="str">
            <v>AZRAA ALATWHA</v>
          </cell>
          <cell r="S1101" t="str">
            <v>ABD ALHAMED</v>
          </cell>
          <cell r="T1101" t="str">
            <v>MAREIAM</v>
          </cell>
          <cell r="U1101" t="str">
            <v>DARAA</v>
          </cell>
          <cell r="V1101" t="str">
            <v/>
          </cell>
          <cell r="W1101" t="str">
            <v/>
          </cell>
          <cell r="X1101" t="str">
            <v/>
          </cell>
          <cell r="Y1101" t="str">
            <v/>
          </cell>
          <cell r="Z1101" t="str">
            <v/>
          </cell>
          <cell r="AA1101" t="str">
            <v/>
          </cell>
          <cell r="AB1101" t="str">
            <v/>
          </cell>
          <cell r="AC1101" t="str">
            <v/>
          </cell>
        </row>
        <row r="1102">
          <cell r="A1102">
            <v>522899</v>
          </cell>
          <cell r="B1102" t="str">
            <v xml:space="preserve">سوار الخطيب </v>
          </cell>
          <cell r="C1102" t="str">
            <v>اسامه</v>
          </cell>
          <cell r="D1102" t="str">
            <v>رائدة</v>
          </cell>
          <cell r="E1102" t="str">
            <v>أنثى</v>
          </cell>
          <cell r="F1102" t="str">
            <v>السويداء</v>
          </cell>
          <cell r="G1102">
            <v>33869</v>
          </cell>
          <cell r="H1102" t="str">
            <v>العربية السورية</v>
          </cell>
          <cell r="I1102" t="str">
            <v>الرابعة</v>
          </cell>
          <cell r="J1102" t="str">
            <v>فنون نسوية</v>
          </cell>
          <cell r="L1102" t="str">
            <v>السويداء</v>
          </cell>
          <cell r="Q1102" t="str">
            <v/>
          </cell>
          <cell r="R1102" t="str">
            <v>siwar alkhateeb</v>
          </cell>
          <cell r="S1102" t="str">
            <v>osama</v>
          </cell>
          <cell r="T1102" t="str">
            <v>raeda</v>
          </cell>
          <cell r="U1102" t="str">
            <v>swaida</v>
          </cell>
          <cell r="V1102" t="str">
            <v/>
          </cell>
          <cell r="W1102" t="str">
            <v/>
          </cell>
          <cell r="X1102" t="str">
            <v/>
          </cell>
          <cell r="Y1102" t="str">
            <v/>
          </cell>
          <cell r="Z1102" t="str">
            <v/>
          </cell>
          <cell r="AA1102" t="str">
            <v/>
          </cell>
          <cell r="AB1102" t="str">
            <v/>
          </cell>
          <cell r="AC1102" t="str">
            <v/>
          </cell>
        </row>
        <row r="1103">
          <cell r="A1103">
            <v>522900</v>
          </cell>
          <cell r="B1103" t="str">
            <v>الخنساء حامد ناجي</v>
          </cell>
          <cell r="C1103" t="str">
            <v>محمد عامر</v>
          </cell>
          <cell r="D1103" t="str">
            <v>زينب</v>
          </cell>
          <cell r="E1103" t="str">
            <v>أنثى</v>
          </cell>
          <cell r="F1103" t="str">
            <v>منين</v>
          </cell>
          <cell r="G1103">
            <v>36008</v>
          </cell>
          <cell r="H1103" t="str">
            <v>العربية السورية</v>
          </cell>
          <cell r="I1103" t="str">
            <v>الثانية</v>
          </cell>
          <cell r="J1103" t="str">
            <v>فنون نسوية</v>
          </cell>
          <cell r="K1103">
            <v>2017</v>
          </cell>
        </row>
        <row r="1104">
          <cell r="A1104">
            <v>522914</v>
          </cell>
          <cell r="B1104" t="str">
            <v>نوال بقدونس</v>
          </cell>
          <cell r="C1104" t="str">
            <v>خليل</v>
          </cell>
          <cell r="D1104" t="str">
            <v>محاسن</v>
          </cell>
          <cell r="E1104" t="str">
            <v>أنثى</v>
          </cell>
          <cell r="F1104" t="str">
            <v>دمشق</v>
          </cell>
          <cell r="G1104">
            <v>34365</v>
          </cell>
          <cell r="H1104" t="str">
            <v>العربية السورية</v>
          </cell>
          <cell r="I1104" t="str">
            <v>الرابعة</v>
          </cell>
          <cell r="J1104" t="str">
            <v>فنون نسوية</v>
          </cell>
          <cell r="K1104" t="str">
            <v/>
          </cell>
          <cell r="Q1104" t="str">
            <v/>
          </cell>
          <cell r="R1104" t="str">
            <v>NAWAL BAKDONES</v>
          </cell>
          <cell r="S1104" t="str">
            <v>KHALIEL</v>
          </cell>
          <cell r="T1104" t="str">
            <v>MAHASEN</v>
          </cell>
          <cell r="U1104" t="str">
            <v>DAMASCUS</v>
          </cell>
          <cell r="V1104" t="str">
            <v/>
          </cell>
          <cell r="W1104" t="str">
            <v/>
          </cell>
          <cell r="X1104" t="str">
            <v/>
          </cell>
          <cell r="Y1104" t="str">
            <v/>
          </cell>
          <cell r="Z1104" t="str">
            <v/>
          </cell>
          <cell r="AA1104" t="str">
            <v/>
          </cell>
          <cell r="AB1104" t="str">
            <v/>
          </cell>
          <cell r="AC1104" t="str">
            <v/>
          </cell>
        </row>
        <row r="1105">
          <cell r="A1105">
            <v>522916</v>
          </cell>
          <cell r="B1105" t="str">
            <v>هديه يوسف شيباني</v>
          </cell>
          <cell r="C1105" t="str">
            <v>يوسف</v>
          </cell>
          <cell r="D1105" t="str">
            <v>سميرة</v>
          </cell>
          <cell r="E1105" t="str">
            <v>أنثى</v>
          </cell>
          <cell r="F1105" t="str">
            <v/>
          </cell>
          <cell r="H1105" t="str">
            <v>العربية السورية</v>
          </cell>
          <cell r="I1105" t="str">
            <v>الرابعة حديث</v>
          </cell>
        </row>
        <row r="1106">
          <cell r="A1106">
            <v>522918</v>
          </cell>
          <cell r="B1106" t="str">
            <v>يارا  غريب</v>
          </cell>
          <cell r="C1106" t="str">
            <v>علي</v>
          </cell>
          <cell r="D1106" t="str">
            <v>وفاء</v>
          </cell>
          <cell r="E1106" t="str">
            <v>أنثى</v>
          </cell>
          <cell r="F1106" t="str">
            <v>حمص</v>
          </cell>
          <cell r="G1106">
            <v>36232</v>
          </cell>
          <cell r="H1106" t="str">
            <v>العربية السورية</v>
          </cell>
          <cell r="I1106" t="str">
            <v>الثانية</v>
          </cell>
          <cell r="J1106" t="str">
            <v>أدبي</v>
          </cell>
          <cell r="K1106" t="str">
            <v/>
          </cell>
          <cell r="Q1106" t="str">
            <v/>
          </cell>
          <cell r="R1106" t="str">
            <v>YARA GHAREEB</v>
          </cell>
          <cell r="S1106" t="str">
            <v>ALI</v>
          </cell>
          <cell r="T1106" t="str">
            <v>WAFAA</v>
          </cell>
          <cell r="U1106" t="str">
            <v>HOMS</v>
          </cell>
          <cell r="V1106" t="str">
            <v/>
          </cell>
          <cell r="W1106" t="str">
            <v/>
          </cell>
          <cell r="X1106" t="str">
            <v/>
          </cell>
          <cell r="Y1106" t="str">
            <v/>
          </cell>
          <cell r="Z1106" t="str">
            <v/>
          </cell>
          <cell r="AA1106" t="str">
            <v/>
          </cell>
          <cell r="AB1106" t="str">
            <v/>
          </cell>
          <cell r="AC1106" t="str">
            <v/>
          </cell>
        </row>
        <row r="1107">
          <cell r="A1107">
            <v>522919</v>
          </cell>
          <cell r="B1107" t="str">
            <v>ندى فياض</v>
          </cell>
          <cell r="C1107" t="str">
            <v>احمد</v>
          </cell>
          <cell r="D1107" t="str">
            <v>حسنه</v>
          </cell>
          <cell r="E1107" t="str">
            <v>أنثى</v>
          </cell>
          <cell r="F1107" t="str">
            <v>دمشق</v>
          </cell>
          <cell r="G1107">
            <v>32254</v>
          </cell>
          <cell r="H1107" t="str">
            <v>العربية السورية</v>
          </cell>
          <cell r="I1107" t="str">
            <v>الرابعة</v>
          </cell>
          <cell r="J1107" t="str">
            <v>فنون نسوية</v>
          </cell>
          <cell r="K1107">
            <v>2008</v>
          </cell>
          <cell r="Q1107" t="str">
            <v/>
          </cell>
          <cell r="R1107" t="str">
            <v>NADA FYAD</v>
          </cell>
          <cell r="S1107" t="str">
            <v>AHMAD</v>
          </cell>
          <cell r="T1107" t="str">
            <v>HASNA</v>
          </cell>
          <cell r="U1107" t="str">
            <v>DAMASCUS</v>
          </cell>
          <cell r="V1107" t="str">
            <v/>
          </cell>
          <cell r="W1107" t="str">
            <v/>
          </cell>
          <cell r="X1107" t="str">
            <v/>
          </cell>
          <cell r="Y1107" t="str">
            <v/>
          </cell>
          <cell r="Z1107" t="str">
            <v/>
          </cell>
          <cell r="AA1107" t="str">
            <v/>
          </cell>
          <cell r="AB1107" t="str">
            <v/>
          </cell>
          <cell r="AC1107" t="str">
            <v/>
          </cell>
        </row>
        <row r="1108">
          <cell r="A1108">
            <v>522925</v>
          </cell>
          <cell r="B1108" t="str">
            <v>رزان كريم الدين</v>
          </cell>
          <cell r="C1108" t="str">
            <v>محمد حسان</v>
          </cell>
          <cell r="D1108" t="str">
            <v>باسمه</v>
          </cell>
          <cell r="E1108" t="str">
            <v>أنثى</v>
          </cell>
          <cell r="F1108" t="str">
            <v>شام</v>
          </cell>
          <cell r="G1108" t="str">
            <v>3/10/1992</v>
          </cell>
          <cell r="H1108" t="str">
            <v>العربية السورية</v>
          </cell>
          <cell r="I1108" t="str">
            <v>الثالثة</v>
          </cell>
          <cell r="J1108" t="str">
            <v>أدبي</v>
          </cell>
          <cell r="K1108" t="str">
            <v>2017</v>
          </cell>
          <cell r="L1108" t="str">
            <v>دمشق</v>
          </cell>
          <cell r="Q1108" t="str">
            <v/>
          </cell>
          <cell r="R1108" t="str">
            <v>RAZAN KARIMEDDIN</v>
          </cell>
          <cell r="S1108" t="str">
            <v>MOHAMAD HASSAN</v>
          </cell>
          <cell r="T1108" t="str">
            <v>BASEMA</v>
          </cell>
          <cell r="U1108" t="str">
            <v>DAMASCUS</v>
          </cell>
          <cell r="V1108" t="str">
            <v/>
          </cell>
          <cell r="W1108" t="str">
            <v/>
          </cell>
          <cell r="X1108" t="str">
            <v/>
          </cell>
          <cell r="Y1108" t="str">
            <v/>
          </cell>
          <cell r="Z1108" t="str">
            <v/>
          </cell>
          <cell r="AA1108" t="str">
            <v/>
          </cell>
          <cell r="AB1108" t="str">
            <v/>
          </cell>
          <cell r="AC1108" t="str">
            <v/>
          </cell>
        </row>
        <row r="1109">
          <cell r="A1109">
            <v>522935</v>
          </cell>
          <cell r="B1109" t="str">
            <v>حنان الشلبي</v>
          </cell>
          <cell r="C1109" t="str">
            <v>محمد فاتح</v>
          </cell>
          <cell r="D1109" t="str">
            <v>بشيرة</v>
          </cell>
          <cell r="E1109" t="str">
            <v>أنثى</v>
          </cell>
          <cell r="F1109" t="str">
            <v>التل</v>
          </cell>
          <cell r="G1109">
            <v>30239</v>
          </cell>
          <cell r="H1109" t="str">
            <v>العربية السورية</v>
          </cell>
          <cell r="I1109" t="str">
            <v>الرابعة</v>
          </cell>
          <cell r="J1109" t="str">
            <v>أدبي</v>
          </cell>
          <cell r="K1109" t="str">
            <v/>
          </cell>
          <cell r="Q1109" t="str">
            <v/>
          </cell>
          <cell r="R1109" t="str">
            <v>hanan shlbi</v>
          </cell>
          <cell r="S1109" t="str">
            <v>mohamad fateh</v>
          </cell>
          <cell r="T1109" t="str">
            <v>bashira</v>
          </cell>
          <cell r="U1109" t="str">
            <v>altal</v>
          </cell>
          <cell r="V1109" t="str">
            <v/>
          </cell>
          <cell r="W1109" t="str">
            <v/>
          </cell>
          <cell r="X1109" t="str">
            <v/>
          </cell>
          <cell r="Y1109" t="str">
            <v/>
          </cell>
          <cell r="Z1109" t="str">
            <v/>
          </cell>
          <cell r="AA1109" t="str">
            <v/>
          </cell>
          <cell r="AB1109" t="str">
            <v/>
          </cell>
          <cell r="AC1109" t="str">
            <v/>
          </cell>
        </row>
        <row r="1110">
          <cell r="A1110">
            <v>522940</v>
          </cell>
          <cell r="B1110" t="str">
            <v>ابتسام الشعراني</v>
          </cell>
          <cell r="C1110" t="str">
            <v>جدعان</v>
          </cell>
          <cell r="D1110" t="str">
            <v>حلوه</v>
          </cell>
          <cell r="E1110" t="str">
            <v>أنثى</v>
          </cell>
          <cell r="F1110" t="str">
            <v>باريس</v>
          </cell>
          <cell r="G1110">
            <v>29917</v>
          </cell>
          <cell r="H1110" t="str">
            <v>العربية السورية</v>
          </cell>
          <cell r="I1110" t="str">
            <v>الرابعة</v>
          </cell>
          <cell r="J1110" t="str">
            <v>علمي</v>
          </cell>
          <cell r="K1110" t="str">
            <v/>
          </cell>
          <cell r="Q1110" t="str">
            <v/>
          </cell>
          <cell r="R1110" t="str">
            <v>IBTESAM ALSHARANI</v>
          </cell>
          <cell r="S1110" t="str">
            <v>JADAN</v>
          </cell>
          <cell r="T1110" t="str">
            <v>HELWA</v>
          </cell>
          <cell r="U1110" t="str">
            <v>FRANCE</v>
          </cell>
          <cell r="V1110" t="str">
            <v/>
          </cell>
          <cell r="W1110" t="str">
            <v/>
          </cell>
          <cell r="X1110" t="str">
            <v/>
          </cell>
          <cell r="Y1110" t="str">
            <v/>
          </cell>
          <cell r="Z1110" t="str">
            <v/>
          </cell>
          <cell r="AA1110" t="str">
            <v/>
          </cell>
          <cell r="AB1110" t="str">
            <v/>
          </cell>
          <cell r="AC1110" t="str">
            <v/>
          </cell>
        </row>
        <row r="1111">
          <cell r="A1111">
            <v>522955</v>
          </cell>
          <cell r="B1111" t="str">
            <v>اروى علوش</v>
          </cell>
          <cell r="C1111" t="str">
            <v>سمير</v>
          </cell>
          <cell r="D1111" t="str">
            <v>سمر</v>
          </cell>
          <cell r="E1111" t="str">
            <v>أنثى</v>
          </cell>
          <cell r="F1111" t="str">
            <v xml:space="preserve">ظهر المغر </v>
          </cell>
          <cell r="G1111">
            <v>33671</v>
          </cell>
          <cell r="H1111" t="str">
            <v>العربية السورية</v>
          </cell>
          <cell r="I1111" t="str">
            <v>الرابعة</v>
          </cell>
          <cell r="J1111" t="str">
            <v>أدبي</v>
          </cell>
          <cell r="Q1111" t="str">
            <v/>
          </cell>
          <cell r="R1111" t="str">
            <v>ARWA ALOUSH</v>
          </cell>
          <cell r="S1111" t="str">
            <v>SAMEER</v>
          </cell>
          <cell r="T1111" t="str">
            <v>SAMAR</v>
          </cell>
          <cell r="U1111" t="str">
            <v>HAMA</v>
          </cell>
          <cell r="V1111" t="str">
            <v/>
          </cell>
          <cell r="W1111" t="str">
            <v/>
          </cell>
          <cell r="X1111" t="str">
            <v/>
          </cell>
          <cell r="Y1111" t="str">
            <v/>
          </cell>
          <cell r="Z1111" t="str">
            <v/>
          </cell>
          <cell r="AA1111" t="str">
            <v/>
          </cell>
          <cell r="AB1111" t="str">
            <v/>
          </cell>
          <cell r="AC1111" t="str">
            <v/>
          </cell>
        </row>
        <row r="1112">
          <cell r="A1112">
            <v>522957</v>
          </cell>
          <cell r="B1112" t="str">
            <v>اريج الجهماني</v>
          </cell>
          <cell r="C1112" t="str">
            <v>محمد أمين</v>
          </cell>
          <cell r="D1112" t="str">
            <v>شيرين</v>
          </cell>
          <cell r="E1112" t="str">
            <v>أنثى</v>
          </cell>
          <cell r="F1112" t="str">
            <v>نوى</v>
          </cell>
          <cell r="G1112">
            <v>35740</v>
          </cell>
          <cell r="H1112" t="str">
            <v>العربية السورية</v>
          </cell>
          <cell r="I1112" t="str">
            <v>الرابعة</v>
          </cell>
          <cell r="J1112" t="str">
            <v>علمي</v>
          </cell>
          <cell r="K1112" t="str">
            <v/>
          </cell>
          <cell r="Q1112" t="str">
            <v/>
          </cell>
          <cell r="R1112" t="str">
            <v>AREJ ALJHMANE</v>
          </cell>
          <cell r="S1112" t="str">
            <v>MHD AMIEN</v>
          </cell>
          <cell r="T1112" t="str">
            <v>SHEREN</v>
          </cell>
          <cell r="U1112" t="str">
            <v>DARAA</v>
          </cell>
          <cell r="V1112" t="str">
            <v/>
          </cell>
          <cell r="W1112" t="str">
            <v/>
          </cell>
          <cell r="X1112" t="str">
            <v/>
          </cell>
          <cell r="Y1112" t="str">
            <v/>
          </cell>
          <cell r="Z1112" t="str">
            <v/>
          </cell>
          <cell r="AA1112" t="str">
            <v/>
          </cell>
          <cell r="AB1112" t="str">
            <v/>
          </cell>
          <cell r="AC1112" t="str">
            <v/>
          </cell>
        </row>
        <row r="1113">
          <cell r="A1113">
            <v>522959</v>
          </cell>
          <cell r="B1113" t="str">
            <v>اريج السوادي</v>
          </cell>
          <cell r="C1113" t="str">
            <v>ياسين</v>
          </cell>
          <cell r="D1113" t="str">
            <v>روضه</v>
          </cell>
          <cell r="E1113" t="str">
            <v>أنثى</v>
          </cell>
          <cell r="F1113" t="str">
            <v>التل</v>
          </cell>
          <cell r="G1113">
            <v>34978</v>
          </cell>
          <cell r="H1113" t="str">
            <v>العربية السورية</v>
          </cell>
          <cell r="I1113" t="str">
            <v>الثالثة</v>
          </cell>
          <cell r="J1113" t="str">
            <v>فنون نسوية</v>
          </cell>
          <cell r="K1113" t="str">
            <v/>
          </cell>
          <cell r="Q1113" t="str">
            <v/>
          </cell>
          <cell r="R1113" t="str">
            <v>areej alsawadi</v>
          </cell>
          <cell r="S1113" t="str">
            <v>yassen</v>
          </cell>
          <cell r="T1113" t="str">
            <v>rawda</v>
          </cell>
          <cell r="U1113" t="str">
            <v>altal</v>
          </cell>
          <cell r="V1113" t="str">
            <v/>
          </cell>
          <cell r="W1113" t="str">
            <v/>
          </cell>
          <cell r="X1113" t="str">
            <v/>
          </cell>
          <cell r="Y1113" t="str">
            <v/>
          </cell>
          <cell r="Z1113" t="str">
            <v/>
          </cell>
          <cell r="AA1113" t="str">
            <v/>
          </cell>
          <cell r="AB1113" t="str">
            <v/>
          </cell>
          <cell r="AC1113" t="str">
            <v/>
          </cell>
        </row>
        <row r="1114">
          <cell r="A1114">
            <v>522962</v>
          </cell>
          <cell r="B1114" t="str">
            <v>اريج ناجي</v>
          </cell>
          <cell r="C1114" t="str">
            <v>محمود</v>
          </cell>
          <cell r="D1114" t="str">
            <v>رائدة</v>
          </cell>
          <cell r="E1114" t="str">
            <v>أنثى</v>
          </cell>
          <cell r="F1114" t="str">
            <v>دمشق</v>
          </cell>
          <cell r="G1114">
            <v>31067</v>
          </cell>
          <cell r="H1114" t="str">
            <v>العربية السورية</v>
          </cell>
          <cell r="I1114" t="str">
            <v>الرابعة</v>
          </cell>
          <cell r="J1114" t="str">
            <v>أدبي</v>
          </cell>
          <cell r="K1114">
            <v>2004</v>
          </cell>
          <cell r="Q1114" t="str">
            <v/>
          </cell>
          <cell r="R1114" t="str">
            <v>AREEJ NAJY</v>
          </cell>
          <cell r="S1114" t="str">
            <v>MAHMOUD</v>
          </cell>
          <cell r="T1114" t="str">
            <v>RAEDA</v>
          </cell>
          <cell r="U1114" t="str">
            <v>DAMASCUS</v>
          </cell>
          <cell r="V1114" t="str">
            <v/>
          </cell>
          <cell r="W1114" t="str">
            <v/>
          </cell>
          <cell r="X1114" t="str">
            <v/>
          </cell>
          <cell r="Y1114" t="str">
            <v/>
          </cell>
          <cell r="Z1114" t="str">
            <v/>
          </cell>
          <cell r="AA1114" t="str">
            <v/>
          </cell>
          <cell r="AB1114" t="str">
            <v/>
          </cell>
          <cell r="AC1114" t="str">
            <v/>
          </cell>
        </row>
        <row r="1115">
          <cell r="A1115">
            <v>522965</v>
          </cell>
          <cell r="B1115" t="str">
            <v>اسراء شحرور</v>
          </cell>
          <cell r="C1115" t="str">
            <v>فايز</v>
          </cell>
          <cell r="D1115" t="str">
            <v>ايمان</v>
          </cell>
          <cell r="E1115" t="str">
            <v>أنثى</v>
          </cell>
          <cell r="F1115" t="str">
            <v>كسوه</v>
          </cell>
          <cell r="G1115">
            <v>35145</v>
          </cell>
          <cell r="H1115" t="str">
            <v>العربية السورية</v>
          </cell>
          <cell r="I1115" t="str">
            <v>الثالثة</v>
          </cell>
          <cell r="J1115" t="str">
            <v>أدبي</v>
          </cell>
          <cell r="K1115">
            <v>2014</v>
          </cell>
          <cell r="Q1115" t="str">
            <v/>
          </cell>
          <cell r="R1115" t="str">
            <v>Israa Shahrur</v>
          </cell>
          <cell r="S1115" t="str">
            <v>Fayez</v>
          </cell>
          <cell r="T1115" t="str">
            <v>Iman</v>
          </cell>
          <cell r="U1115" t="str">
            <v>Al Kiswah</v>
          </cell>
          <cell r="V1115" t="str">
            <v/>
          </cell>
          <cell r="W1115" t="str">
            <v/>
          </cell>
          <cell r="X1115" t="str">
            <v/>
          </cell>
          <cell r="Y1115" t="str">
            <v/>
          </cell>
          <cell r="Z1115" t="str">
            <v/>
          </cell>
          <cell r="AA1115" t="str">
            <v/>
          </cell>
          <cell r="AB1115" t="str">
            <v/>
          </cell>
          <cell r="AC1115" t="str">
            <v/>
          </cell>
        </row>
        <row r="1116">
          <cell r="A1116">
            <v>522973</v>
          </cell>
          <cell r="B1116" t="str">
            <v>اسراء محي الدين</v>
          </cell>
          <cell r="C1116" t="str">
            <v>سليمان</v>
          </cell>
          <cell r="D1116" t="str">
            <v>سناء</v>
          </cell>
          <cell r="E1116" t="str">
            <v>أنثى</v>
          </cell>
          <cell r="F1116" t="str">
            <v>دوما</v>
          </cell>
          <cell r="G1116">
            <v>34194</v>
          </cell>
          <cell r="H1116" t="str">
            <v>العربية السورية</v>
          </cell>
          <cell r="I1116" t="str">
            <v>الثالثة</v>
          </cell>
          <cell r="J1116" t="str">
            <v>أدبي</v>
          </cell>
          <cell r="K1116">
            <v>2012</v>
          </cell>
          <cell r="Q1116" t="str">
            <v/>
          </cell>
          <cell r="R1116" t="str">
            <v>ESRAA MOHEE EDDIN</v>
          </cell>
          <cell r="S1116" t="str">
            <v>SOLAIMAN</v>
          </cell>
          <cell r="T1116" t="str">
            <v>SANAA</v>
          </cell>
          <cell r="U1116" t="str">
            <v>DAMASCUS</v>
          </cell>
          <cell r="V1116" t="str">
            <v/>
          </cell>
          <cell r="W1116" t="str">
            <v/>
          </cell>
          <cell r="X1116" t="str">
            <v/>
          </cell>
          <cell r="Y1116" t="str">
            <v/>
          </cell>
          <cell r="Z1116" t="str">
            <v/>
          </cell>
          <cell r="AA1116" t="str">
            <v/>
          </cell>
          <cell r="AB1116" t="str">
            <v/>
          </cell>
          <cell r="AC1116" t="str">
            <v/>
          </cell>
        </row>
        <row r="1117">
          <cell r="A1117">
            <v>522975</v>
          </cell>
          <cell r="B1117" t="str">
            <v>اسلام فريسان</v>
          </cell>
          <cell r="C1117" t="str">
            <v>يحيى</v>
          </cell>
          <cell r="D1117" t="str">
            <v>فاطمه</v>
          </cell>
          <cell r="E1117" t="str">
            <v>أنثى</v>
          </cell>
          <cell r="F1117" t="str">
            <v>دمشق</v>
          </cell>
          <cell r="G1117">
            <v>33118</v>
          </cell>
          <cell r="H1117" t="str">
            <v>الفلسطينية السورية</v>
          </cell>
          <cell r="I1117" t="str">
            <v>الثالثة</v>
          </cell>
          <cell r="J1117" t="str">
            <v>فنون نسوية</v>
          </cell>
          <cell r="K1117">
            <v>2009</v>
          </cell>
          <cell r="L1117" t="str">
            <v>ريف دمشق</v>
          </cell>
          <cell r="Q1117" t="str">
            <v/>
          </cell>
          <cell r="R1117" t="str">
            <v xml:space="preserve">islaam fresan </v>
          </cell>
          <cell r="S1117" t="str">
            <v>yahya</v>
          </cell>
          <cell r="T1117" t="str">
            <v>fatima</v>
          </cell>
          <cell r="U1117" t="str">
            <v>damascous</v>
          </cell>
          <cell r="V1117" t="str">
            <v/>
          </cell>
          <cell r="W1117" t="str">
            <v/>
          </cell>
          <cell r="X1117" t="str">
            <v/>
          </cell>
          <cell r="Y1117" t="str">
            <v/>
          </cell>
          <cell r="Z1117" t="str">
            <v/>
          </cell>
          <cell r="AA1117" t="str">
            <v/>
          </cell>
          <cell r="AB1117" t="str">
            <v/>
          </cell>
          <cell r="AC1117" t="str">
            <v>مستنفذ فصل اول 2023-2024</v>
          </cell>
        </row>
        <row r="1118">
          <cell r="A1118">
            <v>522986</v>
          </cell>
          <cell r="B1118" t="str">
            <v>اعتماد عبدالخالق</v>
          </cell>
          <cell r="C1118" t="str">
            <v>علي</v>
          </cell>
          <cell r="D1118" t="str">
            <v>عائشه</v>
          </cell>
          <cell r="E1118" t="str">
            <v>أنثى</v>
          </cell>
          <cell r="F1118" t="str">
            <v>كفير يبوس</v>
          </cell>
          <cell r="G1118">
            <v>33979</v>
          </cell>
          <cell r="H1118" t="str">
            <v>العربية السورية</v>
          </cell>
          <cell r="I1118" t="str">
            <v>الثالثة</v>
          </cell>
          <cell r="J1118" t="str">
            <v>أدبي</v>
          </cell>
          <cell r="K1118" t="str">
            <v/>
          </cell>
          <cell r="Q1118" t="str">
            <v/>
          </cell>
          <cell r="R1118" t="str">
            <v>ITEMAD ABD ALKHALEK</v>
          </cell>
          <cell r="S1118" t="str">
            <v>ALI</v>
          </cell>
          <cell r="T1118" t="str">
            <v>AISHA</v>
          </cell>
          <cell r="U1118" t="str">
            <v>DAMASCUS</v>
          </cell>
          <cell r="V1118" t="str">
            <v/>
          </cell>
          <cell r="W1118" t="str">
            <v/>
          </cell>
          <cell r="X1118" t="str">
            <v/>
          </cell>
          <cell r="Y1118" t="str">
            <v/>
          </cell>
          <cell r="Z1118" t="str">
            <v/>
          </cell>
          <cell r="AA1118" t="str">
            <v/>
          </cell>
          <cell r="AB1118" t="str">
            <v/>
          </cell>
          <cell r="AC1118" t="str">
            <v/>
          </cell>
        </row>
        <row r="1119">
          <cell r="A1119">
            <v>522987</v>
          </cell>
          <cell r="B1119" t="str">
            <v>الاء الاكشر</v>
          </cell>
          <cell r="C1119" t="str">
            <v>محمدخير</v>
          </cell>
          <cell r="D1119" t="str">
            <v>ميساء</v>
          </cell>
          <cell r="E1119" t="str">
            <v>أنثى</v>
          </cell>
          <cell r="F1119" t="str">
            <v>دمشق</v>
          </cell>
          <cell r="G1119">
            <v>34177</v>
          </cell>
          <cell r="H1119" t="str">
            <v>العربية السورية</v>
          </cell>
          <cell r="I1119" t="str">
            <v>الرابعة</v>
          </cell>
          <cell r="J1119" t="str">
            <v>أدبي</v>
          </cell>
          <cell r="Q1119" t="str">
            <v/>
          </cell>
          <cell r="R1119" t="str">
            <v>ALAA ALAKSHAR</v>
          </cell>
          <cell r="S1119" t="str">
            <v>MHD ALKHIER</v>
          </cell>
          <cell r="T1119" t="str">
            <v>MAYSAA</v>
          </cell>
          <cell r="U1119" t="str">
            <v>DAMASCUS</v>
          </cell>
          <cell r="V1119" t="str">
            <v/>
          </cell>
          <cell r="W1119" t="str">
            <v/>
          </cell>
          <cell r="X1119" t="str">
            <v/>
          </cell>
          <cell r="Y1119" t="str">
            <v/>
          </cell>
          <cell r="Z1119" t="str">
            <v/>
          </cell>
          <cell r="AA1119" t="str">
            <v/>
          </cell>
          <cell r="AB1119" t="str">
            <v/>
          </cell>
          <cell r="AC1119" t="str">
            <v/>
          </cell>
        </row>
        <row r="1120">
          <cell r="A1120">
            <v>522990</v>
          </cell>
          <cell r="B1120" t="str">
            <v>الاء الدرة</v>
          </cell>
          <cell r="C1120" t="str">
            <v>بشير</v>
          </cell>
          <cell r="D1120" t="str">
            <v>فطمة</v>
          </cell>
          <cell r="E1120" t="str">
            <v/>
          </cell>
          <cell r="F1120" t="str">
            <v/>
          </cell>
          <cell r="G1120" t="str">
            <v/>
          </cell>
          <cell r="I1120" t="str">
            <v>الرابعة</v>
          </cell>
          <cell r="K1120" t="str">
            <v/>
          </cell>
          <cell r="L1120" t="str">
            <v/>
          </cell>
          <cell r="M1120" t="str">
            <v/>
          </cell>
          <cell r="Q1120" t="str">
            <v/>
          </cell>
          <cell r="R1120" t="str">
            <v/>
          </cell>
          <cell r="S1120" t="str">
            <v/>
          </cell>
          <cell r="T1120" t="str">
            <v/>
          </cell>
          <cell r="U1120" t="str">
            <v/>
          </cell>
          <cell r="V1120" t="str">
            <v/>
          </cell>
          <cell r="W1120" t="str">
            <v/>
          </cell>
          <cell r="X1120" t="str">
            <v/>
          </cell>
          <cell r="Y1120" t="str">
            <v/>
          </cell>
          <cell r="Z1120" t="str">
            <v/>
          </cell>
          <cell r="AA1120" t="str">
            <v/>
          </cell>
          <cell r="AB1120" t="str">
            <v>م</v>
          </cell>
          <cell r="AC1120" t="str">
            <v/>
          </cell>
        </row>
        <row r="1121">
          <cell r="A1121">
            <v>522996</v>
          </cell>
          <cell r="B1121" t="str">
            <v>الاء حوريه</v>
          </cell>
          <cell r="C1121" t="str">
            <v>محمد</v>
          </cell>
          <cell r="D1121" t="str">
            <v>انعام</v>
          </cell>
          <cell r="E1121" t="str">
            <v>أنثى</v>
          </cell>
          <cell r="F1121" t="str">
            <v>بلودان</v>
          </cell>
          <cell r="G1121" t="str">
            <v>5/7/1989</v>
          </cell>
          <cell r="H1121" t="str">
            <v>العربية السورية</v>
          </cell>
          <cell r="I1121" t="str">
            <v>الثالثة</v>
          </cell>
          <cell r="J1121" t="str">
            <v>أدبي</v>
          </cell>
          <cell r="K1121" t="str">
            <v>2013</v>
          </cell>
          <cell r="L1121" t="str">
            <v>ريف دمشق</v>
          </cell>
          <cell r="Q1121" t="str">
            <v/>
          </cell>
          <cell r="R1121" t="str">
            <v>ALAA HOURIA</v>
          </cell>
          <cell r="S1121" t="str">
            <v>MOHAMMAD</v>
          </cell>
          <cell r="T1121" t="str">
            <v>ANAM</v>
          </cell>
          <cell r="U1121" t="str">
            <v>DAMASCUS</v>
          </cell>
          <cell r="V1121" t="str">
            <v/>
          </cell>
          <cell r="W1121" t="str">
            <v/>
          </cell>
          <cell r="X1121" t="str">
            <v/>
          </cell>
          <cell r="Y1121" t="str">
            <v/>
          </cell>
          <cell r="Z1121" t="str">
            <v/>
          </cell>
          <cell r="AA1121" t="str">
            <v/>
          </cell>
          <cell r="AB1121" t="str">
            <v/>
          </cell>
          <cell r="AC1121" t="str">
            <v/>
          </cell>
        </row>
        <row r="1122">
          <cell r="A1122">
            <v>522999</v>
          </cell>
          <cell r="B1122" t="str">
            <v>الاء طعمه</v>
          </cell>
          <cell r="C1122" t="str">
            <v>عدنان</v>
          </cell>
          <cell r="D1122" t="str">
            <v>بثينه</v>
          </cell>
          <cell r="E1122" t="str">
            <v>أنثى</v>
          </cell>
          <cell r="F1122" t="str">
            <v>حموره</v>
          </cell>
          <cell r="G1122">
            <v>33239</v>
          </cell>
          <cell r="H1122" t="str">
            <v>العربية السورية</v>
          </cell>
          <cell r="I1122" t="str">
            <v>الرابعة</v>
          </cell>
          <cell r="J1122" t="str">
            <v>فنون نسوية</v>
          </cell>
          <cell r="K1122">
            <v>2009</v>
          </cell>
          <cell r="Q1122" t="str">
            <v/>
          </cell>
          <cell r="R1122" t="str">
            <v>alaa toma</v>
          </cell>
          <cell r="S1122" t="str">
            <v>adnan</v>
          </cell>
          <cell r="T1122" t="str">
            <v>bothina</v>
          </cell>
          <cell r="U1122" t="str">
            <v>hamora</v>
          </cell>
          <cell r="V1122" t="str">
            <v/>
          </cell>
          <cell r="W1122" t="str">
            <v/>
          </cell>
          <cell r="X1122" t="str">
            <v/>
          </cell>
          <cell r="Y1122" t="str">
            <v/>
          </cell>
          <cell r="Z1122" t="str">
            <v/>
          </cell>
          <cell r="AA1122" t="str">
            <v/>
          </cell>
          <cell r="AB1122" t="str">
            <v/>
          </cell>
          <cell r="AC1122" t="str">
            <v/>
          </cell>
        </row>
        <row r="1123">
          <cell r="A1123">
            <v>523003</v>
          </cell>
          <cell r="B1123" t="str">
            <v>البتول علي</v>
          </cell>
          <cell r="C1123" t="str">
            <v>يونس</v>
          </cell>
          <cell r="D1123" t="str">
            <v>سهيلا</v>
          </cell>
          <cell r="E1123" t="str">
            <v>أنثى</v>
          </cell>
          <cell r="F1123" t="str">
            <v>دمشق</v>
          </cell>
          <cell r="G1123">
            <v>35237</v>
          </cell>
          <cell r="H1123" t="str">
            <v>العربية السورية</v>
          </cell>
          <cell r="I1123" t="str">
            <v>الرابعة</v>
          </cell>
          <cell r="J1123" t="str">
            <v>أدبي</v>
          </cell>
          <cell r="Q1123" t="str">
            <v/>
          </cell>
          <cell r="R1123" t="str">
            <v>ALBATOUL ALALI</v>
          </cell>
          <cell r="S1123" t="str">
            <v>YOUNEIS</v>
          </cell>
          <cell r="T1123" t="str">
            <v>SUHELA</v>
          </cell>
          <cell r="U1123" t="str">
            <v>DAMASCUS</v>
          </cell>
          <cell r="V1123" t="str">
            <v/>
          </cell>
          <cell r="W1123" t="str">
            <v/>
          </cell>
          <cell r="X1123" t="str">
            <v/>
          </cell>
          <cell r="Y1123" t="str">
            <v/>
          </cell>
          <cell r="Z1123" t="str">
            <v/>
          </cell>
          <cell r="AA1123" t="str">
            <v/>
          </cell>
          <cell r="AB1123" t="str">
            <v/>
          </cell>
          <cell r="AC1123" t="str">
            <v/>
          </cell>
        </row>
        <row r="1124">
          <cell r="A1124">
            <v>523004</v>
          </cell>
          <cell r="B1124" t="str">
            <v>الزهراء الخلف</v>
          </cell>
          <cell r="C1124" t="str">
            <v>احمد</v>
          </cell>
          <cell r="D1124" t="str">
            <v>جميله</v>
          </cell>
          <cell r="E1124" t="str">
            <v>أنثى</v>
          </cell>
          <cell r="F1124" t="str">
            <v>تسيل</v>
          </cell>
          <cell r="G1124">
            <v>35179</v>
          </cell>
          <cell r="H1124" t="str">
            <v>العربية السورية</v>
          </cell>
          <cell r="I1124" t="str">
            <v>الثالثة</v>
          </cell>
          <cell r="J1124" t="str">
            <v>علمي</v>
          </cell>
          <cell r="Q1124" t="str">
            <v/>
          </cell>
          <cell r="R1124" t="str">
            <v>ALZAHRAA ALKHALAF</v>
          </cell>
          <cell r="S1124" t="str">
            <v>AHMAD</v>
          </cell>
          <cell r="T1124" t="str">
            <v>JAMELHA</v>
          </cell>
          <cell r="U1124" t="str">
            <v>DARAA</v>
          </cell>
          <cell r="V1124" t="str">
            <v/>
          </cell>
          <cell r="W1124" t="str">
            <v/>
          </cell>
          <cell r="X1124" t="str">
            <v/>
          </cell>
          <cell r="Y1124" t="str">
            <v/>
          </cell>
          <cell r="Z1124" t="str">
            <v/>
          </cell>
          <cell r="AA1124" t="str">
            <v/>
          </cell>
          <cell r="AB1124" t="str">
            <v/>
          </cell>
          <cell r="AC1124" t="str">
            <v/>
          </cell>
        </row>
        <row r="1125">
          <cell r="A1125">
            <v>523008</v>
          </cell>
          <cell r="B1125" t="str">
            <v>الفت برهان</v>
          </cell>
          <cell r="C1125" t="str">
            <v>محمد</v>
          </cell>
          <cell r="D1125" t="str">
            <v>رانيه</v>
          </cell>
          <cell r="E1125" t="str">
            <v>أنثى</v>
          </cell>
          <cell r="F1125" t="str">
            <v>زبداني</v>
          </cell>
          <cell r="G1125">
            <v>34477</v>
          </cell>
          <cell r="H1125" t="str">
            <v>العربية السورية</v>
          </cell>
          <cell r="I1125" t="str">
            <v>الرابعة</v>
          </cell>
          <cell r="J1125" t="str">
            <v>أدبي</v>
          </cell>
          <cell r="K1125">
            <v>2011</v>
          </cell>
          <cell r="Q1125" t="str">
            <v/>
          </cell>
          <cell r="R1125" t="str">
            <v>ELFAT BOURHAN</v>
          </cell>
          <cell r="S1125" t="str">
            <v>MOHAMMAD</v>
          </cell>
          <cell r="T1125" t="str">
            <v>RANIA</v>
          </cell>
          <cell r="U1125" t="str">
            <v>DAMASCUS</v>
          </cell>
          <cell r="V1125" t="str">
            <v/>
          </cell>
          <cell r="W1125" t="str">
            <v/>
          </cell>
          <cell r="X1125" t="str">
            <v/>
          </cell>
          <cell r="Y1125" t="str">
            <v/>
          </cell>
          <cell r="Z1125" t="str">
            <v/>
          </cell>
          <cell r="AA1125" t="str">
            <v/>
          </cell>
          <cell r="AB1125" t="str">
            <v/>
          </cell>
          <cell r="AC1125" t="str">
            <v/>
          </cell>
        </row>
        <row r="1126">
          <cell r="A1126">
            <v>523012</v>
          </cell>
          <cell r="B1126" t="str">
            <v>الهام ابراهيم</v>
          </cell>
          <cell r="C1126" t="str">
            <v>نورالدين</v>
          </cell>
          <cell r="D1126" t="str">
            <v>نعمه</v>
          </cell>
          <cell r="E1126" t="str">
            <v>أنثى</v>
          </cell>
          <cell r="F1126" t="str">
            <v>السيدة زينب</v>
          </cell>
          <cell r="G1126">
            <v>29787</v>
          </cell>
          <cell r="H1126" t="str">
            <v>العربية السورية</v>
          </cell>
          <cell r="I1126" t="str">
            <v>الرابعة</v>
          </cell>
          <cell r="J1126" t="str">
            <v>أدبي</v>
          </cell>
          <cell r="L1126" t="str">
            <v>القنيطرة</v>
          </cell>
          <cell r="Q1126" t="str">
            <v/>
          </cell>
          <cell r="R1126" t="str">
            <v>ELHAM EBRAHIM</v>
          </cell>
          <cell r="S1126" t="str">
            <v>NOUR EDDIN</v>
          </cell>
          <cell r="T1126" t="str">
            <v>NEMAH</v>
          </cell>
          <cell r="U1126" t="str">
            <v>ALSAYEDA ZINAB</v>
          </cell>
          <cell r="V1126" t="str">
            <v/>
          </cell>
          <cell r="W1126" t="str">
            <v/>
          </cell>
          <cell r="X1126" t="str">
            <v/>
          </cell>
          <cell r="Y1126" t="str">
            <v/>
          </cell>
          <cell r="Z1126" t="str">
            <v/>
          </cell>
          <cell r="AA1126" t="str">
            <v/>
          </cell>
          <cell r="AB1126" t="str">
            <v/>
          </cell>
          <cell r="AC1126" t="str">
            <v/>
          </cell>
        </row>
        <row r="1127">
          <cell r="A1127">
            <v>523013</v>
          </cell>
          <cell r="B1127" t="str">
            <v>الهام المهاوش</v>
          </cell>
          <cell r="C1127" t="str">
            <v>أحمد</v>
          </cell>
          <cell r="D1127" t="str">
            <v>حمده</v>
          </cell>
          <cell r="E1127" t="str">
            <v>أنثى</v>
          </cell>
          <cell r="F1127" t="str">
            <v>السيدة زينب</v>
          </cell>
          <cell r="G1127" t="str">
            <v>9/1/1991</v>
          </cell>
          <cell r="H1127" t="str">
            <v>العربية السورية</v>
          </cell>
          <cell r="I1127" t="str">
            <v>الرابعة</v>
          </cell>
          <cell r="J1127" t="str">
            <v>أدبي</v>
          </cell>
          <cell r="K1127">
            <v>2016</v>
          </cell>
          <cell r="L1127" t="str">
            <v>القنيطرة</v>
          </cell>
          <cell r="Q1127" t="str">
            <v/>
          </cell>
          <cell r="R1127" t="str">
            <v>elham almahawesh</v>
          </cell>
          <cell r="S1127" t="str">
            <v>ahmad</v>
          </cell>
          <cell r="T1127" t="str">
            <v>hamda</v>
          </cell>
          <cell r="U1127" t="str">
            <v>alsaeda zaenab</v>
          </cell>
          <cell r="V1127" t="str">
            <v/>
          </cell>
          <cell r="W1127" t="str">
            <v/>
          </cell>
          <cell r="X1127" t="str">
            <v/>
          </cell>
          <cell r="Y1127" t="str">
            <v/>
          </cell>
          <cell r="Z1127" t="str">
            <v/>
          </cell>
          <cell r="AA1127" t="str">
            <v/>
          </cell>
          <cell r="AB1127" t="str">
            <v/>
          </cell>
          <cell r="AC1127" t="str">
            <v/>
          </cell>
        </row>
        <row r="1128">
          <cell r="A1128">
            <v>523014</v>
          </cell>
          <cell r="B1128" t="str">
            <v>الهام مسعود</v>
          </cell>
          <cell r="C1128" t="str">
            <v>نواف</v>
          </cell>
          <cell r="D1128" t="str">
            <v>عزيزه</v>
          </cell>
          <cell r="E1128" t="str">
            <v>أنثى</v>
          </cell>
          <cell r="F1128" t="str">
            <v>شطحه</v>
          </cell>
          <cell r="G1128">
            <v>34632</v>
          </cell>
          <cell r="H1128" t="str">
            <v>العربية السورية</v>
          </cell>
          <cell r="I1128" t="str">
            <v>الرابعة</v>
          </cell>
          <cell r="J1128" t="str">
            <v>أدبي</v>
          </cell>
          <cell r="Q1128" t="str">
            <v/>
          </cell>
          <cell r="R1128" t="str">
            <v>elaham masouad</v>
          </cell>
          <cell r="S1128" t="str">
            <v>nawaf</v>
          </cell>
          <cell r="T1128" t="str">
            <v>azeza</v>
          </cell>
          <cell r="U1128" t="str">
            <v>shatha</v>
          </cell>
          <cell r="V1128" t="str">
            <v/>
          </cell>
          <cell r="W1128" t="str">
            <v/>
          </cell>
          <cell r="X1128" t="str">
            <v/>
          </cell>
          <cell r="Y1128" t="str">
            <v/>
          </cell>
          <cell r="Z1128" t="str">
            <v/>
          </cell>
          <cell r="AA1128" t="str">
            <v/>
          </cell>
          <cell r="AB1128" t="str">
            <v/>
          </cell>
          <cell r="AC1128" t="str">
            <v/>
          </cell>
        </row>
        <row r="1129">
          <cell r="A1129">
            <v>523015</v>
          </cell>
          <cell r="B1129" t="str">
            <v>امارة النقار</v>
          </cell>
          <cell r="C1129" t="str">
            <v>اديب</v>
          </cell>
          <cell r="D1129" t="str">
            <v>بشرى</v>
          </cell>
          <cell r="E1129" t="str">
            <v>أنثى</v>
          </cell>
          <cell r="F1129" t="str">
            <v>بقليون</v>
          </cell>
          <cell r="G1129">
            <v>35440</v>
          </cell>
          <cell r="H1129" t="str">
            <v>العربية السورية</v>
          </cell>
          <cell r="I1129" t="str">
            <v>الثالثة</v>
          </cell>
          <cell r="J1129" t="str">
            <v>أدبي</v>
          </cell>
          <cell r="K1129" t="str">
            <v/>
          </cell>
          <cell r="Q1129" t="str">
            <v/>
          </cell>
          <cell r="R1129" t="str">
            <v>AMARA ALNAKAR</v>
          </cell>
          <cell r="S1129" t="str">
            <v>ADIB</v>
          </cell>
          <cell r="T1129" t="str">
            <v>BOSHRA</v>
          </cell>
          <cell r="U1129" t="str">
            <v>DAMASCUS</v>
          </cell>
          <cell r="V1129" t="str">
            <v/>
          </cell>
          <cell r="W1129" t="str">
            <v/>
          </cell>
          <cell r="X1129" t="str">
            <v/>
          </cell>
          <cell r="Y1129" t="str">
            <v/>
          </cell>
          <cell r="Z1129" t="str">
            <v/>
          </cell>
          <cell r="AA1129" t="str">
            <v/>
          </cell>
          <cell r="AB1129" t="str">
            <v/>
          </cell>
          <cell r="AC1129" t="str">
            <v/>
          </cell>
        </row>
        <row r="1130">
          <cell r="A1130">
            <v>523016</v>
          </cell>
          <cell r="B1130" t="str">
            <v>امال العلام</v>
          </cell>
          <cell r="C1130" t="str">
            <v/>
          </cell>
          <cell r="D1130" t="str">
            <v/>
          </cell>
          <cell r="E1130" t="str">
            <v/>
          </cell>
          <cell r="F1130" t="str">
            <v/>
          </cell>
          <cell r="G1130" t="str">
            <v/>
          </cell>
          <cell r="I1130" t="str">
            <v>الثالثة</v>
          </cell>
          <cell r="K1130" t="str">
            <v/>
          </cell>
          <cell r="L1130" t="str">
            <v/>
          </cell>
          <cell r="M1130" t="str">
            <v/>
          </cell>
          <cell r="Q1130" t="str">
            <v/>
          </cell>
          <cell r="R1130" t="str">
            <v/>
          </cell>
          <cell r="S1130" t="str">
            <v/>
          </cell>
          <cell r="T1130" t="str">
            <v/>
          </cell>
          <cell r="U1130" t="str">
            <v/>
          </cell>
          <cell r="V1130" t="str">
            <v/>
          </cell>
          <cell r="W1130" t="str">
            <v/>
          </cell>
          <cell r="X1130" t="str">
            <v/>
          </cell>
          <cell r="Y1130" t="str">
            <v/>
          </cell>
          <cell r="Z1130" t="str">
            <v/>
          </cell>
          <cell r="AA1130" t="str">
            <v/>
          </cell>
          <cell r="AB1130" t="str">
            <v/>
          </cell>
          <cell r="AC1130" t="str">
            <v/>
          </cell>
        </row>
        <row r="1131">
          <cell r="A1131">
            <v>523019</v>
          </cell>
          <cell r="B1131" t="str">
            <v>اماني اقبيق</v>
          </cell>
          <cell r="C1131" t="str">
            <v>محمدجلال</v>
          </cell>
          <cell r="D1131" t="str">
            <v>حنان</v>
          </cell>
          <cell r="E1131" t="str">
            <v>أنثى</v>
          </cell>
          <cell r="F1131" t="str">
            <v>دمشق</v>
          </cell>
          <cell r="G1131">
            <v>28856</v>
          </cell>
          <cell r="H1131" t="str">
            <v>العربية السورية</v>
          </cell>
          <cell r="I1131" t="str">
            <v>الرابعة</v>
          </cell>
          <cell r="J1131" t="str">
            <v>علمي</v>
          </cell>
          <cell r="K1131" t="str">
            <v/>
          </cell>
          <cell r="Q1131" t="str">
            <v/>
          </cell>
          <cell r="R1131" t="str">
            <v>AMANI AKBIK</v>
          </cell>
          <cell r="S1131" t="str">
            <v>MHD JALAL</v>
          </cell>
          <cell r="T1131" t="str">
            <v>HANAN</v>
          </cell>
          <cell r="U1131" t="str">
            <v>DAMASCUS</v>
          </cell>
          <cell r="V1131" t="str">
            <v/>
          </cell>
          <cell r="W1131" t="str">
            <v/>
          </cell>
          <cell r="X1131" t="str">
            <v/>
          </cell>
          <cell r="Y1131" t="str">
            <v/>
          </cell>
          <cell r="Z1131" t="str">
            <v/>
          </cell>
          <cell r="AA1131" t="str">
            <v/>
          </cell>
          <cell r="AB1131" t="str">
            <v/>
          </cell>
          <cell r="AC1131" t="str">
            <v/>
          </cell>
        </row>
        <row r="1132">
          <cell r="A1132">
            <v>523020</v>
          </cell>
          <cell r="B1132" t="str">
            <v>اماني الاحمد</v>
          </cell>
          <cell r="C1132" t="str">
            <v>حسين</v>
          </cell>
          <cell r="D1132" t="str">
            <v>ابتسام</v>
          </cell>
          <cell r="E1132" t="str">
            <v>أنثى</v>
          </cell>
          <cell r="F1132" t="str">
            <v>دمشق</v>
          </cell>
          <cell r="G1132">
            <v>34782</v>
          </cell>
          <cell r="H1132" t="str">
            <v>العربية السورية</v>
          </cell>
          <cell r="I1132" t="str">
            <v>الرابعة</v>
          </cell>
          <cell r="J1132" t="str">
            <v>فنون نسوية</v>
          </cell>
          <cell r="K1132" t="str">
            <v/>
          </cell>
          <cell r="Q1132" t="str">
            <v/>
          </cell>
          <cell r="R1132" t="str">
            <v>AMANY ALAHMAD</v>
          </cell>
          <cell r="S1132" t="str">
            <v>HUSIEEN</v>
          </cell>
          <cell r="T1132" t="str">
            <v>IBTESAM</v>
          </cell>
          <cell r="U1132" t="str">
            <v>DAMASCUS</v>
          </cell>
          <cell r="V1132" t="str">
            <v/>
          </cell>
          <cell r="W1132" t="str">
            <v/>
          </cell>
          <cell r="X1132" t="str">
            <v/>
          </cell>
          <cell r="Y1132" t="str">
            <v/>
          </cell>
          <cell r="Z1132" t="str">
            <v/>
          </cell>
          <cell r="AA1132" t="str">
            <v/>
          </cell>
          <cell r="AB1132" t="str">
            <v/>
          </cell>
          <cell r="AC1132" t="str">
            <v/>
          </cell>
        </row>
        <row r="1133">
          <cell r="A1133">
            <v>523031</v>
          </cell>
          <cell r="B1133" t="str">
            <v>اميرة العثمان</v>
          </cell>
          <cell r="C1133" t="str">
            <v>نادر</v>
          </cell>
          <cell r="D1133" t="str">
            <v>عيوش</v>
          </cell>
          <cell r="E1133" t="str">
            <v>أنثى</v>
          </cell>
          <cell r="F1133" t="str">
            <v>كفر عويد</v>
          </cell>
          <cell r="G1133">
            <v>29099</v>
          </cell>
          <cell r="H1133" t="str">
            <v>العربية السورية</v>
          </cell>
          <cell r="I1133" t="str">
            <v>الرابعة</v>
          </cell>
          <cell r="J1133" t="str">
            <v>فنون نسوية</v>
          </cell>
          <cell r="K1133" t="str">
            <v/>
          </cell>
          <cell r="L1133" t="str">
            <v>ادلب</v>
          </cell>
          <cell r="Q1133" t="str">
            <v/>
          </cell>
          <cell r="R1133" t="str">
            <v>AMIERA ALOTMAN</v>
          </cell>
          <cell r="S1133" t="str">
            <v>NADER</v>
          </cell>
          <cell r="T1133" t="str">
            <v>AYOUISH</v>
          </cell>
          <cell r="U1133" t="str">
            <v>DAMASCUS</v>
          </cell>
          <cell r="V1133" t="str">
            <v/>
          </cell>
          <cell r="W1133" t="str">
            <v/>
          </cell>
          <cell r="X1133" t="str">
            <v/>
          </cell>
          <cell r="Y1133" t="str">
            <v/>
          </cell>
          <cell r="Z1133" t="str">
            <v/>
          </cell>
          <cell r="AA1133" t="str">
            <v/>
          </cell>
          <cell r="AB1133" t="str">
            <v/>
          </cell>
          <cell r="AC1133" t="str">
            <v/>
          </cell>
        </row>
        <row r="1134">
          <cell r="A1134">
            <v>523033</v>
          </cell>
          <cell r="B1134" t="str">
            <v>اميره شرف</v>
          </cell>
          <cell r="C1134" t="str">
            <v>علاءالدين</v>
          </cell>
          <cell r="D1134" t="str">
            <v>سلام</v>
          </cell>
          <cell r="E1134" t="str">
            <v>أنثى</v>
          </cell>
          <cell r="F1134" t="str">
            <v>نوى</v>
          </cell>
          <cell r="G1134" t="str">
            <v>1/1/1996</v>
          </cell>
          <cell r="H1134" t="str">
            <v>العربية السورية</v>
          </cell>
          <cell r="I1134" t="str">
            <v>الرابعة</v>
          </cell>
          <cell r="J1134" t="str">
            <v>أدبي</v>
          </cell>
          <cell r="K1134" t="str">
            <v>2014</v>
          </cell>
          <cell r="L1134" t="str">
            <v>درعا</v>
          </cell>
          <cell r="Q1134" t="str">
            <v/>
          </cell>
          <cell r="R1134" t="str">
            <v>AMIRE SHARAF</v>
          </cell>
          <cell r="S1134" t="str">
            <v>ALAA ALDIEN</v>
          </cell>
          <cell r="T1134" t="str">
            <v>SALAM</v>
          </cell>
          <cell r="U1134" t="str">
            <v>DARAA</v>
          </cell>
          <cell r="V1134" t="str">
            <v/>
          </cell>
          <cell r="W1134" t="str">
            <v/>
          </cell>
          <cell r="X1134" t="str">
            <v/>
          </cell>
          <cell r="Y1134" t="str">
            <v/>
          </cell>
          <cell r="Z1134" t="str">
            <v/>
          </cell>
          <cell r="AA1134" t="str">
            <v/>
          </cell>
          <cell r="AB1134" t="str">
            <v/>
          </cell>
          <cell r="AC1134" t="str">
            <v/>
          </cell>
        </row>
        <row r="1135">
          <cell r="A1135">
            <v>523036</v>
          </cell>
          <cell r="B1135" t="str">
            <v>اميمة القربي</v>
          </cell>
          <cell r="C1135" t="str">
            <v>معاوية</v>
          </cell>
          <cell r="D1135" t="str">
            <v>خزامى</v>
          </cell>
          <cell r="E1135" t="str">
            <v/>
          </cell>
          <cell r="F1135" t="str">
            <v/>
          </cell>
          <cell r="G1135" t="str">
            <v/>
          </cell>
          <cell r="I1135" t="str">
            <v>الثالثة</v>
          </cell>
          <cell r="K1135" t="str">
            <v/>
          </cell>
          <cell r="L1135" t="str">
            <v/>
          </cell>
          <cell r="M1135" t="str">
            <v/>
          </cell>
          <cell r="Q1135" t="str">
            <v/>
          </cell>
          <cell r="R1135" t="str">
            <v/>
          </cell>
          <cell r="S1135" t="str">
            <v/>
          </cell>
          <cell r="T1135" t="str">
            <v/>
          </cell>
          <cell r="U1135" t="str">
            <v/>
          </cell>
          <cell r="V1135" t="str">
            <v/>
          </cell>
          <cell r="W1135" t="str">
            <v/>
          </cell>
          <cell r="X1135" t="str">
            <v/>
          </cell>
          <cell r="Y1135" t="str">
            <v/>
          </cell>
          <cell r="Z1135" t="str">
            <v/>
          </cell>
          <cell r="AA1135" t="str">
            <v/>
          </cell>
          <cell r="AB1135" t="str">
            <v/>
          </cell>
          <cell r="AC1135" t="str">
            <v/>
          </cell>
        </row>
        <row r="1136">
          <cell r="A1136">
            <v>523041</v>
          </cell>
          <cell r="B1136" t="str">
            <v>انوار سمني</v>
          </cell>
          <cell r="C1136" t="str">
            <v>عبده</v>
          </cell>
          <cell r="D1136" t="str">
            <v>سعاد</v>
          </cell>
          <cell r="E1136" t="str">
            <v>أنثى</v>
          </cell>
          <cell r="F1136" t="str">
            <v>دمشق</v>
          </cell>
          <cell r="G1136">
            <v>34683</v>
          </cell>
          <cell r="H1136" t="str">
            <v>الفلسطينية السورية</v>
          </cell>
          <cell r="I1136" t="str">
            <v>الرابعة</v>
          </cell>
          <cell r="J1136" t="str">
            <v>أدبي</v>
          </cell>
          <cell r="K1136">
            <v>2013</v>
          </cell>
          <cell r="L1136" t="str">
            <v>ريف دمشق</v>
          </cell>
          <cell r="Q1136" t="str">
            <v/>
          </cell>
          <cell r="R1136" t="str">
            <v>ANWAR SMNI</v>
          </cell>
          <cell r="S1136" t="str">
            <v>ABDO</v>
          </cell>
          <cell r="T1136" t="str">
            <v>SUAD</v>
          </cell>
          <cell r="U1136" t="str">
            <v>DAMASCUS</v>
          </cell>
          <cell r="V1136" t="str">
            <v/>
          </cell>
          <cell r="W1136" t="str">
            <v/>
          </cell>
          <cell r="X1136" t="str">
            <v/>
          </cell>
          <cell r="Y1136" t="str">
            <v/>
          </cell>
          <cell r="Z1136" t="str">
            <v/>
          </cell>
          <cell r="AA1136" t="str">
            <v/>
          </cell>
          <cell r="AB1136" t="str">
            <v/>
          </cell>
          <cell r="AC1136" t="str">
            <v/>
          </cell>
        </row>
        <row r="1137">
          <cell r="A1137">
            <v>523042</v>
          </cell>
          <cell r="B1137" t="str">
            <v>ايات الابراهيم</v>
          </cell>
          <cell r="C1137" t="str">
            <v>منصور</v>
          </cell>
          <cell r="D1137" t="str">
            <v>فاطمه</v>
          </cell>
          <cell r="E1137" t="str">
            <v>أنثى</v>
          </cell>
          <cell r="F1137" t="str">
            <v>السيدة زينب</v>
          </cell>
          <cell r="G1137">
            <v>35604</v>
          </cell>
          <cell r="H1137" t="str">
            <v>العربية السورية</v>
          </cell>
          <cell r="I1137" t="str">
            <v>الرابعة</v>
          </cell>
          <cell r="J1137" t="str">
            <v>أدبي</v>
          </cell>
          <cell r="L1137" t="str">
            <v>القنيطرة</v>
          </cell>
          <cell r="Q1137" t="str">
            <v/>
          </cell>
          <cell r="R1137" t="str">
            <v>AYAT ALIBRAHIEM</v>
          </cell>
          <cell r="S1137" t="str">
            <v>MANSOUR</v>
          </cell>
          <cell r="T1137" t="str">
            <v>FATIMA</v>
          </cell>
          <cell r="U1137" t="str">
            <v>DAMASCUS</v>
          </cell>
          <cell r="V1137" t="str">
            <v/>
          </cell>
          <cell r="W1137" t="str">
            <v/>
          </cell>
          <cell r="X1137" t="str">
            <v/>
          </cell>
          <cell r="Y1137" t="str">
            <v/>
          </cell>
          <cell r="Z1137" t="str">
            <v/>
          </cell>
          <cell r="AA1137" t="str">
            <v/>
          </cell>
          <cell r="AB1137" t="str">
            <v/>
          </cell>
          <cell r="AC1137" t="str">
            <v/>
          </cell>
        </row>
        <row r="1138">
          <cell r="A1138">
            <v>523043</v>
          </cell>
          <cell r="B1138" t="str">
            <v>ايات الريس</v>
          </cell>
          <cell r="C1138" t="str">
            <v>احمد</v>
          </cell>
          <cell r="D1138" t="str">
            <v>صباح</v>
          </cell>
          <cell r="E1138" t="str">
            <v>أنثى</v>
          </cell>
          <cell r="F1138" t="str">
            <v>دمشق</v>
          </cell>
          <cell r="G1138">
            <v>35222</v>
          </cell>
          <cell r="H1138" t="str">
            <v>العربية السورية</v>
          </cell>
          <cell r="I1138" t="str">
            <v>الثانية</v>
          </cell>
          <cell r="J1138" t="str">
            <v>علمي</v>
          </cell>
          <cell r="Q1138" t="str">
            <v/>
          </cell>
          <cell r="R1138" t="str">
            <v>ayat alryes</v>
          </cell>
          <cell r="S1138" t="str">
            <v>ahmad</v>
          </cell>
          <cell r="T1138" t="str">
            <v>sabah</v>
          </cell>
          <cell r="U1138" t="str">
            <v>damascus</v>
          </cell>
          <cell r="V1138" t="str">
            <v/>
          </cell>
          <cell r="W1138" t="str">
            <v/>
          </cell>
          <cell r="X1138" t="str">
            <v/>
          </cell>
          <cell r="Y1138" t="str">
            <v/>
          </cell>
          <cell r="Z1138" t="str">
            <v/>
          </cell>
          <cell r="AA1138" t="str">
            <v/>
          </cell>
          <cell r="AB1138" t="str">
            <v/>
          </cell>
          <cell r="AC1138" t="str">
            <v/>
          </cell>
        </row>
        <row r="1139">
          <cell r="A1139">
            <v>523046</v>
          </cell>
          <cell r="B1139" t="str">
            <v>ايات زرزور</v>
          </cell>
          <cell r="C1139" t="str">
            <v>عبد الجليل</v>
          </cell>
          <cell r="D1139" t="str">
            <v>سمر</v>
          </cell>
          <cell r="E1139" t="str">
            <v>أنثى</v>
          </cell>
          <cell r="F1139" t="str">
            <v>دمشق</v>
          </cell>
          <cell r="G1139">
            <v>34122</v>
          </cell>
          <cell r="H1139" t="str">
            <v>العربية السورية</v>
          </cell>
          <cell r="I1139" t="str">
            <v>الثالثة</v>
          </cell>
          <cell r="J1139" t="str">
            <v>فنون نسوية</v>
          </cell>
          <cell r="Q1139" t="str">
            <v/>
          </cell>
          <cell r="R1139" t="str">
            <v>ayaat zarzour</v>
          </cell>
          <cell r="S1139" t="str">
            <v>abd ajlalil</v>
          </cell>
          <cell r="T1139" t="str">
            <v>samar</v>
          </cell>
          <cell r="U1139" t="str">
            <v>damascus</v>
          </cell>
          <cell r="V1139" t="str">
            <v/>
          </cell>
          <cell r="W1139" t="str">
            <v/>
          </cell>
          <cell r="X1139" t="str">
            <v/>
          </cell>
          <cell r="Y1139" t="str">
            <v/>
          </cell>
          <cell r="Z1139" t="str">
            <v/>
          </cell>
          <cell r="AA1139" t="str">
            <v/>
          </cell>
          <cell r="AB1139" t="str">
            <v/>
          </cell>
          <cell r="AC1139" t="str">
            <v/>
          </cell>
        </row>
        <row r="1140">
          <cell r="A1140">
            <v>523047</v>
          </cell>
          <cell r="B1140" t="str">
            <v xml:space="preserve">اية سليمان </v>
          </cell>
          <cell r="C1140" t="str">
            <v>اكرم</v>
          </cell>
          <cell r="D1140" t="str">
            <v>فدوى</v>
          </cell>
          <cell r="E1140" t="str">
            <v>أنثى</v>
          </cell>
          <cell r="F1140" t="str">
            <v>دمشق</v>
          </cell>
          <cell r="H1140" t="str">
            <v>العربية السورية</v>
          </cell>
          <cell r="I1140" t="str">
            <v>الثانية</v>
          </cell>
          <cell r="J1140" t="str">
            <v>علمي</v>
          </cell>
          <cell r="K1140">
            <v>2016</v>
          </cell>
        </row>
        <row r="1141">
          <cell r="A1141">
            <v>523050</v>
          </cell>
          <cell r="B1141" t="str">
            <v>ايمان بريكات</v>
          </cell>
          <cell r="C1141" t="str">
            <v>حاتم</v>
          </cell>
          <cell r="D1141" t="str">
            <v>نعامه</v>
          </cell>
          <cell r="E1141" t="str">
            <v>أنثى</v>
          </cell>
          <cell r="F1141" t="str">
            <v>دمشق</v>
          </cell>
          <cell r="G1141">
            <v>35681</v>
          </cell>
          <cell r="H1141" t="str">
            <v>العربية السورية</v>
          </cell>
          <cell r="I1141" t="str">
            <v>الثالثة</v>
          </cell>
          <cell r="J1141" t="str">
            <v>فنون نسوية</v>
          </cell>
          <cell r="K1141" t="str">
            <v/>
          </cell>
          <cell r="Q1141" t="str">
            <v/>
          </cell>
          <cell r="R1141" t="str">
            <v>EMAN BREKAT</v>
          </cell>
          <cell r="S1141" t="str">
            <v>HATEM</v>
          </cell>
          <cell r="T1141" t="str">
            <v>NAAMA</v>
          </cell>
          <cell r="U1141" t="str">
            <v>DAMASCUS</v>
          </cell>
          <cell r="V1141" t="str">
            <v/>
          </cell>
          <cell r="W1141" t="str">
            <v/>
          </cell>
          <cell r="X1141" t="str">
            <v/>
          </cell>
          <cell r="Y1141" t="str">
            <v/>
          </cell>
          <cell r="Z1141" t="str">
            <v/>
          </cell>
          <cell r="AA1141" t="str">
            <v/>
          </cell>
          <cell r="AB1141" t="str">
            <v/>
          </cell>
          <cell r="AC1141" t="str">
            <v/>
          </cell>
        </row>
        <row r="1142">
          <cell r="A1142">
            <v>523054</v>
          </cell>
          <cell r="B1142" t="str">
            <v>ايمان مصطفى</v>
          </cell>
          <cell r="C1142" t="str">
            <v>عيسى</v>
          </cell>
          <cell r="D1142" t="str">
            <v>فاطمة</v>
          </cell>
          <cell r="E1142" t="str">
            <v>أنثى</v>
          </cell>
          <cell r="F1142" t="str">
            <v>دمشق</v>
          </cell>
          <cell r="G1142">
            <v>35288</v>
          </cell>
          <cell r="H1142" t="str">
            <v>العربية السورية</v>
          </cell>
          <cell r="I1142" t="str">
            <v>الرابعة</v>
          </cell>
          <cell r="J1142" t="str">
            <v>علمي</v>
          </cell>
          <cell r="K1142" t="str">
            <v/>
          </cell>
          <cell r="Q1142" t="str">
            <v/>
          </cell>
          <cell r="R1142" t="str">
            <v>iman</v>
          </cell>
          <cell r="S1142" t="str">
            <v>issa</v>
          </cell>
          <cell r="T1142" t="str">
            <v>fatima</v>
          </cell>
          <cell r="U1142" t="str">
            <v>damas</v>
          </cell>
          <cell r="V1142" t="str">
            <v/>
          </cell>
          <cell r="W1142" t="str">
            <v/>
          </cell>
          <cell r="X1142" t="str">
            <v/>
          </cell>
          <cell r="Y1142" t="str">
            <v/>
          </cell>
          <cell r="Z1142" t="str">
            <v/>
          </cell>
          <cell r="AA1142" t="str">
            <v/>
          </cell>
          <cell r="AB1142" t="str">
            <v/>
          </cell>
          <cell r="AC1142" t="str">
            <v/>
          </cell>
        </row>
        <row r="1143">
          <cell r="A1143">
            <v>523055</v>
          </cell>
          <cell r="B1143" t="str">
            <v>ايمان نابلسي</v>
          </cell>
          <cell r="C1143" t="str">
            <v>مهاب</v>
          </cell>
          <cell r="D1143" t="str">
            <v>زبيده</v>
          </cell>
          <cell r="E1143" t="str">
            <v>أنثى</v>
          </cell>
          <cell r="F1143" t="str">
            <v>دمشق</v>
          </cell>
          <cell r="G1143">
            <v>35796</v>
          </cell>
          <cell r="H1143" t="str">
            <v>العربية السورية</v>
          </cell>
          <cell r="I1143" t="str">
            <v>الثالثة</v>
          </cell>
          <cell r="J1143" t="str">
            <v>فنون نسوية</v>
          </cell>
          <cell r="K1143" t="str">
            <v/>
          </cell>
          <cell r="Q1143" t="str">
            <v/>
          </cell>
          <cell r="R1143" t="str">
            <v>EMAN NABLSI</v>
          </cell>
          <cell r="S1143" t="str">
            <v>MOHAB</v>
          </cell>
          <cell r="T1143" t="str">
            <v>ZUBIDA</v>
          </cell>
          <cell r="U1143" t="str">
            <v>DAMASCUS</v>
          </cell>
          <cell r="V1143" t="str">
            <v/>
          </cell>
          <cell r="W1143" t="str">
            <v/>
          </cell>
          <cell r="X1143" t="str">
            <v/>
          </cell>
          <cell r="Y1143" t="str">
            <v/>
          </cell>
          <cell r="Z1143" t="str">
            <v/>
          </cell>
          <cell r="AA1143" t="str">
            <v/>
          </cell>
          <cell r="AB1143" t="str">
            <v/>
          </cell>
          <cell r="AC1143" t="str">
            <v/>
          </cell>
        </row>
        <row r="1144">
          <cell r="A1144">
            <v>523056</v>
          </cell>
          <cell r="B1144" t="str">
            <v>ايناس أبوقش</v>
          </cell>
          <cell r="C1144" t="str">
            <v>محمد خالد</v>
          </cell>
          <cell r="D1144" t="str">
            <v>نعمه</v>
          </cell>
          <cell r="E1144" t="str">
            <v>أنثى</v>
          </cell>
          <cell r="F1144" t="str">
            <v>التل</v>
          </cell>
          <cell r="G1144">
            <v>35076</v>
          </cell>
          <cell r="H1144" t="str">
            <v>العربية السورية</v>
          </cell>
          <cell r="I1144" t="str">
            <v>الثالثة</v>
          </cell>
          <cell r="J1144" t="str">
            <v>علمي</v>
          </cell>
          <cell r="K1144" t="str">
            <v/>
          </cell>
          <cell r="Q1144" t="str">
            <v/>
          </cell>
          <cell r="R1144" t="str">
            <v>ENAS ABO KASH</v>
          </cell>
          <cell r="S1144" t="str">
            <v>MHD KHALIED</v>
          </cell>
          <cell r="T1144" t="str">
            <v>NEMHA</v>
          </cell>
          <cell r="U1144" t="str">
            <v>DAMAS SUBURB</v>
          </cell>
          <cell r="V1144" t="str">
            <v/>
          </cell>
          <cell r="W1144" t="str">
            <v/>
          </cell>
          <cell r="X1144" t="str">
            <v/>
          </cell>
          <cell r="Y1144" t="str">
            <v/>
          </cell>
          <cell r="Z1144" t="str">
            <v/>
          </cell>
          <cell r="AA1144" t="str">
            <v/>
          </cell>
          <cell r="AB1144" t="str">
            <v/>
          </cell>
          <cell r="AC1144" t="str">
            <v/>
          </cell>
        </row>
        <row r="1145">
          <cell r="A1145">
            <v>523062</v>
          </cell>
          <cell r="B1145" t="str">
            <v>ايه شيخو</v>
          </cell>
          <cell r="C1145" t="str">
            <v>رائد</v>
          </cell>
          <cell r="D1145" t="str">
            <v>نسرين</v>
          </cell>
          <cell r="E1145" t="str">
            <v>أنثى</v>
          </cell>
          <cell r="F1145" t="str">
            <v>دمشق</v>
          </cell>
          <cell r="G1145">
            <v>35654</v>
          </cell>
          <cell r="H1145" t="str">
            <v>العربية السورية</v>
          </cell>
          <cell r="I1145" t="str">
            <v>الرابعة</v>
          </cell>
          <cell r="J1145" t="str">
            <v>علمي</v>
          </cell>
        </row>
        <row r="1146">
          <cell r="A1146">
            <v>523063</v>
          </cell>
          <cell r="B1146" t="str">
            <v>ايه عباس</v>
          </cell>
          <cell r="C1146" t="str">
            <v>حافظ</v>
          </cell>
          <cell r="D1146" t="str">
            <v>سلوى</v>
          </cell>
          <cell r="E1146" t="str">
            <v>أنثى</v>
          </cell>
          <cell r="F1146" t="str">
            <v>هامه</v>
          </cell>
          <cell r="G1146">
            <v>35997</v>
          </cell>
          <cell r="H1146" t="str">
            <v>العربية السورية</v>
          </cell>
          <cell r="I1146" t="str">
            <v>الثالثة</v>
          </cell>
          <cell r="J1146" t="str">
            <v>أدبي</v>
          </cell>
          <cell r="K1146" t="str">
            <v/>
          </cell>
          <cell r="Q1146" t="str">
            <v/>
          </cell>
          <cell r="R1146" t="str">
            <v>AYA ABBAS</v>
          </cell>
          <cell r="S1146" t="str">
            <v>HAFEZ</v>
          </cell>
          <cell r="T1146" t="str">
            <v>SALWA</v>
          </cell>
          <cell r="U1146" t="str">
            <v>DAMAS SUBURB</v>
          </cell>
          <cell r="V1146" t="str">
            <v/>
          </cell>
          <cell r="W1146" t="str">
            <v/>
          </cell>
          <cell r="X1146" t="str">
            <v/>
          </cell>
          <cell r="Y1146" t="str">
            <v/>
          </cell>
          <cell r="Z1146" t="str">
            <v/>
          </cell>
          <cell r="AA1146" t="str">
            <v/>
          </cell>
          <cell r="AB1146" t="str">
            <v/>
          </cell>
          <cell r="AC1146" t="str">
            <v/>
          </cell>
        </row>
        <row r="1147">
          <cell r="A1147">
            <v>523067</v>
          </cell>
          <cell r="B1147" t="str">
            <v>باسمة العامود</v>
          </cell>
          <cell r="C1147" t="str">
            <v>نورس</v>
          </cell>
          <cell r="D1147" t="str">
            <v>سميحة</v>
          </cell>
          <cell r="E1147" t="str">
            <v>أنثى</v>
          </cell>
          <cell r="F1147" t="str">
            <v>سلميه</v>
          </cell>
          <cell r="G1147">
            <v>28584</v>
          </cell>
          <cell r="H1147" t="str">
            <v>العربية السورية</v>
          </cell>
          <cell r="I1147" t="str">
            <v>الرابعة</v>
          </cell>
          <cell r="J1147" t="str">
            <v>علمي</v>
          </cell>
          <cell r="Q1147" t="str">
            <v/>
          </cell>
          <cell r="R1147" t="str">
            <v>BASEMA ALAAMOUD</v>
          </cell>
          <cell r="S1147" t="str">
            <v>NAWRAS</v>
          </cell>
          <cell r="T1147" t="str">
            <v>SAMIEHA</v>
          </cell>
          <cell r="U1147" t="str">
            <v>DAMASCUS</v>
          </cell>
          <cell r="V1147" t="str">
            <v/>
          </cell>
          <cell r="W1147" t="str">
            <v/>
          </cell>
          <cell r="X1147" t="str">
            <v/>
          </cell>
          <cell r="Y1147" t="str">
            <v/>
          </cell>
          <cell r="Z1147" t="str">
            <v/>
          </cell>
          <cell r="AA1147" t="str">
            <v/>
          </cell>
          <cell r="AB1147" t="str">
            <v/>
          </cell>
          <cell r="AC1147" t="str">
            <v/>
          </cell>
        </row>
        <row r="1148">
          <cell r="A1148">
            <v>523068</v>
          </cell>
          <cell r="B1148" t="str">
            <v>باسمه كمال الدين</v>
          </cell>
          <cell r="C1148" t="str">
            <v>خالد</v>
          </cell>
          <cell r="D1148" t="str">
            <v>فاطمه</v>
          </cell>
          <cell r="E1148" t="str">
            <v/>
          </cell>
          <cell r="F1148" t="str">
            <v/>
          </cell>
          <cell r="G1148" t="str">
            <v/>
          </cell>
          <cell r="I1148" t="str">
            <v>الثالثة</v>
          </cell>
          <cell r="K1148" t="str">
            <v/>
          </cell>
          <cell r="L1148" t="str">
            <v/>
          </cell>
          <cell r="M1148" t="str">
            <v/>
          </cell>
          <cell r="Q1148" t="str">
            <v/>
          </cell>
          <cell r="R1148" t="str">
            <v/>
          </cell>
          <cell r="S1148" t="str">
            <v/>
          </cell>
          <cell r="T1148" t="str">
            <v/>
          </cell>
          <cell r="U1148" t="str">
            <v/>
          </cell>
          <cell r="V1148" t="str">
            <v/>
          </cell>
          <cell r="W1148" t="str">
            <v/>
          </cell>
          <cell r="X1148" t="str">
            <v/>
          </cell>
          <cell r="Y1148" t="str">
            <v/>
          </cell>
          <cell r="Z1148" t="str">
            <v/>
          </cell>
          <cell r="AA1148" t="str">
            <v/>
          </cell>
          <cell r="AB1148" t="str">
            <v>م</v>
          </cell>
          <cell r="AC1148" t="str">
            <v/>
          </cell>
        </row>
        <row r="1149">
          <cell r="A1149">
            <v>523071</v>
          </cell>
          <cell r="B1149" t="str">
            <v>بتول داؤود</v>
          </cell>
          <cell r="C1149" t="str">
            <v>عبداللطيف</v>
          </cell>
          <cell r="D1149" t="str">
            <v>هيام</v>
          </cell>
          <cell r="E1149" t="str">
            <v>أنثى</v>
          </cell>
          <cell r="F1149" t="str">
            <v>البهلولية</v>
          </cell>
          <cell r="G1149">
            <v>34080</v>
          </cell>
          <cell r="H1149" t="str">
            <v>العربية السورية</v>
          </cell>
          <cell r="I1149" t="str">
            <v>الثانية</v>
          </cell>
          <cell r="J1149" t="str">
            <v>علمي</v>
          </cell>
          <cell r="L1149" t="str">
            <v>اللاذقية</v>
          </cell>
          <cell r="Q1149" t="str">
            <v/>
          </cell>
          <cell r="R1149" t="str">
            <v>BATOUL DAWOOD</v>
          </cell>
          <cell r="S1149" t="str">
            <v>ABD ULATEF</v>
          </cell>
          <cell r="T1149" t="str">
            <v>HYAM</v>
          </cell>
          <cell r="U1149" t="str">
            <v>DAMASCUS</v>
          </cell>
          <cell r="V1149" t="str">
            <v/>
          </cell>
          <cell r="W1149" t="str">
            <v/>
          </cell>
          <cell r="X1149" t="str">
            <v/>
          </cell>
          <cell r="Y1149" t="str">
            <v>م</v>
          </cell>
          <cell r="Z1149" t="str">
            <v>م</v>
          </cell>
          <cell r="AA1149" t="str">
            <v>م</v>
          </cell>
          <cell r="AB1149" t="str">
            <v>م</v>
          </cell>
          <cell r="AC1149" t="str">
            <v/>
          </cell>
        </row>
        <row r="1150">
          <cell r="A1150">
            <v>523074</v>
          </cell>
          <cell r="B1150" t="str">
            <v>بتول علي</v>
          </cell>
          <cell r="C1150" t="str">
            <v>محسن</v>
          </cell>
          <cell r="D1150" t="str">
            <v>هاجر</v>
          </cell>
          <cell r="E1150" t="str">
            <v>أنثى</v>
          </cell>
          <cell r="F1150" t="str">
            <v>دمشق</v>
          </cell>
          <cell r="G1150" t="str">
            <v>10/31/1994</v>
          </cell>
          <cell r="H1150" t="str">
            <v>الفلسطينية السورية</v>
          </cell>
          <cell r="I1150" t="str">
            <v>الرابعة</v>
          </cell>
          <cell r="J1150" t="str">
            <v>أدبي</v>
          </cell>
          <cell r="K1150" t="str">
            <v>2013</v>
          </cell>
          <cell r="L1150" t="str">
            <v>غير سوري</v>
          </cell>
          <cell r="Q1150" t="str">
            <v/>
          </cell>
          <cell r="R1150" t="str">
            <v>batool ali</v>
          </cell>
          <cell r="S1150" t="str">
            <v>mohsn</v>
          </cell>
          <cell r="T1150" t="str">
            <v>hajr</v>
          </cell>
          <cell r="U1150" t="str">
            <v>damascous</v>
          </cell>
          <cell r="V1150" t="str">
            <v/>
          </cell>
          <cell r="W1150" t="str">
            <v/>
          </cell>
          <cell r="X1150" t="str">
            <v/>
          </cell>
          <cell r="Y1150" t="str">
            <v/>
          </cell>
          <cell r="Z1150" t="str">
            <v/>
          </cell>
          <cell r="AA1150" t="str">
            <v/>
          </cell>
          <cell r="AB1150" t="str">
            <v/>
          </cell>
          <cell r="AC1150" t="str">
            <v/>
          </cell>
        </row>
        <row r="1151">
          <cell r="A1151">
            <v>523079</v>
          </cell>
          <cell r="B1151" t="str">
            <v>بدريه الدقي</v>
          </cell>
          <cell r="C1151" t="str">
            <v>نزار</v>
          </cell>
          <cell r="D1151" t="str">
            <v>دلال</v>
          </cell>
          <cell r="E1151" t="str">
            <v>أنثى</v>
          </cell>
          <cell r="F1151" t="str">
            <v>سقبا</v>
          </cell>
          <cell r="G1151">
            <v>31017</v>
          </cell>
          <cell r="H1151" t="str">
            <v>العربية السورية</v>
          </cell>
          <cell r="I1151" t="str">
            <v>الرابعة</v>
          </cell>
          <cell r="J1151" t="str">
            <v>أدبي</v>
          </cell>
          <cell r="K1151">
            <v>2008</v>
          </cell>
          <cell r="Q1151" t="str">
            <v/>
          </cell>
          <cell r="R1151" t="str">
            <v>BADRIAH ALDUKY</v>
          </cell>
          <cell r="S1151" t="str">
            <v>NEZAR</v>
          </cell>
          <cell r="T1151" t="str">
            <v>DALAL</v>
          </cell>
          <cell r="U1151" t="str">
            <v>DAMASCUS</v>
          </cell>
          <cell r="V1151" t="str">
            <v/>
          </cell>
          <cell r="W1151" t="str">
            <v/>
          </cell>
          <cell r="X1151" t="str">
            <v/>
          </cell>
          <cell r="Y1151" t="str">
            <v/>
          </cell>
          <cell r="Z1151" t="str">
            <v/>
          </cell>
          <cell r="AA1151" t="str">
            <v/>
          </cell>
          <cell r="AB1151" t="str">
            <v/>
          </cell>
          <cell r="AC1151" t="str">
            <v/>
          </cell>
        </row>
        <row r="1152">
          <cell r="A1152">
            <v>523081</v>
          </cell>
          <cell r="B1152" t="str">
            <v>براءة منصور</v>
          </cell>
          <cell r="C1152" t="str">
            <v>شريف</v>
          </cell>
          <cell r="D1152" t="str">
            <v>حنان</v>
          </cell>
          <cell r="E1152" t="str">
            <v>أنثى</v>
          </cell>
          <cell r="F1152" t="str">
            <v>دمشق</v>
          </cell>
          <cell r="G1152">
            <v>33842</v>
          </cell>
          <cell r="H1152" t="str">
            <v>الفلسطينية السورية</v>
          </cell>
          <cell r="I1152" t="str">
            <v>الرابعة</v>
          </cell>
          <cell r="J1152" t="str">
            <v>أدبي</v>
          </cell>
          <cell r="K1152">
            <v>2010</v>
          </cell>
          <cell r="L1152" t="str">
            <v>ريف دمشق</v>
          </cell>
          <cell r="Q1152" t="str">
            <v/>
          </cell>
          <cell r="R1152" t="str">
            <v>BARAA MANSOUR</v>
          </cell>
          <cell r="S1152" t="str">
            <v>SHAREF</v>
          </cell>
          <cell r="T1152" t="str">
            <v>HANAN</v>
          </cell>
          <cell r="U1152" t="str">
            <v>DAMASCUS</v>
          </cell>
          <cell r="V1152" t="str">
            <v/>
          </cell>
          <cell r="W1152" t="str">
            <v/>
          </cell>
          <cell r="X1152" t="str">
            <v/>
          </cell>
          <cell r="Y1152" t="str">
            <v/>
          </cell>
          <cell r="Z1152" t="str">
            <v/>
          </cell>
          <cell r="AA1152" t="str">
            <v/>
          </cell>
          <cell r="AB1152" t="str">
            <v/>
          </cell>
          <cell r="AC1152" t="str">
            <v/>
          </cell>
        </row>
        <row r="1153">
          <cell r="A1153">
            <v>523089</v>
          </cell>
          <cell r="B1153" t="str">
            <v>بشرى الحريري</v>
          </cell>
          <cell r="C1153" t="str">
            <v>سامر</v>
          </cell>
          <cell r="D1153" t="str">
            <v>يوكسال</v>
          </cell>
          <cell r="E1153" t="str">
            <v>أنثى</v>
          </cell>
          <cell r="F1153" t="str">
            <v>كسوة</v>
          </cell>
          <cell r="G1153">
            <v>34869</v>
          </cell>
          <cell r="H1153" t="str">
            <v>العربية السورية</v>
          </cell>
          <cell r="I1153" t="str">
            <v>الثالثة</v>
          </cell>
          <cell r="J1153" t="str">
            <v>أدبي</v>
          </cell>
          <cell r="K1153" t="str">
            <v/>
          </cell>
          <cell r="Q1153" t="str">
            <v/>
          </cell>
          <cell r="R1153" t="str">
            <v>BOSHRA ALHARIRI</v>
          </cell>
          <cell r="S1153" t="str">
            <v>SAMER</v>
          </cell>
          <cell r="T1153" t="str">
            <v>YOSKAL</v>
          </cell>
          <cell r="U1153" t="str">
            <v>DAMAS SUBURB</v>
          </cell>
          <cell r="V1153" t="str">
            <v/>
          </cell>
          <cell r="W1153" t="str">
            <v/>
          </cell>
          <cell r="X1153" t="str">
            <v/>
          </cell>
          <cell r="Y1153" t="str">
            <v/>
          </cell>
          <cell r="Z1153" t="str">
            <v/>
          </cell>
          <cell r="AA1153" t="str">
            <v/>
          </cell>
          <cell r="AB1153" t="str">
            <v/>
          </cell>
          <cell r="AC1153" t="str">
            <v/>
          </cell>
        </row>
        <row r="1154">
          <cell r="A1154">
            <v>523091</v>
          </cell>
          <cell r="B1154" t="str">
            <v>بشرى الكحالة</v>
          </cell>
          <cell r="C1154" t="str">
            <v>أسامة</v>
          </cell>
          <cell r="D1154" t="str">
            <v>منى</v>
          </cell>
          <cell r="E1154" t="str">
            <v/>
          </cell>
          <cell r="F1154" t="str">
            <v/>
          </cell>
          <cell r="G1154" t="str">
            <v/>
          </cell>
          <cell r="I1154" t="str">
            <v>الثالثة</v>
          </cell>
          <cell r="K1154" t="str">
            <v/>
          </cell>
          <cell r="L1154" t="str">
            <v/>
          </cell>
          <cell r="M1154" t="str">
            <v/>
          </cell>
          <cell r="Q1154" t="str">
            <v/>
          </cell>
          <cell r="R1154" t="str">
            <v/>
          </cell>
          <cell r="S1154" t="str">
            <v/>
          </cell>
          <cell r="T1154" t="str">
            <v/>
          </cell>
          <cell r="U1154" t="str">
            <v/>
          </cell>
          <cell r="V1154" t="str">
            <v/>
          </cell>
          <cell r="W1154" t="str">
            <v/>
          </cell>
          <cell r="X1154" t="str">
            <v/>
          </cell>
          <cell r="Y1154" t="str">
            <v/>
          </cell>
          <cell r="Z1154" t="str">
            <v/>
          </cell>
          <cell r="AA1154" t="str">
            <v/>
          </cell>
          <cell r="AB1154" t="str">
            <v/>
          </cell>
          <cell r="AC1154" t="str">
            <v/>
          </cell>
        </row>
        <row r="1155">
          <cell r="A1155">
            <v>523093</v>
          </cell>
          <cell r="B1155" t="str">
            <v>بشرى جوديه</v>
          </cell>
          <cell r="C1155" t="str">
            <v>فاضل</v>
          </cell>
          <cell r="D1155" t="str">
            <v>امينه</v>
          </cell>
          <cell r="E1155" t="str">
            <v>أنثى</v>
          </cell>
          <cell r="F1155" t="str">
            <v>درعا</v>
          </cell>
          <cell r="G1155">
            <v>33839</v>
          </cell>
          <cell r="H1155" t="str">
            <v>العربية السورية</v>
          </cell>
          <cell r="I1155" t="str">
            <v>الرابعة</v>
          </cell>
          <cell r="J1155" t="str">
            <v>أدبي</v>
          </cell>
          <cell r="L1155" t="str">
            <v>السويداء</v>
          </cell>
          <cell r="Q1155" t="str">
            <v/>
          </cell>
          <cell r="R1155" t="str">
            <v>boshra joudiya</v>
          </cell>
          <cell r="S1155" t="str">
            <v>fadel</v>
          </cell>
          <cell r="T1155" t="str">
            <v>amina</v>
          </cell>
          <cell r="U1155" t="str">
            <v>daraa</v>
          </cell>
          <cell r="V1155" t="str">
            <v/>
          </cell>
          <cell r="W1155" t="str">
            <v/>
          </cell>
          <cell r="X1155" t="str">
            <v/>
          </cell>
          <cell r="Y1155" t="str">
            <v/>
          </cell>
          <cell r="Z1155" t="str">
            <v/>
          </cell>
          <cell r="AA1155" t="str">
            <v/>
          </cell>
          <cell r="AB1155" t="str">
            <v/>
          </cell>
          <cell r="AC1155" t="str">
            <v/>
          </cell>
        </row>
        <row r="1156">
          <cell r="A1156">
            <v>523101</v>
          </cell>
          <cell r="B1156" t="str">
            <v>بيان السيد</v>
          </cell>
          <cell r="C1156" t="str">
            <v>توفيق</v>
          </cell>
          <cell r="D1156" t="str">
            <v>اسعاف</v>
          </cell>
          <cell r="E1156" t="str">
            <v>أنثى</v>
          </cell>
          <cell r="F1156" t="str">
            <v xml:space="preserve">دير خيبة </v>
          </cell>
          <cell r="G1156">
            <v>35065</v>
          </cell>
          <cell r="H1156" t="str">
            <v>العربية السورية</v>
          </cell>
          <cell r="I1156" t="str">
            <v>الرابعة</v>
          </cell>
          <cell r="J1156" t="str">
            <v>علمي</v>
          </cell>
          <cell r="K1156">
            <v>2013</v>
          </cell>
          <cell r="Q1156" t="str">
            <v/>
          </cell>
          <cell r="R1156" t="str">
            <v>Bayan Alsayad</v>
          </cell>
          <cell r="S1156" t="str">
            <v>Tawfik</v>
          </cell>
          <cell r="T1156" t="str">
            <v>Aiseaf</v>
          </cell>
          <cell r="U1156" t="str">
            <v>Damascus</v>
          </cell>
          <cell r="V1156" t="str">
            <v/>
          </cell>
          <cell r="W1156" t="str">
            <v/>
          </cell>
          <cell r="X1156" t="str">
            <v/>
          </cell>
          <cell r="Y1156" t="str">
            <v/>
          </cell>
          <cell r="Z1156" t="str">
            <v/>
          </cell>
          <cell r="AA1156" t="str">
            <v/>
          </cell>
          <cell r="AB1156" t="str">
            <v/>
          </cell>
          <cell r="AC1156" t="str">
            <v/>
          </cell>
        </row>
        <row r="1157">
          <cell r="A1157">
            <v>523102</v>
          </cell>
          <cell r="B1157" t="str">
            <v>بيان حريدين</v>
          </cell>
          <cell r="C1157" t="str">
            <v>محمدجميل</v>
          </cell>
          <cell r="D1157" t="str">
            <v>شتوه</v>
          </cell>
          <cell r="E1157" t="str">
            <v>أنثى</v>
          </cell>
          <cell r="F1157" t="str">
            <v>طفس</v>
          </cell>
          <cell r="G1157" t="str">
            <v>1/10/1964</v>
          </cell>
          <cell r="H1157" t="str">
            <v>العربية السورية</v>
          </cell>
          <cell r="I1157" t="str">
            <v>الثانية</v>
          </cell>
          <cell r="J1157" t="str">
            <v>أدبي</v>
          </cell>
          <cell r="K1157" t="str">
            <v>2015</v>
          </cell>
          <cell r="L1157" t="str">
            <v/>
          </cell>
          <cell r="Q1157" t="str">
            <v/>
          </cell>
          <cell r="R1157" t="str">
            <v>BAYAN HREDEN</v>
          </cell>
          <cell r="S1157" t="str">
            <v>MHD JAMEL</v>
          </cell>
          <cell r="T1157" t="str">
            <v>SHATEA</v>
          </cell>
          <cell r="U1157" t="str">
            <v>DAMASCUS</v>
          </cell>
          <cell r="V1157" t="str">
            <v/>
          </cell>
          <cell r="W1157" t="str">
            <v/>
          </cell>
          <cell r="X1157" t="str">
            <v/>
          </cell>
          <cell r="Y1157" t="str">
            <v/>
          </cell>
          <cell r="Z1157" t="str">
            <v/>
          </cell>
          <cell r="AA1157" t="str">
            <v/>
          </cell>
          <cell r="AB1157" t="str">
            <v/>
          </cell>
          <cell r="AC1157" t="str">
            <v/>
          </cell>
        </row>
        <row r="1158">
          <cell r="A1158">
            <v>523107</v>
          </cell>
          <cell r="B1158" t="str">
            <v>تسنيم ابو عساف</v>
          </cell>
          <cell r="C1158" t="str">
            <v>جهاد</v>
          </cell>
          <cell r="D1158" t="str">
            <v>افتكار</v>
          </cell>
          <cell r="E1158" t="str">
            <v>أنثى</v>
          </cell>
          <cell r="F1158" t="str">
            <v>مزرعة بيت جن</v>
          </cell>
          <cell r="G1158">
            <v>35961</v>
          </cell>
          <cell r="H1158" t="str">
            <v>العربية السورية</v>
          </cell>
          <cell r="I1158" t="str">
            <v>الرابعة</v>
          </cell>
          <cell r="J1158" t="str">
            <v>علمي</v>
          </cell>
          <cell r="K1158">
            <v>2017</v>
          </cell>
          <cell r="Q1158" t="str">
            <v/>
          </cell>
          <cell r="R1158" t="str">
            <v>TASNEEM ABO ASSAF</v>
          </cell>
          <cell r="S1158" t="str">
            <v>JEHAD</v>
          </cell>
          <cell r="T1158" t="str">
            <v>EFTEKAR</v>
          </cell>
          <cell r="U1158" t="str">
            <v>DAMASCUS SUBURB</v>
          </cell>
          <cell r="V1158" t="str">
            <v/>
          </cell>
          <cell r="W1158" t="str">
            <v/>
          </cell>
          <cell r="X1158" t="str">
            <v/>
          </cell>
          <cell r="Y1158" t="str">
            <v/>
          </cell>
          <cell r="Z1158" t="str">
            <v/>
          </cell>
          <cell r="AA1158" t="str">
            <v/>
          </cell>
          <cell r="AB1158" t="str">
            <v/>
          </cell>
          <cell r="AC1158" t="str">
            <v/>
          </cell>
        </row>
        <row r="1159">
          <cell r="A1159">
            <v>523108</v>
          </cell>
          <cell r="B1159" t="str">
            <v>تسنيم الطالب</v>
          </cell>
          <cell r="C1159" t="str">
            <v>أكرم</v>
          </cell>
          <cell r="D1159" t="str">
            <v>روز</v>
          </cell>
          <cell r="E1159" t="str">
            <v>أنثى</v>
          </cell>
          <cell r="F1159" t="str">
            <v>جيرود</v>
          </cell>
          <cell r="G1159">
            <v>35316</v>
          </cell>
          <cell r="H1159" t="str">
            <v>العربية السورية</v>
          </cell>
          <cell r="I1159" t="str">
            <v>الرابعة</v>
          </cell>
          <cell r="J1159" t="str">
            <v>أدبي</v>
          </cell>
          <cell r="K1159">
            <v>0</v>
          </cell>
          <cell r="Q1159" t="str">
            <v/>
          </cell>
          <cell r="R1159" t="str">
            <v>tasneem altaleb</v>
          </cell>
          <cell r="S1159" t="str">
            <v>akram</v>
          </cell>
          <cell r="T1159" t="str">
            <v>roese</v>
          </cell>
          <cell r="U1159" t="str">
            <v>jeroed</v>
          </cell>
          <cell r="V1159" t="str">
            <v/>
          </cell>
          <cell r="W1159" t="str">
            <v/>
          </cell>
          <cell r="X1159" t="str">
            <v/>
          </cell>
          <cell r="Y1159" t="str">
            <v/>
          </cell>
          <cell r="Z1159" t="str">
            <v/>
          </cell>
          <cell r="AA1159" t="str">
            <v/>
          </cell>
          <cell r="AB1159" t="str">
            <v/>
          </cell>
          <cell r="AC1159" t="str">
            <v/>
          </cell>
        </row>
        <row r="1160">
          <cell r="A1160">
            <v>523111</v>
          </cell>
          <cell r="B1160" t="str">
            <v>تغريد برقه</v>
          </cell>
          <cell r="C1160" t="str">
            <v>خالد</v>
          </cell>
          <cell r="D1160" t="str">
            <v>جميلة</v>
          </cell>
          <cell r="E1160" t="str">
            <v>أنثى</v>
          </cell>
          <cell r="F1160" t="str">
            <v>ناصريه</v>
          </cell>
          <cell r="G1160" t="str">
            <v>5/10/1994</v>
          </cell>
          <cell r="H1160" t="str">
            <v>العربية السورية</v>
          </cell>
          <cell r="I1160" t="str">
            <v>الثالثة</v>
          </cell>
          <cell r="J1160" t="str">
            <v>أدبي</v>
          </cell>
          <cell r="K1160" t="str">
            <v>2013</v>
          </cell>
          <cell r="L1160" t="str">
            <v>ريف دمشق</v>
          </cell>
          <cell r="Q1160" t="str">
            <v/>
          </cell>
          <cell r="R1160" t="str">
            <v>taghreed barqa</v>
          </cell>
          <cell r="S1160" t="str">
            <v>khaled</v>
          </cell>
          <cell r="T1160" t="str">
            <v>jamela</v>
          </cell>
          <cell r="U1160" t="str">
            <v>nasria</v>
          </cell>
          <cell r="V1160" t="str">
            <v/>
          </cell>
          <cell r="W1160" t="str">
            <v/>
          </cell>
          <cell r="X1160" t="str">
            <v/>
          </cell>
          <cell r="Y1160" t="str">
            <v/>
          </cell>
          <cell r="Z1160" t="str">
            <v/>
          </cell>
          <cell r="AA1160" t="str">
            <v/>
          </cell>
          <cell r="AB1160" t="str">
            <v/>
          </cell>
          <cell r="AC1160" t="str">
            <v/>
          </cell>
        </row>
        <row r="1161">
          <cell r="A1161">
            <v>523112</v>
          </cell>
          <cell r="B1161" t="str">
            <v>تقى بكر</v>
          </cell>
          <cell r="C1161" t="str">
            <v>بكر</v>
          </cell>
          <cell r="D1161" t="str">
            <v>منور</v>
          </cell>
          <cell r="E1161" t="str">
            <v>أنثى</v>
          </cell>
          <cell r="F1161" t="str">
            <v>جيرود</v>
          </cell>
          <cell r="G1161">
            <v>34870</v>
          </cell>
          <cell r="H1161" t="str">
            <v>العربية السورية</v>
          </cell>
          <cell r="I1161" t="str">
            <v>الثالثة</v>
          </cell>
          <cell r="J1161" t="str">
            <v>أدبي</v>
          </cell>
          <cell r="K1161">
            <v>2014</v>
          </cell>
          <cell r="Q1161" t="str">
            <v/>
          </cell>
          <cell r="R1161" t="str">
            <v>yoqa baker</v>
          </cell>
          <cell r="S1161" t="str">
            <v>baker</v>
          </cell>
          <cell r="T1161" t="str">
            <v>mnawwar</v>
          </cell>
          <cell r="U1161" t="str">
            <v>jeroud</v>
          </cell>
          <cell r="V1161" t="str">
            <v/>
          </cell>
          <cell r="W1161" t="str">
            <v/>
          </cell>
          <cell r="X1161" t="str">
            <v/>
          </cell>
          <cell r="Y1161" t="str">
            <v/>
          </cell>
          <cell r="Z1161" t="str">
            <v/>
          </cell>
          <cell r="AA1161" t="str">
            <v/>
          </cell>
          <cell r="AB1161" t="str">
            <v/>
          </cell>
          <cell r="AC1161" t="str">
            <v/>
          </cell>
        </row>
        <row r="1162">
          <cell r="A1162">
            <v>523113</v>
          </cell>
          <cell r="B1162" t="str">
            <v>تمارا سبع</v>
          </cell>
          <cell r="C1162" t="str">
            <v>أجود</v>
          </cell>
          <cell r="D1162" t="str">
            <v>رسيلة</v>
          </cell>
          <cell r="E1162" t="str">
            <v>أنثى</v>
          </cell>
          <cell r="F1162" t="str">
            <v>صحنايا</v>
          </cell>
          <cell r="G1162">
            <v>34066</v>
          </cell>
          <cell r="H1162" t="str">
            <v>العربية السورية</v>
          </cell>
          <cell r="I1162" t="str">
            <v>الرابعة</v>
          </cell>
          <cell r="J1162" t="str">
            <v>أدبي</v>
          </cell>
          <cell r="K1162">
            <v>2014</v>
          </cell>
          <cell r="Q1162" t="str">
            <v/>
          </cell>
          <cell r="R1162" t="str">
            <v>Tamara Sabea</v>
          </cell>
          <cell r="S1162" t="str">
            <v>Ajwad</v>
          </cell>
          <cell r="T1162" t="str">
            <v>Raseela</v>
          </cell>
          <cell r="U1162" t="str">
            <v>Sahnaya</v>
          </cell>
          <cell r="V1162" t="str">
            <v/>
          </cell>
          <cell r="W1162" t="str">
            <v/>
          </cell>
          <cell r="X1162" t="str">
            <v/>
          </cell>
          <cell r="Y1162" t="str">
            <v/>
          </cell>
          <cell r="Z1162" t="str">
            <v/>
          </cell>
          <cell r="AA1162" t="str">
            <v/>
          </cell>
          <cell r="AB1162" t="str">
            <v/>
          </cell>
          <cell r="AC1162" t="str">
            <v/>
          </cell>
        </row>
        <row r="1163">
          <cell r="A1163">
            <v>523115</v>
          </cell>
          <cell r="B1163" t="str">
            <v>تهاني الفقسه</v>
          </cell>
          <cell r="C1163" t="str">
            <v>نبيل</v>
          </cell>
          <cell r="D1163" t="str">
            <v>اماني</v>
          </cell>
          <cell r="E1163" t="str">
            <v>أنثى</v>
          </cell>
          <cell r="F1163" t="str">
            <v>دمشق</v>
          </cell>
          <cell r="G1163">
            <v>31778</v>
          </cell>
          <cell r="H1163" t="str">
            <v>العربية السورية</v>
          </cell>
          <cell r="I1163" t="str">
            <v>الرابعة</v>
          </cell>
          <cell r="J1163" t="str">
            <v>علمي</v>
          </cell>
          <cell r="Q1163" t="str">
            <v/>
          </cell>
          <cell r="R1163" t="str">
            <v>TAHANI ALFAKSEH</v>
          </cell>
          <cell r="S1163" t="str">
            <v>NABIL</v>
          </cell>
          <cell r="T1163" t="str">
            <v>AMANI</v>
          </cell>
          <cell r="U1163" t="str">
            <v>DAMASCUS</v>
          </cell>
          <cell r="V1163" t="str">
            <v/>
          </cell>
          <cell r="W1163" t="str">
            <v/>
          </cell>
          <cell r="X1163" t="str">
            <v/>
          </cell>
          <cell r="Y1163" t="str">
            <v/>
          </cell>
          <cell r="Z1163" t="str">
            <v/>
          </cell>
          <cell r="AA1163" t="str">
            <v/>
          </cell>
          <cell r="AB1163" t="str">
            <v/>
          </cell>
          <cell r="AC1163" t="str">
            <v/>
          </cell>
        </row>
        <row r="1164">
          <cell r="A1164">
            <v>523120</v>
          </cell>
          <cell r="B1164" t="str">
            <v>ثريه ابوعوده</v>
          </cell>
          <cell r="C1164" t="str">
            <v>يوسف</v>
          </cell>
          <cell r="D1164" t="str">
            <v>فاطمه</v>
          </cell>
          <cell r="E1164" t="str">
            <v>أنثى</v>
          </cell>
          <cell r="F1164" t="str">
            <v>العاليه</v>
          </cell>
          <cell r="G1164">
            <v>34335</v>
          </cell>
          <cell r="H1164" t="str">
            <v>العربية السورية</v>
          </cell>
          <cell r="I1164" t="str">
            <v>الثالثة</v>
          </cell>
          <cell r="J1164" t="str">
            <v>أدبي</v>
          </cell>
          <cell r="K1164" t="str">
            <v/>
          </cell>
          <cell r="Q1164" t="str">
            <v/>
          </cell>
          <cell r="R1164" t="str">
            <v>THREAA ABO OUDHA</v>
          </cell>
          <cell r="S1164" t="str">
            <v>YOUSIEF</v>
          </cell>
          <cell r="T1164" t="str">
            <v>FATIMA</v>
          </cell>
          <cell r="U1164" t="str">
            <v>DARAA</v>
          </cell>
          <cell r="V1164" t="str">
            <v/>
          </cell>
          <cell r="W1164" t="str">
            <v/>
          </cell>
          <cell r="X1164" t="str">
            <v/>
          </cell>
          <cell r="Y1164" t="str">
            <v/>
          </cell>
          <cell r="Z1164" t="str">
            <v/>
          </cell>
          <cell r="AA1164" t="str">
            <v/>
          </cell>
          <cell r="AB1164" t="str">
            <v/>
          </cell>
          <cell r="AC1164" t="str">
            <v/>
          </cell>
        </row>
        <row r="1165">
          <cell r="A1165">
            <v>523123</v>
          </cell>
          <cell r="B1165" t="str">
            <v>جروح النبهان</v>
          </cell>
          <cell r="C1165" t="str">
            <v>خالد</v>
          </cell>
          <cell r="D1165" t="str">
            <v>نبيله</v>
          </cell>
          <cell r="E1165" t="str">
            <v>أنثى</v>
          </cell>
          <cell r="F1165" t="str">
            <v>مهين</v>
          </cell>
          <cell r="G1165">
            <v>34755</v>
          </cell>
          <cell r="H1165" t="str">
            <v>العربية السورية</v>
          </cell>
          <cell r="I1165" t="str">
            <v>الثالثة</v>
          </cell>
          <cell r="J1165" t="str">
            <v>علمي</v>
          </cell>
          <cell r="Q1165" t="str">
            <v/>
          </cell>
          <cell r="R1165" t="str">
            <v>grouh alnabhan</v>
          </cell>
          <cell r="S1165" t="str">
            <v>khaled</v>
          </cell>
          <cell r="T1165" t="str">
            <v>nabela</v>
          </cell>
          <cell r="U1165" t="str">
            <v>mheen</v>
          </cell>
          <cell r="V1165" t="str">
            <v/>
          </cell>
          <cell r="W1165" t="str">
            <v/>
          </cell>
          <cell r="X1165" t="str">
            <v/>
          </cell>
          <cell r="Y1165" t="str">
            <v/>
          </cell>
          <cell r="Z1165" t="str">
            <v/>
          </cell>
          <cell r="AA1165" t="str">
            <v/>
          </cell>
          <cell r="AB1165" t="str">
            <v/>
          </cell>
          <cell r="AC1165" t="str">
            <v/>
          </cell>
        </row>
        <row r="1166">
          <cell r="A1166">
            <v>523124</v>
          </cell>
          <cell r="B1166" t="str">
            <v>جلنار العلوش</v>
          </cell>
          <cell r="C1166" t="str">
            <v>محمد</v>
          </cell>
          <cell r="D1166" t="str">
            <v>كاترين</v>
          </cell>
          <cell r="E1166" t="str">
            <v>أنثى</v>
          </cell>
          <cell r="F1166" t="str">
            <v>حماه</v>
          </cell>
          <cell r="G1166">
            <v>35211</v>
          </cell>
          <cell r="H1166" t="str">
            <v>العربية السورية</v>
          </cell>
          <cell r="I1166" t="str">
            <v>الرابعة</v>
          </cell>
          <cell r="J1166" t="str">
            <v>علمي</v>
          </cell>
          <cell r="Q1166" t="str">
            <v/>
          </cell>
          <cell r="R1166" t="str">
            <v>Jelnar AlAlosh AlZean</v>
          </cell>
          <cell r="S1166" t="str">
            <v>Mohmad</v>
          </cell>
          <cell r="T1166" t="str">
            <v>Katren</v>
          </cell>
          <cell r="U1166" t="str">
            <v>Hama</v>
          </cell>
          <cell r="V1166" t="str">
            <v/>
          </cell>
          <cell r="W1166" t="str">
            <v/>
          </cell>
          <cell r="X1166" t="str">
            <v/>
          </cell>
          <cell r="Y1166" t="str">
            <v/>
          </cell>
          <cell r="Z1166" t="str">
            <v/>
          </cell>
          <cell r="AA1166" t="str">
            <v/>
          </cell>
          <cell r="AB1166" t="str">
            <v/>
          </cell>
          <cell r="AC1166" t="str">
            <v/>
          </cell>
        </row>
        <row r="1167">
          <cell r="A1167">
            <v>523125</v>
          </cell>
          <cell r="B1167" t="str">
            <v>جلنار القاق</v>
          </cell>
          <cell r="C1167" t="str">
            <v>حسن</v>
          </cell>
          <cell r="D1167" t="str">
            <v>وفاء</v>
          </cell>
          <cell r="E1167" t="str">
            <v>أنثى</v>
          </cell>
          <cell r="F1167" t="str">
            <v>دمشق</v>
          </cell>
          <cell r="G1167">
            <v>35603</v>
          </cell>
          <cell r="H1167" t="str">
            <v>العربية السورية</v>
          </cell>
          <cell r="I1167" t="str">
            <v>الثالثة</v>
          </cell>
          <cell r="J1167" t="str">
            <v>أدبي</v>
          </cell>
          <cell r="K1167" t="str">
            <v/>
          </cell>
          <cell r="Q1167" t="str">
            <v/>
          </cell>
          <cell r="R1167" t="str">
            <v>JLNAR ALKKAK</v>
          </cell>
          <cell r="S1167" t="str">
            <v>HASAN</v>
          </cell>
          <cell r="T1167" t="str">
            <v>WAFAA</v>
          </cell>
          <cell r="U1167" t="str">
            <v>DAMASCUS</v>
          </cell>
          <cell r="V1167" t="str">
            <v/>
          </cell>
          <cell r="W1167" t="str">
            <v/>
          </cell>
          <cell r="X1167" t="str">
            <v/>
          </cell>
          <cell r="Y1167" t="str">
            <v/>
          </cell>
          <cell r="Z1167" t="str">
            <v/>
          </cell>
          <cell r="AA1167" t="str">
            <v/>
          </cell>
          <cell r="AB1167" t="str">
            <v/>
          </cell>
          <cell r="AC1167" t="str">
            <v/>
          </cell>
        </row>
        <row r="1168">
          <cell r="A1168">
            <v>523133</v>
          </cell>
          <cell r="B1168" t="str">
            <v>جيهان الغزالي</v>
          </cell>
          <cell r="C1168" t="str">
            <v>عبداللطيف</v>
          </cell>
          <cell r="D1168" t="str">
            <v>ايمان</v>
          </cell>
          <cell r="E1168" t="str">
            <v>أنثى</v>
          </cell>
          <cell r="F1168" t="str">
            <v>قرفا</v>
          </cell>
          <cell r="G1168">
            <v>36170</v>
          </cell>
          <cell r="H1168" t="str">
            <v>العربية السورية</v>
          </cell>
          <cell r="I1168" t="str">
            <v>الرابعة</v>
          </cell>
          <cell r="J1168" t="str">
            <v>أدبي</v>
          </cell>
          <cell r="Q1168" t="str">
            <v/>
          </cell>
          <cell r="R1168" t="str">
            <v>JEHAN ALGHAZALE</v>
          </cell>
          <cell r="S1168" t="str">
            <v>ABD ALATEF</v>
          </cell>
          <cell r="T1168" t="str">
            <v>EMAN</v>
          </cell>
          <cell r="U1168" t="str">
            <v>DARAA</v>
          </cell>
          <cell r="V1168" t="str">
            <v/>
          </cell>
          <cell r="W1168" t="str">
            <v/>
          </cell>
          <cell r="X1168" t="str">
            <v/>
          </cell>
          <cell r="Y1168" t="str">
            <v/>
          </cell>
          <cell r="Z1168" t="str">
            <v/>
          </cell>
          <cell r="AA1168" t="str">
            <v/>
          </cell>
          <cell r="AB1168" t="str">
            <v/>
          </cell>
          <cell r="AC1168" t="str">
            <v/>
          </cell>
        </row>
        <row r="1169">
          <cell r="A1169">
            <v>523138</v>
          </cell>
          <cell r="B1169" t="str">
            <v>حفيظه عبدالعزيز</v>
          </cell>
          <cell r="C1169" t="str">
            <v>محمدماجد</v>
          </cell>
          <cell r="D1169" t="str">
            <v>لطيفه</v>
          </cell>
          <cell r="E1169" t="str">
            <v>أنثى</v>
          </cell>
          <cell r="F1169" t="str">
            <v>كفر بطنا</v>
          </cell>
          <cell r="G1169">
            <v>34385</v>
          </cell>
          <cell r="H1169" t="str">
            <v>العربية السورية</v>
          </cell>
          <cell r="I1169" t="str">
            <v>الثالثة</v>
          </cell>
          <cell r="J1169" t="str">
            <v>علمي</v>
          </cell>
          <cell r="K1169" t="str">
            <v/>
          </cell>
          <cell r="Q1169" t="str">
            <v/>
          </cell>
          <cell r="R1169" t="str">
            <v>HAFEZA ABD ALAZEZ</v>
          </cell>
          <cell r="S1169" t="str">
            <v>MHD MAJED</v>
          </cell>
          <cell r="T1169" t="str">
            <v>LUTFIA</v>
          </cell>
          <cell r="U1169" t="str">
            <v>DAMASCUS</v>
          </cell>
          <cell r="V1169" t="str">
            <v/>
          </cell>
          <cell r="W1169" t="str">
            <v/>
          </cell>
          <cell r="X1169" t="str">
            <v/>
          </cell>
          <cell r="Y1169" t="str">
            <v/>
          </cell>
          <cell r="Z1169" t="str">
            <v/>
          </cell>
          <cell r="AA1169" t="str">
            <v/>
          </cell>
          <cell r="AB1169" t="str">
            <v/>
          </cell>
          <cell r="AC1169" t="str">
            <v/>
          </cell>
        </row>
        <row r="1170">
          <cell r="A1170">
            <v>523139</v>
          </cell>
          <cell r="B1170" t="str">
            <v>حلا الدروبي</v>
          </cell>
          <cell r="C1170" t="str">
            <v>شجاع</v>
          </cell>
          <cell r="D1170" t="str">
            <v>سعاد</v>
          </cell>
          <cell r="E1170" t="str">
            <v/>
          </cell>
          <cell r="F1170" t="str">
            <v>دمشق</v>
          </cell>
          <cell r="G1170" t="str">
            <v>8/18/1995</v>
          </cell>
          <cell r="I1170" t="str">
            <v>الثالثة</v>
          </cell>
          <cell r="K1170" t="str">
            <v/>
          </cell>
          <cell r="L1170" t="str">
            <v/>
          </cell>
          <cell r="M1170" t="str">
            <v/>
          </cell>
          <cell r="Q1170" t="str">
            <v/>
          </cell>
          <cell r="R1170" t="str">
            <v/>
          </cell>
          <cell r="S1170" t="str">
            <v/>
          </cell>
          <cell r="T1170" t="str">
            <v/>
          </cell>
          <cell r="U1170" t="str">
            <v/>
          </cell>
          <cell r="V1170" t="str">
            <v/>
          </cell>
          <cell r="W1170" t="str">
            <v/>
          </cell>
          <cell r="X1170" t="str">
            <v/>
          </cell>
          <cell r="Y1170" t="str">
            <v/>
          </cell>
          <cell r="Z1170" t="str">
            <v/>
          </cell>
          <cell r="AA1170" t="str">
            <v/>
          </cell>
          <cell r="AB1170" t="str">
            <v/>
          </cell>
          <cell r="AC1170" t="str">
            <v/>
          </cell>
        </row>
        <row r="1171">
          <cell r="A1171">
            <v>523149</v>
          </cell>
          <cell r="B1171" t="str">
            <v>حنان الحريري</v>
          </cell>
          <cell r="C1171" t="str">
            <v>عبد الرحيم</v>
          </cell>
          <cell r="D1171" t="str">
            <v>عائشه</v>
          </cell>
          <cell r="E1171" t="str">
            <v>أنثى</v>
          </cell>
          <cell r="F1171" t="str">
            <v>علما</v>
          </cell>
          <cell r="G1171">
            <v>31983</v>
          </cell>
          <cell r="H1171" t="str">
            <v>العربية السورية</v>
          </cell>
          <cell r="I1171" t="str">
            <v>الرابعة</v>
          </cell>
          <cell r="J1171" t="str">
            <v>أدبي</v>
          </cell>
          <cell r="K1171" t="str">
            <v/>
          </cell>
          <cell r="Q1171" t="str">
            <v/>
          </cell>
          <cell r="R1171" t="str">
            <v>hanan alhariri</v>
          </cell>
          <cell r="S1171" t="str">
            <v>abdoulrahim</v>
          </cell>
          <cell r="T1171" t="str">
            <v>aisheh</v>
          </cell>
          <cell r="U1171" t="str">
            <v>daraa</v>
          </cell>
          <cell r="V1171" t="str">
            <v/>
          </cell>
          <cell r="W1171" t="str">
            <v/>
          </cell>
          <cell r="X1171" t="str">
            <v/>
          </cell>
          <cell r="Y1171" t="str">
            <v/>
          </cell>
          <cell r="Z1171" t="str">
            <v/>
          </cell>
          <cell r="AA1171" t="str">
            <v/>
          </cell>
          <cell r="AB1171" t="str">
            <v/>
          </cell>
          <cell r="AC1171" t="str">
            <v/>
          </cell>
        </row>
        <row r="1172">
          <cell r="A1172">
            <v>523151</v>
          </cell>
          <cell r="B1172" t="str">
            <v>حنان سواحة</v>
          </cell>
          <cell r="C1172" t="str">
            <v>محمد فياض</v>
          </cell>
          <cell r="D1172" t="str">
            <v>جهان</v>
          </cell>
          <cell r="E1172" t="str">
            <v>أنثى</v>
          </cell>
          <cell r="F1172" t="str">
            <v>دمشق</v>
          </cell>
          <cell r="G1172">
            <v>34767</v>
          </cell>
          <cell r="H1172" t="str">
            <v>العربية السورية</v>
          </cell>
          <cell r="I1172" t="str">
            <v>الثالثة</v>
          </cell>
          <cell r="J1172" t="str">
            <v>أدبي</v>
          </cell>
          <cell r="K1172">
            <v>0</v>
          </cell>
          <cell r="Q1172" t="str">
            <v/>
          </cell>
          <cell r="R1172" t="str">
            <v>Hanan Swaha</v>
          </cell>
          <cell r="S1172" t="str">
            <v>Mohmad</v>
          </cell>
          <cell r="T1172" t="str">
            <v>Jehan</v>
          </cell>
          <cell r="U1172" t="str">
            <v>Damascus</v>
          </cell>
          <cell r="V1172" t="str">
            <v/>
          </cell>
          <cell r="W1172" t="str">
            <v/>
          </cell>
          <cell r="X1172" t="str">
            <v/>
          </cell>
          <cell r="Y1172" t="str">
            <v/>
          </cell>
          <cell r="Z1172" t="str">
            <v/>
          </cell>
          <cell r="AA1172" t="str">
            <v/>
          </cell>
          <cell r="AB1172" t="str">
            <v/>
          </cell>
          <cell r="AC1172" t="str">
            <v/>
          </cell>
        </row>
        <row r="1173">
          <cell r="A1173">
            <v>523153</v>
          </cell>
          <cell r="B1173" t="str">
            <v>حنان كنيش</v>
          </cell>
          <cell r="C1173" t="str">
            <v>علي</v>
          </cell>
          <cell r="D1173" t="str">
            <v>دلال</v>
          </cell>
          <cell r="E1173" t="str">
            <v>أنثى</v>
          </cell>
          <cell r="F1173" t="str">
            <v>زبداني</v>
          </cell>
          <cell r="G1173">
            <v>33604</v>
          </cell>
          <cell r="H1173" t="str">
            <v>العربية السورية</v>
          </cell>
          <cell r="I1173" t="str">
            <v>الثالثة</v>
          </cell>
          <cell r="J1173" t="str">
            <v>أدبي</v>
          </cell>
          <cell r="K1173">
            <v>2011</v>
          </cell>
          <cell r="Q1173" t="str">
            <v/>
          </cell>
          <cell r="R1173" t="str">
            <v>HANAN KNEESH</v>
          </cell>
          <cell r="S1173" t="str">
            <v>ALI</v>
          </cell>
          <cell r="T1173" t="str">
            <v>DALAL</v>
          </cell>
          <cell r="U1173" t="str">
            <v>DAMASCUS</v>
          </cell>
          <cell r="V1173" t="str">
            <v/>
          </cell>
          <cell r="W1173" t="str">
            <v/>
          </cell>
          <cell r="X1173" t="str">
            <v/>
          </cell>
          <cell r="Y1173" t="str">
            <v/>
          </cell>
          <cell r="Z1173" t="str">
            <v/>
          </cell>
          <cell r="AA1173" t="str">
            <v/>
          </cell>
          <cell r="AB1173" t="str">
            <v/>
          </cell>
          <cell r="AC1173" t="str">
            <v>مستنفذ فصل اول 2023-2024</v>
          </cell>
        </row>
        <row r="1174">
          <cell r="A1174">
            <v>523155</v>
          </cell>
          <cell r="B1174" t="str">
            <v>حنين ابو ترابي</v>
          </cell>
          <cell r="C1174" t="str">
            <v>نشأت</v>
          </cell>
          <cell r="D1174" t="str">
            <v>جيهان</v>
          </cell>
          <cell r="E1174" t="str">
            <v>أنثى</v>
          </cell>
          <cell r="F1174" t="str">
            <v>السويداء</v>
          </cell>
          <cell r="G1174" t="str">
            <v>9/17/1998</v>
          </cell>
          <cell r="H1174" t="str">
            <v>العربية السورية</v>
          </cell>
          <cell r="I1174" t="str">
            <v>الرابعة</v>
          </cell>
          <cell r="J1174" t="str">
            <v>علمي</v>
          </cell>
          <cell r="K1174" t="str">
            <v>2016</v>
          </cell>
          <cell r="L1174" t="str">
            <v>السويداء</v>
          </cell>
          <cell r="Q1174" t="str">
            <v/>
          </cell>
          <cell r="R1174" t="str">
            <v>hanen abou traba</v>
          </cell>
          <cell r="S1174" t="str">
            <v>nashat</v>
          </cell>
          <cell r="T1174" t="str">
            <v>jehan</v>
          </cell>
          <cell r="U1174" t="str">
            <v>swaida</v>
          </cell>
          <cell r="V1174" t="str">
            <v/>
          </cell>
          <cell r="W1174" t="str">
            <v/>
          </cell>
          <cell r="X1174" t="str">
            <v/>
          </cell>
          <cell r="Y1174" t="str">
            <v/>
          </cell>
          <cell r="Z1174" t="str">
            <v/>
          </cell>
          <cell r="AA1174" t="str">
            <v/>
          </cell>
          <cell r="AB1174" t="str">
            <v/>
          </cell>
          <cell r="AC1174" t="str">
            <v/>
          </cell>
        </row>
        <row r="1175">
          <cell r="A1175">
            <v>523157</v>
          </cell>
          <cell r="B1175" t="str">
            <v>حنين حمد</v>
          </cell>
          <cell r="C1175" t="str">
            <v>رضوان</v>
          </cell>
          <cell r="D1175" t="str">
            <v>خيريه</v>
          </cell>
          <cell r="E1175" t="str">
            <v>أنثى</v>
          </cell>
          <cell r="F1175" t="str">
            <v>دمشق</v>
          </cell>
          <cell r="G1175">
            <v>36035</v>
          </cell>
          <cell r="H1175" t="str">
            <v>العربية السورية</v>
          </cell>
          <cell r="I1175" t="str">
            <v>الرابعة</v>
          </cell>
          <cell r="J1175" t="str">
            <v>أدبي</v>
          </cell>
          <cell r="L1175" t="str">
            <v>القنيطرة</v>
          </cell>
          <cell r="Q1175" t="str">
            <v/>
          </cell>
          <cell r="R1175" t="str">
            <v>HANIN HAMAD</v>
          </cell>
          <cell r="S1175" t="str">
            <v>REDWAN</v>
          </cell>
          <cell r="T1175" t="str">
            <v>KHIRIA</v>
          </cell>
          <cell r="U1175" t="str">
            <v>DAMSCUS</v>
          </cell>
          <cell r="V1175" t="str">
            <v/>
          </cell>
          <cell r="W1175" t="str">
            <v/>
          </cell>
          <cell r="X1175" t="str">
            <v/>
          </cell>
          <cell r="Y1175" t="str">
            <v/>
          </cell>
          <cell r="Z1175" t="str">
            <v/>
          </cell>
          <cell r="AA1175" t="str">
            <v/>
          </cell>
          <cell r="AB1175" t="str">
            <v/>
          </cell>
          <cell r="AC1175" t="str">
            <v/>
          </cell>
        </row>
        <row r="1176">
          <cell r="A1176">
            <v>523159</v>
          </cell>
          <cell r="B1176" t="str">
            <v>حنين وفا</v>
          </cell>
          <cell r="C1176" t="str">
            <v>خالد</v>
          </cell>
          <cell r="D1176" t="str">
            <v>باسمة</v>
          </cell>
          <cell r="E1176" t="str">
            <v>أنثى</v>
          </cell>
          <cell r="F1176" t="str">
            <v>مشفى دوما</v>
          </cell>
          <cell r="G1176">
            <v>35248</v>
          </cell>
          <cell r="H1176" t="str">
            <v>العربية السورية</v>
          </cell>
          <cell r="I1176" t="str">
            <v>الرابعة</v>
          </cell>
          <cell r="J1176" t="str">
            <v>أدبي</v>
          </cell>
          <cell r="K1176" t="str">
            <v/>
          </cell>
          <cell r="Q1176" t="str">
            <v/>
          </cell>
          <cell r="R1176" t="str">
            <v>HANEN WAFAA</v>
          </cell>
          <cell r="S1176" t="str">
            <v>KHALIED</v>
          </cell>
          <cell r="T1176" t="str">
            <v>BASEMA</v>
          </cell>
          <cell r="U1176" t="str">
            <v>DAMASCUS</v>
          </cell>
          <cell r="V1176" t="str">
            <v/>
          </cell>
          <cell r="W1176" t="str">
            <v/>
          </cell>
          <cell r="X1176" t="str">
            <v/>
          </cell>
          <cell r="Y1176" t="str">
            <v/>
          </cell>
          <cell r="Z1176" t="str">
            <v/>
          </cell>
          <cell r="AA1176" t="str">
            <v/>
          </cell>
          <cell r="AB1176" t="str">
            <v/>
          </cell>
          <cell r="AC1176" t="str">
            <v/>
          </cell>
        </row>
        <row r="1177">
          <cell r="A1177">
            <v>523160</v>
          </cell>
          <cell r="B1177" t="str">
            <v>حوريه جهد الله</v>
          </cell>
          <cell r="C1177" t="str">
            <v>محمد</v>
          </cell>
          <cell r="D1177" t="str">
            <v>نعمت</v>
          </cell>
          <cell r="E1177" t="str">
            <v/>
          </cell>
          <cell r="F1177" t="str">
            <v/>
          </cell>
          <cell r="G1177" t="str">
            <v/>
          </cell>
          <cell r="I1177" t="str">
            <v>الثالثة</v>
          </cell>
          <cell r="K1177" t="str">
            <v/>
          </cell>
          <cell r="L1177" t="str">
            <v/>
          </cell>
          <cell r="M1177" t="str">
            <v/>
          </cell>
          <cell r="Q1177" t="str">
            <v/>
          </cell>
          <cell r="R1177" t="str">
            <v/>
          </cell>
          <cell r="S1177" t="str">
            <v/>
          </cell>
          <cell r="T1177" t="str">
            <v/>
          </cell>
          <cell r="U1177" t="str">
            <v/>
          </cell>
          <cell r="V1177" t="str">
            <v/>
          </cell>
          <cell r="W1177" t="str">
            <v/>
          </cell>
          <cell r="X1177" t="str">
            <v/>
          </cell>
          <cell r="Y1177" t="str">
            <v/>
          </cell>
          <cell r="Z1177" t="str">
            <v/>
          </cell>
          <cell r="AA1177" t="str">
            <v/>
          </cell>
          <cell r="AB1177" t="str">
            <v>م</v>
          </cell>
          <cell r="AC1177" t="str">
            <v/>
          </cell>
        </row>
        <row r="1178">
          <cell r="A1178">
            <v>523165</v>
          </cell>
          <cell r="B1178" t="str">
            <v>ختام الغياض</v>
          </cell>
          <cell r="C1178" t="str">
            <v>محمد جمال</v>
          </cell>
          <cell r="D1178" t="str">
            <v>اسماء</v>
          </cell>
          <cell r="E1178" t="str">
            <v>أنثى</v>
          </cell>
          <cell r="F1178" t="str">
            <v>حمص</v>
          </cell>
          <cell r="G1178">
            <v>36188</v>
          </cell>
          <cell r="H1178" t="str">
            <v>العربية السورية</v>
          </cell>
          <cell r="I1178" t="str">
            <v>الرابعة</v>
          </cell>
          <cell r="J1178" t="str">
            <v>علمي</v>
          </cell>
          <cell r="Q1178" t="str">
            <v/>
          </cell>
          <cell r="R1178" t="str">
            <v>KHITAM ALGHYAD</v>
          </cell>
          <cell r="S1178" t="str">
            <v>MHD JAMAL</v>
          </cell>
          <cell r="T1178" t="str">
            <v>ASMAA</v>
          </cell>
          <cell r="U1178" t="str">
            <v>DARAA</v>
          </cell>
          <cell r="V1178" t="str">
            <v/>
          </cell>
          <cell r="W1178" t="str">
            <v/>
          </cell>
          <cell r="X1178" t="str">
            <v/>
          </cell>
          <cell r="Y1178" t="str">
            <v/>
          </cell>
          <cell r="Z1178" t="str">
            <v/>
          </cell>
          <cell r="AA1178" t="str">
            <v/>
          </cell>
          <cell r="AB1178" t="str">
            <v/>
          </cell>
          <cell r="AC1178" t="str">
            <v/>
          </cell>
        </row>
        <row r="1179">
          <cell r="A1179">
            <v>523168</v>
          </cell>
          <cell r="B1179" t="str">
            <v xml:space="preserve">خديجة كريم </v>
          </cell>
          <cell r="C1179" t="str">
            <v>حسن</v>
          </cell>
          <cell r="D1179" t="str">
            <v>سلمى</v>
          </cell>
          <cell r="E1179" t="str">
            <v>أنثى</v>
          </cell>
          <cell r="F1179" t="str">
            <v>الفوعة</v>
          </cell>
          <cell r="G1179">
            <v>36161</v>
          </cell>
          <cell r="H1179" t="str">
            <v>العربية السورية</v>
          </cell>
          <cell r="I1179" t="str">
            <v>الرابعة</v>
          </cell>
          <cell r="J1179" t="str">
            <v>علمي</v>
          </cell>
          <cell r="K1179" t="str">
            <v/>
          </cell>
          <cell r="L1179" t="str">
            <v>ادلب</v>
          </cell>
          <cell r="Q1179" t="str">
            <v/>
          </cell>
          <cell r="R1179" t="str">
            <v>KHADIJA KAREM</v>
          </cell>
          <cell r="S1179" t="str">
            <v>HASAN</v>
          </cell>
          <cell r="T1179" t="str">
            <v>SALMA</v>
          </cell>
          <cell r="U1179" t="str">
            <v>DAMASCUS</v>
          </cell>
          <cell r="V1179" t="str">
            <v/>
          </cell>
          <cell r="W1179" t="str">
            <v/>
          </cell>
          <cell r="X1179" t="str">
            <v/>
          </cell>
          <cell r="Y1179" t="str">
            <v/>
          </cell>
          <cell r="Z1179" t="str">
            <v/>
          </cell>
          <cell r="AA1179" t="str">
            <v/>
          </cell>
          <cell r="AB1179" t="str">
            <v/>
          </cell>
          <cell r="AC1179" t="str">
            <v/>
          </cell>
        </row>
        <row r="1180">
          <cell r="A1180">
            <v>523172</v>
          </cell>
          <cell r="B1180" t="str">
            <v>خديجه الشاغوري</v>
          </cell>
          <cell r="C1180" t="str">
            <v>نزار</v>
          </cell>
          <cell r="D1180" t="str">
            <v>سمر</v>
          </cell>
          <cell r="E1180" t="str">
            <v>أنثى</v>
          </cell>
          <cell r="F1180" t="str">
            <v>نبك</v>
          </cell>
          <cell r="G1180" t="str">
            <v>5/6/1994</v>
          </cell>
          <cell r="H1180" t="str">
            <v>العربية السورية</v>
          </cell>
          <cell r="I1180" t="str">
            <v>الرابعة</v>
          </cell>
          <cell r="J1180" t="str">
            <v>علمي</v>
          </cell>
          <cell r="K1180" t="str">
            <v>2012</v>
          </cell>
          <cell r="Q1180" t="str">
            <v/>
          </cell>
          <cell r="R1180" t="str">
            <v>KHADIJA ALSHAGHURI</v>
          </cell>
          <cell r="S1180" t="str">
            <v>NIZAR</v>
          </cell>
          <cell r="T1180" t="str">
            <v>SAMAR</v>
          </cell>
          <cell r="U1180" t="str">
            <v>DAMAS SUBREB</v>
          </cell>
          <cell r="V1180" t="str">
            <v/>
          </cell>
          <cell r="W1180" t="str">
            <v/>
          </cell>
          <cell r="X1180" t="str">
            <v/>
          </cell>
          <cell r="Y1180" t="str">
            <v/>
          </cell>
          <cell r="Z1180" t="str">
            <v/>
          </cell>
          <cell r="AA1180" t="str">
            <v/>
          </cell>
          <cell r="AB1180" t="str">
            <v/>
          </cell>
          <cell r="AC1180" t="str">
            <v/>
          </cell>
        </row>
        <row r="1181">
          <cell r="A1181">
            <v>523174</v>
          </cell>
          <cell r="B1181" t="str">
            <v>خزامه بركات</v>
          </cell>
          <cell r="C1181" t="str">
            <v>ناظم</v>
          </cell>
          <cell r="D1181" t="str">
            <v>امال</v>
          </cell>
          <cell r="E1181" t="str">
            <v>أنثى</v>
          </cell>
          <cell r="F1181" t="str">
            <v>دمشق</v>
          </cell>
          <cell r="G1181">
            <v>32646</v>
          </cell>
          <cell r="H1181" t="str">
            <v>العربية السورية</v>
          </cell>
          <cell r="I1181" t="str">
            <v>الثالثة</v>
          </cell>
          <cell r="J1181" t="str">
            <v>أدبي</v>
          </cell>
          <cell r="L1181" t="str">
            <v>اللاذقية</v>
          </cell>
          <cell r="Q1181" t="str">
            <v/>
          </cell>
          <cell r="R1181" t="str">
            <v>kozama barakat</v>
          </cell>
          <cell r="S1181" t="str">
            <v>nazem</v>
          </cell>
          <cell r="T1181" t="str">
            <v>aamal</v>
          </cell>
          <cell r="U1181" t="str">
            <v>damascus</v>
          </cell>
          <cell r="V1181" t="str">
            <v/>
          </cell>
          <cell r="W1181" t="str">
            <v/>
          </cell>
          <cell r="X1181" t="str">
            <v/>
          </cell>
          <cell r="Y1181" t="str">
            <v/>
          </cell>
          <cell r="Z1181" t="str">
            <v/>
          </cell>
          <cell r="AA1181" t="str">
            <v/>
          </cell>
          <cell r="AB1181" t="str">
            <v/>
          </cell>
          <cell r="AC1181" t="str">
            <v/>
          </cell>
        </row>
        <row r="1182">
          <cell r="A1182">
            <v>523176</v>
          </cell>
          <cell r="B1182" t="str">
            <v>خلود سفرجلاني</v>
          </cell>
          <cell r="C1182" t="str">
            <v>صبحي</v>
          </cell>
          <cell r="D1182" t="str">
            <v>خديجة</v>
          </cell>
          <cell r="E1182" t="str">
            <v>أنثى</v>
          </cell>
          <cell r="F1182" t="str">
            <v>دمشق</v>
          </cell>
          <cell r="G1182">
            <v>32579</v>
          </cell>
          <cell r="H1182" t="str">
            <v>العربية السورية</v>
          </cell>
          <cell r="I1182" t="str">
            <v>الرابعة</v>
          </cell>
          <cell r="J1182" t="str">
            <v>علمي</v>
          </cell>
          <cell r="K1182" t="str">
            <v/>
          </cell>
          <cell r="Q1182" t="str">
            <v/>
          </cell>
          <cell r="R1182" t="str">
            <v>KHOLOD SFRJLANE</v>
          </cell>
          <cell r="S1182" t="str">
            <v>SUBHIE</v>
          </cell>
          <cell r="T1182" t="str">
            <v>KHADIJA</v>
          </cell>
          <cell r="U1182" t="str">
            <v>DAMASCUS</v>
          </cell>
          <cell r="V1182" t="str">
            <v/>
          </cell>
          <cell r="W1182" t="str">
            <v/>
          </cell>
          <cell r="X1182" t="str">
            <v/>
          </cell>
          <cell r="Y1182" t="str">
            <v/>
          </cell>
          <cell r="Z1182" t="str">
            <v/>
          </cell>
          <cell r="AA1182" t="str">
            <v/>
          </cell>
          <cell r="AB1182" t="str">
            <v/>
          </cell>
          <cell r="AC1182" t="str">
            <v/>
          </cell>
        </row>
        <row r="1183">
          <cell r="A1183">
            <v>523177</v>
          </cell>
          <cell r="B1183" t="str">
            <v>خلود ياسين</v>
          </cell>
          <cell r="C1183" t="str">
            <v>بسام</v>
          </cell>
          <cell r="D1183" t="str">
            <v>هنا</v>
          </cell>
          <cell r="E1183" t="str">
            <v>أنثى</v>
          </cell>
          <cell r="F1183" t="str">
            <v>جسرين</v>
          </cell>
          <cell r="G1183">
            <v>33259</v>
          </cell>
          <cell r="H1183" t="str">
            <v>العربية السورية</v>
          </cell>
          <cell r="I1183" t="str">
            <v>الثانية</v>
          </cell>
          <cell r="J1183" t="str">
            <v>أدبي</v>
          </cell>
          <cell r="K1183" t="str">
            <v/>
          </cell>
          <cell r="Q1183" t="str">
            <v/>
          </cell>
          <cell r="R1183" t="str">
            <v>KHOLOUD YASSIN</v>
          </cell>
          <cell r="S1183" t="str">
            <v>BASAM</v>
          </cell>
          <cell r="T1183" t="str">
            <v>HANA</v>
          </cell>
          <cell r="U1183" t="str">
            <v>DAMAS SUBURB</v>
          </cell>
        </row>
        <row r="1184">
          <cell r="A1184">
            <v>523186</v>
          </cell>
          <cell r="B1184" t="str">
            <v>دانيا الصالح</v>
          </cell>
          <cell r="C1184" t="str">
            <v>محمد</v>
          </cell>
          <cell r="D1184" t="str">
            <v>امنه</v>
          </cell>
          <cell r="E1184" t="str">
            <v>أنثى</v>
          </cell>
          <cell r="F1184" t="str">
            <v>جيرود</v>
          </cell>
          <cell r="G1184">
            <v>35325</v>
          </cell>
          <cell r="H1184" t="str">
            <v>العربية السورية</v>
          </cell>
          <cell r="I1184" t="str">
            <v>الثالثة</v>
          </cell>
          <cell r="J1184" t="str">
            <v>شرعية</v>
          </cell>
          <cell r="K1184">
            <v>2015</v>
          </cell>
          <cell r="Q1184" t="str">
            <v/>
          </cell>
          <cell r="R1184" t="str">
            <v>Danea Al Saleh</v>
          </cell>
          <cell r="S1184" t="str">
            <v>Mohmad</v>
          </cell>
          <cell r="T1184" t="str">
            <v>Amna</v>
          </cell>
          <cell r="U1184" t="str">
            <v>Damascus</v>
          </cell>
          <cell r="V1184" t="str">
            <v/>
          </cell>
          <cell r="W1184" t="str">
            <v/>
          </cell>
          <cell r="X1184" t="str">
            <v/>
          </cell>
          <cell r="Y1184" t="str">
            <v/>
          </cell>
          <cell r="Z1184" t="str">
            <v/>
          </cell>
          <cell r="AA1184" t="str">
            <v/>
          </cell>
          <cell r="AB1184" t="str">
            <v/>
          </cell>
          <cell r="AC1184" t="str">
            <v/>
          </cell>
        </row>
        <row r="1185">
          <cell r="A1185">
            <v>523187</v>
          </cell>
          <cell r="B1185" t="str">
            <v>دانيا شموط</v>
          </cell>
          <cell r="C1185" t="str">
            <v>محمد</v>
          </cell>
          <cell r="D1185" t="str">
            <v>سميرة</v>
          </cell>
          <cell r="E1185" t="str">
            <v>أنثى</v>
          </cell>
          <cell r="F1185" t="str">
            <v>دمشق</v>
          </cell>
          <cell r="G1185">
            <v>35862</v>
          </cell>
          <cell r="H1185" t="str">
            <v>العربية السورية</v>
          </cell>
          <cell r="I1185" t="str">
            <v>الرابعة</v>
          </cell>
          <cell r="J1185" t="str">
            <v>فنون نسوية</v>
          </cell>
          <cell r="Q1185" t="str">
            <v/>
          </cell>
          <cell r="R1185" t="str">
            <v>DANIA SHAMOUT</v>
          </cell>
          <cell r="S1185" t="str">
            <v>MOHAMMAD</v>
          </cell>
          <cell r="T1185" t="str">
            <v>SAMIERA</v>
          </cell>
          <cell r="U1185" t="str">
            <v>DAMASCUS</v>
          </cell>
          <cell r="V1185" t="str">
            <v/>
          </cell>
          <cell r="W1185" t="str">
            <v/>
          </cell>
          <cell r="X1185" t="str">
            <v/>
          </cell>
          <cell r="Y1185" t="str">
            <v/>
          </cell>
          <cell r="Z1185" t="str">
            <v/>
          </cell>
          <cell r="AA1185" t="str">
            <v/>
          </cell>
          <cell r="AB1185" t="str">
            <v/>
          </cell>
          <cell r="AC1185" t="str">
            <v/>
          </cell>
        </row>
        <row r="1186">
          <cell r="A1186">
            <v>523188</v>
          </cell>
          <cell r="B1186" t="str">
            <v>دانيه الصباغ</v>
          </cell>
          <cell r="C1186" t="str">
            <v>محمد غازي</v>
          </cell>
          <cell r="D1186" t="str">
            <v>فاتنه</v>
          </cell>
          <cell r="E1186" t="str">
            <v>أنثى</v>
          </cell>
          <cell r="F1186" t="str">
            <v>دمشق</v>
          </cell>
          <cell r="G1186">
            <v>31874</v>
          </cell>
          <cell r="H1186" t="str">
            <v>العربية السورية</v>
          </cell>
          <cell r="I1186" t="str">
            <v>الثالثة حديث</v>
          </cell>
          <cell r="L1186" t="str">
            <v>0</v>
          </cell>
        </row>
        <row r="1187">
          <cell r="A1187">
            <v>523189</v>
          </cell>
          <cell r="B1187" t="str">
            <v>دانيه سنوبر</v>
          </cell>
          <cell r="C1187" t="str">
            <v>علي</v>
          </cell>
          <cell r="D1187" t="str">
            <v>قمر</v>
          </cell>
          <cell r="E1187" t="str">
            <v>أنثى</v>
          </cell>
          <cell r="F1187" t="str">
            <v>جديدة الوادي</v>
          </cell>
          <cell r="G1187">
            <v>35827</v>
          </cell>
          <cell r="H1187" t="str">
            <v>العربية السورية</v>
          </cell>
          <cell r="I1187" t="str">
            <v>الرابعة</v>
          </cell>
          <cell r="J1187" t="str">
            <v>علمي</v>
          </cell>
          <cell r="K1187">
            <v>2015</v>
          </cell>
          <cell r="Q1187" t="str">
            <v/>
          </cell>
          <cell r="R1187" t="str">
            <v>DANIA SNOBAR</v>
          </cell>
          <cell r="S1187" t="str">
            <v>ALI</v>
          </cell>
          <cell r="T1187" t="str">
            <v>KAMAR</v>
          </cell>
          <cell r="U1187" t="str">
            <v>DAMASCUS SUBURB</v>
          </cell>
          <cell r="V1187" t="str">
            <v/>
          </cell>
          <cell r="W1187" t="str">
            <v/>
          </cell>
          <cell r="X1187" t="str">
            <v/>
          </cell>
          <cell r="Y1187" t="str">
            <v/>
          </cell>
          <cell r="Z1187" t="str">
            <v/>
          </cell>
          <cell r="AA1187" t="str">
            <v/>
          </cell>
          <cell r="AB1187" t="str">
            <v/>
          </cell>
          <cell r="AC1187" t="str">
            <v/>
          </cell>
        </row>
        <row r="1188">
          <cell r="A1188">
            <v>523190</v>
          </cell>
          <cell r="B1188" t="str">
            <v>دانيه منعم</v>
          </cell>
          <cell r="C1188" t="str">
            <v>محمود</v>
          </cell>
          <cell r="D1188" t="str">
            <v>عفاف</v>
          </cell>
          <cell r="E1188" t="str">
            <v>أنثى</v>
          </cell>
          <cell r="F1188" t="str">
            <v>يبرود</v>
          </cell>
          <cell r="G1188">
            <v>33166</v>
          </cell>
          <cell r="H1188" t="str">
            <v>العربية السورية</v>
          </cell>
          <cell r="I1188" t="str">
            <v>الرابعة</v>
          </cell>
          <cell r="J1188" t="str">
            <v>أدبي</v>
          </cell>
          <cell r="L1188" t="str">
            <v>القنيطرة</v>
          </cell>
          <cell r="M1188" t="str">
            <v>القنيطرة</v>
          </cell>
          <cell r="Q1188" t="str">
            <v/>
          </cell>
          <cell r="R1188" t="str">
            <v>DANIA MENAAM</v>
          </cell>
          <cell r="S1188" t="str">
            <v>MAHMOUD</v>
          </cell>
          <cell r="T1188" t="str">
            <v>AFAF</v>
          </cell>
          <cell r="U1188" t="str">
            <v>DAMAS SUBURB</v>
          </cell>
          <cell r="V1188" t="str">
            <v/>
          </cell>
          <cell r="W1188" t="str">
            <v/>
          </cell>
          <cell r="X1188" t="str">
            <v/>
          </cell>
          <cell r="Y1188" t="str">
            <v/>
          </cell>
          <cell r="Z1188" t="str">
            <v/>
          </cell>
          <cell r="AA1188" t="str">
            <v/>
          </cell>
          <cell r="AB1188" t="str">
            <v/>
          </cell>
          <cell r="AC1188" t="str">
            <v/>
          </cell>
        </row>
        <row r="1189">
          <cell r="A1189">
            <v>523191</v>
          </cell>
          <cell r="B1189" t="str">
            <v>دعاء اخوان</v>
          </cell>
          <cell r="C1189" t="str">
            <v>محمود</v>
          </cell>
          <cell r="D1189" t="str">
            <v>مزين</v>
          </cell>
          <cell r="E1189" t="str">
            <v>أنثى</v>
          </cell>
          <cell r="F1189" t="str">
            <v>دمشق</v>
          </cell>
          <cell r="G1189">
            <v>34090</v>
          </cell>
          <cell r="H1189" t="str">
            <v>العربية السورية</v>
          </cell>
          <cell r="I1189" t="str">
            <v>الثالثة</v>
          </cell>
          <cell r="J1189" t="str">
            <v>أدبي</v>
          </cell>
          <cell r="Q1189" t="str">
            <v/>
          </cell>
          <cell r="R1189" t="str">
            <v>Douaa Ekhwan</v>
          </cell>
          <cell r="S1189" t="str">
            <v>MAHMOUD</v>
          </cell>
          <cell r="T1189" t="str">
            <v>MZAYAN</v>
          </cell>
          <cell r="U1189" t="str">
            <v>DAMASCUS</v>
          </cell>
          <cell r="V1189" t="str">
            <v/>
          </cell>
          <cell r="W1189" t="str">
            <v/>
          </cell>
          <cell r="X1189" t="str">
            <v/>
          </cell>
          <cell r="Y1189" t="str">
            <v/>
          </cell>
          <cell r="Z1189" t="str">
            <v/>
          </cell>
          <cell r="AA1189" t="str">
            <v/>
          </cell>
          <cell r="AB1189" t="str">
            <v/>
          </cell>
          <cell r="AC1189" t="str">
            <v/>
          </cell>
        </row>
        <row r="1190">
          <cell r="A1190">
            <v>523192</v>
          </cell>
          <cell r="B1190" t="str">
            <v>دعاء الداهوك</v>
          </cell>
          <cell r="C1190" t="str">
            <v xml:space="preserve">خالد </v>
          </cell>
          <cell r="D1190" t="str">
            <v xml:space="preserve">فاطمة </v>
          </cell>
          <cell r="E1190" t="str">
            <v>أنثى</v>
          </cell>
          <cell r="F1190" t="str">
            <v xml:space="preserve">سرغايا </v>
          </cell>
          <cell r="G1190" t="str">
            <v>10/18/1991</v>
          </cell>
          <cell r="H1190" t="str">
            <v>العربية السورية</v>
          </cell>
          <cell r="I1190" t="str">
            <v>الرابعة</v>
          </cell>
          <cell r="J1190" t="str">
            <v>أدبي</v>
          </cell>
          <cell r="K1190" t="str">
            <v>2011</v>
          </cell>
          <cell r="L1190" t="str">
            <v/>
          </cell>
          <cell r="Q1190" t="str">
            <v/>
          </cell>
          <cell r="R1190" t="str">
            <v xml:space="preserve">doaa  aldahouk </v>
          </cell>
          <cell r="S1190" t="str">
            <v xml:space="preserve">khaled </v>
          </cell>
          <cell r="T1190" t="str">
            <v xml:space="preserve">fatema </v>
          </cell>
          <cell r="U1190" t="str">
            <v xml:space="preserve">serghaya </v>
          </cell>
          <cell r="V1190" t="str">
            <v/>
          </cell>
          <cell r="W1190" t="str">
            <v/>
          </cell>
          <cell r="X1190" t="str">
            <v/>
          </cell>
          <cell r="Y1190" t="str">
            <v/>
          </cell>
          <cell r="Z1190" t="str">
            <v/>
          </cell>
          <cell r="AA1190" t="str">
            <v/>
          </cell>
          <cell r="AB1190" t="str">
            <v/>
          </cell>
          <cell r="AC1190" t="str">
            <v/>
          </cell>
        </row>
        <row r="1191">
          <cell r="A1191">
            <v>523194</v>
          </cell>
          <cell r="B1191" t="str">
            <v>دعاء السويدان</v>
          </cell>
          <cell r="C1191" t="str">
            <v>درغام</v>
          </cell>
          <cell r="D1191" t="str">
            <v>تحرير</v>
          </cell>
          <cell r="E1191" t="str">
            <v>أنثى</v>
          </cell>
          <cell r="F1191" t="str">
            <v>دمشق</v>
          </cell>
          <cell r="G1191">
            <v>35167</v>
          </cell>
          <cell r="H1191" t="str">
            <v>العربية السورية</v>
          </cell>
          <cell r="I1191" t="str">
            <v>الثالثة</v>
          </cell>
          <cell r="J1191" t="str">
            <v>علمي</v>
          </cell>
          <cell r="K1191" t="str">
            <v/>
          </cell>
          <cell r="Q1191" t="str">
            <v/>
          </cell>
          <cell r="R1191" t="str">
            <v xml:space="preserve">doaa swedan </v>
          </cell>
          <cell r="S1191" t="str">
            <v>drgham</v>
          </cell>
          <cell r="T1191" t="str">
            <v>tahrer</v>
          </cell>
          <cell r="U1191" t="str">
            <v>damascous</v>
          </cell>
          <cell r="V1191" t="str">
            <v/>
          </cell>
          <cell r="W1191" t="str">
            <v/>
          </cell>
          <cell r="X1191" t="str">
            <v/>
          </cell>
          <cell r="Y1191" t="str">
            <v/>
          </cell>
          <cell r="Z1191" t="str">
            <v/>
          </cell>
          <cell r="AA1191" t="str">
            <v/>
          </cell>
          <cell r="AB1191" t="str">
            <v/>
          </cell>
          <cell r="AC1191" t="str">
            <v/>
          </cell>
        </row>
        <row r="1192">
          <cell r="A1192">
            <v>523197</v>
          </cell>
          <cell r="B1192" t="str">
            <v>دعاء الفاضل</v>
          </cell>
          <cell r="C1192" t="str">
            <v>اسامه</v>
          </cell>
          <cell r="D1192" t="str">
            <v>فاديا</v>
          </cell>
          <cell r="E1192" t="str">
            <v>أنثى</v>
          </cell>
          <cell r="F1192" t="str">
            <v>جيرود</v>
          </cell>
          <cell r="G1192">
            <v>33101</v>
          </cell>
          <cell r="H1192" t="str">
            <v>العربية السورية</v>
          </cell>
          <cell r="I1192" t="str">
            <v>الثانية</v>
          </cell>
          <cell r="J1192" t="str">
            <v>علمي</v>
          </cell>
          <cell r="K1192">
            <v>2008</v>
          </cell>
        </row>
        <row r="1193">
          <cell r="A1193">
            <v>523202</v>
          </cell>
          <cell r="B1193" t="str">
            <v>دعاء شقيران</v>
          </cell>
          <cell r="C1193" t="str">
            <v>عبدالحفيظ</v>
          </cell>
          <cell r="D1193" t="str">
            <v>ميساء</v>
          </cell>
          <cell r="E1193" t="str">
            <v>انثى</v>
          </cell>
          <cell r="F1193" t="str">
            <v>عربين - ريف دمشق</v>
          </cell>
          <cell r="G1193" t="str">
            <v>3/10/1994</v>
          </cell>
          <cell r="H1193" t="str">
            <v>العربية السورية</v>
          </cell>
          <cell r="I1193" t="str">
            <v>الرابعة</v>
          </cell>
          <cell r="J1193" t="str">
            <v>علمي</v>
          </cell>
          <cell r="K1193" t="str">
            <v>2015</v>
          </cell>
          <cell r="L1193" t="str">
            <v>السويداء</v>
          </cell>
          <cell r="Q1193" t="str">
            <v/>
          </cell>
          <cell r="R1193" t="str">
            <v>Duaa Shkeran</v>
          </cell>
          <cell r="S1193" t="str">
            <v>Abdulhafiz</v>
          </cell>
          <cell r="T1193" t="str">
            <v>Maisaa</v>
          </cell>
          <cell r="U1193" t="str">
            <v>Damascus contryside</v>
          </cell>
          <cell r="V1193" t="str">
            <v/>
          </cell>
          <cell r="W1193" t="str">
            <v/>
          </cell>
          <cell r="X1193" t="str">
            <v/>
          </cell>
          <cell r="Y1193" t="str">
            <v/>
          </cell>
          <cell r="Z1193" t="str">
            <v/>
          </cell>
          <cell r="AA1193" t="str">
            <v/>
          </cell>
          <cell r="AB1193" t="str">
            <v/>
          </cell>
          <cell r="AC1193" t="str">
            <v/>
          </cell>
        </row>
        <row r="1194">
          <cell r="A1194">
            <v>523206</v>
          </cell>
          <cell r="B1194" t="str">
            <v>دعاء مراد</v>
          </cell>
          <cell r="C1194" t="str">
            <v>عمار</v>
          </cell>
          <cell r="D1194" t="str">
            <v>ميساء</v>
          </cell>
          <cell r="E1194" t="str">
            <v>أنثى</v>
          </cell>
          <cell r="F1194" t="str">
            <v>دمشق</v>
          </cell>
          <cell r="G1194">
            <v>36161</v>
          </cell>
          <cell r="H1194" t="str">
            <v>العربية السورية</v>
          </cell>
          <cell r="I1194" t="str">
            <v>الثالثة</v>
          </cell>
          <cell r="J1194" t="str">
            <v>فنون نسوية</v>
          </cell>
          <cell r="Q1194" t="str">
            <v/>
          </cell>
          <cell r="R1194" t="str">
            <v>DOUAA MORAD</v>
          </cell>
          <cell r="S1194" t="str">
            <v>AMMAR</v>
          </cell>
          <cell r="T1194" t="str">
            <v>MAYSAA</v>
          </cell>
          <cell r="U1194" t="str">
            <v>DAMASCUS</v>
          </cell>
          <cell r="V1194" t="str">
            <v/>
          </cell>
          <cell r="W1194" t="str">
            <v/>
          </cell>
          <cell r="X1194" t="str">
            <v/>
          </cell>
          <cell r="Y1194" t="str">
            <v/>
          </cell>
          <cell r="Z1194" t="str">
            <v/>
          </cell>
          <cell r="AA1194" t="str">
            <v/>
          </cell>
          <cell r="AB1194" t="str">
            <v/>
          </cell>
          <cell r="AC1194" t="str">
            <v/>
          </cell>
        </row>
        <row r="1195">
          <cell r="A1195">
            <v>523211</v>
          </cell>
          <cell r="B1195" t="str">
            <v>دنيا سليمان</v>
          </cell>
          <cell r="C1195" t="str">
            <v>دانيال</v>
          </cell>
          <cell r="D1195" t="str">
            <v>لبينا</v>
          </cell>
          <cell r="E1195" t="str">
            <v>أنثى</v>
          </cell>
          <cell r="F1195" t="str">
            <v>دمشق</v>
          </cell>
          <cell r="G1195" t="str">
            <v>8/31/1993</v>
          </cell>
          <cell r="H1195" t="str">
            <v>العربية السورية</v>
          </cell>
          <cell r="I1195" t="str">
            <v>الثانية</v>
          </cell>
          <cell r="J1195" t="str">
            <v>فنون نسوية</v>
          </cell>
          <cell r="K1195" t="str">
            <v>2019</v>
          </cell>
          <cell r="L1195" t="str">
            <v>دمشق</v>
          </cell>
          <cell r="Q1195" t="str">
            <v/>
          </cell>
          <cell r="R1195" t="str">
            <v>dunea soleman</v>
          </cell>
          <cell r="S1195" t="str">
            <v>daneal</v>
          </cell>
          <cell r="T1195" t="str">
            <v>labena</v>
          </cell>
          <cell r="U1195" t="str">
            <v>damascus</v>
          </cell>
          <cell r="V1195" t="str">
            <v/>
          </cell>
          <cell r="W1195" t="str">
            <v/>
          </cell>
          <cell r="X1195" t="str">
            <v/>
          </cell>
          <cell r="Y1195" t="str">
            <v/>
          </cell>
          <cell r="Z1195" t="str">
            <v/>
          </cell>
          <cell r="AA1195" t="str">
            <v/>
          </cell>
          <cell r="AB1195" t="str">
            <v/>
          </cell>
          <cell r="AC1195" t="str">
            <v/>
          </cell>
        </row>
        <row r="1196">
          <cell r="A1196">
            <v>523212</v>
          </cell>
          <cell r="B1196" t="str">
            <v>ديالا الخطيب</v>
          </cell>
          <cell r="C1196" t="str">
            <v>عبد الحميد</v>
          </cell>
          <cell r="D1196" t="str">
            <v>عمسه</v>
          </cell>
          <cell r="E1196" t="str">
            <v>أنثى</v>
          </cell>
          <cell r="F1196" t="str">
            <v>دمشق</v>
          </cell>
          <cell r="G1196">
            <v>35171</v>
          </cell>
          <cell r="H1196" t="str">
            <v>الفلسطينية السورية</v>
          </cell>
          <cell r="I1196" t="str">
            <v>الرابعة</v>
          </cell>
          <cell r="J1196" t="str">
            <v>أدبي</v>
          </cell>
          <cell r="K1196">
            <v>2015</v>
          </cell>
          <cell r="L1196" t="str">
            <v>ريف دمشق</v>
          </cell>
          <cell r="Q1196" t="str">
            <v/>
          </cell>
          <cell r="R1196" t="str">
            <v>DIALA ALKHATEEB</v>
          </cell>
          <cell r="S1196" t="str">
            <v>ABDALHAMEED</v>
          </cell>
          <cell r="T1196" t="str">
            <v>AMSHA</v>
          </cell>
          <cell r="U1196" t="str">
            <v>DAMASCUS</v>
          </cell>
          <cell r="V1196" t="str">
            <v/>
          </cell>
          <cell r="W1196" t="str">
            <v/>
          </cell>
          <cell r="X1196" t="str">
            <v/>
          </cell>
          <cell r="Y1196" t="str">
            <v/>
          </cell>
          <cell r="Z1196" t="str">
            <v/>
          </cell>
          <cell r="AA1196" t="str">
            <v/>
          </cell>
          <cell r="AB1196" t="str">
            <v/>
          </cell>
          <cell r="AC1196" t="str">
            <v/>
          </cell>
        </row>
        <row r="1197">
          <cell r="A1197">
            <v>523213</v>
          </cell>
          <cell r="B1197" t="str">
            <v>ديانا الحريري</v>
          </cell>
          <cell r="C1197" t="str">
            <v>عبد الكريم</v>
          </cell>
          <cell r="D1197" t="str">
            <v>داليا</v>
          </cell>
          <cell r="E1197" t="str">
            <v>أنثى</v>
          </cell>
          <cell r="F1197" t="str">
            <v>ابطع</v>
          </cell>
          <cell r="G1197">
            <v>35796</v>
          </cell>
          <cell r="H1197" t="str">
            <v>العربية السورية</v>
          </cell>
          <cell r="I1197" t="str">
            <v>الثالثة</v>
          </cell>
          <cell r="J1197" t="str">
            <v>علمي</v>
          </cell>
          <cell r="Q1197" t="str">
            <v/>
          </cell>
          <cell r="R1197" t="str">
            <v>diana alharere</v>
          </cell>
          <cell r="S1197" t="str">
            <v>abd alkareem</v>
          </cell>
          <cell r="T1197" t="str">
            <v>dalia</v>
          </cell>
          <cell r="U1197" t="str">
            <v>ebtaa</v>
          </cell>
          <cell r="V1197" t="str">
            <v/>
          </cell>
          <cell r="W1197" t="str">
            <v/>
          </cell>
          <cell r="X1197" t="str">
            <v/>
          </cell>
          <cell r="Y1197" t="str">
            <v/>
          </cell>
          <cell r="Z1197" t="str">
            <v/>
          </cell>
          <cell r="AA1197" t="str">
            <v/>
          </cell>
          <cell r="AB1197" t="str">
            <v/>
          </cell>
          <cell r="AC1197" t="str">
            <v/>
          </cell>
        </row>
        <row r="1198">
          <cell r="A1198">
            <v>523214</v>
          </cell>
          <cell r="B1198" t="str">
            <v>ديانا الشريف</v>
          </cell>
          <cell r="C1198" t="str">
            <v>محمد</v>
          </cell>
          <cell r="D1198" t="str">
            <v>اميرة</v>
          </cell>
          <cell r="E1198" t="str">
            <v>أنثى</v>
          </cell>
          <cell r="F1198" t="str">
            <v>كالي كولومبيا</v>
          </cell>
          <cell r="G1198" t="str">
            <v>11/13/1966</v>
          </cell>
          <cell r="H1198" t="str">
            <v>العربية السورية</v>
          </cell>
          <cell r="I1198" t="str">
            <v>الرابعة</v>
          </cell>
          <cell r="J1198" t="str">
            <v>أدبي</v>
          </cell>
          <cell r="K1198" t="str">
            <v>1987</v>
          </cell>
          <cell r="L1198" t="str">
            <v/>
          </cell>
          <cell r="Q1198" t="str">
            <v/>
          </cell>
          <cell r="R1198" t="str">
            <v>DIANA ALSHAREF</v>
          </cell>
          <cell r="S1198" t="str">
            <v>MOHAMMAD</v>
          </cell>
          <cell r="T1198" t="str">
            <v>AMIRA</v>
          </cell>
          <cell r="U1198" t="str">
            <v>DAMASCUS</v>
          </cell>
          <cell r="V1198" t="str">
            <v/>
          </cell>
          <cell r="W1198" t="str">
            <v/>
          </cell>
          <cell r="X1198" t="str">
            <v/>
          </cell>
          <cell r="Y1198" t="str">
            <v/>
          </cell>
          <cell r="Z1198" t="str">
            <v/>
          </cell>
          <cell r="AA1198" t="str">
            <v/>
          </cell>
          <cell r="AB1198" t="str">
            <v/>
          </cell>
          <cell r="AC1198" t="str">
            <v/>
          </cell>
        </row>
        <row r="1199">
          <cell r="A1199">
            <v>523217</v>
          </cell>
          <cell r="B1199" t="str">
            <v>ديما بكار</v>
          </cell>
          <cell r="C1199" t="str">
            <v>احمد</v>
          </cell>
          <cell r="D1199" t="str">
            <v>ريمه</v>
          </cell>
          <cell r="E1199" t="str">
            <v>أنثى</v>
          </cell>
          <cell r="F1199" t="str">
            <v>حمص</v>
          </cell>
          <cell r="G1199" t="str">
            <v>5/1/1994</v>
          </cell>
          <cell r="H1199" t="str">
            <v>العربية السورية</v>
          </cell>
          <cell r="I1199" t="str">
            <v>الرابعة</v>
          </cell>
          <cell r="J1199" t="str">
            <v>أدبي</v>
          </cell>
          <cell r="K1199" t="str">
            <v>2013</v>
          </cell>
          <cell r="L1199" t="str">
            <v>حمص</v>
          </cell>
          <cell r="Q1199" t="str">
            <v/>
          </cell>
          <cell r="R1199" t="str">
            <v>DIMA BAKAR</v>
          </cell>
          <cell r="S1199" t="str">
            <v>AHMAD</v>
          </cell>
          <cell r="T1199" t="str">
            <v>REMA</v>
          </cell>
          <cell r="U1199" t="str">
            <v>HOMS</v>
          </cell>
          <cell r="V1199" t="str">
            <v/>
          </cell>
          <cell r="W1199" t="str">
            <v/>
          </cell>
          <cell r="X1199" t="str">
            <v/>
          </cell>
          <cell r="Y1199" t="str">
            <v/>
          </cell>
          <cell r="Z1199" t="str">
            <v/>
          </cell>
          <cell r="AA1199" t="str">
            <v/>
          </cell>
          <cell r="AB1199" t="str">
            <v/>
          </cell>
          <cell r="AC1199" t="str">
            <v/>
          </cell>
        </row>
        <row r="1200">
          <cell r="A1200">
            <v>523222</v>
          </cell>
          <cell r="B1200" t="str">
            <v>دينا النابلسي</v>
          </cell>
          <cell r="C1200" t="str">
            <v>معتز</v>
          </cell>
          <cell r="D1200" t="str">
            <v>بثينه</v>
          </cell>
          <cell r="E1200" t="str">
            <v/>
          </cell>
          <cell r="F1200" t="str">
            <v/>
          </cell>
          <cell r="G1200" t="str">
            <v/>
          </cell>
          <cell r="I1200" t="str">
            <v>الثالثة</v>
          </cell>
          <cell r="K1200" t="str">
            <v/>
          </cell>
          <cell r="L1200" t="str">
            <v/>
          </cell>
          <cell r="M1200" t="str">
            <v/>
          </cell>
          <cell r="Q1200" t="str">
            <v/>
          </cell>
          <cell r="R1200" t="str">
            <v/>
          </cell>
          <cell r="S1200" t="str">
            <v/>
          </cell>
          <cell r="T1200" t="str">
            <v/>
          </cell>
          <cell r="U1200" t="str">
            <v/>
          </cell>
          <cell r="V1200" t="str">
            <v/>
          </cell>
          <cell r="W1200" t="str">
            <v/>
          </cell>
          <cell r="X1200" t="str">
            <v/>
          </cell>
          <cell r="Y1200" t="str">
            <v/>
          </cell>
          <cell r="Z1200" t="str">
            <v/>
          </cell>
          <cell r="AA1200" t="str">
            <v/>
          </cell>
          <cell r="AB1200" t="str">
            <v/>
          </cell>
          <cell r="AC1200" t="str">
            <v/>
          </cell>
        </row>
        <row r="1201">
          <cell r="A1201">
            <v>523224</v>
          </cell>
          <cell r="B1201" t="str">
            <v>رؤى حاتم</v>
          </cell>
          <cell r="C1201" t="str">
            <v>عدنان</v>
          </cell>
          <cell r="D1201" t="str">
            <v>هيفاء</v>
          </cell>
          <cell r="E1201" t="str">
            <v>أنثى</v>
          </cell>
          <cell r="F1201" t="str">
            <v>السويداء</v>
          </cell>
          <cell r="G1201">
            <v>31295</v>
          </cell>
          <cell r="H1201" t="str">
            <v>العربية السورية</v>
          </cell>
          <cell r="I1201" t="str">
            <v>الرابعة</v>
          </cell>
          <cell r="J1201" t="str">
            <v>علمي</v>
          </cell>
          <cell r="L1201" t="str">
            <v>السويداء</v>
          </cell>
          <cell r="Q1201" t="str">
            <v/>
          </cell>
          <cell r="R1201" t="str">
            <v>roaa hatem</v>
          </cell>
          <cell r="S1201" t="str">
            <v>adnan</v>
          </cell>
          <cell r="T1201" t="str">
            <v>haifaa</v>
          </cell>
          <cell r="U1201" t="str">
            <v>swaida</v>
          </cell>
          <cell r="V1201" t="str">
            <v/>
          </cell>
          <cell r="W1201" t="str">
            <v/>
          </cell>
          <cell r="X1201" t="str">
            <v/>
          </cell>
          <cell r="Y1201" t="str">
            <v/>
          </cell>
          <cell r="Z1201" t="str">
            <v/>
          </cell>
          <cell r="AA1201" t="str">
            <v/>
          </cell>
          <cell r="AB1201" t="str">
            <v/>
          </cell>
          <cell r="AC1201" t="str">
            <v/>
          </cell>
        </row>
        <row r="1202">
          <cell r="A1202">
            <v>523228</v>
          </cell>
          <cell r="B1202" t="str">
            <v>رازا وجوخ</v>
          </cell>
          <cell r="C1202" t="str">
            <v>صفوان</v>
          </cell>
          <cell r="D1202" t="str">
            <v>رنده</v>
          </cell>
          <cell r="E1202" t="str">
            <v>أنثى</v>
          </cell>
          <cell r="F1202" t="str">
            <v>دمشق</v>
          </cell>
          <cell r="G1202">
            <v>35968</v>
          </cell>
          <cell r="H1202" t="str">
            <v>العربية السورية</v>
          </cell>
          <cell r="I1202" t="str">
            <v>الرابعة</v>
          </cell>
          <cell r="J1202" t="str">
            <v>علمي</v>
          </cell>
          <cell r="L1202" t="str">
            <v>القنيطرة</v>
          </cell>
          <cell r="Q1202" t="str">
            <v/>
          </cell>
          <cell r="R1202" t="str">
            <v>RAZA WAJOUKH</v>
          </cell>
          <cell r="S1202" t="str">
            <v>SAFWAN</v>
          </cell>
          <cell r="T1202" t="str">
            <v>RANDA</v>
          </cell>
          <cell r="U1202" t="str">
            <v>DAMASCUS</v>
          </cell>
          <cell r="V1202" t="str">
            <v/>
          </cell>
          <cell r="W1202" t="str">
            <v/>
          </cell>
          <cell r="X1202" t="str">
            <v/>
          </cell>
          <cell r="Y1202" t="str">
            <v/>
          </cell>
          <cell r="Z1202" t="str">
            <v/>
          </cell>
          <cell r="AA1202" t="str">
            <v/>
          </cell>
          <cell r="AB1202" t="str">
            <v/>
          </cell>
          <cell r="AC1202" t="str">
            <v/>
          </cell>
        </row>
        <row r="1203">
          <cell r="A1203">
            <v>523230</v>
          </cell>
          <cell r="B1203" t="str">
            <v>راما الاسعد</v>
          </cell>
          <cell r="C1203" t="str">
            <v>مروان</v>
          </cell>
          <cell r="D1203" t="str">
            <v>اكرام</v>
          </cell>
          <cell r="E1203" t="str">
            <v>أنثى</v>
          </cell>
          <cell r="F1203" t="str">
            <v>دمشق</v>
          </cell>
          <cell r="G1203">
            <v>35796</v>
          </cell>
          <cell r="H1203" t="str">
            <v>العربية السورية</v>
          </cell>
          <cell r="I1203" t="str">
            <v>الثالثة</v>
          </cell>
          <cell r="J1203" t="str">
            <v>أدبي</v>
          </cell>
          <cell r="K1203" t="str">
            <v/>
          </cell>
          <cell r="Q1203" t="str">
            <v/>
          </cell>
          <cell r="R1203" t="str">
            <v>RAMA ALASAAD</v>
          </cell>
          <cell r="S1203" t="str">
            <v>MARWAN</v>
          </cell>
          <cell r="T1203" t="str">
            <v>EKRAM</v>
          </cell>
          <cell r="U1203" t="str">
            <v>DAMASCUS</v>
          </cell>
          <cell r="V1203" t="str">
            <v/>
          </cell>
          <cell r="W1203" t="str">
            <v/>
          </cell>
          <cell r="X1203" t="str">
            <v/>
          </cell>
          <cell r="Y1203" t="str">
            <v/>
          </cell>
          <cell r="Z1203" t="str">
            <v/>
          </cell>
          <cell r="AA1203" t="str">
            <v/>
          </cell>
          <cell r="AB1203" t="str">
            <v/>
          </cell>
          <cell r="AC1203" t="str">
            <v/>
          </cell>
        </row>
        <row r="1204">
          <cell r="A1204">
            <v>523234</v>
          </cell>
          <cell r="B1204" t="str">
            <v>راما العبد</v>
          </cell>
          <cell r="C1204" t="str">
            <v>ابراهيم</v>
          </cell>
          <cell r="D1204" t="str">
            <v>منال</v>
          </cell>
          <cell r="E1204" t="str">
            <v>أنثى</v>
          </cell>
          <cell r="F1204" t="str">
            <v>دمشق</v>
          </cell>
          <cell r="G1204">
            <v>36008</v>
          </cell>
          <cell r="H1204" t="str">
            <v>العربية السورية</v>
          </cell>
          <cell r="I1204" t="str">
            <v>الثالثة</v>
          </cell>
          <cell r="J1204" t="str">
            <v>أدبي</v>
          </cell>
          <cell r="K1204" t="str">
            <v/>
          </cell>
          <cell r="Q1204" t="str">
            <v/>
          </cell>
          <cell r="R1204" t="str">
            <v>RAMA ALABED</v>
          </cell>
          <cell r="S1204" t="str">
            <v>IBRAHEEM</v>
          </cell>
          <cell r="T1204" t="str">
            <v>MANAL</v>
          </cell>
          <cell r="U1204" t="str">
            <v>DAMASCUS</v>
          </cell>
          <cell r="V1204" t="str">
            <v/>
          </cell>
          <cell r="W1204" t="str">
            <v/>
          </cell>
          <cell r="X1204" t="str">
            <v/>
          </cell>
          <cell r="Y1204" t="str">
            <v/>
          </cell>
          <cell r="Z1204" t="str">
            <v/>
          </cell>
          <cell r="AA1204" t="str">
            <v/>
          </cell>
          <cell r="AB1204" t="str">
            <v/>
          </cell>
          <cell r="AC1204" t="str">
            <v/>
          </cell>
        </row>
        <row r="1205">
          <cell r="A1205">
            <v>523235</v>
          </cell>
          <cell r="B1205" t="str">
            <v>راما بكري باشا</v>
          </cell>
          <cell r="C1205" t="str">
            <v>سمير</v>
          </cell>
          <cell r="D1205" t="str">
            <v>اسماء</v>
          </cell>
          <cell r="E1205" t="str">
            <v>أنثى</v>
          </cell>
          <cell r="F1205" t="str">
            <v>دمشق</v>
          </cell>
          <cell r="G1205">
            <v>35627</v>
          </cell>
          <cell r="H1205" t="str">
            <v>العربية السورية</v>
          </cell>
          <cell r="I1205" t="str">
            <v>الرابعة</v>
          </cell>
          <cell r="J1205" t="str">
            <v>علمي</v>
          </cell>
          <cell r="K1205">
            <v>2015</v>
          </cell>
          <cell r="Q1205" t="str">
            <v/>
          </cell>
          <cell r="R1205" t="str">
            <v>RAMA BAKRE BASHA</v>
          </cell>
          <cell r="S1205" t="str">
            <v>SAMIER</v>
          </cell>
          <cell r="T1205" t="str">
            <v>ASMAA</v>
          </cell>
          <cell r="U1205" t="str">
            <v>DAMASCUS</v>
          </cell>
          <cell r="V1205" t="str">
            <v/>
          </cell>
          <cell r="W1205" t="str">
            <v/>
          </cell>
          <cell r="X1205" t="str">
            <v/>
          </cell>
          <cell r="Y1205" t="str">
            <v/>
          </cell>
          <cell r="Z1205" t="str">
            <v/>
          </cell>
          <cell r="AA1205" t="str">
            <v/>
          </cell>
          <cell r="AB1205" t="str">
            <v/>
          </cell>
          <cell r="AC1205" t="str">
            <v/>
          </cell>
        </row>
        <row r="1206">
          <cell r="A1206">
            <v>523237</v>
          </cell>
          <cell r="B1206" t="str">
            <v>راما سليمان</v>
          </cell>
          <cell r="C1206" t="str">
            <v>ياسين</v>
          </cell>
          <cell r="D1206" t="str">
            <v>حياة</v>
          </cell>
          <cell r="E1206" t="str">
            <v>أنثى</v>
          </cell>
          <cell r="F1206" t="str">
            <v>درمينه</v>
          </cell>
          <cell r="G1206">
            <v>33806</v>
          </cell>
          <cell r="H1206" t="str">
            <v>العربية السورية</v>
          </cell>
          <cell r="I1206" t="str">
            <v>الرابعة</v>
          </cell>
          <cell r="J1206" t="str">
            <v>أدبي</v>
          </cell>
          <cell r="L1206" t="str">
            <v>اللاذقية</v>
          </cell>
          <cell r="Q1206" t="str">
            <v/>
          </cell>
          <cell r="R1206" t="str">
            <v>RAMA SULIMAN</v>
          </cell>
          <cell r="S1206" t="str">
            <v>YASIN</v>
          </cell>
          <cell r="T1206" t="str">
            <v>HAYAT</v>
          </cell>
          <cell r="U1206" t="str">
            <v>LATAKIA</v>
          </cell>
          <cell r="V1206" t="str">
            <v/>
          </cell>
          <cell r="W1206" t="str">
            <v/>
          </cell>
          <cell r="X1206" t="str">
            <v/>
          </cell>
          <cell r="Y1206" t="str">
            <v/>
          </cell>
          <cell r="Z1206" t="str">
            <v/>
          </cell>
          <cell r="AA1206" t="str">
            <v/>
          </cell>
          <cell r="AB1206" t="str">
            <v/>
          </cell>
          <cell r="AC1206" t="str">
            <v/>
          </cell>
        </row>
        <row r="1207">
          <cell r="A1207">
            <v>523247</v>
          </cell>
          <cell r="B1207" t="str">
            <v>ربا الطرودي</v>
          </cell>
          <cell r="C1207" t="str">
            <v>عزات</v>
          </cell>
          <cell r="D1207" t="str">
            <v>زاهيره</v>
          </cell>
          <cell r="E1207" t="str">
            <v>أنثى</v>
          </cell>
          <cell r="F1207" t="str">
            <v>عريقة</v>
          </cell>
          <cell r="G1207">
            <v>29757</v>
          </cell>
          <cell r="H1207" t="str">
            <v>العربية السورية</v>
          </cell>
          <cell r="I1207" t="str">
            <v>الرابعة</v>
          </cell>
          <cell r="J1207" t="str">
            <v>فنون نسوية</v>
          </cell>
          <cell r="L1207" t="str">
            <v>السويداء</v>
          </cell>
          <cell r="Q1207" t="str">
            <v/>
          </cell>
          <cell r="R1207" t="str">
            <v>rouba trode</v>
          </cell>
          <cell r="S1207" t="str">
            <v>ezzat</v>
          </cell>
          <cell r="T1207" t="str">
            <v>zaiera</v>
          </cell>
          <cell r="U1207" t="str">
            <v>swaida</v>
          </cell>
          <cell r="V1207" t="str">
            <v/>
          </cell>
          <cell r="W1207" t="str">
            <v/>
          </cell>
          <cell r="X1207" t="str">
            <v/>
          </cell>
          <cell r="Y1207" t="str">
            <v/>
          </cell>
          <cell r="Z1207" t="str">
            <v/>
          </cell>
          <cell r="AA1207" t="str">
            <v/>
          </cell>
          <cell r="AB1207" t="str">
            <v/>
          </cell>
          <cell r="AC1207" t="str">
            <v/>
          </cell>
        </row>
        <row r="1208">
          <cell r="A1208">
            <v>523248</v>
          </cell>
          <cell r="B1208" t="str">
            <v>ربا فخرو</v>
          </cell>
          <cell r="C1208" t="str">
            <v>محمد</v>
          </cell>
          <cell r="D1208" t="str">
            <v>غاده</v>
          </cell>
          <cell r="E1208" t="str">
            <v>أنثى</v>
          </cell>
          <cell r="F1208" t="str">
            <v>دمشق</v>
          </cell>
          <cell r="G1208">
            <v>35828</v>
          </cell>
          <cell r="H1208" t="str">
            <v>العربية السورية</v>
          </cell>
          <cell r="I1208" t="str">
            <v>الثانية</v>
          </cell>
          <cell r="J1208" t="str">
            <v>علمي</v>
          </cell>
          <cell r="L1208" t="str">
            <v>إدلب</v>
          </cell>
          <cell r="Q1208" t="str">
            <v/>
          </cell>
          <cell r="R1208" t="str">
            <v>roba fakhro</v>
          </cell>
          <cell r="S1208" t="str">
            <v>mohamad</v>
          </cell>
          <cell r="T1208" t="str">
            <v>ghada</v>
          </cell>
          <cell r="U1208" t="str">
            <v>damascus</v>
          </cell>
        </row>
        <row r="1209">
          <cell r="A1209">
            <v>523250</v>
          </cell>
          <cell r="B1209" t="str">
            <v>ربى القده</v>
          </cell>
          <cell r="C1209" t="str">
            <v>محمدبشار</v>
          </cell>
          <cell r="D1209" t="str">
            <v>منى</v>
          </cell>
          <cell r="E1209" t="str">
            <v>أنثى</v>
          </cell>
          <cell r="F1209" t="str">
            <v>دمشق</v>
          </cell>
          <cell r="G1209">
            <v>29840</v>
          </cell>
          <cell r="H1209" t="str">
            <v>العربية السورية</v>
          </cell>
          <cell r="I1209" t="str">
            <v>الرابعة</v>
          </cell>
          <cell r="J1209" t="str">
            <v>أدبي</v>
          </cell>
          <cell r="K1209" t="str">
            <v/>
          </cell>
          <cell r="Q1209" t="str">
            <v/>
          </cell>
          <cell r="R1209" t="str">
            <v>ROBA ALKEDH</v>
          </cell>
          <cell r="S1209" t="str">
            <v>MHD BASHAR</v>
          </cell>
          <cell r="T1209" t="str">
            <v>MONA</v>
          </cell>
          <cell r="U1209" t="str">
            <v>DAMASCUS</v>
          </cell>
          <cell r="V1209" t="str">
            <v/>
          </cell>
          <cell r="W1209" t="str">
            <v/>
          </cell>
          <cell r="X1209" t="str">
            <v/>
          </cell>
          <cell r="Y1209" t="str">
            <v/>
          </cell>
          <cell r="Z1209" t="str">
            <v/>
          </cell>
          <cell r="AA1209" t="str">
            <v/>
          </cell>
          <cell r="AB1209" t="str">
            <v/>
          </cell>
          <cell r="AC1209" t="str">
            <v/>
          </cell>
        </row>
        <row r="1210">
          <cell r="A1210">
            <v>523252</v>
          </cell>
          <cell r="B1210" t="str">
            <v>ربى شيخ اكريم</v>
          </cell>
          <cell r="C1210" t="str">
            <v>محمدعزت</v>
          </cell>
          <cell r="D1210" t="str">
            <v>هدى</v>
          </cell>
          <cell r="E1210" t="str">
            <v>أنثى</v>
          </cell>
          <cell r="F1210" t="str">
            <v>دمشق</v>
          </cell>
          <cell r="G1210">
            <v>35065</v>
          </cell>
          <cell r="H1210" t="str">
            <v>العربية السورية</v>
          </cell>
          <cell r="I1210" t="str">
            <v>الثالثة</v>
          </cell>
          <cell r="J1210" t="str">
            <v>علمي</v>
          </cell>
          <cell r="K1210" t="str">
            <v/>
          </cell>
          <cell r="Q1210" t="str">
            <v/>
          </cell>
          <cell r="R1210" t="str">
            <v>ROUBA SHIEKH EKREM</v>
          </cell>
          <cell r="S1210" t="str">
            <v>MHD EZAT</v>
          </cell>
          <cell r="T1210" t="str">
            <v>HUDA</v>
          </cell>
          <cell r="U1210" t="str">
            <v>DAMASCUS</v>
          </cell>
          <cell r="V1210" t="str">
            <v/>
          </cell>
          <cell r="W1210" t="str">
            <v/>
          </cell>
          <cell r="X1210" t="str">
            <v/>
          </cell>
          <cell r="Y1210" t="str">
            <v/>
          </cell>
          <cell r="Z1210" t="str">
            <v/>
          </cell>
          <cell r="AA1210" t="str">
            <v/>
          </cell>
          <cell r="AB1210" t="str">
            <v/>
          </cell>
          <cell r="AC1210" t="str">
            <v/>
          </cell>
        </row>
        <row r="1211">
          <cell r="A1211">
            <v>523253</v>
          </cell>
          <cell r="B1211" t="str">
            <v>ربيعه نصر</v>
          </cell>
          <cell r="C1211" t="str">
            <v>فهد</v>
          </cell>
          <cell r="D1211" t="str">
            <v>امل</v>
          </cell>
          <cell r="E1211" t="str">
            <v>أنثى</v>
          </cell>
          <cell r="F1211" t="str">
            <v>ريف دمشق</v>
          </cell>
          <cell r="G1211">
            <v>35996</v>
          </cell>
          <cell r="H1211" t="str">
            <v>العربية السورية</v>
          </cell>
          <cell r="I1211" t="str">
            <v>الثالثة</v>
          </cell>
          <cell r="J1211" t="str">
            <v>علمي</v>
          </cell>
          <cell r="K1211">
            <v>2016</v>
          </cell>
          <cell r="Q1211" t="str">
            <v/>
          </cell>
          <cell r="R1211" t="str">
            <v>rabaa naser</v>
          </cell>
          <cell r="S1211" t="str">
            <v>fahd</v>
          </cell>
          <cell r="T1211" t="str">
            <v>amal</v>
          </cell>
          <cell r="U1211" t="str">
            <v>damascus subrb</v>
          </cell>
          <cell r="V1211" t="str">
            <v/>
          </cell>
          <cell r="W1211" t="str">
            <v/>
          </cell>
          <cell r="X1211" t="str">
            <v/>
          </cell>
          <cell r="Y1211" t="str">
            <v/>
          </cell>
          <cell r="Z1211" t="str">
            <v/>
          </cell>
          <cell r="AA1211" t="str">
            <v/>
          </cell>
          <cell r="AB1211" t="str">
            <v/>
          </cell>
          <cell r="AC1211" t="str">
            <v/>
          </cell>
        </row>
        <row r="1212">
          <cell r="A1212">
            <v>523255</v>
          </cell>
          <cell r="B1212" t="str">
            <v>رجاء قداح</v>
          </cell>
          <cell r="C1212" t="str">
            <v>أحمد</v>
          </cell>
          <cell r="D1212" t="str">
            <v>خديجة</v>
          </cell>
          <cell r="E1212" t="str">
            <v>أنثى</v>
          </cell>
          <cell r="F1212" t="str">
            <v>تل</v>
          </cell>
          <cell r="G1212">
            <v>27696</v>
          </cell>
          <cell r="H1212" t="str">
            <v>العربية السورية</v>
          </cell>
          <cell r="I1212" t="str">
            <v>الثالثة</v>
          </cell>
          <cell r="J1212" t="str">
            <v>فنون نسوية</v>
          </cell>
          <cell r="K1212" t="str">
            <v/>
          </cell>
          <cell r="Q1212" t="str">
            <v/>
          </cell>
          <cell r="R1212" t="str">
            <v>Rajaa Kadah</v>
          </cell>
          <cell r="S1212" t="str">
            <v>Ahmed</v>
          </cell>
          <cell r="T1212" t="str">
            <v>Khadega</v>
          </cell>
          <cell r="U1212" t="str">
            <v>Tal</v>
          </cell>
          <cell r="V1212" t="str">
            <v/>
          </cell>
          <cell r="W1212" t="str">
            <v/>
          </cell>
          <cell r="X1212" t="str">
            <v/>
          </cell>
          <cell r="Y1212" t="str">
            <v/>
          </cell>
          <cell r="Z1212" t="str">
            <v/>
          </cell>
          <cell r="AA1212" t="str">
            <v/>
          </cell>
          <cell r="AB1212" t="str">
            <v/>
          </cell>
          <cell r="AC1212" t="str">
            <v/>
          </cell>
        </row>
        <row r="1213">
          <cell r="A1213">
            <v>523260</v>
          </cell>
          <cell r="B1213" t="str">
            <v>رزان طلب</v>
          </cell>
          <cell r="C1213" t="str">
            <v>محمدحسن</v>
          </cell>
          <cell r="D1213" t="str">
            <v>حسنيه</v>
          </cell>
          <cell r="E1213" t="str">
            <v>أنثى</v>
          </cell>
          <cell r="F1213" t="str">
            <v>التل</v>
          </cell>
          <cell r="G1213">
            <v>33982</v>
          </cell>
          <cell r="H1213" t="str">
            <v>العربية السورية</v>
          </cell>
          <cell r="I1213" t="str">
            <v>الرابعة</v>
          </cell>
          <cell r="J1213" t="str">
            <v>علمي</v>
          </cell>
          <cell r="K1213" t="str">
            <v/>
          </cell>
          <cell r="Q1213" t="str">
            <v/>
          </cell>
          <cell r="R1213" t="str">
            <v>RAZAN TALEB</v>
          </cell>
          <cell r="S1213" t="str">
            <v>Mhmad Hasan</v>
          </cell>
          <cell r="T1213" t="str">
            <v>HASNIEHA</v>
          </cell>
          <cell r="U1213" t="str">
            <v>DAMASCUS</v>
          </cell>
          <cell r="V1213" t="str">
            <v/>
          </cell>
          <cell r="W1213" t="str">
            <v/>
          </cell>
          <cell r="X1213" t="str">
            <v/>
          </cell>
          <cell r="Y1213" t="str">
            <v/>
          </cell>
          <cell r="Z1213" t="str">
            <v/>
          </cell>
          <cell r="AA1213" t="str">
            <v/>
          </cell>
          <cell r="AB1213" t="str">
            <v/>
          </cell>
          <cell r="AC1213" t="str">
            <v/>
          </cell>
        </row>
        <row r="1214">
          <cell r="A1214">
            <v>523263</v>
          </cell>
          <cell r="B1214" t="str">
            <v>رشا ابوعقل</v>
          </cell>
          <cell r="C1214" t="str">
            <v>حسن</v>
          </cell>
          <cell r="D1214" t="str">
            <v>هنا</v>
          </cell>
          <cell r="E1214" t="str">
            <v>أنثى</v>
          </cell>
          <cell r="F1214" t="str">
            <v>عرنة</v>
          </cell>
          <cell r="G1214">
            <v>33613</v>
          </cell>
          <cell r="H1214" t="str">
            <v>العربية السورية</v>
          </cell>
          <cell r="I1214" t="str">
            <v>الرابعة</v>
          </cell>
          <cell r="J1214" t="str">
            <v>علمي</v>
          </cell>
          <cell r="K1214" t="str">
            <v/>
          </cell>
          <cell r="Q1214" t="str">
            <v/>
          </cell>
          <cell r="R1214" t="str">
            <v>RASHA ABO AKEL</v>
          </cell>
          <cell r="S1214" t="str">
            <v>HASAN</v>
          </cell>
          <cell r="T1214" t="str">
            <v>HANA</v>
          </cell>
          <cell r="U1214" t="str">
            <v>DAMASCUS</v>
          </cell>
          <cell r="V1214" t="str">
            <v/>
          </cell>
          <cell r="W1214" t="str">
            <v/>
          </cell>
          <cell r="X1214" t="str">
            <v/>
          </cell>
          <cell r="Y1214" t="str">
            <v/>
          </cell>
          <cell r="Z1214" t="str">
            <v/>
          </cell>
          <cell r="AA1214" t="str">
            <v/>
          </cell>
          <cell r="AB1214" t="str">
            <v/>
          </cell>
          <cell r="AC1214" t="str">
            <v/>
          </cell>
        </row>
        <row r="1215">
          <cell r="A1215">
            <v>523266</v>
          </cell>
          <cell r="B1215" t="str">
            <v>رشا الداود</v>
          </cell>
          <cell r="C1215" t="str">
            <v>علي</v>
          </cell>
          <cell r="D1215" t="str">
            <v>انتصار</v>
          </cell>
          <cell r="E1215" t="str">
            <v>أنثى</v>
          </cell>
          <cell r="F1215" t="str">
            <v>حمص</v>
          </cell>
          <cell r="G1215">
            <v>34127</v>
          </cell>
          <cell r="H1215" t="str">
            <v>العربية السورية</v>
          </cell>
          <cell r="I1215" t="str">
            <v>الرابعة</v>
          </cell>
          <cell r="J1215" t="str">
            <v>فنون نسوية</v>
          </cell>
          <cell r="Q1215" t="str">
            <v/>
          </cell>
          <cell r="R1215" t="str">
            <v>RASHA ALDAWOD</v>
          </cell>
          <cell r="S1215" t="str">
            <v>ALI</v>
          </cell>
          <cell r="T1215" t="str">
            <v>ENTESAR</v>
          </cell>
          <cell r="U1215" t="str">
            <v>HOMS</v>
          </cell>
          <cell r="V1215" t="str">
            <v/>
          </cell>
          <cell r="W1215" t="str">
            <v/>
          </cell>
          <cell r="X1215" t="str">
            <v/>
          </cell>
          <cell r="Y1215" t="str">
            <v/>
          </cell>
          <cell r="Z1215" t="str">
            <v/>
          </cell>
          <cell r="AA1215" t="str">
            <v/>
          </cell>
          <cell r="AB1215" t="str">
            <v/>
          </cell>
          <cell r="AC1215" t="str">
            <v/>
          </cell>
        </row>
        <row r="1216">
          <cell r="A1216">
            <v>523269</v>
          </cell>
          <cell r="B1216" t="str">
            <v>رشا الزغيب</v>
          </cell>
          <cell r="C1216" t="str">
            <v>عبد</v>
          </cell>
          <cell r="D1216" t="str">
            <v>رفعه</v>
          </cell>
          <cell r="E1216" t="str">
            <v>أنثى</v>
          </cell>
          <cell r="F1216" t="str">
            <v>دمشق</v>
          </cell>
          <cell r="G1216">
            <v>31837</v>
          </cell>
          <cell r="H1216" t="str">
            <v>العربية السورية</v>
          </cell>
          <cell r="I1216" t="str">
            <v>الثالثة</v>
          </cell>
          <cell r="J1216" t="str">
            <v>أدبي</v>
          </cell>
          <cell r="Q1216" t="str">
            <v/>
          </cell>
          <cell r="R1216" t="str">
            <v>rasha alzgheb</v>
          </cell>
          <cell r="S1216" t="str">
            <v>abd</v>
          </cell>
          <cell r="T1216" t="str">
            <v>rafaa</v>
          </cell>
          <cell r="U1216" t="str">
            <v>damascus</v>
          </cell>
          <cell r="V1216" t="str">
            <v/>
          </cell>
          <cell r="W1216" t="str">
            <v/>
          </cell>
          <cell r="X1216" t="str">
            <v/>
          </cell>
          <cell r="Y1216" t="str">
            <v/>
          </cell>
          <cell r="Z1216" t="str">
            <v/>
          </cell>
          <cell r="AA1216" t="str">
            <v/>
          </cell>
          <cell r="AB1216" t="str">
            <v/>
          </cell>
          <cell r="AC1216" t="str">
            <v/>
          </cell>
        </row>
        <row r="1217">
          <cell r="A1217">
            <v>523270</v>
          </cell>
          <cell r="B1217" t="str">
            <v>رشا الصوص</v>
          </cell>
          <cell r="C1217" t="str">
            <v>شبلي</v>
          </cell>
          <cell r="D1217" t="str">
            <v>فاتن</v>
          </cell>
          <cell r="E1217" t="str">
            <v>أنثى</v>
          </cell>
          <cell r="F1217" t="str">
            <v>اشرفية صحنايا</v>
          </cell>
          <cell r="G1217">
            <v>32273</v>
          </cell>
          <cell r="H1217" t="str">
            <v>العربية السورية</v>
          </cell>
          <cell r="I1217" t="str">
            <v>الرابعة</v>
          </cell>
          <cell r="J1217" t="str">
            <v>أدبي</v>
          </cell>
          <cell r="K1217" t="str">
            <v/>
          </cell>
          <cell r="Q1217" t="str">
            <v/>
          </cell>
          <cell r="R1217" t="str">
            <v>RACHA ALSOS</v>
          </cell>
          <cell r="S1217" t="str">
            <v>SHBLE</v>
          </cell>
          <cell r="T1217" t="str">
            <v>FATEN</v>
          </cell>
          <cell r="U1217" t="str">
            <v>DAMASCUS</v>
          </cell>
          <cell r="V1217" t="str">
            <v/>
          </cell>
          <cell r="W1217" t="str">
            <v/>
          </cell>
          <cell r="X1217" t="str">
            <v/>
          </cell>
          <cell r="Y1217" t="str">
            <v/>
          </cell>
          <cell r="Z1217" t="str">
            <v/>
          </cell>
          <cell r="AA1217" t="str">
            <v/>
          </cell>
          <cell r="AB1217" t="str">
            <v/>
          </cell>
          <cell r="AC1217" t="str">
            <v/>
          </cell>
        </row>
        <row r="1218">
          <cell r="A1218">
            <v>523280</v>
          </cell>
          <cell r="B1218" t="str">
            <v>رغد الابراهيم</v>
          </cell>
          <cell r="C1218" t="str">
            <v>يحيى</v>
          </cell>
          <cell r="D1218" t="str">
            <v>غصون</v>
          </cell>
          <cell r="E1218" t="str">
            <v>أنثى</v>
          </cell>
          <cell r="F1218" t="str">
            <v>الجيد</v>
          </cell>
          <cell r="G1218">
            <v>35535</v>
          </cell>
          <cell r="H1218" t="str">
            <v>العربية السورية</v>
          </cell>
          <cell r="I1218" t="str">
            <v>الثالثة</v>
          </cell>
          <cell r="J1218" t="str">
            <v>علمي</v>
          </cell>
          <cell r="K1218" t="str">
            <v/>
          </cell>
          <cell r="Q1218" t="str">
            <v/>
          </cell>
          <cell r="R1218" t="str">
            <v>raghad ibrahim</v>
          </cell>
          <cell r="S1218" t="str">
            <v>yhia</v>
          </cell>
          <cell r="T1218" t="str">
            <v>ghson</v>
          </cell>
          <cell r="U1218" t="str">
            <v>hama</v>
          </cell>
          <cell r="V1218" t="str">
            <v/>
          </cell>
          <cell r="W1218" t="str">
            <v/>
          </cell>
          <cell r="X1218" t="str">
            <v/>
          </cell>
          <cell r="Y1218" t="str">
            <v/>
          </cell>
          <cell r="Z1218" t="str">
            <v/>
          </cell>
          <cell r="AA1218" t="str">
            <v/>
          </cell>
          <cell r="AB1218" t="str">
            <v/>
          </cell>
          <cell r="AC1218" t="str">
            <v/>
          </cell>
        </row>
        <row r="1219">
          <cell r="A1219">
            <v>523281</v>
          </cell>
          <cell r="B1219" t="str">
            <v>رغد الخضري</v>
          </cell>
          <cell r="C1219" t="str">
            <v>فواز</v>
          </cell>
          <cell r="D1219" t="str">
            <v>روضه</v>
          </cell>
          <cell r="E1219" t="str">
            <v>أنثى</v>
          </cell>
          <cell r="F1219" t="str">
            <v>دمشق</v>
          </cell>
          <cell r="G1219">
            <v>35543</v>
          </cell>
          <cell r="H1219" t="str">
            <v>العربية السورية</v>
          </cell>
          <cell r="I1219" t="str">
            <v>الثالثة</v>
          </cell>
          <cell r="J1219" t="str">
            <v>علمي</v>
          </cell>
          <cell r="K1219" t="str">
            <v/>
          </cell>
          <cell r="Q1219" t="str">
            <v/>
          </cell>
          <cell r="R1219" t="str">
            <v>RAGHAD ALHDRE</v>
          </cell>
          <cell r="S1219" t="str">
            <v>FAOUAZ</v>
          </cell>
          <cell r="T1219" t="str">
            <v>RAWDA</v>
          </cell>
          <cell r="U1219" t="str">
            <v>DAMASCUS</v>
          </cell>
          <cell r="V1219" t="str">
            <v/>
          </cell>
          <cell r="W1219" t="str">
            <v/>
          </cell>
          <cell r="X1219" t="str">
            <v/>
          </cell>
          <cell r="Y1219" t="str">
            <v/>
          </cell>
          <cell r="Z1219" t="str">
            <v/>
          </cell>
          <cell r="AA1219" t="str">
            <v/>
          </cell>
          <cell r="AB1219" t="str">
            <v/>
          </cell>
          <cell r="AC1219" t="str">
            <v/>
          </cell>
        </row>
        <row r="1220">
          <cell r="A1220">
            <v>523282</v>
          </cell>
          <cell r="B1220" t="str">
            <v>رغد الشيخة</v>
          </cell>
          <cell r="C1220" t="str">
            <v>دياب</v>
          </cell>
          <cell r="D1220" t="str">
            <v>نبال</v>
          </cell>
          <cell r="E1220" t="str">
            <v>أنثى</v>
          </cell>
          <cell r="F1220" t="str">
            <v>قطيفة</v>
          </cell>
          <cell r="G1220" t="str">
            <v>4/15/1998</v>
          </cell>
          <cell r="H1220" t="str">
            <v>العربية السورية</v>
          </cell>
          <cell r="I1220" t="str">
            <v>الرابعة</v>
          </cell>
          <cell r="J1220" t="str">
            <v>أدبي</v>
          </cell>
          <cell r="K1220" t="str">
            <v>2017</v>
          </cell>
          <cell r="L1220" t="str">
            <v>ريف دمشق</v>
          </cell>
          <cell r="Q1220" t="str">
            <v/>
          </cell>
          <cell r="R1220" t="str">
            <v>RAGHAD ALSHIEKHA</v>
          </cell>
          <cell r="S1220" t="str">
            <v>DEAB</v>
          </cell>
          <cell r="T1220" t="str">
            <v>NEBAL</v>
          </cell>
          <cell r="U1220" t="str">
            <v>DAMASCUS</v>
          </cell>
          <cell r="V1220" t="str">
            <v/>
          </cell>
          <cell r="W1220" t="str">
            <v/>
          </cell>
          <cell r="X1220" t="str">
            <v/>
          </cell>
          <cell r="Y1220" t="str">
            <v/>
          </cell>
          <cell r="Z1220" t="str">
            <v/>
          </cell>
          <cell r="AA1220" t="str">
            <v/>
          </cell>
          <cell r="AB1220" t="str">
            <v/>
          </cell>
          <cell r="AC1220" t="str">
            <v/>
          </cell>
        </row>
        <row r="1221">
          <cell r="A1221">
            <v>523285</v>
          </cell>
          <cell r="B1221" t="str">
            <v>رغد أبوالوفا</v>
          </cell>
          <cell r="C1221" t="str">
            <v>محمد عمر</v>
          </cell>
          <cell r="D1221" t="str">
            <v>نجاح</v>
          </cell>
          <cell r="E1221" t="str">
            <v>أنثى</v>
          </cell>
          <cell r="F1221" t="str">
            <v>التل</v>
          </cell>
          <cell r="G1221">
            <v>34861</v>
          </cell>
          <cell r="H1221" t="str">
            <v>العربية السورية</v>
          </cell>
          <cell r="I1221" t="str">
            <v>الرابعة</v>
          </cell>
          <cell r="J1221" t="str">
            <v>علمي</v>
          </cell>
          <cell r="K1221" t="str">
            <v/>
          </cell>
          <cell r="Q1221" t="str">
            <v/>
          </cell>
          <cell r="R1221" t="str">
            <v>RAGHAD ABOLWAFA</v>
          </cell>
          <cell r="S1221" t="str">
            <v>MOHAMAD OMAR</v>
          </cell>
          <cell r="T1221" t="str">
            <v>NAJAH</v>
          </cell>
          <cell r="U1221" t="str">
            <v>AL TALL</v>
          </cell>
          <cell r="V1221" t="str">
            <v/>
          </cell>
          <cell r="W1221" t="str">
            <v/>
          </cell>
          <cell r="X1221" t="str">
            <v/>
          </cell>
          <cell r="Y1221" t="str">
            <v/>
          </cell>
          <cell r="Z1221" t="str">
            <v/>
          </cell>
          <cell r="AA1221" t="str">
            <v/>
          </cell>
          <cell r="AB1221" t="str">
            <v/>
          </cell>
          <cell r="AC1221" t="str">
            <v/>
          </cell>
        </row>
        <row r="1222">
          <cell r="A1222">
            <v>523286</v>
          </cell>
          <cell r="B1222" t="str">
            <v>رغد درويش</v>
          </cell>
          <cell r="C1222" t="str">
            <v>محمدجميل</v>
          </cell>
          <cell r="D1222" t="str">
            <v>نور الهدى</v>
          </cell>
          <cell r="E1222" t="str">
            <v>أنثى</v>
          </cell>
          <cell r="F1222" t="str">
            <v>دمشق</v>
          </cell>
          <cell r="G1222">
            <v>35588</v>
          </cell>
          <cell r="H1222" t="str">
            <v>العربية السورية</v>
          </cell>
          <cell r="I1222" t="str">
            <v>الرابعة حديث</v>
          </cell>
          <cell r="J1222" t="str">
            <v>علمي</v>
          </cell>
          <cell r="K1222">
            <v>2014</v>
          </cell>
          <cell r="Q1222" t="str">
            <v/>
          </cell>
          <cell r="R1222" t="str">
            <v>Raghad Darwesh</v>
          </cell>
          <cell r="S1222" t="str">
            <v>Mohmad Jamel</v>
          </cell>
          <cell r="T1222" t="str">
            <v>Nour AlHouda</v>
          </cell>
          <cell r="U1222" t="str">
            <v>Damascus</v>
          </cell>
          <cell r="V1222" t="str">
            <v/>
          </cell>
          <cell r="W1222" t="str">
            <v/>
          </cell>
          <cell r="X1222" t="str">
            <v/>
          </cell>
          <cell r="Y1222" t="str">
            <v/>
          </cell>
          <cell r="Z1222" t="str">
            <v/>
          </cell>
          <cell r="AA1222" t="str">
            <v/>
          </cell>
          <cell r="AB1222" t="str">
            <v/>
          </cell>
          <cell r="AC1222" t="str">
            <v/>
          </cell>
        </row>
        <row r="1223">
          <cell r="A1223">
            <v>523289</v>
          </cell>
          <cell r="B1223" t="str">
            <v>رفاء مكارم</v>
          </cell>
          <cell r="C1223" t="str">
            <v>نايف</v>
          </cell>
          <cell r="D1223" t="str">
            <v>صباح</v>
          </cell>
          <cell r="E1223" t="str">
            <v/>
          </cell>
          <cell r="F1223" t="str">
            <v/>
          </cell>
          <cell r="G1223" t="str">
            <v/>
          </cell>
          <cell r="I1223" t="str">
            <v>الرابعة</v>
          </cell>
          <cell r="K1223" t="str">
            <v/>
          </cell>
          <cell r="L1223" t="str">
            <v/>
          </cell>
          <cell r="M1223" t="str">
            <v/>
          </cell>
          <cell r="Q1223" t="str">
            <v/>
          </cell>
          <cell r="R1223" t="str">
            <v/>
          </cell>
          <cell r="S1223" t="str">
            <v/>
          </cell>
          <cell r="T1223" t="str">
            <v/>
          </cell>
          <cell r="U1223" t="str">
            <v/>
          </cell>
          <cell r="V1223" t="str">
            <v/>
          </cell>
          <cell r="W1223" t="str">
            <v/>
          </cell>
          <cell r="X1223" t="str">
            <v/>
          </cell>
          <cell r="Y1223" t="str">
            <v/>
          </cell>
          <cell r="Z1223" t="str">
            <v/>
          </cell>
          <cell r="AA1223" t="str">
            <v>م</v>
          </cell>
          <cell r="AB1223" t="str">
            <v>م</v>
          </cell>
          <cell r="AC1223" t="str">
            <v/>
          </cell>
        </row>
        <row r="1224">
          <cell r="A1224">
            <v>523291</v>
          </cell>
          <cell r="B1224" t="str">
            <v>رقية العبد</v>
          </cell>
          <cell r="C1224" t="str">
            <v>رمضان</v>
          </cell>
          <cell r="D1224" t="str">
            <v>رشده</v>
          </cell>
          <cell r="E1224" t="str">
            <v>أنثى</v>
          </cell>
          <cell r="F1224" t="str">
            <v>دمشق</v>
          </cell>
          <cell r="G1224">
            <v>31218</v>
          </cell>
          <cell r="H1224" t="str">
            <v>العربية السورية</v>
          </cell>
          <cell r="I1224" t="str">
            <v>الرابعة</v>
          </cell>
          <cell r="J1224" t="str">
            <v>فنون نسوية</v>
          </cell>
          <cell r="Q1224" t="str">
            <v/>
          </cell>
          <cell r="R1224" t="str">
            <v>RUKAIA ALABED</v>
          </cell>
          <cell r="S1224" t="str">
            <v>RAMADAN</v>
          </cell>
          <cell r="T1224" t="str">
            <v>RASHDA</v>
          </cell>
          <cell r="U1224" t="str">
            <v>DAMASCUS</v>
          </cell>
          <cell r="V1224" t="str">
            <v/>
          </cell>
          <cell r="W1224" t="str">
            <v/>
          </cell>
          <cell r="X1224" t="str">
            <v/>
          </cell>
          <cell r="Y1224" t="str">
            <v/>
          </cell>
          <cell r="Z1224" t="str">
            <v/>
          </cell>
          <cell r="AA1224" t="str">
            <v/>
          </cell>
          <cell r="AB1224" t="str">
            <v/>
          </cell>
          <cell r="AC1224" t="str">
            <v/>
          </cell>
        </row>
        <row r="1225">
          <cell r="A1225">
            <v>523292</v>
          </cell>
          <cell r="B1225" t="str">
            <v>رقيه ادلبي</v>
          </cell>
          <cell r="C1225" t="str">
            <v>خالد</v>
          </cell>
          <cell r="D1225" t="str">
            <v>ملكه</v>
          </cell>
          <cell r="E1225" t="str">
            <v>أنثى</v>
          </cell>
          <cell r="F1225" t="str">
            <v>دمشق</v>
          </cell>
          <cell r="G1225">
            <v>35072</v>
          </cell>
          <cell r="H1225" t="str">
            <v>العربية السورية</v>
          </cell>
          <cell r="I1225" t="str">
            <v>الرابعة</v>
          </cell>
          <cell r="J1225" t="str">
            <v>أدبي</v>
          </cell>
          <cell r="Q1225" t="str">
            <v/>
          </cell>
          <cell r="R1225" t="str">
            <v>ROQAYA IDELBI</v>
          </cell>
          <cell r="S1225" t="str">
            <v>KHALED</v>
          </cell>
          <cell r="T1225" t="str">
            <v>MALKA</v>
          </cell>
          <cell r="U1225" t="str">
            <v>DAMASCUS</v>
          </cell>
          <cell r="V1225" t="str">
            <v/>
          </cell>
          <cell r="W1225" t="str">
            <v/>
          </cell>
          <cell r="X1225" t="str">
            <v/>
          </cell>
          <cell r="Y1225" t="str">
            <v/>
          </cell>
          <cell r="Z1225" t="str">
            <v/>
          </cell>
          <cell r="AA1225" t="str">
            <v/>
          </cell>
          <cell r="AB1225" t="str">
            <v/>
          </cell>
          <cell r="AC1225" t="str">
            <v/>
          </cell>
        </row>
        <row r="1226">
          <cell r="A1226">
            <v>523297</v>
          </cell>
          <cell r="B1226" t="str">
            <v>رنا دره</v>
          </cell>
          <cell r="C1226" t="str">
            <v>عمر</v>
          </cell>
          <cell r="D1226" t="str">
            <v>زمرده</v>
          </cell>
          <cell r="E1226" t="str">
            <v>أنثى</v>
          </cell>
          <cell r="F1226" t="str">
            <v>جيرود</v>
          </cell>
          <cell r="G1226">
            <v>35292</v>
          </cell>
          <cell r="H1226" t="str">
            <v>العربية السورية</v>
          </cell>
          <cell r="I1226" t="str">
            <v>الثانية</v>
          </cell>
          <cell r="J1226" t="str">
            <v>أدبي</v>
          </cell>
          <cell r="K1226" t="str">
            <v/>
          </cell>
          <cell r="Q1226" t="str">
            <v/>
          </cell>
          <cell r="R1226" t="str">
            <v>rana durra</v>
          </cell>
          <cell r="S1226" t="str">
            <v>OMAR</v>
          </cell>
          <cell r="T1226" t="str">
            <v>ZAHRADAH</v>
          </cell>
          <cell r="U1226" t="str">
            <v>JEROOD</v>
          </cell>
        </row>
        <row r="1227">
          <cell r="A1227">
            <v>523298</v>
          </cell>
          <cell r="B1227" t="str">
            <v>رند احمد</v>
          </cell>
          <cell r="C1227" t="str">
            <v>عامر</v>
          </cell>
          <cell r="D1227" t="str">
            <v>حنان</v>
          </cell>
          <cell r="E1227" t="str">
            <v>أنثى</v>
          </cell>
          <cell r="F1227" t="str">
            <v>دمشق</v>
          </cell>
          <cell r="G1227">
            <v>35819</v>
          </cell>
          <cell r="H1227" t="str">
            <v>العراقية</v>
          </cell>
          <cell r="I1227" t="str">
            <v>الرابعة</v>
          </cell>
          <cell r="J1227" t="str">
            <v>أدبي</v>
          </cell>
          <cell r="K1227">
            <v>2015</v>
          </cell>
          <cell r="L1227" t="str">
            <v>دمشق</v>
          </cell>
          <cell r="Q1227" t="str">
            <v/>
          </cell>
          <cell r="R1227" t="str">
            <v>RAND ALSAMRRAEE</v>
          </cell>
          <cell r="S1227" t="str">
            <v>AAMER</v>
          </cell>
          <cell r="T1227" t="str">
            <v>HANAN</v>
          </cell>
          <cell r="U1227" t="str">
            <v>DAMASCUS</v>
          </cell>
          <cell r="V1227" t="str">
            <v/>
          </cell>
          <cell r="W1227" t="str">
            <v/>
          </cell>
          <cell r="X1227" t="str">
            <v/>
          </cell>
          <cell r="Y1227" t="str">
            <v/>
          </cell>
          <cell r="Z1227" t="str">
            <v/>
          </cell>
          <cell r="AA1227" t="str">
            <v/>
          </cell>
          <cell r="AB1227" t="str">
            <v/>
          </cell>
          <cell r="AC1227" t="str">
            <v/>
          </cell>
        </row>
        <row r="1228">
          <cell r="A1228">
            <v>523302</v>
          </cell>
          <cell r="B1228" t="str">
            <v>رنيم التخين</v>
          </cell>
          <cell r="C1228" t="str">
            <v>فايق</v>
          </cell>
          <cell r="D1228" t="str">
            <v>سميرة</v>
          </cell>
          <cell r="E1228" t="str">
            <v>أنثى</v>
          </cell>
          <cell r="F1228" t="str">
            <v>دمشق</v>
          </cell>
          <cell r="G1228" t="str">
            <v>1/1/1994</v>
          </cell>
          <cell r="H1228" t="str">
            <v>العربية السورية</v>
          </cell>
          <cell r="I1228" t="str">
            <v>الثالثة</v>
          </cell>
          <cell r="J1228" t="str">
            <v>فنون نسوية</v>
          </cell>
          <cell r="K1228" t="str">
            <v>2015</v>
          </cell>
          <cell r="L1228" t="str">
            <v>دمشق</v>
          </cell>
          <cell r="Q1228" t="str">
            <v/>
          </cell>
          <cell r="R1228" t="str">
            <v>RANEEM ALTAKHEEN</v>
          </cell>
          <cell r="S1228" t="str">
            <v>FAYEQ</v>
          </cell>
          <cell r="T1228" t="str">
            <v>SAMIRA</v>
          </cell>
          <cell r="U1228" t="str">
            <v>DAMASCUS</v>
          </cell>
          <cell r="V1228" t="str">
            <v/>
          </cell>
          <cell r="W1228" t="str">
            <v/>
          </cell>
          <cell r="X1228" t="str">
            <v/>
          </cell>
          <cell r="Y1228" t="str">
            <v/>
          </cell>
          <cell r="Z1228" t="str">
            <v/>
          </cell>
          <cell r="AA1228" t="str">
            <v/>
          </cell>
          <cell r="AB1228" t="str">
            <v/>
          </cell>
          <cell r="AC1228" t="str">
            <v/>
          </cell>
        </row>
        <row r="1229">
          <cell r="A1229">
            <v>523307</v>
          </cell>
          <cell r="B1229" t="str">
            <v>رهام سالم</v>
          </cell>
          <cell r="C1229" t="str">
            <v>احمد</v>
          </cell>
          <cell r="D1229" t="str">
            <v>نوال</v>
          </cell>
          <cell r="E1229" t="str">
            <v>أنثى</v>
          </cell>
          <cell r="F1229" t="str">
            <v>دمشق</v>
          </cell>
          <cell r="G1229">
            <v>33698</v>
          </cell>
          <cell r="H1229" t="str">
            <v>العربية السورية</v>
          </cell>
          <cell r="I1229" t="str">
            <v>الرابعة</v>
          </cell>
          <cell r="J1229" t="str">
            <v>أدبي</v>
          </cell>
          <cell r="Q1229" t="str">
            <v/>
          </cell>
          <cell r="R1229" t="str">
            <v>REHAM SALEM</v>
          </cell>
          <cell r="S1229" t="str">
            <v>AHMAD</v>
          </cell>
          <cell r="T1229" t="str">
            <v>NAWAL</v>
          </cell>
          <cell r="U1229" t="str">
            <v>DAMASCUS</v>
          </cell>
          <cell r="V1229" t="str">
            <v/>
          </cell>
          <cell r="W1229" t="str">
            <v/>
          </cell>
          <cell r="X1229" t="str">
            <v/>
          </cell>
          <cell r="Y1229" t="str">
            <v/>
          </cell>
          <cell r="Z1229" t="str">
            <v/>
          </cell>
          <cell r="AA1229" t="str">
            <v/>
          </cell>
          <cell r="AB1229" t="str">
            <v/>
          </cell>
          <cell r="AC1229" t="str">
            <v/>
          </cell>
        </row>
        <row r="1230">
          <cell r="A1230">
            <v>523311</v>
          </cell>
          <cell r="B1230" t="str">
            <v>رهف القباني</v>
          </cell>
          <cell r="C1230" t="str">
            <v>زياد</v>
          </cell>
          <cell r="D1230" t="str">
            <v>سابينا</v>
          </cell>
          <cell r="E1230" t="str">
            <v>أنثى</v>
          </cell>
          <cell r="F1230" t="str">
            <v>دمشق</v>
          </cell>
          <cell r="G1230">
            <v>33604</v>
          </cell>
          <cell r="H1230" t="str">
            <v>العربية السورية</v>
          </cell>
          <cell r="I1230" t="str">
            <v>الرابعة</v>
          </cell>
          <cell r="J1230" t="str">
            <v>فنون نسوية</v>
          </cell>
          <cell r="Q1230" t="str">
            <v/>
          </cell>
          <cell r="R1230" t="str">
            <v>RAHAF ALKABANE</v>
          </cell>
          <cell r="S1230" t="str">
            <v>ZIEAD</v>
          </cell>
          <cell r="T1230" t="str">
            <v>SABINA</v>
          </cell>
          <cell r="U1230" t="str">
            <v>DAMASCUS</v>
          </cell>
          <cell r="V1230" t="str">
            <v/>
          </cell>
          <cell r="W1230" t="str">
            <v/>
          </cell>
          <cell r="X1230" t="str">
            <v/>
          </cell>
          <cell r="Y1230" t="str">
            <v/>
          </cell>
          <cell r="Z1230" t="str">
            <v/>
          </cell>
          <cell r="AA1230" t="str">
            <v/>
          </cell>
          <cell r="AB1230" t="str">
            <v/>
          </cell>
          <cell r="AC1230" t="str">
            <v/>
          </cell>
        </row>
        <row r="1231">
          <cell r="A1231">
            <v>523312</v>
          </cell>
          <cell r="B1231" t="str">
            <v>رهف النمر</v>
          </cell>
          <cell r="C1231" t="str">
            <v>محمدكاسر</v>
          </cell>
          <cell r="D1231" t="str">
            <v>انتصار</v>
          </cell>
          <cell r="E1231" t="str">
            <v>أنثى</v>
          </cell>
          <cell r="F1231" t="str">
            <v>دمشق</v>
          </cell>
          <cell r="G1231">
            <v>34515</v>
          </cell>
          <cell r="H1231" t="str">
            <v>العربية السورية</v>
          </cell>
          <cell r="I1231" t="str">
            <v>الرابعة</v>
          </cell>
          <cell r="J1231" t="str">
            <v>علمي</v>
          </cell>
          <cell r="L1231" t="str">
            <v>القنيطرة</v>
          </cell>
          <cell r="Q1231" t="str">
            <v/>
          </cell>
          <cell r="R1231" t="str">
            <v>rahaf</v>
          </cell>
          <cell r="S1231" t="str">
            <v>alnmr</v>
          </cell>
          <cell r="T1231" t="str">
            <v>entesar</v>
          </cell>
          <cell r="U1231" t="str">
            <v>damascus</v>
          </cell>
          <cell r="V1231" t="str">
            <v/>
          </cell>
          <cell r="W1231" t="str">
            <v/>
          </cell>
          <cell r="X1231" t="str">
            <v/>
          </cell>
          <cell r="Y1231" t="str">
            <v/>
          </cell>
          <cell r="Z1231" t="str">
            <v/>
          </cell>
          <cell r="AA1231" t="str">
            <v/>
          </cell>
          <cell r="AB1231" t="str">
            <v/>
          </cell>
          <cell r="AC1231" t="str">
            <v/>
          </cell>
        </row>
        <row r="1232">
          <cell r="A1232">
            <v>523313</v>
          </cell>
          <cell r="B1232" t="str">
            <v>رهف ساري</v>
          </cell>
          <cell r="C1232" t="str">
            <v>حسين</v>
          </cell>
          <cell r="D1232" t="str">
            <v>صبحية</v>
          </cell>
          <cell r="E1232" t="str">
            <v>أنثى</v>
          </cell>
          <cell r="F1232" t="str">
            <v>السيدة زينب</v>
          </cell>
          <cell r="G1232">
            <v>35586</v>
          </cell>
          <cell r="H1232" t="str">
            <v>الفلسطينية السورية</v>
          </cell>
          <cell r="I1232" t="str">
            <v>الرابعة</v>
          </cell>
          <cell r="J1232" t="str">
            <v>أدبي</v>
          </cell>
          <cell r="K1232">
            <v>2016</v>
          </cell>
          <cell r="L1232" t="str">
            <v>ريف دمشق</v>
          </cell>
        </row>
        <row r="1233">
          <cell r="A1233">
            <v>523314</v>
          </cell>
          <cell r="B1233" t="str">
            <v>رهف صهيون</v>
          </cell>
          <cell r="C1233" t="str">
            <v>حسان</v>
          </cell>
          <cell r="D1233" t="str">
            <v>ملك</v>
          </cell>
          <cell r="E1233" t="str">
            <v>أنثى</v>
          </cell>
          <cell r="F1233" t="str">
            <v>دمشق</v>
          </cell>
          <cell r="G1233">
            <v>34196</v>
          </cell>
          <cell r="H1233" t="str">
            <v>العربية السورية</v>
          </cell>
          <cell r="I1233" t="str">
            <v>الرابعة حديث</v>
          </cell>
          <cell r="J1233" t="str">
            <v>علمي</v>
          </cell>
          <cell r="K1233" t="str">
            <v/>
          </cell>
          <cell r="Q1233" t="str">
            <v/>
          </cell>
          <cell r="R1233" t="str">
            <v>RAHAF SAHEIOUN</v>
          </cell>
          <cell r="S1233" t="str">
            <v>HASSAN</v>
          </cell>
          <cell r="T1233" t="str">
            <v>MALAK</v>
          </cell>
          <cell r="U1233" t="str">
            <v>DAMASCUS</v>
          </cell>
          <cell r="V1233" t="str">
            <v/>
          </cell>
          <cell r="W1233" t="str">
            <v/>
          </cell>
          <cell r="X1233" t="str">
            <v/>
          </cell>
          <cell r="Y1233" t="str">
            <v/>
          </cell>
          <cell r="Z1233" t="str">
            <v/>
          </cell>
          <cell r="AA1233" t="str">
            <v/>
          </cell>
          <cell r="AB1233" t="str">
            <v/>
          </cell>
          <cell r="AC1233" t="str">
            <v/>
          </cell>
        </row>
        <row r="1234">
          <cell r="A1234">
            <v>523317</v>
          </cell>
          <cell r="B1234" t="str">
            <v>رهف علي</v>
          </cell>
          <cell r="C1234" t="str">
            <v>فايق</v>
          </cell>
          <cell r="D1234" t="str">
            <v>غروب</v>
          </cell>
          <cell r="E1234" t="str">
            <v>أنثى</v>
          </cell>
          <cell r="F1234" t="str">
            <v>دمشق</v>
          </cell>
          <cell r="G1234">
            <v>35454</v>
          </cell>
          <cell r="H1234" t="str">
            <v>العربية السورية</v>
          </cell>
          <cell r="I1234" t="str">
            <v>الرابعة</v>
          </cell>
          <cell r="J1234" t="str">
            <v>أدبي</v>
          </cell>
          <cell r="K1234">
            <v>2015</v>
          </cell>
          <cell r="Q1234" t="str">
            <v/>
          </cell>
          <cell r="R1234" t="str">
            <v>rahaf ali</v>
          </cell>
          <cell r="S1234" t="str">
            <v>faeq</v>
          </cell>
          <cell r="T1234" t="str">
            <v>ghroub</v>
          </cell>
          <cell r="U1234" t="str">
            <v>damascus</v>
          </cell>
          <cell r="V1234" t="str">
            <v/>
          </cell>
          <cell r="W1234" t="str">
            <v/>
          </cell>
          <cell r="X1234" t="str">
            <v/>
          </cell>
          <cell r="Y1234" t="str">
            <v/>
          </cell>
          <cell r="Z1234" t="str">
            <v/>
          </cell>
          <cell r="AA1234" t="str">
            <v/>
          </cell>
          <cell r="AB1234" t="str">
            <v/>
          </cell>
          <cell r="AC1234" t="str">
            <v/>
          </cell>
        </row>
        <row r="1235">
          <cell r="A1235">
            <v>523318</v>
          </cell>
          <cell r="B1235" t="str">
            <v>رهف عوده</v>
          </cell>
          <cell r="C1235" t="str">
            <v>محمدجمال</v>
          </cell>
          <cell r="D1235" t="str">
            <v>لينه</v>
          </cell>
          <cell r="E1235" t="str">
            <v>أنثى</v>
          </cell>
          <cell r="F1235" t="str">
            <v>دمشق</v>
          </cell>
          <cell r="G1235">
            <v>35648</v>
          </cell>
          <cell r="H1235" t="str">
            <v>العربية السورية</v>
          </cell>
          <cell r="I1235" t="str">
            <v>الرابعة</v>
          </cell>
          <cell r="J1235" t="str">
            <v>علمي</v>
          </cell>
          <cell r="K1235" t="str">
            <v/>
          </cell>
          <cell r="Q1235" t="str">
            <v/>
          </cell>
          <cell r="R1235" t="str">
            <v>RAHAF AWDA</v>
          </cell>
          <cell r="S1235" t="str">
            <v>MHD JAMAL</v>
          </cell>
          <cell r="T1235" t="str">
            <v>LINA</v>
          </cell>
          <cell r="U1235" t="str">
            <v>DAMASCUS</v>
          </cell>
          <cell r="V1235" t="str">
            <v/>
          </cell>
          <cell r="W1235" t="str">
            <v/>
          </cell>
          <cell r="X1235" t="str">
            <v/>
          </cell>
          <cell r="Y1235" t="str">
            <v/>
          </cell>
          <cell r="Z1235" t="str">
            <v/>
          </cell>
          <cell r="AA1235" t="str">
            <v/>
          </cell>
          <cell r="AB1235" t="str">
            <v/>
          </cell>
          <cell r="AC1235" t="str">
            <v/>
          </cell>
        </row>
        <row r="1236">
          <cell r="A1236">
            <v>523320</v>
          </cell>
          <cell r="B1236" t="str">
            <v>رهف محرز</v>
          </cell>
          <cell r="C1236" t="str">
            <v>نبيل</v>
          </cell>
          <cell r="D1236" t="str">
            <v>فريال</v>
          </cell>
          <cell r="E1236" t="str">
            <v>أنثى</v>
          </cell>
          <cell r="F1236" t="str">
            <v>جبله</v>
          </cell>
          <cell r="G1236">
            <v>35129</v>
          </cell>
          <cell r="H1236" t="str">
            <v>العربية السورية</v>
          </cell>
          <cell r="I1236" t="str">
            <v>الرابعة</v>
          </cell>
          <cell r="J1236" t="str">
            <v>أدبي</v>
          </cell>
          <cell r="L1236" t="str">
            <v>اللاذقية</v>
          </cell>
          <cell r="Q1236" t="str">
            <v/>
          </cell>
          <cell r="R1236" t="str">
            <v>rahaf mohrez</v>
          </cell>
          <cell r="S1236" t="str">
            <v>nabeel</v>
          </cell>
          <cell r="T1236" t="str">
            <v>feryal</v>
          </cell>
          <cell r="U1236" t="str">
            <v>jableh</v>
          </cell>
          <cell r="V1236" t="str">
            <v/>
          </cell>
          <cell r="W1236" t="str">
            <v/>
          </cell>
          <cell r="X1236" t="str">
            <v/>
          </cell>
          <cell r="Y1236" t="str">
            <v/>
          </cell>
          <cell r="Z1236" t="str">
            <v/>
          </cell>
          <cell r="AA1236" t="str">
            <v/>
          </cell>
          <cell r="AB1236" t="str">
            <v/>
          </cell>
          <cell r="AC1236" t="str">
            <v/>
          </cell>
        </row>
        <row r="1237">
          <cell r="A1237">
            <v>523321</v>
          </cell>
          <cell r="B1237" t="str">
            <v>روان الحلبي</v>
          </cell>
          <cell r="C1237" t="str">
            <v>محمدعبدالناصر</v>
          </cell>
          <cell r="D1237" t="str">
            <v>باسمه</v>
          </cell>
          <cell r="E1237" t="str">
            <v>أنثى</v>
          </cell>
          <cell r="F1237" t="str">
            <v>دمشق</v>
          </cell>
          <cell r="G1237">
            <v>35494</v>
          </cell>
          <cell r="H1237" t="str">
            <v>العربية السورية</v>
          </cell>
          <cell r="I1237" t="str">
            <v>الثالثة</v>
          </cell>
          <cell r="J1237" t="str">
            <v>علمي</v>
          </cell>
          <cell r="K1237" t="str">
            <v/>
          </cell>
          <cell r="Q1237" t="str">
            <v/>
          </cell>
          <cell r="R1237" t="str">
            <v>Rawan  Alhalapy</v>
          </cell>
          <cell r="S1237" t="str">
            <v>mohummed abd alnasser</v>
          </cell>
          <cell r="T1237" t="str">
            <v>basemah</v>
          </cell>
          <cell r="U1237" t="str">
            <v>damascus</v>
          </cell>
          <cell r="V1237" t="str">
            <v/>
          </cell>
          <cell r="W1237" t="str">
            <v/>
          </cell>
          <cell r="X1237" t="str">
            <v/>
          </cell>
          <cell r="Y1237" t="str">
            <v/>
          </cell>
          <cell r="Z1237" t="str">
            <v/>
          </cell>
          <cell r="AA1237" t="str">
            <v/>
          </cell>
          <cell r="AB1237" t="str">
            <v/>
          </cell>
          <cell r="AC1237" t="str">
            <v/>
          </cell>
        </row>
        <row r="1238">
          <cell r="A1238">
            <v>523322</v>
          </cell>
          <cell r="B1238" t="str">
            <v>روان الحمد</v>
          </cell>
          <cell r="C1238" t="str">
            <v>بسام</v>
          </cell>
          <cell r="D1238" t="str">
            <v>سميره</v>
          </cell>
          <cell r="E1238" t="str">
            <v>أنثى</v>
          </cell>
          <cell r="F1238" t="str">
            <v>اشرفية صحنايا</v>
          </cell>
          <cell r="G1238">
            <v>36006</v>
          </cell>
          <cell r="H1238" t="str">
            <v>العربية السورية</v>
          </cell>
          <cell r="I1238" t="str">
            <v>الرابعة حديث</v>
          </cell>
          <cell r="J1238" t="str">
            <v>علمي</v>
          </cell>
          <cell r="K1238" t="str">
            <v/>
          </cell>
          <cell r="Q1238" t="str">
            <v/>
          </cell>
          <cell r="R1238" t="str">
            <v>RAWAN ALHAMED</v>
          </cell>
          <cell r="S1238" t="str">
            <v>BASAM</v>
          </cell>
          <cell r="T1238" t="str">
            <v>SAMIERA</v>
          </cell>
          <cell r="U1238" t="str">
            <v>DAMASCUS</v>
          </cell>
          <cell r="V1238" t="str">
            <v/>
          </cell>
          <cell r="W1238" t="str">
            <v/>
          </cell>
          <cell r="X1238" t="str">
            <v/>
          </cell>
          <cell r="Y1238" t="str">
            <v/>
          </cell>
          <cell r="Z1238" t="str">
            <v/>
          </cell>
          <cell r="AA1238" t="str">
            <v/>
          </cell>
          <cell r="AB1238" t="str">
            <v/>
          </cell>
          <cell r="AC1238" t="str">
            <v/>
          </cell>
        </row>
        <row r="1239">
          <cell r="A1239">
            <v>523323</v>
          </cell>
          <cell r="B1239" t="str">
            <v>روان الحموي</v>
          </cell>
          <cell r="C1239" t="str">
            <v>غسان</v>
          </cell>
          <cell r="D1239" t="str">
            <v>غالية</v>
          </cell>
          <cell r="E1239" t="str">
            <v>أنثى</v>
          </cell>
          <cell r="F1239" t="str">
            <v>دمشق</v>
          </cell>
          <cell r="G1239">
            <v>35076</v>
          </cell>
          <cell r="H1239" t="str">
            <v>العربية السورية</v>
          </cell>
          <cell r="I1239" t="str">
            <v>الرابعة</v>
          </cell>
          <cell r="J1239" t="str">
            <v>أدبي</v>
          </cell>
          <cell r="Q1239" t="str">
            <v/>
          </cell>
          <cell r="R1239" t="str">
            <v>RAWAN ALHAMWE</v>
          </cell>
          <cell r="S1239" t="str">
            <v>GHASAN</v>
          </cell>
          <cell r="T1239" t="str">
            <v>GHALIA</v>
          </cell>
          <cell r="U1239" t="str">
            <v>DAMASCUS</v>
          </cell>
          <cell r="V1239" t="str">
            <v/>
          </cell>
          <cell r="W1239" t="str">
            <v/>
          </cell>
          <cell r="X1239" t="str">
            <v/>
          </cell>
          <cell r="Y1239" t="str">
            <v/>
          </cell>
          <cell r="Z1239" t="str">
            <v/>
          </cell>
          <cell r="AA1239" t="str">
            <v/>
          </cell>
          <cell r="AB1239" t="str">
            <v/>
          </cell>
          <cell r="AC1239" t="str">
            <v/>
          </cell>
        </row>
        <row r="1240">
          <cell r="A1240">
            <v>523324</v>
          </cell>
          <cell r="B1240" t="str">
            <v>روان الحناوي</v>
          </cell>
          <cell r="C1240" t="str">
            <v>عزات</v>
          </cell>
          <cell r="D1240" t="str">
            <v>صفاء</v>
          </cell>
          <cell r="E1240" t="str">
            <v>أنثى</v>
          </cell>
          <cell r="F1240" t="str">
            <v>دمشق</v>
          </cell>
          <cell r="G1240">
            <v>35431</v>
          </cell>
          <cell r="H1240" t="str">
            <v>العربية السورية</v>
          </cell>
          <cell r="I1240" t="str">
            <v>الثالثة</v>
          </cell>
          <cell r="J1240" t="str">
            <v>علمي</v>
          </cell>
          <cell r="Q1240" t="str">
            <v/>
          </cell>
          <cell r="R1240" t="str">
            <v>RAWAN ALHANAWE</v>
          </cell>
          <cell r="S1240" t="str">
            <v>EZAT</v>
          </cell>
          <cell r="T1240" t="str">
            <v>SAFAA</v>
          </cell>
          <cell r="U1240" t="str">
            <v>DAMASCUS</v>
          </cell>
          <cell r="V1240" t="str">
            <v/>
          </cell>
          <cell r="W1240" t="str">
            <v/>
          </cell>
          <cell r="X1240" t="str">
            <v/>
          </cell>
          <cell r="Y1240" t="str">
            <v/>
          </cell>
          <cell r="Z1240" t="str">
            <v/>
          </cell>
          <cell r="AA1240" t="str">
            <v/>
          </cell>
          <cell r="AB1240" t="str">
            <v/>
          </cell>
          <cell r="AC1240" t="str">
            <v/>
          </cell>
        </row>
        <row r="1241">
          <cell r="A1241">
            <v>523330</v>
          </cell>
          <cell r="B1241" t="str">
            <v>روان عبد القادر</v>
          </cell>
          <cell r="C1241" t="str">
            <v>خالد</v>
          </cell>
          <cell r="D1241" t="str">
            <v>سمر</v>
          </cell>
          <cell r="E1241" t="str">
            <v>أنثى</v>
          </cell>
          <cell r="F1241" t="str">
            <v>سبينه</v>
          </cell>
          <cell r="G1241">
            <v>34090</v>
          </cell>
          <cell r="H1241" t="str">
            <v>العربية السورية</v>
          </cell>
          <cell r="I1241" t="str">
            <v>الرابعة</v>
          </cell>
          <cell r="J1241" t="str">
            <v>أدبي</v>
          </cell>
          <cell r="L1241" t="str">
            <v>القنيطرة</v>
          </cell>
          <cell r="Q1241" t="str">
            <v/>
          </cell>
          <cell r="R1241" t="str">
            <v>RAWAN ABD ALKADER</v>
          </cell>
          <cell r="S1241" t="str">
            <v>KHALED</v>
          </cell>
          <cell r="T1241" t="str">
            <v>SAMAR</v>
          </cell>
          <cell r="U1241" t="str">
            <v>DAMAS SUBURB</v>
          </cell>
          <cell r="V1241" t="str">
            <v/>
          </cell>
          <cell r="W1241" t="str">
            <v/>
          </cell>
          <cell r="X1241" t="str">
            <v/>
          </cell>
          <cell r="Y1241" t="str">
            <v/>
          </cell>
          <cell r="Z1241" t="str">
            <v/>
          </cell>
          <cell r="AA1241" t="str">
            <v/>
          </cell>
          <cell r="AB1241" t="str">
            <v/>
          </cell>
          <cell r="AC1241" t="str">
            <v/>
          </cell>
        </row>
        <row r="1242">
          <cell r="A1242">
            <v>523332</v>
          </cell>
          <cell r="B1242" t="str">
            <v>روان مريش</v>
          </cell>
          <cell r="C1242" t="str">
            <v>محمدممتاز</v>
          </cell>
          <cell r="D1242" t="str">
            <v>رنده</v>
          </cell>
          <cell r="E1242" t="str">
            <v>أنثى</v>
          </cell>
          <cell r="F1242" t="str">
            <v>دمشق</v>
          </cell>
          <cell r="G1242">
            <v>33239</v>
          </cell>
          <cell r="H1242" t="str">
            <v>العربية السورية</v>
          </cell>
          <cell r="I1242" t="str">
            <v>الثالثة</v>
          </cell>
          <cell r="J1242" t="str">
            <v>فنون نسوية</v>
          </cell>
          <cell r="Q1242" t="str">
            <v/>
          </cell>
          <cell r="R1242" t="str">
            <v>RAWAN MRESH</v>
          </cell>
          <cell r="S1242" t="str">
            <v>MHD MOMTAZ</v>
          </cell>
          <cell r="T1242" t="str">
            <v>RANDA</v>
          </cell>
          <cell r="U1242" t="str">
            <v>DAMASCUS</v>
          </cell>
          <cell r="V1242" t="str">
            <v/>
          </cell>
          <cell r="W1242" t="str">
            <v/>
          </cell>
          <cell r="X1242" t="str">
            <v/>
          </cell>
          <cell r="Y1242" t="str">
            <v/>
          </cell>
          <cell r="Z1242" t="str">
            <v/>
          </cell>
          <cell r="AA1242" t="str">
            <v/>
          </cell>
          <cell r="AB1242" t="str">
            <v/>
          </cell>
          <cell r="AC1242" t="str">
            <v/>
          </cell>
        </row>
        <row r="1243">
          <cell r="A1243">
            <v>523334</v>
          </cell>
          <cell r="B1243" t="str">
            <v>روز الخليل</v>
          </cell>
          <cell r="C1243" t="str">
            <v>أحمد</v>
          </cell>
          <cell r="D1243" t="str">
            <v>اسماء</v>
          </cell>
          <cell r="E1243" t="str">
            <v>أنثى</v>
          </cell>
          <cell r="F1243" t="str">
            <v>دمشق</v>
          </cell>
          <cell r="G1243">
            <v>32851</v>
          </cell>
          <cell r="H1243" t="str">
            <v>العربية السورية</v>
          </cell>
          <cell r="I1243" t="str">
            <v>الرابعة</v>
          </cell>
          <cell r="J1243" t="str">
            <v>علمي</v>
          </cell>
          <cell r="Q1243" t="str">
            <v/>
          </cell>
          <cell r="R1243" t="str">
            <v>rouz alkhlil</v>
          </cell>
          <cell r="S1243" t="str">
            <v>ahmad</v>
          </cell>
          <cell r="T1243" t="str">
            <v>asmaa</v>
          </cell>
          <cell r="U1243" t="str">
            <v>damascous</v>
          </cell>
          <cell r="V1243" t="str">
            <v/>
          </cell>
          <cell r="W1243" t="str">
            <v/>
          </cell>
          <cell r="X1243" t="str">
            <v/>
          </cell>
          <cell r="Y1243" t="str">
            <v/>
          </cell>
          <cell r="Z1243" t="str">
            <v/>
          </cell>
          <cell r="AA1243" t="str">
            <v/>
          </cell>
          <cell r="AB1243" t="str">
            <v>م</v>
          </cell>
          <cell r="AC1243" t="str">
            <v/>
          </cell>
        </row>
        <row r="1244">
          <cell r="A1244">
            <v>523335</v>
          </cell>
          <cell r="B1244" t="str">
            <v>روز جبور</v>
          </cell>
          <cell r="C1244" t="str">
            <v>سليم</v>
          </cell>
          <cell r="D1244" t="str">
            <v>الهام</v>
          </cell>
          <cell r="E1244" t="str">
            <v>أنثى</v>
          </cell>
          <cell r="F1244" t="str">
            <v>دمشق</v>
          </cell>
          <cell r="G1244">
            <v>35065</v>
          </cell>
          <cell r="H1244" t="str">
            <v>العربية السورية</v>
          </cell>
          <cell r="I1244" t="str">
            <v>الرابعة</v>
          </cell>
          <cell r="J1244" t="str">
            <v>أدبي</v>
          </cell>
          <cell r="K1244" t="str">
            <v/>
          </cell>
          <cell r="Q1244" t="str">
            <v/>
          </cell>
          <cell r="R1244" t="str">
            <v>ROSE JABOUR</v>
          </cell>
          <cell r="S1244" t="str">
            <v>SALEM</v>
          </cell>
          <cell r="T1244" t="str">
            <v>ELHAM</v>
          </cell>
          <cell r="U1244" t="str">
            <v>DAMASCUS</v>
          </cell>
          <cell r="V1244" t="str">
            <v/>
          </cell>
          <cell r="W1244" t="str">
            <v/>
          </cell>
          <cell r="X1244" t="str">
            <v/>
          </cell>
          <cell r="Y1244" t="str">
            <v/>
          </cell>
          <cell r="Z1244" t="str">
            <v/>
          </cell>
          <cell r="AA1244" t="str">
            <v/>
          </cell>
          <cell r="AB1244" t="str">
            <v/>
          </cell>
          <cell r="AC1244" t="str">
            <v/>
          </cell>
        </row>
        <row r="1245">
          <cell r="A1245">
            <v>523339</v>
          </cell>
          <cell r="B1245" t="str">
            <v>رولا الجلاب</v>
          </cell>
          <cell r="C1245" t="str">
            <v>عبد الغفور</v>
          </cell>
          <cell r="D1245" t="str">
            <v>راغده</v>
          </cell>
          <cell r="E1245" t="str">
            <v>أنثى</v>
          </cell>
          <cell r="F1245" t="str">
            <v>الرياض</v>
          </cell>
          <cell r="G1245" t="str">
            <v>2/3/1995</v>
          </cell>
          <cell r="H1245" t="str">
            <v>العربية السورية</v>
          </cell>
          <cell r="I1245" t="str">
            <v>الثانية</v>
          </cell>
          <cell r="J1245" t="str">
            <v>فنون نسوية</v>
          </cell>
          <cell r="K1245" t="str">
            <v>2018</v>
          </cell>
          <cell r="L1245" t="str">
            <v>ريف دمشق</v>
          </cell>
          <cell r="Q1245" t="str">
            <v/>
          </cell>
          <cell r="R1245" t="str">
            <v>ROLA ALJELAB</v>
          </cell>
          <cell r="S1245" t="str">
            <v>ABDO ALGHAFOR</v>
          </cell>
          <cell r="T1245" t="str">
            <v>RAGHDA</v>
          </cell>
          <cell r="U1245" t="str">
            <v>ALNABEK</v>
          </cell>
          <cell r="V1245" t="str">
            <v/>
          </cell>
          <cell r="W1245" t="str">
            <v/>
          </cell>
          <cell r="X1245" t="str">
            <v/>
          </cell>
          <cell r="Y1245" t="str">
            <v/>
          </cell>
          <cell r="Z1245" t="str">
            <v/>
          </cell>
          <cell r="AA1245" t="str">
            <v/>
          </cell>
          <cell r="AB1245" t="str">
            <v/>
          </cell>
          <cell r="AC1245" t="str">
            <v/>
          </cell>
        </row>
        <row r="1246">
          <cell r="A1246">
            <v>523341</v>
          </cell>
          <cell r="B1246" t="str">
            <v>رولا فشتوك</v>
          </cell>
          <cell r="C1246" t="str">
            <v>خضر</v>
          </cell>
          <cell r="D1246" t="str">
            <v>هناء</v>
          </cell>
          <cell r="E1246" t="str">
            <v>أنثى</v>
          </cell>
          <cell r="F1246" t="str">
            <v>هناء</v>
          </cell>
          <cell r="G1246">
            <v>33582</v>
          </cell>
          <cell r="H1246" t="str">
            <v>العربية السورية</v>
          </cell>
          <cell r="I1246" t="str">
            <v>الرابعة</v>
          </cell>
          <cell r="J1246" t="str">
            <v>أدبي</v>
          </cell>
          <cell r="Q1246" t="str">
            <v/>
          </cell>
          <cell r="R1246" t="str">
            <v>ROLA FASHTOK</v>
          </cell>
          <cell r="S1246" t="str">
            <v>KHEDER</v>
          </cell>
          <cell r="T1246" t="str">
            <v>HANAA</v>
          </cell>
          <cell r="U1246" t="str">
            <v>DAMASCUS</v>
          </cell>
          <cell r="V1246" t="str">
            <v/>
          </cell>
          <cell r="W1246" t="str">
            <v/>
          </cell>
          <cell r="X1246" t="str">
            <v/>
          </cell>
          <cell r="Y1246" t="str">
            <v/>
          </cell>
          <cell r="Z1246" t="str">
            <v/>
          </cell>
          <cell r="AA1246" t="str">
            <v/>
          </cell>
          <cell r="AB1246" t="str">
            <v/>
          </cell>
          <cell r="AC1246" t="str">
            <v/>
          </cell>
        </row>
        <row r="1247">
          <cell r="A1247">
            <v>523345</v>
          </cell>
          <cell r="B1247" t="str">
            <v>رويدة القهوه جي</v>
          </cell>
          <cell r="C1247" t="str">
            <v>راشد</v>
          </cell>
          <cell r="D1247" t="str">
            <v>هيام</v>
          </cell>
          <cell r="E1247" t="str">
            <v>أنثى</v>
          </cell>
          <cell r="F1247" t="str">
            <v>دمشق</v>
          </cell>
          <cell r="G1247">
            <v>28856</v>
          </cell>
          <cell r="H1247" t="str">
            <v>العربية السورية</v>
          </cell>
          <cell r="I1247" t="str">
            <v>الرابعة حديث</v>
          </cell>
          <cell r="J1247" t="str">
            <v>فنون نسوية</v>
          </cell>
          <cell r="Q1247" t="str">
            <v/>
          </cell>
          <cell r="R1247" t="str">
            <v>rwaeda alqaha hi</v>
          </cell>
          <cell r="S1247" t="str">
            <v>rashed</v>
          </cell>
          <cell r="T1247" t="str">
            <v>hyam</v>
          </cell>
          <cell r="U1247" t="str">
            <v>damascus</v>
          </cell>
          <cell r="V1247" t="str">
            <v/>
          </cell>
          <cell r="W1247" t="str">
            <v/>
          </cell>
          <cell r="X1247" t="str">
            <v/>
          </cell>
          <cell r="Y1247" t="str">
            <v/>
          </cell>
          <cell r="Z1247" t="str">
            <v/>
          </cell>
          <cell r="AA1247" t="str">
            <v/>
          </cell>
          <cell r="AB1247" t="str">
            <v/>
          </cell>
          <cell r="AC1247" t="str">
            <v/>
          </cell>
        </row>
        <row r="1248">
          <cell r="A1248">
            <v>523347</v>
          </cell>
          <cell r="B1248" t="str">
            <v>ريم احمد</v>
          </cell>
          <cell r="C1248" t="str">
            <v>محسن</v>
          </cell>
          <cell r="D1248" t="str">
            <v>ابتسام</v>
          </cell>
          <cell r="E1248" t="str">
            <v>أنثى</v>
          </cell>
          <cell r="F1248" t="str">
            <v>دمشق</v>
          </cell>
          <cell r="G1248">
            <v>34361</v>
          </cell>
          <cell r="H1248" t="str">
            <v>العربية السورية</v>
          </cell>
          <cell r="I1248" t="str">
            <v>الرابعة</v>
          </cell>
          <cell r="J1248" t="str">
            <v>أدبي</v>
          </cell>
          <cell r="K1248" t="str">
            <v/>
          </cell>
          <cell r="Q1248" t="str">
            <v/>
          </cell>
          <cell r="R1248" t="str">
            <v>REEM AHMAD</v>
          </cell>
          <cell r="S1248" t="str">
            <v>MOUHSEN</v>
          </cell>
          <cell r="T1248" t="str">
            <v>IBTESAM</v>
          </cell>
          <cell r="U1248" t="str">
            <v>DAMASCUS</v>
          </cell>
          <cell r="V1248" t="str">
            <v/>
          </cell>
          <cell r="W1248" t="str">
            <v/>
          </cell>
          <cell r="X1248" t="str">
            <v/>
          </cell>
          <cell r="Y1248" t="str">
            <v/>
          </cell>
          <cell r="Z1248" t="str">
            <v/>
          </cell>
          <cell r="AA1248" t="str">
            <v/>
          </cell>
          <cell r="AB1248" t="str">
            <v/>
          </cell>
          <cell r="AC1248" t="str">
            <v/>
          </cell>
        </row>
        <row r="1249">
          <cell r="A1249">
            <v>523353</v>
          </cell>
          <cell r="B1249" t="str">
            <v>ريم الشوفي</v>
          </cell>
          <cell r="C1249" t="str">
            <v>جمال</v>
          </cell>
          <cell r="D1249" t="str">
            <v>نجاه</v>
          </cell>
          <cell r="E1249" t="str">
            <v>أنثى</v>
          </cell>
          <cell r="F1249" t="str">
            <v>السويداء</v>
          </cell>
          <cell r="G1249">
            <v>32698</v>
          </cell>
          <cell r="H1249" t="str">
            <v>العربية السورية</v>
          </cell>
          <cell r="I1249" t="str">
            <v>الثالثة</v>
          </cell>
          <cell r="J1249" t="str">
            <v>فنون نسوية</v>
          </cell>
          <cell r="L1249" t="str">
            <v>السويداء</v>
          </cell>
          <cell r="Q1249" t="str">
            <v/>
          </cell>
          <cell r="R1249" t="str">
            <v>reem a;shofe</v>
          </cell>
          <cell r="S1249" t="str">
            <v>jamal</v>
          </cell>
          <cell r="T1249" t="str">
            <v>najat</v>
          </cell>
          <cell r="U1249" t="str">
            <v>swaida</v>
          </cell>
          <cell r="V1249" t="str">
            <v/>
          </cell>
          <cell r="W1249" t="str">
            <v/>
          </cell>
          <cell r="X1249" t="str">
            <v/>
          </cell>
          <cell r="Y1249" t="str">
            <v/>
          </cell>
          <cell r="Z1249" t="str">
            <v/>
          </cell>
          <cell r="AA1249" t="str">
            <v/>
          </cell>
          <cell r="AB1249" t="str">
            <v/>
          </cell>
          <cell r="AC1249" t="str">
            <v/>
          </cell>
        </row>
        <row r="1250">
          <cell r="A1250">
            <v>523359</v>
          </cell>
          <cell r="B1250" t="str">
            <v>ريما الاسعد</v>
          </cell>
          <cell r="C1250" t="str">
            <v>محمد</v>
          </cell>
          <cell r="D1250" t="str">
            <v>عيشه</v>
          </cell>
          <cell r="E1250" t="str">
            <v>أنثى</v>
          </cell>
          <cell r="F1250" t="str">
            <v>معربه</v>
          </cell>
          <cell r="G1250">
            <v>34049</v>
          </cell>
          <cell r="H1250" t="str">
            <v>العربية السورية</v>
          </cell>
          <cell r="I1250" t="str">
            <v>الرابعة</v>
          </cell>
          <cell r="J1250" t="str">
            <v>أدبي</v>
          </cell>
          <cell r="Q1250" t="str">
            <v/>
          </cell>
          <cell r="R1250" t="str">
            <v>REMA ALASAAD</v>
          </cell>
          <cell r="S1250" t="str">
            <v>MOHAMMAD</v>
          </cell>
          <cell r="T1250" t="str">
            <v>AISHA</v>
          </cell>
          <cell r="U1250" t="str">
            <v>DAMASCUS</v>
          </cell>
          <cell r="V1250" t="str">
            <v/>
          </cell>
          <cell r="W1250" t="str">
            <v/>
          </cell>
          <cell r="X1250" t="str">
            <v/>
          </cell>
          <cell r="Y1250" t="str">
            <v/>
          </cell>
          <cell r="Z1250" t="str">
            <v/>
          </cell>
          <cell r="AA1250" t="str">
            <v/>
          </cell>
          <cell r="AB1250" t="str">
            <v/>
          </cell>
          <cell r="AC1250" t="str">
            <v/>
          </cell>
        </row>
        <row r="1251">
          <cell r="A1251">
            <v>523362</v>
          </cell>
          <cell r="B1251" t="str">
            <v>ريما حرب</v>
          </cell>
          <cell r="C1251" t="str">
            <v>فؤاد</v>
          </cell>
          <cell r="D1251" t="str">
            <v>نهاد</v>
          </cell>
          <cell r="E1251" t="str">
            <v>أنثى</v>
          </cell>
          <cell r="F1251" t="str">
            <v>عرى</v>
          </cell>
          <cell r="G1251">
            <v>31352</v>
          </cell>
          <cell r="H1251" t="str">
            <v>العربية السورية</v>
          </cell>
          <cell r="I1251" t="str">
            <v>الثالثة</v>
          </cell>
          <cell r="J1251" t="str">
            <v>فنون نسوية</v>
          </cell>
          <cell r="L1251" t="str">
            <v>السويداء</v>
          </cell>
          <cell r="Q1251" t="str">
            <v/>
          </cell>
          <cell r="R1251" t="str">
            <v>RIMA HARB</v>
          </cell>
          <cell r="S1251" t="str">
            <v>FOAAD</v>
          </cell>
          <cell r="T1251" t="str">
            <v>NEHAD</v>
          </cell>
          <cell r="U1251" t="str">
            <v>ERA</v>
          </cell>
          <cell r="V1251" t="str">
            <v/>
          </cell>
          <cell r="W1251" t="str">
            <v/>
          </cell>
          <cell r="X1251" t="str">
            <v/>
          </cell>
          <cell r="Y1251" t="str">
            <v/>
          </cell>
          <cell r="Z1251" t="str">
            <v/>
          </cell>
          <cell r="AA1251" t="str">
            <v/>
          </cell>
          <cell r="AB1251" t="str">
            <v/>
          </cell>
          <cell r="AC1251" t="str">
            <v/>
          </cell>
        </row>
        <row r="1252">
          <cell r="A1252">
            <v>523364</v>
          </cell>
          <cell r="B1252" t="str">
            <v>ريما رحيباني</v>
          </cell>
          <cell r="C1252" t="str">
            <v xml:space="preserve">ياسين </v>
          </cell>
          <cell r="D1252" t="str">
            <v>اميره</v>
          </cell>
          <cell r="E1252" t="str">
            <v>أنثى</v>
          </cell>
          <cell r="F1252" t="str">
            <v>دوما</v>
          </cell>
          <cell r="G1252">
            <v>30935</v>
          </cell>
          <cell r="H1252" t="str">
            <v>العربية السورية</v>
          </cell>
          <cell r="I1252" t="str">
            <v>الثالثة</v>
          </cell>
          <cell r="J1252" t="str">
            <v>فنون نسوية</v>
          </cell>
          <cell r="K1252">
            <v>2002</v>
          </cell>
        </row>
        <row r="1253">
          <cell r="A1253">
            <v>523366</v>
          </cell>
          <cell r="B1253" t="str">
            <v>ريهام الداوود</v>
          </cell>
          <cell r="C1253" t="str">
            <v>رضوان</v>
          </cell>
          <cell r="D1253" t="str">
            <v>بدريه</v>
          </cell>
          <cell r="E1253" t="str">
            <v>أنثى</v>
          </cell>
          <cell r="F1253" t="str">
            <v>دمشق</v>
          </cell>
          <cell r="G1253">
            <v>29034</v>
          </cell>
          <cell r="H1253" t="str">
            <v>العربية السورية</v>
          </cell>
          <cell r="I1253" t="str">
            <v>الثالثة</v>
          </cell>
          <cell r="J1253" t="str">
            <v>فنون نسوية</v>
          </cell>
          <cell r="Q1253" t="str">
            <v/>
          </cell>
          <cell r="R1253" t="str">
            <v>REHAM ALDAWOOD</v>
          </cell>
          <cell r="S1253" t="str">
            <v>REDWAN</v>
          </cell>
          <cell r="T1253" t="str">
            <v>BADRIA</v>
          </cell>
          <cell r="U1253" t="str">
            <v>DAMASCUS</v>
          </cell>
          <cell r="V1253" t="str">
            <v/>
          </cell>
          <cell r="W1253" t="str">
            <v/>
          </cell>
          <cell r="X1253" t="str">
            <v/>
          </cell>
          <cell r="Y1253" t="str">
            <v/>
          </cell>
          <cell r="Z1253" t="str">
            <v/>
          </cell>
          <cell r="AA1253" t="str">
            <v/>
          </cell>
          <cell r="AB1253" t="str">
            <v/>
          </cell>
          <cell r="AC1253" t="str">
            <v/>
          </cell>
        </row>
        <row r="1254">
          <cell r="A1254">
            <v>523372</v>
          </cell>
          <cell r="B1254" t="str">
            <v>زينب الشحود</v>
          </cell>
          <cell r="C1254" t="str">
            <v>محمد</v>
          </cell>
          <cell r="D1254" t="str">
            <v>بتول</v>
          </cell>
          <cell r="E1254" t="str">
            <v>أنثى</v>
          </cell>
          <cell r="F1254" t="str">
            <v>نبل</v>
          </cell>
          <cell r="G1254" t="str">
            <v>2/22/1991</v>
          </cell>
          <cell r="H1254" t="str">
            <v>العربية السورية</v>
          </cell>
          <cell r="I1254" t="str">
            <v>الثالثة</v>
          </cell>
          <cell r="J1254" t="str">
            <v>أدبي</v>
          </cell>
          <cell r="K1254" t="str">
            <v>2010</v>
          </cell>
          <cell r="L1254" t="str">
            <v>حلب</v>
          </cell>
          <cell r="Q1254" t="str">
            <v/>
          </cell>
          <cell r="R1254" t="str">
            <v>ZAINAB ALSHAHOUD</v>
          </cell>
          <cell r="S1254" t="str">
            <v>MOHAMAD</v>
          </cell>
          <cell r="T1254" t="str">
            <v>BATOUL</v>
          </cell>
          <cell r="U1254" t="str">
            <v>ALEPPO</v>
          </cell>
          <cell r="V1254" t="str">
            <v/>
          </cell>
          <cell r="W1254" t="str">
            <v/>
          </cell>
          <cell r="X1254" t="str">
            <v/>
          </cell>
          <cell r="Y1254" t="str">
            <v/>
          </cell>
          <cell r="Z1254" t="str">
            <v/>
          </cell>
          <cell r="AA1254" t="str">
            <v/>
          </cell>
          <cell r="AB1254" t="str">
            <v/>
          </cell>
          <cell r="AC1254" t="str">
            <v/>
          </cell>
        </row>
        <row r="1255">
          <cell r="A1255">
            <v>523376</v>
          </cell>
          <cell r="B1255" t="str">
            <v>زينب بردان</v>
          </cell>
          <cell r="C1255" t="str">
            <v>محمود</v>
          </cell>
          <cell r="D1255" t="str">
            <v>سميره</v>
          </cell>
          <cell r="E1255" t="str">
            <v>أنثى</v>
          </cell>
          <cell r="F1255" t="str">
            <v>دمشق</v>
          </cell>
          <cell r="G1255">
            <v>28888</v>
          </cell>
          <cell r="H1255" t="str">
            <v>العربية السورية</v>
          </cell>
          <cell r="I1255" t="str">
            <v>الثالثة</v>
          </cell>
          <cell r="J1255" t="str">
            <v>علمي</v>
          </cell>
          <cell r="K1255" t="str">
            <v/>
          </cell>
          <cell r="Q1255" t="str">
            <v/>
          </cell>
          <cell r="R1255" t="str">
            <v>ZIENAB BRDAN</v>
          </cell>
          <cell r="S1255" t="str">
            <v>MAHMOUD</v>
          </cell>
          <cell r="T1255" t="str">
            <v>SAMIERA</v>
          </cell>
          <cell r="U1255" t="str">
            <v>DAMASCUS</v>
          </cell>
          <cell r="V1255" t="str">
            <v/>
          </cell>
          <cell r="W1255" t="str">
            <v/>
          </cell>
          <cell r="X1255" t="str">
            <v/>
          </cell>
          <cell r="Y1255" t="str">
            <v/>
          </cell>
          <cell r="Z1255" t="str">
            <v/>
          </cell>
          <cell r="AA1255" t="str">
            <v/>
          </cell>
          <cell r="AB1255" t="str">
            <v/>
          </cell>
          <cell r="AC1255" t="str">
            <v/>
          </cell>
        </row>
        <row r="1256">
          <cell r="A1256">
            <v>523377</v>
          </cell>
          <cell r="B1256" t="str">
            <v>زينب حسن</v>
          </cell>
          <cell r="C1256" t="str">
            <v>منجد</v>
          </cell>
          <cell r="D1256" t="str">
            <v>سهام</v>
          </cell>
          <cell r="E1256" t="str">
            <v>أنثى</v>
          </cell>
          <cell r="F1256" t="str">
            <v>اللاذقية</v>
          </cell>
          <cell r="G1256">
            <v>33178</v>
          </cell>
          <cell r="H1256" t="str">
            <v>العربية السورية</v>
          </cell>
          <cell r="I1256" t="str">
            <v>الثالثة</v>
          </cell>
          <cell r="J1256" t="str">
            <v>علمي</v>
          </cell>
          <cell r="L1256" t="str">
            <v>اللاذقية</v>
          </cell>
          <cell r="Q1256" t="str">
            <v/>
          </cell>
          <cell r="R1256" t="str">
            <v>zainab hasan</v>
          </cell>
          <cell r="S1256" t="str">
            <v>mojed</v>
          </cell>
          <cell r="T1256" t="str">
            <v>seham</v>
          </cell>
          <cell r="U1256" t="str">
            <v>lattakia</v>
          </cell>
          <cell r="V1256" t="str">
            <v/>
          </cell>
          <cell r="W1256" t="str">
            <v/>
          </cell>
          <cell r="X1256" t="str">
            <v/>
          </cell>
          <cell r="Y1256" t="str">
            <v/>
          </cell>
          <cell r="Z1256" t="str">
            <v/>
          </cell>
          <cell r="AA1256" t="str">
            <v/>
          </cell>
          <cell r="AB1256" t="str">
            <v/>
          </cell>
          <cell r="AC1256" t="str">
            <v/>
          </cell>
        </row>
        <row r="1257">
          <cell r="A1257">
            <v>523379</v>
          </cell>
          <cell r="B1257" t="str">
            <v>زينب خليفه</v>
          </cell>
          <cell r="C1257" t="str">
            <v>محمدحسام</v>
          </cell>
          <cell r="D1257" t="str">
            <v>رزان</v>
          </cell>
          <cell r="E1257" t="str">
            <v>أنثى</v>
          </cell>
          <cell r="F1257" t="str">
            <v>دمشق</v>
          </cell>
          <cell r="G1257">
            <v>35267</v>
          </cell>
          <cell r="H1257" t="str">
            <v>العربية السورية</v>
          </cell>
          <cell r="I1257" t="str">
            <v>الثالثة</v>
          </cell>
          <cell r="J1257" t="str">
            <v>شرعية</v>
          </cell>
          <cell r="Q1257" t="str">
            <v/>
          </cell>
          <cell r="R1257" t="str">
            <v>ZAINAB KHALIFA</v>
          </cell>
          <cell r="S1257" t="str">
            <v>MHD HUSSAM</v>
          </cell>
          <cell r="T1257" t="str">
            <v>RAZAN</v>
          </cell>
          <cell r="U1257" t="str">
            <v>DAMASCUS</v>
          </cell>
          <cell r="V1257" t="str">
            <v/>
          </cell>
          <cell r="W1257" t="str">
            <v/>
          </cell>
          <cell r="X1257" t="str">
            <v/>
          </cell>
          <cell r="Y1257" t="str">
            <v/>
          </cell>
          <cell r="Z1257" t="str">
            <v/>
          </cell>
          <cell r="AA1257" t="str">
            <v/>
          </cell>
          <cell r="AB1257" t="str">
            <v/>
          </cell>
          <cell r="AC1257" t="str">
            <v/>
          </cell>
        </row>
        <row r="1258">
          <cell r="A1258">
            <v>523382</v>
          </cell>
          <cell r="B1258" t="str">
            <v>زينب هرمز</v>
          </cell>
          <cell r="C1258" t="str">
            <v>هيثم</v>
          </cell>
          <cell r="D1258" t="str">
            <v>رولا</v>
          </cell>
          <cell r="E1258" t="str">
            <v>أنثى</v>
          </cell>
          <cell r="F1258" t="str">
            <v>بانياس</v>
          </cell>
          <cell r="G1258">
            <v>36161</v>
          </cell>
          <cell r="H1258" t="str">
            <v>العربية السورية</v>
          </cell>
          <cell r="I1258" t="str">
            <v>الثالثة</v>
          </cell>
          <cell r="J1258" t="str">
            <v>أدبي</v>
          </cell>
          <cell r="K1258">
            <v>2017</v>
          </cell>
          <cell r="Q1258" t="str">
            <v/>
          </cell>
          <cell r="R1258" t="str">
            <v>zenab hermez</v>
          </cell>
          <cell r="S1258" t="str">
            <v>haitham</v>
          </cell>
          <cell r="T1258" t="str">
            <v>rola</v>
          </cell>
          <cell r="U1258" t="str">
            <v>banias</v>
          </cell>
          <cell r="V1258" t="str">
            <v/>
          </cell>
          <cell r="W1258" t="str">
            <v/>
          </cell>
          <cell r="X1258" t="str">
            <v/>
          </cell>
          <cell r="Y1258" t="str">
            <v/>
          </cell>
          <cell r="Z1258" t="str">
            <v/>
          </cell>
          <cell r="AA1258" t="str">
            <v/>
          </cell>
          <cell r="AB1258" t="str">
            <v/>
          </cell>
          <cell r="AC1258" t="str">
            <v/>
          </cell>
        </row>
        <row r="1259">
          <cell r="A1259">
            <v>523386</v>
          </cell>
          <cell r="B1259" t="str">
            <v>ساره الخوري</v>
          </cell>
          <cell r="C1259" t="str">
            <v>اميل</v>
          </cell>
          <cell r="D1259" t="str">
            <v>سراب</v>
          </cell>
          <cell r="E1259" t="str">
            <v>أنثى</v>
          </cell>
          <cell r="F1259" t="str">
            <v>بلودان</v>
          </cell>
          <cell r="G1259">
            <v>35455</v>
          </cell>
          <cell r="H1259" t="str">
            <v>العربية السورية</v>
          </cell>
          <cell r="I1259" t="str">
            <v>الرابعة</v>
          </cell>
          <cell r="J1259" t="str">
            <v>أدبي</v>
          </cell>
          <cell r="K1259" t="str">
            <v/>
          </cell>
          <cell r="Q1259" t="str">
            <v/>
          </cell>
          <cell r="R1259" t="str">
            <v>SARHA ALKHOURE</v>
          </cell>
          <cell r="S1259" t="str">
            <v>AMEL</v>
          </cell>
          <cell r="T1259" t="str">
            <v>SARAB</v>
          </cell>
          <cell r="U1259" t="str">
            <v>DAMASCUS</v>
          </cell>
          <cell r="V1259" t="str">
            <v/>
          </cell>
          <cell r="W1259" t="str">
            <v/>
          </cell>
          <cell r="X1259" t="str">
            <v/>
          </cell>
          <cell r="Y1259" t="str">
            <v/>
          </cell>
          <cell r="Z1259" t="str">
            <v/>
          </cell>
          <cell r="AA1259" t="str">
            <v/>
          </cell>
          <cell r="AB1259" t="str">
            <v/>
          </cell>
          <cell r="AC1259" t="str">
            <v/>
          </cell>
        </row>
        <row r="1260">
          <cell r="A1260">
            <v>523391</v>
          </cell>
          <cell r="B1260" t="str">
            <v>سالي حمصي</v>
          </cell>
          <cell r="C1260" t="str">
            <v>الياس</v>
          </cell>
          <cell r="D1260" t="str">
            <v>نهوى</v>
          </cell>
          <cell r="E1260" t="str">
            <v>أنثى</v>
          </cell>
          <cell r="F1260" t="str">
            <v>داريا</v>
          </cell>
          <cell r="G1260">
            <v>33656</v>
          </cell>
          <cell r="H1260" t="str">
            <v>العربية السورية</v>
          </cell>
          <cell r="I1260" t="str">
            <v>الرابعة</v>
          </cell>
          <cell r="J1260" t="str">
            <v>علمي</v>
          </cell>
          <cell r="K1260">
            <v>2011</v>
          </cell>
          <cell r="Q1260" t="str">
            <v/>
          </cell>
          <cell r="R1260" t="str">
            <v>SALLY HOMSE</v>
          </cell>
          <cell r="S1260" t="str">
            <v>ELIAS</v>
          </cell>
          <cell r="T1260" t="str">
            <v>NHWA</v>
          </cell>
          <cell r="U1260" t="str">
            <v>DAMASCUS</v>
          </cell>
          <cell r="V1260" t="str">
            <v/>
          </cell>
          <cell r="W1260" t="str">
            <v/>
          </cell>
          <cell r="X1260" t="str">
            <v/>
          </cell>
          <cell r="Y1260" t="str">
            <v/>
          </cell>
          <cell r="Z1260" t="str">
            <v/>
          </cell>
          <cell r="AA1260" t="str">
            <v/>
          </cell>
          <cell r="AB1260" t="str">
            <v/>
          </cell>
          <cell r="AC1260" t="str">
            <v/>
          </cell>
        </row>
        <row r="1261">
          <cell r="A1261">
            <v>523393</v>
          </cell>
          <cell r="B1261" t="str">
            <v>سالي عبدالكريم</v>
          </cell>
          <cell r="C1261" t="str">
            <v>سامر</v>
          </cell>
          <cell r="D1261" t="str">
            <v>ريا</v>
          </cell>
          <cell r="E1261" t="str">
            <v>أنثى</v>
          </cell>
          <cell r="F1261" t="str">
            <v>بيت الشيخ يونس</v>
          </cell>
          <cell r="G1261" t="str">
            <v>9/30/1993</v>
          </cell>
          <cell r="H1261" t="str">
            <v>العربية السورية</v>
          </cell>
          <cell r="I1261" t="str">
            <v>الثانية</v>
          </cell>
          <cell r="J1261" t="str">
            <v>أدبي</v>
          </cell>
          <cell r="K1261" t="str">
            <v>2011</v>
          </cell>
          <cell r="L1261" t="str">
            <v>طرطوس</v>
          </cell>
          <cell r="Q1261" t="str">
            <v/>
          </cell>
          <cell r="R1261" t="str">
            <v>Sali abd alkareem</v>
          </cell>
          <cell r="S1261" t="str">
            <v>samer</v>
          </cell>
          <cell r="T1261" t="str">
            <v>raya</v>
          </cell>
          <cell r="U1261" t="str">
            <v>safita</v>
          </cell>
          <cell r="V1261" t="str">
            <v/>
          </cell>
          <cell r="W1261" t="str">
            <v/>
          </cell>
          <cell r="X1261" t="str">
            <v/>
          </cell>
          <cell r="Y1261" t="str">
            <v/>
          </cell>
          <cell r="Z1261" t="str">
            <v/>
          </cell>
          <cell r="AA1261" t="str">
            <v/>
          </cell>
          <cell r="AB1261" t="str">
            <v/>
          </cell>
          <cell r="AC1261" t="str">
            <v/>
          </cell>
        </row>
        <row r="1262">
          <cell r="A1262">
            <v>523394</v>
          </cell>
          <cell r="B1262" t="str">
            <v>ساميه ابراهيم</v>
          </cell>
          <cell r="C1262" t="str">
            <v>علي</v>
          </cell>
          <cell r="D1262" t="str">
            <v>مهجه</v>
          </cell>
          <cell r="E1262" t="str">
            <v>أنثى</v>
          </cell>
          <cell r="F1262" t="str">
            <v xml:space="preserve">حماة </v>
          </cell>
          <cell r="G1262">
            <v>26330</v>
          </cell>
          <cell r="H1262" t="str">
            <v>العربية السورية</v>
          </cell>
          <cell r="I1262" t="str">
            <v>الثانية</v>
          </cell>
          <cell r="J1262" t="str">
            <v>أدبي</v>
          </cell>
          <cell r="Q1262" t="str">
            <v/>
          </cell>
          <cell r="R1262" t="str">
            <v xml:space="preserve">smeia  ebraheem </v>
          </cell>
          <cell r="S1262" t="str">
            <v xml:space="preserve">ali </v>
          </cell>
          <cell r="T1262" t="str">
            <v xml:space="preserve">mehja </v>
          </cell>
          <cell r="U1262" t="str">
            <v xml:space="preserve">hama </v>
          </cell>
          <cell r="V1262" t="str">
            <v/>
          </cell>
          <cell r="W1262" t="str">
            <v/>
          </cell>
          <cell r="X1262" t="str">
            <v/>
          </cell>
          <cell r="Y1262" t="str">
            <v/>
          </cell>
          <cell r="Z1262" t="str">
            <v/>
          </cell>
          <cell r="AA1262" t="str">
            <v/>
          </cell>
          <cell r="AB1262" t="str">
            <v/>
          </cell>
          <cell r="AC1262" t="str">
            <v/>
          </cell>
        </row>
        <row r="1263">
          <cell r="A1263">
            <v>523402</v>
          </cell>
          <cell r="B1263" t="str">
            <v>سلاف شلغين</v>
          </cell>
          <cell r="C1263" t="str">
            <v>محمود</v>
          </cell>
          <cell r="D1263" t="str">
            <v>نجاة</v>
          </cell>
          <cell r="E1263" t="str">
            <v>أنثى</v>
          </cell>
          <cell r="F1263" t="str">
            <v>السويداء</v>
          </cell>
          <cell r="G1263">
            <v>35376</v>
          </cell>
          <cell r="H1263" t="str">
            <v>العربية السورية</v>
          </cell>
          <cell r="I1263" t="str">
            <v>الرابعة</v>
          </cell>
          <cell r="J1263" t="str">
            <v>فنون نسوية</v>
          </cell>
          <cell r="L1263" t="str">
            <v>السويداء</v>
          </cell>
          <cell r="Q1263" t="str">
            <v/>
          </cell>
          <cell r="R1263" t="str">
            <v>sulaf shalgien</v>
          </cell>
          <cell r="S1263" t="str">
            <v>mahmud</v>
          </cell>
          <cell r="T1263" t="str">
            <v>najat</v>
          </cell>
          <cell r="U1263" t="str">
            <v>swaida</v>
          </cell>
          <cell r="V1263" t="str">
            <v/>
          </cell>
          <cell r="W1263" t="str">
            <v/>
          </cell>
          <cell r="X1263" t="str">
            <v/>
          </cell>
          <cell r="Y1263" t="str">
            <v/>
          </cell>
          <cell r="Z1263" t="str">
            <v/>
          </cell>
          <cell r="AA1263" t="str">
            <v/>
          </cell>
          <cell r="AB1263" t="str">
            <v/>
          </cell>
          <cell r="AC1263" t="str">
            <v/>
          </cell>
        </row>
        <row r="1264">
          <cell r="A1264">
            <v>523404</v>
          </cell>
          <cell r="B1264" t="str">
            <v>سلام سعادات</v>
          </cell>
          <cell r="C1264" t="str">
            <v>عماد</v>
          </cell>
          <cell r="D1264" t="str">
            <v>هالة</v>
          </cell>
          <cell r="E1264" t="str">
            <v>أنثى</v>
          </cell>
          <cell r="F1264" t="str">
            <v>دمشق</v>
          </cell>
          <cell r="G1264">
            <v>34498</v>
          </cell>
          <cell r="H1264" t="str">
            <v>العربية السورية</v>
          </cell>
          <cell r="I1264" t="str">
            <v>الرابعة</v>
          </cell>
          <cell r="J1264" t="str">
            <v>علمي</v>
          </cell>
          <cell r="K1264">
            <v>2013</v>
          </cell>
          <cell r="Q1264" t="str">
            <v/>
          </cell>
          <cell r="R1264" t="str">
            <v>SALam</v>
          </cell>
          <cell r="S1264" t="str">
            <v>saadat</v>
          </cell>
          <cell r="T1264" t="str">
            <v>hala</v>
          </cell>
          <cell r="U1264" t="str">
            <v>DAMASCUS</v>
          </cell>
          <cell r="V1264" t="str">
            <v/>
          </cell>
          <cell r="W1264" t="str">
            <v/>
          </cell>
          <cell r="X1264" t="str">
            <v/>
          </cell>
          <cell r="Y1264" t="str">
            <v/>
          </cell>
          <cell r="Z1264" t="str">
            <v/>
          </cell>
          <cell r="AA1264" t="str">
            <v/>
          </cell>
          <cell r="AB1264" t="str">
            <v/>
          </cell>
          <cell r="AC1264" t="str">
            <v/>
          </cell>
        </row>
        <row r="1265">
          <cell r="A1265">
            <v>523407</v>
          </cell>
          <cell r="B1265" t="str">
            <v>سلامة عبدالرزاق</v>
          </cell>
          <cell r="C1265" t="str">
            <v>فاروق</v>
          </cell>
          <cell r="D1265" t="str">
            <v>فاطمة</v>
          </cell>
          <cell r="E1265" t="str">
            <v>أنثى</v>
          </cell>
          <cell r="F1265" t="str">
            <v>عرطوز</v>
          </cell>
          <cell r="G1265">
            <v>33266</v>
          </cell>
          <cell r="H1265" t="str">
            <v>العربية السورية</v>
          </cell>
          <cell r="I1265" t="str">
            <v>الرابعة</v>
          </cell>
          <cell r="J1265" t="str">
            <v>علمي</v>
          </cell>
          <cell r="K1265" t="str">
            <v/>
          </cell>
          <cell r="Q1265" t="str">
            <v/>
          </cell>
          <cell r="R1265" t="str">
            <v>salama abd alrazak</v>
          </cell>
          <cell r="S1265" t="str">
            <v>farwk</v>
          </cell>
          <cell r="T1265" t="str">
            <v>fatima</v>
          </cell>
          <cell r="U1265" t="str">
            <v>artouz</v>
          </cell>
          <cell r="V1265" t="str">
            <v/>
          </cell>
          <cell r="W1265" t="str">
            <v/>
          </cell>
          <cell r="X1265" t="str">
            <v/>
          </cell>
          <cell r="Y1265" t="str">
            <v/>
          </cell>
          <cell r="Z1265" t="str">
            <v/>
          </cell>
          <cell r="AA1265" t="str">
            <v/>
          </cell>
          <cell r="AB1265" t="str">
            <v/>
          </cell>
          <cell r="AC1265" t="str">
            <v/>
          </cell>
        </row>
        <row r="1266">
          <cell r="A1266">
            <v>523411</v>
          </cell>
          <cell r="B1266" t="str">
            <v>سلوى الدرويش</v>
          </cell>
          <cell r="C1266" t="str">
            <v>رمضان</v>
          </cell>
          <cell r="D1266" t="str">
            <v>فاطمه</v>
          </cell>
          <cell r="E1266" t="str">
            <v/>
          </cell>
          <cell r="F1266" t="str">
            <v/>
          </cell>
          <cell r="G1266" t="str">
            <v/>
          </cell>
          <cell r="I1266" t="str">
            <v>الثانية</v>
          </cell>
          <cell r="K1266" t="str">
            <v/>
          </cell>
          <cell r="L1266" t="str">
            <v/>
          </cell>
          <cell r="M1266" t="str">
            <v/>
          </cell>
          <cell r="Q1266" t="str">
            <v/>
          </cell>
          <cell r="R1266" t="str">
            <v/>
          </cell>
          <cell r="S1266" t="str">
            <v/>
          </cell>
          <cell r="T1266" t="str">
            <v/>
          </cell>
          <cell r="U1266" t="str">
            <v/>
          </cell>
          <cell r="V1266" t="str">
            <v/>
          </cell>
          <cell r="W1266" t="str">
            <v/>
          </cell>
          <cell r="X1266" t="str">
            <v/>
          </cell>
          <cell r="Y1266" t="str">
            <v/>
          </cell>
          <cell r="Z1266" t="str">
            <v/>
          </cell>
          <cell r="AA1266" t="str">
            <v>م</v>
          </cell>
          <cell r="AB1266" t="str">
            <v>م</v>
          </cell>
          <cell r="AC1266" t="str">
            <v/>
          </cell>
        </row>
        <row r="1267">
          <cell r="A1267">
            <v>523415</v>
          </cell>
          <cell r="B1267" t="str">
            <v>سماح ديراني</v>
          </cell>
          <cell r="C1267" t="str">
            <v>عادل</v>
          </cell>
          <cell r="D1267" t="str">
            <v>صباح</v>
          </cell>
          <cell r="E1267" t="str">
            <v>أنثى</v>
          </cell>
          <cell r="F1267" t="str">
            <v>كفرسوسة</v>
          </cell>
          <cell r="G1267">
            <v>34700</v>
          </cell>
          <cell r="H1267" t="str">
            <v>العربية السورية</v>
          </cell>
          <cell r="I1267" t="str">
            <v>الثانية</v>
          </cell>
          <cell r="J1267" t="str">
            <v>فنون نسوية</v>
          </cell>
          <cell r="K1267" t="str">
            <v/>
          </cell>
          <cell r="Q1267" t="str">
            <v/>
          </cell>
          <cell r="R1267" t="str">
            <v>samah derani</v>
          </cell>
          <cell r="S1267" t="str">
            <v>aadel</v>
          </cell>
          <cell r="T1267" t="str">
            <v>sabah</v>
          </cell>
          <cell r="U1267" t="str">
            <v>kafarsosa</v>
          </cell>
          <cell r="V1267" t="str">
            <v/>
          </cell>
          <cell r="W1267" t="str">
            <v/>
          </cell>
          <cell r="X1267" t="str">
            <v/>
          </cell>
          <cell r="Y1267" t="str">
            <v/>
          </cell>
          <cell r="Z1267" t="str">
            <v/>
          </cell>
          <cell r="AA1267" t="str">
            <v/>
          </cell>
          <cell r="AB1267" t="str">
            <v/>
          </cell>
          <cell r="AC1267" t="str">
            <v/>
          </cell>
        </row>
        <row r="1268">
          <cell r="A1268">
            <v>523416</v>
          </cell>
          <cell r="B1268" t="str">
            <v>سماح شربك</v>
          </cell>
          <cell r="C1268" t="str">
            <v>محمد غسان</v>
          </cell>
          <cell r="D1268" t="str">
            <v>فريال</v>
          </cell>
          <cell r="E1268" t="str">
            <v>أنثى</v>
          </cell>
          <cell r="F1268" t="str">
            <v>دمشق</v>
          </cell>
          <cell r="G1268">
            <v>29817</v>
          </cell>
          <cell r="H1268" t="str">
            <v>العربية السورية</v>
          </cell>
          <cell r="I1268" t="str">
            <v>الثانية</v>
          </cell>
          <cell r="J1268" t="str">
            <v>فنون نسوية</v>
          </cell>
          <cell r="Q1268" t="str">
            <v/>
          </cell>
          <cell r="R1268" t="str">
            <v>samah sharbek</v>
          </cell>
          <cell r="S1268" t="str">
            <v>mhd ghassan</v>
          </cell>
          <cell r="T1268" t="str">
            <v>fryal</v>
          </cell>
          <cell r="U1268" t="str">
            <v>damascous</v>
          </cell>
        </row>
        <row r="1269">
          <cell r="A1269">
            <v>523426</v>
          </cell>
          <cell r="B1269" t="str">
            <v>سميرة مبروكة</v>
          </cell>
          <cell r="C1269" t="str">
            <v>ايمن</v>
          </cell>
          <cell r="D1269" t="str">
            <v>منال</v>
          </cell>
          <cell r="E1269" t="str">
            <v>أنثى</v>
          </cell>
          <cell r="F1269" t="str">
            <v>دمشق</v>
          </cell>
          <cell r="G1269">
            <v>33290</v>
          </cell>
          <cell r="H1269" t="str">
            <v>العربية السورية</v>
          </cell>
          <cell r="I1269" t="str">
            <v>الثانية</v>
          </cell>
          <cell r="J1269" t="str">
            <v>أدبي</v>
          </cell>
          <cell r="Q1269" t="str">
            <v/>
          </cell>
          <cell r="R1269" t="str">
            <v>SAMIRA MABROUKA</v>
          </cell>
          <cell r="S1269" t="str">
            <v>AYMAN</v>
          </cell>
          <cell r="T1269" t="str">
            <v>MANAL</v>
          </cell>
          <cell r="U1269" t="str">
            <v>DAMASCUS</v>
          </cell>
          <cell r="V1269" t="str">
            <v/>
          </cell>
          <cell r="W1269" t="str">
            <v/>
          </cell>
          <cell r="X1269" t="str">
            <v/>
          </cell>
          <cell r="Y1269" t="str">
            <v/>
          </cell>
          <cell r="Z1269" t="str">
            <v/>
          </cell>
          <cell r="AA1269" t="str">
            <v/>
          </cell>
          <cell r="AB1269" t="str">
            <v/>
          </cell>
          <cell r="AC1269" t="str">
            <v/>
          </cell>
        </row>
        <row r="1270">
          <cell r="A1270">
            <v>523434</v>
          </cell>
          <cell r="B1270" t="str">
            <v>سنين رجب</v>
          </cell>
          <cell r="C1270" t="str">
            <v>جهاد</v>
          </cell>
          <cell r="D1270" t="str">
            <v xml:space="preserve">سميره </v>
          </cell>
          <cell r="E1270" t="str">
            <v>أنثى</v>
          </cell>
          <cell r="F1270" t="str">
            <v>رستن</v>
          </cell>
          <cell r="G1270">
            <v>35440</v>
          </cell>
          <cell r="H1270" t="str">
            <v>العربية السورية</v>
          </cell>
          <cell r="I1270" t="str">
            <v>الاولى</v>
          </cell>
          <cell r="J1270" t="str">
            <v>أدبي</v>
          </cell>
        </row>
        <row r="1271">
          <cell r="A1271">
            <v>523437</v>
          </cell>
          <cell r="B1271" t="str">
            <v>سهام قارصلي</v>
          </cell>
          <cell r="C1271" t="str">
            <v>عبد المعين</v>
          </cell>
          <cell r="D1271" t="str">
            <v>نبيلة</v>
          </cell>
          <cell r="E1271" t="str">
            <v>أنثى</v>
          </cell>
          <cell r="F1271" t="str">
            <v>دمشق</v>
          </cell>
          <cell r="G1271">
            <v>35813</v>
          </cell>
          <cell r="H1271" t="str">
            <v>العربية السورية</v>
          </cell>
          <cell r="I1271" t="str">
            <v>الرابعة</v>
          </cell>
          <cell r="J1271" t="str">
            <v>أدبي</v>
          </cell>
          <cell r="Q1271" t="str">
            <v/>
          </cell>
          <cell r="R1271" t="str">
            <v>seham karesli</v>
          </cell>
          <cell r="S1271" t="str">
            <v>abdulmaeen</v>
          </cell>
          <cell r="T1271" t="str">
            <v>nabila</v>
          </cell>
          <cell r="U1271" t="str">
            <v>damas</v>
          </cell>
          <cell r="V1271" t="str">
            <v/>
          </cell>
          <cell r="W1271" t="str">
            <v/>
          </cell>
          <cell r="X1271" t="str">
            <v/>
          </cell>
          <cell r="Y1271" t="str">
            <v/>
          </cell>
          <cell r="Z1271" t="str">
            <v/>
          </cell>
          <cell r="AA1271" t="str">
            <v/>
          </cell>
          <cell r="AB1271" t="str">
            <v/>
          </cell>
          <cell r="AC1271" t="str">
            <v/>
          </cell>
        </row>
        <row r="1272">
          <cell r="A1272">
            <v>523438</v>
          </cell>
          <cell r="B1272" t="str">
            <v>سهام ميرة</v>
          </cell>
          <cell r="C1272" t="str">
            <v>هشام</v>
          </cell>
          <cell r="D1272" t="str">
            <v>رجاء</v>
          </cell>
          <cell r="E1272" t="str">
            <v/>
          </cell>
          <cell r="F1272" t="str">
            <v/>
          </cell>
          <cell r="G1272" t="str">
            <v/>
          </cell>
          <cell r="I1272" t="str">
            <v>الثالثة</v>
          </cell>
          <cell r="K1272" t="str">
            <v/>
          </cell>
          <cell r="L1272" t="str">
            <v/>
          </cell>
          <cell r="M1272" t="str">
            <v/>
          </cell>
          <cell r="Q1272" t="str">
            <v/>
          </cell>
          <cell r="R1272" t="str">
            <v/>
          </cell>
          <cell r="S1272" t="str">
            <v/>
          </cell>
          <cell r="T1272" t="str">
            <v/>
          </cell>
          <cell r="U1272" t="str">
            <v/>
          </cell>
          <cell r="V1272" t="str">
            <v/>
          </cell>
          <cell r="W1272" t="str">
            <v/>
          </cell>
          <cell r="X1272" t="str">
            <v/>
          </cell>
          <cell r="Y1272" t="str">
            <v/>
          </cell>
          <cell r="Z1272" t="str">
            <v/>
          </cell>
          <cell r="AA1272" t="str">
            <v/>
          </cell>
          <cell r="AB1272" t="str">
            <v/>
          </cell>
          <cell r="AC1272" t="str">
            <v/>
          </cell>
        </row>
        <row r="1273">
          <cell r="A1273">
            <v>523441</v>
          </cell>
          <cell r="B1273" t="str">
            <v>سوار الحمد</v>
          </cell>
          <cell r="C1273" t="str">
            <v>عماد</v>
          </cell>
          <cell r="D1273" t="str">
            <v>قربال</v>
          </cell>
          <cell r="E1273" t="str">
            <v>أنثى</v>
          </cell>
          <cell r="F1273" t="str">
            <v>ذكير</v>
          </cell>
          <cell r="G1273" t="str">
            <v>10/3/1997</v>
          </cell>
          <cell r="H1273" t="str">
            <v>العربية السورية</v>
          </cell>
          <cell r="I1273" t="str">
            <v>الرابعة</v>
          </cell>
          <cell r="J1273" t="str">
            <v>علمي</v>
          </cell>
          <cell r="K1273" t="str">
            <v>2015</v>
          </cell>
          <cell r="L1273" t="str">
            <v>السويداء</v>
          </cell>
          <cell r="Q1273" t="str">
            <v/>
          </cell>
          <cell r="R1273" t="str">
            <v>sewar alhamad</v>
          </cell>
          <cell r="S1273" t="str">
            <v>emad</v>
          </cell>
          <cell r="T1273" t="str">
            <v>feryal</v>
          </cell>
          <cell r="U1273" t="str">
            <v>swaida</v>
          </cell>
          <cell r="V1273" t="str">
            <v/>
          </cell>
          <cell r="W1273" t="str">
            <v/>
          </cell>
          <cell r="X1273" t="str">
            <v/>
          </cell>
          <cell r="Y1273" t="str">
            <v/>
          </cell>
          <cell r="Z1273" t="str">
            <v/>
          </cell>
          <cell r="AA1273" t="str">
            <v/>
          </cell>
          <cell r="AB1273" t="str">
            <v>م</v>
          </cell>
          <cell r="AC1273" t="str">
            <v/>
          </cell>
        </row>
        <row r="1274">
          <cell r="A1274">
            <v>523450</v>
          </cell>
          <cell r="B1274" t="str">
            <v>سوسن علي</v>
          </cell>
          <cell r="C1274" t="str">
            <v>علي</v>
          </cell>
          <cell r="D1274" t="str">
            <v>فاطمه</v>
          </cell>
          <cell r="E1274" t="str">
            <v>أنثى</v>
          </cell>
          <cell r="F1274" t="str">
            <v>العطنة</v>
          </cell>
          <cell r="G1274">
            <v>32782</v>
          </cell>
          <cell r="H1274" t="str">
            <v>العربية السورية</v>
          </cell>
          <cell r="I1274" t="str">
            <v>الرابعة</v>
          </cell>
          <cell r="J1274" t="str">
            <v>أدبي</v>
          </cell>
          <cell r="K1274">
            <v>2009</v>
          </cell>
          <cell r="Q1274" t="str">
            <v/>
          </cell>
          <cell r="R1274" t="str">
            <v>SAWSAN ALI</v>
          </cell>
          <cell r="S1274" t="str">
            <v>ALI</v>
          </cell>
          <cell r="T1274" t="str">
            <v>FATIMA</v>
          </cell>
          <cell r="U1274" t="str">
            <v>DAMASCUS</v>
          </cell>
          <cell r="V1274" t="str">
            <v/>
          </cell>
          <cell r="W1274" t="str">
            <v/>
          </cell>
          <cell r="X1274" t="str">
            <v/>
          </cell>
          <cell r="Y1274" t="str">
            <v/>
          </cell>
          <cell r="Z1274" t="str">
            <v/>
          </cell>
          <cell r="AA1274" t="str">
            <v/>
          </cell>
          <cell r="AB1274" t="str">
            <v/>
          </cell>
          <cell r="AC1274" t="str">
            <v/>
          </cell>
        </row>
        <row r="1275">
          <cell r="A1275">
            <v>523452</v>
          </cell>
          <cell r="B1275" t="str">
            <v>شام كعدان</v>
          </cell>
          <cell r="C1275" t="str">
            <v>فواز</v>
          </cell>
          <cell r="D1275" t="str">
            <v>هالا</v>
          </cell>
          <cell r="E1275" t="str">
            <v>أنثى</v>
          </cell>
          <cell r="F1275" t="str">
            <v xml:space="preserve">دمشق </v>
          </cell>
          <cell r="G1275">
            <v>33989</v>
          </cell>
          <cell r="H1275" t="str">
            <v>العربية السورية</v>
          </cell>
          <cell r="I1275" t="str">
            <v>الثانية</v>
          </cell>
          <cell r="J1275" t="str">
            <v>فنون نسوية</v>
          </cell>
          <cell r="Q1275" t="str">
            <v/>
          </cell>
          <cell r="R1275" t="str">
            <v>sham kadan</v>
          </cell>
          <cell r="S1275" t="str">
            <v>fouaz</v>
          </cell>
          <cell r="T1275" t="str">
            <v>hala</v>
          </cell>
          <cell r="U1275" t="str">
            <v>damas</v>
          </cell>
        </row>
        <row r="1276">
          <cell r="A1276">
            <v>523456</v>
          </cell>
          <cell r="B1276" t="str">
            <v>شفاء الخالد</v>
          </cell>
          <cell r="C1276" t="str">
            <v>حسن</v>
          </cell>
          <cell r="D1276" t="str">
            <v>فاطمة</v>
          </cell>
          <cell r="E1276" t="str">
            <v>أنثى</v>
          </cell>
          <cell r="F1276" t="str">
            <v>دمشق</v>
          </cell>
          <cell r="G1276">
            <v>35379</v>
          </cell>
          <cell r="H1276" t="str">
            <v>العربية السورية</v>
          </cell>
          <cell r="I1276" t="str">
            <v>الرابعة</v>
          </cell>
          <cell r="J1276" t="str">
            <v>أدبي</v>
          </cell>
          <cell r="K1276" t="str">
            <v/>
          </cell>
          <cell r="Q1276" t="str">
            <v/>
          </cell>
          <cell r="R1276" t="str">
            <v>shefaa alkhaled</v>
          </cell>
          <cell r="S1276" t="str">
            <v>hasan</v>
          </cell>
          <cell r="T1276" t="str">
            <v>fatema</v>
          </cell>
          <cell r="U1276" t="str">
            <v>damascus</v>
          </cell>
          <cell r="V1276" t="str">
            <v/>
          </cell>
          <cell r="W1276" t="str">
            <v/>
          </cell>
          <cell r="X1276" t="str">
            <v/>
          </cell>
          <cell r="Y1276" t="str">
            <v/>
          </cell>
          <cell r="Z1276" t="str">
            <v/>
          </cell>
          <cell r="AA1276" t="str">
            <v/>
          </cell>
          <cell r="AB1276" t="str">
            <v/>
          </cell>
          <cell r="AC1276" t="str">
            <v/>
          </cell>
        </row>
        <row r="1277">
          <cell r="A1277">
            <v>523457</v>
          </cell>
          <cell r="B1277" t="str">
            <v>شفاء المهاوش</v>
          </cell>
          <cell r="C1277" t="str">
            <v>علي</v>
          </cell>
          <cell r="D1277" t="str">
            <v>مريم</v>
          </cell>
          <cell r="E1277" t="str">
            <v>أنثى</v>
          </cell>
          <cell r="F1277" t="str">
            <v>دمشق</v>
          </cell>
          <cell r="G1277">
            <v>32967</v>
          </cell>
          <cell r="H1277" t="str">
            <v>العربية السورية</v>
          </cell>
          <cell r="I1277" t="str">
            <v>الثالثة</v>
          </cell>
          <cell r="J1277" t="str">
            <v>أدبي</v>
          </cell>
          <cell r="L1277" t="str">
            <v>القنيطرة</v>
          </cell>
          <cell r="Q1277" t="str">
            <v/>
          </cell>
          <cell r="R1277" t="str">
            <v>SHEFAA ALMOHAESH</v>
          </cell>
          <cell r="S1277" t="str">
            <v>ALI</v>
          </cell>
          <cell r="T1277" t="str">
            <v>MARIM</v>
          </cell>
          <cell r="U1277" t="str">
            <v>DAMASCUS</v>
          </cell>
          <cell r="V1277" t="str">
            <v/>
          </cell>
          <cell r="W1277" t="str">
            <v/>
          </cell>
          <cell r="X1277" t="str">
            <v/>
          </cell>
          <cell r="Y1277" t="str">
            <v/>
          </cell>
          <cell r="Z1277" t="str">
            <v/>
          </cell>
          <cell r="AA1277" t="str">
            <v/>
          </cell>
          <cell r="AB1277" t="str">
            <v/>
          </cell>
          <cell r="AC1277" t="str">
            <v/>
          </cell>
        </row>
        <row r="1278">
          <cell r="A1278">
            <v>523462</v>
          </cell>
          <cell r="B1278" t="str">
            <v>صبا التمكي</v>
          </cell>
          <cell r="C1278" t="str">
            <v>زكريا</v>
          </cell>
          <cell r="D1278" t="str">
            <v>ميسون</v>
          </cell>
          <cell r="E1278" t="str">
            <v>أنثى</v>
          </cell>
          <cell r="F1278" t="str">
            <v>شمسكين</v>
          </cell>
          <cell r="G1278" t="str">
            <v>8/18/1997</v>
          </cell>
          <cell r="H1278" t="str">
            <v>العربية السورية</v>
          </cell>
          <cell r="I1278" t="str">
            <v>الثانية</v>
          </cell>
          <cell r="J1278" t="str">
            <v>علمي</v>
          </cell>
          <cell r="K1278" t="str">
            <v>2016</v>
          </cell>
          <cell r="Q1278" t="str">
            <v/>
          </cell>
          <cell r="R1278" t="str">
            <v>SEBA ALTAMAKI</v>
          </cell>
          <cell r="S1278" t="str">
            <v>ZKARIA</v>
          </cell>
          <cell r="T1278" t="str">
            <v>MAYSOUN</v>
          </cell>
          <cell r="U1278" t="str">
            <v>SHAMSKEEN</v>
          </cell>
          <cell r="V1278" t="str">
            <v/>
          </cell>
          <cell r="W1278" t="str">
            <v/>
          </cell>
          <cell r="X1278" t="str">
            <v/>
          </cell>
          <cell r="Y1278" t="str">
            <v/>
          </cell>
          <cell r="Z1278" t="str">
            <v/>
          </cell>
          <cell r="AA1278" t="str">
            <v/>
          </cell>
          <cell r="AB1278" t="str">
            <v/>
          </cell>
          <cell r="AC1278" t="str">
            <v/>
          </cell>
        </row>
        <row r="1279">
          <cell r="A1279">
            <v>523466</v>
          </cell>
          <cell r="B1279" t="str">
            <v>صفاء الخلف</v>
          </cell>
          <cell r="C1279" t="str">
            <v>حردان</v>
          </cell>
          <cell r="D1279" t="str">
            <v>حمده</v>
          </cell>
          <cell r="E1279" t="str">
            <v>أنثى</v>
          </cell>
          <cell r="F1279" t="str">
            <v>حسرات</v>
          </cell>
          <cell r="G1279">
            <v>35102</v>
          </cell>
          <cell r="H1279" t="str">
            <v>العربية السورية</v>
          </cell>
          <cell r="I1279" t="str">
            <v>الرابعة</v>
          </cell>
          <cell r="J1279" t="str">
            <v>أدبي</v>
          </cell>
          <cell r="Q1279" t="str">
            <v/>
          </cell>
          <cell r="R1279" t="str">
            <v>safaa</v>
          </cell>
          <cell r="S1279" t="str">
            <v>hardan</v>
          </cell>
          <cell r="T1279" t="str">
            <v>hamda</v>
          </cell>
          <cell r="U1279" t="str">
            <v>deer alzour</v>
          </cell>
          <cell r="V1279" t="str">
            <v/>
          </cell>
          <cell r="W1279" t="str">
            <v/>
          </cell>
          <cell r="X1279" t="str">
            <v/>
          </cell>
          <cell r="Y1279" t="str">
            <v/>
          </cell>
          <cell r="Z1279" t="str">
            <v/>
          </cell>
          <cell r="AA1279" t="str">
            <v/>
          </cell>
          <cell r="AB1279" t="str">
            <v/>
          </cell>
          <cell r="AC1279" t="str">
            <v/>
          </cell>
        </row>
        <row r="1280">
          <cell r="A1280">
            <v>523479</v>
          </cell>
          <cell r="B1280" t="str">
            <v>عائشه سعده</v>
          </cell>
          <cell r="C1280" t="str">
            <v>محمد عيد</v>
          </cell>
          <cell r="D1280" t="str">
            <v>ناديا</v>
          </cell>
          <cell r="E1280" t="str">
            <v>انثى</v>
          </cell>
          <cell r="F1280" t="str">
            <v>جديدة الوادي</v>
          </cell>
          <cell r="G1280">
            <v>35431</v>
          </cell>
          <cell r="H1280" t="str">
            <v>العربية السورية</v>
          </cell>
          <cell r="I1280" t="str">
            <v>الثالثة</v>
          </cell>
          <cell r="J1280" t="str">
            <v>علمي</v>
          </cell>
          <cell r="K1280">
            <v>2015</v>
          </cell>
          <cell r="Q1280" t="str">
            <v/>
          </cell>
          <cell r="R1280" t="str">
            <v>aesha saada</v>
          </cell>
          <cell r="S1280" t="str">
            <v>mhd aed</v>
          </cell>
          <cell r="T1280" t="str">
            <v>nadya</v>
          </cell>
          <cell r="U1280" t="str">
            <v>rif dimashk</v>
          </cell>
          <cell r="V1280" t="str">
            <v/>
          </cell>
          <cell r="W1280" t="str">
            <v/>
          </cell>
          <cell r="X1280" t="str">
            <v/>
          </cell>
          <cell r="Y1280" t="str">
            <v/>
          </cell>
          <cell r="Z1280" t="str">
            <v/>
          </cell>
          <cell r="AA1280" t="str">
            <v/>
          </cell>
          <cell r="AB1280" t="str">
            <v/>
          </cell>
          <cell r="AC1280" t="str">
            <v>مستنفذ فصل اول 2023-2024</v>
          </cell>
        </row>
        <row r="1281">
          <cell r="A1281">
            <v>523481</v>
          </cell>
          <cell r="B1281" t="str">
            <v>عاتكه السعدي</v>
          </cell>
          <cell r="C1281" t="str">
            <v>سامي</v>
          </cell>
          <cell r="D1281" t="str">
            <v>جالا</v>
          </cell>
          <cell r="E1281" t="str">
            <v>أنثى</v>
          </cell>
          <cell r="F1281" t="str">
            <v/>
          </cell>
          <cell r="H1281" t="str">
            <v>العربية السورية</v>
          </cell>
          <cell r="I1281" t="str">
            <v>الرابعة</v>
          </cell>
        </row>
        <row r="1282">
          <cell r="A1282">
            <v>523482</v>
          </cell>
          <cell r="B1282" t="str">
            <v>عايشه الحسن</v>
          </cell>
          <cell r="C1282" t="str">
            <v>شهاب</v>
          </cell>
          <cell r="D1282" t="str">
            <v>مريم</v>
          </cell>
          <cell r="E1282" t="str">
            <v>أنثى</v>
          </cell>
          <cell r="F1282" t="str">
            <v xml:space="preserve">دير الزور </v>
          </cell>
          <cell r="G1282">
            <v>31868</v>
          </cell>
          <cell r="H1282" t="str">
            <v>العربية السورية</v>
          </cell>
          <cell r="I1282" t="str">
            <v>الثالثة</v>
          </cell>
          <cell r="J1282" t="str">
            <v>أدبي</v>
          </cell>
          <cell r="Q1282" t="str">
            <v/>
          </cell>
          <cell r="R1282" t="str">
            <v xml:space="preserve">aisha  alhasan </v>
          </cell>
          <cell r="S1282" t="str">
            <v xml:space="preserve">shehab </v>
          </cell>
          <cell r="T1282" t="str">
            <v xml:space="preserve">maryam </v>
          </cell>
          <cell r="U1282" t="str">
            <v xml:space="preserve">der alzour </v>
          </cell>
          <cell r="V1282" t="str">
            <v/>
          </cell>
          <cell r="W1282" t="str">
            <v/>
          </cell>
          <cell r="X1282" t="str">
            <v/>
          </cell>
          <cell r="Y1282" t="str">
            <v/>
          </cell>
          <cell r="Z1282" t="str">
            <v/>
          </cell>
          <cell r="AA1282" t="str">
            <v/>
          </cell>
          <cell r="AB1282" t="str">
            <v/>
          </cell>
          <cell r="AC1282" t="str">
            <v/>
          </cell>
        </row>
        <row r="1283">
          <cell r="A1283">
            <v>523488</v>
          </cell>
          <cell r="B1283" t="str">
            <v>عبير بطاح الحصني</v>
          </cell>
          <cell r="C1283" t="str">
            <v>مرهف</v>
          </cell>
          <cell r="D1283" t="str">
            <v>ايمان</v>
          </cell>
          <cell r="E1283" t="str">
            <v>أنثى</v>
          </cell>
          <cell r="F1283" t="str">
            <v>دير الزور</v>
          </cell>
          <cell r="G1283">
            <v>32874</v>
          </cell>
          <cell r="H1283" t="str">
            <v>العربية السورية</v>
          </cell>
          <cell r="I1283" t="str">
            <v>الثانية</v>
          </cell>
          <cell r="J1283" t="str">
            <v>أدبي</v>
          </cell>
          <cell r="K1283" t="str">
            <v/>
          </cell>
          <cell r="Q1283" t="str">
            <v/>
          </cell>
          <cell r="R1283" t="str">
            <v>ABEER BATTAH ALHOSNI</v>
          </cell>
          <cell r="S1283" t="str">
            <v>MORHAF</v>
          </cell>
          <cell r="T1283" t="str">
            <v>EMAN</v>
          </cell>
          <cell r="U1283" t="str">
            <v>DER EZZOUR</v>
          </cell>
          <cell r="V1283" t="str">
            <v/>
          </cell>
          <cell r="W1283" t="str">
            <v/>
          </cell>
          <cell r="X1283" t="str">
            <v/>
          </cell>
          <cell r="Y1283" t="str">
            <v/>
          </cell>
          <cell r="Z1283" t="str">
            <v/>
          </cell>
          <cell r="AA1283" t="str">
            <v/>
          </cell>
          <cell r="AB1283" t="str">
            <v/>
          </cell>
          <cell r="AC1283" t="str">
            <v/>
          </cell>
        </row>
        <row r="1284">
          <cell r="A1284">
            <v>523490</v>
          </cell>
          <cell r="B1284" t="str">
            <v>عبير ذياب</v>
          </cell>
          <cell r="C1284" t="str">
            <v>محمد</v>
          </cell>
          <cell r="D1284" t="str">
            <v>فاطمه</v>
          </cell>
          <cell r="E1284" t="str">
            <v>أنثى</v>
          </cell>
          <cell r="F1284" t="str">
            <v>جباتا الخشب</v>
          </cell>
          <cell r="G1284">
            <v>35796</v>
          </cell>
          <cell r="H1284" t="str">
            <v>العربية السورية</v>
          </cell>
          <cell r="I1284" t="str">
            <v>الرابعة</v>
          </cell>
          <cell r="J1284" t="str">
            <v>علمي</v>
          </cell>
          <cell r="L1284" t="str">
            <v>القنيطرة</v>
          </cell>
          <cell r="Q1284" t="str">
            <v/>
          </cell>
          <cell r="R1284" t="str">
            <v>ABEER DEAB</v>
          </cell>
          <cell r="S1284" t="str">
            <v>MOHAMMAD</v>
          </cell>
          <cell r="T1284" t="str">
            <v>FATIMA</v>
          </cell>
          <cell r="U1284" t="str">
            <v>DAMASCUS</v>
          </cell>
          <cell r="V1284" t="str">
            <v/>
          </cell>
          <cell r="W1284" t="str">
            <v/>
          </cell>
          <cell r="X1284" t="str">
            <v/>
          </cell>
          <cell r="Y1284" t="str">
            <v/>
          </cell>
          <cell r="Z1284" t="str">
            <v/>
          </cell>
          <cell r="AA1284" t="str">
            <v/>
          </cell>
          <cell r="AB1284" t="str">
            <v/>
          </cell>
          <cell r="AC1284" t="str">
            <v/>
          </cell>
        </row>
        <row r="1285">
          <cell r="A1285">
            <v>523497</v>
          </cell>
          <cell r="B1285" t="str">
            <v>عفاف الدبس</v>
          </cell>
          <cell r="C1285" t="str">
            <v>رغيد</v>
          </cell>
          <cell r="D1285" t="str">
            <v>تهاني</v>
          </cell>
          <cell r="E1285" t="str">
            <v>أنثى</v>
          </cell>
          <cell r="F1285" t="str">
            <v>دمشق</v>
          </cell>
          <cell r="G1285" t="str">
            <v>1/1/1994</v>
          </cell>
          <cell r="H1285" t="str">
            <v>العربية السورية</v>
          </cell>
          <cell r="I1285" t="str">
            <v>الثالثة</v>
          </cell>
          <cell r="J1285" t="str">
            <v>فنون نسوية</v>
          </cell>
          <cell r="L1285" t="str">
            <v>القنيطرة</v>
          </cell>
          <cell r="Q1285" t="str">
            <v/>
          </cell>
          <cell r="R1285" t="str">
            <v>AFAF ALDBES</v>
          </cell>
          <cell r="S1285" t="str">
            <v>RAGHED</v>
          </cell>
          <cell r="T1285" t="str">
            <v>TAHANE</v>
          </cell>
          <cell r="U1285" t="str">
            <v>DAMASCUS</v>
          </cell>
          <cell r="V1285" t="str">
            <v/>
          </cell>
          <cell r="W1285" t="str">
            <v/>
          </cell>
          <cell r="X1285" t="str">
            <v/>
          </cell>
          <cell r="Y1285" t="str">
            <v/>
          </cell>
          <cell r="Z1285" t="str">
            <v/>
          </cell>
          <cell r="AA1285" t="str">
            <v/>
          </cell>
          <cell r="AB1285" t="str">
            <v/>
          </cell>
          <cell r="AC1285" t="str">
            <v>مستنفذ فصل اول 2023-2024</v>
          </cell>
        </row>
        <row r="1286">
          <cell r="A1286">
            <v>523499</v>
          </cell>
          <cell r="B1286" t="str">
            <v>عفاف عباس</v>
          </cell>
          <cell r="C1286" t="str">
            <v>عبدالرزاق</v>
          </cell>
          <cell r="D1286" t="str">
            <v>تفيده</v>
          </cell>
          <cell r="E1286" t="str">
            <v>أنثى</v>
          </cell>
          <cell r="F1286" t="str">
            <v>قمين</v>
          </cell>
          <cell r="G1286">
            <v>29783</v>
          </cell>
          <cell r="H1286" t="str">
            <v>العربية السورية</v>
          </cell>
          <cell r="I1286" t="str">
            <v>الرابعة</v>
          </cell>
          <cell r="J1286" t="str">
            <v>علمي</v>
          </cell>
          <cell r="K1286" t="str">
            <v/>
          </cell>
          <cell r="Q1286" t="str">
            <v/>
          </cell>
          <cell r="R1286" t="str">
            <v>Afaf Abbas</v>
          </cell>
          <cell r="S1286" t="str">
            <v>Abdulrazak</v>
          </cell>
          <cell r="T1286" t="str">
            <v>Tafida</v>
          </cell>
          <cell r="U1286" t="str">
            <v>#N/A</v>
          </cell>
          <cell r="V1286" t="str">
            <v/>
          </cell>
          <cell r="W1286" t="str">
            <v/>
          </cell>
          <cell r="X1286" t="str">
            <v/>
          </cell>
          <cell r="Y1286" t="str">
            <v/>
          </cell>
          <cell r="Z1286" t="str">
            <v/>
          </cell>
          <cell r="AA1286" t="str">
            <v/>
          </cell>
          <cell r="AB1286" t="str">
            <v/>
          </cell>
          <cell r="AC1286" t="str">
            <v/>
          </cell>
        </row>
        <row r="1287">
          <cell r="A1287">
            <v>523504</v>
          </cell>
          <cell r="B1287" t="str">
            <v>عفراء عبد النبي</v>
          </cell>
          <cell r="C1287" t="str">
            <v>محمد</v>
          </cell>
          <cell r="D1287" t="str">
            <v>حمده</v>
          </cell>
          <cell r="E1287" t="str">
            <v>أنثى</v>
          </cell>
          <cell r="F1287" t="str">
            <v xml:space="preserve">عتيبة </v>
          </cell>
          <cell r="G1287">
            <v>35217</v>
          </cell>
          <cell r="H1287" t="str">
            <v>العربية السورية</v>
          </cell>
          <cell r="I1287" t="str">
            <v>الرابعة</v>
          </cell>
          <cell r="J1287" t="str">
            <v>أدبي</v>
          </cell>
          <cell r="K1287">
            <v>2015</v>
          </cell>
          <cell r="Q1287" t="str">
            <v/>
          </cell>
          <cell r="R1287" t="str">
            <v>afraa abd albne</v>
          </cell>
          <cell r="S1287" t="str">
            <v>mohamaad</v>
          </cell>
          <cell r="T1287" t="str">
            <v>hamda</v>
          </cell>
          <cell r="U1287" t="str">
            <v>ateba</v>
          </cell>
          <cell r="V1287" t="str">
            <v/>
          </cell>
          <cell r="W1287" t="str">
            <v/>
          </cell>
          <cell r="X1287" t="str">
            <v/>
          </cell>
          <cell r="Y1287" t="str">
            <v/>
          </cell>
          <cell r="Z1287" t="str">
            <v/>
          </cell>
          <cell r="AA1287" t="str">
            <v/>
          </cell>
          <cell r="AB1287" t="str">
            <v/>
          </cell>
          <cell r="AC1287" t="str">
            <v/>
          </cell>
        </row>
        <row r="1288">
          <cell r="A1288">
            <v>523508</v>
          </cell>
          <cell r="B1288" t="str">
            <v>علا الدريبي</v>
          </cell>
          <cell r="C1288" t="str">
            <v>عبد الحكيم</v>
          </cell>
          <cell r="D1288" t="str">
            <v>ايمان</v>
          </cell>
          <cell r="E1288" t="str">
            <v>أنثى</v>
          </cell>
          <cell r="F1288" t="str">
            <v>القريتين</v>
          </cell>
          <cell r="G1288">
            <v>36093</v>
          </cell>
          <cell r="H1288" t="str">
            <v>العربية السورية</v>
          </cell>
          <cell r="I1288" t="str">
            <v>الرابعة</v>
          </cell>
          <cell r="J1288" t="str">
            <v>أدبي</v>
          </cell>
          <cell r="Q1288" t="str">
            <v/>
          </cell>
          <cell r="R1288" t="str">
            <v>oula aldreebe</v>
          </cell>
          <cell r="S1288" t="str">
            <v>abd alhkim</v>
          </cell>
          <cell r="T1288" t="str">
            <v>iman</v>
          </cell>
          <cell r="U1288" t="str">
            <v>damascoc</v>
          </cell>
          <cell r="V1288" t="str">
            <v/>
          </cell>
          <cell r="W1288" t="str">
            <v/>
          </cell>
          <cell r="X1288" t="str">
            <v/>
          </cell>
          <cell r="Y1288" t="str">
            <v/>
          </cell>
          <cell r="Z1288" t="str">
            <v/>
          </cell>
          <cell r="AA1288" t="str">
            <v/>
          </cell>
          <cell r="AB1288" t="str">
            <v/>
          </cell>
          <cell r="AC1288" t="str">
            <v/>
          </cell>
        </row>
        <row r="1289">
          <cell r="A1289">
            <v>523509</v>
          </cell>
          <cell r="B1289" t="str">
            <v>علا الرفاعي</v>
          </cell>
          <cell r="C1289" t="str">
            <v>كمال</v>
          </cell>
          <cell r="D1289" t="str">
            <v>منى</v>
          </cell>
          <cell r="E1289" t="str">
            <v>أنثى</v>
          </cell>
          <cell r="F1289" t="str">
            <v>دمشق</v>
          </cell>
          <cell r="G1289">
            <v>29952</v>
          </cell>
          <cell r="H1289" t="str">
            <v>العربية السورية</v>
          </cell>
          <cell r="I1289" t="str">
            <v>الرابعة</v>
          </cell>
          <cell r="J1289" t="str">
            <v>فنون نسوية</v>
          </cell>
          <cell r="Q1289" t="str">
            <v/>
          </cell>
          <cell r="R1289" t="str">
            <v>OLA ALREFAE</v>
          </cell>
          <cell r="S1289" t="str">
            <v>KAMAL</v>
          </cell>
          <cell r="T1289" t="str">
            <v>MONA</v>
          </cell>
          <cell r="U1289" t="str">
            <v>DAMASCUS</v>
          </cell>
          <cell r="V1289" t="str">
            <v/>
          </cell>
          <cell r="W1289" t="str">
            <v/>
          </cell>
          <cell r="X1289" t="str">
            <v/>
          </cell>
          <cell r="Y1289" t="str">
            <v/>
          </cell>
          <cell r="Z1289" t="str">
            <v/>
          </cell>
          <cell r="AA1289" t="str">
            <v/>
          </cell>
          <cell r="AB1289" t="str">
            <v/>
          </cell>
          <cell r="AC1289" t="str">
            <v/>
          </cell>
        </row>
        <row r="1290">
          <cell r="A1290">
            <v>523515</v>
          </cell>
          <cell r="B1290" t="str">
            <v>علا مظلوم</v>
          </cell>
          <cell r="C1290" t="str">
            <v>بشار</v>
          </cell>
          <cell r="D1290" t="str">
            <v>ايمان</v>
          </cell>
          <cell r="E1290" t="str">
            <v>أنثى</v>
          </cell>
          <cell r="F1290" t="str">
            <v>دمشق</v>
          </cell>
          <cell r="G1290">
            <v>36081</v>
          </cell>
          <cell r="H1290" t="str">
            <v>العربية السورية</v>
          </cell>
          <cell r="I1290" t="str">
            <v>الثالثة</v>
          </cell>
          <cell r="J1290" t="str">
            <v>أدبي</v>
          </cell>
          <cell r="L1290" t="str">
            <v>اللاذقية</v>
          </cell>
          <cell r="Q1290" t="str">
            <v/>
          </cell>
          <cell r="R1290" t="str">
            <v>OLA MAZLOUM</v>
          </cell>
          <cell r="S1290" t="str">
            <v>BASHAR</v>
          </cell>
          <cell r="T1290" t="str">
            <v>IMAN</v>
          </cell>
          <cell r="U1290" t="str">
            <v>DAMASCUS</v>
          </cell>
          <cell r="V1290" t="str">
            <v/>
          </cell>
          <cell r="W1290" t="str">
            <v/>
          </cell>
          <cell r="X1290" t="str">
            <v/>
          </cell>
          <cell r="Y1290" t="str">
            <v/>
          </cell>
          <cell r="Z1290" t="str">
            <v/>
          </cell>
          <cell r="AA1290" t="str">
            <v/>
          </cell>
          <cell r="AB1290" t="str">
            <v/>
          </cell>
          <cell r="AC1290" t="str">
            <v/>
          </cell>
        </row>
        <row r="1291">
          <cell r="A1291">
            <v>523523</v>
          </cell>
          <cell r="B1291" t="str">
            <v>غادة فرج</v>
          </cell>
          <cell r="C1291" t="str">
            <v>جاد الله</v>
          </cell>
          <cell r="D1291" t="str">
            <v>نايفه</v>
          </cell>
          <cell r="E1291" t="str">
            <v>أنثى</v>
          </cell>
          <cell r="F1291" t="str">
            <v>ذبيين</v>
          </cell>
          <cell r="G1291">
            <v>28857</v>
          </cell>
          <cell r="H1291" t="str">
            <v>العربية السورية</v>
          </cell>
          <cell r="I1291" t="str">
            <v>الثالثة</v>
          </cell>
          <cell r="J1291" t="str">
            <v>فنون نسوية</v>
          </cell>
          <cell r="L1291" t="str">
            <v>السويداء</v>
          </cell>
          <cell r="Q1291" t="str">
            <v/>
          </cell>
          <cell r="R1291" t="str">
            <v>ghada farj</v>
          </cell>
          <cell r="S1291" t="str">
            <v>jadalla</v>
          </cell>
          <cell r="T1291" t="str">
            <v>naifa</v>
          </cell>
          <cell r="U1291" t="str">
            <v>swaida</v>
          </cell>
          <cell r="V1291" t="str">
            <v/>
          </cell>
          <cell r="W1291" t="str">
            <v/>
          </cell>
          <cell r="X1291" t="str">
            <v/>
          </cell>
          <cell r="Y1291" t="str">
            <v/>
          </cell>
          <cell r="Z1291" t="str">
            <v/>
          </cell>
          <cell r="AA1291" t="str">
            <v/>
          </cell>
          <cell r="AB1291" t="str">
            <v/>
          </cell>
          <cell r="AC1291" t="str">
            <v/>
          </cell>
        </row>
        <row r="1292">
          <cell r="A1292">
            <v>523525</v>
          </cell>
          <cell r="B1292" t="str">
            <v>غالية الأكرمي</v>
          </cell>
          <cell r="C1292" t="str">
            <v>فاروق</v>
          </cell>
          <cell r="D1292" t="str">
            <v>فادية</v>
          </cell>
          <cell r="E1292" t="str">
            <v>أنثى</v>
          </cell>
          <cell r="F1292" t="str">
            <v>دمشق</v>
          </cell>
          <cell r="G1292">
            <v>34030</v>
          </cell>
          <cell r="H1292" t="str">
            <v>العربية السورية</v>
          </cell>
          <cell r="I1292" t="str">
            <v>الرابعة</v>
          </cell>
          <cell r="J1292" t="str">
            <v>فنون نسوية</v>
          </cell>
          <cell r="K1292" t="str">
            <v/>
          </cell>
          <cell r="Q1292" t="str">
            <v/>
          </cell>
          <cell r="R1292" t="str">
            <v>Ghalia Alakramy</v>
          </cell>
          <cell r="S1292" t="str">
            <v>Farouk</v>
          </cell>
          <cell r="T1292" t="str">
            <v>Fadia</v>
          </cell>
          <cell r="U1292" t="str">
            <v>Damascus</v>
          </cell>
          <cell r="V1292" t="str">
            <v/>
          </cell>
          <cell r="W1292" t="str">
            <v/>
          </cell>
          <cell r="X1292" t="str">
            <v/>
          </cell>
          <cell r="Y1292" t="str">
            <v/>
          </cell>
          <cell r="Z1292" t="str">
            <v/>
          </cell>
          <cell r="AA1292" t="str">
            <v/>
          </cell>
          <cell r="AB1292" t="str">
            <v/>
          </cell>
          <cell r="AC1292" t="str">
            <v/>
          </cell>
        </row>
        <row r="1293">
          <cell r="A1293">
            <v>523526</v>
          </cell>
          <cell r="B1293" t="str">
            <v>غالية الحلاق</v>
          </cell>
          <cell r="C1293" t="str">
            <v>زهير</v>
          </cell>
          <cell r="D1293" t="str">
            <v>ابتسام</v>
          </cell>
          <cell r="E1293" t="str">
            <v>أنثى</v>
          </cell>
          <cell r="F1293" t="str">
            <v>دمشق</v>
          </cell>
          <cell r="G1293">
            <v>34870</v>
          </cell>
          <cell r="H1293" t="str">
            <v>العربية السورية</v>
          </cell>
          <cell r="I1293" t="str">
            <v>الرابعة</v>
          </cell>
          <cell r="J1293" t="str">
            <v>علمي</v>
          </cell>
          <cell r="K1293" t="str">
            <v/>
          </cell>
          <cell r="Q1293" t="str">
            <v/>
          </cell>
          <cell r="R1293" t="str">
            <v>GHALIA ALHALLAK</v>
          </cell>
          <cell r="S1293" t="str">
            <v>ZUHAIR</v>
          </cell>
          <cell r="T1293" t="str">
            <v>EBTISAM</v>
          </cell>
          <cell r="U1293" t="str">
            <v>DAMASCUS</v>
          </cell>
          <cell r="V1293" t="str">
            <v/>
          </cell>
          <cell r="W1293" t="str">
            <v/>
          </cell>
          <cell r="X1293" t="str">
            <v/>
          </cell>
          <cell r="Y1293" t="str">
            <v/>
          </cell>
          <cell r="Z1293" t="str">
            <v/>
          </cell>
          <cell r="AA1293" t="str">
            <v/>
          </cell>
          <cell r="AB1293" t="str">
            <v/>
          </cell>
          <cell r="AC1293" t="str">
            <v/>
          </cell>
        </row>
        <row r="1294">
          <cell r="A1294">
            <v>523538</v>
          </cell>
          <cell r="B1294" t="str">
            <v>غفران البغدادي</v>
          </cell>
          <cell r="C1294" t="str">
            <v>موسى</v>
          </cell>
          <cell r="D1294" t="str">
            <v>عيشه</v>
          </cell>
          <cell r="E1294" t="str">
            <v>أنثى</v>
          </cell>
          <cell r="F1294" t="str">
            <v>سعسع</v>
          </cell>
          <cell r="G1294">
            <v>34335</v>
          </cell>
          <cell r="H1294" t="str">
            <v>العربية السورية</v>
          </cell>
          <cell r="I1294" t="str">
            <v>الرابعة حديث</v>
          </cell>
          <cell r="J1294" t="str">
            <v>علمي</v>
          </cell>
          <cell r="K1294">
            <v>2011</v>
          </cell>
          <cell r="Q1294" t="str">
            <v/>
          </cell>
          <cell r="R1294" t="str">
            <v>GHOFRAN ALBAGHDADE</v>
          </cell>
          <cell r="S1294" t="str">
            <v>MOUSA</v>
          </cell>
          <cell r="T1294" t="str">
            <v>AISHA</v>
          </cell>
          <cell r="U1294" t="str">
            <v>DAMASCUS</v>
          </cell>
          <cell r="V1294" t="str">
            <v/>
          </cell>
          <cell r="W1294" t="str">
            <v/>
          </cell>
          <cell r="X1294" t="str">
            <v/>
          </cell>
          <cell r="Y1294" t="str">
            <v/>
          </cell>
          <cell r="Z1294" t="str">
            <v/>
          </cell>
          <cell r="AA1294" t="str">
            <v/>
          </cell>
          <cell r="AB1294" t="str">
            <v/>
          </cell>
          <cell r="AC1294" t="str">
            <v/>
          </cell>
        </row>
        <row r="1295">
          <cell r="A1295">
            <v>523540</v>
          </cell>
          <cell r="B1295" t="str">
            <v>غفران زين</v>
          </cell>
          <cell r="C1295" t="str">
            <v>محمد</v>
          </cell>
          <cell r="D1295" t="str">
            <v>سمر</v>
          </cell>
          <cell r="E1295" t="str">
            <v>أنثى</v>
          </cell>
          <cell r="F1295" t="str">
            <v>دمشق</v>
          </cell>
          <cell r="G1295">
            <v>33973</v>
          </cell>
          <cell r="H1295" t="str">
            <v>العربية السورية</v>
          </cell>
          <cell r="I1295" t="str">
            <v>الرابعة</v>
          </cell>
          <cell r="J1295" t="str">
            <v>فنون نسوية</v>
          </cell>
        </row>
        <row r="1296">
          <cell r="A1296">
            <v>523541</v>
          </cell>
          <cell r="B1296" t="str">
            <v>غفران شبعاني</v>
          </cell>
          <cell r="C1296" t="str">
            <v>سامر</v>
          </cell>
          <cell r="D1296" t="str">
            <v>نهى</v>
          </cell>
          <cell r="E1296" t="str">
            <v>أنثى</v>
          </cell>
          <cell r="F1296" t="str">
            <v>دمشق</v>
          </cell>
          <cell r="G1296">
            <v>35461</v>
          </cell>
          <cell r="H1296" t="str">
            <v>الفلسطينية السورية</v>
          </cell>
          <cell r="I1296" t="str">
            <v>الثالثة</v>
          </cell>
          <cell r="J1296" t="str">
            <v>أدبي</v>
          </cell>
          <cell r="K1296">
            <v>2015</v>
          </cell>
          <cell r="L1296" t="str">
            <v>دمشق</v>
          </cell>
          <cell r="Q1296" t="str">
            <v/>
          </cell>
          <cell r="R1296" t="str">
            <v>ghufran shabaani</v>
          </cell>
          <cell r="S1296" t="str">
            <v>samer</v>
          </cell>
          <cell r="T1296" t="str">
            <v>noha</v>
          </cell>
          <cell r="U1296" t="str">
            <v>damascus</v>
          </cell>
          <cell r="V1296" t="str">
            <v/>
          </cell>
          <cell r="W1296" t="str">
            <v/>
          </cell>
          <cell r="X1296" t="str">
            <v/>
          </cell>
          <cell r="Y1296" t="str">
            <v/>
          </cell>
          <cell r="Z1296" t="str">
            <v/>
          </cell>
          <cell r="AA1296" t="str">
            <v/>
          </cell>
          <cell r="AB1296" t="str">
            <v/>
          </cell>
          <cell r="AC1296" t="str">
            <v/>
          </cell>
        </row>
        <row r="1297">
          <cell r="A1297">
            <v>523551</v>
          </cell>
          <cell r="B1297" t="str">
            <v>غيداء الصالح</v>
          </cell>
          <cell r="C1297" t="str">
            <v>علي</v>
          </cell>
          <cell r="D1297" t="str">
            <v>يسرى</v>
          </cell>
          <cell r="E1297" t="str">
            <v>أنثى</v>
          </cell>
          <cell r="F1297" t="str">
            <v>حمص</v>
          </cell>
          <cell r="G1297">
            <v>29469</v>
          </cell>
          <cell r="H1297" t="str">
            <v>العربية السورية</v>
          </cell>
          <cell r="I1297" t="str">
            <v>الثالثة</v>
          </cell>
          <cell r="J1297" t="str">
            <v>فنون نسوية</v>
          </cell>
          <cell r="Q1297" t="str">
            <v/>
          </cell>
          <cell r="R1297" t="str">
            <v>GHAIDAA ALSALEH</v>
          </cell>
          <cell r="S1297" t="str">
            <v>ALI</v>
          </cell>
          <cell r="T1297" t="str">
            <v>YOUSRA</v>
          </cell>
          <cell r="U1297" t="str">
            <v>HOMS</v>
          </cell>
          <cell r="V1297" t="str">
            <v/>
          </cell>
          <cell r="W1297" t="str">
            <v/>
          </cell>
          <cell r="X1297" t="str">
            <v/>
          </cell>
          <cell r="Y1297" t="str">
            <v/>
          </cell>
          <cell r="Z1297" t="str">
            <v/>
          </cell>
          <cell r="AA1297" t="str">
            <v/>
          </cell>
          <cell r="AB1297" t="str">
            <v/>
          </cell>
          <cell r="AC1297" t="str">
            <v/>
          </cell>
        </row>
        <row r="1298">
          <cell r="A1298">
            <v>523553</v>
          </cell>
          <cell r="B1298" t="str">
            <v>غيداء زهر الدين</v>
          </cell>
          <cell r="C1298" t="str">
            <v>محفوظ</v>
          </cell>
          <cell r="D1298" t="str">
            <v>هيام</v>
          </cell>
          <cell r="E1298" t="str">
            <v>أنثى</v>
          </cell>
          <cell r="F1298" t="str">
            <v>الصوره الكبيره</v>
          </cell>
          <cell r="G1298">
            <v>35287</v>
          </cell>
          <cell r="H1298" t="str">
            <v>العربية السورية</v>
          </cell>
          <cell r="I1298" t="str">
            <v>الثالثة</v>
          </cell>
          <cell r="J1298" t="str">
            <v>علمي</v>
          </cell>
          <cell r="L1298" t="str">
            <v>السويداء</v>
          </cell>
          <cell r="Q1298" t="str">
            <v/>
          </cell>
          <cell r="R1298" t="str">
            <v>ghaidaa zaher eddin</v>
          </cell>
          <cell r="S1298" t="str">
            <v>mahfouz</v>
          </cell>
          <cell r="T1298" t="str">
            <v>hiyam</v>
          </cell>
          <cell r="U1298" t="str">
            <v>swaida</v>
          </cell>
          <cell r="V1298" t="str">
            <v/>
          </cell>
          <cell r="W1298" t="str">
            <v/>
          </cell>
          <cell r="X1298" t="str">
            <v/>
          </cell>
          <cell r="Y1298" t="str">
            <v/>
          </cell>
          <cell r="Z1298" t="str">
            <v/>
          </cell>
          <cell r="AA1298" t="str">
            <v/>
          </cell>
          <cell r="AB1298" t="str">
            <v/>
          </cell>
          <cell r="AC1298" t="str">
            <v/>
          </cell>
        </row>
        <row r="1299">
          <cell r="A1299">
            <v>523555</v>
          </cell>
          <cell r="B1299" t="str">
            <v>فاتن حماد</v>
          </cell>
          <cell r="C1299" t="str">
            <v>فؤاد</v>
          </cell>
          <cell r="D1299" t="str">
            <v>ناديا</v>
          </cell>
          <cell r="E1299" t="str">
            <v>أنثى</v>
          </cell>
          <cell r="F1299" t="str">
            <v>دمشق</v>
          </cell>
          <cell r="G1299">
            <v>34885</v>
          </cell>
          <cell r="H1299" t="str">
            <v>العربية السورية</v>
          </cell>
          <cell r="I1299" t="str">
            <v>الرابعة حديث</v>
          </cell>
          <cell r="J1299" t="str">
            <v>أدبي</v>
          </cell>
          <cell r="Q1299" t="str">
            <v/>
          </cell>
          <cell r="R1299" t="str">
            <v>faten</v>
          </cell>
          <cell r="S1299" t="str">
            <v>fouad</v>
          </cell>
          <cell r="T1299" t="str">
            <v>nadia</v>
          </cell>
          <cell r="U1299" t="str">
            <v>damas</v>
          </cell>
          <cell r="V1299" t="str">
            <v/>
          </cell>
          <cell r="W1299" t="str">
            <v/>
          </cell>
          <cell r="X1299" t="str">
            <v/>
          </cell>
          <cell r="Y1299" t="str">
            <v/>
          </cell>
          <cell r="Z1299" t="str">
            <v/>
          </cell>
          <cell r="AA1299" t="str">
            <v/>
          </cell>
          <cell r="AB1299" t="str">
            <v/>
          </cell>
          <cell r="AC1299" t="str">
            <v/>
          </cell>
        </row>
        <row r="1300">
          <cell r="A1300">
            <v>523557</v>
          </cell>
          <cell r="B1300" t="str">
            <v>فاتن زين</v>
          </cell>
          <cell r="C1300" t="str">
            <v>حسين</v>
          </cell>
          <cell r="D1300" t="str">
            <v>فاديا</v>
          </cell>
          <cell r="E1300" t="str">
            <v>أنثى</v>
          </cell>
          <cell r="F1300" t="str">
            <v>ببيلا</v>
          </cell>
          <cell r="G1300">
            <v>31048</v>
          </cell>
          <cell r="H1300" t="str">
            <v>العربية السورية</v>
          </cell>
          <cell r="I1300" t="str">
            <v>الرابعة</v>
          </cell>
          <cell r="J1300" t="str">
            <v>أدبي</v>
          </cell>
          <cell r="K1300" t="str">
            <v/>
          </cell>
          <cell r="Q1300" t="str">
            <v/>
          </cell>
          <cell r="R1300" t="str">
            <v>FATEN ZEIN</v>
          </cell>
          <cell r="S1300" t="str">
            <v>HUSSAIN</v>
          </cell>
          <cell r="T1300" t="str">
            <v>FADIA</v>
          </cell>
          <cell r="U1300" t="str">
            <v>DAMAS SUBURB</v>
          </cell>
          <cell r="V1300" t="str">
            <v/>
          </cell>
          <cell r="W1300" t="str">
            <v/>
          </cell>
          <cell r="X1300" t="str">
            <v/>
          </cell>
          <cell r="Y1300" t="str">
            <v/>
          </cell>
          <cell r="Z1300" t="str">
            <v/>
          </cell>
          <cell r="AA1300" t="str">
            <v/>
          </cell>
          <cell r="AB1300" t="str">
            <v/>
          </cell>
          <cell r="AC1300" t="str">
            <v/>
          </cell>
        </row>
        <row r="1301">
          <cell r="A1301">
            <v>523560</v>
          </cell>
          <cell r="B1301" t="str">
            <v>فاديا جومر</v>
          </cell>
          <cell r="C1301" t="str">
            <v>احمد</v>
          </cell>
          <cell r="D1301" t="str">
            <v>عبيدة</v>
          </cell>
          <cell r="E1301" t="str">
            <v>أنثى</v>
          </cell>
          <cell r="F1301" t="str">
            <v>دير عطيه</v>
          </cell>
          <cell r="G1301">
            <v>28891</v>
          </cell>
          <cell r="H1301" t="str">
            <v>العربية السورية</v>
          </cell>
          <cell r="I1301" t="str">
            <v>الثالثة</v>
          </cell>
          <cell r="J1301" t="str">
            <v>فنون نسوية</v>
          </cell>
          <cell r="Q1301" t="str">
            <v/>
          </cell>
          <cell r="R1301" t="str">
            <v>FADIA JOOMER</v>
          </cell>
          <cell r="S1301" t="str">
            <v>AHMAD</v>
          </cell>
          <cell r="T1301" t="str">
            <v>OBAIDA</v>
          </cell>
          <cell r="U1301" t="str">
            <v>DAMAS SUBURB</v>
          </cell>
          <cell r="V1301" t="str">
            <v/>
          </cell>
          <cell r="W1301" t="str">
            <v/>
          </cell>
          <cell r="X1301" t="str">
            <v/>
          </cell>
          <cell r="Y1301" t="str">
            <v/>
          </cell>
          <cell r="Z1301" t="str">
            <v/>
          </cell>
          <cell r="AA1301" t="str">
            <v/>
          </cell>
          <cell r="AB1301" t="str">
            <v/>
          </cell>
          <cell r="AC1301" t="str">
            <v/>
          </cell>
        </row>
        <row r="1302">
          <cell r="A1302">
            <v>523564</v>
          </cell>
          <cell r="B1302" t="str">
            <v>فاطمه العلوش</v>
          </cell>
          <cell r="C1302" t="str">
            <v>صالح</v>
          </cell>
          <cell r="D1302" t="str">
            <v>يازي</v>
          </cell>
          <cell r="E1302" t="str">
            <v>أنثى</v>
          </cell>
          <cell r="F1302" t="str">
            <v>معيصرونيه</v>
          </cell>
          <cell r="G1302">
            <v>29494</v>
          </cell>
          <cell r="H1302" t="str">
            <v>العربية السورية</v>
          </cell>
          <cell r="I1302" t="str">
            <v>الثانية حديث</v>
          </cell>
          <cell r="J1302" t="str">
            <v>ادبي</v>
          </cell>
          <cell r="K1302">
            <v>2012</v>
          </cell>
          <cell r="L1302" t="str">
            <v>ادلب</v>
          </cell>
        </row>
        <row r="1303">
          <cell r="A1303">
            <v>523565</v>
          </cell>
          <cell r="B1303" t="str">
            <v>فاطمة صالح</v>
          </cell>
          <cell r="C1303" t="str">
            <v>محمد</v>
          </cell>
          <cell r="D1303" t="str">
            <v>امنة</v>
          </cell>
          <cell r="E1303" t="str">
            <v>أنثى</v>
          </cell>
          <cell r="F1303" t="str">
            <v>السيدة زينب</v>
          </cell>
          <cell r="G1303">
            <v>34653</v>
          </cell>
          <cell r="H1303" t="str">
            <v>الفلسطينية السورية</v>
          </cell>
          <cell r="I1303" t="str">
            <v>الرابعة</v>
          </cell>
          <cell r="J1303" t="str">
            <v>فنون نسوية</v>
          </cell>
          <cell r="K1303">
            <v>2018</v>
          </cell>
          <cell r="L1303" t="str">
            <v>ريف دمشق</v>
          </cell>
          <cell r="Q1303" t="str">
            <v/>
          </cell>
          <cell r="R1303" t="str">
            <v>FATIMA SALEH</v>
          </cell>
          <cell r="S1303" t="str">
            <v>MOHAMMAD</v>
          </cell>
          <cell r="T1303" t="str">
            <v>AMINA</v>
          </cell>
          <cell r="U1303" t="str">
            <v>DAMASCUS</v>
          </cell>
          <cell r="V1303" t="str">
            <v/>
          </cell>
          <cell r="W1303" t="str">
            <v/>
          </cell>
          <cell r="X1303" t="str">
            <v/>
          </cell>
          <cell r="Y1303" t="str">
            <v/>
          </cell>
          <cell r="Z1303" t="str">
            <v/>
          </cell>
          <cell r="AA1303" t="str">
            <v/>
          </cell>
          <cell r="AB1303" t="str">
            <v/>
          </cell>
          <cell r="AC1303" t="str">
            <v/>
          </cell>
        </row>
        <row r="1304">
          <cell r="A1304">
            <v>523576</v>
          </cell>
          <cell r="B1304" t="str">
            <v>فاطمه العيلان</v>
          </cell>
          <cell r="C1304" t="str">
            <v>بدعي</v>
          </cell>
          <cell r="D1304" t="str">
            <v>صيته</v>
          </cell>
          <cell r="E1304" t="str">
            <v>أنثى</v>
          </cell>
          <cell r="F1304" t="str">
            <v>هجين</v>
          </cell>
          <cell r="G1304">
            <v>33552</v>
          </cell>
          <cell r="H1304" t="str">
            <v>العربية السورية</v>
          </cell>
          <cell r="I1304" t="str">
            <v>الثالثة</v>
          </cell>
          <cell r="J1304" t="str">
            <v>أدبي</v>
          </cell>
          <cell r="Q1304" t="str">
            <v/>
          </cell>
          <cell r="R1304" t="str">
            <v>Fatema Al Aylan</v>
          </cell>
          <cell r="S1304" t="str">
            <v>Badea</v>
          </cell>
          <cell r="T1304" t="str">
            <v>Setah</v>
          </cell>
          <cell r="U1304" t="str">
            <v>Deer Al Zoor</v>
          </cell>
          <cell r="V1304" t="str">
            <v/>
          </cell>
          <cell r="W1304" t="str">
            <v/>
          </cell>
          <cell r="X1304" t="str">
            <v/>
          </cell>
          <cell r="Y1304" t="str">
            <v/>
          </cell>
          <cell r="Z1304" t="str">
            <v/>
          </cell>
          <cell r="AA1304" t="str">
            <v/>
          </cell>
          <cell r="AB1304" t="str">
            <v/>
          </cell>
          <cell r="AC1304" t="str">
            <v/>
          </cell>
        </row>
        <row r="1305">
          <cell r="A1305">
            <v>523578</v>
          </cell>
          <cell r="B1305" t="str">
            <v>فاطمه القادري</v>
          </cell>
          <cell r="C1305" t="str">
            <v>ابراهيم</v>
          </cell>
          <cell r="D1305" t="str">
            <v>سحر</v>
          </cell>
          <cell r="E1305" t="str">
            <v>أنثى</v>
          </cell>
          <cell r="F1305" t="str">
            <v>زاكيه</v>
          </cell>
          <cell r="G1305">
            <v>35799</v>
          </cell>
          <cell r="H1305" t="str">
            <v>العربية السورية</v>
          </cell>
          <cell r="I1305" t="str">
            <v>الثالثة</v>
          </cell>
          <cell r="J1305" t="str">
            <v>أدبي</v>
          </cell>
          <cell r="K1305">
            <v>2014</v>
          </cell>
          <cell r="Q1305" t="str">
            <v/>
          </cell>
          <cell r="R1305" t="str">
            <v>FATIMA SARHAN</v>
          </cell>
          <cell r="S1305" t="str">
            <v>IBRAHIEM</v>
          </cell>
          <cell r="T1305" t="str">
            <v>SAMAR</v>
          </cell>
          <cell r="U1305" t="str">
            <v>DAMAS SUBURB</v>
          </cell>
          <cell r="V1305" t="str">
            <v/>
          </cell>
          <cell r="W1305" t="str">
            <v/>
          </cell>
          <cell r="X1305" t="str">
            <v/>
          </cell>
          <cell r="Y1305" t="str">
            <v/>
          </cell>
          <cell r="Z1305" t="str">
            <v/>
          </cell>
          <cell r="AA1305" t="str">
            <v/>
          </cell>
          <cell r="AB1305" t="str">
            <v/>
          </cell>
          <cell r="AC1305" t="str">
            <v/>
          </cell>
        </row>
        <row r="1306">
          <cell r="A1306">
            <v>523579</v>
          </cell>
          <cell r="B1306" t="str">
            <v>فاطمه النور</v>
          </cell>
          <cell r="C1306" t="str">
            <v>عثمان</v>
          </cell>
          <cell r="D1306" t="str">
            <v>انعام</v>
          </cell>
          <cell r="E1306" t="str">
            <v>أنثى</v>
          </cell>
          <cell r="F1306" t="str">
            <v>معضميه</v>
          </cell>
          <cell r="G1306">
            <v>36033</v>
          </cell>
          <cell r="H1306" t="str">
            <v>العربية السورية</v>
          </cell>
          <cell r="I1306" t="str">
            <v>الثالثة</v>
          </cell>
          <cell r="J1306" t="str">
            <v>أدبي</v>
          </cell>
          <cell r="K1306">
            <v>2016</v>
          </cell>
          <cell r="Q1306" t="str">
            <v/>
          </cell>
          <cell r="R1306" t="str">
            <v>FATIMA ALNOUR</v>
          </cell>
          <cell r="S1306" t="str">
            <v>OTHMAN</v>
          </cell>
          <cell r="T1306" t="str">
            <v>ANAAM</v>
          </cell>
          <cell r="U1306" t="str">
            <v>DAMASCUS</v>
          </cell>
          <cell r="V1306" t="str">
            <v/>
          </cell>
          <cell r="W1306" t="str">
            <v/>
          </cell>
          <cell r="X1306" t="str">
            <v/>
          </cell>
          <cell r="Y1306" t="str">
            <v/>
          </cell>
          <cell r="Z1306" t="str">
            <v/>
          </cell>
          <cell r="AA1306" t="str">
            <v/>
          </cell>
          <cell r="AB1306" t="str">
            <v/>
          </cell>
          <cell r="AC1306" t="str">
            <v/>
          </cell>
        </row>
        <row r="1307">
          <cell r="A1307">
            <v>523589</v>
          </cell>
          <cell r="B1307" t="str">
            <v>فاطمه شله</v>
          </cell>
          <cell r="C1307" t="str">
            <v>نعيم</v>
          </cell>
          <cell r="D1307" t="str">
            <v>دلال</v>
          </cell>
          <cell r="E1307" t="str">
            <v>أنثى</v>
          </cell>
          <cell r="F1307" t="str">
            <v>حرستا</v>
          </cell>
          <cell r="G1307">
            <v>34194</v>
          </cell>
          <cell r="H1307" t="str">
            <v>العربية السورية</v>
          </cell>
          <cell r="I1307" t="str">
            <v>الثالثة</v>
          </cell>
          <cell r="J1307" t="str">
            <v>فنون نسوية</v>
          </cell>
          <cell r="K1307" t="str">
            <v/>
          </cell>
          <cell r="Q1307" t="str">
            <v/>
          </cell>
          <cell r="R1307" t="str">
            <v>fatima shela</v>
          </cell>
          <cell r="S1307" t="str">
            <v>naaem</v>
          </cell>
          <cell r="T1307" t="str">
            <v>dalal</v>
          </cell>
          <cell r="U1307" t="str">
            <v>harsta</v>
          </cell>
          <cell r="V1307" t="str">
            <v/>
          </cell>
          <cell r="W1307" t="str">
            <v/>
          </cell>
          <cell r="X1307" t="str">
            <v/>
          </cell>
          <cell r="Y1307" t="str">
            <v/>
          </cell>
          <cell r="Z1307" t="str">
            <v/>
          </cell>
          <cell r="AA1307" t="str">
            <v/>
          </cell>
          <cell r="AB1307" t="str">
            <v/>
          </cell>
          <cell r="AC1307" t="str">
            <v/>
          </cell>
        </row>
        <row r="1308">
          <cell r="A1308">
            <v>523592</v>
          </cell>
          <cell r="B1308" t="str">
            <v>فتحية بشير</v>
          </cell>
          <cell r="C1308" t="str">
            <v>احمد</v>
          </cell>
          <cell r="D1308" t="str">
            <v>عائشة</v>
          </cell>
          <cell r="E1308" t="str">
            <v>أنثى</v>
          </cell>
          <cell r="F1308" t="str">
            <v>دمشق</v>
          </cell>
          <cell r="G1308">
            <v>28737</v>
          </cell>
          <cell r="H1308" t="str">
            <v>العربية السورية</v>
          </cell>
          <cell r="I1308" t="str">
            <v>الرابعة</v>
          </cell>
          <cell r="J1308" t="str">
            <v>فنون نسوية</v>
          </cell>
          <cell r="K1308">
            <v>0</v>
          </cell>
          <cell r="Q1308" t="str">
            <v/>
          </cell>
          <cell r="R1308" t="str">
            <v>FATHEA BASHIR</v>
          </cell>
          <cell r="S1308" t="str">
            <v>AHMAD</v>
          </cell>
          <cell r="T1308" t="str">
            <v>AISHA</v>
          </cell>
          <cell r="U1308" t="str">
            <v>DAMASCUS</v>
          </cell>
          <cell r="V1308" t="str">
            <v/>
          </cell>
          <cell r="W1308" t="str">
            <v/>
          </cell>
          <cell r="X1308" t="str">
            <v/>
          </cell>
          <cell r="Y1308" t="str">
            <v/>
          </cell>
          <cell r="Z1308" t="str">
            <v/>
          </cell>
          <cell r="AA1308" t="str">
            <v/>
          </cell>
          <cell r="AB1308" t="str">
            <v/>
          </cell>
          <cell r="AC1308" t="str">
            <v/>
          </cell>
        </row>
        <row r="1309">
          <cell r="A1309">
            <v>523593</v>
          </cell>
          <cell r="B1309" t="str">
            <v>فتون وكيل</v>
          </cell>
          <cell r="C1309" t="str">
            <v>وليد</v>
          </cell>
          <cell r="D1309" t="str">
            <v>باسمه</v>
          </cell>
          <cell r="E1309" t="str">
            <v>أنثى</v>
          </cell>
          <cell r="F1309" t="str">
            <v>دمشق</v>
          </cell>
          <cell r="G1309">
            <v>32286</v>
          </cell>
          <cell r="H1309" t="str">
            <v>العربية السورية</v>
          </cell>
          <cell r="I1309" t="str">
            <v>الرابعة</v>
          </cell>
          <cell r="J1309" t="str">
            <v>فنون نسوية</v>
          </cell>
          <cell r="K1309" t="str">
            <v/>
          </cell>
          <cell r="Q1309" t="str">
            <v/>
          </cell>
          <cell r="R1309" t="str">
            <v>FOUTON WAKIL</v>
          </cell>
          <cell r="S1309" t="str">
            <v>WALID</v>
          </cell>
          <cell r="T1309" t="str">
            <v>BASIMA</v>
          </cell>
          <cell r="U1309" t="str">
            <v>DAMASCUS</v>
          </cell>
          <cell r="V1309" t="str">
            <v/>
          </cell>
          <cell r="W1309" t="str">
            <v/>
          </cell>
          <cell r="X1309" t="str">
            <v/>
          </cell>
          <cell r="Y1309" t="str">
            <v/>
          </cell>
          <cell r="Z1309" t="str">
            <v/>
          </cell>
          <cell r="AA1309" t="str">
            <v/>
          </cell>
          <cell r="AB1309" t="str">
            <v/>
          </cell>
          <cell r="AC1309" t="str">
            <v/>
          </cell>
        </row>
        <row r="1310">
          <cell r="A1310">
            <v>523596</v>
          </cell>
          <cell r="B1310" t="str">
            <v>فرح غانم</v>
          </cell>
          <cell r="C1310" t="str">
            <v>فيصل</v>
          </cell>
          <cell r="D1310" t="str">
            <v>نجاح</v>
          </cell>
          <cell r="E1310" t="str">
            <v>أنثى</v>
          </cell>
          <cell r="F1310" t="str">
            <v>دمشق</v>
          </cell>
          <cell r="G1310">
            <v>35300</v>
          </cell>
          <cell r="H1310" t="str">
            <v>العربية السورية</v>
          </cell>
          <cell r="I1310" t="str">
            <v>الثالثة</v>
          </cell>
          <cell r="J1310" t="str">
            <v>أدبي</v>
          </cell>
          <cell r="K1310">
            <v>2014</v>
          </cell>
          <cell r="Q1310" t="str">
            <v/>
          </cell>
          <cell r="R1310" t="str">
            <v>FARAH GHANEM</v>
          </cell>
          <cell r="S1310" t="str">
            <v>FEIESAL</v>
          </cell>
          <cell r="T1310" t="str">
            <v>NAJAH</v>
          </cell>
          <cell r="U1310" t="str">
            <v>DAMASCUS</v>
          </cell>
          <cell r="V1310" t="str">
            <v/>
          </cell>
          <cell r="W1310" t="str">
            <v/>
          </cell>
          <cell r="X1310" t="str">
            <v/>
          </cell>
          <cell r="Y1310" t="str">
            <v/>
          </cell>
          <cell r="Z1310" t="str">
            <v/>
          </cell>
          <cell r="AA1310" t="str">
            <v/>
          </cell>
          <cell r="AB1310" t="str">
            <v/>
          </cell>
          <cell r="AC1310" t="str">
            <v/>
          </cell>
        </row>
        <row r="1311">
          <cell r="A1311">
            <v>523597</v>
          </cell>
          <cell r="B1311" t="str">
            <v>فرح مطر</v>
          </cell>
          <cell r="C1311" t="str">
            <v>وليد</v>
          </cell>
          <cell r="D1311" t="str">
            <v>رجاء</v>
          </cell>
          <cell r="E1311" t="str">
            <v>انثى</v>
          </cell>
          <cell r="F1311" t="str">
            <v>حماه</v>
          </cell>
          <cell r="G1311">
            <v>33647</v>
          </cell>
          <cell r="H1311" t="str">
            <v>العربية السورية</v>
          </cell>
          <cell r="I1311" t="str">
            <v>الثانية</v>
          </cell>
          <cell r="J1311" t="str">
            <v>علمي</v>
          </cell>
          <cell r="K1311">
            <v>2014</v>
          </cell>
        </row>
        <row r="1312">
          <cell r="A1312">
            <v>523599</v>
          </cell>
          <cell r="B1312" t="str">
            <v>فضه الحسن</v>
          </cell>
          <cell r="C1312" t="str">
            <v>جمال</v>
          </cell>
          <cell r="D1312" t="str">
            <v>حمده</v>
          </cell>
          <cell r="E1312" t="str">
            <v>أنثى</v>
          </cell>
          <cell r="F1312" t="str">
            <v>يادودة</v>
          </cell>
          <cell r="G1312">
            <v>33289</v>
          </cell>
          <cell r="H1312" t="str">
            <v>العربية السورية</v>
          </cell>
          <cell r="I1312" t="str">
            <v>الرابعة</v>
          </cell>
          <cell r="J1312" t="str">
            <v>أدبي</v>
          </cell>
          <cell r="L1312" t="str">
            <v>القنيطرة</v>
          </cell>
          <cell r="Q1312" t="str">
            <v/>
          </cell>
          <cell r="R1312" t="str">
            <v>fada alhasan</v>
          </cell>
          <cell r="S1312" t="str">
            <v>jamal</v>
          </cell>
          <cell r="T1312" t="str">
            <v>hamda</v>
          </cell>
          <cell r="U1312" t="str">
            <v>yadoda</v>
          </cell>
          <cell r="V1312" t="str">
            <v/>
          </cell>
          <cell r="W1312" t="str">
            <v/>
          </cell>
          <cell r="X1312" t="str">
            <v/>
          </cell>
          <cell r="Y1312" t="str">
            <v/>
          </cell>
          <cell r="Z1312" t="str">
            <v/>
          </cell>
          <cell r="AA1312" t="str">
            <v/>
          </cell>
          <cell r="AB1312" t="str">
            <v/>
          </cell>
          <cell r="AC1312" t="str">
            <v/>
          </cell>
        </row>
        <row r="1313">
          <cell r="A1313">
            <v>523602</v>
          </cell>
          <cell r="B1313" t="str">
            <v>قمر القصار</v>
          </cell>
          <cell r="C1313" t="str">
            <v>منذر</v>
          </cell>
          <cell r="D1313" t="str">
            <v>حنان</v>
          </cell>
          <cell r="E1313" t="str">
            <v>أنثى</v>
          </cell>
          <cell r="F1313" t="str">
            <v>دمشق</v>
          </cell>
          <cell r="G1313">
            <v>34720</v>
          </cell>
          <cell r="H1313" t="str">
            <v>العربية السورية</v>
          </cell>
          <cell r="I1313" t="str">
            <v>الثالثة</v>
          </cell>
          <cell r="J1313" t="str">
            <v>فنون نسوية</v>
          </cell>
          <cell r="K1313" t="str">
            <v/>
          </cell>
          <cell r="Q1313" t="str">
            <v/>
          </cell>
          <cell r="R1313" t="str">
            <v>kamar alkassar</v>
          </cell>
          <cell r="S1313" t="str">
            <v>mounzer</v>
          </cell>
          <cell r="T1313" t="str">
            <v>hanan</v>
          </cell>
          <cell r="U1313" t="str">
            <v>damascous</v>
          </cell>
          <cell r="V1313" t="str">
            <v/>
          </cell>
          <cell r="W1313" t="str">
            <v/>
          </cell>
          <cell r="X1313" t="str">
            <v/>
          </cell>
          <cell r="Y1313" t="str">
            <v/>
          </cell>
          <cell r="Z1313" t="str">
            <v/>
          </cell>
          <cell r="AA1313" t="str">
            <v/>
          </cell>
          <cell r="AB1313" t="str">
            <v/>
          </cell>
          <cell r="AC1313" t="str">
            <v/>
          </cell>
        </row>
        <row r="1314">
          <cell r="A1314">
            <v>523608</v>
          </cell>
          <cell r="B1314" t="str">
            <v>قمر غنام</v>
          </cell>
          <cell r="C1314" t="str">
            <v>محمود</v>
          </cell>
          <cell r="D1314" t="str">
            <v>سلوى</v>
          </cell>
          <cell r="E1314" t="str">
            <v>أنثى</v>
          </cell>
          <cell r="F1314" t="str">
            <v>رحيبه</v>
          </cell>
          <cell r="G1314">
            <v>35065</v>
          </cell>
          <cell r="H1314" t="str">
            <v>العربية السورية</v>
          </cell>
          <cell r="I1314" t="str">
            <v>الرابعة</v>
          </cell>
          <cell r="J1314" t="str">
            <v>فنون نسوية</v>
          </cell>
          <cell r="K1314" t="str">
            <v/>
          </cell>
          <cell r="Q1314" t="str">
            <v/>
          </cell>
          <cell r="R1314" t="str">
            <v>QAMAR GHANAM</v>
          </cell>
          <cell r="S1314" t="str">
            <v>MAHMOUD</v>
          </cell>
          <cell r="T1314" t="str">
            <v>SALWA</v>
          </cell>
          <cell r="U1314" t="str">
            <v>DAMAS SUBURB</v>
          </cell>
          <cell r="V1314" t="str">
            <v/>
          </cell>
          <cell r="W1314" t="str">
            <v/>
          </cell>
          <cell r="X1314" t="str">
            <v/>
          </cell>
          <cell r="Y1314" t="str">
            <v/>
          </cell>
          <cell r="Z1314" t="str">
            <v/>
          </cell>
          <cell r="AA1314" t="str">
            <v/>
          </cell>
          <cell r="AB1314" t="str">
            <v/>
          </cell>
          <cell r="AC1314" t="str">
            <v/>
          </cell>
        </row>
        <row r="1315">
          <cell r="A1315">
            <v>523609</v>
          </cell>
          <cell r="B1315" t="str">
            <v>كاترين صقر</v>
          </cell>
          <cell r="C1315" t="str">
            <v>رياض</v>
          </cell>
          <cell r="D1315" t="str">
            <v>تفيده</v>
          </cell>
          <cell r="E1315" t="str">
            <v>أنثى</v>
          </cell>
          <cell r="F1315" t="str">
            <v>بقعسم</v>
          </cell>
          <cell r="G1315">
            <v>34700</v>
          </cell>
          <cell r="H1315" t="str">
            <v>العربية السورية</v>
          </cell>
          <cell r="I1315" t="str">
            <v>الثالثة</v>
          </cell>
          <cell r="J1315" t="str">
            <v>أدبي</v>
          </cell>
          <cell r="L1315" t="str">
            <v>القنيطرة</v>
          </cell>
          <cell r="M1315" t="str">
            <v>القنيطرة</v>
          </cell>
          <cell r="Q1315" t="str">
            <v/>
          </cell>
          <cell r="R1315" t="str">
            <v>Katren  Saker</v>
          </cell>
          <cell r="S1315" t="str">
            <v>Read</v>
          </cell>
          <cell r="T1315" t="str">
            <v>Nafida</v>
          </cell>
          <cell r="U1315" t="str">
            <v>Damascus</v>
          </cell>
          <cell r="V1315" t="str">
            <v/>
          </cell>
          <cell r="W1315" t="str">
            <v/>
          </cell>
          <cell r="X1315" t="str">
            <v/>
          </cell>
          <cell r="Y1315" t="str">
            <v/>
          </cell>
          <cell r="Z1315" t="str">
            <v/>
          </cell>
          <cell r="AA1315" t="str">
            <v/>
          </cell>
          <cell r="AB1315" t="str">
            <v/>
          </cell>
          <cell r="AC1315" t="str">
            <v/>
          </cell>
        </row>
        <row r="1316">
          <cell r="A1316">
            <v>523610</v>
          </cell>
          <cell r="B1316" t="str">
            <v>كارلا العجم</v>
          </cell>
          <cell r="C1316" t="str">
            <v>يوسف</v>
          </cell>
          <cell r="D1316" t="str">
            <v>ميرنا</v>
          </cell>
          <cell r="E1316" t="str">
            <v>أنثى</v>
          </cell>
          <cell r="F1316" t="str">
            <v>دمشق</v>
          </cell>
          <cell r="G1316">
            <v>34543</v>
          </cell>
          <cell r="H1316" t="str">
            <v>العربية السورية</v>
          </cell>
          <cell r="I1316" t="str">
            <v>الثالثة</v>
          </cell>
          <cell r="J1316" t="str">
            <v>علمي</v>
          </cell>
          <cell r="K1316" t="str">
            <v/>
          </cell>
          <cell r="Q1316" t="str">
            <v/>
          </cell>
          <cell r="R1316" t="str">
            <v>karla alaajam</v>
          </cell>
          <cell r="S1316" t="str">
            <v>youssef</v>
          </cell>
          <cell r="T1316" t="str">
            <v>mirna</v>
          </cell>
          <cell r="U1316" t="str">
            <v>damascus</v>
          </cell>
          <cell r="V1316" t="str">
            <v/>
          </cell>
          <cell r="W1316" t="str">
            <v/>
          </cell>
          <cell r="X1316" t="str">
            <v/>
          </cell>
          <cell r="Y1316" t="str">
            <v/>
          </cell>
          <cell r="Z1316" t="str">
            <v/>
          </cell>
          <cell r="AA1316" t="str">
            <v/>
          </cell>
          <cell r="AB1316" t="str">
            <v/>
          </cell>
          <cell r="AC1316" t="str">
            <v/>
          </cell>
        </row>
        <row r="1317">
          <cell r="A1317">
            <v>523611</v>
          </cell>
          <cell r="B1317" t="str">
            <v>كارول ابراهيم</v>
          </cell>
          <cell r="C1317" t="str">
            <v>سامر</v>
          </cell>
          <cell r="D1317" t="str">
            <v>هيام</v>
          </cell>
          <cell r="E1317" t="str">
            <v>أنثى</v>
          </cell>
          <cell r="F1317" t="str">
            <v>دمشق</v>
          </cell>
          <cell r="G1317">
            <v>36161</v>
          </cell>
          <cell r="H1317" t="str">
            <v>العربية السورية</v>
          </cell>
          <cell r="I1317" t="str">
            <v>الثالثة</v>
          </cell>
          <cell r="J1317" t="str">
            <v>علمي</v>
          </cell>
        </row>
        <row r="1318">
          <cell r="A1318">
            <v>523628</v>
          </cell>
          <cell r="B1318" t="str">
            <v>لبانه حسن</v>
          </cell>
          <cell r="C1318" t="str">
            <v>اسامه</v>
          </cell>
          <cell r="D1318" t="str">
            <v>مريم</v>
          </cell>
          <cell r="E1318" t="str">
            <v>أنثى</v>
          </cell>
          <cell r="F1318" t="str">
            <v>دير شميل</v>
          </cell>
          <cell r="G1318">
            <v>34627</v>
          </cell>
          <cell r="H1318" t="str">
            <v>العربية السورية</v>
          </cell>
          <cell r="I1318" t="str">
            <v>الرابعة حديث</v>
          </cell>
          <cell r="J1318" t="str">
            <v>علمي</v>
          </cell>
          <cell r="Q1318" t="str">
            <v/>
          </cell>
          <cell r="R1318" t="str">
            <v>LOBANA HASAN</v>
          </cell>
          <cell r="S1318" t="str">
            <v>OSAMA</v>
          </cell>
          <cell r="T1318" t="str">
            <v>MARIAM</v>
          </cell>
          <cell r="U1318" t="str">
            <v>DAMASCUS</v>
          </cell>
          <cell r="V1318" t="str">
            <v/>
          </cell>
          <cell r="W1318" t="str">
            <v/>
          </cell>
          <cell r="X1318" t="str">
            <v/>
          </cell>
          <cell r="Y1318" t="str">
            <v/>
          </cell>
          <cell r="Z1318" t="str">
            <v/>
          </cell>
          <cell r="AA1318" t="str">
            <v/>
          </cell>
          <cell r="AB1318" t="str">
            <v/>
          </cell>
          <cell r="AC1318" t="str">
            <v/>
          </cell>
        </row>
        <row r="1319">
          <cell r="A1319">
            <v>523630</v>
          </cell>
          <cell r="B1319" t="str">
            <v>لبنى الموسى</v>
          </cell>
          <cell r="C1319" t="str">
            <v>ناجي</v>
          </cell>
          <cell r="D1319" t="str">
            <v>وفاء</v>
          </cell>
          <cell r="E1319" t="str">
            <v>أنثى</v>
          </cell>
          <cell r="F1319" t="str">
            <v>مشفى درعا</v>
          </cell>
          <cell r="G1319">
            <v>29947</v>
          </cell>
          <cell r="H1319" t="str">
            <v>العربية السورية</v>
          </cell>
          <cell r="I1319" t="str">
            <v>الرابعة</v>
          </cell>
          <cell r="J1319" t="str">
            <v>فنون نسوية</v>
          </cell>
          <cell r="Q1319" t="str">
            <v/>
          </cell>
          <cell r="R1319" t="str">
            <v>LUBNA ALMOUSA</v>
          </cell>
          <cell r="S1319" t="str">
            <v>NAJI</v>
          </cell>
          <cell r="T1319" t="str">
            <v>WAFAA</v>
          </cell>
          <cell r="U1319" t="str">
            <v>DARAA</v>
          </cell>
          <cell r="V1319" t="str">
            <v/>
          </cell>
          <cell r="W1319" t="str">
            <v/>
          </cell>
          <cell r="X1319" t="str">
            <v/>
          </cell>
          <cell r="Y1319" t="str">
            <v/>
          </cell>
          <cell r="Z1319" t="str">
            <v/>
          </cell>
          <cell r="AA1319" t="str">
            <v/>
          </cell>
          <cell r="AB1319" t="str">
            <v/>
          </cell>
          <cell r="AC1319" t="str">
            <v/>
          </cell>
        </row>
        <row r="1320">
          <cell r="A1320">
            <v>523631</v>
          </cell>
          <cell r="B1320" t="str">
            <v>لبنى سباهي ارناؤوط</v>
          </cell>
          <cell r="C1320" t="str">
            <v>محمد كامل</v>
          </cell>
          <cell r="D1320" t="str">
            <v>بيان</v>
          </cell>
          <cell r="E1320" t="str">
            <v>أنثى</v>
          </cell>
          <cell r="F1320" t="str">
            <v>مخيم اليرموك</v>
          </cell>
          <cell r="G1320">
            <v>34070</v>
          </cell>
          <cell r="H1320" t="str">
            <v>العربية السورية</v>
          </cell>
          <cell r="I1320" t="str">
            <v>الرابعة</v>
          </cell>
          <cell r="J1320" t="str">
            <v>أدبي</v>
          </cell>
        </row>
        <row r="1321">
          <cell r="A1321">
            <v>523635</v>
          </cell>
          <cell r="B1321" t="str">
            <v>لطيفه طلب</v>
          </cell>
          <cell r="C1321" t="str">
            <v>عبداللطيف</v>
          </cell>
          <cell r="D1321" t="str">
            <v>اعتدال</v>
          </cell>
          <cell r="E1321" t="str">
            <v>أنثى</v>
          </cell>
          <cell r="F1321" t="str">
            <v>التل</v>
          </cell>
          <cell r="G1321">
            <v>34226</v>
          </cell>
          <cell r="H1321" t="str">
            <v>العربية السورية</v>
          </cell>
          <cell r="I1321" t="str">
            <v>الثالثة</v>
          </cell>
          <cell r="J1321" t="str">
            <v>أدبي</v>
          </cell>
          <cell r="K1321">
            <v>2012</v>
          </cell>
          <cell r="Q1321" t="str">
            <v/>
          </cell>
          <cell r="R1321" t="str">
            <v>LATEFA TALAB</v>
          </cell>
          <cell r="S1321" t="str">
            <v>ABDULLATEEF</v>
          </cell>
          <cell r="T1321" t="str">
            <v>EATEDAL</v>
          </cell>
          <cell r="U1321" t="str">
            <v>DAMAS SUBURB</v>
          </cell>
          <cell r="V1321" t="str">
            <v/>
          </cell>
          <cell r="W1321" t="str">
            <v/>
          </cell>
          <cell r="X1321" t="str">
            <v/>
          </cell>
          <cell r="Y1321" t="str">
            <v/>
          </cell>
          <cell r="Z1321" t="str">
            <v/>
          </cell>
          <cell r="AA1321" t="str">
            <v/>
          </cell>
          <cell r="AB1321" t="str">
            <v/>
          </cell>
          <cell r="AC1321" t="str">
            <v/>
          </cell>
        </row>
        <row r="1322">
          <cell r="A1322">
            <v>523639</v>
          </cell>
          <cell r="B1322" t="str">
            <v>لمى سبح</v>
          </cell>
          <cell r="C1322" t="str">
            <v>أيمن</v>
          </cell>
          <cell r="D1322" t="str">
            <v>صباح</v>
          </cell>
          <cell r="E1322" t="str">
            <v>أنثى</v>
          </cell>
          <cell r="F1322" t="str">
            <v>دمشق</v>
          </cell>
          <cell r="G1322">
            <v>35432</v>
          </cell>
          <cell r="H1322" t="str">
            <v>العربية السورية</v>
          </cell>
          <cell r="I1322" t="str">
            <v>الثالثة</v>
          </cell>
          <cell r="J1322" t="str">
            <v>أدبي</v>
          </cell>
          <cell r="Q1322" t="str">
            <v/>
          </cell>
          <cell r="R1322" t="str">
            <v>LAMA SABAH</v>
          </cell>
          <cell r="S1322" t="str">
            <v>AYMAN</v>
          </cell>
          <cell r="T1322" t="str">
            <v>SABAH</v>
          </cell>
          <cell r="U1322" t="str">
            <v>DAMASCUS</v>
          </cell>
          <cell r="V1322" t="str">
            <v/>
          </cell>
          <cell r="W1322" t="str">
            <v/>
          </cell>
          <cell r="X1322" t="str">
            <v/>
          </cell>
          <cell r="Y1322" t="str">
            <v/>
          </cell>
          <cell r="Z1322" t="str">
            <v/>
          </cell>
          <cell r="AA1322" t="str">
            <v/>
          </cell>
          <cell r="AB1322" t="str">
            <v/>
          </cell>
          <cell r="AC1322" t="str">
            <v/>
          </cell>
        </row>
        <row r="1323">
          <cell r="A1323">
            <v>523649</v>
          </cell>
          <cell r="B1323" t="str">
            <v>ليالي القاق</v>
          </cell>
          <cell r="C1323" t="str">
            <v>احمد</v>
          </cell>
          <cell r="D1323" t="str">
            <v>هيفاء</v>
          </cell>
          <cell r="E1323" t="str">
            <v>أنثى</v>
          </cell>
          <cell r="F1323" t="str">
            <v>جرمانا</v>
          </cell>
          <cell r="G1323">
            <v>34542</v>
          </cell>
          <cell r="H1323" t="str">
            <v>العربية السورية</v>
          </cell>
          <cell r="I1323" t="str">
            <v>الثالثة</v>
          </cell>
          <cell r="J1323" t="str">
            <v>فنون نسوية</v>
          </cell>
          <cell r="K1323" t="str">
            <v/>
          </cell>
          <cell r="Q1323" t="str">
            <v/>
          </cell>
          <cell r="R1323" t="str">
            <v>LAYALE ALKAK</v>
          </cell>
          <cell r="S1323" t="str">
            <v>AHMAD</v>
          </cell>
          <cell r="T1323" t="str">
            <v>HAYFAA</v>
          </cell>
          <cell r="U1323" t="str">
            <v>DAMASCUS</v>
          </cell>
          <cell r="V1323" t="str">
            <v/>
          </cell>
          <cell r="W1323" t="str">
            <v/>
          </cell>
          <cell r="X1323" t="str">
            <v/>
          </cell>
          <cell r="Y1323" t="str">
            <v/>
          </cell>
          <cell r="Z1323" t="str">
            <v/>
          </cell>
          <cell r="AA1323" t="str">
            <v/>
          </cell>
          <cell r="AB1323" t="str">
            <v/>
          </cell>
          <cell r="AC1323" t="str">
            <v/>
          </cell>
        </row>
        <row r="1324">
          <cell r="A1324">
            <v>523650</v>
          </cell>
          <cell r="B1324" t="str">
            <v>ليلاس البرادعي</v>
          </cell>
          <cell r="C1324" t="str">
            <v>محمود</v>
          </cell>
          <cell r="D1324" t="str">
            <v>دانيا</v>
          </cell>
          <cell r="E1324" t="str">
            <v>أنثى</v>
          </cell>
          <cell r="F1324" t="str">
            <v>دمشق</v>
          </cell>
          <cell r="G1324">
            <v>36388</v>
          </cell>
          <cell r="H1324" t="str">
            <v>العربية السورية</v>
          </cell>
          <cell r="I1324" t="str">
            <v>الثانية</v>
          </cell>
          <cell r="J1324" t="str">
            <v>فنون نسوية</v>
          </cell>
          <cell r="Q1324" t="str">
            <v/>
          </cell>
          <cell r="R1324" t="str">
            <v>lelas  albaradaae</v>
          </cell>
          <cell r="S1324" t="str">
            <v xml:space="preserve">mahmood </v>
          </cell>
          <cell r="T1324" t="str">
            <v>danea</v>
          </cell>
          <cell r="U1324" t="str">
            <v>damascous</v>
          </cell>
          <cell r="V1324" t="str">
            <v/>
          </cell>
          <cell r="W1324" t="str">
            <v/>
          </cell>
          <cell r="X1324" t="str">
            <v/>
          </cell>
          <cell r="Y1324" t="str">
            <v/>
          </cell>
          <cell r="Z1324" t="str">
            <v/>
          </cell>
          <cell r="AA1324" t="str">
            <v/>
          </cell>
          <cell r="AB1324" t="str">
            <v/>
          </cell>
          <cell r="AC1324" t="str">
            <v/>
          </cell>
        </row>
        <row r="1325">
          <cell r="A1325">
            <v>523651</v>
          </cell>
          <cell r="B1325" t="str">
            <v>ليلى التحفه</v>
          </cell>
          <cell r="C1325" t="str">
            <v>مسلم</v>
          </cell>
          <cell r="D1325" t="str">
            <v>سمر</v>
          </cell>
          <cell r="E1325" t="str">
            <v>أنثى</v>
          </cell>
          <cell r="F1325" t="str">
            <v>بويضة</v>
          </cell>
          <cell r="G1325">
            <v>32334</v>
          </cell>
          <cell r="H1325" t="str">
            <v>العربية السورية</v>
          </cell>
          <cell r="I1325" t="str">
            <v>الرابعة</v>
          </cell>
          <cell r="J1325" t="str">
            <v>فنون نسوية</v>
          </cell>
          <cell r="K1325">
            <v>2006</v>
          </cell>
          <cell r="Q1325" t="str">
            <v/>
          </cell>
          <cell r="R1325" t="str">
            <v>LAILA ALTOHFA</v>
          </cell>
          <cell r="S1325" t="str">
            <v>MUSLAM</v>
          </cell>
          <cell r="T1325" t="str">
            <v>SAMAR</v>
          </cell>
          <cell r="U1325" t="str">
            <v>DAMASCUS</v>
          </cell>
          <cell r="V1325" t="str">
            <v/>
          </cell>
          <cell r="W1325" t="str">
            <v/>
          </cell>
          <cell r="X1325" t="str">
            <v/>
          </cell>
          <cell r="Y1325" t="str">
            <v/>
          </cell>
          <cell r="Z1325" t="str">
            <v/>
          </cell>
          <cell r="AA1325" t="str">
            <v/>
          </cell>
          <cell r="AB1325" t="str">
            <v/>
          </cell>
          <cell r="AC1325" t="str">
            <v/>
          </cell>
        </row>
        <row r="1326">
          <cell r="A1326">
            <v>523653</v>
          </cell>
          <cell r="B1326" t="str">
            <v>ليلى حسن</v>
          </cell>
          <cell r="C1326" t="str">
            <v xml:space="preserve">منجد </v>
          </cell>
          <cell r="D1326" t="str">
            <v>سهام</v>
          </cell>
          <cell r="E1326" t="str">
            <v>أنثى</v>
          </cell>
          <cell r="F1326" t="str">
            <v>جبله</v>
          </cell>
          <cell r="G1326">
            <v>34027</v>
          </cell>
          <cell r="H1326" t="str">
            <v>العربية السورية</v>
          </cell>
          <cell r="I1326" t="str">
            <v>الثانية</v>
          </cell>
          <cell r="J1326" t="str">
            <v>علمي</v>
          </cell>
          <cell r="L1326" t="str">
            <v>اللاذقية</v>
          </cell>
          <cell r="Q1326" t="str">
            <v/>
          </cell>
          <cell r="R1326" t="str">
            <v>laila hassan</v>
          </cell>
          <cell r="S1326" t="str">
            <v>monjed</v>
          </cell>
          <cell r="T1326" t="str">
            <v>seham</v>
          </cell>
          <cell r="U1326" t="str">
            <v>jabla</v>
          </cell>
          <cell r="V1326" t="str">
            <v/>
          </cell>
          <cell r="W1326" t="str">
            <v/>
          </cell>
          <cell r="X1326" t="str">
            <v/>
          </cell>
          <cell r="Y1326" t="str">
            <v/>
          </cell>
          <cell r="Z1326" t="str">
            <v/>
          </cell>
          <cell r="AA1326" t="str">
            <v/>
          </cell>
          <cell r="AB1326" t="str">
            <v/>
          </cell>
          <cell r="AC1326" t="str">
            <v/>
          </cell>
        </row>
        <row r="1327">
          <cell r="A1327">
            <v>523654</v>
          </cell>
          <cell r="B1327" t="str">
            <v>ليلى عرار</v>
          </cell>
          <cell r="C1327" t="str">
            <v>محمد ياسين</v>
          </cell>
          <cell r="D1327" t="str">
            <v>روضه</v>
          </cell>
          <cell r="E1327" t="str">
            <v>أنثى</v>
          </cell>
          <cell r="F1327" t="str">
            <v>دمشق</v>
          </cell>
          <cell r="G1327">
            <v>34345</v>
          </cell>
          <cell r="H1327" t="str">
            <v>العربية السورية</v>
          </cell>
          <cell r="I1327" t="str">
            <v>الرابعة</v>
          </cell>
          <cell r="J1327" t="str">
            <v>علمي</v>
          </cell>
          <cell r="K1327" t="str">
            <v/>
          </cell>
          <cell r="Q1327" t="str">
            <v/>
          </cell>
          <cell r="R1327" t="str">
            <v>Layla</v>
          </cell>
          <cell r="S1327" t="str">
            <v>MHD Yasin</v>
          </cell>
          <cell r="T1327" t="str">
            <v>Raouda</v>
          </cell>
          <cell r="U1327" t="str">
            <v>DAMASCUS</v>
          </cell>
          <cell r="V1327" t="str">
            <v/>
          </cell>
          <cell r="W1327" t="str">
            <v/>
          </cell>
          <cell r="X1327" t="str">
            <v/>
          </cell>
          <cell r="Y1327" t="str">
            <v/>
          </cell>
          <cell r="Z1327" t="str">
            <v/>
          </cell>
          <cell r="AA1327" t="str">
            <v/>
          </cell>
          <cell r="AB1327" t="str">
            <v/>
          </cell>
          <cell r="AC1327" t="str">
            <v/>
          </cell>
        </row>
        <row r="1328">
          <cell r="A1328">
            <v>523655</v>
          </cell>
          <cell r="B1328" t="str">
            <v>ليلى عزاوي</v>
          </cell>
          <cell r="C1328" t="str">
            <v>جاسم</v>
          </cell>
          <cell r="D1328" t="str">
            <v>ريشة</v>
          </cell>
          <cell r="E1328" t="str">
            <v>أنثى</v>
          </cell>
          <cell r="F1328" t="str">
            <v>الكويت</v>
          </cell>
          <cell r="G1328" t="str">
            <v>6/7/1989</v>
          </cell>
          <cell r="H1328" t="str">
            <v>العربية السورية</v>
          </cell>
          <cell r="I1328" t="str">
            <v>الرابعة</v>
          </cell>
          <cell r="J1328" t="str">
            <v>أدبي</v>
          </cell>
          <cell r="K1328" t="str">
            <v>2012</v>
          </cell>
          <cell r="L1328" t="str">
            <v/>
          </cell>
          <cell r="Q1328" t="str">
            <v/>
          </cell>
          <cell r="R1328" t="str">
            <v>LAILA AZZAWI</v>
          </cell>
          <cell r="S1328" t="str">
            <v>JASSEM</v>
          </cell>
          <cell r="T1328" t="str">
            <v>RISHA</v>
          </cell>
          <cell r="U1328" t="str">
            <v>KUWAIT</v>
          </cell>
          <cell r="V1328" t="str">
            <v/>
          </cell>
          <cell r="W1328" t="str">
            <v/>
          </cell>
          <cell r="X1328" t="str">
            <v/>
          </cell>
          <cell r="Y1328" t="str">
            <v/>
          </cell>
          <cell r="Z1328" t="str">
            <v/>
          </cell>
          <cell r="AA1328" t="str">
            <v/>
          </cell>
          <cell r="AB1328" t="str">
            <v/>
          </cell>
          <cell r="AC1328" t="str">
            <v/>
          </cell>
        </row>
        <row r="1329">
          <cell r="A1329">
            <v>523662</v>
          </cell>
          <cell r="B1329" t="str">
            <v>لينا الزعبي</v>
          </cell>
          <cell r="C1329" t="str">
            <v>احمد نشأت</v>
          </cell>
          <cell r="D1329" t="str">
            <v>نجات</v>
          </cell>
          <cell r="E1329" t="str">
            <v>أنثى</v>
          </cell>
          <cell r="F1329" t="str">
            <v>الكويت</v>
          </cell>
          <cell r="G1329">
            <v>28062</v>
          </cell>
          <cell r="H1329" t="str">
            <v>العربية السورية</v>
          </cell>
          <cell r="I1329" t="str">
            <v>الثالثة</v>
          </cell>
          <cell r="J1329" t="str">
            <v>علمي</v>
          </cell>
          <cell r="Q1329" t="str">
            <v/>
          </cell>
          <cell r="R1329" t="str">
            <v>LINA ALZOUBI</v>
          </cell>
          <cell r="S1329" t="str">
            <v>AHMAD NACHAT</v>
          </cell>
          <cell r="T1329" t="str">
            <v>NAJAT</v>
          </cell>
          <cell r="U1329" t="str">
            <v>ALKWEIT</v>
          </cell>
          <cell r="V1329" t="str">
            <v/>
          </cell>
          <cell r="W1329" t="str">
            <v/>
          </cell>
          <cell r="X1329" t="str">
            <v/>
          </cell>
          <cell r="Y1329" t="str">
            <v/>
          </cell>
          <cell r="Z1329" t="str">
            <v/>
          </cell>
          <cell r="AA1329" t="str">
            <v/>
          </cell>
          <cell r="AB1329" t="str">
            <v>م</v>
          </cell>
          <cell r="AC1329" t="str">
            <v/>
          </cell>
        </row>
        <row r="1330">
          <cell r="A1330">
            <v>523666</v>
          </cell>
          <cell r="B1330" t="str">
            <v>لينا واكد</v>
          </cell>
          <cell r="C1330" t="str">
            <v>هيثم</v>
          </cell>
          <cell r="D1330" t="str">
            <v>وفاء</v>
          </cell>
          <cell r="E1330" t="str">
            <v>أنثى</v>
          </cell>
          <cell r="F1330" t="str">
            <v>دمشق</v>
          </cell>
          <cell r="G1330">
            <v>29063</v>
          </cell>
          <cell r="H1330" t="str">
            <v>العربية السورية</v>
          </cell>
          <cell r="I1330" t="str">
            <v>الثالثة</v>
          </cell>
          <cell r="J1330" t="str">
            <v>فنون نسوية</v>
          </cell>
          <cell r="Q1330" t="str">
            <v/>
          </cell>
          <cell r="R1330" t="str">
            <v>LINA WAAKAD</v>
          </cell>
          <cell r="S1330" t="str">
            <v>HAYTHAM</v>
          </cell>
          <cell r="T1330" t="str">
            <v>WAFAA</v>
          </cell>
          <cell r="U1330" t="str">
            <v xml:space="preserve">DAMASCUS </v>
          </cell>
          <cell r="V1330" t="str">
            <v/>
          </cell>
          <cell r="W1330" t="str">
            <v/>
          </cell>
          <cell r="X1330" t="str">
            <v/>
          </cell>
          <cell r="Y1330" t="str">
            <v/>
          </cell>
          <cell r="Z1330" t="str">
            <v/>
          </cell>
          <cell r="AA1330" t="str">
            <v/>
          </cell>
          <cell r="AB1330" t="str">
            <v/>
          </cell>
          <cell r="AC1330" t="str">
            <v/>
          </cell>
        </row>
        <row r="1331">
          <cell r="A1331">
            <v>523688</v>
          </cell>
          <cell r="B1331" t="str">
            <v>محمد خليل الحاج علي</v>
          </cell>
          <cell r="C1331" t="str">
            <v>نضال</v>
          </cell>
          <cell r="D1331" t="str">
            <v>تركيه</v>
          </cell>
          <cell r="E1331" t="str">
            <v>ذكر</v>
          </cell>
          <cell r="F1331" t="str">
            <v>درعا</v>
          </cell>
          <cell r="G1331">
            <v>35321</v>
          </cell>
          <cell r="H1331" t="str">
            <v>العربية السورية</v>
          </cell>
          <cell r="I1331" t="str">
            <v>الرابعة</v>
          </cell>
          <cell r="J1331" t="str">
            <v>أدبي</v>
          </cell>
          <cell r="Q1331" t="str">
            <v/>
          </cell>
          <cell r="R1331" t="str">
            <v>MHD KHALIL ALHAJ ALI</v>
          </cell>
          <cell r="S1331" t="str">
            <v>NEDAL</v>
          </cell>
          <cell r="T1331" t="str">
            <v>TURKEHA</v>
          </cell>
          <cell r="U1331" t="str">
            <v>DARAA</v>
          </cell>
          <cell r="V1331" t="str">
            <v/>
          </cell>
          <cell r="W1331" t="str">
            <v/>
          </cell>
          <cell r="X1331" t="str">
            <v/>
          </cell>
          <cell r="Y1331" t="str">
            <v/>
          </cell>
          <cell r="Z1331" t="str">
            <v/>
          </cell>
          <cell r="AA1331" t="str">
            <v/>
          </cell>
          <cell r="AB1331" t="str">
            <v/>
          </cell>
          <cell r="AC1331" t="str">
            <v/>
          </cell>
        </row>
        <row r="1332">
          <cell r="A1332">
            <v>523693</v>
          </cell>
          <cell r="B1332" t="str">
            <v>مرام البردقاني</v>
          </cell>
          <cell r="C1332" t="str">
            <v>محمد بسام</v>
          </cell>
          <cell r="D1332" t="str">
            <v>هيفاء</v>
          </cell>
          <cell r="E1332" t="str">
            <v>انثى</v>
          </cell>
          <cell r="F1332" t="str">
            <v>دمشق</v>
          </cell>
          <cell r="G1332">
            <v>35065</v>
          </cell>
          <cell r="H1332" t="str">
            <v>العربية السورية</v>
          </cell>
          <cell r="I1332" t="str">
            <v>الثانية</v>
          </cell>
          <cell r="J1332" t="str">
            <v>علمي</v>
          </cell>
        </row>
        <row r="1333">
          <cell r="A1333">
            <v>523695</v>
          </cell>
          <cell r="B1333" t="str">
            <v>مرام المحمد</v>
          </cell>
          <cell r="C1333" t="str">
            <v>احمد</v>
          </cell>
          <cell r="D1333" t="str">
            <v>نهاد</v>
          </cell>
          <cell r="E1333" t="str">
            <v>أنثى</v>
          </cell>
          <cell r="F1333" t="str">
            <v>حماه</v>
          </cell>
          <cell r="G1333">
            <v>34401</v>
          </cell>
          <cell r="H1333" t="str">
            <v>العربية السورية</v>
          </cell>
          <cell r="I1333" t="str">
            <v>الرابعة</v>
          </cell>
          <cell r="J1333" t="str">
            <v>أدبي</v>
          </cell>
          <cell r="Q1333" t="str">
            <v/>
          </cell>
          <cell r="R1333" t="str">
            <v>maram almohammad</v>
          </cell>
          <cell r="S1333" t="str">
            <v>ahmad</v>
          </cell>
          <cell r="T1333" t="str">
            <v>nohad</v>
          </cell>
          <cell r="U1333" t="str">
            <v>hama</v>
          </cell>
          <cell r="V1333" t="str">
            <v/>
          </cell>
          <cell r="W1333" t="str">
            <v/>
          </cell>
          <cell r="X1333" t="str">
            <v/>
          </cell>
          <cell r="Y1333" t="str">
            <v/>
          </cell>
          <cell r="Z1333" t="str">
            <v/>
          </cell>
          <cell r="AA1333" t="str">
            <v/>
          </cell>
          <cell r="AB1333" t="str">
            <v/>
          </cell>
          <cell r="AC1333" t="str">
            <v/>
          </cell>
        </row>
        <row r="1334">
          <cell r="A1334">
            <v>523697</v>
          </cell>
          <cell r="B1334" t="str">
            <v>مرام بريك</v>
          </cell>
          <cell r="C1334" t="str">
            <v>عماد</v>
          </cell>
          <cell r="D1334" t="str">
            <v>ناديا</v>
          </cell>
          <cell r="E1334" t="str">
            <v>أنثى</v>
          </cell>
          <cell r="F1334" t="str">
            <v>وقم</v>
          </cell>
          <cell r="G1334">
            <v>34702</v>
          </cell>
          <cell r="H1334" t="str">
            <v>العربية السورية</v>
          </cell>
          <cell r="I1334" t="str">
            <v>الرابعة</v>
          </cell>
          <cell r="J1334" t="str">
            <v>فنون نسوية</v>
          </cell>
          <cell r="L1334" t="str">
            <v>السويداء</v>
          </cell>
          <cell r="Q1334" t="str">
            <v/>
          </cell>
          <cell r="R1334" t="str">
            <v>maram brek</v>
          </cell>
          <cell r="S1334" t="str">
            <v>emad</v>
          </cell>
          <cell r="T1334" t="str">
            <v>nadya</v>
          </cell>
          <cell r="U1334" t="str">
            <v>swaida</v>
          </cell>
          <cell r="V1334" t="str">
            <v/>
          </cell>
          <cell r="W1334" t="str">
            <v/>
          </cell>
          <cell r="X1334" t="str">
            <v/>
          </cell>
          <cell r="Y1334" t="str">
            <v/>
          </cell>
          <cell r="Z1334" t="str">
            <v/>
          </cell>
          <cell r="AA1334" t="str">
            <v/>
          </cell>
          <cell r="AB1334" t="str">
            <v/>
          </cell>
          <cell r="AC1334" t="str">
            <v/>
          </cell>
        </row>
        <row r="1335">
          <cell r="A1335">
            <v>523698</v>
          </cell>
          <cell r="B1335" t="str">
            <v>مرام رزق</v>
          </cell>
          <cell r="C1335" t="str">
            <v>حسان</v>
          </cell>
          <cell r="D1335" t="str">
            <v>هدى</v>
          </cell>
          <cell r="E1335" t="str">
            <v>أنثى</v>
          </cell>
          <cell r="F1335" t="str">
            <v>صحنايا</v>
          </cell>
          <cell r="G1335">
            <v>35823</v>
          </cell>
          <cell r="H1335" t="str">
            <v>العربية السورية</v>
          </cell>
          <cell r="I1335" t="str">
            <v>الثالثة</v>
          </cell>
          <cell r="J1335" t="str">
            <v>علمي</v>
          </cell>
          <cell r="K1335" t="str">
            <v/>
          </cell>
          <cell r="Q1335" t="str">
            <v/>
          </cell>
          <cell r="R1335" t="str">
            <v>MARAM REZK</v>
          </cell>
          <cell r="S1335" t="str">
            <v>HASAN</v>
          </cell>
          <cell r="T1335" t="str">
            <v>HODA</v>
          </cell>
          <cell r="U1335" t="str">
            <v>SEHNAYA</v>
          </cell>
          <cell r="V1335" t="str">
            <v/>
          </cell>
          <cell r="W1335" t="str">
            <v/>
          </cell>
          <cell r="X1335" t="str">
            <v/>
          </cell>
          <cell r="Y1335" t="str">
            <v/>
          </cell>
          <cell r="Z1335" t="str">
            <v/>
          </cell>
          <cell r="AA1335" t="str">
            <v/>
          </cell>
          <cell r="AB1335" t="str">
            <v/>
          </cell>
          <cell r="AC1335" t="str">
            <v/>
          </cell>
        </row>
        <row r="1336">
          <cell r="A1336">
            <v>523699</v>
          </cell>
          <cell r="B1336" t="str">
            <v>مرام عامر</v>
          </cell>
          <cell r="C1336" t="str">
            <v>تيسير</v>
          </cell>
          <cell r="D1336" t="str">
            <v>نجاح</v>
          </cell>
          <cell r="E1336" t="str">
            <v/>
          </cell>
          <cell r="F1336" t="str">
            <v/>
          </cell>
          <cell r="G1336" t="str">
            <v/>
          </cell>
          <cell r="I1336" t="str">
            <v>الثانية</v>
          </cell>
          <cell r="K1336" t="str">
            <v/>
          </cell>
          <cell r="L1336" t="str">
            <v/>
          </cell>
          <cell r="M1336" t="str">
            <v/>
          </cell>
          <cell r="Q1336" t="str">
            <v/>
          </cell>
          <cell r="R1336" t="str">
            <v/>
          </cell>
          <cell r="S1336" t="str">
            <v/>
          </cell>
          <cell r="T1336" t="str">
            <v/>
          </cell>
          <cell r="U1336" t="str">
            <v/>
          </cell>
          <cell r="V1336" t="str">
            <v/>
          </cell>
          <cell r="W1336" t="str">
            <v/>
          </cell>
          <cell r="X1336" t="str">
            <v/>
          </cell>
          <cell r="Y1336" t="str">
            <v/>
          </cell>
          <cell r="Z1336" t="str">
            <v/>
          </cell>
          <cell r="AA1336" t="str">
            <v/>
          </cell>
          <cell r="AB1336" t="str">
            <v>م</v>
          </cell>
          <cell r="AC1336" t="str">
            <v/>
          </cell>
        </row>
        <row r="1337">
          <cell r="A1337">
            <v>523702</v>
          </cell>
          <cell r="B1337" t="str">
            <v>مرح الجباعي</v>
          </cell>
          <cell r="C1337" t="str">
            <v>فداء</v>
          </cell>
          <cell r="D1337" t="str">
            <v>سماح</v>
          </cell>
          <cell r="E1337" t="str">
            <v>أنثى</v>
          </cell>
          <cell r="F1337" t="str">
            <v>دمشق</v>
          </cell>
          <cell r="G1337" t="str">
            <v>5/19/1997</v>
          </cell>
          <cell r="H1337" t="str">
            <v>العربية السورية</v>
          </cell>
          <cell r="I1337" t="str">
            <v>الثالثة</v>
          </cell>
          <cell r="J1337" t="str">
            <v>فنون نسوية</v>
          </cell>
          <cell r="K1337" t="str">
            <v>2018</v>
          </cell>
          <cell r="L1337" t="str">
            <v>السويداء</v>
          </cell>
          <cell r="Q1337" t="str">
            <v/>
          </cell>
          <cell r="R1337" t="str">
            <v>MARAH ALJBAEE</v>
          </cell>
          <cell r="S1337" t="str">
            <v>FEDAA</v>
          </cell>
          <cell r="T1337" t="str">
            <v>SAMAH</v>
          </cell>
          <cell r="U1337" t="str">
            <v>DAMASCUS</v>
          </cell>
          <cell r="V1337" t="str">
            <v/>
          </cell>
          <cell r="W1337" t="str">
            <v/>
          </cell>
          <cell r="X1337" t="str">
            <v/>
          </cell>
          <cell r="Y1337" t="str">
            <v/>
          </cell>
          <cell r="Z1337" t="str">
            <v/>
          </cell>
          <cell r="AA1337" t="str">
            <v/>
          </cell>
          <cell r="AB1337" t="str">
            <v>م</v>
          </cell>
          <cell r="AC1337" t="str">
            <v/>
          </cell>
        </row>
        <row r="1338">
          <cell r="A1338">
            <v>523713</v>
          </cell>
          <cell r="B1338" t="str">
            <v>مرح صوان</v>
          </cell>
          <cell r="C1338" t="str">
            <v>احمد</v>
          </cell>
          <cell r="D1338" t="str">
            <v>سعاد</v>
          </cell>
          <cell r="E1338" t="str">
            <v>أنثى</v>
          </cell>
          <cell r="F1338" t="str">
            <v xml:space="preserve">سرغايا </v>
          </cell>
          <cell r="G1338">
            <v>35065</v>
          </cell>
          <cell r="H1338" t="str">
            <v>العربية السورية</v>
          </cell>
          <cell r="I1338" t="str">
            <v>الثالثة</v>
          </cell>
          <cell r="J1338" t="str">
            <v>أدبي</v>
          </cell>
          <cell r="K1338">
            <v>2014</v>
          </cell>
          <cell r="Q1338" t="str">
            <v/>
          </cell>
          <cell r="R1338" t="str">
            <v>marah saowan</v>
          </cell>
          <cell r="S1338" t="str">
            <v>ahmad</v>
          </cell>
          <cell r="T1338" t="str">
            <v>souaad</v>
          </cell>
          <cell r="U1338" t="str">
            <v>DAMASCUS</v>
          </cell>
          <cell r="V1338" t="str">
            <v/>
          </cell>
          <cell r="W1338" t="str">
            <v/>
          </cell>
          <cell r="X1338" t="str">
            <v/>
          </cell>
          <cell r="Y1338" t="str">
            <v/>
          </cell>
          <cell r="Z1338" t="str">
            <v/>
          </cell>
          <cell r="AA1338" t="str">
            <v/>
          </cell>
          <cell r="AB1338" t="str">
            <v/>
          </cell>
          <cell r="AC1338" t="str">
            <v/>
          </cell>
        </row>
        <row r="1339">
          <cell r="A1339">
            <v>523714</v>
          </cell>
          <cell r="B1339" t="str">
            <v>مرح فلوح</v>
          </cell>
          <cell r="C1339" t="str">
            <v>جوهر</v>
          </cell>
          <cell r="D1339" t="str">
            <v>منى</v>
          </cell>
          <cell r="E1339" t="str">
            <v>أنثى</v>
          </cell>
          <cell r="F1339" t="str">
            <v>دمشق</v>
          </cell>
          <cell r="G1339">
            <v>34474</v>
          </cell>
          <cell r="H1339" t="str">
            <v>العربية السورية</v>
          </cell>
          <cell r="I1339" t="str">
            <v>الرابعة</v>
          </cell>
          <cell r="J1339" t="str">
            <v>أدبي</v>
          </cell>
          <cell r="Q1339" t="str">
            <v/>
          </cell>
          <cell r="R1339" t="str">
            <v>MARAH FALLOUH</v>
          </cell>
          <cell r="S1339" t="str">
            <v>JOUHAR</v>
          </cell>
          <cell r="T1339" t="str">
            <v>MOUNA</v>
          </cell>
          <cell r="U1339" t="str">
            <v>DAMASCUS</v>
          </cell>
          <cell r="V1339" t="str">
            <v/>
          </cell>
          <cell r="W1339" t="str">
            <v/>
          </cell>
          <cell r="X1339" t="str">
            <v/>
          </cell>
          <cell r="Y1339" t="str">
            <v/>
          </cell>
          <cell r="Z1339" t="str">
            <v/>
          </cell>
          <cell r="AA1339" t="str">
            <v/>
          </cell>
          <cell r="AB1339" t="str">
            <v/>
          </cell>
          <cell r="AC1339" t="str">
            <v/>
          </cell>
        </row>
        <row r="1340">
          <cell r="A1340">
            <v>523719</v>
          </cell>
          <cell r="B1340" t="str">
            <v>مروة الفحل</v>
          </cell>
          <cell r="C1340" t="str">
            <v>علي</v>
          </cell>
          <cell r="D1340" t="str">
            <v>مريم</v>
          </cell>
          <cell r="E1340" t="str">
            <v>أنثى</v>
          </cell>
          <cell r="F1340" t="str">
            <v>دمشق</v>
          </cell>
          <cell r="G1340">
            <v>31223</v>
          </cell>
          <cell r="H1340" t="str">
            <v>العربية السورية</v>
          </cell>
          <cell r="I1340" t="str">
            <v>الرابعة</v>
          </cell>
          <cell r="J1340" t="str">
            <v>فنون نسوية</v>
          </cell>
          <cell r="Q1340" t="str">
            <v/>
          </cell>
          <cell r="R1340" t="str">
            <v>Marwa Alfahal</v>
          </cell>
          <cell r="S1340" t="str">
            <v>Ali</v>
          </cell>
          <cell r="T1340" t="str">
            <v>Maream</v>
          </cell>
          <cell r="U1340" t="str">
            <v>Damascus</v>
          </cell>
          <cell r="V1340" t="str">
            <v/>
          </cell>
          <cell r="W1340" t="str">
            <v/>
          </cell>
          <cell r="X1340" t="str">
            <v/>
          </cell>
          <cell r="Y1340" t="str">
            <v/>
          </cell>
          <cell r="Z1340" t="str">
            <v/>
          </cell>
          <cell r="AA1340" t="str">
            <v/>
          </cell>
          <cell r="AB1340" t="str">
            <v/>
          </cell>
          <cell r="AC1340" t="str">
            <v/>
          </cell>
        </row>
        <row r="1341">
          <cell r="A1341">
            <v>523720</v>
          </cell>
          <cell r="B1341" t="str">
            <v>مروة أبوراس</v>
          </cell>
          <cell r="C1341" t="str">
            <v>محمدوليد</v>
          </cell>
          <cell r="D1341" t="str">
            <v>دلال</v>
          </cell>
          <cell r="E1341" t="str">
            <v>أنثى</v>
          </cell>
          <cell r="F1341" t="str">
            <v>تبوك</v>
          </cell>
          <cell r="G1341">
            <v>31894</v>
          </cell>
          <cell r="H1341" t="str">
            <v>العربية السورية</v>
          </cell>
          <cell r="I1341" t="str">
            <v>الرابعة</v>
          </cell>
          <cell r="J1341" t="str">
            <v>أدبي</v>
          </cell>
          <cell r="Q1341" t="str">
            <v/>
          </cell>
          <cell r="R1341" t="str">
            <v>Marwa Abo Raas</v>
          </cell>
          <cell r="S1341" t="str">
            <v>Mohmad Waled</v>
          </cell>
          <cell r="T1341" t="str">
            <v>Dalal</v>
          </cell>
          <cell r="U1341" t="str">
            <v>Tabok</v>
          </cell>
          <cell r="V1341" t="str">
            <v/>
          </cell>
          <cell r="W1341" t="str">
            <v/>
          </cell>
          <cell r="X1341" t="str">
            <v/>
          </cell>
          <cell r="Y1341" t="str">
            <v/>
          </cell>
          <cell r="Z1341" t="str">
            <v/>
          </cell>
          <cell r="AA1341" t="str">
            <v/>
          </cell>
          <cell r="AB1341" t="str">
            <v/>
          </cell>
          <cell r="AC1341" t="str">
            <v/>
          </cell>
        </row>
        <row r="1342">
          <cell r="A1342">
            <v>523723</v>
          </cell>
          <cell r="B1342" t="str">
            <v>مروه حميدي</v>
          </cell>
          <cell r="C1342" t="str">
            <v>كدرم</v>
          </cell>
          <cell r="D1342" t="str">
            <v>ثريا</v>
          </cell>
          <cell r="E1342" t="str">
            <v>أنثى</v>
          </cell>
          <cell r="F1342" t="str">
            <v xml:space="preserve">دوما </v>
          </cell>
          <cell r="G1342">
            <v>34242</v>
          </cell>
          <cell r="H1342" t="str">
            <v>العربية السورية</v>
          </cell>
          <cell r="I1342" t="str">
            <v>الثانية</v>
          </cell>
          <cell r="J1342" t="str">
            <v>فنون نسوية</v>
          </cell>
          <cell r="K1342">
            <v>2014</v>
          </cell>
        </row>
        <row r="1343">
          <cell r="A1343">
            <v>523729</v>
          </cell>
          <cell r="B1343" t="str">
            <v>مريم ابو عوده</v>
          </cell>
          <cell r="C1343" t="str">
            <v>احمد</v>
          </cell>
          <cell r="D1343" t="str">
            <v>حمده</v>
          </cell>
          <cell r="E1343" t="str">
            <v>أنثى</v>
          </cell>
          <cell r="F1343" t="str">
            <v>العاليه</v>
          </cell>
          <cell r="G1343">
            <v>33852</v>
          </cell>
          <cell r="H1343" t="str">
            <v>العربية السورية</v>
          </cell>
          <cell r="I1343" t="str">
            <v>الثالثة</v>
          </cell>
          <cell r="J1343" t="str">
            <v>أدبي</v>
          </cell>
          <cell r="K1343" t="str">
            <v/>
          </cell>
          <cell r="Q1343" t="str">
            <v/>
          </cell>
          <cell r="R1343" t="str">
            <v>MAREAM ABO ODEH</v>
          </cell>
          <cell r="S1343" t="str">
            <v>AHMAD</v>
          </cell>
          <cell r="T1343" t="str">
            <v>HAMDA</v>
          </cell>
          <cell r="U1343" t="str">
            <v>DARAA</v>
          </cell>
          <cell r="V1343" t="str">
            <v/>
          </cell>
          <cell r="W1343" t="str">
            <v/>
          </cell>
          <cell r="X1343" t="str">
            <v/>
          </cell>
          <cell r="Y1343" t="str">
            <v/>
          </cell>
          <cell r="Z1343" t="str">
            <v/>
          </cell>
          <cell r="AA1343" t="str">
            <v/>
          </cell>
          <cell r="AB1343" t="str">
            <v/>
          </cell>
          <cell r="AC1343" t="str">
            <v/>
          </cell>
        </row>
        <row r="1344">
          <cell r="A1344">
            <v>523732</v>
          </cell>
          <cell r="B1344" t="str">
            <v>مريم البطش</v>
          </cell>
          <cell r="C1344" t="str">
            <v>مطانس</v>
          </cell>
          <cell r="D1344" t="str">
            <v>سعاد</v>
          </cell>
          <cell r="E1344" t="str">
            <v>انثى</v>
          </cell>
          <cell r="F1344" t="str">
            <v>النبك</v>
          </cell>
          <cell r="G1344">
            <v>33647</v>
          </cell>
          <cell r="H1344" t="str">
            <v>العربية السورية</v>
          </cell>
          <cell r="I1344" t="str">
            <v>الثالثة حديث</v>
          </cell>
          <cell r="J1344" t="str">
            <v>علمي</v>
          </cell>
          <cell r="K1344">
            <v>2012</v>
          </cell>
          <cell r="Q1344" t="str">
            <v/>
          </cell>
          <cell r="R1344" t="str">
            <v>mariam albatsh</v>
          </cell>
          <cell r="S1344" t="str">
            <v>mtanes</v>
          </cell>
          <cell r="T1344" t="str">
            <v>souad</v>
          </cell>
          <cell r="U1344" t="str">
            <v>damas</v>
          </cell>
        </row>
        <row r="1345">
          <cell r="A1345">
            <v>523737</v>
          </cell>
          <cell r="B1345" t="str">
            <v>مريم الشحادات</v>
          </cell>
          <cell r="C1345" t="str">
            <v>ماجد</v>
          </cell>
          <cell r="D1345" t="str">
            <v>مها</v>
          </cell>
          <cell r="E1345" t="str">
            <v>أنثى</v>
          </cell>
          <cell r="F1345" t="str">
            <v>مشفى درعا</v>
          </cell>
          <cell r="G1345">
            <v>35680</v>
          </cell>
          <cell r="H1345" t="str">
            <v>العربية السورية</v>
          </cell>
          <cell r="I1345" t="str">
            <v>الرابعة</v>
          </cell>
          <cell r="J1345" t="str">
            <v>علمي</v>
          </cell>
          <cell r="K1345" t="str">
            <v/>
          </cell>
          <cell r="Q1345" t="str">
            <v/>
          </cell>
          <cell r="R1345" t="str">
            <v>MAREAM ALSHHADAT</v>
          </cell>
          <cell r="S1345" t="str">
            <v>MAJED</v>
          </cell>
          <cell r="T1345" t="str">
            <v>SUHA</v>
          </cell>
          <cell r="U1345" t="str">
            <v>DARAA</v>
          </cell>
          <cell r="V1345" t="str">
            <v/>
          </cell>
          <cell r="W1345" t="str">
            <v/>
          </cell>
          <cell r="X1345" t="str">
            <v/>
          </cell>
          <cell r="Y1345" t="str">
            <v/>
          </cell>
          <cell r="Z1345" t="str">
            <v/>
          </cell>
          <cell r="AA1345" t="str">
            <v/>
          </cell>
          <cell r="AB1345" t="str">
            <v/>
          </cell>
          <cell r="AC1345" t="str">
            <v/>
          </cell>
        </row>
        <row r="1346">
          <cell r="A1346">
            <v>523738</v>
          </cell>
          <cell r="B1346" t="str">
            <v>مريم الشمالي</v>
          </cell>
          <cell r="C1346" t="str">
            <v>مصطفى</v>
          </cell>
          <cell r="D1346" t="str">
            <v>انتصار</v>
          </cell>
          <cell r="E1346" t="str">
            <v>أنثى</v>
          </cell>
          <cell r="F1346" t="str">
            <v>بويضة</v>
          </cell>
          <cell r="G1346">
            <v>33687</v>
          </cell>
          <cell r="H1346" t="str">
            <v>العربية السورية</v>
          </cell>
          <cell r="I1346" t="str">
            <v>الثالثة</v>
          </cell>
          <cell r="J1346" t="str">
            <v>فنون نسوية</v>
          </cell>
          <cell r="Q1346" t="str">
            <v/>
          </cell>
          <cell r="R1346" t="str">
            <v>Maryan Alshemale</v>
          </cell>
          <cell r="S1346" t="str">
            <v>Mostfa</v>
          </cell>
          <cell r="T1346" t="str">
            <v>Entsar</v>
          </cell>
          <cell r="U1346" t="str">
            <v>Boeda</v>
          </cell>
          <cell r="V1346" t="str">
            <v/>
          </cell>
          <cell r="W1346" t="str">
            <v/>
          </cell>
          <cell r="X1346" t="str">
            <v/>
          </cell>
          <cell r="Y1346" t="str">
            <v/>
          </cell>
          <cell r="Z1346" t="str">
            <v/>
          </cell>
          <cell r="AA1346" t="str">
            <v/>
          </cell>
          <cell r="AB1346" t="str">
            <v/>
          </cell>
          <cell r="AC1346" t="str">
            <v/>
          </cell>
        </row>
        <row r="1347">
          <cell r="A1347">
            <v>523740</v>
          </cell>
          <cell r="B1347" t="str">
            <v>مريم أباظة</v>
          </cell>
          <cell r="C1347" t="str">
            <v>رضوان</v>
          </cell>
          <cell r="D1347" t="str">
            <v>سهام</v>
          </cell>
          <cell r="E1347" t="str">
            <v>أنثى</v>
          </cell>
          <cell r="F1347" t="str">
            <v>حمص</v>
          </cell>
          <cell r="G1347">
            <v>31637</v>
          </cell>
          <cell r="H1347" t="str">
            <v>العربية السورية</v>
          </cell>
          <cell r="I1347" t="str">
            <v>الرابعة</v>
          </cell>
          <cell r="J1347" t="str">
            <v>أدبي</v>
          </cell>
          <cell r="K1347" t="str">
            <v/>
          </cell>
          <cell r="Q1347" t="str">
            <v/>
          </cell>
          <cell r="R1347" t="str">
            <v>MARIAM ABAZA</v>
          </cell>
          <cell r="S1347" t="str">
            <v>REDWAN</v>
          </cell>
          <cell r="T1347" t="str">
            <v>SEHAM</v>
          </cell>
          <cell r="U1347" t="str">
            <v>HOMS</v>
          </cell>
          <cell r="V1347" t="str">
            <v/>
          </cell>
          <cell r="W1347" t="str">
            <v/>
          </cell>
          <cell r="X1347" t="str">
            <v/>
          </cell>
          <cell r="Y1347" t="str">
            <v/>
          </cell>
          <cell r="Z1347" t="str">
            <v/>
          </cell>
          <cell r="AA1347" t="str">
            <v/>
          </cell>
          <cell r="AB1347" t="str">
            <v/>
          </cell>
          <cell r="AC1347" t="str">
            <v/>
          </cell>
        </row>
        <row r="1348">
          <cell r="A1348">
            <v>523741</v>
          </cell>
          <cell r="B1348" t="str">
            <v>مريم برغلة</v>
          </cell>
          <cell r="C1348" t="str">
            <v>ياسر</v>
          </cell>
          <cell r="D1348" t="str">
            <v>نعمت</v>
          </cell>
          <cell r="E1348" t="str">
            <v>أنثى</v>
          </cell>
          <cell r="F1348" t="str">
            <v>التل</v>
          </cell>
          <cell r="G1348">
            <v>34034</v>
          </cell>
          <cell r="H1348" t="str">
            <v>العربية السورية</v>
          </cell>
          <cell r="I1348" t="str">
            <v>الثالثة</v>
          </cell>
          <cell r="J1348" t="str">
            <v>فنون نسوية</v>
          </cell>
          <cell r="K1348">
            <v>2012</v>
          </cell>
          <cell r="Q1348" t="str">
            <v/>
          </cell>
          <cell r="R1348" t="str">
            <v>MAREIAM BRGHLA</v>
          </cell>
          <cell r="S1348" t="str">
            <v>YASIEN</v>
          </cell>
          <cell r="T1348" t="str">
            <v>NEMAT</v>
          </cell>
          <cell r="U1348" t="str">
            <v>DAMASCUS</v>
          </cell>
          <cell r="V1348" t="str">
            <v/>
          </cell>
          <cell r="W1348" t="str">
            <v/>
          </cell>
          <cell r="X1348" t="str">
            <v/>
          </cell>
          <cell r="Y1348" t="str">
            <v/>
          </cell>
          <cell r="Z1348" t="str">
            <v/>
          </cell>
          <cell r="AA1348" t="str">
            <v/>
          </cell>
          <cell r="AB1348" t="str">
            <v/>
          </cell>
          <cell r="AC1348" t="str">
            <v/>
          </cell>
        </row>
        <row r="1349">
          <cell r="A1349">
            <v>523747</v>
          </cell>
          <cell r="B1349" t="str">
            <v>ملاذ بغدادي</v>
          </cell>
          <cell r="C1349" t="str">
            <v>محمد عاطف</v>
          </cell>
          <cell r="D1349" t="str">
            <v>غاده</v>
          </cell>
          <cell r="E1349" t="str">
            <v>أنثى</v>
          </cell>
          <cell r="F1349" t="str">
            <v>دمشق</v>
          </cell>
          <cell r="G1349">
            <v>31164</v>
          </cell>
          <cell r="H1349" t="str">
            <v>العربية السورية</v>
          </cell>
          <cell r="I1349" t="str">
            <v>الثالثة</v>
          </cell>
          <cell r="J1349" t="str">
            <v>علمي</v>
          </cell>
          <cell r="Q1349" t="str">
            <v/>
          </cell>
          <cell r="R1349" t="str">
            <v>MALATH BAGHDADI</v>
          </cell>
          <cell r="S1349" t="str">
            <v>MOUHMAD ATEF</v>
          </cell>
          <cell r="T1349" t="str">
            <v>GHADA</v>
          </cell>
          <cell r="U1349" t="str">
            <v>DAMASCUS</v>
          </cell>
          <cell r="V1349" t="str">
            <v/>
          </cell>
          <cell r="W1349" t="str">
            <v/>
          </cell>
          <cell r="X1349" t="str">
            <v/>
          </cell>
          <cell r="Y1349" t="str">
            <v/>
          </cell>
          <cell r="Z1349" t="str">
            <v/>
          </cell>
          <cell r="AA1349" t="str">
            <v/>
          </cell>
          <cell r="AB1349" t="str">
            <v/>
          </cell>
          <cell r="AC1349" t="str">
            <v/>
          </cell>
        </row>
        <row r="1350">
          <cell r="A1350">
            <v>523750</v>
          </cell>
          <cell r="B1350" t="str">
            <v>ملك مصمص</v>
          </cell>
          <cell r="C1350" t="str">
            <v>محمد</v>
          </cell>
          <cell r="D1350" t="str">
            <v>امنه</v>
          </cell>
          <cell r="E1350" t="str">
            <v>أنثى</v>
          </cell>
          <cell r="F1350" t="str">
            <v>بنغازي</v>
          </cell>
          <cell r="G1350" t="str">
            <v>1/29/1975</v>
          </cell>
          <cell r="H1350" t="str">
            <v>العربية السورية</v>
          </cell>
          <cell r="I1350" t="str">
            <v>الرابعة</v>
          </cell>
          <cell r="J1350" t="str">
            <v>فنون نسوية</v>
          </cell>
          <cell r="K1350" t="str">
            <v>1998</v>
          </cell>
          <cell r="L1350" t="str">
            <v>ريف دمشق</v>
          </cell>
          <cell r="Q1350" t="str">
            <v/>
          </cell>
          <cell r="R1350" t="str">
            <v>malak masmas</v>
          </cell>
          <cell r="S1350" t="str">
            <v>mohammad</v>
          </cell>
          <cell r="T1350" t="str">
            <v>aamnah</v>
          </cell>
          <cell r="U1350" t="str">
            <v>banghaze</v>
          </cell>
          <cell r="V1350" t="str">
            <v/>
          </cell>
          <cell r="W1350" t="str">
            <v/>
          </cell>
          <cell r="X1350" t="str">
            <v/>
          </cell>
          <cell r="Y1350" t="str">
            <v/>
          </cell>
          <cell r="Z1350" t="str">
            <v/>
          </cell>
          <cell r="AA1350" t="str">
            <v/>
          </cell>
          <cell r="AB1350" t="str">
            <v/>
          </cell>
          <cell r="AC1350" t="str">
            <v/>
          </cell>
        </row>
        <row r="1351">
          <cell r="A1351">
            <v>523756</v>
          </cell>
          <cell r="B1351" t="str">
            <v>منال الحاجي</v>
          </cell>
          <cell r="C1351" t="str">
            <v>عمر</v>
          </cell>
          <cell r="D1351" t="str">
            <v>فاطمه</v>
          </cell>
          <cell r="E1351" t="str">
            <v>أنثى</v>
          </cell>
          <cell r="F1351" t="str">
            <v>راس المعرة</v>
          </cell>
          <cell r="G1351">
            <v>35800</v>
          </cell>
          <cell r="H1351" t="str">
            <v>العربية السورية</v>
          </cell>
          <cell r="I1351" t="str">
            <v>الثالثة</v>
          </cell>
          <cell r="J1351" t="str">
            <v>علمي</v>
          </cell>
          <cell r="K1351">
            <v>2016</v>
          </cell>
          <cell r="Q1351" t="str">
            <v/>
          </cell>
          <cell r="R1351" t="str">
            <v>MANAL ALHAJE</v>
          </cell>
          <cell r="S1351" t="str">
            <v>OMAR</v>
          </cell>
          <cell r="T1351" t="str">
            <v>FATEMA</v>
          </cell>
          <cell r="U1351" t="str">
            <v>DAMASCUS</v>
          </cell>
          <cell r="V1351" t="str">
            <v/>
          </cell>
          <cell r="W1351" t="str">
            <v/>
          </cell>
          <cell r="X1351" t="str">
            <v/>
          </cell>
          <cell r="Y1351" t="str">
            <v>م</v>
          </cell>
          <cell r="Z1351" t="str">
            <v>م</v>
          </cell>
          <cell r="AA1351" t="str">
            <v>م</v>
          </cell>
          <cell r="AB1351" t="str">
            <v>م</v>
          </cell>
          <cell r="AC1351" t="str">
            <v/>
          </cell>
        </row>
        <row r="1352">
          <cell r="A1352">
            <v>523759</v>
          </cell>
          <cell r="B1352" t="str">
            <v>منال سليمان</v>
          </cell>
          <cell r="C1352" t="str">
            <v>رشيد</v>
          </cell>
          <cell r="D1352" t="str">
            <v>عليا</v>
          </cell>
          <cell r="E1352" t="str">
            <v>أنثى</v>
          </cell>
          <cell r="F1352" t="str">
            <v>حماه</v>
          </cell>
          <cell r="G1352">
            <v>31413</v>
          </cell>
          <cell r="H1352" t="str">
            <v>العربية السورية</v>
          </cell>
          <cell r="I1352" t="str">
            <v>الرابعة</v>
          </cell>
          <cell r="J1352" t="str">
            <v>أدبي</v>
          </cell>
          <cell r="Q1352" t="str">
            <v/>
          </cell>
          <cell r="R1352" t="str">
            <v>MANAL SLIMAN</v>
          </cell>
          <cell r="S1352" t="str">
            <v>RASHEED</v>
          </cell>
          <cell r="T1352" t="str">
            <v>ALIA</v>
          </cell>
          <cell r="U1352" t="str">
            <v>HAMA</v>
          </cell>
          <cell r="V1352" t="str">
            <v/>
          </cell>
          <cell r="W1352" t="str">
            <v/>
          </cell>
          <cell r="X1352" t="str">
            <v/>
          </cell>
          <cell r="Y1352" t="str">
            <v/>
          </cell>
          <cell r="Z1352" t="str">
            <v/>
          </cell>
          <cell r="AA1352" t="str">
            <v/>
          </cell>
          <cell r="AB1352" t="str">
            <v/>
          </cell>
          <cell r="AC1352" t="str">
            <v/>
          </cell>
        </row>
        <row r="1353">
          <cell r="A1353">
            <v>523765</v>
          </cell>
          <cell r="B1353" t="str">
            <v>منى الحميد</v>
          </cell>
          <cell r="C1353" t="str">
            <v>عزيز</v>
          </cell>
          <cell r="D1353" t="str">
            <v>منسيه</v>
          </cell>
          <cell r="E1353" t="str">
            <v>أنثى</v>
          </cell>
          <cell r="F1353" t="str">
            <v>هجين</v>
          </cell>
          <cell r="G1353">
            <v>33909</v>
          </cell>
          <cell r="H1353" t="str">
            <v>العربية السورية</v>
          </cell>
          <cell r="I1353" t="str">
            <v>الرابعة</v>
          </cell>
          <cell r="J1353" t="str">
            <v>أدبي</v>
          </cell>
          <cell r="K1353" t="str">
            <v/>
          </cell>
          <cell r="Q1353" t="str">
            <v/>
          </cell>
          <cell r="R1353" t="str">
            <v>MOUNA ALHAMED</v>
          </cell>
          <cell r="S1353" t="str">
            <v>AZEZ</v>
          </cell>
          <cell r="T1353" t="str">
            <v>MANSEHA</v>
          </cell>
          <cell r="U1353" t="str">
            <v>DAMASCUS</v>
          </cell>
          <cell r="V1353" t="str">
            <v/>
          </cell>
          <cell r="W1353" t="str">
            <v/>
          </cell>
          <cell r="X1353" t="str">
            <v/>
          </cell>
          <cell r="Y1353" t="str">
            <v/>
          </cell>
          <cell r="Z1353" t="str">
            <v/>
          </cell>
          <cell r="AA1353" t="str">
            <v/>
          </cell>
          <cell r="AB1353" t="str">
            <v/>
          </cell>
          <cell r="AC1353" t="str">
            <v/>
          </cell>
        </row>
        <row r="1354">
          <cell r="A1354">
            <v>523768</v>
          </cell>
          <cell r="B1354" t="str">
            <v>منى حسواني</v>
          </cell>
          <cell r="C1354" t="str">
            <v>نصوح</v>
          </cell>
          <cell r="D1354" t="str">
            <v>ايمان</v>
          </cell>
          <cell r="E1354" t="str">
            <v>أنثى</v>
          </cell>
          <cell r="F1354" t="str">
            <v>حمص</v>
          </cell>
          <cell r="G1354">
            <v>31778</v>
          </cell>
          <cell r="H1354" t="str">
            <v>العربية السورية</v>
          </cell>
          <cell r="I1354" t="str">
            <v>الرابعة</v>
          </cell>
          <cell r="J1354" t="str">
            <v>فنون نسوية</v>
          </cell>
          <cell r="Q1354" t="str">
            <v/>
          </cell>
          <cell r="R1354" t="str">
            <v>MOUNA HSOANI</v>
          </cell>
          <cell r="S1354" t="str">
            <v>NASOH</v>
          </cell>
          <cell r="T1354" t="str">
            <v>EMAN</v>
          </cell>
          <cell r="U1354" t="str">
            <v>HOMS</v>
          </cell>
          <cell r="V1354" t="str">
            <v/>
          </cell>
          <cell r="W1354" t="str">
            <v/>
          </cell>
          <cell r="X1354" t="str">
            <v/>
          </cell>
          <cell r="Y1354" t="str">
            <v/>
          </cell>
          <cell r="Z1354" t="str">
            <v/>
          </cell>
          <cell r="AA1354" t="str">
            <v/>
          </cell>
          <cell r="AB1354" t="str">
            <v/>
          </cell>
          <cell r="AC1354" t="str">
            <v/>
          </cell>
        </row>
        <row r="1355">
          <cell r="A1355">
            <v>523770</v>
          </cell>
          <cell r="B1355" t="str">
            <v>منى لباد</v>
          </cell>
          <cell r="C1355" t="str">
            <v>أحمد</v>
          </cell>
          <cell r="D1355" t="str">
            <v>عائشة</v>
          </cell>
          <cell r="E1355" t="str">
            <v>أنثى</v>
          </cell>
          <cell r="F1355" t="str">
            <v xml:space="preserve">رحيبة </v>
          </cell>
          <cell r="G1355" t="str">
            <v>1/1/1998</v>
          </cell>
          <cell r="H1355" t="str">
            <v>العربية السورية</v>
          </cell>
          <cell r="I1355" t="str">
            <v>الرابعة</v>
          </cell>
          <cell r="J1355" t="str">
            <v>أدبي</v>
          </cell>
          <cell r="K1355" t="str">
            <v>2019</v>
          </cell>
          <cell r="L1355" t="str">
            <v>ريف دمشق</v>
          </cell>
          <cell r="Q1355" t="str">
            <v/>
          </cell>
          <cell r="R1355" t="str">
            <v>mouna</v>
          </cell>
          <cell r="S1355" t="str">
            <v>ahmad</v>
          </cell>
          <cell r="T1355" t="str">
            <v>aaesa</v>
          </cell>
          <cell r="U1355" t="str">
            <v>damascos</v>
          </cell>
          <cell r="V1355" t="str">
            <v/>
          </cell>
          <cell r="W1355" t="str">
            <v/>
          </cell>
          <cell r="X1355" t="str">
            <v/>
          </cell>
          <cell r="Y1355" t="str">
            <v/>
          </cell>
          <cell r="Z1355" t="str">
            <v/>
          </cell>
          <cell r="AA1355" t="str">
            <v/>
          </cell>
          <cell r="AB1355" t="str">
            <v/>
          </cell>
          <cell r="AC1355" t="str">
            <v/>
          </cell>
        </row>
        <row r="1356">
          <cell r="A1356">
            <v>523773</v>
          </cell>
          <cell r="B1356" t="str">
            <v>مها مرزه</v>
          </cell>
          <cell r="C1356" t="str">
            <v>محمدسعيد</v>
          </cell>
          <cell r="D1356" t="str">
            <v>هدية</v>
          </cell>
          <cell r="E1356" t="str">
            <v>أنثى</v>
          </cell>
          <cell r="F1356" t="str">
            <v>قدسيا</v>
          </cell>
          <cell r="G1356" t="str">
            <v>3/28/1988</v>
          </cell>
          <cell r="H1356" t="str">
            <v>العربية السورية</v>
          </cell>
          <cell r="I1356" t="str">
            <v>الرابعة</v>
          </cell>
          <cell r="J1356" t="str">
            <v>أدبي</v>
          </cell>
          <cell r="K1356" t="str">
            <v>2006</v>
          </cell>
          <cell r="L1356" t="str">
            <v>ريف دمشق</v>
          </cell>
          <cell r="Q1356" t="str">
            <v/>
          </cell>
          <cell r="R1356" t="str">
            <v>maha marza</v>
          </cell>
          <cell r="S1356" t="str">
            <v>mohammad saaed</v>
          </cell>
          <cell r="T1356" t="str">
            <v>hdia</v>
          </cell>
          <cell r="U1356" t="str">
            <v>damascus</v>
          </cell>
          <cell r="V1356" t="str">
            <v/>
          </cell>
          <cell r="W1356" t="str">
            <v/>
          </cell>
          <cell r="X1356" t="str">
            <v/>
          </cell>
          <cell r="Y1356" t="str">
            <v/>
          </cell>
          <cell r="Z1356" t="str">
            <v/>
          </cell>
          <cell r="AA1356" t="str">
            <v>م</v>
          </cell>
          <cell r="AB1356" t="str">
            <v>م</v>
          </cell>
          <cell r="AC1356" t="str">
            <v/>
          </cell>
        </row>
        <row r="1357">
          <cell r="A1357">
            <v>523778</v>
          </cell>
          <cell r="B1357" t="str">
            <v>ميرال اليوسف</v>
          </cell>
          <cell r="C1357" t="str">
            <v>عاصم</v>
          </cell>
          <cell r="D1357" t="str">
            <v>وفاء</v>
          </cell>
          <cell r="E1357" t="str">
            <v>أنثى</v>
          </cell>
          <cell r="F1357" t="str">
            <v>دمشق</v>
          </cell>
          <cell r="G1357">
            <v>36178</v>
          </cell>
          <cell r="H1357" t="str">
            <v>العربية السورية</v>
          </cell>
          <cell r="I1357" t="str">
            <v>الثالثة</v>
          </cell>
          <cell r="J1357" t="str">
            <v>علمي</v>
          </cell>
          <cell r="L1357" t="str">
            <v>القنيطرة</v>
          </cell>
          <cell r="Q1357" t="str">
            <v/>
          </cell>
          <cell r="R1357" t="str">
            <v>MIRAL ALYOUSSEF</v>
          </cell>
          <cell r="S1357" t="str">
            <v>ASSEM</v>
          </cell>
          <cell r="T1357" t="str">
            <v>WAFAA</v>
          </cell>
          <cell r="U1357" t="str">
            <v>DAMASCUS</v>
          </cell>
          <cell r="V1357" t="str">
            <v/>
          </cell>
          <cell r="W1357" t="str">
            <v/>
          </cell>
          <cell r="X1357" t="str">
            <v/>
          </cell>
          <cell r="Y1357" t="str">
            <v/>
          </cell>
          <cell r="Z1357" t="str">
            <v/>
          </cell>
          <cell r="AA1357" t="str">
            <v/>
          </cell>
          <cell r="AB1357" t="str">
            <v/>
          </cell>
          <cell r="AC1357" t="str">
            <v/>
          </cell>
        </row>
        <row r="1358">
          <cell r="A1358">
            <v>523781</v>
          </cell>
          <cell r="B1358" t="str">
            <v>ميرنا ضاحي</v>
          </cell>
          <cell r="C1358" t="str">
            <v>جورج</v>
          </cell>
          <cell r="D1358" t="str">
            <v>دنيا</v>
          </cell>
          <cell r="E1358" t="str">
            <v>أنثى</v>
          </cell>
          <cell r="F1358" t="str">
            <v>صدد</v>
          </cell>
          <cell r="G1358" t="str">
            <v>3/1/1998</v>
          </cell>
          <cell r="H1358" t="str">
            <v>العربية السورية</v>
          </cell>
          <cell r="I1358" t="str">
            <v>الرابعة</v>
          </cell>
          <cell r="J1358" t="str">
            <v>علمي</v>
          </cell>
          <cell r="K1358" t="str">
            <v>2016</v>
          </cell>
          <cell r="Q1358" t="str">
            <v/>
          </cell>
          <cell r="R1358" t="str">
            <v>merna dahi</v>
          </cell>
          <cell r="S1358" t="str">
            <v>jourge</v>
          </cell>
          <cell r="T1358" t="str">
            <v>donia</v>
          </cell>
          <cell r="U1358" t="str">
            <v>homs</v>
          </cell>
          <cell r="V1358" t="str">
            <v/>
          </cell>
          <cell r="W1358" t="str">
            <v/>
          </cell>
          <cell r="X1358" t="str">
            <v/>
          </cell>
          <cell r="Y1358" t="str">
            <v/>
          </cell>
          <cell r="Z1358" t="str">
            <v/>
          </cell>
          <cell r="AA1358" t="str">
            <v/>
          </cell>
          <cell r="AB1358" t="str">
            <v/>
          </cell>
          <cell r="AC1358" t="str">
            <v/>
          </cell>
        </row>
        <row r="1359">
          <cell r="A1359">
            <v>523782</v>
          </cell>
          <cell r="B1359" t="str">
            <v>ميريانا ملاك</v>
          </cell>
          <cell r="C1359" t="str">
            <v>غازي</v>
          </cell>
          <cell r="D1359" t="str">
            <v>لينا</v>
          </cell>
          <cell r="E1359" t="str">
            <v>أنثى</v>
          </cell>
          <cell r="F1359" t="str">
            <v>حمص</v>
          </cell>
          <cell r="G1359">
            <v>34700</v>
          </cell>
          <cell r="H1359" t="str">
            <v>العربية السورية</v>
          </cell>
          <cell r="I1359" t="str">
            <v>الثالثة</v>
          </cell>
          <cell r="J1359" t="str">
            <v>أدبي</v>
          </cell>
          <cell r="L1359" t="str">
            <v>السويداء</v>
          </cell>
          <cell r="Q1359" t="str">
            <v/>
          </cell>
          <cell r="R1359" t="str">
            <v>miryana mallak</v>
          </cell>
          <cell r="S1359" t="str">
            <v>ghai</v>
          </cell>
          <cell r="T1359" t="str">
            <v>lina</v>
          </cell>
          <cell r="U1359" t="str">
            <v>homs</v>
          </cell>
          <cell r="V1359" t="str">
            <v/>
          </cell>
          <cell r="W1359" t="str">
            <v/>
          </cell>
          <cell r="X1359" t="str">
            <v/>
          </cell>
          <cell r="Y1359" t="str">
            <v/>
          </cell>
          <cell r="Z1359" t="str">
            <v/>
          </cell>
          <cell r="AA1359" t="str">
            <v/>
          </cell>
          <cell r="AB1359" t="str">
            <v/>
          </cell>
          <cell r="AC1359" t="str">
            <v/>
          </cell>
        </row>
        <row r="1360">
          <cell r="A1360">
            <v>523783</v>
          </cell>
          <cell r="B1360" t="str">
            <v>ميريلا الحداد</v>
          </cell>
          <cell r="C1360" t="str">
            <v>جهاد</v>
          </cell>
          <cell r="D1360" t="str">
            <v>كنده</v>
          </cell>
          <cell r="E1360" t="str">
            <v>أنثى</v>
          </cell>
          <cell r="F1360" t="str">
            <v>دمشق</v>
          </cell>
          <cell r="G1360">
            <v>36191</v>
          </cell>
          <cell r="H1360" t="str">
            <v>العربية السورية</v>
          </cell>
          <cell r="I1360" t="str">
            <v>الثانية</v>
          </cell>
          <cell r="J1360" t="str">
            <v>أدبي</v>
          </cell>
          <cell r="Q1360" t="str">
            <v/>
          </cell>
          <cell r="R1360" t="str">
            <v>merella alhaddad</v>
          </cell>
          <cell r="S1360" t="str">
            <v>jehad</v>
          </cell>
          <cell r="T1360" t="str">
            <v>kenda</v>
          </cell>
          <cell r="U1360" t="str">
            <v>damascus</v>
          </cell>
        </row>
        <row r="1361">
          <cell r="A1361">
            <v>523784</v>
          </cell>
          <cell r="B1361" t="str">
            <v>ميس الحريري</v>
          </cell>
          <cell r="C1361" t="str">
            <v>محمود</v>
          </cell>
          <cell r="D1361" t="str">
            <v>جمالات</v>
          </cell>
          <cell r="E1361" t="str">
            <v>أنثى</v>
          </cell>
          <cell r="F1361" t="str">
            <v>داعل</v>
          </cell>
          <cell r="G1361">
            <v>34000</v>
          </cell>
          <cell r="H1361" t="str">
            <v>العربية السورية</v>
          </cell>
          <cell r="I1361" t="str">
            <v>الرابعة</v>
          </cell>
          <cell r="J1361" t="str">
            <v>أدبي</v>
          </cell>
          <cell r="Q1361" t="str">
            <v/>
          </cell>
          <cell r="R1361" t="str">
            <v>MAIES ALHARERE</v>
          </cell>
          <cell r="S1361" t="str">
            <v>MAHMOUD</v>
          </cell>
          <cell r="T1361" t="str">
            <v>JAMALAT</v>
          </cell>
          <cell r="U1361" t="str">
            <v>DARAA</v>
          </cell>
          <cell r="V1361" t="str">
            <v/>
          </cell>
          <cell r="W1361" t="str">
            <v/>
          </cell>
          <cell r="X1361" t="str">
            <v/>
          </cell>
          <cell r="Y1361" t="str">
            <v/>
          </cell>
          <cell r="Z1361" t="str">
            <v/>
          </cell>
          <cell r="AA1361" t="str">
            <v/>
          </cell>
          <cell r="AB1361" t="str">
            <v/>
          </cell>
          <cell r="AC1361" t="str">
            <v/>
          </cell>
        </row>
        <row r="1362">
          <cell r="A1362">
            <v>523787</v>
          </cell>
          <cell r="B1362" t="str">
            <v>ميساء الزعبي</v>
          </cell>
          <cell r="C1362" t="str">
            <v>احمد خير</v>
          </cell>
          <cell r="D1362" t="str">
            <v>فطوم</v>
          </cell>
          <cell r="E1362" t="str">
            <v>أنثى</v>
          </cell>
          <cell r="F1362" t="str">
            <v>دوما</v>
          </cell>
          <cell r="G1362">
            <v>25064</v>
          </cell>
          <cell r="H1362" t="str">
            <v>العربية السورية</v>
          </cell>
          <cell r="I1362" t="str">
            <v>الرابعة</v>
          </cell>
          <cell r="J1362" t="str">
            <v>علمي</v>
          </cell>
          <cell r="K1362" t="str">
            <v/>
          </cell>
          <cell r="Q1362" t="str">
            <v/>
          </cell>
          <cell r="R1362" t="str">
            <v>MAYSAA ALZOUBI</v>
          </cell>
          <cell r="S1362" t="str">
            <v>AHMAD KHIER</v>
          </cell>
          <cell r="T1362" t="str">
            <v>FATOM</v>
          </cell>
          <cell r="U1362" t="str">
            <v>DAMAS SUBURB</v>
          </cell>
          <cell r="V1362" t="str">
            <v/>
          </cell>
          <cell r="W1362" t="str">
            <v/>
          </cell>
          <cell r="X1362" t="str">
            <v/>
          </cell>
          <cell r="Y1362" t="str">
            <v/>
          </cell>
          <cell r="Z1362" t="str">
            <v/>
          </cell>
          <cell r="AA1362" t="str">
            <v/>
          </cell>
          <cell r="AB1362" t="str">
            <v/>
          </cell>
          <cell r="AC1362" t="str">
            <v/>
          </cell>
        </row>
        <row r="1363">
          <cell r="A1363">
            <v>523788</v>
          </cell>
          <cell r="B1363" t="str">
            <v>ميساء المحمد</v>
          </cell>
          <cell r="C1363" t="str">
            <v>عبدالله</v>
          </cell>
          <cell r="D1363" t="str">
            <v>فاطمة</v>
          </cell>
          <cell r="E1363" t="str">
            <v>أنثى</v>
          </cell>
          <cell r="F1363" t="str">
            <v>المزيرعه</v>
          </cell>
          <cell r="G1363">
            <v>31787</v>
          </cell>
          <cell r="H1363" t="str">
            <v>العربية السورية</v>
          </cell>
          <cell r="I1363" t="str">
            <v>الرابعة</v>
          </cell>
          <cell r="J1363" t="str">
            <v>علمي</v>
          </cell>
          <cell r="Q1363" t="str">
            <v/>
          </cell>
          <cell r="R1363" t="str">
            <v>Maysaa Al Mohmad</v>
          </cell>
          <cell r="S1363" t="str">
            <v>Abd Alaah</v>
          </cell>
          <cell r="T1363" t="str">
            <v>Fatema</v>
          </cell>
          <cell r="U1363" t="str">
            <v>AlMazera</v>
          </cell>
          <cell r="V1363" t="str">
            <v/>
          </cell>
          <cell r="W1363" t="str">
            <v/>
          </cell>
          <cell r="X1363" t="str">
            <v/>
          </cell>
          <cell r="Y1363" t="str">
            <v/>
          </cell>
          <cell r="Z1363" t="str">
            <v/>
          </cell>
          <cell r="AA1363" t="str">
            <v/>
          </cell>
          <cell r="AB1363" t="str">
            <v/>
          </cell>
          <cell r="AC1363" t="str">
            <v/>
          </cell>
        </row>
        <row r="1364">
          <cell r="A1364">
            <v>523797</v>
          </cell>
          <cell r="B1364" t="str">
            <v>نادين كنينه</v>
          </cell>
          <cell r="C1364" t="str">
            <v>زياد</v>
          </cell>
          <cell r="D1364" t="str">
            <v>اعتدال</v>
          </cell>
          <cell r="E1364" t="str">
            <v>أنثى</v>
          </cell>
          <cell r="F1364" t="str">
            <v/>
          </cell>
          <cell r="H1364" t="str">
            <v>العربية السورية</v>
          </cell>
          <cell r="I1364" t="str">
            <v>الرابعة</v>
          </cell>
        </row>
        <row r="1365">
          <cell r="A1365">
            <v>523801</v>
          </cell>
          <cell r="B1365" t="str">
            <v>ناهده ابوفخر</v>
          </cell>
          <cell r="C1365" t="str">
            <v>ناصر</v>
          </cell>
          <cell r="D1365" t="str">
            <v>نعيمه</v>
          </cell>
          <cell r="E1365" t="str">
            <v>أنثى</v>
          </cell>
          <cell r="F1365" t="str">
            <v>دمشق</v>
          </cell>
          <cell r="G1365">
            <v>27767</v>
          </cell>
          <cell r="H1365" t="str">
            <v>العربية السورية</v>
          </cell>
          <cell r="I1365" t="str">
            <v>الثانية</v>
          </cell>
          <cell r="J1365" t="str">
            <v>أدبي</v>
          </cell>
          <cell r="L1365" t="str">
            <v>السويداء</v>
          </cell>
          <cell r="Q1365" t="str">
            <v/>
          </cell>
          <cell r="R1365" t="str">
            <v>naheda abo fakhr</v>
          </cell>
          <cell r="S1365" t="str">
            <v>naser</v>
          </cell>
          <cell r="T1365" t="str">
            <v>naaema</v>
          </cell>
          <cell r="U1365" t="str">
            <v>damascus</v>
          </cell>
          <cell r="V1365" t="str">
            <v/>
          </cell>
          <cell r="W1365" t="str">
            <v/>
          </cell>
          <cell r="X1365" t="str">
            <v/>
          </cell>
          <cell r="Y1365" t="str">
            <v/>
          </cell>
          <cell r="Z1365" t="str">
            <v/>
          </cell>
          <cell r="AA1365" t="str">
            <v/>
          </cell>
          <cell r="AB1365" t="str">
            <v>م</v>
          </cell>
          <cell r="AC1365" t="str">
            <v/>
          </cell>
        </row>
        <row r="1366">
          <cell r="A1366">
            <v>523812</v>
          </cell>
          <cell r="B1366" t="str">
            <v>ندى الكيال</v>
          </cell>
          <cell r="C1366" t="str">
            <v>محمد فريد</v>
          </cell>
          <cell r="D1366" t="str">
            <v>وفاء</v>
          </cell>
          <cell r="E1366" t="str">
            <v>أنثى</v>
          </cell>
          <cell r="F1366" t="str">
            <v>دمشق</v>
          </cell>
          <cell r="G1366">
            <v>28958</v>
          </cell>
          <cell r="H1366" t="str">
            <v>العربية السورية</v>
          </cell>
          <cell r="I1366" t="str">
            <v>الثالثة</v>
          </cell>
          <cell r="J1366" t="str">
            <v>فنون نسوية</v>
          </cell>
          <cell r="Q1366" t="str">
            <v/>
          </cell>
          <cell r="R1366" t="str">
            <v>nada alkayal</v>
          </cell>
          <cell r="S1366" t="str">
            <v>mhd farid</v>
          </cell>
          <cell r="T1366" t="str">
            <v>wafaa</v>
          </cell>
          <cell r="U1366" t="str">
            <v>damascus</v>
          </cell>
          <cell r="V1366" t="str">
            <v/>
          </cell>
          <cell r="W1366" t="str">
            <v/>
          </cell>
          <cell r="X1366" t="str">
            <v/>
          </cell>
          <cell r="Y1366" t="str">
            <v/>
          </cell>
          <cell r="Z1366" t="str">
            <v/>
          </cell>
          <cell r="AA1366" t="str">
            <v/>
          </cell>
          <cell r="AB1366" t="str">
            <v/>
          </cell>
          <cell r="AC1366" t="str">
            <v/>
          </cell>
        </row>
        <row r="1367">
          <cell r="A1367">
            <v>523813</v>
          </cell>
          <cell r="B1367" t="str">
            <v>ندى المسوتي</v>
          </cell>
          <cell r="C1367" t="str">
            <v>محمدياسين</v>
          </cell>
          <cell r="D1367" t="str">
            <v>خانم</v>
          </cell>
          <cell r="E1367" t="str">
            <v>أنثى</v>
          </cell>
          <cell r="F1367" t="str">
            <v>دوما</v>
          </cell>
          <cell r="G1367">
            <v>28962</v>
          </cell>
          <cell r="H1367" t="str">
            <v>العربية السورية</v>
          </cell>
          <cell r="I1367" t="str">
            <v>الرابعة</v>
          </cell>
          <cell r="J1367" t="str">
            <v>أدبي</v>
          </cell>
          <cell r="K1367" t="str">
            <v/>
          </cell>
          <cell r="Q1367" t="str">
            <v/>
          </cell>
          <cell r="R1367" t="str">
            <v>NADA ALMSOUTI</v>
          </cell>
          <cell r="S1367" t="str">
            <v>MHD YASSIN</v>
          </cell>
          <cell r="T1367" t="str">
            <v>KHANOM</v>
          </cell>
          <cell r="U1367" t="str">
            <v>DAMAS SUBURB</v>
          </cell>
          <cell r="V1367" t="str">
            <v/>
          </cell>
          <cell r="W1367" t="str">
            <v/>
          </cell>
          <cell r="X1367" t="str">
            <v/>
          </cell>
          <cell r="Y1367" t="str">
            <v/>
          </cell>
          <cell r="Z1367" t="str">
            <v/>
          </cell>
          <cell r="AA1367" t="str">
            <v/>
          </cell>
          <cell r="AB1367" t="str">
            <v/>
          </cell>
          <cell r="AC1367" t="str">
            <v/>
          </cell>
        </row>
        <row r="1368">
          <cell r="A1368">
            <v>523818</v>
          </cell>
          <cell r="B1368" t="str">
            <v>نسرين الذياب</v>
          </cell>
          <cell r="C1368" t="str">
            <v>حسين</v>
          </cell>
          <cell r="D1368" t="str">
            <v>سهام</v>
          </cell>
          <cell r="E1368" t="str">
            <v>أنثى</v>
          </cell>
          <cell r="F1368" t="str">
            <v>سبينه</v>
          </cell>
          <cell r="G1368">
            <v>35065</v>
          </cell>
          <cell r="H1368" t="str">
            <v>العربية السورية</v>
          </cell>
          <cell r="I1368" t="str">
            <v>الثالثة</v>
          </cell>
          <cell r="J1368" t="str">
            <v>أدبي</v>
          </cell>
          <cell r="L1368" t="str">
            <v>القنيطرة</v>
          </cell>
          <cell r="Q1368" t="str">
            <v/>
          </cell>
          <cell r="R1368" t="str">
            <v>nsreen  altheab</v>
          </cell>
          <cell r="S1368" t="str">
            <v xml:space="preserve">housen </v>
          </cell>
          <cell r="T1368" t="str">
            <v>siham</v>
          </cell>
          <cell r="U1368" t="str">
            <v>sbena</v>
          </cell>
          <cell r="V1368" t="str">
            <v/>
          </cell>
          <cell r="W1368" t="str">
            <v/>
          </cell>
          <cell r="X1368" t="str">
            <v/>
          </cell>
          <cell r="Y1368" t="str">
            <v/>
          </cell>
          <cell r="Z1368" t="str">
            <v/>
          </cell>
          <cell r="AA1368" t="str">
            <v/>
          </cell>
          <cell r="AB1368" t="str">
            <v/>
          </cell>
          <cell r="AC1368" t="str">
            <v/>
          </cell>
        </row>
        <row r="1369">
          <cell r="A1369">
            <v>523823</v>
          </cell>
          <cell r="B1369" t="str">
            <v>نسرين خليل</v>
          </cell>
          <cell r="C1369" t="str">
            <v>محمد</v>
          </cell>
          <cell r="D1369" t="str">
            <v>خديجه</v>
          </cell>
          <cell r="E1369" t="str">
            <v>أنثى</v>
          </cell>
          <cell r="F1369" t="str">
            <v>دمشق</v>
          </cell>
          <cell r="G1369">
            <v>32510</v>
          </cell>
          <cell r="H1369" t="str">
            <v>العربية السورية</v>
          </cell>
          <cell r="I1369" t="str">
            <v>الرابعة</v>
          </cell>
          <cell r="J1369" t="str">
            <v>فنون نسوية</v>
          </cell>
          <cell r="Q1369" t="str">
            <v/>
          </cell>
          <cell r="R1369" t="str">
            <v>nsreen khalil</v>
          </cell>
          <cell r="S1369" t="str">
            <v>mohamaad</v>
          </cell>
          <cell r="T1369" t="str">
            <v>khadija</v>
          </cell>
          <cell r="U1369" t="str">
            <v>damascous</v>
          </cell>
          <cell r="V1369" t="str">
            <v/>
          </cell>
          <cell r="W1369" t="str">
            <v/>
          </cell>
          <cell r="X1369" t="str">
            <v/>
          </cell>
          <cell r="Y1369" t="str">
            <v/>
          </cell>
          <cell r="Z1369" t="str">
            <v/>
          </cell>
          <cell r="AA1369" t="str">
            <v/>
          </cell>
          <cell r="AB1369" t="str">
            <v/>
          </cell>
          <cell r="AC1369" t="str">
            <v/>
          </cell>
        </row>
        <row r="1370">
          <cell r="A1370">
            <v>523825</v>
          </cell>
          <cell r="B1370" t="str">
            <v>نسرين شرشار</v>
          </cell>
          <cell r="C1370" t="str">
            <v>محمداديب</v>
          </cell>
          <cell r="D1370" t="str">
            <v>منال</v>
          </cell>
          <cell r="E1370" t="str">
            <v>أنثى</v>
          </cell>
          <cell r="F1370" t="str">
            <v>دمشق</v>
          </cell>
          <cell r="G1370">
            <v>35796</v>
          </cell>
          <cell r="H1370" t="str">
            <v>العربية السورية</v>
          </cell>
          <cell r="I1370" t="str">
            <v>الثالثة</v>
          </cell>
          <cell r="J1370" t="str">
            <v>فنون نسوية</v>
          </cell>
          <cell r="K1370" t="str">
            <v/>
          </cell>
          <cell r="Q1370" t="str">
            <v/>
          </cell>
          <cell r="R1370" t="str">
            <v>NESRIEN SHRSHAR</v>
          </cell>
          <cell r="S1370" t="str">
            <v>MHD ADEB</v>
          </cell>
          <cell r="T1370" t="str">
            <v>MANAL</v>
          </cell>
          <cell r="U1370" t="str">
            <v>DAMASCUS</v>
          </cell>
          <cell r="V1370" t="str">
            <v/>
          </cell>
          <cell r="W1370" t="str">
            <v/>
          </cell>
          <cell r="X1370" t="str">
            <v/>
          </cell>
          <cell r="Y1370" t="str">
            <v/>
          </cell>
          <cell r="Z1370" t="str">
            <v/>
          </cell>
          <cell r="AA1370" t="str">
            <v/>
          </cell>
          <cell r="AB1370" t="str">
            <v/>
          </cell>
          <cell r="AC1370" t="str">
            <v/>
          </cell>
        </row>
        <row r="1371">
          <cell r="A1371">
            <v>523827</v>
          </cell>
          <cell r="B1371" t="str">
            <v>نسيبة الشيخ</v>
          </cell>
          <cell r="C1371" t="str">
            <v>عبد الحكيم</v>
          </cell>
          <cell r="D1371" t="str">
            <v>كريمه</v>
          </cell>
          <cell r="E1371" t="str">
            <v>أنثى</v>
          </cell>
          <cell r="F1371" t="str">
            <v>رحيبة</v>
          </cell>
          <cell r="G1371">
            <v>35065</v>
          </cell>
          <cell r="H1371" t="str">
            <v>العربية السورية</v>
          </cell>
          <cell r="I1371" t="str">
            <v>الرابعة</v>
          </cell>
          <cell r="J1371" t="str">
            <v>علمي</v>
          </cell>
          <cell r="K1371" t="str">
            <v/>
          </cell>
          <cell r="Q1371" t="str">
            <v/>
          </cell>
          <cell r="R1371" t="str">
            <v>NASIBEH ALCHIKH</v>
          </cell>
          <cell r="S1371" t="str">
            <v>ABDULHAKIM</v>
          </cell>
          <cell r="T1371" t="str">
            <v>KARIMA</v>
          </cell>
          <cell r="U1371" t="str">
            <v>DAMAS SUBURB</v>
          </cell>
          <cell r="V1371" t="str">
            <v/>
          </cell>
          <cell r="W1371" t="str">
            <v/>
          </cell>
          <cell r="X1371" t="str">
            <v/>
          </cell>
          <cell r="Y1371" t="str">
            <v/>
          </cell>
          <cell r="Z1371" t="str">
            <v/>
          </cell>
          <cell r="AA1371" t="str">
            <v/>
          </cell>
          <cell r="AB1371" t="str">
            <v/>
          </cell>
          <cell r="AC1371" t="str">
            <v/>
          </cell>
        </row>
        <row r="1372">
          <cell r="A1372">
            <v>523828</v>
          </cell>
          <cell r="B1372" t="str">
            <v>نسيبه دلال</v>
          </cell>
          <cell r="C1372" t="str">
            <v>مظهر</v>
          </cell>
          <cell r="D1372" t="str">
            <v>منا</v>
          </cell>
          <cell r="E1372" t="str">
            <v>أنثى</v>
          </cell>
          <cell r="F1372" t="str">
            <v>دمشق</v>
          </cell>
          <cell r="G1372">
            <v>31919</v>
          </cell>
          <cell r="H1372" t="str">
            <v>العربية السورية</v>
          </cell>
          <cell r="I1372" t="str">
            <v>الرابعة</v>
          </cell>
          <cell r="J1372" t="str">
            <v>فنون نسوية</v>
          </cell>
          <cell r="Q1372" t="str">
            <v/>
          </cell>
          <cell r="R1372" t="str">
            <v>NASIBEH DALAL</v>
          </cell>
          <cell r="S1372" t="str">
            <v>MAZHAR</v>
          </cell>
          <cell r="T1372" t="str">
            <v>MONA</v>
          </cell>
          <cell r="U1372" t="str">
            <v>DAMASCUS</v>
          </cell>
          <cell r="V1372" t="str">
            <v/>
          </cell>
          <cell r="W1372" t="str">
            <v/>
          </cell>
          <cell r="X1372" t="str">
            <v/>
          </cell>
          <cell r="Y1372" t="str">
            <v/>
          </cell>
          <cell r="Z1372" t="str">
            <v/>
          </cell>
          <cell r="AA1372" t="str">
            <v/>
          </cell>
          <cell r="AB1372" t="str">
            <v/>
          </cell>
          <cell r="AC1372" t="str">
            <v/>
          </cell>
        </row>
        <row r="1373">
          <cell r="A1373">
            <v>523832</v>
          </cell>
          <cell r="B1373" t="str">
            <v>نعمه طلب</v>
          </cell>
          <cell r="C1373" t="str">
            <v>محمد حسن</v>
          </cell>
          <cell r="D1373" t="str">
            <v>حسينه</v>
          </cell>
          <cell r="E1373" t="str">
            <v>أنثى</v>
          </cell>
          <cell r="F1373" t="str">
            <v>التل</v>
          </cell>
          <cell r="G1373">
            <v>35186</v>
          </cell>
          <cell r="H1373" t="str">
            <v>العربية السورية</v>
          </cell>
          <cell r="I1373" t="str">
            <v>الثالثة</v>
          </cell>
          <cell r="J1373" t="str">
            <v>فنون نسوية</v>
          </cell>
          <cell r="K1373" t="str">
            <v/>
          </cell>
          <cell r="Q1373" t="str">
            <v/>
          </cell>
          <cell r="R1373" t="str">
            <v>NEMHA TALAB</v>
          </cell>
          <cell r="S1373" t="str">
            <v>MHD HASAN</v>
          </cell>
          <cell r="T1373" t="str">
            <v>HSNEHA</v>
          </cell>
          <cell r="U1373" t="str">
            <v>DAMASCUS</v>
          </cell>
          <cell r="V1373" t="str">
            <v/>
          </cell>
          <cell r="W1373" t="str">
            <v/>
          </cell>
          <cell r="X1373" t="str">
            <v/>
          </cell>
          <cell r="Y1373" t="str">
            <v/>
          </cell>
          <cell r="Z1373" t="str">
            <v/>
          </cell>
          <cell r="AA1373" t="str">
            <v/>
          </cell>
          <cell r="AB1373" t="str">
            <v/>
          </cell>
          <cell r="AC1373" t="str">
            <v/>
          </cell>
        </row>
        <row r="1374">
          <cell r="A1374">
            <v>523834</v>
          </cell>
          <cell r="B1374" t="str">
            <v>نغم جغنون</v>
          </cell>
          <cell r="C1374" t="str">
            <v>بسيم</v>
          </cell>
          <cell r="D1374" t="str">
            <v>منا</v>
          </cell>
          <cell r="E1374" t="str">
            <v>أنثى</v>
          </cell>
          <cell r="F1374" t="str">
            <v>القطيفة</v>
          </cell>
          <cell r="G1374">
            <v>33838</v>
          </cell>
          <cell r="H1374" t="str">
            <v>العربية السورية</v>
          </cell>
          <cell r="I1374" t="str">
            <v>الثالثة</v>
          </cell>
          <cell r="J1374" t="str">
            <v>أدبي</v>
          </cell>
          <cell r="K1374">
            <v>2012</v>
          </cell>
          <cell r="Q1374" t="str">
            <v/>
          </cell>
          <cell r="R1374" t="str">
            <v>NAGHAM JAGHNOUN</v>
          </cell>
          <cell r="S1374" t="str">
            <v>BASEM</v>
          </cell>
          <cell r="T1374" t="str">
            <v>MONA</v>
          </cell>
          <cell r="U1374" t="str">
            <v>DAAMSCUS</v>
          </cell>
          <cell r="V1374" t="str">
            <v/>
          </cell>
          <cell r="W1374" t="str">
            <v/>
          </cell>
          <cell r="X1374" t="str">
            <v/>
          </cell>
          <cell r="Y1374" t="str">
            <v/>
          </cell>
          <cell r="Z1374" t="str">
            <v/>
          </cell>
          <cell r="AA1374" t="str">
            <v/>
          </cell>
          <cell r="AB1374" t="str">
            <v/>
          </cell>
          <cell r="AC1374" t="str">
            <v/>
          </cell>
        </row>
        <row r="1375">
          <cell r="A1375">
            <v>523846</v>
          </cell>
          <cell r="B1375" t="str">
            <v>نوار الزعبي</v>
          </cell>
          <cell r="C1375" t="str">
            <v>محمد</v>
          </cell>
          <cell r="D1375" t="str">
            <v>وفاء</v>
          </cell>
          <cell r="E1375" t="str">
            <v>أنثى</v>
          </cell>
          <cell r="F1375" t="str">
            <v>انخل</v>
          </cell>
          <cell r="G1375">
            <v>36188</v>
          </cell>
          <cell r="H1375" t="str">
            <v>العربية السورية</v>
          </cell>
          <cell r="I1375" t="str">
            <v>الثالثة</v>
          </cell>
          <cell r="J1375" t="str">
            <v>علمي</v>
          </cell>
          <cell r="Q1375" t="str">
            <v/>
          </cell>
          <cell r="R1375" t="str">
            <v>NAUAR ALZOUBI</v>
          </cell>
          <cell r="S1375" t="str">
            <v>MOHAMMAD</v>
          </cell>
          <cell r="T1375" t="str">
            <v>WAFAA</v>
          </cell>
          <cell r="U1375" t="str">
            <v>DARAA</v>
          </cell>
          <cell r="V1375" t="str">
            <v/>
          </cell>
          <cell r="W1375" t="str">
            <v/>
          </cell>
          <cell r="X1375" t="str">
            <v/>
          </cell>
          <cell r="Y1375" t="str">
            <v/>
          </cell>
          <cell r="Z1375" t="str">
            <v/>
          </cell>
          <cell r="AA1375" t="str">
            <v/>
          </cell>
          <cell r="AB1375" t="str">
            <v/>
          </cell>
          <cell r="AC1375" t="str">
            <v/>
          </cell>
        </row>
        <row r="1376">
          <cell r="A1376">
            <v>523848</v>
          </cell>
          <cell r="B1376" t="str">
            <v>نوال توتونجي</v>
          </cell>
          <cell r="C1376" t="str">
            <v>محمدانور</v>
          </cell>
          <cell r="D1376" t="str">
            <v>اسماء</v>
          </cell>
          <cell r="E1376" t="str">
            <v>أنثى</v>
          </cell>
          <cell r="F1376" t="str">
            <v>دمشق</v>
          </cell>
          <cell r="G1376">
            <v>33391</v>
          </cell>
          <cell r="H1376" t="str">
            <v>العربية السورية</v>
          </cell>
          <cell r="I1376" t="str">
            <v>الرابعة</v>
          </cell>
          <cell r="J1376" t="str">
            <v>علمي</v>
          </cell>
          <cell r="K1376" t="str">
            <v/>
          </cell>
          <cell r="Q1376" t="str">
            <v/>
          </cell>
          <cell r="R1376" t="str">
            <v>NAWAL TOTANJE</v>
          </cell>
          <cell r="S1376" t="str">
            <v>MHD ANWAR</v>
          </cell>
          <cell r="T1376" t="str">
            <v>ASMAA</v>
          </cell>
          <cell r="U1376" t="str">
            <v>DAMASCUS</v>
          </cell>
          <cell r="V1376" t="str">
            <v/>
          </cell>
          <cell r="W1376" t="str">
            <v/>
          </cell>
          <cell r="X1376" t="str">
            <v/>
          </cell>
          <cell r="Y1376" t="str">
            <v/>
          </cell>
          <cell r="Z1376" t="str">
            <v/>
          </cell>
          <cell r="AA1376" t="str">
            <v/>
          </cell>
          <cell r="AB1376" t="str">
            <v/>
          </cell>
          <cell r="AC1376" t="str">
            <v/>
          </cell>
        </row>
        <row r="1377">
          <cell r="A1377">
            <v>523849</v>
          </cell>
          <cell r="B1377" t="str">
            <v>نوال عبيد</v>
          </cell>
          <cell r="C1377" t="str">
            <v>راتب</v>
          </cell>
          <cell r="D1377" t="str">
            <v>امل</v>
          </cell>
          <cell r="E1377" t="str">
            <v>أنثى</v>
          </cell>
          <cell r="F1377" t="str">
            <v>جرمانا</v>
          </cell>
          <cell r="G1377">
            <v>32170</v>
          </cell>
          <cell r="H1377" t="str">
            <v>العربية السورية</v>
          </cell>
          <cell r="I1377" t="str">
            <v>الثالثة</v>
          </cell>
          <cell r="J1377" t="str">
            <v>فنون نسوية</v>
          </cell>
          <cell r="K1377">
            <v>0</v>
          </cell>
        </row>
        <row r="1378">
          <cell r="A1378">
            <v>523851</v>
          </cell>
          <cell r="B1378" t="str">
            <v>نور الامام</v>
          </cell>
          <cell r="C1378" t="str">
            <v>محمد زياد</v>
          </cell>
          <cell r="D1378" t="str">
            <v>ملك</v>
          </cell>
          <cell r="E1378" t="str">
            <v>أنثى</v>
          </cell>
          <cell r="F1378" t="str">
            <v>دمشق</v>
          </cell>
          <cell r="G1378">
            <v>34917</v>
          </cell>
          <cell r="H1378" t="str">
            <v>العربية السورية</v>
          </cell>
          <cell r="I1378" t="str">
            <v>الرابعة</v>
          </cell>
          <cell r="J1378" t="str">
            <v>فنون نسوية</v>
          </cell>
          <cell r="K1378" t="str">
            <v/>
          </cell>
          <cell r="Q1378" t="str">
            <v/>
          </cell>
          <cell r="R1378" t="str">
            <v>NOUR ALIMAM</v>
          </cell>
          <cell r="S1378" t="str">
            <v>MOHAMAD ZIAD</v>
          </cell>
          <cell r="T1378" t="str">
            <v>MALAK</v>
          </cell>
          <cell r="U1378" t="str">
            <v>DAMASCUS</v>
          </cell>
          <cell r="V1378" t="str">
            <v/>
          </cell>
          <cell r="W1378" t="str">
            <v/>
          </cell>
          <cell r="X1378" t="str">
            <v/>
          </cell>
          <cell r="Y1378" t="str">
            <v/>
          </cell>
          <cell r="Z1378" t="str">
            <v/>
          </cell>
          <cell r="AA1378" t="str">
            <v/>
          </cell>
          <cell r="AB1378" t="str">
            <v/>
          </cell>
          <cell r="AC1378" t="str">
            <v/>
          </cell>
        </row>
        <row r="1379">
          <cell r="A1379">
            <v>523853</v>
          </cell>
          <cell r="B1379" t="str">
            <v>نور البكري</v>
          </cell>
          <cell r="C1379" t="str">
            <v>محمد</v>
          </cell>
          <cell r="D1379" t="str">
            <v>مريم</v>
          </cell>
          <cell r="E1379" t="str">
            <v>أنثى</v>
          </cell>
          <cell r="F1379" t="str">
            <v>نمر</v>
          </cell>
          <cell r="G1379">
            <v>33970</v>
          </cell>
          <cell r="H1379" t="str">
            <v>العربية السورية</v>
          </cell>
          <cell r="I1379" t="str">
            <v>الرابعة</v>
          </cell>
          <cell r="J1379" t="str">
            <v>أدبي</v>
          </cell>
          <cell r="Q1379" t="str">
            <v/>
          </cell>
          <cell r="R1379" t="str">
            <v>NOUR ALBAKRI</v>
          </cell>
          <cell r="S1379" t="str">
            <v>MOHAMMAD</v>
          </cell>
          <cell r="T1379" t="str">
            <v>MARIAM</v>
          </cell>
          <cell r="U1379" t="str">
            <v>DARAA</v>
          </cell>
          <cell r="V1379" t="str">
            <v/>
          </cell>
          <cell r="W1379" t="str">
            <v/>
          </cell>
          <cell r="X1379" t="str">
            <v/>
          </cell>
          <cell r="Y1379" t="str">
            <v/>
          </cell>
          <cell r="Z1379" t="str">
            <v/>
          </cell>
          <cell r="AA1379" t="str">
            <v/>
          </cell>
          <cell r="AB1379" t="str">
            <v/>
          </cell>
          <cell r="AC1379" t="str">
            <v/>
          </cell>
        </row>
        <row r="1380">
          <cell r="A1380">
            <v>523856</v>
          </cell>
          <cell r="B1380" t="str">
            <v>نور الدين مؤذن</v>
          </cell>
          <cell r="C1380" t="str">
            <v>محمد سليمان</v>
          </cell>
          <cell r="D1380" t="str">
            <v>ريما</v>
          </cell>
          <cell r="E1380" t="str">
            <v>ذكر</v>
          </cell>
          <cell r="F1380" t="str">
            <v>دمشق</v>
          </cell>
          <cell r="G1380">
            <v>35815</v>
          </cell>
          <cell r="H1380" t="str">
            <v>العربية السورية</v>
          </cell>
          <cell r="I1380" t="str">
            <v>الثالثة</v>
          </cell>
          <cell r="J1380" t="str">
            <v>علمي</v>
          </cell>
          <cell r="Q1380" t="str">
            <v/>
          </cell>
          <cell r="R1380" t="str">
            <v>bour aldeen moazen</v>
          </cell>
          <cell r="S1380" t="str">
            <v>mohamad sliman</v>
          </cell>
          <cell r="T1380" t="str">
            <v>rem</v>
          </cell>
          <cell r="U1380" t="str">
            <v>damacos</v>
          </cell>
          <cell r="V1380" t="str">
            <v/>
          </cell>
          <cell r="W1380" t="str">
            <v/>
          </cell>
          <cell r="X1380" t="str">
            <v/>
          </cell>
          <cell r="Y1380" t="str">
            <v/>
          </cell>
          <cell r="Z1380" t="str">
            <v/>
          </cell>
          <cell r="AA1380" t="str">
            <v/>
          </cell>
          <cell r="AB1380" t="str">
            <v/>
          </cell>
          <cell r="AC1380" t="str">
            <v/>
          </cell>
        </row>
        <row r="1381">
          <cell r="A1381">
            <v>523858</v>
          </cell>
          <cell r="B1381" t="str">
            <v>نور الذيب هنيدي</v>
          </cell>
          <cell r="C1381" t="str">
            <v>منير</v>
          </cell>
          <cell r="D1381" t="str">
            <v>سحر</v>
          </cell>
          <cell r="E1381" t="str">
            <v>انثى</v>
          </cell>
          <cell r="F1381" t="str">
            <v>السويداء</v>
          </cell>
          <cell r="G1381">
            <v>33647</v>
          </cell>
          <cell r="H1381" t="str">
            <v>العربية السورية</v>
          </cell>
          <cell r="I1381" t="str">
            <v>الرابعة</v>
          </cell>
          <cell r="J1381" t="str">
            <v>ادبي</v>
          </cell>
          <cell r="K1381">
            <v>2009</v>
          </cell>
          <cell r="L1381" t="str">
            <v>السويداء</v>
          </cell>
          <cell r="Q1381" t="str">
            <v/>
          </cell>
          <cell r="R1381" t="str">
            <v xml:space="preserve"> nour aldib hnidi</v>
          </cell>
          <cell r="S1381" t="str">
            <v>monir</v>
          </cell>
          <cell r="T1381" t="str">
            <v>sahar</v>
          </cell>
          <cell r="U1381" t="str">
            <v>swaida</v>
          </cell>
          <cell r="V1381" t="str">
            <v/>
          </cell>
          <cell r="W1381" t="str">
            <v/>
          </cell>
          <cell r="X1381" t="str">
            <v/>
          </cell>
          <cell r="Y1381" t="str">
            <v/>
          </cell>
          <cell r="Z1381" t="str">
            <v/>
          </cell>
          <cell r="AA1381" t="str">
            <v/>
          </cell>
          <cell r="AB1381" t="str">
            <v/>
          </cell>
          <cell r="AC1381" t="str">
            <v/>
          </cell>
        </row>
        <row r="1382">
          <cell r="A1382">
            <v>523864</v>
          </cell>
          <cell r="B1382" t="str">
            <v>نور العيون جابر</v>
          </cell>
          <cell r="C1382" t="str">
            <v>عايد</v>
          </cell>
          <cell r="D1382" t="str">
            <v>مهديه</v>
          </cell>
          <cell r="E1382" t="str">
            <v>أنثى</v>
          </cell>
          <cell r="F1382" t="str">
            <v>الحجر الاسود</v>
          </cell>
          <cell r="G1382">
            <v>35702</v>
          </cell>
          <cell r="H1382" t="str">
            <v>الفلسطينية السورية</v>
          </cell>
          <cell r="I1382" t="str">
            <v>الرابعة</v>
          </cell>
          <cell r="J1382" t="str">
            <v>أدبي</v>
          </cell>
          <cell r="K1382">
            <v>2016</v>
          </cell>
          <cell r="L1382" t="str">
            <v>ريف دمشق</v>
          </cell>
          <cell r="Q1382" t="str">
            <v/>
          </cell>
          <cell r="R1382" t="str">
            <v>NOUR ALAYOUN JABER</v>
          </cell>
          <cell r="S1382" t="str">
            <v>AYED</v>
          </cell>
          <cell r="T1382" t="str">
            <v>MAHDIA</v>
          </cell>
          <cell r="U1382" t="str">
            <v>DAMAS SUBURB</v>
          </cell>
          <cell r="V1382" t="str">
            <v/>
          </cell>
          <cell r="W1382" t="str">
            <v/>
          </cell>
          <cell r="X1382" t="str">
            <v/>
          </cell>
          <cell r="Y1382" t="str">
            <v/>
          </cell>
          <cell r="Z1382" t="str">
            <v/>
          </cell>
          <cell r="AA1382" t="str">
            <v/>
          </cell>
          <cell r="AB1382" t="str">
            <v/>
          </cell>
          <cell r="AC1382" t="str">
            <v/>
          </cell>
        </row>
        <row r="1383">
          <cell r="A1383">
            <v>523868</v>
          </cell>
          <cell r="B1383" t="str">
            <v>نور المعلم</v>
          </cell>
          <cell r="C1383" t="str">
            <v>طالب</v>
          </cell>
          <cell r="D1383" t="str">
            <v>باسمه</v>
          </cell>
          <cell r="E1383" t="str">
            <v>أنثى</v>
          </cell>
          <cell r="F1383" t="str">
            <v>دمشق</v>
          </cell>
          <cell r="G1383">
            <v>35655</v>
          </cell>
          <cell r="H1383" t="str">
            <v>العربية السورية</v>
          </cell>
          <cell r="I1383" t="str">
            <v>الرابعة</v>
          </cell>
          <cell r="J1383" t="str">
            <v>علمي</v>
          </cell>
          <cell r="Q1383" t="str">
            <v/>
          </cell>
          <cell r="R1383" t="str">
            <v>NOUR ALMOUALEM</v>
          </cell>
          <cell r="S1383" t="str">
            <v>TALEB</v>
          </cell>
          <cell r="T1383" t="str">
            <v>BASEMA</v>
          </cell>
          <cell r="U1383" t="str">
            <v>DAMASCUS</v>
          </cell>
          <cell r="V1383" t="str">
            <v/>
          </cell>
          <cell r="W1383" t="str">
            <v/>
          </cell>
          <cell r="X1383" t="str">
            <v/>
          </cell>
          <cell r="Y1383" t="str">
            <v/>
          </cell>
          <cell r="Z1383" t="str">
            <v/>
          </cell>
          <cell r="AA1383" t="str">
            <v/>
          </cell>
          <cell r="AB1383" t="str">
            <v/>
          </cell>
          <cell r="AC1383" t="str">
            <v/>
          </cell>
        </row>
        <row r="1384">
          <cell r="A1384">
            <v>523869</v>
          </cell>
          <cell r="B1384" t="str">
            <v>نور الهدى قلعجي</v>
          </cell>
          <cell r="C1384" t="str">
            <v>محمود</v>
          </cell>
          <cell r="D1384" t="str">
            <v>ايمان</v>
          </cell>
          <cell r="E1384" t="str">
            <v>أنثى</v>
          </cell>
          <cell r="F1384" t="str">
            <v>دمشق</v>
          </cell>
          <cell r="G1384">
            <v>35926</v>
          </cell>
          <cell r="H1384" t="str">
            <v>العربية السورية</v>
          </cell>
          <cell r="I1384" t="str">
            <v>الرابعة</v>
          </cell>
          <cell r="J1384" t="str">
            <v>فنون نسوية</v>
          </cell>
          <cell r="K1384" t="str">
            <v/>
          </cell>
          <cell r="Q1384" t="str">
            <v/>
          </cell>
          <cell r="R1384" t="str">
            <v>NOUR ALHOUDA</v>
          </cell>
          <cell r="S1384" t="str">
            <v>MAHMOUD</v>
          </cell>
          <cell r="T1384" t="str">
            <v>EMAN</v>
          </cell>
          <cell r="U1384" t="str">
            <v>DAMASCUS</v>
          </cell>
          <cell r="V1384" t="str">
            <v/>
          </cell>
          <cell r="W1384" t="str">
            <v/>
          </cell>
          <cell r="X1384" t="str">
            <v/>
          </cell>
          <cell r="Y1384" t="str">
            <v/>
          </cell>
          <cell r="Z1384" t="str">
            <v/>
          </cell>
          <cell r="AA1384" t="str">
            <v/>
          </cell>
          <cell r="AB1384" t="str">
            <v/>
          </cell>
          <cell r="AC1384" t="str">
            <v/>
          </cell>
        </row>
        <row r="1385">
          <cell r="A1385">
            <v>523873</v>
          </cell>
          <cell r="B1385" t="str">
            <v>نور راشد</v>
          </cell>
          <cell r="C1385" t="str">
            <v>اسماعيل</v>
          </cell>
          <cell r="D1385" t="str">
            <v>عزيزه</v>
          </cell>
          <cell r="E1385" t="str">
            <v>أنثى</v>
          </cell>
          <cell r="F1385" t="str">
            <v>مشفى دوما</v>
          </cell>
          <cell r="G1385" t="str">
            <v>5/31/1991</v>
          </cell>
          <cell r="H1385" t="str">
            <v>العربية السورية</v>
          </cell>
          <cell r="I1385" t="str">
            <v>الرابعة</v>
          </cell>
          <cell r="J1385" t="str">
            <v>علمي</v>
          </cell>
          <cell r="K1385" t="str">
            <v>2010</v>
          </cell>
          <cell r="Q1385" t="str">
            <v/>
          </cell>
          <cell r="R1385" t="str">
            <v>noor rashed</v>
          </cell>
          <cell r="S1385" t="str">
            <v>ismael</v>
          </cell>
          <cell r="T1385" t="str">
            <v>azizah</v>
          </cell>
          <cell r="U1385" t="str">
            <v>damas</v>
          </cell>
          <cell r="V1385" t="str">
            <v/>
          </cell>
          <cell r="W1385" t="str">
            <v/>
          </cell>
          <cell r="X1385" t="str">
            <v/>
          </cell>
          <cell r="Y1385" t="str">
            <v/>
          </cell>
          <cell r="Z1385" t="str">
            <v/>
          </cell>
          <cell r="AA1385" t="str">
            <v/>
          </cell>
          <cell r="AB1385" t="str">
            <v/>
          </cell>
          <cell r="AC1385" t="str">
            <v/>
          </cell>
        </row>
        <row r="1386">
          <cell r="A1386">
            <v>523874</v>
          </cell>
          <cell r="B1386" t="str">
            <v>نور سعد</v>
          </cell>
          <cell r="C1386" t="str">
            <v>رامز</v>
          </cell>
          <cell r="D1386" t="str">
            <v>عواطف</v>
          </cell>
          <cell r="E1386" t="str">
            <v>أنثى</v>
          </cell>
          <cell r="F1386" t="str">
            <v>قطنا</v>
          </cell>
          <cell r="G1386" t="str">
            <v>1/3/1987</v>
          </cell>
          <cell r="H1386" t="str">
            <v>العربية السورية</v>
          </cell>
          <cell r="I1386" t="str">
            <v>الثالثة</v>
          </cell>
          <cell r="J1386" t="str">
            <v>علمي</v>
          </cell>
          <cell r="K1386" t="str">
            <v>2004</v>
          </cell>
          <cell r="Q1386" t="str">
            <v/>
          </cell>
          <cell r="R1386" t="str">
            <v>NOUR SAAD</v>
          </cell>
          <cell r="S1386" t="str">
            <v>RAMEZ</v>
          </cell>
          <cell r="T1386" t="str">
            <v>AWATEF</v>
          </cell>
          <cell r="U1386" t="str">
            <v>DAMAS SUBURB</v>
          </cell>
          <cell r="V1386" t="str">
            <v/>
          </cell>
          <cell r="W1386" t="str">
            <v/>
          </cell>
          <cell r="X1386" t="str">
            <v/>
          </cell>
          <cell r="Y1386" t="str">
            <v/>
          </cell>
          <cell r="Z1386" t="str">
            <v/>
          </cell>
          <cell r="AA1386" t="str">
            <v/>
          </cell>
          <cell r="AB1386" t="str">
            <v/>
          </cell>
          <cell r="AC1386" t="str">
            <v/>
          </cell>
        </row>
        <row r="1387">
          <cell r="A1387">
            <v>523875</v>
          </cell>
          <cell r="B1387" t="str">
            <v>نور شحاده</v>
          </cell>
          <cell r="C1387" t="str">
            <v>محمدعربي</v>
          </cell>
          <cell r="D1387" t="str">
            <v>ماجدا</v>
          </cell>
          <cell r="E1387" t="str">
            <v>أنثى</v>
          </cell>
          <cell r="F1387" t="str">
            <v>دمشق</v>
          </cell>
          <cell r="G1387">
            <v>31797</v>
          </cell>
          <cell r="H1387" t="str">
            <v>العربية السورية</v>
          </cell>
          <cell r="I1387" t="str">
            <v>الرابعة</v>
          </cell>
          <cell r="J1387" t="str">
            <v>أدبي</v>
          </cell>
          <cell r="K1387" t="str">
            <v/>
          </cell>
          <cell r="Q1387" t="str">
            <v/>
          </cell>
          <cell r="R1387" t="str">
            <v>nour  shehade</v>
          </cell>
          <cell r="S1387" t="str">
            <v>mouhamed araby</v>
          </cell>
          <cell r="T1387" t="str">
            <v>majeda</v>
          </cell>
          <cell r="U1387" t="str">
            <v>damascus</v>
          </cell>
          <cell r="V1387" t="str">
            <v/>
          </cell>
          <cell r="W1387" t="str">
            <v/>
          </cell>
          <cell r="X1387" t="str">
            <v/>
          </cell>
          <cell r="Y1387" t="str">
            <v/>
          </cell>
          <cell r="Z1387" t="str">
            <v/>
          </cell>
          <cell r="AA1387" t="str">
            <v/>
          </cell>
          <cell r="AB1387" t="str">
            <v/>
          </cell>
          <cell r="AC1387" t="str">
            <v/>
          </cell>
        </row>
        <row r="1388">
          <cell r="A1388">
            <v>523876</v>
          </cell>
          <cell r="B1388" t="str">
            <v>نور شلغين</v>
          </cell>
          <cell r="C1388" t="str">
            <v>وفيق</v>
          </cell>
          <cell r="D1388" t="str">
            <v>منال</v>
          </cell>
          <cell r="E1388" t="str">
            <v>أنثى</v>
          </cell>
          <cell r="F1388" t="str">
            <v/>
          </cell>
          <cell r="H1388" t="str">
            <v>العربية السورية</v>
          </cell>
          <cell r="I1388" t="str">
            <v>الرابعة</v>
          </cell>
        </row>
        <row r="1389">
          <cell r="A1389">
            <v>523878</v>
          </cell>
          <cell r="B1389" t="str">
            <v>نور عبدالقادر</v>
          </cell>
          <cell r="C1389" t="str">
            <v>عمر</v>
          </cell>
          <cell r="D1389" t="str">
            <v>طيبه</v>
          </cell>
          <cell r="E1389" t="str">
            <v>أنثى</v>
          </cell>
          <cell r="F1389" t="str">
            <v>هريرة</v>
          </cell>
          <cell r="G1389" t="str">
            <v>8/25/1993</v>
          </cell>
          <cell r="H1389" t="str">
            <v>العربية السورية</v>
          </cell>
          <cell r="I1389" t="str">
            <v>الثانية</v>
          </cell>
          <cell r="J1389" t="str">
            <v>أدبي</v>
          </cell>
          <cell r="K1389" t="str">
            <v>2011</v>
          </cell>
          <cell r="L1389" t="str">
            <v>ريف دمشق</v>
          </cell>
          <cell r="Q1389" t="str">
            <v/>
          </cell>
          <cell r="R1389" t="str">
            <v>NOUR ABD ALKADER</v>
          </cell>
          <cell r="S1389" t="str">
            <v>OMAR</v>
          </cell>
          <cell r="T1389" t="str">
            <v>TEBA</v>
          </cell>
          <cell r="U1389" t="str">
            <v>DAMAS SUBURB</v>
          </cell>
          <cell r="V1389" t="str">
            <v/>
          </cell>
          <cell r="W1389" t="str">
            <v/>
          </cell>
          <cell r="X1389" t="str">
            <v/>
          </cell>
          <cell r="Y1389" t="str">
            <v/>
          </cell>
          <cell r="Z1389" t="str">
            <v/>
          </cell>
          <cell r="AA1389" t="str">
            <v/>
          </cell>
          <cell r="AB1389" t="str">
            <v/>
          </cell>
          <cell r="AC1389" t="str">
            <v/>
          </cell>
        </row>
        <row r="1390">
          <cell r="A1390">
            <v>523879</v>
          </cell>
          <cell r="B1390" t="str">
            <v>نور كاتبة</v>
          </cell>
          <cell r="C1390" t="str">
            <v>أحمد</v>
          </cell>
          <cell r="D1390" t="str">
            <v>امل</v>
          </cell>
          <cell r="E1390" t="str">
            <v>أنثى</v>
          </cell>
          <cell r="F1390" t="str">
            <v>جرمانا</v>
          </cell>
          <cell r="G1390">
            <v>33975</v>
          </cell>
          <cell r="H1390" t="str">
            <v>العربية السورية</v>
          </cell>
          <cell r="I1390" t="str">
            <v>الرابعة</v>
          </cell>
          <cell r="J1390" t="str">
            <v>أدبي</v>
          </cell>
          <cell r="K1390">
            <v>2012</v>
          </cell>
          <cell r="Q1390" t="str">
            <v/>
          </cell>
          <cell r="R1390" t="str">
            <v>NOUR KATBEH</v>
          </cell>
          <cell r="S1390" t="str">
            <v>AHMAD</v>
          </cell>
          <cell r="T1390" t="str">
            <v>AMAI</v>
          </cell>
          <cell r="U1390" t="str">
            <v xml:space="preserve">GARMANA
</v>
          </cell>
          <cell r="V1390" t="str">
            <v/>
          </cell>
          <cell r="W1390" t="str">
            <v/>
          </cell>
          <cell r="X1390" t="str">
            <v/>
          </cell>
          <cell r="Y1390" t="str">
            <v/>
          </cell>
          <cell r="Z1390" t="str">
            <v/>
          </cell>
          <cell r="AA1390" t="str">
            <v/>
          </cell>
          <cell r="AB1390" t="str">
            <v/>
          </cell>
          <cell r="AC1390" t="str">
            <v/>
          </cell>
        </row>
        <row r="1391">
          <cell r="A1391">
            <v>523882</v>
          </cell>
          <cell r="B1391" t="str">
            <v>نورا الحريري</v>
          </cell>
          <cell r="C1391" t="str">
            <v>عبدالرحمن</v>
          </cell>
          <cell r="D1391" t="str">
            <v>هيام</v>
          </cell>
          <cell r="E1391" t="str">
            <v>أنثى</v>
          </cell>
          <cell r="F1391" t="str">
            <v>مشفى درعا</v>
          </cell>
          <cell r="G1391">
            <v>34316</v>
          </cell>
          <cell r="H1391" t="str">
            <v>العربية السورية</v>
          </cell>
          <cell r="I1391" t="str">
            <v>الرابعة</v>
          </cell>
          <cell r="J1391" t="str">
            <v>علمي</v>
          </cell>
          <cell r="Q1391" t="str">
            <v/>
          </cell>
          <cell r="R1391" t="str">
            <v>NOURA ALHARIRI</v>
          </cell>
          <cell r="S1391" t="str">
            <v>ABDALRAHMAN</v>
          </cell>
          <cell r="T1391" t="str">
            <v>HYAM</v>
          </cell>
          <cell r="U1391" t="str">
            <v>DARAA</v>
          </cell>
          <cell r="V1391" t="str">
            <v/>
          </cell>
          <cell r="W1391" t="str">
            <v/>
          </cell>
          <cell r="X1391" t="str">
            <v/>
          </cell>
          <cell r="Y1391" t="str">
            <v/>
          </cell>
          <cell r="Z1391" t="str">
            <v/>
          </cell>
          <cell r="AA1391" t="str">
            <v/>
          </cell>
          <cell r="AB1391" t="str">
            <v/>
          </cell>
          <cell r="AC1391" t="str">
            <v/>
          </cell>
        </row>
        <row r="1392">
          <cell r="A1392">
            <v>523883</v>
          </cell>
          <cell r="B1392" t="str">
            <v>نورالهدى الجدا</v>
          </cell>
          <cell r="C1392" t="str">
            <v>محمدزياد</v>
          </cell>
          <cell r="D1392" t="str">
            <v>هدى</v>
          </cell>
          <cell r="E1392" t="str">
            <v>أنثى</v>
          </cell>
          <cell r="F1392" t="str">
            <v>دمشق</v>
          </cell>
          <cell r="G1392">
            <v>31507</v>
          </cell>
          <cell r="H1392" t="str">
            <v>العربية السورية</v>
          </cell>
          <cell r="I1392" t="str">
            <v>الرابعة</v>
          </cell>
          <cell r="J1392" t="str">
            <v>علمي</v>
          </cell>
          <cell r="K1392" t="str">
            <v/>
          </cell>
          <cell r="Q1392" t="str">
            <v/>
          </cell>
          <cell r="R1392" t="str">
            <v>nour alhouda</v>
          </cell>
          <cell r="S1392" t="str">
            <v xml:space="preserve">mohammad ziad </v>
          </cell>
          <cell r="T1392" t="str">
            <v xml:space="preserve">houda </v>
          </cell>
          <cell r="U1392" t="str">
            <v>damascus</v>
          </cell>
          <cell r="V1392" t="str">
            <v/>
          </cell>
          <cell r="W1392" t="str">
            <v/>
          </cell>
          <cell r="X1392" t="str">
            <v/>
          </cell>
          <cell r="Y1392" t="str">
            <v/>
          </cell>
          <cell r="Z1392" t="str">
            <v/>
          </cell>
          <cell r="AA1392" t="str">
            <v/>
          </cell>
          <cell r="AB1392" t="str">
            <v/>
          </cell>
          <cell r="AC1392" t="str">
            <v/>
          </cell>
        </row>
        <row r="1393">
          <cell r="A1393">
            <v>523886</v>
          </cell>
          <cell r="B1393" t="str">
            <v>نورة اللحلوح</v>
          </cell>
          <cell r="C1393" t="str">
            <v>احمد</v>
          </cell>
          <cell r="D1393" t="str">
            <v>عليا</v>
          </cell>
          <cell r="E1393" t="str">
            <v>أنثى</v>
          </cell>
          <cell r="F1393" t="str">
            <v>دمشق</v>
          </cell>
          <cell r="G1393">
            <v>34104</v>
          </cell>
          <cell r="H1393" t="str">
            <v>العربية السورية</v>
          </cell>
          <cell r="I1393" t="str">
            <v>الثانية</v>
          </cell>
          <cell r="J1393" t="str">
            <v>فنون نسوية</v>
          </cell>
          <cell r="L1393" t="str">
            <v>القنيطرة</v>
          </cell>
          <cell r="Q1393" t="str">
            <v/>
          </cell>
          <cell r="R1393" t="str">
            <v>nora</v>
          </cell>
          <cell r="S1393" t="str">
            <v>ahmad</v>
          </cell>
          <cell r="T1393" t="str">
            <v>alia</v>
          </cell>
          <cell r="U1393" t="str">
            <v>damas</v>
          </cell>
        </row>
        <row r="1394">
          <cell r="A1394">
            <v>523888</v>
          </cell>
          <cell r="B1394" t="str">
            <v>نورما السنوسي</v>
          </cell>
          <cell r="C1394" t="str">
            <v>وائل</v>
          </cell>
          <cell r="D1394" t="str">
            <v>وفاء</v>
          </cell>
          <cell r="E1394" t="str">
            <v>أنثى</v>
          </cell>
          <cell r="F1394" t="str">
            <v>دمشق</v>
          </cell>
          <cell r="G1394">
            <v>31625</v>
          </cell>
          <cell r="H1394" t="str">
            <v>العربية السورية</v>
          </cell>
          <cell r="I1394" t="str">
            <v>الرابعة</v>
          </cell>
          <cell r="J1394" t="str">
            <v>أدبي</v>
          </cell>
          <cell r="Q1394" t="str">
            <v/>
          </cell>
          <cell r="R1394" t="str">
            <v>NORMA ALSANNOUSI</v>
          </cell>
          <cell r="S1394" t="str">
            <v>WAEL</v>
          </cell>
          <cell r="T1394" t="str">
            <v>WAFA</v>
          </cell>
          <cell r="U1394" t="str">
            <v>DAMASCUS</v>
          </cell>
          <cell r="V1394" t="str">
            <v/>
          </cell>
          <cell r="W1394" t="str">
            <v/>
          </cell>
          <cell r="X1394" t="str">
            <v/>
          </cell>
          <cell r="Y1394" t="str">
            <v/>
          </cell>
          <cell r="Z1394" t="str">
            <v/>
          </cell>
          <cell r="AA1394" t="str">
            <v/>
          </cell>
          <cell r="AB1394" t="str">
            <v/>
          </cell>
          <cell r="AC1394" t="str">
            <v/>
          </cell>
        </row>
        <row r="1395">
          <cell r="A1395">
            <v>523890</v>
          </cell>
          <cell r="B1395" t="str">
            <v>نورهان اكاشه</v>
          </cell>
          <cell r="C1395" t="str">
            <v>باسم</v>
          </cell>
          <cell r="D1395" t="str">
            <v>فلك</v>
          </cell>
          <cell r="E1395" t="str">
            <v>أنثى</v>
          </cell>
          <cell r="F1395" t="str">
            <v>دمشق</v>
          </cell>
          <cell r="G1395">
            <v>34065</v>
          </cell>
          <cell r="H1395" t="str">
            <v>العربية السورية</v>
          </cell>
          <cell r="I1395" t="str">
            <v>الرابعة</v>
          </cell>
          <cell r="J1395" t="str">
            <v>فنون نسوية</v>
          </cell>
          <cell r="L1395" t="str">
            <v>القنيطرة</v>
          </cell>
          <cell r="Q1395" t="str">
            <v/>
          </cell>
          <cell r="R1395" t="str">
            <v>Nourhan Akasha</v>
          </cell>
          <cell r="S1395" t="str">
            <v>Basem</v>
          </cell>
          <cell r="T1395" t="str">
            <v>Falak</v>
          </cell>
          <cell r="U1395" t="str">
            <v>Damascus</v>
          </cell>
          <cell r="V1395" t="str">
            <v/>
          </cell>
          <cell r="W1395" t="str">
            <v/>
          </cell>
          <cell r="X1395" t="str">
            <v/>
          </cell>
          <cell r="Y1395" t="str">
            <v/>
          </cell>
          <cell r="Z1395" t="str">
            <v/>
          </cell>
          <cell r="AA1395" t="str">
            <v/>
          </cell>
          <cell r="AB1395" t="str">
            <v/>
          </cell>
          <cell r="AC1395" t="str">
            <v/>
          </cell>
        </row>
        <row r="1396">
          <cell r="A1396">
            <v>523895</v>
          </cell>
          <cell r="B1396" t="str">
            <v>نيرمين ضيف الله الفريحات</v>
          </cell>
          <cell r="C1396" t="str">
            <v>سليمان</v>
          </cell>
          <cell r="D1396" t="str">
            <v>حياة</v>
          </cell>
          <cell r="E1396" t="str">
            <v/>
          </cell>
          <cell r="F1396" t="str">
            <v/>
          </cell>
          <cell r="G1396" t="str">
            <v/>
          </cell>
          <cell r="I1396" t="str">
            <v>الرابعة</v>
          </cell>
          <cell r="K1396" t="str">
            <v/>
          </cell>
          <cell r="L1396" t="str">
            <v/>
          </cell>
          <cell r="M1396" t="str">
            <v/>
          </cell>
          <cell r="Q1396" t="str">
            <v/>
          </cell>
          <cell r="R1396" t="str">
            <v/>
          </cell>
          <cell r="S1396" t="str">
            <v/>
          </cell>
          <cell r="T1396" t="str">
            <v/>
          </cell>
          <cell r="U1396" t="str">
            <v/>
          </cell>
          <cell r="V1396" t="str">
            <v/>
          </cell>
          <cell r="W1396" t="str">
            <v/>
          </cell>
          <cell r="X1396" t="str">
            <v/>
          </cell>
          <cell r="Y1396" t="str">
            <v/>
          </cell>
          <cell r="Z1396" t="str">
            <v/>
          </cell>
          <cell r="AA1396" t="str">
            <v>م</v>
          </cell>
          <cell r="AB1396" t="str">
            <v>م</v>
          </cell>
          <cell r="AC1396" t="str">
            <v/>
          </cell>
        </row>
        <row r="1397">
          <cell r="A1397">
            <v>523900</v>
          </cell>
          <cell r="B1397" t="str">
            <v>هاله صوفان</v>
          </cell>
          <cell r="C1397" t="str">
            <v>محمد ياسين</v>
          </cell>
          <cell r="D1397" t="str">
            <v>فاطمه</v>
          </cell>
          <cell r="E1397" t="str">
            <v>أنثى</v>
          </cell>
          <cell r="F1397" t="str">
            <v>حرستا</v>
          </cell>
          <cell r="G1397">
            <v>34354</v>
          </cell>
          <cell r="H1397" t="str">
            <v>العربية السورية</v>
          </cell>
          <cell r="I1397" t="str">
            <v>الثالثة</v>
          </cell>
          <cell r="J1397" t="str">
            <v>فنون نسوية</v>
          </cell>
          <cell r="K1397" t="str">
            <v/>
          </cell>
          <cell r="Q1397" t="str">
            <v/>
          </cell>
          <cell r="R1397" t="str">
            <v>HALA SOUFAN</v>
          </cell>
          <cell r="S1397" t="str">
            <v>MHD YASSIN</v>
          </cell>
          <cell r="T1397" t="str">
            <v>FATEMA</v>
          </cell>
          <cell r="U1397" t="str">
            <v>DAMAS SUBURB</v>
          </cell>
          <cell r="V1397" t="str">
            <v/>
          </cell>
          <cell r="W1397" t="str">
            <v/>
          </cell>
          <cell r="X1397" t="str">
            <v/>
          </cell>
          <cell r="Y1397" t="str">
            <v/>
          </cell>
          <cell r="Z1397" t="str">
            <v/>
          </cell>
          <cell r="AA1397" t="str">
            <v/>
          </cell>
          <cell r="AB1397" t="str">
            <v/>
          </cell>
          <cell r="AC1397" t="str">
            <v/>
          </cell>
        </row>
        <row r="1398">
          <cell r="A1398">
            <v>523904</v>
          </cell>
          <cell r="B1398" t="str">
            <v>هبة معطي</v>
          </cell>
          <cell r="C1398" t="str">
            <v>عبد الله</v>
          </cell>
          <cell r="D1398" t="str">
            <v>فاطمة</v>
          </cell>
          <cell r="E1398" t="str">
            <v>أنثى</v>
          </cell>
          <cell r="F1398" t="str">
            <v>النبك</v>
          </cell>
          <cell r="G1398">
            <v>31553</v>
          </cell>
          <cell r="H1398" t="str">
            <v>العربية السورية</v>
          </cell>
          <cell r="I1398" t="str">
            <v>الرابعة</v>
          </cell>
          <cell r="J1398" t="str">
            <v>فنون نسوية</v>
          </cell>
          <cell r="K1398">
            <v>2004</v>
          </cell>
          <cell r="Q1398" t="str">
            <v/>
          </cell>
          <cell r="R1398" t="str">
            <v>HIBA MOUTE</v>
          </cell>
          <cell r="S1398" t="str">
            <v>ABD ALAAH</v>
          </cell>
          <cell r="T1398" t="str">
            <v>FATIMA</v>
          </cell>
          <cell r="U1398" t="str">
            <v>ALNABK</v>
          </cell>
          <cell r="V1398" t="str">
            <v/>
          </cell>
          <cell r="W1398" t="str">
            <v/>
          </cell>
          <cell r="X1398" t="str">
            <v/>
          </cell>
          <cell r="Y1398" t="str">
            <v/>
          </cell>
          <cell r="Z1398" t="str">
            <v/>
          </cell>
          <cell r="AA1398" t="str">
            <v/>
          </cell>
          <cell r="AB1398" t="str">
            <v/>
          </cell>
          <cell r="AC1398" t="str">
            <v/>
          </cell>
        </row>
        <row r="1399">
          <cell r="A1399">
            <v>523905</v>
          </cell>
          <cell r="B1399" t="str">
            <v>هبه الحلبي</v>
          </cell>
          <cell r="C1399" t="str">
            <v>بسام</v>
          </cell>
          <cell r="D1399" t="str">
            <v>سمر</v>
          </cell>
          <cell r="E1399" t="str">
            <v>أنثى</v>
          </cell>
          <cell r="F1399" t="str">
            <v>دمشق</v>
          </cell>
          <cell r="G1399">
            <v>34392</v>
          </cell>
          <cell r="H1399" t="str">
            <v>العربية السورية</v>
          </cell>
          <cell r="I1399" t="str">
            <v>الرابعة</v>
          </cell>
          <cell r="J1399" t="str">
            <v>علمي</v>
          </cell>
        </row>
        <row r="1400">
          <cell r="A1400">
            <v>523913</v>
          </cell>
          <cell r="B1400" t="str">
            <v>هبة الله محفوض</v>
          </cell>
          <cell r="C1400" t="str">
            <v>محمد ديب</v>
          </cell>
          <cell r="D1400" t="str">
            <v>منى</v>
          </cell>
          <cell r="E1400" t="str">
            <v>أنثى</v>
          </cell>
          <cell r="F1400" t="str">
            <v>دمشق</v>
          </cell>
          <cell r="G1400">
            <v>33613</v>
          </cell>
          <cell r="H1400" t="str">
            <v>العربية السورية</v>
          </cell>
          <cell r="I1400" t="str">
            <v>الرابعة</v>
          </cell>
          <cell r="J1400" t="str">
            <v>علمي</v>
          </cell>
          <cell r="K1400" t="str">
            <v/>
          </cell>
          <cell r="Q1400" t="str">
            <v/>
          </cell>
          <cell r="R1400" t="str">
            <v>HEBA ALLAH MAHFOUD</v>
          </cell>
          <cell r="S1400" t="str">
            <v>MHD DEEB</v>
          </cell>
          <cell r="T1400" t="str">
            <v>MONA</v>
          </cell>
          <cell r="U1400" t="str">
            <v>DAMASCUS</v>
          </cell>
          <cell r="V1400" t="str">
            <v/>
          </cell>
          <cell r="W1400" t="str">
            <v/>
          </cell>
          <cell r="X1400" t="str">
            <v/>
          </cell>
          <cell r="Y1400" t="str">
            <v/>
          </cell>
          <cell r="Z1400" t="str">
            <v/>
          </cell>
          <cell r="AA1400" t="str">
            <v/>
          </cell>
          <cell r="AB1400" t="str">
            <v/>
          </cell>
          <cell r="AC1400" t="str">
            <v/>
          </cell>
        </row>
        <row r="1401">
          <cell r="A1401">
            <v>523919</v>
          </cell>
          <cell r="B1401" t="str">
            <v>هبه خير</v>
          </cell>
          <cell r="C1401" t="str">
            <v xml:space="preserve">يوسف </v>
          </cell>
          <cell r="D1401" t="str">
            <v>حنين</v>
          </cell>
          <cell r="E1401" t="str">
            <v>أنثى</v>
          </cell>
          <cell r="F1401" t="str">
            <v>السويداء</v>
          </cell>
          <cell r="G1401">
            <v>33239</v>
          </cell>
          <cell r="H1401" t="str">
            <v>العربية السورية</v>
          </cell>
          <cell r="I1401" t="str">
            <v>الثالثة</v>
          </cell>
          <cell r="J1401" t="str">
            <v>فنون نسوية</v>
          </cell>
          <cell r="L1401" t="str">
            <v>السويداء</v>
          </cell>
        </row>
        <row r="1402">
          <cell r="A1402">
            <v>523925</v>
          </cell>
          <cell r="B1402" t="str">
            <v>هبه واكد</v>
          </cell>
          <cell r="C1402" t="str">
            <v>زايد</v>
          </cell>
          <cell r="D1402" t="str">
            <v>نجاح</v>
          </cell>
          <cell r="E1402" t="str">
            <v>أنثى</v>
          </cell>
          <cell r="F1402" t="str">
            <v>السويداء</v>
          </cell>
          <cell r="G1402">
            <v>34327</v>
          </cell>
          <cell r="H1402" t="str">
            <v>العربية السورية</v>
          </cell>
          <cell r="I1402" t="str">
            <v>الرابعة</v>
          </cell>
          <cell r="J1402" t="str">
            <v>علمي</v>
          </cell>
          <cell r="L1402" t="str">
            <v>السويداء</v>
          </cell>
          <cell r="Q1402" t="str">
            <v/>
          </cell>
          <cell r="R1402" t="str">
            <v>heba waked</v>
          </cell>
          <cell r="S1402" t="str">
            <v>zayad</v>
          </cell>
          <cell r="T1402" t="str">
            <v>najah</v>
          </cell>
          <cell r="U1402" t="str">
            <v>swaida</v>
          </cell>
          <cell r="V1402" t="str">
            <v/>
          </cell>
          <cell r="W1402" t="str">
            <v/>
          </cell>
          <cell r="X1402" t="str">
            <v/>
          </cell>
          <cell r="Y1402" t="str">
            <v/>
          </cell>
          <cell r="Z1402" t="str">
            <v/>
          </cell>
          <cell r="AA1402" t="str">
            <v/>
          </cell>
          <cell r="AB1402" t="str">
            <v/>
          </cell>
          <cell r="AC1402" t="str">
            <v/>
          </cell>
        </row>
        <row r="1403">
          <cell r="A1403">
            <v>523929</v>
          </cell>
          <cell r="B1403" t="str">
            <v>هدى عبدالجواد</v>
          </cell>
          <cell r="C1403" t="str">
            <v>عمر</v>
          </cell>
          <cell r="D1403" t="str">
            <v>ايمان</v>
          </cell>
          <cell r="E1403" t="str">
            <v>أنثى</v>
          </cell>
          <cell r="F1403" t="str">
            <v>دمشق</v>
          </cell>
          <cell r="G1403">
            <v>34186</v>
          </cell>
          <cell r="H1403" t="str">
            <v>العربية السورية</v>
          </cell>
          <cell r="I1403" t="str">
            <v>الثالثة</v>
          </cell>
          <cell r="J1403" t="str">
            <v>فنون نسوية</v>
          </cell>
          <cell r="K1403">
            <v>2011</v>
          </cell>
          <cell r="Q1403" t="str">
            <v/>
          </cell>
          <cell r="R1403" t="str">
            <v>huda abd aljawad</v>
          </cell>
          <cell r="S1403" t="str">
            <v>omar</v>
          </cell>
          <cell r="T1403" t="str">
            <v>iman</v>
          </cell>
          <cell r="U1403" t="str">
            <v>damas</v>
          </cell>
          <cell r="V1403" t="str">
            <v/>
          </cell>
          <cell r="W1403" t="str">
            <v/>
          </cell>
          <cell r="X1403" t="str">
            <v/>
          </cell>
          <cell r="Y1403" t="str">
            <v/>
          </cell>
          <cell r="Z1403" t="str">
            <v/>
          </cell>
          <cell r="AA1403" t="str">
            <v/>
          </cell>
          <cell r="AB1403" t="str">
            <v/>
          </cell>
          <cell r="AC1403" t="str">
            <v/>
          </cell>
        </row>
        <row r="1404">
          <cell r="A1404">
            <v>523930</v>
          </cell>
          <cell r="B1404" t="str">
            <v>هديل ابو لبده</v>
          </cell>
          <cell r="C1404" t="str">
            <v>عدنان</v>
          </cell>
          <cell r="D1404" t="str">
            <v>ثناء</v>
          </cell>
          <cell r="E1404" t="str">
            <v>أنثى</v>
          </cell>
          <cell r="F1404" t="str">
            <v>دمشق</v>
          </cell>
          <cell r="G1404">
            <v>31975</v>
          </cell>
          <cell r="H1404" t="str">
            <v>العربية السورية</v>
          </cell>
          <cell r="I1404" t="str">
            <v>الثانية</v>
          </cell>
          <cell r="J1404" t="str">
            <v>فنون نسوية</v>
          </cell>
          <cell r="Q1404" t="str">
            <v/>
          </cell>
          <cell r="R1404" t="str">
            <v>.HADEEL ABO LABDE</v>
          </cell>
          <cell r="S1404" t="str">
            <v>ADNAN</v>
          </cell>
          <cell r="T1404" t="str">
            <v>THANAA</v>
          </cell>
          <cell r="U1404" t="str">
            <v>DAMASCUS</v>
          </cell>
          <cell r="V1404" t="str">
            <v/>
          </cell>
          <cell r="W1404" t="str">
            <v/>
          </cell>
          <cell r="X1404" t="str">
            <v/>
          </cell>
          <cell r="Y1404" t="str">
            <v/>
          </cell>
          <cell r="Z1404" t="str">
            <v/>
          </cell>
          <cell r="AA1404" t="str">
            <v>م</v>
          </cell>
          <cell r="AB1404" t="str">
            <v>م</v>
          </cell>
          <cell r="AC1404" t="str">
            <v/>
          </cell>
        </row>
        <row r="1405">
          <cell r="A1405">
            <v>523933</v>
          </cell>
          <cell r="B1405" t="str">
            <v>هديل حسن</v>
          </cell>
          <cell r="C1405" t="str">
            <v>حبيب</v>
          </cell>
          <cell r="D1405" t="str">
            <v>منى</v>
          </cell>
          <cell r="E1405" t="str">
            <v>أنثى</v>
          </cell>
          <cell r="F1405" t="str">
            <v>دمشق</v>
          </cell>
          <cell r="G1405">
            <v>33647</v>
          </cell>
          <cell r="H1405" t="str">
            <v>العربية السورية</v>
          </cell>
          <cell r="I1405" t="str">
            <v>الثالثة</v>
          </cell>
          <cell r="J1405" t="str">
            <v>علمي</v>
          </cell>
          <cell r="L1405" t="str">
            <v>اللاذقية</v>
          </cell>
          <cell r="Q1405" t="str">
            <v/>
          </cell>
          <cell r="R1405" t="str">
            <v>HADEEL HASAN</v>
          </cell>
          <cell r="S1405" t="str">
            <v>HABEEB</v>
          </cell>
          <cell r="T1405" t="str">
            <v>MONA</v>
          </cell>
          <cell r="U1405" t="str">
            <v>DAMASCUS</v>
          </cell>
          <cell r="V1405" t="str">
            <v/>
          </cell>
          <cell r="W1405" t="str">
            <v/>
          </cell>
          <cell r="X1405" t="str">
            <v/>
          </cell>
          <cell r="Y1405" t="str">
            <v/>
          </cell>
          <cell r="Z1405" t="str">
            <v/>
          </cell>
          <cell r="AA1405" t="str">
            <v/>
          </cell>
          <cell r="AB1405" t="str">
            <v/>
          </cell>
          <cell r="AC1405" t="str">
            <v/>
          </cell>
        </row>
        <row r="1406">
          <cell r="A1406">
            <v>523934</v>
          </cell>
          <cell r="B1406" t="str">
            <v>هديل حسن</v>
          </cell>
          <cell r="C1406" t="str">
            <v xml:space="preserve"> ياسر</v>
          </cell>
          <cell r="D1406" t="str">
            <v>حياه</v>
          </cell>
          <cell r="E1406" t="str">
            <v>أنثى</v>
          </cell>
          <cell r="F1406" t="str">
            <v>مشفى درعا</v>
          </cell>
          <cell r="G1406">
            <v>33869</v>
          </cell>
          <cell r="H1406" t="str">
            <v>العربية السورية</v>
          </cell>
          <cell r="I1406" t="str">
            <v>الثانية</v>
          </cell>
          <cell r="J1406" t="str">
            <v>علمي</v>
          </cell>
          <cell r="L1406" t="str">
            <v>القنيطرة</v>
          </cell>
          <cell r="Q1406" t="str">
            <v/>
          </cell>
          <cell r="R1406" t="str">
            <v>HADEL HASAN</v>
          </cell>
          <cell r="S1406" t="str">
            <v>YASER</v>
          </cell>
          <cell r="T1406" t="str">
            <v>HAYAT</v>
          </cell>
          <cell r="U1406" t="str">
            <v>DAMASCUS</v>
          </cell>
        </row>
        <row r="1407">
          <cell r="A1407">
            <v>523938</v>
          </cell>
          <cell r="B1407" t="str">
            <v>هزار العتيق</v>
          </cell>
          <cell r="C1407" t="str">
            <v>عمار</v>
          </cell>
          <cell r="D1407" t="str">
            <v>شمسه</v>
          </cell>
          <cell r="E1407" t="str">
            <v>أنثى</v>
          </cell>
          <cell r="F1407" t="str">
            <v>بويضان</v>
          </cell>
          <cell r="G1407">
            <v>35145</v>
          </cell>
          <cell r="H1407" t="str">
            <v>العربية السورية</v>
          </cell>
          <cell r="I1407" t="str">
            <v>الرابعة</v>
          </cell>
          <cell r="J1407" t="str">
            <v>أدبي</v>
          </cell>
          <cell r="Q1407" t="str">
            <v/>
          </cell>
          <cell r="R1407" t="str">
            <v>HAZAR ALATEK</v>
          </cell>
          <cell r="S1407" t="str">
            <v>AMAR</v>
          </cell>
          <cell r="T1407" t="str">
            <v>SHAMSA</v>
          </cell>
          <cell r="U1407" t="str">
            <v>DAMASCUS</v>
          </cell>
          <cell r="V1407" t="str">
            <v/>
          </cell>
          <cell r="W1407" t="str">
            <v/>
          </cell>
          <cell r="X1407" t="str">
            <v/>
          </cell>
          <cell r="Y1407" t="str">
            <v/>
          </cell>
          <cell r="Z1407" t="str">
            <v/>
          </cell>
          <cell r="AA1407" t="str">
            <v/>
          </cell>
          <cell r="AB1407" t="str">
            <v/>
          </cell>
          <cell r="AC1407" t="str">
            <v/>
          </cell>
        </row>
        <row r="1408">
          <cell r="A1408">
            <v>523944</v>
          </cell>
          <cell r="B1408" t="str">
            <v>هنا نكد</v>
          </cell>
          <cell r="C1408" t="str">
            <v>احسان</v>
          </cell>
          <cell r="D1408" t="str">
            <v>نبيهه</v>
          </cell>
          <cell r="E1408" t="str">
            <v>أنثى</v>
          </cell>
          <cell r="I1408" t="str">
            <v>الثانية</v>
          </cell>
        </row>
        <row r="1409">
          <cell r="A1409">
            <v>523945</v>
          </cell>
          <cell r="B1409" t="str">
            <v>هناء ابوحلاوه</v>
          </cell>
          <cell r="C1409" t="str">
            <v>معروف</v>
          </cell>
          <cell r="D1409" t="str">
            <v>يسرى</v>
          </cell>
          <cell r="E1409" t="str">
            <v>أنثى</v>
          </cell>
          <cell r="F1409" t="str">
            <v>الكويت</v>
          </cell>
          <cell r="G1409">
            <v>31952</v>
          </cell>
          <cell r="H1409" t="str">
            <v>العربية السورية</v>
          </cell>
          <cell r="I1409" t="str">
            <v>الرابعة</v>
          </cell>
          <cell r="J1409" t="str">
            <v>أدبي</v>
          </cell>
          <cell r="Q1409" t="str">
            <v/>
          </cell>
          <cell r="R1409" t="str">
            <v>HANAA ABO HALAWA</v>
          </cell>
          <cell r="S1409" t="str">
            <v>MAROUF</v>
          </cell>
          <cell r="T1409" t="str">
            <v>YOUSRA</v>
          </cell>
          <cell r="U1409" t="str">
            <v>ALKUIET</v>
          </cell>
          <cell r="V1409" t="str">
            <v/>
          </cell>
          <cell r="W1409" t="str">
            <v/>
          </cell>
          <cell r="X1409" t="str">
            <v/>
          </cell>
          <cell r="Y1409" t="str">
            <v/>
          </cell>
          <cell r="Z1409" t="str">
            <v/>
          </cell>
          <cell r="AA1409" t="str">
            <v/>
          </cell>
          <cell r="AB1409" t="str">
            <v/>
          </cell>
          <cell r="AC1409" t="str">
            <v/>
          </cell>
        </row>
        <row r="1410">
          <cell r="A1410">
            <v>523953</v>
          </cell>
          <cell r="B1410" t="str">
            <v>هنادي سليك</v>
          </cell>
          <cell r="C1410" t="str">
            <v>حسن</v>
          </cell>
          <cell r="D1410" t="str">
            <v>رويدا</v>
          </cell>
          <cell r="E1410" t="str">
            <v>أنثى</v>
          </cell>
          <cell r="F1410" t="str">
            <v>دوما</v>
          </cell>
          <cell r="G1410">
            <v>30926</v>
          </cell>
          <cell r="H1410" t="str">
            <v>العربية السورية</v>
          </cell>
          <cell r="I1410" t="str">
            <v>الرابعة</v>
          </cell>
          <cell r="J1410" t="str">
            <v>فنون نسوية</v>
          </cell>
          <cell r="K1410">
            <v>2003</v>
          </cell>
          <cell r="Q1410" t="str">
            <v/>
          </cell>
          <cell r="R1410" t="str">
            <v>MANADE SLEK</v>
          </cell>
          <cell r="S1410" t="str">
            <v>HASAN</v>
          </cell>
          <cell r="T1410" t="str">
            <v>ROUIDA</v>
          </cell>
          <cell r="U1410" t="str">
            <v>DAMASCUS</v>
          </cell>
          <cell r="V1410" t="str">
            <v/>
          </cell>
          <cell r="W1410" t="str">
            <v/>
          </cell>
          <cell r="X1410" t="str">
            <v/>
          </cell>
          <cell r="Y1410" t="str">
            <v/>
          </cell>
          <cell r="Z1410" t="str">
            <v/>
          </cell>
          <cell r="AA1410" t="str">
            <v/>
          </cell>
          <cell r="AB1410" t="str">
            <v/>
          </cell>
          <cell r="AC1410" t="str">
            <v/>
          </cell>
        </row>
        <row r="1411">
          <cell r="A1411">
            <v>523955</v>
          </cell>
          <cell r="B1411" t="str">
            <v>هند سرحان</v>
          </cell>
          <cell r="C1411" t="str">
            <v>محمد</v>
          </cell>
          <cell r="D1411" t="str">
            <v>يسره</v>
          </cell>
          <cell r="E1411" t="str">
            <v>أنثى</v>
          </cell>
          <cell r="F1411" t="str">
            <v>دوما</v>
          </cell>
          <cell r="G1411" t="str">
            <v>5/11/1987</v>
          </cell>
          <cell r="H1411" t="str">
            <v>العربية السورية</v>
          </cell>
          <cell r="I1411" t="str">
            <v>الثالثة</v>
          </cell>
          <cell r="J1411" t="str">
            <v>فنون نسوية</v>
          </cell>
          <cell r="K1411" t="str">
            <v>2005</v>
          </cell>
          <cell r="L1411" t="str">
            <v>دمشق</v>
          </cell>
          <cell r="Q1411" t="str">
            <v/>
          </cell>
          <cell r="R1411" t="str">
            <v>hind sarhan</v>
          </cell>
          <cell r="S1411" t="str">
            <v>mohamad</v>
          </cell>
          <cell r="T1411" t="str">
            <v>yousra</v>
          </cell>
          <cell r="U1411" t="str">
            <v>doma</v>
          </cell>
          <cell r="V1411" t="str">
            <v/>
          </cell>
          <cell r="W1411" t="str">
            <v/>
          </cell>
          <cell r="X1411" t="str">
            <v/>
          </cell>
          <cell r="Y1411" t="str">
            <v/>
          </cell>
          <cell r="Z1411" t="str">
            <v/>
          </cell>
          <cell r="AA1411" t="str">
            <v/>
          </cell>
          <cell r="AB1411" t="str">
            <v/>
          </cell>
          <cell r="AC1411" t="str">
            <v/>
          </cell>
        </row>
        <row r="1412">
          <cell r="A1412">
            <v>523963</v>
          </cell>
          <cell r="B1412" t="str">
            <v>هيا رضوان</v>
          </cell>
          <cell r="C1412" t="str">
            <v>غدير</v>
          </cell>
          <cell r="D1412" t="str">
            <v>منتها</v>
          </cell>
          <cell r="E1412" t="str">
            <v>أنثى</v>
          </cell>
          <cell r="F1412" t="str">
            <v>مخيم اليرموك</v>
          </cell>
          <cell r="G1412">
            <v>34716</v>
          </cell>
          <cell r="H1412" t="str">
            <v>العربية السورية</v>
          </cell>
          <cell r="I1412" t="str">
            <v>الثالثة</v>
          </cell>
          <cell r="J1412" t="str">
            <v>فنون نسوية</v>
          </cell>
          <cell r="L1412" t="str">
            <v>اللاذقية</v>
          </cell>
        </row>
        <row r="1413">
          <cell r="A1413">
            <v>523965</v>
          </cell>
          <cell r="B1413" t="str">
            <v>هياء طنوس</v>
          </cell>
          <cell r="C1413" t="str">
            <v>ماهر</v>
          </cell>
          <cell r="D1413" t="str">
            <v>الهام</v>
          </cell>
          <cell r="E1413" t="str">
            <v>أنثى</v>
          </cell>
          <cell r="F1413" t="str">
            <v xml:space="preserve">خبب </v>
          </cell>
          <cell r="G1413">
            <v>34177</v>
          </cell>
          <cell r="H1413" t="str">
            <v>العربية السورية</v>
          </cell>
          <cell r="I1413" t="str">
            <v>الثالثة</v>
          </cell>
          <cell r="J1413" t="str">
            <v>أدبي</v>
          </cell>
          <cell r="K1413" t="str">
            <v/>
          </cell>
          <cell r="Q1413" t="str">
            <v/>
          </cell>
          <cell r="R1413" t="str">
            <v>haya</v>
          </cell>
          <cell r="S1413" t="str">
            <v>mahr</v>
          </cell>
          <cell r="T1413" t="str">
            <v>alham</v>
          </cell>
          <cell r="U1413" t="str">
            <v>kabb</v>
          </cell>
          <cell r="V1413" t="str">
            <v/>
          </cell>
          <cell r="W1413" t="str">
            <v/>
          </cell>
          <cell r="X1413" t="str">
            <v/>
          </cell>
          <cell r="Y1413" t="str">
            <v/>
          </cell>
          <cell r="Z1413" t="str">
            <v/>
          </cell>
          <cell r="AA1413" t="str">
            <v/>
          </cell>
          <cell r="AB1413" t="str">
            <v/>
          </cell>
          <cell r="AC1413" t="str">
            <v/>
          </cell>
        </row>
        <row r="1414">
          <cell r="A1414">
            <v>523968</v>
          </cell>
          <cell r="B1414" t="str">
            <v>هيفاء الحلبي</v>
          </cell>
          <cell r="C1414" t="str">
            <v>حسين</v>
          </cell>
          <cell r="D1414" t="str">
            <v>اديبة</v>
          </cell>
          <cell r="E1414" t="str">
            <v>أنثى</v>
          </cell>
          <cell r="F1414" t="str">
            <v>دمشق</v>
          </cell>
          <cell r="G1414">
            <v>28512</v>
          </cell>
          <cell r="H1414" t="str">
            <v>العربية السورية</v>
          </cell>
          <cell r="I1414" t="str">
            <v>الثالثة</v>
          </cell>
        </row>
        <row r="1415">
          <cell r="A1415">
            <v>523971</v>
          </cell>
          <cell r="B1415" t="str">
            <v>وائل المصطفى</v>
          </cell>
          <cell r="C1415" t="str">
            <v>علي</v>
          </cell>
          <cell r="D1415" t="str">
            <v>عائشة</v>
          </cell>
          <cell r="E1415" t="str">
            <v>ذكر</v>
          </cell>
          <cell r="F1415" t="str">
            <v>الخميسيه</v>
          </cell>
          <cell r="G1415" t="str">
            <v>1/16/1997</v>
          </cell>
          <cell r="H1415" t="str">
            <v>العربية السورية</v>
          </cell>
          <cell r="I1415" t="str">
            <v>الرابعة</v>
          </cell>
          <cell r="J1415" t="str">
            <v>علمي</v>
          </cell>
          <cell r="K1415" t="str">
            <v>2015</v>
          </cell>
          <cell r="L1415" t="str">
            <v>الرقة</v>
          </cell>
          <cell r="Q1415" t="str">
            <v/>
          </cell>
          <cell r="R1415" t="str">
            <v>WAEL ALMOUSTAFA</v>
          </cell>
          <cell r="S1415" t="str">
            <v>ALI</v>
          </cell>
          <cell r="T1415" t="str">
            <v>AISHA</v>
          </cell>
          <cell r="U1415" t="str">
            <v>RAQA</v>
          </cell>
          <cell r="V1415" t="str">
            <v/>
          </cell>
          <cell r="W1415" t="str">
            <v/>
          </cell>
          <cell r="X1415" t="str">
            <v/>
          </cell>
          <cell r="Y1415" t="str">
            <v/>
          </cell>
          <cell r="Z1415" t="str">
            <v/>
          </cell>
          <cell r="AA1415" t="str">
            <v/>
          </cell>
          <cell r="AB1415" t="str">
            <v/>
          </cell>
          <cell r="AC1415" t="str">
            <v/>
          </cell>
        </row>
        <row r="1416">
          <cell r="A1416">
            <v>523975</v>
          </cell>
          <cell r="B1416" t="str">
            <v>وصال الرفاعي</v>
          </cell>
          <cell r="C1416" t="str">
            <v>عبدالمنعم</v>
          </cell>
          <cell r="D1416" t="str">
            <v>زهره</v>
          </cell>
          <cell r="E1416" t="str">
            <v>أنثى</v>
          </cell>
          <cell r="F1416" t="str">
            <v>مشفى درعا</v>
          </cell>
          <cell r="G1416">
            <v>32919</v>
          </cell>
          <cell r="H1416" t="str">
            <v>العربية السورية</v>
          </cell>
          <cell r="I1416" t="str">
            <v>الرابعة</v>
          </cell>
          <cell r="J1416" t="str">
            <v>أدبي</v>
          </cell>
          <cell r="Q1416" t="str">
            <v/>
          </cell>
          <cell r="R1416" t="str">
            <v>wisal alrifaie</v>
          </cell>
          <cell r="S1416" t="str">
            <v>abdalmonaem</v>
          </cell>
          <cell r="T1416" t="str">
            <v>zahra</v>
          </cell>
          <cell r="U1416" t="str">
            <v>daraa</v>
          </cell>
          <cell r="V1416" t="str">
            <v/>
          </cell>
          <cell r="W1416" t="str">
            <v/>
          </cell>
          <cell r="X1416" t="str">
            <v/>
          </cell>
          <cell r="Y1416" t="str">
            <v/>
          </cell>
          <cell r="Z1416" t="str">
            <v/>
          </cell>
          <cell r="AA1416" t="str">
            <v/>
          </cell>
          <cell r="AB1416" t="str">
            <v/>
          </cell>
          <cell r="AC1416" t="str">
            <v/>
          </cell>
        </row>
        <row r="1417">
          <cell r="A1417">
            <v>523993</v>
          </cell>
          <cell r="B1417" t="str">
            <v>ولاء حمدان صوان</v>
          </cell>
          <cell r="C1417" t="str">
            <v>عبدو</v>
          </cell>
          <cell r="D1417" t="str">
            <v>مريم</v>
          </cell>
          <cell r="E1417" t="str">
            <v>أنثى</v>
          </cell>
          <cell r="F1417" t="str">
            <v>معضميه</v>
          </cell>
          <cell r="G1417">
            <v>33970</v>
          </cell>
          <cell r="H1417" t="str">
            <v>العربية السورية</v>
          </cell>
          <cell r="I1417" t="str">
            <v>الرابعة</v>
          </cell>
          <cell r="J1417" t="str">
            <v>أدبي</v>
          </cell>
          <cell r="K1417">
            <v>2010</v>
          </cell>
          <cell r="Q1417" t="str">
            <v/>
          </cell>
          <cell r="R1417" t="str">
            <v>walaa hamdan swan</v>
          </cell>
          <cell r="S1417" t="str">
            <v>abdo</v>
          </cell>
          <cell r="T1417" t="str">
            <v>mariam</v>
          </cell>
          <cell r="U1417" t="str">
            <v>moadamia</v>
          </cell>
          <cell r="V1417" t="str">
            <v/>
          </cell>
          <cell r="W1417" t="str">
            <v/>
          </cell>
          <cell r="X1417" t="str">
            <v/>
          </cell>
          <cell r="Y1417" t="str">
            <v/>
          </cell>
          <cell r="Z1417" t="str">
            <v/>
          </cell>
          <cell r="AA1417" t="str">
            <v/>
          </cell>
          <cell r="AB1417" t="str">
            <v/>
          </cell>
          <cell r="AC1417" t="str">
            <v/>
          </cell>
        </row>
        <row r="1418">
          <cell r="A1418">
            <v>523994</v>
          </cell>
          <cell r="B1418" t="str">
            <v>ولاء خلوف</v>
          </cell>
          <cell r="C1418" t="str">
            <v>صالح</v>
          </cell>
          <cell r="D1418" t="str">
            <v>صفاء</v>
          </cell>
          <cell r="E1418" t="str">
            <v>أنثى</v>
          </cell>
          <cell r="F1418" t="str">
            <v>زاكيه</v>
          </cell>
          <cell r="G1418" t="str">
            <v>7/15/1997</v>
          </cell>
          <cell r="H1418" t="str">
            <v>العربية السورية</v>
          </cell>
          <cell r="I1418" t="str">
            <v>الثالثة</v>
          </cell>
          <cell r="J1418" t="str">
            <v>أدبي</v>
          </cell>
          <cell r="K1418" t="str">
            <v>2015</v>
          </cell>
          <cell r="L1418" t="str">
            <v>ريف دمشق</v>
          </cell>
          <cell r="Q1418" t="str">
            <v/>
          </cell>
          <cell r="R1418" t="str">
            <v>WALAA KHALOUF</v>
          </cell>
          <cell r="S1418" t="str">
            <v>SALEH</v>
          </cell>
          <cell r="T1418" t="str">
            <v>SAFAA</v>
          </cell>
          <cell r="U1418" t="str">
            <v>DAMASCUS</v>
          </cell>
          <cell r="V1418" t="str">
            <v/>
          </cell>
          <cell r="W1418" t="str">
            <v/>
          </cell>
          <cell r="X1418" t="str">
            <v/>
          </cell>
          <cell r="Y1418" t="str">
            <v/>
          </cell>
          <cell r="Z1418" t="str">
            <v/>
          </cell>
          <cell r="AA1418" t="str">
            <v/>
          </cell>
          <cell r="AB1418" t="str">
            <v/>
          </cell>
          <cell r="AC1418" t="str">
            <v/>
          </cell>
        </row>
        <row r="1419">
          <cell r="A1419">
            <v>523998</v>
          </cell>
          <cell r="B1419" t="str">
            <v>ولاء عثمان</v>
          </cell>
          <cell r="C1419" t="str">
            <v>يحيى</v>
          </cell>
          <cell r="D1419" t="str">
            <v>فاطمه</v>
          </cell>
          <cell r="E1419" t="str">
            <v>أنثى</v>
          </cell>
          <cell r="F1419" t="str">
            <v>دمشق</v>
          </cell>
          <cell r="G1419">
            <v>35296</v>
          </cell>
          <cell r="H1419" t="str">
            <v>العربية السورية</v>
          </cell>
          <cell r="I1419" t="str">
            <v>الرابعة</v>
          </cell>
          <cell r="J1419" t="str">
            <v>علمي</v>
          </cell>
          <cell r="K1419" t="str">
            <v/>
          </cell>
          <cell r="Q1419" t="str">
            <v/>
          </cell>
          <cell r="R1419" t="str">
            <v>#N/A</v>
          </cell>
          <cell r="S1419" t="str">
            <v>yahia</v>
          </cell>
          <cell r="T1419" t="str">
            <v>fatima</v>
          </cell>
          <cell r="U1419" t="str">
            <v>damascus</v>
          </cell>
          <cell r="V1419" t="str">
            <v/>
          </cell>
          <cell r="W1419" t="str">
            <v/>
          </cell>
          <cell r="X1419" t="str">
            <v/>
          </cell>
          <cell r="Y1419" t="str">
            <v/>
          </cell>
          <cell r="Z1419" t="str">
            <v/>
          </cell>
          <cell r="AA1419" t="str">
            <v/>
          </cell>
          <cell r="AB1419" t="str">
            <v/>
          </cell>
          <cell r="AC1419" t="str">
            <v/>
          </cell>
        </row>
        <row r="1420">
          <cell r="A1420">
            <v>523999</v>
          </cell>
          <cell r="B1420" t="str">
            <v>ولاء عيسى</v>
          </cell>
          <cell r="C1420" t="str">
            <v>بشير</v>
          </cell>
          <cell r="D1420" t="str">
            <v>بشيره</v>
          </cell>
          <cell r="E1420" t="str">
            <v>أنثى</v>
          </cell>
          <cell r="F1420" t="str">
            <v>صيدنايا</v>
          </cell>
          <cell r="G1420">
            <v>32143</v>
          </cell>
          <cell r="H1420" t="str">
            <v>العربية السورية</v>
          </cell>
          <cell r="I1420" t="str">
            <v>الرابعة</v>
          </cell>
          <cell r="J1420" t="str">
            <v>علمي</v>
          </cell>
          <cell r="K1420">
            <v>2005</v>
          </cell>
          <cell r="Q1420" t="str">
            <v/>
          </cell>
          <cell r="R1420" t="str">
            <v>WALAA ISSA</v>
          </cell>
          <cell r="S1420" t="str">
            <v>BASHEER</v>
          </cell>
          <cell r="T1420" t="str">
            <v>BASHEERA</v>
          </cell>
          <cell r="U1420" t="str">
            <v>DAMAS SUBURB</v>
          </cell>
          <cell r="V1420" t="str">
            <v/>
          </cell>
          <cell r="W1420" t="str">
            <v/>
          </cell>
          <cell r="X1420" t="str">
            <v/>
          </cell>
          <cell r="Y1420" t="str">
            <v/>
          </cell>
          <cell r="Z1420" t="str">
            <v/>
          </cell>
          <cell r="AA1420" t="str">
            <v/>
          </cell>
          <cell r="AB1420" t="str">
            <v/>
          </cell>
          <cell r="AC1420" t="str">
            <v/>
          </cell>
        </row>
        <row r="1421">
          <cell r="A1421">
            <v>524002</v>
          </cell>
          <cell r="B1421" t="str">
            <v>ولاء منصور</v>
          </cell>
          <cell r="C1421" t="str">
            <v>عدنان</v>
          </cell>
          <cell r="D1421" t="str">
            <v>هدى</v>
          </cell>
          <cell r="E1421" t="str">
            <v>أنثى</v>
          </cell>
          <cell r="F1421" t="str">
            <v>وادي العيون</v>
          </cell>
          <cell r="G1421">
            <v>35796</v>
          </cell>
          <cell r="H1421" t="str">
            <v>العربية السورية</v>
          </cell>
          <cell r="I1421" t="str">
            <v>الرابعة</v>
          </cell>
          <cell r="J1421" t="str">
            <v>علمي</v>
          </cell>
          <cell r="Q1421" t="str">
            <v/>
          </cell>
          <cell r="R1421" t="str">
            <v>WALAA MANSOUR</v>
          </cell>
          <cell r="S1421" t="str">
            <v>ADNAN</v>
          </cell>
          <cell r="T1421" t="str">
            <v>HOUDA</v>
          </cell>
          <cell r="U1421" t="str">
            <v>HAMA</v>
          </cell>
          <cell r="V1421" t="str">
            <v/>
          </cell>
          <cell r="W1421" t="str">
            <v/>
          </cell>
          <cell r="X1421" t="str">
            <v/>
          </cell>
          <cell r="Y1421" t="str">
            <v/>
          </cell>
          <cell r="Z1421" t="str">
            <v/>
          </cell>
          <cell r="AA1421" t="str">
            <v/>
          </cell>
          <cell r="AB1421" t="str">
            <v/>
          </cell>
          <cell r="AC1421" t="str">
            <v/>
          </cell>
        </row>
        <row r="1422">
          <cell r="A1422">
            <v>524004</v>
          </cell>
          <cell r="B1422" t="str">
            <v>يارا الحريس</v>
          </cell>
          <cell r="C1422" t="str">
            <v>حسن</v>
          </cell>
          <cell r="D1422" t="str">
            <v>انتصار</v>
          </cell>
          <cell r="E1422" t="str">
            <v>أنثى</v>
          </cell>
          <cell r="F1422" t="str">
            <v>بصرى الشام</v>
          </cell>
          <cell r="G1422">
            <v>35800</v>
          </cell>
          <cell r="H1422" t="str">
            <v>العربية السورية</v>
          </cell>
          <cell r="I1422" t="str">
            <v>الثانية</v>
          </cell>
          <cell r="J1422" t="str">
            <v>أدبي</v>
          </cell>
          <cell r="K1422" t="str">
            <v/>
          </cell>
          <cell r="Q1422" t="str">
            <v/>
          </cell>
          <cell r="R1422" t="str">
            <v>yara houres</v>
          </cell>
          <cell r="S1422" t="str">
            <v>hasan</v>
          </cell>
          <cell r="T1422" t="str">
            <v>entesar</v>
          </cell>
          <cell r="U1422" t="str">
            <v>daraa</v>
          </cell>
          <cell r="V1422" t="str">
            <v/>
          </cell>
          <cell r="W1422" t="str">
            <v/>
          </cell>
          <cell r="X1422" t="str">
            <v/>
          </cell>
          <cell r="Y1422" t="str">
            <v/>
          </cell>
          <cell r="Z1422" t="str">
            <v/>
          </cell>
          <cell r="AA1422" t="str">
            <v/>
          </cell>
          <cell r="AB1422" t="str">
            <v/>
          </cell>
          <cell r="AC1422" t="str">
            <v/>
          </cell>
        </row>
        <row r="1423">
          <cell r="A1423">
            <v>524005</v>
          </cell>
          <cell r="B1423" t="str">
            <v>يارا حسن</v>
          </cell>
          <cell r="C1423" t="str">
            <v>ابراهيم</v>
          </cell>
          <cell r="D1423" t="str">
            <v>ندى</v>
          </cell>
          <cell r="E1423" t="str">
            <v>أنثى</v>
          </cell>
          <cell r="F1423" t="str">
            <v>حمص</v>
          </cell>
          <cell r="G1423">
            <v>35300</v>
          </cell>
          <cell r="H1423" t="str">
            <v>العربية السورية</v>
          </cell>
          <cell r="I1423" t="str">
            <v>الرابعة</v>
          </cell>
          <cell r="J1423" t="str">
            <v>أدبي</v>
          </cell>
          <cell r="Q1423" t="str">
            <v/>
          </cell>
          <cell r="R1423" t="str">
            <v>YARA HASAN</v>
          </cell>
          <cell r="S1423" t="str">
            <v>ABRAHIN</v>
          </cell>
          <cell r="T1423" t="str">
            <v>NADA</v>
          </cell>
          <cell r="U1423" t="str">
            <v>HOMS</v>
          </cell>
          <cell r="V1423" t="str">
            <v/>
          </cell>
          <cell r="W1423" t="str">
            <v/>
          </cell>
          <cell r="X1423" t="str">
            <v/>
          </cell>
          <cell r="Y1423" t="str">
            <v/>
          </cell>
          <cell r="Z1423" t="str">
            <v/>
          </cell>
          <cell r="AA1423" t="str">
            <v/>
          </cell>
          <cell r="AB1423" t="str">
            <v/>
          </cell>
          <cell r="AC1423" t="str">
            <v/>
          </cell>
        </row>
        <row r="1424">
          <cell r="A1424">
            <v>524008</v>
          </cell>
          <cell r="B1424" t="str">
            <v>ياسمين الفلاح</v>
          </cell>
          <cell r="C1424" t="str">
            <v>أحمد</v>
          </cell>
          <cell r="D1424" t="str">
            <v>حليمه</v>
          </cell>
          <cell r="E1424" t="str">
            <v>أنثى</v>
          </cell>
          <cell r="F1424" t="str">
            <v>الصنمين</v>
          </cell>
          <cell r="G1424">
            <v>33447</v>
          </cell>
          <cell r="H1424" t="str">
            <v>العربية السورية</v>
          </cell>
          <cell r="I1424" t="str">
            <v>الثالثة</v>
          </cell>
          <cell r="J1424" t="str">
            <v>أدبي</v>
          </cell>
          <cell r="Q1424" t="str">
            <v/>
          </cell>
          <cell r="R1424" t="str">
            <v>YASMIN ALFALAH</v>
          </cell>
          <cell r="S1424" t="str">
            <v>AHMAD</v>
          </cell>
          <cell r="T1424" t="str">
            <v>HALIMA</v>
          </cell>
          <cell r="U1424" t="str">
            <v>DARAA</v>
          </cell>
          <cell r="V1424" t="str">
            <v/>
          </cell>
          <cell r="W1424" t="str">
            <v/>
          </cell>
          <cell r="X1424" t="str">
            <v/>
          </cell>
          <cell r="Y1424" t="str">
            <v/>
          </cell>
          <cell r="Z1424" t="str">
            <v/>
          </cell>
          <cell r="AA1424" t="str">
            <v/>
          </cell>
          <cell r="AB1424" t="str">
            <v/>
          </cell>
          <cell r="AC1424" t="str">
            <v/>
          </cell>
        </row>
        <row r="1425">
          <cell r="A1425">
            <v>524011</v>
          </cell>
          <cell r="B1425" t="str">
            <v>ياسمين سعيد</v>
          </cell>
          <cell r="C1425" t="str">
            <v>محمود</v>
          </cell>
          <cell r="D1425" t="str">
            <v>خطيره</v>
          </cell>
          <cell r="E1425" t="str">
            <v>أنثى</v>
          </cell>
          <cell r="F1425" t="str">
            <v>الحريف</v>
          </cell>
          <cell r="G1425">
            <v>33970</v>
          </cell>
          <cell r="H1425" t="str">
            <v>العربية السورية</v>
          </cell>
          <cell r="I1425" t="str">
            <v>الثالثة</v>
          </cell>
          <cell r="J1425" t="str">
            <v>أدبي</v>
          </cell>
          <cell r="K1425" t="str">
            <v/>
          </cell>
          <cell r="Q1425" t="str">
            <v/>
          </cell>
          <cell r="R1425" t="str">
            <v>YASMIN SAIED</v>
          </cell>
          <cell r="S1425" t="str">
            <v>MAHMOUD</v>
          </cell>
          <cell r="T1425" t="str">
            <v>KHATERA</v>
          </cell>
          <cell r="U1425" t="str">
            <v>DAMASCUS</v>
          </cell>
          <cell r="V1425" t="str">
            <v/>
          </cell>
          <cell r="W1425" t="str">
            <v/>
          </cell>
          <cell r="X1425" t="str">
            <v/>
          </cell>
          <cell r="Y1425" t="str">
            <v/>
          </cell>
          <cell r="Z1425" t="str">
            <v/>
          </cell>
          <cell r="AA1425" t="str">
            <v/>
          </cell>
          <cell r="AB1425" t="str">
            <v/>
          </cell>
          <cell r="AC1425" t="str">
            <v/>
          </cell>
        </row>
        <row r="1426">
          <cell r="A1426">
            <v>524017</v>
          </cell>
          <cell r="B1426" t="str">
            <v>يسرى ابومغضب</v>
          </cell>
          <cell r="C1426" t="str">
            <v>زياد</v>
          </cell>
          <cell r="D1426" t="str">
            <v>فاديا</v>
          </cell>
          <cell r="E1426" t="str">
            <v>أنثى</v>
          </cell>
          <cell r="F1426" t="str">
            <v/>
          </cell>
          <cell r="H1426" t="str">
            <v>العربية السورية</v>
          </cell>
          <cell r="I1426" t="str">
            <v>الثالثة</v>
          </cell>
        </row>
        <row r="1427">
          <cell r="A1427">
            <v>524033</v>
          </cell>
          <cell r="B1427" t="str">
            <v>فاطمه صرصر</v>
          </cell>
          <cell r="C1427" t="str">
            <v/>
          </cell>
          <cell r="D1427" t="str">
            <v/>
          </cell>
          <cell r="E1427" t="str">
            <v>أنثى</v>
          </cell>
          <cell r="F1427" t="str">
            <v>كفريا</v>
          </cell>
          <cell r="G1427">
            <v>32874</v>
          </cell>
          <cell r="H1427" t="str">
            <v>العربية السورية</v>
          </cell>
          <cell r="I1427" t="str">
            <v>الثالثة</v>
          </cell>
          <cell r="J1427" t="str">
            <v>أدبي</v>
          </cell>
          <cell r="L1427" t="str">
            <v>إدلب</v>
          </cell>
          <cell r="Q1427" t="str">
            <v/>
          </cell>
          <cell r="R1427" t="str">
            <v>fatema alsarsar</v>
          </cell>
          <cell r="S1427" t="str">
            <v>ahmad</v>
          </cell>
          <cell r="T1427" t="str">
            <v>hayat</v>
          </cell>
          <cell r="U1427" t="str">
            <v>kfaria</v>
          </cell>
          <cell r="V1427" t="str">
            <v/>
          </cell>
          <cell r="W1427" t="str">
            <v/>
          </cell>
          <cell r="X1427" t="str">
            <v/>
          </cell>
          <cell r="Y1427" t="str">
            <v/>
          </cell>
          <cell r="Z1427" t="str">
            <v/>
          </cell>
          <cell r="AA1427" t="str">
            <v/>
          </cell>
          <cell r="AB1427" t="str">
            <v/>
          </cell>
          <cell r="AC1427" t="str">
            <v/>
          </cell>
        </row>
        <row r="1428">
          <cell r="A1428">
            <v>524040</v>
          </cell>
          <cell r="B1428" t="str">
            <v>ميادة علي</v>
          </cell>
          <cell r="C1428" t="str">
            <v>حمزة</v>
          </cell>
          <cell r="D1428" t="str">
            <v>خولة</v>
          </cell>
          <cell r="E1428" t="str">
            <v>أنثى</v>
          </cell>
          <cell r="F1428" t="str">
            <v>دمشق</v>
          </cell>
          <cell r="G1428">
            <v>34613</v>
          </cell>
          <cell r="H1428" t="str">
            <v>العربية السورية</v>
          </cell>
          <cell r="I1428" t="str">
            <v>الرابعة</v>
          </cell>
          <cell r="J1428" t="str">
            <v>أدبي</v>
          </cell>
          <cell r="L1428" t="str">
            <v>اللاذقية</v>
          </cell>
          <cell r="Q1428" t="str">
            <v/>
          </cell>
          <cell r="R1428" t="str">
            <v>miada ali</v>
          </cell>
          <cell r="S1428" t="str">
            <v>hamza</v>
          </cell>
          <cell r="T1428" t="str">
            <v>khawla</v>
          </cell>
          <cell r="U1428" t="str">
            <v>damscus</v>
          </cell>
          <cell r="V1428" t="str">
            <v/>
          </cell>
          <cell r="W1428" t="str">
            <v/>
          </cell>
          <cell r="X1428" t="str">
            <v/>
          </cell>
          <cell r="Y1428" t="str">
            <v/>
          </cell>
          <cell r="Z1428" t="str">
            <v/>
          </cell>
          <cell r="AA1428" t="str">
            <v/>
          </cell>
          <cell r="AB1428" t="str">
            <v>م</v>
          </cell>
          <cell r="AC1428" t="str">
            <v/>
          </cell>
        </row>
        <row r="1429">
          <cell r="A1429">
            <v>524041</v>
          </cell>
          <cell r="B1429" t="str">
            <v>نانسي الدرويش</v>
          </cell>
          <cell r="C1429" t="str">
            <v>محمود</v>
          </cell>
          <cell r="D1429" t="str">
            <v>هدى</v>
          </cell>
          <cell r="E1429" t="str">
            <v>أنثى</v>
          </cell>
          <cell r="F1429" t="str">
            <v>طرطوس</v>
          </cell>
          <cell r="G1429">
            <v>33970</v>
          </cell>
          <cell r="H1429" t="str">
            <v>العربية السورية</v>
          </cell>
          <cell r="I1429" t="str">
            <v>الثالثة</v>
          </cell>
          <cell r="J1429" t="str">
            <v>أدبي</v>
          </cell>
          <cell r="K1429" t="str">
            <v/>
          </cell>
          <cell r="Q1429" t="str">
            <v/>
          </cell>
          <cell r="R1429" t="str">
            <v>NANSY ALDARWISH</v>
          </cell>
          <cell r="S1429" t="str">
            <v>MAHMOUD</v>
          </cell>
          <cell r="T1429" t="str">
            <v>HOUDA</v>
          </cell>
          <cell r="U1429" t="str">
            <v>TARTOUS</v>
          </cell>
          <cell r="V1429" t="str">
            <v/>
          </cell>
          <cell r="W1429" t="str">
            <v/>
          </cell>
          <cell r="X1429" t="str">
            <v/>
          </cell>
          <cell r="Y1429" t="str">
            <v/>
          </cell>
          <cell r="Z1429" t="str">
            <v/>
          </cell>
          <cell r="AA1429" t="str">
            <v/>
          </cell>
          <cell r="AB1429" t="str">
            <v/>
          </cell>
          <cell r="AC1429" t="str">
            <v/>
          </cell>
        </row>
        <row r="1430">
          <cell r="A1430">
            <v>524043</v>
          </cell>
          <cell r="B1430" t="str">
            <v>نور ابوتك</v>
          </cell>
          <cell r="C1430" t="str">
            <v>عدنان</v>
          </cell>
          <cell r="D1430" t="str">
            <v>خديجه</v>
          </cell>
          <cell r="E1430" t="str">
            <v>أنثى</v>
          </cell>
          <cell r="F1430" t="str">
            <v>الصنوبر</v>
          </cell>
          <cell r="G1430">
            <v>31873</v>
          </cell>
          <cell r="H1430" t="str">
            <v>العربية السورية</v>
          </cell>
          <cell r="I1430" t="str">
            <v>الثالثة</v>
          </cell>
          <cell r="J1430" t="str">
            <v>علمي</v>
          </cell>
          <cell r="L1430" t="str">
            <v>اللاذقية</v>
          </cell>
          <cell r="Q1430" t="str">
            <v/>
          </cell>
          <cell r="R1430" t="str">
            <v>NOOR ABTK</v>
          </cell>
          <cell r="S1430" t="str">
            <v>ADNAN</v>
          </cell>
          <cell r="T1430" t="str">
            <v>KHADIJA</v>
          </cell>
          <cell r="U1430" t="str">
            <v>ALSANWBAR</v>
          </cell>
          <cell r="V1430" t="str">
            <v/>
          </cell>
          <cell r="W1430" t="str">
            <v/>
          </cell>
          <cell r="X1430" t="str">
            <v/>
          </cell>
          <cell r="Y1430" t="str">
            <v/>
          </cell>
          <cell r="Z1430" t="str">
            <v/>
          </cell>
          <cell r="AA1430" t="str">
            <v/>
          </cell>
          <cell r="AB1430" t="str">
            <v>م</v>
          </cell>
          <cell r="AC1430" t="str">
            <v/>
          </cell>
        </row>
        <row r="1431">
          <cell r="A1431">
            <v>524052</v>
          </cell>
          <cell r="B1431" t="str">
            <v>عبيده زيدان</v>
          </cell>
          <cell r="C1431" t="str">
            <v>عبده</v>
          </cell>
          <cell r="D1431" t="str">
            <v>لما</v>
          </cell>
          <cell r="E1431" t="str">
            <v>أنثى</v>
          </cell>
          <cell r="F1431" t="str">
            <v>رحيبه</v>
          </cell>
          <cell r="G1431">
            <v>30947</v>
          </cell>
          <cell r="H1431" t="str">
            <v>العربية السورية</v>
          </cell>
          <cell r="I1431" t="str">
            <v>الرابعة</v>
          </cell>
          <cell r="J1431" t="str">
            <v>أدبي</v>
          </cell>
          <cell r="K1431" t="str">
            <v/>
          </cell>
          <cell r="Q1431" t="str">
            <v/>
          </cell>
          <cell r="R1431" t="str">
            <v>ODUDA ZEDAN</v>
          </cell>
          <cell r="S1431" t="str">
            <v>ABDO</v>
          </cell>
          <cell r="T1431" t="str">
            <v>LAMA</v>
          </cell>
          <cell r="U1431" t="str">
            <v>DAMASCUS</v>
          </cell>
          <cell r="V1431" t="str">
            <v/>
          </cell>
          <cell r="W1431" t="str">
            <v/>
          </cell>
          <cell r="X1431" t="str">
            <v/>
          </cell>
          <cell r="Y1431" t="str">
            <v/>
          </cell>
          <cell r="Z1431" t="str">
            <v/>
          </cell>
          <cell r="AA1431" t="str">
            <v/>
          </cell>
          <cell r="AB1431" t="str">
            <v/>
          </cell>
          <cell r="AC1431" t="str">
            <v/>
          </cell>
        </row>
        <row r="1432">
          <cell r="A1432">
            <v>524053</v>
          </cell>
          <cell r="B1432" t="str">
            <v>اكرام فرهود</v>
          </cell>
          <cell r="C1432" t="str">
            <v>محمد</v>
          </cell>
          <cell r="D1432" t="str">
            <v>عائده</v>
          </cell>
          <cell r="E1432" t="str">
            <v>أنثى</v>
          </cell>
          <cell r="F1432" t="str">
            <v>قطنا</v>
          </cell>
          <cell r="G1432">
            <v>35477</v>
          </cell>
          <cell r="H1432" t="str">
            <v>العربية السورية</v>
          </cell>
          <cell r="I1432" t="str">
            <v>الثالثة</v>
          </cell>
          <cell r="J1432" t="str">
            <v>علمي</v>
          </cell>
          <cell r="K1432">
            <v>2015</v>
          </cell>
          <cell r="Q1432" t="str">
            <v/>
          </cell>
          <cell r="R1432" t="str">
            <v>EKRAM FARHOUD</v>
          </cell>
          <cell r="S1432" t="str">
            <v>MOHAMMAD</v>
          </cell>
          <cell r="T1432" t="str">
            <v>AEDA</v>
          </cell>
          <cell r="U1432" t="str">
            <v>DAMASCUS</v>
          </cell>
          <cell r="V1432" t="str">
            <v/>
          </cell>
          <cell r="W1432" t="str">
            <v/>
          </cell>
          <cell r="X1432" t="str">
            <v/>
          </cell>
          <cell r="Y1432" t="str">
            <v/>
          </cell>
          <cell r="Z1432" t="str">
            <v/>
          </cell>
          <cell r="AA1432" t="str">
            <v/>
          </cell>
          <cell r="AB1432" t="str">
            <v/>
          </cell>
          <cell r="AC1432" t="str">
            <v/>
          </cell>
        </row>
        <row r="1433">
          <cell r="A1433">
            <v>524062</v>
          </cell>
          <cell r="B1433" t="str">
            <v>مريم الشلبي</v>
          </cell>
          <cell r="C1433" t="str">
            <v>احمد سهيل</v>
          </cell>
          <cell r="D1433" t="str">
            <v>ساره</v>
          </cell>
          <cell r="E1433" t="str">
            <v>أنثى</v>
          </cell>
          <cell r="F1433" t="str">
            <v>معضميه</v>
          </cell>
          <cell r="G1433">
            <v>33760</v>
          </cell>
          <cell r="H1433" t="str">
            <v>العربية السورية</v>
          </cell>
          <cell r="I1433" t="str">
            <v>الثانية</v>
          </cell>
          <cell r="J1433" t="str">
            <v>أدبي</v>
          </cell>
          <cell r="K1433" t="str">
            <v/>
          </cell>
          <cell r="Q1433" t="str">
            <v/>
          </cell>
          <cell r="R1433" t="str">
            <v>Maream Al Shalabe</v>
          </cell>
          <cell r="S1433" t="str">
            <v>Ahmad</v>
          </cell>
          <cell r="T1433" t="str">
            <v>Sara</v>
          </cell>
          <cell r="U1433" t="str">
            <v>Damascus</v>
          </cell>
          <cell r="V1433" t="str">
            <v/>
          </cell>
          <cell r="W1433" t="str">
            <v/>
          </cell>
          <cell r="X1433" t="str">
            <v/>
          </cell>
          <cell r="Y1433" t="str">
            <v/>
          </cell>
          <cell r="Z1433" t="str">
            <v/>
          </cell>
          <cell r="AA1433" t="str">
            <v/>
          </cell>
          <cell r="AB1433" t="str">
            <v/>
          </cell>
          <cell r="AC1433" t="str">
            <v/>
          </cell>
        </row>
        <row r="1434">
          <cell r="A1434">
            <v>524063</v>
          </cell>
          <cell r="B1434" t="str">
            <v>نزهة الطويل</v>
          </cell>
          <cell r="C1434" t="str">
            <v>محمد</v>
          </cell>
          <cell r="D1434" t="str">
            <v>زينب</v>
          </cell>
          <cell r="E1434" t="str">
            <v>أنثى</v>
          </cell>
          <cell r="F1434" t="str">
            <v>دمشق</v>
          </cell>
          <cell r="G1434">
            <v>24872</v>
          </cell>
          <cell r="H1434" t="str">
            <v>العربية السورية</v>
          </cell>
          <cell r="I1434" t="str">
            <v>الثانية</v>
          </cell>
          <cell r="J1434" t="str">
            <v>أدبي</v>
          </cell>
          <cell r="K1434" t="str">
            <v/>
          </cell>
          <cell r="Q1434" t="str">
            <v/>
          </cell>
          <cell r="R1434" t="str">
            <v>NOZHA ALTAWEL</v>
          </cell>
          <cell r="S1434" t="str">
            <v>MOHAMMAD</v>
          </cell>
          <cell r="T1434" t="str">
            <v>ZEINAB</v>
          </cell>
          <cell r="U1434" t="str">
            <v>DAMASCUS</v>
          </cell>
          <cell r="V1434" t="str">
            <v/>
          </cell>
          <cell r="W1434" t="str">
            <v/>
          </cell>
          <cell r="X1434" t="str">
            <v/>
          </cell>
          <cell r="Y1434" t="str">
            <v/>
          </cell>
          <cell r="Z1434" t="str">
            <v/>
          </cell>
          <cell r="AA1434" t="str">
            <v/>
          </cell>
          <cell r="AB1434" t="str">
            <v/>
          </cell>
          <cell r="AC1434" t="str">
            <v/>
          </cell>
        </row>
        <row r="1435">
          <cell r="A1435">
            <v>524064</v>
          </cell>
          <cell r="B1435" t="str">
            <v>عائشة برنية</v>
          </cell>
          <cell r="C1435" t="str">
            <v>هشام</v>
          </cell>
          <cell r="D1435" t="str">
            <v>نزهة</v>
          </cell>
          <cell r="E1435" t="str">
            <v>أنثى</v>
          </cell>
          <cell r="F1435" t="str">
            <v>دمشق</v>
          </cell>
          <cell r="G1435">
            <v>30836</v>
          </cell>
          <cell r="H1435" t="str">
            <v>العربية السورية</v>
          </cell>
          <cell r="I1435" t="str">
            <v>الثالثة</v>
          </cell>
          <cell r="J1435" t="str">
            <v>أدبي</v>
          </cell>
          <cell r="K1435" t="str">
            <v/>
          </cell>
          <cell r="Q1435" t="str">
            <v/>
          </cell>
          <cell r="R1435" t="str">
            <v>aesha barnia</v>
          </cell>
          <cell r="S1435" t="str">
            <v>hesham</v>
          </cell>
          <cell r="T1435" t="str">
            <v>nazha</v>
          </cell>
          <cell r="U1435" t="str">
            <v>damascus</v>
          </cell>
          <cell r="V1435" t="str">
            <v/>
          </cell>
          <cell r="W1435" t="str">
            <v/>
          </cell>
          <cell r="X1435" t="str">
            <v/>
          </cell>
          <cell r="Y1435" t="str">
            <v/>
          </cell>
          <cell r="Z1435" t="str">
            <v/>
          </cell>
          <cell r="AA1435" t="str">
            <v/>
          </cell>
          <cell r="AB1435" t="str">
            <v/>
          </cell>
          <cell r="AC1435" t="str">
            <v/>
          </cell>
        </row>
        <row r="1436">
          <cell r="A1436">
            <v>524071</v>
          </cell>
          <cell r="B1436" t="str">
            <v>روان المصري</v>
          </cell>
          <cell r="C1436" t="str">
            <v>احمد حسام الدين</v>
          </cell>
          <cell r="D1436" t="str">
            <v>ماجده</v>
          </cell>
          <cell r="E1436" t="str">
            <v>أنثى</v>
          </cell>
          <cell r="F1436" t="str">
            <v>دمشق سوريا</v>
          </cell>
          <cell r="G1436">
            <v>33770</v>
          </cell>
          <cell r="H1436" t="str">
            <v>العربية السورية</v>
          </cell>
          <cell r="I1436" t="str">
            <v>الثالثة</v>
          </cell>
          <cell r="J1436" t="str">
            <v>أدبي</v>
          </cell>
          <cell r="K1436" t="str">
            <v/>
          </cell>
          <cell r="Q1436" t="str">
            <v/>
          </cell>
          <cell r="R1436" t="str">
            <v>rawan almasri</v>
          </cell>
          <cell r="S1436" t="str">
            <v>ahmad</v>
          </cell>
          <cell r="T1436" t="str">
            <v>majedah</v>
          </cell>
          <cell r="U1436" t="str">
            <v>damascus syria</v>
          </cell>
          <cell r="V1436" t="str">
            <v/>
          </cell>
          <cell r="W1436" t="str">
            <v/>
          </cell>
          <cell r="X1436" t="str">
            <v/>
          </cell>
          <cell r="Y1436" t="str">
            <v/>
          </cell>
          <cell r="Z1436" t="str">
            <v/>
          </cell>
          <cell r="AA1436" t="str">
            <v/>
          </cell>
          <cell r="AB1436" t="str">
            <v/>
          </cell>
          <cell r="AC1436" t="str">
            <v/>
          </cell>
        </row>
        <row r="1437">
          <cell r="A1437">
            <v>524073</v>
          </cell>
          <cell r="B1437" t="str">
            <v>سونيا شرف</v>
          </cell>
          <cell r="C1437" t="str">
            <v>اكرم</v>
          </cell>
          <cell r="D1437" t="str">
            <v>غاده</v>
          </cell>
          <cell r="E1437" t="str">
            <v>أنثى</v>
          </cell>
          <cell r="F1437" t="str">
            <v>خلخلة</v>
          </cell>
          <cell r="G1437">
            <v>31720</v>
          </cell>
          <cell r="H1437" t="str">
            <v>العربية السورية</v>
          </cell>
          <cell r="I1437" t="str">
            <v>الرابعة</v>
          </cell>
          <cell r="J1437" t="str">
            <v>أدبي</v>
          </cell>
          <cell r="L1437" t="str">
            <v>السويداء</v>
          </cell>
          <cell r="Q1437" t="str">
            <v/>
          </cell>
          <cell r="R1437" t="str">
            <v>SOUNIA SHARAF</v>
          </cell>
          <cell r="S1437" t="str">
            <v>AKRAM</v>
          </cell>
          <cell r="T1437" t="str">
            <v>GHADA</v>
          </cell>
          <cell r="U1437" t="str">
            <v>DAMASCUS</v>
          </cell>
          <cell r="V1437" t="str">
            <v/>
          </cell>
          <cell r="W1437" t="str">
            <v/>
          </cell>
          <cell r="X1437" t="str">
            <v/>
          </cell>
          <cell r="Y1437" t="str">
            <v/>
          </cell>
          <cell r="Z1437" t="str">
            <v/>
          </cell>
          <cell r="AA1437" t="str">
            <v/>
          </cell>
          <cell r="AB1437" t="str">
            <v/>
          </cell>
          <cell r="AC1437" t="str">
            <v/>
          </cell>
        </row>
        <row r="1438">
          <cell r="A1438">
            <v>524077</v>
          </cell>
          <cell r="B1438" t="str">
            <v>عائده البيضه</v>
          </cell>
          <cell r="C1438" t="str">
            <v>محمد عرفان</v>
          </cell>
          <cell r="D1438" t="str">
            <v>اماني</v>
          </cell>
          <cell r="E1438" t="str">
            <v>أنثى</v>
          </cell>
          <cell r="F1438" t="str">
            <v>دمشق</v>
          </cell>
          <cell r="G1438">
            <v>36586</v>
          </cell>
          <cell r="H1438" t="str">
            <v>العربية السورية</v>
          </cell>
          <cell r="I1438" t="str">
            <v>الثانية</v>
          </cell>
          <cell r="J1438" t="str">
            <v>ادبي</v>
          </cell>
        </row>
        <row r="1439">
          <cell r="A1439">
            <v>524079</v>
          </cell>
          <cell r="B1439" t="str">
            <v>وفاء محمد</v>
          </cell>
          <cell r="C1439" t="str">
            <v>حسن</v>
          </cell>
          <cell r="D1439" t="str">
            <v>هناء</v>
          </cell>
          <cell r="E1439" t="str">
            <v>أنثى</v>
          </cell>
          <cell r="F1439" t="str">
            <v>قرين</v>
          </cell>
          <cell r="G1439">
            <v>31014</v>
          </cell>
          <cell r="H1439" t="str">
            <v>العربية السورية</v>
          </cell>
          <cell r="I1439" t="str">
            <v>الثالثة</v>
          </cell>
          <cell r="J1439" t="str">
            <v>أدبي</v>
          </cell>
          <cell r="Q1439" t="str">
            <v/>
          </cell>
          <cell r="R1439" t="str">
            <v>Wafaa Mohmad</v>
          </cell>
          <cell r="S1439" t="str">
            <v>Hasan</v>
          </cell>
          <cell r="T1439" t="str">
            <v>Hanaa</v>
          </cell>
          <cell r="U1439" t="str">
            <v>Karen</v>
          </cell>
          <cell r="V1439" t="str">
            <v/>
          </cell>
          <cell r="W1439" t="str">
            <v/>
          </cell>
          <cell r="X1439" t="str">
            <v/>
          </cell>
          <cell r="Y1439" t="str">
            <v/>
          </cell>
          <cell r="Z1439" t="str">
            <v/>
          </cell>
          <cell r="AA1439" t="str">
            <v/>
          </cell>
          <cell r="AB1439" t="str">
            <v/>
          </cell>
          <cell r="AC1439" t="str">
            <v/>
          </cell>
        </row>
        <row r="1440">
          <cell r="A1440">
            <v>524080</v>
          </cell>
          <cell r="B1440" t="str">
            <v>شذى غندور</v>
          </cell>
          <cell r="C1440" t="str">
            <v>فايز</v>
          </cell>
          <cell r="D1440" t="str">
            <v>حسناء</v>
          </cell>
          <cell r="E1440" t="str">
            <v>أنثى</v>
          </cell>
          <cell r="F1440" t="str">
            <v>حمص</v>
          </cell>
          <cell r="G1440">
            <v>36313</v>
          </cell>
          <cell r="H1440" t="str">
            <v>العربية السورية</v>
          </cell>
          <cell r="I1440" t="str">
            <v>الثالثة</v>
          </cell>
          <cell r="J1440" t="str">
            <v>فنون نسوية</v>
          </cell>
          <cell r="L1440" t="str">
            <v>اللاذقية</v>
          </cell>
          <cell r="Q1440" t="str">
            <v/>
          </cell>
          <cell r="R1440" t="str">
            <v>Shaza Ghandour</v>
          </cell>
          <cell r="S1440" t="str">
            <v>Fayez</v>
          </cell>
          <cell r="T1440" t="str">
            <v>Hasnaa</v>
          </cell>
          <cell r="U1440" t="str">
            <v>Homs</v>
          </cell>
          <cell r="V1440" t="str">
            <v/>
          </cell>
          <cell r="W1440" t="str">
            <v/>
          </cell>
          <cell r="X1440" t="str">
            <v/>
          </cell>
          <cell r="Y1440" t="str">
            <v/>
          </cell>
          <cell r="Z1440" t="str">
            <v/>
          </cell>
          <cell r="AA1440" t="str">
            <v/>
          </cell>
          <cell r="AB1440" t="str">
            <v/>
          </cell>
          <cell r="AC1440" t="str">
            <v/>
          </cell>
        </row>
        <row r="1441">
          <cell r="A1441">
            <v>524082</v>
          </cell>
          <cell r="B1441" t="str">
            <v>هيا معاون</v>
          </cell>
          <cell r="C1441" t="str">
            <v>حسين</v>
          </cell>
          <cell r="D1441" t="str">
            <v>حمده</v>
          </cell>
          <cell r="E1441" t="str">
            <v>أنثى</v>
          </cell>
          <cell r="F1441" t="str">
            <v>دمشق مشفى الجامعة</v>
          </cell>
          <cell r="G1441">
            <v>36467</v>
          </cell>
          <cell r="H1441" t="str">
            <v>العربية السورية</v>
          </cell>
          <cell r="I1441" t="str">
            <v>الثالثة</v>
          </cell>
          <cell r="J1441" t="str">
            <v>أدبي</v>
          </cell>
          <cell r="L1441" t="str">
            <v>القنيطرة</v>
          </cell>
          <cell r="Q1441" t="str">
            <v/>
          </cell>
          <cell r="R1441" t="str">
            <v>Hayaa Toka</v>
          </cell>
          <cell r="S1441" t="str">
            <v>Haseen</v>
          </cell>
          <cell r="T1441" t="str">
            <v>Hamda</v>
          </cell>
          <cell r="U1441" t="str">
            <v>Damascus</v>
          </cell>
          <cell r="V1441" t="str">
            <v/>
          </cell>
          <cell r="W1441" t="str">
            <v/>
          </cell>
          <cell r="X1441" t="str">
            <v/>
          </cell>
          <cell r="Y1441" t="str">
            <v/>
          </cell>
          <cell r="Z1441" t="str">
            <v/>
          </cell>
          <cell r="AA1441" t="str">
            <v/>
          </cell>
          <cell r="AB1441" t="str">
            <v/>
          </cell>
          <cell r="AC1441" t="str">
            <v/>
          </cell>
        </row>
        <row r="1442">
          <cell r="A1442">
            <v>524083</v>
          </cell>
          <cell r="B1442" t="str">
            <v>رنيم وبي</v>
          </cell>
          <cell r="C1442" t="str">
            <v>حسين</v>
          </cell>
          <cell r="D1442" t="str">
            <v>سميه</v>
          </cell>
          <cell r="E1442" t="str">
            <v>أنثى</v>
          </cell>
          <cell r="F1442" t="str">
            <v>دمشق</v>
          </cell>
          <cell r="G1442">
            <v>35674</v>
          </cell>
          <cell r="H1442" t="str">
            <v>العربية السورية</v>
          </cell>
          <cell r="I1442" t="str">
            <v>الرابعة</v>
          </cell>
          <cell r="J1442" t="str">
            <v>أدبي</v>
          </cell>
          <cell r="L1442" t="str">
            <v>القنيطرة</v>
          </cell>
          <cell r="Q1442" t="str">
            <v/>
          </cell>
          <cell r="R1442" t="str">
            <v>RANEEM WOBBI</v>
          </cell>
          <cell r="S1442" t="str">
            <v>HUSIN</v>
          </cell>
          <cell r="T1442" t="str">
            <v>SOMIA</v>
          </cell>
          <cell r="U1442" t="str">
            <v>DAMSCUS</v>
          </cell>
          <cell r="V1442" t="str">
            <v/>
          </cell>
          <cell r="W1442" t="str">
            <v/>
          </cell>
          <cell r="X1442" t="str">
            <v/>
          </cell>
          <cell r="Y1442" t="str">
            <v/>
          </cell>
          <cell r="Z1442" t="str">
            <v/>
          </cell>
          <cell r="AA1442" t="str">
            <v/>
          </cell>
          <cell r="AB1442" t="str">
            <v/>
          </cell>
          <cell r="AC1442" t="str">
            <v/>
          </cell>
        </row>
        <row r="1443">
          <cell r="A1443">
            <v>524086</v>
          </cell>
          <cell r="B1443" t="str">
            <v>مروة الرفاعي</v>
          </cell>
          <cell r="C1443" t="str">
            <v xml:space="preserve">مامون </v>
          </cell>
          <cell r="D1443" t="str">
            <v xml:space="preserve">مومنات </v>
          </cell>
          <cell r="E1443" t="str">
            <v>أنثى</v>
          </cell>
          <cell r="F1443" t="str">
            <v>دمشق</v>
          </cell>
          <cell r="G1443" t="str">
            <v>1/20/1993</v>
          </cell>
          <cell r="H1443" t="str">
            <v>العربية السورية</v>
          </cell>
          <cell r="I1443" t="str">
            <v>الثالثة</v>
          </cell>
          <cell r="J1443" t="str">
            <v>أدبي</v>
          </cell>
          <cell r="K1443" t="str">
            <v>2018</v>
          </cell>
          <cell r="L1443" t="str">
            <v>دمشق</v>
          </cell>
          <cell r="Q1443" t="str">
            <v/>
          </cell>
          <cell r="R1443" t="str">
            <v>marwa alrefal</v>
          </cell>
          <cell r="S1443" t="str">
            <v>mamoun</v>
          </cell>
          <cell r="T1443" t="str">
            <v>moumenat</v>
          </cell>
          <cell r="U1443" t="str">
            <v>damascos</v>
          </cell>
          <cell r="V1443" t="str">
            <v/>
          </cell>
          <cell r="W1443" t="str">
            <v/>
          </cell>
          <cell r="X1443" t="str">
            <v/>
          </cell>
          <cell r="Y1443" t="str">
            <v/>
          </cell>
          <cell r="Z1443" t="str">
            <v/>
          </cell>
          <cell r="AA1443" t="str">
            <v>م</v>
          </cell>
          <cell r="AB1443" t="str">
            <v/>
          </cell>
          <cell r="AC1443" t="str">
            <v/>
          </cell>
        </row>
        <row r="1444">
          <cell r="A1444">
            <v>524087</v>
          </cell>
          <cell r="B1444" t="str">
            <v>سمر الشالاتي</v>
          </cell>
          <cell r="C1444" t="str">
            <v>نور الدين</v>
          </cell>
          <cell r="D1444" t="str">
            <v>مسره</v>
          </cell>
          <cell r="E1444" t="str">
            <v>أنثى</v>
          </cell>
          <cell r="F1444" t="str">
            <v>دمشق</v>
          </cell>
          <cell r="G1444">
            <v>28693</v>
          </cell>
          <cell r="H1444" t="str">
            <v>العربية السورية</v>
          </cell>
          <cell r="I1444" t="str">
            <v>الرابعة</v>
          </cell>
          <cell r="J1444" t="str">
            <v>أدبي</v>
          </cell>
          <cell r="K1444" t="str">
            <v/>
          </cell>
          <cell r="Q1444" t="str">
            <v/>
          </cell>
          <cell r="R1444" t="str">
            <v>samar alshalati</v>
          </cell>
          <cell r="S1444" t="str">
            <v>nouredden</v>
          </cell>
          <cell r="T1444" t="str">
            <v>msarra</v>
          </cell>
          <cell r="U1444" t="str">
            <v>damascus</v>
          </cell>
          <cell r="V1444" t="str">
            <v/>
          </cell>
          <cell r="W1444" t="str">
            <v/>
          </cell>
          <cell r="X1444" t="str">
            <v/>
          </cell>
          <cell r="Y1444" t="str">
            <v/>
          </cell>
          <cell r="Z1444" t="str">
            <v/>
          </cell>
          <cell r="AA1444" t="str">
            <v/>
          </cell>
          <cell r="AB1444" t="str">
            <v/>
          </cell>
          <cell r="AC1444" t="str">
            <v/>
          </cell>
        </row>
        <row r="1445">
          <cell r="A1445">
            <v>524089</v>
          </cell>
          <cell r="B1445" t="str">
            <v>رفيف البوشي</v>
          </cell>
          <cell r="C1445" t="str">
            <v>فايز</v>
          </cell>
          <cell r="D1445" t="str">
            <v>مها</v>
          </cell>
          <cell r="E1445" t="str">
            <v>أنثى</v>
          </cell>
          <cell r="F1445" t="str">
            <v>دمشق</v>
          </cell>
          <cell r="G1445">
            <v>32668</v>
          </cell>
          <cell r="H1445" t="str">
            <v>العربية السورية</v>
          </cell>
          <cell r="I1445" t="str">
            <v>الرابعة</v>
          </cell>
          <cell r="J1445" t="str">
            <v>أدبي</v>
          </cell>
          <cell r="K1445" t="str">
            <v/>
          </cell>
          <cell r="Q1445" t="str">
            <v/>
          </cell>
          <cell r="R1445" t="str">
            <v>RAFEEF ALBOUSHI</v>
          </cell>
          <cell r="S1445" t="str">
            <v>FAYEZ</v>
          </cell>
          <cell r="T1445" t="str">
            <v>MAHA</v>
          </cell>
          <cell r="U1445" t="str">
            <v>DAMASCUS</v>
          </cell>
          <cell r="V1445" t="str">
            <v/>
          </cell>
          <cell r="W1445" t="str">
            <v/>
          </cell>
          <cell r="X1445" t="str">
            <v/>
          </cell>
          <cell r="Y1445" t="str">
            <v/>
          </cell>
          <cell r="Z1445" t="str">
            <v/>
          </cell>
          <cell r="AA1445" t="str">
            <v/>
          </cell>
          <cell r="AB1445" t="str">
            <v/>
          </cell>
          <cell r="AC1445" t="str">
            <v/>
          </cell>
        </row>
        <row r="1446">
          <cell r="A1446">
            <v>524090</v>
          </cell>
          <cell r="B1446" t="str">
            <v>ليلى علي</v>
          </cell>
          <cell r="C1446" t="str">
            <v>عبد الله</v>
          </cell>
          <cell r="D1446" t="str">
            <v>سهام</v>
          </cell>
          <cell r="E1446" t="str">
            <v>أنثى</v>
          </cell>
          <cell r="F1446" t="str">
            <v>جبله</v>
          </cell>
          <cell r="G1446">
            <v>34351</v>
          </cell>
          <cell r="H1446" t="str">
            <v>العربية السورية</v>
          </cell>
          <cell r="I1446" t="str">
            <v>الرابعة</v>
          </cell>
          <cell r="J1446" t="str">
            <v>علمي</v>
          </cell>
          <cell r="L1446" t="str">
            <v>اللاذقية</v>
          </cell>
          <cell r="Q1446" t="str">
            <v/>
          </cell>
          <cell r="R1446" t="str">
            <v>LAILA ALI</v>
          </cell>
          <cell r="S1446" t="str">
            <v>ABD ALLAH</v>
          </cell>
          <cell r="T1446" t="str">
            <v>SEHAM</v>
          </cell>
          <cell r="U1446" t="str">
            <v>JABLAH</v>
          </cell>
          <cell r="V1446" t="str">
            <v/>
          </cell>
          <cell r="W1446" t="str">
            <v/>
          </cell>
          <cell r="X1446" t="str">
            <v/>
          </cell>
          <cell r="Y1446" t="str">
            <v/>
          </cell>
          <cell r="Z1446" t="str">
            <v/>
          </cell>
          <cell r="AA1446" t="str">
            <v/>
          </cell>
          <cell r="AB1446" t="str">
            <v/>
          </cell>
          <cell r="AC1446" t="str">
            <v/>
          </cell>
        </row>
        <row r="1447">
          <cell r="A1447">
            <v>524093</v>
          </cell>
          <cell r="B1447" t="str">
            <v>سكينة قديسات</v>
          </cell>
          <cell r="C1447" t="str">
            <v>ياسين</v>
          </cell>
          <cell r="D1447" t="str">
            <v>مريم</v>
          </cell>
          <cell r="E1447" t="str">
            <v>أنثى</v>
          </cell>
          <cell r="F1447" t="str">
            <v>مشفى درعا</v>
          </cell>
          <cell r="G1447">
            <v>32708</v>
          </cell>
          <cell r="H1447" t="str">
            <v>العربية السورية</v>
          </cell>
          <cell r="I1447" t="str">
            <v>الرابعة</v>
          </cell>
          <cell r="J1447" t="str">
            <v>أدبي</v>
          </cell>
          <cell r="Q1447" t="str">
            <v/>
          </cell>
          <cell r="R1447" t="str">
            <v>SAKINA KDESAT</v>
          </cell>
          <cell r="S1447" t="str">
            <v>YASIEN</v>
          </cell>
          <cell r="T1447" t="str">
            <v>MARIAM</v>
          </cell>
          <cell r="U1447" t="str">
            <v>DARAA</v>
          </cell>
          <cell r="V1447" t="str">
            <v/>
          </cell>
          <cell r="W1447" t="str">
            <v/>
          </cell>
          <cell r="X1447" t="str">
            <v/>
          </cell>
          <cell r="Y1447" t="str">
            <v/>
          </cell>
          <cell r="Z1447" t="str">
            <v/>
          </cell>
          <cell r="AA1447" t="str">
            <v/>
          </cell>
          <cell r="AB1447" t="str">
            <v/>
          </cell>
          <cell r="AC1447" t="str">
            <v/>
          </cell>
        </row>
        <row r="1448">
          <cell r="A1448">
            <v>524095</v>
          </cell>
          <cell r="B1448" t="str">
            <v>فيتون الريس</v>
          </cell>
          <cell r="C1448" t="str">
            <v xml:space="preserve">نجيب </v>
          </cell>
          <cell r="D1448" t="str">
            <v>رسميه</v>
          </cell>
          <cell r="E1448" t="str">
            <v>أنثى</v>
          </cell>
          <cell r="F1448" t="str">
            <v>بصرى الشام</v>
          </cell>
          <cell r="G1448">
            <v>20378</v>
          </cell>
          <cell r="H1448" t="str">
            <v>العربية السورية</v>
          </cell>
          <cell r="I1448" t="str">
            <v>الثانية</v>
          </cell>
          <cell r="J1448" t="str">
            <v>أدبي</v>
          </cell>
          <cell r="K1448" t="str">
            <v/>
          </cell>
          <cell r="Q1448" t="str">
            <v/>
          </cell>
          <cell r="R1448" t="str">
            <v>FETOUN ALRAYES</v>
          </cell>
          <cell r="S1448" t="str">
            <v>NAJEEB</v>
          </cell>
          <cell r="T1448" t="str">
            <v>RASMEA</v>
          </cell>
          <cell r="U1448" t="str">
            <v>DARAA</v>
          </cell>
          <cell r="V1448" t="str">
            <v/>
          </cell>
          <cell r="W1448" t="str">
            <v/>
          </cell>
          <cell r="X1448" t="str">
            <v/>
          </cell>
          <cell r="Y1448" t="str">
            <v/>
          </cell>
          <cell r="Z1448" t="str">
            <v/>
          </cell>
          <cell r="AA1448" t="str">
            <v/>
          </cell>
          <cell r="AB1448" t="str">
            <v/>
          </cell>
          <cell r="AC1448" t="str">
            <v/>
          </cell>
        </row>
        <row r="1449">
          <cell r="A1449">
            <v>524100</v>
          </cell>
          <cell r="B1449" t="str">
            <v>هديل سبور</v>
          </cell>
          <cell r="C1449" t="str">
            <v>احمد</v>
          </cell>
          <cell r="D1449" t="str">
            <v>امينه</v>
          </cell>
          <cell r="E1449" t="str">
            <v/>
          </cell>
          <cell r="F1449" t="str">
            <v>اللاذقية</v>
          </cell>
          <cell r="G1449" t="str">
            <v>6/3/1991</v>
          </cell>
          <cell r="I1449" t="str">
            <v>الثانية</v>
          </cell>
          <cell r="K1449" t="str">
            <v/>
          </cell>
          <cell r="L1449" t="str">
            <v/>
          </cell>
          <cell r="M1449" t="str">
            <v/>
          </cell>
          <cell r="Q1449" t="str">
            <v/>
          </cell>
          <cell r="R1449" t="str">
            <v/>
          </cell>
          <cell r="S1449" t="str">
            <v/>
          </cell>
          <cell r="T1449" t="str">
            <v/>
          </cell>
          <cell r="U1449" t="str">
            <v/>
          </cell>
          <cell r="V1449" t="str">
            <v/>
          </cell>
          <cell r="W1449" t="str">
            <v/>
          </cell>
          <cell r="X1449" t="str">
            <v/>
          </cell>
          <cell r="Y1449" t="str">
            <v/>
          </cell>
          <cell r="Z1449" t="str">
            <v/>
          </cell>
          <cell r="AA1449" t="str">
            <v/>
          </cell>
          <cell r="AB1449" t="str">
            <v/>
          </cell>
          <cell r="AC1449" t="str">
            <v/>
          </cell>
        </row>
        <row r="1450">
          <cell r="A1450">
            <v>524104</v>
          </cell>
          <cell r="B1450" t="str">
            <v>ماري الزعيم</v>
          </cell>
          <cell r="C1450" t="str">
            <v>مخلص</v>
          </cell>
          <cell r="D1450" t="str">
            <v>سهيلا</v>
          </cell>
          <cell r="E1450" t="str">
            <v>أنثى</v>
          </cell>
          <cell r="F1450" t="str">
            <v>جامعة دمشق</v>
          </cell>
          <cell r="G1450">
            <v>31638</v>
          </cell>
          <cell r="H1450" t="str">
            <v>العربية السورية</v>
          </cell>
          <cell r="I1450" t="str">
            <v>الثالثة</v>
          </cell>
          <cell r="J1450" t="str">
            <v>أدبي</v>
          </cell>
          <cell r="K1450" t="str">
            <v/>
          </cell>
          <cell r="Q1450" t="str">
            <v/>
          </cell>
          <cell r="R1450" t="str">
            <v>MARY ALZAEIM</v>
          </cell>
          <cell r="S1450" t="str">
            <v>MOKHLES</v>
          </cell>
          <cell r="T1450" t="str">
            <v>SOHELA</v>
          </cell>
          <cell r="U1450" t="str">
            <v>DAMASCUS</v>
          </cell>
          <cell r="V1450" t="str">
            <v/>
          </cell>
          <cell r="W1450" t="str">
            <v/>
          </cell>
          <cell r="X1450" t="str">
            <v/>
          </cell>
          <cell r="Y1450" t="str">
            <v/>
          </cell>
          <cell r="Z1450" t="str">
            <v/>
          </cell>
          <cell r="AA1450" t="str">
            <v/>
          </cell>
          <cell r="AB1450" t="str">
            <v>م</v>
          </cell>
          <cell r="AC1450" t="str">
            <v/>
          </cell>
        </row>
        <row r="1451">
          <cell r="A1451">
            <v>524108</v>
          </cell>
          <cell r="B1451" t="str">
            <v xml:space="preserve">راما الناطور </v>
          </cell>
          <cell r="C1451" t="str">
            <v>محمد عدنان</v>
          </cell>
          <cell r="D1451" t="str">
            <v>ملك</v>
          </cell>
          <cell r="E1451" t="str">
            <v>أنثى</v>
          </cell>
          <cell r="F1451" t="str">
            <v>دمشق</v>
          </cell>
          <cell r="G1451">
            <v>32894</v>
          </cell>
          <cell r="H1451" t="str">
            <v>العربية السورية</v>
          </cell>
          <cell r="I1451" t="str">
            <v>الرابعة</v>
          </cell>
          <cell r="J1451" t="str">
            <v>أدبي</v>
          </cell>
          <cell r="Q1451" t="str">
            <v/>
          </cell>
          <cell r="R1451" t="str">
            <v>RAMA ALNATOUR</v>
          </cell>
          <cell r="S1451" t="str">
            <v>MHD ADNAN</v>
          </cell>
          <cell r="T1451" t="str">
            <v>MALAK</v>
          </cell>
          <cell r="U1451" t="str">
            <v>DAMASCUS</v>
          </cell>
          <cell r="V1451" t="str">
            <v/>
          </cell>
          <cell r="W1451" t="str">
            <v/>
          </cell>
          <cell r="X1451" t="str">
            <v/>
          </cell>
          <cell r="Y1451" t="str">
            <v/>
          </cell>
          <cell r="Z1451" t="str">
            <v/>
          </cell>
          <cell r="AA1451" t="str">
            <v/>
          </cell>
          <cell r="AB1451" t="str">
            <v/>
          </cell>
          <cell r="AC1451" t="str">
            <v/>
          </cell>
        </row>
        <row r="1452">
          <cell r="A1452">
            <v>524109</v>
          </cell>
          <cell r="B1452" t="str">
            <v>غفران شعبان</v>
          </cell>
          <cell r="C1452" t="str">
            <v>محمود</v>
          </cell>
          <cell r="D1452" t="str">
            <v>فتاة</v>
          </cell>
          <cell r="E1452" t="str">
            <v>أنثى</v>
          </cell>
          <cell r="F1452" t="str">
            <v>مصياف</v>
          </cell>
          <cell r="G1452">
            <v>35660</v>
          </cell>
          <cell r="H1452" t="str">
            <v>العربية السورية</v>
          </cell>
          <cell r="I1452" t="str">
            <v>الثانية</v>
          </cell>
          <cell r="J1452" t="str">
            <v>فنون نسوية</v>
          </cell>
          <cell r="Q1452" t="str">
            <v/>
          </cell>
          <cell r="R1452" t="str">
            <v>GHOFRAN SHABAN</v>
          </cell>
          <cell r="S1452" t="str">
            <v>MAHMOUD</v>
          </cell>
          <cell r="T1452" t="str">
            <v>FATAT</v>
          </cell>
          <cell r="U1452" t="str">
            <v>HAMA</v>
          </cell>
          <cell r="V1452" t="str">
            <v/>
          </cell>
          <cell r="W1452" t="str">
            <v/>
          </cell>
          <cell r="X1452" t="str">
            <v/>
          </cell>
          <cell r="Y1452" t="str">
            <v/>
          </cell>
          <cell r="Z1452" t="str">
            <v/>
          </cell>
          <cell r="AA1452" t="str">
            <v/>
          </cell>
          <cell r="AB1452" t="str">
            <v/>
          </cell>
          <cell r="AC1452" t="str">
            <v/>
          </cell>
        </row>
        <row r="1453">
          <cell r="A1453">
            <v>524114</v>
          </cell>
          <cell r="B1453" t="str">
            <v>هيام علي</v>
          </cell>
          <cell r="C1453" t="str">
            <v>منير</v>
          </cell>
          <cell r="D1453" t="str">
            <v>مريم</v>
          </cell>
          <cell r="E1453" t="str">
            <v>أنثى</v>
          </cell>
          <cell r="F1453" t="str">
            <v>دمشق</v>
          </cell>
          <cell r="G1453">
            <v>26398</v>
          </cell>
          <cell r="H1453" t="str">
            <v>العربية السورية</v>
          </cell>
          <cell r="I1453" t="str">
            <v>الرابعة</v>
          </cell>
          <cell r="J1453" t="str">
            <v>أدبي</v>
          </cell>
          <cell r="K1453">
            <v>2017</v>
          </cell>
          <cell r="Q1453" t="str">
            <v/>
          </cell>
          <cell r="R1453" t="str">
            <v>hiam ali</v>
          </cell>
          <cell r="S1453" t="str">
            <v>monir</v>
          </cell>
          <cell r="T1453" t="str">
            <v>maryam</v>
          </cell>
          <cell r="U1453" t="str">
            <v>damascus</v>
          </cell>
          <cell r="V1453" t="str">
            <v/>
          </cell>
          <cell r="W1453" t="str">
            <v/>
          </cell>
          <cell r="X1453" t="str">
            <v/>
          </cell>
          <cell r="Y1453" t="str">
            <v/>
          </cell>
          <cell r="Z1453" t="str">
            <v/>
          </cell>
          <cell r="AA1453" t="str">
            <v/>
          </cell>
          <cell r="AB1453" t="str">
            <v/>
          </cell>
          <cell r="AC1453" t="str">
            <v/>
          </cell>
        </row>
        <row r="1454">
          <cell r="A1454">
            <v>524115</v>
          </cell>
          <cell r="B1454" t="str">
            <v>نتالين ملحم</v>
          </cell>
          <cell r="C1454" t="str">
            <v>عيسى</v>
          </cell>
          <cell r="D1454" t="str">
            <v>ابتسام</v>
          </cell>
          <cell r="E1454" t="str">
            <v>أنثى</v>
          </cell>
          <cell r="F1454" t="str">
            <v xml:space="preserve">بشمشة </v>
          </cell>
          <cell r="G1454">
            <v>35065</v>
          </cell>
          <cell r="H1454" t="str">
            <v>العربية السورية</v>
          </cell>
          <cell r="I1454" t="str">
            <v>الرابعة حديث</v>
          </cell>
          <cell r="J1454" t="str">
            <v>فنون نسوية</v>
          </cell>
          <cell r="K1454" t="str">
            <v/>
          </cell>
          <cell r="Q1454" t="str">
            <v/>
          </cell>
          <cell r="R1454" t="str">
            <v>NTALEEN MELHEM</v>
          </cell>
          <cell r="S1454" t="str">
            <v>ISSA</v>
          </cell>
          <cell r="T1454" t="str">
            <v>EBTISAM</v>
          </cell>
          <cell r="U1454" t="str">
            <v>TARTOUS</v>
          </cell>
          <cell r="V1454" t="str">
            <v/>
          </cell>
          <cell r="W1454" t="str">
            <v/>
          </cell>
          <cell r="X1454" t="str">
            <v/>
          </cell>
          <cell r="Y1454" t="str">
            <v/>
          </cell>
          <cell r="Z1454" t="str">
            <v/>
          </cell>
          <cell r="AA1454" t="str">
            <v/>
          </cell>
          <cell r="AB1454" t="str">
            <v/>
          </cell>
          <cell r="AC1454" t="str">
            <v/>
          </cell>
        </row>
        <row r="1455">
          <cell r="A1455">
            <v>524120</v>
          </cell>
          <cell r="B1455" t="str">
            <v>البتول رمضان</v>
          </cell>
          <cell r="C1455" t="str">
            <v>احمد</v>
          </cell>
          <cell r="D1455" t="str">
            <v>مياده</v>
          </cell>
          <cell r="E1455" t="str">
            <v>أنثى</v>
          </cell>
          <cell r="F1455" t="str">
            <v>قاره</v>
          </cell>
          <cell r="G1455">
            <v>34414</v>
          </cell>
          <cell r="H1455" t="str">
            <v>العربية السورية</v>
          </cell>
          <cell r="I1455" t="str">
            <v>الرابعة</v>
          </cell>
          <cell r="J1455" t="str">
            <v>علمي</v>
          </cell>
          <cell r="K1455">
            <v>2011</v>
          </cell>
          <cell r="Q1455" t="str">
            <v/>
          </cell>
          <cell r="R1455" t="str">
            <v>albotol ramadan</v>
          </cell>
          <cell r="S1455" t="str">
            <v>ahmad</v>
          </cell>
          <cell r="T1455" t="str">
            <v>miadah</v>
          </cell>
          <cell r="U1455" t="str">
            <v>karah</v>
          </cell>
          <cell r="V1455" t="str">
            <v/>
          </cell>
          <cell r="W1455" t="str">
            <v/>
          </cell>
          <cell r="X1455" t="str">
            <v/>
          </cell>
          <cell r="Y1455" t="str">
            <v/>
          </cell>
          <cell r="Z1455" t="str">
            <v/>
          </cell>
          <cell r="AA1455" t="str">
            <v/>
          </cell>
          <cell r="AB1455" t="str">
            <v>م</v>
          </cell>
          <cell r="AC1455" t="str">
            <v/>
          </cell>
        </row>
        <row r="1456">
          <cell r="A1456">
            <v>524121</v>
          </cell>
          <cell r="B1456" t="str">
            <v xml:space="preserve">رجاء الجسري </v>
          </cell>
          <cell r="C1456" t="str">
            <v>محمد نزار</v>
          </cell>
          <cell r="D1456" t="str">
            <v>زبيده</v>
          </cell>
          <cell r="E1456" t="str">
            <v>انثى</v>
          </cell>
          <cell r="F1456" t="str">
            <v>دمشق</v>
          </cell>
          <cell r="G1456">
            <v>32509</v>
          </cell>
          <cell r="H1456" t="str">
            <v>العربية السورية</v>
          </cell>
          <cell r="I1456" t="str">
            <v>الرابعة</v>
          </cell>
          <cell r="J1456" t="str">
            <v>ادبي</v>
          </cell>
          <cell r="Q1456" t="str">
            <v/>
          </cell>
          <cell r="R1456" t="str">
            <v>RAJAA ALJSRI</v>
          </cell>
          <cell r="S1456" t="str">
            <v>MHD NIZAR</v>
          </cell>
          <cell r="T1456" t="str">
            <v>ZOBIDA</v>
          </cell>
          <cell r="U1456" t="str">
            <v>DAMASCUS</v>
          </cell>
          <cell r="V1456" t="str">
            <v/>
          </cell>
          <cell r="W1456" t="str">
            <v/>
          </cell>
          <cell r="X1456" t="str">
            <v/>
          </cell>
          <cell r="Y1456" t="str">
            <v/>
          </cell>
          <cell r="Z1456" t="str">
            <v/>
          </cell>
          <cell r="AA1456" t="str">
            <v/>
          </cell>
          <cell r="AB1456" t="str">
            <v/>
          </cell>
          <cell r="AC1456" t="str">
            <v/>
          </cell>
        </row>
        <row r="1457">
          <cell r="A1457">
            <v>524122</v>
          </cell>
          <cell r="B1457" t="str">
            <v>وعد الشوفي</v>
          </cell>
          <cell r="C1457" t="str">
            <v>جمال</v>
          </cell>
          <cell r="D1457" t="str">
            <v>صباح</v>
          </cell>
          <cell r="E1457" t="str">
            <v>أنثى</v>
          </cell>
          <cell r="F1457" t="str">
            <v>شنيره</v>
          </cell>
          <cell r="G1457">
            <v>32874</v>
          </cell>
          <cell r="H1457" t="str">
            <v>العربية السورية</v>
          </cell>
          <cell r="I1457" t="str">
            <v>الرابعة</v>
          </cell>
          <cell r="J1457" t="str">
            <v>فنون نسوية</v>
          </cell>
          <cell r="L1457" t="str">
            <v>السويداء</v>
          </cell>
          <cell r="Q1457" t="str">
            <v/>
          </cell>
          <cell r="R1457" t="str">
            <v>waed alshofi</v>
          </cell>
          <cell r="S1457" t="str">
            <v>jamal</v>
          </cell>
          <cell r="T1457" t="str">
            <v>sabah</v>
          </cell>
          <cell r="U1457" t="str">
            <v>SWAEDAA</v>
          </cell>
          <cell r="V1457" t="str">
            <v/>
          </cell>
          <cell r="W1457" t="str">
            <v/>
          </cell>
          <cell r="X1457" t="str">
            <v/>
          </cell>
          <cell r="Y1457" t="str">
            <v/>
          </cell>
          <cell r="Z1457" t="str">
            <v/>
          </cell>
          <cell r="AA1457" t="str">
            <v/>
          </cell>
          <cell r="AB1457" t="str">
            <v/>
          </cell>
          <cell r="AC1457" t="str">
            <v/>
          </cell>
        </row>
        <row r="1458">
          <cell r="A1458">
            <v>524125</v>
          </cell>
          <cell r="B1458" t="str">
            <v>رغد سليمان</v>
          </cell>
          <cell r="C1458" t="str">
            <v>احمد</v>
          </cell>
          <cell r="D1458" t="str">
            <v>سميحه</v>
          </cell>
          <cell r="E1458" t="str">
            <v>أنثى</v>
          </cell>
          <cell r="F1458" t="str">
            <v>دمشق</v>
          </cell>
          <cell r="G1458" t="str">
            <v>12/16/1997</v>
          </cell>
          <cell r="H1458" t="str">
            <v>العربية السورية</v>
          </cell>
          <cell r="I1458" t="str">
            <v>الثانية</v>
          </cell>
          <cell r="J1458" t="str">
            <v>أدبي</v>
          </cell>
          <cell r="K1458" t="str">
            <v>2016</v>
          </cell>
          <cell r="L1458" t="str">
            <v>حماة</v>
          </cell>
          <cell r="Q1458" t="str">
            <v/>
          </cell>
          <cell r="R1458" t="str">
            <v>RAGHAD SULIMAN</v>
          </cell>
          <cell r="S1458" t="str">
            <v>AHMAD</v>
          </cell>
          <cell r="T1458" t="str">
            <v>SAMIEHA</v>
          </cell>
          <cell r="U1458" t="str">
            <v>DAMASCUS</v>
          </cell>
          <cell r="V1458" t="str">
            <v/>
          </cell>
          <cell r="W1458" t="str">
            <v/>
          </cell>
          <cell r="X1458" t="str">
            <v/>
          </cell>
          <cell r="Y1458" t="str">
            <v/>
          </cell>
          <cell r="Z1458" t="str">
            <v/>
          </cell>
          <cell r="AA1458" t="str">
            <v/>
          </cell>
          <cell r="AB1458" t="str">
            <v/>
          </cell>
          <cell r="AC1458" t="str">
            <v/>
          </cell>
        </row>
        <row r="1459">
          <cell r="A1459">
            <v>524129</v>
          </cell>
          <cell r="B1459" t="str">
            <v>محاسن درة</v>
          </cell>
          <cell r="C1459" t="str">
            <v>احمد</v>
          </cell>
          <cell r="D1459" t="str">
            <v>فاطمه</v>
          </cell>
          <cell r="E1459" t="str">
            <v>أنثى</v>
          </cell>
          <cell r="F1459" t="str">
            <v>النبك</v>
          </cell>
          <cell r="G1459">
            <v>33076</v>
          </cell>
          <cell r="H1459" t="str">
            <v>العربية السورية</v>
          </cell>
          <cell r="I1459" t="str">
            <v>الرابعة</v>
          </cell>
          <cell r="J1459" t="str">
            <v>أدبي</v>
          </cell>
          <cell r="K1459" t="str">
            <v/>
          </cell>
          <cell r="Q1459" t="str">
            <v/>
          </cell>
          <cell r="R1459" t="str">
            <v>MAHASEN DURA</v>
          </cell>
          <cell r="S1459" t="str">
            <v>AHMAD</v>
          </cell>
          <cell r="T1459" t="str">
            <v>FATIMA</v>
          </cell>
          <cell r="U1459" t="str">
            <v>DAMAS SUBURB</v>
          </cell>
          <cell r="V1459" t="str">
            <v/>
          </cell>
          <cell r="W1459" t="str">
            <v/>
          </cell>
          <cell r="X1459" t="str">
            <v/>
          </cell>
          <cell r="Y1459" t="str">
            <v/>
          </cell>
          <cell r="Z1459" t="str">
            <v/>
          </cell>
          <cell r="AA1459" t="str">
            <v/>
          </cell>
          <cell r="AB1459" t="str">
            <v/>
          </cell>
          <cell r="AC1459" t="str">
            <v/>
          </cell>
        </row>
        <row r="1460">
          <cell r="A1460">
            <v>524132</v>
          </cell>
          <cell r="B1460" t="str">
            <v>براءة حمود</v>
          </cell>
          <cell r="C1460" t="str">
            <v>محمد</v>
          </cell>
          <cell r="D1460" t="str">
            <v>عبله</v>
          </cell>
          <cell r="E1460" t="str">
            <v>أنثى</v>
          </cell>
          <cell r="F1460" t="str">
            <v>دمشق</v>
          </cell>
          <cell r="G1460">
            <v>33777</v>
          </cell>
          <cell r="H1460" t="str">
            <v>العربية السورية</v>
          </cell>
          <cell r="I1460" t="str">
            <v>الثالثة</v>
          </cell>
          <cell r="J1460" t="str">
            <v>فنون نسوية</v>
          </cell>
          <cell r="K1460" t="str">
            <v/>
          </cell>
          <cell r="Q1460" t="str">
            <v/>
          </cell>
          <cell r="R1460" t="str">
            <v>BARAA HAMOUD</v>
          </cell>
          <cell r="S1460" t="str">
            <v>MOHAMAD</v>
          </cell>
          <cell r="T1460" t="str">
            <v>ABLA</v>
          </cell>
          <cell r="U1460" t="str">
            <v>DAMAS</v>
          </cell>
          <cell r="V1460" t="str">
            <v/>
          </cell>
          <cell r="W1460" t="str">
            <v/>
          </cell>
          <cell r="X1460" t="str">
            <v/>
          </cell>
          <cell r="Y1460" t="str">
            <v/>
          </cell>
          <cell r="Z1460" t="str">
            <v/>
          </cell>
          <cell r="AA1460" t="str">
            <v/>
          </cell>
          <cell r="AB1460" t="str">
            <v/>
          </cell>
          <cell r="AC1460" t="str">
            <v/>
          </cell>
        </row>
        <row r="1461">
          <cell r="A1461">
            <v>524135</v>
          </cell>
          <cell r="B1461" t="str">
            <v>اسماء تقوى</v>
          </cell>
          <cell r="C1461" t="str">
            <v>زهير</v>
          </cell>
          <cell r="D1461" t="str">
            <v>منى</v>
          </cell>
          <cell r="E1461" t="str">
            <v>أنثى</v>
          </cell>
          <cell r="F1461" t="str">
            <v>دمشق</v>
          </cell>
          <cell r="G1461">
            <v>35449</v>
          </cell>
          <cell r="H1461" t="str">
            <v>العربية السورية</v>
          </cell>
          <cell r="I1461" t="str">
            <v>الثانية</v>
          </cell>
          <cell r="J1461" t="str">
            <v>فنون نسوية</v>
          </cell>
          <cell r="Q1461" t="str">
            <v/>
          </cell>
          <cell r="R1461" t="str">
            <v>ASMAA TAKWA</v>
          </cell>
          <cell r="S1461" t="str">
            <v>ZUHIER</v>
          </cell>
          <cell r="T1461" t="str">
            <v>MONA</v>
          </cell>
          <cell r="U1461" t="str">
            <v>DAMASCUS</v>
          </cell>
          <cell r="V1461" t="str">
            <v/>
          </cell>
          <cell r="W1461" t="str">
            <v/>
          </cell>
          <cell r="X1461" t="str">
            <v/>
          </cell>
          <cell r="Y1461" t="str">
            <v/>
          </cell>
          <cell r="Z1461" t="str">
            <v/>
          </cell>
          <cell r="AA1461" t="str">
            <v/>
          </cell>
          <cell r="AB1461" t="str">
            <v/>
          </cell>
          <cell r="AC1461" t="str">
            <v/>
          </cell>
        </row>
        <row r="1462">
          <cell r="A1462">
            <v>524142</v>
          </cell>
          <cell r="B1462" t="str">
            <v>داليا عوض</v>
          </cell>
          <cell r="C1462" t="str">
            <v>عدنان</v>
          </cell>
          <cell r="D1462" t="str">
            <v>نها</v>
          </cell>
          <cell r="E1462" t="str">
            <v>أنثى</v>
          </cell>
          <cell r="F1462" t="str">
            <v>حمص</v>
          </cell>
          <cell r="G1462">
            <v>30174</v>
          </cell>
          <cell r="H1462" t="str">
            <v>العربية السورية</v>
          </cell>
          <cell r="I1462" t="str">
            <v>الرابعة</v>
          </cell>
          <cell r="J1462" t="str">
            <v>فنون نسوية</v>
          </cell>
          <cell r="Q1462" t="str">
            <v/>
          </cell>
          <cell r="R1462" t="str">
            <v>dalia awad</v>
          </cell>
          <cell r="S1462" t="str">
            <v>adnan</v>
          </cell>
          <cell r="T1462" t="str">
            <v>nohad</v>
          </cell>
          <cell r="U1462" t="str">
            <v>homs</v>
          </cell>
          <cell r="V1462" t="str">
            <v/>
          </cell>
          <cell r="W1462" t="str">
            <v/>
          </cell>
          <cell r="X1462" t="str">
            <v/>
          </cell>
          <cell r="Y1462" t="str">
            <v/>
          </cell>
          <cell r="Z1462" t="str">
            <v/>
          </cell>
          <cell r="AA1462" t="str">
            <v/>
          </cell>
          <cell r="AB1462" t="str">
            <v/>
          </cell>
          <cell r="AC1462" t="str">
            <v/>
          </cell>
        </row>
        <row r="1463">
          <cell r="A1463">
            <v>524143</v>
          </cell>
          <cell r="B1463" t="str">
            <v>نور الهدى تواتي</v>
          </cell>
          <cell r="C1463" t="str">
            <v xml:space="preserve">سليم </v>
          </cell>
          <cell r="D1463" t="str">
            <v>يسرا</v>
          </cell>
          <cell r="E1463" t="str">
            <v>انثى</v>
          </cell>
          <cell r="F1463" t="str">
            <v>دمشق</v>
          </cell>
          <cell r="G1463">
            <v>32331</v>
          </cell>
          <cell r="H1463" t="str">
            <v>العربية السورية</v>
          </cell>
          <cell r="I1463" t="str">
            <v>الثانية</v>
          </cell>
          <cell r="J1463" t="str">
            <v>أدبي</v>
          </cell>
          <cell r="Q1463" t="str">
            <v/>
          </cell>
          <cell r="R1463" t="str">
            <v>nour al huda taoaty</v>
          </cell>
          <cell r="S1463" t="str">
            <v>Salim</v>
          </cell>
          <cell r="T1463" t="str">
            <v>yusra</v>
          </cell>
          <cell r="U1463" t="str">
            <v>Damascus</v>
          </cell>
          <cell r="V1463" t="str">
            <v/>
          </cell>
          <cell r="W1463" t="str">
            <v/>
          </cell>
          <cell r="X1463" t="str">
            <v/>
          </cell>
          <cell r="Y1463" t="str">
            <v/>
          </cell>
          <cell r="Z1463" t="str">
            <v/>
          </cell>
          <cell r="AA1463" t="str">
            <v/>
          </cell>
          <cell r="AB1463" t="str">
            <v/>
          </cell>
          <cell r="AC1463" t="str">
            <v/>
          </cell>
        </row>
        <row r="1464">
          <cell r="A1464">
            <v>524146</v>
          </cell>
          <cell r="B1464" t="str">
            <v>اسماء سباهي ارناؤوط</v>
          </cell>
          <cell r="C1464" t="str">
            <v>محمد خالد</v>
          </cell>
          <cell r="D1464" t="str">
            <v>انعام</v>
          </cell>
          <cell r="E1464" t="str">
            <v>أنثى</v>
          </cell>
          <cell r="F1464" t="str">
            <v>المدينة</v>
          </cell>
          <cell r="G1464">
            <v>33556</v>
          </cell>
          <cell r="H1464" t="str">
            <v>العربية السورية</v>
          </cell>
          <cell r="I1464" t="str">
            <v>الثانية</v>
          </cell>
          <cell r="J1464" t="str">
            <v>فنون نسوية</v>
          </cell>
          <cell r="Q1464" t="str">
            <v/>
          </cell>
          <cell r="R1464" t="str">
            <v>asmaa</v>
          </cell>
          <cell r="S1464" t="str">
            <v>mhkhalid</v>
          </cell>
          <cell r="T1464" t="str">
            <v>inam</v>
          </cell>
          <cell r="U1464" t="str">
            <v>almadena</v>
          </cell>
          <cell r="V1464" t="str">
            <v/>
          </cell>
          <cell r="W1464" t="str">
            <v/>
          </cell>
          <cell r="X1464" t="str">
            <v/>
          </cell>
          <cell r="Y1464" t="str">
            <v/>
          </cell>
          <cell r="Z1464" t="str">
            <v/>
          </cell>
          <cell r="AA1464" t="str">
            <v/>
          </cell>
          <cell r="AB1464" t="str">
            <v/>
          </cell>
          <cell r="AC1464" t="str">
            <v/>
          </cell>
        </row>
        <row r="1465">
          <cell r="A1465">
            <v>524147</v>
          </cell>
          <cell r="B1465" t="str">
            <v>عفراء ميا</v>
          </cell>
          <cell r="C1465" t="str">
            <v>علي</v>
          </cell>
          <cell r="D1465" t="str">
            <v>الهام</v>
          </cell>
          <cell r="E1465" t="str">
            <v>أنثى</v>
          </cell>
          <cell r="F1465" t="str">
            <v>العيدية</v>
          </cell>
          <cell r="G1465">
            <v>33849</v>
          </cell>
          <cell r="H1465" t="str">
            <v>العربية السورية</v>
          </cell>
          <cell r="I1465" t="str">
            <v>الثالثة</v>
          </cell>
          <cell r="J1465" t="str">
            <v>أدبي</v>
          </cell>
          <cell r="L1465" t="str">
            <v>اللاذقية</v>
          </cell>
          <cell r="Q1465" t="str">
            <v/>
          </cell>
          <cell r="R1465" t="str">
            <v>afraa maya</v>
          </cell>
          <cell r="S1465" t="str">
            <v>ali</v>
          </cell>
          <cell r="T1465" t="str">
            <v>elham</v>
          </cell>
          <cell r="U1465" t="str">
            <v>aleidia</v>
          </cell>
          <cell r="V1465" t="str">
            <v/>
          </cell>
          <cell r="W1465" t="str">
            <v/>
          </cell>
          <cell r="X1465" t="str">
            <v/>
          </cell>
          <cell r="Y1465" t="str">
            <v/>
          </cell>
          <cell r="Z1465" t="str">
            <v/>
          </cell>
          <cell r="AA1465" t="str">
            <v/>
          </cell>
          <cell r="AB1465" t="str">
            <v/>
          </cell>
          <cell r="AC1465" t="str">
            <v/>
          </cell>
        </row>
        <row r="1466">
          <cell r="A1466">
            <v>524150</v>
          </cell>
          <cell r="B1466" t="str">
            <v>علا ابو فياض نعيم</v>
          </cell>
          <cell r="C1466" t="str">
            <v>سلمان</v>
          </cell>
          <cell r="D1466" t="str">
            <v>نايفة</v>
          </cell>
          <cell r="E1466" t="str">
            <v>أنثى</v>
          </cell>
          <cell r="F1466" t="str">
            <v>السويداء</v>
          </cell>
          <cell r="G1466">
            <v>29965</v>
          </cell>
          <cell r="H1466" t="str">
            <v>العربية السورية</v>
          </cell>
          <cell r="I1466" t="str">
            <v>الرابعة</v>
          </cell>
          <cell r="J1466" t="str">
            <v>فنون نسوية</v>
          </cell>
          <cell r="L1466" t="str">
            <v>السويداء</v>
          </cell>
          <cell r="Q1466" t="str">
            <v/>
          </cell>
          <cell r="R1466" t="str">
            <v>ola neem</v>
          </cell>
          <cell r="S1466" t="str">
            <v>salman</v>
          </cell>
          <cell r="T1466" t="str">
            <v>naife</v>
          </cell>
          <cell r="U1466" t="str">
            <v>swaida</v>
          </cell>
          <cell r="V1466" t="str">
            <v/>
          </cell>
          <cell r="W1466" t="str">
            <v/>
          </cell>
          <cell r="X1466" t="str">
            <v/>
          </cell>
          <cell r="Y1466" t="str">
            <v/>
          </cell>
          <cell r="Z1466" t="str">
            <v/>
          </cell>
          <cell r="AA1466" t="str">
            <v/>
          </cell>
          <cell r="AB1466" t="str">
            <v/>
          </cell>
          <cell r="AC1466" t="str">
            <v/>
          </cell>
        </row>
        <row r="1467">
          <cell r="A1467">
            <v>524153</v>
          </cell>
          <cell r="B1467" t="str">
            <v>بتول الماضي</v>
          </cell>
          <cell r="C1467" t="str">
            <v>مهند</v>
          </cell>
          <cell r="D1467" t="str">
            <v>هنادي</v>
          </cell>
          <cell r="E1467" t="str">
            <v>أنثى</v>
          </cell>
          <cell r="F1467" t="str">
            <v>يرموك</v>
          </cell>
          <cell r="G1467">
            <v>36190</v>
          </cell>
          <cell r="H1467" t="str">
            <v>الفلسطينية السورية</v>
          </cell>
          <cell r="I1467" t="str">
            <v>الرابعة</v>
          </cell>
          <cell r="J1467" t="str">
            <v>أدبي</v>
          </cell>
          <cell r="K1467">
            <v>2018</v>
          </cell>
          <cell r="L1467" t="str">
            <v>دمشق</v>
          </cell>
          <cell r="Q1467" t="str">
            <v/>
          </cell>
          <cell r="R1467" t="str">
            <v>BATOUL ALMADI</v>
          </cell>
          <cell r="S1467" t="str">
            <v>MOHANAD</v>
          </cell>
          <cell r="T1467" t="str">
            <v>HANADI</v>
          </cell>
          <cell r="U1467" t="str">
            <v>DAMASCUS</v>
          </cell>
          <cell r="V1467" t="str">
            <v/>
          </cell>
          <cell r="W1467" t="str">
            <v/>
          </cell>
          <cell r="X1467" t="str">
            <v/>
          </cell>
          <cell r="Y1467" t="str">
            <v/>
          </cell>
          <cell r="Z1467" t="str">
            <v/>
          </cell>
          <cell r="AA1467" t="str">
            <v/>
          </cell>
          <cell r="AB1467" t="str">
            <v/>
          </cell>
          <cell r="AC1467" t="str">
            <v/>
          </cell>
        </row>
        <row r="1468">
          <cell r="A1468">
            <v>524154</v>
          </cell>
          <cell r="B1468" t="str">
            <v>الهام يوسف</v>
          </cell>
          <cell r="C1468" t="str">
            <v>منصور</v>
          </cell>
          <cell r="D1468" t="str">
            <v>سعاد</v>
          </cell>
          <cell r="E1468" t="str">
            <v>أنثى</v>
          </cell>
          <cell r="F1468" t="str">
            <v>درمينه</v>
          </cell>
          <cell r="G1468">
            <v>33333</v>
          </cell>
          <cell r="H1468" t="str">
            <v>العربية السورية</v>
          </cell>
          <cell r="I1468" t="str">
            <v>الرابعة</v>
          </cell>
          <cell r="J1468" t="str">
            <v>أدبي</v>
          </cell>
          <cell r="L1468" t="str">
            <v>اللاذقية</v>
          </cell>
          <cell r="Q1468" t="str">
            <v/>
          </cell>
          <cell r="R1468" t="str">
            <v>elham youssef</v>
          </cell>
          <cell r="S1468" t="str">
            <v>mansour</v>
          </cell>
          <cell r="T1468" t="str">
            <v>souad</v>
          </cell>
          <cell r="U1468" t="str">
            <v>darmina</v>
          </cell>
          <cell r="V1468" t="str">
            <v/>
          </cell>
          <cell r="W1468" t="str">
            <v/>
          </cell>
          <cell r="X1468" t="str">
            <v/>
          </cell>
          <cell r="Y1468" t="str">
            <v/>
          </cell>
          <cell r="Z1468" t="str">
            <v/>
          </cell>
          <cell r="AA1468" t="str">
            <v/>
          </cell>
          <cell r="AB1468" t="str">
            <v/>
          </cell>
          <cell r="AC1468" t="str">
            <v/>
          </cell>
        </row>
        <row r="1469">
          <cell r="A1469">
            <v>524156</v>
          </cell>
          <cell r="B1469" t="str">
            <v>رؤى سلامة</v>
          </cell>
          <cell r="C1469" t="str">
            <v>وليد</v>
          </cell>
          <cell r="D1469" t="str">
            <v>ماري</v>
          </cell>
          <cell r="E1469" t="str">
            <v>أنثى</v>
          </cell>
          <cell r="F1469" t="str">
            <v>يبرود</v>
          </cell>
          <cell r="G1469">
            <v>34265</v>
          </cell>
          <cell r="H1469" t="str">
            <v>العربية السورية</v>
          </cell>
          <cell r="I1469" t="str">
            <v>الرابعة</v>
          </cell>
          <cell r="J1469" t="str">
            <v>أدبي</v>
          </cell>
          <cell r="K1469" t="str">
            <v/>
          </cell>
          <cell r="Q1469" t="str">
            <v/>
          </cell>
          <cell r="R1469" t="str">
            <v>rwah salameh</v>
          </cell>
          <cell r="S1469" t="str">
            <v>walid</v>
          </cell>
          <cell r="T1469" t="str">
            <v>elham</v>
          </cell>
          <cell r="U1469" t="str">
            <v>yabroud</v>
          </cell>
          <cell r="V1469" t="str">
            <v/>
          </cell>
          <cell r="W1469" t="str">
            <v/>
          </cell>
          <cell r="X1469" t="str">
            <v/>
          </cell>
          <cell r="Y1469" t="str">
            <v/>
          </cell>
          <cell r="Z1469" t="str">
            <v/>
          </cell>
          <cell r="AA1469" t="str">
            <v/>
          </cell>
          <cell r="AB1469" t="str">
            <v/>
          </cell>
          <cell r="AC1469" t="str">
            <v/>
          </cell>
        </row>
        <row r="1470">
          <cell r="A1470">
            <v>524161</v>
          </cell>
          <cell r="B1470" t="str">
            <v>رشا ابو حمدان</v>
          </cell>
          <cell r="C1470" t="str">
            <v>طلال</v>
          </cell>
          <cell r="D1470" t="str">
            <v>انعامي</v>
          </cell>
          <cell r="E1470" t="str">
            <v>أنثى</v>
          </cell>
          <cell r="F1470" t="str">
            <v>السويداء</v>
          </cell>
          <cell r="G1470">
            <v>31107</v>
          </cell>
          <cell r="H1470" t="str">
            <v>العربية السورية</v>
          </cell>
          <cell r="I1470" t="str">
            <v>الرابعة</v>
          </cell>
          <cell r="J1470" t="str">
            <v>أدبي</v>
          </cell>
          <cell r="L1470" t="str">
            <v>السويداء</v>
          </cell>
          <cell r="Q1470" t="str">
            <v/>
          </cell>
          <cell r="R1470" t="str">
            <v>rasha abou hamdan</v>
          </cell>
          <cell r="S1470" t="str">
            <v>talal</v>
          </cell>
          <cell r="T1470" t="str">
            <v>enaami</v>
          </cell>
          <cell r="U1470" t="str">
            <v>swaida</v>
          </cell>
          <cell r="V1470" t="str">
            <v/>
          </cell>
          <cell r="W1470" t="str">
            <v/>
          </cell>
          <cell r="X1470" t="str">
            <v/>
          </cell>
          <cell r="Y1470" t="str">
            <v/>
          </cell>
          <cell r="Z1470" t="str">
            <v/>
          </cell>
          <cell r="AA1470" t="str">
            <v/>
          </cell>
          <cell r="AB1470" t="str">
            <v/>
          </cell>
          <cell r="AC1470" t="str">
            <v/>
          </cell>
        </row>
        <row r="1471">
          <cell r="A1471">
            <v>524167</v>
          </cell>
          <cell r="B1471" t="str">
            <v>تسنيم غضبان</v>
          </cell>
          <cell r="C1471" t="str">
            <v>احمد سهيل</v>
          </cell>
          <cell r="D1471" t="str">
            <v>مريم</v>
          </cell>
          <cell r="E1471" t="str">
            <v/>
          </cell>
          <cell r="F1471" t="str">
            <v/>
          </cell>
          <cell r="G1471" t="str">
            <v/>
          </cell>
          <cell r="I1471" t="str">
            <v>الثانية</v>
          </cell>
          <cell r="K1471" t="str">
            <v/>
          </cell>
          <cell r="L1471" t="str">
            <v/>
          </cell>
          <cell r="M1471" t="str">
            <v/>
          </cell>
          <cell r="Q1471" t="str">
            <v/>
          </cell>
          <cell r="R1471" t="str">
            <v/>
          </cell>
          <cell r="S1471" t="str">
            <v/>
          </cell>
          <cell r="T1471" t="str">
            <v/>
          </cell>
          <cell r="U1471" t="str">
            <v/>
          </cell>
          <cell r="V1471" t="str">
            <v/>
          </cell>
          <cell r="W1471" t="str">
            <v/>
          </cell>
          <cell r="X1471" t="str">
            <v/>
          </cell>
          <cell r="Y1471" t="str">
            <v/>
          </cell>
          <cell r="Z1471" t="str">
            <v/>
          </cell>
          <cell r="AA1471" t="str">
            <v/>
          </cell>
          <cell r="AB1471" t="str">
            <v/>
          </cell>
          <cell r="AC1471" t="str">
            <v/>
          </cell>
        </row>
        <row r="1472">
          <cell r="A1472">
            <v>524173</v>
          </cell>
          <cell r="B1472" t="str">
            <v>راميا خليفة</v>
          </cell>
          <cell r="C1472" t="str">
            <v>خليفة</v>
          </cell>
          <cell r="D1472" t="str">
            <v>فوزيه</v>
          </cell>
          <cell r="E1472" t="str">
            <v>أنثى</v>
          </cell>
          <cell r="F1472" t="str">
            <v>جرمانا</v>
          </cell>
          <cell r="G1472">
            <v>30431</v>
          </cell>
          <cell r="H1472" t="str">
            <v>العربية السورية</v>
          </cell>
          <cell r="I1472" t="str">
            <v>الثانية</v>
          </cell>
          <cell r="J1472" t="str">
            <v>أدبي</v>
          </cell>
          <cell r="K1472" t="str">
            <v/>
          </cell>
          <cell r="Q1472" t="str">
            <v/>
          </cell>
          <cell r="R1472" t="str">
            <v>RAMIA KHALIEFA</v>
          </cell>
          <cell r="S1472" t="str">
            <v>KHALIFA</v>
          </cell>
          <cell r="T1472" t="str">
            <v>FOUZIHA</v>
          </cell>
          <cell r="U1472" t="str">
            <v>DAMASCUS</v>
          </cell>
          <cell r="V1472" t="str">
            <v/>
          </cell>
          <cell r="W1472" t="str">
            <v/>
          </cell>
          <cell r="X1472" t="str">
            <v/>
          </cell>
          <cell r="Y1472" t="str">
            <v/>
          </cell>
          <cell r="Z1472" t="str">
            <v/>
          </cell>
          <cell r="AA1472" t="str">
            <v/>
          </cell>
          <cell r="AB1472" t="str">
            <v/>
          </cell>
          <cell r="AC1472" t="str">
            <v/>
          </cell>
        </row>
        <row r="1473">
          <cell r="A1473">
            <v>524174</v>
          </cell>
          <cell r="B1473" t="str">
            <v>راما حافط</v>
          </cell>
          <cell r="C1473" t="str">
            <v>هاني</v>
          </cell>
          <cell r="D1473" t="str">
            <v>هديل</v>
          </cell>
          <cell r="E1473" t="str">
            <v>أنثى</v>
          </cell>
          <cell r="F1473" t="str">
            <v>دمشق</v>
          </cell>
          <cell r="G1473">
            <v>36164</v>
          </cell>
          <cell r="H1473" t="str">
            <v>العربية السورية</v>
          </cell>
          <cell r="I1473" t="str">
            <v>الثالثة</v>
          </cell>
          <cell r="J1473" t="str">
            <v>علمي</v>
          </cell>
          <cell r="K1473" t="str">
            <v/>
          </cell>
          <cell r="Q1473" t="str">
            <v/>
          </cell>
          <cell r="R1473" t="str">
            <v>RAMA HAFEZ</v>
          </cell>
          <cell r="S1473" t="str">
            <v>HANE</v>
          </cell>
          <cell r="T1473" t="str">
            <v>HADEL</v>
          </cell>
          <cell r="U1473" t="str">
            <v>DAMASCUS</v>
          </cell>
          <cell r="V1473" t="str">
            <v/>
          </cell>
          <cell r="W1473" t="str">
            <v/>
          </cell>
          <cell r="X1473" t="str">
            <v/>
          </cell>
          <cell r="Y1473" t="str">
            <v/>
          </cell>
          <cell r="Z1473" t="str">
            <v/>
          </cell>
          <cell r="AA1473" t="str">
            <v/>
          </cell>
          <cell r="AB1473" t="str">
            <v/>
          </cell>
          <cell r="AC1473" t="str">
            <v/>
          </cell>
        </row>
        <row r="1474">
          <cell r="A1474">
            <v>524181</v>
          </cell>
          <cell r="B1474" t="str">
            <v>ابتسام الحصوة</v>
          </cell>
          <cell r="C1474" t="str">
            <v>محمود</v>
          </cell>
          <cell r="D1474" t="str">
            <v>عطرشان</v>
          </cell>
          <cell r="E1474" t="str">
            <v>أنثى</v>
          </cell>
          <cell r="F1474" t="str">
            <v>السويداء</v>
          </cell>
          <cell r="G1474">
            <v>24883</v>
          </cell>
          <cell r="H1474" t="str">
            <v>العربية السورية</v>
          </cell>
          <cell r="I1474" t="str">
            <v>الثانية</v>
          </cell>
          <cell r="J1474" t="str">
            <v>أدبي</v>
          </cell>
          <cell r="K1474">
            <v>1988</v>
          </cell>
          <cell r="L1474" t="str">
            <v>السويداء</v>
          </cell>
        </row>
        <row r="1475">
          <cell r="A1475">
            <v>524183</v>
          </cell>
          <cell r="B1475" t="str">
            <v>ابتسام دعبول</v>
          </cell>
          <cell r="C1475" t="str">
            <v>فايز</v>
          </cell>
          <cell r="D1475" t="str">
            <v>اميرة</v>
          </cell>
          <cell r="E1475" t="str">
            <v>أنثى</v>
          </cell>
          <cell r="F1475" t="str">
            <v>دمشق</v>
          </cell>
          <cell r="G1475">
            <v>28135</v>
          </cell>
          <cell r="H1475" t="str">
            <v>العربية السورية</v>
          </cell>
          <cell r="I1475" t="str">
            <v>الرابعة حديث</v>
          </cell>
          <cell r="J1475" t="str">
            <v>فنون نسوية</v>
          </cell>
          <cell r="Q1475" t="str">
            <v/>
          </cell>
          <cell r="R1475" t="str">
            <v>EBTISAM DAABOL</v>
          </cell>
          <cell r="S1475" t="str">
            <v>FAYEZ</v>
          </cell>
          <cell r="T1475" t="str">
            <v>AMERA</v>
          </cell>
          <cell r="U1475" t="str">
            <v>DAMASCUS</v>
          </cell>
          <cell r="V1475" t="str">
            <v/>
          </cell>
          <cell r="W1475" t="str">
            <v/>
          </cell>
          <cell r="X1475" t="str">
            <v/>
          </cell>
          <cell r="Y1475" t="str">
            <v/>
          </cell>
          <cell r="Z1475" t="str">
            <v/>
          </cell>
          <cell r="AA1475" t="str">
            <v/>
          </cell>
          <cell r="AB1475" t="str">
            <v/>
          </cell>
          <cell r="AC1475" t="str">
            <v/>
          </cell>
        </row>
        <row r="1476">
          <cell r="A1476">
            <v>524185</v>
          </cell>
          <cell r="B1476" t="str">
            <v>ابتهال الخطيب</v>
          </cell>
          <cell r="C1476" t="str">
            <v>محمدخليل</v>
          </cell>
          <cell r="D1476" t="str">
            <v>غاده</v>
          </cell>
          <cell r="E1476" t="str">
            <v>أنثى</v>
          </cell>
          <cell r="F1476" t="str">
            <v>معضمية</v>
          </cell>
          <cell r="G1476">
            <v>35476</v>
          </cell>
          <cell r="H1476" t="str">
            <v>العربية السورية</v>
          </cell>
          <cell r="I1476" t="str">
            <v>الثالثة</v>
          </cell>
          <cell r="J1476" t="str">
            <v>علمي</v>
          </cell>
          <cell r="K1476">
            <v>2015</v>
          </cell>
          <cell r="Q1476" t="str">
            <v/>
          </cell>
          <cell r="R1476" t="str">
            <v>ebtihal alkhatib</v>
          </cell>
          <cell r="S1476" t="str">
            <v>mohmad khalil</v>
          </cell>
          <cell r="T1476" t="str">
            <v>ghada</v>
          </cell>
          <cell r="U1476" t="str">
            <v>moadamia</v>
          </cell>
          <cell r="V1476" t="str">
            <v/>
          </cell>
          <cell r="W1476" t="str">
            <v/>
          </cell>
          <cell r="X1476" t="str">
            <v/>
          </cell>
          <cell r="Y1476" t="str">
            <v/>
          </cell>
          <cell r="Z1476" t="str">
            <v/>
          </cell>
          <cell r="AA1476" t="str">
            <v/>
          </cell>
          <cell r="AB1476" t="str">
            <v/>
          </cell>
          <cell r="AC1476" t="str">
            <v/>
          </cell>
        </row>
        <row r="1477">
          <cell r="A1477">
            <v>524188</v>
          </cell>
          <cell r="B1477" t="str">
            <v>اجواء مصلح</v>
          </cell>
          <cell r="C1477" t="str">
            <v>احمد</v>
          </cell>
          <cell r="D1477" t="str">
            <v>غانه</v>
          </cell>
          <cell r="E1477" t="str">
            <v>أنثى</v>
          </cell>
          <cell r="F1477" t="str">
            <v>قطيفة</v>
          </cell>
          <cell r="G1477">
            <v>34486</v>
          </cell>
          <cell r="H1477" t="str">
            <v>العربية السورية</v>
          </cell>
          <cell r="I1477" t="str">
            <v>الرابعة</v>
          </cell>
          <cell r="J1477" t="str">
            <v>علمي</v>
          </cell>
          <cell r="K1477" t="str">
            <v/>
          </cell>
          <cell r="Q1477" t="str">
            <v/>
          </cell>
          <cell r="R1477" t="str">
            <v>ajwaa mosleh</v>
          </cell>
          <cell r="S1477" t="str">
            <v>ahmad</v>
          </cell>
          <cell r="T1477" t="str">
            <v>ghanma</v>
          </cell>
          <cell r="U1477" t="str">
            <v>kotifa</v>
          </cell>
          <cell r="V1477" t="str">
            <v/>
          </cell>
          <cell r="W1477" t="str">
            <v/>
          </cell>
          <cell r="X1477" t="str">
            <v/>
          </cell>
          <cell r="Y1477" t="str">
            <v/>
          </cell>
          <cell r="Z1477" t="str">
            <v/>
          </cell>
          <cell r="AA1477" t="str">
            <v/>
          </cell>
          <cell r="AB1477" t="str">
            <v/>
          </cell>
          <cell r="AC1477" t="str">
            <v/>
          </cell>
        </row>
        <row r="1478">
          <cell r="A1478">
            <v>524191</v>
          </cell>
          <cell r="B1478" t="str">
            <v>احمد الاحمد</v>
          </cell>
          <cell r="C1478" t="str">
            <v>حسن</v>
          </cell>
          <cell r="D1478" t="str">
            <v>صباح</v>
          </cell>
          <cell r="E1478" t="str">
            <v>ذكر</v>
          </cell>
          <cell r="F1478" t="str">
            <v>سبينه</v>
          </cell>
          <cell r="G1478">
            <v>36387</v>
          </cell>
          <cell r="H1478" t="str">
            <v>العربية السورية</v>
          </cell>
          <cell r="I1478" t="str">
            <v>الرابعة</v>
          </cell>
          <cell r="J1478" t="str">
            <v>علمي</v>
          </cell>
          <cell r="K1478" t="str">
            <v/>
          </cell>
          <cell r="Q1478" t="str">
            <v/>
          </cell>
          <cell r="R1478" t="str">
            <v>Ahmad Al Ahmad</v>
          </cell>
          <cell r="S1478" t="str">
            <v>Hasan</v>
          </cell>
          <cell r="T1478" t="str">
            <v>Sabah</v>
          </cell>
          <cell r="U1478" t="str">
            <v>Sbena</v>
          </cell>
          <cell r="V1478" t="str">
            <v/>
          </cell>
          <cell r="W1478" t="str">
            <v/>
          </cell>
          <cell r="X1478" t="str">
            <v/>
          </cell>
          <cell r="Y1478" t="str">
            <v/>
          </cell>
          <cell r="Z1478" t="str">
            <v/>
          </cell>
          <cell r="AA1478" t="str">
            <v/>
          </cell>
          <cell r="AB1478" t="str">
            <v/>
          </cell>
          <cell r="AC1478" t="str">
            <v/>
          </cell>
        </row>
        <row r="1479">
          <cell r="A1479">
            <v>524205</v>
          </cell>
          <cell r="B1479" t="str">
            <v>اريج الباسط</v>
          </cell>
          <cell r="C1479" t="str">
            <v>محسن</v>
          </cell>
          <cell r="D1479" t="str">
            <v>نجوى</v>
          </cell>
          <cell r="E1479" t="str">
            <v>أنثى</v>
          </cell>
          <cell r="F1479" t="str">
            <v>ملح</v>
          </cell>
          <cell r="G1479">
            <v>31929</v>
          </cell>
          <cell r="H1479" t="str">
            <v>العربية السورية</v>
          </cell>
          <cell r="I1479" t="str">
            <v>الرابعة</v>
          </cell>
          <cell r="J1479" t="str">
            <v>أدبي</v>
          </cell>
          <cell r="L1479" t="str">
            <v>السويداء</v>
          </cell>
          <cell r="Q1479" t="str">
            <v/>
          </cell>
          <cell r="R1479" t="str">
            <v>areej albaset</v>
          </cell>
          <cell r="S1479" t="str">
            <v>mohsen</v>
          </cell>
          <cell r="T1479" t="str">
            <v>najwa</v>
          </cell>
          <cell r="U1479" t="str">
            <v>swaida</v>
          </cell>
          <cell r="V1479" t="str">
            <v/>
          </cell>
          <cell r="W1479" t="str">
            <v/>
          </cell>
          <cell r="X1479" t="str">
            <v/>
          </cell>
          <cell r="Y1479" t="str">
            <v/>
          </cell>
          <cell r="Z1479" t="str">
            <v/>
          </cell>
          <cell r="AA1479" t="str">
            <v/>
          </cell>
          <cell r="AB1479" t="str">
            <v/>
          </cell>
          <cell r="AC1479" t="str">
            <v/>
          </cell>
        </row>
        <row r="1480">
          <cell r="A1480">
            <v>524206</v>
          </cell>
          <cell r="B1480" t="str">
            <v>اريج العليوي</v>
          </cell>
          <cell r="C1480" t="str">
            <v>موسى</v>
          </cell>
          <cell r="D1480" t="str">
            <v>عفاف</v>
          </cell>
          <cell r="E1480" t="str">
            <v/>
          </cell>
          <cell r="F1480" t="str">
            <v/>
          </cell>
          <cell r="G1480" t="str">
            <v/>
          </cell>
          <cell r="I1480" t="str">
            <v>الثالثة</v>
          </cell>
          <cell r="K1480" t="str">
            <v/>
          </cell>
          <cell r="L1480" t="str">
            <v/>
          </cell>
          <cell r="M1480" t="str">
            <v/>
          </cell>
          <cell r="Q1480" t="str">
            <v/>
          </cell>
          <cell r="R1480" t="str">
            <v/>
          </cell>
          <cell r="S1480" t="str">
            <v/>
          </cell>
          <cell r="T1480" t="str">
            <v/>
          </cell>
          <cell r="U1480" t="str">
            <v/>
          </cell>
          <cell r="V1480" t="str">
            <v/>
          </cell>
          <cell r="W1480" t="str">
            <v/>
          </cell>
          <cell r="X1480" t="str">
            <v/>
          </cell>
          <cell r="Y1480" t="str">
            <v/>
          </cell>
          <cell r="Z1480" t="str">
            <v/>
          </cell>
          <cell r="AA1480" t="str">
            <v/>
          </cell>
          <cell r="AB1480" t="str">
            <v/>
          </cell>
          <cell r="AC1480" t="str">
            <v/>
          </cell>
        </row>
        <row r="1481">
          <cell r="A1481">
            <v>524207</v>
          </cell>
          <cell r="B1481" t="str">
            <v>اريج جردي</v>
          </cell>
          <cell r="C1481" t="str">
            <v>علي</v>
          </cell>
          <cell r="D1481" t="str">
            <v>فاطمه</v>
          </cell>
          <cell r="E1481" t="str">
            <v>أنثى</v>
          </cell>
          <cell r="F1481" t="str">
            <v xml:space="preserve">سعن القبلي </v>
          </cell>
          <cell r="G1481">
            <v>35186</v>
          </cell>
          <cell r="H1481" t="str">
            <v>العربية السورية</v>
          </cell>
          <cell r="I1481" t="str">
            <v>الثالثة</v>
          </cell>
          <cell r="J1481" t="str">
            <v>علمي</v>
          </cell>
          <cell r="Q1481" t="str">
            <v/>
          </cell>
          <cell r="R1481" t="str">
            <v>AREJ JARDE</v>
          </cell>
          <cell r="S1481" t="str">
            <v>ALI</v>
          </cell>
          <cell r="T1481" t="str">
            <v>FATEMA</v>
          </cell>
          <cell r="U1481" t="str">
            <v>DAMASCUS</v>
          </cell>
          <cell r="V1481" t="str">
            <v/>
          </cell>
          <cell r="W1481" t="str">
            <v/>
          </cell>
          <cell r="X1481" t="str">
            <v/>
          </cell>
          <cell r="Y1481" t="str">
            <v/>
          </cell>
          <cell r="Z1481" t="str">
            <v/>
          </cell>
          <cell r="AA1481" t="str">
            <v/>
          </cell>
          <cell r="AB1481" t="str">
            <v/>
          </cell>
          <cell r="AC1481" t="str">
            <v/>
          </cell>
        </row>
        <row r="1482">
          <cell r="A1482">
            <v>524210</v>
          </cell>
          <cell r="B1482" t="str">
            <v>اريج فضل الله</v>
          </cell>
          <cell r="C1482" t="str">
            <v>محمدعمادالدين</v>
          </cell>
          <cell r="D1482" t="str">
            <v>ايتسام</v>
          </cell>
          <cell r="E1482" t="str">
            <v>أنثى</v>
          </cell>
          <cell r="F1482" t="str">
            <v>دمشق</v>
          </cell>
          <cell r="G1482">
            <v>32942</v>
          </cell>
          <cell r="H1482" t="str">
            <v>العربية السورية</v>
          </cell>
          <cell r="I1482" t="str">
            <v>الثانية</v>
          </cell>
          <cell r="J1482" t="str">
            <v>فنون نسوية</v>
          </cell>
          <cell r="Q1482" t="str">
            <v/>
          </cell>
          <cell r="R1482" t="str">
            <v>AREEJ FADLLAH</v>
          </cell>
          <cell r="S1482" t="str">
            <v>MHD IMADEDDIN</v>
          </cell>
          <cell r="T1482" t="str">
            <v>IBTESAM</v>
          </cell>
          <cell r="U1482" t="str">
            <v>DAMASCUS</v>
          </cell>
          <cell r="V1482" t="str">
            <v/>
          </cell>
          <cell r="W1482" t="str">
            <v/>
          </cell>
          <cell r="X1482" t="str">
            <v/>
          </cell>
          <cell r="Y1482" t="str">
            <v/>
          </cell>
          <cell r="Z1482" t="str">
            <v/>
          </cell>
          <cell r="AA1482" t="str">
            <v/>
          </cell>
          <cell r="AB1482" t="str">
            <v/>
          </cell>
          <cell r="AC1482" t="str">
            <v/>
          </cell>
        </row>
        <row r="1483">
          <cell r="A1483">
            <v>524212</v>
          </cell>
          <cell r="B1483" t="str">
            <v>اسراء البديرة</v>
          </cell>
          <cell r="C1483" t="str">
            <v>إبراهيم</v>
          </cell>
          <cell r="D1483" t="str">
            <v>محيز</v>
          </cell>
          <cell r="E1483" t="str">
            <v>أنثى</v>
          </cell>
          <cell r="F1483" t="str">
            <v>دمشق</v>
          </cell>
          <cell r="G1483">
            <v>33970</v>
          </cell>
          <cell r="H1483" t="str">
            <v>العربية السورية</v>
          </cell>
          <cell r="I1483" t="str">
            <v>الثانية</v>
          </cell>
          <cell r="J1483" t="str">
            <v>فنون نسوية</v>
          </cell>
        </row>
        <row r="1484">
          <cell r="A1484">
            <v>524215</v>
          </cell>
          <cell r="B1484" t="str">
            <v>اسراء الرفاعي</v>
          </cell>
          <cell r="C1484" t="str">
            <v>منيب</v>
          </cell>
          <cell r="D1484" t="str">
            <v>اسماء</v>
          </cell>
          <cell r="E1484" t="str">
            <v>أنثى</v>
          </cell>
          <cell r="F1484" t="str">
            <v>عقربا</v>
          </cell>
          <cell r="G1484" t="str">
            <v>1/10/2000</v>
          </cell>
          <cell r="H1484" t="str">
            <v>العربية السورية</v>
          </cell>
          <cell r="I1484" t="str">
            <v>الثانية</v>
          </cell>
          <cell r="J1484" t="str">
            <v>علمي</v>
          </cell>
          <cell r="K1484" t="str">
            <v>2017</v>
          </cell>
          <cell r="Q1484" t="str">
            <v/>
          </cell>
          <cell r="R1484" t="str">
            <v>esraa alrefaee</v>
          </cell>
          <cell r="S1484" t="str">
            <v>moneeb</v>
          </cell>
          <cell r="T1484" t="str">
            <v>asmaa</v>
          </cell>
          <cell r="U1484" t="str">
            <v>aqraba</v>
          </cell>
          <cell r="V1484" t="str">
            <v/>
          </cell>
          <cell r="W1484" t="str">
            <v/>
          </cell>
          <cell r="X1484" t="str">
            <v/>
          </cell>
          <cell r="Y1484" t="str">
            <v/>
          </cell>
          <cell r="Z1484" t="str">
            <v/>
          </cell>
          <cell r="AA1484" t="str">
            <v/>
          </cell>
          <cell r="AB1484" t="str">
            <v/>
          </cell>
          <cell r="AC1484" t="str">
            <v/>
          </cell>
        </row>
        <row r="1485">
          <cell r="A1485">
            <v>524216</v>
          </cell>
          <cell r="B1485" t="str">
            <v>اسراء السبسبي</v>
          </cell>
          <cell r="C1485" t="str">
            <v>عبد الكريم</v>
          </cell>
          <cell r="D1485" t="str">
            <v>خولا</v>
          </cell>
          <cell r="E1485" t="str">
            <v>أنثى</v>
          </cell>
          <cell r="F1485" t="str">
            <v>الكسوه</v>
          </cell>
          <cell r="G1485">
            <v>35656</v>
          </cell>
          <cell r="H1485" t="str">
            <v>العربية السورية</v>
          </cell>
          <cell r="I1485" t="str">
            <v>الرابعة</v>
          </cell>
          <cell r="J1485" t="str">
            <v>علمي</v>
          </cell>
          <cell r="K1485">
            <v>2015</v>
          </cell>
          <cell r="Q1485" t="str">
            <v/>
          </cell>
          <cell r="R1485" t="str">
            <v>Esraa Alsbsbe</v>
          </cell>
          <cell r="S1485" t="str">
            <v>Abd Alkarem</v>
          </cell>
          <cell r="T1485" t="str">
            <v>Khola</v>
          </cell>
          <cell r="U1485" t="str">
            <v>Alkaswa</v>
          </cell>
          <cell r="V1485" t="str">
            <v/>
          </cell>
          <cell r="W1485" t="str">
            <v/>
          </cell>
          <cell r="X1485" t="str">
            <v/>
          </cell>
          <cell r="Y1485" t="str">
            <v/>
          </cell>
          <cell r="Z1485" t="str">
            <v/>
          </cell>
          <cell r="AA1485" t="str">
            <v/>
          </cell>
          <cell r="AB1485" t="str">
            <v/>
          </cell>
          <cell r="AC1485" t="str">
            <v/>
          </cell>
        </row>
        <row r="1486">
          <cell r="A1486">
            <v>524217</v>
          </cell>
          <cell r="B1486" t="str">
            <v>اسراء العبيد</v>
          </cell>
          <cell r="C1486" t="str">
            <v>فاضل</v>
          </cell>
          <cell r="D1486" t="str">
            <v>رويده</v>
          </cell>
          <cell r="E1486" t="str">
            <v>أنثى</v>
          </cell>
          <cell r="F1486" t="str">
            <v>ازرع</v>
          </cell>
          <cell r="G1486">
            <v>35434</v>
          </cell>
          <cell r="H1486" t="str">
            <v>العربية السورية</v>
          </cell>
          <cell r="I1486" t="str">
            <v>الثالثة</v>
          </cell>
          <cell r="J1486" t="str">
            <v>أدبي</v>
          </cell>
          <cell r="Q1486" t="str">
            <v/>
          </cell>
          <cell r="R1486" t="str">
            <v>ESRAA ALOBIED</v>
          </cell>
          <cell r="S1486" t="str">
            <v>FADEL</v>
          </cell>
          <cell r="T1486" t="str">
            <v>ROUIDA</v>
          </cell>
          <cell r="U1486" t="str">
            <v>DARAA</v>
          </cell>
          <cell r="V1486" t="str">
            <v/>
          </cell>
          <cell r="W1486" t="str">
            <v/>
          </cell>
          <cell r="X1486" t="str">
            <v/>
          </cell>
          <cell r="Y1486" t="str">
            <v/>
          </cell>
          <cell r="Z1486" t="str">
            <v/>
          </cell>
          <cell r="AA1486" t="str">
            <v/>
          </cell>
          <cell r="AB1486" t="str">
            <v/>
          </cell>
          <cell r="AC1486" t="str">
            <v/>
          </cell>
        </row>
        <row r="1487">
          <cell r="A1487">
            <v>524221</v>
          </cell>
          <cell r="B1487" t="str">
            <v>اسراء بكر</v>
          </cell>
          <cell r="C1487" t="str">
            <v>حسين</v>
          </cell>
          <cell r="D1487" t="str">
            <v>عائشه</v>
          </cell>
          <cell r="E1487" t="str">
            <v>أنثى</v>
          </cell>
          <cell r="F1487" t="str">
            <v xml:space="preserve">دمشق </v>
          </cell>
          <cell r="G1487">
            <v>35851</v>
          </cell>
          <cell r="H1487" t="str">
            <v>العربية السورية</v>
          </cell>
          <cell r="I1487" t="str">
            <v>الاولى</v>
          </cell>
          <cell r="J1487" t="str">
            <v>شرعية</v>
          </cell>
          <cell r="K1487">
            <v>2017</v>
          </cell>
          <cell r="Q1487" t="str">
            <v/>
          </cell>
          <cell r="R1487" t="str">
            <v>esraa baker</v>
          </cell>
          <cell r="S1487" t="str">
            <v>hussain</v>
          </cell>
          <cell r="T1487" t="str">
            <v>aisha</v>
          </cell>
          <cell r="U1487" t="str">
            <v>damas suburb</v>
          </cell>
          <cell r="V1487" t="str">
            <v/>
          </cell>
          <cell r="W1487" t="str">
            <v/>
          </cell>
          <cell r="X1487" t="str">
            <v/>
          </cell>
          <cell r="Y1487" t="str">
            <v/>
          </cell>
          <cell r="Z1487" t="str">
            <v/>
          </cell>
          <cell r="AA1487" t="str">
            <v/>
          </cell>
          <cell r="AB1487" t="str">
            <v/>
          </cell>
          <cell r="AC1487" t="str">
            <v/>
          </cell>
        </row>
        <row r="1488">
          <cell r="A1488">
            <v>524224</v>
          </cell>
          <cell r="B1488" t="str">
            <v>اسراء توتني</v>
          </cell>
          <cell r="C1488" t="str">
            <v>احمد</v>
          </cell>
          <cell r="D1488" t="str">
            <v>لينا</v>
          </cell>
          <cell r="E1488" t="str">
            <v>أنثى</v>
          </cell>
          <cell r="F1488" t="str">
            <v>دمشق</v>
          </cell>
          <cell r="G1488">
            <v>36526</v>
          </cell>
          <cell r="H1488" t="str">
            <v>العربية السورية</v>
          </cell>
          <cell r="I1488" t="str">
            <v>الثالثة</v>
          </cell>
          <cell r="J1488" t="str">
            <v>فنون نسوية</v>
          </cell>
          <cell r="K1488" t="str">
            <v/>
          </cell>
          <cell r="Q1488" t="str">
            <v/>
          </cell>
          <cell r="R1488" t="str">
            <v>ESRAA TOUTANI</v>
          </cell>
          <cell r="S1488" t="str">
            <v>AHMAD</v>
          </cell>
          <cell r="T1488" t="str">
            <v>LINA</v>
          </cell>
          <cell r="U1488" t="str">
            <v>DAMASCUS</v>
          </cell>
          <cell r="V1488" t="str">
            <v/>
          </cell>
          <cell r="W1488" t="str">
            <v/>
          </cell>
          <cell r="X1488" t="str">
            <v/>
          </cell>
          <cell r="Y1488" t="str">
            <v/>
          </cell>
          <cell r="Z1488" t="str">
            <v/>
          </cell>
          <cell r="AA1488" t="str">
            <v/>
          </cell>
          <cell r="AB1488" t="str">
            <v/>
          </cell>
          <cell r="AC1488" t="str">
            <v/>
          </cell>
        </row>
        <row r="1489">
          <cell r="A1489">
            <v>524232</v>
          </cell>
          <cell r="B1489" t="str">
            <v>اسلام البدراني</v>
          </cell>
          <cell r="C1489" t="str">
            <v>محمد</v>
          </cell>
          <cell r="D1489" t="str">
            <v>خزنه</v>
          </cell>
          <cell r="E1489" t="str">
            <v>أنثى</v>
          </cell>
          <cell r="F1489" t="str">
            <v>الهبد</v>
          </cell>
          <cell r="G1489">
            <v>33293</v>
          </cell>
          <cell r="H1489" t="str">
            <v>العربية السورية</v>
          </cell>
          <cell r="I1489" t="str">
            <v>الثانية</v>
          </cell>
          <cell r="J1489" t="str">
            <v>أدبي</v>
          </cell>
          <cell r="Q1489" t="str">
            <v/>
          </cell>
          <cell r="R1489" t="str">
            <v>aslam albdrani</v>
          </cell>
          <cell r="S1489" t="str">
            <v>mohamed</v>
          </cell>
          <cell r="T1489" t="str">
            <v>hkazna</v>
          </cell>
          <cell r="U1489" t="str">
            <v>alabd</v>
          </cell>
          <cell r="V1489" t="str">
            <v/>
          </cell>
          <cell r="W1489" t="str">
            <v/>
          </cell>
          <cell r="X1489" t="str">
            <v/>
          </cell>
          <cell r="Y1489" t="str">
            <v/>
          </cell>
          <cell r="Z1489" t="str">
            <v/>
          </cell>
          <cell r="AA1489" t="str">
            <v/>
          </cell>
          <cell r="AB1489" t="str">
            <v/>
          </cell>
          <cell r="AC1489" t="str">
            <v/>
          </cell>
        </row>
        <row r="1490">
          <cell r="A1490">
            <v>524234</v>
          </cell>
          <cell r="B1490" t="str">
            <v>اسماء الحسن</v>
          </cell>
          <cell r="C1490" t="str">
            <v>يوسف</v>
          </cell>
          <cell r="D1490" t="str">
            <v>عسليه</v>
          </cell>
          <cell r="E1490" t="str">
            <v>أنثى</v>
          </cell>
          <cell r="F1490" t="str">
            <v>دوما بطيحة</v>
          </cell>
          <cell r="G1490" t="str">
            <v>1/10/1995</v>
          </cell>
          <cell r="H1490" t="str">
            <v>العربية السورية</v>
          </cell>
          <cell r="I1490" t="str">
            <v>الثانية</v>
          </cell>
          <cell r="J1490" t="str">
            <v>أدبي</v>
          </cell>
          <cell r="K1490" t="str">
            <v>2014</v>
          </cell>
          <cell r="L1490" t="str">
            <v>القنيطرة</v>
          </cell>
          <cell r="Q1490" t="str">
            <v/>
          </cell>
          <cell r="R1490" t="str">
            <v>ASMAA ALHASAN</v>
          </cell>
          <cell r="S1490" t="str">
            <v>YOUSSEF</v>
          </cell>
          <cell r="T1490" t="str">
            <v>ASALIEH</v>
          </cell>
          <cell r="U1490" t="str">
            <v>DOMA</v>
          </cell>
          <cell r="V1490" t="str">
            <v/>
          </cell>
          <cell r="W1490" t="str">
            <v/>
          </cell>
          <cell r="X1490" t="str">
            <v/>
          </cell>
          <cell r="Y1490" t="str">
            <v/>
          </cell>
          <cell r="Z1490" t="str">
            <v/>
          </cell>
          <cell r="AA1490" t="str">
            <v/>
          </cell>
          <cell r="AB1490" t="str">
            <v/>
          </cell>
          <cell r="AC1490" t="str">
            <v/>
          </cell>
        </row>
        <row r="1491">
          <cell r="A1491">
            <v>524237</v>
          </cell>
          <cell r="B1491" t="str">
            <v>أسماء الصلبي</v>
          </cell>
          <cell r="C1491" t="str">
            <v xml:space="preserve">خليل </v>
          </cell>
          <cell r="D1491" t="str">
            <v>كاملة</v>
          </cell>
          <cell r="E1491" t="str">
            <v>أنثى</v>
          </cell>
          <cell r="F1491" t="str">
            <v>سويدان شاميه</v>
          </cell>
          <cell r="G1491">
            <v>32752</v>
          </cell>
          <cell r="H1491" t="str">
            <v>العربية السورية</v>
          </cell>
          <cell r="I1491" t="str">
            <v>الثانية</v>
          </cell>
          <cell r="J1491" t="str">
            <v>أدبي</v>
          </cell>
        </row>
        <row r="1492">
          <cell r="A1492">
            <v>524241</v>
          </cell>
          <cell r="B1492" t="str">
            <v>اسماء خضيرة</v>
          </cell>
          <cell r="C1492" t="str">
            <v>جمال الدين</v>
          </cell>
          <cell r="D1492" t="str">
            <v/>
          </cell>
          <cell r="E1492" t="str">
            <v>أنثى</v>
          </cell>
          <cell r="F1492" t="str">
            <v>مخيم جرمانا</v>
          </cell>
          <cell r="G1492">
            <v>30590</v>
          </cell>
          <cell r="H1492" t="str">
            <v>العربية السورية</v>
          </cell>
          <cell r="I1492" t="str">
            <v>الثالثة</v>
          </cell>
          <cell r="J1492" t="str">
            <v>فنون نسوية</v>
          </cell>
          <cell r="L1492" t="str">
            <v>إدلب</v>
          </cell>
          <cell r="Q1492" t="str">
            <v/>
          </cell>
          <cell r="R1492" t="str">
            <v>ASMAA KHDYRA</v>
          </cell>
          <cell r="S1492" t="str">
            <v>JAMAL ALDEEN</v>
          </cell>
          <cell r="T1492" t="str">
            <v>FAYDA</v>
          </cell>
          <cell r="U1492" t="str">
            <v>MOKHAYAM JARAMANA</v>
          </cell>
          <cell r="V1492" t="str">
            <v/>
          </cell>
          <cell r="W1492" t="str">
            <v/>
          </cell>
          <cell r="X1492" t="str">
            <v/>
          </cell>
          <cell r="Y1492" t="str">
            <v/>
          </cell>
          <cell r="Z1492" t="str">
            <v/>
          </cell>
          <cell r="AA1492" t="str">
            <v/>
          </cell>
          <cell r="AB1492" t="str">
            <v/>
          </cell>
          <cell r="AC1492" t="str">
            <v/>
          </cell>
        </row>
        <row r="1493">
          <cell r="A1493">
            <v>524243</v>
          </cell>
          <cell r="B1493" t="str">
            <v>اسمهان عمران</v>
          </cell>
          <cell r="C1493" t="str">
            <v>كامل</v>
          </cell>
          <cell r="D1493" t="str">
            <v>غصون</v>
          </cell>
          <cell r="E1493" t="str">
            <v>أنثى</v>
          </cell>
          <cell r="F1493" t="str">
            <v>اصيله</v>
          </cell>
          <cell r="G1493">
            <v>35200</v>
          </cell>
          <cell r="H1493" t="str">
            <v>العربية السورية</v>
          </cell>
          <cell r="I1493" t="str">
            <v>الثالثة</v>
          </cell>
          <cell r="J1493" t="str">
            <v>علمي</v>
          </cell>
          <cell r="K1493" t="str">
            <v/>
          </cell>
          <cell r="Q1493" t="str">
            <v/>
          </cell>
          <cell r="R1493" t="str">
            <v>ASMHAN OMRAN</v>
          </cell>
          <cell r="S1493" t="str">
            <v>KAMEL</v>
          </cell>
          <cell r="T1493" t="str">
            <v>GHOSON</v>
          </cell>
          <cell r="U1493" t="str">
            <v>HAMA</v>
          </cell>
          <cell r="V1493" t="str">
            <v/>
          </cell>
          <cell r="W1493" t="str">
            <v/>
          </cell>
          <cell r="X1493" t="str">
            <v/>
          </cell>
          <cell r="Y1493" t="str">
            <v/>
          </cell>
          <cell r="Z1493" t="str">
            <v/>
          </cell>
          <cell r="AA1493" t="str">
            <v/>
          </cell>
          <cell r="AB1493" t="str">
            <v/>
          </cell>
          <cell r="AC1493" t="str">
            <v/>
          </cell>
        </row>
        <row r="1494">
          <cell r="A1494">
            <v>524244</v>
          </cell>
          <cell r="B1494" t="str">
            <v>اسيا عثمان</v>
          </cell>
          <cell r="C1494" t="str">
            <v>قاسم</v>
          </cell>
          <cell r="D1494" t="str">
            <v>عصريه</v>
          </cell>
          <cell r="E1494" t="str">
            <v>أنثى</v>
          </cell>
          <cell r="F1494" t="str">
            <v>غزلانية</v>
          </cell>
          <cell r="G1494">
            <v>32541</v>
          </cell>
          <cell r="H1494" t="str">
            <v>العربية السورية</v>
          </cell>
          <cell r="I1494" t="str">
            <v>الثالثة</v>
          </cell>
          <cell r="J1494" t="str">
            <v>أدبي</v>
          </cell>
          <cell r="K1494" t="str">
            <v/>
          </cell>
          <cell r="Q1494" t="str">
            <v/>
          </cell>
          <cell r="R1494" t="str">
            <v>ASIA OTHMAN</v>
          </cell>
          <cell r="S1494" t="str">
            <v>QASEM</v>
          </cell>
          <cell r="T1494" t="str">
            <v>ASRIEA</v>
          </cell>
          <cell r="U1494" t="str">
            <v>DAMAS SUBURB</v>
          </cell>
          <cell r="V1494" t="str">
            <v/>
          </cell>
          <cell r="W1494" t="str">
            <v/>
          </cell>
          <cell r="X1494" t="str">
            <v/>
          </cell>
          <cell r="Y1494" t="str">
            <v/>
          </cell>
          <cell r="Z1494" t="str">
            <v/>
          </cell>
          <cell r="AA1494" t="str">
            <v/>
          </cell>
          <cell r="AB1494" t="str">
            <v/>
          </cell>
          <cell r="AC1494" t="str">
            <v/>
          </cell>
        </row>
        <row r="1495">
          <cell r="A1495">
            <v>524245</v>
          </cell>
          <cell r="B1495" t="str">
            <v>اسيما نفيس</v>
          </cell>
          <cell r="C1495" t="str">
            <v>ياسر</v>
          </cell>
          <cell r="D1495" t="str">
            <v>نفيسه</v>
          </cell>
          <cell r="E1495" t="str">
            <v>أنثى</v>
          </cell>
          <cell r="F1495" t="str">
            <v>دمشق - الصالحية</v>
          </cell>
          <cell r="G1495">
            <v>33844</v>
          </cell>
          <cell r="H1495" t="str">
            <v>العربية السورية</v>
          </cell>
          <cell r="I1495" t="str">
            <v>الثالثة</v>
          </cell>
          <cell r="J1495" t="str">
            <v>علمي</v>
          </cell>
          <cell r="Q1495" t="str">
            <v/>
          </cell>
          <cell r="R1495" t="str">
            <v>Osyma Nafees</v>
          </cell>
          <cell r="S1495" t="str">
            <v>Yasser</v>
          </cell>
          <cell r="T1495" t="str">
            <v>Nafesa</v>
          </cell>
          <cell r="U1495" t="str">
            <v>Damascus</v>
          </cell>
          <cell r="V1495" t="str">
            <v/>
          </cell>
          <cell r="W1495" t="str">
            <v/>
          </cell>
          <cell r="X1495" t="str">
            <v/>
          </cell>
          <cell r="Y1495" t="str">
            <v/>
          </cell>
          <cell r="Z1495" t="str">
            <v/>
          </cell>
          <cell r="AA1495" t="str">
            <v/>
          </cell>
          <cell r="AB1495" t="str">
            <v/>
          </cell>
          <cell r="AC1495" t="str">
            <v/>
          </cell>
        </row>
        <row r="1496">
          <cell r="A1496">
            <v>524246</v>
          </cell>
          <cell r="B1496" t="str">
            <v>اسيمه احمد</v>
          </cell>
          <cell r="C1496" t="str">
            <v>عوض</v>
          </cell>
          <cell r="D1496" t="str">
            <v>ثنيه</v>
          </cell>
          <cell r="E1496" t="str">
            <v>أنثى</v>
          </cell>
          <cell r="F1496" t="str">
            <v>درعا</v>
          </cell>
          <cell r="G1496">
            <v>30409</v>
          </cell>
          <cell r="H1496" t="str">
            <v>الفلسطينية السورية</v>
          </cell>
          <cell r="I1496" t="str">
            <v>الرابعة</v>
          </cell>
          <cell r="J1496" t="str">
            <v>أدبي</v>
          </cell>
          <cell r="K1496">
            <v>2002</v>
          </cell>
          <cell r="L1496" t="str">
            <v>درعا</v>
          </cell>
          <cell r="Q1496" t="str">
            <v/>
          </cell>
          <cell r="R1496" t="str">
            <v>OSAIMA AHMAD</v>
          </cell>
          <cell r="S1496" t="str">
            <v>AWAD</v>
          </cell>
          <cell r="T1496" t="str">
            <v>THANIA</v>
          </cell>
          <cell r="U1496" t="str">
            <v>DARA</v>
          </cell>
          <cell r="V1496" t="str">
            <v/>
          </cell>
          <cell r="W1496" t="str">
            <v/>
          </cell>
          <cell r="X1496" t="str">
            <v/>
          </cell>
          <cell r="Y1496" t="str">
            <v/>
          </cell>
          <cell r="Z1496" t="str">
            <v/>
          </cell>
          <cell r="AA1496" t="str">
            <v/>
          </cell>
          <cell r="AB1496" t="str">
            <v/>
          </cell>
          <cell r="AC1496" t="str">
            <v/>
          </cell>
        </row>
        <row r="1497">
          <cell r="A1497">
            <v>524247</v>
          </cell>
          <cell r="B1497" t="str">
            <v>اسيمه علي</v>
          </cell>
          <cell r="C1497" t="str">
            <v>ابراهيم</v>
          </cell>
          <cell r="D1497" t="str">
            <v>نزهه</v>
          </cell>
          <cell r="E1497" t="str">
            <v>أنثى</v>
          </cell>
          <cell r="F1497" t="str">
            <v>دمشق</v>
          </cell>
          <cell r="G1497">
            <v>29340</v>
          </cell>
          <cell r="H1497" t="str">
            <v>العربية السورية</v>
          </cell>
          <cell r="I1497" t="str">
            <v>الثالثة</v>
          </cell>
          <cell r="J1497" t="str">
            <v>أدبي</v>
          </cell>
          <cell r="Q1497" t="str">
            <v/>
          </cell>
          <cell r="R1497" t="str">
            <v>osaima ali</v>
          </cell>
          <cell r="S1497" t="str">
            <v>ebraheem</v>
          </cell>
          <cell r="T1497" t="str">
            <v>nazha</v>
          </cell>
          <cell r="U1497" t="str">
            <v>damacus</v>
          </cell>
          <cell r="V1497" t="str">
            <v/>
          </cell>
          <cell r="W1497" t="str">
            <v/>
          </cell>
          <cell r="X1497" t="str">
            <v/>
          </cell>
          <cell r="Y1497" t="str">
            <v/>
          </cell>
          <cell r="Z1497" t="str">
            <v/>
          </cell>
          <cell r="AA1497" t="str">
            <v/>
          </cell>
          <cell r="AB1497" t="str">
            <v/>
          </cell>
          <cell r="AC1497" t="str">
            <v/>
          </cell>
        </row>
        <row r="1498">
          <cell r="A1498">
            <v>524249</v>
          </cell>
          <cell r="B1498" t="str">
            <v>اصاله صقر</v>
          </cell>
          <cell r="C1498" t="str">
            <v>يوسف</v>
          </cell>
          <cell r="D1498" t="str">
            <v>ميله</v>
          </cell>
          <cell r="E1498" t="str">
            <v>أنثى</v>
          </cell>
          <cell r="F1498" t="str">
            <v>بقعسم</v>
          </cell>
          <cell r="G1498">
            <v>36175</v>
          </cell>
          <cell r="H1498" t="str">
            <v>العربية السورية</v>
          </cell>
          <cell r="I1498" t="str">
            <v>الثانية</v>
          </cell>
          <cell r="J1498" t="str">
            <v>أدبي</v>
          </cell>
          <cell r="K1498" t="str">
            <v/>
          </cell>
          <cell r="Q1498" t="str">
            <v/>
          </cell>
          <cell r="R1498" t="str">
            <v>ASALA SAKER</v>
          </cell>
          <cell r="S1498" t="str">
            <v>YOUSIEF</v>
          </cell>
          <cell r="T1498" t="str">
            <v>MELA</v>
          </cell>
          <cell r="U1498" t="str">
            <v>DAMASCUS</v>
          </cell>
          <cell r="V1498" t="str">
            <v/>
          </cell>
          <cell r="W1498" t="str">
            <v/>
          </cell>
          <cell r="X1498" t="str">
            <v/>
          </cell>
          <cell r="Y1498" t="str">
            <v/>
          </cell>
          <cell r="Z1498" t="str">
            <v/>
          </cell>
          <cell r="AA1498" t="str">
            <v/>
          </cell>
          <cell r="AB1498" t="str">
            <v/>
          </cell>
          <cell r="AC1498" t="str">
            <v/>
          </cell>
        </row>
        <row r="1499">
          <cell r="A1499">
            <v>524252</v>
          </cell>
          <cell r="B1499" t="str">
            <v>افتكار شرف</v>
          </cell>
          <cell r="C1499" t="str">
            <v>حسن</v>
          </cell>
          <cell r="D1499" t="str">
            <v>وداد</v>
          </cell>
          <cell r="E1499" t="str">
            <v>أنثى</v>
          </cell>
          <cell r="F1499" t="str">
            <v>السويداء</v>
          </cell>
          <cell r="G1499">
            <v>31516</v>
          </cell>
          <cell r="H1499" t="str">
            <v>العربية السورية</v>
          </cell>
          <cell r="I1499" t="str">
            <v>الثالثة</v>
          </cell>
          <cell r="J1499" t="str">
            <v>أدبي</v>
          </cell>
          <cell r="L1499" t="str">
            <v>السويداء</v>
          </cell>
          <cell r="Q1499" t="str">
            <v/>
          </cell>
          <cell r="R1499" t="str">
            <v>eftekar sharaf</v>
          </cell>
          <cell r="S1499" t="str">
            <v>hassan</v>
          </cell>
          <cell r="T1499" t="str">
            <v>wedad</v>
          </cell>
          <cell r="U1499" t="str">
            <v>swidaa</v>
          </cell>
          <cell r="V1499" t="str">
            <v/>
          </cell>
          <cell r="W1499" t="str">
            <v/>
          </cell>
          <cell r="X1499" t="str">
            <v/>
          </cell>
          <cell r="Y1499" t="str">
            <v/>
          </cell>
          <cell r="Z1499" t="str">
            <v/>
          </cell>
          <cell r="AA1499" t="str">
            <v/>
          </cell>
          <cell r="AB1499" t="str">
            <v/>
          </cell>
          <cell r="AC1499" t="str">
            <v/>
          </cell>
        </row>
        <row r="1500">
          <cell r="A1500">
            <v>524253</v>
          </cell>
          <cell r="B1500" t="str">
            <v>اكابر هنيدي</v>
          </cell>
          <cell r="C1500" t="str">
            <v>فيصل</v>
          </cell>
          <cell r="D1500" t="str">
            <v>منيرة</v>
          </cell>
          <cell r="E1500" t="str">
            <v>أنثى</v>
          </cell>
          <cell r="F1500" t="str">
            <v>ريمه حازم</v>
          </cell>
          <cell r="G1500">
            <v>29926</v>
          </cell>
          <cell r="H1500" t="str">
            <v>العربية السورية</v>
          </cell>
          <cell r="I1500" t="str">
            <v>الرابعة</v>
          </cell>
          <cell r="J1500" t="str">
            <v>أدبي</v>
          </cell>
          <cell r="L1500" t="str">
            <v>السويداء</v>
          </cell>
          <cell r="Q1500" t="str">
            <v/>
          </cell>
          <cell r="R1500" t="str">
            <v>akaber henede</v>
          </cell>
          <cell r="S1500" t="str">
            <v>faysal</v>
          </cell>
          <cell r="T1500" t="str">
            <v>mounera</v>
          </cell>
          <cell r="U1500" t="str">
            <v>swaida</v>
          </cell>
          <cell r="V1500" t="str">
            <v/>
          </cell>
          <cell r="W1500" t="str">
            <v/>
          </cell>
          <cell r="X1500" t="str">
            <v/>
          </cell>
          <cell r="Y1500" t="str">
            <v/>
          </cell>
          <cell r="Z1500" t="str">
            <v/>
          </cell>
          <cell r="AA1500" t="str">
            <v/>
          </cell>
          <cell r="AB1500" t="str">
            <v/>
          </cell>
          <cell r="AC1500" t="str">
            <v/>
          </cell>
        </row>
        <row r="1501">
          <cell r="A1501">
            <v>524256</v>
          </cell>
          <cell r="B1501" t="str">
            <v>الاء الجباوي</v>
          </cell>
          <cell r="C1501" t="str">
            <v>ناصر</v>
          </cell>
          <cell r="D1501" t="str">
            <v>عليه</v>
          </cell>
          <cell r="E1501" t="str">
            <v>أنثى</v>
          </cell>
          <cell r="F1501" t="str">
            <v>دمشق</v>
          </cell>
          <cell r="G1501">
            <v>33397</v>
          </cell>
          <cell r="H1501" t="str">
            <v>العربية السورية</v>
          </cell>
          <cell r="I1501" t="str">
            <v>الثانية</v>
          </cell>
          <cell r="J1501" t="str">
            <v>علمي</v>
          </cell>
          <cell r="Q1501" t="str">
            <v/>
          </cell>
          <cell r="R1501" t="str">
            <v>alaa aljibawi</v>
          </cell>
          <cell r="S1501" t="str">
            <v>naser</v>
          </cell>
          <cell r="T1501" t="str">
            <v>alia</v>
          </cell>
          <cell r="U1501" t="str">
            <v>damascus</v>
          </cell>
          <cell r="V1501" t="str">
            <v/>
          </cell>
          <cell r="W1501" t="str">
            <v/>
          </cell>
          <cell r="X1501" t="str">
            <v/>
          </cell>
          <cell r="Y1501" t="str">
            <v/>
          </cell>
          <cell r="Z1501" t="str">
            <v/>
          </cell>
          <cell r="AA1501" t="str">
            <v/>
          </cell>
          <cell r="AB1501" t="str">
            <v/>
          </cell>
          <cell r="AC1501" t="str">
            <v/>
          </cell>
        </row>
        <row r="1502">
          <cell r="A1502">
            <v>524258</v>
          </cell>
          <cell r="B1502" t="str">
            <v>الاء الزرازرة</v>
          </cell>
          <cell r="C1502" t="str">
            <v>خالد</v>
          </cell>
          <cell r="D1502" t="str">
            <v>هند</v>
          </cell>
          <cell r="E1502" t="str">
            <v>أنثى</v>
          </cell>
          <cell r="F1502" t="str">
            <v/>
          </cell>
          <cell r="H1502" t="str">
            <v>العربية السورية</v>
          </cell>
          <cell r="I1502" t="str">
            <v>الثانية</v>
          </cell>
        </row>
        <row r="1503">
          <cell r="A1503">
            <v>524261</v>
          </cell>
          <cell r="B1503" t="str">
            <v>الاء القاضي</v>
          </cell>
          <cell r="C1503" t="str">
            <v>دهشان</v>
          </cell>
          <cell r="D1503" t="str">
            <v>كريمه</v>
          </cell>
          <cell r="E1503" t="str">
            <v>أنثى</v>
          </cell>
          <cell r="F1503" t="str">
            <v>درعا</v>
          </cell>
          <cell r="G1503">
            <v>34316</v>
          </cell>
          <cell r="H1503" t="str">
            <v>الفلسطينية السورية</v>
          </cell>
          <cell r="I1503" t="str">
            <v>الثانية</v>
          </cell>
          <cell r="J1503" t="str">
            <v>أدبي</v>
          </cell>
          <cell r="K1503">
            <v>2010</v>
          </cell>
          <cell r="L1503" t="str">
            <v>درعا</v>
          </cell>
          <cell r="Q1503" t="str">
            <v/>
          </cell>
          <cell r="R1503" t="str">
            <v>Alaa Alkadi</v>
          </cell>
          <cell r="S1503" t="str">
            <v>Dahshan</v>
          </cell>
          <cell r="T1503" t="str">
            <v>Karima</v>
          </cell>
          <cell r="U1503" t="str">
            <v>Daraa</v>
          </cell>
          <cell r="V1503" t="str">
            <v/>
          </cell>
          <cell r="W1503" t="str">
            <v/>
          </cell>
          <cell r="X1503" t="str">
            <v/>
          </cell>
          <cell r="Y1503" t="str">
            <v/>
          </cell>
          <cell r="Z1503" t="str">
            <v/>
          </cell>
          <cell r="AA1503" t="str">
            <v/>
          </cell>
          <cell r="AB1503" t="str">
            <v/>
          </cell>
          <cell r="AC1503" t="str">
            <v/>
          </cell>
        </row>
        <row r="1504">
          <cell r="A1504">
            <v>524262</v>
          </cell>
          <cell r="B1504" t="str">
            <v>الاء الكاتب</v>
          </cell>
          <cell r="C1504" t="str">
            <v>رياض</v>
          </cell>
          <cell r="D1504" t="str">
            <v>ناجيه</v>
          </cell>
          <cell r="E1504" t="str">
            <v>أنثى</v>
          </cell>
          <cell r="F1504" t="str">
            <v>دمشق</v>
          </cell>
          <cell r="G1504">
            <v>33273</v>
          </cell>
          <cell r="H1504" t="str">
            <v>العربية السورية</v>
          </cell>
          <cell r="I1504" t="str">
            <v>الرابعة</v>
          </cell>
          <cell r="J1504" t="str">
            <v>أدبي</v>
          </cell>
          <cell r="Q1504" t="str">
            <v/>
          </cell>
          <cell r="R1504" t="str">
            <v>ALAA ALKATEB</v>
          </cell>
          <cell r="S1504" t="str">
            <v>READ</v>
          </cell>
          <cell r="T1504" t="str">
            <v>NAJIA</v>
          </cell>
          <cell r="U1504" t="str">
            <v>DAMASCUS</v>
          </cell>
          <cell r="V1504" t="str">
            <v/>
          </cell>
          <cell r="W1504" t="str">
            <v/>
          </cell>
          <cell r="X1504" t="str">
            <v/>
          </cell>
          <cell r="Y1504" t="str">
            <v/>
          </cell>
          <cell r="Z1504" t="str">
            <v/>
          </cell>
          <cell r="AA1504" t="str">
            <v/>
          </cell>
          <cell r="AB1504" t="str">
            <v/>
          </cell>
          <cell r="AC1504" t="str">
            <v/>
          </cell>
        </row>
        <row r="1505">
          <cell r="A1505">
            <v>524263</v>
          </cell>
          <cell r="B1505" t="str">
            <v>الاء الكردي</v>
          </cell>
          <cell r="C1505" t="str">
            <v>زهير</v>
          </cell>
          <cell r="D1505" t="str">
            <v>ملك</v>
          </cell>
          <cell r="E1505" t="str">
            <v>أنثى</v>
          </cell>
          <cell r="F1505" t="str">
            <v>دير الزور</v>
          </cell>
          <cell r="G1505">
            <v>34335</v>
          </cell>
          <cell r="H1505" t="str">
            <v>العربية السورية</v>
          </cell>
          <cell r="I1505" t="str">
            <v>الرابعة</v>
          </cell>
          <cell r="J1505" t="str">
            <v>أدبي</v>
          </cell>
          <cell r="Q1505" t="str">
            <v/>
          </cell>
          <cell r="R1505" t="str">
            <v>ALAA ALKRDE</v>
          </cell>
          <cell r="S1505" t="str">
            <v>ZOUHIER</v>
          </cell>
          <cell r="T1505" t="str">
            <v>MALAK</v>
          </cell>
          <cell r="U1505" t="str">
            <v>DEIR ALZOR</v>
          </cell>
          <cell r="V1505" t="str">
            <v/>
          </cell>
          <cell r="W1505" t="str">
            <v/>
          </cell>
          <cell r="X1505" t="str">
            <v/>
          </cell>
          <cell r="Y1505" t="str">
            <v/>
          </cell>
          <cell r="Z1505" t="str">
            <v/>
          </cell>
          <cell r="AA1505" t="str">
            <v/>
          </cell>
          <cell r="AB1505" t="str">
            <v/>
          </cell>
          <cell r="AC1505" t="str">
            <v/>
          </cell>
        </row>
        <row r="1506">
          <cell r="A1506">
            <v>524264</v>
          </cell>
          <cell r="B1506" t="str">
            <v>الاء المجاهد</v>
          </cell>
          <cell r="C1506" t="str">
            <v>محمدكمال</v>
          </cell>
          <cell r="D1506" t="str">
            <v>ايمان</v>
          </cell>
          <cell r="E1506" t="str">
            <v/>
          </cell>
          <cell r="F1506" t="str">
            <v/>
          </cell>
          <cell r="G1506" t="str">
            <v/>
          </cell>
          <cell r="I1506" t="str">
            <v>الثانية</v>
          </cell>
          <cell r="K1506" t="str">
            <v/>
          </cell>
          <cell r="L1506" t="str">
            <v/>
          </cell>
          <cell r="M1506" t="str">
            <v/>
          </cell>
          <cell r="Q1506" t="str">
            <v/>
          </cell>
          <cell r="R1506" t="str">
            <v/>
          </cell>
          <cell r="S1506" t="str">
            <v/>
          </cell>
          <cell r="T1506" t="str">
            <v/>
          </cell>
          <cell r="U1506" t="str">
            <v/>
          </cell>
          <cell r="V1506" t="str">
            <v/>
          </cell>
          <cell r="W1506" t="str">
            <v/>
          </cell>
          <cell r="X1506" t="str">
            <v/>
          </cell>
          <cell r="Y1506" t="str">
            <v/>
          </cell>
          <cell r="Z1506" t="str">
            <v/>
          </cell>
          <cell r="AA1506" t="str">
            <v>م</v>
          </cell>
          <cell r="AB1506" t="str">
            <v>م</v>
          </cell>
          <cell r="AC1506" t="str">
            <v/>
          </cell>
        </row>
        <row r="1507">
          <cell r="A1507">
            <v>524266</v>
          </cell>
          <cell r="B1507" t="str">
            <v>الاء المنصور</v>
          </cell>
          <cell r="C1507" t="str">
            <v>نبيل</v>
          </cell>
          <cell r="D1507" t="str">
            <v>جميله</v>
          </cell>
          <cell r="E1507" t="str">
            <v>انثى</v>
          </cell>
          <cell r="F1507" t="str">
            <v>الكسوة</v>
          </cell>
          <cell r="G1507">
            <v>33647</v>
          </cell>
          <cell r="H1507" t="str">
            <v>العربية السورية</v>
          </cell>
          <cell r="I1507" t="str">
            <v>الاولى</v>
          </cell>
          <cell r="J1507" t="str">
            <v>ادبي</v>
          </cell>
          <cell r="K1507">
            <v>2010</v>
          </cell>
        </row>
        <row r="1508">
          <cell r="A1508">
            <v>524268</v>
          </cell>
          <cell r="B1508" t="str">
            <v>الاء جبوليه</v>
          </cell>
          <cell r="C1508" t="str">
            <v>غسان</v>
          </cell>
          <cell r="D1508" t="str">
            <v>هنادي</v>
          </cell>
          <cell r="E1508" t="str">
            <v>أنثى</v>
          </cell>
          <cell r="F1508" t="str">
            <v>دمشق</v>
          </cell>
          <cell r="G1508">
            <v>33334</v>
          </cell>
          <cell r="H1508" t="str">
            <v>العربية السورية</v>
          </cell>
          <cell r="I1508" t="str">
            <v>الرابعة</v>
          </cell>
          <cell r="J1508" t="str">
            <v>علمي</v>
          </cell>
          <cell r="Q1508" t="str">
            <v/>
          </cell>
          <cell r="R1508" t="str">
            <v>ALAA JABOULEA</v>
          </cell>
          <cell r="S1508" t="str">
            <v>GHASSAN</v>
          </cell>
          <cell r="T1508" t="str">
            <v>HANADI</v>
          </cell>
          <cell r="U1508" t="str">
            <v>DAMASCUS</v>
          </cell>
          <cell r="V1508" t="str">
            <v/>
          </cell>
          <cell r="W1508" t="str">
            <v/>
          </cell>
          <cell r="X1508" t="str">
            <v/>
          </cell>
          <cell r="Y1508" t="str">
            <v/>
          </cell>
          <cell r="Z1508" t="str">
            <v/>
          </cell>
          <cell r="AA1508" t="str">
            <v/>
          </cell>
          <cell r="AB1508" t="str">
            <v/>
          </cell>
          <cell r="AC1508" t="str">
            <v/>
          </cell>
        </row>
        <row r="1509">
          <cell r="A1509">
            <v>524269</v>
          </cell>
          <cell r="B1509" t="str">
            <v>الاء حجازي</v>
          </cell>
          <cell r="C1509" t="str">
            <v>عبدالعزيز</v>
          </cell>
          <cell r="D1509" t="str">
            <v>بشيرة</v>
          </cell>
          <cell r="E1509" t="str">
            <v>أنثى</v>
          </cell>
          <cell r="F1509" t="str">
            <v>دوما</v>
          </cell>
          <cell r="G1509">
            <v>35431</v>
          </cell>
          <cell r="H1509" t="str">
            <v>العربية السورية</v>
          </cell>
          <cell r="I1509" t="str">
            <v>الثالثة</v>
          </cell>
          <cell r="J1509" t="str">
            <v>أدبي</v>
          </cell>
          <cell r="K1509" t="str">
            <v/>
          </cell>
          <cell r="Q1509" t="str">
            <v/>
          </cell>
          <cell r="R1509" t="str">
            <v>ALAA HIJAZE</v>
          </cell>
          <cell r="S1509" t="str">
            <v>ABD ALAZEZ</v>
          </cell>
          <cell r="T1509" t="str">
            <v>BASHIERA</v>
          </cell>
          <cell r="U1509" t="str">
            <v>DAMASCUS</v>
          </cell>
          <cell r="V1509" t="str">
            <v/>
          </cell>
          <cell r="W1509" t="str">
            <v/>
          </cell>
          <cell r="X1509" t="str">
            <v/>
          </cell>
          <cell r="Y1509" t="str">
            <v/>
          </cell>
          <cell r="Z1509" t="str">
            <v/>
          </cell>
          <cell r="AA1509" t="str">
            <v/>
          </cell>
          <cell r="AB1509" t="str">
            <v/>
          </cell>
          <cell r="AC1509" t="str">
            <v/>
          </cell>
        </row>
        <row r="1510">
          <cell r="A1510">
            <v>524271</v>
          </cell>
          <cell r="B1510" t="str">
            <v>الاء دعبل</v>
          </cell>
          <cell r="C1510" t="str">
            <v>محمدعزالدين</v>
          </cell>
          <cell r="D1510" t="str">
            <v>فاطمه</v>
          </cell>
          <cell r="E1510" t="str">
            <v>أنثى</v>
          </cell>
          <cell r="F1510" t="str">
            <v>دمشق</v>
          </cell>
          <cell r="G1510">
            <v>33952</v>
          </cell>
          <cell r="H1510" t="str">
            <v>العربية السورية</v>
          </cell>
          <cell r="I1510" t="str">
            <v>الرابعة</v>
          </cell>
          <cell r="J1510" t="str">
            <v>فنون نسوية</v>
          </cell>
          <cell r="Q1510" t="str">
            <v/>
          </cell>
          <cell r="R1510" t="str">
            <v>ALAA DAABAL</v>
          </cell>
          <cell r="S1510" t="str">
            <v>MHD EZZ EDDIN</v>
          </cell>
          <cell r="T1510" t="str">
            <v>FATIMA</v>
          </cell>
          <cell r="U1510" t="str">
            <v>DAMASCUS</v>
          </cell>
          <cell r="V1510" t="str">
            <v/>
          </cell>
          <cell r="W1510" t="str">
            <v/>
          </cell>
          <cell r="X1510" t="str">
            <v/>
          </cell>
          <cell r="Y1510" t="str">
            <v/>
          </cell>
          <cell r="Z1510" t="str">
            <v/>
          </cell>
          <cell r="AA1510" t="str">
            <v/>
          </cell>
          <cell r="AB1510" t="str">
            <v/>
          </cell>
          <cell r="AC1510" t="str">
            <v/>
          </cell>
        </row>
        <row r="1511">
          <cell r="A1511">
            <v>524272</v>
          </cell>
          <cell r="B1511" t="str">
            <v>الاء سرور</v>
          </cell>
          <cell r="C1511" t="str">
            <v>عبد الرزاق</v>
          </cell>
          <cell r="D1511" t="str">
            <v>كوثر</v>
          </cell>
          <cell r="E1511" t="str">
            <v>أنثى</v>
          </cell>
          <cell r="F1511" t="str">
            <v>دمشق</v>
          </cell>
          <cell r="G1511">
            <v>34881</v>
          </cell>
          <cell r="H1511" t="str">
            <v>العربية السورية</v>
          </cell>
          <cell r="I1511" t="str">
            <v>الرابعة</v>
          </cell>
          <cell r="J1511" t="str">
            <v>علمي</v>
          </cell>
        </row>
        <row r="1512">
          <cell r="A1512">
            <v>524273</v>
          </cell>
          <cell r="B1512" t="str">
            <v>الاء شعبان</v>
          </cell>
          <cell r="C1512" t="str">
            <v>خالد</v>
          </cell>
          <cell r="D1512" t="str">
            <v>فداء</v>
          </cell>
          <cell r="E1512" t="str">
            <v>أنثى</v>
          </cell>
          <cell r="F1512" t="str">
            <v>دمشق</v>
          </cell>
          <cell r="G1512">
            <v>32889</v>
          </cell>
          <cell r="H1512" t="str">
            <v>الفلسطينية السورية</v>
          </cell>
          <cell r="I1512" t="str">
            <v>الثانية</v>
          </cell>
          <cell r="J1512" t="str">
            <v>فنون نسوية</v>
          </cell>
          <cell r="K1512">
            <v>2007</v>
          </cell>
          <cell r="L1512" t="str">
            <v>دمشق</v>
          </cell>
          <cell r="Q1512" t="str">
            <v/>
          </cell>
          <cell r="R1512" t="str">
            <v>ALAA SHABAN</v>
          </cell>
          <cell r="S1512" t="str">
            <v>KHALIED</v>
          </cell>
          <cell r="T1512" t="str">
            <v>FEDAA</v>
          </cell>
          <cell r="U1512" t="str">
            <v>DAMASCUS</v>
          </cell>
          <cell r="V1512" t="str">
            <v/>
          </cell>
          <cell r="W1512" t="str">
            <v/>
          </cell>
          <cell r="X1512" t="str">
            <v/>
          </cell>
          <cell r="Y1512" t="str">
            <v/>
          </cell>
          <cell r="Z1512" t="str">
            <v/>
          </cell>
          <cell r="AA1512" t="str">
            <v/>
          </cell>
          <cell r="AB1512" t="str">
            <v/>
          </cell>
          <cell r="AC1512" t="str">
            <v/>
          </cell>
        </row>
        <row r="1513">
          <cell r="A1513">
            <v>524276</v>
          </cell>
          <cell r="B1513" t="str">
            <v>الاء قدور</v>
          </cell>
          <cell r="C1513" t="str">
            <v>خيرالله</v>
          </cell>
          <cell r="D1513" t="str">
            <v>اميرة</v>
          </cell>
          <cell r="E1513" t="str">
            <v>أنثى</v>
          </cell>
          <cell r="F1513" t="str">
            <v>قاره</v>
          </cell>
          <cell r="G1513">
            <v>31296</v>
          </cell>
          <cell r="H1513" t="str">
            <v>العربية السورية</v>
          </cell>
          <cell r="I1513" t="str">
            <v>الرابعة</v>
          </cell>
          <cell r="J1513" t="str">
            <v>أدبي</v>
          </cell>
          <cell r="K1513" t="str">
            <v/>
          </cell>
          <cell r="Q1513" t="str">
            <v/>
          </cell>
          <cell r="R1513" t="str">
            <v>Alaa Kador</v>
          </cell>
          <cell r="S1513" t="str">
            <v>Kher Allah</v>
          </cell>
          <cell r="T1513" t="str">
            <v>Amera</v>
          </cell>
          <cell r="U1513" t="str">
            <v>Damascus</v>
          </cell>
          <cell r="V1513" t="str">
            <v/>
          </cell>
          <cell r="W1513" t="str">
            <v/>
          </cell>
          <cell r="X1513" t="str">
            <v/>
          </cell>
          <cell r="Y1513" t="str">
            <v/>
          </cell>
          <cell r="Z1513" t="str">
            <v/>
          </cell>
          <cell r="AA1513" t="str">
            <v/>
          </cell>
          <cell r="AB1513" t="str">
            <v/>
          </cell>
          <cell r="AC1513" t="str">
            <v/>
          </cell>
        </row>
        <row r="1514">
          <cell r="A1514">
            <v>524277</v>
          </cell>
          <cell r="B1514" t="str">
            <v>الاء قطف</v>
          </cell>
          <cell r="C1514" t="str">
            <v>نايف</v>
          </cell>
          <cell r="D1514" t="str">
            <v>بهيجه</v>
          </cell>
          <cell r="E1514" t="str">
            <v>أنثى</v>
          </cell>
          <cell r="F1514" t="str">
            <v>الحراك</v>
          </cell>
          <cell r="G1514">
            <v>35433</v>
          </cell>
          <cell r="H1514" t="str">
            <v>العربية السورية</v>
          </cell>
          <cell r="I1514" t="str">
            <v>الرابعة</v>
          </cell>
          <cell r="J1514" t="str">
            <v>أدبي</v>
          </cell>
          <cell r="K1514" t="str">
            <v/>
          </cell>
          <cell r="Q1514" t="str">
            <v/>
          </cell>
          <cell r="R1514" t="str">
            <v>ALAA ALKATAF</v>
          </cell>
          <cell r="S1514" t="str">
            <v>NAIEF</v>
          </cell>
          <cell r="T1514" t="str">
            <v>BAHEJ</v>
          </cell>
          <cell r="U1514" t="str">
            <v>DARAA</v>
          </cell>
          <cell r="V1514" t="str">
            <v/>
          </cell>
          <cell r="W1514" t="str">
            <v/>
          </cell>
          <cell r="X1514" t="str">
            <v/>
          </cell>
          <cell r="Y1514" t="str">
            <v/>
          </cell>
          <cell r="Z1514" t="str">
            <v/>
          </cell>
          <cell r="AA1514" t="str">
            <v/>
          </cell>
          <cell r="AB1514" t="str">
            <v/>
          </cell>
          <cell r="AC1514" t="str">
            <v/>
          </cell>
        </row>
        <row r="1515">
          <cell r="A1515">
            <v>524278</v>
          </cell>
          <cell r="B1515" t="str">
            <v>الاء موسى</v>
          </cell>
          <cell r="C1515" t="str">
            <v>يوسف</v>
          </cell>
          <cell r="D1515" t="str">
            <v>انيسه</v>
          </cell>
          <cell r="E1515" t="str">
            <v>أنثى</v>
          </cell>
          <cell r="F1515" t="str">
            <v>دمشق</v>
          </cell>
          <cell r="G1515">
            <v>36161</v>
          </cell>
          <cell r="H1515" t="str">
            <v>العربية السورية</v>
          </cell>
          <cell r="I1515" t="str">
            <v>الثالثة</v>
          </cell>
          <cell r="J1515" t="str">
            <v>علمي</v>
          </cell>
          <cell r="K1515" t="str">
            <v/>
          </cell>
          <cell r="Q1515" t="str">
            <v/>
          </cell>
          <cell r="R1515" t="str">
            <v>ALAA MOUSA</v>
          </cell>
          <cell r="S1515" t="str">
            <v>YOUSEF</v>
          </cell>
          <cell r="T1515" t="str">
            <v>ANESA</v>
          </cell>
          <cell r="U1515" t="str">
            <v>DAMASCOUS</v>
          </cell>
          <cell r="V1515" t="str">
            <v/>
          </cell>
          <cell r="W1515" t="str">
            <v/>
          </cell>
          <cell r="X1515" t="str">
            <v/>
          </cell>
          <cell r="Y1515" t="str">
            <v/>
          </cell>
          <cell r="Z1515" t="str">
            <v/>
          </cell>
          <cell r="AA1515" t="str">
            <v/>
          </cell>
          <cell r="AB1515" t="str">
            <v/>
          </cell>
          <cell r="AC1515" t="str">
            <v/>
          </cell>
        </row>
        <row r="1516">
          <cell r="A1516">
            <v>524280</v>
          </cell>
          <cell r="B1516" t="str">
            <v>الاء هواري</v>
          </cell>
          <cell r="C1516" t="str">
            <v>خالد</v>
          </cell>
          <cell r="D1516" t="str">
            <v>عزيزه</v>
          </cell>
          <cell r="E1516" t="str">
            <v>أنثى</v>
          </cell>
          <cell r="F1516" t="str">
            <v>يرموك</v>
          </cell>
          <cell r="G1516">
            <v>34545</v>
          </cell>
          <cell r="H1516" t="str">
            <v>الفلسطينية السورية</v>
          </cell>
          <cell r="I1516" t="str">
            <v>الثالثة حديث</v>
          </cell>
          <cell r="J1516" t="str">
            <v>أدبي</v>
          </cell>
          <cell r="K1516">
            <v>2014</v>
          </cell>
          <cell r="L1516" t="str">
            <v>ريف دمشق</v>
          </cell>
          <cell r="Q1516" t="str">
            <v/>
          </cell>
          <cell r="R1516" t="str">
            <v>ALAA HAWARE</v>
          </cell>
          <cell r="S1516" t="str">
            <v>KHALIED</v>
          </cell>
          <cell r="T1516" t="str">
            <v>AZEZA</v>
          </cell>
          <cell r="U1516" t="str">
            <v>DAMASCUS</v>
          </cell>
          <cell r="V1516" t="str">
            <v/>
          </cell>
          <cell r="W1516" t="str">
            <v/>
          </cell>
          <cell r="X1516" t="str">
            <v/>
          </cell>
          <cell r="Y1516" t="str">
            <v/>
          </cell>
          <cell r="Z1516" t="str">
            <v/>
          </cell>
          <cell r="AA1516" t="str">
            <v/>
          </cell>
          <cell r="AB1516" t="str">
            <v/>
          </cell>
          <cell r="AC1516" t="str">
            <v/>
          </cell>
        </row>
        <row r="1517">
          <cell r="A1517">
            <v>524285</v>
          </cell>
          <cell r="B1517" t="str">
            <v>العنود العويتي</v>
          </cell>
          <cell r="C1517" t="str">
            <v>بركات</v>
          </cell>
          <cell r="D1517" t="str">
            <v>عائشه</v>
          </cell>
          <cell r="E1517" t="str">
            <v>أنثى</v>
          </cell>
          <cell r="F1517" t="str">
            <v>سعسع</v>
          </cell>
          <cell r="G1517">
            <v>35674</v>
          </cell>
          <cell r="H1517" t="str">
            <v>العربية السورية</v>
          </cell>
          <cell r="I1517" t="str">
            <v>الرابعة</v>
          </cell>
          <cell r="J1517" t="str">
            <v>علمي</v>
          </cell>
          <cell r="K1517" t="str">
            <v/>
          </cell>
          <cell r="Q1517" t="str">
            <v/>
          </cell>
          <cell r="R1517" t="str">
            <v>ALANOUD ALWETE</v>
          </cell>
          <cell r="S1517" t="str">
            <v>BARAKAT</v>
          </cell>
          <cell r="T1517" t="str">
            <v>AISHA</v>
          </cell>
          <cell r="U1517" t="str">
            <v>DAMAS SUBURB</v>
          </cell>
          <cell r="V1517" t="str">
            <v/>
          </cell>
          <cell r="W1517" t="str">
            <v/>
          </cell>
          <cell r="X1517" t="str">
            <v/>
          </cell>
          <cell r="Y1517" t="str">
            <v/>
          </cell>
          <cell r="Z1517" t="str">
            <v/>
          </cell>
          <cell r="AA1517" t="str">
            <v/>
          </cell>
          <cell r="AB1517" t="str">
            <v/>
          </cell>
          <cell r="AC1517" t="str">
            <v/>
          </cell>
        </row>
        <row r="1518">
          <cell r="A1518">
            <v>524286</v>
          </cell>
          <cell r="B1518" t="str">
            <v>الفت القادري</v>
          </cell>
          <cell r="C1518" t="str">
            <v>محمد</v>
          </cell>
          <cell r="D1518" t="str">
            <v>عربيه</v>
          </cell>
          <cell r="E1518" t="str">
            <v>أنثى</v>
          </cell>
          <cell r="F1518" t="str">
            <v>جيرود</v>
          </cell>
          <cell r="G1518">
            <v>29587</v>
          </cell>
          <cell r="H1518" t="str">
            <v>العربية السورية</v>
          </cell>
          <cell r="I1518" t="str">
            <v>الرابعة</v>
          </cell>
          <cell r="J1518" t="str">
            <v>فنون نسوية</v>
          </cell>
          <cell r="K1518">
            <v>1998</v>
          </cell>
          <cell r="Q1518" t="str">
            <v/>
          </cell>
          <cell r="R1518" t="str">
            <v>ELEFT ALKADRE</v>
          </cell>
          <cell r="S1518" t="str">
            <v>MOHAMMAD</v>
          </cell>
          <cell r="T1518" t="str">
            <v>ARBEHA</v>
          </cell>
          <cell r="U1518" t="str">
            <v>DAMAS SUBURB</v>
          </cell>
          <cell r="V1518" t="str">
            <v/>
          </cell>
          <cell r="W1518" t="str">
            <v/>
          </cell>
          <cell r="X1518" t="str">
            <v/>
          </cell>
          <cell r="Y1518" t="str">
            <v/>
          </cell>
          <cell r="Z1518" t="str">
            <v/>
          </cell>
          <cell r="AA1518" t="str">
            <v/>
          </cell>
          <cell r="AB1518" t="str">
            <v/>
          </cell>
          <cell r="AC1518" t="str">
            <v/>
          </cell>
        </row>
        <row r="1519">
          <cell r="A1519">
            <v>524288</v>
          </cell>
          <cell r="B1519" t="str">
            <v>الفت شدود</v>
          </cell>
          <cell r="C1519" t="str">
            <v>محمود</v>
          </cell>
          <cell r="D1519" t="str">
            <v>دلال</v>
          </cell>
          <cell r="E1519" t="str">
            <v>أنثى</v>
          </cell>
          <cell r="F1519" t="str">
            <v>الطمارقيه</v>
          </cell>
          <cell r="G1519" t="str">
            <v>1/24/1994</v>
          </cell>
          <cell r="H1519" t="str">
            <v>العربية السورية</v>
          </cell>
          <cell r="I1519" t="str">
            <v>الثانية</v>
          </cell>
          <cell r="J1519" t="str">
            <v>أدبي</v>
          </cell>
          <cell r="K1519" t="str">
            <v>2013</v>
          </cell>
          <cell r="L1519" t="str">
            <v>حماة</v>
          </cell>
          <cell r="Q1519" t="str">
            <v/>
          </cell>
          <cell r="R1519" t="str">
            <v>Ilfat Shodod</v>
          </cell>
          <cell r="S1519" t="str">
            <v>Mahmod</v>
          </cell>
          <cell r="T1519" t="str">
            <v>Dalal</v>
          </cell>
          <cell r="U1519" t="str">
            <v>Hama</v>
          </cell>
          <cell r="V1519" t="str">
            <v/>
          </cell>
          <cell r="W1519" t="str">
            <v/>
          </cell>
          <cell r="X1519" t="str">
            <v/>
          </cell>
          <cell r="Y1519" t="str">
            <v/>
          </cell>
          <cell r="Z1519" t="str">
            <v/>
          </cell>
          <cell r="AA1519" t="str">
            <v/>
          </cell>
          <cell r="AB1519" t="str">
            <v/>
          </cell>
          <cell r="AC1519" t="str">
            <v/>
          </cell>
        </row>
        <row r="1520">
          <cell r="A1520">
            <v>524290</v>
          </cell>
          <cell r="B1520" t="str">
            <v>الكوثر الشاهين</v>
          </cell>
          <cell r="C1520" t="str">
            <v>امين</v>
          </cell>
          <cell r="D1520" t="str">
            <v>مريم</v>
          </cell>
          <cell r="E1520" t="str">
            <v>أنثى</v>
          </cell>
          <cell r="F1520" t="str">
            <v>الصعوه</v>
          </cell>
          <cell r="G1520" t="str">
            <v>1/1/1996</v>
          </cell>
          <cell r="H1520" t="str">
            <v>العربية السورية</v>
          </cell>
          <cell r="I1520" t="str">
            <v>الثانية</v>
          </cell>
          <cell r="J1520" t="str">
            <v>فنون نسوية</v>
          </cell>
          <cell r="K1520" t="str">
            <v>2014</v>
          </cell>
          <cell r="L1520" t="str">
            <v>دير الزور</v>
          </cell>
          <cell r="Q1520" t="str">
            <v/>
          </cell>
          <cell r="R1520" t="str">
            <v>alkawthar shahen</v>
          </cell>
          <cell r="S1520" t="str">
            <v>ameen</v>
          </cell>
          <cell r="T1520" t="str">
            <v>maryam</v>
          </cell>
          <cell r="U1520" t="str">
            <v>alsawa</v>
          </cell>
          <cell r="V1520" t="str">
            <v/>
          </cell>
          <cell r="W1520" t="str">
            <v/>
          </cell>
          <cell r="X1520" t="str">
            <v/>
          </cell>
          <cell r="Y1520" t="str">
            <v/>
          </cell>
          <cell r="Z1520" t="str">
            <v>م</v>
          </cell>
          <cell r="AA1520" t="str">
            <v>م</v>
          </cell>
          <cell r="AB1520" t="str">
            <v>م</v>
          </cell>
          <cell r="AC1520" t="str">
            <v/>
          </cell>
        </row>
        <row r="1521">
          <cell r="A1521">
            <v>524293</v>
          </cell>
          <cell r="B1521" t="str">
            <v>الهام عرابي</v>
          </cell>
          <cell r="C1521" t="str">
            <v>خالد</v>
          </cell>
          <cell r="D1521" t="str">
            <v>اتحاد</v>
          </cell>
          <cell r="E1521" t="str">
            <v>أنثى</v>
          </cell>
          <cell r="F1521" t="str">
            <v>ضمير</v>
          </cell>
          <cell r="G1521">
            <v>36247</v>
          </cell>
          <cell r="H1521" t="str">
            <v>العربية السورية</v>
          </cell>
          <cell r="I1521" t="str">
            <v>الثالثة</v>
          </cell>
          <cell r="J1521" t="str">
            <v>علمي</v>
          </cell>
          <cell r="K1521">
            <v>2017</v>
          </cell>
          <cell r="Q1521" t="str">
            <v/>
          </cell>
          <cell r="R1521" t="str">
            <v>ELHAM ORABI</v>
          </cell>
          <cell r="S1521" t="str">
            <v>KHALED</v>
          </cell>
          <cell r="T1521" t="str">
            <v>ETIHAD</v>
          </cell>
          <cell r="U1521" t="str">
            <v>DAMAS SUBURB</v>
          </cell>
          <cell r="V1521" t="str">
            <v/>
          </cell>
          <cell r="W1521" t="str">
            <v/>
          </cell>
          <cell r="X1521" t="str">
            <v/>
          </cell>
          <cell r="Y1521" t="str">
            <v/>
          </cell>
          <cell r="Z1521" t="str">
            <v/>
          </cell>
          <cell r="AA1521" t="str">
            <v/>
          </cell>
          <cell r="AB1521" t="str">
            <v/>
          </cell>
          <cell r="AC1521" t="str">
            <v/>
          </cell>
        </row>
        <row r="1522">
          <cell r="A1522">
            <v>524298</v>
          </cell>
          <cell r="B1522" t="str">
            <v>اماني القباني</v>
          </cell>
          <cell r="C1522" t="str">
            <v>رائد</v>
          </cell>
          <cell r="D1522" t="str">
            <v>روزينه</v>
          </cell>
          <cell r="E1522" t="str">
            <v>أنثى</v>
          </cell>
          <cell r="F1522" t="str">
            <v>جرمانا</v>
          </cell>
          <cell r="G1522">
            <v>35599</v>
          </cell>
          <cell r="H1522" t="str">
            <v>العربية السورية</v>
          </cell>
          <cell r="I1522" t="str">
            <v>الثانية</v>
          </cell>
          <cell r="J1522" t="str">
            <v>علمي</v>
          </cell>
          <cell r="K1522" t="str">
            <v/>
          </cell>
          <cell r="Q1522" t="str">
            <v/>
          </cell>
          <cell r="R1522" t="str">
            <v>amany kabbani</v>
          </cell>
          <cell r="S1522" t="str">
            <v>raed</v>
          </cell>
          <cell r="T1522" t="str">
            <v>rozena</v>
          </cell>
          <cell r="U1522" t="str">
            <v>jaramana</v>
          </cell>
          <cell r="V1522" t="str">
            <v/>
          </cell>
          <cell r="W1522" t="str">
            <v/>
          </cell>
          <cell r="X1522" t="str">
            <v/>
          </cell>
          <cell r="Y1522" t="str">
            <v/>
          </cell>
          <cell r="Z1522" t="str">
            <v/>
          </cell>
          <cell r="AA1522" t="str">
            <v/>
          </cell>
          <cell r="AB1522" t="str">
            <v>م</v>
          </cell>
          <cell r="AC1522" t="str">
            <v/>
          </cell>
        </row>
        <row r="1523">
          <cell r="A1523">
            <v>524300</v>
          </cell>
          <cell r="B1523" t="str">
            <v>اماني المقداد</v>
          </cell>
          <cell r="C1523" t="str">
            <v>فايز</v>
          </cell>
          <cell r="D1523" t="str">
            <v>غفران</v>
          </cell>
          <cell r="E1523" t="str">
            <v>أنثى</v>
          </cell>
          <cell r="F1523" t="str">
            <v>مشفى درعا</v>
          </cell>
          <cell r="G1523" t="str">
            <v>9/6/1997</v>
          </cell>
          <cell r="H1523" t="str">
            <v>العربية السورية</v>
          </cell>
          <cell r="I1523" t="str">
            <v>الثانية</v>
          </cell>
          <cell r="J1523" t="str">
            <v>أدبي</v>
          </cell>
          <cell r="K1523" t="str">
            <v>2018</v>
          </cell>
          <cell r="L1523" t="str">
            <v>درعا</v>
          </cell>
          <cell r="Q1523" t="str">
            <v/>
          </cell>
          <cell r="R1523" t="str">
            <v>AMANI ALMEKDAD</v>
          </cell>
          <cell r="S1523" t="str">
            <v>FAYEZ</v>
          </cell>
          <cell r="T1523" t="str">
            <v>GHOFAN</v>
          </cell>
          <cell r="U1523" t="str">
            <v>DARAA</v>
          </cell>
          <cell r="V1523" t="str">
            <v/>
          </cell>
          <cell r="W1523" t="str">
            <v/>
          </cell>
          <cell r="X1523" t="str">
            <v/>
          </cell>
          <cell r="Y1523" t="str">
            <v/>
          </cell>
          <cell r="Z1523" t="str">
            <v/>
          </cell>
          <cell r="AA1523" t="str">
            <v/>
          </cell>
          <cell r="AB1523" t="str">
            <v/>
          </cell>
          <cell r="AC1523" t="str">
            <v/>
          </cell>
        </row>
        <row r="1524">
          <cell r="A1524">
            <v>524301</v>
          </cell>
          <cell r="B1524" t="str">
            <v>اماني بطحه</v>
          </cell>
          <cell r="C1524" t="str">
            <v>محمد</v>
          </cell>
          <cell r="D1524" t="str">
            <v>ميسون</v>
          </cell>
          <cell r="E1524" t="str">
            <v>أنثى</v>
          </cell>
          <cell r="F1524" t="str">
            <v>نوى</v>
          </cell>
          <cell r="G1524">
            <v>34608</v>
          </cell>
          <cell r="H1524" t="str">
            <v>العربية السورية</v>
          </cell>
          <cell r="I1524" t="str">
            <v>الرابعة حديث</v>
          </cell>
          <cell r="J1524" t="str">
            <v>أدبي</v>
          </cell>
          <cell r="Q1524" t="str">
            <v/>
          </cell>
          <cell r="R1524" t="str">
            <v>AMANI BATHA</v>
          </cell>
          <cell r="S1524" t="str">
            <v>MOHAMMAD</v>
          </cell>
          <cell r="T1524" t="str">
            <v>MAYSON</v>
          </cell>
          <cell r="U1524" t="str">
            <v>DARAA</v>
          </cell>
          <cell r="V1524" t="str">
            <v/>
          </cell>
          <cell r="W1524" t="str">
            <v/>
          </cell>
          <cell r="X1524" t="str">
            <v/>
          </cell>
          <cell r="Y1524" t="str">
            <v/>
          </cell>
          <cell r="Z1524" t="str">
            <v/>
          </cell>
          <cell r="AA1524" t="str">
            <v/>
          </cell>
          <cell r="AB1524" t="str">
            <v/>
          </cell>
          <cell r="AC1524" t="str">
            <v/>
          </cell>
        </row>
        <row r="1525">
          <cell r="A1525">
            <v>524303</v>
          </cell>
          <cell r="B1525" t="str">
            <v>اماني عساف</v>
          </cell>
          <cell r="C1525" t="str">
            <v>فرحان</v>
          </cell>
          <cell r="D1525" t="str">
            <v>امل</v>
          </cell>
          <cell r="E1525" t="str">
            <v>أنثى</v>
          </cell>
          <cell r="F1525" t="str">
            <v>الصنمين</v>
          </cell>
          <cell r="G1525">
            <v>34335</v>
          </cell>
          <cell r="H1525" t="str">
            <v>العربية السورية</v>
          </cell>
          <cell r="I1525" t="str">
            <v>الثانية</v>
          </cell>
          <cell r="J1525" t="str">
            <v>فنون نسوية</v>
          </cell>
          <cell r="K1525" t="str">
            <v/>
          </cell>
          <cell r="Q1525" t="str">
            <v/>
          </cell>
          <cell r="R1525" t="str">
            <v>Amane Asaf</v>
          </cell>
          <cell r="S1525" t="str">
            <v>Farhan</v>
          </cell>
          <cell r="T1525" t="str">
            <v>Amal</v>
          </cell>
          <cell r="U1525" t="str">
            <v>Al Sanmen</v>
          </cell>
          <cell r="V1525" t="str">
            <v/>
          </cell>
          <cell r="W1525" t="str">
            <v/>
          </cell>
          <cell r="X1525" t="str">
            <v/>
          </cell>
          <cell r="Y1525" t="str">
            <v/>
          </cell>
          <cell r="Z1525" t="str">
            <v/>
          </cell>
          <cell r="AA1525" t="str">
            <v/>
          </cell>
          <cell r="AB1525" t="str">
            <v/>
          </cell>
          <cell r="AC1525" t="str">
            <v/>
          </cell>
        </row>
        <row r="1526">
          <cell r="A1526">
            <v>524304</v>
          </cell>
          <cell r="B1526" t="str">
            <v>اماني علي</v>
          </cell>
          <cell r="C1526" t="str">
            <v>حسين</v>
          </cell>
          <cell r="D1526" t="str">
            <v>وضحة</v>
          </cell>
          <cell r="E1526" t="str">
            <v>أنثى</v>
          </cell>
          <cell r="F1526" t="str">
            <v>دمشق</v>
          </cell>
          <cell r="G1526" t="str">
            <v>10/7/1983</v>
          </cell>
          <cell r="H1526" t="str">
            <v>الفلسطينية السورية</v>
          </cell>
          <cell r="I1526" t="str">
            <v>الثالثة</v>
          </cell>
          <cell r="J1526" t="str">
            <v>أدبي</v>
          </cell>
          <cell r="K1526" t="str">
            <v>2001</v>
          </cell>
          <cell r="L1526" t="str">
            <v>غير سوري</v>
          </cell>
          <cell r="Q1526" t="str">
            <v/>
          </cell>
          <cell r="R1526" t="str">
            <v>amany ali</v>
          </cell>
          <cell r="S1526" t="str">
            <v>husin</v>
          </cell>
          <cell r="T1526" t="str">
            <v>wadaha</v>
          </cell>
          <cell r="U1526" t="str">
            <v>damascus</v>
          </cell>
          <cell r="V1526" t="str">
            <v/>
          </cell>
          <cell r="W1526" t="str">
            <v/>
          </cell>
          <cell r="X1526" t="str">
            <v/>
          </cell>
          <cell r="Y1526" t="str">
            <v/>
          </cell>
          <cell r="Z1526" t="str">
            <v/>
          </cell>
          <cell r="AA1526" t="str">
            <v/>
          </cell>
          <cell r="AB1526" t="str">
            <v/>
          </cell>
          <cell r="AC1526" t="str">
            <v/>
          </cell>
        </row>
        <row r="1527">
          <cell r="A1527">
            <v>524310</v>
          </cell>
          <cell r="B1527" t="str">
            <v>امل الرفاعي</v>
          </cell>
          <cell r="C1527" t="str">
            <v>محمد</v>
          </cell>
          <cell r="D1527" t="str">
            <v>فاطمه</v>
          </cell>
          <cell r="E1527" t="str">
            <v>أنثى</v>
          </cell>
          <cell r="F1527" t="str">
            <v>راس المعرة</v>
          </cell>
          <cell r="G1527">
            <v>34160</v>
          </cell>
          <cell r="H1527" t="str">
            <v>العربية السورية</v>
          </cell>
          <cell r="I1527" t="str">
            <v>الثالثة</v>
          </cell>
          <cell r="J1527" t="str">
            <v>علمي</v>
          </cell>
          <cell r="K1527">
            <v>2011</v>
          </cell>
          <cell r="Q1527" t="str">
            <v/>
          </cell>
          <cell r="R1527" t="str">
            <v>amal alrefaaee</v>
          </cell>
          <cell r="S1527" t="str">
            <v>mohammad</v>
          </cell>
          <cell r="T1527" t="str">
            <v>fatima</v>
          </cell>
          <cell r="U1527" t="str">
            <v>raas almouarra</v>
          </cell>
          <cell r="V1527" t="str">
            <v/>
          </cell>
          <cell r="W1527" t="str">
            <v/>
          </cell>
          <cell r="X1527" t="str">
            <v/>
          </cell>
          <cell r="Y1527" t="str">
            <v/>
          </cell>
          <cell r="Z1527" t="str">
            <v/>
          </cell>
          <cell r="AA1527" t="str">
            <v/>
          </cell>
          <cell r="AB1527" t="str">
            <v/>
          </cell>
          <cell r="AC1527" t="str">
            <v/>
          </cell>
        </row>
        <row r="1528">
          <cell r="A1528">
            <v>524311</v>
          </cell>
          <cell r="B1528" t="str">
            <v>امل الشعراني</v>
          </cell>
          <cell r="C1528" t="str">
            <v>جدعان</v>
          </cell>
          <cell r="D1528" t="str">
            <v>حلوة</v>
          </cell>
          <cell r="E1528" t="str">
            <v>أنثى</v>
          </cell>
          <cell r="F1528" t="str">
            <v>جرمانا</v>
          </cell>
          <cell r="G1528">
            <v>31744</v>
          </cell>
          <cell r="H1528" t="str">
            <v>العربية السورية</v>
          </cell>
          <cell r="I1528" t="str">
            <v>الثالثة حديث</v>
          </cell>
          <cell r="J1528" t="str">
            <v>علمي</v>
          </cell>
          <cell r="K1528" t="str">
            <v/>
          </cell>
          <cell r="Q1528" t="str">
            <v/>
          </cell>
          <cell r="R1528" t="str">
            <v>AMAL ALSHARANI</v>
          </cell>
          <cell r="S1528" t="str">
            <v>JADAN</v>
          </cell>
          <cell r="T1528" t="str">
            <v>HELWA</v>
          </cell>
          <cell r="U1528" t="str">
            <v>DAMAS SUBURB</v>
          </cell>
          <cell r="V1528" t="str">
            <v/>
          </cell>
          <cell r="W1528" t="str">
            <v/>
          </cell>
          <cell r="X1528" t="str">
            <v/>
          </cell>
          <cell r="Y1528" t="str">
            <v/>
          </cell>
          <cell r="Z1528" t="str">
            <v/>
          </cell>
          <cell r="AA1528" t="str">
            <v/>
          </cell>
          <cell r="AB1528" t="str">
            <v/>
          </cell>
          <cell r="AC1528" t="str">
            <v/>
          </cell>
        </row>
        <row r="1529">
          <cell r="A1529">
            <v>524312</v>
          </cell>
          <cell r="B1529" t="str">
            <v>امل العقاد</v>
          </cell>
          <cell r="C1529" t="str">
            <v>حمزة</v>
          </cell>
          <cell r="D1529" t="str">
            <v>سمر</v>
          </cell>
          <cell r="E1529" t="str">
            <v>أنثى</v>
          </cell>
          <cell r="F1529" t="str">
            <v>دمشق</v>
          </cell>
          <cell r="G1529">
            <v>35145</v>
          </cell>
          <cell r="H1529" t="str">
            <v>العربية السورية</v>
          </cell>
          <cell r="I1529" t="str">
            <v>الرابعة</v>
          </cell>
          <cell r="J1529" t="str">
            <v>علمي</v>
          </cell>
          <cell r="K1529" t="str">
            <v/>
          </cell>
          <cell r="Q1529" t="str">
            <v/>
          </cell>
          <cell r="R1529" t="str">
            <v>AMAL ALAKKAD</v>
          </cell>
          <cell r="S1529" t="str">
            <v>HAMZA</v>
          </cell>
          <cell r="T1529" t="str">
            <v>SAMAR</v>
          </cell>
          <cell r="U1529" t="str">
            <v>DAMASCUS</v>
          </cell>
          <cell r="V1529" t="str">
            <v/>
          </cell>
          <cell r="W1529" t="str">
            <v/>
          </cell>
          <cell r="X1529" t="str">
            <v/>
          </cell>
          <cell r="Y1529" t="str">
            <v/>
          </cell>
          <cell r="Z1529" t="str">
            <v/>
          </cell>
          <cell r="AA1529" t="str">
            <v/>
          </cell>
          <cell r="AB1529" t="str">
            <v/>
          </cell>
          <cell r="AC1529" t="str">
            <v/>
          </cell>
        </row>
        <row r="1530">
          <cell r="A1530">
            <v>524313</v>
          </cell>
          <cell r="B1530" t="str">
            <v>امل الكاتب</v>
          </cell>
          <cell r="C1530" t="str">
            <v>محمدبسام</v>
          </cell>
          <cell r="D1530" t="str">
            <v>هناء</v>
          </cell>
          <cell r="E1530" t="str">
            <v>أنثى</v>
          </cell>
          <cell r="F1530" t="str">
            <v>دمشق</v>
          </cell>
          <cell r="G1530">
            <v>34166</v>
          </cell>
          <cell r="H1530" t="str">
            <v>العربية السورية</v>
          </cell>
          <cell r="I1530" t="str">
            <v>الرابعة</v>
          </cell>
          <cell r="J1530" t="str">
            <v>أدبي</v>
          </cell>
          <cell r="Q1530" t="str">
            <v/>
          </cell>
          <cell r="R1530" t="str">
            <v>Amal Al kateb</v>
          </cell>
          <cell r="S1530" t="str">
            <v>Mohmad basam</v>
          </cell>
          <cell r="T1530" t="str">
            <v>Hanaa</v>
          </cell>
          <cell r="U1530" t="str">
            <v>Damascus</v>
          </cell>
          <cell r="V1530" t="str">
            <v/>
          </cell>
          <cell r="W1530" t="str">
            <v/>
          </cell>
          <cell r="X1530" t="str">
            <v/>
          </cell>
          <cell r="Y1530" t="str">
            <v/>
          </cell>
          <cell r="Z1530" t="str">
            <v/>
          </cell>
          <cell r="AA1530" t="str">
            <v/>
          </cell>
          <cell r="AB1530" t="str">
            <v/>
          </cell>
          <cell r="AC1530" t="str">
            <v/>
          </cell>
        </row>
        <row r="1531">
          <cell r="A1531">
            <v>524314</v>
          </cell>
          <cell r="B1531" t="str">
            <v>امل عبد الخالق</v>
          </cell>
          <cell r="C1531" t="str">
            <v>وجيه</v>
          </cell>
          <cell r="D1531" t="str">
            <v>انتصار</v>
          </cell>
          <cell r="E1531" t="str">
            <v>أنثى</v>
          </cell>
          <cell r="F1531" t="str">
            <v>نجران</v>
          </cell>
          <cell r="G1531">
            <v>33258</v>
          </cell>
          <cell r="H1531" t="str">
            <v>العربية السورية</v>
          </cell>
          <cell r="I1531" t="str">
            <v>الثانية</v>
          </cell>
          <cell r="J1531" t="str">
            <v>فنون نسوية</v>
          </cell>
          <cell r="L1531" t="str">
            <v>السويداء</v>
          </cell>
          <cell r="Q1531" t="str">
            <v/>
          </cell>
          <cell r="R1531" t="str">
            <v>aml abd alkalihk</v>
          </cell>
          <cell r="S1531" t="str">
            <v>wajih</v>
          </cell>
          <cell r="T1531" t="str">
            <v>entsar</v>
          </cell>
          <cell r="U1531" t="str">
            <v>swaida</v>
          </cell>
          <cell r="V1531" t="str">
            <v/>
          </cell>
          <cell r="W1531" t="str">
            <v/>
          </cell>
          <cell r="X1531" t="str">
            <v/>
          </cell>
          <cell r="Y1531" t="str">
            <v/>
          </cell>
          <cell r="Z1531" t="str">
            <v/>
          </cell>
          <cell r="AA1531" t="str">
            <v/>
          </cell>
          <cell r="AB1531" t="str">
            <v/>
          </cell>
          <cell r="AC1531" t="str">
            <v/>
          </cell>
        </row>
        <row r="1532">
          <cell r="A1532">
            <v>524317</v>
          </cell>
          <cell r="B1532" t="str">
            <v>امنة دقو</v>
          </cell>
          <cell r="C1532" t="str">
            <v>فؤاد</v>
          </cell>
          <cell r="D1532" t="str">
            <v>سعاد</v>
          </cell>
          <cell r="E1532" t="str">
            <v>أنثى</v>
          </cell>
          <cell r="F1532" t="str">
            <v>نبحا</v>
          </cell>
          <cell r="G1532" t="str">
            <v>2/7/1977</v>
          </cell>
          <cell r="H1532" t="str">
            <v>اللبنانية</v>
          </cell>
          <cell r="I1532" t="str">
            <v>الثانية</v>
          </cell>
          <cell r="J1532" t="str">
            <v>فنون نسوية</v>
          </cell>
          <cell r="K1532" t="str">
            <v>1999</v>
          </cell>
          <cell r="L1532" t="str">
            <v>ريف دمشق</v>
          </cell>
          <cell r="Q1532" t="str">
            <v/>
          </cell>
          <cell r="R1532" t="str">
            <v>Amna Dako</v>
          </cell>
          <cell r="S1532" t="str">
            <v>Fouad</v>
          </cell>
          <cell r="T1532" t="str">
            <v>Souad</v>
          </cell>
          <cell r="U1532" t="str">
            <v>Nabha</v>
          </cell>
          <cell r="V1532" t="str">
            <v/>
          </cell>
          <cell r="W1532" t="str">
            <v/>
          </cell>
          <cell r="X1532" t="str">
            <v/>
          </cell>
          <cell r="Y1532" t="str">
            <v/>
          </cell>
          <cell r="Z1532" t="str">
            <v/>
          </cell>
          <cell r="AA1532" t="str">
            <v/>
          </cell>
          <cell r="AB1532" t="str">
            <v/>
          </cell>
          <cell r="AC1532" t="str">
            <v/>
          </cell>
        </row>
        <row r="1533">
          <cell r="A1533">
            <v>524318</v>
          </cell>
          <cell r="B1533" t="str">
            <v>امنة محمد</v>
          </cell>
          <cell r="C1533" t="str">
            <v>محمد</v>
          </cell>
          <cell r="D1533" t="str">
            <v>فاطمه</v>
          </cell>
          <cell r="E1533" t="str">
            <v>انثى</v>
          </cell>
          <cell r="F1533" t="str">
            <v>جرمانا</v>
          </cell>
          <cell r="G1533">
            <v>30807</v>
          </cell>
          <cell r="H1533" t="str">
            <v>الفلسطينية</v>
          </cell>
          <cell r="I1533" t="str">
            <v>الثانية</v>
          </cell>
          <cell r="J1533" t="str">
            <v>أدبي</v>
          </cell>
          <cell r="K1533">
            <v>2012</v>
          </cell>
          <cell r="L1533" t="str">
            <v>القنيطرة</v>
          </cell>
          <cell r="Q1533" t="str">
            <v/>
          </cell>
          <cell r="R1533" t="str">
            <v>AMNA MOHAMMAD</v>
          </cell>
          <cell r="S1533" t="str">
            <v>MOHAMMAD</v>
          </cell>
          <cell r="T1533" t="str">
            <v>FATIMAH</v>
          </cell>
          <cell r="U1533" t="str">
            <v>JARAMANA</v>
          </cell>
          <cell r="V1533" t="str">
            <v/>
          </cell>
          <cell r="W1533" t="str">
            <v/>
          </cell>
          <cell r="X1533" t="str">
            <v/>
          </cell>
          <cell r="Y1533" t="str">
            <v/>
          </cell>
          <cell r="Z1533" t="str">
            <v/>
          </cell>
          <cell r="AA1533" t="str">
            <v/>
          </cell>
          <cell r="AB1533" t="str">
            <v/>
          </cell>
          <cell r="AC1533" t="str">
            <v/>
          </cell>
        </row>
        <row r="1534">
          <cell r="A1534">
            <v>524319</v>
          </cell>
          <cell r="B1534" t="str">
            <v>امنه الحسين</v>
          </cell>
          <cell r="C1534" t="str">
            <v>حسين</v>
          </cell>
          <cell r="D1534" t="str">
            <v>هدى</v>
          </cell>
          <cell r="E1534" t="str">
            <v>أنثى</v>
          </cell>
          <cell r="F1534" t="str">
            <v xml:space="preserve">سعلو </v>
          </cell>
          <cell r="G1534">
            <v>35169</v>
          </cell>
          <cell r="H1534" t="str">
            <v>العربية السورية</v>
          </cell>
          <cell r="I1534" t="str">
            <v>الرابعة</v>
          </cell>
          <cell r="J1534" t="str">
            <v>فنون نسوية</v>
          </cell>
          <cell r="Q1534" t="str">
            <v/>
          </cell>
          <cell r="R1534" t="str">
            <v xml:space="preserve">amina  alhousen </v>
          </cell>
          <cell r="S1534" t="str">
            <v xml:space="preserve">housein </v>
          </cell>
          <cell r="T1534" t="str">
            <v>hoda</v>
          </cell>
          <cell r="U1534" t="str">
            <v xml:space="preserve">deer alzor </v>
          </cell>
          <cell r="V1534" t="str">
            <v/>
          </cell>
          <cell r="W1534" t="str">
            <v/>
          </cell>
          <cell r="X1534" t="str">
            <v/>
          </cell>
          <cell r="Y1534" t="str">
            <v/>
          </cell>
          <cell r="Z1534" t="str">
            <v/>
          </cell>
          <cell r="AA1534" t="str">
            <v/>
          </cell>
          <cell r="AB1534" t="str">
            <v/>
          </cell>
          <cell r="AC1534" t="str">
            <v/>
          </cell>
        </row>
        <row r="1535">
          <cell r="A1535">
            <v>524324</v>
          </cell>
          <cell r="B1535" t="str">
            <v>امنه دقو</v>
          </cell>
          <cell r="C1535" t="str">
            <v>فياض</v>
          </cell>
          <cell r="D1535" t="str">
            <v>ليلا</v>
          </cell>
          <cell r="E1535" t="str">
            <v>أنثى</v>
          </cell>
          <cell r="F1535" t="str">
            <v>داريا</v>
          </cell>
          <cell r="G1535">
            <v>31809</v>
          </cell>
          <cell r="H1535" t="str">
            <v>العربية السورية</v>
          </cell>
          <cell r="I1535" t="str">
            <v>الثانية</v>
          </cell>
          <cell r="J1535" t="str">
            <v>أدبي</v>
          </cell>
          <cell r="K1535" t="str">
            <v/>
          </cell>
          <cell r="Q1535" t="str">
            <v/>
          </cell>
          <cell r="R1535" t="str">
            <v>AMNA DAKO</v>
          </cell>
          <cell r="S1535" t="str">
            <v>FAIAD</v>
          </cell>
          <cell r="T1535" t="str">
            <v>LILA</v>
          </cell>
          <cell r="U1535" t="str">
            <v>DARIA</v>
          </cell>
          <cell r="V1535" t="str">
            <v/>
          </cell>
          <cell r="W1535" t="str">
            <v/>
          </cell>
          <cell r="X1535" t="str">
            <v/>
          </cell>
          <cell r="Y1535" t="str">
            <v/>
          </cell>
          <cell r="Z1535" t="str">
            <v/>
          </cell>
          <cell r="AA1535" t="str">
            <v/>
          </cell>
          <cell r="AB1535" t="str">
            <v/>
          </cell>
          <cell r="AC1535" t="str">
            <v/>
          </cell>
        </row>
        <row r="1536">
          <cell r="A1536">
            <v>524331</v>
          </cell>
          <cell r="B1536" t="str">
            <v>اميرة الحامض</v>
          </cell>
          <cell r="C1536" t="str">
            <v>محمود</v>
          </cell>
          <cell r="D1536" t="str">
            <v>وحيده</v>
          </cell>
          <cell r="E1536" t="str">
            <v>أنثى</v>
          </cell>
          <cell r="F1536" t="str">
            <v>دمشق</v>
          </cell>
          <cell r="G1536">
            <v>31892</v>
          </cell>
          <cell r="H1536" t="str">
            <v>العربية السورية</v>
          </cell>
          <cell r="I1536" t="str">
            <v>الرابعة</v>
          </cell>
          <cell r="J1536" t="str">
            <v>فنون نسوية</v>
          </cell>
          <cell r="Q1536" t="str">
            <v/>
          </cell>
          <cell r="R1536" t="str">
            <v>AMIERA ALHAMED</v>
          </cell>
          <cell r="S1536" t="str">
            <v>MAHMOUD</v>
          </cell>
          <cell r="T1536" t="str">
            <v>WAHEDA</v>
          </cell>
          <cell r="U1536" t="str">
            <v>DAMASCUS</v>
          </cell>
          <cell r="V1536" t="str">
            <v/>
          </cell>
          <cell r="W1536" t="str">
            <v/>
          </cell>
          <cell r="X1536" t="str">
            <v/>
          </cell>
          <cell r="Y1536" t="str">
            <v/>
          </cell>
          <cell r="Z1536" t="str">
            <v/>
          </cell>
          <cell r="AA1536" t="str">
            <v/>
          </cell>
          <cell r="AB1536" t="str">
            <v/>
          </cell>
          <cell r="AC1536" t="str">
            <v/>
          </cell>
        </row>
        <row r="1537">
          <cell r="A1537">
            <v>524335</v>
          </cell>
          <cell r="B1537" t="str">
            <v>اميره صالح</v>
          </cell>
          <cell r="C1537" t="str">
            <v>مفلح</v>
          </cell>
          <cell r="D1537" t="str">
            <v>حسنه</v>
          </cell>
          <cell r="E1537" t="str">
            <v>أنثى</v>
          </cell>
          <cell r="F1537" t="str">
            <v>ببيلا</v>
          </cell>
          <cell r="G1537">
            <v>30696</v>
          </cell>
          <cell r="H1537" t="str">
            <v>العربية السورية</v>
          </cell>
          <cell r="I1537" t="str">
            <v>الثالثة</v>
          </cell>
          <cell r="J1537" t="str">
            <v>فنون نسوية</v>
          </cell>
          <cell r="L1537" t="str">
            <v>القنيطرة</v>
          </cell>
          <cell r="Q1537" t="str">
            <v/>
          </cell>
          <cell r="R1537" t="str">
            <v>AMIRA SALEH</v>
          </cell>
          <cell r="S1537" t="str">
            <v>MOFLEH</v>
          </cell>
          <cell r="T1537" t="str">
            <v>HASNA</v>
          </cell>
          <cell r="U1537" t="str">
            <v>DAMAS SUBURB</v>
          </cell>
          <cell r="V1537" t="str">
            <v/>
          </cell>
          <cell r="W1537" t="str">
            <v/>
          </cell>
          <cell r="X1537" t="str">
            <v/>
          </cell>
          <cell r="Y1537" t="str">
            <v/>
          </cell>
          <cell r="Z1537" t="str">
            <v/>
          </cell>
          <cell r="AA1537" t="str">
            <v/>
          </cell>
          <cell r="AB1537" t="str">
            <v/>
          </cell>
          <cell r="AC1537" t="str">
            <v/>
          </cell>
        </row>
        <row r="1538">
          <cell r="A1538">
            <v>524339</v>
          </cell>
          <cell r="B1538" t="str">
            <v>اميمه ابراهيم</v>
          </cell>
          <cell r="C1538" t="str">
            <v>زعل</v>
          </cell>
          <cell r="D1538" t="str">
            <v>زينب</v>
          </cell>
          <cell r="E1538" t="str">
            <v>أنثى</v>
          </cell>
          <cell r="F1538" t="str">
            <v>قبر الست</v>
          </cell>
          <cell r="G1538">
            <v>26732</v>
          </cell>
          <cell r="H1538" t="str">
            <v>الفلسطينية السورية</v>
          </cell>
          <cell r="I1538" t="str">
            <v>الثالثة</v>
          </cell>
          <cell r="J1538" t="str">
            <v>أدبي</v>
          </cell>
          <cell r="K1538">
            <v>1992</v>
          </cell>
          <cell r="L1538" t="str">
            <v>ريف دمشق</v>
          </cell>
          <cell r="Q1538" t="str">
            <v/>
          </cell>
          <cell r="R1538" t="str">
            <v>OMAIMA IBRAHIM</v>
          </cell>
          <cell r="S1538" t="str">
            <v>ZAEL</v>
          </cell>
          <cell r="T1538" t="str">
            <v>ZANAB</v>
          </cell>
          <cell r="U1538" t="str">
            <v>DAMASCUS</v>
          </cell>
          <cell r="V1538" t="str">
            <v/>
          </cell>
          <cell r="W1538" t="str">
            <v/>
          </cell>
          <cell r="X1538" t="str">
            <v/>
          </cell>
          <cell r="Y1538" t="str">
            <v/>
          </cell>
          <cell r="Z1538" t="str">
            <v/>
          </cell>
          <cell r="AA1538" t="str">
            <v>م</v>
          </cell>
          <cell r="AB1538" t="str">
            <v/>
          </cell>
          <cell r="AC1538" t="str">
            <v/>
          </cell>
        </row>
        <row r="1539">
          <cell r="A1539">
            <v>524340</v>
          </cell>
          <cell r="B1539" t="str">
            <v>اميمه الخطيب</v>
          </cell>
          <cell r="C1539" t="str">
            <v>جميل</v>
          </cell>
          <cell r="D1539" t="str">
            <v>رويده</v>
          </cell>
          <cell r="E1539" t="str">
            <v>أنثى</v>
          </cell>
          <cell r="F1539" t="str">
            <v>قلعة جندل</v>
          </cell>
          <cell r="G1539">
            <v>32874</v>
          </cell>
          <cell r="H1539" t="str">
            <v>العربية السورية</v>
          </cell>
          <cell r="I1539" t="str">
            <v>الثالثة</v>
          </cell>
          <cell r="J1539" t="str">
            <v>فنون نسوية</v>
          </cell>
          <cell r="K1539" t="str">
            <v/>
          </cell>
          <cell r="Q1539" t="str">
            <v/>
          </cell>
          <cell r="R1539" t="str">
            <v>omaima a;khateeb</v>
          </cell>
          <cell r="S1539" t="str">
            <v>jamel</v>
          </cell>
          <cell r="T1539" t="str">
            <v>rwaeda</v>
          </cell>
          <cell r="U1539" t="str">
            <v>qalet jandal</v>
          </cell>
          <cell r="V1539" t="str">
            <v/>
          </cell>
          <cell r="W1539" t="str">
            <v/>
          </cell>
          <cell r="X1539" t="str">
            <v/>
          </cell>
          <cell r="Y1539" t="str">
            <v/>
          </cell>
          <cell r="Z1539" t="str">
            <v/>
          </cell>
          <cell r="AA1539" t="str">
            <v/>
          </cell>
          <cell r="AB1539" t="str">
            <v/>
          </cell>
          <cell r="AC1539" t="str">
            <v/>
          </cell>
        </row>
        <row r="1540">
          <cell r="A1540">
            <v>524342</v>
          </cell>
          <cell r="B1540" t="str">
            <v>اميمه الطحان</v>
          </cell>
          <cell r="C1540" t="str">
            <v>حسان</v>
          </cell>
          <cell r="D1540" t="str">
            <v>سحر</v>
          </cell>
          <cell r="E1540" t="str">
            <v>أنثى</v>
          </cell>
          <cell r="F1540" t="str">
            <v>دمشق</v>
          </cell>
          <cell r="G1540">
            <v>34665</v>
          </cell>
          <cell r="H1540" t="str">
            <v>العربية السورية</v>
          </cell>
          <cell r="I1540" t="str">
            <v>الثانية</v>
          </cell>
          <cell r="J1540" t="str">
            <v>أدبي</v>
          </cell>
          <cell r="Q1540" t="str">
            <v/>
          </cell>
          <cell r="R1540" t="str">
            <v>OMAIMA ALTAHAN</v>
          </cell>
          <cell r="S1540" t="str">
            <v>HASSAN</v>
          </cell>
          <cell r="T1540" t="str">
            <v>SAHAR</v>
          </cell>
          <cell r="U1540" t="str">
            <v>DAMASCUS</v>
          </cell>
          <cell r="V1540" t="str">
            <v/>
          </cell>
          <cell r="W1540" t="str">
            <v/>
          </cell>
          <cell r="X1540" t="str">
            <v/>
          </cell>
          <cell r="Y1540" t="str">
            <v/>
          </cell>
          <cell r="Z1540" t="str">
            <v/>
          </cell>
          <cell r="AA1540" t="str">
            <v/>
          </cell>
          <cell r="AB1540" t="str">
            <v/>
          </cell>
          <cell r="AC1540" t="str">
            <v/>
          </cell>
        </row>
        <row r="1541">
          <cell r="A1541">
            <v>524343</v>
          </cell>
          <cell r="B1541" t="str">
            <v>اميمه جراح</v>
          </cell>
          <cell r="C1541" t="str">
            <v>خالد</v>
          </cell>
          <cell r="D1541" t="str">
            <v>ديبه</v>
          </cell>
          <cell r="E1541" t="str">
            <v>أنثى</v>
          </cell>
          <cell r="F1541" t="str">
            <v/>
          </cell>
          <cell r="G1541">
            <v>34029</v>
          </cell>
          <cell r="I1541" t="str">
            <v>الثالثة</v>
          </cell>
          <cell r="J1541" t="str">
            <v>أدبي</v>
          </cell>
          <cell r="K1541">
            <v>2013</v>
          </cell>
          <cell r="L1541" t="str">
            <v>ريف دمشق</v>
          </cell>
          <cell r="M1541" t="str">
            <v/>
          </cell>
        </row>
        <row r="1542">
          <cell r="A1542">
            <v>524347</v>
          </cell>
          <cell r="B1542" t="str">
            <v>اناس شيخه</v>
          </cell>
          <cell r="C1542" t="str">
            <v>محمد</v>
          </cell>
          <cell r="D1542" t="str">
            <v>حنان</v>
          </cell>
          <cell r="E1542" t="str">
            <v>أنثى</v>
          </cell>
          <cell r="F1542" t="str">
            <v>دمشق</v>
          </cell>
          <cell r="G1542">
            <v>36071</v>
          </cell>
          <cell r="H1542" t="str">
            <v>العربية السورية</v>
          </cell>
          <cell r="I1542" t="str">
            <v>الثالثة</v>
          </cell>
          <cell r="J1542" t="str">
            <v>فنون نسوية</v>
          </cell>
          <cell r="Q1542" t="str">
            <v/>
          </cell>
          <cell r="R1542" t="str">
            <v>ENAS SHEKHA</v>
          </cell>
          <cell r="S1542" t="str">
            <v>MOHAMMAD</v>
          </cell>
          <cell r="T1542" t="str">
            <v>HANAN</v>
          </cell>
          <cell r="U1542" t="str">
            <v>DAMASCUS</v>
          </cell>
          <cell r="V1542" t="str">
            <v/>
          </cell>
          <cell r="W1542" t="str">
            <v/>
          </cell>
          <cell r="X1542" t="str">
            <v/>
          </cell>
          <cell r="Y1542" t="str">
            <v/>
          </cell>
          <cell r="Z1542" t="str">
            <v/>
          </cell>
          <cell r="AA1542" t="str">
            <v/>
          </cell>
          <cell r="AB1542" t="str">
            <v/>
          </cell>
          <cell r="AC1542" t="str">
            <v/>
          </cell>
        </row>
        <row r="1543">
          <cell r="A1543">
            <v>524349</v>
          </cell>
          <cell r="B1543" t="str">
            <v>اناس مصطفى</v>
          </cell>
          <cell r="C1543" t="str">
            <v>علي</v>
          </cell>
          <cell r="D1543" t="str">
            <v>مائده</v>
          </cell>
          <cell r="E1543" t="str">
            <v>أنثى</v>
          </cell>
          <cell r="F1543" t="str">
            <v>الطيبة</v>
          </cell>
          <cell r="G1543">
            <v>36161</v>
          </cell>
          <cell r="H1543" t="str">
            <v>العربية السورية</v>
          </cell>
          <cell r="I1543" t="str">
            <v>الثانية</v>
          </cell>
          <cell r="J1543" t="str">
            <v>أدبي</v>
          </cell>
          <cell r="Q1543" t="str">
            <v/>
          </cell>
          <cell r="R1543" t="str">
            <v>ENAS MOUSTAFA</v>
          </cell>
          <cell r="S1543" t="str">
            <v>ALI</v>
          </cell>
          <cell r="T1543" t="str">
            <v>MAEDA</v>
          </cell>
          <cell r="U1543" t="str">
            <v>DARAA</v>
          </cell>
        </row>
        <row r="1544">
          <cell r="A1544">
            <v>524351</v>
          </cell>
          <cell r="B1544" t="str">
            <v>انصاف سليمان</v>
          </cell>
          <cell r="C1544" t="str">
            <v>منيف</v>
          </cell>
          <cell r="D1544" t="str">
            <v>جهينا</v>
          </cell>
          <cell r="E1544" t="str">
            <v>أنثى</v>
          </cell>
          <cell r="F1544" t="str">
            <v>غباغب</v>
          </cell>
          <cell r="G1544">
            <v>32143</v>
          </cell>
          <cell r="H1544" t="str">
            <v>العربية السورية</v>
          </cell>
          <cell r="I1544" t="str">
            <v>الرابعة حديث</v>
          </cell>
          <cell r="J1544" t="str">
            <v>أدبي</v>
          </cell>
          <cell r="K1544" t="str">
            <v/>
          </cell>
          <cell r="Q1544" t="str">
            <v/>
          </cell>
          <cell r="R1544" t="str">
            <v>ANSAF SOLAIMAN</v>
          </cell>
          <cell r="S1544" t="str">
            <v>MONEEF</v>
          </cell>
          <cell r="T1544" t="str">
            <v>JOHAINA</v>
          </cell>
          <cell r="U1544" t="str">
            <v>DARAA</v>
          </cell>
          <cell r="V1544" t="str">
            <v/>
          </cell>
          <cell r="W1544" t="str">
            <v/>
          </cell>
          <cell r="X1544" t="str">
            <v/>
          </cell>
          <cell r="Y1544" t="str">
            <v/>
          </cell>
          <cell r="Z1544" t="str">
            <v/>
          </cell>
          <cell r="AA1544" t="str">
            <v/>
          </cell>
          <cell r="AB1544" t="str">
            <v/>
          </cell>
          <cell r="AC1544" t="str">
            <v/>
          </cell>
        </row>
        <row r="1545">
          <cell r="A1545">
            <v>524353</v>
          </cell>
          <cell r="B1545" t="str">
            <v>انعام ابراهيم</v>
          </cell>
          <cell r="C1545" t="str">
            <v>محمد</v>
          </cell>
          <cell r="D1545" t="str">
            <v>حاجه</v>
          </cell>
          <cell r="E1545" t="str">
            <v>أنثى</v>
          </cell>
          <cell r="F1545" t="str">
            <v>السيدة زينب</v>
          </cell>
          <cell r="G1545" t="str">
            <v>10/1/1979</v>
          </cell>
          <cell r="H1545" t="str">
            <v>العربية السورية</v>
          </cell>
          <cell r="I1545" t="str">
            <v>الثالثة</v>
          </cell>
          <cell r="J1545" t="str">
            <v>أدبي</v>
          </cell>
          <cell r="K1545" t="str">
            <v>2014</v>
          </cell>
          <cell r="L1545" t="str">
            <v>القنيطرة</v>
          </cell>
          <cell r="Q1545" t="str">
            <v/>
          </cell>
          <cell r="R1545" t="str">
            <v>ANAM IBRAHIEM</v>
          </cell>
          <cell r="S1545" t="str">
            <v>MOHAMMAD</v>
          </cell>
          <cell r="T1545" t="str">
            <v>HAJA</v>
          </cell>
          <cell r="U1545" t="str">
            <v>DAMASCUS</v>
          </cell>
          <cell r="V1545" t="str">
            <v/>
          </cell>
          <cell r="W1545" t="str">
            <v/>
          </cell>
          <cell r="X1545" t="str">
            <v/>
          </cell>
          <cell r="Y1545" t="str">
            <v/>
          </cell>
          <cell r="Z1545" t="str">
            <v/>
          </cell>
          <cell r="AA1545" t="str">
            <v/>
          </cell>
          <cell r="AB1545" t="str">
            <v/>
          </cell>
          <cell r="AC1545" t="str">
            <v/>
          </cell>
        </row>
        <row r="1546">
          <cell r="A1546">
            <v>524362</v>
          </cell>
          <cell r="B1546" t="str">
            <v>ايات العاصي</v>
          </cell>
          <cell r="C1546" t="str">
            <v>جمعة</v>
          </cell>
          <cell r="D1546" t="str">
            <v>مديحه</v>
          </cell>
          <cell r="E1546" t="str">
            <v>أنثى</v>
          </cell>
          <cell r="F1546" t="str">
            <v>جرمانا</v>
          </cell>
          <cell r="G1546">
            <v>32990</v>
          </cell>
          <cell r="H1546" t="str">
            <v>الفلسطينية السورية</v>
          </cell>
          <cell r="I1546" t="str">
            <v>الرابعة</v>
          </cell>
          <cell r="J1546" t="str">
            <v>علمي</v>
          </cell>
          <cell r="K1546">
            <v>2009</v>
          </cell>
          <cell r="L1546" t="str">
            <v>ريف دمشق</v>
          </cell>
          <cell r="Q1546" t="str">
            <v/>
          </cell>
          <cell r="R1546" t="str">
            <v>ayat gomaa alasi</v>
          </cell>
          <cell r="S1546" t="str">
            <v>gomaa</v>
          </cell>
          <cell r="T1546" t="str">
            <v>mdiha</v>
          </cell>
          <cell r="U1546" t="str">
            <v>grmana</v>
          </cell>
          <cell r="V1546" t="str">
            <v/>
          </cell>
          <cell r="W1546" t="str">
            <v/>
          </cell>
          <cell r="X1546" t="str">
            <v/>
          </cell>
          <cell r="Y1546" t="str">
            <v/>
          </cell>
          <cell r="Z1546" t="str">
            <v/>
          </cell>
          <cell r="AA1546" t="str">
            <v/>
          </cell>
          <cell r="AB1546" t="str">
            <v/>
          </cell>
          <cell r="AC1546" t="str">
            <v/>
          </cell>
        </row>
        <row r="1547">
          <cell r="A1547">
            <v>524363</v>
          </cell>
          <cell r="B1547" t="str">
            <v>ايات العلدوني</v>
          </cell>
          <cell r="C1547" t="str">
            <v>عبدالعزيز</v>
          </cell>
          <cell r="D1547" t="str">
            <v>هدى</v>
          </cell>
          <cell r="E1547" t="str">
            <v>أنثى</v>
          </cell>
          <cell r="F1547" t="str">
            <v>عربين</v>
          </cell>
          <cell r="G1547">
            <v>33439</v>
          </cell>
          <cell r="H1547" t="str">
            <v>العربية السورية</v>
          </cell>
          <cell r="I1547" t="str">
            <v>الثالثة</v>
          </cell>
          <cell r="J1547" t="str">
            <v>فنون نسوية</v>
          </cell>
          <cell r="K1547">
            <v>2010</v>
          </cell>
          <cell r="Q1547" t="str">
            <v/>
          </cell>
          <cell r="R1547" t="str">
            <v>AYAAT ALADONE</v>
          </cell>
          <cell r="S1547" t="str">
            <v>ABD ALAZEZ</v>
          </cell>
          <cell r="T1547" t="str">
            <v>HUDA</v>
          </cell>
          <cell r="U1547" t="str">
            <v>Damascus</v>
          </cell>
          <cell r="V1547" t="str">
            <v/>
          </cell>
          <cell r="W1547" t="str">
            <v/>
          </cell>
          <cell r="X1547" t="str">
            <v/>
          </cell>
          <cell r="Y1547" t="str">
            <v/>
          </cell>
          <cell r="Z1547" t="str">
            <v/>
          </cell>
          <cell r="AA1547" t="str">
            <v/>
          </cell>
          <cell r="AB1547" t="str">
            <v/>
          </cell>
          <cell r="AC1547" t="str">
            <v/>
          </cell>
        </row>
        <row r="1548">
          <cell r="A1548">
            <v>524364</v>
          </cell>
          <cell r="B1548" t="str">
            <v>ايات بياض</v>
          </cell>
          <cell r="C1548" t="str">
            <v>عمر</v>
          </cell>
          <cell r="D1548" t="str">
            <v>فاديه</v>
          </cell>
          <cell r="E1548" t="str">
            <v>أنثى</v>
          </cell>
          <cell r="F1548" t="str">
            <v>رحيبه</v>
          </cell>
          <cell r="G1548">
            <v>35796</v>
          </cell>
          <cell r="H1548" t="str">
            <v>العربية السورية</v>
          </cell>
          <cell r="I1548" t="str">
            <v>الرابعة</v>
          </cell>
          <cell r="J1548" t="str">
            <v>أدبي</v>
          </cell>
          <cell r="K1548">
            <v>2016</v>
          </cell>
          <cell r="Q1548" t="str">
            <v/>
          </cell>
          <cell r="R1548" t="str">
            <v>Ayat Bayad</v>
          </cell>
          <cell r="S1548" t="str">
            <v>Omar</v>
          </cell>
          <cell r="T1548" t="str">
            <v>Nadea</v>
          </cell>
          <cell r="U1548" t="str">
            <v>Damascus</v>
          </cell>
          <cell r="V1548" t="str">
            <v/>
          </cell>
          <cell r="W1548" t="str">
            <v/>
          </cell>
          <cell r="X1548" t="str">
            <v/>
          </cell>
          <cell r="Y1548" t="str">
            <v/>
          </cell>
          <cell r="Z1548" t="str">
            <v/>
          </cell>
          <cell r="AA1548" t="str">
            <v/>
          </cell>
          <cell r="AB1548" t="str">
            <v/>
          </cell>
          <cell r="AC1548" t="str">
            <v/>
          </cell>
        </row>
        <row r="1549">
          <cell r="A1549">
            <v>524365</v>
          </cell>
          <cell r="B1549" t="str">
            <v>ايات درويش</v>
          </cell>
          <cell r="C1549" t="str">
            <v>نبيل</v>
          </cell>
          <cell r="D1549" t="str">
            <v>عفاف</v>
          </cell>
          <cell r="E1549" t="str">
            <v>أنثى</v>
          </cell>
          <cell r="F1549" t="str">
            <v>سبينه</v>
          </cell>
          <cell r="G1549">
            <v>33756</v>
          </cell>
          <cell r="H1549" t="str">
            <v>العربية السورية</v>
          </cell>
          <cell r="I1549" t="str">
            <v>الثالثة</v>
          </cell>
          <cell r="J1549" t="str">
            <v>أدبي</v>
          </cell>
          <cell r="K1549">
            <v>2011</v>
          </cell>
          <cell r="Q1549" t="str">
            <v/>
          </cell>
          <cell r="R1549" t="str">
            <v>Ayat Drwesh</v>
          </cell>
          <cell r="S1549" t="str">
            <v>Nabel</v>
          </cell>
          <cell r="T1549" t="str">
            <v>Afaf</v>
          </cell>
          <cell r="U1549" t="str">
            <v>Sbena</v>
          </cell>
          <cell r="V1549" t="str">
            <v/>
          </cell>
          <cell r="W1549" t="str">
            <v/>
          </cell>
          <cell r="X1549" t="str">
            <v/>
          </cell>
          <cell r="Y1549" t="str">
            <v/>
          </cell>
          <cell r="Z1549" t="str">
            <v/>
          </cell>
          <cell r="AA1549" t="str">
            <v/>
          </cell>
          <cell r="AB1549" t="str">
            <v/>
          </cell>
          <cell r="AC1549" t="str">
            <v/>
          </cell>
        </row>
        <row r="1550">
          <cell r="A1550">
            <v>524366</v>
          </cell>
          <cell r="B1550" t="str">
            <v>ايات شامية</v>
          </cell>
          <cell r="C1550" t="str">
            <v>عدنان</v>
          </cell>
          <cell r="D1550" t="str">
            <v>لينا</v>
          </cell>
          <cell r="E1550" t="str">
            <v>أنثى</v>
          </cell>
          <cell r="F1550" t="str">
            <v>دمشق</v>
          </cell>
          <cell r="G1550">
            <v>34114</v>
          </cell>
          <cell r="H1550" t="str">
            <v>العربية السورية</v>
          </cell>
          <cell r="I1550" t="str">
            <v>الرابعة</v>
          </cell>
          <cell r="J1550" t="str">
            <v>شرعية</v>
          </cell>
          <cell r="K1550" t="str">
            <v/>
          </cell>
          <cell r="Q1550" t="str">
            <v/>
          </cell>
          <cell r="R1550" t="str">
            <v>ayat  shameea</v>
          </cell>
          <cell r="S1550" t="str">
            <v>adnan</v>
          </cell>
          <cell r="T1550" t="str">
            <v>lina</v>
          </cell>
          <cell r="U1550" t="str">
            <v>damascos</v>
          </cell>
          <cell r="V1550" t="str">
            <v/>
          </cell>
          <cell r="W1550" t="str">
            <v/>
          </cell>
          <cell r="X1550" t="str">
            <v/>
          </cell>
          <cell r="Y1550" t="str">
            <v/>
          </cell>
          <cell r="Z1550" t="str">
            <v/>
          </cell>
          <cell r="AA1550" t="str">
            <v/>
          </cell>
          <cell r="AB1550" t="str">
            <v/>
          </cell>
          <cell r="AC1550" t="str">
            <v/>
          </cell>
        </row>
        <row r="1551">
          <cell r="A1551">
            <v>524367</v>
          </cell>
          <cell r="B1551" t="str">
            <v>ايات شعيريه</v>
          </cell>
          <cell r="C1551" t="str">
            <v>عبدالكريم</v>
          </cell>
          <cell r="D1551" t="str">
            <v>ميساء</v>
          </cell>
          <cell r="E1551" t="str">
            <v>أنثى</v>
          </cell>
          <cell r="F1551" t="str">
            <v>دمشق</v>
          </cell>
          <cell r="G1551">
            <v>34335</v>
          </cell>
          <cell r="H1551" t="str">
            <v>العربية السورية</v>
          </cell>
          <cell r="I1551" t="str">
            <v>الثالثة</v>
          </cell>
          <cell r="J1551" t="str">
            <v>علمي</v>
          </cell>
          <cell r="K1551" t="str">
            <v/>
          </cell>
          <cell r="Q1551" t="str">
            <v/>
          </cell>
          <cell r="R1551" t="str">
            <v>ayat shaaria</v>
          </cell>
          <cell r="S1551" t="str">
            <v xml:space="preserve">abd alkarim </v>
          </cell>
          <cell r="T1551" t="str">
            <v>maysaa</v>
          </cell>
          <cell r="U1551" t="str">
            <v xml:space="preserve">damascus </v>
          </cell>
          <cell r="V1551" t="str">
            <v/>
          </cell>
          <cell r="W1551" t="str">
            <v/>
          </cell>
          <cell r="X1551" t="str">
            <v/>
          </cell>
          <cell r="Y1551" t="str">
            <v/>
          </cell>
          <cell r="Z1551" t="str">
            <v/>
          </cell>
          <cell r="AA1551" t="str">
            <v/>
          </cell>
          <cell r="AB1551" t="str">
            <v/>
          </cell>
          <cell r="AC1551" t="str">
            <v/>
          </cell>
        </row>
        <row r="1552">
          <cell r="A1552">
            <v>524368</v>
          </cell>
          <cell r="B1552" t="str">
            <v>ايات طالب</v>
          </cell>
          <cell r="C1552" t="str">
            <v>طالب</v>
          </cell>
          <cell r="D1552" t="str">
            <v>ماجده</v>
          </cell>
          <cell r="E1552" t="str">
            <v>أنثى</v>
          </cell>
          <cell r="F1552" t="str">
            <v>ببيلا</v>
          </cell>
          <cell r="G1552">
            <v>34363</v>
          </cell>
          <cell r="H1552" t="str">
            <v>العربية السورية</v>
          </cell>
          <cell r="I1552" t="str">
            <v>الثالثة</v>
          </cell>
          <cell r="J1552" t="str">
            <v>فنون نسوية</v>
          </cell>
          <cell r="L1552" t="str">
            <v>القنيطرة</v>
          </cell>
          <cell r="M1552" t="str">
            <v>القنيطرة</v>
          </cell>
        </row>
        <row r="1553">
          <cell r="A1553">
            <v>524377</v>
          </cell>
          <cell r="B1553" t="str">
            <v>اية هدية</v>
          </cell>
          <cell r="C1553" t="str">
            <v>عمر</v>
          </cell>
          <cell r="D1553" t="str">
            <v>فاطمه</v>
          </cell>
          <cell r="E1553" t="str">
            <v>أنثى</v>
          </cell>
          <cell r="F1553" t="str">
            <v>جيرود</v>
          </cell>
          <cell r="G1553">
            <v>35943</v>
          </cell>
          <cell r="H1553" t="str">
            <v>العربية السورية</v>
          </cell>
          <cell r="I1553" t="str">
            <v>الثانية</v>
          </cell>
          <cell r="J1553" t="str">
            <v>شرعية</v>
          </cell>
          <cell r="K1553" t="str">
            <v/>
          </cell>
          <cell r="Q1553" t="str">
            <v/>
          </cell>
          <cell r="R1553" t="str">
            <v>Aya Hadea</v>
          </cell>
          <cell r="S1553" t="str">
            <v>Omar</v>
          </cell>
          <cell r="T1553" t="str">
            <v>Fatema</v>
          </cell>
          <cell r="U1553" t="str">
            <v>Damascus</v>
          </cell>
          <cell r="V1553" t="str">
            <v/>
          </cell>
          <cell r="W1553" t="str">
            <v/>
          </cell>
          <cell r="X1553" t="str">
            <v/>
          </cell>
          <cell r="Y1553" t="str">
            <v/>
          </cell>
          <cell r="Z1553" t="str">
            <v/>
          </cell>
          <cell r="AA1553" t="str">
            <v/>
          </cell>
          <cell r="AB1553" t="str">
            <v/>
          </cell>
          <cell r="AC1553" t="str">
            <v/>
          </cell>
        </row>
        <row r="1554">
          <cell r="A1554">
            <v>524378</v>
          </cell>
          <cell r="B1554" t="str">
            <v>ايفلين حسينو</v>
          </cell>
          <cell r="C1554" t="str">
            <v>جميل</v>
          </cell>
          <cell r="D1554" t="str">
            <v>خديجه</v>
          </cell>
          <cell r="E1554" t="str">
            <v>أنثى</v>
          </cell>
          <cell r="F1554" t="str">
            <v>الحوائق</v>
          </cell>
          <cell r="G1554">
            <v>30157</v>
          </cell>
          <cell r="H1554" t="str">
            <v>العربية السورية</v>
          </cell>
          <cell r="I1554" t="str">
            <v>الرابعة</v>
          </cell>
          <cell r="J1554" t="str">
            <v>أدبي</v>
          </cell>
          <cell r="K1554" t="str">
            <v/>
          </cell>
          <cell r="Q1554" t="str">
            <v/>
          </cell>
          <cell r="R1554" t="str">
            <v>IVELEEN HOUSENO</v>
          </cell>
          <cell r="S1554" t="str">
            <v>JAMEEL</v>
          </cell>
          <cell r="T1554" t="str">
            <v>KHADIJA</v>
          </cell>
          <cell r="U1554" t="str">
            <v>HAMA</v>
          </cell>
          <cell r="V1554" t="str">
            <v/>
          </cell>
          <cell r="W1554" t="str">
            <v/>
          </cell>
          <cell r="X1554" t="str">
            <v/>
          </cell>
          <cell r="Y1554" t="str">
            <v/>
          </cell>
          <cell r="Z1554" t="str">
            <v/>
          </cell>
          <cell r="AA1554" t="str">
            <v/>
          </cell>
          <cell r="AB1554" t="str">
            <v/>
          </cell>
          <cell r="AC1554" t="str">
            <v/>
          </cell>
        </row>
        <row r="1555">
          <cell r="A1555">
            <v>524380</v>
          </cell>
          <cell r="B1555" t="str">
            <v>ايمان الحجلي</v>
          </cell>
          <cell r="C1555" t="str">
            <v/>
          </cell>
          <cell r="D1555" t="str">
            <v/>
          </cell>
          <cell r="E1555" t="str">
            <v>أنثى</v>
          </cell>
          <cell r="F1555" t="str">
            <v>الكويت</v>
          </cell>
          <cell r="G1555">
            <v>25560</v>
          </cell>
          <cell r="H1555" t="str">
            <v>العربية السورية</v>
          </cell>
          <cell r="I1555" t="str">
            <v>الرابعة حديث</v>
          </cell>
          <cell r="J1555" t="str">
            <v>أدبي</v>
          </cell>
          <cell r="L1555" t="str">
            <v>السويداء</v>
          </cell>
          <cell r="Q1555" t="str">
            <v/>
          </cell>
          <cell r="R1555" t="str">
            <v>EMAN ALHAJALY</v>
          </cell>
          <cell r="S1555" t="str">
            <v>KAMAL</v>
          </cell>
          <cell r="T1555" t="str">
            <v>HYLA</v>
          </cell>
          <cell r="U1555" t="str">
            <v>ALKWAIT</v>
          </cell>
          <cell r="V1555" t="str">
            <v/>
          </cell>
          <cell r="W1555" t="str">
            <v/>
          </cell>
          <cell r="X1555" t="str">
            <v/>
          </cell>
          <cell r="Y1555" t="str">
            <v/>
          </cell>
          <cell r="Z1555" t="str">
            <v/>
          </cell>
          <cell r="AA1555" t="str">
            <v/>
          </cell>
          <cell r="AB1555" t="str">
            <v/>
          </cell>
          <cell r="AC1555" t="str">
            <v/>
          </cell>
        </row>
        <row r="1556">
          <cell r="A1556">
            <v>524386</v>
          </cell>
          <cell r="B1556" t="str">
            <v>ايمان الشيخ قويدر</v>
          </cell>
          <cell r="C1556" t="str">
            <v>احمد</v>
          </cell>
          <cell r="D1556" t="str">
            <v>نورة</v>
          </cell>
          <cell r="E1556" t="str">
            <v>أنثى</v>
          </cell>
          <cell r="F1556" t="str">
            <v xml:space="preserve">عربين </v>
          </cell>
          <cell r="G1556">
            <v>34444</v>
          </cell>
          <cell r="H1556" t="str">
            <v>العربية السورية</v>
          </cell>
          <cell r="I1556" t="str">
            <v>الثانية</v>
          </cell>
          <cell r="J1556" t="str">
            <v>أدبي</v>
          </cell>
          <cell r="K1556" t="str">
            <v/>
          </cell>
          <cell r="Q1556" t="str">
            <v/>
          </cell>
          <cell r="R1556" t="str">
            <v>EMAN ALSHEKH QWAEDER</v>
          </cell>
          <cell r="S1556" t="str">
            <v>AHMAD</v>
          </cell>
          <cell r="T1556" t="str">
            <v>NOURA</v>
          </cell>
          <cell r="U1556" t="str">
            <v>DAMAS SUBURB</v>
          </cell>
          <cell r="V1556" t="str">
            <v/>
          </cell>
          <cell r="W1556" t="str">
            <v/>
          </cell>
          <cell r="X1556" t="str">
            <v/>
          </cell>
          <cell r="Y1556" t="str">
            <v/>
          </cell>
          <cell r="Z1556" t="str">
            <v/>
          </cell>
          <cell r="AA1556" t="str">
            <v/>
          </cell>
          <cell r="AB1556" t="str">
            <v/>
          </cell>
          <cell r="AC1556" t="str">
            <v/>
          </cell>
        </row>
        <row r="1557">
          <cell r="A1557">
            <v>524390</v>
          </cell>
          <cell r="B1557" t="str">
            <v>ايمان المعدنلي</v>
          </cell>
          <cell r="C1557" t="str">
            <v>محمود</v>
          </cell>
          <cell r="D1557" t="str">
            <v>ندى</v>
          </cell>
          <cell r="E1557" t="str">
            <v>أنثى</v>
          </cell>
          <cell r="F1557" t="str">
            <v>حرستا</v>
          </cell>
          <cell r="G1557">
            <v>33999</v>
          </cell>
          <cell r="H1557" t="str">
            <v>العربية السورية</v>
          </cell>
          <cell r="I1557" t="str">
            <v>الثالثة</v>
          </cell>
          <cell r="J1557" t="str">
            <v>علمي</v>
          </cell>
          <cell r="K1557">
            <v>2010</v>
          </cell>
          <cell r="Q1557" t="str">
            <v/>
          </cell>
          <cell r="R1557" t="str">
            <v>Eman AlMadnle</v>
          </cell>
          <cell r="S1557" t="str">
            <v>Mahmod</v>
          </cell>
          <cell r="T1557" t="str">
            <v>Nada</v>
          </cell>
          <cell r="U1557" t="str">
            <v>Harsta</v>
          </cell>
          <cell r="V1557" t="str">
            <v/>
          </cell>
          <cell r="W1557" t="str">
            <v/>
          </cell>
          <cell r="X1557" t="str">
            <v/>
          </cell>
          <cell r="Y1557" t="str">
            <v/>
          </cell>
          <cell r="Z1557" t="str">
            <v/>
          </cell>
          <cell r="AA1557" t="str">
            <v/>
          </cell>
          <cell r="AB1557" t="str">
            <v/>
          </cell>
          <cell r="AC1557" t="str">
            <v/>
          </cell>
        </row>
        <row r="1558">
          <cell r="A1558">
            <v>524396</v>
          </cell>
          <cell r="B1558" t="str">
            <v>ايمان محمد</v>
          </cell>
          <cell r="C1558" t="str">
            <v>هيسم</v>
          </cell>
          <cell r="D1558" t="str">
            <v>خديجه</v>
          </cell>
          <cell r="E1558" t="str">
            <v>أنثى</v>
          </cell>
          <cell r="F1558" t="str">
            <v>جديدة الخاص</v>
          </cell>
          <cell r="G1558" t="str">
            <v>9/1/1987</v>
          </cell>
          <cell r="H1558" t="str">
            <v>العربية السورية</v>
          </cell>
          <cell r="I1558" t="str">
            <v>الثانية</v>
          </cell>
          <cell r="J1558" t="str">
            <v>أدبي</v>
          </cell>
          <cell r="K1558" t="str">
            <v>2015</v>
          </cell>
          <cell r="L1558" t="str">
            <v>ريف دمشق</v>
          </cell>
          <cell r="Q1558" t="str">
            <v/>
          </cell>
          <cell r="R1558" t="str">
            <v>eman mohammad</v>
          </cell>
          <cell r="S1558" t="str">
            <v>haetham</v>
          </cell>
          <cell r="T1558" t="str">
            <v>khadeja</v>
          </cell>
          <cell r="U1558" t="str">
            <v>damascus subrub</v>
          </cell>
          <cell r="V1558" t="str">
            <v/>
          </cell>
          <cell r="W1558" t="str">
            <v/>
          </cell>
          <cell r="X1558" t="str">
            <v/>
          </cell>
          <cell r="Y1558" t="str">
            <v/>
          </cell>
          <cell r="Z1558" t="str">
            <v/>
          </cell>
          <cell r="AA1558" t="str">
            <v/>
          </cell>
          <cell r="AB1558" t="str">
            <v/>
          </cell>
          <cell r="AC1558" t="str">
            <v/>
          </cell>
        </row>
        <row r="1559">
          <cell r="A1559">
            <v>524397</v>
          </cell>
          <cell r="B1559" t="str">
            <v>ايمان مريري</v>
          </cell>
          <cell r="C1559" t="str">
            <v>فايز</v>
          </cell>
          <cell r="D1559" t="str">
            <v>فايزة</v>
          </cell>
          <cell r="E1559" t="str">
            <v>أنثى</v>
          </cell>
          <cell r="F1559" t="str">
            <v>دمشق</v>
          </cell>
          <cell r="G1559">
            <v>29961</v>
          </cell>
          <cell r="H1559" t="str">
            <v>العربية السورية</v>
          </cell>
          <cell r="I1559" t="str">
            <v>الثالثة</v>
          </cell>
          <cell r="J1559" t="str">
            <v>فنون نسوية</v>
          </cell>
          <cell r="Q1559" t="str">
            <v/>
          </cell>
          <cell r="R1559" t="str">
            <v>IMAN</v>
          </cell>
          <cell r="S1559" t="str">
            <v>FAYZ</v>
          </cell>
          <cell r="T1559" t="str">
            <v>FAYZAH</v>
          </cell>
          <cell r="U1559" t="str">
            <v>DAMAS</v>
          </cell>
          <cell r="V1559" t="str">
            <v/>
          </cell>
          <cell r="W1559" t="str">
            <v/>
          </cell>
          <cell r="X1559" t="str">
            <v/>
          </cell>
          <cell r="Y1559" t="str">
            <v/>
          </cell>
          <cell r="Z1559" t="str">
            <v/>
          </cell>
          <cell r="AA1559" t="str">
            <v/>
          </cell>
          <cell r="AB1559" t="str">
            <v/>
          </cell>
          <cell r="AC1559" t="str">
            <v/>
          </cell>
        </row>
        <row r="1560">
          <cell r="A1560">
            <v>524399</v>
          </cell>
          <cell r="B1560" t="str">
            <v>ايناس الحسين</v>
          </cell>
          <cell r="C1560" t="str">
            <v>محمد</v>
          </cell>
          <cell r="D1560" t="str">
            <v>امل</v>
          </cell>
          <cell r="E1560" t="str">
            <v>أنثى</v>
          </cell>
          <cell r="F1560" t="str">
            <v>معضميه</v>
          </cell>
          <cell r="G1560">
            <v>35920</v>
          </cell>
          <cell r="H1560" t="str">
            <v>العربية السورية</v>
          </cell>
          <cell r="I1560" t="str">
            <v>الرابعة</v>
          </cell>
          <cell r="J1560" t="str">
            <v>أدبي</v>
          </cell>
          <cell r="L1560" t="str">
            <v>القنيطرة</v>
          </cell>
          <cell r="Q1560" t="str">
            <v/>
          </cell>
          <cell r="R1560" t="str">
            <v xml:space="preserve">enas  alhsaen </v>
          </cell>
          <cell r="S1560" t="str">
            <v xml:space="preserve">mohammad </v>
          </cell>
          <cell r="T1560" t="str">
            <v xml:space="preserve">amal </v>
          </cell>
          <cell r="U1560" t="str">
            <v xml:space="preserve">moadamaia </v>
          </cell>
          <cell r="V1560" t="str">
            <v/>
          </cell>
          <cell r="W1560" t="str">
            <v/>
          </cell>
          <cell r="X1560" t="str">
            <v/>
          </cell>
          <cell r="Y1560" t="str">
            <v/>
          </cell>
          <cell r="Z1560" t="str">
            <v/>
          </cell>
          <cell r="AA1560" t="str">
            <v/>
          </cell>
          <cell r="AB1560" t="str">
            <v/>
          </cell>
          <cell r="AC1560" t="str">
            <v/>
          </cell>
        </row>
        <row r="1561">
          <cell r="A1561">
            <v>524403</v>
          </cell>
          <cell r="B1561" t="str">
            <v>ايناس النجار</v>
          </cell>
          <cell r="C1561" t="str">
            <v>عمر</v>
          </cell>
          <cell r="D1561" t="str">
            <v>عائشه</v>
          </cell>
          <cell r="E1561" t="str">
            <v>أنثى</v>
          </cell>
          <cell r="F1561" t="str">
            <v>قباسين</v>
          </cell>
          <cell r="G1561">
            <v>35434</v>
          </cell>
          <cell r="H1561" t="str">
            <v>العربية السورية</v>
          </cell>
          <cell r="I1561" t="str">
            <v>الرابعة</v>
          </cell>
          <cell r="J1561" t="str">
            <v>أدبي</v>
          </cell>
          <cell r="Q1561" t="str">
            <v/>
          </cell>
          <cell r="R1561" t="str">
            <v>enass alnajar</v>
          </cell>
          <cell r="S1561" t="str">
            <v>omar</v>
          </cell>
          <cell r="T1561" t="str">
            <v>aesha</v>
          </cell>
          <cell r="U1561" t="str">
            <v>damas</v>
          </cell>
          <cell r="V1561" t="str">
            <v/>
          </cell>
          <cell r="W1561" t="str">
            <v/>
          </cell>
          <cell r="X1561" t="str">
            <v/>
          </cell>
          <cell r="Y1561" t="str">
            <v/>
          </cell>
          <cell r="Z1561" t="str">
            <v/>
          </cell>
          <cell r="AA1561" t="str">
            <v/>
          </cell>
          <cell r="AB1561" t="str">
            <v/>
          </cell>
          <cell r="AC1561" t="str">
            <v/>
          </cell>
        </row>
        <row r="1562">
          <cell r="A1562">
            <v>524406</v>
          </cell>
          <cell r="B1562" t="str">
            <v>ايه الرهونجي</v>
          </cell>
          <cell r="C1562" t="str">
            <v>احمد</v>
          </cell>
          <cell r="D1562" t="str">
            <v>ندى</v>
          </cell>
          <cell r="E1562" t="str">
            <v>أنثى</v>
          </cell>
          <cell r="F1562" t="str">
            <v>دمشق</v>
          </cell>
          <cell r="G1562">
            <v>36162</v>
          </cell>
          <cell r="H1562" t="str">
            <v>العربية السورية</v>
          </cell>
          <cell r="I1562" t="str">
            <v>الثالثة</v>
          </cell>
          <cell r="J1562" t="str">
            <v>علمي</v>
          </cell>
          <cell r="Q1562" t="str">
            <v/>
          </cell>
          <cell r="R1562" t="str">
            <v>AYA  ALRHOUNGE</v>
          </cell>
          <cell r="S1562" t="str">
            <v>AHMAD</v>
          </cell>
          <cell r="T1562" t="str">
            <v>NADA</v>
          </cell>
          <cell r="U1562" t="str">
            <v>DAMASCUS</v>
          </cell>
          <cell r="V1562" t="str">
            <v/>
          </cell>
          <cell r="W1562" t="str">
            <v/>
          </cell>
          <cell r="X1562" t="str">
            <v/>
          </cell>
          <cell r="Y1562" t="str">
            <v/>
          </cell>
          <cell r="Z1562" t="str">
            <v/>
          </cell>
          <cell r="AA1562" t="str">
            <v/>
          </cell>
          <cell r="AB1562" t="str">
            <v/>
          </cell>
          <cell r="AC1562" t="str">
            <v/>
          </cell>
        </row>
        <row r="1563">
          <cell r="A1563">
            <v>524407</v>
          </cell>
          <cell r="B1563" t="str">
            <v>ايه المحاسنه</v>
          </cell>
          <cell r="C1563" t="str">
            <v>اسامه</v>
          </cell>
          <cell r="D1563" t="str">
            <v>بدريه</v>
          </cell>
          <cell r="E1563" t="str">
            <v>أنثى</v>
          </cell>
          <cell r="F1563" t="str">
            <v xml:space="preserve">دمشق </v>
          </cell>
          <cell r="G1563">
            <v>35651</v>
          </cell>
          <cell r="H1563" t="str">
            <v>العربية السورية</v>
          </cell>
          <cell r="I1563" t="str">
            <v>الرابعة حديث</v>
          </cell>
          <cell r="J1563" t="str">
            <v>أدبي</v>
          </cell>
          <cell r="L1563" t="str">
            <v>القنيطرة</v>
          </cell>
          <cell r="Q1563" t="str">
            <v/>
          </cell>
          <cell r="R1563" t="str">
            <v>aya almahasna</v>
          </cell>
          <cell r="S1563" t="str">
            <v>osama</v>
          </cell>
          <cell r="T1563" t="str">
            <v>badrya</v>
          </cell>
          <cell r="U1563" t="str">
            <v>damas</v>
          </cell>
          <cell r="V1563" t="str">
            <v/>
          </cell>
          <cell r="W1563" t="str">
            <v/>
          </cell>
          <cell r="X1563" t="str">
            <v/>
          </cell>
          <cell r="Y1563" t="str">
            <v/>
          </cell>
          <cell r="Z1563" t="str">
            <v/>
          </cell>
          <cell r="AA1563" t="str">
            <v/>
          </cell>
          <cell r="AB1563" t="str">
            <v/>
          </cell>
          <cell r="AC1563" t="str">
            <v/>
          </cell>
        </row>
        <row r="1564">
          <cell r="A1564">
            <v>524409</v>
          </cell>
          <cell r="B1564" t="str">
            <v>ايه سكاوي</v>
          </cell>
          <cell r="C1564" t="str">
            <v>أحمد</v>
          </cell>
          <cell r="D1564" t="str">
            <v>روضه</v>
          </cell>
          <cell r="E1564" t="str">
            <v>أنثى</v>
          </cell>
          <cell r="F1564" t="str">
            <v>قبر الست</v>
          </cell>
          <cell r="G1564" t="str">
            <v>2/24/1995</v>
          </cell>
          <cell r="H1564" t="str">
            <v>العربية السورية</v>
          </cell>
          <cell r="I1564" t="str">
            <v>الثانية</v>
          </cell>
          <cell r="J1564" t="str">
            <v>أدبي</v>
          </cell>
          <cell r="K1564" t="str">
            <v>2015</v>
          </cell>
          <cell r="L1564" t="str">
            <v>ريف دمشق</v>
          </cell>
          <cell r="Q1564" t="str">
            <v/>
          </cell>
          <cell r="R1564" t="str">
            <v>AYA SKAWE</v>
          </cell>
          <cell r="S1564" t="str">
            <v>AHMAD</v>
          </cell>
          <cell r="T1564" t="str">
            <v>RAWDA</v>
          </cell>
          <cell r="U1564" t="str">
            <v>DAMASCUS</v>
          </cell>
          <cell r="V1564" t="str">
            <v/>
          </cell>
          <cell r="W1564" t="str">
            <v/>
          </cell>
          <cell r="X1564" t="str">
            <v/>
          </cell>
          <cell r="Y1564" t="str">
            <v/>
          </cell>
          <cell r="Z1564" t="str">
            <v/>
          </cell>
          <cell r="AA1564" t="str">
            <v/>
          </cell>
          <cell r="AB1564" t="str">
            <v/>
          </cell>
          <cell r="AC1564" t="str">
            <v/>
          </cell>
        </row>
        <row r="1565">
          <cell r="A1565">
            <v>524410</v>
          </cell>
          <cell r="B1565" t="str">
            <v>ايه سليمان</v>
          </cell>
          <cell r="C1565" t="str">
            <v>محسن</v>
          </cell>
          <cell r="D1565" t="str">
            <v>عليا</v>
          </cell>
          <cell r="E1565" t="str">
            <v>أنثى</v>
          </cell>
          <cell r="F1565" t="str">
            <v>عين الشمس</v>
          </cell>
          <cell r="G1565">
            <v>35988</v>
          </cell>
          <cell r="H1565" t="str">
            <v>العربية السورية</v>
          </cell>
          <cell r="I1565" t="str">
            <v>الثانية</v>
          </cell>
          <cell r="J1565" t="str">
            <v>علمي</v>
          </cell>
          <cell r="K1565" t="str">
            <v/>
          </cell>
          <cell r="Q1565" t="str">
            <v/>
          </cell>
          <cell r="R1565" t="str">
            <v>AYA SOULIMAN</v>
          </cell>
          <cell r="S1565" t="str">
            <v>MOHSEN</v>
          </cell>
          <cell r="T1565" t="str">
            <v>SAADA</v>
          </cell>
          <cell r="U1565" t="str">
            <v>EIN ALSHAMS</v>
          </cell>
          <cell r="V1565" t="str">
            <v/>
          </cell>
          <cell r="W1565" t="str">
            <v/>
          </cell>
          <cell r="X1565" t="str">
            <v/>
          </cell>
          <cell r="Y1565" t="str">
            <v/>
          </cell>
          <cell r="Z1565" t="str">
            <v/>
          </cell>
          <cell r="AA1565" t="str">
            <v/>
          </cell>
          <cell r="AB1565" t="str">
            <v/>
          </cell>
          <cell r="AC1565" t="str">
            <v/>
          </cell>
        </row>
        <row r="1566">
          <cell r="A1566">
            <v>524415</v>
          </cell>
          <cell r="B1566" t="str">
            <v>ايهم برغوث</v>
          </cell>
          <cell r="C1566" t="str">
            <v>خالد</v>
          </cell>
          <cell r="D1566" t="str">
            <v>صفاء</v>
          </cell>
          <cell r="E1566" t="str">
            <v>ذكر</v>
          </cell>
          <cell r="F1566" t="str">
            <v>تلفيتا</v>
          </cell>
          <cell r="G1566">
            <v>35499</v>
          </cell>
          <cell r="H1566" t="str">
            <v>العربية السورية</v>
          </cell>
          <cell r="I1566" t="str">
            <v>الرابعة</v>
          </cell>
          <cell r="J1566" t="str">
            <v>علمي</v>
          </cell>
          <cell r="K1566">
            <v>2016</v>
          </cell>
          <cell r="Q1566" t="str">
            <v/>
          </cell>
          <cell r="R1566" t="str">
            <v>AYHAM BARGHOUTH</v>
          </cell>
          <cell r="S1566" t="str">
            <v>KHALED</v>
          </cell>
          <cell r="T1566" t="str">
            <v>SAFAA</v>
          </cell>
          <cell r="U1566" t="str">
            <v>TALFITA</v>
          </cell>
          <cell r="V1566" t="str">
            <v/>
          </cell>
          <cell r="W1566" t="str">
            <v/>
          </cell>
          <cell r="X1566" t="str">
            <v/>
          </cell>
          <cell r="Y1566" t="str">
            <v/>
          </cell>
          <cell r="Z1566" t="str">
            <v/>
          </cell>
          <cell r="AA1566" t="str">
            <v/>
          </cell>
          <cell r="AB1566" t="str">
            <v/>
          </cell>
          <cell r="AC1566" t="str">
            <v/>
          </cell>
        </row>
        <row r="1567">
          <cell r="A1567">
            <v>524416</v>
          </cell>
          <cell r="B1567" t="str">
            <v>إيناس البواب</v>
          </cell>
          <cell r="C1567" t="str">
            <v>احمد</v>
          </cell>
          <cell r="D1567" t="str">
            <v>خديجه</v>
          </cell>
          <cell r="E1567" t="str">
            <v>أنثى</v>
          </cell>
          <cell r="F1567" t="str">
            <v xml:space="preserve">دمشق </v>
          </cell>
          <cell r="G1567">
            <v>36373</v>
          </cell>
          <cell r="H1567" t="str">
            <v>العربية السورية</v>
          </cell>
          <cell r="I1567" t="str">
            <v>الثالثة</v>
          </cell>
          <cell r="J1567" t="str">
            <v>فنون نسوية</v>
          </cell>
          <cell r="K1567" t="str">
            <v/>
          </cell>
          <cell r="Q1567" t="str">
            <v/>
          </cell>
          <cell r="R1567" t="str">
            <v xml:space="preserve">enas  al bawab </v>
          </cell>
          <cell r="S1567" t="str">
            <v xml:space="preserve">ahmad </v>
          </cell>
          <cell r="T1567" t="str">
            <v xml:space="preserve">khadija </v>
          </cell>
          <cell r="U1567" t="str">
            <v xml:space="preserve">damascus </v>
          </cell>
          <cell r="V1567" t="str">
            <v/>
          </cell>
          <cell r="W1567" t="str">
            <v/>
          </cell>
          <cell r="X1567" t="str">
            <v/>
          </cell>
          <cell r="Y1567" t="str">
            <v/>
          </cell>
          <cell r="Z1567" t="str">
            <v/>
          </cell>
          <cell r="AA1567" t="str">
            <v/>
          </cell>
          <cell r="AB1567" t="str">
            <v/>
          </cell>
          <cell r="AC1567" t="str">
            <v/>
          </cell>
        </row>
        <row r="1568">
          <cell r="A1568">
            <v>524417</v>
          </cell>
          <cell r="B1568" t="str">
            <v>باسل أسد غزال</v>
          </cell>
          <cell r="C1568" t="str">
            <v>سعود</v>
          </cell>
          <cell r="D1568" t="str">
            <v>ايمان</v>
          </cell>
          <cell r="E1568" t="str">
            <v>ذكر</v>
          </cell>
          <cell r="F1568" t="str">
            <v>مشفى دوما</v>
          </cell>
          <cell r="G1568" t="str">
            <v>4/12/1999</v>
          </cell>
          <cell r="H1568" t="str">
            <v>العربية السورية</v>
          </cell>
          <cell r="I1568" t="str">
            <v>الثانية</v>
          </cell>
          <cell r="J1568" t="str">
            <v>علمي</v>
          </cell>
          <cell r="K1568" t="str">
            <v>2017</v>
          </cell>
          <cell r="Q1568" t="str">
            <v/>
          </cell>
          <cell r="R1568" t="str">
            <v>BASEL ASAD</v>
          </cell>
          <cell r="S1568" t="str">
            <v>SOUD</v>
          </cell>
          <cell r="T1568" t="str">
            <v>EMAN</v>
          </cell>
          <cell r="U1568" t="str">
            <v>MASHFA DOMA</v>
          </cell>
          <cell r="V1568" t="str">
            <v/>
          </cell>
          <cell r="W1568" t="str">
            <v/>
          </cell>
          <cell r="X1568" t="str">
            <v/>
          </cell>
          <cell r="Y1568" t="str">
            <v/>
          </cell>
          <cell r="Z1568" t="str">
            <v/>
          </cell>
          <cell r="AA1568" t="str">
            <v/>
          </cell>
          <cell r="AB1568" t="str">
            <v>م</v>
          </cell>
          <cell r="AC1568" t="str">
            <v/>
          </cell>
        </row>
        <row r="1569">
          <cell r="A1569">
            <v>524420</v>
          </cell>
          <cell r="B1569" t="str">
            <v>بانه محمد</v>
          </cell>
          <cell r="C1569" t="str">
            <v>علي</v>
          </cell>
          <cell r="D1569" t="str">
            <v>امل</v>
          </cell>
          <cell r="E1569" t="str">
            <v>أنثى</v>
          </cell>
          <cell r="F1569" t="str">
            <v>معضميه</v>
          </cell>
          <cell r="G1569">
            <v>33618</v>
          </cell>
          <cell r="H1569" t="str">
            <v>العربية السورية</v>
          </cell>
          <cell r="I1569" t="str">
            <v>الثالثة</v>
          </cell>
          <cell r="J1569" t="str">
            <v>أدبي</v>
          </cell>
          <cell r="K1569" t="str">
            <v/>
          </cell>
          <cell r="Q1569" t="str">
            <v/>
          </cell>
          <cell r="R1569" t="str">
            <v>BANA MOHAMMAD</v>
          </cell>
          <cell r="S1569" t="str">
            <v>ALI</v>
          </cell>
          <cell r="T1569" t="str">
            <v>AMAL</v>
          </cell>
          <cell r="U1569" t="str">
            <v>DAMAS SUBURB</v>
          </cell>
          <cell r="V1569" t="str">
            <v/>
          </cell>
          <cell r="W1569" t="str">
            <v/>
          </cell>
          <cell r="X1569" t="str">
            <v/>
          </cell>
          <cell r="Y1569" t="str">
            <v/>
          </cell>
          <cell r="Z1569" t="str">
            <v/>
          </cell>
          <cell r="AA1569" t="str">
            <v/>
          </cell>
          <cell r="AB1569" t="str">
            <v/>
          </cell>
          <cell r="AC1569" t="str">
            <v/>
          </cell>
        </row>
        <row r="1570">
          <cell r="A1570">
            <v>524424</v>
          </cell>
          <cell r="B1570" t="str">
            <v>بتول الصالح</v>
          </cell>
          <cell r="C1570" t="str">
            <v>عايد</v>
          </cell>
          <cell r="D1570" t="str">
            <v>امينه</v>
          </cell>
          <cell r="E1570" t="str">
            <v>أنثى</v>
          </cell>
          <cell r="F1570" t="str">
            <v>دمشق</v>
          </cell>
          <cell r="G1570">
            <v>34720</v>
          </cell>
          <cell r="H1570" t="str">
            <v>العربية السورية</v>
          </cell>
          <cell r="I1570" t="str">
            <v>الرابعة</v>
          </cell>
          <cell r="J1570" t="str">
            <v>أدبي</v>
          </cell>
          <cell r="Q1570" t="str">
            <v/>
          </cell>
          <cell r="R1570" t="str">
            <v>BATOL ALSALEH</v>
          </cell>
          <cell r="S1570" t="str">
            <v>AYAD</v>
          </cell>
          <cell r="T1570" t="str">
            <v>AMENA</v>
          </cell>
          <cell r="U1570" t="str">
            <v>DAMASCUS</v>
          </cell>
          <cell r="V1570" t="str">
            <v/>
          </cell>
          <cell r="W1570" t="str">
            <v/>
          </cell>
          <cell r="X1570" t="str">
            <v/>
          </cell>
          <cell r="Y1570" t="str">
            <v/>
          </cell>
          <cell r="Z1570" t="str">
            <v/>
          </cell>
          <cell r="AA1570" t="str">
            <v/>
          </cell>
          <cell r="AB1570" t="str">
            <v/>
          </cell>
          <cell r="AC1570" t="str">
            <v/>
          </cell>
        </row>
        <row r="1571">
          <cell r="A1571">
            <v>524425</v>
          </cell>
          <cell r="B1571" t="str">
            <v>بتول الصالح</v>
          </cell>
          <cell r="C1571" t="str">
            <v>محمود</v>
          </cell>
          <cell r="D1571" t="str">
            <v>دوله</v>
          </cell>
          <cell r="E1571" t="str">
            <v>أنثى</v>
          </cell>
          <cell r="F1571" t="str">
            <v>عرطوز</v>
          </cell>
          <cell r="G1571">
            <v>36161</v>
          </cell>
          <cell r="H1571" t="str">
            <v>العربية السورية</v>
          </cell>
          <cell r="I1571" t="str">
            <v>الرابعة</v>
          </cell>
          <cell r="J1571" t="str">
            <v>علمي</v>
          </cell>
          <cell r="L1571" t="str">
            <v>القنيطرة</v>
          </cell>
          <cell r="Q1571" t="str">
            <v/>
          </cell>
          <cell r="R1571" t="str">
            <v>BATOUL ALSALEH</v>
          </cell>
          <cell r="S1571" t="str">
            <v>MAHMOUD</v>
          </cell>
          <cell r="T1571" t="str">
            <v>DAOULHA</v>
          </cell>
          <cell r="U1571" t="str">
            <v>DAMASCUS</v>
          </cell>
          <cell r="V1571" t="str">
            <v/>
          </cell>
          <cell r="W1571" t="str">
            <v/>
          </cell>
          <cell r="X1571" t="str">
            <v/>
          </cell>
          <cell r="Y1571" t="str">
            <v/>
          </cell>
          <cell r="Z1571" t="str">
            <v/>
          </cell>
          <cell r="AA1571" t="str">
            <v/>
          </cell>
          <cell r="AB1571" t="str">
            <v/>
          </cell>
          <cell r="AC1571" t="str">
            <v/>
          </cell>
        </row>
        <row r="1572">
          <cell r="A1572">
            <v>524426</v>
          </cell>
          <cell r="B1572" t="str">
            <v>بتول القويدر</v>
          </cell>
          <cell r="C1572" t="str">
            <v>يونس</v>
          </cell>
          <cell r="D1572" t="str">
            <v>بثينه</v>
          </cell>
          <cell r="E1572" t="str">
            <v>أنثى</v>
          </cell>
          <cell r="F1572" t="str">
            <v xml:space="preserve">جاسم </v>
          </cell>
          <cell r="G1572">
            <v>35582</v>
          </cell>
          <cell r="H1572" t="str">
            <v>العربية السورية</v>
          </cell>
          <cell r="I1572" t="str">
            <v>الرابعة</v>
          </cell>
          <cell r="J1572" t="str">
            <v>علمي</v>
          </cell>
          <cell r="K1572" t="str">
            <v/>
          </cell>
          <cell r="Q1572" t="str">
            <v/>
          </cell>
          <cell r="R1572" t="str">
            <v>batoul alqwaider</v>
          </cell>
          <cell r="S1572" t="str">
            <v>younis</v>
          </cell>
          <cell r="T1572" t="str">
            <v>bothaina</v>
          </cell>
          <cell r="U1572" t="str">
            <v>damascoc</v>
          </cell>
          <cell r="V1572" t="str">
            <v/>
          </cell>
          <cell r="W1572" t="str">
            <v/>
          </cell>
          <cell r="X1572" t="str">
            <v/>
          </cell>
          <cell r="Y1572" t="str">
            <v/>
          </cell>
          <cell r="Z1572" t="str">
            <v/>
          </cell>
          <cell r="AA1572" t="str">
            <v/>
          </cell>
          <cell r="AB1572" t="str">
            <v/>
          </cell>
          <cell r="AC1572" t="str">
            <v/>
          </cell>
        </row>
        <row r="1573">
          <cell r="A1573">
            <v>524427</v>
          </cell>
          <cell r="B1573" t="str">
            <v>بتول بركات</v>
          </cell>
          <cell r="C1573" t="str">
            <v>شوكت</v>
          </cell>
          <cell r="D1573" t="str">
            <v>حنان</v>
          </cell>
          <cell r="E1573" t="str">
            <v>أنثى</v>
          </cell>
          <cell r="F1573" t="str">
            <v>دمشق</v>
          </cell>
          <cell r="G1573">
            <v>31417</v>
          </cell>
          <cell r="H1573" t="str">
            <v>العربية السورية</v>
          </cell>
          <cell r="I1573" t="str">
            <v>الثالثة</v>
          </cell>
          <cell r="J1573" t="str">
            <v>أدبي</v>
          </cell>
          <cell r="K1573" t="str">
            <v/>
          </cell>
          <cell r="Q1573" t="str">
            <v/>
          </cell>
          <cell r="R1573" t="str">
            <v>batoul barakat</v>
          </cell>
          <cell r="S1573" t="str">
            <v>shawkat</v>
          </cell>
          <cell r="T1573" t="str">
            <v>hanan</v>
          </cell>
          <cell r="U1573" t="str">
            <v>damas</v>
          </cell>
          <cell r="V1573" t="str">
            <v/>
          </cell>
          <cell r="W1573" t="str">
            <v/>
          </cell>
          <cell r="X1573" t="str">
            <v/>
          </cell>
          <cell r="Y1573" t="str">
            <v/>
          </cell>
          <cell r="Z1573" t="str">
            <v/>
          </cell>
          <cell r="AA1573" t="str">
            <v/>
          </cell>
          <cell r="AB1573" t="str">
            <v/>
          </cell>
          <cell r="AC1573" t="str">
            <v/>
          </cell>
        </row>
        <row r="1574">
          <cell r="A1574">
            <v>524429</v>
          </cell>
          <cell r="B1574" t="str">
            <v>بتول جوهره</v>
          </cell>
          <cell r="C1574" t="str">
            <v>حكماة</v>
          </cell>
          <cell r="D1574" t="str">
            <v>حسنه</v>
          </cell>
          <cell r="E1574" t="str">
            <v>أنثى</v>
          </cell>
          <cell r="F1574" t="str">
            <v>دمشق</v>
          </cell>
          <cell r="G1574">
            <v>36272</v>
          </cell>
          <cell r="H1574" t="str">
            <v>العربية السورية</v>
          </cell>
          <cell r="I1574" t="str">
            <v>الثالثة</v>
          </cell>
          <cell r="J1574" t="str">
            <v>علمي</v>
          </cell>
          <cell r="Q1574" t="str">
            <v/>
          </cell>
          <cell r="R1574" t="str">
            <v>BATOUL JOHRA</v>
          </cell>
          <cell r="S1574" t="str">
            <v>HKMAT</v>
          </cell>
          <cell r="T1574" t="str">
            <v>SHASNA</v>
          </cell>
          <cell r="U1574" t="str">
            <v>DAMASCUS</v>
          </cell>
          <cell r="V1574" t="str">
            <v/>
          </cell>
          <cell r="W1574" t="str">
            <v/>
          </cell>
          <cell r="X1574" t="str">
            <v/>
          </cell>
          <cell r="Y1574" t="str">
            <v/>
          </cell>
          <cell r="Z1574" t="str">
            <v/>
          </cell>
          <cell r="AA1574" t="str">
            <v/>
          </cell>
          <cell r="AB1574" t="str">
            <v/>
          </cell>
          <cell r="AC1574" t="str">
            <v/>
          </cell>
        </row>
        <row r="1575">
          <cell r="A1575">
            <v>524431</v>
          </cell>
          <cell r="B1575" t="str">
            <v>بتول صطوف</v>
          </cell>
          <cell r="C1575" t="str">
            <v>محمد</v>
          </cell>
          <cell r="D1575" t="str">
            <v>عليا</v>
          </cell>
          <cell r="E1575" t="str">
            <v>أنثى</v>
          </cell>
          <cell r="F1575" t="str">
            <v>دمشق</v>
          </cell>
          <cell r="G1575">
            <v>36551</v>
          </cell>
          <cell r="H1575" t="str">
            <v>العربية السورية</v>
          </cell>
          <cell r="I1575" t="str">
            <v>الرابعة</v>
          </cell>
          <cell r="J1575" t="str">
            <v>أدبي</v>
          </cell>
          <cell r="Q1575" t="str">
            <v/>
          </cell>
          <cell r="R1575" t="str">
            <v>Batol Satof</v>
          </cell>
          <cell r="S1575" t="str">
            <v>Mohmad</v>
          </cell>
          <cell r="T1575" t="str">
            <v>Alea</v>
          </cell>
          <cell r="U1575" t="str">
            <v>Damascus</v>
          </cell>
          <cell r="V1575" t="str">
            <v/>
          </cell>
          <cell r="W1575" t="str">
            <v/>
          </cell>
          <cell r="X1575" t="str">
            <v/>
          </cell>
          <cell r="Y1575" t="str">
            <v/>
          </cell>
          <cell r="Z1575" t="str">
            <v/>
          </cell>
          <cell r="AA1575" t="str">
            <v/>
          </cell>
          <cell r="AB1575" t="str">
            <v/>
          </cell>
          <cell r="AC1575" t="str">
            <v/>
          </cell>
        </row>
        <row r="1576">
          <cell r="A1576">
            <v>524434</v>
          </cell>
          <cell r="B1576" t="str">
            <v>بثينه الظواهري</v>
          </cell>
          <cell r="C1576" t="str">
            <v>احمد</v>
          </cell>
          <cell r="D1576" t="str">
            <v>حكمت</v>
          </cell>
          <cell r="E1576" t="str">
            <v>أنثى</v>
          </cell>
          <cell r="F1576" t="str">
            <v>يرموك</v>
          </cell>
          <cell r="G1576">
            <v>26847</v>
          </cell>
          <cell r="H1576" t="str">
            <v>الفلسطينية السورية</v>
          </cell>
          <cell r="I1576" t="str">
            <v>الثالثة</v>
          </cell>
          <cell r="J1576" t="str">
            <v>أدبي</v>
          </cell>
          <cell r="K1576">
            <v>1993</v>
          </cell>
          <cell r="Q1576" t="str">
            <v/>
          </cell>
          <cell r="R1576" t="str">
            <v>BOTHENA THOAHRE</v>
          </cell>
          <cell r="S1576" t="str">
            <v>AHMAD</v>
          </cell>
          <cell r="T1576" t="str">
            <v>HKMAT</v>
          </cell>
          <cell r="U1576" t="str">
            <v>DAMASCUS</v>
          </cell>
          <cell r="V1576" t="str">
            <v/>
          </cell>
          <cell r="W1576" t="str">
            <v/>
          </cell>
          <cell r="X1576" t="str">
            <v/>
          </cell>
          <cell r="Y1576" t="str">
            <v/>
          </cell>
          <cell r="Z1576" t="str">
            <v/>
          </cell>
          <cell r="AA1576" t="str">
            <v/>
          </cell>
          <cell r="AB1576" t="str">
            <v/>
          </cell>
          <cell r="AC1576" t="str">
            <v/>
          </cell>
        </row>
        <row r="1577">
          <cell r="A1577">
            <v>524435</v>
          </cell>
          <cell r="B1577" t="str">
            <v>بثينه بزي</v>
          </cell>
          <cell r="C1577" t="str">
            <v>محمد</v>
          </cell>
          <cell r="D1577" t="str">
            <v>زهريه</v>
          </cell>
          <cell r="E1577" t="str">
            <v>انثى</v>
          </cell>
          <cell r="F1577" t="str">
            <v>درعا</v>
          </cell>
          <cell r="G1577">
            <v>28484</v>
          </cell>
          <cell r="H1577" t="str">
            <v>العربية السورية</v>
          </cell>
          <cell r="I1577" t="str">
            <v>الرابعة</v>
          </cell>
          <cell r="J1577" t="str">
            <v>أدبي</v>
          </cell>
          <cell r="K1577" t="str">
            <v/>
          </cell>
          <cell r="Q1577" t="str">
            <v/>
          </cell>
          <cell r="R1577" t="str">
            <v>Bothina bazzy</v>
          </cell>
          <cell r="S1577" t="str">
            <v>Mohammad</v>
          </cell>
          <cell r="T1577" t="str">
            <v>Zehria</v>
          </cell>
          <cell r="U1577" t="str">
            <v>Daraa</v>
          </cell>
          <cell r="V1577" t="str">
            <v/>
          </cell>
          <cell r="W1577" t="str">
            <v/>
          </cell>
          <cell r="X1577" t="str">
            <v/>
          </cell>
          <cell r="Y1577" t="str">
            <v/>
          </cell>
          <cell r="Z1577" t="str">
            <v/>
          </cell>
          <cell r="AA1577" t="str">
            <v/>
          </cell>
          <cell r="AB1577" t="str">
            <v/>
          </cell>
          <cell r="AC1577" t="str">
            <v/>
          </cell>
        </row>
        <row r="1578">
          <cell r="A1578">
            <v>524437</v>
          </cell>
          <cell r="B1578" t="str">
            <v>بثينه عراط</v>
          </cell>
          <cell r="C1578" t="str">
            <v>محمد فايز</v>
          </cell>
          <cell r="D1578" t="str">
            <v>عفاف</v>
          </cell>
          <cell r="E1578" t="str">
            <v>انثى</v>
          </cell>
          <cell r="F1578" t="str">
            <v>ريف دمشق</v>
          </cell>
          <cell r="G1578">
            <v>35055</v>
          </cell>
          <cell r="H1578" t="str">
            <v>العربية السورية</v>
          </cell>
          <cell r="I1578" t="str">
            <v>الثانية</v>
          </cell>
          <cell r="J1578" t="str">
            <v>علمي</v>
          </cell>
          <cell r="K1578">
            <v>2015</v>
          </cell>
        </row>
        <row r="1579">
          <cell r="A1579">
            <v>524440</v>
          </cell>
          <cell r="B1579" t="str">
            <v>براء عبدالعزيز</v>
          </cell>
          <cell r="C1579" t="str">
            <v>محمدراشد</v>
          </cell>
          <cell r="D1579" t="str">
            <v>مزين</v>
          </cell>
          <cell r="E1579" t="str">
            <v>أنثى</v>
          </cell>
          <cell r="F1579" t="str">
            <v>كفر بطنا</v>
          </cell>
          <cell r="G1579">
            <v>33970</v>
          </cell>
          <cell r="H1579" t="str">
            <v>العربية السورية</v>
          </cell>
          <cell r="I1579" t="str">
            <v>الثالثة</v>
          </cell>
          <cell r="J1579" t="str">
            <v>فنون نسوية</v>
          </cell>
          <cell r="K1579" t="str">
            <v/>
          </cell>
          <cell r="Q1579" t="str">
            <v/>
          </cell>
          <cell r="R1579" t="str">
            <v>BARAA ABDALAZEZ</v>
          </cell>
          <cell r="S1579" t="str">
            <v>MOHAMMAD RASHED</v>
          </cell>
          <cell r="T1579" t="str">
            <v>MZAYYAN</v>
          </cell>
          <cell r="U1579" t="str">
            <v>QAFAR BATNA</v>
          </cell>
          <cell r="V1579" t="str">
            <v/>
          </cell>
          <cell r="W1579" t="str">
            <v/>
          </cell>
          <cell r="X1579" t="str">
            <v/>
          </cell>
          <cell r="Y1579" t="str">
            <v/>
          </cell>
          <cell r="Z1579" t="str">
            <v/>
          </cell>
          <cell r="AA1579" t="str">
            <v/>
          </cell>
          <cell r="AB1579" t="str">
            <v/>
          </cell>
          <cell r="AC1579" t="str">
            <v/>
          </cell>
        </row>
        <row r="1580">
          <cell r="A1580">
            <v>524441</v>
          </cell>
          <cell r="B1580" t="str">
            <v>براءة الزعبي</v>
          </cell>
          <cell r="C1580" t="str">
            <v>محمد</v>
          </cell>
          <cell r="D1580" t="str">
            <v>امنه</v>
          </cell>
          <cell r="E1580" t="str">
            <v>أنثى</v>
          </cell>
          <cell r="F1580" t="str">
            <v>المسيفرة</v>
          </cell>
          <cell r="G1580" t="str">
            <v>5/28/1981</v>
          </cell>
          <cell r="H1580" t="str">
            <v>العربية السورية</v>
          </cell>
          <cell r="I1580" t="str">
            <v>الاولى</v>
          </cell>
          <cell r="J1580" t="str">
            <v>أدبي</v>
          </cell>
          <cell r="K1580" t="str">
            <v>2003</v>
          </cell>
          <cell r="L1580" t="str">
            <v>درعا</v>
          </cell>
          <cell r="Q1580" t="str">
            <v/>
          </cell>
          <cell r="R1580" t="str">
            <v>baraa alzoubi</v>
          </cell>
          <cell r="S1580" t="str">
            <v>mohammad</v>
          </cell>
          <cell r="T1580" t="str">
            <v>aamna</v>
          </cell>
          <cell r="U1580" t="str">
            <v>almsefra</v>
          </cell>
          <cell r="V1580" t="str">
            <v/>
          </cell>
          <cell r="W1580" t="str">
            <v/>
          </cell>
          <cell r="X1580" t="str">
            <v/>
          </cell>
          <cell r="Y1580" t="str">
            <v/>
          </cell>
          <cell r="Z1580" t="str">
            <v/>
          </cell>
          <cell r="AA1580" t="str">
            <v/>
          </cell>
          <cell r="AB1580" t="str">
            <v/>
          </cell>
          <cell r="AC1580" t="str">
            <v/>
          </cell>
        </row>
        <row r="1581">
          <cell r="A1581">
            <v>524443</v>
          </cell>
          <cell r="B1581" t="str">
            <v>براءة شعار</v>
          </cell>
          <cell r="C1581" t="str">
            <v>عامر</v>
          </cell>
          <cell r="D1581" t="str">
            <v>هيفاء</v>
          </cell>
          <cell r="E1581" t="str">
            <v>أنثى</v>
          </cell>
          <cell r="F1581" t="str">
            <v>حمص</v>
          </cell>
          <cell r="G1581">
            <v>33604</v>
          </cell>
          <cell r="H1581" t="str">
            <v>العربية السورية</v>
          </cell>
          <cell r="I1581" t="str">
            <v>الرابعة</v>
          </cell>
          <cell r="J1581" t="str">
            <v>أدبي</v>
          </cell>
          <cell r="K1581" t="str">
            <v/>
          </cell>
          <cell r="Q1581" t="str">
            <v/>
          </cell>
          <cell r="R1581" t="str">
            <v>BARAA SHAAR</v>
          </cell>
          <cell r="S1581" t="str">
            <v>AMER</v>
          </cell>
          <cell r="T1581" t="str">
            <v>HAIFAA</v>
          </cell>
          <cell r="U1581" t="str">
            <v>HOMS</v>
          </cell>
          <cell r="V1581" t="str">
            <v/>
          </cell>
          <cell r="W1581" t="str">
            <v/>
          </cell>
          <cell r="X1581" t="str">
            <v/>
          </cell>
          <cell r="Y1581" t="str">
            <v/>
          </cell>
          <cell r="Z1581" t="str">
            <v/>
          </cell>
          <cell r="AA1581" t="str">
            <v/>
          </cell>
          <cell r="AB1581" t="str">
            <v/>
          </cell>
          <cell r="AC1581" t="str">
            <v/>
          </cell>
        </row>
        <row r="1582">
          <cell r="A1582">
            <v>524444</v>
          </cell>
          <cell r="B1582" t="str">
            <v>براءة كحلوس</v>
          </cell>
          <cell r="C1582" t="str">
            <v>عبدالرؤوف</v>
          </cell>
          <cell r="D1582" t="str">
            <v>امل</v>
          </cell>
          <cell r="E1582" t="str">
            <v>أنثى</v>
          </cell>
          <cell r="F1582" t="str">
            <v>دمشق</v>
          </cell>
          <cell r="G1582">
            <v>33258</v>
          </cell>
          <cell r="H1582" t="str">
            <v>العربية السورية</v>
          </cell>
          <cell r="I1582" t="str">
            <v>الرابعة</v>
          </cell>
          <cell r="J1582" t="str">
            <v>علمي</v>
          </cell>
          <cell r="Q1582" t="str">
            <v/>
          </cell>
          <cell r="R1582" t="str">
            <v xml:space="preserve">baraaa kahlos </v>
          </cell>
          <cell r="S1582" t="str">
            <v>abd alraaof</v>
          </cell>
          <cell r="T1582" t="str">
            <v xml:space="preserve">amal </v>
          </cell>
          <cell r="U1582" t="str">
            <v xml:space="preserve">damascus </v>
          </cell>
          <cell r="V1582" t="str">
            <v/>
          </cell>
          <cell r="W1582" t="str">
            <v/>
          </cell>
          <cell r="X1582" t="str">
            <v/>
          </cell>
          <cell r="Y1582" t="str">
            <v/>
          </cell>
          <cell r="Z1582" t="str">
            <v/>
          </cell>
          <cell r="AA1582" t="str">
            <v/>
          </cell>
          <cell r="AB1582" t="str">
            <v/>
          </cell>
          <cell r="AC1582" t="str">
            <v/>
          </cell>
        </row>
        <row r="1583">
          <cell r="A1583">
            <v>524445</v>
          </cell>
          <cell r="B1583" t="str">
            <v>براءه الدهبي</v>
          </cell>
          <cell r="C1583" t="str">
            <v>خالد</v>
          </cell>
          <cell r="D1583" t="str">
            <v>لينا</v>
          </cell>
          <cell r="E1583" t="str">
            <v>أنثى</v>
          </cell>
          <cell r="F1583" t="str">
            <v>دمشق</v>
          </cell>
          <cell r="G1583">
            <v>36186</v>
          </cell>
          <cell r="H1583" t="str">
            <v>العربية السورية</v>
          </cell>
          <cell r="I1583" t="str">
            <v>الثالثة</v>
          </cell>
          <cell r="J1583" t="str">
            <v>فنون نسوية</v>
          </cell>
          <cell r="Q1583" t="str">
            <v/>
          </cell>
          <cell r="R1583" t="str">
            <v>BARAA ALDAHBE</v>
          </cell>
          <cell r="S1583" t="str">
            <v>KHALIED</v>
          </cell>
          <cell r="T1583" t="str">
            <v>LINA</v>
          </cell>
          <cell r="U1583" t="str">
            <v>DAMASCUS</v>
          </cell>
          <cell r="V1583" t="str">
            <v/>
          </cell>
          <cell r="W1583" t="str">
            <v/>
          </cell>
          <cell r="X1583" t="str">
            <v/>
          </cell>
          <cell r="Y1583" t="str">
            <v/>
          </cell>
          <cell r="Z1583" t="str">
            <v/>
          </cell>
          <cell r="AA1583" t="str">
            <v/>
          </cell>
          <cell r="AB1583" t="str">
            <v/>
          </cell>
          <cell r="AC1583" t="str">
            <v/>
          </cell>
        </row>
        <row r="1584">
          <cell r="A1584">
            <v>524446</v>
          </cell>
          <cell r="B1584" t="str">
            <v>براءه السيبراني</v>
          </cell>
          <cell r="C1584" t="str">
            <v>محمد</v>
          </cell>
          <cell r="D1584" t="str">
            <v>بثينه</v>
          </cell>
          <cell r="E1584" t="str">
            <v>أنثى</v>
          </cell>
          <cell r="F1584" t="str">
            <v>جاسم</v>
          </cell>
          <cell r="G1584">
            <v>35208</v>
          </cell>
          <cell r="H1584" t="str">
            <v>العربية السورية</v>
          </cell>
          <cell r="I1584" t="str">
            <v>الرابعة</v>
          </cell>
          <cell r="J1584" t="str">
            <v>علمي</v>
          </cell>
          <cell r="Q1584" t="str">
            <v/>
          </cell>
          <cell r="R1584" t="str">
            <v>baraaa alsebrani</v>
          </cell>
          <cell r="S1584" t="str">
            <v>mhmmad</v>
          </cell>
          <cell r="T1584" t="str">
            <v>bouthaena</v>
          </cell>
          <cell r="U1584" t="str">
            <v>jasem</v>
          </cell>
          <cell r="V1584" t="str">
            <v/>
          </cell>
          <cell r="W1584" t="str">
            <v/>
          </cell>
          <cell r="X1584" t="str">
            <v/>
          </cell>
          <cell r="Y1584" t="str">
            <v/>
          </cell>
          <cell r="Z1584" t="str">
            <v/>
          </cell>
          <cell r="AA1584" t="str">
            <v/>
          </cell>
          <cell r="AB1584" t="str">
            <v/>
          </cell>
          <cell r="AC1584" t="str">
            <v/>
          </cell>
        </row>
        <row r="1585">
          <cell r="A1585">
            <v>524447</v>
          </cell>
          <cell r="B1585" t="str">
            <v>براءه العواجي</v>
          </cell>
          <cell r="C1585" t="str">
            <v>محمد</v>
          </cell>
          <cell r="D1585" t="str">
            <v>فيروز</v>
          </cell>
          <cell r="E1585" t="str">
            <v>أنثى</v>
          </cell>
          <cell r="F1585" t="str">
            <v>درعا</v>
          </cell>
          <cell r="G1585" t="str">
            <v>1/27/1996</v>
          </cell>
          <cell r="H1585" t="str">
            <v>العربية السورية</v>
          </cell>
          <cell r="I1585" t="str">
            <v>الثانية</v>
          </cell>
          <cell r="J1585" t="str">
            <v>أدبي</v>
          </cell>
          <cell r="K1585" t="str">
            <v>2013</v>
          </cell>
          <cell r="L1585" t="str">
            <v/>
          </cell>
          <cell r="Q1585" t="str">
            <v/>
          </cell>
          <cell r="R1585" t="str">
            <v>baraa  alouja</v>
          </cell>
          <cell r="S1585" t="str">
            <v xml:space="preserve">mohamaad </v>
          </cell>
          <cell r="T1585" t="str">
            <v>fayrooz</v>
          </cell>
          <cell r="U1585" t="str">
            <v>daraa</v>
          </cell>
          <cell r="V1585" t="str">
            <v/>
          </cell>
          <cell r="W1585" t="str">
            <v/>
          </cell>
          <cell r="X1585" t="str">
            <v/>
          </cell>
          <cell r="Y1585" t="str">
            <v/>
          </cell>
          <cell r="Z1585" t="str">
            <v/>
          </cell>
          <cell r="AA1585" t="str">
            <v/>
          </cell>
          <cell r="AB1585" t="str">
            <v/>
          </cell>
          <cell r="AC1585" t="str">
            <v/>
          </cell>
        </row>
        <row r="1586">
          <cell r="A1586">
            <v>524448</v>
          </cell>
          <cell r="B1586" t="str">
            <v>براءه زريق</v>
          </cell>
          <cell r="C1586" t="str">
            <v>منير</v>
          </cell>
          <cell r="D1586" t="str">
            <v>ميليا</v>
          </cell>
          <cell r="E1586" t="str">
            <v>أنثى</v>
          </cell>
          <cell r="F1586" t="str">
            <v>دمشق</v>
          </cell>
          <cell r="G1586">
            <v>31779</v>
          </cell>
          <cell r="H1586" t="str">
            <v>العربية السورية</v>
          </cell>
          <cell r="I1586" t="str">
            <v>الثانية</v>
          </cell>
          <cell r="J1586" t="str">
            <v>أدبي</v>
          </cell>
          <cell r="K1586" t="str">
            <v/>
          </cell>
          <cell r="Q1586" t="str">
            <v/>
          </cell>
          <cell r="R1586" t="str">
            <v>baraa zreek</v>
          </cell>
          <cell r="S1586" t="str">
            <v>moner</v>
          </cell>
          <cell r="T1586" t="str">
            <v>melea</v>
          </cell>
          <cell r="U1586" t="str">
            <v>damascous</v>
          </cell>
          <cell r="V1586" t="str">
            <v/>
          </cell>
          <cell r="W1586" t="str">
            <v/>
          </cell>
          <cell r="X1586" t="str">
            <v/>
          </cell>
          <cell r="Y1586" t="str">
            <v/>
          </cell>
          <cell r="Z1586" t="str">
            <v/>
          </cell>
          <cell r="AA1586" t="str">
            <v/>
          </cell>
          <cell r="AB1586" t="str">
            <v/>
          </cell>
          <cell r="AC1586" t="str">
            <v/>
          </cell>
        </row>
        <row r="1587">
          <cell r="A1587">
            <v>524451</v>
          </cell>
          <cell r="B1587" t="str">
            <v>بسمة الموصللي</v>
          </cell>
          <cell r="C1587" t="str">
            <v>محمد حسام</v>
          </cell>
          <cell r="D1587" t="str">
            <v>رشا</v>
          </cell>
          <cell r="E1587" t="str">
            <v>أنثى</v>
          </cell>
          <cell r="F1587" t="str">
            <v>دمشق</v>
          </cell>
          <cell r="G1587">
            <v>36386</v>
          </cell>
          <cell r="H1587" t="str">
            <v>العربية السورية</v>
          </cell>
          <cell r="I1587" t="str">
            <v>الثانية</v>
          </cell>
          <cell r="J1587" t="str">
            <v>علمي</v>
          </cell>
          <cell r="Q1587" t="str">
            <v/>
          </cell>
          <cell r="R1587" t="str">
            <v>basma almoslly</v>
          </cell>
          <cell r="S1587" t="str">
            <v>mohammad hussam</v>
          </cell>
          <cell r="T1587" t="str">
            <v>rasha</v>
          </cell>
          <cell r="U1587" t="str">
            <v>damascus</v>
          </cell>
          <cell r="V1587" t="str">
            <v/>
          </cell>
          <cell r="W1587" t="str">
            <v/>
          </cell>
          <cell r="X1587" t="str">
            <v/>
          </cell>
          <cell r="Y1587" t="str">
            <v/>
          </cell>
          <cell r="Z1587" t="str">
            <v/>
          </cell>
          <cell r="AA1587" t="str">
            <v/>
          </cell>
          <cell r="AB1587" t="str">
            <v/>
          </cell>
          <cell r="AC1587" t="str">
            <v/>
          </cell>
        </row>
        <row r="1588">
          <cell r="A1588">
            <v>524452</v>
          </cell>
          <cell r="B1588" t="str">
            <v>بسمة حاج علي</v>
          </cell>
          <cell r="C1588" t="str">
            <v>علاءالدين</v>
          </cell>
          <cell r="D1588" t="str">
            <v>هدى</v>
          </cell>
          <cell r="E1588" t="str">
            <v>أنثى</v>
          </cell>
          <cell r="F1588" t="str">
            <v>الفوعة</v>
          </cell>
          <cell r="G1588">
            <v>35801</v>
          </cell>
          <cell r="H1588" t="str">
            <v>العربية السورية</v>
          </cell>
          <cell r="I1588" t="str">
            <v>الثالثة</v>
          </cell>
          <cell r="J1588" t="str">
            <v>علمي</v>
          </cell>
          <cell r="L1588" t="str">
            <v>ادلب</v>
          </cell>
          <cell r="Q1588" t="str">
            <v/>
          </cell>
          <cell r="R1588" t="str">
            <v>BASMA HAJ ALI</v>
          </cell>
          <cell r="S1588" t="str">
            <v>ALAA EDDIN</v>
          </cell>
          <cell r="T1588" t="str">
            <v>HOUDA</v>
          </cell>
          <cell r="U1588" t="str">
            <v>IDLEB</v>
          </cell>
          <cell r="V1588" t="str">
            <v/>
          </cell>
          <cell r="W1588" t="str">
            <v/>
          </cell>
          <cell r="X1588" t="str">
            <v/>
          </cell>
          <cell r="Y1588" t="str">
            <v/>
          </cell>
          <cell r="Z1588" t="str">
            <v/>
          </cell>
          <cell r="AA1588" t="str">
            <v/>
          </cell>
          <cell r="AB1588" t="str">
            <v/>
          </cell>
          <cell r="AC1588" t="str">
            <v/>
          </cell>
        </row>
        <row r="1589">
          <cell r="A1589">
            <v>524455</v>
          </cell>
          <cell r="B1589" t="str">
            <v>بشرى السيد</v>
          </cell>
          <cell r="C1589" t="str">
            <v>رضوان</v>
          </cell>
          <cell r="D1589" t="str">
            <v>غاده</v>
          </cell>
          <cell r="E1589" t="str">
            <v>أنثى</v>
          </cell>
          <cell r="F1589" t="str">
            <v>خان ارنبة</v>
          </cell>
          <cell r="G1589">
            <v>36540</v>
          </cell>
          <cell r="H1589" t="str">
            <v>العربية السورية</v>
          </cell>
          <cell r="I1589" t="str">
            <v>الرابعة</v>
          </cell>
          <cell r="J1589" t="str">
            <v>أدبي</v>
          </cell>
          <cell r="L1589" t="str">
            <v>القنيطرة</v>
          </cell>
          <cell r="Q1589" t="str">
            <v/>
          </cell>
          <cell r="R1589" t="str">
            <v>Boshra Al Sead</v>
          </cell>
          <cell r="S1589" t="str">
            <v>Radwan</v>
          </cell>
          <cell r="T1589" t="str">
            <v>Ghada</v>
          </cell>
          <cell r="U1589" t="str">
            <v>Khan Arnba</v>
          </cell>
          <cell r="V1589" t="str">
            <v/>
          </cell>
          <cell r="W1589" t="str">
            <v/>
          </cell>
          <cell r="X1589" t="str">
            <v/>
          </cell>
          <cell r="Y1589" t="str">
            <v/>
          </cell>
          <cell r="Z1589" t="str">
            <v/>
          </cell>
          <cell r="AA1589" t="str">
            <v/>
          </cell>
          <cell r="AB1589" t="str">
            <v/>
          </cell>
          <cell r="AC1589" t="str">
            <v/>
          </cell>
        </row>
        <row r="1590">
          <cell r="A1590">
            <v>524456</v>
          </cell>
          <cell r="B1590" t="str">
            <v>بشرى الشرجي</v>
          </cell>
          <cell r="C1590" t="str">
            <v>سليمان</v>
          </cell>
          <cell r="D1590" t="str">
            <v>فاطمه</v>
          </cell>
          <cell r="E1590" t="str">
            <v>أنثى</v>
          </cell>
          <cell r="F1590" t="str">
            <v>قامشلي</v>
          </cell>
          <cell r="G1590">
            <v>32354</v>
          </cell>
          <cell r="H1590" t="str">
            <v>العربية السورية</v>
          </cell>
          <cell r="I1590" t="str">
            <v>الثانية</v>
          </cell>
          <cell r="J1590" t="str">
            <v>شرعية</v>
          </cell>
          <cell r="K1590" t="str">
            <v/>
          </cell>
          <cell r="L1590" t="str">
            <v>الحسكة</v>
          </cell>
          <cell r="Q1590" t="str">
            <v/>
          </cell>
          <cell r="R1590" t="str">
            <v>BOUSHRA ALSHARJE</v>
          </cell>
          <cell r="S1590" t="str">
            <v>SULIMAN</v>
          </cell>
          <cell r="T1590" t="str">
            <v>FATIMA</v>
          </cell>
          <cell r="U1590" t="str">
            <v>QAMSHLE</v>
          </cell>
          <cell r="V1590" t="str">
            <v/>
          </cell>
          <cell r="W1590" t="str">
            <v/>
          </cell>
          <cell r="X1590" t="str">
            <v/>
          </cell>
          <cell r="Y1590" t="str">
            <v/>
          </cell>
          <cell r="Z1590" t="str">
            <v/>
          </cell>
          <cell r="AA1590" t="str">
            <v/>
          </cell>
          <cell r="AB1590" t="str">
            <v/>
          </cell>
          <cell r="AC1590" t="str">
            <v/>
          </cell>
        </row>
        <row r="1591">
          <cell r="A1591">
            <v>524458</v>
          </cell>
          <cell r="B1591" t="str">
            <v>بشرى العيسى</v>
          </cell>
          <cell r="C1591" t="str">
            <v>زعيان</v>
          </cell>
          <cell r="D1591" t="str">
            <v>وضحيه</v>
          </cell>
          <cell r="E1591" t="str">
            <v>أنثى</v>
          </cell>
          <cell r="F1591" t="str">
            <v>دير الزور</v>
          </cell>
          <cell r="G1591">
            <v>34535</v>
          </cell>
          <cell r="H1591" t="str">
            <v>العربية السورية</v>
          </cell>
          <cell r="I1591" t="str">
            <v>الرابعة</v>
          </cell>
          <cell r="J1591" t="str">
            <v>أدبي</v>
          </cell>
          <cell r="K1591" t="str">
            <v/>
          </cell>
          <cell r="Q1591" t="str">
            <v/>
          </cell>
          <cell r="R1591" t="str">
            <v>BOSHRA ALISSA</v>
          </cell>
          <cell r="S1591" t="str">
            <v>ZAEYAN</v>
          </cell>
          <cell r="T1591" t="str">
            <v>WADHIA</v>
          </cell>
          <cell r="U1591" t="str">
            <v>DER EZZOUR</v>
          </cell>
          <cell r="V1591" t="str">
            <v/>
          </cell>
          <cell r="W1591" t="str">
            <v/>
          </cell>
          <cell r="X1591" t="str">
            <v/>
          </cell>
          <cell r="Y1591" t="str">
            <v/>
          </cell>
          <cell r="Z1591" t="str">
            <v/>
          </cell>
          <cell r="AA1591" t="str">
            <v/>
          </cell>
          <cell r="AB1591" t="str">
            <v/>
          </cell>
          <cell r="AC1591" t="str">
            <v/>
          </cell>
        </row>
        <row r="1592">
          <cell r="A1592">
            <v>524460</v>
          </cell>
          <cell r="B1592" t="str">
            <v>بشرى الكدرو</v>
          </cell>
          <cell r="C1592" t="str">
            <v>جاسم</v>
          </cell>
          <cell r="D1592" t="str">
            <v>فرات</v>
          </cell>
          <cell r="E1592" t="str">
            <v>أنثى</v>
          </cell>
          <cell r="F1592" t="str">
            <v xml:space="preserve">السبخة </v>
          </cell>
          <cell r="G1592">
            <v>35570</v>
          </cell>
          <cell r="H1592" t="str">
            <v>العربية السورية</v>
          </cell>
          <cell r="I1592" t="str">
            <v>الثالثة</v>
          </cell>
          <cell r="J1592" t="str">
            <v>علمي</v>
          </cell>
          <cell r="L1592" t="str">
            <v>الرقة</v>
          </cell>
          <cell r="Q1592" t="str">
            <v/>
          </cell>
          <cell r="R1592" t="str">
            <v>BUSHRA ALKDRO</v>
          </cell>
          <cell r="S1592" t="str">
            <v>JASSEEM</v>
          </cell>
          <cell r="T1592" t="str">
            <v>FURAT</v>
          </cell>
          <cell r="U1592" t="str">
            <v>RAQQA</v>
          </cell>
          <cell r="V1592" t="str">
            <v/>
          </cell>
          <cell r="W1592" t="str">
            <v/>
          </cell>
          <cell r="X1592" t="str">
            <v/>
          </cell>
          <cell r="Y1592" t="str">
            <v/>
          </cell>
          <cell r="Z1592" t="str">
            <v/>
          </cell>
          <cell r="AA1592" t="str">
            <v/>
          </cell>
          <cell r="AB1592" t="str">
            <v/>
          </cell>
          <cell r="AC1592" t="str">
            <v/>
          </cell>
        </row>
        <row r="1593">
          <cell r="A1593">
            <v>524462</v>
          </cell>
          <cell r="B1593" t="str">
            <v>بشرى المصري</v>
          </cell>
          <cell r="C1593" t="str">
            <v>منير</v>
          </cell>
          <cell r="D1593" t="str">
            <v>نوال</v>
          </cell>
          <cell r="E1593" t="str">
            <v>أنثى</v>
          </cell>
          <cell r="F1593" t="str">
            <v/>
          </cell>
          <cell r="H1593" t="str">
            <v>العربية السورية</v>
          </cell>
          <cell r="I1593" t="str">
            <v>الثانية</v>
          </cell>
        </row>
        <row r="1594">
          <cell r="A1594">
            <v>524465</v>
          </cell>
          <cell r="B1594" t="str">
            <v>بشرى سليمان</v>
          </cell>
          <cell r="C1594" t="str">
            <v>محسن</v>
          </cell>
          <cell r="D1594" t="str">
            <v>اسيدا</v>
          </cell>
          <cell r="E1594" t="str">
            <v>أنثى</v>
          </cell>
          <cell r="F1594" t="str">
            <v>دمشق</v>
          </cell>
          <cell r="G1594">
            <v>35315</v>
          </cell>
          <cell r="H1594" t="str">
            <v>العربية السورية</v>
          </cell>
          <cell r="I1594" t="str">
            <v>الثانية</v>
          </cell>
          <cell r="J1594" t="str">
            <v>أدبي</v>
          </cell>
          <cell r="L1594" t="str">
            <v>اللاذقية</v>
          </cell>
          <cell r="Q1594" t="str">
            <v/>
          </cell>
          <cell r="R1594" t="str">
            <v>BOUSHRA SLIMAN</v>
          </cell>
          <cell r="S1594" t="str">
            <v>MOHSEN</v>
          </cell>
          <cell r="T1594" t="str">
            <v>ASEDA</v>
          </cell>
          <cell r="U1594" t="str">
            <v>DAMASCUS</v>
          </cell>
          <cell r="V1594" t="str">
            <v/>
          </cell>
          <cell r="W1594" t="str">
            <v/>
          </cell>
          <cell r="X1594" t="str">
            <v/>
          </cell>
          <cell r="Y1594" t="str">
            <v/>
          </cell>
          <cell r="Z1594" t="str">
            <v/>
          </cell>
          <cell r="AA1594" t="str">
            <v/>
          </cell>
          <cell r="AB1594" t="str">
            <v/>
          </cell>
          <cell r="AC1594" t="str">
            <v/>
          </cell>
        </row>
        <row r="1595">
          <cell r="A1595">
            <v>524466</v>
          </cell>
          <cell r="B1595" t="str">
            <v>بشرى عباس</v>
          </cell>
          <cell r="C1595" t="str">
            <v>فايز</v>
          </cell>
          <cell r="D1595" t="str">
            <v>صفيه</v>
          </cell>
          <cell r="E1595" t="str">
            <v>أنثى</v>
          </cell>
          <cell r="F1595" t="str">
            <v>مخيم اليرموك</v>
          </cell>
          <cell r="G1595">
            <v>35065</v>
          </cell>
          <cell r="H1595" t="str">
            <v>العربية السورية</v>
          </cell>
          <cell r="I1595" t="str">
            <v>الثانية</v>
          </cell>
          <cell r="J1595" t="str">
            <v>علمي</v>
          </cell>
          <cell r="Q1595" t="str">
            <v/>
          </cell>
          <cell r="R1595" t="str">
            <v>Boushra abbas</v>
          </cell>
          <cell r="S1595" t="str">
            <v>fayez</v>
          </cell>
          <cell r="T1595" t="str">
            <v>safia</v>
          </cell>
          <cell r="U1595" t="str">
            <v>damascuse</v>
          </cell>
        </row>
        <row r="1596">
          <cell r="A1596">
            <v>524467</v>
          </cell>
          <cell r="B1596" t="str">
            <v>بشرى عبد القادر</v>
          </cell>
          <cell r="C1596" t="str">
            <v>احمد</v>
          </cell>
          <cell r="D1596" t="str">
            <v>زينه</v>
          </cell>
          <cell r="E1596" t="str">
            <v>أنثى</v>
          </cell>
          <cell r="F1596" t="str">
            <v>المسيفرة</v>
          </cell>
          <cell r="G1596">
            <v>35657</v>
          </cell>
          <cell r="H1596" t="str">
            <v>العربية السورية</v>
          </cell>
          <cell r="I1596" t="str">
            <v>الثالثة</v>
          </cell>
          <cell r="J1596" t="str">
            <v>أدبي</v>
          </cell>
          <cell r="K1596" t="str">
            <v/>
          </cell>
          <cell r="Q1596" t="str">
            <v/>
          </cell>
          <cell r="R1596" t="str">
            <v>BOUSHRA ABD ALKADER</v>
          </cell>
          <cell r="S1596" t="str">
            <v>AHAMD</v>
          </cell>
          <cell r="T1596" t="str">
            <v>ZIENA</v>
          </cell>
          <cell r="U1596" t="str">
            <v>DARAA</v>
          </cell>
          <cell r="V1596" t="str">
            <v/>
          </cell>
          <cell r="W1596" t="str">
            <v/>
          </cell>
          <cell r="X1596" t="str">
            <v/>
          </cell>
          <cell r="Y1596" t="str">
            <v/>
          </cell>
          <cell r="Z1596" t="str">
            <v/>
          </cell>
          <cell r="AA1596" t="str">
            <v/>
          </cell>
          <cell r="AB1596" t="str">
            <v/>
          </cell>
          <cell r="AC1596" t="str">
            <v/>
          </cell>
        </row>
        <row r="1597">
          <cell r="A1597">
            <v>524469</v>
          </cell>
          <cell r="B1597" t="str">
            <v>بشرى محمد</v>
          </cell>
          <cell r="C1597" t="str">
            <v>عبد الحميد</v>
          </cell>
          <cell r="D1597" t="str">
            <v>خديجه</v>
          </cell>
          <cell r="E1597" t="str">
            <v>أنثى</v>
          </cell>
          <cell r="F1597" t="str">
            <v>دمشق</v>
          </cell>
          <cell r="G1597">
            <v>34765</v>
          </cell>
          <cell r="H1597" t="str">
            <v>العربية السورية</v>
          </cell>
          <cell r="I1597" t="str">
            <v>الرابعة</v>
          </cell>
          <cell r="J1597" t="str">
            <v>أدبي</v>
          </cell>
          <cell r="L1597" t="str">
            <v>القنيطرة</v>
          </cell>
          <cell r="Q1597" t="str">
            <v/>
          </cell>
          <cell r="R1597" t="str">
            <v>BOSHRA MOHAMMAD</v>
          </cell>
          <cell r="S1597" t="str">
            <v>ABD ALHAMED</v>
          </cell>
          <cell r="T1597" t="str">
            <v>KHADIJA</v>
          </cell>
          <cell r="U1597" t="str">
            <v>DAMASCUS</v>
          </cell>
          <cell r="V1597" t="str">
            <v/>
          </cell>
          <cell r="W1597" t="str">
            <v/>
          </cell>
          <cell r="X1597" t="str">
            <v/>
          </cell>
          <cell r="Y1597" t="str">
            <v/>
          </cell>
          <cell r="Z1597" t="str">
            <v/>
          </cell>
          <cell r="AA1597" t="str">
            <v/>
          </cell>
          <cell r="AB1597" t="str">
            <v/>
          </cell>
          <cell r="AC1597" t="str">
            <v/>
          </cell>
        </row>
        <row r="1598">
          <cell r="A1598">
            <v>524472</v>
          </cell>
          <cell r="B1598" t="str">
            <v>بهيره منذر</v>
          </cell>
          <cell r="C1598" t="str">
            <v>نذير</v>
          </cell>
          <cell r="D1598" t="str">
            <v>رويده</v>
          </cell>
          <cell r="E1598" t="str">
            <v>أنثى</v>
          </cell>
          <cell r="F1598" t="str">
            <v>جرمانا</v>
          </cell>
          <cell r="G1598">
            <v>34165</v>
          </cell>
          <cell r="H1598" t="str">
            <v>العربية السورية</v>
          </cell>
          <cell r="I1598" t="str">
            <v>الثانية</v>
          </cell>
          <cell r="J1598" t="str">
            <v>أدبي</v>
          </cell>
          <cell r="K1598">
            <v>2013</v>
          </cell>
          <cell r="Q1598" t="str">
            <v/>
          </cell>
          <cell r="R1598" t="str">
            <v>BAHERA MONZER</v>
          </cell>
          <cell r="S1598" t="str">
            <v>NAZER</v>
          </cell>
          <cell r="T1598" t="str">
            <v>ROWEDA</v>
          </cell>
          <cell r="U1598" t="str">
            <v>JARAMANA</v>
          </cell>
          <cell r="V1598" t="str">
            <v/>
          </cell>
          <cell r="W1598" t="str">
            <v/>
          </cell>
          <cell r="X1598" t="str">
            <v/>
          </cell>
          <cell r="Y1598" t="str">
            <v/>
          </cell>
          <cell r="Z1598" t="str">
            <v/>
          </cell>
          <cell r="AA1598" t="str">
            <v/>
          </cell>
          <cell r="AB1598" t="str">
            <v/>
          </cell>
          <cell r="AC1598" t="str">
            <v/>
          </cell>
        </row>
        <row r="1599">
          <cell r="A1599">
            <v>524487</v>
          </cell>
          <cell r="B1599" t="str">
            <v>تغريد صوان</v>
          </cell>
          <cell r="C1599" t="str">
            <v>محمد</v>
          </cell>
          <cell r="D1599" t="str">
            <v>سهير</v>
          </cell>
          <cell r="E1599" t="str">
            <v>أنثى</v>
          </cell>
          <cell r="F1599" t="str">
            <v>سرغايا</v>
          </cell>
          <cell r="G1599" t="str">
            <v>1/1/1998</v>
          </cell>
          <cell r="H1599" t="str">
            <v>العربية السورية</v>
          </cell>
          <cell r="I1599" t="str">
            <v>الثالثة</v>
          </cell>
          <cell r="J1599" t="str">
            <v>علمي</v>
          </cell>
          <cell r="K1599" t="str">
            <v>2015</v>
          </cell>
          <cell r="Q1599" t="str">
            <v/>
          </cell>
          <cell r="R1599" t="str">
            <v>TAGHRED SAWAN</v>
          </cell>
          <cell r="S1599" t="str">
            <v>MOHAMMAD</v>
          </cell>
          <cell r="T1599" t="str">
            <v>SUHIER</v>
          </cell>
          <cell r="U1599" t="str">
            <v>DAMASCUS</v>
          </cell>
          <cell r="V1599" t="str">
            <v/>
          </cell>
          <cell r="W1599" t="str">
            <v/>
          </cell>
          <cell r="X1599" t="str">
            <v/>
          </cell>
          <cell r="Y1599" t="str">
            <v/>
          </cell>
          <cell r="Z1599" t="str">
            <v/>
          </cell>
          <cell r="AA1599" t="str">
            <v/>
          </cell>
          <cell r="AB1599" t="str">
            <v/>
          </cell>
          <cell r="AC1599" t="str">
            <v/>
          </cell>
        </row>
        <row r="1600">
          <cell r="A1600">
            <v>524488</v>
          </cell>
          <cell r="B1600" t="str">
            <v>تغريد نحله</v>
          </cell>
          <cell r="C1600" t="str">
            <v>ايمن</v>
          </cell>
          <cell r="D1600" t="str">
            <v>سحر</v>
          </cell>
          <cell r="E1600" t="str">
            <v>أنثى</v>
          </cell>
          <cell r="F1600" t="str">
            <v>جرمانا</v>
          </cell>
          <cell r="G1600">
            <v>36161</v>
          </cell>
          <cell r="H1600" t="str">
            <v>العربية السورية</v>
          </cell>
          <cell r="I1600" t="str">
            <v>الرابعة</v>
          </cell>
          <cell r="J1600" t="str">
            <v>أدبي</v>
          </cell>
          <cell r="K1600">
            <v>2016</v>
          </cell>
          <cell r="Q1600" t="str">
            <v/>
          </cell>
          <cell r="R1600" t="str">
            <v>Tagred Nahla</v>
          </cell>
          <cell r="S1600" t="str">
            <v>Ayman</v>
          </cell>
          <cell r="T1600" t="str">
            <v>Sahar</v>
          </cell>
          <cell r="U1600" t="str">
            <v>Damascus</v>
          </cell>
          <cell r="V1600" t="str">
            <v/>
          </cell>
          <cell r="W1600" t="str">
            <v/>
          </cell>
          <cell r="X1600" t="str">
            <v/>
          </cell>
          <cell r="Y1600" t="str">
            <v/>
          </cell>
          <cell r="Z1600" t="str">
            <v/>
          </cell>
          <cell r="AA1600" t="str">
            <v/>
          </cell>
          <cell r="AB1600" t="str">
            <v/>
          </cell>
          <cell r="AC1600" t="str">
            <v/>
          </cell>
        </row>
        <row r="1601">
          <cell r="A1601">
            <v>524489</v>
          </cell>
          <cell r="B1601" t="str">
            <v>تقى محمود</v>
          </cell>
          <cell r="C1601" t="str">
            <v>غازي</v>
          </cell>
          <cell r="D1601" t="str">
            <v>خيريه</v>
          </cell>
          <cell r="E1601" t="str">
            <v>انثى</v>
          </cell>
          <cell r="F1601" t="str">
            <v>غباغب</v>
          </cell>
          <cell r="G1601">
            <v>32523</v>
          </cell>
          <cell r="H1601" t="str">
            <v>العربية السورية</v>
          </cell>
          <cell r="I1601" t="str">
            <v>الثالثة</v>
          </cell>
          <cell r="J1601" t="str">
            <v>ادبي</v>
          </cell>
          <cell r="Q1601" t="str">
            <v/>
          </cell>
          <cell r="R1601" t="str">
            <v>TOKA MHAMOD</v>
          </cell>
          <cell r="S1601" t="str">
            <v>KHAZA</v>
          </cell>
          <cell r="T1601" t="str">
            <v>KHIRIA</v>
          </cell>
          <cell r="U1601" t="str">
            <v>DRAA</v>
          </cell>
          <cell r="V1601" t="str">
            <v/>
          </cell>
          <cell r="W1601" t="str">
            <v/>
          </cell>
          <cell r="X1601" t="str">
            <v/>
          </cell>
          <cell r="Y1601" t="str">
            <v/>
          </cell>
          <cell r="Z1601" t="str">
            <v/>
          </cell>
          <cell r="AA1601" t="str">
            <v/>
          </cell>
          <cell r="AB1601" t="str">
            <v/>
          </cell>
          <cell r="AC1601" t="str">
            <v/>
          </cell>
        </row>
        <row r="1602">
          <cell r="A1602">
            <v>524491</v>
          </cell>
          <cell r="B1602" t="str">
            <v>تماره محمد</v>
          </cell>
          <cell r="C1602" t="str">
            <v>جهاد</v>
          </cell>
          <cell r="D1602" t="str">
            <v>سوسن</v>
          </cell>
          <cell r="E1602" t="str">
            <v>أنثى</v>
          </cell>
          <cell r="F1602" t="str">
            <v>دمشق</v>
          </cell>
          <cell r="G1602">
            <v>29418</v>
          </cell>
          <cell r="H1602" t="str">
            <v>العربية السورية</v>
          </cell>
          <cell r="I1602" t="str">
            <v>الرابعة</v>
          </cell>
          <cell r="J1602" t="str">
            <v>أدبي</v>
          </cell>
          <cell r="K1602" t="str">
            <v/>
          </cell>
          <cell r="Q1602" t="str">
            <v/>
          </cell>
          <cell r="R1602" t="str">
            <v>Tamara Mohmad</v>
          </cell>
          <cell r="S1602" t="str">
            <v>Jehad</v>
          </cell>
          <cell r="T1602" t="str">
            <v>Swsan</v>
          </cell>
          <cell r="U1602" t="str">
            <v>Damascus</v>
          </cell>
          <cell r="V1602" t="str">
            <v/>
          </cell>
          <cell r="W1602" t="str">
            <v/>
          </cell>
          <cell r="X1602" t="str">
            <v/>
          </cell>
          <cell r="Y1602" t="str">
            <v/>
          </cell>
          <cell r="Z1602" t="str">
            <v/>
          </cell>
          <cell r="AA1602" t="str">
            <v/>
          </cell>
          <cell r="AB1602" t="str">
            <v/>
          </cell>
          <cell r="AC1602" t="str">
            <v/>
          </cell>
        </row>
        <row r="1603">
          <cell r="A1603">
            <v>524493</v>
          </cell>
          <cell r="B1603" t="str">
            <v>تمام عاشور</v>
          </cell>
          <cell r="C1603" t="str">
            <v>عبد اللطيف</v>
          </cell>
          <cell r="D1603" t="str">
            <v>رقيه</v>
          </cell>
          <cell r="E1603" t="str">
            <v>أنثى</v>
          </cell>
          <cell r="F1603" t="str">
            <v>رنكوس</v>
          </cell>
          <cell r="G1603">
            <v>30590</v>
          </cell>
          <cell r="H1603" t="str">
            <v>العربية السورية</v>
          </cell>
          <cell r="I1603" t="str">
            <v>الرابعة</v>
          </cell>
          <cell r="J1603" t="str">
            <v>فنون نسوية</v>
          </cell>
          <cell r="K1603" t="str">
            <v/>
          </cell>
          <cell r="Q1603" t="str">
            <v/>
          </cell>
          <cell r="R1603" t="str">
            <v>tamam aashour</v>
          </cell>
          <cell r="S1603" t="str">
            <v>abd allateef</v>
          </cell>
          <cell r="T1603" t="str">
            <v>rouqia</v>
          </cell>
          <cell r="U1603" t="str">
            <v>ravqous</v>
          </cell>
          <cell r="V1603" t="str">
            <v/>
          </cell>
          <cell r="W1603" t="str">
            <v/>
          </cell>
          <cell r="X1603" t="str">
            <v/>
          </cell>
          <cell r="Y1603" t="str">
            <v/>
          </cell>
          <cell r="Z1603" t="str">
            <v/>
          </cell>
          <cell r="AA1603" t="str">
            <v/>
          </cell>
          <cell r="AB1603" t="str">
            <v/>
          </cell>
          <cell r="AC1603" t="str">
            <v/>
          </cell>
        </row>
        <row r="1604">
          <cell r="A1604">
            <v>524494</v>
          </cell>
          <cell r="B1604" t="str">
            <v>تهاني أبو الحطب</v>
          </cell>
          <cell r="C1604" t="str">
            <v>منصور</v>
          </cell>
          <cell r="D1604" t="str">
            <v>ابتسام</v>
          </cell>
          <cell r="E1604" t="str">
            <v>أنثى</v>
          </cell>
          <cell r="F1604" t="str">
            <v>التل</v>
          </cell>
          <cell r="G1604">
            <v>34814</v>
          </cell>
          <cell r="H1604" t="str">
            <v>العربية السورية</v>
          </cell>
          <cell r="I1604" t="str">
            <v>الثالثة</v>
          </cell>
          <cell r="J1604" t="str">
            <v>علمي</v>
          </cell>
          <cell r="K1604">
            <v>2014</v>
          </cell>
          <cell r="Q1604" t="str">
            <v/>
          </cell>
          <cell r="R1604" t="str">
            <v>tahani abo ALHATAB</v>
          </cell>
          <cell r="S1604" t="str">
            <v>MANSOUR</v>
          </cell>
          <cell r="T1604" t="str">
            <v>EBTESAM</v>
          </cell>
          <cell r="U1604" t="str">
            <v>DAMASCUS</v>
          </cell>
          <cell r="V1604" t="str">
            <v/>
          </cell>
          <cell r="W1604" t="str">
            <v/>
          </cell>
          <cell r="X1604" t="str">
            <v/>
          </cell>
          <cell r="Y1604" t="str">
            <v/>
          </cell>
          <cell r="Z1604" t="str">
            <v/>
          </cell>
          <cell r="AA1604" t="str">
            <v/>
          </cell>
          <cell r="AB1604" t="str">
            <v/>
          </cell>
          <cell r="AC1604" t="str">
            <v/>
          </cell>
        </row>
        <row r="1605">
          <cell r="A1605">
            <v>524497</v>
          </cell>
          <cell r="B1605" t="str">
            <v>تيماء الاغواني</v>
          </cell>
          <cell r="C1605" t="str">
            <v>نبيل</v>
          </cell>
          <cell r="D1605" t="str">
            <v>لبانه</v>
          </cell>
          <cell r="E1605" t="str">
            <v>أنثى</v>
          </cell>
          <cell r="F1605" t="str">
            <v>مخيم اليرموك</v>
          </cell>
          <cell r="G1605">
            <v>35800</v>
          </cell>
          <cell r="H1605" t="str">
            <v>الفلسطينية السورية</v>
          </cell>
          <cell r="I1605" t="str">
            <v>الرابعة</v>
          </cell>
          <cell r="J1605" t="str">
            <v>علمي</v>
          </cell>
          <cell r="K1605">
            <v>2015</v>
          </cell>
          <cell r="L1605" t="str">
            <v>دمشق</v>
          </cell>
          <cell r="Q1605" t="str">
            <v/>
          </cell>
          <cell r="R1605" t="str">
            <v>Taymaa Al Agawane</v>
          </cell>
          <cell r="S1605" t="str">
            <v>Nabel</v>
          </cell>
          <cell r="T1605" t="str">
            <v>Lobana</v>
          </cell>
          <cell r="U1605" t="str">
            <v>Damascus</v>
          </cell>
          <cell r="V1605" t="str">
            <v/>
          </cell>
          <cell r="W1605" t="str">
            <v/>
          </cell>
          <cell r="X1605" t="str">
            <v/>
          </cell>
          <cell r="Y1605" t="str">
            <v/>
          </cell>
          <cell r="Z1605" t="str">
            <v/>
          </cell>
          <cell r="AA1605" t="str">
            <v/>
          </cell>
          <cell r="AB1605" t="str">
            <v/>
          </cell>
          <cell r="AC1605" t="str">
            <v/>
          </cell>
        </row>
        <row r="1606">
          <cell r="A1606">
            <v>524498</v>
          </cell>
          <cell r="B1606" t="str">
            <v>تيماء النبواني</v>
          </cell>
          <cell r="C1606" t="str">
            <v>حمد</v>
          </cell>
          <cell r="D1606" t="str">
            <v>خزامه</v>
          </cell>
          <cell r="E1606" t="str">
            <v>أنثى</v>
          </cell>
          <cell r="F1606" t="str">
            <v>ام الرمان</v>
          </cell>
          <cell r="G1606">
            <v>35562</v>
          </cell>
          <cell r="H1606" t="str">
            <v>العربية السورية</v>
          </cell>
          <cell r="I1606" t="str">
            <v>الثالثة</v>
          </cell>
          <cell r="J1606" t="str">
            <v>أدبي</v>
          </cell>
          <cell r="L1606" t="str">
            <v>السويداء</v>
          </cell>
          <cell r="Q1606" t="str">
            <v/>
          </cell>
          <cell r="R1606" t="str">
            <v>Taymaa AlNabowane</v>
          </cell>
          <cell r="S1606" t="str">
            <v>Hamd</v>
          </cell>
          <cell r="T1606" t="str">
            <v>Khazama</v>
          </cell>
          <cell r="U1606" t="str">
            <v>Am Alrman</v>
          </cell>
          <cell r="V1606" t="str">
            <v/>
          </cell>
          <cell r="W1606" t="str">
            <v/>
          </cell>
          <cell r="X1606" t="str">
            <v/>
          </cell>
          <cell r="Y1606" t="str">
            <v/>
          </cell>
          <cell r="Z1606" t="str">
            <v/>
          </cell>
          <cell r="AA1606" t="str">
            <v/>
          </cell>
          <cell r="AB1606" t="str">
            <v/>
          </cell>
          <cell r="AC1606" t="str">
            <v/>
          </cell>
        </row>
        <row r="1607">
          <cell r="A1607">
            <v>524499</v>
          </cell>
          <cell r="B1607" t="str">
            <v>تيماء محمود</v>
          </cell>
          <cell r="C1607" t="str">
            <v>سامي</v>
          </cell>
          <cell r="D1607" t="str">
            <v>ملك</v>
          </cell>
          <cell r="E1607" t="str">
            <v>أنثى</v>
          </cell>
          <cell r="F1607" t="str">
            <v>ديرماما</v>
          </cell>
          <cell r="G1607">
            <v>36526</v>
          </cell>
          <cell r="H1607" t="str">
            <v>العربية السورية</v>
          </cell>
          <cell r="I1607" t="str">
            <v>الثالثة</v>
          </cell>
          <cell r="J1607" t="str">
            <v>فنون نسوية</v>
          </cell>
          <cell r="Q1607" t="str">
            <v/>
          </cell>
          <cell r="R1607" t="str">
            <v>Taemaa Mahmoud</v>
          </cell>
          <cell r="S1607" t="str">
            <v>Sami</v>
          </cell>
          <cell r="T1607" t="str">
            <v>Malak</v>
          </cell>
          <cell r="U1607" t="str">
            <v>Hama</v>
          </cell>
          <cell r="V1607" t="str">
            <v/>
          </cell>
          <cell r="W1607" t="str">
            <v/>
          </cell>
          <cell r="X1607" t="str">
            <v/>
          </cell>
          <cell r="Y1607" t="str">
            <v/>
          </cell>
          <cell r="Z1607" t="str">
            <v/>
          </cell>
          <cell r="AA1607" t="str">
            <v/>
          </cell>
          <cell r="AB1607" t="str">
            <v/>
          </cell>
          <cell r="AC1607" t="str">
            <v/>
          </cell>
        </row>
        <row r="1608">
          <cell r="A1608">
            <v>524500</v>
          </cell>
          <cell r="B1608" t="str">
            <v>ثراء بركه</v>
          </cell>
          <cell r="C1608" t="str">
            <v>جمال</v>
          </cell>
          <cell r="D1608" t="str">
            <v>الهام</v>
          </cell>
          <cell r="E1608" t="str">
            <v>أنثى</v>
          </cell>
          <cell r="F1608" t="str">
            <v>جرمانا</v>
          </cell>
          <cell r="G1608">
            <v>35065</v>
          </cell>
          <cell r="H1608" t="str">
            <v>العربية السورية</v>
          </cell>
          <cell r="I1608" t="str">
            <v>الرابعة حديث</v>
          </cell>
          <cell r="J1608" t="str">
            <v>أدبي</v>
          </cell>
          <cell r="L1608" t="str">
            <v>السويداء</v>
          </cell>
          <cell r="Q1608" t="str">
            <v/>
          </cell>
          <cell r="R1608" t="str">
            <v>tharaa barake</v>
          </cell>
          <cell r="S1608" t="str">
            <v>jamal</v>
          </cell>
          <cell r="T1608" t="str">
            <v>elham</v>
          </cell>
          <cell r="U1608" t="str">
            <v>jaramana</v>
          </cell>
          <cell r="V1608" t="str">
            <v/>
          </cell>
          <cell r="W1608" t="str">
            <v/>
          </cell>
          <cell r="X1608" t="str">
            <v/>
          </cell>
          <cell r="Y1608" t="str">
            <v/>
          </cell>
          <cell r="Z1608" t="str">
            <v/>
          </cell>
          <cell r="AA1608" t="str">
            <v/>
          </cell>
          <cell r="AB1608" t="str">
            <v/>
          </cell>
          <cell r="AC1608" t="str">
            <v/>
          </cell>
        </row>
        <row r="1609">
          <cell r="A1609">
            <v>524503</v>
          </cell>
          <cell r="B1609" t="str">
            <v>ثناء محمود</v>
          </cell>
          <cell r="C1609" t="str">
            <v>احمد</v>
          </cell>
          <cell r="D1609" t="str">
            <v>الهام</v>
          </cell>
          <cell r="E1609" t="str">
            <v>أنثى</v>
          </cell>
          <cell r="F1609" t="str">
            <v>دمشق</v>
          </cell>
          <cell r="G1609">
            <v>29499</v>
          </cell>
          <cell r="H1609" t="str">
            <v>العربية السورية</v>
          </cell>
          <cell r="I1609" t="str">
            <v>الرابعة</v>
          </cell>
          <cell r="J1609" t="str">
            <v>شرعية</v>
          </cell>
          <cell r="K1609">
            <v>1999</v>
          </cell>
          <cell r="Q1609" t="str">
            <v/>
          </cell>
          <cell r="R1609" t="str">
            <v>THANAA MAHMOUD</v>
          </cell>
          <cell r="S1609" t="str">
            <v>AHMAD</v>
          </cell>
          <cell r="T1609" t="str">
            <v>ELHAM</v>
          </cell>
          <cell r="U1609" t="str">
            <v>DAMASCUS</v>
          </cell>
          <cell r="V1609" t="str">
            <v/>
          </cell>
          <cell r="W1609" t="str">
            <v/>
          </cell>
          <cell r="X1609" t="str">
            <v/>
          </cell>
          <cell r="Y1609" t="str">
            <v/>
          </cell>
          <cell r="Z1609" t="str">
            <v/>
          </cell>
          <cell r="AA1609" t="str">
            <v/>
          </cell>
          <cell r="AB1609" t="str">
            <v/>
          </cell>
          <cell r="AC1609" t="str">
            <v/>
          </cell>
        </row>
        <row r="1610">
          <cell r="A1610">
            <v>524504</v>
          </cell>
          <cell r="B1610" t="str">
            <v>ثنيه العبدالله</v>
          </cell>
          <cell r="C1610" t="str">
            <v>عبدالله</v>
          </cell>
          <cell r="D1610" t="str">
            <v>امنه</v>
          </cell>
          <cell r="E1610" t="str">
            <v>أنثى</v>
          </cell>
          <cell r="F1610" t="str">
            <v>دمشق</v>
          </cell>
          <cell r="G1610">
            <v>33669</v>
          </cell>
          <cell r="H1610" t="str">
            <v>العربية السورية</v>
          </cell>
          <cell r="I1610" t="str">
            <v>الرابعة</v>
          </cell>
          <cell r="J1610" t="str">
            <v>أدبي</v>
          </cell>
          <cell r="L1610" t="str">
            <v>القنيطرة</v>
          </cell>
          <cell r="Q1610" t="str">
            <v/>
          </cell>
          <cell r="R1610" t="str">
            <v>THANEAA ALABDULLAH</v>
          </cell>
          <cell r="S1610" t="str">
            <v>ABDULLAH</v>
          </cell>
          <cell r="T1610" t="str">
            <v>AMINA</v>
          </cell>
          <cell r="U1610" t="str">
            <v>DAMASCUS</v>
          </cell>
          <cell r="V1610" t="str">
            <v/>
          </cell>
          <cell r="W1610" t="str">
            <v/>
          </cell>
          <cell r="X1610" t="str">
            <v/>
          </cell>
          <cell r="Y1610" t="str">
            <v/>
          </cell>
          <cell r="Z1610" t="str">
            <v/>
          </cell>
          <cell r="AA1610" t="str">
            <v/>
          </cell>
          <cell r="AB1610" t="str">
            <v/>
          </cell>
          <cell r="AC1610" t="str">
            <v/>
          </cell>
        </row>
        <row r="1611">
          <cell r="A1611">
            <v>524505</v>
          </cell>
          <cell r="B1611" t="str">
            <v>ثنيه الناصر</v>
          </cell>
          <cell r="C1611" t="str">
            <v>عارف</v>
          </cell>
          <cell r="D1611" t="str">
            <v>شاميه</v>
          </cell>
          <cell r="E1611" t="str">
            <v>أنثى</v>
          </cell>
          <cell r="F1611" t="str">
            <v>الضامن</v>
          </cell>
          <cell r="G1611">
            <v>31208</v>
          </cell>
          <cell r="H1611" t="str">
            <v>العربية السورية</v>
          </cell>
          <cell r="I1611" t="str">
            <v>الثانية</v>
          </cell>
          <cell r="J1611" t="str">
            <v>فنون نسوية</v>
          </cell>
          <cell r="K1611">
            <v>2004</v>
          </cell>
          <cell r="Q1611" t="str">
            <v/>
          </cell>
          <cell r="R1611" t="str">
            <v>THANEA ALNASER</v>
          </cell>
          <cell r="S1611" t="str">
            <v>AREF</v>
          </cell>
          <cell r="T1611" t="str">
            <v>SHAMIA</v>
          </cell>
          <cell r="U1611" t="str">
            <v>DAMASCUS</v>
          </cell>
          <cell r="V1611" t="str">
            <v/>
          </cell>
          <cell r="W1611" t="str">
            <v/>
          </cell>
          <cell r="X1611" t="str">
            <v/>
          </cell>
          <cell r="Y1611" t="str">
            <v/>
          </cell>
          <cell r="Z1611" t="str">
            <v/>
          </cell>
          <cell r="AA1611" t="str">
            <v/>
          </cell>
          <cell r="AB1611" t="str">
            <v/>
          </cell>
          <cell r="AC1611" t="str">
            <v/>
          </cell>
        </row>
        <row r="1612">
          <cell r="A1612">
            <v>524506</v>
          </cell>
          <cell r="B1612" t="str">
            <v>جاكلين حاطوم</v>
          </cell>
          <cell r="C1612" t="str">
            <v>سلامه</v>
          </cell>
          <cell r="D1612" t="str">
            <v>لميا</v>
          </cell>
          <cell r="E1612" t="str">
            <v>أنثى</v>
          </cell>
          <cell r="F1612" t="str">
            <v>طرابلس</v>
          </cell>
          <cell r="G1612">
            <v>28762</v>
          </cell>
          <cell r="H1612" t="str">
            <v>العربية السورية</v>
          </cell>
          <cell r="I1612" t="str">
            <v>الثالثة</v>
          </cell>
          <cell r="J1612" t="str">
            <v>أدبي</v>
          </cell>
          <cell r="L1612" t="str">
            <v>السويداء</v>
          </cell>
          <cell r="Q1612" t="str">
            <v/>
          </cell>
          <cell r="R1612" t="str">
            <v>jaklin hatoum</v>
          </cell>
          <cell r="S1612" t="str">
            <v>salama</v>
          </cell>
          <cell r="T1612" t="str">
            <v>lamya</v>
          </cell>
          <cell r="U1612" t="str">
            <v>libya</v>
          </cell>
          <cell r="V1612" t="str">
            <v/>
          </cell>
          <cell r="W1612" t="str">
            <v/>
          </cell>
          <cell r="X1612" t="str">
            <v/>
          </cell>
          <cell r="Y1612" t="str">
            <v/>
          </cell>
          <cell r="Z1612" t="str">
            <v/>
          </cell>
          <cell r="AA1612" t="str">
            <v/>
          </cell>
          <cell r="AB1612" t="str">
            <v/>
          </cell>
          <cell r="AC1612" t="str">
            <v/>
          </cell>
        </row>
        <row r="1613">
          <cell r="A1613">
            <v>524507</v>
          </cell>
          <cell r="B1613" t="str">
            <v>جزيل الياس</v>
          </cell>
          <cell r="C1613" t="str">
            <v>عبد المسيح</v>
          </cell>
          <cell r="D1613" t="str">
            <v>هدى</v>
          </cell>
          <cell r="E1613" t="str">
            <v>أنثى</v>
          </cell>
          <cell r="F1613" t="str">
            <v>دمشق</v>
          </cell>
          <cell r="G1613">
            <v>36461</v>
          </cell>
          <cell r="H1613" t="str">
            <v>اللبنانية</v>
          </cell>
          <cell r="I1613" t="str">
            <v>الثالثة</v>
          </cell>
          <cell r="J1613" t="str">
            <v>علمي</v>
          </cell>
          <cell r="K1613">
            <v>2017</v>
          </cell>
          <cell r="L1613" t="str">
            <v>ريف دمشق</v>
          </cell>
          <cell r="Q1613" t="str">
            <v/>
          </cell>
          <cell r="R1613" t="str">
            <v>JEZEL ELIAS</v>
          </cell>
          <cell r="S1613" t="str">
            <v>ABD ALMASEH</v>
          </cell>
          <cell r="T1613" t="str">
            <v>HUDA</v>
          </cell>
          <cell r="U1613" t="str">
            <v>DAMASCUS</v>
          </cell>
          <cell r="V1613" t="str">
            <v/>
          </cell>
          <cell r="W1613" t="str">
            <v/>
          </cell>
          <cell r="X1613" t="str">
            <v/>
          </cell>
          <cell r="Y1613" t="str">
            <v/>
          </cell>
          <cell r="Z1613" t="str">
            <v/>
          </cell>
          <cell r="AA1613" t="str">
            <v/>
          </cell>
          <cell r="AB1613" t="str">
            <v/>
          </cell>
          <cell r="AC1613" t="str">
            <v/>
          </cell>
        </row>
        <row r="1614">
          <cell r="A1614">
            <v>524508</v>
          </cell>
          <cell r="B1614" t="str">
            <v>جمان السوادي</v>
          </cell>
          <cell r="C1614" t="str">
            <v>اديب</v>
          </cell>
          <cell r="D1614" t="str">
            <v>ايمان</v>
          </cell>
          <cell r="E1614" t="str">
            <v>أنثى</v>
          </cell>
          <cell r="F1614" t="str">
            <v>الرياض</v>
          </cell>
          <cell r="G1614">
            <v>36421</v>
          </cell>
          <cell r="H1614" t="str">
            <v>العربية السورية</v>
          </cell>
          <cell r="I1614" t="str">
            <v>الثالثة</v>
          </cell>
          <cell r="J1614" t="str">
            <v>أدبي</v>
          </cell>
          <cell r="K1614">
            <v>2017</v>
          </cell>
          <cell r="Q1614" t="str">
            <v/>
          </cell>
          <cell r="R1614" t="str">
            <v>JOMAN ALSAWADI</v>
          </cell>
          <cell r="S1614" t="str">
            <v>ADEEB</v>
          </cell>
          <cell r="T1614" t="str">
            <v>EMAN</v>
          </cell>
          <cell r="U1614" t="str">
            <v>KSA</v>
          </cell>
          <cell r="V1614" t="str">
            <v/>
          </cell>
          <cell r="W1614" t="str">
            <v/>
          </cell>
          <cell r="X1614" t="str">
            <v/>
          </cell>
          <cell r="Y1614" t="str">
            <v/>
          </cell>
          <cell r="Z1614" t="str">
            <v/>
          </cell>
          <cell r="AA1614" t="str">
            <v/>
          </cell>
          <cell r="AB1614" t="str">
            <v/>
          </cell>
          <cell r="AC1614" t="str">
            <v/>
          </cell>
        </row>
        <row r="1615">
          <cell r="A1615">
            <v>524511</v>
          </cell>
          <cell r="B1615" t="str">
            <v>جمانه جوجه</v>
          </cell>
          <cell r="C1615" t="str">
            <v>محمد</v>
          </cell>
          <cell r="D1615" t="str">
            <v>مياده</v>
          </cell>
          <cell r="E1615" t="str">
            <v>أنثى</v>
          </cell>
          <cell r="F1615" t="str">
            <v>دمشق</v>
          </cell>
          <cell r="G1615">
            <v>29955</v>
          </cell>
          <cell r="H1615" t="str">
            <v>العربية السورية</v>
          </cell>
          <cell r="I1615" t="str">
            <v>الرابعة</v>
          </cell>
          <cell r="J1615" t="str">
            <v>أدبي</v>
          </cell>
          <cell r="K1615" t="str">
            <v/>
          </cell>
          <cell r="Q1615" t="str">
            <v/>
          </cell>
          <cell r="R1615" t="str">
            <v>JOUMANA JOJAH</v>
          </cell>
          <cell r="S1615" t="str">
            <v>MOHAMMAD</v>
          </cell>
          <cell r="T1615" t="str">
            <v>MAYADA</v>
          </cell>
          <cell r="U1615" t="str">
            <v>DAMASCUS</v>
          </cell>
          <cell r="V1615" t="str">
            <v/>
          </cell>
          <cell r="W1615" t="str">
            <v/>
          </cell>
          <cell r="X1615" t="str">
            <v/>
          </cell>
          <cell r="Y1615" t="str">
            <v/>
          </cell>
          <cell r="Z1615" t="str">
            <v/>
          </cell>
          <cell r="AA1615" t="str">
            <v/>
          </cell>
          <cell r="AB1615" t="str">
            <v/>
          </cell>
          <cell r="AC1615" t="str">
            <v/>
          </cell>
        </row>
        <row r="1616">
          <cell r="A1616">
            <v>524513</v>
          </cell>
          <cell r="B1616" t="str">
            <v>جمانه دحلا</v>
          </cell>
          <cell r="C1616" t="str">
            <v>محمد</v>
          </cell>
          <cell r="D1616" t="str">
            <v>فايزه</v>
          </cell>
          <cell r="E1616" t="str">
            <v>أنثى</v>
          </cell>
          <cell r="F1616" t="str">
            <v>زملكا</v>
          </cell>
          <cell r="G1616">
            <v>32527</v>
          </cell>
          <cell r="H1616" t="str">
            <v>العربية السورية</v>
          </cell>
          <cell r="I1616" t="str">
            <v>الثالثة</v>
          </cell>
          <cell r="J1616" t="str">
            <v>أدبي</v>
          </cell>
          <cell r="K1616">
            <v>2006</v>
          </cell>
          <cell r="Q1616" t="str">
            <v/>
          </cell>
          <cell r="R1616" t="str">
            <v>jomana dahla</v>
          </cell>
          <cell r="S1616" t="str">
            <v>mohmad noor aldeen</v>
          </cell>
          <cell r="T1616" t="str">
            <v>fayza</v>
          </cell>
          <cell r="U1616" t="str">
            <v>zamalka</v>
          </cell>
          <cell r="V1616" t="str">
            <v/>
          </cell>
          <cell r="W1616" t="str">
            <v/>
          </cell>
          <cell r="X1616" t="str">
            <v/>
          </cell>
          <cell r="Y1616" t="str">
            <v/>
          </cell>
          <cell r="Z1616" t="str">
            <v/>
          </cell>
          <cell r="AA1616" t="str">
            <v/>
          </cell>
          <cell r="AB1616" t="str">
            <v/>
          </cell>
          <cell r="AC1616" t="str">
            <v/>
          </cell>
        </row>
        <row r="1617">
          <cell r="A1617">
            <v>524514</v>
          </cell>
          <cell r="B1617" t="str">
            <v>جميلة العينية</v>
          </cell>
          <cell r="C1617" t="str">
            <v>بديع</v>
          </cell>
          <cell r="D1617" t="str">
            <v>وفاء</v>
          </cell>
          <cell r="E1617" t="str">
            <v>أنثى</v>
          </cell>
          <cell r="F1617" t="str">
            <v>دمشق</v>
          </cell>
          <cell r="G1617">
            <v>29876</v>
          </cell>
          <cell r="H1617" t="str">
            <v>العربية السورية</v>
          </cell>
          <cell r="I1617" t="str">
            <v>الرابعة</v>
          </cell>
          <cell r="J1617" t="str">
            <v>علمي</v>
          </cell>
          <cell r="Q1617" t="str">
            <v/>
          </cell>
          <cell r="R1617" t="str">
            <v>Jamela Al Aynea</v>
          </cell>
          <cell r="S1617" t="str">
            <v>Bade</v>
          </cell>
          <cell r="T1617" t="str">
            <v>Wafaa</v>
          </cell>
          <cell r="U1617" t="str">
            <v>Damascus</v>
          </cell>
          <cell r="V1617" t="str">
            <v/>
          </cell>
          <cell r="W1617" t="str">
            <v/>
          </cell>
          <cell r="X1617" t="str">
            <v/>
          </cell>
          <cell r="Y1617" t="str">
            <v/>
          </cell>
          <cell r="Z1617" t="str">
            <v/>
          </cell>
          <cell r="AA1617" t="str">
            <v/>
          </cell>
          <cell r="AB1617" t="str">
            <v/>
          </cell>
          <cell r="AC1617" t="str">
            <v/>
          </cell>
        </row>
        <row r="1618">
          <cell r="A1618">
            <v>524518</v>
          </cell>
          <cell r="B1618" t="str">
            <v>جودي العبسي الجندي</v>
          </cell>
          <cell r="C1618" t="str">
            <v>محمد إياد</v>
          </cell>
          <cell r="D1618" t="str">
            <v>ريما</v>
          </cell>
          <cell r="E1618" t="str">
            <v>أنثى</v>
          </cell>
          <cell r="F1618" t="str">
            <v>دمشق</v>
          </cell>
          <cell r="G1618">
            <v>36170</v>
          </cell>
          <cell r="H1618" t="str">
            <v>العربية السورية</v>
          </cell>
          <cell r="I1618" t="str">
            <v>الثانية</v>
          </cell>
          <cell r="J1618" t="str">
            <v>فنون نسوية</v>
          </cell>
        </row>
        <row r="1619">
          <cell r="A1619">
            <v>524519</v>
          </cell>
          <cell r="B1619" t="str">
            <v>جودي القزاز</v>
          </cell>
          <cell r="C1619" t="str">
            <v>غسان</v>
          </cell>
          <cell r="D1619" t="str">
            <v>فاديا</v>
          </cell>
          <cell r="E1619" t="str">
            <v>انثى</v>
          </cell>
          <cell r="F1619" t="str">
            <v>دمشق</v>
          </cell>
          <cell r="G1619">
            <v>35824</v>
          </cell>
          <cell r="H1619" t="str">
            <v>العربية السورية</v>
          </cell>
          <cell r="I1619" t="str">
            <v>الثالثة</v>
          </cell>
          <cell r="J1619" t="str">
            <v>ادبي</v>
          </cell>
        </row>
        <row r="1620">
          <cell r="A1620">
            <v>524522</v>
          </cell>
          <cell r="B1620" t="str">
            <v>جودي كريشان</v>
          </cell>
          <cell r="C1620" t="str">
            <v>ابي</v>
          </cell>
          <cell r="D1620" t="str">
            <v>لبابه</v>
          </cell>
          <cell r="E1620" t="str">
            <v>أنثى</v>
          </cell>
          <cell r="F1620" t="str">
            <v>دمشق</v>
          </cell>
          <cell r="G1620">
            <v>36526</v>
          </cell>
          <cell r="H1620" t="str">
            <v>العربية السورية</v>
          </cell>
          <cell r="I1620" t="str">
            <v>الثانية</v>
          </cell>
          <cell r="J1620" t="str">
            <v>فنون نسوية</v>
          </cell>
          <cell r="Q1620" t="str">
            <v/>
          </cell>
          <cell r="R1620" t="str">
            <v>JOUDI KRESHAN</v>
          </cell>
          <cell r="S1620" t="str">
            <v>AOBE</v>
          </cell>
          <cell r="T1620" t="str">
            <v>LOBABA</v>
          </cell>
          <cell r="U1620" t="str">
            <v>DAMASCUS</v>
          </cell>
          <cell r="V1620" t="str">
            <v/>
          </cell>
          <cell r="W1620" t="str">
            <v/>
          </cell>
          <cell r="X1620" t="str">
            <v/>
          </cell>
          <cell r="Y1620" t="str">
            <v/>
          </cell>
          <cell r="Z1620" t="str">
            <v/>
          </cell>
          <cell r="AA1620" t="str">
            <v/>
          </cell>
          <cell r="AB1620" t="str">
            <v/>
          </cell>
          <cell r="AC1620" t="str">
            <v/>
          </cell>
        </row>
        <row r="1621">
          <cell r="A1621">
            <v>524524</v>
          </cell>
          <cell r="B1621" t="str">
            <v>جولين جرجس</v>
          </cell>
          <cell r="C1621" t="str">
            <v>جميل</v>
          </cell>
          <cell r="D1621" t="str">
            <v>جومانا</v>
          </cell>
          <cell r="E1621" t="str">
            <v>أنثى</v>
          </cell>
          <cell r="F1621" t="str">
            <v>دمشق</v>
          </cell>
          <cell r="G1621">
            <v>35810</v>
          </cell>
          <cell r="H1621" t="str">
            <v>العربية السورية</v>
          </cell>
          <cell r="I1621" t="str">
            <v>الرابعة</v>
          </cell>
          <cell r="J1621" t="str">
            <v>أدبي</v>
          </cell>
          <cell r="Q1621" t="str">
            <v/>
          </cell>
          <cell r="R1621" t="str">
            <v>JOULIEN JREJES</v>
          </cell>
          <cell r="S1621" t="str">
            <v>JAMEL</v>
          </cell>
          <cell r="T1621" t="str">
            <v>JOUMANA</v>
          </cell>
          <cell r="U1621" t="str">
            <v>DAMASCUS</v>
          </cell>
          <cell r="V1621" t="str">
            <v/>
          </cell>
          <cell r="W1621" t="str">
            <v/>
          </cell>
          <cell r="X1621" t="str">
            <v/>
          </cell>
          <cell r="Y1621" t="str">
            <v/>
          </cell>
          <cell r="Z1621" t="str">
            <v/>
          </cell>
          <cell r="AA1621" t="str">
            <v/>
          </cell>
          <cell r="AB1621" t="str">
            <v/>
          </cell>
          <cell r="AC1621" t="str">
            <v/>
          </cell>
        </row>
        <row r="1622">
          <cell r="A1622">
            <v>524527</v>
          </cell>
          <cell r="B1622" t="str">
            <v>حاكمة حينون</v>
          </cell>
          <cell r="C1622" t="str">
            <v>حسان</v>
          </cell>
          <cell r="D1622" t="str">
            <v>بثينه</v>
          </cell>
          <cell r="E1622" t="str">
            <v>أنثى</v>
          </cell>
          <cell r="F1622" t="str">
            <v>رحيبه</v>
          </cell>
          <cell r="G1622">
            <v>35643</v>
          </cell>
          <cell r="H1622" t="str">
            <v>العربية السورية</v>
          </cell>
          <cell r="I1622" t="str">
            <v>الثانية</v>
          </cell>
          <cell r="J1622" t="str">
            <v>شرعية</v>
          </cell>
          <cell r="K1622" t="str">
            <v/>
          </cell>
          <cell r="Q1622" t="str">
            <v/>
          </cell>
          <cell r="R1622" t="str">
            <v>Hakema Haenon</v>
          </cell>
          <cell r="S1622" t="str">
            <v>Hasan</v>
          </cell>
          <cell r="T1622" t="str">
            <v>Bothena</v>
          </cell>
          <cell r="U1622" t="str">
            <v>Rheba</v>
          </cell>
          <cell r="V1622" t="str">
            <v/>
          </cell>
          <cell r="W1622" t="str">
            <v/>
          </cell>
          <cell r="X1622" t="str">
            <v/>
          </cell>
          <cell r="Y1622" t="str">
            <v/>
          </cell>
          <cell r="Z1622" t="str">
            <v/>
          </cell>
          <cell r="AA1622" t="str">
            <v/>
          </cell>
          <cell r="AB1622" t="str">
            <v/>
          </cell>
          <cell r="AC1622" t="str">
            <v/>
          </cell>
        </row>
        <row r="1623">
          <cell r="A1623">
            <v>524528</v>
          </cell>
          <cell r="B1623" t="str">
            <v>حسن ريحه</v>
          </cell>
          <cell r="C1623" t="str">
            <v>سليمان</v>
          </cell>
          <cell r="D1623" t="str">
            <v>حليمه</v>
          </cell>
          <cell r="E1623" t="str">
            <v>ذكر</v>
          </cell>
          <cell r="F1623" t="str">
            <v>حماة</v>
          </cell>
          <cell r="G1623">
            <v>30209</v>
          </cell>
          <cell r="H1623" t="str">
            <v>العربية السورية</v>
          </cell>
          <cell r="I1623" t="str">
            <v>الثالثة</v>
          </cell>
          <cell r="J1623" t="str">
            <v>أدبي</v>
          </cell>
          <cell r="Q1623" t="str">
            <v/>
          </cell>
          <cell r="R1623" t="str">
            <v>Hasan Reha</v>
          </cell>
          <cell r="S1623" t="str">
            <v>Soleman</v>
          </cell>
          <cell r="T1623" t="str">
            <v>Halema</v>
          </cell>
          <cell r="U1623" t="str">
            <v>Hama</v>
          </cell>
          <cell r="V1623" t="str">
            <v/>
          </cell>
          <cell r="W1623" t="str">
            <v/>
          </cell>
          <cell r="X1623" t="str">
            <v/>
          </cell>
          <cell r="Y1623" t="str">
            <v/>
          </cell>
          <cell r="Z1623" t="str">
            <v/>
          </cell>
          <cell r="AA1623" t="str">
            <v/>
          </cell>
          <cell r="AB1623" t="str">
            <v/>
          </cell>
          <cell r="AC1623" t="str">
            <v/>
          </cell>
        </row>
        <row r="1624">
          <cell r="A1624">
            <v>524530</v>
          </cell>
          <cell r="B1624" t="str">
            <v>حسناء الطرح</v>
          </cell>
          <cell r="C1624" t="str">
            <v>صافي</v>
          </cell>
          <cell r="D1624" t="str">
            <v>امينه</v>
          </cell>
          <cell r="E1624" t="str">
            <v>أنثى</v>
          </cell>
          <cell r="F1624" t="str">
            <v>دمشق</v>
          </cell>
          <cell r="G1624">
            <v>36066</v>
          </cell>
          <cell r="H1624" t="str">
            <v>العربية السورية</v>
          </cell>
          <cell r="I1624" t="str">
            <v>الثالثة</v>
          </cell>
          <cell r="J1624" t="str">
            <v>علمي</v>
          </cell>
          <cell r="K1624" t="str">
            <v/>
          </cell>
          <cell r="Q1624" t="str">
            <v/>
          </cell>
          <cell r="R1624" t="str">
            <v>Hasnaa Altarah</v>
          </cell>
          <cell r="S1624" t="str">
            <v>Safe</v>
          </cell>
          <cell r="T1624" t="str">
            <v>Amena</v>
          </cell>
          <cell r="U1624" t="str">
            <v>Damascus</v>
          </cell>
          <cell r="V1624" t="str">
            <v/>
          </cell>
          <cell r="W1624" t="str">
            <v/>
          </cell>
          <cell r="X1624" t="str">
            <v/>
          </cell>
          <cell r="Y1624" t="str">
            <v/>
          </cell>
          <cell r="Z1624" t="str">
            <v/>
          </cell>
          <cell r="AA1624" t="str">
            <v/>
          </cell>
          <cell r="AB1624" t="str">
            <v/>
          </cell>
          <cell r="AC1624" t="str">
            <v/>
          </cell>
        </row>
        <row r="1625">
          <cell r="A1625">
            <v>524531</v>
          </cell>
          <cell r="B1625" t="str">
            <v>حسناء شدود</v>
          </cell>
          <cell r="C1625" t="str">
            <v>يحيى</v>
          </cell>
          <cell r="D1625" t="str">
            <v>سحر</v>
          </cell>
          <cell r="E1625" t="str">
            <v>أنثى</v>
          </cell>
          <cell r="F1625" t="str">
            <v>دمشق</v>
          </cell>
          <cell r="G1625">
            <v>35786</v>
          </cell>
          <cell r="H1625" t="str">
            <v>العربية السورية</v>
          </cell>
          <cell r="I1625" t="str">
            <v>الرابعة</v>
          </cell>
          <cell r="J1625" t="str">
            <v>علمي</v>
          </cell>
          <cell r="Q1625" t="str">
            <v/>
          </cell>
          <cell r="R1625" t="str">
            <v>hasnaa shdoud</v>
          </cell>
          <cell r="S1625" t="str">
            <v>yhya</v>
          </cell>
          <cell r="T1625" t="str">
            <v>sahar</v>
          </cell>
          <cell r="U1625" t="str">
            <v>damascous</v>
          </cell>
          <cell r="V1625" t="str">
            <v/>
          </cell>
          <cell r="W1625" t="str">
            <v/>
          </cell>
          <cell r="X1625" t="str">
            <v/>
          </cell>
          <cell r="Y1625" t="str">
            <v/>
          </cell>
          <cell r="Z1625" t="str">
            <v/>
          </cell>
          <cell r="AA1625" t="str">
            <v/>
          </cell>
          <cell r="AB1625" t="str">
            <v/>
          </cell>
          <cell r="AC1625" t="str">
            <v/>
          </cell>
        </row>
        <row r="1626">
          <cell r="A1626">
            <v>524536</v>
          </cell>
          <cell r="B1626" t="str">
            <v>حلا حتيتاني</v>
          </cell>
          <cell r="C1626" t="str">
            <v>معتز</v>
          </cell>
          <cell r="D1626" t="str">
            <v>روعه</v>
          </cell>
          <cell r="E1626" t="str">
            <v>أنثى</v>
          </cell>
          <cell r="F1626" t="str">
            <v>مليحه</v>
          </cell>
          <cell r="G1626">
            <v>34227</v>
          </cell>
          <cell r="H1626" t="str">
            <v>العربية السورية</v>
          </cell>
          <cell r="I1626" t="str">
            <v>الرابعة</v>
          </cell>
          <cell r="J1626" t="str">
            <v>فنون نسوية</v>
          </cell>
          <cell r="K1626">
            <v>2011</v>
          </cell>
          <cell r="Q1626" t="str">
            <v/>
          </cell>
          <cell r="R1626" t="str">
            <v>HALA HTETANI</v>
          </cell>
          <cell r="S1626" t="str">
            <v>MOATAZ</v>
          </cell>
          <cell r="T1626" t="str">
            <v>RAWAA</v>
          </cell>
          <cell r="U1626" t="str">
            <v>DAMAS SUBURB</v>
          </cell>
          <cell r="V1626" t="str">
            <v/>
          </cell>
          <cell r="W1626" t="str">
            <v/>
          </cell>
          <cell r="X1626" t="str">
            <v/>
          </cell>
          <cell r="Y1626" t="str">
            <v/>
          </cell>
          <cell r="Z1626" t="str">
            <v/>
          </cell>
          <cell r="AA1626" t="str">
            <v/>
          </cell>
          <cell r="AB1626" t="str">
            <v/>
          </cell>
          <cell r="AC1626" t="str">
            <v/>
          </cell>
        </row>
        <row r="1627">
          <cell r="A1627">
            <v>524537</v>
          </cell>
          <cell r="B1627" t="str">
            <v>حلا فرج</v>
          </cell>
          <cell r="C1627" t="str">
            <v>علي</v>
          </cell>
          <cell r="D1627" t="str">
            <v>سميرة</v>
          </cell>
          <cell r="E1627" t="str">
            <v>أنثى</v>
          </cell>
          <cell r="F1627" t="str">
            <v>دمشق</v>
          </cell>
          <cell r="G1627">
            <v>34443</v>
          </cell>
          <cell r="H1627" t="str">
            <v>العربية السورية</v>
          </cell>
          <cell r="I1627" t="str">
            <v>الرابعة</v>
          </cell>
          <cell r="J1627" t="str">
            <v>أدبي</v>
          </cell>
          <cell r="Q1627" t="str">
            <v/>
          </cell>
          <cell r="R1627" t="str">
            <v>HALA FAREJ</v>
          </cell>
          <cell r="S1627" t="str">
            <v>ALI</v>
          </cell>
          <cell r="T1627" t="str">
            <v>SAMIERA</v>
          </cell>
          <cell r="U1627" t="str">
            <v>DAMASCUS</v>
          </cell>
          <cell r="V1627" t="str">
            <v/>
          </cell>
          <cell r="W1627" t="str">
            <v/>
          </cell>
          <cell r="X1627" t="str">
            <v/>
          </cell>
          <cell r="Y1627" t="str">
            <v/>
          </cell>
          <cell r="Z1627" t="str">
            <v/>
          </cell>
          <cell r="AA1627" t="str">
            <v/>
          </cell>
          <cell r="AB1627" t="str">
            <v/>
          </cell>
          <cell r="AC1627" t="str">
            <v/>
          </cell>
        </row>
        <row r="1628">
          <cell r="A1628">
            <v>524539</v>
          </cell>
          <cell r="B1628" t="str">
            <v>حليمه العبدالله الجنيد</v>
          </cell>
          <cell r="C1628" t="str">
            <v>محمد</v>
          </cell>
          <cell r="D1628" t="str">
            <v>سكينه</v>
          </cell>
          <cell r="E1628" t="str">
            <v>أنثى</v>
          </cell>
          <cell r="F1628" t="str">
            <v>الرقة</v>
          </cell>
          <cell r="G1628">
            <v>33192</v>
          </cell>
          <cell r="H1628" t="str">
            <v>العربية السورية</v>
          </cell>
          <cell r="I1628" t="str">
            <v>الثانية</v>
          </cell>
          <cell r="J1628" t="str">
            <v>أدبي</v>
          </cell>
          <cell r="K1628" t="str">
            <v/>
          </cell>
          <cell r="L1628" t="str">
            <v>الرقة</v>
          </cell>
          <cell r="Q1628" t="str">
            <v/>
          </cell>
          <cell r="R1628" t="str">
            <v>halima aljnde</v>
          </cell>
          <cell r="S1628" t="str">
            <v>mohamed</v>
          </cell>
          <cell r="T1628" t="str">
            <v>sokena</v>
          </cell>
          <cell r="U1628" t="str">
            <v>alraka</v>
          </cell>
          <cell r="V1628" t="str">
            <v/>
          </cell>
          <cell r="W1628" t="str">
            <v/>
          </cell>
          <cell r="X1628" t="str">
            <v/>
          </cell>
          <cell r="Y1628" t="str">
            <v/>
          </cell>
          <cell r="Z1628" t="str">
            <v/>
          </cell>
          <cell r="AA1628" t="str">
            <v/>
          </cell>
          <cell r="AB1628" t="str">
            <v/>
          </cell>
          <cell r="AC1628" t="str">
            <v/>
          </cell>
        </row>
        <row r="1629">
          <cell r="A1629">
            <v>524540</v>
          </cell>
          <cell r="B1629" t="str">
            <v>حمده غصن</v>
          </cell>
          <cell r="C1629" t="str">
            <v>محمد</v>
          </cell>
          <cell r="D1629" t="str">
            <v>هاله</v>
          </cell>
          <cell r="E1629" t="str">
            <v>أنثى</v>
          </cell>
          <cell r="F1629" t="str">
            <v>المشرفة</v>
          </cell>
          <cell r="G1629">
            <v>32298</v>
          </cell>
          <cell r="H1629" t="str">
            <v>العربية السورية</v>
          </cell>
          <cell r="I1629" t="str">
            <v>الثالثة</v>
          </cell>
          <cell r="J1629" t="str">
            <v>علمي</v>
          </cell>
          <cell r="K1629" t="str">
            <v/>
          </cell>
          <cell r="Q1629" t="str">
            <v/>
          </cell>
          <cell r="R1629" t="str">
            <v>HAMDA GHSEN</v>
          </cell>
          <cell r="S1629" t="str">
            <v>MOHAMMAD</v>
          </cell>
          <cell r="T1629" t="str">
            <v>HLALA</v>
          </cell>
          <cell r="U1629" t="str">
            <v>DAMASCUS</v>
          </cell>
          <cell r="V1629" t="str">
            <v/>
          </cell>
          <cell r="W1629" t="str">
            <v/>
          </cell>
          <cell r="X1629" t="str">
            <v/>
          </cell>
          <cell r="Y1629" t="str">
            <v/>
          </cell>
          <cell r="Z1629" t="str">
            <v/>
          </cell>
          <cell r="AA1629" t="str">
            <v/>
          </cell>
          <cell r="AB1629" t="str">
            <v/>
          </cell>
          <cell r="AC1629" t="str">
            <v/>
          </cell>
        </row>
        <row r="1630">
          <cell r="A1630">
            <v>524542</v>
          </cell>
          <cell r="B1630" t="str">
            <v>حميده المحمدالعابر</v>
          </cell>
          <cell r="C1630" t="str">
            <v>محمود</v>
          </cell>
          <cell r="D1630" t="str">
            <v>واجد</v>
          </cell>
          <cell r="E1630" t="str">
            <v>أنثى</v>
          </cell>
          <cell r="F1630" t="str">
            <v>بقرص تحتاني</v>
          </cell>
          <cell r="G1630">
            <v>33252</v>
          </cell>
          <cell r="H1630" t="str">
            <v>العربية السورية</v>
          </cell>
          <cell r="I1630" t="str">
            <v>الرابعة</v>
          </cell>
          <cell r="J1630" t="str">
            <v>أدبي</v>
          </cell>
          <cell r="K1630" t="str">
            <v/>
          </cell>
          <cell r="Q1630" t="str">
            <v/>
          </cell>
          <cell r="R1630" t="str">
            <v>HAMEDA ALMOHAMMED ALAABER</v>
          </cell>
          <cell r="S1630" t="str">
            <v>MAHMOUD</v>
          </cell>
          <cell r="T1630" t="str">
            <v>WAJED</v>
          </cell>
          <cell r="U1630" t="str">
            <v>DER EZZOUR</v>
          </cell>
          <cell r="V1630" t="str">
            <v/>
          </cell>
          <cell r="W1630" t="str">
            <v/>
          </cell>
          <cell r="X1630" t="str">
            <v/>
          </cell>
          <cell r="Y1630" t="str">
            <v/>
          </cell>
          <cell r="Z1630" t="str">
            <v/>
          </cell>
          <cell r="AA1630" t="str">
            <v/>
          </cell>
          <cell r="AB1630" t="str">
            <v/>
          </cell>
          <cell r="AC1630" t="str">
            <v/>
          </cell>
        </row>
        <row r="1631">
          <cell r="A1631">
            <v>524546</v>
          </cell>
          <cell r="B1631" t="str">
            <v>حنان العوام</v>
          </cell>
          <cell r="C1631" t="str">
            <v>نواف</v>
          </cell>
          <cell r="D1631" t="str">
            <v>منيره</v>
          </cell>
          <cell r="E1631" t="str">
            <v>أنثى</v>
          </cell>
          <cell r="F1631" t="str">
            <v>دير الزر</v>
          </cell>
          <cell r="G1631">
            <v>26309</v>
          </cell>
          <cell r="H1631" t="str">
            <v>العربية السورية</v>
          </cell>
          <cell r="I1631" t="str">
            <v>الثالثة</v>
          </cell>
          <cell r="J1631" t="str">
            <v>أدبي</v>
          </cell>
          <cell r="L1631" t="str">
            <v>السويداء</v>
          </cell>
          <cell r="Q1631" t="str">
            <v/>
          </cell>
          <cell r="R1631" t="str">
            <v>hanan alawwam</v>
          </cell>
          <cell r="S1631" t="str">
            <v>nawwaf</v>
          </cell>
          <cell r="T1631" t="str">
            <v>monira</v>
          </cell>
          <cell r="U1631" t="str">
            <v>dez alzor</v>
          </cell>
          <cell r="V1631" t="str">
            <v/>
          </cell>
          <cell r="W1631" t="str">
            <v/>
          </cell>
          <cell r="X1631" t="str">
            <v/>
          </cell>
          <cell r="Y1631" t="str">
            <v/>
          </cell>
          <cell r="Z1631" t="str">
            <v/>
          </cell>
          <cell r="AA1631" t="str">
            <v/>
          </cell>
          <cell r="AB1631" t="str">
            <v/>
          </cell>
          <cell r="AC1631" t="str">
            <v/>
          </cell>
        </row>
        <row r="1632">
          <cell r="A1632">
            <v>524548</v>
          </cell>
          <cell r="B1632" t="str">
            <v>حنان القواريط</v>
          </cell>
          <cell r="C1632" t="str">
            <v>جمال</v>
          </cell>
          <cell r="D1632" t="str">
            <v>نجاح</v>
          </cell>
          <cell r="E1632" t="str">
            <v>أنثى</v>
          </cell>
          <cell r="F1632" t="str">
            <v>دمشق</v>
          </cell>
          <cell r="G1632">
            <v>35110</v>
          </cell>
          <cell r="H1632" t="str">
            <v>العربية السورية</v>
          </cell>
          <cell r="I1632" t="str">
            <v>الرابعة حديث</v>
          </cell>
          <cell r="J1632" t="str">
            <v>أدبي</v>
          </cell>
          <cell r="L1632" t="str">
            <v>القنيطرة</v>
          </cell>
          <cell r="Q1632" t="str">
            <v/>
          </cell>
          <cell r="R1632" t="str">
            <v>hanan alkawarit</v>
          </cell>
          <cell r="S1632" t="str">
            <v>jamal</v>
          </cell>
          <cell r="T1632" t="str">
            <v>najah</v>
          </cell>
          <cell r="U1632" t="str">
            <v>damascus</v>
          </cell>
          <cell r="V1632" t="str">
            <v/>
          </cell>
          <cell r="W1632" t="str">
            <v/>
          </cell>
          <cell r="X1632" t="str">
            <v/>
          </cell>
          <cell r="Y1632" t="str">
            <v/>
          </cell>
          <cell r="Z1632" t="str">
            <v/>
          </cell>
          <cell r="AA1632" t="str">
            <v/>
          </cell>
          <cell r="AB1632" t="str">
            <v/>
          </cell>
          <cell r="AC1632" t="str">
            <v/>
          </cell>
        </row>
        <row r="1633">
          <cell r="A1633">
            <v>524549</v>
          </cell>
          <cell r="B1633" t="str">
            <v>حنان الكويفي</v>
          </cell>
          <cell r="C1633" t="str">
            <v>أمجد</v>
          </cell>
          <cell r="D1633" t="str">
            <v>مناهل</v>
          </cell>
          <cell r="E1633" t="str">
            <v>أنثى</v>
          </cell>
          <cell r="F1633" t="str">
            <v>زبداني</v>
          </cell>
          <cell r="G1633">
            <v>35545</v>
          </cell>
          <cell r="H1633" t="str">
            <v>العربية السورية</v>
          </cell>
          <cell r="I1633" t="str">
            <v>الثانية</v>
          </cell>
          <cell r="J1633" t="str">
            <v>علمي</v>
          </cell>
          <cell r="K1633">
            <v>2015</v>
          </cell>
          <cell r="Q1633" t="str">
            <v/>
          </cell>
          <cell r="R1633" t="str">
            <v>HANAN ALKWEFE</v>
          </cell>
          <cell r="S1633" t="str">
            <v>AMJAD</v>
          </cell>
          <cell r="T1633" t="str">
            <v>MANAHEL</v>
          </cell>
          <cell r="U1633" t="str">
            <v>DAMASCUS</v>
          </cell>
          <cell r="V1633" t="str">
            <v/>
          </cell>
          <cell r="W1633" t="str">
            <v/>
          </cell>
          <cell r="X1633" t="str">
            <v/>
          </cell>
          <cell r="Y1633" t="str">
            <v/>
          </cell>
          <cell r="Z1633" t="str">
            <v/>
          </cell>
          <cell r="AA1633" t="str">
            <v/>
          </cell>
          <cell r="AB1633" t="str">
            <v/>
          </cell>
          <cell r="AC1633" t="str">
            <v/>
          </cell>
        </row>
        <row r="1634">
          <cell r="A1634">
            <v>524551</v>
          </cell>
          <cell r="B1634" t="str">
            <v>حنان أحمد</v>
          </cell>
          <cell r="C1634" t="str">
            <v>جميل</v>
          </cell>
          <cell r="D1634" t="str">
            <v>نبيها</v>
          </cell>
          <cell r="E1634" t="str">
            <v>أنثى</v>
          </cell>
          <cell r="F1634" t="str">
            <v>دمشق</v>
          </cell>
          <cell r="G1634">
            <v>28717</v>
          </cell>
          <cell r="H1634" t="str">
            <v>العربية السورية</v>
          </cell>
          <cell r="I1634" t="str">
            <v>الثانية</v>
          </cell>
          <cell r="J1634" t="str">
            <v>أدبي</v>
          </cell>
          <cell r="L1634" t="str">
            <v>اللاذقية</v>
          </cell>
          <cell r="Q1634" t="str">
            <v/>
          </cell>
          <cell r="R1634" t="str">
            <v>HANAN AHMAD</v>
          </cell>
          <cell r="S1634" t="str">
            <v>JAMEL</v>
          </cell>
          <cell r="T1634" t="str">
            <v>NABEHA</v>
          </cell>
          <cell r="U1634" t="str">
            <v>DAMASCUS</v>
          </cell>
          <cell r="V1634" t="str">
            <v/>
          </cell>
          <cell r="W1634" t="str">
            <v/>
          </cell>
          <cell r="X1634" t="str">
            <v/>
          </cell>
          <cell r="Y1634" t="str">
            <v/>
          </cell>
          <cell r="Z1634" t="str">
            <v/>
          </cell>
          <cell r="AA1634" t="str">
            <v/>
          </cell>
          <cell r="AB1634" t="str">
            <v/>
          </cell>
          <cell r="AC1634" t="str">
            <v/>
          </cell>
        </row>
        <row r="1635">
          <cell r="A1635">
            <v>524554</v>
          </cell>
          <cell r="B1635" t="str">
            <v>حنان حماد</v>
          </cell>
          <cell r="C1635" t="str">
            <v>محمد جوهر</v>
          </cell>
          <cell r="D1635" t="str">
            <v>ثناء</v>
          </cell>
          <cell r="E1635" t="str">
            <v>أنثى</v>
          </cell>
          <cell r="F1635" t="str">
            <v>ببيلا</v>
          </cell>
          <cell r="G1635">
            <v>36161</v>
          </cell>
          <cell r="H1635" t="str">
            <v>العربية السورية</v>
          </cell>
          <cell r="I1635" t="str">
            <v>الثالثة</v>
          </cell>
          <cell r="J1635" t="str">
            <v>فنون نسوية</v>
          </cell>
          <cell r="K1635">
            <v>2017</v>
          </cell>
          <cell r="Q1635" t="str">
            <v/>
          </cell>
          <cell r="R1635" t="str">
            <v>Hanan Hamad</v>
          </cell>
          <cell r="S1635" t="str">
            <v>Mohmad Johar</v>
          </cell>
          <cell r="T1635" t="str">
            <v>Thnaa</v>
          </cell>
          <cell r="U1635" t="str">
            <v>Babla</v>
          </cell>
          <cell r="V1635" t="str">
            <v/>
          </cell>
          <cell r="W1635" t="str">
            <v/>
          </cell>
          <cell r="X1635" t="str">
            <v/>
          </cell>
          <cell r="Y1635" t="str">
            <v/>
          </cell>
          <cell r="Z1635" t="str">
            <v/>
          </cell>
          <cell r="AA1635" t="str">
            <v/>
          </cell>
          <cell r="AB1635" t="str">
            <v/>
          </cell>
          <cell r="AC1635" t="str">
            <v/>
          </cell>
        </row>
        <row r="1636">
          <cell r="A1636">
            <v>524555</v>
          </cell>
          <cell r="B1636" t="str">
            <v>حنان رضوان</v>
          </cell>
          <cell r="C1636" t="str">
            <v>نجيب</v>
          </cell>
          <cell r="D1636" t="str">
            <v>افرنجيه</v>
          </cell>
          <cell r="E1636" t="str">
            <v>أنثى</v>
          </cell>
          <cell r="F1636" t="str">
            <v>السويداء</v>
          </cell>
          <cell r="G1636" t="str">
            <v>12/26/1967</v>
          </cell>
          <cell r="H1636" t="str">
            <v>العربية السورية</v>
          </cell>
          <cell r="I1636" t="str">
            <v>الرابعة</v>
          </cell>
          <cell r="J1636" t="str">
            <v>علمي</v>
          </cell>
          <cell r="K1636" t="str">
            <v>1986</v>
          </cell>
          <cell r="L1636" t="str">
            <v>السويداء</v>
          </cell>
          <cell r="Q1636" t="str">
            <v/>
          </cell>
          <cell r="R1636" t="str">
            <v>hanan radwan</v>
          </cell>
          <cell r="S1636" t="str">
            <v>najib</v>
          </cell>
          <cell r="T1636" t="str">
            <v>efranjiah</v>
          </cell>
          <cell r="U1636" t="str">
            <v>swaida</v>
          </cell>
          <cell r="V1636" t="str">
            <v/>
          </cell>
          <cell r="W1636" t="str">
            <v/>
          </cell>
          <cell r="X1636" t="str">
            <v/>
          </cell>
          <cell r="Y1636" t="str">
            <v/>
          </cell>
          <cell r="Z1636" t="str">
            <v/>
          </cell>
          <cell r="AA1636" t="str">
            <v/>
          </cell>
          <cell r="AB1636" t="str">
            <v/>
          </cell>
          <cell r="AC1636" t="str">
            <v/>
          </cell>
        </row>
        <row r="1637">
          <cell r="A1637">
            <v>524556</v>
          </cell>
          <cell r="B1637" t="str">
            <v>حنان صالح</v>
          </cell>
          <cell r="C1637" t="str">
            <v>عادل</v>
          </cell>
          <cell r="D1637" t="str">
            <v>زهر</v>
          </cell>
          <cell r="E1637" t="str">
            <v>أنثى</v>
          </cell>
          <cell r="F1637" t="str">
            <v>دمشق</v>
          </cell>
          <cell r="G1637">
            <v>29029</v>
          </cell>
          <cell r="H1637" t="str">
            <v>العربية السورية</v>
          </cell>
          <cell r="I1637" t="str">
            <v>الثالثة</v>
          </cell>
          <cell r="J1637" t="str">
            <v>أدبي</v>
          </cell>
          <cell r="K1637" t="str">
            <v/>
          </cell>
          <cell r="Q1637" t="str">
            <v/>
          </cell>
          <cell r="R1637" t="str">
            <v>HANAN SALEH</v>
          </cell>
          <cell r="S1637" t="str">
            <v>ADEL</v>
          </cell>
          <cell r="T1637" t="str">
            <v>ZAHER</v>
          </cell>
          <cell r="U1637" t="str">
            <v>DAMASCUS</v>
          </cell>
          <cell r="V1637" t="str">
            <v/>
          </cell>
          <cell r="W1637" t="str">
            <v/>
          </cell>
          <cell r="X1637" t="str">
            <v/>
          </cell>
          <cell r="Y1637" t="str">
            <v/>
          </cell>
          <cell r="Z1637" t="str">
            <v/>
          </cell>
          <cell r="AA1637" t="str">
            <v/>
          </cell>
          <cell r="AB1637" t="str">
            <v/>
          </cell>
          <cell r="AC1637" t="str">
            <v/>
          </cell>
        </row>
        <row r="1638">
          <cell r="A1638">
            <v>524557</v>
          </cell>
          <cell r="B1638" t="str">
            <v>حنان لطفي</v>
          </cell>
          <cell r="C1638" t="str">
            <v>اسعد</v>
          </cell>
          <cell r="D1638" t="str">
            <v>نعمات</v>
          </cell>
          <cell r="E1638" t="str">
            <v>أنثى</v>
          </cell>
          <cell r="F1638" t="str">
            <v>دمشق</v>
          </cell>
          <cell r="G1638">
            <v>29574</v>
          </cell>
          <cell r="H1638" t="str">
            <v>العربية السورية</v>
          </cell>
          <cell r="I1638" t="str">
            <v>الثالثة</v>
          </cell>
          <cell r="J1638" t="str">
            <v>فنون نسوية</v>
          </cell>
        </row>
        <row r="1639">
          <cell r="A1639">
            <v>524558</v>
          </cell>
          <cell r="B1639" t="str">
            <v>حنان ملاعب</v>
          </cell>
          <cell r="C1639" t="str">
            <v>سهيل</v>
          </cell>
          <cell r="D1639" t="str">
            <v>وفاء</v>
          </cell>
          <cell r="E1639" t="str">
            <v>أنثى</v>
          </cell>
          <cell r="F1639" t="str">
            <v>عاليه</v>
          </cell>
          <cell r="G1639">
            <v>32076</v>
          </cell>
          <cell r="H1639" t="str">
            <v>العربية السورية</v>
          </cell>
          <cell r="I1639" t="str">
            <v>الثالثة</v>
          </cell>
          <cell r="J1639" t="str">
            <v>فنون نسوية</v>
          </cell>
          <cell r="K1639">
            <v>2005</v>
          </cell>
          <cell r="Q1639" t="str">
            <v/>
          </cell>
          <cell r="R1639" t="str">
            <v>Hanan Malaeb</v>
          </cell>
          <cell r="S1639" t="str">
            <v>Sohil</v>
          </cell>
          <cell r="T1639" t="str">
            <v>Wafaa</v>
          </cell>
          <cell r="U1639" t="str">
            <v>Jaramana</v>
          </cell>
          <cell r="V1639" t="str">
            <v/>
          </cell>
          <cell r="W1639" t="str">
            <v/>
          </cell>
          <cell r="X1639" t="str">
            <v/>
          </cell>
          <cell r="Y1639" t="str">
            <v/>
          </cell>
          <cell r="Z1639" t="str">
            <v/>
          </cell>
          <cell r="AA1639" t="str">
            <v/>
          </cell>
          <cell r="AB1639" t="str">
            <v/>
          </cell>
          <cell r="AC1639" t="str">
            <v/>
          </cell>
        </row>
        <row r="1640">
          <cell r="A1640">
            <v>524561</v>
          </cell>
          <cell r="B1640" t="str">
            <v>حنين النجار</v>
          </cell>
          <cell r="C1640" t="str">
            <v>محمد عدنان</v>
          </cell>
          <cell r="D1640" t="str">
            <v>هيفاء</v>
          </cell>
          <cell r="E1640" t="str">
            <v>أنثى</v>
          </cell>
          <cell r="F1640" t="str">
            <v xml:space="preserve">دمشق </v>
          </cell>
          <cell r="H1640" t="str">
            <v>الفلسطينية السورية</v>
          </cell>
          <cell r="I1640" t="str">
            <v>الثالثة</v>
          </cell>
          <cell r="J1640" t="str">
            <v>علمي</v>
          </cell>
          <cell r="K1640">
            <v>2009</v>
          </cell>
          <cell r="L1640" t="str">
            <v>درعا</v>
          </cell>
        </row>
        <row r="1641">
          <cell r="A1641">
            <v>524562</v>
          </cell>
          <cell r="B1641" t="str">
            <v>حنين دالي</v>
          </cell>
          <cell r="C1641" t="str">
            <v>رياض</v>
          </cell>
          <cell r="D1641" t="str">
            <v>بديعه</v>
          </cell>
          <cell r="E1641" t="str">
            <v>أنثى</v>
          </cell>
          <cell r="F1641" t="str">
            <v>نيصاف</v>
          </cell>
          <cell r="G1641">
            <v>34943</v>
          </cell>
          <cell r="H1641" t="str">
            <v>العربية السورية</v>
          </cell>
          <cell r="I1641" t="str">
            <v>الثانية</v>
          </cell>
          <cell r="J1641" t="str">
            <v>أدبي</v>
          </cell>
          <cell r="Q1641" t="str">
            <v/>
          </cell>
          <cell r="R1641" t="str">
            <v>HA\NEN DALEE</v>
          </cell>
          <cell r="S1641" t="str">
            <v>READ</v>
          </cell>
          <cell r="T1641" t="str">
            <v>BADEHA</v>
          </cell>
          <cell r="U1641" t="str">
            <v>DAMASCUS</v>
          </cell>
          <cell r="V1641" t="str">
            <v/>
          </cell>
          <cell r="W1641" t="str">
            <v/>
          </cell>
          <cell r="X1641" t="str">
            <v/>
          </cell>
          <cell r="Y1641" t="str">
            <v/>
          </cell>
          <cell r="Z1641" t="str">
            <v/>
          </cell>
          <cell r="AA1641" t="str">
            <v/>
          </cell>
          <cell r="AB1641" t="str">
            <v/>
          </cell>
          <cell r="AC1641" t="str">
            <v/>
          </cell>
        </row>
        <row r="1642">
          <cell r="A1642">
            <v>524564</v>
          </cell>
          <cell r="B1642" t="str">
            <v>حنين سلامه</v>
          </cell>
          <cell r="C1642" t="str">
            <v>ايمن</v>
          </cell>
          <cell r="D1642" t="str">
            <v>مريم</v>
          </cell>
          <cell r="E1642" t="str">
            <v>أنثى</v>
          </cell>
          <cell r="F1642" t="str">
            <v>سلميه</v>
          </cell>
          <cell r="G1642">
            <v>35921</v>
          </cell>
          <cell r="H1642" t="str">
            <v>العربية السورية</v>
          </cell>
          <cell r="I1642" t="str">
            <v>الاولى</v>
          </cell>
          <cell r="J1642" t="str">
            <v>ادبي</v>
          </cell>
        </row>
        <row r="1643">
          <cell r="A1643">
            <v>524565</v>
          </cell>
          <cell r="B1643" t="str">
            <v>حنين علي</v>
          </cell>
          <cell r="C1643" t="str">
            <v>حارس</v>
          </cell>
          <cell r="D1643" t="str">
            <v>اسيا</v>
          </cell>
          <cell r="E1643" t="str">
            <v>أنثى</v>
          </cell>
          <cell r="F1643" t="str">
            <v>نبع الطيب</v>
          </cell>
          <cell r="G1643">
            <v>36535</v>
          </cell>
          <cell r="H1643" t="str">
            <v>العربية السورية</v>
          </cell>
          <cell r="I1643" t="str">
            <v>الرابعة</v>
          </cell>
          <cell r="J1643" t="str">
            <v>أدبي</v>
          </cell>
          <cell r="K1643" t="str">
            <v/>
          </cell>
          <cell r="Q1643" t="str">
            <v/>
          </cell>
          <cell r="R1643" t="str">
            <v>HANEN ALI</v>
          </cell>
          <cell r="S1643" t="str">
            <v>HARES</v>
          </cell>
          <cell r="T1643" t="str">
            <v>ASIA</v>
          </cell>
          <cell r="U1643" t="str">
            <v>DAMASCUS</v>
          </cell>
          <cell r="V1643" t="str">
            <v/>
          </cell>
          <cell r="W1643" t="str">
            <v/>
          </cell>
          <cell r="X1643" t="str">
            <v/>
          </cell>
          <cell r="Y1643" t="str">
            <v/>
          </cell>
          <cell r="Z1643" t="str">
            <v/>
          </cell>
          <cell r="AA1643" t="str">
            <v/>
          </cell>
          <cell r="AB1643" t="str">
            <v/>
          </cell>
          <cell r="AC1643" t="str">
            <v/>
          </cell>
        </row>
        <row r="1644">
          <cell r="A1644">
            <v>524568</v>
          </cell>
          <cell r="B1644" t="str">
            <v>حياة المحروس</v>
          </cell>
          <cell r="C1644" t="str">
            <v>نبيل</v>
          </cell>
          <cell r="D1644" t="str">
            <v>هدى</v>
          </cell>
          <cell r="E1644" t="str">
            <v>أنثى</v>
          </cell>
          <cell r="F1644" t="str">
            <v>جديدة عرطوز</v>
          </cell>
          <cell r="G1644">
            <v>34510</v>
          </cell>
          <cell r="H1644" t="str">
            <v>العربية السورية</v>
          </cell>
          <cell r="I1644" t="str">
            <v>الثانية</v>
          </cell>
          <cell r="J1644" t="str">
            <v>فنون نسوية</v>
          </cell>
          <cell r="K1644">
            <v>2012</v>
          </cell>
          <cell r="Q1644" t="str">
            <v/>
          </cell>
          <cell r="R1644" t="str">
            <v>HAYAT ALMHROUS</v>
          </cell>
          <cell r="S1644" t="str">
            <v>NABIEL</v>
          </cell>
          <cell r="T1644" t="str">
            <v>HUDA</v>
          </cell>
          <cell r="U1644" t="str">
            <v>DAMASCUS</v>
          </cell>
          <cell r="V1644" t="str">
            <v/>
          </cell>
          <cell r="W1644" t="str">
            <v/>
          </cell>
          <cell r="X1644" t="str">
            <v/>
          </cell>
          <cell r="Y1644" t="str">
            <v/>
          </cell>
          <cell r="Z1644" t="str">
            <v/>
          </cell>
          <cell r="AA1644" t="str">
            <v/>
          </cell>
          <cell r="AB1644" t="str">
            <v/>
          </cell>
          <cell r="AC1644" t="str">
            <v/>
          </cell>
        </row>
        <row r="1645">
          <cell r="A1645">
            <v>524571</v>
          </cell>
          <cell r="B1645" t="str">
            <v>ختام نداف</v>
          </cell>
          <cell r="C1645" t="str">
            <v>مصطفى</v>
          </cell>
          <cell r="D1645" t="str">
            <v>سميرة</v>
          </cell>
          <cell r="E1645" t="str">
            <v>انثى</v>
          </cell>
          <cell r="F1645" t="str">
            <v>اللاذقية</v>
          </cell>
          <cell r="G1645">
            <v>30721</v>
          </cell>
          <cell r="H1645" t="str">
            <v>العربية السورية</v>
          </cell>
          <cell r="I1645" t="str">
            <v>الرابعة</v>
          </cell>
          <cell r="J1645" t="str">
            <v>ادبي</v>
          </cell>
          <cell r="L1645" t="str">
            <v>اللاذقية</v>
          </cell>
        </row>
        <row r="1646">
          <cell r="A1646">
            <v>524580</v>
          </cell>
          <cell r="B1646" t="str">
            <v>خلود دياب</v>
          </cell>
          <cell r="C1646" t="str">
            <v>محمد معتز</v>
          </cell>
          <cell r="D1646" t="str">
            <v>اماني</v>
          </cell>
          <cell r="E1646" t="str">
            <v>أنثى</v>
          </cell>
          <cell r="F1646" t="str">
            <v>قبر الست</v>
          </cell>
          <cell r="G1646">
            <v>36394</v>
          </cell>
          <cell r="H1646" t="str">
            <v>العربية السورية</v>
          </cell>
          <cell r="I1646" t="str">
            <v>الثالثة</v>
          </cell>
          <cell r="J1646" t="str">
            <v>فنون نسوية</v>
          </cell>
          <cell r="K1646">
            <v>2017</v>
          </cell>
          <cell r="Q1646" t="str">
            <v/>
          </cell>
          <cell r="R1646" t="str">
            <v>KHOLOD DEAB</v>
          </cell>
          <cell r="S1646" t="str">
            <v>MHD MOUTAZ</v>
          </cell>
          <cell r="T1646" t="str">
            <v>AMANI</v>
          </cell>
          <cell r="U1646" t="str">
            <v>DAMASCUS</v>
          </cell>
          <cell r="V1646" t="str">
            <v/>
          </cell>
          <cell r="W1646" t="str">
            <v/>
          </cell>
          <cell r="X1646" t="str">
            <v/>
          </cell>
          <cell r="Y1646" t="str">
            <v/>
          </cell>
          <cell r="Z1646" t="str">
            <v/>
          </cell>
          <cell r="AA1646" t="str">
            <v/>
          </cell>
          <cell r="AB1646" t="str">
            <v/>
          </cell>
          <cell r="AC1646" t="str">
            <v/>
          </cell>
        </row>
        <row r="1647">
          <cell r="A1647">
            <v>524583</v>
          </cell>
          <cell r="B1647" t="str">
            <v>خلود غميض</v>
          </cell>
          <cell r="C1647" t="str">
            <v>موفق</v>
          </cell>
          <cell r="D1647" t="str">
            <v>رائده</v>
          </cell>
          <cell r="E1647" t="str">
            <v>أنثى</v>
          </cell>
          <cell r="F1647" t="str">
            <v>دمشق</v>
          </cell>
          <cell r="G1647" t="str">
            <v>10/18/1983</v>
          </cell>
          <cell r="H1647" t="str">
            <v>العربية السورية</v>
          </cell>
          <cell r="I1647" t="str">
            <v>الثانية</v>
          </cell>
          <cell r="J1647" t="str">
            <v>أدبي</v>
          </cell>
          <cell r="K1647" t="str">
            <v>2002</v>
          </cell>
          <cell r="L1647" t="str">
            <v/>
          </cell>
          <cell r="Q1647" t="str">
            <v/>
          </cell>
          <cell r="R1647" t="str">
            <v>KHOLOD GHMED</v>
          </cell>
          <cell r="S1647" t="str">
            <v>MOUFAQ</v>
          </cell>
          <cell r="T1647" t="str">
            <v>RAEDA</v>
          </cell>
          <cell r="U1647" t="str">
            <v>DAMASCUS</v>
          </cell>
          <cell r="V1647" t="str">
            <v/>
          </cell>
          <cell r="W1647" t="str">
            <v/>
          </cell>
          <cell r="X1647" t="str">
            <v/>
          </cell>
          <cell r="Y1647" t="str">
            <v/>
          </cell>
          <cell r="Z1647" t="str">
            <v/>
          </cell>
          <cell r="AA1647" t="str">
            <v/>
          </cell>
          <cell r="AB1647" t="str">
            <v/>
          </cell>
          <cell r="AC1647" t="str">
            <v/>
          </cell>
        </row>
        <row r="1648">
          <cell r="A1648">
            <v>524590</v>
          </cell>
          <cell r="B1648" t="str">
            <v>خوله شعيريه</v>
          </cell>
          <cell r="C1648" t="str">
            <v>حمادة</v>
          </cell>
          <cell r="D1648" t="str">
            <v>مريم</v>
          </cell>
          <cell r="E1648" t="str">
            <v>أنثى</v>
          </cell>
          <cell r="F1648" t="str">
            <v>دمشق</v>
          </cell>
          <cell r="G1648">
            <v>31230</v>
          </cell>
          <cell r="H1648" t="str">
            <v>العربية السورية</v>
          </cell>
          <cell r="I1648" t="str">
            <v>الرابعة</v>
          </cell>
          <cell r="J1648" t="str">
            <v>أدبي</v>
          </cell>
          <cell r="K1648" t="str">
            <v/>
          </cell>
          <cell r="Q1648" t="str">
            <v/>
          </cell>
          <cell r="R1648" t="str">
            <v>KHAWLA SHAERIA</v>
          </cell>
          <cell r="S1648" t="str">
            <v>HAMADA</v>
          </cell>
          <cell r="T1648" t="str">
            <v>MARIAM</v>
          </cell>
          <cell r="U1648" t="str">
            <v>DAMASCUS</v>
          </cell>
          <cell r="V1648" t="str">
            <v/>
          </cell>
          <cell r="W1648" t="str">
            <v/>
          </cell>
          <cell r="X1648" t="str">
            <v/>
          </cell>
          <cell r="Y1648" t="str">
            <v/>
          </cell>
          <cell r="Z1648" t="str">
            <v/>
          </cell>
          <cell r="AA1648" t="str">
            <v/>
          </cell>
          <cell r="AB1648" t="str">
            <v/>
          </cell>
          <cell r="AC1648" t="str">
            <v/>
          </cell>
        </row>
        <row r="1649">
          <cell r="A1649">
            <v>524591</v>
          </cell>
          <cell r="B1649" t="str">
            <v>خيريه المطلق</v>
          </cell>
          <cell r="C1649" t="str">
            <v>محمد</v>
          </cell>
          <cell r="D1649" t="str">
            <v>حياة</v>
          </cell>
          <cell r="E1649" t="str">
            <v>أنثى</v>
          </cell>
          <cell r="F1649" t="str">
            <v>درعا</v>
          </cell>
          <cell r="G1649">
            <v>31929</v>
          </cell>
          <cell r="H1649" t="str">
            <v>العربية السورية</v>
          </cell>
          <cell r="I1649" t="str">
            <v>الرابعة</v>
          </cell>
          <cell r="J1649" t="str">
            <v>أدبي</v>
          </cell>
          <cell r="Q1649" t="str">
            <v/>
          </cell>
          <cell r="R1649" t="str">
            <v>KHIEREA ALMOUTLAK</v>
          </cell>
          <cell r="S1649" t="str">
            <v>MOHAMMAD</v>
          </cell>
          <cell r="T1649" t="str">
            <v>HAYAT</v>
          </cell>
          <cell r="U1649" t="str">
            <v>DARAA</v>
          </cell>
          <cell r="V1649" t="str">
            <v/>
          </cell>
          <cell r="W1649" t="str">
            <v/>
          </cell>
          <cell r="X1649" t="str">
            <v/>
          </cell>
          <cell r="Y1649" t="str">
            <v/>
          </cell>
          <cell r="Z1649" t="str">
            <v/>
          </cell>
          <cell r="AA1649" t="str">
            <v/>
          </cell>
          <cell r="AB1649" t="str">
            <v/>
          </cell>
          <cell r="AC1649" t="str">
            <v/>
          </cell>
        </row>
        <row r="1650">
          <cell r="A1650">
            <v>524593</v>
          </cell>
          <cell r="B1650" t="str">
            <v>دارين دحلة</v>
          </cell>
          <cell r="C1650" t="str">
            <v>منصور</v>
          </cell>
          <cell r="D1650" t="str">
            <v>ديبه</v>
          </cell>
          <cell r="E1650" t="str">
            <v>أنثى</v>
          </cell>
          <cell r="F1650" t="str">
            <v>دمشق</v>
          </cell>
          <cell r="G1650">
            <v>36161</v>
          </cell>
          <cell r="H1650" t="str">
            <v>العربية السورية</v>
          </cell>
          <cell r="I1650" t="str">
            <v>الرابعة</v>
          </cell>
          <cell r="J1650" t="str">
            <v>علمي</v>
          </cell>
          <cell r="K1650" t="str">
            <v/>
          </cell>
          <cell r="Q1650" t="str">
            <v/>
          </cell>
          <cell r="R1650" t="str">
            <v>Dareen Nahla</v>
          </cell>
          <cell r="S1650" t="str">
            <v>Mansor</v>
          </cell>
          <cell r="T1650" t="str">
            <v>Deba</v>
          </cell>
          <cell r="U1650" t="str">
            <v>Damascus</v>
          </cell>
          <cell r="V1650" t="str">
            <v/>
          </cell>
          <cell r="W1650" t="str">
            <v/>
          </cell>
          <cell r="X1650" t="str">
            <v/>
          </cell>
          <cell r="Y1650" t="str">
            <v/>
          </cell>
          <cell r="Z1650" t="str">
            <v/>
          </cell>
          <cell r="AA1650" t="str">
            <v/>
          </cell>
          <cell r="AB1650" t="str">
            <v/>
          </cell>
          <cell r="AC1650" t="str">
            <v/>
          </cell>
        </row>
        <row r="1651">
          <cell r="A1651">
            <v>524599</v>
          </cell>
          <cell r="B1651" t="str">
            <v>دالين الاسود</v>
          </cell>
          <cell r="C1651" t="str">
            <v>مالك</v>
          </cell>
          <cell r="D1651" t="str">
            <v>اميمه</v>
          </cell>
          <cell r="E1651" t="str">
            <v>أنثى</v>
          </cell>
          <cell r="F1651" t="str">
            <v>طرطوس</v>
          </cell>
          <cell r="G1651">
            <v>30682</v>
          </cell>
          <cell r="H1651" t="str">
            <v>العربية السورية</v>
          </cell>
          <cell r="I1651" t="str">
            <v>الثالثة</v>
          </cell>
          <cell r="J1651" t="str">
            <v>فنون نسوية</v>
          </cell>
          <cell r="K1651">
            <v>2004</v>
          </cell>
        </row>
        <row r="1652">
          <cell r="A1652">
            <v>524600</v>
          </cell>
          <cell r="B1652" t="str">
            <v>دانا محمد</v>
          </cell>
          <cell r="C1652" t="str">
            <v>محمد</v>
          </cell>
          <cell r="D1652" t="str">
            <v>اسيه</v>
          </cell>
          <cell r="E1652" t="str">
            <v>أنثى</v>
          </cell>
          <cell r="F1652" t="str">
            <v>دمشق</v>
          </cell>
          <cell r="G1652">
            <v>30767</v>
          </cell>
          <cell r="H1652" t="str">
            <v>العربية السورية</v>
          </cell>
          <cell r="I1652" t="str">
            <v>الرابعة</v>
          </cell>
          <cell r="J1652" t="str">
            <v>أدبي</v>
          </cell>
          <cell r="L1652" t="str">
            <v>القنيطرة</v>
          </cell>
          <cell r="Q1652" t="str">
            <v/>
          </cell>
          <cell r="R1652" t="str">
            <v>DANA MOHAMMED</v>
          </cell>
          <cell r="S1652" t="str">
            <v>MOHAMMED</v>
          </cell>
          <cell r="T1652" t="str">
            <v>ASIA</v>
          </cell>
          <cell r="U1652" t="str">
            <v>DAMASCUS</v>
          </cell>
          <cell r="V1652" t="str">
            <v/>
          </cell>
          <cell r="W1652" t="str">
            <v/>
          </cell>
          <cell r="X1652" t="str">
            <v/>
          </cell>
          <cell r="Y1652" t="str">
            <v/>
          </cell>
          <cell r="Z1652" t="str">
            <v/>
          </cell>
          <cell r="AA1652" t="str">
            <v/>
          </cell>
          <cell r="AB1652" t="str">
            <v/>
          </cell>
          <cell r="AC1652" t="str">
            <v/>
          </cell>
        </row>
        <row r="1653">
          <cell r="A1653">
            <v>524601</v>
          </cell>
          <cell r="B1653" t="str">
            <v>دانه سليك</v>
          </cell>
          <cell r="C1653" t="str">
            <v>ابراهيم</v>
          </cell>
          <cell r="D1653" t="str">
            <v>امل</v>
          </cell>
          <cell r="E1653" t="str">
            <v>أنثى</v>
          </cell>
          <cell r="F1653" t="str">
            <v>دوما</v>
          </cell>
          <cell r="G1653">
            <v>34702</v>
          </cell>
          <cell r="H1653" t="str">
            <v>العربية السورية</v>
          </cell>
          <cell r="I1653" t="str">
            <v>الثالثة</v>
          </cell>
          <cell r="J1653" t="str">
            <v>علمي</v>
          </cell>
          <cell r="K1653">
            <v>2012</v>
          </cell>
          <cell r="Q1653" t="str">
            <v/>
          </cell>
          <cell r="R1653" t="str">
            <v>DANA SLEK</v>
          </cell>
          <cell r="S1653" t="str">
            <v>EBRAHEEM</v>
          </cell>
          <cell r="T1653" t="str">
            <v>AMAL</v>
          </cell>
          <cell r="U1653" t="str">
            <v>DAMASCUS</v>
          </cell>
          <cell r="V1653" t="str">
            <v/>
          </cell>
          <cell r="W1653" t="str">
            <v/>
          </cell>
          <cell r="X1653" t="str">
            <v/>
          </cell>
          <cell r="Y1653" t="str">
            <v/>
          </cell>
          <cell r="Z1653" t="str">
            <v/>
          </cell>
          <cell r="AA1653" t="str">
            <v/>
          </cell>
          <cell r="AB1653" t="str">
            <v/>
          </cell>
          <cell r="AC1653" t="str">
            <v/>
          </cell>
        </row>
        <row r="1654">
          <cell r="A1654">
            <v>524602</v>
          </cell>
          <cell r="B1654" t="str">
            <v>دانيا السكران</v>
          </cell>
          <cell r="C1654" t="str">
            <v>خالد</v>
          </cell>
          <cell r="D1654" t="str">
            <v>مريم</v>
          </cell>
          <cell r="E1654" t="str">
            <v>أنثى</v>
          </cell>
          <cell r="F1654" t="str">
            <v>الكسوة</v>
          </cell>
          <cell r="G1654">
            <v>35435</v>
          </cell>
          <cell r="H1654" t="str">
            <v>العربية السورية</v>
          </cell>
          <cell r="I1654" t="str">
            <v>الثانية</v>
          </cell>
          <cell r="J1654" t="str">
            <v>علمي</v>
          </cell>
          <cell r="K1654" t="str">
            <v/>
          </cell>
          <cell r="Q1654" t="str">
            <v/>
          </cell>
          <cell r="R1654" t="str">
            <v>Dania AlSakran</v>
          </cell>
          <cell r="S1654" t="str">
            <v>Khaled</v>
          </cell>
          <cell r="T1654" t="str">
            <v>Mariam</v>
          </cell>
          <cell r="U1654" t="str">
            <v>AlKiswa</v>
          </cell>
          <cell r="V1654" t="str">
            <v/>
          </cell>
          <cell r="W1654" t="str">
            <v/>
          </cell>
          <cell r="X1654" t="str">
            <v/>
          </cell>
          <cell r="Y1654" t="str">
            <v/>
          </cell>
          <cell r="Z1654" t="str">
            <v/>
          </cell>
          <cell r="AA1654" t="str">
            <v/>
          </cell>
          <cell r="AB1654" t="str">
            <v/>
          </cell>
          <cell r="AC1654" t="str">
            <v/>
          </cell>
        </row>
        <row r="1655">
          <cell r="A1655">
            <v>524604</v>
          </cell>
          <cell r="B1655" t="str">
            <v>دانيا خلوف</v>
          </cell>
          <cell r="C1655" t="str">
            <v>محمد</v>
          </cell>
          <cell r="D1655" t="str">
            <v>سعده</v>
          </cell>
          <cell r="E1655" t="str">
            <v>أنثى</v>
          </cell>
          <cell r="F1655" t="str">
            <v>دمشق</v>
          </cell>
          <cell r="G1655">
            <v>33605</v>
          </cell>
          <cell r="H1655" t="str">
            <v>العربية السورية</v>
          </cell>
          <cell r="I1655" t="str">
            <v>الرابعة</v>
          </cell>
          <cell r="J1655" t="str">
            <v>أدبي</v>
          </cell>
          <cell r="K1655" t="str">
            <v/>
          </cell>
          <cell r="Q1655" t="str">
            <v/>
          </cell>
          <cell r="R1655" t="str">
            <v>dania khalof</v>
          </cell>
          <cell r="S1655" t="str">
            <v>mohamad</v>
          </cell>
          <cell r="T1655" t="str">
            <v>saeda</v>
          </cell>
          <cell r="U1655" t="str">
            <v>damascus</v>
          </cell>
          <cell r="V1655" t="str">
            <v/>
          </cell>
          <cell r="W1655" t="str">
            <v/>
          </cell>
          <cell r="X1655" t="str">
            <v/>
          </cell>
          <cell r="Y1655" t="str">
            <v/>
          </cell>
          <cell r="Z1655" t="str">
            <v/>
          </cell>
          <cell r="AA1655" t="str">
            <v/>
          </cell>
          <cell r="AB1655" t="str">
            <v/>
          </cell>
          <cell r="AC1655" t="str">
            <v/>
          </cell>
        </row>
        <row r="1656">
          <cell r="A1656">
            <v>524606</v>
          </cell>
          <cell r="B1656" t="str">
            <v>دانيا ضاهر</v>
          </cell>
          <cell r="C1656" t="str">
            <v>عبدالهادي</v>
          </cell>
          <cell r="D1656" t="str">
            <v>ختام</v>
          </cell>
          <cell r="E1656" t="str">
            <v>أنثى</v>
          </cell>
          <cell r="F1656" t="str">
            <v>الفوعة</v>
          </cell>
          <cell r="G1656">
            <v>36526</v>
          </cell>
          <cell r="H1656" t="str">
            <v>العربية السورية</v>
          </cell>
          <cell r="I1656" t="str">
            <v>الرابعة</v>
          </cell>
          <cell r="J1656" t="str">
            <v>علمي</v>
          </cell>
          <cell r="L1656" t="str">
            <v>إدلب</v>
          </cell>
          <cell r="Q1656" t="str">
            <v/>
          </cell>
          <cell r="R1656" t="str">
            <v>DANIA DAHER</v>
          </cell>
          <cell r="S1656" t="str">
            <v>ABDULHADI</v>
          </cell>
          <cell r="T1656" t="str">
            <v>KHETAM</v>
          </cell>
          <cell r="U1656" t="str">
            <v>IDLEB</v>
          </cell>
          <cell r="V1656" t="str">
            <v/>
          </cell>
          <cell r="W1656" t="str">
            <v/>
          </cell>
          <cell r="X1656" t="str">
            <v/>
          </cell>
          <cell r="Y1656" t="str">
            <v/>
          </cell>
          <cell r="Z1656" t="str">
            <v/>
          </cell>
          <cell r="AA1656" t="str">
            <v/>
          </cell>
          <cell r="AB1656" t="str">
            <v/>
          </cell>
          <cell r="AC1656" t="str">
            <v/>
          </cell>
        </row>
        <row r="1657">
          <cell r="A1657">
            <v>524609</v>
          </cell>
          <cell r="B1657" t="str">
            <v>دانيه المحني</v>
          </cell>
          <cell r="C1657" t="str">
            <v>محمدماهر</v>
          </cell>
          <cell r="D1657" t="str">
            <v>امنه</v>
          </cell>
          <cell r="E1657" t="str">
            <v>أنثى</v>
          </cell>
          <cell r="F1657" t="str">
            <v>دمشق</v>
          </cell>
          <cell r="G1657">
            <v>34200</v>
          </cell>
          <cell r="H1657" t="str">
            <v>العربية السورية</v>
          </cell>
          <cell r="I1657" t="str">
            <v>الثالثة حديث</v>
          </cell>
          <cell r="J1657" t="str">
            <v>أدبي</v>
          </cell>
          <cell r="Q1657" t="str">
            <v/>
          </cell>
          <cell r="R1657" t="str">
            <v>DANIA ALMHANNI</v>
          </cell>
          <cell r="S1657" t="str">
            <v>MHD MAHER</v>
          </cell>
          <cell r="T1657" t="str">
            <v>AMNEH</v>
          </cell>
          <cell r="U1657" t="str">
            <v>DAMASCUS</v>
          </cell>
          <cell r="V1657" t="str">
            <v/>
          </cell>
          <cell r="W1657" t="str">
            <v/>
          </cell>
          <cell r="X1657" t="str">
            <v/>
          </cell>
          <cell r="Y1657" t="str">
            <v/>
          </cell>
          <cell r="Z1657" t="str">
            <v/>
          </cell>
          <cell r="AA1657" t="str">
            <v/>
          </cell>
          <cell r="AB1657" t="str">
            <v/>
          </cell>
          <cell r="AC1657" t="str">
            <v/>
          </cell>
        </row>
        <row r="1658">
          <cell r="A1658">
            <v>524610</v>
          </cell>
          <cell r="B1658" t="str">
            <v>دجانة محيسن</v>
          </cell>
          <cell r="C1658" t="str">
            <v>احمد</v>
          </cell>
          <cell r="D1658" t="str">
            <v>مرضيه</v>
          </cell>
          <cell r="E1658" t="str">
            <v>أنثى</v>
          </cell>
          <cell r="F1658" t="str">
            <v>التل</v>
          </cell>
          <cell r="G1658" t="str">
            <v>8/24/1997</v>
          </cell>
          <cell r="H1658" t="str">
            <v>العربية السورية</v>
          </cell>
          <cell r="I1658" t="str">
            <v>الثالثة</v>
          </cell>
          <cell r="J1658" t="str">
            <v>علمي</v>
          </cell>
          <cell r="K1658" t="str">
            <v>2015</v>
          </cell>
          <cell r="Q1658" t="str">
            <v/>
          </cell>
          <cell r="R1658" t="str">
            <v>Dojana Mhesen</v>
          </cell>
          <cell r="S1658" t="str">
            <v>Ahmed</v>
          </cell>
          <cell r="T1658" t="str">
            <v>Mardea</v>
          </cell>
          <cell r="U1658" t="str">
            <v>Damascus</v>
          </cell>
          <cell r="V1658" t="str">
            <v/>
          </cell>
          <cell r="W1658" t="str">
            <v/>
          </cell>
          <cell r="X1658" t="str">
            <v/>
          </cell>
          <cell r="Y1658" t="str">
            <v/>
          </cell>
          <cell r="Z1658" t="str">
            <v/>
          </cell>
          <cell r="AA1658" t="str">
            <v/>
          </cell>
          <cell r="AB1658" t="str">
            <v/>
          </cell>
          <cell r="AC1658" t="str">
            <v/>
          </cell>
        </row>
        <row r="1659">
          <cell r="A1659">
            <v>524613</v>
          </cell>
          <cell r="B1659" t="str">
            <v>دعاء الحروب</v>
          </cell>
          <cell r="C1659" t="str">
            <v>ياسر</v>
          </cell>
          <cell r="D1659" t="str">
            <v>ياسمين</v>
          </cell>
          <cell r="E1659" t="str">
            <v>أنثى</v>
          </cell>
          <cell r="F1659" t="str">
            <v>ازرع</v>
          </cell>
          <cell r="G1659">
            <v>34493</v>
          </cell>
          <cell r="H1659" t="str">
            <v>العربية السورية</v>
          </cell>
          <cell r="I1659" t="str">
            <v>الرابعة حديث</v>
          </cell>
          <cell r="J1659" t="str">
            <v>أدبي</v>
          </cell>
        </row>
        <row r="1660">
          <cell r="A1660">
            <v>524618</v>
          </cell>
          <cell r="B1660" t="str">
            <v>دعاء جاموس</v>
          </cell>
          <cell r="C1660" t="str">
            <v>محمد</v>
          </cell>
          <cell r="D1660" t="str">
            <v>ديبه</v>
          </cell>
          <cell r="E1660" t="str">
            <v>أنثى</v>
          </cell>
          <cell r="F1660" t="str">
            <v>دمشق</v>
          </cell>
          <cell r="G1660" t="str">
            <v>12/1/1995</v>
          </cell>
          <cell r="H1660" t="str">
            <v>الفلسطينية السورية</v>
          </cell>
          <cell r="I1660" t="str">
            <v>الثانية</v>
          </cell>
          <cell r="J1660" t="str">
            <v>أدبي</v>
          </cell>
          <cell r="K1660" t="str">
            <v>2013</v>
          </cell>
          <cell r="L1660" t="str">
            <v>غير سوري</v>
          </cell>
          <cell r="Q1660" t="str">
            <v/>
          </cell>
          <cell r="R1660" t="str">
            <v>doaa jamous</v>
          </cell>
          <cell r="S1660" t="str">
            <v>mohammad</v>
          </cell>
          <cell r="T1660" t="str">
            <v>deba</v>
          </cell>
          <cell r="U1660" t="str">
            <v>damascus</v>
          </cell>
          <cell r="V1660" t="str">
            <v/>
          </cell>
          <cell r="W1660" t="str">
            <v/>
          </cell>
          <cell r="X1660" t="str">
            <v/>
          </cell>
          <cell r="Y1660" t="str">
            <v/>
          </cell>
          <cell r="Z1660" t="str">
            <v/>
          </cell>
          <cell r="AA1660" t="str">
            <v/>
          </cell>
          <cell r="AB1660" t="str">
            <v/>
          </cell>
          <cell r="AC1660" t="str">
            <v/>
          </cell>
        </row>
        <row r="1661">
          <cell r="A1661">
            <v>524619</v>
          </cell>
          <cell r="B1661" t="str">
            <v>دعاء حميد</v>
          </cell>
          <cell r="C1661" t="str">
            <v>عبدالله</v>
          </cell>
          <cell r="D1661" t="str">
            <v>فاطمه</v>
          </cell>
          <cell r="E1661" t="str">
            <v>أنثى</v>
          </cell>
          <cell r="F1661" t="str">
            <v>السيدة زينب</v>
          </cell>
          <cell r="G1661">
            <v>33368</v>
          </cell>
          <cell r="H1661" t="str">
            <v>العربية السورية</v>
          </cell>
          <cell r="I1661" t="str">
            <v>الثانية</v>
          </cell>
          <cell r="J1661" t="str">
            <v>أدبي</v>
          </cell>
          <cell r="L1661" t="str">
            <v>القنيطرة</v>
          </cell>
          <cell r="Q1661" t="str">
            <v/>
          </cell>
          <cell r="R1661" t="str">
            <v>douaa hamed</v>
          </cell>
          <cell r="S1661" t="str">
            <v>abdullah</v>
          </cell>
          <cell r="T1661" t="str">
            <v>fatima</v>
          </cell>
          <cell r="U1661" t="str">
            <v>damas</v>
          </cell>
          <cell r="V1661" t="str">
            <v/>
          </cell>
          <cell r="W1661" t="str">
            <v/>
          </cell>
          <cell r="X1661" t="str">
            <v/>
          </cell>
          <cell r="Y1661" t="str">
            <v/>
          </cell>
          <cell r="Z1661" t="str">
            <v/>
          </cell>
          <cell r="AA1661" t="str">
            <v/>
          </cell>
          <cell r="AB1661" t="str">
            <v/>
          </cell>
          <cell r="AC1661" t="str">
            <v/>
          </cell>
        </row>
        <row r="1662">
          <cell r="A1662">
            <v>524626</v>
          </cell>
          <cell r="B1662" t="str">
            <v>دعاء ملحم</v>
          </cell>
          <cell r="C1662" t="str">
            <v>جهاد</v>
          </cell>
          <cell r="D1662" t="str">
            <v>ناديه</v>
          </cell>
          <cell r="E1662" t="str">
            <v>أنثى</v>
          </cell>
          <cell r="F1662" t="str">
            <v>دمشق</v>
          </cell>
          <cell r="G1662">
            <v>36251</v>
          </cell>
          <cell r="H1662" t="str">
            <v>العربية السورية</v>
          </cell>
          <cell r="I1662" t="str">
            <v>الثانية</v>
          </cell>
          <cell r="J1662" t="str">
            <v>علمي</v>
          </cell>
          <cell r="Q1662" t="str">
            <v/>
          </cell>
          <cell r="R1662" t="str">
            <v>DOUAA MLHEM</v>
          </cell>
          <cell r="S1662" t="str">
            <v>JEHAD</v>
          </cell>
          <cell r="T1662" t="str">
            <v>NADIA</v>
          </cell>
          <cell r="U1662" t="str">
            <v>DAAMSCUS</v>
          </cell>
          <cell r="V1662" t="str">
            <v/>
          </cell>
          <cell r="W1662" t="str">
            <v/>
          </cell>
          <cell r="X1662" t="str">
            <v/>
          </cell>
          <cell r="Y1662" t="str">
            <v/>
          </cell>
          <cell r="Z1662" t="str">
            <v/>
          </cell>
          <cell r="AA1662" t="str">
            <v/>
          </cell>
          <cell r="AB1662" t="str">
            <v/>
          </cell>
          <cell r="AC1662" t="str">
            <v/>
          </cell>
        </row>
        <row r="1663">
          <cell r="A1663">
            <v>524627</v>
          </cell>
          <cell r="B1663" t="str">
            <v>دعاء وراق</v>
          </cell>
          <cell r="C1663" t="str">
            <v>جلال</v>
          </cell>
          <cell r="D1663" t="str">
            <v>وفاء</v>
          </cell>
          <cell r="E1663" t="str">
            <v>أنثى</v>
          </cell>
          <cell r="F1663" t="str">
            <v>دمشق</v>
          </cell>
          <cell r="G1663">
            <v>34085</v>
          </cell>
          <cell r="H1663" t="str">
            <v>العربية السورية</v>
          </cell>
          <cell r="I1663" t="str">
            <v>الرابعة</v>
          </cell>
          <cell r="J1663" t="str">
            <v>أدبي</v>
          </cell>
          <cell r="Q1663" t="str">
            <v/>
          </cell>
          <cell r="R1663" t="str">
            <v>DOUAA WARAK</v>
          </cell>
          <cell r="S1663" t="str">
            <v>JALAL</v>
          </cell>
          <cell r="T1663" t="str">
            <v>WAFAA</v>
          </cell>
          <cell r="U1663" t="str">
            <v>DAMAS</v>
          </cell>
          <cell r="V1663" t="str">
            <v/>
          </cell>
          <cell r="W1663" t="str">
            <v/>
          </cell>
          <cell r="X1663" t="str">
            <v/>
          </cell>
          <cell r="Y1663" t="str">
            <v/>
          </cell>
          <cell r="Z1663" t="str">
            <v/>
          </cell>
          <cell r="AA1663" t="str">
            <v/>
          </cell>
          <cell r="AB1663" t="str">
            <v/>
          </cell>
          <cell r="AC1663" t="str">
            <v/>
          </cell>
        </row>
        <row r="1664">
          <cell r="A1664">
            <v>524629</v>
          </cell>
          <cell r="B1664" t="str">
            <v>دلال حسين</v>
          </cell>
          <cell r="C1664" t="str">
            <v>حمدان</v>
          </cell>
          <cell r="D1664" t="str">
            <v>هيله</v>
          </cell>
          <cell r="E1664" t="str">
            <v>أنثى</v>
          </cell>
          <cell r="F1664" t="str">
            <v>دمشق</v>
          </cell>
          <cell r="G1664">
            <v>32409</v>
          </cell>
          <cell r="H1664" t="str">
            <v>العربية السورية</v>
          </cell>
          <cell r="I1664" t="str">
            <v>الثالثة</v>
          </cell>
          <cell r="J1664" t="str">
            <v>أدبي</v>
          </cell>
          <cell r="L1664" t="str">
            <v>القنيطرة</v>
          </cell>
          <cell r="Q1664" t="str">
            <v/>
          </cell>
          <cell r="R1664" t="str">
            <v>DALAL HUSSAIN</v>
          </cell>
          <cell r="S1664" t="str">
            <v>HAMDAN</v>
          </cell>
          <cell r="T1664" t="str">
            <v>HAILA</v>
          </cell>
          <cell r="U1664" t="str">
            <v>DAMASCUS</v>
          </cell>
        </row>
        <row r="1665">
          <cell r="A1665">
            <v>524631</v>
          </cell>
          <cell r="B1665" t="str">
            <v>دلال غصن</v>
          </cell>
          <cell r="C1665" t="str">
            <v>حسين</v>
          </cell>
          <cell r="D1665" t="str">
            <v>عليا</v>
          </cell>
          <cell r="E1665" t="str">
            <v>أنثى</v>
          </cell>
          <cell r="F1665" t="str">
            <v>النبك</v>
          </cell>
          <cell r="G1665" t="str">
            <v>8/28/1991</v>
          </cell>
          <cell r="H1665" t="str">
            <v>العربية السورية</v>
          </cell>
          <cell r="I1665" t="str">
            <v>الثالثة</v>
          </cell>
          <cell r="J1665" t="str">
            <v>أدبي</v>
          </cell>
          <cell r="K1665" t="str">
            <v>2009</v>
          </cell>
          <cell r="L1665" t="str">
            <v>ريف دمشق</v>
          </cell>
          <cell r="Q1665" t="str">
            <v/>
          </cell>
          <cell r="R1665" t="str">
            <v>dalal ghosen</v>
          </cell>
          <cell r="S1665" t="str">
            <v>huddein</v>
          </cell>
          <cell r="T1665" t="str">
            <v>aleaa</v>
          </cell>
          <cell r="U1665" t="str">
            <v>alnabek</v>
          </cell>
          <cell r="V1665" t="str">
            <v/>
          </cell>
          <cell r="W1665" t="str">
            <v/>
          </cell>
          <cell r="X1665" t="str">
            <v/>
          </cell>
          <cell r="Y1665" t="str">
            <v/>
          </cell>
          <cell r="Z1665" t="str">
            <v/>
          </cell>
          <cell r="AA1665" t="str">
            <v/>
          </cell>
          <cell r="AB1665" t="str">
            <v/>
          </cell>
          <cell r="AC1665" t="str">
            <v/>
          </cell>
        </row>
        <row r="1666">
          <cell r="A1666">
            <v>524632</v>
          </cell>
          <cell r="B1666" t="str">
            <v>دنيا الجط</v>
          </cell>
          <cell r="C1666" t="str">
            <v>اديب</v>
          </cell>
          <cell r="D1666" t="str">
            <v>اجيه</v>
          </cell>
          <cell r="E1666" t="str">
            <v>أنثى</v>
          </cell>
          <cell r="F1666" t="str">
            <v>الهيت</v>
          </cell>
          <cell r="G1666">
            <v>25034</v>
          </cell>
          <cell r="H1666" t="str">
            <v>العربية السورية</v>
          </cell>
          <cell r="I1666" t="str">
            <v>الثالثة</v>
          </cell>
          <cell r="J1666" t="str">
            <v>علمي</v>
          </cell>
          <cell r="K1666" t="str">
            <v/>
          </cell>
          <cell r="Q1666" t="str">
            <v/>
          </cell>
          <cell r="R1666" t="str">
            <v>DINA ALJAT</v>
          </cell>
          <cell r="S1666" t="str">
            <v>ADEB</v>
          </cell>
          <cell r="T1666" t="str">
            <v>AJEHA</v>
          </cell>
          <cell r="U1666" t="str">
            <v>DAMASCUS</v>
          </cell>
          <cell r="V1666" t="str">
            <v/>
          </cell>
          <cell r="W1666" t="str">
            <v/>
          </cell>
          <cell r="X1666" t="str">
            <v/>
          </cell>
          <cell r="Y1666" t="str">
            <v/>
          </cell>
          <cell r="Z1666" t="str">
            <v/>
          </cell>
          <cell r="AA1666" t="str">
            <v/>
          </cell>
          <cell r="AB1666" t="str">
            <v/>
          </cell>
          <cell r="AC1666" t="str">
            <v/>
          </cell>
        </row>
        <row r="1667">
          <cell r="A1667">
            <v>524633</v>
          </cell>
          <cell r="B1667" t="str">
            <v>دنيا السيده</v>
          </cell>
          <cell r="C1667" t="str">
            <v>ياسين</v>
          </cell>
          <cell r="D1667" t="str">
            <v>عنايه</v>
          </cell>
          <cell r="E1667" t="str">
            <v>أنثى</v>
          </cell>
          <cell r="F1667" t="str">
            <v>دمشق</v>
          </cell>
          <cell r="G1667">
            <v>31676</v>
          </cell>
          <cell r="H1667" t="str">
            <v>العربية السورية</v>
          </cell>
          <cell r="I1667" t="str">
            <v>الثالثة</v>
          </cell>
          <cell r="J1667" t="str">
            <v>أدبي</v>
          </cell>
          <cell r="Q1667" t="str">
            <v/>
          </cell>
          <cell r="R1667" t="str">
            <v>Donea AlSeda</v>
          </cell>
          <cell r="S1667" t="str">
            <v>Yaseen</v>
          </cell>
          <cell r="T1667" t="str">
            <v>Enaea</v>
          </cell>
          <cell r="U1667" t="str">
            <v>Damascus</v>
          </cell>
          <cell r="V1667" t="str">
            <v/>
          </cell>
          <cell r="W1667" t="str">
            <v/>
          </cell>
          <cell r="X1667" t="str">
            <v/>
          </cell>
          <cell r="Y1667" t="str">
            <v/>
          </cell>
          <cell r="Z1667" t="str">
            <v/>
          </cell>
          <cell r="AA1667" t="str">
            <v/>
          </cell>
          <cell r="AB1667" t="str">
            <v/>
          </cell>
          <cell r="AC1667" t="str">
            <v/>
          </cell>
        </row>
        <row r="1668">
          <cell r="A1668">
            <v>524635</v>
          </cell>
          <cell r="B1668" t="str">
            <v>ديالا اندراوس</v>
          </cell>
          <cell r="C1668" t="str">
            <v>جورج</v>
          </cell>
          <cell r="D1668" t="str">
            <v>مدلين</v>
          </cell>
          <cell r="E1668" t="str">
            <v>أنثى</v>
          </cell>
          <cell r="F1668" t="str">
            <v>دوما</v>
          </cell>
          <cell r="G1668">
            <v>29032</v>
          </cell>
          <cell r="H1668" t="str">
            <v>العربية السورية</v>
          </cell>
          <cell r="I1668" t="str">
            <v>الثانية</v>
          </cell>
          <cell r="J1668" t="str">
            <v>فنون نسوية</v>
          </cell>
          <cell r="K1668" t="str">
            <v/>
          </cell>
          <cell r="Q1668" t="str">
            <v/>
          </cell>
          <cell r="R1668" t="str">
            <v>Diala Andraws</v>
          </cell>
          <cell r="S1668" t="str">
            <v>George</v>
          </cell>
          <cell r="T1668" t="str">
            <v>Madlen</v>
          </cell>
          <cell r="U1668" t="str">
            <v>Doma</v>
          </cell>
          <cell r="V1668" t="str">
            <v/>
          </cell>
          <cell r="W1668" t="str">
            <v/>
          </cell>
          <cell r="X1668" t="str">
            <v/>
          </cell>
          <cell r="Y1668" t="str">
            <v/>
          </cell>
          <cell r="Z1668" t="str">
            <v/>
          </cell>
          <cell r="AA1668" t="str">
            <v/>
          </cell>
          <cell r="AB1668" t="str">
            <v/>
          </cell>
          <cell r="AC1668" t="str">
            <v/>
          </cell>
        </row>
        <row r="1669">
          <cell r="A1669">
            <v>524638</v>
          </cell>
          <cell r="B1669" t="str">
            <v>ديانا صقر</v>
          </cell>
          <cell r="C1669" t="str">
            <v>حسين</v>
          </cell>
          <cell r="D1669" t="str">
            <v>فريال</v>
          </cell>
          <cell r="E1669" t="str">
            <v>أنثى</v>
          </cell>
          <cell r="F1669" t="str">
            <v>بقعسم</v>
          </cell>
          <cell r="G1669">
            <v>36404</v>
          </cell>
          <cell r="H1669" t="str">
            <v>العربية السورية</v>
          </cell>
          <cell r="I1669" t="str">
            <v>الرابعة</v>
          </cell>
          <cell r="J1669" t="str">
            <v>أدبي</v>
          </cell>
          <cell r="K1669" t="str">
            <v/>
          </cell>
          <cell r="Q1669" t="str">
            <v/>
          </cell>
          <cell r="R1669" t="str">
            <v>DIANA SAKER</v>
          </cell>
          <cell r="S1669" t="str">
            <v>HUSIEN</v>
          </cell>
          <cell r="T1669" t="str">
            <v>FREIAL</v>
          </cell>
          <cell r="U1669" t="str">
            <v>DAMASCUS</v>
          </cell>
          <cell r="V1669" t="str">
            <v/>
          </cell>
          <cell r="W1669" t="str">
            <v/>
          </cell>
          <cell r="X1669" t="str">
            <v/>
          </cell>
          <cell r="Y1669" t="str">
            <v/>
          </cell>
          <cell r="Z1669" t="str">
            <v/>
          </cell>
          <cell r="AA1669" t="str">
            <v/>
          </cell>
          <cell r="AB1669" t="str">
            <v/>
          </cell>
          <cell r="AC1669" t="str">
            <v/>
          </cell>
        </row>
        <row r="1670">
          <cell r="A1670">
            <v>524645</v>
          </cell>
          <cell r="B1670" t="str">
            <v>ديما شاهين</v>
          </cell>
          <cell r="C1670" t="str">
            <v>كمال</v>
          </cell>
          <cell r="D1670" t="str">
            <v>عفاف</v>
          </cell>
          <cell r="E1670" t="str">
            <v>انثى</v>
          </cell>
          <cell r="F1670" t="str">
            <v>دمشق</v>
          </cell>
          <cell r="G1670">
            <v>33647</v>
          </cell>
          <cell r="H1670" t="str">
            <v>العربية السورية</v>
          </cell>
          <cell r="I1670" t="str">
            <v>الثالثة</v>
          </cell>
          <cell r="J1670" t="str">
            <v>ادبي</v>
          </cell>
          <cell r="K1670">
            <v>2006</v>
          </cell>
          <cell r="Q1670" t="str">
            <v/>
          </cell>
          <cell r="R1670" t="str">
            <v>Dima  Shaheen</v>
          </cell>
          <cell r="S1670" t="str">
            <v>Kamal</v>
          </cell>
          <cell r="T1670" t="str">
            <v>Afaf</v>
          </cell>
          <cell r="U1670" t="str">
            <v>Damascus</v>
          </cell>
          <cell r="V1670" t="str">
            <v/>
          </cell>
          <cell r="W1670" t="str">
            <v/>
          </cell>
          <cell r="X1670" t="str">
            <v/>
          </cell>
          <cell r="Y1670" t="str">
            <v/>
          </cell>
          <cell r="Z1670" t="str">
            <v/>
          </cell>
          <cell r="AA1670" t="str">
            <v/>
          </cell>
          <cell r="AB1670" t="str">
            <v/>
          </cell>
          <cell r="AC1670" t="str">
            <v/>
          </cell>
        </row>
        <row r="1671">
          <cell r="A1671">
            <v>524649</v>
          </cell>
          <cell r="B1671" t="str">
            <v>دينا علي</v>
          </cell>
          <cell r="C1671" t="str">
            <v>فهد</v>
          </cell>
          <cell r="D1671" t="str">
            <v>فاطمه</v>
          </cell>
          <cell r="E1671" t="str">
            <v>أنثى</v>
          </cell>
          <cell r="F1671" t="str">
            <v>ربعو</v>
          </cell>
          <cell r="G1671">
            <v>31426</v>
          </cell>
          <cell r="H1671" t="str">
            <v>العربية السورية</v>
          </cell>
          <cell r="I1671" t="str">
            <v>الثالثة</v>
          </cell>
          <cell r="J1671" t="str">
            <v>فنون نسوية</v>
          </cell>
          <cell r="Q1671" t="str">
            <v/>
          </cell>
          <cell r="R1671" t="str">
            <v>Dena Ali</v>
          </cell>
          <cell r="S1671" t="str">
            <v>Fahad</v>
          </cell>
          <cell r="T1671" t="str">
            <v>Fatema</v>
          </cell>
          <cell r="U1671" t="str">
            <v>Rabo</v>
          </cell>
          <cell r="V1671" t="str">
            <v/>
          </cell>
          <cell r="W1671" t="str">
            <v/>
          </cell>
          <cell r="X1671" t="str">
            <v/>
          </cell>
          <cell r="Y1671" t="str">
            <v/>
          </cell>
          <cell r="Z1671" t="str">
            <v/>
          </cell>
          <cell r="AA1671" t="str">
            <v/>
          </cell>
          <cell r="AB1671" t="str">
            <v/>
          </cell>
          <cell r="AC1671" t="str">
            <v/>
          </cell>
        </row>
        <row r="1672">
          <cell r="A1672">
            <v>524650</v>
          </cell>
          <cell r="B1672" t="str">
            <v>رؤى اسحق</v>
          </cell>
          <cell r="C1672" t="str">
            <v>فائق</v>
          </cell>
          <cell r="D1672" t="str">
            <v>وصاله</v>
          </cell>
          <cell r="E1672" t="str">
            <v>أنثى</v>
          </cell>
          <cell r="F1672" t="str">
            <v>بئر عجم</v>
          </cell>
          <cell r="G1672">
            <v>34021</v>
          </cell>
          <cell r="H1672" t="str">
            <v>العربية السورية</v>
          </cell>
          <cell r="I1672" t="str">
            <v>الثالثة</v>
          </cell>
          <cell r="J1672" t="str">
            <v>أدبي</v>
          </cell>
          <cell r="L1672" t="str">
            <v>القنيطرة</v>
          </cell>
          <cell r="Q1672" t="str">
            <v/>
          </cell>
          <cell r="R1672" t="str">
            <v>ROAA ISSAQ</v>
          </cell>
          <cell r="S1672" t="str">
            <v>FAEEQ</v>
          </cell>
          <cell r="T1672" t="str">
            <v>WESALA</v>
          </cell>
          <cell r="U1672" t="str">
            <v>DAMASCUS</v>
          </cell>
          <cell r="V1672" t="str">
            <v/>
          </cell>
          <cell r="W1672" t="str">
            <v/>
          </cell>
          <cell r="X1672" t="str">
            <v/>
          </cell>
          <cell r="Y1672" t="str">
            <v/>
          </cell>
          <cell r="Z1672" t="str">
            <v/>
          </cell>
          <cell r="AA1672" t="str">
            <v/>
          </cell>
          <cell r="AB1672" t="str">
            <v/>
          </cell>
          <cell r="AC1672" t="str">
            <v/>
          </cell>
        </row>
        <row r="1673">
          <cell r="A1673">
            <v>524652</v>
          </cell>
          <cell r="B1673" t="str">
            <v>رؤى الحايك</v>
          </cell>
          <cell r="C1673" t="str">
            <v>عبد الغفور</v>
          </cell>
          <cell r="D1673" t="str">
            <v>شادن</v>
          </cell>
          <cell r="E1673" t="str">
            <v>انثى</v>
          </cell>
          <cell r="F1673" t="str">
            <v>كسوة</v>
          </cell>
          <cell r="G1673">
            <v>33647</v>
          </cell>
          <cell r="H1673" t="str">
            <v>العربية السورية</v>
          </cell>
          <cell r="I1673" t="str">
            <v>الاولى</v>
          </cell>
          <cell r="J1673" t="str">
            <v>علمي</v>
          </cell>
          <cell r="K1673">
            <v>2009</v>
          </cell>
        </row>
        <row r="1674">
          <cell r="A1674">
            <v>524653</v>
          </cell>
          <cell r="B1674" t="str">
            <v>رؤى الدرويش</v>
          </cell>
          <cell r="C1674" t="str">
            <v>عبدالرزاق</v>
          </cell>
          <cell r="D1674" t="str">
            <v>روعه</v>
          </cell>
          <cell r="E1674" t="str">
            <v>أنثى</v>
          </cell>
          <cell r="F1674" t="str">
            <v>دمشق</v>
          </cell>
          <cell r="G1674">
            <v>35431</v>
          </cell>
          <cell r="H1674" t="str">
            <v>العربية السورية</v>
          </cell>
          <cell r="I1674" t="str">
            <v>الرابعة حديث</v>
          </cell>
          <cell r="J1674" t="str">
            <v>أدبي</v>
          </cell>
          <cell r="Q1674" t="str">
            <v/>
          </cell>
          <cell r="R1674" t="str">
            <v>Roua Al Drwesh</v>
          </cell>
          <cell r="S1674" t="str">
            <v>Abd AlRazak</v>
          </cell>
          <cell r="T1674" t="str">
            <v>Rawaa</v>
          </cell>
          <cell r="U1674" t="str">
            <v>Damascus</v>
          </cell>
          <cell r="V1674" t="str">
            <v/>
          </cell>
          <cell r="W1674" t="str">
            <v/>
          </cell>
          <cell r="X1674" t="str">
            <v/>
          </cell>
          <cell r="Y1674" t="str">
            <v/>
          </cell>
          <cell r="Z1674" t="str">
            <v/>
          </cell>
          <cell r="AA1674" t="str">
            <v/>
          </cell>
          <cell r="AB1674" t="str">
            <v/>
          </cell>
          <cell r="AC1674" t="str">
            <v/>
          </cell>
        </row>
        <row r="1675">
          <cell r="A1675">
            <v>524658</v>
          </cell>
          <cell r="B1675" t="str">
            <v>رؤى شمحل</v>
          </cell>
          <cell r="C1675" t="str">
            <v>محمد</v>
          </cell>
          <cell r="D1675" t="str">
            <v>هاله</v>
          </cell>
          <cell r="E1675" t="str">
            <v>أنثى</v>
          </cell>
          <cell r="F1675" t="str">
            <v>دمشق</v>
          </cell>
          <cell r="G1675">
            <v>34700</v>
          </cell>
          <cell r="H1675" t="str">
            <v>العربية السورية</v>
          </cell>
          <cell r="I1675" t="str">
            <v>الثالثة</v>
          </cell>
          <cell r="J1675" t="str">
            <v>فنون نسوية</v>
          </cell>
          <cell r="L1675" t="str">
            <v>اللاذقية</v>
          </cell>
          <cell r="Q1675" t="str">
            <v/>
          </cell>
          <cell r="R1675" t="str">
            <v>ROUA SHAMHAL</v>
          </cell>
          <cell r="S1675" t="str">
            <v>MOHAMMED</v>
          </cell>
          <cell r="T1675" t="str">
            <v>HALA</v>
          </cell>
          <cell r="U1675" t="str">
            <v>DAMASCUS</v>
          </cell>
          <cell r="V1675" t="str">
            <v/>
          </cell>
          <cell r="W1675" t="str">
            <v/>
          </cell>
          <cell r="X1675" t="str">
            <v/>
          </cell>
          <cell r="Y1675" t="str">
            <v/>
          </cell>
          <cell r="Z1675" t="str">
            <v/>
          </cell>
          <cell r="AA1675" t="str">
            <v/>
          </cell>
          <cell r="AB1675" t="str">
            <v/>
          </cell>
          <cell r="AC1675" t="str">
            <v/>
          </cell>
        </row>
        <row r="1676">
          <cell r="A1676">
            <v>524659</v>
          </cell>
          <cell r="B1676" t="str">
            <v>رؤى عبد الرؤف</v>
          </cell>
          <cell r="C1676" t="str">
            <v>حسن</v>
          </cell>
          <cell r="D1676" t="str">
            <v>سهانا</v>
          </cell>
          <cell r="E1676" t="str">
            <v>أنثى</v>
          </cell>
          <cell r="F1676" t="str">
            <v>دوما</v>
          </cell>
          <cell r="G1676">
            <v>36171</v>
          </cell>
          <cell r="H1676" t="str">
            <v>العربية السورية</v>
          </cell>
          <cell r="I1676" t="str">
            <v>الرابعة</v>
          </cell>
          <cell r="J1676" t="str">
            <v>علمي</v>
          </cell>
          <cell r="K1676" t="str">
            <v/>
          </cell>
          <cell r="Q1676" t="str">
            <v/>
          </cell>
          <cell r="R1676" t="str">
            <v>Roua Abd Al Rouf</v>
          </cell>
          <cell r="S1676" t="str">
            <v>Hasan</v>
          </cell>
          <cell r="T1676" t="str">
            <v>Sohana</v>
          </cell>
          <cell r="U1676" t="str">
            <v>Damascus</v>
          </cell>
          <cell r="V1676" t="str">
            <v/>
          </cell>
          <cell r="W1676" t="str">
            <v/>
          </cell>
          <cell r="X1676" t="str">
            <v/>
          </cell>
          <cell r="Y1676" t="str">
            <v/>
          </cell>
          <cell r="Z1676" t="str">
            <v/>
          </cell>
          <cell r="AA1676" t="str">
            <v/>
          </cell>
          <cell r="AB1676" t="str">
            <v/>
          </cell>
          <cell r="AC1676" t="str">
            <v/>
          </cell>
        </row>
        <row r="1677">
          <cell r="A1677">
            <v>524660</v>
          </cell>
          <cell r="B1677" t="str">
            <v>رؤى مصمص</v>
          </cell>
          <cell r="C1677" t="str">
            <v>عبداللطيف</v>
          </cell>
          <cell r="D1677" t="str">
            <v>كفاء</v>
          </cell>
          <cell r="E1677" t="str">
            <v>أنثى</v>
          </cell>
          <cell r="F1677" t="str">
            <v>التل</v>
          </cell>
          <cell r="G1677" t="str">
            <v>5/14/1993</v>
          </cell>
          <cell r="H1677" t="str">
            <v>العربية السورية</v>
          </cell>
          <cell r="I1677" t="str">
            <v>الثانية</v>
          </cell>
          <cell r="J1677" t="str">
            <v>فنون نسوية</v>
          </cell>
          <cell r="K1677" t="str">
            <v>2011</v>
          </cell>
          <cell r="L1677" t="str">
            <v>ريف دمشق</v>
          </cell>
          <cell r="Q1677" t="str">
            <v/>
          </cell>
          <cell r="R1677" t="str">
            <v>ROUA MASMAS</v>
          </cell>
          <cell r="S1677" t="str">
            <v>ABDULLATEEF</v>
          </cell>
          <cell r="T1677" t="str">
            <v>KAFAA</v>
          </cell>
          <cell r="U1677" t="str">
            <v>DAMAS SUBURB</v>
          </cell>
          <cell r="V1677" t="str">
            <v/>
          </cell>
          <cell r="W1677" t="str">
            <v/>
          </cell>
          <cell r="X1677" t="str">
            <v/>
          </cell>
          <cell r="Y1677" t="str">
            <v/>
          </cell>
          <cell r="Z1677" t="str">
            <v/>
          </cell>
          <cell r="AA1677" t="str">
            <v/>
          </cell>
          <cell r="AB1677" t="str">
            <v/>
          </cell>
          <cell r="AC1677" t="str">
            <v/>
          </cell>
        </row>
        <row r="1678">
          <cell r="A1678">
            <v>524664</v>
          </cell>
          <cell r="B1678" t="str">
            <v>راغدة شاهين</v>
          </cell>
          <cell r="C1678" t="str">
            <v>محمد</v>
          </cell>
          <cell r="D1678" t="str">
            <v>مرفت</v>
          </cell>
          <cell r="E1678" t="str">
            <v>أنثى</v>
          </cell>
          <cell r="F1678" t="str">
            <v>دمشق</v>
          </cell>
          <cell r="G1678">
            <v>35813</v>
          </cell>
          <cell r="H1678" t="str">
            <v>العربية السورية</v>
          </cell>
          <cell r="I1678" t="str">
            <v>الثانية</v>
          </cell>
          <cell r="J1678" t="str">
            <v>أدبي</v>
          </cell>
          <cell r="L1678" t="str">
            <v>القنيطرة</v>
          </cell>
          <cell r="Q1678" t="str">
            <v/>
          </cell>
          <cell r="R1678" t="str">
            <v>RAGHDA SHAHEIN</v>
          </cell>
          <cell r="S1678" t="str">
            <v>MOHAMMAD</v>
          </cell>
          <cell r="T1678" t="str">
            <v>MERVET</v>
          </cell>
          <cell r="U1678" t="str">
            <v>DAMASCUS</v>
          </cell>
          <cell r="V1678" t="str">
            <v/>
          </cell>
          <cell r="W1678" t="str">
            <v/>
          </cell>
          <cell r="X1678" t="str">
            <v/>
          </cell>
          <cell r="Y1678" t="str">
            <v/>
          </cell>
          <cell r="Z1678" t="str">
            <v/>
          </cell>
          <cell r="AA1678" t="str">
            <v/>
          </cell>
          <cell r="AB1678" t="str">
            <v/>
          </cell>
          <cell r="AC1678" t="str">
            <v/>
          </cell>
        </row>
        <row r="1679">
          <cell r="A1679">
            <v>524665</v>
          </cell>
          <cell r="B1679" t="str">
            <v>راما اسعد</v>
          </cell>
          <cell r="C1679" t="str">
            <v>عبد الحسيب</v>
          </cell>
          <cell r="D1679" t="str">
            <v>صباح</v>
          </cell>
          <cell r="E1679" t="str">
            <v>أنثى</v>
          </cell>
          <cell r="F1679" t="str">
            <v>دمشق</v>
          </cell>
          <cell r="G1679" t="str">
            <v>8/6/1998</v>
          </cell>
          <cell r="H1679" t="str">
            <v>العربية السورية</v>
          </cell>
          <cell r="I1679" t="str">
            <v>الثالثة</v>
          </cell>
          <cell r="J1679" t="str">
            <v>أدبي</v>
          </cell>
          <cell r="K1679" t="str">
            <v>2017</v>
          </cell>
          <cell r="L1679" t="str">
            <v>ريف دمشق</v>
          </cell>
          <cell r="Q1679" t="str">
            <v/>
          </cell>
          <cell r="R1679" t="str">
            <v>rama asad</v>
          </cell>
          <cell r="S1679" t="str">
            <v>abd alhasseb</v>
          </cell>
          <cell r="T1679" t="str">
            <v>sabah</v>
          </cell>
          <cell r="U1679" t="str">
            <v>damas</v>
          </cell>
          <cell r="V1679" t="str">
            <v/>
          </cell>
          <cell r="W1679" t="str">
            <v/>
          </cell>
          <cell r="X1679" t="str">
            <v/>
          </cell>
          <cell r="Y1679" t="str">
            <v/>
          </cell>
          <cell r="Z1679" t="str">
            <v/>
          </cell>
          <cell r="AA1679" t="str">
            <v/>
          </cell>
          <cell r="AB1679" t="str">
            <v/>
          </cell>
          <cell r="AC1679" t="str">
            <v/>
          </cell>
        </row>
        <row r="1680">
          <cell r="A1680">
            <v>524666</v>
          </cell>
          <cell r="B1680" t="str">
            <v>راما الامير</v>
          </cell>
          <cell r="C1680" t="str">
            <v>علي</v>
          </cell>
          <cell r="D1680" t="str">
            <v>سوسن</v>
          </cell>
          <cell r="E1680" t="str">
            <v>أنثى</v>
          </cell>
          <cell r="F1680" t="str">
            <v>دمشق</v>
          </cell>
          <cell r="G1680">
            <v>36530</v>
          </cell>
          <cell r="H1680" t="str">
            <v>العربية السورية</v>
          </cell>
          <cell r="I1680" t="str">
            <v>الثالثة</v>
          </cell>
          <cell r="J1680" t="str">
            <v>فنون نسوية</v>
          </cell>
          <cell r="Q1680" t="str">
            <v/>
          </cell>
          <cell r="R1680" t="str">
            <v>rana alameer</v>
          </cell>
          <cell r="S1680" t="str">
            <v>ali</v>
          </cell>
          <cell r="T1680" t="str">
            <v>sawsan</v>
          </cell>
          <cell r="U1680" t="str">
            <v>damascous</v>
          </cell>
          <cell r="V1680" t="str">
            <v/>
          </cell>
          <cell r="W1680" t="str">
            <v/>
          </cell>
          <cell r="X1680" t="str">
            <v/>
          </cell>
          <cell r="Y1680" t="str">
            <v/>
          </cell>
          <cell r="Z1680" t="str">
            <v/>
          </cell>
          <cell r="AA1680" t="str">
            <v/>
          </cell>
          <cell r="AB1680" t="str">
            <v/>
          </cell>
          <cell r="AC1680" t="str">
            <v/>
          </cell>
        </row>
        <row r="1681">
          <cell r="A1681">
            <v>524670</v>
          </cell>
          <cell r="B1681" t="str">
            <v>راما حواره</v>
          </cell>
          <cell r="C1681" t="str">
            <v>محمدهيثم</v>
          </cell>
          <cell r="D1681" t="str">
            <v>رضاء</v>
          </cell>
          <cell r="E1681" t="str">
            <v>أنثى</v>
          </cell>
          <cell r="F1681" t="str">
            <v>دمشق</v>
          </cell>
          <cell r="G1681">
            <v>35564</v>
          </cell>
          <cell r="H1681" t="str">
            <v>العربية السورية</v>
          </cell>
          <cell r="I1681" t="str">
            <v>الرابعة</v>
          </cell>
          <cell r="J1681" t="str">
            <v>علمي</v>
          </cell>
          <cell r="Q1681" t="str">
            <v/>
          </cell>
          <cell r="R1681" t="str">
            <v>RAMA HOARA</v>
          </cell>
          <cell r="S1681" t="str">
            <v>MHD HAITHAM</v>
          </cell>
          <cell r="T1681" t="str">
            <v>REDA</v>
          </cell>
          <cell r="U1681" t="str">
            <v>DAMASCUS</v>
          </cell>
          <cell r="V1681" t="str">
            <v/>
          </cell>
          <cell r="W1681" t="str">
            <v/>
          </cell>
          <cell r="X1681" t="str">
            <v/>
          </cell>
          <cell r="Y1681" t="str">
            <v/>
          </cell>
          <cell r="Z1681" t="str">
            <v/>
          </cell>
          <cell r="AA1681" t="str">
            <v/>
          </cell>
          <cell r="AB1681" t="str">
            <v/>
          </cell>
          <cell r="AC1681" t="str">
            <v/>
          </cell>
        </row>
        <row r="1682">
          <cell r="A1682">
            <v>524671</v>
          </cell>
          <cell r="B1682" t="str">
            <v>راما خضور</v>
          </cell>
          <cell r="C1682" t="str">
            <v>علي</v>
          </cell>
          <cell r="D1682" t="str">
            <v>سميرة</v>
          </cell>
          <cell r="E1682" t="str">
            <v>أنثى</v>
          </cell>
          <cell r="F1682" t="str">
            <v/>
          </cell>
          <cell r="G1682">
            <v>32533</v>
          </cell>
          <cell r="H1682" t="str">
            <v>العربية السورية</v>
          </cell>
          <cell r="I1682" t="str">
            <v>الثالثة</v>
          </cell>
          <cell r="J1682" t="str">
            <v>علمي</v>
          </cell>
        </row>
        <row r="1683">
          <cell r="A1683">
            <v>524675</v>
          </cell>
          <cell r="B1683" t="str">
            <v>راما عابدين</v>
          </cell>
          <cell r="C1683" t="str">
            <v>عماد</v>
          </cell>
          <cell r="D1683" t="str">
            <v>رغد</v>
          </cell>
          <cell r="E1683" t="str">
            <v>أنثى</v>
          </cell>
          <cell r="F1683" t="str">
            <v>دمشق</v>
          </cell>
          <cell r="G1683">
            <v>36088</v>
          </cell>
          <cell r="H1683" t="str">
            <v>العربية السورية</v>
          </cell>
          <cell r="I1683" t="str">
            <v>الثانية</v>
          </cell>
          <cell r="J1683" t="str">
            <v>علمي</v>
          </cell>
          <cell r="K1683" t="str">
            <v/>
          </cell>
          <cell r="Q1683" t="str">
            <v/>
          </cell>
          <cell r="R1683" t="str">
            <v>rama aabdeen</v>
          </cell>
          <cell r="S1683" t="str">
            <v>emad</v>
          </cell>
          <cell r="T1683" t="str">
            <v>raghad</v>
          </cell>
          <cell r="U1683" t="str">
            <v>damascus</v>
          </cell>
          <cell r="V1683" t="str">
            <v/>
          </cell>
          <cell r="W1683" t="str">
            <v/>
          </cell>
          <cell r="X1683" t="str">
            <v/>
          </cell>
          <cell r="Y1683" t="str">
            <v/>
          </cell>
          <cell r="Z1683" t="str">
            <v/>
          </cell>
          <cell r="AA1683" t="str">
            <v/>
          </cell>
          <cell r="AB1683" t="str">
            <v/>
          </cell>
          <cell r="AC1683" t="str">
            <v/>
          </cell>
        </row>
        <row r="1684">
          <cell r="A1684">
            <v>524676</v>
          </cell>
          <cell r="B1684" t="str">
            <v>راما علويه</v>
          </cell>
          <cell r="C1684" t="str">
            <v>عبد الهادي</v>
          </cell>
          <cell r="D1684" t="str">
            <v>منى</v>
          </cell>
          <cell r="E1684" t="str">
            <v>أنثى</v>
          </cell>
          <cell r="F1684" t="str">
            <v xml:space="preserve">الكسوة </v>
          </cell>
          <cell r="G1684">
            <v>35848</v>
          </cell>
          <cell r="H1684" t="str">
            <v>العربية السورية</v>
          </cell>
          <cell r="I1684" t="str">
            <v>الثالثة</v>
          </cell>
          <cell r="J1684" t="str">
            <v>علمي</v>
          </cell>
          <cell r="K1684">
            <v>2016</v>
          </cell>
          <cell r="Q1684" t="str">
            <v/>
          </cell>
          <cell r="R1684" t="str">
            <v xml:space="preserve">rama alweh </v>
          </cell>
          <cell r="S1684" t="str">
            <v xml:space="preserve">abd alhade </v>
          </cell>
          <cell r="T1684" t="str">
            <v>mona</v>
          </cell>
          <cell r="U1684" t="str">
            <v>damascous</v>
          </cell>
          <cell r="V1684" t="str">
            <v/>
          </cell>
          <cell r="W1684" t="str">
            <v/>
          </cell>
          <cell r="X1684" t="str">
            <v/>
          </cell>
          <cell r="Y1684" t="str">
            <v/>
          </cell>
          <cell r="Z1684" t="str">
            <v/>
          </cell>
          <cell r="AA1684" t="str">
            <v/>
          </cell>
          <cell r="AB1684" t="str">
            <v/>
          </cell>
          <cell r="AC1684" t="str">
            <v/>
          </cell>
        </row>
        <row r="1685">
          <cell r="A1685">
            <v>524677</v>
          </cell>
          <cell r="B1685" t="str">
            <v>راما فضه</v>
          </cell>
          <cell r="C1685" t="str">
            <v>احمد</v>
          </cell>
          <cell r="D1685" t="str">
            <v>عليا</v>
          </cell>
          <cell r="E1685" t="str">
            <v>أنثى</v>
          </cell>
          <cell r="F1685" t="str">
            <v xml:space="preserve">معضمية </v>
          </cell>
          <cell r="G1685">
            <v>36100</v>
          </cell>
          <cell r="H1685" t="str">
            <v>العربية السورية</v>
          </cell>
          <cell r="I1685" t="str">
            <v>الثالثة</v>
          </cell>
          <cell r="J1685" t="str">
            <v>أدبي</v>
          </cell>
          <cell r="K1685" t="str">
            <v/>
          </cell>
          <cell r="Q1685" t="str">
            <v/>
          </cell>
          <cell r="R1685" t="str">
            <v>rama feda</v>
          </cell>
          <cell r="S1685" t="str">
            <v>faisal</v>
          </cell>
          <cell r="T1685" t="str">
            <v>alia</v>
          </cell>
          <cell r="U1685" t="str">
            <v>modmia</v>
          </cell>
          <cell r="V1685" t="str">
            <v/>
          </cell>
          <cell r="W1685" t="str">
            <v/>
          </cell>
          <cell r="X1685" t="str">
            <v/>
          </cell>
          <cell r="Y1685" t="str">
            <v/>
          </cell>
          <cell r="Z1685" t="str">
            <v/>
          </cell>
          <cell r="AA1685" t="str">
            <v/>
          </cell>
          <cell r="AB1685" t="str">
            <v/>
          </cell>
          <cell r="AC1685" t="str">
            <v/>
          </cell>
        </row>
        <row r="1686">
          <cell r="A1686">
            <v>524678</v>
          </cell>
          <cell r="B1686" t="str">
            <v>راما كحلوس</v>
          </cell>
          <cell r="C1686" t="str">
            <v>يحيى</v>
          </cell>
          <cell r="D1686" t="str">
            <v>فاتن</v>
          </cell>
          <cell r="E1686" t="str">
            <v>أنثى</v>
          </cell>
          <cell r="F1686" t="str">
            <v>دمشق</v>
          </cell>
          <cell r="G1686">
            <v>36526</v>
          </cell>
          <cell r="H1686" t="str">
            <v>العربية السورية</v>
          </cell>
          <cell r="I1686" t="str">
            <v>الثانية</v>
          </cell>
          <cell r="J1686" t="str">
            <v>فنون نسوية</v>
          </cell>
          <cell r="K1686" t="str">
            <v/>
          </cell>
          <cell r="Q1686" t="str">
            <v/>
          </cell>
          <cell r="R1686" t="str">
            <v>RAMA KAHLOS</v>
          </cell>
          <cell r="S1686" t="str">
            <v>YEHEA</v>
          </cell>
          <cell r="T1686" t="str">
            <v>FATEN</v>
          </cell>
          <cell r="U1686" t="str">
            <v>DAMASCUS</v>
          </cell>
          <cell r="V1686" t="str">
            <v/>
          </cell>
          <cell r="W1686" t="str">
            <v/>
          </cell>
          <cell r="X1686" t="str">
            <v/>
          </cell>
          <cell r="Y1686" t="str">
            <v/>
          </cell>
          <cell r="Z1686" t="str">
            <v/>
          </cell>
          <cell r="AA1686" t="str">
            <v/>
          </cell>
          <cell r="AB1686" t="str">
            <v/>
          </cell>
          <cell r="AC1686" t="str">
            <v/>
          </cell>
        </row>
        <row r="1687">
          <cell r="A1687">
            <v>524682</v>
          </cell>
          <cell r="B1687" t="str">
            <v>رانيا فرزان</v>
          </cell>
          <cell r="C1687" t="str">
            <v>منيب</v>
          </cell>
          <cell r="D1687" t="str">
            <v>ربيعه</v>
          </cell>
          <cell r="E1687" t="str">
            <v>أنثى</v>
          </cell>
          <cell r="F1687" t="str">
            <v>ريف دمشق</v>
          </cell>
          <cell r="G1687">
            <v>29714</v>
          </cell>
          <cell r="H1687" t="str">
            <v>العربية السورية</v>
          </cell>
          <cell r="I1687" t="str">
            <v>الثالثة</v>
          </cell>
          <cell r="J1687" t="str">
            <v>ادبي</v>
          </cell>
          <cell r="K1687">
            <v>1999</v>
          </cell>
        </row>
        <row r="1688">
          <cell r="A1688">
            <v>524687</v>
          </cell>
          <cell r="B1688" t="str">
            <v>رانية الحلاق</v>
          </cell>
          <cell r="C1688" t="str">
            <v>محمد نزار</v>
          </cell>
          <cell r="D1688" t="str">
            <v>دعد</v>
          </cell>
          <cell r="E1688" t="str">
            <v>أنثى</v>
          </cell>
          <cell r="F1688" t="str">
            <v>دمشق</v>
          </cell>
          <cell r="G1688">
            <v>28127</v>
          </cell>
          <cell r="H1688" t="str">
            <v>العربية السورية</v>
          </cell>
          <cell r="I1688" t="str">
            <v>الثالثة</v>
          </cell>
          <cell r="J1688" t="str">
            <v>علمي</v>
          </cell>
          <cell r="Q1688" t="str">
            <v/>
          </cell>
          <cell r="R1688" t="str">
            <v>RANIA ALHLLAK</v>
          </cell>
          <cell r="S1688" t="str">
            <v>MHD NIZAR</v>
          </cell>
          <cell r="T1688" t="str">
            <v>DAAD</v>
          </cell>
          <cell r="U1688" t="str">
            <v>DAMASCUS</v>
          </cell>
          <cell r="V1688" t="str">
            <v/>
          </cell>
          <cell r="W1688" t="str">
            <v/>
          </cell>
          <cell r="X1688" t="str">
            <v/>
          </cell>
          <cell r="Y1688" t="str">
            <v/>
          </cell>
          <cell r="Z1688" t="str">
            <v/>
          </cell>
          <cell r="AA1688" t="str">
            <v/>
          </cell>
          <cell r="AB1688" t="str">
            <v/>
          </cell>
          <cell r="AC1688" t="str">
            <v/>
          </cell>
        </row>
        <row r="1689">
          <cell r="A1689">
            <v>524690</v>
          </cell>
          <cell r="B1689" t="str">
            <v>ربا الاطرش</v>
          </cell>
          <cell r="C1689" t="str">
            <v>مفيد</v>
          </cell>
          <cell r="D1689" t="str">
            <v>ابتسام</v>
          </cell>
          <cell r="E1689" t="str">
            <v>انثى</v>
          </cell>
          <cell r="F1689" t="str">
            <v>مخيم اليرموك</v>
          </cell>
          <cell r="G1689">
            <v>31413</v>
          </cell>
          <cell r="H1689" t="str">
            <v>العربية السورية</v>
          </cell>
          <cell r="I1689" t="str">
            <v>الثالثة حديث</v>
          </cell>
          <cell r="J1689" t="str">
            <v>أدبي</v>
          </cell>
          <cell r="K1689" t="str">
            <v/>
          </cell>
        </row>
        <row r="1690">
          <cell r="A1690">
            <v>524692</v>
          </cell>
          <cell r="B1690" t="str">
            <v>ربا الحسن</v>
          </cell>
          <cell r="C1690" t="str">
            <v>حسن</v>
          </cell>
          <cell r="D1690" t="str">
            <v/>
          </cell>
          <cell r="E1690" t="str">
            <v/>
          </cell>
          <cell r="F1690" t="str">
            <v/>
          </cell>
          <cell r="G1690" t="str">
            <v/>
          </cell>
          <cell r="I1690" t="str">
            <v>الثانية</v>
          </cell>
          <cell r="K1690" t="str">
            <v/>
          </cell>
          <cell r="L1690" t="str">
            <v/>
          </cell>
          <cell r="M1690" t="str">
            <v/>
          </cell>
          <cell r="Q1690" t="str">
            <v/>
          </cell>
          <cell r="R1690" t="str">
            <v/>
          </cell>
          <cell r="S1690" t="str">
            <v/>
          </cell>
          <cell r="T1690" t="str">
            <v/>
          </cell>
          <cell r="U1690" t="str">
            <v/>
          </cell>
          <cell r="V1690" t="str">
            <v/>
          </cell>
          <cell r="W1690" t="str">
            <v/>
          </cell>
          <cell r="X1690" t="str">
            <v/>
          </cell>
          <cell r="Y1690" t="str">
            <v/>
          </cell>
          <cell r="Z1690" t="str">
            <v/>
          </cell>
          <cell r="AA1690" t="str">
            <v/>
          </cell>
          <cell r="AB1690" t="str">
            <v>م</v>
          </cell>
          <cell r="AC1690" t="str">
            <v/>
          </cell>
        </row>
        <row r="1691">
          <cell r="A1691">
            <v>524693</v>
          </cell>
          <cell r="B1691" t="str">
            <v>ربا المحايري</v>
          </cell>
          <cell r="C1691" t="str">
            <v>زهير</v>
          </cell>
          <cell r="D1691" t="str">
            <v>اسيمه</v>
          </cell>
          <cell r="E1691" t="str">
            <v>أنثى</v>
          </cell>
          <cell r="F1691" t="str">
            <v>دمشق</v>
          </cell>
          <cell r="G1691">
            <v>29735</v>
          </cell>
          <cell r="H1691" t="str">
            <v>العربية السورية</v>
          </cell>
          <cell r="I1691" t="str">
            <v>الرابعة</v>
          </cell>
          <cell r="J1691" t="str">
            <v>علمي</v>
          </cell>
          <cell r="K1691" t="str">
            <v/>
          </cell>
          <cell r="Q1691" t="str">
            <v/>
          </cell>
          <cell r="R1691" t="str">
            <v>roba mahairi</v>
          </cell>
          <cell r="S1691" t="str">
            <v>zohir</v>
          </cell>
          <cell r="T1691" t="str">
            <v>osima</v>
          </cell>
          <cell r="U1691" t="str">
            <v>29735</v>
          </cell>
          <cell r="V1691" t="str">
            <v/>
          </cell>
          <cell r="W1691" t="str">
            <v/>
          </cell>
          <cell r="X1691" t="str">
            <v/>
          </cell>
          <cell r="Y1691" t="str">
            <v/>
          </cell>
          <cell r="Z1691" t="str">
            <v/>
          </cell>
          <cell r="AA1691" t="str">
            <v/>
          </cell>
          <cell r="AB1691" t="str">
            <v/>
          </cell>
          <cell r="AC1691" t="str">
            <v/>
          </cell>
        </row>
        <row r="1692">
          <cell r="A1692">
            <v>524698</v>
          </cell>
          <cell r="B1692" t="str">
            <v>رباب عبدالله</v>
          </cell>
          <cell r="C1692" t="str">
            <v>نديم</v>
          </cell>
          <cell r="D1692" t="str">
            <v>نهيده</v>
          </cell>
          <cell r="E1692" t="str">
            <v>أنثى</v>
          </cell>
          <cell r="F1692" t="str">
            <v xml:space="preserve">دمشق </v>
          </cell>
          <cell r="G1692">
            <v>33473</v>
          </cell>
          <cell r="H1692" t="str">
            <v>العربية السورية</v>
          </cell>
          <cell r="I1692" t="str">
            <v>الرابعة</v>
          </cell>
          <cell r="J1692" t="str">
            <v>فنون نسوية</v>
          </cell>
          <cell r="Q1692" t="str">
            <v/>
          </cell>
          <cell r="R1692" t="str">
            <v>RABAB  ABD ULLAH</v>
          </cell>
          <cell r="S1692" t="str">
            <v xml:space="preserve">NADEEM </v>
          </cell>
          <cell r="T1692" t="str">
            <v>NAHEDA</v>
          </cell>
          <cell r="U1692" t="str">
            <v xml:space="preserve">DAMASCUS </v>
          </cell>
          <cell r="V1692" t="str">
            <v/>
          </cell>
          <cell r="W1692" t="str">
            <v/>
          </cell>
          <cell r="X1692" t="str">
            <v/>
          </cell>
          <cell r="Y1692" t="str">
            <v/>
          </cell>
          <cell r="Z1692" t="str">
            <v/>
          </cell>
          <cell r="AA1692" t="str">
            <v/>
          </cell>
          <cell r="AB1692" t="str">
            <v/>
          </cell>
          <cell r="AC1692" t="str">
            <v/>
          </cell>
        </row>
        <row r="1693">
          <cell r="A1693">
            <v>524700</v>
          </cell>
          <cell r="B1693" t="str">
            <v>ربى ابو الحسن</v>
          </cell>
          <cell r="C1693" t="str">
            <v>نديم</v>
          </cell>
          <cell r="D1693" t="str">
            <v>هيام</v>
          </cell>
          <cell r="E1693" t="str">
            <v>أنثى</v>
          </cell>
          <cell r="F1693" t="str">
            <v>السويداء</v>
          </cell>
          <cell r="G1693">
            <v>29512</v>
          </cell>
          <cell r="H1693" t="str">
            <v>العربية السورية</v>
          </cell>
          <cell r="I1693" t="str">
            <v>الثانية</v>
          </cell>
          <cell r="J1693" t="str">
            <v>فنون نسوية</v>
          </cell>
          <cell r="L1693" t="str">
            <v>السويداء</v>
          </cell>
          <cell r="Q1693" t="str">
            <v/>
          </cell>
          <cell r="R1693" t="str">
            <v>roba abo alhasan</v>
          </cell>
          <cell r="S1693" t="str">
            <v>nadeem</v>
          </cell>
          <cell r="T1693" t="str">
            <v>hiyam</v>
          </cell>
          <cell r="U1693" t="str">
            <v>swaida</v>
          </cell>
          <cell r="V1693" t="str">
            <v/>
          </cell>
          <cell r="W1693" t="str">
            <v/>
          </cell>
          <cell r="X1693" t="str">
            <v/>
          </cell>
          <cell r="Y1693" t="str">
            <v/>
          </cell>
          <cell r="Z1693" t="str">
            <v/>
          </cell>
          <cell r="AA1693" t="str">
            <v/>
          </cell>
          <cell r="AB1693" t="str">
            <v/>
          </cell>
          <cell r="AC1693" t="str">
            <v/>
          </cell>
        </row>
        <row r="1694">
          <cell r="A1694">
            <v>524702</v>
          </cell>
          <cell r="B1694" t="str">
            <v>رتوه الساعي</v>
          </cell>
          <cell r="C1694" t="str">
            <v>صفوان</v>
          </cell>
          <cell r="D1694" t="str">
            <v>ايمان</v>
          </cell>
          <cell r="E1694" t="str">
            <v>أنثى</v>
          </cell>
          <cell r="F1694" t="str">
            <v>دير الزور</v>
          </cell>
          <cell r="G1694">
            <v>36250</v>
          </cell>
          <cell r="H1694" t="str">
            <v>العربية السورية</v>
          </cell>
          <cell r="I1694" t="str">
            <v>الثالثة</v>
          </cell>
          <cell r="J1694" t="str">
            <v>أدبي</v>
          </cell>
          <cell r="Q1694" t="str">
            <v/>
          </cell>
          <cell r="R1694" t="str">
            <v>RATWHA ALSAEE</v>
          </cell>
          <cell r="S1694" t="str">
            <v>SFWAN</v>
          </cell>
          <cell r="T1694" t="str">
            <v>EMAN</v>
          </cell>
          <cell r="U1694" t="str">
            <v>DAMASCUS</v>
          </cell>
          <cell r="V1694" t="str">
            <v/>
          </cell>
          <cell r="W1694" t="str">
            <v/>
          </cell>
          <cell r="X1694" t="str">
            <v/>
          </cell>
          <cell r="Y1694" t="str">
            <v/>
          </cell>
          <cell r="Z1694" t="str">
            <v/>
          </cell>
          <cell r="AA1694" t="str">
            <v/>
          </cell>
          <cell r="AB1694" t="str">
            <v/>
          </cell>
          <cell r="AC1694" t="str">
            <v/>
          </cell>
        </row>
        <row r="1695">
          <cell r="A1695">
            <v>524708</v>
          </cell>
          <cell r="B1695" t="str">
            <v>رزان الحاج حسين</v>
          </cell>
          <cell r="C1695" t="str">
            <v>عاطف</v>
          </cell>
          <cell r="D1695" t="str">
            <v>سوسن</v>
          </cell>
          <cell r="E1695" t="str">
            <v>أنثى</v>
          </cell>
          <cell r="F1695" t="str">
            <v>دمشق</v>
          </cell>
          <cell r="G1695">
            <v>32986</v>
          </cell>
          <cell r="H1695" t="str">
            <v>العربية السورية</v>
          </cell>
          <cell r="I1695" t="str">
            <v>الثالثة حديث</v>
          </cell>
          <cell r="J1695" t="str">
            <v>أدبي</v>
          </cell>
          <cell r="K1695">
            <v>2011</v>
          </cell>
          <cell r="Q1695" t="str">
            <v/>
          </cell>
          <cell r="R1695" t="str">
            <v>RAZAN ALHAJ HUSIN</v>
          </cell>
          <cell r="S1695" t="str">
            <v>ATEF</v>
          </cell>
          <cell r="T1695" t="str">
            <v>SAWSAN</v>
          </cell>
          <cell r="U1695" t="str">
            <v>DAMASCUS</v>
          </cell>
          <cell r="V1695" t="str">
            <v/>
          </cell>
          <cell r="W1695" t="str">
            <v/>
          </cell>
          <cell r="X1695" t="str">
            <v/>
          </cell>
          <cell r="Y1695" t="str">
            <v/>
          </cell>
          <cell r="Z1695" t="str">
            <v/>
          </cell>
          <cell r="AA1695" t="str">
            <v/>
          </cell>
          <cell r="AB1695" t="str">
            <v/>
          </cell>
          <cell r="AC1695" t="str">
            <v/>
          </cell>
        </row>
        <row r="1696">
          <cell r="A1696">
            <v>524711</v>
          </cell>
          <cell r="B1696" t="str">
            <v>رزان حسن</v>
          </cell>
          <cell r="C1696" t="str">
            <v>علي</v>
          </cell>
          <cell r="D1696" t="str">
            <v>مريان</v>
          </cell>
          <cell r="E1696" t="str">
            <v>أنثى</v>
          </cell>
          <cell r="F1696" t="str">
            <v>المنصورة</v>
          </cell>
          <cell r="G1696" t="str">
            <v>1/30/1999</v>
          </cell>
          <cell r="H1696" t="str">
            <v>العربية السورية</v>
          </cell>
          <cell r="I1696" t="str">
            <v>الثالثة</v>
          </cell>
          <cell r="J1696" t="str">
            <v>علمي</v>
          </cell>
          <cell r="K1696" t="str">
            <v>2018</v>
          </cell>
          <cell r="L1696" t="str">
            <v>اللاذقية</v>
          </cell>
          <cell r="Q1696" t="str">
            <v/>
          </cell>
          <cell r="R1696" t="str">
            <v>RAZAN HASAN</v>
          </cell>
          <cell r="S1696" t="str">
            <v>ALI</v>
          </cell>
          <cell r="T1696" t="str">
            <v>MREAN</v>
          </cell>
          <cell r="U1696" t="str">
            <v>DAMASCUS</v>
          </cell>
          <cell r="V1696" t="str">
            <v/>
          </cell>
          <cell r="W1696" t="str">
            <v/>
          </cell>
          <cell r="X1696" t="str">
            <v/>
          </cell>
          <cell r="Y1696" t="str">
            <v/>
          </cell>
          <cell r="Z1696" t="str">
            <v/>
          </cell>
          <cell r="AA1696" t="str">
            <v/>
          </cell>
          <cell r="AB1696" t="str">
            <v/>
          </cell>
          <cell r="AC1696" t="str">
            <v/>
          </cell>
        </row>
        <row r="1697">
          <cell r="A1697">
            <v>524712</v>
          </cell>
          <cell r="B1697" t="str">
            <v>رزان حوراني</v>
          </cell>
          <cell r="C1697" t="str">
            <v>محمد</v>
          </cell>
          <cell r="D1697" t="str">
            <v>غاده</v>
          </cell>
          <cell r="E1697" t="str">
            <v>أنثى</v>
          </cell>
          <cell r="F1697" t="str">
            <v>دمشق</v>
          </cell>
          <cell r="G1697">
            <v>34016</v>
          </cell>
          <cell r="H1697" t="str">
            <v>العربية السورية</v>
          </cell>
          <cell r="I1697" t="str">
            <v>الرابعة</v>
          </cell>
          <cell r="J1697" t="str">
            <v>أدبي</v>
          </cell>
          <cell r="K1697" t="str">
            <v/>
          </cell>
          <cell r="Q1697" t="str">
            <v/>
          </cell>
          <cell r="R1697" t="str">
            <v>RAZAN HOURANE</v>
          </cell>
          <cell r="S1697" t="str">
            <v>MOHAMMAD</v>
          </cell>
          <cell r="T1697" t="str">
            <v>GHADA</v>
          </cell>
          <cell r="U1697" t="str">
            <v>DAMASCUS</v>
          </cell>
          <cell r="V1697" t="str">
            <v/>
          </cell>
          <cell r="W1697" t="str">
            <v/>
          </cell>
          <cell r="X1697" t="str">
            <v/>
          </cell>
          <cell r="Y1697" t="str">
            <v/>
          </cell>
          <cell r="Z1697" t="str">
            <v/>
          </cell>
          <cell r="AA1697" t="str">
            <v/>
          </cell>
          <cell r="AB1697" t="str">
            <v/>
          </cell>
          <cell r="AC1697" t="str">
            <v/>
          </cell>
        </row>
        <row r="1698">
          <cell r="A1698">
            <v>524715</v>
          </cell>
          <cell r="B1698" t="str">
            <v>رشا ابودقه</v>
          </cell>
          <cell r="C1698" t="str">
            <v>وليد</v>
          </cell>
          <cell r="D1698" t="str">
            <v>هيام</v>
          </cell>
          <cell r="E1698" t="str">
            <v>أنثى</v>
          </cell>
          <cell r="F1698" t="str">
            <v>دمشق</v>
          </cell>
          <cell r="G1698">
            <v>31472</v>
          </cell>
          <cell r="H1698" t="str">
            <v>العربية السورية</v>
          </cell>
          <cell r="I1698" t="str">
            <v>الرابعة</v>
          </cell>
          <cell r="J1698" t="str">
            <v>علمي</v>
          </cell>
          <cell r="Q1698" t="str">
            <v/>
          </cell>
          <cell r="R1698" t="str">
            <v>RASHA ABO DAKKA</v>
          </cell>
          <cell r="S1698" t="str">
            <v>WALEED</v>
          </cell>
          <cell r="T1698" t="str">
            <v>HEIAM</v>
          </cell>
          <cell r="U1698" t="str">
            <v>DAMASCUS</v>
          </cell>
          <cell r="V1698" t="str">
            <v/>
          </cell>
          <cell r="W1698" t="str">
            <v/>
          </cell>
          <cell r="X1698" t="str">
            <v/>
          </cell>
          <cell r="Y1698" t="str">
            <v/>
          </cell>
          <cell r="Z1698" t="str">
            <v/>
          </cell>
          <cell r="AA1698" t="str">
            <v/>
          </cell>
          <cell r="AB1698" t="str">
            <v/>
          </cell>
          <cell r="AC1698" t="str">
            <v/>
          </cell>
        </row>
        <row r="1699">
          <cell r="A1699">
            <v>524718</v>
          </cell>
          <cell r="B1699" t="str">
            <v>رشا أبوعاصي</v>
          </cell>
          <cell r="C1699" t="str">
            <v>عطاالله</v>
          </cell>
          <cell r="D1699" t="str">
            <v>ساميه</v>
          </cell>
          <cell r="E1699" t="str">
            <v>أنثى</v>
          </cell>
          <cell r="F1699" t="str">
            <v>السويداء</v>
          </cell>
          <cell r="G1699">
            <v>30975</v>
          </cell>
          <cell r="H1699" t="str">
            <v>العربية السورية</v>
          </cell>
          <cell r="I1699" t="str">
            <v>الثانية</v>
          </cell>
          <cell r="J1699" t="str">
            <v>أدبي</v>
          </cell>
          <cell r="L1699" t="str">
            <v>السويداء</v>
          </cell>
          <cell r="Q1699" t="str">
            <v/>
          </cell>
          <cell r="R1699" t="str">
            <v>RASHA ABO ASSY</v>
          </cell>
          <cell r="S1699" t="str">
            <v>ATTALLAH</v>
          </cell>
          <cell r="T1699" t="str">
            <v>SAMIA</v>
          </cell>
          <cell r="U1699" t="str">
            <v>ALSWAYDAA</v>
          </cell>
          <cell r="V1699" t="str">
            <v/>
          </cell>
          <cell r="W1699" t="str">
            <v/>
          </cell>
          <cell r="X1699" t="str">
            <v/>
          </cell>
          <cell r="Y1699" t="str">
            <v/>
          </cell>
          <cell r="Z1699" t="str">
            <v/>
          </cell>
          <cell r="AA1699" t="str">
            <v/>
          </cell>
          <cell r="AB1699" t="str">
            <v/>
          </cell>
          <cell r="AC1699" t="str">
            <v/>
          </cell>
        </row>
        <row r="1700">
          <cell r="A1700">
            <v>524722</v>
          </cell>
          <cell r="B1700" t="str">
            <v>رشا سكيكر</v>
          </cell>
          <cell r="C1700" t="str">
            <v>كمال</v>
          </cell>
          <cell r="D1700" t="str">
            <v>انتصار</v>
          </cell>
          <cell r="E1700" t="str">
            <v>أنثى</v>
          </cell>
          <cell r="F1700" t="str">
            <v>الرصيفيه</v>
          </cell>
          <cell r="G1700">
            <v>30230</v>
          </cell>
          <cell r="H1700" t="str">
            <v>العربية السورية</v>
          </cell>
          <cell r="I1700" t="str">
            <v>الثالثة</v>
          </cell>
          <cell r="J1700" t="str">
            <v>أدبي</v>
          </cell>
          <cell r="K1700">
            <v>2003</v>
          </cell>
          <cell r="Q1700" t="str">
            <v/>
          </cell>
          <cell r="R1700" t="str">
            <v>Rasha Sakekar</v>
          </cell>
          <cell r="S1700" t="str">
            <v>Kamal</v>
          </cell>
          <cell r="T1700" t="str">
            <v>Entsar</v>
          </cell>
          <cell r="U1700" t="str">
            <v>Alrsefea</v>
          </cell>
          <cell r="V1700" t="str">
            <v/>
          </cell>
          <cell r="W1700" t="str">
            <v/>
          </cell>
          <cell r="X1700" t="str">
            <v/>
          </cell>
          <cell r="Y1700" t="str">
            <v/>
          </cell>
          <cell r="Z1700" t="str">
            <v/>
          </cell>
          <cell r="AA1700" t="str">
            <v/>
          </cell>
          <cell r="AB1700" t="str">
            <v/>
          </cell>
          <cell r="AC1700" t="str">
            <v/>
          </cell>
        </row>
        <row r="1701">
          <cell r="A1701">
            <v>524723</v>
          </cell>
          <cell r="B1701" t="str">
            <v>رشا سويد</v>
          </cell>
          <cell r="C1701" t="str">
            <v>نذير</v>
          </cell>
          <cell r="D1701" t="str">
            <v>فاطمه</v>
          </cell>
          <cell r="E1701" t="str">
            <v/>
          </cell>
          <cell r="F1701" t="str">
            <v/>
          </cell>
          <cell r="G1701" t="str">
            <v/>
          </cell>
          <cell r="I1701" t="str">
            <v>الثانية</v>
          </cell>
          <cell r="K1701" t="str">
            <v/>
          </cell>
          <cell r="L1701" t="str">
            <v/>
          </cell>
          <cell r="M1701" t="str">
            <v/>
          </cell>
          <cell r="Q1701" t="str">
            <v/>
          </cell>
          <cell r="R1701" t="str">
            <v/>
          </cell>
          <cell r="S1701" t="str">
            <v/>
          </cell>
          <cell r="T1701" t="str">
            <v/>
          </cell>
          <cell r="U1701" t="str">
            <v/>
          </cell>
          <cell r="V1701" t="str">
            <v/>
          </cell>
          <cell r="W1701" t="str">
            <v/>
          </cell>
          <cell r="X1701" t="str">
            <v/>
          </cell>
          <cell r="Y1701" t="str">
            <v/>
          </cell>
          <cell r="Z1701" t="str">
            <v/>
          </cell>
          <cell r="AA1701" t="str">
            <v>م</v>
          </cell>
          <cell r="AB1701" t="str">
            <v>م</v>
          </cell>
          <cell r="AC1701" t="str">
            <v/>
          </cell>
        </row>
        <row r="1702">
          <cell r="A1702">
            <v>524724</v>
          </cell>
          <cell r="B1702" t="str">
            <v>رشا شحاده</v>
          </cell>
          <cell r="C1702" t="str">
            <v>سليم</v>
          </cell>
          <cell r="D1702" t="str">
            <v>مها</v>
          </cell>
          <cell r="E1702" t="str">
            <v>أنثى</v>
          </cell>
          <cell r="F1702" t="str">
            <v>دمشق</v>
          </cell>
          <cell r="G1702">
            <v>32236</v>
          </cell>
          <cell r="H1702" t="str">
            <v>العربية السورية</v>
          </cell>
          <cell r="I1702" t="str">
            <v>الثالثة</v>
          </cell>
          <cell r="J1702" t="str">
            <v>أدبي</v>
          </cell>
          <cell r="L1702" t="str">
            <v>القنيطرة</v>
          </cell>
          <cell r="Q1702" t="str">
            <v/>
          </cell>
          <cell r="R1702" t="str">
            <v>RASHA SHEHADE</v>
          </cell>
          <cell r="S1702" t="str">
            <v>SALIM</v>
          </cell>
          <cell r="T1702" t="str">
            <v>MAHA</v>
          </cell>
          <cell r="U1702" t="str">
            <v>DAMASCOUS</v>
          </cell>
          <cell r="V1702" t="str">
            <v/>
          </cell>
          <cell r="W1702" t="str">
            <v/>
          </cell>
          <cell r="X1702" t="str">
            <v/>
          </cell>
          <cell r="Y1702" t="str">
            <v/>
          </cell>
          <cell r="Z1702" t="str">
            <v/>
          </cell>
          <cell r="AA1702" t="str">
            <v/>
          </cell>
          <cell r="AB1702" t="str">
            <v/>
          </cell>
          <cell r="AC1702" t="str">
            <v/>
          </cell>
        </row>
        <row r="1703">
          <cell r="A1703">
            <v>524725</v>
          </cell>
          <cell r="B1703" t="str">
            <v>رشا عثمان</v>
          </cell>
          <cell r="C1703" t="str">
            <v>هاشم</v>
          </cell>
          <cell r="D1703" t="str">
            <v>امل</v>
          </cell>
          <cell r="E1703" t="str">
            <v>انثى</v>
          </cell>
          <cell r="F1703" t="str">
            <v>طرطوس</v>
          </cell>
          <cell r="G1703">
            <v>32986</v>
          </cell>
          <cell r="H1703" t="str">
            <v>العربية السورية</v>
          </cell>
          <cell r="I1703" t="str">
            <v>الرابعة</v>
          </cell>
          <cell r="J1703" t="str">
            <v>أدبي</v>
          </cell>
          <cell r="K1703" t="str">
            <v/>
          </cell>
          <cell r="Q1703" t="str">
            <v/>
          </cell>
          <cell r="R1703" t="str">
            <v>RACHA OTHMAN</v>
          </cell>
          <cell r="S1703" t="str">
            <v>HASHEM</v>
          </cell>
          <cell r="T1703" t="str">
            <v>AMAL</v>
          </cell>
          <cell r="U1703" t="str">
            <v>TARTOUS</v>
          </cell>
          <cell r="V1703" t="str">
            <v/>
          </cell>
          <cell r="W1703" t="str">
            <v/>
          </cell>
          <cell r="X1703" t="str">
            <v/>
          </cell>
          <cell r="Y1703" t="str">
            <v/>
          </cell>
          <cell r="Z1703" t="str">
            <v/>
          </cell>
          <cell r="AA1703" t="str">
            <v/>
          </cell>
          <cell r="AB1703" t="str">
            <v/>
          </cell>
          <cell r="AC1703" t="str">
            <v/>
          </cell>
        </row>
        <row r="1704">
          <cell r="A1704">
            <v>524726</v>
          </cell>
          <cell r="B1704" t="str">
            <v>رشا محمد</v>
          </cell>
          <cell r="C1704" t="str">
            <v>ديوب</v>
          </cell>
          <cell r="D1704" t="str">
            <v>مثيلا</v>
          </cell>
          <cell r="E1704" t="str">
            <v>أنثى</v>
          </cell>
          <cell r="F1704" t="str">
            <v>دمشق</v>
          </cell>
          <cell r="G1704">
            <v>32288</v>
          </cell>
          <cell r="H1704" t="str">
            <v>العربية السورية</v>
          </cell>
          <cell r="I1704" t="str">
            <v>الثالثة</v>
          </cell>
          <cell r="J1704" t="str">
            <v>أدبي</v>
          </cell>
          <cell r="L1704" t="str">
            <v>اللاذقية</v>
          </cell>
          <cell r="Q1704" t="str">
            <v/>
          </cell>
          <cell r="R1704" t="str">
            <v>rasha muhamad</v>
          </cell>
          <cell r="S1704" t="str">
            <v>dayob</v>
          </cell>
          <cell r="T1704" t="str">
            <v>#N/A</v>
          </cell>
          <cell r="U1704" t="str">
            <v>damascus</v>
          </cell>
          <cell r="V1704" t="str">
            <v/>
          </cell>
          <cell r="W1704" t="str">
            <v/>
          </cell>
          <cell r="X1704" t="str">
            <v/>
          </cell>
          <cell r="Y1704" t="str">
            <v/>
          </cell>
          <cell r="Z1704" t="str">
            <v/>
          </cell>
          <cell r="AA1704" t="str">
            <v/>
          </cell>
          <cell r="AB1704" t="str">
            <v/>
          </cell>
          <cell r="AC1704" t="str">
            <v/>
          </cell>
        </row>
        <row r="1705">
          <cell r="A1705">
            <v>524729</v>
          </cell>
          <cell r="B1705" t="str">
            <v>رضوه المفلح</v>
          </cell>
          <cell r="C1705" t="str">
            <v>عبدالغفور</v>
          </cell>
          <cell r="D1705" t="str">
            <v>رضيه</v>
          </cell>
          <cell r="E1705" t="str">
            <v>أنثى</v>
          </cell>
          <cell r="F1705" t="str">
            <v>ناحته</v>
          </cell>
          <cell r="G1705">
            <v>32899</v>
          </cell>
          <cell r="H1705" t="str">
            <v>العربية السورية</v>
          </cell>
          <cell r="I1705" t="str">
            <v>الثالثة</v>
          </cell>
          <cell r="J1705" t="str">
            <v>أدبي</v>
          </cell>
          <cell r="Q1705" t="str">
            <v/>
          </cell>
          <cell r="R1705" t="str">
            <v>RAWDA ALMFLEH</v>
          </cell>
          <cell r="S1705" t="str">
            <v>ABD ALGHFOUR</v>
          </cell>
          <cell r="T1705" t="str">
            <v>RADEA</v>
          </cell>
          <cell r="U1705" t="str">
            <v>DAMASCUS</v>
          </cell>
          <cell r="V1705" t="str">
            <v/>
          </cell>
          <cell r="W1705" t="str">
            <v/>
          </cell>
          <cell r="X1705" t="str">
            <v/>
          </cell>
          <cell r="Y1705" t="str">
            <v/>
          </cell>
          <cell r="Z1705" t="str">
            <v/>
          </cell>
          <cell r="AA1705" t="str">
            <v/>
          </cell>
          <cell r="AB1705" t="str">
            <v/>
          </cell>
          <cell r="AC1705" t="str">
            <v/>
          </cell>
        </row>
        <row r="1706">
          <cell r="A1706">
            <v>524730</v>
          </cell>
          <cell r="B1706" t="str">
            <v>رغاب ناخوز</v>
          </cell>
          <cell r="C1706" t="str">
            <v>محمود</v>
          </cell>
          <cell r="D1706" t="str">
            <v>منى</v>
          </cell>
          <cell r="E1706" t="str">
            <v>أنثى</v>
          </cell>
          <cell r="F1706" t="str">
            <v>معضميه</v>
          </cell>
          <cell r="G1706">
            <v>35796</v>
          </cell>
          <cell r="H1706" t="str">
            <v>العربية السورية</v>
          </cell>
          <cell r="I1706" t="str">
            <v>الثالثة</v>
          </cell>
          <cell r="J1706" t="str">
            <v>علمي</v>
          </cell>
          <cell r="K1706" t="str">
            <v/>
          </cell>
          <cell r="Q1706" t="str">
            <v/>
          </cell>
          <cell r="R1706" t="str">
            <v>REGHAB NAGHOUZ</v>
          </cell>
          <cell r="S1706" t="str">
            <v>MAHMOUD</v>
          </cell>
          <cell r="T1706" t="str">
            <v>MONA</v>
          </cell>
          <cell r="U1706" t="str">
            <v>DAMASCUS</v>
          </cell>
          <cell r="V1706" t="str">
            <v/>
          </cell>
          <cell r="W1706" t="str">
            <v/>
          </cell>
          <cell r="X1706" t="str">
            <v/>
          </cell>
          <cell r="Y1706" t="str">
            <v/>
          </cell>
          <cell r="Z1706" t="str">
            <v/>
          </cell>
          <cell r="AA1706" t="str">
            <v/>
          </cell>
          <cell r="AB1706" t="str">
            <v/>
          </cell>
          <cell r="AC1706" t="str">
            <v/>
          </cell>
        </row>
        <row r="1707">
          <cell r="A1707">
            <v>524732</v>
          </cell>
          <cell r="B1707" t="str">
            <v>رغد الحايك</v>
          </cell>
          <cell r="C1707" t="str">
            <v>زياد</v>
          </cell>
          <cell r="D1707" t="str">
            <v>روضه</v>
          </cell>
          <cell r="E1707" t="str">
            <v>أنثى</v>
          </cell>
          <cell r="F1707" t="str">
            <v>دمشق</v>
          </cell>
          <cell r="G1707">
            <v>36498</v>
          </cell>
          <cell r="H1707" t="str">
            <v>العربية السورية</v>
          </cell>
          <cell r="I1707" t="str">
            <v>الرابعة</v>
          </cell>
          <cell r="J1707" t="str">
            <v>أدبي</v>
          </cell>
          <cell r="K1707">
            <v>2017</v>
          </cell>
          <cell r="Q1707" t="str">
            <v/>
          </cell>
          <cell r="R1707" t="str">
            <v>Raghad Alhaeek</v>
          </cell>
          <cell r="S1707" t="str">
            <v>Zyad</v>
          </cell>
          <cell r="T1707" t="str">
            <v>Rawda</v>
          </cell>
          <cell r="U1707" t="str">
            <v>Damscus</v>
          </cell>
          <cell r="V1707" t="str">
            <v/>
          </cell>
          <cell r="W1707" t="str">
            <v/>
          </cell>
          <cell r="X1707" t="str">
            <v/>
          </cell>
          <cell r="Y1707" t="str">
            <v/>
          </cell>
          <cell r="Z1707" t="str">
            <v/>
          </cell>
          <cell r="AA1707" t="str">
            <v/>
          </cell>
          <cell r="AB1707" t="str">
            <v/>
          </cell>
          <cell r="AC1707" t="str">
            <v/>
          </cell>
        </row>
        <row r="1708">
          <cell r="A1708">
            <v>524733</v>
          </cell>
          <cell r="B1708" t="str">
            <v>رغد الحسنيه</v>
          </cell>
          <cell r="C1708" t="str">
            <v>فوزي</v>
          </cell>
          <cell r="D1708" t="str">
            <v>وفاء</v>
          </cell>
          <cell r="E1708" t="str">
            <v>أنثى</v>
          </cell>
          <cell r="F1708" t="str">
            <v>السويداء</v>
          </cell>
          <cell r="G1708">
            <v>35312</v>
          </cell>
          <cell r="H1708" t="str">
            <v>العربية السورية</v>
          </cell>
          <cell r="I1708" t="str">
            <v>الرابعة حديث</v>
          </cell>
          <cell r="J1708" t="str">
            <v>علمي</v>
          </cell>
          <cell r="L1708" t="str">
            <v>السويداء</v>
          </cell>
          <cell r="Q1708" t="str">
            <v/>
          </cell>
          <cell r="R1708" t="str">
            <v>RAGHAD ALHOSNYYA</v>
          </cell>
          <cell r="S1708" t="str">
            <v>FAWZY</v>
          </cell>
          <cell r="T1708" t="str">
            <v>WAFAA</v>
          </cell>
          <cell r="U1708" t="str">
            <v>alswaydaa</v>
          </cell>
          <cell r="V1708" t="str">
            <v/>
          </cell>
          <cell r="W1708" t="str">
            <v/>
          </cell>
          <cell r="X1708" t="str">
            <v/>
          </cell>
          <cell r="Y1708" t="str">
            <v/>
          </cell>
          <cell r="Z1708" t="str">
            <v/>
          </cell>
          <cell r="AA1708" t="str">
            <v/>
          </cell>
          <cell r="AB1708" t="str">
            <v/>
          </cell>
          <cell r="AC1708" t="str">
            <v/>
          </cell>
        </row>
        <row r="1709">
          <cell r="A1709">
            <v>524736</v>
          </cell>
          <cell r="B1709" t="str">
            <v>رغد الغفير</v>
          </cell>
          <cell r="C1709" t="str">
            <v>محمود</v>
          </cell>
          <cell r="D1709" t="str">
            <v>بسينه</v>
          </cell>
          <cell r="E1709" t="str">
            <v>أنثى</v>
          </cell>
          <cell r="F1709" t="str">
            <v xml:space="preserve">دمشق </v>
          </cell>
          <cell r="G1709">
            <v>35128</v>
          </cell>
          <cell r="H1709" t="str">
            <v>العربية السورية</v>
          </cell>
          <cell r="I1709" t="str">
            <v>الرابعة</v>
          </cell>
          <cell r="J1709" t="str">
            <v>أدبي</v>
          </cell>
          <cell r="K1709" t="str">
            <v/>
          </cell>
          <cell r="Q1709" t="str">
            <v/>
          </cell>
          <cell r="R1709" t="str">
            <v>rajh  al jhafer</v>
          </cell>
          <cell r="S1709" t="str">
            <v>mahmud</v>
          </cell>
          <cell r="T1709" t="str">
            <v>bsena</v>
          </cell>
          <cell r="U1709" t="str">
            <v>damascus</v>
          </cell>
          <cell r="V1709" t="str">
            <v/>
          </cell>
          <cell r="W1709" t="str">
            <v/>
          </cell>
          <cell r="X1709" t="str">
            <v/>
          </cell>
          <cell r="Y1709" t="str">
            <v/>
          </cell>
          <cell r="Z1709" t="str">
            <v/>
          </cell>
          <cell r="AA1709" t="str">
            <v/>
          </cell>
          <cell r="AB1709" t="str">
            <v/>
          </cell>
          <cell r="AC1709" t="str">
            <v/>
          </cell>
        </row>
        <row r="1710">
          <cell r="A1710">
            <v>524737</v>
          </cell>
          <cell r="B1710" t="str">
            <v>رغد جبر</v>
          </cell>
          <cell r="C1710" t="str">
            <v>حموده</v>
          </cell>
          <cell r="D1710" t="str">
            <v>دلال</v>
          </cell>
          <cell r="E1710" t="str">
            <v>أنثى</v>
          </cell>
          <cell r="F1710" t="str">
            <v>غباغب</v>
          </cell>
          <cell r="G1710">
            <v>37135</v>
          </cell>
          <cell r="H1710" t="str">
            <v>العربية السورية</v>
          </cell>
          <cell r="I1710" t="str">
            <v>الثانية</v>
          </cell>
          <cell r="J1710" t="str">
            <v>فنون نسوية</v>
          </cell>
          <cell r="Q1710" t="str">
            <v/>
          </cell>
          <cell r="R1710" t="str">
            <v>RAGHAD JABER</v>
          </cell>
          <cell r="S1710" t="str">
            <v>HAMOUDA</v>
          </cell>
          <cell r="T1710" t="str">
            <v>DALAL</v>
          </cell>
          <cell r="U1710" t="str">
            <v>DARAA</v>
          </cell>
          <cell r="V1710" t="str">
            <v/>
          </cell>
          <cell r="W1710" t="str">
            <v/>
          </cell>
          <cell r="X1710" t="str">
            <v/>
          </cell>
          <cell r="Y1710" t="str">
            <v/>
          </cell>
          <cell r="Z1710" t="str">
            <v/>
          </cell>
          <cell r="AA1710" t="str">
            <v/>
          </cell>
          <cell r="AB1710" t="str">
            <v/>
          </cell>
          <cell r="AC1710" t="str">
            <v/>
          </cell>
        </row>
        <row r="1711">
          <cell r="A1711">
            <v>524739</v>
          </cell>
          <cell r="B1711" t="str">
            <v>رغد حمامي</v>
          </cell>
          <cell r="C1711" t="str">
            <v>يحيى</v>
          </cell>
          <cell r="D1711" t="str">
            <v>الهام</v>
          </cell>
          <cell r="E1711" t="str">
            <v>أنثى</v>
          </cell>
          <cell r="F1711" t="str">
            <v>قطنا</v>
          </cell>
          <cell r="G1711">
            <v>35688</v>
          </cell>
          <cell r="H1711" t="str">
            <v>العربية السورية</v>
          </cell>
          <cell r="I1711" t="str">
            <v>الثانية</v>
          </cell>
          <cell r="J1711" t="str">
            <v>فنون نسوية</v>
          </cell>
          <cell r="L1711" t="str">
            <v>إدلب</v>
          </cell>
          <cell r="Q1711" t="str">
            <v/>
          </cell>
          <cell r="R1711" t="str">
            <v>RAGHAD HAMAME</v>
          </cell>
          <cell r="S1711" t="str">
            <v>YEHEA</v>
          </cell>
          <cell r="T1711" t="str">
            <v>ELHAM</v>
          </cell>
          <cell r="U1711" t="str">
            <v>DAMAS SUBURB</v>
          </cell>
          <cell r="V1711" t="str">
            <v/>
          </cell>
          <cell r="W1711" t="str">
            <v/>
          </cell>
          <cell r="X1711" t="str">
            <v/>
          </cell>
          <cell r="Y1711" t="str">
            <v/>
          </cell>
          <cell r="Z1711" t="str">
            <v/>
          </cell>
          <cell r="AA1711" t="str">
            <v/>
          </cell>
          <cell r="AB1711" t="str">
            <v/>
          </cell>
          <cell r="AC1711" t="str">
            <v/>
          </cell>
        </row>
        <row r="1712">
          <cell r="A1712">
            <v>524740</v>
          </cell>
          <cell r="B1712" t="str">
            <v>رغد سقر</v>
          </cell>
          <cell r="C1712" t="str">
            <v>باسم</v>
          </cell>
          <cell r="D1712" t="str">
            <v>ريم</v>
          </cell>
          <cell r="E1712" t="str">
            <v>أنثى</v>
          </cell>
          <cell r="F1712" t="str">
            <v>دمشق</v>
          </cell>
          <cell r="G1712" t="str">
            <v>1/1/1999</v>
          </cell>
          <cell r="H1712" t="str">
            <v>العربية السورية</v>
          </cell>
          <cell r="I1712" t="str">
            <v>الثانية</v>
          </cell>
          <cell r="J1712" t="str">
            <v>علمي</v>
          </cell>
          <cell r="K1712" t="str">
            <v>2016</v>
          </cell>
          <cell r="Q1712" t="str">
            <v/>
          </cell>
          <cell r="R1712" t="str">
            <v>RAGHAD SAKER</v>
          </cell>
          <cell r="S1712" t="str">
            <v>BASEM</v>
          </cell>
          <cell r="T1712" t="str">
            <v>REEM</v>
          </cell>
          <cell r="U1712" t="str">
            <v>DAMASCUS</v>
          </cell>
          <cell r="V1712" t="str">
            <v/>
          </cell>
          <cell r="W1712" t="str">
            <v/>
          </cell>
          <cell r="X1712" t="str">
            <v/>
          </cell>
          <cell r="Y1712" t="str">
            <v/>
          </cell>
          <cell r="Z1712" t="str">
            <v/>
          </cell>
          <cell r="AA1712" t="str">
            <v/>
          </cell>
          <cell r="AB1712" t="str">
            <v/>
          </cell>
          <cell r="AC1712" t="str">
            <v/>
          </cell>
        </row>
        <row r="1713">
          <cell r="A1713">
            <v>524744</v>
          </cell>
          <cell r="B1713" t="str">
            <v>رغد مرشاق</v>
          </cell>
          <cell r="C1713" t="str">
            <v>فريز</v>
          </cell>
          <cell r="D1713" t="str">
            <v>رنده</v>
          </cell>
          <cell r="E1713" t="str">
            <v>أنثى</v>
          </cell>
          <cell r="F1713" t="str">
            <v>النبك</v>
          </cell>
          <cell r="G1713">
            <v>32014</v>
          </cell>
          <cell r="H1713" t="str">
            <v>العربية السورية</v>
          </cell>
          <cell r="I1713" t="str">
            <v>الثالثة</v>
          </cell>
          <cell r="J1713" t="str">
            <v>أدبي</v>
          </cell>
          <cell r="K1713">
            <v>2005</v>
          </cell>
          <cell r="Q1713" t="str">
            <v/>
          </cell>
          <cell r="R1713" t="str">
            <v>raghad mershak</v>
          </cell>
          <cell r="S1713" t="str">
            <v>fariz</v>
          </cell>
          <cell r="T1713" t="str">
            <v>randa</v>
          </cell>
          <cell r="U1713" t="str">
            <v>alnabek</v>
          </cell>
          <cell r="V1713" t="str">
            <v/>
          </cell>
          <cell r="W1713" t="str">
            <v/>
          </cell>
          <cell r="X1713" t="str">
            <v/>
          </cell>
          <cell r="Y1713" t="str">
            <v/>
          </cell>
          <cell r="Z1713" t="str">
            <v/>
          </cell>
          <cell r="AA1713" t="str">
            <v/>
          </cell>
          <cell r="AB1713" t="str">
            <v/>
          </cell>
          <cell r="AC1713" t="str">
            <v/>
          </cell>
        </row>
        <row r="1714">
          <cell r="A1714">
            <v>524746</v>
          </cell>
          <cell r="B1714" t="str">
            <v>رفاه اسعدعلي</v>
          </cell>
          <cell r="C1714" t="str">
            <v>خضر</v>
          </cell>
          <cell r="D1714" t="str">
            <v>رتيبه</v>
          </cell>
          <cell r="E1714" t="str">
            <v>أنثى</v>
          </cell>
          <cell r="F1714" t="str">
            <v>دمشق</v>
          </cell>
          <cell r="G1714">
            <v>28256</v>
          </cell>
          <cell r="H1714" t="str">
            <v>العربية السورية</v>
          </cell>
          <cell r="I1714" t="str">
            <v>الرابعة</v>
          </cell>
          <cell r="J1714" t="str">
            <v>أدبي</v>
          </cell>
          <cell r="L1714" t="str">
            <v>القنيطرة</v>
          </cell>
          <cell r="Q1714" t="str">
            <v/>
          </cell>
          <cell r="R1714" t="str">
            <v>RAFAH ASAAD ALI</v>
          </cell>
          <cell r="S1714" t="str">
            <v>KHDER</v>
          </cell>
          <cell r="T1714" t="str">
            <v>RATEBA</v>
          </cell>
          <cell r="U1714" t="str">
            <v>DAMASCUS</v>
          </cell>
          <cell r="V1714" t="str">
            <v/>
          </cell>
          <cell r="W1714" t="str">
            <v/>
          </cell>
          <cell r="X1714" t="str">
            <v/>
          </cell>
          <cell r="Y1714" t="str">
            <v/>
          </cell>
          <cell r="Z1714" t="str">
            <v/>
          </cell>
          <cell r="AA1714" t="str">
            <v/>
          </cell>
          <cell r="AB1714" t="str">
            <v/>
          </cell>
          <cell r="AC1714" t="str">
            <v/>
          </cell>
        </row>
        <row r="1715">
          <cell r="A1715">
            <v>524748</v>
          </cell>
          <cell r="B1715" t="str">
            <v>رفاه خلف</v>
          </cell>
          <cell r="C1715" t="str">
            <v>نوري</v>
          </cell>
          <cell r="D1715" t="str">
            <v>سميرة</v>
          </cell>
          <cell r="E1715" t="str">
            <v>#N/A</v>
          </cell>
          <cell r="F1715" t="str">
            <v xml:space="preserve">دمشق </v>
          </cell>
          <cell r="G1715">
            <v>34700</v>
          </cell>
          <cell r="H1715" t="str">
            <v>العربية السورية</v>
          </cell>
          <cell r="I1715" t="str">
            <v>الرابعة</v>
          </cell>
          <cell r="J1715" t="str">
            <v>شرعية</v>
          </cell>
          <cell r="K1715" t="str">
            <v/>
          </cell>
        </row>
        <row r="1716">
          <cell r="A1716">
            <v>524750</v>
          </cell>
          <cell r="B1716" t="str">
            <v>رقيا عبدالفتاح</v>
          </cell>
          <cell r="C1716" t="str">
            <v>محمود</v>
          </cell>
          <cell r="D1716" t="str">
            <v>حمده</v>
          </cell>
          <cell r="E1716" t="str">
            <v>أنثى</v>
          </cell>
          <cell r="F1716" t="str">
            <v>مساكن دوما</v>
          </cell>
          <cell r="G1716">
            <v>30129</v>
          </cell>
          <cell r="H1716" t="str">
            <v>العربية السورية</v>
          </cell>
          <cell r="I1716" t="str">
            <v>الرابعة</v>
          </cell>
          <cell r="J1716" t="str">
            <v>أدبي</v>
          </cell>
          <cell r="L1716" t="str">
            <v>القنيطرة</v>
          </cell>
          <cell r="Q1716" t="str">
            <v/>
          </cell>
          <cell r="R1716" t="str">
            <v>RUKAYA ABDULFATAH</v>
          </cell>
          <cell r="S1716" t="str">
            <v>MAHMOUD</v>
          </cell>
          <cell r="T1716" t="str">
            <v>HAMDA</v>
          </cell>
          <cell r="U1716" t="str">
            <v>DAMAS SUBURB</v>
          </cell>
          <cell r="V1716" t="str">
            <v/>
          </cell>
          <cell r="W1716" t="str">
            <v/>
          </cell>
          <cell r="X1716" t="str">
            <v/>
          </cell>
          <cell r="Y1716" t="str">
            <v/>
          </cell>
          <cell r="Z1716" t="str">
            <v/>
          </cell>
          <cell r="AA1716" t="str">
            <v/>
          </cell>
          <cell r="AB1716" t="str">
            <v/>
          </cell>
          <cell r="AC1716" t="str">
            <v/>
          </cell>
        </row>
        <row r="1717">
          <cell r="A1717">
            <v>524751</v>
          </cell>
          <cell r="B1717" t="str">
            <v>رقية حسن</v>
          </cell>
          <cell r="C1717" t="str">
            <v>محمد</v>
          </cell>
          <cell r="D1717" t="str">
            <v>سوريه</v>
          </cell>
          <cell r="E1717" t="str">
            <v>أنثى</v>
          </cell>
          <cell r="F1717" t="str">
            <v>دمشق</v>
          </cell>
          <cell r="G1717">
            <v>32957</v>
          </cell>
          <cell r="H1717" t="str">
            <v>العربية السورية</v>
          </cell>
          <cell r="I1717" t="str">
            <v>الرابعة</v>
          </cell>
          <cell r="J1717" t="str">
            <v>أدبي</v>
          </cell>
          <cell r="L1717" t="str">
            <v>القنيطرة</v>
          </cell>
          <cell r="Q1717" t="str">
            <v/>
          </cell>
          <cell r="R1717" t="str">
            <v>rokaea hasan</v>
          </cell>
          <cell r="S1717" t="str">
            <v>mohamaad</v>
          </cell>
          <cell r="T1717" t="str">
            <v>sorea</v>
          </cell>
          <cell r="U1717" t="str">
            <v>damascous</v>
          </cell>
          <cell r="V1717" t="str">
            <v/>
          </cell>
          <cell r="W1717" t="str">
            <v/>
          </cell>
          <cell r="X1717" t="str">
            <v/>
          </cell>
          <cell r="Y1717" t="str">
            <v/>
          </cell>
          <cell r="Z1717" t="str">
            <v/>
          </cell>
          <cell r="AA1717" t="str">
            <v/>
          </cell>
          <cell r="AB1717" t="str">
            <v/>
          </cell>
          <cell r="AC1717" t="str">
            <v/>
          </cell>
        </row>
        <row r="1718">
          <cell r="A1718">
            <v>524752</v>
          </cell>
          <cell r="B1718" t="str">
            <v>رقيه ابوحويلي</v>
          </cell>
          <cell r="C1718" t="str">
            <v>سعيد</v>
          </cell>
          <cell r="D1718" t="str">
            <v>صالحه</v>
          </cell>
          <cell r="E1718" t="str">
            <v>أنثى</v>
          </cell>
          <cell r="F1718" t="str">
            <v>السيدة زينب</v>
          </cell>
          <cell r="G1718" t="str">
            <v>10/12/1980</v>
          </cell>
          <cell r="H1718" t="str">
            <v>العربية السورية</v>
          </cell>
          <cell r="I1718" t="str">
            <v>الثانية</v>
          </cell>
          <cell r="J1718" t="str">
            <v>أدبي</v>
          </cell>
          <cell r="K1718" t="str">
            <v>2004</v>
          </cell>
          <cell r="L1718" t="str">
            <v>القنيطرة</v>
          </cell>
          <cell r="Q1718" t="str">
            <v/>
          </cell>
          <cell r="R1718" t="str">
            <v>roqia abo hoaili</v>
          </cell>
          <cell r="S1718" t="str">
            <v>saeed</v>
          </cell>
          <cell r="T1718" t="str">
            <v>salha</v>
          </cell>
          <cell r="U1718" t="str">
            <v>alsaeda zainab</v>
          </cell>
          <cell r="V1718" t="str">
            <v/>
          </cell>
          <cell r="W1718" t="str">
            <v/>
          </cell>
          <cell r="X1718" t="str">
            <v/>
          </cell>
          <cell r="Y1718" t="str">
            <v/>
          </cell>
          <cell r="Z1718" t="str">
            <v/>
          </cell>
          <cell r="AA1718" t="str">
            <v/>
          </cell>
          <cell r="AB1718" t="str">
            <v/>
          </cell>
          <cell r="AC1718" t="str">
            <v/>
          </cell>
        </row>
        <row r="1719">
          <cell r="A1719">
            <v>524755</v>
          </cell>
          <cell r="B1719" t="str">
            <v>رنا البغا</v>
          </cell>
          <cell r="C1719" t="str">
            <v>محمدنبيل</v>
          </cell>
          <cell r="D1719" t="str">
            <v>هدى</v>
          </cell>
          <cell r="E1719" t="str">
            <v>أنثى</v>
          </cell>
          <cell r="F1719" t="str">
            <v>دمشق</v>
          </cell>
          <cell r="G1719">
            <v>29596</v>
          </cell>
          <cell r="H1719" t="str">
            <v>العربية السورية</v>
          </cell>
          <cell r="I1719" t="str">
            <v>الرابعة</v>
          </cell>
          <cell r="J1719" t="str">
            <v>أدبي</v>
          </cell>
          <cell r="Q1719" t="str">
            <v/>
          </cell>
          <cell r="R1719" t="str">
            <v>RANA ALBOUGHA</v>
          </cell>
          <cell r="S1719" t="str">
            <v>MHD NABIEL</v>
          </cell>
          <cell r="T1719" t="str">
            <v>HUDA</v>
          </cell>
          <cell r="U1719" t="str">
            <v>DAMASCUS</v>
          </cell>
          <cell r="V1719" t="str">
            <v/>
          </cell>
          <cell r="W1719" t="str">
            <v/>
          </cell>
          <cell r="X1719" t="str">
            <v/>
          </cell>
          <cell r="Y1719" t="str">
            <v/>
          </cell>
          <cell r="Z1719" t="str">
            <v/>
          </cell>
          <cell r="AA1719" t="str">
            <v/>
          </cell>
          <cell r="AB1719" t="str">
            <v/>
          </cell>
          <cell r="AC1719" t="str">
            <v/>
          </cell>
        </row>
        <row r="1720">
          <cell r="A1720">
            <v>524757</v>
          </cell>
          <cell r="B1720" t="str">
            <v>رنا الشالاتي</v>
          </cell>
          <cell r="C1720" t="str">
            <v>محمدمعتز</v>
          </cell>
          <cell r="D1720" t="str">
            <v>سوزان</v>
          </cell>
          <cell r="E1720" t="str">
            <v>أنثى</v>
          </cell>
          <cell r="F1720" t="str">
            <v>الكويت</v>
          </cell>
          <cell r="G1720">
            <v>28975</v>
          </cell>
          <cell r="H1720" t="str">
            <v>العربية السورية</v>
          </cell>
          <cell r="I1720" t="str">
            <v>الرابعة</v>
          </cell>
          <cell r="J1720" t="str">
            <v>أدبي</v>
          </cell>
          <cell r="L1720" t="str">
            <v>القنيطرة</v>
          </cell>
          <cell r="Q1720" t="str">
            <v/>
          </cell>
          <cell r="R1720" t="str">
            <v>Rana Alshalaty</v>
          </cell>
          <cell r="S1720" t="str">
            <v>Mod Mouataz</v>
          </cell>
          <cell r="T1720" t="str">
            <v>Souzan</v>
          </cell>
          <cell r="U1720" t="str">
            <v>Kwait</v>
          </cell>
          <cell r="V1720" t="str">
            <v/>
          </cell>
          <cell r="W1720" t="str">
            <v/>
          </cell>
          <cell r="X1720" t="str">
            <v/>
          </cell>
          <cell r="Y1720" t="str">
            <v/>
          </cell>
          <cell r="Z1720" t="str">
            <v/>
          </cell>
          <cell r="AA1720" t="str">
            <v/>
          </cell>
          <cell r="AB1720" t="str">
            <v/>
          </cell>
          <cell r="AC1720" t="str">
            <v/>
          </cell>
        </row>
        <row r="1721">
          <cell r="A1721">
            <v>524760</v>
          </cell>
          <cell r="B1721" t="str">
            <v>رنا أبوعائشه</v>
          </cell>
          <cell r="C1721" t="str">
            <v>علي</v>
          </cell>
          <cell r="D1721" t="str">
            <v>نوال</v>
          </cell>
          <cell r="E1721" t="str">
            <v>أنثى</v>
          </cell>
          <cell r="F1721" t="str">
            <v>زبداني</v>
          </cell>
          <cell r="G1721">
            <v>30122</v>
          </cell>
          <cell r="H1721" t="str">
            <v>العربية السورية</v>
          </cell>
          <cell r="I1721" t="str">
            <v>الثالثة</v>
          </cell>
          <cell r="J1721" t="str">
            <v>أدبي</v>
          </cell>
          <cell r="K1721" t="str">
            <v/>
          </cell>
          <cell r="Q1721" t="str">
            <v/>
          </cell>
          <cell r="R1721" t="str">
            <v>RANA ABO AISHA</v>
          </cell>
          <cell r="S1721" t="str">
            <v>ALI</v>
          </cell>
          <cell r="T1721" t="str">
            <v>NAWAL</v>
          </cell>
          <cell r="U1721" t="str">
            <v>DAMASCUS</v>
          </cell>
          <cell r="V1721" t="str">
            <v/>
          </cell>
          <cell r="W1721" t="str">
            <v/>
          </cell>
          <cell r="X1721" t="str">
            <v/>
          </cell>
          <cell r="Y1721" t="str">
            <v/>
          </cell>
          <cell r="Z1721" t="str">
            <v/>
          </cell>
          <cell r="AA1721" t="str">
            <v/>
          </cell>
          <cell r="AB1721" t="str">
            <v/>
          </cell>
          <cell r="AC1721" t="str">
            <v/>
          </cell>
        </row>
        <row r="1722">
          <cell r="A1722">
            <v>524765</v>
          </cell>
          <cell r="B1722" t="str">
            <v>رنا قسطي</v>
          </cell>
          <cell r="C1722" t="str">
            <v>ايمن</v>
          </cell>
          <cell r="D1722" t="str">
            <v>رقيه</v>
          </cell>
          <cell r="E1722" t="str">
            <v>أنثى</v>
          </cell>
          <cell r="F1722" t="str">
            <v>دمشق</v>
          </cell>
          <cell r="G1722">
            <v>34540</v>
          </cell>
          <cell r="H1722" t="str">
            <v>العربية السورية</v>
          </cell>
          <cell r="I1722" t="str">
            <v>الرابعة</v>
          </cell>
          <cell r="J1722" t="str">
            <v>علمي</v>
          </cell>
        </row>
        <row r="1723">
          <cell r="A1723">
            <v>524769</v>
          </cell>
          <cell r="B1723" t="str">
            <v>رندا علوش</v>
          </cell>
          <cell r="C1723" t="str">
            <v>بديع</v>
          </cell>
          <cell r="D1723" t="str">
            <v>نجديه</v>
          </cell>
          <cell r="E1723" t="str">
            <v>أنثى</v>
          </cell>
          <cell r="F1723" t="str">
            <v>دمشق</v>
          </cell>
          <cell r="G1723">
            <v>32640</v>
          </cell>
          <cell r="H1723" t="str">
            <v>العربية السورية</v>
          </cell>
          <cell r="I1723" t="str">
            <v>الرابعة</v>
          </cell>
          <cell r="J1723" t="str">
            <v>أدبي</v>
          </cell>
          <cell r="K1723" t="str">
            <v/>
          </cell>
          <cell r="Q1723" t="str">
            <v/>
          </cell>
          <cell r="R1723" t="str">
            <v>RANDA ALLOUSH</v>
          </cell>
          <cell r="S1723" t="str">
            <v>BADEAA</v>
          </cell>
          <cell r="T1723" t="str">
            <v>NAJDEA</v>
          </cell>
          <cell r="U1723" t="str">
            <v>DAMASCUS</v>
          </cell>
          <cell r="V1723" t="str">
            <v/>
          </cell>
          <cell r="W1723" t="str">
            <v/>
          </cell>
          <cell r="X1723" t="str">
            <v/>
          </cell>
          <cell r="Y1723" t="str">
            <v/>
          </cell>
          <cell r="Z1723" t="str">
            <v/>
          </cell>
          <cell r="AA1723" t="str">
            <v/>
          </cell>
          <cell r="AB1723" t="str">
            <v/>
          </cell>
          <cell r="AC1723" t="str">
            <v/>
          </cell>
        </row>
        <row r="1724">
          <cell r="A1724">
            <v>524771</v>
          </cell>
          <cell r="B1724" t="str">
            <v>رنه علبي</v>
          </cell>
          <cell r="C1724" t="str">
            <v>شاهين</v>
          </cell>
          <cell r="D1724" t="str">
            <v>تركيه</v>
          </cell>
          <cell r="E1724" t="str">
            <v>أنثى</v>
          </cell>
          <cell r="F1724" t="str">
            <v>شهبا</v>
          </cell>
          <cell r="G1724">
            <v>30137</v>
          </cell>
          <cell r="H1724" t="str">
            <v>العربية السورية</v>
          </cell>
          <cell r="I1724" t="str">
            <v>الثانية</v>
          </cell>
          <cell r="J1724" t="str">
            <v>فنون نسوية</v>
          </cell>
          <cell r="L1724" t="str">
            <v>السويداء</v>
          </cell>
          <cell r="Q1724" t="str">
            <v/>
          </cell>
          <cell r="R1724" t="str">
            <v>rana olbaa</v>
          </cell>
          <cell r="S1724" t="str">
            <v>shahen</v>
          </cell>
          <cell r="T1724" t="str">
            <v>tourkya</v>
          </cell>
          <cell r="U1724" t="str">
            <v>swaida-shahba</v>
          </cell>
          <cell r="V1724" t="str">
            <v/>
          </cell>
          <cell r="W1724" t="str">
            <v/>
          </cell>
          <cell r="X1724" t="str">
            <v/>
          </cell>
          <cell r="Y1724" t="str">
            <v/>
          </cell>
          <cell r="Z1724" t="str">
            <v/>
          </cell>
          <cell r="AA1724" t="str">
            <v/>
          </cell>
          <cell r="AB1724" t="str">
            <v/>
          </cell>
          <cell r="AC1724" t="str">
            <v/>
          </cell>
        </row>
        <row r="1725">
          <cell r="A1725">
            <v>524772</v>
          </cell>
          <cell r="B1725" t="str">
            <v>رنيم ابو الخير</v>
          </cell>
          <cell r="C1725" t="str">
            <v>احمد</v>
          </cell>
          <cell r="D1725" t="str">
            <v>ميسون</v>
          </cell>
          <cell r="E1725" t="str">
            <v>أنثى</v>
          </cell>
          <cell r="F1725" t="str">
            <v xml:space="preserve">دمشق </v>
          </cell>
          <cell r="G1725">
            <v>35593</v>
          </cell>
          <cell r="H1725" t="str">
            <v>العربية السورية</v>
          </cell>
          <cell r="I1725" t="str">
            <v>الثالثة</v>
          </cell>
          <cell r="J1725" t="str">
            <v>شرعية</v>
          </cell>
          <cell r="Q1725" t="str">
            <v/>
          </cell>
          <cell r="R1725" t="str">
            <v xml:space="preserve">ranim  abo alkhir </v>
          </cell>
          <cell r="S1725" t="str">
            <v xml:space="preserve">ahmad </v>
          </cell>
          <cell r="T1725" t="str">
            <v xml:space="preserve">mayson </v>
          </cell>
          <cell r="U1725" t="str">
            <v xml:space="preserve">damascus </v>
          </cell>
          <cell r="V1725" t="str">
            <v/>
          </cell>
          <cell r="W1725" t="str">
            <v/>
          </cell>
          <cell r="X1725" t="str">
            <v/>
          </cell>
          <cell r="Y1725" t="str">
            <v/>
          </cell>
          <cell r="Z1725" t="str">
            <v/>
          </cell>
          <cell r="AA1725" t="str">
            <v/>
          </cell>
          <cell r="AB1725" t="str">
            <v/>
          </cell>
          <cell r="AC1725" t="str">
            <v/>
          </cell>
        </row>
        <row r="1726">
          <cell r="A1726">
            <v>524773</v>
          </cell>
          <cell r="B1726" t="str">
            <v>رنيم احمد</v>
          </cell>
          <cell r="C1726" t="str">
            <v>وليد</v>
          </cell>
          <cell r="D1726" t="str">
            <v>فاتن</v>
          </cell>
          <cell r="E1726" t="str">
            <v>أنثى</v>
          </cell>
          <cell r="F1726" t="str">
            <v xml:space="preserve">مخيم اليرموك </v>
          </cell>
          <cell r="G1726">
            <v>35995</v>
          </cell>
          <cell r="H1726" t="str">
            <v>الفلسطينية السورية</v>
          </cell>
          <cell r="I1726" t="str">
            <v>الرابعة</v>
          </cell>
          <cell r="J1726" t="str">
            <v>أدبي</v>
          </cell>
          <cell r="K1726">
            <v>2016</v>
          </cell>
          <cell r="L1726" t="str">
            <v>ريف دمشق</v>
          </cell>
          <cell r="Q1726" t="str">
            <v/>
          </cell>
          <cell r="R1726" t="str">
            <v>RANIM AHMAD</v>
          </cell>
          <cell r="S1726" t="str">
            <v>WALID</v>
          </cell>
          <cell r="T1726" t="str">
            <v>FATEN</v>
          </cell>
          <cell r="U1726" t="str">
            <v>DAMASCOS</v>
          </cell>
          <cell r="V1726" t="str">
            <v/>
          </cell>
          <cell r="W1726" t="str">
            <v/>
          </cell>
          <cell r="X1726" t="str">
            <v/>
          </cell>
          <cell r="Y1726" t="str">
            <v/>
          </cell>
          <cell r="Z1726" t="str">
            <v/>
          </cell>
          <cell r="AA1726" t="str">
            <v/>
          </cell>
          <cell r="AB1726" t="str">
            <v/>
          </cell>
          <cell r="AC1726" t="str">
            <v/>
          </cell>
        </row>
        <row r="1727">
          <cell r="A1727">
            <v>524776</v>
          </cell>
          <cell r="B1727" t="str">
            <v>رنيم حجازي</v>
          </cell>
          <cell r="C1727" t="str">
            <v>عمار</v>
          </cell>
          <cell r="D1727" t="str">
            <v>ساميه</v>
          </cell>
          <cell r="E1727" t="str">
            <v>أنثى</v>
          </cell>
          <cell r="F1727" t="str">
            <v>دمشق</v>
          </cell>
          <cell r="G1727" t="str">
            <v>9/17/1996</v>
          </cell>
          <cell r="H1727" t="str">
            <v>العربية السورية</v>
          </cell>
          <cell r="I1727" t="str">
            <v>الثالثة</v>
          </cell>
          <cell r="J1727" t="str">
            <v>أدبي</v>
          </cell>
          <cell r="K1727" t="str">
            <v>2014</v>
          </cell>
          <cell r="L1727" t="str">
            <v/>
          </cell>
          <cell r="Q1727" t="str">
            <v/>
          </cell>
          <cell r="R1727" t="str">
            <v>Raneem Hejaze</v>
          </cell>
          <cell r="S1727" t="str">
            <v>Amar</v>
          </cell>
          <cell r="T1727" t="str">
            <v>Samea</v>
          </cell>
          <cell r="U1727" t="str">
            <v>Damascus</v>
          </cell>
          <cell r="V1727" t="str">
            <v/>
          </cell>
          <cell r="W1727" t="str">
            <v/>
          </cell>
          <cell r="X1727" t="str">
            <v/>
          </cell>
          <cell r="Y1727" t="str">
            <v/>
          </cell>
          <cell r="Z1727" t="str">
            <v/>
          </cell>
          <cell r="AA1727" t="str">
            <v/>
          </cell>
          <cell r="AB1727" t="str">
            <v/>
          </cell>
          <cell r="AC1727" t="str">
            <v/>
          </cell>
        </row>
        <row r="1728">
          <cell r="A1728">
            <v>524777</v>
          </cell>
          <cell r="B1728" t="str">
            <v>رنيم حمزة</v>
          </cell>
          <cell r="C1728" t="str">
            <v>باسل</v>
          </cell>
          <cell r="D1728" t="str">
            <v>مرفت</v>
          </cell>
          <cell r="E1728" t="str">
            <v/>
          </cell>
          <cell r="F1728" t="str">
            <v/>
          </cell>
          <cell r="G1728" t="str">
            <v/>
          </cell>
          <cell r="I1728" t="str">
            <v>الثالثة</v>
          </cell>
          <cell r="K1728" t="str">
            <v/>
          </cell>
          <cell r="L1728" t="str">
            <v/>
          </cell>
          <cell r="M1728" t="str">
            <v/>
          </cell>
          <cell r="Q1728" t="str">
            <v/>
          </cell>
          <cell r="R1728" t="str">
            <v/>
          </cell>
          <cell r="S1728" t="str">
            <v/>
          </cell>
          <cell r="T1728" t="str">
            <v/>
          </cell>
          <cell r="U1728" t="str">
            <v/>
          </cell>
          <cell r="V1728" t="str">
            <v/>
          </cell>
          <cell r="W1728" t="str">
            <v/>
          </cell>
          <cell r="X1728" t="str">
            <v/>
          </cell>
          <cell r="Y1728" t="str">
            <v/>
          </cell>
          <cell r="Z1728" t="str">
            <v/>
          </cell>
          <cell r="AA1728" t="str">
            <v/>
          </cell>
          <cell r="AB1728" t="str">
            <v/>
          </cell>
          <cell r="AC1728" t="str">
            <v/>
          </cell>
        </row>
        <row r="1729">
          <cell r="A1729">
            <v>524781</v>
          </cell>
          <cell r="B1729" t="str">
            <v>رهام ابو عراج</v>
          </cell>
          <cell r="C1729" t="str">
            <v>الياس</v>
          </cell>
          <cell r="D1729" t="str">
            <v>هند</v>
          </cell>
          <cell r="E1729" t="str">
            <v>أنثى</v>
          </cell>
          <cell r="F1729" t="str">
            <v>درعا</v>
          </cell>
          <cell r="G1729">
            <v>32509</v>
          </cell>
          <cell r="H1729" t="str">
            <v>العربية السورية</v>
          </cell>
          <cell r="I1729" t="str">
            <v>الرابعة</v>
          </cell>
          <cell r="J1729" t="str">
            <v>فنون نسوية</v>
          </cell>
          <cell r="K1729" t="str">
            <v/>
          </cell>
          <cell r="Q1729" t="str">
            <v/>
          </cell>
          <cell r="R1729" t="str">
            <v>REHAM ABO ARAJ</v>
          </cell>
          <cell r="S1729" t="str">
            <v>ELIAS</v>
          </cell>
          <cell r="T1729" t="str">
            <v>HEND</v>
          </cell>
          <cell r="U1729" t="str">
            <v>DARAA</v>
          </cell>
          <cell r="V1729" t="str">
            <v/>
          </cell>
          <cell r="W1729" t="str">
            <v/>
          </cell>
          <cell r="X1729" t="str">
            <v/>
          </cell>
          <cell r="Y1729" t="str">
            <v/>
          </cell>
          <cell r="Z1729" t="str">
            <v/>
          </cell>
          <cell r="AA1729" t="str">
            <v/>
          </cell>
          <cell r="AB1729" t="str">
            <v/>
          </cell>
          <cell r="AC1729" t="str">
            <v/>
          </cell>
        </row>
        <row r="1730">
          <cell r="A1730">
            <v>524782</v>
          </cell>
          <cell r="B1730" t="str">
            <v>رهام أبورافع</v>
          </cell>
          <cell r="C1730" t="str">
            <v>منير</v>
          </cell>
          <cell r="D1730" t="str">
            <v>صالحه</v>
          </cell>
          <cell r="E1730" t="str">
            <v>أنثى</v>
          </cell>
          <cell r="F1730" t="str">
            <v>جرمانا</v>
          </cell>
          <cell r="G1730">
            <v>32398</v>
          </cell>
          <cell r="H1730" t="str">
            <v>العربية السورية</v>
          </cell>
          <cell r="I1730" t="str">
            <v>الثانية</v>
          </cell>
          <cell r="J1730" t="str">
            <v>أدبي</v>
          </cell>
          <cell r="K1730">
            <v>2016</v>
          </cell>
          <cell r="Q1730" t="str">
            <v/>
          </cell>
          <cell r="R1730" t="str">
            <v>REHAM ABO RAFE</v>
          </cell>
          <cell r="S1730" t="str">
            <v>MOUNER</v>
          </cell>
          <cell r="T1730" t="str">
            <v>SALHA</v>
          </cell>
          <cell r="U1730" t="str">
            <v>DAMAS SUBURB</v>
          </cell>
          <cell r="V1730" t="str">
            <v/>
          </cell>
          <cell r="W1730" t="str">
            <v/>
          </cell>
          <cell r="X1730" t="str">
            <v/>
          </cell>
          <cell r="Y1730" t="str">
            <v/>
          </cell>
          <cell r="Z1730" t="str">
            <v/>
          </cell>
          <cell r="AA1730" t="str">
            <v/>
          </cell>
          <cell r="AB1730" t="str">
            <v/>
          </cell>
          <cell r="AC1730" t="str">
            <v/>
          </cell>
        </row>
        <row r="1731">
          <cell r="A1731">
            <v>524783</v>
          </cell>
          <cell r="B1731" t="str">
            <v>رهام شدود</v>
          </cell>
          <cell r="C1731" t="str">
            <v>هلال</v>
          </cell>
          <cell r="D1731" t="str">
            <v>جوزفين</v>
          </cell>
          <cell r="E1731" t="str">
            <v>أنثى</v>
          </cell>
          <cell r="F1731" t="str">
            <v>دمشق</v>
          </cell>
          <cell r="G1731">
            <v>33604</v>
          </cell>
          <cell r="H1731" t="str">
            <v>العربية السورية</v>
          </cell>
          <cell r="I1731" t="str">
            <v>الثالثة</v>
          </cell>
          <cell r="J1731" t="str">
            <v>فنون نسوية</v>
          </cell>
          <cell r="Q1731" t="str">
            <v/>
          </cell>
          <cell r="R1731" t="str">
            <v>REHAM SHADOUD</v>
          </cell>
          <cell r="S1731" t="str">
            <v>HELAL</v>
          </cell>
          <cell r="T1731" t="str">
            <v>JOUZEFEN</v>
          </cell>
          <cell r="U1731" t="str">
            <v>DAMASCUS</v>
          </cell>
          <cell r="V1731" t="str">
            <v/>
          </cell>
          <cell r="W1731" t="str">
            <v/>
          </cell>
          <cell r="X1731" t="str">
            <v/>
          </cell>
          <cell r="Y1731" t="str">
            <v/>
          </cell>
          <cell r="Z1731" t="str">
            <v/>
          </cell>
          <cell r="AA1731" t="str">
            <v/>
          </cell>
          <cell r="AB1731" t="str">
            <v/>
          </cell>
          <cell r="AC1731" t="str">
            <v/>
          </cell>
        </row>
        <row r="1732">
          <cell r="A1732">
            <v>524784</v>
          </cell>
          <cell r="B1732" t="str">
            <v>رهام صقر</v>
          </cell>
          <cell r="C1732" t="str">
            <v>عقل</v>
          </cell>
          <cell r="D1732" t="str">
            <v>مقبوله</v>
          </cell>
          <cell r="E1732" t="str">
            <v>أنثى</v>
          </cell>
          <cell r="F1732" t="str">
            <v>بقعسم</v>
          </cell>
          <cell r="G1732">
            <v>33695</v>
          </cell>
          <cell r="H1732" t="str">
            <v>العربية السورية</v>
          </cell>
          <cell r="I1732" t="str">
            <v>الثالثة</v>
          </cell>
          <cell r="J1732" t="str">
            <v>أدبي</v>
          </cell>
          <cell r="K1732">
            <v>2011</v>
          </cell>
          <cell r="Q1732" t="str">
            <v/>
          </cell>
          <cell r="R1732" t="str">
            <v>REHAM SAKER</v>
          </cell>
          <cell r="S1732" t="str">
            <v>AKEL</v>
          </cell>
          <cell r="T1732" t="str">
            <v>MABOULA</v>
          </cell>
          <cell r="U1732" t="str">
            <v>DAMASCUS</v>
          </cell>
          <cell r="V1732" t="str">
            <v/>
          </cell>
          <cell r="W1732" t="str">
            <v/>
          </cell>
          <cell r="X1732" t="str">
            <v/>
          </cell>
          <cell r="Y1732" t="str">
            <v/>
          </cell>
          <cell r="Z1732" t="str">
            <v/>
          </cell>
          <cell r="AA1732" t="str">
            <v/>
          </cell>
          <cell r="AB1732" t="str">
            <v/>
          </cell>
          <cell r="AC1732" t="str">
            <v/>
          </cell>
        </row>
        <row r="1733">
          <cell r="A1733">
            <v>524788</v>
          </cell>
          <cell r="B1733" t="str">
            <v>رهف أبوركبه</v>
          </cell>
          <cell r="C1733" t="str">
            <v>محمد</v>
          </cell>
          <cell r="D1733" t="str">
            <v>سلام</v>
          </cell>
          <cell r="E1733" t="str">
            <v>أنثى</v>
          </cell>
          <cell r="F1733" t="str">
            <v>نوى</v>
          </cell>
          <cell r="G1733">
            <v>36526</v>
          </cell>
          <cell r="H1733" t="str">
            <v>العربية السورية</v>
          </cell>
          <cell r="I1733" t="str">
            <v>الثالثة</v>
          </cell>
          <cell r="J1733" t="str">
            <v>أدبي</v>
          </cell>
          <cell r="L1733" t="str">
            <v>القنيطرة</v>
          </cell>
          <cell r="M1733" t="str">
            <v>القنيطرة</v>
          </cell>
          <cell r="Q1733" t="str">
            <v/>
          </cell>
          <cell r="R1733" t="str">
            <v>RAHAF ABO REKBA</v>
          </cell>
          <cell r="S1733" t="str">
            <v>MOHAMAD</v>
          </cell>
          <cell r="T1733" t="str">
            <v>SALAM</v>
          </cell>
          <cell r="U1733" t="str">
            <v>NAWA</v>
          </cell>
          <cell r="V1733" t="str">
            <v/>
          </cell>
          <cell r="W1733" t="str">
            <v/>
          </cell>
          <cell r="X1733" t="str">
            <v/>
          </cell>
          <cell r="Y1733" t="str">
            <v/>
          </cell>
          <cell r="Z1733" t="str">
            <v/>
          </cell>
          <cell r="AA1733" t="str">
            <v/>
          </cell>
          <cell r="AB1733" t="str">
            <v/>
          </cell>
          <cell r="AC1733" t="str">
            <v/>
          </cell>
        </row>
        <row r="1734">
          <cell r="A1734">
            <v>524789</v>
          </cell>
          <cell r="B1734" t="str">
            <v>رهف بيرقدار</v>
          </cell>
          <cell r="C1734" t="str">
            <v>مصطفى</v>
          </cell>
          <cell r="D1734" t="str">
            <v>ضحى</v>
          </cell>
          <cell r="E1734" t="str">
            <v>أنثى</v>
          </cell>
          <cell r="F1734" t="str">
            <v>دمشق</v>
          </cell>
          <cell r="G1734" t="str">
            <v>7/10/1987</v>
          </cell>
          <cell r="H1734" t="str">
            <v>العربية السورية</v>
          </cell>
          <cell r="I1734" t="str">
            <v>الثانية</v>
          </cell>
          <cell r="J1734" t="str">
            <v>أدبي</v>
          </cell>
          <cell r="K1734" t="str">
            <v>2007</v>
          </cell>
          <cell r="L1734" t="str">
            <v>دمشق</v>
          </cell>
          <cell r="Q1734" t="str">
            <v/>
          </cell>
          <cell r="R1734" t="str">
            <v>RAHAF BERAKDAR</v>
          </cell>
          <cell r="S1734" t="str">
            <v>MOUSTAFA</v>
          </cell>
          <cell r="T1734" t="str">
            <v>DOHA</v>
          </cell>
          <cell r="U1734" t="str">
            <v>DAMASCUS</v>
          </cell>
          <cell r="V1734" t="str">
            <v/>
          </cell>
          <cell r="W1734" t="str">
            <v/>
          </cell>
          <cell r="X1734" t="str">
            <v/>
          </cell>
          <cell r="Y1734" t="str">
            <v/>
          </cell>
          <cell r="Z1734" t="str">
            <v/>
          </cell>
          <cell r="AA1734" t="str">
            <v/>
          </cell>
          <cell r="AB1734" t="str">
            <v/>
          </cell>
          <cell r="AC1734" t="str">
            <v/>
          </cell>
        </row>
        <row r="1735">
          <cell r="A1735">
            <v>524790</v>
          </cell>
          <cell r="B1735" t="str">
            <v>رهف حبيب</v>
          </cell>
          <cell r="C1735" t="str">
            <v>محمد</v>
          </cell>
          <cell r="D1735" t="str">
            <v>ريمه</v>
          </cell>
          <cell r="E1735" t="str">
            <v>أنثى</v>
          </cell>
          <cell r="F1735" t="str">
            <v>حماه</v>
          </cell>
          <cell r="G1735">
            <v>36405</v>
          </cell>
          <cell r="H1735" t="str">
            <v>العربية السورية</v>
          </cell>
          <cell r="I1735" t="str">
            <v>الرابعة</v>
          </cell>
          <cell r="J1735" t="str">
            <v>أدبي</v>
          </cell>
          <cell r="Q1735" t="str">
            <v/>
          </cell>
          <cell r="R1735" t="str">
            <v>Rahaf Habib</v>
          </cell>
          <cell r="S1735" t="str">
            <v>Mohammed</v>
          </cell>
          <cell r="T1735" t="str">
            <v>Rema</v>
          </cell>
          <cell r="U1735" t="str">
            <v>Hama</v>
          </cell>
          <cell r="V1735" t="str">
            <v/>
          </cell>
          <cell r="W1735" t="str">
            <v/>
          </cell>
          <cell r="X1735" t="str">
            <v/>
          </cell>
          <cell r="Y1735" t="str">
            <v/>
          </cell>
          <cell r="Z1735" t="str">
            <v/>
          </cell>
          <cell r="AA1735" t="str">
            <v/>
          </cell>
          <cell r="AB1735" t="str">
            <v/>
          </cell>
          <cell r="AC1735" t="str">
            <v/>
          </cell>
        </row>
        <row r="1736">
          <cell r="A1736">
            <v>524793</v>
          </cell>
          <cell r="B1736" t="str">
            <v>رهف ضو</v>
          </cell>
          <cell r="C1736" t="str">
            <v>عصام</v>
          </cell>
          <cell r="D1736" t="str">
            <v>الماسه</v>
          </cell>
          <cell r="E1736" t="str">
            <v>أنثى</v>
          </cell>
          <cell r="F1736" t="str">
            <v>جرمانا</v>
          </cell>
          <cell r="G1736">
            <v>32317</v>
          </cell>
          <cell r="H1736" t="str">
            <v>العربية السورية</v>
          </cell>
          <cell r="I1736" t="str">
            <v>الرابعة</v>
          </cell>
          <cell r="J1736" t="str">
            <v>أدبي</v>
          </cell>
          <cell r="K1736" t="str">
            <v/>
          </cell>
          <cell r="Q1736" t="str">
            <v/>
          </cell>
          <cell r="R1736" t="str">
            <v>rahaf dhaw</v>
          </cell>
          <cell r="S1736" t="str">
            <v>issam</v>
          </cell>
          <cell r="T1736" t="str">
            <v>almasa</v>
          </cell>
          <cell r="U1736" t="str">
            <v>jaramana</v>
          </cell>
          <cell r="V1736" t="str">
            <v/>
          </cell>
          <cell r="W1736" t="str">
            <v/>
          </cell>
          <cell r="X1736" t="str">
            <v/>
          </cell>
          <cell r="Y1736" t="str">
            <v/>
          </cell>
          <cell r="Z1736" t="str">
            <v/>
          </cell>
          <cell r="AA1736" t="str">
            <v/>
          </cell>
          <cell r="AB1736" t="str">
            <v/>
          </cell>
          <cell r="AC1736" t="str">
            <v/>
          </cell>
        </row>
        <row r="1737">
          <cell r="A1737">
            <v>524795</v>
          </cell>
          <cell r="B1737" t="str">
            <v>رهف كحاله</v>
          </cell>
          <cell r="C1737" t="str">
            <v>روحي</v>
          </cell>
          <cell r="D1737" t="str">
            <v>رغداء</v>
          </cell>
          <cell r="E1737" t="str">
            <v>أنثى</v>
          </cell>
          <cell r="F1737" t="str">
            <v>دمشق</v>
          </cell>
          <cell r="G1737">
            <v>34851</v>
          </cell>
          <cell r="H1737" t="str">
            <v>العربية السورية</v>
          </cell>
          <cell r="I1737" t="str">
            <v>الثالثة</v>
          </cell>
          <cell r="J1737" t="str">
            <v>علمي</v>
          </cell>
          <cell r="Q1737" t="str">
            <v/>
          </cell>
          <cell r="R1737" t="str">
            <v>RAHAF KAHALA</v>
          </cell>
          <cell r="S1737" t="str">
            <v>ROUHIE</v>
          </cell>
          <cell r="T1737" t="str">
            <v>RAGHDAA</v>
          </cell>
          <cell r="U1737" t="str">
            <v>DAMASCUS</v>
          </cell>
          <cell r="V1737" t="str">
            <v/>
          </cell>
          <cell r="W1737" t="str">
            <v/>
          </cell>
          <cell r="X1737" t="str">
            <v/>
          </cell>
          <cell r="Y1737" t="str">
            <v/>
          </cell>
          <cell r="Z1737" t="str">
            <v/>
          </cell>
          <cell r="AA1737" t="str">
            <v/>
          </cell>
          <cell r="AB1737" t="str">
            <v/>
          </cell>
          <cell r="AC1737" t="str">
            <v/>
          </cell>
        </row>
        <row r="1738">
          <cell r="A1738">
            <v>524797</v>
          </cell>
          <cell r="B1738" t="str">
            <v>رهف مصطفى</v>
          </cell>
          <cell r="C1738" t="str">
            <v>محمود</v>
          </cell>
          <cell r="D1738" t="str">
            <v>خديجه</v>
          </cell>
          <cell r="E1738" t="str">
            <v>أنثى</v>
          </cell>
          <cell r="F1738" t="str">
            <v>الحجر الاسود</v>
          </cell>
          <cell r="G1738">
            <v>31929</v>
          </cell>
          <cell r="H1738" t="str">
            <v>العربية السورية</v>
          </cell>
          <cell r="I1738" t="str">
            <v>الرابعة</v>
          </cell>
          <cell r="J1738" t="str">
            <v>أدبي</v>
          </cell>
          <cell r="L1738" t="str">
            <v>القنيطرة</v>
          </cell>
          <cell r="Q1738" t="str">
            <v/>
          </cell>
          <cell r="R1738" t="str">
            <v>RAHAF MUSTAFA</v>
          </cell>
          <cell r="S1738" t="str">
            <v>MAHMOUD</v>
          </cell>
          <cell r="T1738" t="str">
            <v>KHADIJA</v>
          </cell>
          <cell r="U1738" t="str">
            <v>DAMAS SUBURB</v>
          </cell>
          <cell r="V1738" t="str">
            <v/>
          </cell>
          <cell r="W1738" t="str">
            <v/>
          </cell>
          <cell r="X1738" t="str">
            <v/>
          </cell>
          <cell r="Y1738" t="str">
            <v/>
          </cell>
          <cell r="Z1738" t="str">
            <v/>
          </cell>
          <cell r="AA1738" t="str">
            <v/>
          </cell>
          <cell r="AB1738" t="str">
            <v/>
          </cell>
          <cell r="AC1738" t="str">
            <v/>
          </cell>
        </row>
        <row r="1739">
          <cell r="A1739">
            <v>524798</v>
          </cell>
          <cell r="B1739" t="str">
            <v>روئه كيلاني</v>
          </cell>
          <cell r="C1739" t="str">
            <v>عدنان</v>
          </cell>
          <cell r="D1739" t="str">
            <v>روضه</v>
          </cell>
          <cell r="E1739" t="str">
            <v>انثى</v>
          </cell>
          <cell r="F1739" t="str">
            <v>دمشق</v>
          </cell>
          <cell r="G1739">
            <v>30530</v>
          </cell>
          <cell r="H1739" t="str">
            <v>العربية السورية</v>
          </cell>
          <cell r="I1739" t="str">
            <v>الثالثة</v>
          </cell>
          <cell r="J1739" t="str">
            <v>فنون نسوية</v>
          </cell>
          <cell r="K1739" t="str">
            <v/>
          </cell>
          <cell r="Q1739" t="str">
            <v/>
          </cell>
          <cell r="R1739" t="str">
            <v>ROUA KILANI</v>
          </cell>
          <cell r="S1739" t="str">
            <v>ADNAN</v>
          </cell>
          <cell r="T1739" t="str">
            <v>RAWDA</v>
          </cell>
          <cell r="U1739" t="str">
            <v>DAMASCUS</v>
          </cell>
          <cell r="V1739" t="str">
            <v/>
          </cell>
          <cell r="W1739" t="str">
            <v/>
          </cell>
          <cell r="X1739" t="str">
            <v/>
          </cell>
          <cell r="Y1739" t="str">
            <v/>
          </cell>
          <cell r="Z1739" t="str">
            <v/>
          </cell>
          <cell r="AA1739" t="str">
            <v/>
          </cell>
          <cell r="AB1739" t="str">
            <v/>
          </cell>
          <cell r="AC1739" t="str">
            <v/>
          </cell>
        </row>
        <row r="1740">
          <cell r="A1740">
            <v>524804</v>
          </cell>
          <cell r="B1740" t="str">
            <v>روجينا دبوس</v>
          </cell>
          <cell r="C1740" t="str">
            <v>فادي</v>
          </cell>
          <cell r="D1740" t="str">
            <v>رولا</v>
          </cell>
          <cell r="E1740" t="str">
            <v>أنثى</v>
          </cell>
          <cell r="F1740" t="str">
            <v>جرمانا</v>
          </cell>
          <cell r="G1740">
            <v>36526</v>
          </cell>
          <cell r="H1740" t="str">
            <v>العربية السورية</v>
          </cell>
          <cell r="I1740" t="str">
            <v>الثانية</v>
          </cell>
          <cell r="J1740" t="str">
            <v>علمي</v>
          </cell>
          <cell r="K1740">
            <v>2017</v>
          </cell>
          <cell r="Q1740" t="str">
            <v/>
          </cell>
          <cell r="R1740" t="str">
            <v>ROUJENA DABOS</v>
          </cell>
          <cell r="S1740" t="str">
            <v>FADI</v>
          </cell>
          <cell r="T1740" t="str">
            <v>ROULA</v>
          </cell>
          <cell r="U1740" t="str">
            <v>DAMASCUS</v>
          </cell>
          <cell r="V1740" t="str">
            <v/>
          </cell>
          <cell r="W1740" t="str">
            <v/>
          </cell>
          <cell r="X1740" t="str">
            <v/>
          </cell>
          <cell r="Y1740" t="str">
            <v/>
          </cell>
          <cell r="Z1740" t="str">
            <v/>
          </cell>
          <cell r="AA1740" t="str">
            <v/>
          </cell>
          <cell r="AB1740" t="str">
            <v>م</v>
          </cell>
          <cell r="AC1740" t="str">
            <v/>
          </cell>
        </row>
        <row r="1741">
          <cell r="A1741">
            <v>524806</v>
          </cell>
          <cell r="B1741" t="str">
            <v>روزه عبد الرزاق</v>
          </cell>
          <cell r="C1741" t="str">
            <v>مروان</v>
          </cell>
          <cell r="D1741" t="str">
            <v>انتصار</v>
          </cell>
          <cell r="E1741" t="str">
            <v>أنثى</v>
          </cell>
          <cell r="F1741" t="str">
            <v>الشيخ مسكين</v>
          </cell>
          <cell r="G1741">
            <v>35966</v>
          </cell>
          <cell r="H1741" t="str">
            <v>العربية السورية</v>
          </cell>
          <cell r="I1741" t="str">
            <v>الرابعة حديث</v>
          </cell>
          <cell r="J1741" t="str">
            <v>علمي</v>
          </cell>
          <cell r="L1741" t="str">
            <v>السويداء</v>
          </cell>
          <cell r="Q1741" t="str">
            <v/>
          </cell>
          <cell r="R1741" t="str">
            <v>ROUZA ABD ALRZAK</v>
          </cell>
          <cell r="S1741" t="str">
            <v>MARWAN</v>
          </cell>
          <cell r="T1741" t="str">
            <v>INTESAR</v>
          </cell>
          <cell r="U1741" t="str">
            <v>DARAA</v>
          </cell>
          <cell r="V1741" t="str">
            <v/>
          </cell>
          <cell r="W1741" t="str">
            <v/>
          </cell>
          <cell r="X1741" t="str">
            <v/>
          </cell>
          <cell r="Y1741" t="str">
            <v/>
          </cell>
          <cell r="Z1741" t="str">
            <v/>
          </cell>
          <cell r="AA1741" t="str">
            <v/>
          </cell>
          <cell r="AB1741" t="str">
            <v>م</v>
          </cell>
          <cell r="AC1741" t="str">
            <v/>
          </cell>
        </row>
        <row r="1742">
          <cell r="A1742">
            <v>524812</v>
          </cell>
          <cell r="B1742" t="str">
            <v>رولا حيدر</v>
          </cell>
          <cell r="C1742" t="str">
            <v>حبيب</v>
          </cell>
          <cell r="D1742" t="str">
            <v>مثيله</v>
          </cell>
          <cell r="E1742" t="str">
            <v>أنثى</v>
          </cell>
          <cell r="F1742" t="str">
            <v>قطنا</v>
          </cell>
          <cell r="G1742">
            <v>29610</v>
          </cell>
          <cell r="H1742" t="str">
            <v>العربية السورية</v>
          </cell>
          <cell r="I1742" t="str">
            <v>الثالثة</v>
          </cell>
          <cell r="J1742" t="str">
            <v>أدبي</v>
          </cell>
          <cell r="Q1742" t="str">
            <v/>
          </cell>
          <cell r="R1742" t="str">
            <v>ROLA HAIDER</v>
          </cell>
          <cell r="S1742" t="str">
            <v>HABEEB</v>
          </cell>
          <cell r="T1742" t="str">
            <v>MATHELAH</v>
          </cell>
          <cell r="U1742" t="str">
            <v>DAMAS SUBURB</v>
          </cell>
          <cell r="V1742" t="str">
            <v/>
          </cell>
          <cell r="W1742" t="str">
            <v/>
          </cell>
          <cell r="X1742" t="str">
            <v/>
          </cell>
          <cell r="Y1742" t="str">
            <v/>
          </cell>
          <cell r="Z1742" t="str">
            <v/>
          </cell>
          <cell r="AA1742" t="str">
            <v/>
          </cell>
          <cell r="AB1742" t="str">
            <v/>
          </cell>
          <cell r="AC1742" t="str">
            <v/>
          </cell>
        </row>
        <row r="1743">
          <cell r="A1743">
            <v>524813</v>
          </cell>
          <cell r="B1743" t="str">
            <v>رولا ديب</v>
          </cell>
          <cell r="C1743" t="str">
            <v>احمد</v>
          </cell>
          <cell r="D1743" t="str">
            <v>نجات</v>
          </cell>
          <cell r="E1743" t="str">
            <v>أنثى</v>
          </cell>
          <cell r="F1743" t="str">
            <v>دمشق</v>
          </cell>
          <cell r="G1743">
            <v>29520</v>
          </cell>
          <cell r="H1743" t="str">
            <v>العربية السورية</v>
          </cell>
          <cell r="I1743" t="str">
            <v>الرابعة</v>
          </cell>
          <cell r="J1743" t="str">
            <v>فنون نسوية</v>
          </cell>
          <cell r="K1743" t="str">
            <v/>
          </cell>
          <cell r="Q1743" t="str">
            <v/>
          </cell>
          <cell r="R1743" t="str">
            <v>ROULA DEIB</v>
          </cell>
          <cell r="S1743" t="str">
            <v>AHMAD</v>
          </cell>
          <cell r="T1743" t="str">
            <v>NAJAT</v>
          </cell>
          <cell r="U1743" t="str">
            <v>DAMASCUS</v>
          </cell>
          <cell r="V1743" t="str">
            <v/>
          </cell>
          <cell r="W1743" t="str">
            <v/>
          </cell>
          <cell r="X1743" t="str">
            <v/>
          </cell>
          <cell r="Y1743" t="str">
            <v/>
          </cell>
          <cell r="Z1743" t="str">
            <v/>
          </cell>
          <cell r="AA1743" t="str">
            <v/>
          </cell>
          <cell r="AB1743" t="str">
            <v/>
          </cell>
          <cell r="AC1743" t="str">
            <v/>
          </cell>
        </row>
        <row r="1744">
          <cell r="A1744">
            <v>524815</v>
          </cell>
          <cell r="B1744" t="str">
            <v>رولا سيد احمد</v>
          </cell>
          <cell r="C1744" t="str">
            <v>عبد الباقي</v>
          </cell>
          <cell r="D1744" t="str">
            <v>صفا</v>
          </cell>
          <cell r="E1744" t="str">
            <v>أنثى</v>
          </cell>
          <cell r="F1744" t="str">
            <v>الرياض</v>
          </cell>
          <cell r="G1744">
            <v>35767</v>
          </cell>
          <cell r="H1744" t="str">
            <v>العربية السورية</v>
          </cell>
          <cell r="I1744" t="str">
            <v>الثالثة</v>
          </cell>
          <cell r="J1744" t="str">
            <v>علمي</v>
          </cell>
          <cell r="Q1744" t="str">
            <v/>
          </cell>
          <cell r="R1744" t="str">
            <v>rola said ahmad</v>
          </cell>
          <cell r="S1744" t="str">
            <v>abd albaki</v>
          </cell>
          <cell r="T1744" t="str">
            <v>safa</v>
          </cell>
          <cell r="U1744" t="str">
            <v>alriad</v>
          </cell>
          <cell r="V1744" t="str">
            <v/>
          </cell>
          <cell r="W1744" t="str">
            <v/>
          </cell>
          <cell r="X1744" t="str">
            <v/>
          </cell>
          <cell r="Y1744" t="str">
            <v/>
          </cell>
          <cell r="Z1744" t="str">
            <v/>
          </cell>
          <cell r="AA1744" t="str">
            <v/>
          </cell>
          <cell r="AB1744" t="str">
            <v/>
          </cell>
          <cell r="AC1744" t="str">
            <v/>
          </cell>
        </row>
        <row r="1745">
          <cell r="A1745">
            <v>524819</v>
          </cell>
          <cell r="B1745" t="str">
            <v>ريم احمد</v>
          </cell>
          <cell r="C1745" t="str">
            <v>احمد</v>
          </cell>
          <cell r="D1745" t="str">
            <v>مريم</v>
          </cell>
          <cell r="E1745" t="str">
            <v>أنثى</v>
          </cell>
          <cell r="F1745" t="str">
            <v>دمشق</v>
          </cell>
          <cell r="G1745">
            <v>34613</v>
          </cell>
          <cell r="H1745" t="str">
            <v>العربية السورية</v>
          </cell>
          <cell r="I1745" t="str">
            <v>الثالثة</v>
          </cell>
          <cell r="J1745" t="str">
            <v>علمي</v>
          </cell>
          <cell r="L1745" t="str">
            <v>القنيطرة</v>
          </cell>
          <cell r="Q1745" t="str">
            <v/>
          </cell>
          <cell r="R1745" t="str">
            <v>REEM AHMAD</v>
          </cell>
          <cell r="S1745" t="str">
            <v>AHMAD</v>
          </cell>
          <cell r="T1745" t="str">
            <v>MARIAM</v>
          </cell>
          <cell r="U1745" t="str">
            <v>DAMASCUS</v>
          </cell>
          <cell r="V1745" t="str">
            <v/>
          </cell>
          <cell r="W1745" t="str">
            <v/>
          </cell>
          <cell r="X1745" t="str">
            <v/>
          </cell>
          <cell r="Y1745" t="str">
            <v/>
          </cell>
          <cell r="Z1745" t="str">
            <v/>
          </cell>
          <cell r="AA1745" t="str">
            <v/>
          </cell>
          <cell r="AB1745" t="str">
            <v/>
          </cell>
          <cell r="AC1745" t="str">
            <v/>
          </cell>
        </row>
        <row r="1746">
          <cell r="A1746">
            <v>524821</v>
          </cell>
          <cell r="B1746" t="str">
            <v>ريم البهلوان</v>
          </cell>
          <cell r="C1746" t="str">
            <v>مأمون</v>
          </cell>
          <cell r="D1746" t="str">
            <v>نجوى</v>
          </cell>
          <cell r="E1746" t="str">
            <v>أنثى</v>
          </cell>
          <cell r="F1746" t="str">
            <v>دمشق</v>
          </cell>
          <cell r="G1746">
            <v>31859</v>
          </cell>
          <cell r="H1746" t="str">
            <v>العربية السورية</v>
          </cell>
          <cell r="I1746" t="str">
            <v>الرابعة</v>
          </cell>
          <cell r="J1746" t="str">
            <v>أدبي</v>
          </cell>
          <cell r="Q1746" t="str">
            <v/>
          </cell>
          <cell r="R1746" t="str">
            <v>REEM ALBHLWAN</v>
          </cell>
          <cell r="S1746" t="str">
            <v>MAMOUN</v>
          </cell>
          <cell r="T1746" t="str">
            <v>NAJWA</v>
          </cell>
          <cell r="U1746" t="str">
            <v>DAMASCUS</v>
          </cell>
          <cell r="V1746" t="str">
            <v/>
          </cell>
          <cell r="W1746" t="str">
            <v/>
          </cell>
          <cell r="X1746" t="str">
            <v/>
          </cell>
          <cell r="Y1746" t="str">
            <v/>
          </cell>
          <cell r="Z1746" t="str">
            <v/>
          </cell>
          <cell r="AA1746" t="str">
            <v/>
          </cell>
          <cell r="AB1746" t="str">
            <v/>
          </cell>
          <cell r="AC1746" t="str">
            <v/>
          </cell>
        </row>
        <row r="1747">
          <cell r="A1747">
            <v>524822</v>
          </cell>
          <cell r="B1747" t="str">
            <v>ريم الحسين</v>
          </cell>
          <cell r="C1747" t="str">
            <v>محمد</v>
          </cell>
          <cell r="D1747" t="str">
            <v>فاطمه</v>
          </cell>
          <cell r="E1747" t="str">
            <v>أنثى</v>
          </cell>
          <cell r="F1747" t="str">
            <v>مسحرة</v>
          </cell>
          <cell r="G1747">
            <v>35826</v>
          </cell>
          <cell r="H1747" t="str">
            <v>العربية السورية</v>
          </cell>
          <cell r="I1747" t="str">
            <v>الاولى</v>
          </cell>
          <cell r="J1747" t="str">
            <v>أدبي</v>
          </cell>
          <cell r="L1747" t="str">
            <v>القنيطرة</v>
          </cell>
          <cell r="Q1747" t="str">
            <v/>
          </cell>
          <cell r="R1747" t="str">
            <v>REEM ALHUSSAIN</v>
          </cell>
          <cell r="S1747" t="str">
            <v>MOHAMMED</v>
          </cell>
          <cell r="T1747" t="str">
            <v>FATEMA</v>
          </cell>
          <cell r="U1747" t="str">
            <v>QUNAETERA</v>
          </cell>
          <cell r="V1747" t="str">
            <v/>
          </cell>
          <cell r="W1747" t="str">
            <v/>
          </cell>
          <cell r="X1747" t="str">
            <v/>
          </cell>
          <cell r="Y1747" t="str">
            <v/>
          </cell>
          <cell r="Z1747" t="str">
            <v/>
          </cell>
          <cell r="AA1747" t="str">
            <v/>
          </cell>
          <cell r="AB1747" t="str">
            <v/>
          </cell>
          <cell r="AC1747" t="str">
            <v/>
          </cell>
        </row>
        <row r="1748">
          <cell r="A1748">
            <v>524823</v>
          </cell>
          <cell r="B1748" t="str">
            <v>ريم الحمد</v>
          </cell>
          <cell r="C1748" t="str">
            <v>حمد</v>
          </cell>
          <cell r="D1748" t="str">
            <v>خديجه</v>
          </cell>
          <cell r="E1748" t="str">
            <v>أنثى</v>
          </cell>
          <cell r="F1748" t="str">
            <v>البوكمال</v>
          </cell>
          <cell r="G1748">
            <v>33862</v>
          </cell>
          <cell r="H1748" t="str">
            <v>العربية السورية</v>
          </cell>
          <cell r="I1748" t="str">
            <v>الثانية</v>
          </cell>
          <cell r="J1748" t="str">
            <v>أدبي</v>
          </cell>
          <cell r="K1748" t="str">
            <v/>
          </cell>
          <cell r="Q1748" t="str">
            <v/>
          </cell>
          <cell r="R1748" t="str">
            <v xml:space="preserve">REEM ALHAMAD </v>
          </cell>
          <cell r="S1748" t="str">
            <v>HAMAD</v>
          </cell>
          <cell r="T1748" t="str">
            <v>KHADIJA</v>
          </cell>
          <cell r="U1748" t="str">
            <v>DEREZZOUR</v>
          </cell>
          <cell r="V1748" t="str">
            <v/>
          </cell>
          <cell r="W1748" t="str">
            <v/>
          </cell>
          <cell r="X1748" t="str">
            <v/>
          </cell>
          <cell r="Y1748" t="str">
            <v/>
          </cell>
          <cell r="Z1748" t="str">
            <v/>
          </cell>
          <cell r="AA1748" t="str">
            <v/>
          </cell>
          <cell r="AB1748" t="str">
            <v/>
          </cell>
          <cell r="AC1748" t="str">
            <v/>
          </cell>
        </row>
        <row r="1749">
          <cell r="A1749">
            <v>524826</v>
          </cell>
          <cell r="B1749" t="str">
            <v>ريم العثمان</v>
          </cell>
          <cell r="C1749" t="str">
            <v>محمد</v>
          </cell>
          <cell r="D1749" t="str">
            <v>منى</v>
          </cell>
          <cell r="E1749" t="str">
            <v>أنثى</v>
          </cell>
          <cell r="F1749" t="str">
            <v>دمشق</v>
          </cell>
          <cell r="G1749">
            <v>34743</v>
          </cell>
          <cell r="H1749" t="str">
            <v>العربية السورية</v>
          </cell>
          <cell r="I1749" t="str">
            <v>الثالثة</v>
          </cell>
          <cell r="J1749" t="str">
            <v>علمي</v>
          </cell>
          <cell r="Q1749" t="str">
            <v/>
          </cell>
          <cell r="R1749" t="str">
            <v>reem  alothman</v>
          </cell>
          <cell r="S1749" t="str">
            <v>mohamaad</v>
          </cell>
          <cell r="T1749" t="str">
            <v>mona</v>
          </cell>
          <cell r="U1749" t="str">
            <v>damascous</v>
          </cell>
          <cell r="V1749" t="str">
            <v/>
          </cell>
          <cell r="W1749" t="str">
            <v/>
          </cell>
          <cell r="X1749" t="str">
            <v/>
          </cell>
          <cell r="Y1749" t="str">
            <v/>
          </cell>
          <cell r="Z1749" t="str">
            <v/>
          </cell>
          <cell r="AA1749" t="str">
            <v/>
          </cell>
          <cell r="AB1749" t="str">
            <v/>
          </cell>
          <cell r="AC1749" t="str">
            <v/>
          </cell>
        </row>
        <row r="1750">
          <cell r="A1750">
            <v>524829</v>
          </cell>
          <cell r="B1750" t="str">
            <v>ريم القداح</v>
          </cell>
          <cell r="C1750" t="str">
            <v>زياد</v>
          </cell>
          <cell r="D1750" t="str">
            <v>نجوى</v>
          </cell>
          <cell r="E1750" t="str">
            <v>أنثى</v>
          </cell>
          <cell r="F1750" t="str">
            <v>دمشق</v>
          </cell>
          <cell r="G1750">
            <v>35596</v>
          </cell>
          <cell r="H1750" t="str">
            <v>العربية السورية</v>
          </cell>
          <cell r="I1750" t="str">
            <v>الثالثة</v>
          </cell>
          <cell r="J1750" t="str">
            <v>علمي</v>
          </cell>
          <cell r="Q1750" t="str">
            <v/>
          </cell>
          <cell r="R1750" t="str">
            <v>REEM ALQADAH</v>
          </cell>
          <cell r="S1750" t="str">
            <v>ZIAD</v>
          </cell>
          <cell r="T1750" t="str">
            <v>NAJWA</v>
          </cell>
          <cell r="U1750" t="str">
            <v>DAMASCUS</v>
          </cell>
          <cell r="V1750" t="str">
            <v/>
          </cell>
          <cell r="W1750" t="str">
            <v/>
          </cell>
          <cell r="X1750" t="str">
            <v/>
          </cell>
          <cell r="Y1750" t="str">
            <v/>
          </cell>
          <cell r="Z1750" t="str">
            <v/>
          </cell>
          <cell r="AA1750" t="str">
            <v/>
          </cell>
          <cell r="AB1750" t="str">
            <v/>
          </cell>
          <cell r="AC1750" t="str">
            <v/>
          </cell>
        </row>
        <row r="1751">
          <cell r="A1751">
            <v>524831</v>
          </cell>
          <cell r="B1751" t="str">
            <v>ريم جديد</v>
          </cell>
          <cell r="C1751" t="str">
            <v>علي</v>
          </cell>
          <cell r="D1751" t="str">
            <v>بهيه</v>
          </cell>
          <cell r="E1751" t="str">
            <v>أنثى</v>
          </cell>
          <cell r="F1751" t="str">
            <v xml:space="preserve">الكسوة </v>
          </cell>
          <cell r="G1751">
            <v>34188</v>
          </cell>
          <cell r="H1751" t="str">
            <v>العربية السورية</v>
          </cell>
          <cell r="I1751" t="str">
            <v>الثالثة</v>
          </cell>
          <cell r="J1751" t="str">
            <v>علمي</v>
          </cell>
          <cell r="L1751" t="str">
            <v>اللاذقية</v>
          </cell>
          <cell r="Q1751" t="str">
            <v/>
          </cell>
          <cell r="R1751" t="str">
            <v>reem jded</v>
          </cell>
          <cell r="S1751" t="str">
            <v>ali</v>
          </cell>
          <cell r="T1751" t="str">
            <v>bahya</v>
          </cell>
          <cell r="U1751" t="str">
            <v>damas</v>
          </cell>
          <cell r="V1751" t="str">
            <v/>
          </cell>
          <cell r="W1751" t="str">
            <v/>
          </cell>
          <cell r="X1751" t="str">
            <v/>
          </cell>
          <cell r="Y1751" t="str">
            <v/>
          </cell>
          <cell r="Z1751" t="str">
            <v/>
          </cell>
          <cell r="AA1751" t="str">
            <v/>
          </cell>
          <cell r="AB1751" t="str">
            <v/>
          </cell>
          <cell r="AC1751" t="str">
            <v/>
          </cell>
        </row>
        <row r="1752">
          <cell r="A1752">
            <v>524833</v>
          </cell>
          <cell r="B1752" t="str">
            <v>ريم ضاهر</v>
          </cell>
          <cell r="C1752" t="str">
            <v>نافذ</v>
          </cell>
          <cell r="D1752" t="str">
            <v>هنوى</v>
          </cell>
          <cell r="E1752" t="str">
            <v>أنثى</v>
          </cell>
          <cell r="F1752" t="str">
            <v xml:space="preserve">شطحه </v>
          </cell>
          <cell r="G1752">
            <v>36289</v>
          </cell>
          <cell r="H1752" t="str">
            <v>العربية السورية</v>
          </cell>
          <cell r="I1752" t="str">
            <v>الرابعة</v>
          </cell>
          <cell r="J1752" t="str">
            <v>علمي</v>
          </cell>
        </row>
        <row r="1753">
          <cell r="A1753">
            <v>524839</v>
          </cell>
          <cell r="B1753" t="str">
            <v>ريم كريزان</v>
          </cell>
          <cell r="C1753" t="str">
            <v>زياد</v>
          </cell>
          <cell r="D1753" t="str">
            <v>منى</v>
          </cell>
          <cell r="E1753" t="str">
            <v>أنثى</v>
          </cell>
          <cell r="F1753" t="str">
            <v>دمشق</v>
          </cell>
          <cell r="G1753">
            <v>33989</v>
          </cell>
          <cell r="H1753" t="str">
            <v>العربية السورية</v>
          </cell>
          <cell r="I1753" t="str">
            <v>الرابعة</v>
          </cell>
          <cell r="J1753" t="str">
            <v>أدبي</v>
          </cell>
          <cell r="K1753" t="str">
            <v/>
          </cell>
          <cell r="Q1753" t="str">
            <v/>
          </cell>
          <cell r="R1753" t="str">
            <v>Rim Krezan</v>
          </cell>
          <cell r="S1753" t="str">
            <v>Zyad</v>
          </cell>
          <cell r="T1753" t="str">
            <v>Mona</v>
          </cell>
          <cell r="U1753" t="str">
            <v>Damascus</v>
          </cell>
          <cell r="V1753" t="str">
            <v/>
          </cell>
          <cell r="W1753" t="str">
            <v/>
          </cell>
          <cell r="X1753" t="str">
            <v/>
          </cell>
          <cell r="Y1753" t="str">
            <v/>
          </cell>
          <cell r="Z1753" t="str">
            <v/>
          </cell>
          <cell r="AA1753" t="str">
            <v/>
          </cell>
          <cell r="AB1753" t="str">
            <v/>
          </cell>
          <cell r="AC1753" t="str">
            <v/>
          </cell>
        </row>
        <row r="1754">
          <cell r="A1754">
            <v>524842</v>
          </cell>
          <cell r="B1754" t="str">
            <v>ريم منذر</v>
          </cell>
          <cell r="C1754" t="str">
            <v>محسن</v>
          </cell>
          <cell r="D1754" t="str">
            <v>سميحه</v>
          </cell>
          <cell r="E1754" t="str">
            <v>أنثى</v>
          </cell>
          <cell r="F1754" t="str">
            <v>جرمانا</v>
          </cell>
          <cell r="G1754" t="str">
            <v>6/6/1998</v>
          </cell>
          <cell r="H1754" t="str">
            <v>العربية السورية</v>
          </cell>
          <cell r="I1754" t="str">
            <v>الثالثة</v>
          </cell>
          <cell r="J1754" t="str">
            <v>أدبي</v>
          </cell>
          <cell r="K1754" t="str">
            <v>2016</v>
          </cell>
          <cell r="L1754" t="str">
            <v>ريف دمشق</v>
          </cell>
          <cell r="Q1754" t="str">
            <v/>
          </cell>
          <cell r="R1754" t="str">
            <v>Reem Monther</v>
          </cell>
          <cell r="S1754" t="str">
            <v>mohsen</v>
          </cell>
          <cell r="T1754" t="str">
            <v>Sameha</v>
          </cell>
          <cell r="U1754" t="str">
            <v>Jaramana</v>
          </cell>
          <cell r="V1754" t="str">
            <v/>
          </cell>
          <cell r="W1754" t="str">
            <v/>
          </cell>
          <cell r="X1754" t="str">
            <v/>
          </cell>
          <cell r="Y1754" t="str">
            <v/>
          </cell>
          <cell r="Z1754" t="str">
            <v/>
          </cell>
          <cell r="AA1754" t="str">
            <v/>
          </cell>
          <cell r="AB1754" t="str">
            <v/>
          </cell>
          <cell r="AC1754" t="str">
            <v/>
          </cell>
        </row>
        <row r="1755">
          <cell r="A1755">
            <v>524844</v>
          </cell>
          <cell r="B1755" t="str">
            <v>ريم نصر</v>
          </cell>
          <cell r="C1755" t="str">
            <v>عماد</v>
          </cell>
          <cell r="D1755" t="str">
            <v>نوال</v>
          </cell>
          <cell r="E1755" t="str">
            <v>أنثى</v>
          </cell>
          <cell r="F1755" t="str">
            <v>السويداء</v>
          </cell>
          <cell r="G1755">
            <v>35706</v>
          </cell>
          <cell r="H1755" t="str">
            <v>العربية السورية</v>
          </cell>
          <cell r="I1755" t="str">
            <v>الرابعة حديث</v>
          </cell>
          <cell r="J1755" t="str">
            <v>علمي</v>
          </cell>
          <cell r="L1755" t="str">
            <v>السويداء</v>
          </cell>
          <cell r="Q1755" t="str">
            <v/>
          </cell>
          <cell r="R1755" t="str">
            <v>reem</v>
          </cell>
          <cell r="S1755" t="str">
            <v>imad</v>
          </cell>
          <cell r="T1755" t="str">
            <v>nawal</v>
          </cell>
          <cell r="U1755" t="str">
            <v>swidaa</v>
          </cell>
          <cell r="V1755" t="str">
            <v/>
          </cell>
          <cell r="W1755" t="str">
            <v/>
          </cell>
          <cell r="X1755" t="str">
            <v/>
          </cell>
          <cell r="Y1755" t="str">
            <v/>
          </cell>
          <cell r="Z1755" t="str">
            <v/>
          </cell>
          <cell r="AA1755" t="str">
            <v/>
          </cell>
          <cell r="AB1755" t="str">
            <v/>
          </cell>
          <cell r="AC1755" t="str">
            <v/>
          </cell>
        </row>
        <row r="1756">
          <cell r="A1756">
            <v>524845</v>
          </cell>
          <cell r="B1756" t="str">
            <v>ريم نعسان</v>
          </cell>
          <cell r="C1756" t="str">
            <v>عمر</v>
          </cell>
          <cell r="D1756" t="str">
            <v>منى</v>
          </cell>
          <cell r="E1756" t="str">
            <v>أنثى</v>
          </cell>
          <cell r="F1756" t="str">
            <v>دوما</v>
          </cell>
          <cell r="G1756">
            <v>33811</v>
          </cell>
          <cell r="H1756" t="str">
            <v>العربية السورية</v>
          </cell>
          <cell r="I1756" t="str">
            <v>الثالثة</v>
          </cell>
          <cell r="J1756" t="str">
            <v>فنون نسوية</v>
          </cell>
          <cell r="K1756" t="str">
            <v/>
          </cell>
          <cell r="Q1756" t="str">
            <v/>
          </cell>
          <cell r="R1756" t="str">
            <v>Rim Naassan</v>
          </cell>
          <cell r="S1756" t="str">
            <v>Omar</v>
          </cell>
          <cell r="T1756" t="str">
            <v>Mona</v>
          </cell>
          <cell r="U1756" t="str">
            <v>Doma</v>
          </cell>
          <cell r="V1756" t="str">
            <v/>
          </cell>
          <cell r="W1756" t="str">
            <v/>
          </cell>
          <cell r="X1756" t="str">
            <v/>
          </cell>
          <cell r="Y1756" t="str">
            <v/>
          </cell>
          <cell r="Z1756" t="str">
            <v/>
          </cell>
          <cell r="AA1756" t="str">
            <v/>
          </cell>
          <cell r="AB1756" t="str">
            <v/>
          </cell>
          <cell r="AC1756" t="str">
            <v/>
          </cell>
        </row>
        <row r="1757">
          <cell r="A1757">
            <v>524846</v>
          </cell>
          <cell r="B1757" t="str">
            <v>ريم يعقوب</v>
          </cell>
          <cell r="C1757" t="str">
            <v>فتحي</v>
          </cell>
          <cell r="D1757" t="str">
            <v>عزيزة</v>
          </cell>
          <cell r="E1757" t="str">
            <v/>
          </cell>
          <cell r="F1757" t="str">
            <v/>
          </cell>
          <cell r="G1757" t="str">
            <v/>
          </cell>
          <cell r="I1757" t="str">
            <v>الثانية</v>
          </cell>
          <cell r="K1757" t="str">
            <v/>
          </cell>
          <cell r="L1757" t="str">
            <v/>
          </cell>
          <cell r="M1757" t="str">
            <v/>
          </cell>
          <cell r="Q1757" t="str">
            <v/>
          </cell>
          <cell r="R1757" t="str">
            <v/>
          </cell>
          <cell r="S1757" t="str">
            <v/>
          </cell>
          <cell r="T1757" t="str">
            <v/>
          </cell>
          <cell r="U1757" t="str">
            <v/>
          </cell>
          <cell r="V1757" t="str">
            <v/>
          </cell>
          <cell r="W1757" t="str">
            <v/>
          </cell>
          <cell r="X1757" t="str">
            <v/>
          </cell>
          <cell r="Y1757" t="str">
            <v/>
          </cell>
          <cell r="Z1757" t="str">
            <v/>
          </cell>
          <cell r="AA1757" t="str">
            <v>م</v>
          </cell>
          <cell r="AB1757" t="str">
            <v>م</v>
          </cell>
          <cell r="AC1757" t="str">
            <v/>
          </cell>
        </row>
        <row r="1758">
          <cell r="A1758">
            <v>524849</v>
          </cell>
          <cell r="B1758" t="str">
            <v>ريما ألاعور</v>
          </cell>
          <cell r="C1758" t="str">
            <v>عمار</v>
          </cell>
          <cell r="D1758" t="str">
            <v>منيره</v>
          </cell>
          <cell r="E1758" t="str">
            <v>أنثى</v>
          </cell>
          <cell r="F1758" t="str">
            <v>لبنان</v>
          </cell>
          <cell r="G1758">
            <v>35985</v>
          </cell>
          <cell r="H1758" t="str">
            <v>اللبنانية</v>
          </cell>
          <cell r="I1758" t="str">
            <v>الرابعة</v>
          </cell>
          <cell r="J1758" t="str">
            <v>أدبي</v>
          </cell>
          <cell r="K1758">
            <v>2017</v>
          </cell>
          <cell r="L1758" t="str">
            <v>السويداء</v>
          </cell>
          <cell r="Q1758" t="str">
            <v/>
          </cell>
          <cell r="R1758" t="str">
            <v>REMA ALAWAR</v>
          </cell>
          <cell r="S1758" t="str">
            <v>AMMAR</v>
          </cell>
          <cell r="T1758" t="str">
            <v>MOUNIERA</v>
          </cell>
          <cell r="U1758" t="str">
            <v>LEBANON</v>
          </cell>
          <cell r="V1758" t="str">
            <v/>
          </cell>
          <cell r="W1758" t="str">
            <v/>
          </cell>
          <cell r="X1758" t="str">
            <v/>
          </cell>
          <cell r="Y1758" t="str">
            <v/>
          </cell>
          <cell r="Z1758" t="str">
            <v/>
          </cell>
          <cell r="AA1758" t="str">
            <v/>
          </cell>
          <cell r="AB1758" t="str">
            <v/>
          </cell>
          <cell r="AC1758" t="str">
            <v/>
          </cell>
        </row>
        <row r="1759">
          <cell r="A1759">
            <v>524851</v>
          </cell>
          <cell r="B1759" t="str">
            <v>ريما ديوب</v>
          </cell>
          <cell r="C1759" t="str">
            <v>اديب</v>
          </cell>
          <cell r="D1759" t="str">
            <v>مها</v>
          </cell>
          <cell r="E1759" t="str">
            <v>أنثى</v>
          </cell>
          <cell r="F1759" t="str">
            <v>دمشق</v>
          </cell>
          <cell r="G1759">
            <v>32764</v>
          </cell>
          <cell r="H1759" t="str">
            <v>العربية السورية</v>
          </cell>
          <cell r="I1759" t="str">
            <v>الثالثة</v>
          </cell>
          <cell r="J1759" t="str">
            <v>أدبي</v>
          </cell>
          <cell r="K1759" t="str">
            <v/>
          </cell>
          <cell r="Q1759" t="str">
            <v/>
          </cell>
          <cell r="R1759" t="str">
            <v>REMA DAIOUB</v>
          </cell>
          <cell r="S1759" t="str">
            <v>ADIEB</v>
          </cell>
          <cell r="T1759" t="str">
            <v>MAHA</v>
          </cell>
          <cell r="U1759" t="str">
            <v>DAMASCUS</v>
          </cell>
          <cell r="V1759" t="str">
            <v/>
          </cell>
          <cell r="W1759" t="str">
            <v/>
          </cell>
          <cell r="X1759" t="str">
            <v/>
          </cell>
          <cell r="Y1759" t="str">
            <v/>
          </cell>
          <cell r="Z1759" t="str">
            <v/>
          </cell>
          <cell r="AA1759" t="str">
            <v/>
          </cell>
          <cell r="AB1759" t="str">
            <v>م</v>
          </cell>
          <cell r="AC1759" t="str">
            <v/>
          </cell>
        </row>
        <row r="1760">
          <cell r="A1760">
            <v>524857</v>
          </cell>
          <cell r="B1760" t="str">
            <v>ريموندا ابراهيم</v>
          </cell>
          <cell r="C1760" t="str">
            <v>فادي</v>
          </cell>
          <cell r="D1760" t="str">
            <v>نعيمة</v>
          </cell>
          <cell r="E1760" t="str">
            <v>أنثى</v>
          </cell>
          <cell r="F1760" t="str">
            <v>دمشق</v>
          </cell>
          <cell r="G1760" t="str">
            <v>8/6/1993</v>
          </cell>
          <cell r="H1760" t="str">
            <v>العربية السورية</v>
          </cell>
          <cell r="I1760" t="str">
            <v>الثانية</v>
          </cell>
          <cell r="J1760" t="str">
            <v>أدبي</v>
          </cell>
          <cell r="K1760" t="str">
            <v>2012</v>
          </cell>
          <cell r="L1760" t="str">
            <v/>
          </cell>
          <cell r="Q1760" t="str">
            <v/>
          </cell>
          <cell r="R1760" t="str">
            <v>remona ebrahim</v>
          </cell>
          <cell r="S1760" t="str">
            <v>fadi</v>
          </cell>
          <cell r="T1760" t="str">
            <v>noeima</v>
          </cell>
          <cell r="U1760" t="str">
            <v>damascus</v>
          </cell>
          <cell r="V1760" t="str">
            <v/>
          </cell>
          <cell r="W1760" t="str">
            <v/>
          </cell>
          <cell r="X1760" t="str">
            <v/>
          </cell>
          <cell r="Y1760" t="str">
            <v/>
          </cell>
          <cell r="Z1760" t="str">
            <v/>
          </cell>
          <cell r="AA1760" t="str">
            <v/>
          </cell>
          <cell r="AB1760" t="str">
            <v/>
          </cell>
          <cell r="AC1760" t="str">
            <v/>
          </cell>
        </row>
        <row r="1761">
          <cell r="A1761">
            <v>524859</v>
          </cell>
          <cell r="B1761" t="str">
            <v>زبيده السيد</v>
          </cell>
          <cell r="C1761" t="str">
            <v>محمود</v>
          </cell>
          <cell r="D1761" t="str">
            <v>فاطمه</v>
          </cell>
          <cell r="E1761" t="str">
            <v>أنثى</v>
          </cell>
          <cell r="F1761" t="str">
            <v>دمشق</v>
          </cell>
          <cell r="G1761">
            <v>30526</v>
          </cell>
          <cell r="H1761" t="str">
            <v>العربية السورية</v>
          </cell>
          <cell r="I1761" t="str">
            <v>الرابعة</v>
          </cell>
          <cell r="J1761" t="str">
            <v>أدبي</v>
          </cell>
          <cell r="K1761" t="str">
            <v/>
          </cell>
          <cell r="Q1761" t="str">
            <v/>
          </cell>
          <cell r="R1761" t="str">
            <v>ZUBIDA ALSAEID</v>
          </cell>
          <cell r="S1761" t="str">
            <v>MAHMOUD</v>
          </cell>
          <cell r="T1761" t="str">
            <v>FATIMA</v>
          </cell>
          <cell r="U1761" t="str">
            <v>DAMASCUS</v>
          </cell>
          <cell r="V1761" t="str">
            <v/>
          </cell>
          <cell r="W1761" t="str">
            <v/>
          </cell>
          <cell r="X1761" t="str">
            <v/>
          </cell>
          <cell r="Y1761" t="str">
            <v/>
          </cell>
          <cell r="Z1761" t="str">
            <v/>
          </cell>
          <cell r="AA1761" t="str">
            <v/>
          </cell>
          <cell r="AB1761" t="str">
            <v/>
          </cell>
          <cell r="AC1761" t="str">
            <v/>
          </cell>
        </row>
        <row r="1762">
          <cell r="A1762">
            <v>524861</v>
          </cell>
          <cell r="B1762" t="str">
            <v>زكية يبرودي</v>
          </cell>
          <cell r="C1762" t="str">
            <v>محمد عدنان</v>
          </cell>
          <cell r="D1762" t="str">
            <v>عائشه</v>
          </cell>
          <cell r="E1762" t="str">
            <v>أنثى</v>
          </cell>
          <cell r="F1762" t="str">
            <v xml:space="preserve">دمشق </v>
          </cell>
          <cell r="G1762">
            <v>36554</v>
          </cell>
          <cell r="H1762" t="str">
            <v>العربية السورية</v>
          </cell>
          <cell r="I1762" t="str">
            <v>الرابعة</v>
          </cell>
          <cell r="J1762" t="str">
            <v>علمي</v>
          </cell>
          <cell r="K1762" t="str">
            <v/>
          </cell>
          <cell r="Q1762" t="str">
            <v/>
          </cell>
          <cell r="R1762" t="str">
            <v>zakieh yabrodi</v>
          </cell>
          <cell r="S1762" t="str">
            <v xml:space="preserve">mohammad adnan </v>
          </cell>
          <cell r="T1762" t="str">
            <v xml:space="preserve">aysha </v>
          </cell>
          <cell r="U1762" t="str">
            <v xml:space="preserve">damascus </v>
          </cell>
          <cell r="V1762" t="str">
            <v/>
          </cell>
          <cell r="W1762" t="str">
            <v/>
          </cell>
          <cell r="X1762" t="str">
            <v/>
          </cell>
          <cell r="Y1762" t="str">
            <v/>
          </cell>
          <cell r="Z1762" t="str">
            <v/>
          </cell>
          <cell r="AA1762" t="str">
            <v/>
          </cell>
          <cell r="AB1762" t="str">
            <v/>
          </cell>
          <cell r="AC1762" t="str">
            <v/>
          </cell>
        </row>
        <row r="1763">
          <cell r="A1763">
            <v>524862</v>
          </cell>
          <cell r="B1763" t="str">
            <v>زهراء صوفان</v>
          </cell>
          <cell r="C1763" t="str">
            <v>طاهر</v>
          </cell>
          <cell r="D1763" t="str">
            <v>ابتسام</v>
          </cell>
          <cell r="E1763" t="str">
            <v>أنثى</v>
          </cell>
          <cell r="F1763" t="str">
            <v>كفريا</v>
          </cell>
          <cell r="G1763">
            <v>33970</v>
          </cell>
          <cell r="H1763" t="str">
            <v>العربية السورية</v>
          </cell>
          <cell r="I1763" t="str">
            <v>الرابعة</v>
          </cell>
          <cell r="J1763" t="str">
            <v>علمي</v>
          </cell>
          <cell r="K1763" t="str">
            <v/>
          </cell>
          <cell r="L1763" t="str">
            <v>ادلب</v>
          </cell>
          <cell r="Q1763" t="str">
            <v/>
          </cell>
          <cell r="R1763" t="str">
            <v>ZAHRAA SUFAN</v>
          </cell>
          <cell r="S1763" t="str">
            <v>TAHER</v>
          </cell>
          <cell r="T1763" t="str">
            <v>IBTESAM</v>
          </cell>
          <cell r="U1763" t="str">
            <v>DAMASCUS</v>
          </cell>
          <cell r="V1763" t="str">
            <v/>
          </cell>
          <cell r="W1763" t="str">
            <v/>
          </cell>
          <cell r="X1763" t="str">
            <v/>
          </cell>
          <cell r="Y1763" t="str">
            <v/>
          </cell>
          <cell r="Z1763" t="str">
            <v/>
          </cell>
          <cell r="AA1763" t="str">
            <v/>
          </cell>
          <cell r="AB1763" t="str">
            <v/>
          </cell>
          <cell r="AC1763" t="str">
            <v/>
          </cell>
        </row>
        <row r="1764">
          <cell r="A1764">
            <v>524865</v>
          </cell>
          <cell r="B1764" t="str">
            <v>زهور حريب</v>
          </cell>
          <cell r="C1764" t="str">
            <v>بشار</v>
          </cell>
          <cell r="D1764" t="str">
            <v>ميسون</v>
          </cell>
          <cell r="E1764" t="str">
            <v>أنثى</v>
          </cell>
          <cell r="F1764" t="str">
            <v xml:space="preserve">دير الزور </v>
          </cell>
          <cell r="G1764" t="str">
            <v>1/13/1997</v>
          </cell>
          <cell r="H1764" t="str">
            <v>العربية السورية</v>
          </cell>
          <cell r="I1764" t="str">
            <v>الثانية</v>
          </cell>
          <cell r="J1764" t="str">
            <v>أدبي</v>
          </cell>
          <cell r="K1764" t="str">
            <v>2014</v>
          </cell>
          <cell r="L1764" t="str">
            <v>دير الزور</v>
          </cell>
          <cell r="Q1764" t="str">
            <v/>
          </cell>
          <cell r="R1764" t="str">
            <v>ZHOUR HREEB</v>
          </cell>
          <cell r="S1764" t="str">
            <v>BASHAR</v>
          </cell>
          <cell r="T1764" t="str">
            <v>MAYSOUN</v>
          </cell>
          <cell r="U1764" t="str">
            <v>DEIR EZZOR</v>
          </cell>
          <cell r="V1764" t="str">
            <v/>
          </cell>
          <cell r="W1764" t="str">
            <v/>
          </cell>
          <cell r="X1764" t="str">
            <v/>
          </cell>
          <cell r="Y1764" t="str">
            <v/>
          </cell>
          <cell r="Z1764" t="str">
            <v/>
          </cell>
          <cell r="AA1764" t="str">
            <v/>
          </cell>
          <cell r="AB1764" t="str">
            <v/>
          </cell>
          <cell r="AC1764" t="str">
            <v/>
          </cell>
        </row>
        <row r="1765">
          <cell r="A1765">
            <v>524867</v>
          </cell>
          <cell r="B1765" t="str">
            <v>زين الشام الخالدي</v>
          </cell>
          <cell r="C1765" t="str">
            <v>خالد</v>
          </cell>
          <cell r="D1765" t="str">
            <v>خلود</v>
          </cell>
          <cell r="E1765" t="str">
            <v>أنثى</v>
          </cell>
          <cell r="F1765" t="str">
            <v>دمشق</v>
          </cell>
          <cell r="G1765">
            <v>36240</v>
          </cell>
          <cell r="H1765" t="str">
            <v>العربية السورية</v>
          </cell>
          <cell r="I1765" t="str">
            <v>الثانية</v>
          </cell>
          <cell r="J1765" t="str">
            <v>فنون نسوية</v>
          </cell>
          <cell r="Q1765" t="str">
            <v/>
          </cell>
          <cell r="R1765" t="str">
            <v>ZIEN ALSHAM ALKHALDE</v>
          </cell>
          <cell r="S1765" t="str">
            <v>KHALIED</v>
          </cell>
          <cell r="T1765" t="str">
            <v>KHOLOD</v>
          </cell>
          <cell r="U1765" t="str">
            <v>DAMASCUS</v>
          </cell>
          <cell r="V1765" t="str">
            <v/>
          </cell>
          <cell r="W1765" t="str">
            <v/>
          </cell>
          <cell r="X1765" t="str">
            <v/>
          </cell>
          <cell r="Y1765" t="str">
            <v/>
          </cell>
          <cell r="Z1765" t="str">
            <v/>
          </cell>
          <cell r="AA1765" t="str">
            <v/>
          </cell>
          <cell r="AB1765" t="str">
            <v/>
          </cell>
          <cell r="AC1765" t="str">
            <v/>
          </cell>
        </row>
        <row r="1766">
          <cell r="A1766">
            <v>524870</v>
          </cell>
          <cell r="B1766" t="str">
            <v>زينب العكش</v>
          </cell>
          <cell r="C1766" t="str">
            <v>عبد السلام</v>
          </cell>
          <cell r="D1766" t="str">
            <v>مريم</v>
          </cell>
          <cell r="E1766" t="str">
            <v>أنثى</v>
          </cell>
          <cell r="F1766" t="str">
            <v>دوما</v>
          </cell>
          <cell r="G1766">
            <v>35556</v>
          </cell>
          <cell r="H1766" t="str">
            <v>العربية السورية</v>
          </cell>
          <cell r="I1766" t="str">
            <v>الاولى</v>
          </cell>
          <cell r="J1766" t="str">
            <v>علمي</v>
          </cell>
          <cell r="K1766">
            <v>2016</v>
          </cell>
        </row>
        <row r="1767">
          <cell r="A1767">
            <v>524872</v>
          </cell>
          <cell r="B1767" t="str">
            <v>زينب رضا</v>
          </cell>
          <cell r="C1767" t="str">
            <v>علي</v>
          </cell>
          <cell r="D1767" t="str">
            <v>نجوى</v>
          </cell>
          <cell r="E1767" t="str">
            <v>أنثى</v>
          </cell>
          <cell r="F1767" t="str">
            <v/>
          </cell>
          <cell r="H1767" t="str">
            <v>العربية السورية</v>
          </cell>
          <cell r="I1767" t="str">
            <v>الرابعة</v>
          </cell>
        </row>
        <row r="1768">
          <cell r="A1768">
            <v>524874</v>
          </cell>
          <cell r="B1768" t="str">
            <v>زينب صالح</v>
          </cell>
          <cell r="C1768" t="str">
            <v>هلال</v>
          </cell>
          <cell r="D1768" t="str">
            <v>حوريه</v>
          </cell>
          <cell r="E1768" t="str">
            <v>أنثى</v>
          </cell>
          <cell r="F1768" t="str">
            <v>السيدة زينب</v>
          </cell>
          <cell r="G1768" t="str">
            <v>12/5/1985</v>
          </cell>
          <cell r="H1768" t="str">
            <v>الفلسطينية السورية</v>
          </cell>
          <cell r="I1768" t="str">
            <v>الثانية</v>
          </cell>
          <cell r="J1768" t="str">
            <v>أدبي</v>
          </cell>
          <cell r="K1768" t="str">
            <v>2005</v>
          </cell>
          <cell r="L1768" t="str">
            <v>غير سوري</v>
          </cell>
          <cell r="Q1768" t="str">
            <v/>
          </cell>
          <cell r="R1768" t="str">
            <v>zainad saleh</v>
          </cell>
          <cell r="S1768" t="str">
            <v>hilal</v>
          </cell>
          <cell r="T1768" t="str">
            <v>houria</v>
          </cell>
          <cell r="U1768" t="str">
            <v>reif damascus</v>
          </cell>
          <cell r="V1768" t="str">
            <v/>
          </cell>
          <cell r="W1768" t="str">
            <v/>
          </cell>
          <cell r="X1768" t="str">
            <v/>
          </cell>
          <cell r="Y1768" t="str">
            <v/>
          </cell>
          <cell r="Z1768" t="str">
            <v/>
          </cell>
          <cell r="AA1768" t="str">
            <v/>
          </cell>
          <cell r="AB1768" t="str">
            <v/>
          </cell>
          <cell r="AC1768" t="str">
            <v/>
          </cell>
        </row>
        <row r="1769">
          <cell r="A1769">
            <v>524878</v>
          </cell>
          <cell r="B1769" t="str">
            <v>زينب علي</v>
          </cell>
          <cell r="C1769" t="str">
            <v>علي</v>
          </cell>
          <cell r="D1769" t="str">
            <v>مها</v>
          </cell>
          <cell r="E1769" t="str">
            <v>أنثى</v>
          </cell>
          <cell r="F1769" t="str">
            <v xml:space="preserve">دمشق </v>
          </cell>
          <cell r="G1769">
            <v>35550</v>
          </cell>
          <cell r="H1769" t="str">
            <v>العربية السورية</v>
          </cell>
          <cell r="I1769" t="str">
            <v>الثانية</v>
          </cell>
          <cell r="J1769" t="str">
            <v>علمي</v>
          </cell>
          <cell r="Q1769" t="str">
            <v/>
          </cell>
          <cell r="R1769" t="str">
            <v>zian ali</v>
          </cell>
          <cell r="S1769" t="str">
            <v>ali</v>
          </cell>
          <cell r="T1769" t="str">
            <v>maha</v>
          </cell>
          <cell r="U1769" t="str">
            <v>damas</v>
          </cell>
          <cell r="V1769" t="str">
            <v/>
          </cell>
          <cell r="W1769" t="str">
            <v/>
          </cell>
          <cell r="X1769" t="str">
            <v/>
          </cell>
          <cell r="Y1769" t="str">
            <v/>
          </cell>
          <cell r="Z1769" t="str">
            <v/>
          </cell>
          <cell r="AA1769" t="str">
            <v/>
          </cell>
          <cell r="AB1769" t="str">
            <v/>
          </cell>
          <cell r="AC1769" t="str">
            <v/>
          </cell>
        </row>
        <row r="1770">
          <cell r="A1770">
            <v>524880</v>
          </cell>
          <cell r="B1770" t="str">
            <v>زينب محمود</v>
          </cell>
          <cell r="C1770" t="str">
            <v>محمد</v>
          </cell>
          <cell r="D1770" t="str">
            <v>عفاف</v>
          </cell>
          <cell r="E1770" t="str">
            <v>أنثى</v>
          </cell>
          <cell r="F1770" t="str">
            <v>دمشق</v>
          </cell>
          <cell r="G1770">
            <v>36526</v>
          </cell>
          <cell r="H1770" t="str">
            <v>العربية السورية</v>
          </cell>
          <cell r="I1770" t="str">
            <v>الثانية</v>
          </cell>
          <cell r="J1770" t="str">
            <v>علمي</v>
          </cell>
          <cell r="L1770" t="str">
            <v>اللاذقية</v>
          </cell>
          <cell r="Q1770" t="str">
            <v/>
          </cell>
          <cell r="R1770" t="str">
            <v>zainab mahmoud</v>
          </cell>
          <cell r="S1770" t="str">
            <v>mohammad</v>
          </cell>
          <cell r="T1770" t="str">
            <v>afaf</v>
          </cell>
          <cell r="U1770" t="str">
            <v>damascus</v>
          </cell>
          <cell r="V1770" t="str">
            <v/>
          </cell>
          <cell r="W1770" t="str">
            <v/>
          </cell>
          <cell r="X1770" t="str">
            <v/>
          </cell>
          <cell r="Y1770" t="str">
            <v/>
          </cell>
          <cell r="Z1770" t="str">
            <v/>
          </cell>
          <cell r="AA1770" t="str">
            <v/>
          </cell>
          <cell r="AB1770" t="str">
            <v/>
          </cell>
          <cell r="AC1770" t="str">
            <v/>
          </cell>
        </row>
        <row r="1771">
          <cell r="A1771">
            <v>524882</v>
          </cell>
          <cell r="B1771" t="str">
            <v>زينة محمد</v>
          </cell>
          <cell r="C1771" t="str">
            <v>محمد</v>
          </cell>
          <cell r="D1771" t="str">
            <v>فيروز</v>
          </cell>
          <cell r="E1771" t="str">
            <v>أنثى</v>
          </cell>
          <cell r="F1771" t="str">
            <v>بويتات</v>
          </cell>
          <cell r="G1771">
            <v>34521</v>
          </cell>
          <cell r="H1771" t="str">
            <v>العربية السورية</v>
          </cell>
          <cell r="I1771" t="str">
            <v>الثالثة</v>
          </cell>
          <cell r="J1771" t="str">
            <v>أدبي</v>
          </cell>
          <cell r="K1771" t="str">
            <v/>
          </cell>
          <cell r="Q1771" t="str">
            <v/>
          </cell>
          <cell r="R1771" t="str">
            <v>ZEINA MOHAMMED</v>
          </cell>
          <cell r="S1771" t="str">
            <v>MOHAMMED</v>
          </cell>
          <cell r="T1771" t="str">
            <v>FAIROUZ</v>
          </cell>
          <cell r="U1771" t="str">
            <v>LATTAKIA</v>
          </cell>
          <cell r="V1771" t="str">
            <v/>
          </cell>
          <cell r="W1771" t="str">
            <v/>
          </cell>
          <cell r="X1771" t="str">
            <v/>
          </cell>
          <cell r="Y1771" t="str">
            <v/>
          </cell>
          <cell r="Z1771" t="str">
            <v/>
          </cell>
          <cell r="AA1771" t="str">
            <v/>
          </cell>
          <cell r="AB1771" t="str">
            <v/>
          </cell>
          <cell r="AC1771" t="str">
            <v/>
          </cell>
        </row>
        <row r="1772">
          <cell r="A1772">
            <v>524884</v>
          </cell>
          <cell r="B1772" t="str">
            <v>ساجده زغلول</v>
          </cell>
          <cell r="C1772" t="str">
            <v>نور الدين</v>
          </cell>
          <cell r="D1772" t="str">
            <v>صفا</v>
          </cell>
          <cell r="E1772" t="str">
            <v>أنثى</v>
          </cell>
          <cell r="F1772" t="str">
            <v>مخيم اليرموك</v>
          </cell>
          <cell r="G1772">
            <v>35519</v>
          </cell>
          <cell r="H1772" t="str">
            <v>العربية السورية</v>
          </cell>
          <cell r="I1772" t="str">
            <v>الثالثة</v>
          </cell>
          <cell r="J1772" t="str">
            <v>علمي</v>
          </cell>
          <cell r="L1772" t="str">
            <v>القنيطرة</v>
          </cell>
        </row>
        <row r="1773">
          <cell r="A1773">
            <v>524885</v>
          </cell>
          <cell r="B1773" t="str">
            <v>سارا القطيفاني</v>
          </cell>
          <cell r="C1773" t="str">
            <v>محمدغياث</v>
          </cell>
          <cell r="D1773" t="str">
            <v>راويه</v>
          </cell>
          <cell r="E1773" t="str">
            <v>أنثى</v>
          </cell>
          <cell r="F1773" t="str">
            <v xml:space="preserve">دمشق </v>
          </cell>
          <cell r="G1773">
            <v>34877</v>
          </cell>
          <cell r="H1773" t="str">
            <v>العربية السورية</v>
          </cell>
          <cell r="I1773" t="str">
            <v>الثالثة</v>
          </cell>
          <cell r="J1773" t="str">
            <v>علمي</v>
          </cell>
          <cell r="K1773" t="str">
            <v/>
          </cell>
          <cell r="Q1773" t="str">
            <v/>
          </cell>
          <cell r="R1773" t="str">
            <v>sara alkotefani</v>
          </cell>
          <cell r="S1773" t="str">
            <v>mhd gheats</v>
          </cell>
          <cell r="T1773" t="str">
            <v>raewa</v>
          </cell>
          <cell r="U1773" t="str">
            <v>damas</v>
          </cell>
          <cell r="V1773" t="str">
            <v/>
          </cell>
          <cell r="W1773" t="str">
            <v/>
          </cell>
          <cell r="X1773" t="str">
            <v/>
          </cell>
          <cell r="Y1773" t="str">
            <v/>
          </cell>
          <cell r="Z1773" t="str">
            <v/>
          </cell>
          <cell r="AA1773" t="str">
            <v/>
          </cell>
          <cell r="AB1773" t="str">
            <v/>
          </cell>
          <cell r="AC1773" t="str">
            <v/>
          </cell>
        </row>
        <row r="1774">
          <cell r="A1774">
            <v>524892</v>
          </cell>
          <cell r="B1774" t="str">
            <v>ساره شحرور</v>
          </cell>
          <cell r="C1774" t="str">
            <v>زكي</v>
          </cell>
          <cell r="D1774" t="str">
            <v>وفاء</v>
          </cell>
          <cell r="E1774" t="str">
            <v>أنثى</v>
          </cell>
          <cell r="F1774" t="str">
            <v>دمشق</v>
          </cell>
          <cell r="G1774" t="str">
            <v>12/26/1999</v>
          </cell>
          <cell r="H1774" t="str">
            <v>العربية السورية</v>
          </cell>
          <cell r="I1774" t="str">
            <v>الثالثة</v>
          </cell>
          <cell r="J1774" t="str">
            <v>علمي</v>
          </cell>
          <cell r="K1774" t="str">
            <v>2016</v>
          </cell>
          <cell r="Q1774" t="str">
            <v/>
          </cell>
          <cell r="R1774" t="str">
            <v>SARAH SHAHROUR</v>
          </cell>
          <cell r="S1774" t="str">
            <v>ZAKI</v>
          </cell>
          <cell r="T1774" t="str">
            <v>Wafaa</v>
          </cell>
          <cell r="U1774" t="str">
            <v>DAMASCUS</v>
          </cell>
          <cell r="V1774" t="str">
            <v/>
          </cell>
          <cell r="W1774" t="str">
            <v/>
          </cell>
          <cell r="X1774" t="str">
            <v/>
          </cell>
          <cell r="Y1774" t="str">
            <v/>
          </cell>
          <cell r="Z1774" t="str">
            <v/>
          </cell>
          <cell r="AA1774" t="str">
            <v/>
          </cell>
          <cell r="AB1774" t="str">
            <v/>
          </cell>
          <cell r="AC1774" t="str">
            <v/>
          </cell>
        </row>
        <row r="1775">
          <cell r="A1775">
            <v>524893</v>
          </cell>
          <cell r="B1775" t="str">
            <v>ساره عوض</v>
          </cell>
          <cell r="C1775" t="str">
            <v>محمد</v>
          </cell>
          <cell r="D1775" t="str">
            <v>منتهى</v>
          </cell>
          <cell r="E1775" t="str">
            <v>أنثى</v>
          </cell>
          <cell r="F1775" t="str">
            <v>برزة</v>
          </cell>
          <cell r="G1775">
            <v>36317</v>
          </cell>
          <cell r="H1775" t="str">
            <v>العربية السورية</v>
          </cell>
          <cell r="I1775" t="str">
            <v>الثالثة</v>
          </cell>
          <cell r="J1775" t="str">
            <v>أدبي</v>
          </cell>
          <cell r="L1775" t="str">
            <v>القنيطرة</v>
          </cell>
          <cell r="Q1775" t="str">
            <v/>
          </cell>
          <cell r="R1775" t="str">
            <v>SARAH AWAD</v>
          </cell>
          <cell r="S1775" t="str">
            <v>MOHAMMAD</v>
          </cell>
          <cell r="T1775" t="str">
            <v>MOUNTHA</v>
          </cell>
          <cell r="U1775" t="str">
            <v>DAMAS SUBURB</v>
          </cell>
          <cell r="V1775" t="str">
            <v/>
          </cell>
          <cell r="W1775" t="str">
            <v/>
          </cell>
          <cell r="X1775" t="str">
            <v/>
          </cell>
          <cell r="Y1775" t="str">
            <v/>
          </cell>
          <cell r="Z1775" t="str">
            <v/>
          </cell>
          <cell r="AA1775" t="str">
            <v/>
          </cell>
          <cell r="AB1775" t="str">
            <v/>
          </cell>
          <cell r="AC1775" t="str">
            <v/>
          </cell>
        </row>
        <row r="1776">
          <cell r="A1776">
            <v>524894</v>
          </cell>
          <cell r="B1776" t="str">
            <v>ساره نصر</v>
          </cell>
          <cell r="C1776" t="str">
            <v>ياسر</v>
          </cell>
          <cell r="D1776" t="str">
            <v>هيام</v>
          </cell>
          <cell r="E1776" t="str">
            <v>أنثى</v>
          </cell>
          <cell r="F1776" t="str">
            <v>دمشق</v>
          </cell>
          <cell r="G1776">
            <v>36184</v>
          </cell>
          <cell r="H1776" t="str">
            <v>العربية السورية</v>
          </cell>
          <cell r="I1776" t="str">
            <v>الثالثة</v>
          </cell>
          <cell r="J1776" t="str">
            <v>علمي</v>
          </cell>
          <cell r="K1776" t="str">
            <v/>
          </cell>
          <cell r="Q1776" t="str">
            <v/>
          </cell>
          <cell r="R1776" t="str">
            <v>SARA NASER</v>
          </cell>
          <cell r="S1776" t="str">
            <v>YASEER</v>
          </cell>
          <cell r="T1776" t="str">
            <v>HYAM</v>
          </cell>
          <cell r="U1776" t="str">
            <v>DAMASCUS</v>
          </cell>
          <cell r="V1776" t="str">
            <v/>
          </cell>
          <cell r="W1776" t="str">
            <v/>
          </cell>
          <cell r="X1776" t="str">
            <v/>
          </cell>
          <cell r="Y1776" t="str">
            <v/>
          </cell>
          <cell r="Z1776" t="str">
            <v/>
          </cell>
          <cell r="AA1776" t="str">
            <v/>
          </cell>
          <cell r="AB1776" t="str">
            <v/>
          </cell>
          <cell r="AC1776" t="str">
            <v/>
          </cell>
        </row>
        <row r="1777">
          <cell r="A1777">
            <v>524895</v>
          </cell>
          <cell r="B1777" t="str">
            <v>سارية المليجي</v>
          </cell>
          <cell r="C1777" t="str">
            <v>يحيى</v>
          </cell>
          <cell r="D1777" t="str">
            <v>هيام</v>
          </cell>
          <cell r="E1777" t="str">
            <v>أنثى</v>
          </cell>
          <cell r="F1777" t="str">
            <v/>
          </cell>
          <cell r="H1777" t="str">
            <v>العربية السورية</v>
          </cell>
          <cell r="I1777" t="str">
            <v>الثالثة</v>
          </cell>
        </row>
        <row r="1778">
          <cell r="A1778">
            <v>524896</v>
          </cell>
          <cell r="B1778" t="str">
            <v>ساريه محمود</v>
          </cell>
          <cell r="C1778" t="str">
            <v>هيثم</v>
          </cell>
          <cell r="D1778" t="str">
            <v>رمزيه</v>
          </cell>
          <cell r="E1778" t="str">
            <v>أنثى</v>
          </cell>
          <cell r="F1778" t="str">
            <v>دمشق</v>
          </cell>
          <cell r="G1778">
            <v>35155</v>
          </cell>
          <cell r="H1778" t="str">
            <v>العربية السورية</v>
          </cell>
          <cell r="I1778" t="str">
            <v>الرابعة</v>
          </cell>
          <cell r="J1778" t="str">
            <v>علمي</v>
          </cell>
          <cell r="Q1778" t="str">
            <v/>
          </cell>
          <cell r="R1778" t="str">
            <v>Saria Mahmoud</v>
          </cell>
          <cell r="S1778" t="str">
            <v>Haitham</v>
          </cell>
          <cell r="T1778" t="str">
            <v>Ramzia</v>
          </cell>
          <cell r="U1778" t="str">
            <v>Damascus</v>
          </cell>
          <cell r="V1778" t="str">
            <v/>
          </cell>
          <cell r="W1778" t="str">
            <v/>
          </cell>
          <cell r="X1778" t="str">
            <v/>
          </cell>
          <cell r="Y1778" t="str">
            <v/>
          </cell>
          <cell r="Z1778" t="str">
            <v/>
          </cell>
          <cell r="AA1778" t="str">
            <v/>
          </cell>
          <cell r="AB1778" t="str">
            <v/>
          </cell>
          <cell r="AC1778" t="str">
            <v/>
          </cell>
        </row>
        <row r="1779">
          <cell r="A1779">
            <v>524901</v>
          </cell>
          <cell r="B1779" t="str">
            <v>ساندرا زاعور</v>
          </cell>
          <cell r="C1779" t="str">
            <v>كميل</v>
          </cell>
          <cell r="D1779" t="str">
            <v>ناريمان</v>
          </cell>
          <cell r="E1779" t="str">
            <v>أنثى</v>
          </cell>
          <cell r="F1779" t="str">
            <v>جرمانا</v>
          </cell>
          <cell r="G1779" t="str">
            <v>7/3/1997</v>
          </cell>
          <cell r="H1779" t="str">
            <v>العربية السورية</v>
          </cell>
          <cell r="I1779" t="str">
            <v>الثانية</v>
          </cell>
          <cell r="J1779" t="str">
            <v>أدبي</v>
          </cell>
          <cell r="L1779" t="str">
            <v>السويداء</v>
          </cell>
          <cell r="Q1779" t="str">
            <v/>
          </cell>
          <cell r="R1779" t="str">
            <v>SANDRA BZAAOUR</v>
          </cell>
          <cell r="S1779" t="str">
            <v>KAMIL</v>
          </cell>
          <cell r="T1779" t="str">
            <v>NARIMAN</v>
          </cell>
          <cell r="U1779" t="str">
            <v>DAMAS SUBURB</v>
          </cell>
          <cell r="V1779" t="str">
            <v/>
          </cell>
          <cell r="W1779" t="str">
            <v/>
          </cell>
          <cell r="X1779" t="str">
            <v/>
          </cell>
          <cell r="Y1779" t="str">
            <v/>
          </cell>
          <cell r="Z1779" t="str">
            <v/>
          </cell>
          <cell r="AA1779" t="str">
            <v/>
          </cell>
          <cell r="AB1779" t="str">
            <v>م</v>
          </cell>
          <cell r="AC1779" t="str">
            <v/>
          </cell>
        </row>
        <row r="1780">
          <cell r="A1780">
            <v>524903</v>
          </cell>
          <cell r="B1780" t="str">
            <v>ساندي خنسه</v>
          </cell>
          <cell r="C1780" t="str">
            <v>محمد</v>
          </cell>
          <cell r="D1780" t="str">
            <v>ليبيا</v>
          </cell>
          <cell r="E1780" t="str">
            <v>أنثى</v>
          </cell>
          <cell r="F1780" t="str">
            <v>دمشق</v>
          </cell>
          <cell r="G1780">
            <v>35466</v>
          </cell>
          <cell r="H1780" t="str">
            <v>العربية السورية</v>
          </cell>
          <cell r="I1780" t="str">
            <v>الثانية</v>
          </cell>
          <cell r="J1780" t="str">
            <v>أدبي</v>
          </cell>
          <cell r="L1780" t="str">
            <v>القنيطرة</v>
          </cell>
          <cell r="Q1780" t="str">
            <v/>
          </cell>
          <cell r="R1780" t="str">
            <v>sandy khansa</v>
          </cell>
          <cell r="S1780" t="str">
            <v>mohamad</v>
          </cell>
          <cell r="T1780" t="str">
            <v>leebya</v>
          </cell>
          <cell r="U1780" t="str">
            <v>damascus</v>
          </cell>
          <cell r="V1780" t="str">
            <v/>
          </cell>
          <cell r="W1780" t="str">
            <v/>
          </cell>
          <cell r="X1780" t="str">
            <v/>
          </cell>
          <cell r="Y1780" t="str">
            <v/>
          </cell>
          <cell r="Z1780" t="str">
            <v/>
          </cell>
          <cell r="AA1780" t="str">
            <v/>
          </cell>
          <cell r="AB1780" t="str">
            <v>م</v>
          </cell>
          <cell r="AC1780" t="str">
            <v/>
          </cell>
        </row>
        <row r="1781">
          <cell r="A1781">
            <v>524910</v>
          </cell>
          <cell r="B1781" t="str">
            <v>سراء محمد</v>
          </cell>
          <cell r="C1781" t="str">
            <v>نهاد</v>
          </cell>
          <cell r="D1781" t="str">
            <v>فدوى</v>
          </cell>
          <cell r="E1781" t="str">
            <v>أنثى</v>
          </cell>
          <cell r="F1781" t="str">
            <v/>
          </cell>
          <cell r="H1781" t="str">
            <v>العربية السورية</v>
          </cell>
          <cell r="I1781" t="str">
            <v>الثالثة</v>
          </cell>
        </row>
        <row r="1782">
          <cell r="A1782">
            <v>524911</v>
          </cell>
          <cell r="B1782" t="str">
            <v>سرور نور الدين</v>
          </cell>
          <cell r="C1782" t="str">
            <v>أحمد</v>
          </cell>
          <cell r="D1782" t="str">
            <v>زبيده</v>
          </cell>
          <cell r="E1782" t="str">
            <v>أنثى</v>
          </cell>
          <cell r="F1782" t="str">
            <v>دمشق</v>
          </cell>
          <cell r="G1782">
            <v>31048</v>
          </cell>
          <cell r="H1782" t="str">
            <v>العربية السورية</v>
          </cell>
          <cell r="I1782" t="str">
            <v>الرابعة</v>
          </cell>
          <cell r="J1782" t="str">
            <v>فنون نسوية</v>
          </cell>
          <cell r="K1782" t="str">
            <v/>
          </cell>
          <cell r="Q1782" t="str">
            <v/>
          </cell>
          <cell r="R1782" t="str">
            <v>SROR NOUREDDIN</v>
          </cell>
          <cell r="S1782" t="str">
            <v>AHMAD</v>
          </cell>
          <cell r="T1782" t="str">
            <v>ZUBEIDA</v>
          </cell>
          <cell r="U1782" t="str">
            <v>DAMASCUS</v>
          </cell>
          <cell r="V1782" t="str">
            <v/>
          </cell>
          <cell r="W1782" t="str">
            <v/>
          </cell>
          <cell r="X1782" t="str">
            <v/>
          </cell>
          <cell r="Y1782" t="str">
            <v/>
          </cell>
          <cell r="Z1782" t="str">
            <v/>
          </cell>
          <cell r="AA1782" t="str">
            <v/>
          </cell>
          <cell r="AB1782" t="str">
            <v/>
          </cell>
          <cell r="AC1782" t="str">
            <v/>
          </cell>
        </row>
        <row r="1783">
          <cell r="A1783">
            <v>524912</v>
          </cell>
          <cell r="B1783" t="str">
            <v>سعاد الحاج سعيد</v>
          </cell>
          <cell r="C1783" t="str">
            <v>محي الدين</v>
          </cell>
          <cell r="D1783" t="str">
            <v>ليلى</v>
          </cell>
          <cell r="E1783" t="str">
            <v>أنثى</v>
          </cell>
          <cell r="F1783" t="str">
            <v/>
          </cell>
          <cell r="H1783" t="str">
            <v>العربية السورية</v>
          </cell>
          <cell r="I1783" t="str">
            <v>الثالثة</v>
          </cell>
        </row>
        <row r="1784">
          <cell r="A1784">
            <v>524917</v>
          </cell>
          <cell r="B1784" t="str">
            <v>سعيده علي</v>
          </cell>
          <cell r="C1784" t="str">
            <v>محمود</v>
          </cell>
          <cell r="D1784" t="str">
            <v>رقيه</v>
          </cell>
          <cell r="E1784" t="str">
            <v>أنثى</v>
          </cell>
          <cell r="F1784" t="str">
            <v>حماة</v>
          </cell>
          <cell r="G1784">
            <v>31413</v>
          </cell>
          <cell r="H1784" t="str">
            <v>العربية السورية</v>
          </cell>
          <cell r="I1784" t="str">
            <v>الثانية</v>
          </cell>
          <cell r="J1784" t="str">
            <v>أدبي</v>
          </cell>
          <cell r="Q1784" t="str">
            <v/>
          </cell>
          <cell r="R1784" t="str">
            <v>Saeedea Ali</v>
          </cell>
          <cell r="S1784" t="str">
            <v>Mahmod</v>
          </cell>
          <cell r="T1784" t="str">
            <v>Rokyh</v>
          </cell>
          <cell r="U1784" t="str">
            <v>Hama</v>
          </cell>
          <cell r="V1784" t="str">
            <v/>
          </cell>
          <cell r="W1784" t="str">
            <v/>
          </cell>
          <cell r="X1784" t="str">
            <v/>
          </cell>
          <cell r="Y1784" t="str">
            <v/>
          </cell>
          <cell r="Z1784" t="str">
            <v/>
          </cell>
          <cell r="AA1784" t="str">
            <v/>
          </cell>
          <cell r="AB1784" t="str">
            <v/>
          </cell>
          <cell r="AC1784" t="str">
            <v/>
          </cell>
        </row>
        <row r="1785">
          <cell r="A1785">
            <v>524920</v>
          </cell>
          <cell r="B1785" t="str">
            <v>سلام الاحمد</v>
          </cell>
          <cell r="C1785" t="str">
            <v>بركات</v>
          </cell>
          <cell r="D1785" t="str">
            <v>صبحه</v>
          </cell>
          <cell r="E1785" t="str">
            <v>أنثى</v>
          </cell>
          <cell r="F1785" t="str">
            <v>نبع الصخر</v>
          </cell>
          <cell r="G1785">
            <v>35127</v>
          </cell>
          <cell r="H1785" t="str">
            <v>العربية السورية</v>
          </cell>
          <cell r="I1785" t="str">
            <v>الرابعة</v>
          </cell>
          <cell r="J1785" t="str">
            <v>أدبي</v>
          </cell>
          <cell r="L1785" t="str">
            <v>القنيطرة</v>
          </cell>
          <cell r="Q1785" t="str">
            <v/>
          </cell>
          <cell r="R1785" t="str">
            <v>salam alahmad</v>
          </cell>
          <cell r="S1785" t="str">
            <v>barakat</v>
          </cell>
          <cell r="T1785" t="str">
            <v>sobhia</v>
          </cell>
          <cell r="U1785" t="str">
            <v>nabealsakher</v>
          </cell>
          <cell r="V1785" t="str">
            <v/>
          </cell>
          <cell r="W1785" t="str">
            <v/>
          </cell>
          <cell r="X1785" t="str">
            <v/>
          </cell>
          <cell r="Y1785" t="str">
            <v/>
          </cell>
          <cell r="Z1785" t="str">
            <v/>
          </cell>
          <cell r="AA1785" t="str">
            <v/>
          </cell>
          <cell r="AB1785" t="str">
            <v/>
          </cell>
          <cell r="AC1785" t="str">
            <v/>
          </cell>
        </row>
        <row r="1786">
          <cell r="A1786">
            <v>524923</v>
          </cell>
          <cell r="B1786" t="str">
            <v>سلام السليمان</v>
          </cell>
          <cell r="C1786" t="str">
            <v>حسن</v>
          </cell>
          <cell r="D1786" t="str">
            <v>سميعه</v>
          </cell>
          <cell r="E1786" t="str">
            <v>أنثى</v>
          </cell>
          <cell r="F1786" t="str">
            <v xml:space="preserve">حمص </v>
          </cell>
          <cell r="G1786">
            <v>33673</v>
          </cell>
          <cell r="H1786" t="str">
            <v>العربية السورية</v>
          </cell>
          <cell r="I1786" t="str">
            <v>الثالثة</v>
          </cell>
          <cell r="J1786" t="str">
            <v>أدبي</v>
          </cell>
          <cell r="K1786" t="str">
            <v/>
          </cell>
          <cell r="Q1786" t="str">
            <v/>
          </cell>
          <cell r="R1786" t="str">
            <v xml:space="preserve">salam alsleman </v>
          </cell>
          <cell r="S1786" t="str">
            <v>hasan</v>
          </cell>
          <cell r="T1786" t="str">
            <v>samea</v>
          </cell>
          <cell r="U1786" t="str">
            <v>homs</v>
          </cell>
          <cell r="V1786" t="str">
            <v/>
          </cell>
          <cell r="W1786" t="str">
            <v/>
          </cell>
          <cell r="X1786" t="str">
            <v/>
          </cell>
          <cell r="Y1786" t="str">
            <v/>
          </cell>
          <cell r="Z1786" t="str">
            <v/>
          </cell>
          <cell r="AA1786" t="str">
            <v/>
          </cell>
          <cell r="AB1786" t="str">
            <v/>
          </cell>
          <cell r="AC1786" t="str">
            <v/>
          </cell>
        </row>
        <row r="1787">
          <cell r="A1787">
            <v>524924</v>
          </cell>
          <cell r="B1787" t="str">
            <v>سلام حموي</v>
          </cell>
          <cell r="C1787" t="str">
            <v>سائد</v>
          </cell>
          <cell r="D1787" t="str">
            <v>ساميا</v>
          </cell>
          <cell r="E1787" t="str">
            <v>أنثى</v>
          </cell>
          <cell r="F1787" t="str">
            <v>حلب</v>
          </cell>
          <cell r="G1787">
            <v>35460</v>
          </cell>
          <cell r="H1787" t="str">
            <v>العربية السورية</v>
          </cell>
          <cell r="I1787" t="str">
            <v>الثالثة</v>
          </cell>
          <cell r="J1787" t="str">
            <v>علمي</v>
          </cell>
          <cell r="Q1787" t="str">
            <v/>
          </cell>
          <cell r="R1787" t="str">
            <v>salam hamwi</v>
          </cell>
          <cell r="S1787" t="str">
            <v>saed</v>
          </cell>
          <cell r="T1787" t="str">
            <v>samia</v>
          </cell>
          <cell r="U1787" t="str">
            <v>aleppo</v>
          </cell>
          <cell r="V1787" t="str">
            <v/>
          </cell>
          <cell r="W1787" t="str">
            <v/>
          </cell>
          <cell r="X1787" t="str">
            <v/>
          </cell>
          <cell r="Y1787" t="str">
            <v/>
          </cell>
          <cell r="Z1787" t="str">
            <v/>
          </cell>
          <cell r="AA1787" t="str">
            <v/>
          </cell>
          <cell r="AB1787" t="str">
            <v/>
          </cell>
          <cell r="AC1787" t="str">
            <v/>
          </cell>
        </row>
        <row r="1788">
          <cell r="A1788">
            <v>524925</v>
          </cell>
          <cell r="B1788" t="str">
            <v>سلام رحيل</v>
          </cell>
          <cell r="C1788" t="str">
            <v>منصور</v>
          </cell>
          <cell r="D1788" t="str">
            <v>امنه</v>
          </cell>
          <cell r="E1788" t="str">
            <v>أنثى</v>
          </cell>
          <cell r="F1788" t="str">
            <v>جرمانا</v>
          </cell>
          <cell r="G1788">
            <v>31854</v>
          </cell>
          <cell r="H1788" t="str">
            <v>الفلسطينية السورية</v>
          </cell>
          <cell r="I1788" t="str">
            <v>الرابعة</v>
          </cell>
          <cell r="J1788" t="str">
            <v>أدبي</v>
          </cell>
          <cell r="K1788">
            <v>2005</v>
          </cell>
          <cell r="L1788" t="str">
            <v>ريف دمشق</v>
          </cell>
          <cell r="Q1788" t="str">
            <v/>
          </cell>
          <cell r="R1788" t="str">
            <v>SALAM RAHEL</v>
          </cell>
          <cell r="S1788" t="str">
            <v>MANSOUR</v>
          </cell>
          <cell r="T1788" t="str">
            <v>AMINA</v>
          </cell>
          <cell r="U1788" t="str">
            <v>DAMAS SUBURB</v>
          </cell>
          <cell r="V1788" t="str">
            <v/>
          </cell>
          <cell r="W1788" t="str">
            <v/>
          </cell>
          <cell r="X1788" t="str">
            <v/>
          </cell>
          <cell r="Y1788" t="str">
            <v/>
          </cell>
          <cell r="Z1788" t="str">
            <v/>
          </cell>
          <cell r="AA1788" t="str">
            <v/>
          </cell>
          <cell r="AB1788" t="str">
            <v/>
          </cell>
          <cell r="AC1788" t="str">
            <v/>
          </cell>
        </row>
        <row r="1789">
          <cell r="A1789">
            <v>524929</v>
          </cell>
          <cell r="B1789" t="str">
            <v>سلفانا كرباج</v>
          </cell>
          <cell r="C1789" t="str">
            <v>ابراهيم</v>
          </cell>
          <cell r="D1789" t="str">
            <v>سعاد</v>
          </cell>
          <cell r="E1789" t="str">
            <v>أنثى</v>
          </cell>
          <cell r="F1789" t="str">
            <v>ام الزيتون</v>
          </cell>
          <cell r="G1789">
            <v>33253</v>
          </cell>
          <cell r="H1789" t="str">
            <v>العربية السورية</v>
          </cell>
          <cell r="I1789" t="str">
            <v>الثالثة</v>
          </cell>
          <cell r="J1789" t="str">
            <v>أدبي</v>
          </cell>
          <cell r="L1789" t="str">
            <v>السويداء</v>
          </cell>
          <cell r="Q1789" t="str">
            <v/>
          </cell>
          <cell r="R1789" t="str">
            <v>silvana korbaj</v>
          </cell>
          <cell r="S1789" t="str">
            <v>ebrahim</v>
          </cell>
          <cell r="T1789" t="str">
            <v>soaad</v>
          </cell>
          <cell r="U1789" t="str">
            <v>swaida</v>
          </cell>
          <cell r="V1789" t="str">
            <v/>
          </cell>
          <cell r="W1789" t="str">
            <v/>
          </cell>
          <cell r="X1789" t="str">
            <v/>
          </cell>
          <cell r="Y1789" t="str">
            <v/>
          </cell>
          <cell r="Z1789" t="str">
            <v/>
          </cell>
          <cell r="AA1789" t="str">
            <v/>
          </cell>
          <cell r="AB1789" t="str">
            <v>م</v>
          </cell>
          <cell r="AC1789" t="str">
            <v/>
          </cell>
        </row>
        <row r="1790">
          <cell r="A1790">
            <v>524930</v>
          </cell>
          <cell r="B1790" t="str">
            <v>سلمى القصاب</v>
          </cell>
          <cell r="C1790" t="str">
            <v>محمد جمال</v>
          </cell>
          <cell r="D1790" t="str">
            <v>ندا</v>
          </cell>
          <cell r="E1790" t="str">
            <v>أنثى</v>
          </cell>
          <cell r="F1790" t="str">
            <v>دمشق</v>
          </cell>
          <cell r="G1790">
            <v>33985</v>
          </cell>
          <cell r="H1790" t="str">
            <v>العربية السورية</v>
          </cell>
          <cell r="I1790" t="str">
            <v>الثالثة</v>
          </cell>
          <cell r="J1790" t="str">
            <v>أدبي</v>
          </cell>
          <cell r="K1790" t="str">
            <v/>
          </cell>
          <cell r="Q1790" t="str">
            <v/>
          </cell>
          <cell r="R1790" t="str">
            <v>SALMA ALKASAB</v>
          </cell>
          <cell r="S1790" t="str">
            <v>MHD JAMAL</v>
          </cell>
          <cell r="T1790" t="str">
            <v>NADA</v>
          </cell>
          <cell r="U1790" t="str">
            <v>DAMASCUS</v>
          </cell>
          <cell r="V1790" t="str">
            <v/>
          </cell>
          <cell r="W1790" t="str">
            <v/>
          </cell>
          <cell r="X1790" t="str">
            <v/>
          </cell>
          <cell r="Y1790" t="str">
            <v/>
          </cell>
          <cell r="Z1790" t="str">
            <v/>
          </cell>
          <cell r="AA1790" t="str">
            <v/>
          </cell>
          <cell r="AB1790" t="str">
            <v/>
          </cell>
          <cell r="AC1790" t="str">
            <v/>
          </cell>
        </row>
        <row r="1791">
          <cell r="A1791">
            <v>524932</v>
          </cell>
          <cell r="B1791" t="str">
            <v>سلوى العرنوس</v>
          </cell>
          <cell r="C1791" t="str">
            <v>طه</v>
          </cell>
          <cell r="D1791" t="str">
            <v>بديعه</v>
          </cell>
          <cell r="E1791" t="str">
            <v>أنثى</v>
          </cell>
          <cell r="F1791" t="str">
            <v>الدمام</v>
          </cell>
          <cell r="G1791">
            <v>31660</v>
          </cell>
          <cell r="H1791" t="str">
            <v>العربية السورية</v>
          </cell>
          <cell r="I1791" t="str">
            <v>الثالثة</v>
          </cell>
          <cell r="J1791" t="str">
            <v>علمي</v>
          </cell>
          <cell r="K1791" t="str">
            <v/>
          </cell>
          <cell r="Q1791" t="str">
            <v/>
          </cell>
          <cell r="R1791" t="str">
            <v>SALWA ALARNOUS</v>
          </cell>
          <cell r="S1791" t="str">
            <v>TAHA</v>
          </cell>
          <cell r="T1791" t="str">
            <v>BADEAA</v>
          </cell>
          <cell r="U1791" t="str">
            <v>KSA</v>
          </cell>
          <cell r="V1791" t="str">
            <v/>
          </cell>
          <cell r="W1791" t="str">
            <v/>
          </cell>
          <cell r="X1791" t="str">
            <v/>
          </cell>
          <cell r="Y1791" t="str">
            <v/>
          </cell>
          <cell r="Z1791" t="str">
            <v/>
          </cell>
          <cell r="AA1791" t="str">
            <v/>
          </cell>
          <cell r="AB1791" t="str">
            <v/>
          </cell>
          <cell r="AC1791" t="str">
            <v/>
          </cell>
        </row>
        <row r="1792">
          <cell r="A1792">
            <v>524935</v>
          </cell>
          <cell r="B1792" t="str">
            <v>سلوى نسب</v>
          </cell>
          <cell r="C1792" t="str">
            <v>ديب</v>
          </cell>
          <cell r="D1792" t="str">
            <v>نوره</v>
          </cell>
          <cell r="E1792" t="str">
            <v>أنثى</v>
          </cell>
          <cell r="F1792" t="str">
            <v>كسوة</v>
          </cell>
          <cell r="G1792">
            <v>32143</v>
          </cell>
          <cell r="H1792" t="str">
            <v>العربية السورية</v>
          </cell>
          <cell r="I1792" t="str">
            <v>الرابعة</v>
          </cell>
          <cell r="J1792" t="str">
            <v>أدبي</v>
          </cell>
          <cell r="K1792">
            <v>2005</v>
          </cell>
          <cell r="Q1792" t="str">
            <v/>
          </cell>
          <cell r="R1792" t="str">
            <v>salwa nasab</v>
          </cell>
          <cell r="S1792" t="str">
            <v>deeb</v>
          </cell>
          <cell r="T1792" t="str">
            <v>nourah</v>
          </cell>
          <cell r="U1792" t="str">
            <v>kswa</v>
          </cell>
          <cell r="V1792" t="str">
            <v/>
          </cell>
          <cell r="W1792" t="str">
            <v/>
          </cell>
          <cell r="X1792" t="str">
            <v/>
          </cell>
          <cell r="Y1792" t="str">
            <v/>
          </cell>
          <cell r="Z1792" t="str">
            <v/>
          </cell>
          <cell r="AA1792" t="str">
            <v/>
          </cell>
          <cell r="AB1792" t="str">
            <v/>
          </cell>
          <cell r="AC1792" t="str">
            <v/>
          </cell>
        </row>
        <row r="1793">
          <cell r="A1793">
            <v>524936</v>
          </cell>
          <cell r="B1793" t="str">
            <v>سليمان الخطاب</v>
          </cell>
          <cell r="C1793" t="str">
            <v>محمد</v>
          </cell>
          <cell r="D1793" t="str">
            <v>زعيله</v>
          </cell>
          <cell r="E1793" t="str">
            <v>ذكر</v>
          </cell>
          <cell r="F1793" t="str">
            <v>دمشق</v>
          </cell>
          <cell r="G1793">
            <v>28711</v>
          </cell>
          <cell r="H1793" t="str">
            <v>العربية السورية</v>
          </cell>
          <cell r="I1793" t="str">
            <v>الرابعة</v>
          </cell>
          <cell r="J1793" t="str">
            <v>أدبي</v>
          </cell>
          <cell r="Q1793" t="str">
            <v/>
          </cell>
          <cell r="R1793" t="str">
            <v>SULIMAN ALKHATAB</v>
          </cell>
          <cell r="S1793" t="str">
            <v>MOHAMAD</v>
          </cell>
          <cell r="T1793" t="str">
            <v>ZUAILA</v>
          </cell>
          <cell r="U1793" t="str">
            <v>DAMASCUS</v>
          </cell>
          <cell r="V1793" t="str">
            <v/>
          </cell>
          <cell r="W1793" t="str">
            <v/>
          </cell>
          <cell r="X1793" t="str">
            <v/>
          </cell>
          <cell r="Y1793" t="str">
            <v/>
          </cell>
          <cell r="Z1793" t="str">
            <v/>
          </cell>
          <cell r="AA1793" t="str">
            <v/>
          </cell>
          <cell r="AB1793" t="str">
            <v/>
          </cell>
          <cell r="AC1793" t="str">
            <v/>
          </cell>
        </row>
        <row r="1794">
          <cell r="A1794">
            <v>524937</v>
          </cell>
          <cell r="B1794" t="str">
            <v>سلين الغيث</v>
          </cell>
          <cell r="C1794" t="str">
            <v>وائل</v>
          </cell>
          <cell r="D1794" t="str">
            <v>فاديا</v>
          </cell>
          <cell r="E1794" t="str">
            <v>أنثى</v>
          </cell>
          <cell r="F1794" t="str">
            <v>ازرع</v>
          </cell>
          <cell r="G1794">
            <v>36526</v>
          </cell>
          <cell r="H1794" t="str">
            <v>العربية السورية</v>
          </cell>
          <cell r="I1794" t="str">
            <v>الرابعة</v>
          </cell>
          <cell r="J1794" t="str">
            <v>أدبي</v>
          </cell>
          <cell r="Q1794" t="str">
            <v/>
          </cell>
          <cell r="R1794" t="str">
            <v>CELIN ALGHAITH</v>
          </cell>
          <cell r="S1794" t="str">
            <v>WAEL</v>
          </cell>
          <cell r="T1794" t="str">
            <v>FADIA</v>
          </cell>
          <cell r="U1794" t="str">
            <v>DARAA</v>
          </cell>
          <cell r="V1794" t="str">
            <v/>
          </cell>
          <cell r="W1794" t="str">
            <v/>
          </cell>
          <cell r="X1794" t="str">
            <v/>
          </cell>
          <cell r="Y1794" t="str">
            <v/>
          </cell>
          <cell r="Z1794" t="str">
            <v/>
          </cell>
          <cell r="AA1794" t="str">
            <v/>
          </cell>
          <cell r="AB1794" t="str">
            <v/>
          </cell>
          <cell r="AC1794" t="str">
            <v/>
          </cell>
        </row>
        <row r="1795">
          <cell r="A1795">
            <v>524940</v>
          </cell>
          <cell r="B1795" t="str">
            <v>سماح حامد</v>
          </cell>
          <cell r="C1795" t="str">
            <v>غازي</v>
          </cell>
          <cell r="D1795" t="str">
            <v>يمنى</v>
          </cell>
          <cell r="E1795" t="str">
            <v>أنثى</v>
          </cell>
          <cell r="F1795" t="str">
            <v>دمشق</v>
          </cell>
          <cell r="G1795">
            <v>32174</v>
          </cell>
          <cell r="H1795" t="str">
            <v>العربية السورية</v>
          </cell>
          <cell r="I1795" t="str">
            <v>الثالثة</v>
          </cell>
          <cell r="J1795" t="str">
            <v>أدبي</v>
          </cell>
          <cell r="K1795">
            <v>2010</v>
          </cell>
          <cell r="Q1795" t="str">
            <v/>
          </cell>
          <cell r="R1795" t="str">
            <v>SAMAH HAMED</v>
          </cell>
          <cell r="S1795" t="str">
            <v>GHAZE</v>
          </cell>
          <cell r="T1795" t="str">
            <v>YOUMNA</v>
          </cell>
          <cell r="U1795" t="str">
            <v>DAMASCUS</v>
          </cell>
          <cell r="V1795" t="str">
            <v/>
          </cell>
          <cell r="W1795" t="str">
            <v/>
          </cell>
          <cell r="X1795" t="str">
            <v/>
          </cell>
          <cell r="Y1795" t="str">
            <v/>
          </cell>
          <cell r="Z1795" t="str">
            <v/>
          </cell>
          <cell r="AA1795" t="str">
            <v/>
          </cell>
          <cell r="AB1795" t="str">
            <v/>
          </cell>
          <cell r="AC1795" t="str">
            <v/>
          </cell>
        </row>
        <row r="1796">
          <cell r="A1796">
            <v>524942</v>
          </cell>
          <cell r="B1796" t="str">
            <v>سماح محاميد</v>
          </cell>
          <cell r="C1796" t="str">
            <v>حمودة</v>
          </cell>
          <cell r="D1796" t="str">
            <v>هند</v>
          </cell>
          <cell r="E1796" t="str">
            <v>أنثى</v>
          </cell>
          <cell r="F1796" t="str">
            <v>القامشلي</v>
          </cell>
          <cell r="G1796">
            <v>31336</v>
          </cell>
          <cell r="H1796" t="str">
            <v>الفلسطينية السورية</v>
          </cell>
          <cell r="I1796" t="str">
            <v>الثالثة</v>
          </cell>
          <cell r="J1796" t="str">
            <v>أدبي</v>
          </cell>
          <cell r="K1796">
            <v>2006</v>
          </cell>
          <cell r="L1796" t="str">
            <v>دمشق</v>
          </cell>
          <cell r="Q1796" t="str">
            <v/>
          </cell>
          <cell r="R1796" t="str">
            <v>SAMAH MAHAMEED</v>
          </cell>
          <cell r="S1796" t="str">
            <v>HAMOUDA</v>
          </cell>
          <cell r="T1796" t="str">
            <v>HEND</v>
          </cell>
          <cell r="U1796" t="str">
            <v>HASAKA</v>
          </cell>
          <cell r="V1796" t="str">
            <v/>
          </cell>
          <cell r="W1796" t="str">
            <v/>
          </cell>
          <cell r="X1796" t="str">
            <v/>
          </cell>
          <cell r="Y1796" t="str">
            <v/>
          </cell>
          <cell r="Z1796" t="str">
            <v/>
          </cell>
          <cell r="AA1796" t="str">
            <v/>
          </cell>
          <cell r="AB1796" t="str">
            <v/>
          </cell>
          <cell r="AC1796" t="str">
            <v/>
          </cell>
        </row>
        <row r="1797">
          <cell r="A1797">
            <v>524948</v>
          </cell>
          <cell r="B1797" t="str">
            <v>سمر ديبو</v>
          </cell>
          <cell r="C1797" t="str">
            <v>عزيز</v>
          </cell>
          <cell r="D1797" t="str">
            <v>نظميه</v>
          </cell>
          <cell r="E1797" t="str">
            <v>أنثى</v>
          </cell>
          <cell r="F1797" t="str">
            <v>المتن</v>
          </cell>
          <cell r="G1797">
            <v>33260</v>
          </cell>
          <cell r="H1797" t="str">
            <v>العربية السورية</v>
          </cell>
          <cell r="I1797" t="str">
            <v>الرابعة</v>
          </cell>
          <cell r="J1797" t="str">
            <v>أدبي</v>
          </cell>
          <cell r="L1797" t="str">
            <v>اللاذقية</v>
          </cell>
          <cell r="Q1797" t="str">
            <v/>
          </cell>
          <cell r="R1797" t="str">
            <v>SAMAR DEBO</v>
          </cell>
          <cell r="S1797" t="str">
            <v>AZEZ</v>
          </cell>
          <cell r="T1797" t="str">
            <v>NZMEHA</v>
          </cell>
          <cell r="U1797" t="str">
            <v>DAMASCUS</v>
          </cell>
          <cell r="V1797" t="str">
            <v/>
          </cell>
          <cell r="W1797" t="str">
            <v/>
          </cell>
          <cell r="X1797" t="str">
            <v/>
          </cell>
          <cell r="Y1797" t="str">
            <v/>
          </cell>
          <cell r="Z1797" t="str">
            <v/>
          </cell>
          <cell r="AA1797" t="str">
            <v/>
          </cell>
          <cell r="AB1797" t="str">
            <v/>
          </cell>
          <cell r="AC1797" t="str">
            <v/>
          </cell>
        </row>
        <row r="1798">
          <cell r="A1798">
            <v>524949</v>
          </cell>
          <cell r="B1798" t="str">
            <v>سمر كتكوت</v>
          </cell>
          <cell r="C1798" t="str">
            <v>علي</v>
          </cell>
          <cell r="D1798" t="str">
            <v>نداء</v>
          </cell>
          <cell r="E1798" t="str">
            <v>أنثى</v>
          </cell>
          <cell r="F1798" t="str">
            <v>حرستا</v>
          </cell>
          <cell r="G1798">
            <v>30726</v>
          </cell>
          <cell r="H1798" t="str">
            <v>العربية السورية</v>
          </cell>
          <cell r="I1798" t="str">
            <v>الرابعة</v>
          </cell>
          <cell r="J1798" t="str">
            <v>أدبي</v>
          </cell>
          <cell r="K1798" t="str">
            <v/>
          </cell>
          <cell r="Q1798" t="str">
            <v/>
          </cell>
          <cell r="R1798" t="str">
            <v>samar qatqout</v>
          </cell>
          <cell r="S1798" t="str">
            <v>ali</v>
          </cell>
          <cell r="T1798" t="str">
            <v>nedaa</v>
          </cell>
          <cell r="U1798" t="str">
            <v>harsta</v>
          </cell>
          <cell r="V1798" t="str">
            <v/>
          </cell>
          <cell r="W1798" t="str">
            <v/>
          </cell>
          <cell r="X1798" t="str">
            <v/>
          </cell>
          <cell r="Y1798" t="str">
            <v/>
          </cell>
          <cell r="Z1798" t="str">
            <v/>
          </cell>
          <cell r="AA1798" t="str">
            <v/>
          </cell>
          <cell r="AB1798" t="str">
            <v/>
          </cell>
          <cell r="AC1798" t="str">
            <v/>
          </cell>
        </row>
        <row r="1799">
          <cell r="A1799">
            <v>524951</v>
          </cell>
          <cell r="B1799" t="str">
            <v>سمية هيشان</v>
          </cell>
          <cell r="C1799" t="str">
            <v>علي</v>
          </cell>
          <cell r="D1799" t="str">
            <v>حليمه</v>
          </cell>
          <cell r="E1799" t="str">
            <v>أنثى</v>
          </cell>
          <cell r="F1799" t="str">
            <v>القريات</v>
          </cell>
          <cell r="G1799">
            <v>29151</v>
          </cell>
          <cell r="H1799" t="str">
            <v>العربية السورية</v>
          </cell>
          <cell r="I1799" t="str">
            <v>الرابعة</v>
          </cell>
          <cell r="J1799" t="str">
            <v>أدبي</v>
          </cell>
          <cell r="K1799" t="str">
            <v/>
          </cell>
          <cell r="Q1799" t="str">
            <v/>
          </cell>
          <cell r="R1799" t="str">
            <v>SUMIA HIESHAN</v>
          </cell>
          <cell r="S1799" t="str">
            <v>ALI</v>
          </cell>
          <cell r="T1799" t="str">
            <v>HALIEMA</v>
          </cell>
          <cell r="U1799" t="str">
            <v>DAMASCUS</v>
          </cell>
          <cell r="V1799" t="str">
            <v/>
          </cell>
          <cell r="W1799" t="str">
            <v/>
          </cell>
          <cell r="X1799" t="str">
            <v/>
          </cell>
          <cell r="Y1799" t="str">
            <v/>
          </cell>
          <cell r="Z1799" t="str">
            <v/>
          </cell>
          <cell r="AA1799" t="str">
            <v/>
          </cell>
          <cell r="AB1799" t="str">
            <v/>
          </cell>
          <cell r="AC1799" t="str">
            <v/>
          </cell>
        </row>
        <row r="1800">
          <cell r="A1800">
            <v>524953</v>
          </cell>
          <cell r="B1800" t="str">
            <v>سميه ابواللبن</v>
          </cell>
          <cell r="C1800" t="str">
            <v>محمدناصر</v>
          </cell>
          <cell r="D1800" t="str">
            <v>نعيمه</v>
          </cell>
          <cell r="E1800" t="str">
            <v>أنثى</v>
          </cell>
          <cell r="F1800" t="str">
            <v>دمشق</v>
          </cell>
          <cell r="G1800">
            <v>34712</v>
          </cell>
          <cell r="H1800" t="str">
            <v>العربية السورية</v>
          </cell>
          <cell r="I1800" t="str">
            <v>الرابعة</v>
          </cell>
          <cell r="J1800" t="str">
            <v>أدبي</v>
          </cell>
          <cell r="Q1800" t="str">
            <v/>
          </cell>
          <cell r="R1800" t="str">
            <v>SUMAIA ABO ALLABAN</v>
          </cell>
          <cell r="S1800" t="str">
            <v>MHD NASER</v>
          </cell>
          <cell r="T1800" t="str">
            <v>NAEMA</v>
          </cell>
          <cell r="U1800" t="str">
            <v>DAMAS SUBURB</v>
          </cell>
          <cell r="V1800" t="str">
            <v/>
          </cell>
          <cell r="W1800" t="str">
            <v/>
          </cell>
          <cell r="X1800" t="str">
            <v/>
          </cell>
          <cell r="Y1800" t="str">
            <v/>
          </cell>
          <cell r="Z1800" t="str">
            <v/>
          </cell>
          <cell r="AA1800" t="str">
            <v/>
          </cell>
          <cell r="AB1800" t="str">
            <v/>
          </cell>
          <cell r="AC1800" t="str">
            <v/>
          </cell>
        </row>
        <row r="1801">
          <cell r="A1801">
            <v>524955</v>
          </cell>
          <cell r="B1801" t="str">
            <v>سميه الشملان</v>
          </cell>
          <cell r="C1801" t="str">
            <v>عبد</v>
          </cell>
          <cell r="D1801" t="str">
            <v>سلوى</v>
          </cell>
          <cell r="E1801" t="str">
            <v>أنثى</v>
          </cell>
          <cell r="F1801" t="str">
            <v>كويت</v>
          </cell>
          <cell r="G1801">
            <v>31644</v>
          </cell>
          <cell r="H1801" t="str">
            <v>العربية السورية</v>
          </cell>
          <cell r="I1801" t="str">
            <v>الرابعة</v>
          </cell>
          <cell r="J1801" t="str">
            <v>أدبي</v>
          </cell>
          <cell r="Q1801" t="str">
            <v/>
          </cell>
          <cell r="R1801" t="str">
            <v>sumaia alshamlan</v>
          </cell>
          <cell r="S1801" t="str">
            <v>abd</v>
          </cell>
          <cell r="T1801" t="str">
            <v>salwa</v>
          </cell>
          <cell r="U1801" t="str">
            <v>kwaet</v>
          </cell>
          <cell r="V1801" t="str">
            <v/>
          </cell>
          <cell r="W1801" t="str">
            <v/>
          </cell>
          <cell r="X1801" t="str">
            <v/>
          </cell>
          <cell r="Y1801" t="str">
            <v/>
          </cell>
          <cell r="Z1801" t="str">
            <v/>
          </cell>
          <cell r="AA1801" t="str">
            <v/>
          </cell>
          <cell r="AB1801" t="str">
            <v/>
          </cell>
          <cell r="AC1801" t="str">
            <v/>
          </cell>
        </row>
        <row r="1802">
          <cell r="A1802">
            <v>524961</v>
          </cell>
          <cell r="B1802" t="str">
            <v>سندس العلي</v>
          </cell>
          <cell r="C1802" t="str">
            <v>محمد</v>
          </cell>
          <cell r="D1802" t="str">
            <v>نجاح</v>
          </cell>
          <cell r="E1802" t="str">
            <v>أنثى</v>
          </cell>
          <cell r="F1802" t="str">
            <v>الباغوز</v>
          </cell>
          <cell r="G1802">
            <v>32143</v>
          </cell>
          <cell r="H1802" t="str">
            <v>العربية السورية</v>
          </cell>
          <cell r="I1802" t="str">
            <v>الثالثة</v>
          </cell>
          <cell r="J1802" t="str">
            <v>أدبي</v>
          </cell>
          <cell r="K1802" t="str">
            <v/>
          </cell>
          <cell r="Q1802" t="str">
            <v/>
          </cell>
          <cell r="R1802" t="str">
            <v>sndos alali</v>
          </cell>
          <cell r="S1802" t="str">
            <v>mohammad</v>
          </cell>
          <cell r="T1802" t="str">
            <v>najah</v>
          </cell>
          <cell r="U1802" t="str">
            <v>albaghouz</v>
          </cell>
          <cell r="V1802" t="str">
            <v/>
          </cell>
          <cell r="W1802" t="str">
            <v/>
          </cell>
          <cell r="X1802" t="str">
            <v/>
          </cell>
          <cell r="Y1802" t="str">
            <v/>
          </cell>
          <cell r="Z1802" t="str">
            <v/>
          </cell>
          <cell r="AA1802" t="str">
            <v/>
          </cell>
          <cell r="AB1802" t="str">
            <v/>
          </cell>
          <cell r="AC1802" t="str">
            <v/>
          </cell>
        </row>
        <row r="1803">
          <cell r="A1803">
            <v>524963</v>
          </cell>
          <cell r="B1803" t="str">
            <v xml:space="preserve">سندس مشمش </v>
          </cell>
          <cell r="C1803" t="str">
            <v>عمار</v>
          </cell>
          <cell r="D1803" t="str">
            <v/>
          </cell>
          <cell r="E1803" t="str">
            <v/>
          </cell>
          <cell r="F1803" t="str">
            <v/>
          </cell>
          <cell r="G1803" t="str">
            <v/>
          </cell>
          <cell r="I1803" t="str">
            <v>الثانية</v>
          </cell>
          <cell r="K1803" t="str">
            <v/>
          </cell>
          <cell r="L1803" t="str">
            <v/>
          </cell>
          <cell r="M1803" t="str">
            <v/>
          </cell>
          <cell r="Q1803" t="str">
            <v/>
          </cell>
          <cell r="R1803" t="str">
            <v/>
          </cell>
          <cell r="S1803" t="str">
            <v/>
          </cell>
          <cell r="T1803" t="str">
            <v/>
          </cell>
          <cell r="U1803" t="str">
            <v/>
          </cell>
          <cell r="V1803" t="str">
            <v/>
          </cell>
          <cell r="W1803" t="str">
            <v/>
          </cell>
          <cell r="X1803" t="str">
            <v/>
          </cell>
          <cell r="Y1803" t="str">
            <v/>
          </cell>
          <cell r="Z1803" t="str">
            <v/>
          </cell>
          <cell r="AA1803" t="str">
            <v/>
          </cell>
          <cell r="AB1803" t="str">
            <v/>
          </cell>
          <cell r="AC1803" t="str">
            <v/>
          </cell>
        </row>
        <row r="1804">
          <cell r="A1804">
            <v>524964</v>
          </cell>
          <cell r="B1804" t="str">
            <v>سها حداد</v>
          </cell>
          <cell r="C1804" t="str">
            <v>بشير</v>
          </cell>
          <cell r="D1804" t="str">
            <v>نبيله</v>
          </cell>
          <cell r="E1804" t="str">
            <v>أنثى</v>
          </cell>
          <cell r="F1804" t="str">
            <v>القصير</v>
          </cell>
          <cell r="G1804">
            <v>33092</v>
          </cell>
          <cell r="H1804" t="str">
            <v>العربية السورية</v>
          </cell>
          <cell r="I1804" t="str">
            <v>الثالثة</v>
          </cell>
          <cell r="J1804" t="str">
            <v>أدبي</v>
          </cell>
          <cell r="Q1804" t="str">
            <v/>
          </cell>
          <cell r="R1804" t="str">
            <v>soha hadad</v>
          </cell>
          <cell r="S1804" t="str">
            <v>basher</v>
          </cell>
          <cell r="T1804" t="str">
            <v>nabila</v>
          </cell>
          <cell r="U1804" t="str">
            <v>al kseer</v>
          </cell>
          <cell r="V1804" t="str">
            <v/>
          </cell>
          <cell r="W1804" t="str">
            <v/>
          </cell>
          <cell r="X1804" t="str">
            <v/>
          </cell>
          <cell r="Y1804" t="str">
            <v/>
          </cell>
          <cell r="Z1804" t="str">
            <v/>
          </cell>
          <cell r="AA1804" t="str">
            <v/>
          </cell>
          <cell r="AB1804" t="str">
            <v/>
          </cell>
          <cell r="AC1804" t="str">
            <v/>
          </cell>
        </row>
        <row r="1805">
          <cell r="A1805">
            <v>524965</v>
          </cell>
          <cell r="B1805" t="str">
            <v>سهى ابوحلا</v>
          </cell>
          <cell r="C1805" t="str">
            <v>نايف</v>
          </cell>
          <cell r="D1805" t="str">
            <v>ورد</v>
          </cell>
          <cell r="E1805" t="str">
            <v>أنثى</v>
          </cell>
          <cell r="F1805" t="str">
            <v>السوسداء</v>
          </cell>
          <cell r="G1805">
            <v>29274</v>
          </cell>
          <cell r="H1805" t="str">
            <v>العربية السورية</v>
          </cell>
          <cell r="I1805" t="str">
            <v>الثانية</v>
          </cell>
          <cell r="J1805" t="str">
            <v>فنون نسوية</v>
          </cell>
          <cell r="L1805" t="str">
            <v>السويداء</v>
          </cell>
          <cell r="Q1805" t="str">
            <v/>
          </cell>
          <cell r="R1805" t="str">
            <v>soha abou hala</v>
          </cell>
          <cell r="S1805" t="str">
            <v>nayef</v>
          </cell>
          <cell r="T1805" t="str">
            <v>ward</v>
          </cell>
          <cell r="U1805" t="str">
            <v>swaida</v>
          </cell>
          <cell r="V1805" t="str">
            <v/>
          </cell>
          <cell r="W1805" t="str">
            <v/>
          </cell>
          <cell r="X1805" t="str">
            <v/>
          </cell>
          <cell r="Y1805" t="str">
            <v/>
          </cell>
          <cell r="Z1805" t="str">
            <v/>
          </cell>
          <cell r="AA1805" t="str">
            <v/>
          </cell>
          <cell r="AB1805" t="str">
            <v/>
          </cell>
          <cell r="AC1805" t="str">
            <v/>
          </cell>
        </row>
        <row r="1806">
          <cell r="A1806">
            <v>524967</v>
          </cell>
          <cell r="B1806" t="str">
            <v>سهير عباس</v>
          </cell>
          <cell r="C1806" t="str">
            <v>عدنان</v>
          </cell>
          <cell r="D1806" t="str">
            <v>اسمهان</v>
          </cell>
          <cell r="E1806" t="str">
            <v>أنثى</v>
          </cell>
          <cell r="F1806" t="str">
            <v>دمشق</v>
          </cell>
          <cell r="G1806">
            <v>36526</v>
          </cell>
          <cell r="H1806" t="str">
            <v>العربية السورية</v>
          </cell>
          <cell r="I1806" t="str">
            <v>الثالثة</v>
          </cell>
          <cell r="J1806" t="str">
            <v>أدبي</v>
          </cell>
          <cell r="L1806" t="str">
            <v>اللاذقية</v>
          </cell>
          <cell r="Q1806" t="str">
            <v/>
          </cell>
          <cell r="R1806" t="str">
            <v>SUHIER ABAS</v>
          </cell>
          <cell r="S1806" t="str">
            <v>ADNAN</v>
          </cell>
          <cell r="T1806" t="str">
            <v>ASMHAN</v>
          </cell>
          <cell r="U1806" t="str">
            <v>DAMASCUS</v>
          </cell>
          <cell r="V1806" t="str">
            <v/>
          </cell>
          <cell r="W1806" t="str">
            <v/>
          </cell>
          <cell r="X1806" t="str">
            <v/>
          </cell>
          <cell r="Y1806" t="str">
            <v/>
          </cell>
          <cell r="Z1806" t="str">
            <v/>
          </cell>
          <cell r="AA1806" t="str">
            <v/>
          </cell>
          <cell r="AB1806" t="str">
            <v/>
          </cell>
          <cell r="AC1806" t="str">
            <v/>
          </cell>
        </row>
        <row r="1807">
          <cell r="A1807">
            <v>524977</v>
          </cell>
          <cell r="B1807" t="str">
            <v>سوسن السعيد</v>
          </cell>
          <cell r="C1807" t="str">
            <v>محمود</v>
          </cell>
          <cell r="D1807" t="str">
            <v>سبته</v>
          </cell>
          <cell r="E1807" t="str">
            <v>أنثى</v>
          </cell>
          <cell r="F1807" t="str">
            <v xml:space="preserve">السيدة زينب </v>
          </cell>
          <cell r="G1807">
            <v>28857</v>
          </cell>
          <cell r="H1807" t="str">
            <v>العربية السورية</v>
          </cell>
          <cell r="I1807" t="str">
            <v>الرابعة</v>
          </cell>
          <cell r="J1807" t="str">
            <v>فنون نسوية</v>
          </cell>
          <cell r="L1807" t="str">
            <v>القنيطرة</v>
          </cell>
          <cell r="Q1807" t="str">
            <v/>
          </cell>
          <cell r="R1807" t="str">
            <v>sawsan alsaied</v>
          </cell>
          <cell r="S1807" t="str">
            <v>mhamoud</v>
          </cell>
          <cell r="T1807" t="str">
            <v>steih</v>
          </cell>
          <cell r="U1807" t="str">
            <v>suburb damascus</v>
          </cell>
          <cell r="V1807" t="str">
            <v/>
          </cell>
          <cell r="W1807" t="str">
            <v/>
          </cell>
          <cell r="X1807" t="str">
            <v/>
          </cell>
          <cell r="Y1807" t="str">
            <v/>
          </cell>
          <cell r="Z1807" t="str">
            <v/>
          </cell>
          <cell r="AA1807" t="str">
            <v/>
          </cell>
          <cell r="AB1807" t="str">
            <v/>
          </cell>
          <cell r="AC1807" t="str">
            <v/>
          </cell>
        </row>
        <row r="1808">
          <cell r="A1808">
            <v>524979</v>
          </cell>
          <cell r="B1808" t="str">
            <v>سوسن جوهره</v>
          </cell>
          <cell r="C1808" t="str">
            <v>سلمان</v>
          </cell>
          <cell r="D1808" t="str">
            <v>زريفه</v>
          </cell>
          <cell r="E1808" t="str">
            <v>أنثى</v>
          </cell>
          <cell r="F1808" t="str">
            <v>بعرين</v>
          </cell>
          <cell r="G1808" t="str">
            <v>9/2/1986</v>
          </cell>
          <cell r="H1808" t="str">
            <v>العربية السورية</v>
          </cell>
          <cell r="I1808" t="str">
            <v>الثالثة</v>
          </cell>
          <cell r="J1808" t="str">
            <v>علمي</v>
          </cell>
          <cell r="K1808" t="str">
            <v>2006</v>
          </cell>
          <cell r="Q1808" t="str">
            <v/>
          </cell>
          <cell r="R1808" t="str">
            <v>sawsan jouhara</v>
          </cell>
          <cell r="S1808" t="str">
            <v>salman</v>
          </cell>
          <cell r="T1808" t="str">
            <v>zarefa</v>
          </cell>
          <cell r="U1808" t="str">
            <v>hama</v>
          </cell>
          <cell r="V1808" t="str">
            <v/>
          </cell>
          <cell r="W1808" t="str">
            <v/>
          </cell>
          <cell r="X1808" t="str">
            <v/>
          </cell>
          <cell r="Y1808" t="str">
            <v/>
          </cell>
          <cell r="Z1808" t="str">
            <v/>
          </cell>
          <cell r="AA1808" t="str">
            <v/>
          </cell>
          <cell r="AB1808" t="str">
            <v/>
          </cell>
          <cell r="AC1808" t="str">
            <v/>
          </cell>
        </row>
        <row r="1809">
          <cell r="A1809">
            <v>524980</v>
          </cell>
          <cell r="B1809" t="str">
            <v>سوسن صقور</v>
          </cell>
          <cell r="C1809" t="str">
            <v>مالك</v>
          </cell>
          <cell r="D1809" t="str">
            <v>جمانه</v>
          </cell>
          <cell r="E1809" t="str">
            <v>أنثى</v>
          </cell>
          <cell r="F1809" t="str">
            <v>دمشق</v>
          </cell>
          <cell r="G1809">
            <v>31371</v>
          </cell>
          <cell r="H1809" t="str">
            <v>العربية السورية</v>
          </cell>
          <cell r="I1809" t="str">
            <v>الرابعة حديث</v>
          </cell>
          <cell r="J1809" t="str">
            <v>علمي</v>
          </cell>
          <cell r="K1809" t="str">
            <v/>
          </cell>
          <cell r="Q1809" t="str">
            <v/>
          </cell>
          <cell r="R1809" t="str">
            <v>SAWSAN SAKKOUR</v>
          </cell>
          <cell r="S1809" t="str">
            <v>MALEK</v>
          </cell>
          <cell r="T1809" t="str">
            <v>JOMANA</v>
          </cell>
          <cell r="U1809" t="str">
            <v>DAMASCUS</v>
          </cell>
          <cell r="V1809" t="str">
            <v/>
          </cell>
          <cell r="W1809" t="str">
            <v/>
          </cell>
          <cell r="X1809" t="str">
            <v/>
          </cell>
          <cell r="Y1809" t="str">
            <v/>
          </cell>
          <cell r="Z1809" t="str">
            <v/>
          </cell>
          <cell r="AA1809" t="str">
            <v/>
          </cell>
          <cell r="AB1809" t="str">
            <v/>
          </cell>
          <cell r="AC1809" t="str">
            <v/>
          </cell>
        </row>
        <row r="1810">
          <cell r="A1810">
            <v>524985</v>
          </cell>
          <cell r="B1810" t="str">
            <v>شام السمره</v>
          </cell>
          <cell r="C1810" t="str">
            <v>وليد</v>
          </cell>
          <cell r="D1810" t="str">
            <v>غالية</v>
          </cell>
          <cell r="E1810" t="str">
            <v>أنثى</v>
          </cell>
          <cell r="F1810" t="str">
            <v>زبداني</v>
          </cell>
          <cell r="G1810">
            <v>36161</v>
          </cell>
          <cell r="H1810" t="str">
            <v>العربية السورية</v>
          </cell>
          <cell r="I1810" t="str">
            <v>الرابعة</v>
          </cell>
          <cell r="J1810" t="str">
            <v>علمي</v>
          </cell>
          <cell r="K1810">
            <v>2016</v>
          </cell>
          <cell r="Q1810" t="str">
            <v/>
          </cell>
          <cell r="R1810" t="str">
            <v>SHAM ALSAMRHA</v>
          </cell>
          <cell r="S1810" t="str">
            <v>WALEED</v>
          </cell>
          <cell r="T1810" t="str">
            <v>GHALIA</v>
          </cell>
          <cell r="U1810" t="str">
            <v>DAMASCUS</v>
          </cell>
          <cell r="V1810" t="str">
            <v/>
          </cell>
          <cell r="W1810" t="str">
            <v/>
          </cell>
          <cell r="X1810" t="str">
            <v/>
          </cell>
          <cell r="Y1810" t="str">
            <v/>
          </cell>
          <cell r="Z1810" t="str">
            <v/>
          </cell>
          <cell r="AA1810" t="str">
            <v/>
          </cell>
          <cell r="AB1810" t="str">
            <v/>
          </cell>
          <cell r="AC1810" t="str">
            <v/>
          </cell>
        </row>
        <row r="1811">
          <cell r="A1811">
            <v>524990</v>
          </cell>
          <cell r="B1811" t="str">
            <v>شذى الخمري</v>
          </cell>
          <cell r="C1811" t="str">
            <v>مرزوق</v>
          </cell>
          <cell r="D1811" t="str">
            <v>فضه</v>
          </cell>
          <cell r="E1811" t="str">
            <v>أنثى</v>
          </cell>
          <cell r="F1811" t="str">
            <v>دمشق</v>
          </cell>
          <cell r="G1811">
            <v>33968</v>
          </cell>
          <cell r="H1811" t="str">
            <v>العربية السورية</v>
          </cell>
          <cell r="I1811" t="str">
            <v>الرابعة</v>
          </cell>
          <cell r="J1811" t="str">
            <v>فنون نسوية</v>
          </cell>
          <cell r="K1811" t="str">
            <v/>
          </cell>
          <cell r="Q1811" t="str">
            <v/>
          </cell>
          <cell r="R1811" t="str">
            <v>SHAZA ALKHAMRI</v>
          </cell>
          <cell r="S1811" t="str">
            <v>MARZOUQ</v>
          </cell>
          <cell r="T1811" t="str">
            <v>FEDA</v>
          </cell>
          <cell r="U1811" t="str">
            <v>DAMASCUS</v>
          </cell>
          <cell r="V1811" t="str">
            <v/>
          </cell>
          <cell r="W1811" t="str">
            <v/>
          </cell>
          <cell r="X1811" t="str">
            <v/>
          </cell>
          <cell r="Y1811" t="str">
            <v/>
          </cell>
          <cell r="Z1811" t="str">
            <v/>
          </cell>
          <cell r="AA1811" t="str">
            <v/>
          </cell>
          <cell r="AB1811" t="str">
            <v/>
          </cell>
          <cell r="AC1811" t="str">
            <v/>
          </cell>
        </row>
        <row r="1812">
          <cell r="A1812">
            <v>524992</v>
          </cell>
          <cell r="B1812" t="str">
            <v>شذى بقدونس</v>
          </cell>
          <cell r="C1812" t="str">
            <v>محمدعمار</v>
          </cell>
          <cell r="D1812" t="str">
            <v>نسرين</v>
          </cell>
          <cell r="E1812" t="str">
            <v>أنثى</v>
          </cell>
          <cell r="F1812" t="str">
            <v>دمسق</v>
          </cell>
          <cell r="G1812">
            <v>35551</v>
          </cell>
          <cell r="H1812" t="str">
            <v>العربية السورية</v>
          </cell>
          <cell r="I1812" t="str">
            <v>الرابعة</v>
          </cell>
          <cell r="J1812" t="str">
            <v>علمي</v>
          </cell>
          <cell r="Q1812" t="str">
            <v/>
          </cell>
          <cell r="R1812" t="str">
            <v>shaza baqdounes</v>
          </cell>
          <cell r="S1812" t="str">
            <v>mohammad ammar</v>
          </cell>
          <cell r="T1812" t="str">
            <v>nisreen</v>
          </cell>
          <cell r="U1812" t="str">
            <v>damascus</v>
          </cell>
          <cell r="V1812" t="str">
            <v/>
          </cell>
          <cell r="W1812" t="str">
            <v/>
          </cell>
          <cell r="X1812" t="str">
            <v/>
          </cell>
          <cell r="Y1812" t="str">
            <v/>
          </cell>
          <cell r="Z1812" t="str">
            <v/>
          </cell>
          <cell r="AA1812" t="str">
            <v/>
          </cell>
          <cell r="AB1812" t="str">
            <v/>
          </cell>
          <cell r="AC1812" t="str">
            <v/>
          </cell>
        </row>
        <row r="1813">
          <cell r="A1813">
            <v>524993</v>
          </cell>
          <cell r="B1813" t="str">
            <v>شذى سعود</v>
          </cell>
          <cell r="C1813" t="str">
            <v>عبدالصمد</v>
          </cell>
          <cell r="D1813" t="str">
            <v>هناء</v>
          </cell>
          <cell r="E1813" t="str">
            <v>أنثى</v>
          </cell>
          <cell r="F1813" t="str">
            <v xml:space="preserve">مشفى درعا </v>
          </cell>
          <cell r="G1813">
            <v>35333</v>
          </cell>
          <cell r="H1813" t="str">
            <v>العربية السورية</v>
          </cell>
          <cell r="I1813" t="str">
            <v>الثانية</v>
          </cell>
          <cell r="J1813" t="str">
            <v>أدبي</v>
          </cell>
        </row>
        <row r="1814">
          <cell r="A1814">
            <v>524995</v>
          </cell>
          <cell r="B1814" t="str">
            <v>شذى شموط</v>
          </cell>
          <cell r="C1814" t="str">
            <v>محمدفايز</v>
          </cell>
          <cell r="D1814" t="str">
            <v>هناده</v>
          </cell>
          <cell r="E1814" t="str">
            <v>أنثى</v>
          </cell>
          <cell r="F1814" t="str">
            <v>دمشق</v>
          </cell>
          <cell r="G1814" t="str">
            <v>6/21/1981</v>
          </cell>
          <cell r="H1814" t="str">
            <v>العربية السورية</v>
          </cell>
          <cell r="I1814" t="str">
            <v>الثانية</v>
          </cell>
          <cell r="J1814" t="str">
            <v>أدبي</v>
          </cell>
          <cell r="K1814" t="str">
            <v>2019</v>
          </cell>
          <cell r="L1814" t="str">
            <v/>
          </cell>
          <cell r="Q1814" t="str">
            <v/>
          </cell>
          <cell r="R1814" t="str">
            <v>SHAZA SHAMOUT</v>
          </cell>
          <cell r="S1814" t="str">
            <v>MHD FAYEZ</v>
          </cell>
          <cell r="T1814" t="str">
            <v>HNADA</v>
          </cell>
          <cell r="U1814" t="str">
            <v>DAMASCUS</v>
          </cell>
          <cell r="V1814" t="str">
            <v/>
          </cell>
          <cell r="W1814" t="str">
            <v/>
          </cell>
          <cell r="X1814" t="str">
            <v/>
          </cell>
          <cell r="Y1814" t="str">
            <v/>
          </cell>
          <cell r="Z1814" t="str">
            <v/>
          </cell>
          <cell r="AA1814" t="str">
            <v/>
          </cell>
          <cell r="AB1814" t="str">
            <v/>
          </cell>
          <cell r="AC1814" t="str">
            <v/>
          </cell>
        </row>
        <row r="1815">
          <cell r="A1815">
            <v>524996</v>
          </cell>
          <cell r="B1815" t="str">
            <v>شروق الغصين</v>
          </cell>
          <cell r="C1815" t="str">
            <v>لؤي</v>
          </cell>
          <cell r="D1815" t="str">
            <v>هويده</v>
          </cell>
          <cell r="E1815" t="str">
            <v>أنثى</v>
          </cell>
          <cell r="F1815" t="str">
            <v>دمشق</v>
          </cell>
          <cell r="G1815">
            <v>32850</v>
          </cell>
          <cell r="H1815" t="str">
            <v>العربية السورية</v>
          </cell>
          <cell r="I1815" t="str">
            <v>الرابعة</v>
          </cell>
          <cell r="J1815" t="str">
            <v>أدبي</v>
          </cell>
          <cell r="K1815" t="str">
            <v/>
          </cell>
          <cell r="Q1815" t="str">
            <v/>
          </cell>
          <cell r="R1815" t="str">
            <v>shrouq akghaseen</v>
          </cell>
          <cell r="S1815" t="str">
            <v>louay</v>
          </cell>
          <cell r="T1815" t="str">
            <v>houaida</v>
          </cell>
          <cell r="U1815" t="str">
            <v>damascus</v>
          </cell>
          <cell r="V1815" t="str">
            <v/>
          </cell>
          <cell r="W1815" t="str">
            <v/>
          </cell>
          <cell r="X1815" t="str">
            <v/>
          </cell>
          <cell r="Y1815" t="str">
            <v/>
          </cell>
          <cell r="Z1815" t="str">
            <v/>
          </cell>
          <cell r="AA1815" t="str">
            <v/>
          </cell>
          <cell r="AB1815" t="str">
            <v/>
          </cell>
          <cell r="AC1815" t="str">
            <v/>
          </cell>
        </row>
        <row r="1816">
          <cell r="A1816">
            <v>524998</v>
          </cell>
          <cell r="B1816" t="str">
            <v>شهيره الطحان</v>
          </cell>
          <cell r="C1816" t="str">
            <v>عبدالعزيز</v>
          </cell>
          <cell r="D1816" t="str">
            <v>حاجه</v>
          </cell>
          <cell r="E1816" t="str">
            <v>أنثى</v>
          </cell>
          <cell r="F1816" t="str">
            <v>بويضه</v>
          </cell>
          <cell r="G1816">
            <v>27343</v>
          </cell>
          <cell r="H1816" t="str">
            <v>العربية السورية</v>
          </cell>
          <cell r="I1816" t="str">
            <v>الثانية</v>
          </cell>
          <cell r="J1816" t="str">
            <v>أدبي</v>
          </cell>
          <cell r="L1816" t="str">
            <v>القنيطرة</v>
          </cell>
          <cell r="Q1816" t="str">
            <v/>
          </cell>
          <cell r="R1816" t="str">
            <v>shhira altahan</v>
          </cell>
          <cell r="S1816" t="str">
            <v>abd alaziz</v>
          </cell>
          <cell r="T1816" t="str">
            <v>haja</v>
          </cell>
          <cell r="U1816" t="str">
            <v>bwida</v>
          </cell>
          <cell r="V1816" t="str">
            <v/>
          </cell>
          <cell r="W1816" t="str">
            <v/>
          </cell>
          <cell r="X1816" t="str">
            <v/>
          </cell>
          <cell r="Y1816" t="str">
            <v/>
          </cell>
          <cell r="Z1816" t="str">
            <v/>
          </cell>
          <cell r="AA1816" t="str">
            <v/>
          </cell>
          <cell r="AB1816" t="str">
            <v/>
          </cell>
          <cell r="AC1816" t="str">
            <v/>
          </cell>
        </row>
        <row r="1817">
          <cell r="A1817">
            <v>525003</v>
          </cell>
          <cell r="B1817" t="str">
            <v>شيرين أحمد</v>
          </cell>
          <cell r="C1817" t="str">
            <v>محمود</v>
          </cell>
          <cell r="D1817" t="str">
            <v>امل</v>
          </cell>
          <cell r="E1817" t="str">
            <v/>
          </cell>
          <cell r="F1817" t="str">
            <v/>
          </cell>
          <cell r="G1817" t="str">
            <v/>
          </cell>
          <cell r="I1817" t="str">
            <v>الثانية</v>
          </cell>
          <cell r="K1817" t="str">
            <v/>
          </cell>
          <cell r="L1817" t="str">
            <v/>
          </cell>
          <cell r="M1817" t="str">
            <v/>
          </cell>
          <cell r="Q1817" t="str">
            <v/>
          </cell>
          <cell r="R1817" t="str">
            <v/>
          </cell>
          <cell r="S1817" t="str">
            <v/>
          </cell>
          <cell r="T1817" t="str">
            <v/>
          </cell>
          <cell r="U1817" t="str">
            <v/>
          </cell>
          <cell r="V1817" t="str">
            <v/>
          </cell>
          <cell r="W1817" t="str">
            <v/>
          </cell>
          <cell r="X1817" t="str">
            <v/>
          </cell>
          <cell r="Y1817" t="str">
            <v/>
          </cell>
          <cell r="Z1817" t="str">
            <v/>
          </cell>
          <cell r="AA1817" t="str">
            <v>م</v>
          </cell>
          <cell r="AB1817" t="str">
            <v>م</v>
          </cell>
          <cell r="AC1817" t="str">
            <v/>
          </cell>
        </row>
        <row r="1818">
          <cell r="A1818">
            <v>525006</v>
          </cell>
          <cell r="B1818" t="str">
            <v>شيماء فرهود</v>
          </cell>
          <cell r="C1818" t="str">
            <v>عاصم</v>
          </cell>
          <cell r="D1818" t="str">
            <v>امنه</v>
          </cell>
          <cell r="E1818" t="str">
            <v>أنثى</v>
          </cell>
          <cell r="F1818" t="str">
            <v>دمشق</v>
          </cell>
          <cell r="G1818">
            <v>32358</v>
          </cell>
          <cell r="H1818" t="str">
            <v>العربية السورية</v>
          </cell>
          <cell r="I1818" t="str">
            <v>الثانية</v>
          </cell>
          <cell r="J1818" t="str">
            <v>أدبي</v>
          </cell>
          <cell r="K1818" t="str">
            <v/>
          </cell>
          <cell r="Q1818" t="str">
            <v/>
          </cell>
          <cell r="R1818" t="str">
            <v>Shaimaa Farhod</v>
          </cell>
          <cell r="S1818" t="str">
            <v>Asem</v>
          </cell>
          <cell r="T1818" t="str">
            <v>Amina</v>
          </cell>
          <cell r="U1818" t="str">
            <v>Damascus</v>
          </cell>
          <cell r="V1818" t="str">
            <v/>
          </cell>
          <cell r="W1818" t="str">
            <v/>
          </cell>
          <cell r="X1818" t="str">
            <v/>
          </cell>
          <cell r="Y1818" t="str">
            <v/>
          </cell>
          <cell r="Z1818" t="str">
            <v/>
          </cell>
          <cell r="AA1818" t="str">
            <v/>
          </cell>
          <cell r="AB1818" t="str">
            <v/>
          </cell>
          <cell r="AC1818" t="str">
            <v/>
          </cell>
        </row>
        <row r="1819">
          <cell r="A1819">
            <v>525007</v>
          </cell>
          <cell r="B1819" t="str">
            <v>صبا سلمان</v>
          </cell>
          <cell r="C1819" t="str">
            <v>كفاح</v>
          </cell>
          <cell r="D1819" t="str">
            <v>منال</v>
          </cell>
          <cell r="E1819" t="str">
            <v>أنثى</v>
          </cell>
          <cell r="F1819" t="str">
            <v>دمشق</v>
          </cell>
          <cell r="G1819">
            <v>36438</v>
          </cell>
          <cell r="H1819" t="str">
            <v>العربية السورية</v>
          </cell>
          <cell r="I1819" t="str">
            <v>الثالثة</v>
          </cell>
          <cell r="J1819" t="str">
            <v>أدبي</v>
          </cell>
          <cell r="L1819" t="str">
            <v>القنيطرة</v>
          </cell>
          <cell r="Q1819" t="str">
            <v/>
          </cell>
          <cell r="R1819" t="str">
            <v>seba salman</v>
          </cell>
          <cell r="S1819" t="str">
            <v>kefah</v>
          </cell>
          <cell r="T1819" t="str">
            <v>manal</v>
          </cell>
          <cell r="U1819" t="str">
            <v>damascus</v>
          </cell>
          <cell r="V1819" t="str">
            <v/>
          </cell>
          <cell r="W1819" t="str">
            <v/>
          </cell>
          <cell r="X1819" t="str">
            <v/>
          </cell>
          <cell r="Y1819" t="str">
            <v/>
          </cell>
          <cell r="Z1819" t="str">
            <v/>
          </cell>
          <cell r="AA1819" t="str">
            <v/>
          </cell>
          <cell r="AB1819" t="str">
            <v/>
          </cell>
          <cell r="AC1819" t="str">
            <v/>
          </cell>
        </row>
        <row r="1820">
          <cell r="A1820">
            <v>525008</v>
          </cell>
          <cell r="B1820" t="str">
            <v>صباح التيناوي</v>
          </cell>
          <cell r="C1820" t="str">
            <v>محمدعلي</v>
          </cell>
          <cell r="D1820" t="str">
            <v>حليمه</v>
          </cell>
          <cell r="E1820" t="str">
            <v>أنثى</v>
          </cell>
          <cell r="F1820" t="str">
            <v>زبداني</v>
          </cell>
          <cell r="G1820">
            <v>28129</v>
          </cell>
          <cell r="H1820" t="str">
            <v>العربية السورية</v>
          </cell>
          <cell r="I1820" t="str">
            <v>الثالثة</v>
          </cell>
          <cell r="J1820" t="str">
            <v>أدبي</v>
          </cell>
          <cell r="K1820">
            <v>2001</v>
          </cell>
          <cell r="Q1820" t="str">
            <v/>
          </cell>
          <cell r="R1820" t="str">
            <v>SABAH ALTENAWE</v>
          </cell>
          <cell r="S1820" t="str">
            <v>MHD ALI</v>
          </cell>
          <cell r="T1820" t="str">
            <v>HALIMA</v>
          </cell>
          <cell r="U1820" t="str">
            <v>DAMAS SUBURB</v>
          </cell>
          <cell r="V1820" t="str">
            <v/>
          </cell>
          <cell r="W1820" t="str">
            <v/>
          </cell>
          <cell r="X1820" t="str">
            <v/>
          </cell>
          <cell r="Y1820" t="str">
            <v/>
          </cell>
          <cell r="Z1820" t="str">
            <v/>
          </cell>
          <cell r="AA1820" t="str">
            <v/>
          </cell>
          <cell r="AB1820" t="str">
            <v/>
          </cell>
          <cell r="AC1820" t="str">
            <v/>
          </cell>
        </row>
        <row r="1821">
          <cell r="A1821">
            <v>525011</v>
          </cell>
          <cell r="B1821" t="str">
            <v>صفا شوربه</v>
          </cell>
          <cell r="C1821" t="str">
            <v>احمد</v>
          </cell>
          <cell r="D1821" t="str">
            <v>هيام</v>
          </cell>
          <cell r="E1821" t="str">
            <v>أنثى</v>
          </cell>
          <cell r="F1821" t="str">
            <v>دمشق</v>
          </cell>
          <cell r="G1821">
            <v>35706</v>
          </cell>
          <cell r="H1821" t="str">
            <v>العربية السورية</v>
          </cell>
          <cell r="I1821" t="str">
            <v>الثالثة</v>
          </cell>
          <cell r="J1821" t="str">
            <v>علمي</v>
          </cell>
          <cell r="K1821" t="str">
            <v/>
          </cell>
          <cell r="Q1821" t="str">
            <v/>
          </cell>
          <cell r="R1821" t="str">
            <v xml:space="preserve">SAFA  SHWRABA </v>
          </cell>
          <cell r="S1821" t="str">
            <v xml:space="preserve">AHMAD </v>
          </cell>
          <cell r="T1821" t="str">
            <v xml:space="preserve">HEAM </v>
          </cell>
          <cell r="U1821" t="str">
            <v xml:space="preserve">DAMASCOUS </v>
          </cell>
          <cell r="V1821" t="str">
            <v/>
          </cell>
          <cell r="W1821" t="str">
            <v/>
          </cell>
          <cell r="X1821" t="str">
            <v/>
          </cell>
          <cell r="Y1821" t="str">
            <v/>
          </cell>
          <cell r="Z1821" t="str">
            <v/>
          </cell>
          <cell r="AA1821" t="str">
            <v/>
          </cell>
          <cell r="AB1821" t="str">
            <v/>
          </cell>
          <cell r="AC1821" t="str">
            <v/>
          </cell>
        </row>
        <row r="1822">
          <cell r="A1822">
            <v>525015</v>
          </cell>
          <cell r="B1822" t="str">
            <v>صفاء القصيرالرفاعي</v>
          </cell>
          <cell r="C1822" t="str">
            <v>عبدالرحيم</v>
          </cell>
          <cell r="D1822" t="str">
            <v>منيره</v>
          </cell>
          <cell r="E1822" t="str">
            <v>أنثى</v>
          </cell>
          <cell r="F1822" t="str">
            <v xml:space="preserve">مشفى درعا </v>
          </cell>
          <cell r="G1822">
            <v>31867</v>
          </cell>
          <cell r="H1822" t="str">
            <v>العربية السورية</v>
          </cell>
          <cell r="I1822" t="str">
            <v>الرابعة</v>
          </cell>
          <cell r="J1822" t="str">
            <v>أدبي</v>
          </cell>
          <cell r="Q1822" t="str">
            <v/>
          </cell>
          <cell r="R1822" t="str">
            <v>Safaa AlKaser AlRefaea</v>
          </cell>
          <cell r="S1822" t="str">
            <v>Abd AlRahem</v>
          </cell>
          <cell r="T1822" t="str">
            <v>Mounera</v>
          </cell>
          <cell r="U1822" t="str">
            <v>Mashfa Draa</v>
          </cell>
          <cell r="V1822" t="str">
            <v/>
          </cell>
          <cell r="W1822" t="str">
            <v/>
          </cell>
          <cell r="X1822" t="str">
            <v/>
          </cell>
          <cell r="Y1822" t="str">
            <v/>
          </cell>
          <cell r="Z1822" t="str">
            <v/>
          </cell>
          <cell r="AA1822" t="str">
            <v/>
          </cell>
          <cell r="AB1822" t="str">
            <v/>
          </cell>
          <cell r="AC1822" t="str">
            <v/>
          </cell>
        </row>
        <row r="1823">
          <cell r="A1823">
            <v>525016</v>
          </cell>
          <cell r="B1823" t="str">
            <v>صفاء القويدر</v>
          </cell>
          <cell r="C1823" t="str">
            <v>اسماعيل</v>
          </cell>
          <cell r="D1823" t="str">
            <v>فايزة</v>
          </cell>
          <cell r="E1823" t="str">
            <v>أنثى</v>
          </cell>
          <cell r="F1823" t="str">
            <v>جاسم</v>
          </cell>
          <cell r="G1823" t="str">
            <v>1/10/1997</v>
          </cell>
          <cell r="H1823" t="str">
            <v>العربية السورية</v>
          </cell>
          <cell r="I1823" t="str">
            <v>الثالثة</v>
          </cell>
          <cell r="J1823" t="str">
            <v>علمي</v>
          </cell>
          <cell r="K1823" t="str">
            <v>2015</v>
          </cell>
          <cell r="Q1823" t="str">
            <v/>
          </cell>
          <cell r="R1823" t="str">
            <v>Safaa Al Kwedar</v>
          </cell>
          <cell r="S1823" t="str">
            <v>Esmael</v>
          </cell>
          <cell r="T1823" t="str">
            <v>Faeza</v>
          </cell>
          <cell r="U1823" t="str">
            <v>Draa</v>
          </cell>
          <cell r="V1823" t="str">
            <v/>
          </cell>
          <cell r="W1823" t="str">
            <v/>
          </cell>
          <cell r="X1823" t="str">
            <v/>
          </cell>
          <cell r="Y1823" t="str">
            <v/>
          </cell>
          <cell r="Z1823" t="str">
            <v/>
          </cell>
          <cell r="AA1823" t="str">
            <v/>
          </cell>
          <cell r="AB1823" t="str">
            <v/>
          </cell>
          <cell r="AC1823" t="str">
            <v/>
          </cell>
        </row>
        <row r="1824">
          <cell r="A1824">
            <v>525023</v>
          </cell>
          <cell r="B1824" t="str">
            <v>صفيه جاموس</v>
          </cell>
          <cell r="C1824" t="str">
            <v>عمر</v>
          </cell>
          <cell r="D1824" t="str">
            <v>تبارك</v>
          </cell>
          <cell r="E1824" t="str">
            <v>أنثى</v>
          </cell>
          <cell r="F1824" t="str">
            <v>جيرود</v>
          </cell>
          <cell r="G1824">
            <v>36356</v>
          </cell>
          <cell r="H1824" t="str">
            <v>العربية السورية</v>
          </cell>
          <cell r="I1824" t="str">
            <v>الثالثة</v>
          </cell>
          <cell r="J1824" t="str">
            <v>علمي</v>
          </cell>
          <cell r="K1824">
            <v>2017</v>
          </cell>
          <cell r="Q1824" t="str">
            <v/>
          </cell>
          <cell r="R1824" t="str">
            <v>SAFEA JAMOUS</v>
          </cell>
          <cell r="S1824" t="str">
            <v>OMAR</v>
          </cell>
          <cell r="T1824" t="str">
            <v>TABARK</v>
          </cell>
          <cell r="U1824" t="str">
            <v>DAMASCUS</v>
          </cell>
          <cell r="V1824" t="str">
            <v/>
          </cell>
          <cell r="W1824" t="str">
            <v/>
          </cell>
          <cell r="X1824" t="str">
            <v/>
          </cell>
          <cell r="Y1824" t="str">
            <v/>
          </cell>
          <cell r="Z1824" t="str">
            <v/>
          </cell>
          <cell r="AA1824" t="str">
            <v/>
          </cell>
          <cell r="AB1824" t="str">
            <v/>
          </cell>
          <cell r="AC1824" t="str">
            <v/>
          </cell>
        </row>
        <row r="1825">
          <cell r="A1825">
            <v>525025</v>
          </cell>
          <cell r="B1825" t="str">
            <v>ضحى الحمصي</v>
          </cell>
          <cell r="C1825" t="str">
            <v>غسان</v>
          </cell>
          <cell r="D1825" t="str">
            <v>خانم</v>
          </cell>
          <cell r="E1825" t="str">
            <v>أنثى</v>
          </cell>
          <cell r="F1825" t="str">
            <v xml:space="preserve">دمشق </v>
          </cell>
          <cell r="G1825">
            <v>34169</v>
          </cell>
          <cell r="H1825" t="str">
            <v>العربية السورية</v>
          </cell>
          <cell r="I1825" t="str">
            <v>الثانية</v>
          </cell>
          <cell r="J1825" t="str">
            <v>شرعية</v>
          </cell>
          <cell r="K1825" t="str">
            <v/>
          </cell>
          <cell r="Q1825" t="str">
            <v/>
          </cell>
          <cell r="R1825" t="str">
            <v>douha  alhomsi</v>
          </cell>
          <cell r="S1825" t="str">
            <v>ghassan</v>
          </cell>
          <cell r="T1825" t="str">
            <v>khanom</v>
          </cell>
          <cell r="U1825" t="str">
            <v>damas</v>
          </cell>
        </row>
        <row r="1826">
          <cell r="A1826">
            <v>525026</v>
          </cell>
          <cell r="B1826" t="str">
            <v>ضحى الصاحب</v>
          </cell>
          <cell r="C1826" t="str">
            <v>يحيى صباح الدين</v>
          </cell>
          <cell r="D1826" t="str">
            <v>نوال</v>
          </cell>
          <cell r="E1826" t="str">
            <v/>
          </cell>
          <cell r="F1826" t="str">
            <v/>
          </cell>
          <cell r="G1826" t="str">
            <v/>
          </cell>
          <cell r="I1826" t="str">
            <v>الثالثة</v>
          </cell>
          <cell r="K1826" t="str">
            <v/>
          </cell>
          <cell r="L1826" t="str">
            <v/>
          </cell>
          <cell r="M1826" t="str">
            <v/>
          </cell>
          <cell r="Q1826" t="str">
            <v/>
          </cell>
          <cell r="R1826" t="str">
            <v/>
          </cell>
          <cell r="S1826" t="str">
            <v/>
          </cell>
          <cell r="T1826" t="str">
            <v/>
          </cell>
          <cell r="U1826" t="str">
            <v/>
          </cell>
          <cell r="V1826" t="str">
            <v/>
          </cell>
          <cell r="W1826" t="str">
            <v/>
          </cell>
          <cell r="X1826" t="str">
            <v/>
          </cell>
          <cell r="Y1826" t="str">
            <v/>
          </cell>
          <cell r="Z1826" t="str">
            <v/>
          </cell>
          <cell r="AA1826" t="str">
            <v/>
          </cell>
          <cell r="AB1826" t="str">
            <v>م</v>
          </cell>
          <cell r="AC1826" t="str">
            <v/>
          </cell>
        </row>
        <row r="1827">
          <cell r="A1827">
            <v>525027</v>
          </cell>
          <cell r="B1827" t="str">
            <v>ضحى النصيرات</v>
          </cell>
          <cell r="C1827" t="str">
            <v>خالد</v>
          </cell>
          <cell r="D1827" t="str">
            <v>نصرة</v>
          </cell>
          <cell r="E1827" t="str">
            <v>أنثى</v>
          </cell>
          <cell r="F1827" t="str">
            <v>مشفى درعا</v>
          </cell>
          <cell r="G1827">
            <v>33794</v>
          </cell>
          <cell r="H1827" t="str">
            <v>العربية السورية</v>
          </cell>
          <cell r="I1827" t="str">
            <v>الثالثة</v>
          </cell>
          <cell r="J1827" t="str">
            <v>أدبي</v>
          </cell>
          <cell r="Q1827" t="str">
            <v/>
          </cell>
          <cell r="R1827" t="str">
            <v>DOHA ALNSERAT</v>
          </cell>
          <cell r="S1827" t="str">
            <v>KHALIED</v>
          </cell>
          <cell r="T1827" t="str">
            <v>NASRA</v>
          </cell>
          <cell r="U1827" t="str">
            <v>DARAA</v>
          </cell>
          <cell r="V1827" t="str">
            <v/>
          </cell>
          <cell r="W1827" t="str">
            <v/>
          </cell>
          <cell r="X1827" t="str">
            <v/>
          </cell>
          <cell r="Y1827" t="str">
            <v/>
          </cell>
          <cell r="Z1827" t="str">
            <v/>
          </cell>
          <cell r="AA1827" t="str">
            <v/>
          </cell>
          <cell r="AB1827" t="str">
            <v/>
          </cell>
          <cell r="AC1827" t="str">
            <v/>
          </cell>
        </row>
        <row r="1828">
          <cell r="A1828">
            <v>525028</v>
          </cell>
          <cell r="B1828" t="str">
            <v>ضحى عباس</v>
          </cell>
          <cell r="C1828" t="str">
            <v>محمد</v>
          </cell>
          <cell r="D1828" t="str">
            <v>حلوه</v>
          </cell>
          <cell r="E1828" t="str">
            <v/>
          </cell>
          <cell r="F1828" t="str">
            <v/>
          </cell>
          <cell r="G1828" t="str">
            <v/>
          </cell>
          <cell r="I1828" t="str">
            <v>الثانية</v>
          </cell>
          <cell r="K1828" t="str">
            <v/>
          </cell>
          <cell r="L1828" t="str">
            <v/>
          </cell>
          <cell r="M1828" t="str">
            <v/>
          </cell>
          <cell r="Q1828" t="str">
            <v/>
          </cell>
          <cell r="R1828" t="str">
            <v/>
          </cell>
          <cell r="S1828" t="str">
            <v/>
          </cell>
          <cell r="T1828" t="str">
            <v/>
          </cell>
          <cell r="U1828" t="str">
            <v/>
          </cell>
          <cell r="V1828" t="str">
            <v/>
          </cell>
          <cell r="W1828" t="str">
            <v/>
          </cell>
          <cell r="X1828" t="str">
            <v/>
          </cell>
          <cell r="Y1828" t="str">
            <v/>
          </cell>
          <cell r="Z1828" t="str">
            <v/>
          </cell>
          <cell r="AA1828" t="str">
            <v/>
          </cell>
          <cell r="AB1828" t="str">
            <v/>
          </cell>
          <cell r="AC1828" t="str">
            <v/>
          </cell>
        </row>
        <row r="1829">
          <cell r="A1829">
            <v>525034</v>
          </cell>
          <cell r="B1829" t="str">
            <v>عائده صالح</v>
          </cell>
          <cell r="C1829" t="str">
            <v>صالح</v>
          </cell>
          <cell r="D1829" t="str">
            <v>اميره</v>
          </cell>
          <cell r="E1829" t="str">
            <v>انثى</v>
          </cell>
          <cell r="F1829" t="str">
            <v xml:space="preserve"> مليحه</v>
          </cell>
          <cell r="G1829">
            <v>24593</v>
          </cell>
          <cell r="H1829" t="str">
            <v>العربية السورية</v>
          </cell>
          <cell r="I1829" t="str">
            <v>الاولى</v>
          </cell>
          <cell r="J1829" t="str">
            <v>أدبي</v>
          </cell>
          <cell r="K1829">
            <v>1985</v>
          </cell>
          <cell r="Q1829" t="str">
            <v/>
          </cell>
          <cell r="R1829" t="str">
            <v xml:space="preserve">aida saleh </v>
          </cell>
          <cell r="S1829" t="str">
            <v xml:space="preserve">saleh </v>
          </cell>
          <cell r="T1829" t="str">
            <v xml:space="preserve">amira </v>
          </cell>
          <cell r="U1829" t="str">
            <v xml:space="preserve">mleha </v>
          </cell>
          <cell r="V1829" t="str">
            <v/>
          </cell>
          <cell r="W1829" t="str">
            <v/>
          </cell>
          <cell r="X1829" t="str">
            <v/>
          </cell>
          <cell r="Y1829" t="str">
            <v/>
          </cell>
          <cell r="Z1829" t="str">
            <v/>
          </cell>
          <cell r="AA1829" t="str">
            <v/>
          </cell>
          <cell r="AB1829" t="str">
            <v/>
          </cell>
          <cell r="AC1829" t="str">
            <v/>
          </cell>
        </row>
        <row r="1830">
          <cell r="A1830">
            <v>525037</v>
          </cell>
          <cell r="B1830" t="str">
            <v>عائشه الغاوي</v>
          </cell>
          <cell r="C1830" t="str">
            <v>صلاح</v>
          </cell>
          <cell r="D1830" t="str">
            <v>خديجه</v>
          </cell>
          <cell r="E1830" t="str">
            <v>أنثى</v>
          </cell>
          <cell r="F1830" t="str">
            <v>قاره</v>
          </cell>
          <cell r="G1830" t="str">
            <v>3/21/1997</v>
          </cell>
          <cell r="H1830" t="str">
            <v>العربية السورية</v>
          </cell>
          <cell r="I1830" t="str">
            <v>الثالثة</v>
          </cell>
          <cell r="J1830" t="str">
            <v>علمي</v>
          </cell>
          <cell r="K1830" t="str">
            <v>2016</v>
          </cell>
          <cell r="Q1830" t="str">
            <v/>
          </cell>
          <cell r="R1830" t="str">
            <v>AISHA ALGHAWE</v>
          </cell>
          <cell r="S1830" t="str">
            <v>SALAH</v>
          </cell>
          <cell r="T1830" t="str">
            <v>KHADIJA</v>
          </cell>
          <cell r="U1830" t="str">
            <v>DAMAS SUBURB</v>
          </cell>
          <cell r="V1830" t="str">
            <v/>
          </cell>
          <cell r="W1830" t="str">
            <v/>
          </cell>
          <cell r="X1830" t="str">
            <v/>
          </cell>
          <cell r="Y1830" t="str">
            <v/>
          </cell>
          <cell r="Z1830" t="str">
            <v/>
          </cell>
          <cell r="AA1830" t="str">
            <v/>
          </cell>
          <cell r="AB1830" t="str">
            <v/>
          </cell>
          <cell r="AC1830" t="str">
            <v/>
          </cell>
        </row>
        <row r="1831">
          <cell r="A1831">
            <v>525039</v>
          </cell>
          <cell r="B1831" t="str">
            <v>عالية الحبال</v>
          </cell>
          <cell r="C1831" t="str">
            <v>محمدنورالدين</v>
          </cell>
          <cell r="D1831" t="str">
            <v>هدى</v>
          </cell>
          <cell r="E1831" t="str">
            <v/>
          </cell>
          <cell r="F1831" t="str">
            <v/>
          </cell>
          <cell r="G1831" t="str">
            <v/>
          </cell>
          <cell r="I1831" t="str">
            <v>الثانية</v>
          </cell>
          <cell r="K1831" t="str">
            <v/>
          </cell>
          <cell r="L1831" t="str">
            <v/>
          </cell>
          <cell r="M1831" t="str">
            <v/>
          </cell>
          <cell r="Q1831" t="str">
            <v/>
          </cell>
          <cell r="R1831" t="str">
            <v/>
          </cell>
          <cell r="S1831" t="str">
            <v/>
          </cell>
          <cell r="T1831" t="str">
            <v/>
          </cell>
          <cell r="U1831" t="str">
            <v/>
          </cell>
          <cell r="V1831" t="str">
            <v/>
          </cell>
          <cell r="W1831" t="str">
            <v/>
          </cell>
          <cell r="X1831" t="str">
            <v/>
          </cell>
          <cell r="Y1831" t="str">
            <v/>
          </cell>
          <cell r="Z1831" t="str">
            <v/>
          </cell>
          <cell r="AA1831" t="str">
            <v/>
          </cell>
          <cell r="AB1831" t="str">
            <v>م</v>
          </cell>
          <cell r="AC1831" t="str">
            <v/>
          </cell>
        </row>
        <row r="1832">
          <cell r="A1832">
            <v>525042</v>
          </cell>
          <cell r="B1832" t="str">
            <v>عبد الرحمن رشيد</v>
          </cell>
          <cell r="C1832" t="str">
            <v>زهير</v>
          </cell>
          <cell r="D1832" t="str">
            <v>جميلة</v>
          </cell>
          <cell r="E1832" t="str">
            <v>ذكر</v>
          </cell>
          <cell r="F1832" t="str">
            <v>كناكر</v>
          </cell>
          <cell r="G1832" t="str">
            <v>3/20/1998</v>
          </cell>
          <cell r="H1832" t="str">
            <v>العربية السورية</v>
          </cell>
          <cell r="I1832" t="str">
            <v>الثانية</v>
          </cell>
          <cell r="J1832" t="str">
            <v>علمي</v>
          </cell>
          <cell r="K1832" t="str">
            <v>2016</v>
          </cell>
          <cell r="Q1832" t="str">
            <v/>
          </cell>
          <cell r="R1832" t="str">
            <v>ABD ALRHMAN RASHED</v>
          </cell>
          <cell r="S1832" t="str">
            <v>ZUHIER</v>
          </cell>
          <cell r="T1832" t="str">
            <v>JAMELA</v>
          </cell>
          <cell r="U1832" t="str">
            <v>DAMASCUS</v>
          </cell>
          <cell r="V1832" t="str">
            <v/>
          </cell>
          <cell r="W1832" t="str">
            <v/>
          </cell>
          <cell r="X1832" t="str">
            <v/>
          </cell>
          <cell r="Y1832" t="str">
            <v/>
          </cell>
          <cell r="Z1832" t="str">
            <v/>
          </cell>
          <cell r="AA1832" t="str">
            <v>م</v>
          </cell>
          <cell r="AB1832" t="str">
            <v/>
          </cell>
          <cell r="AC1832" t="str">
            <v/>
          </cell>
        </row>
        <row r="1833">
          <cell r="A1833">
            <v>525049</v>
          </cell>
          <cell r="B1833" t="str">
            <v>عبير النمر</v>
          </cell>
          <cell r="C1833" t="str">
            <v>صالح</v>
          </cell>
          <cell r="D1833" t="str">
            <v>سهام</v>
          </cell>
          <cell r="E1833" t="str">
            <v>أنثى</v>
          </cell>
          <cell r="F1833" t="str">
            <v>حماه</v>
          </cell>
          <cell r="G1833">
            <v>33392</v>
          </cell>
          <cell r="H1833" t="str">
            <v>العربية السورية</v>
          </cell>
          <cell r="I1833" t="str">
            <v>الثالثة</v>
          </cell>
          <cell r="J1833" t="str">
            <v>علمي</v>
          </cell>
          <cell r="Q1833" t="str">
            <v/>
          </cell>
          <cell r="R1833" t="str">
            <v>ABEER ALNEMER</v>
          </cell>
          <cell r="S1833" t="str">
            <v>SALEH</v>
          </cell>
          <cell r="T1833" t="str">
            <v>SEHAM</v>
          </cell>
          <cell r="U1833" t="str">
            <v>HAMAH</v>
          </cell>
          <cell r="V1833" t="str">
            <v/>
          </cell>
          <cell r="W1833" t="str">
            <v/>
          </cell>
          <cell r="X1833" t="str">
            <v/>
          </cell>
          <cell r="Y1833" t="str">
            <v/>
          </cell>
          <cell r="Z1833" t="str">
            <v/>
          </cell>
          <cell r="AA1833" t="str">
            <v/>
          </cell>
          <cell r="AB1833" t="str">
            <v/>
          </cell>
          <cell r="AC1833" t="str">
            <v/>
          </cell>
        </row>
        <row r="1834">
          <cell r="A1834">
            <v>525057</v>
          </cell>
          <cell r="B1834" t="str">
            <v>عبير عباس</v>
          </cell>
          <cell r="C1834" t="str">
            <v>يوسف</v>
          </cell>
          <cell r="D1834" t="str">
            <v>حليمه</v>
          </cell>
          <cell r="E1834" t="str">
            <v>أنثى</v>
          </cell>
          <cell r="F1834" t="str">
            <v>دمشق</v>
          </cell>
          <cell r="G1834">
            <v>31939</v>
          </cell>
          <cell r="H1834" t="str">
            <v>العربية السورية</v>
          </cell>
          <cell r="I1834" t="str">
            <v>الثانية</v>
          </cell>
          <cell r="J1834" t="str">
            <v>فنون نسوية</v>
          </cell>
          <cell r="K1834">
            <v>2008</v>
          </cell>
          <cell r="Q1834" t="str">
            <v/>
          </cell>
          <cell r="R1834" t="str">
            <v>Aber Abas</v>
          </cell>
          <cell r="S1834" t="str">
            <v>Yosef</v>
          </cell>
          <cell r="T1834" t="str">
            <v>Halema</v>
          </cell>
          <cell r="U1834" t="str">
            <v>Damascus</v>
          </cell>
          <cell r="V1834" t="str">
            <v/>
          </cell>
          <cell r="W1834" t="str">
            <v/>
          </cell>
          <cell r="X1834" t="str">
            <v/>
          </cell>
          <cell r="Y1834" t="str">
            <v/>
          </cell>
          <cell r="Z1834" t="str">
            <v/>
          </cell>
          <cell r="AA1834" t="str">
            <v/>
          </cell>
          <cell r="AB1834" t="str">
            <v/>
          </cell>
          <cell r="AC1834" t="str">
            <v/>
          </cell>
        </row>
        <row r="1835">
          <cell r="A1835">
            <v>525063</v>
          </cell>
          <cell r="B1835" t="str">
            <v>عزيزة الخطيب</v>
          </cell>
          <cell r="C1835" t="str">
            <v>علي</v>
          </cell>
          <cell r="D1835" t="str">
            <v>مريم</v>
          </cell>
          <cell r="E1835" t="str">
            <v>أنثى</v>
          </cell>
          <cell r="F1835" t="str">
            <v xml:space="preserve">الحجر الاسود </v>
          </cell>
          <cell r="G1835">
            <v>34824</v>
          </cell>
          <cell r="H1835" t="str">
            <v>الفلسطينية السورية</v>
          </cell>
          <cell r="I1835" t="str">
            <v>الثالثة</v>
          </cell>
          <cell r="J1835" t="str">
            <v>علمي</v>
          </cell>
          <cell r="K1835">
            <v>2019</v>
          </cell>
          <cell r="L1835" t="str">
            <v>دمشق</v>
          </cell>
          <cell r="Q1835" t="str">
            <v/>
          </cell>
          <cell r="R1835" t="str">
            <v>AZIZA ALKATEEB</v>
          </cell>
          <cell r="S1835" t="str">
            <v>ALI</v>
          </cell>
          <cell r="T1835" t="str">
            <v>MARIAM</v>
          </cell>
          <cell r="U1835" t="str">
            <v>DAMASCOC</v>
          </cell>
          <cell r="V1835" t="str">
            <v/>
          </cell>
          <cell r="W1835" t="str">
            <v/>
          </cell>
          <cell r="X1835" t="str">
            <v/>
          </cell>
          <cell r="Y1835" t="str">
            <v/>
          </cell>
          <cell r="Z1835" t="str">
            <v/>
          </cell>
          <cell r="AA1835" t="str">
            <v/>
          </cell>
          <cell r="AB1835" t="str">
            <v/>
          </cell>
          <cell r="AC1835" t="str">
            <v/>
          </cell>
        </row>
        <row r="1836">
          <cell r="A1836">
            <v>525064</v>
          </cell>
          <cell r="B1836" t="str">
            <v>عصمت الفارس</v>
          </cell>
          <cell r="C1836" t="str">
            <v>عبد المجيد</v>
          </cell>
          <cell r="D1836" t="str">
            <v>امنه</v>
          </cell>
          <cell r="E1836" t="str">
            <v>أنثى</v>
          </cell>
          <cell r="F1836" t="str">
            <v>نبع الصخر</v>
          </cell>
          <cell r="G1836">
            <v>34111</v>
          </cell>
          <cell r="H1836" t="str">
            <v>العربية السورية</v>
          </cell>
          <cell r="I1836" t="str">
            <v>الرابعة</v>
          </cell>
          <cell r="J1836" t="str">
            <v>علمي</v>
          </cell>
          <cell r="L1836" t="str">
            <v>القنيطرة</v>
          </cell>
          <cell r="Q1836" t="str">
            <v/>
          </cell>
          <cell r="R1836" t="str">
            <v>esmat alfares</v>
          </cell>
          <cell r="S1836" t="str">
            <v>abd almajed</v>
          </cell>
          <cell r="T1836" t="str">
            <v>aamena</v>
          </cell>
          <cell r="U1836" t="str">
            <v>nabealsakher</v>
          </cell>
          <cell r="V1836" t="str">
            <v/>
          </cell>
          <cell r="W1836" t="str">
            <v/>
          </cell>
          <cell r="X1836" t="str">
            <v/>
          </cell>
          <cell r="Y1836" t="str">
            <v/>
          </cell>
          <cell r="Z1836" t="str">
            <v/>
          </cell>
          <cell r="AA1836" t="str">
            <v/>
          </cell>
          <cell r="AB1836" t="str">
            <v/>
          </cell>
          <cell r="AC1836" t="str">
            <v/>
          </cell>
        </row>
        <row r="1837">
          <cell r="A1837">
            <v>525070</v>
          </cell>
          <cell r="B1837" t="str">
            <v>عفراء بالي</v>
          </cell>
          <cell r="C1837" t="str">
            <v>سميح</v>
          </cell>
          <cell r="D1837" t="str">
            <v>نجاه</v>
          </cell>
          <cell r="E1837" t="str">
            <v>أنثى</v>
          </cell>
          <cell r="F1837" t="str">
            <v>السويداء</v>
          </cell>
          <cell r="G1837">
            <v>34833</v>
          </cell>
          <cell r="H1837" t="str">
            <v>العربية السورية</v>
          </cell>
          <cell r="I1837" t="str">
            <v>الثالثة</v>
          </cell>
          <cell r="J1837" t="str">
            <v>أدبي</v>
          </cell>
          <cell r="L1837" t="str">
            <v>السويداء</v>
          </cell>
          <cell r="Q1837" t="str">
            <v/>
          </cell>
          <cell r="R1837" t="str">
            <v>afraa baly</v>
          </cell>
          <cell r="S1837" t="str">
            <v>sameeh</v>
          </cell>
          <cell r="T1837" t="str">
            <v>najat</v>
          </cell>
          <cell r="U1837" t="str">
            <v>swaida</v>
          </cell>
          <cell r="V1837" t="str">
            <v/>
          </cell>
          <cell r="W1837" t="str">
            <v/>
          </cell>
          <cell r="X1837" t="str">
            <v/>
          </cell>
          <cell r="Y1837" t="str">
            <v/>
          </cell>
          <cell r="Z1837" t="str">
            <v/>
          </cell>
          <cell r="AA1837" t="str">
            <v/>
          </cell>
          <cell r="AB1837" t="str">
            <v/>
          </cell>
          <cell r="AC1837" t="str">
            <v/>
          </cell>
        </row>
        <row r="1838">
          <cell r="A1838">
            <v>525071</v>
          </cell>
          <cell r="B1838" t="str">
            <v>عفراء عبدربو</v>
          </cell>
          <cell r="C1838" t="str">
            <v>ابراهيم</v>
          </cell>
          <cell r="D1838" t="str">
            <v>فاديه</v>
          </cell>
          <cell r="E1838" t="str">
            <v>أنثى</v>
          </cell>
          <cell r="F1838" t="str">
            <v>التل</v>
          </cell>
          <cell r="G1838">
            <v>34341</v>
          </cell>
          <cell r="H1838" t="str">
            <v>العربية السورية</v>
          </cell>
          <cell r="I1838" t="str">
            <v>الثالثة</v>
          </cell>
          <cell r="J1838" t="str">
            <v>أدبي</v>
          </cell>
          <cell r="K1838">
            <v>2012</v>
          </cell>
          <cell r="Q1838" t="str">
            <v/>
          </cell>
          <cell r="R1838" t="str">
            <v>afraa abd rabou</v>
          </cell>
          <cell r="S1838" t="str">
            <v>ibrahim</v>
          </cell>
          <cell r="T1838" t="str">
            <v>fadia</v>
          </cell>
          <cell r="U1838" t="str">
            <v>al tall</v>
          </cell>
          <cell r="V1838" t="str">
            <v/>
          </cell>
          <cell r="W1838" t="str">
            <v/>
          </cell>
          <cell r="X1838" t="str">
            <v/>
          </cell>
          <cell r="Y1838" t="str">
            <v/>
          </cell>
          <cell r="Z1838" t="str">
            <v/>
          </cell>
          <cell r="AA1838" t="str">
            <v/>
          </cell>
          <cell r="AB1838" t="str">
            <v/>
          </cell>
          <cell r="AC1838" t="str">
            <v/>
          </cell>
        </row>
        <row r="1839">
          <cell r="A1839">
            <v>525076</v>
          </cell>
          <cell r="B1839" t="str">
            <v>علا المصري</v>
          </cell>
          <cell r="C1839" t="str">
            <v>عبد الهادي</v>
          </cell>
          <cell r="D1839" t="str">
            <v>يسرى</v>
          </cell>
          <cell r="E1839" t="str">
            <v>أنثى</v>
          </cell>
          <cell r="F1839" t="str">
            <v>دمشق</v>
          </cell>
          <cell r="G1839">
            <v>36533</v>
          </cell>
          <cell r="H1839" t="str">
            <v>العربية السورية</v>
          </cell>
          <cell r="I1839" t="str">
            <v>الثالثة</v>
          </cell>
          <cell r="J1839" t="str">
            <v>علمي</v>
          </cell>
          <cell r="K1839">
            <v>2017</v>
          </cell>
          <cell r="Q1839" t="str">
            <v/>
          </cell>
          <cell r="R1839" t="str">
            <v>Ola Al Masre</v>
          </cell>
          <cell r="S1839" t="str">
            <v>Abd Al Hade</v>
          </cell>
          <cell r="T1839" t="str">
            <v>Yasra</v>
          </cell>
          <cell r="U1839" t="str">
            <v>Damascus</v>
          </cell>
          <cell r="V1839" t="str">
            <v/>
          </cell>
          <cell r="W1839" t="str">
            <v/>
          </cell>
          <cell r="X1839" t="str">
            <v/>
          </cell>
          <cell r="Y1839" t="str">
            <v/>
          </cell>
          <cell r="Z1839" t="str">
            <v/>
          </cell>
          <cell r="AA1839" t="str">
            <v/>
          </cell>
          <cell r="AB1839" t="str">
            <v/>
          </cell>
          <cell r="AC1839" t="str">
            <v/>
          </cell>
        </row>
        <row r="1840">
          <cell r="A1840">
            <v>525084</v>
          </cell>
          <cell r="B1840" t="str">
            <v>علا سلمون</v>
          </cell>
          <cell r="C1840" t="str">
            <v>عيدو</v>
          </cell>
          <cell r="D1840" t="str">
            <v>سهام</v>
          </cell>
          <cell r="E1840" t="str">
            <v>أنثى</v>
          </cell>
          <cell r="F1840" t="str">
            <v>حمص</v>
          </cell>
          <cell r="G1840">
            <v>33375</v>
          </cell>
          <cell r="H1840" t="str">
            <v>العربية السورية</v>
          </cell>
          <cell r="I1840" t="str">
            <v>الثالثة</v>
          </cell>
          <cell r="J1840" t="str">
            <v>أدبي</v>
          </cell>
          <cell r="K1840" t="str">
            <v/>
          </cell>
          <cell r="Q1840" t="str">
            <v/>
          </cell>
          <cell r="R1840" t="str">
            <v>OLA SALMOUN</v>
          </cell>
          <cell r="S1840" t="str">
            <v>AEDO</v>
          </cell>
          <cell r="T1840" t="str">
            <v>SEHAM</v>
          </cell>
          <cell r="U1840" t="str">
            <v>HOMS</v>
          </cell>
          <cell r="V1840" t="str">
            <v/>
          </cell>
          <cell r="W1840" t="str">
            <v/>
          </cell>
          <cell r="X1840" t="str">
            <v/>
          </cell>
          <cell r="Y1840" t="str">
            <v/>
          </cell>
          <cell r="Z1840" t="str">
            <v/>
          </cell>
          <cell r="AA1840" t="str">
            <v/>
          </cell>
          <cell r="AB1840" t="str">
            <v/>
          </cell>
          <cell r="AC1840" t="str">
            <v/>
          </cell>
        </row>
        <row r="1841">
          <cell r="A1841">
            <v>525093</v>
          </cell>
          <cell r="B1841" t="str">
            <v>عليا محمدعلي</v>
          </cell>
          <cell r="C1841" t="str">
            <v>غسان</v>
          </cell>
          <cell r="D1841" t="str">
            <v>رانيا</v>
          </cell>
          <cell r="E1841" t="str">
            <v>أنثى</v>
          </cell>
          <cell r="F1841" t="str">
            <v>كفربطنا</v>
          </cell>
          <cell r="G1841">
            <v>33894</v>
          </cell>
          <cell r="H1841" t="str">
            <v>العربية السورية</v>
          </cell>
          <cell r="I1841" t="str">
            <v>الثالثة</v>
          </cell>
          <cell r="J1841" t="str">
            <v>فنون نسوية</v>
          </cell>
          <cell r="K1841">
            <v>2010</v>
          </cell>
          <cell r="Q1841" t="str">
            <v/>
          </cell>
          <cell r="R1841" t="str">
            <v>Alea Mohmad Ali</v>
          </cell>
          <cell r="S1841" t="str">
            <v>Gasan</v>
          </cell>
          <cell r="T1841" t="str">
            <v>Ranea</v>
          </cell>
          <cell r="U1841" t="str">
            <v>Damascus</v>
          </cell>
          <cell r="V1841" t="str">
            <v/>
          </cell>
          <cell r="W1841" t="str">
            <v/>
          </cell>
          <cell r="X1841" t="str">
            <v/>
          </cell>
          <cell r="Y1841" t="str">
            <v/>
          </cell>
          <cell r="Z1841" t="str">
            <v/>
          </cell>
          <cell r="AA1841" t="str">
            <v/>
          </cell>
          <cell r="AB1841" t="str">
            <v/>
          </cell>
          <cell r="AC1841" t="str">
            <v/>
          </cell>
        </row>
        <row r="1842">
          <cell r="A1842">
            <v>525096</v>
          </cell>
          <cell r="B1842" t="str">
            <v>عنود ايوب</v>
          </cell>
          <cell r="C1842" t="str">
            <v>ايوب</v>
          </cell>
          <cell r="D1842" t="str">
            <v>مريم</v>
          </cell>
          <cell r="E1842" t="str">
            <v>أنثى</v>
          </cell>
          <cell r="F1842" t="str">
            <v>هيجانه</v>
          </cell>
          <cell r="G1842">
            <v>29046</v>
          </cell>
          <cell r="H1842" t="str">
            <v>العربية السورية</v>
          </cell>
          <cell r="I1842" t="str">
            <v>الرابعة</v>
          </cell>
          <cell r="J1842" t="str">
            <v>أدبي</v>
          </cell>
          <cell r="K1842">
            <v>1997</v>
          </cell>
          <cell r="Q1842" t="str">
            <v/>
          </cell>
          <cell r="R1842" t="str">
            <v>ONOD AYOB</v>
          </cell>
          <cell r="S1842" t="str">
            <v>AYOB</v>
          </cell>
          <cell r="T1842" t="str">
            <v>MARYAM</v>
          </cell>
          <cell r="U1842" t="str">
            <v>DAMASCUS</v>
          </cell>
          <cell r="V1842" t="str">
            <v/>
          </cell>
          <cell r="W1842" t="str">
            <v/>
          </cell>
          <cell r="X1842" t="str">
            <v/>
          </cell>
          <cell r="Y1842" t="str">
            <v/>
          </cell>
          <cell r="Z1842" t="str">
            <v/>
          </cell>
          <cell r="AA1842" t="str">
            <v/>
          </cell>
          <cell r="AB1842" t="str">
            <v/>
          </cell>
          <cell r="AC1842" t="str">
            <v/>
          </cell>
        </row>
        <row r="1843">
          <cell r="A1843">
            <v>525101</v>
          </cell>
          <cell r="B1843" t="str">
            <v>غالية الاغواني</v>
          </cell>
          <cell r="C1843" t="str">
            <v>محمدفهد</v>
          </cell>
          <cell r="D1843" t="str">
            <v>اميره</v>
          </cell>
          <cell r="E1843" t="str">
            <v>أنثى</v>
          </cell>
          <cell r="F1843" t="str">
            <v>دمشق</v>
          </cell>
          <cell r="G1843">
            <v>30368</v>
          </cell>
          <cell r="H1843" t="str">
            <v>العربية السورية</v>
          </cell>
          <cell r="I1843" t="str">
            <v>الثالثة</v>
          </cell>
          <cell r="J1843" t="str">
            <v>فنون نسوية</v>
          </cell>
          <cell r="Q1843" t="str">
            <v/>
          </cell>
          <cell r="R1843" t="str">
            <v>GHALIA ALAGHWANI</v>
          </cell>
          <cell r="S1843" t="str">
            <v>MHD FAHD</v>
          </cell>
          <cell r="T1843" t="str">
            <v>AMIRA</v>
          </cell>
          <cell r="U1843" t="str">
            <v>DAMASCUS</v>
          </cell>
          <cell r="V1843" t="str">
            <v/>
          </cell>
          <cell r="W1843" t="str">
            <v/>
          </cell>
          <cell r="X1843" t="str">
            <v/>
          </cell>
          <cell r="Y1843" t="str">
            <v/>
          </cell>
          <cell r="Z1843" t="str">
            <v/>
          </cell>
          <cell r="AA1843" t="str">
            <v/>
          </cell>
          <cell r="AB1843" t="str">
            <v/>
          </cell>
          <cell r="AC1843" t="str">
            <v/>
          </cell>
        </row>
        <row r="1844">
          <cell r="A1844">
            <v>525103</v>
          </cell>
          <cell r="B1844" t="str">
            <v>غاليه المصري</v>
          </cell>
          <cell r="C1844" t="str">
            <v>محمدفايز</v>
          </cell>
          <cell r="D1844" t="str">
            <v>ايمان</v>
          </cell>
          <cell r="E1844" t="str">
            <v>أنثى</v>
          </cell>
          <cell r="F1844" t="str">
            <v>دمشق</v>
          </cell>
          <cell r="G1844">
            <v>29942</v>
          </cell>
          <cell r="H1844" t="str">
            <v>العربية السورية</v>
          </cell>
          <cell r="I1844" t="str">
            <v>الثالثة</v>
          </cell>
          <cell r="J1844" t="str">
            <v>أدبي</v>
          </cell>
          <cell r="Q1844" t="str">
            <v/>
          </cell>
          <cell r="R1844" t="str">
            <v>GHALIA ALMASRI</v>
          </cell>
          <cell r="S1844" t="str">
            <v>MHD FAYEZ</v>
          </cell>
          <cell r="T1844" t="str">
            <v>EMAN</v>
          </cell>
          <cell r="U1844" t="str">
            <v>DAMASCUS</v>
          </cell>
          <cell r="V1844" t="str">
            <v/>
          </cell>
          <cell r="W1844" t="str">
            <v/>
          </cell>
          <cell r="X1844" t="str">
            <v/>
          </cell>
          <cell r="Y1844" t="str">
            <v/>
          </cell>
          <cell r="Z1844" t="str">
            <v/>
          </cell>
          <cell r="AA1844" t="str">
            <v/>
          </cell>
          <cell r="AB1844" t="str">
            <v/>
          </cell>
          <cell r="AC1844" t="str">
            <v/>
          </cell>
        </row>
        <row r="1845">
          <cell r="A1845">
            <v>525104</v>
          </cell>
          <cell r="B1845" t="str">
            <v>غاليه حكيم</v>
          </cell>
          <cell r="C1845" t="str">
            <v>هيثم</v>
          </cell>
          <cell r="D1845" t="str">
            <v>ناجيه</v>
          </cell>
          <cell r="E1845" t="str">
            <v>أنثى</v>
          </cell>
          <cell r="F1845" t="str">
            <v>دمشق</v>
          </cell>
          <cell r="G1845">
            <v>34546</v>
          </cell>
          <cell r="H1845" t="str">
            <v>العربية السورية</v>
          </cell>
          <cell r="I1845" t="str">
            <v>الثالثة</v>
          </cell>
          <cell r="J1845" t="str">
            <v>أدبي</v>
          </cell>
          <cell r="Q1845" t="str">
            <v/>
          </cell>
          <cell r="R1845" t="str">
            <v>ghalia haqem</v>
          </cell>
          <cell r="S1845" t="str">
            <v>haetham</v>
          </cell>
          <cell r="T1845" t="str">
            <v>najia</v>
          </cell>
          <cell r="U1845" t="str">
            <v>damascus</v>
          </cell>
          <cell r="V1845" t="str">
            <v/>
          </cell>
          <cell r="W1845" t="str">
            <v/>
          </cell>
          <cell r="X1845" t="str">
            <v/>
          </cell>
          <cell r="Y1845" t="str">
            <v/>
          </cell>
          <cell r="Z1845" t="str">
            <v/>
          </cell>
          <cell r="AA1845" t="str">
            <v>م</v>
          </cell>
          <cell r="AB1845" t="str">
            <v>م</v>
          </cell>
          <cell r="AC1845" t="str">
            <v/>
          </cell>
        </row>
        <row r="1846">
          <cell r="A1846">
            <v>525109</v>
          </cell>
          <cell r="B1846" t="str">
            <v>غروب الرمان</v>
          </cell>
          <cell r="C1846" t="str">
            <v>مصطفى</v>
          </cell>
          <cell r="D1846" t="str">
            <v>بثينه</v>
          </cell>
          <cell r="E1846" t="str">
            <v>أنثى</v>
          </cell>
          <cell r="F1846" t="str">
            <v>انخل</v>
          </cell>
          <cell r="G1846">
            <v>34206</v>
          </cell>
          <cell r="H1846" t="str">
            <v>العربية السورية</v>
          </cell>
          <cell r="I1846" t="str">
            <v>الرابعة حديث</v>
          </cell>
          <cell r="J1846" t="str">
            <v>أدبي</v>
          </cell>
          <cell r="Q1846" t="str">
            <v/>
          </cell>
          <cell r="R1846" t="str">
            <v>GHROB ALRMAN</v>
          </cell>
          <cell r="S1846" t="str">
            <v>MOUSTAFA</v>
          </cell>
          <cell r="T1846" t="str">
            <v>BOTHINA</v>
          </cell>
          <cell r="U1846" t="str">
            <v>DARAA</v>
          </cell>
          <cell r="V1846" t="str">
            <v/>
          </cell>
          <cell r="W1846" t="str">
            <v/>
          </cell>
          <cell r="X1846" t="str">
            <v/>
          </cell>
          <cell r="Y1846" t="str">
            <v/>
          </cell>
          <cell r="Z1846" t="str">
            <v/>
          </cell>
          <cell r="AA1846" t="str">
            <v/>
          </cell>
          <cell r="AB1846" t="str">
            <v/>
          </cell>
          <cell r="AC1846" t="str">
            <v/>
          </cell>
        </row>
        <row r="1847">
          <cell r="A1847">
            <v>525110</v>
          </cell>
          <cell r="B1847" t="str">
            <v>غزل الفاعوري</v>
          </cell>
          <cell r="C1847" t="str">
            <v>نايف</v>
          </cell>
          <cell r="D1847" t="str">
            <v>نجلاء</v>
          </cell>
          <cell r="E1847" t="str">
            <v>أنثى</v>
          </cell>
          <cell r="F1847" t="str">
            <v>دمشق</v>
          </cell>
          <cell r="G1847">
            <v>34879</v>
          </cell>
          <cell r="H1847" t="str">
            <v>العربية السورية</v>
          </cell>
          <cell r="I1847" t="str">
            <v>الثانية</v>
          </cell>
          <cell r="J1847" t="str">
            <v>أدبي</v>
          </cell>
          <cell r="L1847" t="str">
            <v>القنيطرة</v>
          </cell>
          <cell r="Q1847" t="str">
            <v/>
          </cell>
          <cell r="R1847" t="str">
            <v>Gazel Al Faoure</v>
          </cell>
          <cell r="S1847" t="str">
            <v>Naeaf</v>
          </cell>
          <cell r="T1847" t="str">
            <v>Najlaa</v>
          </cell>
          <cell r="U1847" t="str">
            <v>Damascus</v>
          </cell>
          <cell r="V1847" t="str">
            <v/>
          </cell>
          <cell r="W1847" t="str">
            <v/>
          </cell>
          <cell r="X1847" t="str">
            <v/>
          </cell>
          <cell r="Y1847" t="str">
            <v/>
          </cell>
          <cell r="Z1847" t="str">
            <v/>
          </cell>
          <cell r="AA1847" t="str">
            <v/>
          </cell>
          <cell r="AB1847" t="str">
            <v/>
          </cell>
          <cell r="AC1847" t="str">
            <v/>
          </cell>
        </row>
        <row r="1848">
          <cell r="A1848">
            <v>525113</v>
          </cell>
          <cell r="B1848" t="str">
            <v>غصون ابوكيف</v>
          </cell>
          <cell r="C1848" t="str">
            <v>محمد صياح</v>
          </cell>
          <cell r="D1848" t="str">
            <v>هنادة</v>
          </cell>
          <cell r="E1848" t="str">
            <v>أنثى</v>
          </cell>
          <cell r="F1848" t="str">
            <v>دمشق</v>
          </cell>
          <cell r="G1848" t="str">
            <v>1/5/1988</v>
          </cell>
          <cell r="H1848" t="str">
            <v>العربية السورية</v>
          </cell>
          <cell r="I1848" t="str">
            <v>الثانية</v>
          </cell>
          <cell r="J1848" t="str">
            <v>علمي</v>
          </cell>
          <cell r="K1848" t="str">
            <v>2005</v>
          </cell>
          <cell r="Q1848" t="str">
            <v/>
          </cell>
          <cell r="R1848" t="str">
            <v>GHOSOUN ABO KEEF</v>
          </cell>
          <cell r="S1848" t="str">
            <v>MHD SAYAH</v>
          </cell>
          <cell r="T1848" t="str">
            <v>HUNADA</v>
          </cell>
          <cell r="U1848" t="str">
            <v>DAMASCUS</v>
          </cell>
          <cell r="V1848" t="str">
            <v/>
          </cell>
          <cell r="W1848" t="str">
            <v/>
          </cell>
          <cell r="X1848" t="str">
            <v/>
          </cell>
          <cell r="Y1848" t="str">
            <v/>
          </cell>
          <cell r="Z1848" t="str">
            <v/>
          </cell>
          <cell r="AA1848" t="str">
            <v/>
          </cell>
          <cell r="AB1848" t="str">
            <v/>
          </cell>
          <cell r="AC1848" t="str">
            <v/>
          </cell>
        </row>
        <row r="1849">
          <cell r="A1849">
            <v>525117</v>
          </cell>
          <cell r="B1849" t="str">
            <v>غصون فرهود</v>
          </cell>
          <cell r="C1849" t="str">
            <v>علي</v>
          </cell>
          <cell r="D1849" t="str">
            <v>اميره</v>
          </cell>
          <cell r="E1849" t="str">
            <v>أنثى</v>
          </cell>
          <cell r="F1849" t="str">
            <v>جيرود</v>
          </cell>
          <cell r="G1849" t="str">
            <v>10/6/1987</v>
          </cell>
          <cell r="H1849" t="str">
            <v>العربية السورية</v>
          </cell>
          <cell r="I1849" t="str">
            <v>الثالثة</v>
          </cell>
          <cell r="J1849" t="str">
            <v>أدبي</v>
          </cell>
          <cell r="K1849" t="str">
            <v>2006</v>
          </cell>
          <cell r="L1849" t="str">
            <v>ريف دمشق</v>
          </cell>
          <cell r="Q1849" t="str">
            <v/>
          </cell>
          <cell r="R1849" t="str">
            <v>Ghoson Farhod</v>
          </cell>
          <cell r="S1849" t="str">
            <v>Ali</v>
          </cell>
          <cell r="T1849" t="str">
            <v>Amera</v>
          </cell>
          <cell r="U1849" t="str">
            <v>Jerod</v>
          </cell>
          <cell r="V1849" t="str">
            <v/>
          </cell>
          <cell r="W1849" t="str">
            <v/>
          </cell>
          <cell r="X1849" t="str">
            <v/>
          </cell>
          <cell r="Y1849" t="str">
            <v/>
          </cell>
          <cell r="Z1849" t="str">
            <v/>
          </cell>
          <cell r="AA1849" t="str">
            <v/>
          </cell>
          <cell r="AB1849" t="str">
            <v>م</v>
          </cell>
          <cell r="AC1849" t="str">
            <v/>
          </cell>
        </row>
        <row r="1850">
          <cell r="A1850">
            <v>525119</v>
          </cell>
          <cell r="B1850" t="str">
            <v>غفران الاحمد</v>
          </cell>
          <cell r="C1850" t="str">
            <v>عبد الفتاح</v>
          </cell>
          <cell r="D1850" t="str">
            <v>دلال</v>
          </cell>
          <cell r="E1850" t="str">
            <v>أنثى</v>
          </cell>
          <cell r="F1850" t="str">
            <v>حمص</v>
          </cell>
          <cell r="G1850">
            <v>35074</v>
          </cell>
          <cell r="H1850" t="str">
            <v>العربية السورية</v>
          </cell>
          <cell r="I1850" t="str">
            <v>الرابعة</v>
          </cell>
          <cell r="J1850" t="str">
            <v>أدبي</v>
          </cell>
          <cell r="K1850" t="str">
            <v/>
          </cell>
          <cell r="Q1850" t="str">
            <v/>
          </cell>
          <cell r="R1850" t="str">
            <v>GHOFRAN ALAHMAD</v>
          </cell>
          <cell r="S1850" t="str">
            <v>ABDALFATTAH</v>
          </cell>
          <cell r="T1850" t="str">
            <v>DALAL</v>
          </cell>
          <cell r="U1850" t="str">
            <v>HOMS</v>
          </cell>
          <cell r="V1850" t="str">
            <v/>
          </cell>
          <cell r="W1850" t="str">
            <v/>
          </cell>
          <cell r="X1850" t="str">
            <v/>
          </cell>
          <cell r="Y1850" t="str">
            <v/>
          </cell>
          <cell r="Z1850" t="str">
            <v/>
          </cell>
          <cell r="AA1850" t="str">
            <v/>
          </cell>
          <cell r="AB1850" t="str">
            <v/>
          </cell>
          <cell r="AC1850" t="str">
            <v/>
          </cell>
        </row>
        <row r="1851">
          <cell r="A1851">
            <v>525120</v>
          </cell>
          <cell r="B1851" t="str">
            <v>غفران الباشا</v>
          </cell>
          <cell r="C1851" t="str">
            <v>حسين</v>
          </cell>
          <cell r="D1851" t="str">
            <v>ابتسام</v>
          </cell>
          <cell r="E1851" t="str">
            <v>أنثى</v>
          </cell>
          <cell r="F1851" t="str">
            <v xml:space="preserve">دمشق </v>
          </cell>
          <cell r="G1851">
            <v>34406</v>
          </cell>
          <cell r="H1851" t="str">
            <v>العربية السورية</v>
          </cell>
          <cell r="I1851" t="str">
            <v>الرابعة</v>
          </cell>
          <cell r="J1851" t="str">
            <v>علمي</v>
          </cell>
          <cell r="K1851">
            <v>2013</v>
          </cell>
          <cell r="Q1851" t="str">
            <v/>
          </cell>
          <cell r="R1851" t="str">
            <v>gowfran albasha</v>
          </cell>
          <cell r="S1851" t="str">
            <v>housen</v>
          </cell>
          <cell r="T1851" t="str">
            <v>ebtisam</v>
          </cell>
          <cell r="U1851" t="str">
            <v>damas</v>
          </cell>
          <cell r="V1851" t="str">
            <v/>
          </cell>
          <cell r="W1851" t="str">
            <v/>
          </cell>
          <cell r="X1851" t="str">
            <v/>
          </cell>
          <cell r="Y1851" t="str">
            <v/>
          </cell>
          <cell r="Z1851" t="str">
            <v/>
          </cell>
          <cell r="AA1851" t="str">
            <v/>
          </cell>
          <cell r="AB1851" t="str">
            <v/>
          </cell>
          <cell r="AC1851" t="str">
            <v/>
          </cell>
        </row>
        <row r="1852">
          <cell r="A1852">
            <v>525121</v>
          </cell>
          <cell r="B1852" t="str">
            <v>غفران الحاج</v>
          </cell>
          <cell r="C1852" t="str">
            <v>عبد العزيز</v>
          </cell>
          <cell r="D1852" t="str">
            <v>خوله</v>
          </cell>
          <cell r="E1852" t="str">
            <v>أنثى</v>
          </cell>
          <cell r="F1852" t="str">
            <v>دير الزور</v>
          </cell>
          <cell r="G1852">
            <v>35435</v>
          </cell>
          <cell r="H1852" t="str">
            <v>العربية السورية</v>
          </cell>
          <cell r="I1852" t="str">
            <v>الثالثة حديث</v>
          </cell>
          <cell r="J1852" t="str">
            <v>أدبي</v>
          </cell>
          <cell r="K1852" t="str">
            <v/>
          </cell>
          <cell r="Q1852" t="str">
            <v/>
          </cell>
          <cell r="R1852" t="str">
            <v>GHOFRAN AL HAJ</v>
          </cell>
          <cell r="S1852" t="str">
            <v>ABD AL AZIZ</v>
          </cell>
          <cell r="T1852" t="str">
            <v>KHOLA</v>
          </cell>
          <cell r="U1852" t="str">
            <v>DAMASCUS</v>
          </cell>
        </row>
        <row r="1853">
          <cell r="A1853">
            <v>525124</v>
          </cell>
          <cell r="B1853" t="str">
            <v>غفران عمار</v>
          </cell>
          <cell r="C1853" t="str">
            <v>ممدوح</v>
          </cell>
          <cell r="D1853" t="str">
            <v>بثينه</v>
          </cell>
          <cell r="E1853" t="str">
            <v>أنثى</v>
          </cell>
          <cell r="F1853" t="str">
            <v>دمشق</v>
          </cell>
          <cell r="G1853">
            <v>28704</v>
          </cell>
          <cell r="H1853" t="str">
            <v>العربية السورية</v>
          </cell>
          <cell r="I1853" t="str">
            <v>الرابعة</v>
          </cell>
          <cell r="J1853" t="str">
            <v>أدبي</v>
          </cell>
          <cell r="Q1853" t="str">
            <v/>
          </cell>
          <cell r="R1853" t="str">
            <v>GHOFRAN AMMAR</v>
          </cell>
          <cell r="S1853" t="str">
            <v>MAMDOUH</v>
          </cell>
          <cell r="T1853" t="str">
            <v>BOTHINA</v>
          </cell>
          <cell r="U1853" t="str">
            <v>DAMASCUS</v>
          </cell>
          <cell r="V1853" t="str">
            <v/>
          </cell>
          <cell r="W1853" t="str">
            <v/>
          </cell>
          <cell r="X1853" t="str">
            <v/>
          </cell>
          <cell r="Y1853" t="str">
            <v/>
          </cell>
          <cell r="Z1853" t="str">
            <v/>
          </cell>
          <cell r="AA1853" t="str">
            <v/>
          </cell>
          <cell r="AB1853" t="str">
            <v/>
          </cell>
          <cell r="AC1853" t="str">
            <v/>
          </cell>
        </row>
        <row r="1854">
          <cell r="A1854">
            <v>525125</v>
          </cell>
          <cell r="B1854" t="str">
            <v>غفران قرطه</v>
          </cell>
          <cell r="C1854" t="str">
            <v>هيثم</v>
          </cell>
          <cell r="D1854" t="str">
            <v>اتحاد</v>
          </cell>
          <cell r="E1854" t="str">
            <v>أنثى</v>
          </cell>
          <cell r="F1854" t="str">
            <v>الضمير</v>
          </cell>
          <cell r="G1854">
            <v>34750</v>
          </cell>
          <cell r="H1854" t="str">
            <v>العربية السورية</v>
          </cell>
          <cell r="I1854" t="str">
            <v>الثالثة</v>
          </cell>
          <cell r="J1854" t="str">
            <v>أدبي</v>
          </cell>
          <cell r="K1854" t="str">
            <v/>
          </cell>
          <cell r="Q1854" t="str">
            <v/>
          </cell>
          <cell r="R1854" t="str">
            <v>GHOFRAN KARTA</v>
          </cell>
          <cell r="S1854" t="str">
            <v>HAITHAM</v>
          </cell>
          <cell r="T1854" t="str">
            <v>ITEHAD</v>
          </cell>
          <cell r="U1854" t="str">
            <v>DAMAS SUBURB</v>
          </cell>
          <cell r="V1854" t="str">
            <v/>
          </cell>
          <cell r="W1854" t="str">
            <v/>
          </cell>
          <cell r="X1854" t="str">
            <v/>
          </cell>
          <cell r="Y1854" t="str">
            <v/>
          </cell>
          <cell r="Z1854" t="str">
            <v/>
          </cell>
          <cell r="AA1854" t="str">
            <v/>
          </cell>
          <cell r="AB1854" t="str">
            <v/>
          </cell>
          <cell r="AC1854" t="str">
            <v/>
          </cell>
        </row>
        <row r="1855">
          <cell r="A1855">
            <v>525126</v>
          </cell>
          <cell r="B1855" t="str">
            <v>غناء عبدالله</v>
          </cell>
          <cell r="C1855" t="str">
            <v>أيمن</v>
          </cell>
          <cell r="D1855" t="str">
            <v>رجاء</v>
          </cell>
          <cell r="E1855" t="str">
            <v>أنثى</v>
          </cell>
          <cell r="F1855" t="str">
            <v>الصفصافيه</v>
          </cell>
          <cell r="G1855">
            <v>36161</v>
          </cell>
          <cell r="H1855" t="str">
            <v>العربية السورية</v>
          </cell>
          <cell r="I1855" t="str">
            <v>الثانية</v>
          </cell>
          <cell r="J1855" t="str">
            <v>علمي</v>
          </cell>
          <cell r="Q1855" t="str">
            <v/>
          </cell>
          <cell r="R1855" t="str">
            <v>GHNAA ABDULLAH</v>
          </cell>
          <cell r="S1855" t="str">
            <v>AYMAN</v>
          </cell>
          <cell r="T1855" t="str">
            <v>RAJAA</v>
          </cell>
          <cell r="U1855" t="str">
            <v>DAMASCUS</v>
          </cell>
          <cell r="V1855" t="str">
            <v/>
          </cell>
          <cell r="W1855" t="str">
            <v/>
          </cell>
          <cell r="X1855" t="str">
            <v/>
          </cell>
          <cell r="Y1855" t="str">
            <v/>
          </cell>
          <cell r="Z1855" t="str">
            <v/>
          </cell>
          <cell r="AA1855" t="str">
            <v/>
          </cell>
          <cell r="AB1855" t="str">
            <v/>
          </cell>
          <cell r="AC1855" t="str">
            <v/>
          </cell>
        </row>
        <row r="1856">
          <cell r="A1856">
            <v>525129</v>
          </cell>
          <cell r="B1856" t="str">
            <v>غيث مهنا</v>
          </cell>
          <cell r="C1856" t="str">
            <v>ايلي</v>
          </cell>
          <cell r="D1856" t="str">
            <v>هند</v>
          </cell>
          <cell r="E1856" t="str">
            <v>أنثى</v>
          </cell>
          <cell r="F1856" t="str">
            <v>دمشق</v>
          </cell>
          <cell r="G1856">
            <v>33665</v>
          </cell>
          <cell r="H1856" t="str">
            <v>العربية السورية</v>
          </cell>
          <cell r="I1856" t="str">
            <v>الثالثة</v>
          </cell>
          <cell r="J1856" t="str">
            <v>أدبي</v>
          </cell>
          <cell r="K1856" t="str">
            <v/>
          </cell>
          <cell r="Q1856" t="str">
            <v/>
          </cell>
          <cell r="R1856" t="str">
            <v>hgaeth mhanna</v>
          </cell>
          <cell r="S1856" t="str">
            <v>eily</v>
          </cell>
          <cell r="T1856" t="str">
            <v>hind</v>
          </cell>
          <cell r="U1856" t="str">
            <v>damascus</v>
          </cell>
          <cell r="V1856" t="str">
            <v/>
          </cell>
          <cell r="W1856" t="str">
            <v/>
          </cell>
          <cell r="X1856" t="str">
            <v/>
          </cell>
          <cell r="Y1856" t="str">
            <v/>
          </cell>
          <cell r="Z1856" t="str">
            <v/>
          </cell>
          <cell r="AA1856" t="str">
            <v/>
          </cell>
          <cell r="AB1856" t="str">
            <v/>
          </cell>
          <cell r="AC1856" t="str">
            <v/>
          </cell>
        </row>
        <row r="1857">
          <cell r="A1857">
            <v>525131</v>
          </cell>
          <cell r="B1857" t="str">
            <v>غيداء الطحان</v>
          </cell>
          <cell r="C1857" t="str">
            <v>عارف</v>
          </cell>
          <cell r="D1857" t="str">
            <v>فيحاء</v>
          </cell>
          <cell r="E1857" t="str">
            <v>أنثى</v>
          </cell>
          <cell r="F1857" t="str">
            <v>التل</v>
          </cell>
          <cell r="G1857">
            <v>34943</v>
          </cell>
          <cell r="H1857" t="str">
            <v>العربية السورية</v>
          </cell>
          <cell r="I1857" t="str">
            <v>الثالثة</v>
          </cell>
          <cell r="J1857" t="str">
            <v>أدبي</v>
          </cell>
          <cell r="K1857">
            <v>2013</v>
          </cell>
          <cell r="Q1857" t="str">
            <v/>
          </cell>
          <cell r="R1857" t="str">
            <v>Gedaa Altahan</v>
          </cell>
          <cell r="S1857" t="str">
            <v>Aref</v>
          </cell>
          <cell r="T1857" t="str">
            <v>Fehaa</v>
          </cell>
          <cell r="U1857" t="str">
            <v>AlTal</v>
          </cell>
          <cell r="V1857" t="str">
            <v/>
          </cell>
          <cell r="W1857" t="str">
            <v/>
          </cell>
          <cell r="X1857" t="str">
            <v/>
          </cell>
          <cell r="Y1857" t="str">
            <v/>
          </cell>
          <cell r="Z1857" t="str">
            <v/>
          </cell>
          <cell r="AA1857" t="str">
            <v/>
          </cell>
          <cell r="AB1857" t="str">
            <v/>
          </cell>
          <cell r="AC1857" t="str">
            <v/>
          </cell>
        </row>
        <row r="1858">
          <cell r="A1858">
            <v>525132</v>
          </cell>
          <cell r="B1858" t="str">
            <v>غيداء خصي</v>
          </cell>
          <cell r="C1858" t="str">
            <v>حسين</v>
          </cell>
          <cell r="D1858" t="str">
            <v>نوال</v>
          </cell>
          <cell r="E1858" t="str">
            <v>أنثى</v>
          </cell>
          <cell r="F1858" t="str">
            <v>الضمير</v>
          </cell>
          <cell r="G1858">
            <v>35958</v>
          </cell>
          <cell r="H1858" t="str">
            <v>العربية السورية</v>
          </cell>
          <cell r="I1858" t="str">
            <v>الرابعة</v>
          </cell>
          <cell r="J1858" t="str">
            <v>أدبي</v>
          </cell>
          <cell r="K1858">
            <v>2016</v>
          </cell>
          <cell r="Q1858" t="str">
            <v/>
          </cell>
          <cell r="R1858" t="str">
            <v>Gedaa Khase</v>
          </cell>
          <cell r="S1858" t="str">
            <v>Hasen</v>
          </cell>
          <cell r="T1858" t="str">
            <v>Nawal</v>
          </cell>
          <cell r="U1858" t="str">
            <v>Damascus</v>
          </cell>
          <cell r="V1858" t="str">
            <v/>
          </cell>
          <cell r="W1858" t="str">
            <v/>
          </cell>
          <cell r="X1858" t="str">
            <v/>
          </cell>
          <cell r="Y1858" t="str">
            <v/>
          </cell>
          <cell r="Z1858" t="str">
            <v/>
          </cell>
          <cell r="AA1858" t="str">
            <v/>
          </cell>
          <cell r="AB1858" t="str">
            <v/>
          </cell>
          <cell r="AC1858" t="str">
            <v/>
          </cell>
        </row>
        <row r="1859">
          <cell r="A1859">
            <v>525135</v>
          </cell>
          <cell r="B1859" t="str">
            <v>فاتن حمد</v>
          </cell>
          <cell r="C1859" t="str">
            <v>احمد</v>
          </cell>
          <cell r="D1859" t="str">
            <v>عيده</v>
          </cell>
          <cell r="E1859" t="str">
            <v>أنثى</v>
          </cell>
          <cell r="F1859" t="str">
            <v>عين الشمس</v>
          </cell>
          <cell r="G1859">
            <v>30091</v>
          </cell>
          <cell r="H1859" t="str">
            <v>العربية السورية</v>
          </cell>
          <cell r="I1859" t="str">
            <v>الرابعة</v>
          </cell>
          <cell r="J1859" t="str">
            <v>علمي</v>
          </cell>
          <cell r="Q1859" t="str">
            <v/>
          </cell>
          <cell r="R1859" t="str">
            <v>FATEN HAMAD</v>
          </cell>
          <cell r="S1859" t="str">
            <v>AHMAD</v>
          </cell>
          <cell r="T1859" t="str">
            <v>AIDA</v>
          </cell>
          <cell r="U1859" t="str">
            <v>HAMA</v>
          </cell>
          <cell r="V1859" t="str">
            <v/>
          </cell>
          <cell r="W1859" t="str">
            <v/>
          </cell>
          <cell r="X1859" t="str">
            <v/>
          </cell>
          <cell r="Y1859" t="str">
            <v/>
          </cell>
          <cell r="Z1859" t="str">
            <v/>
          </cell>
          <cell r="AA1859" t="str">
            <v/>
          </cell>
          <cell r="AB1859" t="str">
            <v/>
          </cell>
          <cell r="AC1859" t="str">
            <v/>
          </cell>
        </row>
        <row r="1860">
          <cell r="A1860">
            <v>525136</v>
          </cell>
          <cell r="B1860" t="str">
            <v>فاتن شروف</v>
          </cell>
          <cell r="C1860" t="str">
            <v>راضي</v>
          </cell>
          <cell r="D1860" t="str">
            <v>هنا</v>
          </cell>
          <cell r="E1860" t="str">
            <v>أنثى</v>
          </cell>
          <cell r="F1860" t="str">
            <v>السويداء</v>
          </cell>
          <cell r="G1860">
            <v>31261</v>
          </cell>
          <cell r="H1860" t="str">
            <v>العربية السورية</v>
          </cell>
          <cell r="I1860" t="str">
            <v>الرابعة</v>
          </cell>
          <cell r="J1860" t="str">
            <v>فنون نسوية</v>
          </cell>
          <cell r="L1860" t="str">
            <v>السويداء</v>
          </cell>
          <cell r="Q1860" t="str">
            <v/>
          </cell>
          <cell r="R1860" t="str">
            <v>faten sharrouf</v>
          </cell>
          <cell r="S1860" t="str">
            <v>radi</v>
          </cell>
          <cell r="T1860" t="str">
            <v>hana</v>
          </cell>
          <cell r="U1860" t="str">
            <v>swaida</v>
          </cell>
          <cell r="V1860" t="str">
            <v/>
          </cell>
          <cell r="W1860" t="str">
            <v/>
          </cell>
          <cell r="X1860" t="str">
            <v/>
          </cell>
          <cell r="Y1860" t="str">
            <v/>
          </cell>
          <cell r="Z1860" t="str">
            <v/>
          </cell>
          <cell r="AA1860" t="str">
            <v/>
          </cell>
          <cell r="AB1860" t="str">
            <v/>
          </cell>
          <cell r="AC1860" t="str">
            <v/>
          </cell>
        </row>
        <row r="1861">
          <cell r="A1861">
            <v>525139</v>
          </cell>
          <cell r="B1861" t="str">
            <v>فاتن كهموز</v>
          </cell>
          <cell r="C1861" t="str">
            <v>محمد</v>
          </cell>
          <cell r="D1861" t="str">
            <v>فاطمه</v>
          </cell>
          <cell r="E1861" t="str">
            <v>أنثى</v>
          </cell>
          <cell r="F1861" t="str">
            <v>دمشق</v>
          </cell>
          <cell r="G1861">
            <v>29469</v>
          </cell>
          <cell r="H1861" t="str">
            <v>العربية السورية</v>
          </cell>
          <cell r="I1861" t="str">
            <v>الرابعة</v>
          </cell>
          <cell r="J1861" t="str">
            <v>فنون نسوية</v>
          </cell>
          <cell r="K1861" t="str">
            <v/>
          </cell>
          <cell r="Q1861" t="str">
            <v/>
          </cell>
          <cell r="R1861" t="str">
            <v>FATEN KAHMOUZ</v>
          </cell>
          <cell r="S1861" t="str">
            <v>MOHAMMAD</v>
          </cell>
          <cell r="T1861" t="str">
            <v>FATIMA</v>
          </cell>
          <cell r="U1861" t="str">
            <v>DAMASCUS</v>
          </cell>
          <cell r="V1861" t="str">
            <v/>
          </cell>
          <cell r="W1861" t="str">
            <v/>
          </cell>
          <cell r="X1861" t="str">
            <v/>
          </cell>
          <cell r="Y1861" t="str">
            <v/>
          </cell>
          <cell r="Z1861" t="str">
            <v/>
          </cell>
          <cell r="AA1861" t="str">
            <v/>
          </cell>
          <cell r="AB1861" t="str">
            <v/>
          </cell>
          <cell r="AC1861" t="str">
            <v/>
          </cell>
        </row>
        <row r="1862">
          <cell r="A1862">
            <v>525140</v>
          </cell>
          <cell r="B1862" t="str">
            <v>فاديا مطر</v>
          </cell>
          <cell r="C1862" t="str">
            <v>علي</v>
          </cell>
          <cell r="D1862" t="str">
            <v>فهميه</v>
          </cell>
          <cell r="E1862" t="str">
            <v>أنثى</v>
          </cell>
          <cell r="F1862" t="str">
            <v>البستان</v>
          </cell>
          <cell r="G1862">
            <v>29164</v>
          </cell>
          <cell r="H1862" t="str">
            <v>العربية السورية</v>
          </cell>
          <cell r="I1862" t="str">
            <v>الثانية</v>
          </cell>
          <cell r="J1862" t="str">
            <v>فنون نسوية</v>
          </cell>
          <cell r="K1862">
            <v>1998</v>
          </cell>
          <cell r="Q1862" t="str">
            <v/>
          </cell>
          <cell r="R1862" t="str">
            <v>FADIA MATER</v>
          </cell>
          <cell r="S1862" t="str">
            <v>ALI</v>
          </cell>
          <cell r="T1862" t="str">
            <v>SHMIEHA</v>
          </cell>
          <cell r="U1862" t="str">
            <v>DAMASCUS</v>
          </cell>
          <cell r="V1862" t="str">
            <v/>
          </cell>
          <cell r="W1862" t="str">
            <v/>
          </cell>
          <cell r="X1862" t="str">
            <v/>
          </cell>
          <cell r="Y1862" t="str">
            <v/>
          </cell>
          <cell r="Z1862" t="str">
            <v/>
          </cell>
          <cell r="AA1862" t="str">
            <v/>
          </cell>
          <cell r="AB1862" t="str">
            <v/>
          </cell>
          <cell r="AC1862" t="str">
            <v/>
          </cell>
        </row>
        <row r="1863">
          <cell r="A1863">
            <v>525141</v>
          </cell>
          <cell r="B1863" t="str">
            <v>فاديه النزال</v>
          </cell>
          <cell r="C1863" t="str">
            <v>أيوب</v>
          </cell>
          <cell r="D1863" t="str">
            <v>رفقه</v>
          </cell>
          <cell r="E1863" t="str">
            <v>أنثى</v>
          </cell>
          <cell r="F1863" t="str">
            <v>طرابلس</v>
          </cell>
          <cell r="G1863">
            <v>30156</v>
          </cell>
          <cell r="H1863" t="str">
            <v>العربية السورية</v>
          </cell>
          <cell r="I1863" t="str">
            <v>الثالثة</v>
          </cell>
          <cell r="J1863" t="str">
            <v>علمي</v>
          </cell>
          <cell r="L1863" t="str">
            <v>السويداء</v>
          </cell>
          <cell r="Q1863" t="str">
            <v/>
          </cell>
          <cell r="R1863" t="str">
            <v>FADIA ALNAZAL</v>
          </cell>
          <cell r="S1863" t="str">
            <v>AYOB</v>
          </cell>
          <cell r="T1863" t="str">
            <v>REFQA</v>
          </cell>
          <cell r="U1863" t="str">
            <v>DAMASCUS</v>
          </cell>
          <cell r="V1863" t="str">
            <v/>
          </cell>
          <cell r="W1863" t="str">
            <v/>
          </cell>
          <cell r="X1863" t="str">
            <v/>
          </cell>
          <cell r="Y1863" t="str">
            <v/>
          </cell>
          <cell r="Z1863" t="str">
            <v/>
          </cell>
          <cell r="AA1863" t="str">
            <v/>
          </cell>
          <cell r="AB1863" t="str">
            <v/>
          </cell>
          <cell r="AC1863" t="str">
            <v/>
          </cell>
        </row>
        <row r="1864">
          <cell r="A1864">
            <v>525142</v>
          </cell>
          <cell r="B1864" t="str">
            <v>فاديه عباس</v>
          </cell>
          <cell r="C1864" t="str">
            <v>كمال</v>
          </cell>
          <cell r="D1864" t="str">
            <v>خديجه</v>
          </cell>
          <cell r="E1864" t="str">
            <v/>
          </cell>
          <cell r="F1864" t="str">
            <v/>
          </cell>
          <cell r="G1864" t="str">
            <v/>
          </cell>
          <cell r="I1864" t="str">
            <v>الثالثة</v>
          </cell>
          <cell r="K1864" t="str">
            <v/>
          </cell>
          <cell r="L1864" t="str">
            <v/>
          </cell>
          <cell r="M1864" t="str">
            <v/>
          </cell>
          <cell r="Q1864" t="str">
            <v/>
          </cell>
          <cell r="R1864" t="str">
            <v/>
          </cell>
          <cell r="S1864" t="str">
            <v/>
          </cell>
          <cell r="T1864" t="str">
            <v/>
          </cell>
          <cell r="U1864" t="str">
            <v/>
          </cell>
          <cell r="V1864" t="str">
            <v/>
          </cell>
          <cell r="W1864" t="str">
            <v/>
          </cell>
          <cell r="X1864" t="str">
            <v/>
          </cell>
          <cell r="Y1864" t="str">
            <v/>
          </cell>
          <cell r="Z1864" t="str">
            <v/>
          </cell>
          <cell r="AA1864" t="str">
            <v/>
          </cell>
          <cell r="AB1864" t="str">
            <v>م</v>
          </cell>
          <cell r="AC1864" t="str">
            <v/>
          </cell>
        </row>
        <row r="1865">
          <cell r="A1865">
            <v>525143</v>
          </cell>
          <cell r="B1865" t="str">
            <v>فاطمة الخلف</v>
          </cell>
          <cell r="C1865" t="str">
            <v>وليد</v>
          </cell>
          <cell r="D1865" t="str">
            <v>غازيه</v>
          </cell>
          <cell r="E1865" t="str">
            <v>أنثى</v>
          </cell>
          <cell r="F1865" t="str">
            <v>البصيرة</v>
          </cell>
          <cell r="G1865" t="str">
            <v>1/1/1994</v>
          </cell>
          <cell r="H1865" t="str">
            <v>العربية السورية</v>
          </cell>
          <cell r="I1865" t="str">
            <v>الثانية</v>
          </cell>
          <cell r="J1865" t="str">
            <v>أدبي</v>
          </cell>
          <cell r="K1865" t="str">
            <v>2012</v>
          </cell>
          <cell r="L1865" t="str">
            <v>دير الزور</v>
          </cell>
          <cell r="Q1865" t="str">
            <v/>
          </cell>
          <cell r="R1865" t="str">
            <v>Faema Khalf</v>
          </cell>
          <cell r="S1865" t="str">
            <v>Waled</v>
          </cell>
          <cell r="T1865" t="str">
            <v>Gazea</v>
          </cell>
          <cell r="U1865" t="str">
            <v>Albasera</v>
          </cell>
          <cell r="V1865" t="str">
            <v/>
          </cell>
          <cell r="W1865" t="str">
            <v/>
          </cell>
          <cell r="X1865" t="str">
            <v/>
          </cell>
          <cell r="Y1865" t="str">
            <v/>
          </cell>
          <cell r="Z1865" t="str">
            <v/>
          </cell>
          <cell r="AA1865" t="str">
            <v/>
          </cell>
          <cell r="AB1865" t="str">
            <v/>
          </cell>
          <cell r="AC1865" t="str">
            <v/>
          </cell>
        </row>
        <row r="1866">
          <cell r="A1866">
            <v>525144</v>
          </cell>
          <cell r="B1866" t="str">
            <v>فاطمة السلوم</v>
          </cell>
          <cell r="C1866" t="str">
            <v>هيثم</v>
          </cell>
          <cell r="D1866" t="str">
            <v>عدله</v>
          </cell>
          <cell r="E1866" t="str">
            <v>أنثى</v>
          </cell>
          <cell r="F1866" t="str">
            <v>كفرشمس</v>
          </cell>
          <cell r="G1866" t="str">
            <v>1/2/1999</v>
          </cell>
          <cell r="H1866" t="str">
            <v>العربية السورية</v>
          </cell>
          <cell r="I1866" t="str">
            <v>الثانية</v>
          </cell>
          <cell r="J1866" t="str">
            <v>أدبي</v>
          </cell>
          <cell r="K1866" t="str">
            <v>2017</v>
          </cell>
          <cell r="L1866" t="str">
            <v>درعا</v>
          </cell>
          <cell r="Q1866" t="str">
            <v/>
          </cell>
          <cell r="R1866" t="str">
            <v>Fatema Al Salom</v>
          </cell>
          <cell r="S1866" t="str">
            <v>Hatham</v>
          </cell>
          <cell r="T1866" t="str">
            <v>Adla</v>
          </cell>
          <cell r="U1866" t="str">
            <v>Kafa Shams</v>
          </cell>
          <cell r="V1866" t="str">
            <v/>
          </cell>
          <cell r="W1866" t="str">
            <v/>
          </cell>
          <cell r="X1866" t="str">
            <v/>
          </cell>
          <cell r="Y1866" t="str">
            <v/>
          </cell>
          <cell r="Z1866" t="str">
            <v/>
          </cell>
          <cell r="AA1866" t="str">
            <v/>
          </cell>
          <cell r="AB1866" t="str">
            <v/>
          </cell>
          <cell r="AC1866" t="str">
            <v/>
          </cell>
        </row>
        <row r="1867">
          <cell r="A1867">
            <v>525146</v>
          </cell>
          <cell r="B1867" t="str">
            <v>فاطمة العلي</v>
          </cell>
          <cell r="C1867" t="str">
            <v>خليل</v>
          </cell>
          <cell r="D1867" t="str">
            <v>فضيلة</v>
          </cell>
          <cell r="E1867" t="str">
            <v>أنثى</v>
          </cell>
          <cell r="F1867" t="str">
            <v>الكويت</v>
          </cell>
          <cell r="G1867">
            <v>32516</v>
          </cell>
          <cell r="H1867" t="str">
            <v>العربية السورية</v>
          </cell>
          <cell r="I1867" t="str">
            <v>الثالثة</v>
          </cell>
          <cell r="J1867" t="str">
            <v>أدبي</v>
          </cell>
          <cell r="K1867" t="str">
            <v/>
          </cell>
          <cell r="Q1867" t="str">
            <v/>
          </cell>
          <cell r="R1867" t="str">
            <v>FATIMA ALALI</v>
          </cell>
          <cell r="S1867" t="str">
            <v>KHALIL</v>
          </cell>
          <cell r="T1867" t="str">
            <v>FADILA</v>
          </cell>
          <cell r="U1867" t="str">
            <v>KWAIT</v>
          </cell>
          <cell r="V1867" t="str">
            <v/>
          </cell>
          <cell r="W1867" t="str">
            <v/>
          </cell>
          <cell r="X1867" t="str">
            <v/>
          </cell>
          <cell r="Y1867" t="str">
            <v/>
          </cell>
          <cell r="Z1867" t="str">
            <v/>
          </cell>
          <cell r="AA1867" t="str">
            <v/>
          </cell>
          <cell r="AB1867" t="str">
            <v/>
          </cell>
          <cell r="AC1867" t="str">
            <v/>
          </cell>
        </row>
        <row r="1868">
          <cell r="A1868">
            <v>525147</v>
          </cell>
          <cell r="B1868" t="str">
            <v>فاطمة المطلق</v>
          </cell>
          <cell r="C1868" t="str">
            <v>مالك</v>
          </cell>
          <cell r="D1868" t="str">
            <v>ايمان</v>
          </cell>
          <cell r="E1868" t="str">
            <v>أنثى</v>
          </cell>
          <cell r="F1868" t="str">
            <v>شللخ</v>
          </cell>
          <cell r="G1868">
            <v>35796</v>
          </cell>
          <cell r="H1868" t="str">
            <v>العربية السورية</v>
          </cell>
          <cell r="I1868" t="str">
            <v>الرابعة</v>
          </cell>
          <cell r="J1868" t="str">
            <v>علمي</v>
          </cell>
          <cell r="L1868" t="str">
            <v>إدلب</v>
          </cell>
          <cell r="Q1868" t="str">
            <v/>
          </cell>
          <cell r="R1868" t="str">
            <v>FATIMA ALMETLAK</v>
          </cell>
          <cell r="S1868" t="str">
            <v>MALEK</v>
          </cell>
          <cell r="T1868" t="str">
            <v>EMAN</v>
          </cell>
          <cell r="U1868" t="str">
            <v>SHLLKH</v>
          </cell>
          <cell r="V1868" t="str">
            <v/>
          </cell>
          <cell r="W1868" t="str">
            <v/>
          </cell>
          <cell r="X1868" t="str">
            <v/>
          </cell>
          <cell r="Y1868" t="str">
            <v/>
          </cell>
          <cell r="Z1868" t="str">
            <v/>
          </cell>
          <cell r="AA1868" t="str">
            <v/>
          </cell>
          <cell r="AB1868" t="str">
            <v/>
          </cell>
          <cell r="AC1868" t="str">
            <v/>
          </cell>
        </row>
        <row r="1869">
          <cell r="A1869">
            <v>525150</v>
          </cell>
          <cell r="B1869" t="str">
            <v>فاطمة ملحم</v>
          </cell>
          <cell r="C1869" t="str">
            <v>محمد</v>
          </cell>
          <cell r="D1869" t="str">
            <v>رغدة</v>
          </cell>
          <cell r="E1869" t="str">
            <v>أنثى</v>
          </cell>
          <cell r="F1869" t="str">
            <v xml:space="preserve">يرموك </v>
          </cell>
          <cell r="G1869">
            <v>34984</v>
          </cell>
          <cell r="H1869" t="str">
            <v>الفلسطينية السورية</v>
          </cell>
          <cell r="I1869" t="str">
            <v>الثالثة</v>
          </cell>
          <cell r="J1869" t="str">
            <v>علمي</v>
          </cell>
          <cell r="K1869">
            <v>2014</v>
          </cell>
          <cell r="L1869" t="str">
            <v>ريف دمشق</v>
          </cell>
          <cell r="Q1869" t="str">
            <v/>
          </cell>
          <cell r="R1869" t="str">
            <v xml:space="preserve">fatima molhem </v>
          </cell>
          <cell r="S1869" t="str">
            <v xml:space="preserve">mohamaad </v>
          </cell>
          <cell r="T1869" t="str">
            <v>raghda</v>
          </cell>
          <cell r="U1869" t="str">
            <v>yarmook</v>
          </cell>
          <cell r="V1869" t="str">
            <v/>
          </cell>
          <cell r="W1869" t="str">
            <v/>
          </cell>
          <cell r="X1869" t="str">
            <v/>
          </cell>
          <cell r="Y1869" t="str">
            <v/>
          </cell>
          <cell r="Z1869" t="str">
            <v/>
          </cell>
          <cell r="AA1869" t="str">
            <v/>
          </cell>
          <cell r="AB1869" t="str">
            <v/>
          </cell>
          <cell r="AC1869" t="str">
            <v/>
          </cell>
        </row>
        <row r="1870">
          <cell r="A1870">
            <v>525154</v>
          </cell>
          <cell r="B1870" t="str">
            <v>فاطمه الاحمد</v>
          </cell>
          <cell r="C1870" t="str">
            <v>فيصل</v>
          </cell>
          <cell r="D1870" t="str">
            <v>عائشه</v>
          </cell>
          <cell r="E1870" t="str">
            <v>أنثى</v>
          </cell>
          <cell r="F1870" t="str">
            <v xml:space="preserve">دمشق </v>
          </cell>
          <cell r="G1870">
            <v>34326</v>
          </cell>
          <cell r="H1870" t="str">
            <v>العربية السورية</v>
          </cell>
          <cell r="I1870" t="str">
            <v>الرابعة</v>
          </cell>
          <cell r="J1870" t="str">
            <v>علمي</v>
          </cell>
          <cell r="L1870" t="str">
            <v>القنيطرة</v>
          </cell>
          <cell r="Q1870" t="str">
            <v/>
          </cell>
          <cell r="R1870" t="str">
            <v>fatema alahmad</v>
          </cell>
          <cell r="S1870" t="str">
            <v>faisal</v>
          </cell>
          <cell r="T1870" t="str">
            <v>aisha</v>
          </cell>
          <cell r="U1870" t="str">
            <v>damascus</v>
          </cell>
          <cell r="V1870" t="str">
            <v/>
          </cell>
          <cell r="W1870" t="str">
            <v/>
          </cell>
          <cell r="X1870" t="str">
            <v/>
          </cell>
          <cell r="Y1870" t="str">
            <v/>
          </cell>
          <cell r="Z1870" t="str">
            <v/>
          </cell>
          <cell r="AA1870" t="str">
            <v/>
          </cell>
          <cell r="AB1870" t="str">
            <v/>
          </cell>
          <cell r="AC1870" t="str">
            <v/>
          </cell>
        </row>
        <row r="1871">
          <cell r="A1871">
            <v>525156</v>
          </cell>
          <cell r="B1871" t="str">
            <v>فاطمه المبارك</v>
          </cell>
          <cell r="C1871" t="str">
            <v>محمدامين</v>
          </cell>
          <cell r="D1871" t="str">
            <v>رويدا</v>
          </cell>
          <cell r="E1871" t="str">
            <v>أنثى</v>
          </cell>
          <cell r="F1871" t="str">
            <v>جاسم</v>
          </cell>
          <cell r="G1871">
            <v>34700</v>
          </cell>
          <cell r="H1871" t="str">
            <v>العربية السورية</v>
          </cell>
          <cell r="I1871" t="str">
            <v>الرابعة</v>
          </cell>
          <cell r="J1871" t="str">
            <v>أدبي</v>
          </cell>
          <cell r="K1871" t="str">
            <v/>
          </cell>
          <cell r="Q1871" t="str">
            <v/>
          </cell>
          <cell r="R1871" t="str">
            <v>fatema almobarak</v>
          </cell>
          <cell r="S1871" t="str">
            <v>mohammad ameen</v>
          </cell>
          <cell r="T1871" t="str">
            <v>rwaeda</v>
          </cell>
          <cell r="U1871" t="str">
            <v>jasem</v>
          </cell>
          <cell r="V1871" t="str">
            <v/>
          </cell>
          <cell r="W1871" t="str">
            <v/>
          </cell>
          <cell r="X1871" t="str">
            <v/>
          </cell>
          <cell r="Y1871" t="str">
            <v/>
          </cell>
          <cell r="Z1871" t="str">
            <v/>
          </cell>
          <cell r="AA1871" t="str">
            <v/>
          </cell>
          <cell r="AB1871" t="str">
            <v/>
          </cell>
          <cell r="AC1871" t="str">
            <v/>
          </cell>
        </row>
        <row r="1872">
          <cell r="A1872">
            <v>525157</v>
          </cell>
          <cell r="B1872" t="str">
            <v>فاطمه النوري</v>
          </cell>
          <cell r="C1872" t="str">
            <v>نبيل</v>
          </cell>
          <cell r="D1872" t="str">
            <v>هاديه</v>
          </cell>
          <cell r="E1872" t="str">
            <v>أنثى</v>
          </cell>
          <cell r="F1872" t="str">
            <v>غزلانيه</v>
          </cell>
          <cell r="G1872">
            <v>36043</v>
          </cell>
          <cell r="H1872" t="str">
            <v>العربية السورية</v>
          </cell>
          <cell r="I1872" t="str">
            <v>الرابعة حديث</v>
          </cell>
          <cell r="J1872" t="str">
            <v>علمي</v>
          </cell>
          <cell r="Q1872" t="str">
            <v/>
          </cell>
          <cell r="R1872" t="str">
            <v>FATIMA ALNOURI</v>
          </cell>
          <cell r="S1872" t="str">
            <v>NABIL</v>
          </cell>
          <cell r="T1872" t="str">
            <v>HADIA</v>
          </cell>
          <cell r="U1872" t="str">
            <v>DAMASCUS SUBURA</v>
          </cell>
          <cell r="V1872" t="str">
            <v/>
          </cell>
          <cell r="W1872" t="str">
            <v/>
          </cell>
          <cell r="X1872" t="str">
            <v/>
          </cell>
          <cell r="Y1872" t="str">
            <v/>
          </cell>
          <cell r="Z1872" t="str">
            <v/>
          </cell>
          <cell r="AA1872" t="str">
            <v/>
          </cell>
          <cell r="AB1872" t="str">
            <v/>
          </cell>
          <cell r="AC1872" t="str">
            <v/>
          </cell>
        </row>
        <row r="1873">
          <cell r="A1873">
            <v>525160</v>
          </cell>
          <cell r="B1873" t="str">
            <v>فاطمه حيدر</v>
          </cell>
          <cell r="C1873" t="str">
            <v>ممدوح</v>
          </cell>
          <cell r="D1873" t="str">
            <v>زكيه</v>
          </cell>
          <cell r="E1873" t="str">
            <v>أنثى</v>
          </cell>
          <cell r="F1873" t="str">
            <v>يبرود</v>
          </cell>
          <cell r="G1873">
            <v>34755</v>
          </cell>
          <cell r="H1873" t="str">
            <v>العربية السورية</v>
          </cell>
          <cell r="I1873" t="str">
            <v>الثالثة</v>
          </cell>
          <cell r="J1873" t="str">
            <v>علمي</v>
          </cell>
          <cell r="K1873" t="str">
            <v/>
          </cell>
          <cell r="Q1873" t="str">
            <v/>
          </cell>
          <cell r="R1873" t="str">
            <v>FATIMH HIDAR</v>
          </cell>
          <cell r="S1873" t="str">
            <v>MAMDWUH</v>
          </cell>
          <cell r="T1873" t="str">
            <v>ZAKIH</v>
          </cell>
          <cell r="U1873" t="str">
            <v>DAMAS SUBURB</v>
          </cell>
          <cell r="V1873" t="str">
            <v/>
          </cell>
          <cell r="W1873" t="str">
            <v/>
          </cell>
          <cell r="X1873" t="str">
            <v/>
          </cell>
          <cell r="Y1873" t="str">
            <v/>
          </cell>
          <cell r="Z1873" t="str">
            <v/>
          </cell>
          <cell r="AA1873" t="str">
            <v/>
          </cell>
          <cell r="AB1873" t="str">
            <v/>
          </cell>
          <cell r="AC1873" t="str">
            <v/>
          </cell>
        </row>
        <row r="1874">
          <cell r="A1874">
            <v>525162</v>
          </cell>
          <cell r="B1874" t="str">
            <v>فاطمه ريحان</v>
          </cell>
          <cell r="C1874" t="str">
            <v>نذير</v>
          </cell>
          <cell r="D1874" t="str">
            <v>عطاف</v>
          </cell>
          <cell r="E1874" t="str">
            <v>أنثى</v>
          </cell>
          <cell r="F1874" t="str">
            <v>عربين</v>
          </cell>
          <cell r="G1874" t="str">
            <v>5/25/1996</v>
          </cell>
          <cell r="H1874" t="str">
            <v>العربية السورية</v>
          </cell>
          <cell r="I1874" t="str">
            <v>الثالثة</v>
          </cell>
          <cell r="J1874" t="str">
            <v>علمي</v>
          </cell>
          <cell r="K1874" t="str">
            <v>2014</v>
          </cell>
          <cell r="Q1874" t="str">
            <v/>
          </cell>
          <cell r="R1874" t="str">
            <v>FATEMA REHAN</v>
          </cell>
          <cell r="S1874" t="str">
            <v>NAZIR</v>
          </cell>
          <cell r="T1874" t="str">
            <v>ETTAF</v>
          </cell>
          <cell r="U1874" t="str">
            <v>DAMAS SUBURB</v>
          </cell>
          <cell r="V1874" t="str">
            <v/>
          </cell>
          <cell r="W1874" t="str">
            <v/>
          </cell>
          <cell r="X1874" t="str">
            <v/>
          </cell>
          <cell r="Y1874" t="str">
            <v/>
          </cell>
          <cell r="Z1874" t="str">
            <v/>
          </cell>
          <cell r="AA1874" t="str">
            <v/>
          </cell>
          <cell r="AB1874" t="str">
            <v/>
          </cell>
          <cell r="AC1874" t="str">
            <v/>
          </cell>
        </row>
        <row r="1875">
          <cell r="A1875">
            <v>525163</v>
          </cell>
          <cell r="B1875" t="str">
            <v>فاطمه سنوبر</v>
          </cell>
          <cell r="C1875" t="str">
            <v>علي</v>
          </cell>
          <cell r="D1875" t="str">
            <v>قمر</v>
          </cell>
          <cell r="E1875" t="str">
            <v>أنثى</v>
          </cell>
          <cell r="F1875" t="str">
            <v>جديدة الوادي</v>
          </cell>
          <cell r="G1875">
            <v>35827</v>
          </cell>
          <cell r="H1875" t="str">
            <v>العربية السورية</v>
          </cell>
          <cell r="I1875" t="str">
            <v>الرابعة</v>
          </cell>
          <cell r="J1875" t="str">
            <v>علمي</v>
          </cell>
          <cell r="K1875">
            <v>2015</v>
          </cell>
          <cell r="Q1875" t="str">
            <v/>
          </cell>
          <cell r="R1875" t="str">
            <v>FATEMA SNOBAR</v>
          </cell>
          <cell r="S1875" t="str">
            <v>ALI</v>
          </cell>
          <cell r="T1875" t="str">
            <v>KAMAR</v>
          </cell>
          <cell r="U1875" t="str">
            <v>DAMASCUS SUBURB</v>
          </cell>
          <cell r="V1875" t="str">
            <v/>
          </cell>
          <cell r="W1875" t="str">
            <v/>
          </cell>
          <cell r="X1875" t="str">
            <v/>
          </cell>
          <cell r="Y1875" t="str">
            <v/>
          </cell>
          <cell r="Z1875" t="str">
            <v/>
          </cell>
          <cell r="AA1875" t="str">
            <v/>
          </cell>
          <cell r="AB1875" t="str">
            <v/>
          </cell>
          <cell r="AC1875" t="str">
            <v/>
          </cell>
        </row>
        <row r="1876">
          <cell r="A1876">
            <v>525167</v>
          </cell>
          <cell r="B1876" t="str">
            <v>فايزه العبد</v>
          </cell>
          <cell r="C1876" t="str">
            <v>يوسف</v>
          </cell>
          <cell r="D1876" t="str">
            <v>مريم</v>
          </cell>
          <cell r="E1876" t="str">
            <v>أنثى</v>
          </cell>
          <cell r="F1876" t="str">
            <v>دمشق</v>
          </cell>
          <cell r="G1876">
            <v>35796</v>
          </cell>
          <cell r="H1876" t="str">
            <v>العربية السورية</v>
          </cell>
          <cell r="I1876" t="str">
            <v>الثالثة</v>
          </cell>
          <cell r="J1876" t="str">
            <v>علمي</v>
          </cell>
          <cell r="Q1876" t="str">
            <v/>
          </cell>
          <cell r="R1876" t="str">
            <v>FAYZA ALABED</v>
          </cell>
          <cell r="S1876" t="str">
            <v>YOUSSEF</v>
          </cell>
          <cell r="T1876" t="str">
            <v>MARIAM</v>
          </cell>
          <cell r="U1876" t="str">
            <v>DAMASCUS</v>
          </cell>
          <cell r="V1876" t="str">
            <v/>
          </cell>
          <cell r="W1876" t="str">
            <v/>
          </cell>
          <cell r="X1876" t="str">
            <v/>
          </cell>
          <cell r="Y1876" t="str">
            <v/>
          </cell>
          <cell r="Z1876" t="str">
            <v/>
          </cell>
          <cell r="AA1876" t="str">
            <v/>
          </cell>
          <cell r="AB1876" t="str">
            <v/>
          </cell>
          <cell r="AC1876" t="str">
            <v/>
          </cell>
        </row>
        <row r="1877">
          <cell r="A1877">
            <v>525169</v>
          </cell>
          <cell r="B1877" t="str">
            <v>فتون قزيز</v>
          </cell>
          <cell r="C1877" t="str">
            <v>سمير</v>
          </cell>
          <cell r="D1877" t="str">
            <v>منا</v>
          </cell>
          <cell r="E1877" t="str">
            <v>أنثى</v>
          </cell>
          <cell r="F1877" t="str">
            <v>دمشق</v>
          </cell>
          <cell r="G1877">
            <v>31177</v>
          </cell>
          <cell r="H1877" t="str">
            <v>العربية السورية</v>
          </cell>
          <cell r="I1877" t="str">
            <v>الرابعة</v>
          </cell>
          <cell r="J1877" t="str">
            <v>أدبي</v>
          </cell>
          <cell r="K1877" t="str">
            <v/>
          </cell>
          <cell r="Q1877" t="str">
            <v/>
          </cell>
          <cell r="R1877" t="str">
            <v>FOUTOUN KZEIZ</v>
          </cell>
          <cell r="S1877" t="str">
            <v>SAMEER</v>
          </cell>
          <cell r="T1877" t="str">
            <v>MOUNA</v>
          </cell>
          <cell r="U1877" t="str">
            <v>DAMASCUS</v>
          </cell>
          <cell r="V1877" t="str">
            <v/>
          </cell>
          <cell r="W1877" t="str">
            <v/>
          </cell>
          <cell r="X1877" t="str">
            <v/>
          </cell>
          <cell r="Y1877" t="str">
            <v/>
          </cell>
          <cell r="Z1877" t="str">
            <v/>
          </cell>
          <cell r="AA1877" t="str">
            <v/>
          </cell>
          <cell r="AB1877" t="str">
            <v/>
          </cell>
          <cell r="AC1877" t="str">
            <v/>
          </cell>
        </row>
        <row r="1878">
          <cell r="A1878">
            <v>525170</v>
          </cell>
          <cell r="B1878" t="str">
            <v>فداء خضور</v>
          </cell>
          <cell r="C1878" t="str">
            <v>محمود</v>
          </cell>
          <cell r="D1878" t="str">
            <v>رئيفه</v>
          </cell>
          <cell r="E1878" t="str">
            <v>أنثى</v>
          </cell>
          <cell r="F1878" t="str">
            <v>صافيتا</v>
          </cell>
          <cell r="G1878" t="str">
            <v>9/22/1975</v>
          </cell>
          <cell r="H1878" t="str">
            <v>العربية السورية</v>
          </cell>
          <cell r="I1878" t="str">
            <v>الثانية</v>
          </cell>
          <cell r="J1878" t="str">
            <v>فنون نسوية</v>
          </cell>
          <cell r="K1878" t="str">
            <v>1993</v>
          </cell>
          <cell r="L1878" t="str">
            <v>طرطوس</v>
          </cell>
          <cell r="Q1878" t="str">
            <v/>
          </cell>
          <cell r="R1878" t="str">
            <v>fidaa</v>
          </cell>
          <cell r="S1878" t="str">
            <v>mahmoud</v>
          </cell>
          <cell r="T1878" t="str">
            <v>raefa</v>
          </cell>
          <cell r="U1878" t="str">
            <v>safita</v>
          </cell>
          <cell r="V1878" t="str">
            <v/>
          </cell>
          <cell r="W1878" t="str">
            <v/>
          </cell>
          <cell r="X1878" t="str">
            <v/>
          </cell>
          <cell r="Y1878" t="str">
            <v/>
          </cell>
          <cell r="Z1878" t="str">
            <v/>
          </cell>
          <cell r="AA1878" t="str">
            <v/>
          </cell>
          <cell r="AB1878" t="str">
            <v/>
          </cell>
          <cell r="AC1878" t="str">
            <v/>
          </cell>
        </row>
        <row r="1879">
          <cell r="A1879">
            <v>525173</v>
          </cell>
          <cell r="B1879" t="str">
            <v>فرح الدعاس</v>
          </cell>
          <cell r="C1879" t="str">
            <v>زياد</v>
          </cell>
          <cell r="D1879" t="str">
            <v>نعمات</v>
          </cell>
          <cell r="E1879" t="str">
            <v>أنثى</v>
          </cell>
          <cell r="F1879" t="str">
            <v>معضميه</v>
          </cell>
          <cell r="G1879">
            <v>36161</v>
          </cell>
          <cell r="H1879" t="str">
            <v>العربية السورية</v>
          </cell>
          <cell r="I1879" t="str">
            <v>الثالثة</v>
          </cell>
          <cell r="J1879" t="str">
            <v>علمي</v>
          </cell>
          <cell r="K1879" t="str">
            <v/>
          </cell>
          <cell r="Q1879" t="str">
            <v/>
          </cell>
          <cell r="R1879" t="str">
            <v>FARAH ALDAAS</v>
          </cell>
          <cell r="S1879" t="str">
            <v>ZIEAD</v>
          </cell>
          <cell r="T1879" t="str">
            <v>NEMAT</v>
          </cell>
          <cell r="U1879" t="str">
            <v>DAMASCUS</v>
          </cell>
          <cell r="V1879" t="str">
            <v/>
          </cell>
          <cell r="W1879" t="str">
            <v/>
          </cell>
          <cell r="X1879" t="str">
            <v/>
          </cell>
          <cell r="Y1879" t="str">
            <v/>
          </cell>
          <cell r="Z1879" t="str">
            <v/>
          </cell>
          <cell r="AA1879" t="str">
            <v/>
          </cell>
          <cell r="AB1879" t="str">
            <v/>
          </cell>
          <cell r="AC1879" t="str">
            <v/>
          </cell>
        </row>
        <row r="1880">
          <cell r="A1880">
            <v>525175</v>
          </cell>
          <cell r="B1880" t="str">
            <v>فرح سليمان</v>
          </cell>
          <cell r="C1880" t="str">
            <v>غسان</v>
          </cell>
          <cell r="D1880" t="str">
            <v>حنان</v>
          </cell>
          <cell r="E1880" t="str">
            <v>أنثى</v>
          </cell>
          <cell r="F1880" t="str">
            <v>قطيفة</v>
          </cell>
          <cell r="G1880">
            <v>34780</v>
          </cell>
          <cell r="H1880" t="str">
            <v>العربية السورية</v>
          </cell>
          <cell r="I1880" t="str">
            <v>الرابعة</v>
          </cell>
          <cell r="J1880" t="str">
            <v>أدبي</v>
          </cell>
          <cell r="K1880" t="str">
            <v/>
          </cell>
          <cell r="Q1880" t="str">
            <v/>
          </cell>
          <cell r="R1880" t="str">
            <v>farah soliman</v>
          </cell>
          <cell r="S1880" t="str">
            <v>ghassan</v>
          </cell>
          <cell r="T1880" t="str">
            <v>hanan</v>
          </cell>
          <cell r="U1880" t="str">
            <v>qtaifa</v>
          </cell>
          <cell r="V1880" t="str">
            <v/>
          </cell>
          <cell r="W1880" t="str">
            <v/>
          </cell>
          <cell r="X1880" t="str">
            <v/>
          </cell>
          <cell r="Y1880" t="str">
            <v/>
          </cell>
          <cell r="Z1880" t="str">
            <v/>
          </cell>
          <cell r="AA1880" t="str">
            <v/>
          </cell>
          <cell r="AB1880" t="str">
            <v/>
          </cell>
          <cell r="AC1880" t="str">
            <v/>
          </cell>
        </row>
        <row r="1881">
          <cell r="A1881">
            <v>525176</v>
          </cell>
          <cell r="B1881" t="str">
            <v>فرح عنتابلي</v>
          </cell>
          <cell r="C1881" t="str">
            <v>عبد الفتاح</v>
          </cell>
          <cell r="D1881" t="str">
            <v>هدى</v>
          </cell>
          <cell r="E1881" t="str">
            <v>أنثى</v>
          </cell>
          <cell r="F1881" t="str">
            <v>دمشق</v>
          </cell>
          <cell r="G1881">
            <v>36180</v>
          </cell>
          <cell r="H1881" t="str">
            <v>العربية السورية</v>
          </cell>
          <cell r="I1881" t="str">
            <v>الرابعة</v>
          </cell>
          <cell r="J1881" t="str">
            <v>فنون نسوية</v>
          </cell>
          <cell r="Q1881" t="str">
            <v/>
          </cell>
          <cell r="R1881" t="str">
            <v>Farah Antable</v>
          </cell>
          <cell r="S1881" t="str">
            <v>Abd AlFatah</v>
          </cell>
          <cell r="T1881" t="str">
            <v>Houda</v>
          </cell>
          <cell r="U1881" t="str">
            <v>Damascus</v>
          </cell>
          <cell r="V1881" t="str">
            <v/>
          </cell>
          <cell r="W1881" t="str">
            <v/>
          </cell>
          <cell r="X1881" t="str">
            <v/>
          </cell>
          <cell r="Y1881" t="str">
            <v/>
          </cell>
          <cell r="Z1881" t="str">
            <v/>
          </cell>
          <cell r="AA1881" t="str">
            <v/>
          </cell>
          <cell r="AB1881" t="str">
            <v/>
          </cell>
          <cell r="AC1881" t="str">
            <v/>
          </cell>
        </row>
        <row r="1882">
          <cell r="A1882">
            <v>525177</v>
          </cell>
          <cell r="B1882" t="str">
            <v>فرح قاطوع</v>
          </cell>
          <cell r="C1882" t="str">
            <v>حسن</v>
          </cell>
          <cell r="D1882" t="str">
            <v>لينا</v>
          </cell>
          <cell r="E1882" t="str">
            <v>أنثى</v>
          </cell>
          <cell r="F1882" t="str">
            <v>منين</v>
          </cell>
          <cell r="G1882">
            <v>35450</v>
          </cell>
          <cell r="H1882" t="str">
            <v>العربية السورية</v>
          </cell>
          <cell r="I1882" t="str">
            <v>الرابعة</v>
          </cell>
          <cell r="J1882" t="str">
            <v>علمي</v>
          </cell>
          <cell r="K1882">
            <v>2015</v>
          </cell>
          <cell r="Q1882" t="str">
            <v/>
          </cell>
          <cell r="R1882" t="str">
            <v>FARAH KATOUH</v>
          </cell>
          <cell r="S1882" t="str">
            <v>HASAN</v>
          </cell>
          <cell r="T1882" t="str">
            <v>LINA</v>
          </cell>
          <cell r="U1882" t="str">
            <v>DAMASCUS</v>
          </cell>
          <cell r="V1882" t="str">
            <v/>
          </cell>
          <cell r="W1882" t="str">
            <v/>
          </cell>
          <cell r="X1882" t="str">
            <v/>
          </cell>
          <cell r="Y1882" t="str">
            <v/>
          </cell>
          <cell r="Z1882" t="str">
            <v/>
          </cell>
          <cell r="AA1882" t="str">
            <v/>
          </cell>
          <cell r="AB1882" t="str">
            <v/>
          </cell>
          <cell r="AC1882" t="str">
            <v/>
          </cell>
        </row>
        <row r="1883">
          <cell r="A1883">
            <v>525178</v>
          </cell>
          <cell r="B1883" t="str">
            <v>فرح مصطفى</v>
          </cell>
          <cell r="C1883" t="str">
            <v>فيصل</v>
          </cell>
          <cell r="D1883" t="str">
            <v>جمانه</v>
          </cell>
          <cell r="E1883" t="str">
            <v>أنثى</v>
          </cell>
          <cell r="F1883" t="str">
            <v>يرموك</v>
          </cell>
          <cell r="G1883">
            <v>35978</v>
          </cell>
          <cell r="H1883" t="str">
            <v>الفلسطينية السورية</v>
          </cell>
          <cell r="I1883" t="str">
            <v>الرابعة</v>
          </cell>
          <cell r="J1883" t="str">
            <v>أدبي</v>
          </cell>
          <cell r="K1883">
            <v>2018</v>
          </cell>
          <cell r="L1883" t="str">
            <v>دمشق</v>
          </cell>
          <cell r="Q1883" t="str">
            <v/>
          </cell>
          <cell r="R1883" t="str">
            <v>farah moustafa</v>
          </cell>
          <cell r="S1883" t="str">
            <v>fisal</v>
          </cell>
          <cell r="T1883" t="str">
            <v>gomana</v>
          </cell>
          <cell r="U1883" t="str">
            <v>yarmok</v>
          </cell>
          <cell r="V1883" t="str">
            <v/>
          </cell>
          <cell r="W1883" t="str">
            <v/>
          </cell>
          <cell r="X1883" t="str">
            <v/>
          </cell>
          <cell r="Y1883" t="str">
            <v/>
          </cell>
          <cell r="Z1883" t="str">
            <v/>
          </cell>
          <cell r="AA1883" t="str">
            <v/>
          </cell>
          <cell r="AB1883" t="str">
            <v/>
          </cell>
          <cell r="AC1883" t="str">
            <v/>
          </cell>
        </row>
        <row r="1884">
          <cell r="A1884">
            <v>525181</v>
          </cell>
          <cell r="B1884" t="str">
            <v>فردوس الريس</v>
          </cell>
          <cell r="C1884" t="str">
            <v>محمد خير</v>
          </cell>
          <cell r="D1884" t="str">
            <v>ديبه</v>
          </cell>
          <cell r="E1884" t="str">
            <v>أنثى</v>
          </cell>
          <cell r="F1884" t="str">
            <v>حرستا</v>
          </cell>
          <cell r="G1884">
            <v>30437</v>
          </cell>
          <cell r="H1884" t="str">
            <v>العربية السورية</v>
          </cell>
          <cell r="I1884" t="str">
            <v>الرابعة</v>
          </cell>
          <cell r="J1884" t="str">
            <v>فنون نسوية</v>
          </cell>
          <cell r="K1884">
            <v>2001</v>
          </cell>
          <cell r="Q1884" t="str">
            <v/>
          </cell>
          <cell r="R1884" t="str">
            <v>fardous  alraies</v>
          </cell>
          <cell r="S1884" t="str">
            <v>mhd khair</v>
          </cell>
          <cell r="T1884" t="str">
            <v>debah</v>
          </cell>
          <cell r="U1884" t="str">
            <v>damas</v>
          </cell>
          <cell r="V1884" t="str">
            <v/>
          </cell>
          <cell r="W1884" t="str">
            <v/>
          </cell>
          <cell r="X1884" t="str">
            <v/>
          </cell>
          <cell r="Y1884" t="str">
            <v/>
          </cell>
          <cell r="Z1884" t="str">
            <v/>
          </cell>
          <cell r="AA1884" t="str">
            <v/>
          </cell>
          <cell r="AB1884" t="str">
            <v/>
          </cell>
          <cell r="AC1884" t="str">
            <v/>
          </cell>
        </row>
        <row r="1885">
          <cell r="A1885">
            <v>525184</v>
          </cell>
          <cell r="B1885" t="str">
            <v>فضه الاشقر</v>
          </cell>
          <cell r="C1885" t="str">
            <v>يحيى</v>
          </cell>
          <cell r="D1885" t="str">
            <v>رزان</v>
          </cell>
          <cell r="E1885" t="str">
            <v>أنثى</v>
          </cell>
          <cell r="F1885" t="str">
            <v>رقة</v>
          </cell>
          <cell r="G1885">
            <v>34750</v>
          </cell>
          <cell r="H1885" t="str">
            <v>العربية السورية</v>
          </cell>
          <cell r="I1885" t="str">
            <v>الثالثة</v>
          </cell>
          <cell r="J1885" t="str">
            <v>علمي</v>
          </cell>
          <cell r="K1885" t="str">
            <v/>
          </cell>
          <cell r="Q1885" t="str">
            <v/>
          </cell>
          <cell r="R1885" t="str">
            <v>FEDA ALASHKER</v>
          </cell>
          <cell r="S1885" t="str">
            <v>YEHEA</v>
          </cell>
          <cell r="T1885" t="str">
            <v>RAZAN</v>
          </cell>
          <cell r="U1885" t="str">
            <v>DAMASCUS</v>
          </cell>
          <cell r="V1885" t="str">
            <v/>
          </cell>
          <cell r="W1885" t="str">
            <v/>
          </cell>
          <cell r="X1885" t="str">
            <v/>
          </cell>
          <cell r="Y1885" t="str">
            <v/>
          </cell>
          <cell r="Z1885" t="str">
            <v/>
          </cell>
          <cell r="AA1885" t="str">
            <v/>
          </cell>
          <cell r="AB1885" t="str">
            <v/>
          </cell>
          <cell r="AC1885" t="str">
            <v/>
          </cell>
        </row>
        <row r="1886">
          <cell r="A1886">
            <v>525185</v>
          </cell>
          <cell r="B1886" t="str">
            <v>فطوم غره</v>
          </cell>
          <cell r="C1886" t="str">
            <v>محمد</v>
          </cell>
          <cell r="D1886" t="str">
            <v>منيره</v>
          </cell>
          <cell r="E1886" t="str">
            <v>أنثى</v>
          </cell>
          <cell r="F1886" t="str">
            <v>حفير فوقا</v>
          </cell>
          <cell r="G1886">
            <v>34092</v>
          </cell>
          <cell r="H1886" t="str">
            <v>العربية السورية</v>
          </cell>
          <cell r="I1886" t="str">
            <v>الرابعة</v>
          </cell>
          <cell r="J1886" t="str">
            <v>أدبي</v>
          </cell>
          <cell r="K1886">
            <v>2012</v>
          </cell>
          <cell r="Q1886" t="str">
            <v/>
          </cell>
          <cell r="R1886" t="str">
            <v>FATOUM GHRAGA</v>
          </cell>
          <cell r="S1886" t="str">
            <v>MOHAMMAD</v>
          </cell>
          <cell r="T1886" t="str">
            <v>MOUNERA</v>
          </cell>
          <cell r="U1886" t="str">
            <v>DAMASCUS</v>
          </cell>
          <cell r="V1886" t="str">
            <v/>
          </cell>
          <cell r="W1886" t="str">
            <v/>
          </cell>
          <cell r="X1886" t="str">
            <v/>
          </cell>
          <cell r="Y1886" t="str">
            <v/>
          </cell>
          <cell r="Z1886" t="str">
            <v/>
          </cell>
          <cell r="AA1886" t="str">
            <v/>
          </cell>
          <cell r="AB1886" t="str">
            <v/>
          </cell>
          <cell r="AC1886" t="str">
            <v/>
          </cell>
        </row>
        <row r="1887">
          <cell r="A1887">
            <v>525190</v>
          </cell>
          <cell r="B1887" t="str">
            <v>كارلا سليق</v>
          </cell>
          <cell r="C1887" t="str">
            <v>احمد بلال</v>
          </cell>
          <cell r="D1887" t="str">
            <v>سميره</v>
          </cell>
          <cell r="E1887" t="str">
            <v>أنثى</v>
          </cell>
          <cell r="F1887" t="str">
            <v>دمشق</v>
          </cell>
          <cell r="G1887">
            <v>37179</v>
          </cell>
          <cell r="H1887" t="str">
            <v>العربية السورية</v>
          </cell>
          <cell r="I1887" t="str">
            <v>الثالثة</v>
          </cell>
          <cell r="J1887" t="str">
            <v>فنون نسوية</v>
          </cell>
          <cell r="Q1887" t="str">
            <v/>
          </cell>
          <cell r="R1887" t="str">
            <v>KARLA SALIK</v>
          </cell>
          <cell r="S1887" t="str">
            <v>AHMAD BILAL</v>
          </cell>
          <cell r="T1887" t="str">
            <v>SAMIERA</v>
          </cell>
          <cell r="U1887" t="str">
            <v>DAMASCUS</v>
          </cell>
          <cell r="V1887" t="str">
            <v/>
          </cell>
          <cell r="W1887" t="str">
            <v/>
          </cell>
          <cell r="X1887" t="str">
            <v/>
          </cell>
          <cell r="Y1887" t="str">
            <v/>
          </cell>
          <cell r="Z1887" t="str">
            <v/>
          </cell>
          <cell r="AA1887" t="str">
            <v/>
          </cell>
          <cell r="AB1887" t="str">
            <v/>
          </cell>
          <cell r="AC1887" t="str">
            <v/>
          </cell>
        </row>
        <row r="1888">
          <cell r="A1888">
            <v>525191</v>
          </cell>
          <cell r="B1888" t="str">
            <v>كارولين محفوض</v>
          </cell>
          <cell r="C1888" t="str">
            <v>رامز</v>
          </cell>
          <cell r="D1888" t="str">
            <v>رائده</v>
          </cell>
          <cell r="E1888" t="str">
            <v>أنثى</v>
          </cell>
          <cell r="F1888" t="str">
            <v>دمشق</v>
          </cell>
          <cell r="G1888">
            <v>34918</v>
          </cell>
          <cell r="H1888" t="str">
            <v>العربية السورية</v>
          </cell>
          <cell r="I1888" t="str">
            <v>الثانية</v>
          </cell>
          <cell r="J1888" t="str">
            <v>أدبي</v>
          </cell>
          <cell r="K1888" t="str">
            <v/>
          </cell>
          <cell r="Q1888" t="str">
            <v/>
          </cell>
          <cell r="R1888" t="str">
            <v>CAROLINE MAHFOUD</v>
          </cell>
          <cell r="S1888" t="str">
            <v>RAMEZ</v>
          </cell>
          <cell r="T1888" t="str">
            <v>RAEDA</v>
          </cell>
          <cell r="U1888" t="str">
            <v>DAMASCUS</v>
          </cell>
          <cell r="V1888" t="str">
            <v/>
          </cell>
          <cell r="W1888" t="str">
            <v/>
          </cell>
          <cell r="X1888" t="str">
            <v/>
          </cell>
          <cell r="Y1888" t="str">
            <v/>
          </cell>
          <cell r="Z1888" t="str">
            <v/>
          </cell>
          <cell r="AA1888" t="str">
            <v/>
          </cell>
          <cell r="AB1888" t="str">
            <v/>
          </cell>
          <cell r="AC1888" t="str">
            <v/>
          </cell>
        </row>
        <row r="1889">
          <cell r="A1889">
            <v>525194</v>
          </cell>
          <cell r="B1889" t="str">
            <v>كفا الحمود</v>
          </cell>
          <cell r="C1889" t="str">
            <v>حسين</v>
          </cell>
          <cell r="D1889" t="str">
            <v>فضيله</v>
          </cell>
          <cell r="E1889" t="str">
            <v>أنثى</v>
          </cell>
          <cell r="F1889" t="str">
            <v>دمشق</v>
          </cell>
          <cell r="G1889">
            <v>33212</v>
          </cell>
          <cell r="H1889" t="str">
            <v>العربية السورية</v>
          </cell>
          <cell r="I1889" t="str">
            <v>الرابعة</v>
          </cell>
          <cell r="J1889" t="str">
            <v>أدبي</v>
          </cell>
          <cell r="Q1889" t="str">
            <v/>
          </cell>
          <cell r="R1889" t="str">
            <v>kafa alhamod</v>
          </cell>
          <cell r="S1889" t="str">
            <v>hsien</v>
          </cell>
          <cell r="T1889" t="str">
            <v>fdeleh</v>
          </cell>
          <cell r="U1889" t="str">
            <v>damascus</v>
          </cell>
          <cell r="V1889" t="str">
            <v/>
          </cell>
          <cell r="W1889" t="str">
            <v/>
          </cell>
          <cell r="X1889" t="str">
            <v/>
          </cell>
          <cell r="Y1889" t="str">
            <v/>
          </cell>
          <cell r="Z1889" t="str">
            <v/>
          </cell>
          <cell r="AA1889" t="str">
            <v/>
          </cell>
          <cell r="AB1889" t="str">
            <v/>
          </cell>
          <cell r="AC1889" t="str">
            <v/>
          </cell>
        </row>
        <row r="1890">
          <cell r="A1890">
            <v>525195</v>
          </cell>
          <cell r="B1890" t="str">
            <v>كميليا عامر</v>
          </cell>
          <cell r="C1890" t="str">
            <v>عبدو</v>
          </cell>
          <cell r="D1890" t="str">
            <v>عسكريه</v>
          </cell>
          <cell r="E1890" t="str">
            <v>أنثى</v>
          </cell>
          <cell r="F1890" t="str">
            <v>دمشق</v>
          </cell>
          <cell r="G1890">
            <v>28751</v>
          </cell>
          <cell r="H1890" t="str">
            <v>العربية السورية</v>
          </cell>
          <cell r="I1890" t="str">
            <v>الرابعة</v>
          </cell>
          <cell r="J1890" t="str">
            <v>أدبي</v>
          </cell>
          <cell r="K1890" t="str">
            <v/>
          </cell>
          <cell r="Q1890" t="str">
            <v/>
          </cell>
          <cell r="R1890" t="str">
            <v>kamelya amer</v>
          </cell>
          <cell r="S1890" t="str">
            <v>abdo</v>
          </cell>
          <cell r="T1890" t="str">
            <v>askarya</v>
          </cell>
          <cell r="U1890" t="str">
            <v>damascus</v>
          </cell>
          <cell r="V1890" t="str">
            <v/>
          </cell>
          <cell r="W1890" t="str">
            <v/>
          </cell>
          <cell r="X1890" t="str">
            <v/>
          </cell>
          <cell r="Y1890" t="str">
            <v/>
          </cell>
          <cell r="Z1890" t="str">
            <v/>
          </cell>
          <cell r="AA1890" t="str">
            <v/>
          </cell>
          <cell r="AB1890" t="str">
            <v/>
          </cell>
          <cell r="AC1890" t="str">
            <v/>
          </cell>
        </row>
        <row r="1891">
          <cell r="A1891">
            <v>525196</v>
          </cell>
          <cell r="B1891" t="str">
            <v>كنانه طعمه</v>
          </cell>
          <cell r="C1891" t="str">
            <v>عمر</v>
          </cell>
          <cell r="D1891" t="str">
            <v>خديجه</v>
          </cell>
          <cell r="E1891" t="str">
            <v>أنثى</v>
          </cell>
          <cell r="F1891" t="str">
            <v>زاكيه</v>
          </cell>
          <cell r="G1891">
            <v>35495</v>
          </cell>
          <cell r="H1891" t="str">
            <v>العربية السورية</v>
          </cell>
          <cell r="I1891" t="str">
            <v>الثانية</v>
          </cell>
          <cell r="J1891" t="str">
            <v>أدبي</v>
          </cell>
          <cell r="K1891" t="str">
            <v/>
          </cell>
          <cell r="Q1891" t="str">
            <v/>
          </cell>
          <cell r="R1891" t="str">
            <v>kinana touma</v>
          </cell>
          <cell r="S1891" t="str">
            <v>omar</v>
          </cell>
          <cell r="T1891" t="str">
            <v>khadeja</v>
          </cell>
          <cell r="U1891" t="str">
            <v>zakia</v>
          </cell>
          <cell r="V1891" t="str">
            <v/>
          </cell>
          <cell r="W1891" t="str">
            <v/>
          </cell>
          <cell r="X1891" t="str">
            <v/>
          </cell>
          <cell r="Y1891" t="str">
            <v/>
          </cell>
          <cell r="Z1891" t="str">
            <v/>
          </cell>
          <cell r="AA1891" t="str">
            <v/>
          </cell>
          <cell r="AB1891" t="str">
            <v/>
          </cell>
          <cell r="AC1891" t="str">
            <v/>
          </cell>
        </row>
        <row r="1892">
          <cell r="A1892">
            <v>525200</v>
          </cell>
          <cell r="B1892" t="str">
            <v>كوثر الجباعي</v>
          </cell>
          <cell r="C1892" t="str">
            <v>محمود</v>
          </cell>
          <cell r="D1892" t="str">
            <v>فاطمه</v>
          </cell>
          <cell r="E1892" t="str">
            <v>أنثى</v>
          </cell>
          <cell r="F1892" t="str">
            <v>المجيمر</v>
          </cell>
          <cell r="G1892" t="str">
            <v>1/12/1975</v>
          </cell>
          <cell r="H1892" t="str">
            <v>العربية السورية</v>
          </cell>
          <cell r="I1892" t="str">
            <v>الثانية</v>
          </cell>
          <cell r="J1892" t="str">
            <v>أدبي</v>
          </cell>
          <cell r="L1892" t="str">
            <v>السويداء</v>
          </cell>
          <cell r="Q1892" t="str">
            <v/>
          </cell>
          <cell r="R1892" t="str">
            <v>KAWTHAR ALJBAEE</v>
          </cell>
          <cell r="S1892" t="str">
            <v>MAHMOUD</v>
          </cell>
          <cell r="T1892" t="str">
            <v>FATEMA</v>
          </cell>
          <cell r="U1892" t="str">
            <v>SWAIDA</v>
          </cell>
          <cell r="V1892" t="str">
            <v/>
          </cell>
          <cell r="W1892" t="str">
            <v/>
          </cell>
          <cell r="X1892" t="str">
            <v/>
          </cell>
          <cell r="Y1892" t="str">
            <v/>
          </cell>
          <cell r="Z1892" t="str">
            <v/>
          </cell>
          <cell r="AA1892" t="str">
            <v/>
          </cell>
          <cell r="AB1892" t="str">
            <v>م</v>
          </cell>
          <cell r="AC1892" t="str">
            <v/>
          </cell>
        </row>
        <row r="1893">
          <cell r="A1893">
            <v>525202</v>
          </cell>
          <cell r="B1893" t="str">
            <v>كوثر طربوش</v>
          </cell>
          <cell r="C1893" t="str">
            <v>حكمت</v>
          </cell>
          <cell r="D1893" t="str">
            <v>فهميه</v>
          </cell>
          <cell r="E1893" t="str">
            <v>أنثى</v>
          </cell>
          <cell r="F1893" t="str">
            <v>القلمون</v>
          </cell>
          <cell r="G1893">
            <v>28126</v>
          </cell>
          <cell r="H1893" t="str">
            <v>العربية السورية</v>
          </cell>
          <cell r="I1893" t="str">
            <v>الثانية</v>
          </cell>
          <cell r="J1893" t="str">
            <v>أدبي</v>
          </cell>
          <cell r="L1893" t="str">
            <v>اللاذقية</v>
          </cell>
          <cell r="Q1893" t="str">
            <v/>
          </cell>
          <cell r="R1893" t="str">
            <v>kawthar tarboush</v>
          </cell>
          <cell r="S1893" t="str">
            <v>hekmat</v>
          </cell>
          <cell r="T1893" t="str">
            <v>fahima</v>
          </cell>
          <cell r="U1893" t="str">
            <v>alqalamoun</v>
          </cell>
          <cell r="V1893" t="str">
            <v/>
          </cell>
          <cell r="W1893" t="str">
            <v/>
          </cell>
          <cell r="X1893" t="str">
            <v/>
          </cell>
          <cell r="Y1893" t="str">
            <v/>
          </cell>
          <cell r="Z1893" t="str">
            <v/>
          </cell>
          <cell r="AA1893" t="str">
            <v/>
          </cell>
          <cell r="AB1893" t="str">
            <v/>
          </cell>
          <cell r="AC1893" t="str">
            <v/>
          </cell>
        </row>
        <row r="1894">
          <cell r="A1894">
            <v>525208</v>
          </cell>
          <cell r="B1894" t="str">
            <v>لبانه الجميلي</v>
          </cell>
          <cell r="C1894" t="str">
            <v>ابراهيم</v>
          </cell>
          <cell r="D1894" t="str">
            <v>ابراهيم</v>
          </cell>
          <cell r="E1894" t="str">
            <v>أنثى</v>
          </cell>
          <cell r="F1894" t="str">
            <v>دمشق</v>
          </cell>
          <cell r="G1894" t="str">
            <v>7/24/1995</v>
          </cell>
          <cell r="H1894" t="str">
            <v>العربية السورية</v>
          </cell>
          <cell r="I1894" t="str">
            <v>الثانية</v>
          </cell>
          <cell r="J1894" t="str">
            <v>علمي</v>
          </cell>
          <cell r="L1894" t="str">
            <v>القنيطرة</v>
          </cell>
          <cell r="M1894" t="str">
            <v>القنيطرة</v>
          </cell>
          <cell r="Q1894" t="str">
            <v/>
          </cell>
          <cell r="R1894" t="str">
            <v xml:space="preserve">lobana  aljamele </v>
          </cell>
          <cell r="S1894" t="str">
            <v xml:space="preserve">ibrahem </v>
          </cell>
          <cell r="T1894" t="str">
            <v>shtwa</v>
          </cell>
          <cell r="U1894" t="str">
            <v>damascous</v>
          </cell>
          <cell r="V1894" t="str">
            <v/>
          </cell>
          <cell r="W1894" t="str">
            <v/>
          </cell>
          <cell r="X1894" t="str">
            <v/>
          </cell>
          <cell r="Y1894" t="str">
            <v/>
          </cell>
          <cell r="Z1894" t="str">
            <v/>
          </cell>
          <cell r="AA1894" t="str">
            <v/>
          </cell>
          <cell r="AB1894" t="str">
            <v/>
          </cell>
          <cell r="AC1894" t="str">
            <v/>
          </cell>
        </row>
        <row r="1895">
          <cell r="A1895">
            <v>525209</v>
          </cell>
          <cell r="B1895" t="str">
            <v>لبنى العبد الرزاق</v>
          </cell>
          <cell r="C1895" t="str">
            <v>محمد</v>
          </cell>
          <cell r="D1895" t="str">
            <v>انعام</v>
          </cell>
          <cell r="E1895" t="str">
            <v>أنثى</v>
          </cell>
          <cell r="F1895" t="str">
            <v>المسيفره</v>
          </cell>
          <cell r="G1895">
            <v>35094</v>
          </cell>
          <cell r="H1895" t="str">
            <v>العربية السورية</v>
          </cell>
          <cell r="I1895" t="str">
            <v>الثالثة</v>
          </cell>
          <cell r="J1895" t="str">
            <v>أدبي</v>
          </cell>
          <cell r="Q1895" t="str">
            <v/>
          </cell>
          <cell r="R1895" t="str">
            <v>LOUBNA ALABED ALRZAK</v>
          </cell>
          <cell r="S1895" t="str">
            <v>MOHAMMAD</v>
          </cell>
          <cell r="T1895" t="str">
            <v>ANAM</v>
          </cell>
          <cell r="U1895" t="str">
            <v>DARAA</v>
          </cell>
          <cell r="V1895" t="str">
            <v/>
          </cell>
          <cell r="W1895" t="str">
            <v/>
          </cell>
          <cell r="X1895" t="str">
            <v/>
          </cell>
          <cell r="Y1895" t="str">
            <v/>
          </cell>
          <cell r="Z1895" t="str">
            <v/>
          </cell>
          <cell r="AA1895" t="str">
            <v/>
          </cell>
          <cell r="AB1895" t="str">
            <v/>
          </cell>
          <cell r="AC1895" t="str">
            <v/>
          </cell>
        </row>
        <row r="1896">
          <cell r="A1896">
            <v>525212</v>
          </cell>
          <cell r="B1896" t="str">
            <v>لجين عبيسي</v>
          </cell>
          <cell r="C1896" t="str">
            <v>محمدنبيل</v>
          </cell>
          <cell r="D1896" t="str">
            <v>سمر</v>
          </cell>
          <cell r="E1896" t="str">
            <v>أنثى</v>
          </cell>
          <cell r="F1896" t="str">
            <v>دمشق</v>
          </cell>
          <cell r="G1896">
            <v>33064</v>
          </cell>
          <cell r="H1896" t="str">
            <v>العربية السورية</v>
          </cell>
          <cell r="I1896" t="str">
            <v>الثالثة</v>
          </cell>
          <cell r="J1896" t="str">
            <v>علمي</v>
          </cell>
          <cell r="K1896" t="str">
            <v/>
          </cell>
          <cell r="Q1896" t="str">
            <v/>
          </cell>
          <cell r="R1896" t="str">
            <v>LOUJEN ABSE</v>
          </cell>
          <cell r="S1896" t="str">
            <v>MHD NABEIL</v>
          </cell>
          <cell r="T1896" t="str">
            <v>SAMAR</v>
          </cell>
          <cell r="U1896" t="str">
            <v>DAMASCUS</v>
          </cell>
          <cell r="V1896" t="str">
            <v/>
          </cell>
          <cell r="W1896" t="str">
            <v/>
          </cell>
          <cell r="X1896" t="str">
            <v/>
          </cell>
          <cell r="Y1896" t="str">
            <v/>
          </cell>
          <cell r="Z1896" t="str">
            <v/>
          </cell>
          <cell r="AA1896" t="str">
            <v/>
          </cell>
          <cell r="AB1896" t="str">
            <v/>
          </cell>
          <cell r="AC1896" t="str">
            <v/>
          </cell>
        </row>
        <row r="1897">
          <cell r="A1897">
            <v>525214</v>
          </cell>
          <cell r="B1897" t="str">
            <v>لطيفه طراش</v>
          </cell>
          <cell r="C1897" t="str">
            <v>ضياءالدين</v>
          </cell>
          <cell r="D1897" t="str">
            <v>لينا</v>
          </cell>
          <cell r="E1897" t="str">
            <v>أنثى</v>
          </cell>
          <cell r="F1897" t="str">
            <v>مخيم اليرموك</v>
          </cell>
          <cell r="G1897" t="str">
            <v>5/10/1996</v>
          </cell>
          <cell r="H1897" t="str">
            <v>العربية السورية</v>
          </cell>
          <cell r="I1897" t="str">
            <v>الثانية</v>
          </cell>
          <cell r="J1897" t="str">
            <v>أدبي</v>
          </cell>
          <cell r="K1897" t="str">
            <v>2015</v>
          </cell>
          <cell r="L1897" t="str">
            <v/>
          </cell>
          <cell r="Q1897" t="str">
            <v/>
          </cell>
          <cell r="R1897" t="str">
            <v>LTFIA TEASH</v>
          </cell>
          <cell r="S1897" t="str">
            <v>DEAA ALDIEN</v>
          </cell>
          <cell r="T1897" t="str">
            <v>LINA</v>
          </cell>
          <cell r="U1897" t="str">
            <v>DAMASCUS</v>
          </cell>
          <cell r="V1897" t="str">
            <v/>
          </cell>
          <cell r="W1897" t="str">
            <v/>
          </cell>
          <cell r="X1897" t="str">
            <v/>
          </cell>
          <cell r="Y1897" t="str">
            <v/>
          </cell>
          <cell r="Z1897" t="str">
            <v/>
          </cell>
          <cell r="AA1897" t="str">
            <v/>
          </cell>
          <cell r="AB1897" t="str">
            <v/>
          </cell>
          <cell r="AC1897" t="str">
            <v/>
          </cell>
        </row>
        <row r="1898">
          <cell r="A1898">
            <v>525216</v>
          </cell>
          <cell r="B1898" t="str">
            <v>لما الدالاتي</v>
          </cell>
          <cell r="C1898" t="str">
            <v>محمد سعيد</v>
          </cell>
          <cell r="D1898" t="str">
            <v>سميره</v>
          </cell>
          <cell r="E1898" t="str">
            <v>أنثى</v>
          </cell>
          <cell r="F1898" t="str">
            <v>دمشق</v>
          </cell>
          <cell r="G1898">
            <v>27856</v>
          </cell>
          <cell r="H1898" t="str">
            <v>العربية السورية</v>
          </cell>
          <cell r="I1898" t="str">
            <v>الرابعة</v>
          </cell>
          <cell r="J1898" t="str">
            <v>فنون نسوية</v>
          </cell>
          <cell r="Q1898" t="str">
            <v/>
          </cell>
          <cell r="R1898" t="str">
            <v>LAMA ALDALATE</v>
          </cell>
          <cell r="S1898" t="str">
            <v>MHD SAIED</v>
          </cell>
          <cell r="T1898" t="str">
            <v>SAMIERA</v>
          </cell>
          <cell r="U1898" t="str">
            <v>DAMASCUS</v>
          </cell>
          <cell r="V1898" t="str">
            <v/>
          </cell>
          <cell r="W1898" t="str">
            <v/>
          </cell>
          <cell r="X1898" t="str">
            <v/>
          </cell>
          <cell r="Y1898" t="str">
            <v/>
          </cell>
          <cell r="Z1898" t="str">
            <v/>
          </cell>
          <cell r="AA1898" t="str">
            <v/>
          </cell>
          <cell r="AB1898" t="str">
            <v/>
          </cell>
          <cell r="AC1898" t="str">
            <v/>
          </cell>
        </row>
        <row r="1899">
          <cell r="A1899">
            <v>525218</v>
          </cell>
          <cell r="B1899" t="str">
            <v>لما شاهين</v>
          </cell>
          <cell r="C1899" t="str">
            <v>علي</v>
          </cell>
          <cell r="D1899" t="str">
            <v>سعاد</v>
          </cell>
          <cell r="E1899" t="str">
            <v>أنثى</v>
          </cell>
          <cell r="F1899" t="str">
            <v>دمشق</v>
          </cell>
          <cell r="G1899">
            <v>33524</v>
          </cell>
          <cell r="H1899" t="str">
            <v>العربية السورية</v>
          </cell>
          <cell r="I1899" t="str">
            <v>الرابعة</v>
          </cell>
          <cell r="J1899" t="str">
            <v>أدبي</v>
          </cell>
          <cell r="L1899" t="str">
            <v>القنيطرة</v>
          </cell>
          <cell r="M1899" t="str">
            <v>القنيطرة</v>
          </cell>
          <cell r="Q1899" t="str">
            <v/>
          </cell>
          <cell r="R1899" t="str">
            <v>lama shahin</v>
          </cell>
          <cell r="S1899" t="str">
            <v>ali</v>
          </cell>
          <cell r="T1899" t="str">
            <v>saad</v>
          </cell>
          <cell r="U1899" t="str">
            <v>damas</v>
          </cell>
          <cell r="V1899" t="str">
            <v/>
          </cell>
          <cell r="W1899" t="str">
            <v/>
          </cell>
          <cell r="X1899" t="str">
            <v/>
          </cell>
          <cell r="Y1899" t="str">
            <v/>
          </cell>
          <cell r="Z1899" t="str">
            <v/>
          </cell>
          <cell r="AA1899" t="str">
            <v/>
          </cell>
          <cell r="AB1899" t="str">
            <v/>
          </cell>
          <cell r="AC1899" t="str">
            <v/>
          </cell>
        </row>
        <row r="1900">
          <cell r="A1900">
            <v>525225</v>
          </cell>
          <cell r="B1900" t="str">
            <v>لمى مصطفى</v>
          </cell>
          <cell r="C1900" t="str">
            <v>علي</v>
          </cell>
          <cell r="D1900" t="str">
            <v>يمان</v>
          </cell>
          <cell r="E1900" t="str">
            <v>أنثى</v>
          </cell>
          <cell r="F1900" t="str">
            <v>الحطانية</v>
          </cell>
          <cell r="G1900">
            <v>30072</v>
          </cell>
          <cell r="H1900" t="str">
            <v>العربية السورية</v>
          </cell>
          <cell r="I1900" t="str">
            <v>الثانية</v>
          </cell>
          <cell r="J1900" t="str">
            <v>أدبي</v>
          </cell>
          <cell r="K1900" t="str">
            <v/>
          </cell>
          <cell r="Q1900" t="str">
            <v/>
          </cell>
          <cell r="R1900" t="str">
            <v>lama mostafa</v>
          </cell>
          <cell r="S1900" t="str">
            <v>ali</v>
          </cell>
          <cell r="T1900" t="str">
            <v>yaman</v>
          </cell>
          <cell r="U1900" t="str">
            <v>alhtania</v>
          </cell>
          <cell r="V1900" t="str">
            <v/>
          </cell>
          <cell r="W1900" t="str">
            <v/>
          </cell>
          <cell r="X1900" t="str">
            <v/>
          </cell>
          <cell r="Y1900" t="str">
            <v/>
          </cell>
          <cell r="Z1900" t="str">
            <v/>
          </cell>
          <cell r="AA1900" t="str">
            <v/>
          </cell>
          <cell r="AB1900" t="str">
            <v/>
          </cell>
          <cell r="AC1900" t="str">
            <v/>
          </cell>
        </row>
        <row r="1901">
          <cell r="A1901">
            <v>525226</v>
          </cell>
          <cell r="B1901" t="str">
            <v>لمى ناخوز</v>
          </cell>
          <cell r="C1901" t="str">
            <v>ابراهيم</v>
          </cell>
          <cell r="D1901" t="str">
            <v>خديجه</v>
          </cell>
          <cell r="E1901" t="str">
            <v>أنثى</v>
          </cell>
          <cell r="F1901" t="str">
            <v>دمشق</v>
          </cell>
          <cell r="G1901">
            <v>35156</v>
          </cell>
          <cell r="H1901" t="str">
            <v>العربية السورية</v>
          </cell>
          <cell r="I1901" t="str">
            <v>الرابعة</v>
          </cell>
          <cell r="J1901" t="str">
            <v>علمي</v>
          </cell>
          <cell r="K1901">
            <v>2014</v>
          </cell>
          <cell r="Q1901" t="str">
            <v/>
          </cell>
          <cell r="R1901" t="str">
            <v>LAMA NAGHOUZ</v>
          </cell>
          <cell r="S1901" t="str">
            <v>IBRAHIEM</v>
          </cell>
          <cell r="T1901" t="str">
            <v>KHADIJA</v>
          </cell>
          <cell r="U1901" t="str">
            <v>DAAMSCUS</v>
          </cell>
          <cell r="V1901" t="str">
            <v/>
          </cell>
          <cell r="W1901" t="str">
            <v/>
          </cell>
          <cell r="X1901" t="str">
            <v/>
          </cell>
          <cell r="Y1901" t="str">
            <v/>
          </cell>
          <cell r="Z1901" t="str">
            <v/>
          </cell>
          <cell r="AA1901" t="str">
            <v/>
          </cell>
          <cell r="AB1901" t="str">
            <v/>
          </cell>
          <cell r="AC1901" t="str">
            <v/>
          </cell>
        </row>
        <row r="1902">
          <cell r="A1902">
            <v>525228</v>
          </cell>
          <cell r="B1902" t="str">
            <v>لميس الفارس</v>
          </cell>
          <cell r="C1902" t="str">
            <v>علي</v>
          </cell>
          <cell r="D1902" t="str">
            <v>نجاح</v>
          </cell>
          <cell r="E1902" t="str">
            <v>أنثى</v>
          </cell>
          <cell r="F1902" t="str">
            <v>عالقين</v>
          </cell>
          <cell r="G1902">
            <v>34790</v>
          </cell>
          <cell r="H1902" t="str">
            <v>العربية السورية</v>
          </cell>
          <cell r="I1902" t="str">
            <v>الثانية</v>
          </cell>
          <cell r="J1902" t="str">
            <v>أدبي</v>
          </cell>
          <cell r="Q1902" t="str">
            <v/>
          </cell>
          <cell r="R1902" t="str">
            <v>LAMIES ALFARES</v>
          </cell>
          <cell r="S1902" t="str">
            <v>ALI</v>
          </cell>
          <cell r="T1902" t="str">
            <v>NAJAH</v>
          </cell>
          <cell r="U1902" t="str">
            <v>DARAA</v>
          </cell>
          <cell r="V1902" t="str">
            <v/>
          </cell>
          <cell r="W1902" t="str">
            <v/>
          </cell>
          <cell r="X1902" t="str">
            <v/>
          </cell>
          <cell r="Y1902" t="str">
            <v/>
          </cell>
          <cell r="Z1902" t="str">
            <v/>
          </cell>
          <cell r="AA1902" t="str">
            <v/>
          </cell>
          <cell r="AB1902" t="str">
            <v/>
          </cell>
          <cell r="AC1902" t="str">
            <v/>
          </cell>
        </row>
        <row r="1903">
          <cell r="A1903">
            <v>525233</v>
          </cell>
          <cell r="B1903" t="str">
            <v>لورا الاحمد</v>
          </cell>
          <cell r="C1903" t="str">
            <v>غازي</v>
          </cell>
          <cell r="D1903" t="str">
            <v>ميلان</v>
          </cell>
          <cell r="E1903" t="str">
            <v>أنثى</v>
          </cell>
          <cell r="F1903" t="str">
            <v>غور العاصي</v>
          </cell>
          <cell r="G1903">
            <v>32270</v>
          </cell>
          <cell r="H1903" t="str">
            <v>العربية السورية</v>
          </cell>
          <cell r="I1903" t="str">
            <v>الثالثة</v>
          </cell>
          <cell r="J1903" t="str">
            <v>أدبي</v>
          </cell>
          <cell r="Q1903" t="str">
            <v/>
          </cell>
          <cell r="R1903" t="str">
            <v>LOURA ALAHMAD</v>
          </cell>
          <cell r="S1903" t="str">
            <v>GHAZE</v>
          </cell>
          <cell r="T1903" t="str">
            <v>MELAN</v>
          </cell>
          <cell r="U1903" t="str">
            <v>DAMASCUS</v>
          </cell>
          <cell r="V1903" t="str">
            <v/>
          </cell>
          <cell r="W1903" t="str">
            <v/>
          </cell>
          <cell r="X1903" t="str">
            <v/>
          </cell>
          <cell r="Y1903" t="str">
            <v/>
          </cell>
          <cell r="Z1903" t="str">
            <v/>
          </cell>
          <cell r="AA1903" t="str">
            <v/>
          </cell>
          <cell r="AB1903" t="str">
            <v/>
          </cell>
          <cell r="AC1903" t="str">
            <v/>
          </cell>
        </row>
        <row r="1904">
          <cell r="A1904">
            <v>525239</v>
          </cell>
          <cell r="B1904" t="str">
            <v>ليلى فرج</v>
          </cell>
          <cell r="C1904" t="str">
            <v>جادالله</v>
          </cell>
          <cell r="D1904" t="str">
            <v>نايفة</v>
          </cell>
          <cell r="E1904" t="str">
            <v>أنثى</v>
          </cell>
          <cell r="F1904" t="str">
            <v>ذبيين</v>
          </cell>
          <cell r="G1904">
            <v>27769</v>
          </cell>
          <cell r="H1904" t="str">
            <v>العربية السورية</v>
          </cell>
          <cell r="I1904" t="str">
            <v>الثالثة</v>
          </cell>
          <cell r="J1904" t="str">
            <v>أدبي</v>
          </cell>
          <cell r="L1904" t="str">
            <v>السويداء</v>
          </cell>
          <cell r="Q1904" t="str">
            <v/>
          </cell>
          <cell r="R1904" t="str">
            <v>layla faraj</v>
          </cell>
          <cell r="S1904" t="str">
            <v>jadallah</v>
          </cell>
          <cell r="T1904" t="str">
            <v>nayfa</v>
          </cell>
          <cell r="U1904" t="str">
            <v>swaida</v>
          </cell>
          <cell r="V1904" t="str">
            <v/>
          </cell>
          <cell r="W1904" t="str">
            <v/>
          </cell>
          <cell r="X1904" t="str">
            <v/>
          </cell>
          <cell r="Y1904" t="str">
            <v/>
          </cell>
          <cell r="Z1904" t="str">
            <v/>
          </cell>
          <cell r="AA1904" t="str">
            <v/>
          </cell>
          <cell r="AB1904" t="str">
            <v/>
          </cell>
          <cell r="AC1904" t="str">
            <v/>
          </cell>
        </row>
        <row r="1905">
          <cell r="A1905">
            <v>525240</v>
          </cell>
          <cell r="B1905" t="str">
            <v>ليليان أبو حلا</v>
          </cell>
          <cell r="C1905" t="str">
            <v>بسام</v>
          </cell>
          <cell r="D1905" t="str">
            <v>سوزان</v>
          </cell>
          <cell r="E1905" t="str">
            <v>أنثى</v>
          </cell>
          <cell r="F1905" t="str">
            <v>السويداء</v>
          </cell>
          <cell r="G1905" t="str">
            <v>4/10/1998</v>
          </cell>
          <cell r="H1905" t="str">
            <v>العربية السورية</v>
          </cell>
          <cell r="I1905" t="str">
            <v>الثانية</v>
          </cell>
          <cell r="J1905" t="str">
            <v>فنون نسوية</v>
          </cell>
          <cell r="K1905" t="str">
            <v>2016</v>
          </cell>
          <cell r="L1905" t="str">
            <v>السويداء</v>
          </cell>
          <cell r="Q1905" t="str">
            <v/>
          </cell>
          <cell r="R1905" t="str">
            <v>lilian abohala</v>
          </cell>
          <cell r="S1905" t="str">
            <v>basam</v>
          </cell>
          <cell r="T1905" t="str">
            <v>suzan</v>
          </cell>
          <cell r="U1905" t="str">
            <v>swaida</v>
          </cell>
          <cell r="V1905" t="str">
            <v/>
          </cell>
          <cell r="W1905" t="str">
            <v/>
          </cell>
          <cell r="X1905" t="str">
            <v/>
          </cell>
          <cell r="Y1905" t="str">
            <v/>
          </cell>
          <cell r="Z1905" t="str">
            <v/>
          </cell>
          <cell r="AA1905" t="str">
            <v/>
          </cell>
          <cell r="AB1905" t="str">
            <v/>
          </cell>
          <cell r="AC1905" t="str">
            <v/>
          </cell>
        </row>
        <row r="1906">
          <cell r="A1906">
            <v>525241</v>
          </cell>
          <cell r="B1906" t="str">
            <v>ليليان خضر</v>
          </cell>
          <cell r="C1906" t="str">
            <v>طلال</v>
          </cell>
          <cell r="D1906" t="str">
            <v>عبير</v>
          </cell>
          <cell r="E1906" t="str">
            <v>أنثى</v>
          </cell>
          <cell r="F1906" t="str">
            <v>السويداء</v>
          </cell>
          <cell r="G1906" t="str">
            <v>6/22/1998</v>
          </cell>
          <cell r="H1906" t="str">
            <v>العربية السورية</v>
          </cell>
          <cell r="I1906" t="str">
            <v>الثانية</v>
          </cell>
          <cell r="J1906" t="str">
            <v>أدبي</v>
          </cell>
          <cell r="L1906" t="str">
            <v>السويداء</v>
          </cell>
          <cell r="Q1906" t="str">
            <v/>
          </cell>
          <cell r="R1906" t="str">
            <v>lelan khodor</v>
          </cell>
          <cell r="S1906" t="str">
            <v>talal</v>
          </cell>
          <cell r="T1906" t="str">
            <v>abeer</v>
          </cell>
          <cell r="U1906" t="str">
            <v>swaida</v>
          </cell>
          <cell r="V1906" t="str">
            <v/>
          </cell>
          <cell r="W1906" t="str">
            <v/>
          </cell>
          <cell r="X1906" t="str">
            <v/>
          </cell>
          <cell r="Y1906" t="str">
            <v/>
          </cell>
          <cell r="Z1906" t="str">
            <v/>
          </cell>
          <cell r="AA1906" t="str">
            <v/>
          </cell>
          <cell r="AB1906" t="str">
            <v/>
          </cell>
          <cell r="AC1906" t="str">
            <v/>
          </cell>
        </row>
        <row r="1907">
          <cell r="A1907">
            <v>525248</v>
          </cell>
          <cell r="B1907" t="str">
            <v>لينا الطحان</v>
          </cell>
          <cell r="C1907" t="str">
            <v>هشام</v>
          </cell>
          <cell r="D1907" t="str">
            <v>ابتسام</v>
          </cell>
          <cell r="E1907" t="str">
            <v>أنثى</v>
          </cell>
          <cell r="F1907" t="str">
            <v>دمشق</v>
          </cell>
          <cell r="G1907" t="str">
            <v>1/1/1990</v>
          </cell>
          <cell r="H1907" t="str">
            <v>العربية السورية</v>
          </cell>
          <cell r="I1907" t="str">
            <v>الثانية</v>
          </cell>
          <cell r="J1907" t="str">
            <v>فنون نسوية</v>
          </cell>
          <cell r="K1907" t="str">
            <v>2007</v>
          </cell>
          <cell r="L1907" t="str">
            <v>دمشق</v>
          </cell>
          <cell r="Q1907" t="str">
            <v/>
          </cell>
          <cell r="R1907" t="str">
            <v>LENA ALTAHHAN</v>
          </cell>
          <cell r="S1907" t="str">
            <v>HESHAM</v>
          </cell>
          <cell r="T1907" t="str">
            <v>EBTESAM</v>
          </cell>
          <cell r="U1907" t="str">
            <v>DAMASCUS</v>
          </cell>
          <cell r="V1907" t="str">
            <v/>
          </cell>
          <cell r="W1907" t="str">
            <v/>
          </cell>
          <cell r="X1907" t="str">
            <v/>
          </cell>
          <cell r="Y1907" t="str">
            <v/>
          </cell>
          <cell r="Z1907" t="str">
            <v/>
          </cell>
          <cell r="AA1907" t="str">
            <v/>
          </cell>
          <cell r="AB1907" t="str">
            <v/>
          </cell>
          <cell r="AC1907" t="str">
            <v/>
          </cell>
        </row>
        <row r="1908">
          <cell r="A1908">
            <v>525253</v>
          </cell>
          <cell r="B1908" t="str">
            <v>لينا النجار</v>
          </cell>
          <cell r="C1908" t="str">
            <v>اسماعيل</v>
          </cell>
          <cell r="D1908" t="str">
            <v>مروه</v>
          </cell>
          <cell r="E1908" t="str">
            <v>أنثى</v>
          </cell>
          <cell r="F1908" t="str">
            <v>دمشق</v>
          </cell>
          <cell r="G1908" t="str">
            <v>9/30/1997</v>
          </cell>
          <cell r="H1908" t="str">
            <v>العربية السورية</v>
          </cell>
          <cell r="I1908" t="str">
            <v>الرابعة</v>
          </cell>
          <cell r="J1908" t="str">
            <v>علمي</v>
          </cell>
          <cell r="K1908" t="str">
            <v>2015</v>
          </cell>
          <cell r="Q1908" t="str">
            <v/>
          </cell>
          <cell r="R1908" t="str">
            <v>LINA ALNAJAR</v>
          </cell>
          <cell r="S1908" t="str">
            <v>ISMAIL</v>
          </cell>
          <cell r="T1908" t="str">
            <v>MARWA</v>
          </cell>
          <cell r="U1908" t="str">
            <v>DAMASCUS</v>
          </cell>
          <cell r="V1908" t="str">
            <v/>
          </cell>
          <cell r="W1908" t="str">
            <v/>
          </cell>
          <cell r="X1908" t="str">
            <v/>
          </cell>
          <cell r="Y1908" t="str">
            <v/>
          </cell>
          <cell r="Z1908" t="str">
            <v/>
          </cell>
          <cell r="AA1908" t="str">
            <v/>
          </cell>
          <cell r="AB1908" t="str">
            <v/>
          </cell>
          <cell r="AC1908" t="str">
            <v/>
          </cell>
        </row>
        <row r="1909">
          <cell r="A1909">
            <v>525255</v>
          </cell>
          <cell r="B1909" t="str">
            <v>لينا الياسين</v>
          </cell>
          <cell r="C1909" t="str">
            <v>حميد</v>
          </cell>
          <cell r="D1909" t="str">
            <v>عيوش</v>
          </cell>
          <cell r="E1909" t="str">
            <v>أنثى</v>
          </cell>
          <cell r="F1909" t="str">
            <v>معر شورين</v>
          </cell>
          <cell r="G1909">
            <v>36048</v>
          </cell>
          <cell r="H1909" t="str">
            <v>العربية السورية</v>
          </cell>
          <cell r="I1909" t="str">
            <v>الرابعة</v>
          </cell>
          <cell r="J1909" t="str">
            <v>أدبي</v>
          </cell>
          <cell r="K1909" t="str">
            <v/>
          </cell>
          <cell r="Q1909" t="str">
            <v/>
          </cell>
          <cell r="R1909" t="str">
            <v>LINA ALYASEIN</v>
          </cell>
          <cell r="S1909" t="str">
            <v>HAMED</v>
          </cell>
          <cell r="T1909" t="str">
            <v>AYOSH</v>
          </cell>
          <cell r="U1909" t="str">
            <v>DAMASCUS</v>
          </cell>
          <cell r="V1909" t="str">
            <v/>
          </cell>
          <cell r="W1909" t="str">
            <v/>
          </cell>
          <cell r="X1909" t="str">
            <v/>
          </cell>
          <cell r="Y1909" t="str">
            <v/>
          </cell>
          <cell r="Z1909" t="str">
            <v/>
          </cell>
          <cell r="AA1909" t="str">
            <v/>
          </cell>
          <cell r="AB1909" t="str">
            <v/>
          </cell>
          <cell r="AC1909" t="str">
            <v/>
          </cell>
        </row>
        <row r="1910">
          <cell r="A1910">
            <v>525256</v>
          </cell>
          <cell r="B1910" t="str">
            <v>لينا حسين</v>
          </cell>
          <cell r="C1910" t="str">
            <v>احمد</v>
          </cell>
          <cell r="D1910" t="str">
            <v>زكيه</v>
          </cell>
          <cell r="E1910" t="str">
            <v>أنثى</v>
          </cell>
          <cell r="F1910" t="str">
            <v>الجيزة</v>
          </cell>
          <cell r="G1910">
            <v>33634</v>
          </cell>
          <cell r="H1910" t="str">
            <v>العربية السورية</v>
          </cell>
          <cell r="I1910" t="str">
            <v>الثانية</v>
          </cell>
          <cell r="J1910" t="str">
            <v>أدبي</v>
          </cell>
          <cell r="Q1910" t="str">
            <v/>
          </cell>
          <cell r="R1910" t="str">
            <v>lina hussien</v>
          </cell>
          <cell r="S1910" t="str">
            <v>ahmad</v>
          </cell>
          <cell r="T1910" t="str">
            <v>zakia</v>
          </cell>
          <cell r="U1910" t="str">
            <v>aljiza</v>
          </cell>
          <cell r="V1910" t="str">
            <v/>
          </cell>
          <cell r="W1910" t="str">
            <v/>
          </cell>
          <cell r="X1910" t="str">
            <v/>
          </cell>
          <cell r="Y1910" t="str">
            <v/>
          </cell>
          <cell r="Z1910" t="str">
            <v/>
          </cell>
          <cell r="AA1910" t="str">
            <v/>
          </cell>
          <cell r="AB1910" t="str">
            <v/>
          </cell>
          <cell r="AC1910" t="str">
            <v/>
          </cell>
        </row>
        <row r="1911">
          <cell r="A1911">
            <v>525257</v>
          </cell>
          <cell r="B1911" t="str">
            <v>لينا عدله</v>
          </cell>
          <cell r="C1911" t="str">
            <v>حسني</v>
          </cell>
          <cell r="D1911" t="str">
            <v>نزها</v>
          </cell>
          <cell r="E1911" t="str">
            <v>أنثى</v>
          </cell>
          <cell r="F1911" t="str">
            <v>منين</v>
          </cell>
          <cell r="G1911">
            <v>32143</v>
          </cell>
          <cell r="H1911" t="str">
            <v>العربية السورية</v>
          </cell>
          <cell r="I1911" t="str">
            <v>الثانية</v>
          </cell>
          <cell r="J1911" t="str">
            <v>فنون نسوية</v>
          </cell>
          <cell r="K1911">
            <v>2005</v>
          </cell>
          <cell r="Q1911" t="str">
            <v/>
          </cell>
          <cell r="R1911" t="str">
            <v>Lena Adla</v>
          </cell>
          <cell r="S1911" t="str">
            <v>Hasne</v>
          </cell>
          <cell r="T1911" t="str">
            <v>Nazha</v>
          </cell>
          <cell r="U1911" t="str">
            <v>Manen</v>
          </cell>
          <cell r="V1911" t="str">
            <v/>
          </cell>
          <cell r="W1911" t="str">
            <v/>
          </cell>
          <cell r="X1911" t="str">
            <v/>
          </cell>
          <cell r="Y1911" t="str">
            <v/>
          </cell>
          <cell r="Z1911" t="str">
            <v/>
          </cell>
          <cell r="AA1911" t="str">
            <v/>
          </cell>
          <cell r="AB1911" t="str">
            <v/>
          </cell>
          <cell r="AC1911" t="str">
            <v/>
          </cell>
        </row>
        <row r="1912">
          <cell r="A1912">
            <v>525260</v>
          </cell>
          <cell r="B1912" t="str">
            <v>ليندا الحاج حسين</v>
          </cell>
          <cell r="C1912" t="str">
            <v>محمد</v>
          </cell>
          <cell r="D1912" t="str">
            <v>راوند</v>
          </cell>
          <cell r="E1912" t="str">
            <v>أنثى</v>
          </cell>
          <cell r="F1912" t="str">
            <v>رنكوس</v>
          </cell>
          <cell r="G1912" t="str">
            <v>1/1/1998</v>
          </cell>
          <cell r="H1912" t="str">
            <v>العربية السورية</v>
          </cell>
          <cell r="I1912" t="str">
            <v>الثانية</v>
          </cell>
          <cell r="J1912" t="str">
            <v>فنون نسوية</v>
          </cell>
          <cell r="K1912" t="str">
            <v>2016</v>
          </cell>
          <cell r="L1912" t="str">
            <v>ريف دمشق</v>
          </cell>
          <cell r="Q1912" t="str">
            <v/>
          </cell>
          <cell r="R1912" t="str">
            <v>Lenda Al Haj Hasen</v>
          </cell>
          <cell r="S1912" t="str">
            <v>Mohmad</v>
          </cell>
          <cell r="T1912" t="str">
            <v>Rawnd</v>
          </cell>
          <cell r="U1912" t="str">
            <v>Rankos</v>
          </cell>
          <cell r="V1912" t="str">
            <v/>
          </cell>
          <cell r="W1912" t="str">
            <v/>
          </cell>
          <cell r="X1912" t="str">
            <v/>
          </cell>
          <cell r="Y1912" t="str">
            <v/>
          </cell>
          <cell r="Z1912" t="str">
            <v/>
          </cell>
          <cell r="AA1912" t="str">
            <v>م</v>
          </cell>
          <cell r="AB1912" t="str">
            <v>م</v>
          </cell>
          <cell r="AC1912" t="str">
            <v/>
          </cell>
        </row>
        <row r="1913">
          <cell r="A1913">
            <v>525263</v>
          </cell>
          <cell r="B1913" t="str">
            <v>ماجد المحاميد</v>
          </cell>
          <cell r="C1913" t="str">
            <v>علي</v>
          </cell>
          <cell r="D1913" t="str">
            <v>عيشه</v>
          </cell>
          <cell r="E1913" t="str">
            <v>ذكر</v>
          </cell>
          <cell r="F1913" t="str">
            <v>نصيب</v>
          </cell>
          <cell r="G1913">
            <v>25343</v>
          </cell>
          <cell r="H1913" t="str">
            <v>العربية السورية</v>
          </cell>
          <cell r="I1913" t="str">
            <v>الثالثة</v>
          </cell>
          <cell r="J1913" t="str">
            <v>علمي</v>
          </cell>
          <cell r="Q1913" t="str">
            <v/>
          </cell>
          <cell r="R1913" t="str">
            <v>MAJED ALMAHAMID</v>
          </cell>
          <cell r="S1913" t="str">
            <v>ALI</v>
          </cell>
          <cell r="T1913" t="str">
            <v>EISHAH</v>
          </cell>
          <cell r="U1913" t="str">
            <v>NASSEEB</v>
          </cell>
          <cell r="V1913" t="str">
            <v/>
          </cell>
          <cell r="W1913" t="str">
            <v/>
          </cell>
          <cell r="X1913" t="str">
            <v/>
          </cell>
          <cell r="Y1913" t="str">
            <v/>
          </cell>
          <cell r="Z1913" t="str">
            <v/>
          </cell>
          <cell r="AA1913" t="str">
            <v/>
          </cell>
          <cell r="AB1913" t="str">
            <v/>
          </cell>
          <cell r="AC1913" t="str">
            <v/>
          </cell>
        </row>
        <row r="1914">
          <cell r="A1914">
            <v>525265</v>
          </cell>
          <cell r="B1914" t="str">
            <v>مادلين زهرالدين</v>
          </cell>
          <cell r="C1914" t="str">
            <v>نزار</v>
          </cell>
          <cell r="D1914" t="str">
            <v>ايمان</v>
          </cell>
          <cell r="E1914" t="str">
            <v>أنثى</v>
          </cell>
          <cell r="F1914" t="str">
            <v>السويداء</v>
          </cell>
          <cell r="G1914">
            <v>33582</v>
          </cell>
          <cell r="H1914" t="str">
            <v>العربية السورية</v>
          </cell>
          <cell r="I1914" t="str">
            <v>الثالثة</v>
          </cell>
          <cell r="J1914" t="str">
            <v>فنون نسوية</v>
          </cell>
          <cell r="L1914" t="str">
            <v>السويداء</v>
          </cell>
          <cell r="Q1914" t="str">
            <v/>
          </cell>
          <cell r="R1914" t="str">
            <v>madlen zhralden</v>
          </cell>
          <cell r="S1914" t="str">
            <v>nzar</v>
          </cell>
          <cell r="T1914" t="str">
            <v>aman</v>
          </cell>
          <cell r="U1914" t="str">
            <v>swaida</v>
          </cell>
          <cell r="V1914" t="str">
            <v/>
          </cell>
          <cell r="W1914" t="str">
            <v/>
          </cell>
          <cell r="X1914" t="str">
            <v/>
          </cell>
          <cell r="Y1914" t="str">
            <v/>
          </cell>
          <cell r="Z1914" t="str">
            <v/>
          </cell>
          <cell r="AA1914" t="str">
            <v/>
          </cell>
          <cell r="AB1914" t="str">
            <v/>
          </cell>
          <cell r="AC1914" t="str">
            <v/>
          </cell>
        </row>
        <row r="1915">
          <cell r="A1915">
            <v>525268</v>
          </cell>
          <cell r="B1915" t="str">
            <v>ماري الأحمر</v>
          </cell>
          <cell r="C1915" t="str">
            <v>مطانيوس</v>
          </cell>
          <cell r="D1915" t="str">
            <v>زهوة</v>
          </cell>
          <cell r="G1915">
            <v>30696</v>
          </cell>
          <cell r="H1915" t="str">
            <v>العربية السورية</v>
          </cell>
          <cell r="I1915" t="str">
            <v>الثالثة</v>
          </cell>
          <cell r="J1915" t="str">
            <v>أدبي</v>
          </cell>
          <cell r="K1915" t="str">
            <v/>
          </cell>
          <cell r="Q1915" t="str">
            <v/>
          </cell>
          <cell r="R1915" t="str">
            <v>MARY ALAHMAR</v>
          </cell>
          <cell r="S1915" t="str">
            <v>MTANEWS</v>
          </cell>
          <cell r="T1915" t="str">
            <v>ZAHRA</v>
          </cell>
          <cell r="U1915" t="str">
            <v>DAMASCUS</v>
          </cell>
          <cell r="V1915" t="str">
            <v/>
          </cell>
          <cell r="W1915" t="str">
            <v/>
          </cell>
          <cell r="X1915" t="str">
            <v/>
          </cell>
          <cell r="Y1915" t="str">
            <v/>
          </cell>
          <cell r="Z1915" t="str">
            <v/>
          </cell>
          <cell r="AA1915" t="str">
            <v/>
          </cell>
          <cell r="AB1915" t="str">
            <v/>
          </cell>
          <cell r="AC1915" t="str">
            <v/>
          </cell>
        </row>
        <row r="1916">
          <cell r="A1916">
            <v>525270</v>
          </cell>
          <cell r="B1916" t="str">
            <v>ماريا زياز</v>
          </cell>
          <cell r="C1916" t="str">
            <v>هشام</v>
          </cell>
          <cell r="D1916" t="str">
            <v>غصون</v>
          </cell>
          <cell r="E1916" t="str">
            <v>أنثى</v>
          </cell>
          <cell r="F1916" t="str">
            <v>دمشق</v>
          </cell>
          <cell r="G1916">
            <v>35982</v>
          </cell>
          <cell r="H1916" t="str">
            <v>العربية السورية</v>
          </cell>
          <cell r="I1916" t="str">
            <v>الرابعة</v>
          </cell>
          <cell r="J1916" t="str">
            <v>أدبي</v>
          </cell>
          <cell r="K1916" t="str">
            <v/>
          </cell>
          <cell r="Q1916" t="str">
            <v/>
          </cell>
          <cell r="R1916" t="str">
            <v>MARYA ZEAZ</v>
          </cell>
          <cell r="S1916" t="str">
            <v>HISHAM</v>
          </cell>
          <cell r="T1916" t="str">
            <v>GHOSON</v>
          </cell>
          <cell r="U1916" t="str">
            <v>DAMASCUS</v>
          </cell>
          <cell r="V1916" t="str">
            <v/>
          </cell>
          <cell r="W1916" t="str">
            <v/>
          </cell>
          <cell r="X1916" t="str">
            <v/>
          </cell>
          <cell r="Y1916" t="str">
            <v/>
          </cell>
          <cell r="Z1916" t="str">
            <v/>
          </cell>
          <cell r="AA1916" t="str">
            <v/>
          </cell>
          <cell r="AB1916" t="str">
            <v/>
          </cell>
          <cell r="AC1916" t="str">
            <v/>
          </cell>
        </row>
        <row r="1917">
          <cell r="A1917">
            <v>525271</v>
          </cell>
          <cell r="B1917" t="str">
            <v>مازنة طليعة</v>
          </cell>
          <cell r="C1917" t="str">
            <v>اسعد</v>
          </cell>
          <cell r="D1917" t="str">
            <v>اوصاف</v>
          </cell>
          <cell r="E1917" t="str">
            <v>أنثى</v>
          </cell>
          <cell r="F1917" t="str">
            <v>جرمانا</v>
          </cell>
          <cell r="G1917">
            <v>31698</v>
          </cell>
          <cell r="H1917" t="str">
            <v>العربية السورية</v>
          </cell>
          <cell r="I1917" t="str">
            <v>الرابعة</v>
          </cell>
          <cell r="J1917" t="str">
            <v>علمي</v>
          </cell>
          <cell r="K1917">
            <v>2002</v>
          </cell>
          <cell r="Q1917" t="str">
            <v/>
          </cell>
          <cell r="R1917" t="str">
            <v>MAZENA TALEAA</v>
          </cell>
          <cell r="S1917" t="str">
            <v>ASAAD</v>
          </cell>
          <cell r="T1917" t="str">
            <v>AWSAF</v>
          </cell>
          <cell r="U1917" t="str">
            <v>JARAMANA</v>
          </cell>
          <cell r="V1917" t="str">
            <v/>
          </cell>
          <cell r="W1917" t="str">
            <v/>
          </cell>
          <cell r="X1917" t="str">
            <v/>
          </cell>
          <cell r="Y1917" t="str">
            <v/>
          </cell>
          <cell r="Z1917" t="str">
            <v/>
          </cell>
          <cell r="AA1917" t="str">
            <v/>
          </cell>
          <cell r="AB1917" t="str">
            <v/>
          </cell>
          <cell r="AC1917" t="str">
            <v/>
          </cell>
        </row>
        <row r="1918">
          <cell r="A1918">
            <v>525272</v>
          </cell>
          <cell r="B1918" t="str">
            <v>مايا شلش</v>
          </cell>
          <cell r="C1918" t="str">
            <v>مرعي</v>
          </cell>
          <cell r="D1918" t="str">
            <v>امال</v>
          </cell>
          <cell r="E1918" t="str">
            <v/>
          </cell>
          <cell r="F1918" t="str">
            <v/>
          </cell>
          <cell r="G1918" t="str">
            <v/>
          </cell>
          <cell r="I1918" t="str">
            <v>الثانية</v>
          </cell>
          <cell r="K1918" t="str">
            <v/>
          </cell>
          <cell r="L1918" t="str">
            <v/>
          </cell>
          <cell r="M1918" t="str">
            <v/>
          </cell>
          <cell r="Q1918" t="str">
            <v/>
          </cell>
          <cell r="R1918" t="str">
            <v/>
          </cell>
          <cell r="S1918" t="str">
            <v/>
          </cell>
          <cell r="T1918" t="str">
            <v/>
          </cell>
          <cell r="U1918" t="str">
            <v/>
          </cell>
          <cell r="V1918" t="str">
            <v/>
          </cell>
          <cell r="W1918" t="str">
            <v/>
          </cell>
          <cell r="X1918" t="str">
            <v/>
          </cell>
          <cell r="Y1918" t="str">
            <v/>
          </cell>
          <cell r="Z1918" t="str">
            <v/>
          </cell>
          <cell r="AA1918" t="str">
            <v>م</v>
          </cell>
          <cell r="AB1918" t="str">
            <v>م</v>
          </cell>
          <cell r="AC1918" t="str">
            <v/>
          </cell>
        </row>
        <row r="1919">
          <cell r="A1919">
            <v>525281</v>
          </cell>
          <cell r="B1919" t="str">
            <v>محاسن ابوالكاس</v>
          </cell>
          <cell r="C1919" t="str">
            <v>نورالدين</v>
          </cell>
          <cell r="D1919" t="str">
            <v>مفيده</v>
          </cell>
          <cell r="E1919" t="str">
            <v>أنثى</v>
          </cell>
          <cell r="F1919" t="str">
            <v>درعا</v>
          </cell>
          <cell r="G1919">
            <v>31437</v>
          </cell>
          <cell r="H1919" t="str">
            <v>العربية السورية</v>
          </cell>
          <cell r="I1919" t="str">
            <v>الرابعة</v>
          </cell>
          <cell r="J1919" t="str">
            <v>أدبي</v>
          </cell>
          <cell r="Q1919" t="str">
            <v/>
          </cell>
          <cell r="R1919" t="str">
            <v>Mahasen Abo Alkas</v>
          </cell>
          <cell r="S1919" t="str">
            <v>Nour Aldeen</v>
          </cell>
          <cell r="T1919" t="str">
            <v>Mofida</v>
          </cell>
          <cell r="U1919" t="str">
            <v>Daraa</v>
          </cell>
          <cell r="V1919" t="str">
            <v/>
          </cell>
          <cell r="W1919" t="str">
            <v/>
          </cell>
          <cell r="X1919" t="str">
            <v/>
          </cell>
          <cell r="Y1919" t="str">
            <v/>
          </cell>
          <cell r="Z1919" t="str">
            <v/>
          </cell>
          <cell r="AA1919" t="str">
            <v/>
          </cell>
          <cell r="AB1919" t="str">
            <v/>
          </cell>
          <cell r="AC1919" t="str">
            <v/>
          </cell>
        </row>
        <row r="1920">
          <cell r="A1920">
            <v>525299</v>
          </cell>
          <cell r="B1920" t="str">
            <v>مرح الحوراني</v>
          </cell>
          <cell r="C1920" t="str">
            <v>عدنان</v>
          </cell>
          <cell r="D1920" t="str">
            <v>هيام</v>
          </cell>
          <cell r="E1920" t="str">
            <v>أنثى</v>
          </cell>
          <cell r="F1920" t="str">
            <v xml:space="preserve">جبا </v>
          </cell>
          <cell r="G1920">
            <v>35797</v>
          </cell>
          <cell r="H1920" t="str">
            <v>العربية السورية</v>
          </cell>
          <cell r="I1920" t="str">
            <v>الرابعة</v>
          </cell>
          <cell r="J1920" t="str">
            <v>أدبي</v>
          </cell>
          <cell r="L1920" t="str">
            <v>القنيطرة</v>
          </cell>
          <cell r="Q1920" t="str">
            <v/>
          </cell>
          <cell r="R1920" t="str">
            <v>marah  al horani</v>
          </cell>
          <cell r="S1920" t="str">
            <v>adnan</v>
          </cell>
          <cell r="T1920" t="str">
            <v xml:space="preserve">hiam </v>
          </cell>
          <cell r="U1920" t="str">
            <v>jba</v>
          </cell>
          <cell r="V1920" t="str">
            <v/>
          </cell>
          <cell r="W1920" t="str">
            <v/>
          </cell>
          <cell r="X1920" t="str">
            <v/>
          </cell>
          <cell r="Y1920" t="str">
            <v/>
          </cell>
          <cell r="Z1920" t="str">
            <v/>
          </cell>
          <cell r="AA1920" t="str">
            <v/>
          </cell>
          <cell r="AB1920" t="str">
            <v/>
          </cell>
          <cell r="AC1920" t="str">
            <v/>
          </cell>
        </row>
        <row r="1921">
          <cell r="A1921">
            <v>525300</v>
          </cell>
          <cell r="B1921" t="str">
            <v>مرح الصحناوي</v>
          </cell>
          <cell r="C1921" t="str">
            <v>اكرم</v>
          </cell>
          <cell r="D1921" t="str">
            <v>منيفه</v>
          </cell>
          <cell r="E1921" t="str">
            <v>أنثى</v>
          </cell>
          <cell r="F1921" t="str">
            <v>الجنينة</v>
          </cell>
          <cell r="G1921">
            <v>34702</v>
          </cell>
          <cell r="H1921" t="str">
            <v>العربية السورية</v>
          </cell>
          <cell r="I1921" t="str">
            <v>الرابعة</v>
          </cell>
          <cell r="J1921" t="str">
            <v>أدبي</v>
          </cell>
          <cell r="L1921" t="str">
            <v>السويداء</v>
          </cell>
          <cell r="Q1921" t="str">
            <v/>
          </cell>
          <cell r="R1921" t="str">
            <v>Marah Alsehnawe</v>
          </cell>
          <cell r="S1921" t="str">
            <v>Akram</v>
          </cell>
          <cell r="T1921" t="str">
            <v>Monefa</v>
          </cell>
          <cell r="U1921" t="str">
            <v>Alswaidaa</v>
          </cell>
          <cell r="V1921" t="str">
            <v/>
          </cell>
          <cell r="W1921" t="str">
            <v/>
          </cell>
          <cell r="X1921" t="str">
            <v/>
          </cell>
          <cell r="Y1921" t="str">
            <v/>
          </cell>
          <cell r="Z1921" t="str">
            <v/>
          </cell>
          <cell r="AA1921" t="str">
            <v/>
          </cell>
          <cell r="AB1921" t="str">
            <v/>
          </cell>
          <cell r="AC1921" t="str">
            <v/>
          </cell>
        </row>
        <row r="1922">
          <cell r="A1922">
            <v>525301</v>
          </cell>
          <cell r="B1922" t="str">
            <v>مرح خميس</v>
          </cell>
          <cell r="C1922" t="str">
            <v>عدنان</v>
          </cell>
          <cell r="D1922" t="str">
            <v>انعام</v>
          </cell>
          <cell r="E1922" t="str">
            <v>أنثى</v>
          </cell>
          <cell r="F1922" t="str">
            <v>دوما</v>
          </cell>
          <cell r="G1922" t="str">
            <v>2/12/1992</v>
          </cell>
          <cell r="H1922" t="str">
            <v>العربية السورية</v>
          </cell>
          <cell r="I1922" t="str">
            <v>الثانية</v>
          </cell>
          <cell r="J1922" t="str">
            <v>فنون نسوية</v>
          </cell>
          <cell r="K1922" t="str">
            <v>2010</v>
          </cell>
          <cell r="L1922" t="str">
            <v>ريف دمشق</v>
          </cell>
          <cell r="Q1922" t="str">
            <v/>
          </cell>
          <cell r="R1922" t="str">
            <v>MARAH KHAMIES</v>
          </cell>
          <cell r="S1922" t="str">
            <v>ADNAN</v>
          </cell>
          <cell r="T1922" t="str">
            <v>ANAM</v>
          </cell>
          <cell r="U1922" t="str">
            <v>DAMASCUS</v>
          </cell>
          <cell r="V1922" t="str">
            <v/>
          </cell>
          <cell r="W1922" t="str">
            <v/>
          </cell>
          <cell r="X1922" t="str">
            <v/>
          </cell>
          <cell r="Y1922" t="str">
            <v/>
          </cell>
          <cell r="Z1922" t="str">
            <v/>
          </cell>
          <cell r="AA1922" t="str">
            <v/>
          </cell>
          <cell r="AB1922" t="str">
            <v/>
          </cell>
          <cell r="AC1922" t="str">
            <v/>
          </cell>
        </row>
        <row r="1923">
          <cell r="A1923">
            <v>525304</v>
          </cell>
          <cell r="B1923" t="str">
            <v>مرح رنكوسي</v>
          </cell>
          <cell r="C1923" t="str">
            <v>أحمد</v>
          </cell>
          <cell r="D1923" t="str">
            <v>سعديه</v>
          </cell>
          <cell r="E1923" t="str">
            <v>أنثى</v>
          </cell>
          <cell r="F1923" t="str">
            <v>دمشق</v>
          </cell>
          <cell r="G1923">
            <v>34978</v>
          </cell>
          <cell r="H1923" t="str">
            <v>العربية السورية</v>
          </cell>
          <cell r="I1923" t="str">
            <v>الرابعة حديث</v>
          </cell>
          <cell r="J1923" t="str">
            <v>فنون نسوية</v>
          </cell>
          <cell r="Q1923" t="str">
            <v/>
          </cell>
          <cell r="R1923" t="str">
            <v>MARAH RANKOUSE</v>
          </cell>
          <cell r="S1923" t="str">
            <v>AHAMD</v>
          </cell>
          <cell r="T1923" t="str">
            <v>SADIEHA</v>
          </cell>
          <cell r="U1923" t="str">
            <v>DAMASCUS</v>
          </cell>
          <cell r="V1923" t="str">
            <v/>
          </cell>
          <cell r="W1923" t="str">
            <v/>
          </cell>
          <cell r="X1923" t="str">
            <v/>
          </cell>
          <cell r="Y1923" t="str">
            <v/>
          </cell>
          <cell r="Z1923" t="str">
            <v/>
          </cell>
          <cell r="AA1923" t="str">
            <v/>
          </cell>
          <cell r="AB1923" t="str">
            <v/>
          </cell>
          <cell r="AC1923" t="str">
            <v/>
          </cell>
        </row>
        <row r="1924">
          <cell r="A1924">
            <v>525305</v>
          </cell>
          <cell r="B1924" t="str">
            <v>مرح طاهر</v>
          </cell>
          <cell r="C1924" t="str">
            <v>هيثم</v>
          </cell>
          <cell r="D1924" t="str">
            <v>ثناء</v>
          </cell>
          <cell r="E1924" t="str">
            <v>أنثى</v>
          </cell>
          <cell r="F1924" t="str">
            <v>دمشق</v>
          </cell>
          <cell r="G1924">
            <v>34128</v>
          </cell>
          <cell r="H1924" t="str">
            <v>العربية السورية</v>
          </cell>
          <cell r="I1924" t="str">
            <v>الثالثة</v>
          </cell>
          <cell r="J1924" t="str">
            <v>علمي</v>
          </cell>
          <cell r="K1924">
            <v>2012</v>
          </cell>
          <cell r="Q1924" t="str">
            <v/>
          </cell>
          <cell r="R1924" t="str">
            <v>MARAH TAHER</v>
          </cell>
          <cell r="S1924" t="str">
            <v>HAITHAM</v>
          </cell>
          <cell r="T1924" t="str">
            <v>THANAA</v>
          </cell>
          <cell r="U1924" t="str">
            <v>DAMASCUS</v>
          </cell>
          <cell r="V1924" t="str">
            <v/>
          </cell>
          <cell r="W1924" t="str">
            <v/>
          </cell>
          <cell r="X1924" t="str">
            <v/>
          </cell>
          <cell r="Y1924" t="str">
            <v/>
          </cell>
          <cell r="Z1924" t="str">
            <v/>
          </cell>
          <cell r="AA1924" t="str">
            <v/>
          </cell>
          <cell r="AB1924" t="str">
            <v/>
          </cell>
          <cell r="AC1924" t="str">
            <v/>
          </cell>
        </row>
        <row r="1925">
          <cell r="A1925">
            <v>525306</v>
          </cell>
          <cell r="B1925" t="str">
            <v>مرح علي</v>
          </cell>
          <cell r="C1925" t="str">
            <v>زين</v>
          </cell>
          <cell r="D1925" t="str">
            <v>نهله</v>
          </cell>
          <cell r="E1925" t="str">
            <v>أنثى</v>
          </cell>
          <cell r="F1925" t="str">
            <v>جديدة الوادي</v>
          </cell>
          <cell r="G1925">
            <v>35151</v>
          </cell>
          <cell r="H1925" t="str">
            <v>العربية السورية</v>
          </cell>
          <cell r="I1925" t="str">
            <v>الثانية</v>
          </cell>
          <cell r="J1925" t="str">
            <v>أدبي</v>
          </cell>
          <cell r="L1925" t="str">
            <v>اللاذقية</v>
          </cell>
          <cell r="Q1925" t="str">
            <v/>
          </cell>
          <cell r="R1925" t="str">
            <v>MARAH ALI</v>
          </cell>
          <cell r="S1925" t="str">
            <v>ZAIN</v>
          </cell>
          <cell r="T1925" t="str">
            <v>NAHLA</v>
          </cell>
          <cell r="U1925" t="str">
            <v>DAMASCUS</v>
          </cell>
          <cell r="V1925" t="str">
            <v/>
          </cell>
          <cell r="W1925" t="str">
            <v/>
          </cell>
          <cell r="X1925" t="str">
            <v/>
          </cell>
          <cell r="Y1925" t="str">
            <v/>
          </cell>
          <cell r="Z1925" t="str">
            <v/>
          </cell>
          <cell r="AA1925" t="str">
            <v/>
          </cell>
          <cell r="AB1925" t="str">
            <v/>
          </cell>
          <cell r="AC1925" t="str">
            <v/>
          </cell>
        </row>
        <row r="1926">
          <cell r="A1926">
            <v>525307</v>
          </cell>
          <cell r="B1926" t="str">
            <v>مرح عمر</v>
          </cell>
          <cell r="C1926" t="str">
            <v>ايسر</v>
          </cell>
          <cell r="D1926" t="str">
            <v>نوره</v>
          </cell>
          <cell r="E1926" t="str">
            <v>أنثى</v>
          </cell>
          <cell r="F1926" t="str">
            <v>دمشق</v>
          </cell>
          <cell r="G1926">
            <v>35900</v>
          </cell>
          <cell r="H1926" t="str">
            <v>العربية السورية</v>
          </cell>
          <cell r="I1926" t="str">
            <v>الثانية</v>
          </cell>
          <cell r="J1926" t="str">
            <v>أدبي</v>
          </cell>
          <cell r="K1926" t="str">
            <v/>
          </cell>
          <cell r="Q1926" t="str">
            <v/>
          </cell>
          <cell r="R1926" t="str">
            <v>marah omar</v>
          </cell>
          <cell r="S1926" t="str">
            <v>aesar</v>
          </cell>
          <cell r="T1926" t="str">
            <v>noora</v>
          </cell>
          <cell r="U1926" t="str">
            <v>damascus</v>
          </cell>
          <cell r="V1926" t="str">
            <v/>
          </cell>
          <cell r="W1926" t="str">
            <v/>
          </cell>
          <cell r="X1926" t="str">
            <v/>
          </cell>
          <cell r="Y1926" t="str">
            <v/>
          </cell>
          <cell r="Z1926" t="str">
            <v/>
          </cell>
          <cell r="AA1926" t="str">
            <v/>
          </cell>
          <cell r="AB1926" t="str">
            <v/>
          </cell>
          <cell r="AC1926" t="str">
            <v/>
          </cell>
        </row>
        <row r="1927">
          <cell r="A1927">
            <v>525309</v>
          </cell>
          <cell r="B1927" t="str">
            <v>مركزان غصن</v>
          </cell>
          <cell r="C1927" t="str">
            <v>درغام</v>
          </cell>
          <cell r="D1927" t="str">
            <v>نزهة</v>
          </cell>
          <cell r="E1927" t="str">
            <v>أنثى</v>
          </cell>
          <cell r="F1927" t="str">
            <v>حنجور</v>
          </cell>
          <cell r="G1927">
            <v>25985</v>
          </cell>
          <cell r="H1927" t="str">
            <v>العربية السورية</v>
          </cell>
          <cell r="I1927" t="str">
            <v>الرابعة</v>
          </cell>
          <cell r="J1927" t="str">
            <v>علمي</v>
          </cell>
          <cell r="Q1927" t="str">
            <v/>
          </cell>
          <cell r="R1927" t="str">
            <v>MRKZAN GHSEN</v>
          </cell>
          <cell r="S1927" t="str">
            <v>DRGHAM</v>
          </cell>
          <cell r="T1927" t="str">
            <v>NAZHA</v>
          </cell>
          <cell r="U1927" t="str">
            <v>DAMASCUS</v>
          </cell>
          <cell r="V1927" t="str">
            <v/>
          </cell>
          <cell r="W1927" t="str">
            <v/>
          </cell>
          <cell r="X1927" t="str">
            <v/>
          </cell>
          <cell r="Y1927" t="str">
            <v/>
          </cell>
          <cell r="Z1927" t="str">
            <v/>
          </cell>
          <cell r="AA1927" t="str">
            <v/>
          </cell>
          <cell r="AB1927" t="str">
            <v/>
          </cell>
          <cell r="AC1927" t="str">
            <v/>
          </cell>
        </row>
        <row r="1928">
          <cell r="A1928">
            <v>525311</v>
          </cell>
          <cell r="B1928" t="str">
            <v>مروة السعيد</v>
          </cell>
          <cell r="C1928" t="str">
            <v>غزوان</v>
          </cell>
          <cell r="D1928" t="str">
            <v>حميده</v>
          </cell>
          <cell r="E1928" t="str">
            <v>أنثى</v>
          </cell>
          <cell r="F1928" t="str">
            <v>خان شيخون</v>
          </cell>
          <cell r="G1928" t="str">
            <v>1/1/1993</v>
          </cell>
          <cell r="H1928" t="str">
            <v>العربية السورية</v>
          </cell>
          <cell r="I1928" t="str">
            <v>الثانية</v>
          </cell>
          <cell r="J1928" t="str">
            <v>أدبي</v>
          </cell>
          <cell r="K1928" t="str">
            <v>2011</v>
          </cell>
          <cell r="L1928" t="str">
            <v>ادلب</v>
          </cell>
          <cell r="Q1928" t="str">
            <v/>
          </cell>
          <cell r="R1928" t="str">
            <v>marwa alsaeid</v>
          </cell>
          <cell r="S1928" t="str">
            <v>ghezan</v>
          </cell>
          <cell r="T1928" t="str">
            <v>hamida</v>
          </cell>
          <cell r="U1928" t="str">
            <v>khan shikhon</v>
          </cell>
          <cell r="V1928" t="str">
            <v/>
          </cell>
          <cell r="W1928" t="str">
            <v/>
          </cell>
          <cell r="X1928" t="str">
            <v/>
          </cell>
          <cell r="Y1928" t="str">
            <v/>
          </cell>
          <cell r="Z1928" t="str">
            <v/>
          </cell>
          <cell r="AA1928" t="str">
            <v/>
          </cell>
          <cell r="AB1928" t="str">
            <v/>
          </cell>
          <cell r="AC1928" t="str">
            <v/>
          </cell>
        </row>
        <row r="1929">
          <cell r="A1929">
            <v>525314</v>
          </cell>
          <cell r="B1929" t="str">
            <v>مروة تمساح</v>
          </cell>
          <cell r="C1929" t="str">
            <v>عدنان</v>
          </cell>
          <cell r="D1929" t="str">
            <v>امنه</v>
          </cell>
          <cell r="E1929" t="str">
            <v>أنثى</v>
          </cell>
          <cell r="F1929" t="str">
            <v>دمشق</v>
          </cell>
          <cell r="G1929">
            <v>36190</v>
          </cell>
          <cell r="H1929" t="str">
            <v>العربية السورية</v>
          </cell>
          <cell r="I1929" t="str">
            <v>الرابعة</v>
          </cell>
          <cell r="J1929" t="str">
            <v>علمي</v>
          </cell>
          <cell r="K1929">
            <v>2016</v>
          </cell>
          <cell r="Q1929" t="str">
            <v/>
          </cell>
          <cell r="R1929" t="str">
            <v>MARWA TEMSAH</v>
          </cell>
          <cell r="S1929" t="str">
            <v>ADNAN</v>
          </cell>
          <cell r="T1929" t="str">
            <v>AMNE</v>
          </cell>
          <cell r="U1929" t="str">
            <v>DAMASCUS</v>
          </cell>
          <cell r="V1929" t="str">
            <v/>
          </cell>
          <cell r="W1929" t="str">
            <v/>
          </cell>
          <cell r="X1929" t="str">
            <v/>
          </cell>
          <cell r="Y1929" t="str">
            <v/>
          </cell>
          <cell r="Z1929" t="str">
            <v/>
          </cell>
          <cell r="AA1929" t="str">
            <v/>
          </cell>
          <cell r="AB1929" t="str">
            <v/>
          </cell>
          <cell r="AC1929" t="str">
            <v/>
          </cell>
        </row>
        <row r="1930">
          <cell r="A1930">
            <v>525316</v>
          </cell>
          <cell r="B1930" t="str">
            <v>مروة دربل</v>
          </cell>
          <cell r="C1930" t="str">
            <v>خالد</v>
          </cell>
          <cell r="D1930" t="str">
            <v>حسانه</v>
          </cell>
          <cell r="E1930" t="str">
            <v>أنثى</v>
          </cell>
          <cell r="F1930" t="str">
            <v>مشفى دوما</v>
          </cell>
          <cell r="G1930">
            <v>34414</v>
          </cell>
          <cell r="H1930" t="str">
            <v>العربية السورية</v>
          </cell>
          <cell r="I1930" t="str">
            <v>الرابعة</v>
          </cell>
          <cell r="J1930" t="str">
            <v>علمي</v>
          </cell>
          <cell r="K1930">
            <v>2012</v>
          </cell>
          <cell r="Q1930" t="str">
            <v/>
          </cell>
          <cell r="R1930" t="str">
            <v>marwa darbl</v>
          </cell>
          <cell r="S1930" t="str">
            <v>khaled</v>
          </cell>
          <cell r="T1930" t="str">
            <v>hasana</v>
          </cell>
          <cell r="U1930" t="str">
            <v>damas</v>
          </cell>
          <cell r="V1930" t="str">
            <v/>
          </cell>
          <cell r="W1930" t="str">
            <v/>
          </cell>
          <cell r="X1930" t="str">
            <v/>
          </cell>
          <cell r="Y1930" t="str">
            <v/>
          </cell>
          <cell r="Z1930" t="str">
            <v/>
          </cell>
          <cell r="AA1930" t="str">
            <v/>
          </cell>
          <cell r="AB1930" t="str">
            <v/>
          </cell>
          <cell r="AC1930" t="str">
            <v/>
          </cell>
        </row>
        <row r="1931">
          <cell r="A1931">
            <v>525318</v>
          </cell>
          <cell r="B1931" t="str">
            <v>مروه الباكير</v>
          </cell>
          <cell r="C1931" t="str">
            <v>محمد</v>
          </cell>
          <cell r="D1931" t="str">
            <v>ربيعه</v>
          </cell>
          <cell r="E1931" t="str">
            <v>أنثى</v>
          </cell>
          <cell r="F1931" t="str">
            <v>القريتين</v>
          </cell>
          <cell r="G1931" t="str">
            <v>3/8/1995</v>
          </cell>
          <cell r="H1931" t="str">
            <v>العربية السورية</v>
          </cell>
          <cell r="I1931" t="str">
            <v>الثانية</v>
          </cell>
          <cell r="J1931" t="str">
            <v>أدبي</v>
          </cell>
          <cell r="K1931" t="str">
            <v>2013</v>
          </cell>
          <cell r="L1931" t="str">
            <v>حمص</v>
          </cell>
          <cell r="Q1931" t="str">
            <v/>
          </cell>
          <cell r="R1931" t="str">
            <v>MARWA ALBAKIR</v>
          </cell>
          <cell r="S1931" t="str">
            <v>MOHAMAD</v>
          </cell>
          <cell r="T1931" t="str">
            <v>RABEAA</v>
          </cell>
          <cell r="U1931" t="str">
            <v>HOMS</v>
          </cell>
          <cell r="V1931" t="str">
            <v/>
          </cell>
          <cell r="W1931" t="str">
            <v/>
          </cell>
          <cell r="X1931" t="str">
            <v/>
          </cell>
          <cell r="Y1931" t="str">
            <v/>
          </cell>
          <cell r="Z1931" t="str">
            <v/>
          </cell>
          <cell r="AA1931" t="str">
            <v/>
          </cell>
          <cell r="AB1931" t="str">
            <v/>
          </cell>
          <cell r="AC1931" t="str">
            <v/>
          </cell>
        </row>
        <row r="1932">
          <cell r="A1932">
            <v>525319</v>
          </cell>
          <cell r="B1932" t="str">
            <v>مروه البره جكلي</v>
          </cell>
          <cell r="C1932" t="str">
            <v>عماد</v>
          </cell>
          <cell r="D1932" t="str">
            <v>رقيه</v>
          </cell>
          <cell r="E1932" t="str">
            <v>أنثى</v>
          </cell>
          <cell r="F1932" t="str">
            <v>دمشق</v>
          </cell>
          <cell r="G1932">
            <v>32394</v>
          </cell>
          <cell r="H1932" t="str">
            <v>العربية السورية</v>
          </cell>
          <cell r="I1932" t="str">
            <v>الرابعة</v>
          </cell>
          <cell r="J1932" t="str">
            <v>فنون نسوية</v>
          </cell>
          <cell r="Q1932" t="str">
            <v/>
          </cell>
          <cell r="R1932" t="str">
            <v>MARWA ALBRH JKLE</v>
          </cell>
          <cell r="S1932" t="str">
            <v>EMAD</v>
          </cell>
          <cell r="T1932" t="str">
            <v>ROUQIA</v>
          </cell>
          <cell r="U1932" t="str">
            <v>DAMASCUS</v>
          </cell>
          <cell r="V1932" t="str">
            <v/>
          </cell>
          <cell r="W1932" t="str">
            <v/>
          </cell>
          <cell r="X1932" t="str">
            <v/>
          </cell>
          <cell r="Y1932" t="str">
            <v/>
          </cell>
          <cell r="Z1932" t="str">
            <v/>
          </cell>
          <cell r="AA1932" t="str">
            <v/>
          </cell>
          <cell r="AB1932" t="str">
            <v/>
          </cell>
          <cell r="AC1932" t="str">
            <v/>
          </cell>
        </row>
        <row r="1933">
          <cell r="A1933">
            <v>525320</v>
          </cell>
          <cell r="B1933" t="str">
            <v>مروه الصحناوي</v>
          </cell>
          <cell r="C1933" t="str">
            <v>سلمان</v>
          </cell>
          <cell r="D1933" t="str">
            <v>صباح</v>
          </cell>
          <cell r="E1933" t="str">
            <v>أنثى</v>
          </cell>
          <cell r="F1933" t="str">
            <v>صحنايا</v>
          </cell>
          <cell r="G1933">
            <v>33264</v>
          </cell>
          <cell r="H1933" t="str">
            <v>العربية السورية</v>
          </cell>
          <cell r="I1933" t="str">
            <v>الرابعة حديث</v>
          </cell>
          <cell r="J1933" t="str">
            <v>أدبي</v>
          </cell>
          <cell r="L1933" t="str">
            <v>السويداء</v>
          </cell>
          <cell r="Q1933" t="str">
            <v/>
          </cell>
          <cell r="R1933" t="str">
            <v>marwa alsehnawi</v>
          </cell>
          <cell r="S1933" t="str">
            <v>salman</v>
          </cell>
          <cell r="T1933" t="str">
            <v>sabah</v>
          </cell>
          <cell r="U1933" t="str">
            <v>sehnaya</v>
          </cell>
          <cell r="V1933" t="str">
            <v/>
          </cell>
          <cell r="W1933" t="str">
            <v/>
          </cell>
          <cell r="X1933" t="str">
            <v/>
          </cell>
          <cell r="Y1933" t="str">
            <v/>
          </cell>
          <cell r="Z1933" t="str">
            <v/>
          </cell>
          <cell r="AA1933" t="str">
            <v/>
          </cell>
          <cell r="AB1933" t="str">
            <v/>
          </cell>
          <cell r="AC1933" t="str">
            <v/>
          </cell>
        </row>
        <row r="1934">
          <cell r="A1934">
            <v>525321</v>
          </cell>
          <cell r="B1934" t="str">
            <v>مروه الفرخ</v>
          </cell>
          <cell r="C1934" t="str">
            <v>منير</v>
          </cell>
          <cell r="D1934" t="str">
            <v>وفيقة</v>
          </cell>
          <cell r="E1934" t="str">
            <v>أنثى</v>
          </cell>
          <cell r="F1934" t="str">
            <v>دوما</v>
          </cell>
          <cell r="G1934">
            <v>32656</v>
          </cell>
          <cell r="H1934" t="str">
            <v>العربية السورية</v>
          </cell>
          <cell r="I1934" t="str">
            <v>الثالثة</v>
          </cell>
          <cell r="J1934" t="str">
            <v>أدبي</v>
          </cell>
          <cell r="K1934">
            <v>2008</v>
          </cell>
          <cell r="Q1934" t="str">
            <v/>
          </cell>
          <cell r="R1934" t="str">
            <v>marwa alfarekh</v>
          </cell>
          <cell r="S1934" t="str">
            <v>monir</v>
          </cell>
          <cell r="T1934" t="str">
            <v>wafika</v>
          </cell>
          <cell r="U1934" t="str">
            <v>doma</v>
          </cell>
          <cell r="V1934" t="str">
            <v/>
          </cell>
          <cell r="W1934" t="str">
            <v/>
          </cell>
          <cell r="X1934" t="str">
            <v/>
          </cell>
          <cell r="Y1934" t="str">
            <v/>
          </cell>
          <cell r="Z1934" t="str">
            <v/>
          </cell>
          <cell r="AA1934" t="str">
            <v/>
          </cell>
          <cell r="AB1934" t="str">
            <v/>
          </cell>
          <cell r="AC1934" t="str">
            <v/>
          </cell>
        </row>
        <row r="1935">
          <cell r="A1935">
            <v>525322</v>
          </cell>
          <cell r="B1935" t="str">
            <v>مروه حريري</v>
          </cell>
          <cell r="C1935" t="str">
            <v>كامل</v>
          </cell>
          <cell r="D1935" t="str">
            <v>سعاد</v>
          </cell>
          <cell r="E1935" t="str">
            <v>أنثى</v>
          </cell>
          <cell r="F1935" t="str">
            <v>درعا</v>
          </cell>
          <cell r="G1935">
            <v>34338</v>
          </cell>
          <cell r="H1935" t="str">
            <v>العربية السورية</v>
          </cell>
          <cell r="I1935" t="str">
            <v>الثانية</v>
          </cell>
          <cell r="J1935" t="str">
            <v>أدبي</v>
          </cell>
          <cell r="Q1935" t="str">
            <v/>
          </cell>
          <cell r="R1935" t="str">
            <v>MARWA HARERY</v>
          </cell>
          <cell r="S1935" t="str">
            <v>KAMEL</v>
          </cell>
          <cell r="T1935" t="str">
            <v>SUAD</v>
          </cell>
          <cell r="U1935" t="str">
            <v>DARAA</v>
          </cell>
          <cell r="V1935" t="str">
            <v/>
          </cell>
          <cell r="W1935" t="str">
            <v/>
          </cell>
          <cell r="X1935" t="str">
            <v/>
          </cell>
          <cell r="Y1935" t="str">
            <v/>
          </cell>
          <cell r="Z1935" t="str">
            <v/>
          </cell>
          <cell r="AA1935" t="str">
            <v/>
          </cell>
          <cell r="AB1935" t="str">
            <v/>
          </cell>
          <cell r="AC1935" t="str">
            <v/>
          </cell>
        </row>
        <row r="1936">
          <cell r="A1936">
            <v>525327</v>
          </cell>
          <cell r="B1936" t="str">
            <v>مريم الازعط</v>
          </cell>
          <cell r="C1936" t="str">
            <v>محمدنبيل</v>
          </cell>
          <cell r="D1936" t="str">
            <v>مها</v>
          </cell>
          <cell r="E1936" t="str">
            <v>أنثى</v>
          </cell>
          <cell r="F1936" t="str">
            <v>دمشق</v>
          </cell>
          <cell r="G1936">
            <v>35437</v>
          </cell>
          <cell r="H1936" t="str">
            <v>العربية السورية</v>
          </cell>
          <cell r="I1936" t="str">
            <v>الرابعة</v>
          </cell>
          <cell r="J1936" t="str">
            <v>علمي</v>
          </cell>
          <cell r="K1936" t="str">
            <v/>
          </cell>
          <cell r="Q1936" t="str">
            <v/>
          </cell>
          <cell r="R1936" t="str">
            <v>MARIEAM ALAZAT</v>
          </cell>
          <cell r="S1936" t="str">
            <v>MHD NABEIL</v>
          </cell>
          <cell r="T1936" t="str">
            <v>SUHA</v>
          </cell>
          <cell r="U1936" t="str">
            <v>DAMASCUS</v>
          </cell>
          <cell r="V1936" t="str">
            <v/>
          </cell>
          <cell r="W1936" t="str">
            <v/>
          </cell>
          <cell r="X1936" t="str">
            <v/>
          </cell>
          <cell r="Y1936" t="str">
            <v/>
          </cell>
          <cell r="Z1936" t="str">
            <v/>
          </cell>
          <cell r="AA1936" t="str">
            <v/>
          </cell>
          <cell r="AB1936" t="str">
            <v/>
          </cell>
          <cell r="AC1936" t="str">
            <v/>
          </cell>
        </row>
        <row r="1937">
          <cell r="A1937">
            <v>525330</v>
          </cell>
          <cell r="B1937" t="str">
            <v>مريم الشيخ</v>
          </cell>
          <cell r="C1937" t="str">
            <v>علي</v>
          </cell>
          <cell r="D1937" t="str">
            <v>زينب</v>
          </cell>
          <cell r="E1937" t="str">
            <v>أنثى</v>
          </cell>
          <cell r="F1937" t="str">
            <v>الفوعة</v>
          </cell>
          <cell r="G1937">
            <v>35805</v>
          </cell>
          <cell r="H1937" t="str">
            <v>العربية السورية</v>
          </cell>
          <cell r="I1937" t="str">
            <v>الثالثة</v>
          </cell>
          <cell r="J1937" t="str">
            <v>علمي</v>
          </cell>
          <cell r="K1937" t="str">
            <v/>
          </cell>
          <cell r="Q1937" t="str">
            <v/>
          </cell>
          <cell r="R1937" t="str">
            <v>Maream Al Shekh</v>
          </cell>
          <cell r="S1937" t="str">
            <v>Ali</v>
          </cell>
          <cell r="T1937" t="str">
            <v>Zenab</v>
          </cell>
          <cell r="U1937" t="str">
            <v>Edlab</v>
          </cell>
          <cell r="V1937" t="str">
            <v/>
          </cell>
          <cell r="W1937" t="str">
            <v/>
          </cell>
          <cell r="X1937" t="str">
            <v/>
          </cell>
          <cell r="Y1937" t="str">
            <v/>
          </cell>
          <cell r="Z1937" t="str">
            <v/>
          </cell>
          <cell r="AA1937" t="str">
            <v/>
          </cell>
          <cell r="AB1937" t="str">
            <v/>
          </cell>
          <cell r="AC1937" t="str">
            <v/>
          </cell>
        </row>
        <row r="1938">
          <cell r="A1938">
            <v>525331</v>
          </cell>
          <cell r="B1938" t="str">
            <v>مريم الشيخ</v>
          </cell>
          <cell r="C1938" t="str">
            <v>أديب</v>
          </cell>
          <cell r="D1938" t="str">
            <v>فاطمه</v>
          </cell>
          <cell r="E1938" t="str">
            <v>أنثى</v>
          </cell>
          <cell r="F1938" t="str">
            <v xml:space="preserve">رحيبية </v>
          </cell>
          <cell r="G1938">
            <v>32152</v>
          </cell>
          <cell r="H1938" t="str">
            <v>العربية السورية</v>
          </cell>
          <cell r="I1938" t="str">
            <v>الرابعة</v>
          </cell>
          <cell r="J1938" t="str">
            <v>فنون نسوية</v>
          </cell>
          <cell r="K1938">
            <v>2005</v>
          </cell>
          <cell r="Q1938" t="str">
            <v/>
          </cell>
          <cell r="R1938" t="str">
            <v xml:space="preserve">maryam  alsheekh </v>
          </cell>
          <cell r="S1938" t="str">
            <v xml:space="preserve">adeeb </v>
          </cell>
          <cell r="T1938" t="str">
            <v xml:space="preserve">fatema </v>
          </cell>
          <cell r="U1938" t="str">
            <v xml:space="preserve">rahebeh </v>
          </cell>
          <cell r="V1938" t="str">
            <v/>
          </cell>
          <cell r="W1938" t="str">
            <v/>
          </cell>
          <cell r="X1938" t="str">
            <v/>
          </cell>
          <cell r="Y1938" t="str">
            <v/>
          </cell>
          <cell r="Z1938" t="str">
            <v/>
          </cell>
          <cell r="AA1938" t="str">
            <v/>
          </cell>
          <cell r="AB1938" t="str">
            <v/>
          </cell>
          <cell r="AC1938" t="str">
            <v/>
          </cell>
        </row>
        <row r="1939">
          <cell r="A1939">
            <v>525332</v>
          </cell>
          <cell r="B1939" t="str">
            <v>مريم الطويل</v>
          </cell>
          <cell r="C1939" t="str">
            <v>محمد بسام</v>
          </cell>
          <cell r="D1939" t="str">
            <v>باسمه</v>
          </cell>
          <cell r="E1939" t="str">
            <v>أنثى</v>
          </cell>
          <cell r="F1939" t="str">
            <v>دمشق</v>
          </cell>
          <cell r="G1939">
            <v>35902</v>
          </cell>
          <cell r="H1939" t="str">
            <v>العربية السورية</v>
          </cell>
          <cell r="I1939" t="str">
            <v>الثانية</v>
          </cell>
          <cell r="J1939" t="str">
            <v>علمي</v>
          </cell>
          <cell r="K1939" t="str">
            <v/>
          </cell>
          <cell r="Q1939" t="str">
            <v/>
          </cell>
          <cell r="R1939" t="str">
            <v>Maream Al Wawel</v>
          </cell>
          <cell r="S1939" t="str">
            <v>Mohmad Basam</v>
          </cell>
          <cell r="T1939" t="str">
            <v>Basema</v>
          </cell>
          <cell r="U1939" t="str">
            <v>Damascus</v>
          </cell>
          <cell r="V1939" t="str">
            <v/>
          </cell>
          <cell r="W1939" t="str">
            <v/>
          </cell>
          <cell r="X1939" t="str">
            <v/>
          </cell>
          <cell r="Y1939" t="str">
            <v/>
          </cell>
          <cell r="Z1939" t="str">
            <v/>
          </cell>
          <cell r="AA1939" t="str">
            <v/>
          </cell>
          <cell r="AB1939" t="str">
            <v/>
          </cell>
          <cell r="AC1939" t="str">
            <v/>
          </cell>
        </row>
        <row r="1940">
          <cell r="A1940">
            <v>525333</v>
          </cell>
          <cell r="B1940" t="str">
            <v>مريم العرنوس</v>
          </cell>
          <cell r="C1940" t="str">
            <v>صلاح</v>
          </cell>
          <cell r="D1940" t="str">
            <v>هديه</v>
          </cell>
          <cell r="E1940" t="str">
            <v>أنثى</v>
          </cell>
          <cell r="F1940" t="str">
            <v>الدمام</v>
          </cell>
          <cell r="G1940">
            <v>32665</v>
          </cell>
          <cell r="H1940" t="str">
            <v>العربية السورية</v>
          </cell>
          <cell r="I1940" t="str">
            <v>الثانية</v>
          </cell>
          <cell r="J1940" t="str">
            <v>أدبي</v>
          </cell>
          <cell r="K1940" t="str">
            <v/>
          </cell>
          <cell r="Q1940" t="str">
            <v/>
          </cell>
          <cell r="R1940" t="str">
            <v>MARIAM ALARNOUS</v>
          </cell>
          <cell r="S1940" t="str">
            <v>SALAH</v>
          </cell>
          <cell r="T1940" t="str">
            <v>HADIEH</v>
          </cell>
          <cell r="U1940" t="str">
            <v>KSA</v>
          </cell>
          <cell r="V1940" t="str">
            <v/>
          </cell>
          <cell r="W1940" t="str">
            <v/>
          </cell>
          <cell r="X1940" t="str">
            <v/>
          </cell>
          <cell r="Y1940" t="str">
            <v/>
          </cell>
          <cell r="Z1940" t="str">
            <v/>
          </cell>
          <cell r="AA1940" t="str">
            <v/>
          </cell>
          <cell r="AB1940" t="str">
            <v/>
          </cell>
          <cell r="AC1940" t="str">
            <v/>
          </cell>
        </row>
        <row r="1941">
          <cell r="A1941">
            <v>525334</v>
          </cell>
          <cell r="B1941" t="str">
            <v>مريم المرعي</v>
          </cell>
          <cell r="C1941" t="str">
            <v>احمد</v>
          </cell>
          <cell r="D1941" t="str">
            <v>انتصار</v>
          </cell>
          <cell r="E1941" t="str">
            <v>أنثى</v>
          </cell>
          <cell r="F1941" t="str">
            <v>دمشق</v>
          </cell>
          <cell r="G1941">
            <v>34349</v>
          </cell>
          <cell r="H1941" t="str">
            <v>العربية السورية</v>
          </cell>
          <cell r="I1941" t="str">
            <v>الثانية</v>
          </cell>
          <cell r="J1941" t="str">
            <v>أدبي</v>
          </cell>
          <cell r="K1941" t="str">
            <v/>
          </cell>
          <cell r="Q1941" t="str">
            <v/>
          </cell>
          <cell r="R1941" t="str">
            <v>maryam almeray</v>
          </cell>
          <cell r="S1941" t="str">
            <v>ahmad</v>
          </cell>
          <cell r="T1941" t="str">
            <v>entesar</v>
          </cell>
          <cell r="U1941" t="str">
            <v>damascus</v>
          </cell>
          <cell r="V1941" t="str">
            <v/>
          </cell>
          <cell r="W1941" t="str">
            <v/>
          </cell>
          <cell r="X1941" t="str">
            <v/>
          </cell>
          <cell r="Y1941" t="str">
            <v/>
          </cell>
          <cell r="Z1941" t="str">
            <v/>
          </cell>
          <cell r="AA1941" t="str">
            <v/>
          </cell>
          <cell r="AB1941" t="str">
            <v/>
          </cell>
          <cell r="AC1941" t="str">
            <v/>
          </cell>
        </row>
        <row r="1942">
          <cell r="A1942">
            <v>525336</v>
          </cell>
          <cell r="B1942" t="str">
            <v>مريم جربنده</v>
          </cell>
          <cell r="C1942" t="str">
            <v>وليد</v>
          </cell>
          <cell r="D1942" t="str">
            <v>راغده</v>
          </cell>
          <cell r="E1942" t="str">
            <v>أنثى</v>
          </cell>
          <cell r="F1942" t="str">
            <v>حمص</v>
          </cell>
          <cell r="G1942">
            <v>35826</v>
          </cell>
          <cell r="H1942" t="str">
            <v>العربية السورية</v>
          </cell>
          <cell r="I1942" t="str">
            <v>الثالثة حديث</v>
          </cell>
          <cell r="J1942" t="str">
            <v>ادبي</v>
          </cell>
        </row>
        <row r="1943">
          <cell r="A1943">
            <v>525338</v>
          </cell>
          <cell r="B1943" t="str">
            <v>مريم علي</v>
          </cell>
          <cell r="C1943" t="str">
            <v>حسام</v>
          </cell>
          <cell r="D1943" t="str">
            <v>اريج</v>
          </cell>
          <cell r="E1943" t="str">
            <v>أنثى</v>
          </cell>
          <cell r="F1943" t="str">
            <v>دمشق</v>
          </cell>
          <cell r="G1943">
            <v>35058</v>
          </cell>
          <cell r="H1943" t="str">
            <v>العربية السورية</v>
          </cell>
          <cell r="I1943" t="str">
            <v>الرابعة</v>
          </cell>
          <cell r="J1943" t="str">
            <v>أدبي</v>
          </cell>
          <cell r="Q1943" t="str">
            <v/>
          </cell>
          <cell r="R1943" t="str">
            <v>MARIAM ALI</v>
          </cell>
          <cell r="S1943" t="str">
            <v>HUSSAM</v>
          </cell>
          <cell r="T1943" t="str">
            <v>AREJ</v>
          </cell>
          <cell r="U1943" t="str">
            <v>DAMASCUS</v>
          </cell>
          <cell r="V1943" t="str">
            <v/>
          </cell>
          <cell r="W1943" t="str">
            <v/>
          </cell>
          <cell r="X1943" t="str">
            <v/>
          </cell>
          <cell r="Y1943" t="str">
            <v/>
          </cell>
          <cell r="Z1943" t="str">
            <v/>
          </cell>
          <cell r="AA1943" t="str">
            <v/>
          </cell>
          <cell r="AB1943" t="str">
            <v/>
          </cell>
          <cell r="AC1943" t="str">
            <v/>
          </cell>
        </row>
        <row r="1944">
          <cell r="A1944">
            <v>525339</v>
          </cell>
          <cell r="B1944" t="str">
            <v>مريم عمار</v>
          </cell>
          <cell r="C1944" t="str">
            <v>محمد</v>
          </cell>
          <cell r="D1944" t="str">
            <v>نجات</v>
          </cell>
          <cell r="E1944" t="str">
            <v>أنثى</v>
          </cell>
          <cell r="F1944" t="str">
            <v>دمشق</v>
          </cell>
          <cell r="G1944" t="str">
            <v>2/2/1998</v>
          </cell>
          <cell r="H1944" t="str">
            <v>العربية السورية</v>
          </cell>
          <cell r="I1944" t="str">
            <v>الثانية</v>
          </cell>
          <cell r="J1944" t="str">
            <v>أدبي</v>
          </cell>
          <cell r="K1944" t="str">
            <v>2016</v>
          </cell>
          <cell r="L1944" t="str">
            <v>طرطوس</v>
          </cell>
          <cell r="Q1944" t="str">
            <v/>
          </cell>
          <cell r="R1944" t="str">
            <v>mareem amar</v>
          </cell>
          <cell r="S1944" t="str">
            <v>mouhamd</v>
          </cell>
          <cell r="T1944" t="str">
            <v>nagat</v>
          </cell>
          <cell r="U1944" t="str">
            <v>damascus</v>
          </cell>
          <cell r="V1944" t="str">
            <v/>
          </cell>
          <cell r="W1944" t="str">
            <v/>
          </cell>
          <cell r="X1944" t="str">
            <v/>
          </cell>
          <cell r="Y1944" t="str">
            <v/>
          </cell>
          <cell r="Z1944" t="str">
            <v/>
          </cell>
          <cell r="AA1944" t="str">
            <v/>
          </cell>
          <cell r="AB1944" t="str">
            <v/>
          </cell>
          <cell r="AC1944" t="str">
            <v/>
          </cell>
        </row>
        <row r="1945">
          <cell r="A1945">
            <v>525343</v>
          </cell>
          <cell r="B1945" t="str">
            <v>ملاك خطاب</v>
          </cell>
          <cell r="C1945" t="str">
            <v>علي</v>
          </cell>
          <cell r="D1945" t="str">
            <v>رقيه</v>
          </cell>
          <cell r="E1945" t="str">
            <v>أنثى</v>
          </cell>
          <cell r="F1945" t="str">
            <v/>
          </cell>
          <cell r="H1945" t="str">
            <v>العربية السورية</v>
          </cell>
          <cell r="I1945" t="str">
            <v>الثالثة</v>
          </cell>
        </row>
        <row r="1946">
          <cell r="A1946">
            <v>525344</v>
          </cell>
          <cell r="B1946" t="str">
            <v>ملداء الاخرس</v>
          </cell>
          <cell r="C1946" t="str">
            <v>اياد</v>
          </cell>
          <cell r="D1946" t="str">
            <v>جمانه</v>
          </cell>
          <cell r="E1946" t="str">
            <v>أنثى</v>
          </cell>
          <cell r="F1946" t="str">
            <v>دمشق</v>
          </cell>
          <cell r="G1946">
            <v>36378</v>
          </cell>
          <cell r="H1946" t="str">
            <v>العربية السورية</v>
          </cell>
          <cell r="I1946" t="str">
            <v>الثالثة</v>
          </cell>
          <cell r="J1946" t="str">
            <v>علمي</v>
          </cell>
          <cell r="Q1946" t="str">
            <v/>
          </cell>
          <cell r="R1946" t="str">
            <v>Maldaa Al Akhrs</v>
          </cell>
          <cell r="S1946" t="str">
            <v>Eyad</v>
          </cell>
          <cell r="T1946" t="str">
            <v>Jomana</v>
          </cell>
          <cell r="U1946" t="str">
            <v>Dmascus</v>
          </cell>
          <cell r="V1946" t="str">
            <v/>
          </cell>
          <cell r="W1946" t="str">
            <v/>
          </cell>
          <cell r="X1946" t="str">
            <v/>
          </cell>
          <cell r="Y1946" t="str">
            <v/>
          </cell>
          <cell r="Z1946" t="str">
            <v/>
          </cell>
          <cell r="AA1946" t="str">
            <v/>
          </cell>
          <cell r="AB1946" t="str">
            <v/>
          </cell>
          <cell r="AC1946" t="str">
            <v/>
          </cell>
        </row>
        <row r="1947">
          <cell r="A1947">
            <v>525346</v>
          </cell>
          <cell r="B1947" t="str">
            <v>ملك التيناوي</v>
          </cell>
          <cell r="C1947" t="str">
            <v>محمداديب</v>
          </cell>
          <cell r="D1947" t="str">
            <v>منال</v>
          </cell>
          <cell r="E1947" t="str">
            <v>أنثى</v>
          </cell>
          <cell r="F1947" t="str">
            <v>دمشق</v>
          </cell>
          <cell r="G1947">
            <v>32703</v>
          </cell>
          <cell r="H1947" t="str">
            <v>العربية السورية</v>
          </cell>
          <cell r="I1947" t="str">
            <v>الثانية</v>
          </cell>
          <cell r="J1947" t="str">
            <v>فنون نسوية</v>
          </cell>
          <cell r="Q1947" t="str">
            <v/>
          </cell>
          <cell r="R1947" t="str">
            <v>MALAK ALTENAWE</v>
          </cell>
          <cell r="S1947" t="str">
            <v>MHD ADEB</v>
          </cell>
          <cell r="T1947" t="str">
            <v>MANAL</v>
          </cell>
          <cell r="U1947" t="str">
            <v>DAMASCUS</v>
          </cell>
          <cell r="V1947" t="str">
            <v/>
          </cell>
          <cell r="W1947" t="str">
            <v/>
          </cell>
          <cell r="X1947" t="str">
            <v/>
          </cell>
          <cell r="Y1947" t="str">
            <v/>
          </cell>
          <cell r="Z1947" t="str">
            <v/>
          </cell>
          <cell r="AA1947" t="str">
            <v/>
          </cell>
          <cell r="AB1947" t="str">
            <v/>
          </cell>
          <cell r="AC1947" t="str">
            <v/>
          </cell>
        </row>
        <row r="1948">
          <cell r="A1948">
            <v>525347</v>
          </cell>
          <cell r="B1948" t="str">
            <v>ملك عواطه</v>
          </cell>
          <cell r="C1948" t="str">
            <v>جمال</v>
          </cell>
          <cell r="D1948" t="str">
            <v>منى</v>
          </cell>
          <cell r="E1948" t="str">
            <v>أنثى</v>
          </cell>
          <cell r="F1948" t="str">
            <v>دمشق</v>
          </cell>
          <cell r="G1948">
            <v>33359</v>
          </cell>
          <cell r="H1948" t="str">
            <v>العربية السورية</v>
          </cell>
          <cell r="I1948" t="str">
            <v>الرابعة</v>
          </cell>
          <cell r="J1948" t="str">
            <v>أدبي</v>
          </cell>
          <cell r="K1948" t="str">
            <v/>
          </cell>
          <cell r="Q1948" t="str">
            <v/>
          </cell>
          <cell r="R1948" t="str">
            <v>Malak Awata</v>
          </cell>
          <cell r="S1948" t="str">
            <v>Jamal</v>
          </cell>
          <cell r="T1948" t="str">
            <v>Mouna</v>
          </cell>
          <cell r="U1948" t="str">
            <v>Damascus</v>
          </cell>
          <cell r="V1948" t="str">
            <v/>
          </cell>
          <cell r="W1948" t="str">
            <v/>
          </cell>
          <cell r="X1948" t="str">
            <v/>
          </cell>
          <cell r="Y1948" t="str">
            <v/>
          </cell>
          <cell r="Z1948" t="str">
            <v/>
          </cell>
          <cell r="AA1948" t="str">
            <v/>
          </cell>
          <cell r="AB1948" t="str">
            <v/>
          </cell>
          <cell r="AC1948" t="str">
            <v/>
          </cell>
        </row>
        <row r="1949">
          <cell r="A1949">
            <v>525349</v>
          </cell>
          <cell r="B1949" t="str">
            <v>منار الحسن</v>
          </cell>
          <cell r="C1949" t="str">
            <v>عبد الغني</v>
          </cell>
          <cell r="D1949" t="str">
            <v>فاطمه</v>
          </cell>
          <cell r="E1949" t="str">
            <v>أنثى</v>
          </cell>
          <cell r="F1949" t="str">
            <v>عيشة</v>
          </cell>
          <cell r="G1949">
            <v>33513</v>
          </cell>
          <cell r="H1949" t="str">
            <v>العربية السورية</v>
          </cell>
          <cell r="I1949" t="str">
            <v>الثانية</v>
          </cell>
          <cell r="J1949" t="str">
            <v>أدبي</v>
          </cell>
          <cell r="Q1949" t="str">
            <v/>
          </cell>
          <cell r="R1949" t="str">
            <v>MANAR ALHASAN</v>
          </cell>
          <cell r="S1949" t="str">
            <v>ABD ALGANY</v>
          </cell>
          <cell r="T1949" t="str">
            <v>FATIMA</v>
          </cell>
          <cell r="U1949" t="str">
            <v>AISHA</v>
          </cell>
          <cell r="V1949" t="str">
            <v/>
          </cell>
          <cell r="W1949" t="str">
            <v/>
          </cell>
          <cell r="X1949" t="str">
            <v/>
          </cell>
          <cell r="Y1949" t="str">
            <v/>
          </cell>
          <cell r="Z1949" t="str">
            <v/>
          </cell>
          <cell r="AA1949" t="str">
            <v/>
          </cell>
          <cell r="AB1949" t="str">
            <v/>
          </cell>
          <cell r="AC1949" t="str">
            <v/>
          </cell>
        </row>
        <row r="1950">
          <cell r="A1950">
            <v>525351</v>
          </cell>
          <cell r="B1950" t="str">
            <v>منار دروبي</v>
          </cell>
          <cell r="C1950" t="str">
            <v>علي</v>
          </cell>
          <cell r="D1950" t="str">
            <v>اميره</v>
          </cell>
          <cell r="E1950" t="str">
            <v/>
          </cell>
          <cell r="F1950" t="str">
            <v/>
          </cell>
          <cell r="G1950" t="str">
            <v/>
          </cell>
          <cell r="I1950" t="str">
            <v>الاولى</v>
          </cell>
          <cell r="K1950" t="str">
            <v/>
          </cell>
          <cell r="L1950" t="str">
            <v/>
          </cell>
          <cell r="M1950" t="str">
            <v/>
          </cell>
          <cell r="Q1950" t="str">
            <v/>
          </cell>
          <cell r="R1950" t="str">
            <v/>
          </cell>
          <cell r="S1950" t="str">
            <v/>
          </cell>
          <cell r="T1950" t="str">
            <v/>
          </cell>
          <cell r="U1950" t="str">
            <v/>
          </cell>
          <cell r="V1950" t="str">
            <v/>
          </cell>
          <cell r="W1950" t="str">
            <v/>
          </cell>
          <cell r="X1950" t="str">
            <v/>
          </cell>
          <cell r="Y1950" t="str">
            <v/>
          </cell>
          <cell r="Z1950" t="str">
            <v/>
          </cell>
          <cell r="AA1950" t="str">
            <v/>
          </cell>
          <cell r="AB1950" t="str">
            <v>م</v>
          </cell>
          <cell r="AC1950" t="str">
            <v/>
          </cell>
        </row>
        <row r="1951">
          <cell r="A1951">
            <v>525356</v>
          </cell>
          <cell r="B1951" t="str">
            <v>منال الصفير</v>
          </cell>
          <cell r="C1951" t="str">
            <v>محي الدين</v>
          </cell>
          <cell r="D1951" t="str">
            <v>عائشه</v>
          </cell>
          <cell r="E1951" t="str">
            <v>أنثى</v>
          </cell>
          <cell r="F1951" t="str">
            <v>كسوه</v>
          </cell>
          <cell r="G1951">
            <v>31049</v>
          </cell>
          <cell r="H1951" t="str">
            <v>العربية السورية</v>
          </cell>
          <cell r="I1951" t="str">
            <v>الثانية</v>
          </cell>
          <cell r="J1951" t="str">
            <v>أدبي</v>
          </cell>
          <cell r="K1951">
            <v>2004</v>
          </cell>
          <cell r="Q1951" t="str">
            <v/>
          </cell>
          <cell r="R1951" t="str">
            <v>MANAL ALSAFEER</v>
          </cell>
          <cell r="S1951" t="str">
            <v>MHIEDDIN</v>
          </cell>
          <cell r="T1951" t="str">
            <v>AISHA</v>
          </cell>
          <cell r="U1951" t="str">
            <v>DAMAS SUBURB</v>
          </cell>
          <cell r="V1951" t="str">
            <v/>
          </cell>
          <cell r="W1951" t="str">
            <v/>
          </cell>
          <cell r="X1951" t="str">
            <v/>
          </cell>
          <cell r="Y1951" t="str">
            <v/>
          </cell>
          <cell r="Z1951" t="str">
            <v/>
          </cell>
          <cell r="AA1951" t="str">
            <v/>
          </cell>
          <cell r="AB1951" t="str">
            <v/>
          </cell>
          <cell r="AC1951" t="str">
            <v/>
          </cell>
        </row>
        <row r="1952">
          <cell r="A1952">
            <v>525357</v>
          </cell>
          <cell r="B1952" t="str">
            <v>منال جولان</v>
          </cell>
          <cell r="C1952" t="str">
            <v>بهيج</v>
          </cell>
          <cell r="D1952" t="str">
            <v>نبال</v>
          </cell>
          <cell r="E1952" t="str">
            <v>أنثى</v>
          </cell>
          <cell r="F1952" t="str">
            <v>خبب</v>
          </cell>
          <cell r="G1952">
            <v>34545</v>
          </cell>
          <cell r="H1952" t="str">
            <v>العربية السورية</v>
          </cell>
          <cell r="I1952" t="str">
            <v>الثالثة</v>
          </cell>
          <cell r="J1952" t="str">
            <v>أدبي</v>
          </cell>
          <cell r="Q1952" t="str">
            <v/>
          </cell>
          <cell r="R1952" t="str">
            <v>manal jolan</v>
          </cell>
          <cell r="S1952" t="str">
            <v>bahij</v>
          </cell>
          <cell r="T1952" t="str">
            <v>nebal</v>
          </cell>
          <cell r="U1952" t="str">
            <v>khobb</v>
          </cell>
          <cell r="V1952" t="str">
            <v/>
          </cell>
          <cell r="W1952" t="str">
            <v/>
          </cell>
          <cell r="X1952" t="str">
            <v/>
          </cell>
          <cell r="Y1952" t="str">
            <v/>
          </cell>
          <cell r="Z1952" t="str">
            <v/>
          </cell>
          <cell r="AA1952" t="str">
            <v/>
          </cell>
          <cell r="AB1952" t="str">
            <v/>
          </cell>
          <cell r="AC1952" t="str">
            <v/>
          </cell>
        </row>
        <row r="1953">
          <cell r="A1953">
            <v>525359</v>
          </cell>
          <cell r="B1953" t="str">
            <v>منال رزوق</v>
          </cell>
          <cell r="C1953" t="str">
            <v>احمد</v>
          </cell>
          <cell r="D1953" t="str">
            <v>هدى</v>
          </cell>
          <cell r="E1953" t="str">
            <v>أنثى</v>
          </cell>
          <cell r="F1953" t="str">
            <v xml:space="preserve">المجوي </v>
          </cell>
          <cell r="G1953">
            <v>28048</v>
          </cell>
          <cell r="H1953" t="str">
            <v>العربية السورية</v>
          </cell>
          <cell r="I1953" t="str">
            <v>الثالثة</v>
          </cell>
          <cell r="J1953" t="str">
            <v>أدبي</v>
          </cell>
          <cell r="K1953" t="str">
            <v/>
          </cell>
          <cell r="Q1953" t="str">
            <v/>
          </cell>
          <cell r="R1953" t="str">
            <v>MANAL RAZOUK</v>
          </cell>
          <cell r="S1953" t="str">
            <v>AHMAD</v>
          </cell>
          <cell r="T1953" t="str">
            <v>HOUDA</v>
          </cell>
          <cell r="U1953" t="str">
            <v>HAMA</v>
          </cell>
          <cell r="V1953" t="str">
            <v/>
          </cell>
          <cell r="W1953" t="str">
            <v/>
          </cell>
          <cell r="X1953" t="str">
            <v/>
          </cell>
          <cell r="Y1953" t="str">
            <v/>
          </cell>
          <cell r="Z1953" t="str">
            <v/>
          </cell>
          <cell r="AA1953" t="str">
            <v/>
          </cell>
          <cell r="AB1953" t="str">
            <v>م</v>
          </cell>
          <cell r="AC1953" t="str">
            <v/>
          </cell>
        </row>
        <row r="1954">
          <cell r="A1954">
            <v>525362</v>
          </cell>
          <cell r="B1954" t="str">
            <v>منال عدس</v>
          </cell>
          <cell r="C1954" t="str">
            <v>منذر</v>
          </cell>
          <cell r="D1954" t="str">
            <v>خديجه</v>
          </cell>
          <cell r="E1954" t="str">
            <v>أنثى</v>
          </cell>
          <cell r="F1954" t="str">
            <v xml:space="preserve">جيرود </v>
          </cell>
          <cell r="G1954">
            <v>33719</v>
          </cell>
          <cell r="H1954" t="str">
            <v>العربية السورية</v>
          </cell>
          <cell r="I1954" t="str">
            <v>الثانية</v>
          </cell>
          <cell r="J1954" t="str">
            <v>أدبي</v>
          </cell>
          <cell r="K1954">
            <v>2014</v>
          </cell>
          <cell r="Q1954" t="str">
            <v/>
          </cell>
          <cell r="R1954" t="str">
            <v xml:space="preserve">manal  adas </v>
          </cell>
          <cell r="S1954" t="str">
            <v>monthr</v>
          </cell>
          <cell r="T1954" t="str">
            <v>khadeja</v>
          </cell>
          <cell r="U1954" t="str">
            <v xml:space="preserve">jerood </v>
          </cell>
        </row>
        <row r="1955">
          <cell r="A1955">
            <v>525363</v>
          </cell>
          <cell r="B1955" t="str">
            <v>منال عز الدين الصغير</v>
          </cell>
          <cell r="C1955" t="str">
            <v>زهير</v>
          </cell>
          <cell r="D1955" t="str">
            <v>فاديا</v>
          </cell>
          <cell r="E1955" t="str">
            <v>أنثى</v>
          </cell>
          <cell r="F1955" t="str">
            <v>دمشق</v>
          </cell>
          <cell r="G1955">
            <v>34865</v>
          </cell>
          <cell r="H1955" t="str">
            <v>العربية السورية</v>
          </cell>
          <cell r="I1955" t="str">
            <v>الثالثة</v>
          </cell>
          <cell r="J1955" t="str">
            <v>علمي</v>
          </cell>
          <cell r="K1955" t="str">
            <v/>
          </cell>
          <cell r="Q1955" t="str">
            <v/>
          </cell>
          <cell r="R1955" t="str">
            <v>MANAL EI ALDIEEN ALSAGHER</v>
          </cell>
          <cell r="S1955" t="str">
            <v>ZUHIER</v>
          </cell>
          <cell r="T1955" t="str">
            <v>FADIA</v>
          </cell>
          <cell r="U1955" t="str">
            <v>DAMASCUS</v>
          </cell>
          <cell r="V1955" t="str">
            <v/>
          </cell>
          <cell r="W1955" t="str">
            <v/>
          </cell>
          <cell r="X1955" t="str">
            <v/>
          </cell>
          <cell r="Y1955" t="str">
            <v/>
          </cell>
          <cell r="Z1955" t="str">
            <v/>
          </cell>
          <cell r="AA1955" t="str">
            <v/>
          </cell>
          <cell r="AB1955" t="str">
            <v/>
          </cell>
          <cell r="AC1955" t="str">
            <v/>
          </cell>
        </row>
        <row r="1956">
          <cell r="A1956">
            <v>525368</v>
          </cell>
          <cell r="B1956" t="str">
            <v>منور دردري</v>
          </cell>
          <cell r="C1956" t="str">
            <v>محمد رجائي</v>
          </cell>
          <cell r="D1956" t="str">
            <v>رنده</v>
          </cell>
          <cell r="E1956" t="str">
            <v>أنثى</v>
          </cell>
          <cell r="F1956" t="str">
            <v>دمشق</v>
          </cell>
          <cell r="G1956" t="str">
            <v>1/1/1994</v>
          </cell>
          <cell r="H1956" t="str">
            <v>العربية السورية</v>
          </cell>
          <cell r="I1956" t="str">
            <v>الرابعة</v>
          </cell>
          <cell r="J1956" t="str">
            <v>أدبي</v>
          </cell>
          <cell r="K1956" t="str">
            <v>2012</v>
          </cell>
          <cell r="L1956" t="str">
            <v>دمشق</v>
          </cell>
          <cell r="Q1956" t="str">
            <v/>
          </cell>
          <cell r="R1956" t="str">
            <v>MNOUR DRDRE</v>
          </cell>
          <cell r="S1956" t="str">
            <v>MHD RAJAE</v>
          </cell>
          <cell r="T1956" t="str">
            <v>RANDA</v>
          </cell>
          <cell r="U1956" t="str">
            <v>DAMASCUS</v>
          </cell>
          <cell r="V1956" t="str">
            <v/>
          </cell>
          <cell r="W1956" t="str">
            <v/>
          </cell>
          <cell r="X1956" t="str">
            <v/>
          </cell>
          <cell r="Y1956" t="str">
            <v/>
          </cell>
          <cell r="Z1956" t="str">
            <v/>
          </cell>
          <cell r="AA1956" t="str">
            <v/>
          </cell>
          <cell r="AB1956" t="str">
            <v/>
          </cell>
          <cell r="AC1956" t="str">
            <v/>
          </cell>
        </row>
        <row r="1957">
          <cell r="A1957">
            <v>525371</v>
          </cell>
          <cell r="B1957" t="str">
            <v>منى الشاوي</v>
          </cell>
          <cell r="C1957" t="str">
            <v>محمدجميل</v>
          </cell>
          <cell r="D1957" t="str">
            <v>اميره</v>
          </cell>
          <cell r="E1957" t="str">
            <v/>
          </cell>
          <cell r="F1957" t="str">
            <v/>
          </cell>
          <cell r="G1957" t="str">
            <v/>
          </cell>
          <cell r="I1957" t="str">
            <v>الثانية</v>
          </cell>
          <cell r="K1957" t="str">
            <v/>
          </cell>
          <cell r="L1957" t="str">
            <v/>
          </cell>
          <cell r="M1957" t="str">
            <v/>
          </cell>
          <cell r="Q1957" t="str">
            <v/>
          </cell>
          <cell r="R1957" t="str">
            <v/>
          </cell>
          <cell r="S1957" t="str">
            <v/>
          </cell>
          <cell r="T1957" t="str">
            <v/>
          </cell>
          <cell r="U1957" t="str">
            <v/>
          </cell>
          <cell r="V1957" t="str">
            <v/>
          </cell>
          <cell r="W1957" t="str">
            <v/>
          </cell>
          <cell r="X1957" t="str">
            <v/>
          </cell>
          <cell r="Y1957" t="str">
            <v/>
          </cell>
          <cell r="Z1957" t="str">
            <v/>
          </cell>
          <cell r="AA1957" t="str">
            <v>م</v>
          </cell>
          <cell r="AB1957" t="str">
            <v>م</v>
          </cell>
          <cell r="AC1957" t="str">
            <v/>
          </cell>
        </row>
        <row r="1958">
          <cell r="A1958">
            <v>525373</v>
          </cell>
          <cell r="B1958" t="str">
            <v>منى أبو شلة</v>
          </cell>
          <cell r="C1958" t="str">
            <v>عبد الله</v>
          </cell>
          <cell r="D1958" t="str">
            <v>عذره</v>
          </cell>
          <cell r="E1958" t="str">
            <v>أنثى</v>
          </cell>
          <cell r="F1958" t="str">
            <v>المزيريب</v>
          </cell>
          <cell r="G1958">
            <v>25952</v>
          </cell>
          <cell r="H1958" t="str">
            <v>الفلسطينية السورية</v>
          </cell>
          <cell r="I1958" t="str">
            <v>الثالثة</v>
          </cell>
          <cell r="J1958" t="str">
            <v>أدبي</v>
          </cell>
          <cell r="K1958">
            <v>1993</v>
          </cell>
          <cell r="L1958" t="str">
            <v>درعا</v>
          </cell>
          <cell r="Q1958" t="str">
            <v/>
          </cell>
          <cell r="R1958" t="str">
            <v>mona abo shella</v>
          </cell>
          <cell r="S1958" t="str">
            <v>abdullah</v>
          </cell>
          <cell r="T1958" t="str">
            <v>azrah</v>
          </cell>
          <cell r="U1958" t="str">
            <v>almzereb</v>
          </cell>
          <cell r="V1958" t="str">
            <v/>
          </cell>
          <cell r="W1958" t="str">
            <v/>
          </cell>
          <cell r="X1958" t="str">
            <v/>
          </cell>
          <cell r="Y1958" t="str">
            <v/>
          </cell>
          <cell r="Z1958" t="str">
            <v/>
          </cell>
          <cell r="AA1958" t="str">
            <v/>
          </cell>
          <cell r="AB1958" t="str">
            <v/>
          </cell>
          <cell r="AC1958" t="str">
            <v/>
          </cell>
        </row>
        <row r="1959">
          <cell r="A1959">
            <v>525376</v>
          </cell>
          <cell r="B1959" t="str">
            <v>منى عبد الحق</v>
          </cell>
          <cell r="C1959" t="str">
            <v>وليد</v>
          </cell>
          <cell r="D1959" t="str">
            <v>امنه</v>
          </cell>
          <cell r="E1959" t="str">
            <v>أنثى</v>
          </cell>
          <cell r="F1959" t="str">
            <v>غسولة</v>
          </cell>
          <cell r="G1959">
            <v>31700</v>
          </cell>
          <cell r="H1959" t="str">
            <v>العربية السورية</v>
          </cell>
          <cell r="I1959" t="str">
            <v>الثانية</v>
          </cell>
          <cell r="J1959" t="str">
            <v>فنون نسوية</v>
          </cell>
          <cell r="K1959" t="str">
            <v/>
          </cell>
          <cell r="Q1959" t="str">
            <v/>
          </cell>
          <cell r="R1959" t="str">
            <v>mouna ab alhak</v>
          </cell>
          <cell r="S1959" t="str">
            <v>waled</v>
          </cell>
          <cell r="T1959" t="str">
            <v>amna</v>
          </cell>
          <cell r="U1959" t="str">
            <v>ghasola</v>
          </cell>
          <cell r="V1959" t="str">
            <v/>
          </cell>
          <cell r="W1959" t="str">
            <v/>
          </cell>
          <cell r="X1959" t="str">
            <v/>
          </cell>
          <cell r="Y1959" t="str">
            <v/>
          </cell>
          <cell r="Z1959" t="str">
            <v/>
          </cell>
          <cell r="AA1959" t="str">
            <v/>
          </cell>
          <cell r="AB1959" t="str">
            <v/>
          </cell>
          <cell r="AC1959" t="str">
            <v/>
          </cell>
        </row>
        <row r="1960">
          <cell r="A1960">
            <v>525378</v>
          </cell>
          <cell r="B1960" t="str">
            <v>منى كهموز</v>
          </cell>
          <cell r="C1960" t="str">
            <v>محمد</v>
          </cell>
          <cell r="D1960" t="str">
            <v>فاطمه</v>
          </cell>
          <cell r="E1960" t="str">
            <v>أنثى</v>
          </cell>
          <cell r="F1960" t="str">
            <v>دمشق</v>
          </cell>
          <cell r="G1960">
            <v>31864</v>
          </cell>
          <cell r="H1960" t="str">
            <v>العربية السورية</v>
          </cell>
          <cell r="I1960" t="str">
            <v>الرابعة</v>
          </cell>
          <cell r="J1960" t="str">
            <v>أدبي</v>
          </cell>
          <cell r="K1960" t="str">
            <v/>
          </cell>
          <cell r="Q1960" t="str">
            <v/>
          </cell>
          <cell r="R1960" t="str">
            <v>MONA KAHMOUZ</v>
          </cell>
          <cell r="S1960" t="str">
            <v>MOHAMMAD</v>
          </cell>
          <cell r="T1960" t="str">
            <v>FATIMA</v>
          </cell>
          <cell r="U1960" t="str">
            <v>DAMASCUS</v>
          </cell>
          <cell r="V1960" t="str">
            <v/>
          </cell>
          <cell r="W1960" t="str">
            <v/>
          </cell>
          <cell r="X1960" t="str">
            <v/>
          </cell>
          <cell r="Y1960" t="str">
            <v/>
          </cell>
          <cell r="Z1960" t="str">
            <v/>
          </cell>
          <cell r="AA1960" t="str">
            <v/>
          </cell>
          <cell r="AB1960" t="str">
            <v/>
          </cell>
          <cell r="AC1960" t="str">
            <v/>
          </cell>
        </row>
        <row r="1961">
          <cell r="A1961">
            <v>525382</v>
          </cell>
          <cell r="B1961" t="str">
            <v>مها الحسن</v>
          </cell>
          <cell r="C1961" t="str">
            <v>احمد</v>
          </cell>
          <cell r="D1961" t="str">
            <v>امنه</v>
          </cell>
          <cell r="E1961" t="str">
            <v>أنثى</v>
          </cell>
          <cell r="F1961" t="str">
            <v>معربه</v>
          </cell>
          <cell r="G1961">
            <v>32082</v>
          </cell>
          <cell r="H1961" t="str">
            <v>العربية السورية</v>
          </cell>
          <cell r="I1961" t="str">
            <v>الرابعة</v>
          </cell>
          <cell r="J1961" t="str">
            <v>أدبي</v>
          </cell>
          <cell r="Q1961" t="str">
            <v/>
          </cell>
          <cell r="R1961" t="str">
            <v>Maha Alhasan</v>
          </cell>
          <cell r="S1961" t="str">
            <v>Ahmed</v>
          </cell>
          <cell r="T1961" t="str">
            <v>Amna</v>
          </cell>
          <cell r="U1961" t="str">
            <v>Marba</v>
          </cell>
          <cell r="V1961" t="str">
            <v/>
          </cell>
          <cell r="W1961" t="str">
            <v/>
          </cell>
          <cell r="X1961" t="str">
            <v/>
          </cell>
          <cell r="Y1961" t="str">
            <v/>
          </cell>
          <cell r="Z1961" t="str">
            <v/>
          </cell>
          <cell r="AA1961" t="str">
            <v/>
          </cell>
          <cell r="AB1961" t="str">
            <v/>
          </cell>
          <cell r="AC1961" t="str">
            <v/>
          </cell>
        </row>
        <row r="1962">
          <cell r="A1962">
            <v>525385</v>
          </cell>
          <cell r="B1962" t="str">
            <v>مها صالح</v>
          </cell>
          <cell r="C1962" t="str">
            <v>فواز</v>
          </cell>
          <cell r="D1962" t="str">
            <v>مريم</v>
          </cell>
          <cell r="E1962" t="str">
            <v>أنثى</v>
          </cell>
          <cell r="F1962" t="str">
            <v>الصنمين</v>
          </cell>
          <cell r="G1962">
            <v>30024</v>
          </cell>
          <cell r="H1962" t="str">
            <v>العربية السورية</v>
          </cell>
          <cell r="I1962" t="str">
            <v>الرابعة</v>
          </cell>
          <cell r="J1962" t="str">
            <v>فنون نسوية</v>
          </cell>
          <cell r="Q1962" t="str">
            <v/>
          </cell>
          <cell r="R1962" t="str">
            <v>MAHA SALEH</v>
          </cell>
          <cell r="S1962" t="str">
            <v>FAWAZ</v>
          </cell>
          <cell r="T1962" t="str">
            <v>MARIAM</v>
          </cell>
          <cell r="U1962" t="str">
            <v>DARAA</v>
          </cell>
          <cell r="V1962" t="str">
            <v/>
          </cell>
          <cell r="W1962" t="str">
            <v/>
          </cell>
          <cell r="X1962" t="str">
            <v/>
          </cell>
          <cell r="Y1962" t="str">
            <v/>
          </cell>
          <cell r="Z1962" t="str">
            <v/>
          </cell>
          <cell r="AA1962" t="str">
            <v/>
          </cell>
          <cell r="AB1962" t="str">
            <v/>
          </cell>
          <cell r="AC1962" t="str">
            <v/>
          </cell>
        </row>
        <row r="1963">
          <cell r="A1963">
            <v>525389</v>
          </cell>
          <cell r="B1963" t="str">
            <v>مي رزمه</v>
          </cell>
          <cell r="C1963" t="str">
            <v>محمد</v>
          </cell>
          <cell r="D1963" t="str">
            <v>صفاء</v>
          </cell>
          <cell r="E1963" t="str">
            <v>أنثى</v>
          </cell>
          <cell r="F1963" t="str">
            <v>قدسيا</v>
          </cell>
          <cell r="G1963">
            <v>35439</v>
          </cell>
          <cell r="H1963" t="str">
            <v>العربية السورية</v>
          </cell>
          <cell r="I1963" t="str">
            <v>الثالثة</v>
          </cell>
          <cell r="J1963" t="str">
            <v>فنون نسوية</v>
          </cell>
          <cell r="K1963" t="str">
            <v/>
          </cell>
          <cell r="Q1963" t="str">
            <v/>
          </cell>
          <cell r="R1963" t="str">
            <v>MAY RAZMA</v>
          </cell>
          <cell r="S1963" t="str">
            <v>MOHAMMAD</v>
          </cell>
          <cell r="T1963" t="str">
            <v>SAFAA</v>
          </cell>
          <cell r="U1963" t="str">
            <v>DAMASCUS</v>
          </cell>
          <cell r="V1963" t="str">
            <v/>
          </cell>
          <cell r="W1963" t="str">
            <v/>
          </cell>
          <cell r="X1963" t="str">
            <v/>
          </cell>
          <cell r="Y1963" t="str">
            <v/>
          </cell>
          <cell r="Z1963" t="str">
            <v/>
          </cell>
          <cell r="AA1963" t="str">
            <v/>
          </cell>
          <cell r="AB1963" t="str">
            <v/>
          </cell>
          <cell r="AC1963" t="str">
            <v/>
          </cell>
        </row>
        <row r="1964">
          <cell r="A1964">
            <v>525390</v>
          </cell>
          <cell r="B1964" t="str">
            <v>مي مقصود</v>
          </cell>
          <cell r="C1964" t="str">
            <v>أحمد</v>
          </cell>
          <cell r="D1964" t="str">
            <v>رئيفه</v>
          </cell>
          <cell r="E1964" t="str">
            <v/>
          </cell>
          <cell r="F1964" t="str">
            <v>التواني</v>
          </cell>
          <cell r="G1964">
            <v>35899</v>
          </cell>
          <cell r="H1964" t="str">
            <v>العربية السورية</v>
          </cell>
          <cell r="I1964" t="str">
            <v>الثانية</v>
          </cell>
          <cell r="J1964" t="str">
            <v>ادبي</v>
          </cell>
          <cell r="K1964">
            <v>2018</v>
          </cell>
        </row>
        <row r="1965">
          <cell r="A1965">
            <v>525391</v>
          </cell>
          <cell r="B1965" t="str">
            <v>مياده قريطم</v>
          </cell>
          <cell r="C1965" t="str">
            <v>حسن</v>
          </cell>
          <cell r="D1965" t="str">
            <v>مريم</v>
          </cell>
          <cell r="E1965" t="str">
            <v>أنثى</v>
          </cell>
          <cell r="F1965" t="str">
            <v>القنية</v>
          </cell>
          <cell r="G1965">
            <v>34988</v>
          </cell>
          <cell r="H1965" t="str">
            <v>العربية السورية</v>
          </cell>
          <cell r="I1965" t="str">
            <v>الرابعة</v>
          </cell>
          <cell r="J1965" t="str">
            <v>أدبي</v>
          </cell>
          <cell r="Q1965" t="str">
            <v/>
          </cell>
          <cell r="R1965" t="str">
            <v>mayada kretem</v>
          </cell>
          <cell r="S1965" t="str">
            <v>hasn</v>
          </cell>
          <cell r="T1965" t="str">
            <v>marem</v>
          </cell>
          <cell r="U1965" t="str">
            <v>alknea</v>
          </cell>
          <cell r="V1965" t="str">
            <v/>
          </cell>
          <cell r="W1965" t="str">
            <v/>
          </cell>
          <cell r="X1965" t="str">
            <v/>
          </cell>
          <cell r="Y1965" t="str">
            <v/>
          </cell>
          <cell r="Z1965" t="str">
            <v/>
          </cell>
          <cell r="AA1965" t="str">
            <v/>
          </cell>
          <cell r="AB1965" t="str">
            <v/>
          </cell>
          <cell r="AC1965" t="str">
            <v/>
          </cell>
        </row>
        <row r="1966">
          <cell r="A1966">
            <v>525392</v>
          </cell>
          <cell r="B1966" t="str">
            <v>ميرا الطباع</v>
          </cell>
          <cell r="C1966" t="str">
            <v>محي الدين</v>
          </cell>
          <cell r="D1966" t="str">
            <v>غنا</v>
          </cell>
          <cell r="E1966" t="str">
            <v>أنثى</v>
          </cell>
          <cell r="F1966" t="str">
            <v>دمشق</v>
          </cell>
          <cell r="G1966">
            <v>36312</v>
          </cell>
          <cell r="H1966" t="str">
            <v>العربية السورية</v>
          </cell>
          <cell r="I1966" t="str">
            <v>الرابعة</v>
          </cell>
          <cell r="J1966" t="str">
            <v>أدبي</v>
          </cell>
          <cell r="K1966" t="str">
            <v/>
          </cell>
          <cell r="Q1966" t="str">
            <v/>
          </cell>
          <cell r="R1966" t="str">
            <v>MIRA ALTABAA</v>
          </cell>
          <cell r="S1966" t="str">
            <v>MPYALDEEN</v>
          </cell>
          <cell r="T1966" t="str">
            <v>GHINA</v>
          </cell>
          <cell r="U1966" t="str">
            <v>DAMASCUS</v>
          </cell>
          <cell r="V1966" t="str">
            <v/>
          </cell>
          <cell r="W1966" t="str">
            <v/>
          </cell>
          <cell r="X1966" t="str">
            <v/>
          </cell>
          <cell r="Y1966" t="str">
            <v/>
          </cell>
          <cell r="Z1966" t="str">
            <v/>
          </cell>
          <cell r="AA1966" t="str">
            <v/>
          </cell>
          <cell r="AB1966" t="str">
            <v/>
          </cell>
          <cell r="AC1966" t="str">
            <v/>
          </cell>
        </row>
        <row r="1967">
          <cell r="A1967">
            <v>525394</v>
          </cell>
          <cell r="B1967" t="str">
            <v>ميرنا الدمشقي</v>
          </cell>
          <cell r="C1967" t="str">
            <v>عصام</v>
          </cell>
          <cell r="D1967" t="str">
            <v>منى</v>
          </cell>
          <cell r="E1967" t="str">
            <v>أنثى</v>
          </cell>
          <cell r="F1967" t="str">
            <v>السويداء</v>
          </cell>
          <cell r="G1967">
            <v>30633</v>
          </cell>
          <cell r="H1967" t="str">
            <v>العربية السورية</v>
          </cell>
          <cell r="I1967" t="str">
            <v>الثالثة حديث</v>
          </cell>
          <cell r="J1967" t="str">
            <v>فنون نسوية</v>
          </cell>
          <cell r="L1967" t="str">
            <v>السويداء</v>
          </cell>
          <cell r="Q1967" t="str">
            <v/>
          </cell>
          <cell r="R1967" t="str">
            <v>mirna aldemashky</v>
          </cell>
          <cell r="S1967" t="str">
            <v>essam</v>
          </cell>
          <cell r="T1967" t="str">
            <v>mona</v>
          </cell>
          <cell r="U1967" t="str">
            <v>swaida</v>
          </cell>
          <cell r="V1967" t="str">
            <v/>
          </cell>
          <cell r="W1967" t="str">
            <v/>
          </cell>
          <cell r="X1967" t="str">
            <v/>
          </cell>
          <cell r="Y1967" t="str">
            <v/>
          </cell>
          <cell r="Z1967" t="str">
            <v/>
          </cell>
          <cell r="AA1967" t="str">
            <v/>
          </cell>
          <cell r="AB1967" t="str">
            <v/>
          </cell>
          <cell r="AC1967" t="str">
            <v/>
          </cell>
        </row>
        <row r="1968">
          <cell r="A1968">
            <v>525397</v>
          </cell>
          <cell r="B1968" t="str">
            <v>ميريل الصيرفي</v>
          </cell>
          <cell r="C1968" t="str">
            <v>صفوح</v>
          </cell>
          <cell r="D1968" t="str">
            <v>غصون</v>
          </cell>
          <cell r="E1968" t="str">
            <v>أنثى</v>
          </cell>
          <cell r="F1968" t="str">
            <v>دمشق</v>
          </cell>
          <cell r="G1968">
            <v>35186</v>
          </cell>
          <cell r="H1968" t="str">
            <v>العربية السورية</v>
          </cell>
          <cell r="I1968" t="str">
            <v>الثالثة</v>
          </cell>
          <cell r="J1968" t="str">
            <v>علمي</v>
          </cell>
          <cell r="K1968" t="str">
            <v/>
          </cell>
          <cell r="Q1968" t="str">
            <v/>
          </cell>
          <cell r="R1968" t="str">
            <v>Merel Al Serafe</v>
          </cell>
          <cell r="S1968" t="str">
            <v>Safoh</v>
          </cell>
          <cell r="T1968" t="str">
            <v>Gason</v>
          </cell>
          <cell r="U1968" t="str">
            <v>Damascus</v>
          </cell>
          <cell r="V1968" t="str">
            <v/>
          </cell>
          <cell r="W1968" t="str">
            <v/>
          </cell>
          <cell r="X1968" t="str">
            <v/>
          </cell>
          <cell r="Y1968" t="str">
            <v/>
          </cell>
          <cell r="Z1968" t="str">
            <v/>
          </cell>
          <cell r="AA1968" t="str">
            <v/>
          </cell>
          <cell r="AB1968" t="str">
            <v/>
          </cell>
          <cell r="AC1968" t="str">
            <v/>
          </cell>
        </row>
        <row r="1969">
          <cell r="A1969">
            <v>525398</v>
          </cell>
          <cell r="B1969" t="str">
            <v>ميرين شلغين</v>
          </cell>
          <cell r="C1969" t="str">
            <v>ماجد</v>
          </cell>
          <cell r="D1969" t="str">
            <v>فاتن</v>
          </cell>
          <cell r="E1969" t="str">
            <v>أنثى</v>
          </cell>
          <cell r="F1969" t="str">
            <v xml:space="preserve">صحنايا </v>
          </cell>
          <cell r="G1969">
            <v>35200</v>
          </cell>
          <cell r="H1969" t="str">
            <v>العربية السورية</v>
          </cell>
          <cell r="I1969" t="str">
            <v>الثانية</v>
          </cell>
          <cell r="J1969" t="str">
            <v>أدبي</v>
          </cell>
          <cell r="K1969">
            <v>2015</v>
          </cell>
          <cell r="Q1969" t="str">
            <v/>
          </cell>
          <cell r="R1969" t="str">
            <v>MERIEN SHALGHEEN</v>
          </cell>
          <cell r="S1969" t="str">
            <v>MAJED</v>
          </cell>
          <cell r="T1969" t="str">
            <v>FATEN</v>
          </cell>
          <cell r="U1969" t="str">
            <v xml:space="preserve">DAMAS </v>
          </cell>
          <cell r="V1969" t="str">
            <v/>
          </cell>
          <cell r="W1969" t="str">
            <v/>
          </cell>
          <cell r="X1969" t="str">
            <v/>
          </cell>
          <cell r="Y1969" t="str">
            <v/>
          </cell>
          <cell r="Z1969" t="str">
            <v/>
          </cell>
          <cell r="AA1969" t="str">
            <v/>
          </cell>
          <cell r="AB1969" t="str">
            <v/>
          </cell>
          <cell r="AC1969" t="str">
            <v/>
          </cell>
        </row>
        <row r="1970">
          <cell r="A1970">
            <v>525405</v>
          </cell>
          <cell r="B1970" t="str">
            <v>ميساء سرحان</v>
          </cell>
          <cell r="C1970" t="str">
            <v>نزار</v>
          </cell>
          <cell r="D1970" t="str">
            <v>اميره</v>
          </cell>
          <cell r="E1970" t="str">
            <v>أنثى</v>
          </cell>
          <cell r="F1970" t="str">
            <v>مصياف</v>
          </cell>
          <cell r="G1970">
            <v>35977</v>
          </cell>
          <cell r="H1970" t="str">
            <v>العربية السورية</v>
          </cell>
          <cell r="I1970" t="str">
            <v>الثالثة</v>
          </cell>
          <cell r="J1970" t="str">
            <v>أدبي</v>
          </cell>
          <cell r="K1970" t="str">
            <v/>
          </cell>
          <cell r="Q1970" t="str">
            <v/>
          </cell>
          <cell r="R1970" t="str">
            <v>maesaa sarhan</v>
          </cell>
          <cell r="S1970" t="str">
            <v>nezar</v>
          </cell>
          <cell r="T1970" t="str">
            <v>amira</v>
          </cell>
          <cell r="U1970" t="str">
            <v>mosiaf</v>
          </cell>
          <cell r="V1970" t="str">
            <v/>
          </cell>
          <cell r="W1970" t="str">
            <v/>
          </cell>
          <cell r="X1970" t="str">
            <v/>
          </cell>
          <cell r="Y1970" t="str">
            <v/>
          </cell>
          <cell r="Z1970" t="str">
            <v/>
          </cell>
          <cell r="AA1970" t="str">
            <v/>
          </cell>
          <cell r="AB1970" t="str">
            <v/>
          </cell>
          <cell r="AC1970" t="str">
            <v/>
          </cell>
        </row>
        <row r="1971">
          <cell r="A1971">
            <v>525409</v>
          </cell>
          <cell r="B1971" t="str">
            <v>ميسم عبدالعال</v>
          </cell>
          <cell r="C1971" t="str">
            <v>نذير</v>
          </cell>
          <cell r="D1971" t="str">
            <v>غاده</v>
          </cell>
          <cell r="E1971" t="str">
            <v>أنثى</v>
          </cell>
          <cell r="F1971" t="str">
            <v>دمشق</v>
          </cell>
          <cell r="G1971">
            <v>32691</v>
          </cell>
          <cell r="H1971" t="str">
            <v>العربية السورية</v>
          </cell>
          <cell r="I1971" t="str">
            <v>الرابعة</v>
          </cell>
          <cell r="J1971" t="str">
            <v>أدبي</v>
          </cell>
          <cell r="Q1971" t="str">
            <v/>
          </cell>
          <cell r="R1971" t="str">
            <v>MAYSAM ABDULAAL</v>
          </cell>
          <cell r="S1971" t="str">
            <v>NAZIR</v>
          </cell>
          <cell r="T1971" t="str">
            <v>GHADA</v>
          </cell>
          <cell r="U1971" t="str">
            <v>DAMASCUS</v>
          </cell>
          <cell r="V1971" t="str">
            <v/>
          </cell>
          <cell r="W1971" t="str">
            <v/>
          </cell>
          <cell r="X1971" t="str">
            <v/>
          </cell>
          <cell r="Y1971" t="str">
            <v/>
          </cell>
          <cell r="Z1971" t="str">
            <v/>
          </cell>
          <cell r="AA1971" t="str">
            <v/>
          </cell>
          <cell r="AB1971" t="str">
            <v/>
          </cell>
          <cell r="AC1971" t="str">
            <v/>
          </cell>
        </row>
        <row r="1972">
          <cell r="A1972">
            <v>525412</v>
          </cell>
          <cell r="B1972" t="str">
            <v>ميسون دقاق</v>
          </cell>
          <cell r="C1972" t="str">
            <v>احمد</v>
          </cell>
          <cell r="D1972" t="str">
            <v>نعيمه</v>
          </cell>
          <cell r="E1972" t="str">
            <v>أنثى</v>
          </cell>
          <cell r="F1972" t="str">
            <v xml:space="preserve">دمشق </v>
          </cell>
          <cell r="G1972">
            <v>28497</v>
          </cell>
          <cell r="H1972" t="str">
            <v>العربية السورية</v>
          </cell>
          <cell r="I1972" t="str">
            <v>الثانية</v>
          </cell>
          <cell r="J1972" t="str">
            <v>أدبي</v>
          </cell>
          <cell r="Q1972" t="str">
            <v/>
          </cell>
          <cell r="R1972" t="str">
            <v xml:space="preserve">maysoun  dakak </v>
          </cell>
          <cell r="S1972" t="str">
            <v xml:space="preserve">ahmad </v>
          </cell>
          <cell r="T1972" t="str">
            <v xml:space="preserve">naaemeh </v>
          </cell>
          <cell r="U1972" t="str">
            <v xml:space="preserve">damasus </v>
          </cell>
          <cell r="V1972" t="str">
            <v/>
          </cell>
          <cell r="W1972" t="str">
            <v/>
          </cell>
          <cell r="X1972" t="str">
            <v/>
          </cell>
          <cell r="Y1972" t="str">
            <v/>
          </cell>
          <cell r="Z1972" t="str">
            <v/>
          </cell>
          <cell r="AA1972" t="str">
            <v/>
          </cell>
          <cell r="AB1972" t="str">
            <v/>
          </cell>
          <cell r="AC1972" t="str">
            <v/>
          </cell>
        </row>
        <row r="1973">
          <cell r="A1973">
            <v>525415</v>
          </cell>
          <cell r="B1973" t="str">
            <v>نائله جميل</v>
          </cell>
          <cell r="C1973" t="str">
            <v>زياد</v>
          </cell>
          <cell r="D1973" t="str">
            <v>وفاء</v>
          </cell>
          <cell r="E1973" t="str">
            <v/>
          </cell>
          <cell r="F1973" t="str">
            <v/>
          </cell>
          <cell r="G1973" t="str">
            <v/>
          </cell>
          <cell r="I1973" t="str">
            <v>الاولى</v>
          </cell>
          <cell r="K1973" t="str">
            <v/>
          </cell>
          <cell r="L1973" t="str">
            <v/>
          </cell>
          <cell r="M1973" t="str">
            <v/>
          </cell>
          <cell r="Q1973" t="str">
            <v/>
          </cell>
          <cell r="R1973" t="str">
            <v/>
          </cell>
          <cell r="S1973" t="str">
            <v/>
          </cell>
          <cell r="T1973" t="str">
            <v/>
          </cell>
          <cell r="U1973" t="str">
            <v/>
          </cell>
          <cell r="V1973" t="str">
            <v/>
          </cell>
          <cell r="W1973" t="str">
            <v/>
          </cell>
          <cell r="X1973" t="str">
            <v/>
          </cell>
          <cell r="Y1973" t="str">
            <v/>
          </cell>
          <cell r="Z1973" t="str">
            <v/>
          </cell>
          <cell r="AA1973" t="str">
            <v/>
          </cell>
          <cell r="AB1973" t="str">
            <v>م</v>
          </cell>
          <cell r="AC1973" t="str">
            <v/>
          </cell>
        </row>
        <row r="1974">
          <cell r="A1974">
            <v>525416</v>
          </cell>
          <cell r="B1974" t="str">
            <v>نائله حمدان</v>
          </cell>
          <cell r="C1974" t="str">
            <v>احمد</v>
          </cell>
          <cell r="D1974" t="str">
            <v>عائشه</v>
          </cell>
          <cell r="E1974" t="str">
            <v>أنثى</v>
          </cell>
          <cell r="F1974" t="str">
            <v>الضمير</v>
          </cell>
          <cell r="G1974">
            <v>32575</v>
          </cell>
          <cell r="H1974" t="str">
            <v>العربية السورية</v>
          </cell>
          <cell r="I1974" t="str">
            <v>الثانية</v>
          </cell>
          <cell r="J1974" t="str">
            <v>فنون نسوية</v>
          </cell>
          <cell r="K1974">
            <v>2007</v>
          </cell>
          <cell r="Q1974" t="str">
            <v/>
          </cell>
          <cell r="R1974" t="str">
            <v>NaelaHamdan</v>
          </cell>
          <cell r="S1974" t="str">
            <v>Ahmed</v>
          </cell>
          <cell r="T1974" t="str">
            <v>Aysha</v>
          </cell>
          <cell r="U1974" t="str">
            <v>Aldamer</v>
          </cell>
          <cell r="V1974" t="str">
            <v/>
          </cell>
          <cell r="W1974" t="str">
            <v/>
          </cell>
          <cell r="X1974" t="str">
            <v/>
          </cell>
          <cell r="Y1974" t="str">
            <v/>
          </cell>
          <cell r="Z1974" t="str">
            <v/>
          </cell>
          <cell r="AA1974" t="str">
            <v/>
          </cell>
          <cell r="AB1974" t="str">
            <v/>
          </cell>
          <cell r="AC1974" t="str">
            <v/>
          </cell>
        </row>
        <row r="1975">
          <cell r="A1975">
            <v>525417</v>
          </cell>
          <cell r="B1975" t="str">
            <v>ناتالي محفوض</v>
          </cell>
          <cell r="C1975" t="str">
            <v>آصف</v>
          </cell>
          <cell r="D1975" t="str">
            <v>هيام</v>
          </cell>
          <cell r="E1975" t="str">
            <v>أنثى</v>
          </cell>
          <cell r="F1975" t="str">
            <v>حمص</v>
          </cell>
          <cell r="G1975" t="str">
            <v>1/1/1999</v>
          </cell>
          <cell r="H1975" t="str">
            <v>العربية السورية</v>
          </cell>
          <cell r="I1975" t="str">
            <v>الثالثة</v>
          </cell>
          <cell r="J1975" t="str">
            <v>علمي</v>
          </cell>
          <cell r="K1975" t="str">
            <v>2017</v>
          </cell>
          <cell r="Q1975" t="str">
            <v/>
          </cell>
          <cell r="R1975" t="str">
            <v>nataly mahfoud</v>
          </cell>
          <cell r="S1975" t="str">
            <v>asef</v>
          </cell>
          <cell r="T1975" t="str">
            <v>hiam</v>
          </cell>
          <cell r="U1975" t="str">
            <v>houms</v>
          </cell>
          <cell r="V1975" t="str">
            <v/>
          </cell>
          <cell r="W1975" t="str">
            <v/>
          </cell>
          <cell r="X1975" t="str">
            <v/>
          </cell>
          <cell r="Y1975" t="str">
            <v/>
          </cell>
          <cell r="Z1975" t="str">
            <v/>
          </cell>
          <cell r="AA1975" t="str">
            <v/>
          </cell>
          <cell r="AB1975" t="str">
            <v/>
          </cell>
          <cell r="AC1975" t="str">
            <v/>
          </cell>
        </row>
        <row r="1976">
          <cell r="A1976">
            <v>525421</v>
          </cell>
          <cell r="B1976" t="str">
            <v>نادية العمري</v>
          </cell>
          <cell r="C1976" t="str">
            <v>محمود</v>
          </cell>
          <cell r="D1976" t="str">
            <v>نصره</v>
          </cell>
          <cell r="E1976" t="str">
            <v>أنثى</v>
          </cell>
          <cell r="F1976" t="str">
            <v>دمشق</v>
          </cell>
          <cell r="G1976">
            <v>28705</v>
          </cell>
          <cell r="H1976" t="str">
            <v>الفلسطينية السورية</v>
          </cell>
          <cell r="I1976" t="str">
            <v>الرابعة</v>
          </cell>
          <cell r="J1976" t="str">
            <v>أدبي</v>
          </cell>
          <cell r="K1976">
            <v>0</v>
          </cell>
          <cell r="L1976" t="str">
            <v>دمشق</v>
          </cell>
          <cell r="Q1976" t="str">
            <v/>
          </cell>
          <cell r="R1976" t="str">
            <v>NADIA ALOMARI</v>
          </cell>
          <cell r="S1976" t="str">
            <v>MAHMOUD</v>
          </cell>
          <cell r="T1976" t="str">
            <v>NASRA</v>
          </cell>
          <cell r="U1976" t="str">
            <v>DAMASCUS</v>
          </cell>
          <cell r="V1976" t="str">
            <v/>
          </cell>
          <cell r="W1976" t="str">
            <v/>
          </cell>
          <cell r="X1976" t="str">
            <v/>
          </cell>
          <cell r="Y1976" t="str">
            <v/>
          </cell>
          <cell r="Z1976" t="str">
            <v/>
          </cell>
          <cell r="AA1976" t="str">
            <v/>
          </cell>
          <cell r="AB1976" t="str">
            <v/>
          </cell>
          <cell r="AC1976" t="str">
            <v/>
          </cell>
        </row>
        <row r="1977">
          <cell r="A1977">
            <v>525425</v>
          </cell>
          <cell r="B1977" t="str">
            <v>نارمين نصر</v>
          </cell>
          <cell r="C1977" t="str">
            <v>سيطان</v>
          </cell>
          <cell r="D1977" t="str">
            <v>منيره</v>
          </cell>
          <cell r="E1977" t="str">
            <v>أنثى</v>
          </cell>
          <cell r="F1977" t="str">
            <v>مردك</v>
          </cell>
          <cell r="G1977">
            <v>31265</v>
          </cell>
          <cell r="H1977" t="str">
            <v>العربية السورية</v>
          </cell>
          <cell r="I1977" t="str">
            <v>الرابعة</v>
          </cell>
          <cell r="J1977" t="str">
            <v>أدبي</v>
          </cell>
          <cell r="L1977" t="str">
            <v>السويداء</v>
          </cell>
          <cell r="Q1977" t="str">
            <v/>
          </cell>
          <cell r="R1977" t="str">
            <v>narminb nasr</v>
          </cell>
          <cell r="S1977" t="str">
            <v>sitan</v>
          </cell>
          <cell r="T1977" t="str">
            <v>moneera</v>
          </cell>
          <cell r="U1977" t="str">
            <v>swaida</v>
          </cell>
          <cell r="V1977" t="str">
            <v/>
          </cell>
          <cell r="W1977" t="str">
            <v/>
          </cell>
          <cell r="X1977" t="str">
            <v/>
          </cell>
          <cell r="Y1977" t="str">
            <v/>
          </cell>
          <cell r="Z1977" t="str">
            <v/>
          </cell>
          <cell r="AA1977" t="str">
            <v/>
          </cell>
          <cell r="AB1977" t="str">
            <v/>
          </cell>
          <cell r="AC1977" t="str">
            <v/>
          </cell>
        </row>
        <row r="1978">
          <cell r="A1978">
            <v>525429</v>
          </cell>
          <cell r="B1978" t="str">
            <v>ناريمان سليمان</v>
          </cell>
          <cell r="C1978" t="str">
            <v>ميمون</v>
          </cell>
          <cell r="D1978" t="str">
            <v>حنان</v>
          </cell>
          <cell r="E1978" t="str">
            <v/>
          </cell>
          <cell r="F1978" t="str">
            <v/>
          </cell>
          <cell r="G1978" t="str">
            <v/>
          </cell>
          <cell r="I1978" t="str">
            <v>الثانية</v>
          </cell>
          <cell r="K1978" t="str">
            <v/>
          </cell>
          <cell r="L1978" t="str">
            <v/>
          </cell>
          <cell r="M1978" t="str">
            <v/>
          </cell>
          <cell r="Q1978" t="str">
            <v/>
          </cell>
          <cell r="R1978" t="str">
            <v/>
          </cell>
          <cell r="S1978" t="str">
            <v/>
          </cell>
          <cell r="T1978" t="str">
            <v/>
          </cell>
          <cell r="U1978" t="str">
            <v/>
          </cell>
          <cell r="V1978" t="str">
            <v/>
          </cell>
          <cell r="W1978" t="str">
            <v/>
          </cell>
          <cell r="X1978" t="str">
            <v/>
          </cell>
          <cell r="Y1978" t="str">
            <v/>
          </cell>
          <cell r="Z1978" t="str">
            <v/>
          </cell>
          <cell r="AA1978" t="str">
            <v/>
          </cell>
          <cell r="AB1978" t="str">
            <v>م</v>
          </cell>
          <cell r="AC1978" t="str">
            <v/>
          </cell>
        </row>
        <row r="1979">
          <cell r="A1979">
            <v>525430</v>
          </cell>
          <cell r="B1979" t="str">
            <v>ناريمان محمد</v>
          </cell>
          <cell r="C1979" t="str">
            <v>عيسى</v>
          </cell>
          <cell r="D1979" t="str">
            <v>تمام</v>
          </cell>
          <cell r="E1979" t="str">
            <v>أنثى</v>
          </cell>
          <cell r="F1979" t="str">
            <v>قطنا</v>
          </cell>
          <cell r="G1979">
            <v>31778</v>
          </cell>
          <cell r="H1979" t="str">
            <v>العربية السورية</v>
          </cell>
          <cell r="I1979" t="str">
            <v>الثانية</v>
          </cell>
          <cell r="J1979" t="str">
            <v>أدبي</v>
          </cell>
          <cell r="L1979" t="str">
            <v>القنيطرة</v>
          </cell>
          <cell r="Q1979" t="str">
            <v/>
          </cell>
          <cell r="R1979" t="str">
            <v>NAREMAN MOHAMMAD</v>
          </cell>
          <cell r="S1979" t="str">
            <v>ISSA</v>
          </cell>
          <cell r="T1979" t="str">
            <v>TAMAM</v>
          </cell>
          <cell r="U1979" t="str">
            <v>DAMASCUS</v>
          </cell>
          <cell r="V1979" t="str">
            <v/>
          </cell>
          <cell r="W1979" t="str">
            <v/>
          </cell>
          <cell r="X1979" t="str">
            <v/>
          </cell>
          <cell r="Y1979" t="str">
            <v/>
          </cell>
          <cell r="Z1979" t="str">
            <v/>
          </cell>
          <cell r="AA1979" t="str">
            <v/>
          </cell>
          <cell r="AB1979" t="str">
            <v/>
          </cell>
          <cell r="AC1979" t="str">
            <v/>
          </cell>
        </row>
        <row r="1980">
          <cell r="A1980">
            <v>525432</v>
          </cell>
          <cell r="B1980" t="str">
            <v>ناهد كنو</v>
          </cell>
          <cell r="C1980" t="str">
            <v>عبد المجيد</v>
          </cell>
          <cell r="D1980" t="str">
            <v>نجوى</v>
          </cell>
          <cell r="E1980" t="str">
            <v>أنثى</v>
          </cell>
          <cell r="F1980" t="str">
            <v>يلدا</v>
          </cell>
          <cell r="G1980">
            <v>29470</v>
          </cell>
          <cell r="H1980" t="str">
            <v>العربية السورية</v>
          </cell>
          <cell r="I1980" t="str">
            <v>الثالثة</v>
          </cell>
          <cell r="J1980" t="str">
            <v>فنون نسوية</v>
          </cell>
          <cell r="Q1980" t="str">
            <v/>
          </cell>
          <cell r="R1980" t="str">
            <v>Nahed Kano</v>
          </cell>
          <cell r="S1980" t="str">
            <v>Abd Almaged</v>
          </cell>
          <cell r="T1980" t="str">
            <v>Najwa</v>
          </cell>
          <cell r="U1980" t="str">
            <v>Yalda</v>
          </cell>
          <cell r="V1980" t="str">
            <v/>
          </cell>
          <cell r="W1980" t="str">
            <v/>
          </cell>
          <cell r="X1980" t="str">
            <v/>
          </cell>
          <cell r="Y1980" t="str">
            <v/>
          </cell>
          <cell r="Z1980" t="str">
            <v/>
          </cell>
          <cell r="AA1980" t="str">
            <v/>
          </cell>
          <cell r="AB1980" t="str">
            <v/>
          </cell>
          <cell r="AC1980" t="str">
            <v/>
          </cell>
        </row>
        <row r="1981">
          <cell r="A1981">
            <v>525439</v>
          </cell>
          <cell r="B1981" t="str">
            <v>نجلاء شهاب</v>
          </cell>
          <cell r="C1981" t="str">
            <v>راتب</v>
          </cell>
          <cell r="D1981" t="str">
            <v>ليلى</v>
          </cell>
          <cell r="E1981" t="str">
            <v>أنثى</v>
          </cell>
          <cell r="F1981" t="str">
            <v>يرموك</v>
          </cell>
          <cell r="G1981">
            <v>28080</v>
          </cell>
          <cell r="H1981" t="str">
            <v>الفلسطينية السورية</v>
          </cell>
          <cell r="I1981" t="str">
            <v>الثانية</v>
          </cell>
          <cell r="J1981" t="str">
            <v>أدبي</v>
          </cell>
          <cell r="K1981">
            <v>1996</v>
          </cell>
          <cell r="L1981" t="str">
            <v>دمشق</v>
          </cell>
          <cell r="Q1981" t="str">
            <v/>
          </cell>
          <cell r="R1981" t="str">
            <v>NAJLAA SHHAB</v>
          </cell>
          <cell r="S1981" t="str">
            <v>RATEB</v>
          </cell>
          <cell r="T1981" t="str">
            <v>LILA</v>
          </cell>
          <cell r="U1981" t="str">
            <v>DAMASCUS</v>
          </cell>
          <cell r="V1981" t="str">
            <v/>
          </cell>
          <cell r="W1981" t="str">
            <v/>
          </cell>
          <cell r="X1981" t="str">
            <v/>
          </cell>
          <cell r="Y1981" t="str">
            <v/>
          </cell>
          <cell r="Z1981" t="str">
            <v/>
          </cell>
          <cell r="AA1981" t="str">
            <v/>
          </cell>
          <cell r="AB1981" t="str">
            <v/>
          </cell>
          <cell r="AC1981" t="str">
            <v/>
          </cell>
        </row>
        <row r="1982">
          <cell r="A1982">
            <v>525444</v>
          </cell>
          <cell r="B1982" t="str">
            <v>ندى الحراكي</v>
          </cell>
          <cell r="C1982" t="str">
            <v>احمد</v>
          </cell>
          <cell r="D1982" t="str">
            <v>فاطمة</v>
          </cell>
          <cell r="E1982" t="str">
            <v>أنثى</v>
          </cell>
          <cell r="F1982" t="str">
            <v>الصورة</v>
          </cell>
          <cell r="G1982">
            <v>32321</v>
          </cell>
          <cell r="H1982" t="str">
            <v>العربية السورية</v>
          </cell>
          <cell r="I1982" t="str">
            <v>الثالثة</v>
          </cell>
          <cell r="J1982" t="str">
            <v>فنون نسوية</v>
          </cell>
          <cell r="Q1982" t="str">
            <v/>
          </cell>
          <cell r="R1982" t="str">
            <v>nada alharaqi</v>
          </cell>
          <cell r="S1982" t="str">
            <v>ahmad</v>
          </cell>
          <cell r="T1982" t="str">
            <v>fatima</v>
          </cell>
          <cell r="U1982" t="str">
            <v>alsoura</v>
          </cell>
          <cell r="V1982" t="str">
            <v/>
          </cell>
          <cell r="W1982" t="str">
            <v/>
          </cell>
          <cell r="X1982" t="str">
            <v/>
          </cell>
          <cell r="Y1982" t="str">
            <v/>
          </cell>
          <cell r="Z1982" t="str">
            <v/>
          </cell>
          <cell r="AA1982" t="str">
            <v/>
          </cell>
          <cell r="AB1982" t="str">
            <v/>
          </cell>
          <cell r="AC1982" t="str">
            <v/>
          </cell>
        </row>
        <row r="1983">
          <cell r="A1983">
            <v>525445</v>
          </cell>
          <cell r="B1983" t="str">
            <v>ندى المصري</v>
          </cell>
          <cell r="C1983" t="str">
            <v>حجازي</v>
          </cell>
          <cell r="D1983" t="str">
            <v>جميلة</v>
          </cell>
          <cell r="E1983" t="str">
            <v>أنثى</v>
          </cell>
          <cell r="F1983" t="str">
            <v>الضمير</v>
          </cell>
          <cell r="G1983">
            <v>32512</v>
          </cell>
          <cell r="H1983" t="str">
            <v>العربية السورية</v>
          </cell>
          <cell r="I1983" t="str">
            <v>الثالثة</v>
          </cell>
          <cell r="J1983" t="str">
            <v>علمي</v>
          </cell>
          <cell r="K1983" t="str">
            <v/>
          </cell>
          <cell r="Q1983" t="str">
            <v/>
          </cell>
          <cell r="R1983" t="str">
            <v>nada almasry</v>
          </cell>
          <cell r="S1983" t="str">
            <v>hijazy</v>
          </cell>
          <cell r="T1983" t="str">
            <v>jamila</v>
          </cell>
          <cell r="U1983" t="str">
            <v>aldmaer</v>
          </cell>
          <cell r="V1983" t="str">
            <v/>
          </cell>
          <cell r="W1983" t="str">
            <v/>
          </cell>
          <cell r="X1983" t="str">
            <v/>
          </cell>
          <cell r="Y1983" t="str">
            <v/>
          </cell>
          <cell r="Z1983" t="str">
            <v/>
          </cell>
          <cell r="AA1983" t="str">
            <v/>
          </cell>
          <cell r="AB1983" t="str">
            <v/>
          </cell>
          <cell r="AC1983" t="str">
            <v/>
          </cell>
        </row>
        <row r="1984">
          <cell r="A1984">
            <v>525450</v>
          </cell>
          <cell r="B1984" t="str">
            <v>نرمين الحلبي</v>
          </cell>
          <cell r="C1984" t="str">
            <v>عبدالرزاق</v>
          </cell>
          <cell r="D1984" t="str">
            <v>كوثر</v>
          </cell>
          <cell r="E1984" t="str">
            <v>أنثى</v>
          </cell>
          <cell r="F1984" t="str">
            <v>دمشق</v>
          </cell>
          <cell r="G1984">
            <v>35796</v>
          </cell>
          <cell r="H1984" t="str">
            <v>العربية السورية</v>
          </cell>
          <cell r="I1984" t="str">
            <v>الثالثة</v>
          </cell>
          <cell r="J1984" t="str">
            <v>أدبي</v>
          </cell>
          <cell r="K1984" t="str">
            <v/>
          </cell>
          <cell r="Q1984" t="str">
            <v/>
          </cell>
          <cell r="R1984" t="str">
            <v>NRMEN ALHALBE</v>
          </cell>
          <cell r="S1984" t="str">
            <v>ABD ALRZAK</v>
          </cell>
          <cell r="T1984" t="str">
            <v>KAOTHER</v>
          </cell>
          <cell r="U1984" t="str">
            <v>DAMASCUS</v>
          </cell>
          <cell r="V1984" t="str">
            <v/>
          </cell>
          <cell r="W1984" t="str">
            <v/>
          </cell>
          <cell r="X1984" t="str">
            <v/>
          </cell>
          <cell r="Y1984" t="str">
            <v/>
          </cell>
          <cell r="Z1984" t="str">
            <v/>
          </cell>
          <cell r="AA1984" t="str">
            <v/>
          </cell>
          <cell r="AB1984" t="str">
            <v/>
          </cell>
          <cell r="AC1984" t="str">
            <v/>
          </cell>
        </row>
        <row r="1985">
          <cell r="A1985">
            <v>525458</v>
          </cell>
          <cell r="B1985" t="str">
            <v>نسرين ساري</v>
          </cell>
          <cell r="C1985" t="str">
            <v>عبد الباسط</v>
          </cell>
          <cell r="D1985" t="str">
            <v/>
          </cell>
          <cell r="E1985" t="str">
            <v>أنثى</v>
          </cell>
          <cell r="F1985" t="str">
            <v>كويا</v>
          </cell>
          <cell r="G1985">
            <v>32193</v>
          </cell>
          <cell r="H1985" t="str">
            <v>العربية السورية</v>
          </cell>
          <cell r="I1985" t="str">
            <v>الثانية</v>
          </cell>
          <cell r="J1985" t="str">
            <v>أدبي</v>
          </cell>
          <cell r="Q1985" t="str">
            <v/>
          </cell>
          <cell r="R1985" t="str">
            <v>NESREEN SARY</v>
          </cell>
          <cell r="S1985" t="str">
            <v>ABD ALBASET</v>
          </cell>
          <cell r="T1985" t="str">
            <v>KHERYA</v>
          </cell>
          <cell r="U1985" t="str">
            <v>KOYA</v>
          </cell>
          <cell r="V1985" t="str">
            <v/>
          </cell>
          <cell r="W1985" t="str">
            <v/>
          </cell>
          <cell r="X1985" t="str">
            <v/>
          </cell>
          <cell r="Y1985" t="str">
            <v/>
          </cell>
          <cell r="Z1985" t="str">
            <v/>
          </cell>
          <cell r="AA1985" t="str">
            <v/>
          </cell>
          <cell r="AB1985" t="str">
            <v/>
          </cell>
          <cell r="AC1985" t="str">
            <v/>
          </cell>
        </row>
        <row r="1986">
          <cell r="A1986">
            <v>525459</v>
          </cell>
          <cell r="B1986" t="str">
            <v>نسرين شلدح</v>
          </cell>
          <cell r="C1986" t="str">
            <v>حمدو</v>
          </cell>
          <cell r="D1986" t="str">
            <v>سميرة</v>
          </cell>
          <cell r="E1986" t="str">
            <v>أنثى</v>
          </cell>
          <cell r="F1986" t="str">
            <v>حلبان</v>
          </cell>
          <cell r="G1986">
            <v>29371</v>
          </cell>
          <cell r="H1986" t="str">
            <v>العربية السورية</v>
          </cell>
          <cell r="I1986" t="str">
            <v>الثالثة</v>
          </cell>
          <cell r="J1986" t="str">
            <v>فنون نسوية</v>
          </cell>
          <cell r="Q1986" t="str">
            <v/>
          </cell>
          <cell r="R1986" t="str">
            <v>NHSREEN SHALDAH</v>
          </cell>
          <cell r="S1986" t="str">
            <v>HAMDO</v>
          </cell>
          <cell r="T1986" t="str">
            <v>SAMHRA</v>
          </cell>
          <cell r="U1986" t="str">
            <v>DANASCUS</v>
          </cell>
          <cell r="V1986" t="str">
            <v/>
          </cell>
          <cell r="W1986" t="str">
            <v/>
          </cell>
          <cell r="X1986" t="str">
            <v/>
          </cell>
          <cell r="Y1986" t="str">
            <v/>
          </cell>
          <cell r="Z1986" t="str">
            <v/>
          </cell>
          <cell r="AA1986" t="str">
            <v/>
          </cell>
          <cell r="AB1986" t="str">
            <v/>
          </cell>
          <cell r="AC1986" t="str">
            <v/>
          </cell>
        </row>
        <row r="1987">
          <cell r="A1987">
            <v>525460</v>
          </cell>
          <cell r="B1987" t="str">
            <v>نسرين صنديد</v>
          </cell>
          <cell r="C1987" t="str">
            <v>يوسف</v>
          </cell>
          <cell r="D1987" t="str">
            <v>زبيدة</v>
          </cell>
          <cell r="E1987" t="str">
            <v>أنثى</v>
          </cell>
          <cell r="F1987" t="str">
            <v>دمشق</v>
          </cell>
          <cell r="G1987">
            <v>28608</v>
          </cell>
          <cell r="H1987" t="str">
            <v>الفلسطينية السورية</v>
          </cell>
          <cell r="I1987" t="str">
            <v>الرابعة</v>
          </cell>
          <cell r="J1987" t="str">
            <v>علمي</v>
          </cell>
          <cell r="K1987">
            <v>0</v>
          </cell>
          <cell r="L1987" t="str">
            <v>دمشق</v>
          </cell>
          <cell r="Q1987" t="str">
            <v/>
          </cell>
          <cell r="R1987" t="str">
            <v>نسرين صنديد</v>
          </cell>
          <cell r="S1987" t="str">
            <v>yousef</v>
          </cell>
          <cell r="T1987" t="str">
            <v>zobayda</v>
          </cell>
          <cell r="U1987" t="str">
            <v>دمشق المزة 86</v>
          </cell>
          <cell r="V1987" t="str">
            <v/>
          </cell>
          <cell r="W1987" t="str">
            <v/>
          </cell>
          <cell r="X1987" t="str">
            <v/>
          </cell>
          <cell r="Y1987" t="str">
            <v/>
          </cell>
          <cell r="Z1987" t="str">
            <v/>
          </cell>
          <cell r="AA1987" t="str">
            <v/>
          </cell>
          <cell r="AB1987" t="str">
            <v/>
          </cell>
          <cell r="AC1987" t="str">
            <v/>
          </cell>
        </row>
        <row r="1988">
          <cell r="A1988">
            <v>525463</v>
          </cell>
          <cell r="B1988" t="str">
            <v>نسرين نجم الدين</v>
          </cell>
          <cell r="C1988" t="str">
            <v>محمود</v>
          </cell>
          <cell r="D1988" t="str">
            <v>سميرة</v>
          </cell>
          <cell r="E1988" t="str">
            <v>أنثى</v>
          </cell>
          <cell r="F1988" t="str">
            <v>دمشق</v>
          </cell>
          <cell r="G1988">
            <v>30157</v>
          </cell>
          <cell r="H1988" t="str">
            <v>العربية السورية</v>
          </cell>
          <cell r="I1988" t="str">
            <v>الرابعة</v>
          </cell>
          <cell r="J1988" t="str">
            <v>فنون نسوية</v>
          </cell>
          <cell r="Q1988" t="str">
            <v/>
          </cell>
          <cell r="R1988" t="str">
            <v xml:space="preserve">NISREEN  NAGM AL DEEN </v>
          </cell>
          <cell r="S1988" t="str">
            <v xml:space="preserve">MAHMOUD </v>
          </cell>
          <cell r="T1988" t="str">
            <v>SAMERA</v>
          </cell>
          <cell r="U1988" t="str">
            <v xml:space="preserve">DAMASCUS </v>
          </cell>
          <cell r="V1988" t="str">
            <v/>
          </cell>
          <cell r="W1988" t="str">
            <v/>
          </cell>
          <cell r="X1988" t="str">
            <v/>
          </cell>
          <cell r="Y1988" t="str">
            <v/>
          </cell>
          <cell r="Z1988" t="str">
            <v/>
          </cell>
          <cell r="AA1988" t="str">
            <v/>
          </cell>
          <cell r="AB1988" t="str">
            <v/>
          </cell>
          <cell r="AC1988" t="str">
            <v/>
          </cell>
        </row>
        <row r="1989">
          <cell r="A1989">
            <v>525464</v>
          </cell>
          <cell r="B1989" t="str">
            <v>نشأت شهيب</v>
          </cell>
          <cell r="C1989" t="str">
            <v>معذي</v>
          </cell>
          <cell r="D1989" t="str">
            <v>فتنه</v>
          </cell>
          <cell r="E1989" t="str">
            <v>أنثى</v>
          </cell>
          <cell r="F1989" t="str">
            <v>عاليه</v>
          </cell>
          <cell r="G1989">
            <v>24843</v>
          </cell>
          <cell r="H1989" t="str">
            <v>العربية السورية</v>
          </cell>
          <cell r="I1989" t="str">
            <v>الثانية</v>
          </cell>
          <cell r="J1989" t="str">
            <v>فنون نسوية</v>
          </cell>
          <cell r="L1989" t="str">
            <v>السويداء</v>
          </cell>
          <cell r="Q1989" t="str">
            <v/>
          </cell>
          <cell r="R1989" t="str">
            <v>NASHAAT SHHAYEB</v>
          </cell>
          <cell r="S1989" t="str">
            <v>MOUATHA</v>
          </cell>
          <cell r="T1989" t="str">
            <v>FETNA</v>
          </cell>
          <cell r="U1989" t="str">
            <v>LEBANON</v>
          </cell>
          <cell r="V1989" t="str">
            <v/>
          </cell>
          <cell r="W1989" t="str">
            <v/>
          </cell>
          <cell r="X1989" t="str">
            <v/>
          </cell>
          <cell r="Y1989" t="str">
            <v/>
          </cell>
          <cell r="Z1989" t="str">
            <v/>
          </cell>
          <cell r="AA1989" t="str">
            <v/>
          </cell>
          <cell r="AB1989" t="str">
            <v/>
          </cell>
          <cell r="AC1989" t="str">
            <v/>
          </cell>
        </row>
        <row r="1990">
          <cell r="A1990">
            <v>525469</v>
          </cell>
          <cell r="B1990" t="str">
            <v>نغم قسام</v>
          </cell>
          <cell r="C1990" t="str">
            <v>فوزات</v>
          </cell>
          <cell r="D1990" t="str">
            <v>منى</v>
          </cell>
          <cell r="E1990" t="str">
            <v>أنثى</v>
          </cell>
          <cell r="F1990" t="str">
            <v>جرمانا</v>
          </cell>
          <cell r="G1990" t="str">
            <v>1/1/1987</v>
          </cell>
          <cell r="H1990" t="str">
            <v>العربية السورية</v>
          </cell>
          <cell r="I1990" t="str">
            <v>الثانية</v>
          </cell>
          <cell r="J1990" t="str">
            <v>أدبي</v>
          </cell>
          <cell r="K1990" t="str">
            <v>2005</v>
          </cell>
          <cell r="L1990" t="str">
            <v>ريف دمشق</v>
          </cell>
          <cell r="Q1990" t="str">
            <v/>
          </cell>
          <cell r="R1990" t="str">
            <v>NAGHAM KASSAM</v>
          </cell>
          <cell r="S1990" t="str">
            <v>FOUZAT</v>
          </cell>
          <cell r="T1990" t="str">
            <v>MONA</v>
          </cell>
          <cell r="U1990" t="str">
            <v>JARAMANA</v>
          </cell>
          <cell r="V1990" t="str">
            <v/>
          </cell>
          <cell r="W1990" t="str">
            <v/>
          </cell>
          <cell r="X1990" t="str">
            <v/>
          </cell>
          <cell r="Y1990" t="str">
            <v/>
          </cell>
          <cell r="Z1990" t="str">
            <v/>
          </cell>
          <cell r="AA1990" t="str">
            <v/>
          </cell>
          <cell r="AB1990" t="str">
            <v>م</v>
          </cell>
          <cell r="AC1990" t="str">
            <v/>
          </cell>
        </row>
        <row r="1991">
          <cell r="A1991">
            <v>525472</v>
          </cell>
          <cell r="B1991" t="str">
            <v>نهله طالب</v>
          </cell>
          <cell r="C1991" t="str">
            <v>أكرم</v>
          </cell>
          <cell r="D1991" t="str">
            <v>وفيقة</v>
          </cell>
          <cell r="E1991" t="str">
            <v>أنثى</v>
          </cell>
          <cell r="F1991" t="str">
            <v>جيرود</v>
          </cell>
          <cell r="G1991">
            <v>32021</v>
          </cell>
          <cell r="H1991" t="str">
            <v>العربية السورية</v>
          </cell>
          <cell r="I1991" t="str">
            <v>الثانية</v>
          </cell>
          <cell r="J1991" t="str">
            <v>أدبي</v>
          </cell>
          <cell r="K1991">
            <v>2014</v>
          </cell>
          <cell r="Q1991" t="str">
            <v/>
          </cell>
          <cell r="R1991" t="str">
            <v>NAHLA  TALEB</v>
          </cell>
          <cell r="S1991" t="str">
            <v>AKRAM</v>
          </cell>
          <cell r="T1991" t="str">
            <v>WAFEQA</v>
          </cell>
          <cell r="U1991" t="str">
            <v>JEROUD</v>
          </cell>
          <cell r="V1991" t="str">
            <v/>
          </cell>
          <cell r="W1991" t="str">
            <v/>
          </cell>
          <cell r="X1991" t="str">
            <v/>
          </cell>
          <cell r="Y1991" t="str">
            <v/>
          </cell>
          <cell r="Z1991" t="str">
            <v/>
          </cell>
          <cell r="AA1991" t="str">
            <v/>
          </cell>
          <cell r="AB1991" t="str">
            <v/>
          </cell>
          <cell r="AC1991" t="str">
            <v/>
          </cell>
        </row>
        <row r="1992">
          <cell r="A1992">
            <v>525479</v>
          </cell>
          <cell r="B1992" t="str">
            <v>نور ابوعساف</v>
          </cell>
          <cell r="C1992" t="str">
            <v>هاني</v>
          </cell>
          <cell r="D1992" t="str">
            <v>انصاف</v>
          </cell>
          <cell r="E1992" t="str">
            <v>أنثى</v>
          </cell>
          <cell r="F1992" t="str">
            <v>ولغا</v>
          </cell>
          <cell r="G1992">
            <v>29101</v>
          </cell>
          <cell r="H1992" t="str">
            <v>العربية السورية</v>
          </cell>
          <cell r="I1992" t="str">
            <v>الرابعة حديث</v>
          </cell>
          <cell r="J1992" t="str">
            <v>أدبي</v>
          </cell>
          <cell r="L1992" t="str">
            <v>السويداء</v>
          </cell>
          <cell r="Q1992" t="str">
            <v/>
          </cell>
          <cell r="R1992" t="str">
            <v>nour abou assaf</v>
          </cell>
          <cell r="S1992" t="str">
            <v>hanie</v>
          </cell>
          <cell r="T1992" t="str">
            <v>ansaf</v>
          </cell>
          <cell r="U1992" t="str">
            <v>swaida</v>
          </cell>
          <cell r="V1992" t="str">
            <v/>
          </cell>
          <cell r="W1992" t="str">
            <v/>
          </cell>
          <cell r="X1992" t="str">
            <v/>
          </cell>
          <cell r="Y1992" t="str">
            <v/>
          </cell>
          <cell r="Z1992" t="str">
            <v/>
          </cell>
          <cell r="AA1992" t="str">
            <v/>
          </cell>
          <cell r="AB1992" t="str">
            <v/>
          </cell>
          <cell r="AC1992" t="str">
            <v/>
          </cell>
        </row>
        <row r="1993">
          <cell r="A1993">
            <v>525481</v>
          </cell>
          <cell r="B1993" t="str">
            <v>نور الحبوس</v>
          </cell>
          <cell r="C1993" t="str">
            <v>زياد</v>
          </cell>
          <cell r="D1993" t="str">
            <v>فاطمة</v>
          </cell>
          <cell r="E1993" t="str">
            <v>أنثى</v>
          </cell>
          <cell r="F1993" t="str">
            <v>غباغب</v>
          </cell>
          <cell r="G1993">
            <v>32221</v>
          </cell>
          <cell r="H1993" t="str">
            <v>العربية السورية</v>
          </cell>
          <cell r="I1993" t="str">
            <v>الرابعة حديث</v>
          </cell>
          <cell r="J1993" t="str">
            <v>أدبي</v>
          </cell>
          <cell r="K1993" t="str">
            <v/>
          </cell>
          <cell r="Q1993" t="str">
            <v/>
          </cell>
          <cell r="R1993" t="str">
            <v>NOUR ALHABOUS</v>
          </cell>
          <cell r="S1993" t="str">
            <v>ZIEAD</v>
          </cell>
          <cell r="T1993" t="str">
            <v>FATIEMA</v>
          </cell>
          <cell r="U1993" t="str">
            <v>DARAA</v>
          </cell>
          <cell r="V1993" t="str">
            <v/>
          </cell>
          <cell r="W1993" t="str">
            <v/>
          </cell>
          <cell r="X1993" t="str">
            <v/>
          </cell>
          <cell r="Y1993" t="str">
            <v/>
          </cell>
          <cell r="Z1993" t="str">
            <v/>
          </cell>
          <cell r="AA1993" t="str">
            <v/>
          </cell>
          <cell r="AB1993" t="str">
            <v/>
          </cell>
          <cell r="AC1993" t="str">
            <v/>
          </cell>
        </row>
        <row r="1994">
          <cell r="A1994">
            <v>525482</v>
          </cell>
          <cell r="B1994" t="str">
            <v>نور الحلاق</v>
          </cell>
          <cell r="C1994" t="str">
            <v>مصطفى</v>
          </cell>
          <cell r="D1994" t="str">
            <v>فاطمة</v>
          </cell>
          <cell r="E1994" t="str">
            <v>أنثى</v>
          </cell>
          <cell r="F1994" t="str">
            <v>القريتين</v>
          </cell>
          <cell r="G1994">
            <v>32387</v>
          </cell>
          <cell r="H1994" t="str">
            <v>العربية السورية</v>
          </cell>
          <cell r="I1994" t="str">
            <v>الثالثة</v>
          </cell>
          <cell r="J1994" t="str">
            <v>أدبي</v>
          </cell>
          <cell r="L1994" t="str">
            <v>الحسكة</v>
          </cell>
          <cell r="Q1994" t="str">
            <v/>
          </cell>
          <cell r="R1994" t="str">
            <v>NOUR ALHALAK</v>
          </cell>
          <cell r="S1994" t="str">
            <v>MOUSTAFA</v>
          </cell>
          <cell r="T1994" t="str">
            <v>FATEMA</v>
          </cell>
          <cell r="U1994" t="str">
            <v>HOMS</v>
          </cell>
          <cell r="V1994" t="str">
            <v/>
          </cell>
          <cell r="W1994" t="str">
            <v/>
          </cell>
          <cell r="X1994" t="str">
            <v/>
          </cell>
          <cell r="Y1994" t="str">
            <v/>
          </cell>
          <cell r="Z1994" t="str">
            <v/>
          </cell>
          <cell r="AA1994" t="str">
            <v/>
          </cell>
          <cell r="AB1994" t="str">
            <v/>
          </cell>
          <cell r="AC1994" t="str">
            <v/>
          </cell>
        </row>
        <row r="1995">
          <cell r="A1995">
            <v>525483</v>
          </cell>
          <cell r="B1995" t="str">
            <v>نور الحلبي</v>
          </cell>
          <cell r="C1995" t="str">
            <v>مفيد</v>
          </cell>
          <cell r="D1995" t="str">
            <v>هيام</v>
          </cell>
          <cell r="E1995" t="str">
            <v>أنثى</v>
          </cell>
          <cell r="F1995" t="str">
            <v>عتيل</v>
          </cell>
          <cell r="G1995">
            <v>32806</v>
          </cell>
          <cell r="H1995" t="str">
            <v>العربية السورية</v>
          </cell>
          <cell r="I1995" t="str">
            <v>الثالثة</v>
          </cell>
          <cell r="J1995" t="str">
            <v>أدبي</v>
          </cell>
          <cell r="L1995" t="str">
            <v>السويداء</v>
          </cell>
          <cell r="Q1995" t="str">
            <v/>
          </cell>
          <cell r="R1995" t="str">
            <v>nour  alhalabi</v>
          </cell>
          <cell r="S1995" t="str">
            <v>moufed</v>
          </cell>
          <cell r="T1995" t="str">
            <v>heyam</v>
          </cell>
          <cell r="U1995" t="str">
            <v>swaida</v>
          </cell>
          <cell r="V1995" t="str">
            <v/>
          </cell>
          <cell r="W1995" t="str">
            <v/>
          </cell>
          <cell r="X1995" t="str">
            <v/>
          </cell>
          <cell r="Y1995" t="str">
            <v/>
          </cell>
          <cell r="Z1995" t="str">
            <v/>
          </cell>
          <cell r="AA1995" t="str">
            <v/>
          </cell>
          <cell r="AB1995" t="str">
            <v/>
          </cell>
          <cell r="AC1995" t="str">
            <v/>
          </cell>
        </row>
        <row r="1996">
          <cell r="A1996">
            <v>525485</v>
          </cell>
          <cell r="B1996" t="str">
            <v>نور الرفاعي</v>
          </cell>
          <cell r="C1996" t="str">
            <v>محمد رضوان</v>
          </cell>
          <cell r="D1996" t="str">
            <v>سمر</v>
          </cell>
          <cell r="E1996" t="str">
            <v>أنثى</v>
          </cell>
          <cell r="F1996" t="str">
            <v>دمشق</v>
          </cell>
          <cell r="G1996">
            <v>33828</v>
          </cell>
          <cell r="H1996" t="str">
            <v>العربية السورية</v>
          </cell>
          <cell r="I1996" t="str">
            <v>الثالثة</v>
          </cell>
          <cell r="J1996" t="str">
            <v>أدبي</v>
          </cell>
          <cell r="Q1996" t="str">
            <v/>
          </cell>
          <cell r="R1996" t="str">
            <v>NOUR ALREFAEE</v>
          </cell>
          <cell r="S1996" t="str">
            <v>MOHAMMAD REDWAN</v>
          </cell>
          <cell r="T1996" t="str">
            <v>SAMAR</v>
          </cell>
          <cell r="U1996" t="str">
            <v>DAMASCUS</v>
          </cell>
          <cell r="V1996" t="str">
            <v/>
          </cell>
          <cell r="W1996" t="str">
            <v/>
          </cell>
          <cell r="X1996" t="str">
            <v/>
          </cell>
          <cell r="Y1996" t="str">
            <v/>
          </cell>
          <cell r="Z1996" t="str">
            <v/>
          </cell>
          <cell r="AA1996" t="str">
            <v/>
          </cell>
          <cell r="AB1996" t="str">
            <v/>
          </cell>
          <cell r="AC1996" t="str">
            <v/>
          </cell>
        </row>
        <row r="1997">
          <cell r="A1997">
            <v>525488</v>
          </cell>
          <cell r="B1997" t="str">
            <v>نور الشركة</v>
          </cell>
          <cell r="C1997" t="str">
            <v>عماد</v>
          </cell>
          <cell r="D1997" t="str">
            <v>زهور</v>
          </cell>
          <cell r="E1997" t="str">
            <v>أنثى</v>
          </cell>
          <cell r="F1997" t="str">
            <v>دمشق</v>
          </cell>
          <cell r="G1997" t="str">
            <v>9/19/1994</v>
          </cell>
          <cell r="H1997" t="str">
            <v>العربية السورية</v>
          </cell>
          <cell r="I1997" t="str">
            <v>الثانية</v>
          </cell>
          <cell r="J1997" t="str">
            <v>علمي</v>
          </cell>
          <cell r="K1997" t="str">
            <v>2013</v>
          </cell>
          <cell r="Q1997" t="str">
            <v/>
          </cell>
          <cell r="R1997" t="str">
            <v>NOUR ALSHRKA</v>
          </cell>
          <cell r="S1997" t="str">
            <v>EMAD</v>
          </cell>
          <cell r="T1997" t="str">
            <v>ZOUHOR</v>
          </cell>
          <cell r="U1997" t="str">
            <v>DAMASCUS</v>
          </cell>
          <cell r="V1997" t="str">
            <v/>
          </cell>
          <cell r="W1997" t="str">
            <v/>
          </cell>
          <cell r="X1997" t="str">
            <v/>
          </cell>
          <cell r="Y1997" t="str">
            <v/>
          </cell>
          <cell r="Z1997" t="str">
            <v/>
          </cell>
          <cell r="AA1997" t="str">
            <v/>
          </cell>
          <cell r="AB1997" t="str">
            <v/>
          </cell>
          <cell r="AC1997" t="str">
            <v/>
          </cell>
        </row>
        <row r="1998">
          <cell r="A1998">
            <v>525490</v>
          </cell>
          <cell r="B1998" t="str">
            <v>نور العقيلي</v>
          </cell>
          <cell r="C1998" t="str">
            <v>ياسر</v>
          </cell>
          <cell r="D1998" t="str">
            <v>امنه</v>
          </cell>
          <cell r="E1998" t="str">
            <v>أنثى</v>
          </cell>
          <cell r="F1998" t="str">
            <v>جيرود</v>
          </cell>
          <cell r="G1998">
            <v>33979</v>
          </cell>
          <cell r="H1998" t="str">
            <v>العربية السورية</v>
          </cell>
          <cell r="I1998" t="str">
            <v>الاولى</v>
          </cell>
          <cell r="J1998" t="str">
            <v>أدبي</v>
          </cell>
          <cell r="K1998" t="str">
            <v/>
          </cell>
          <cell r="Q1998" t="str">
            <v/>
          </cell>
          <cell r="R1998" t="str">
            <v>noor akili</v>
          </cell>
          <cell r="S1998" t="str">
            <v>yaser</v>
          </cell>
          <cell r="T1998" t="str">
            <v>amnh</v>
          </cell>
          <cell r="U1998" t="str">
            <v>jerod</v>
          </cell>
          <cell r="V1998" t="str">
            <v/>
          </cell>
          <cell r="W1998" t="str">
            <v/>
          </cell>
          <cell r="X1998" t="str">
            <v/>
          </cell>
          <cell r="Y1998" t="str">
            <v/>
          </cell>
          <cell r="Z1998" t="str">
            <v/>
          </cell>
          <cell r="AA1998" t="str">
            <v/>
          </cell>
          <cell r="AB1998" t="str">
            <v/>
          </cell>
          <cell r="AC1998" t="str">
            <v/>
          </cell>
        </row>
        <row r="1999">
          <cell r="A1999">
            <v>525496</v>
          </cell>
          <cell r="B1999" t="str">
            <v>نور الهدى بكر</v>
          </cell>
          <cell r="C1999" t="str">
            <v>خالد</v>
          </cell>
          <cell r="D1999" t="str">
            <v>هند</v>
          </cell>
          <cell r="E1999" t="str">
            <v>أنثى</v>
          </cell>
          <cell r="F1999" t="str">
            <v>الضمير</v>
          </cell>
          <cell r="G1999">
            <v>35666</v>
          </cell>
          <cell r="H1999" t="str">
            <v>العربية السورية</v>
          </cell>
          <cell r="I1999" t="str">
            <v>الثانية</v>
          </cell>
          <cell r="J1999" t="str">
            <v>أدبي</v>
          </cell>
          <cell r="K1999">
            <v>2016</v>
          </cell>
          <cell r="Q1999" t="str">
            <v/>
          </cell>
          <cell r="R1999" t="str">
            <v>NOUR ALHOUDA BAKER</v>
          </cell>
          <cell r="S1999" t="str">
            <v>KHALED</v>
          </cell>
          <cell r="T1999" t="str">
            <v>HEND</v>
          </cell>
          <cell r="U1999" t="str">
            <v>DAMAS SUBURB</v>
          </cell>
          <cell r="V1999" t="str">
            <v/>
          </cell>
          <cell r="W1999" t="str">
            <v/>
          </cell>
          <cell r="X1999" t="str">
            <v/>
          </cell>
          <cell r="Y1999" t="str">
            <v/>
          </cell>
          <cell r="Z1999" t="str">
            <v/>
          </cell>
          <cell r="AA1999" t="str">
            <v/>
          </cell>
          <cell r="AB1999" t="str">
            <v/>
          </cell>
          <cell r="AC1999" t="str">
            <v/>
          </cell>
        </row>
        <row r="2000">
          <cell r="A2000">
            <v>525497</v>
          </cell>
          <cell r="B2000" t="str">
            <v>نور الهدى فيومي</v>
          </cell>
          <cell r="C2000" t="str">
            <v>عدنان</v>
          </cell>
          <cell r="D2000" t="str">
            <v>نجاح</v>
          </cell>
          <cell r="E2000" t="str">
            <v>أنثى</v>
          </cell>
          <cell r="F2000" t="str">
            <v>دمشق</v>
          </cell>
          <cell r="G2000">
            <v>35453</v>
          </cell>
          <cell r="H2000" t="str">
            <v>العربية السورية</v>
          </cell>
          <cell r="I2000" t="str">
            <v>الثانية</v>
          </cell>
          <cell r="J2000" t="str">
            <v>فنون نسوية</v>
          </cell>
          <cell r="Q2000" t="str">
            <v/>
          </cell>
          <cell r="R2000" t="str">
            <v>nour alhuda fayoumi</v>
          </cell>
          <cell r="S2000" t="str">
            <v>adnan</v>
          </cell>
          <cell r="T2000" t="str">
            <v>najah</v>
          </cell>
          <cell r="U2000" t="str">
            <v>damascus</v>
          </cell>
          <cell r="V2000" t="str">
            <v/>
          </cell>
          <cell r="W2000" t="str">
            <v/>
          </cell>
          <cell r="X2000" t="str">
            <v/>
          </cell>
          <cell r="Y2000" t="str">
            <v/>
          </cell>
          <cell r="Z2000" t="str">
            <v/>
          </cell>
          <cell r="AA2000" t="str">
            <v/>
          </cell>
          <cell r="AB2000" t="str">
            <v/>
          </cell>
          <cell r="AC2000" t="str">
            <v/>
          </cell>
        </row>
        <row r="2001">
          <cell r="A2001">
            <v>525499</v>
          </cell>
          <cell r="B2001" t="str">
            <v>نور بركه</v>
          </cell>
          <cell r="C2001" t="str">
            <v>نواف</v>
          </cell>
          <cell r="D2001" t="str">
            <v>اقبال</v>
          </cell>
          <cell r="E2001" t="str">
            <v>أنثى</v>
          </cell>
          <cell r="F2001" t="str">
            <v/>
          </cell>
          <cell r="H2001" t="str">
            <v>العربية السورية</v>
          </cell>
          <cell r="I2001" t="str">
            <v>الرابعة</v>
          </cell>
        </row>
        <row r="2002">
          <cell r="A2002">
            <v>525501</v>
          </cell>
          <cell r="B2002" t="str">
            <v>نور جاموس</v>
          </cell>
          <cell r="C2002" t="str">
            <v>محمد</v>
          </cell>
          <cell r="D2002" t="str">
            <v>منا</v>
          </cell>
          <cell r="E2002" t="str">
            <v>أنثى</v>
          </cell>
          <cell r="F2002" t="str">
            <v>البلاط</v>
          </cell>
          <cell r="G2002">
            <v>33970</v>
          </cell>
          <cell r="H2002" t="str">
            <v>العربية السورية</v>
          </cell>
          <cell r="I2002" t="str">
            <v>الثالثة</v>
          </cell>
          <cell r="J2002" t="str">
            <v>فنون نسوية</v>
          </cell>
          <cell r="K2002">
            <v>2011</v>
          </cell>
          <cell r="Q2002" t="str">
            <v/>
          </cell>
          <cell r="R2002" t="str">
            <v>NOUR JAMOUS</v>
          </cell>
          <cell r="S2002" t="str">
            <v>MOHAMMAD</v>
          </cell>
          <cell r="T2002" t="str">
            <v>MONA</v>
          </cell>
          <cell r="U2002" t="str">
            <v>DAMASCUS</v>
          </cell>
          <cell r="V2002" t="str">
            <v/>
          </cell>
          <cell r="W2002" t="str">
            <v/>
          </cell>
          <cell r="X2002" t="str">
            <v/>
          </cell>
          <cell r="Y2002" t="str">
            <v/>
          </cell>
          <cell r="Z2002" t="str">
            <v/>
          </cell>
          <cell r="AA2002" t="str">
            <v/>
          </cell>
          <cell r="AB2002" t="str">
            <v/>
          </cell>
          <cell r="AC2002" t="str">
            <v/>
          </cell>
        </row>
        <row r="2003">
          <cell r="A2003">
            <v>525503</v>
          </cell>
          <cell r="B2003" t="str">
            <v>نور حاج محمود</v>
          </cell>
          <cell r="C2003" t="str">
            <v>سمير</v>
          </cell>
          <cell r="D2003" t="str">
            <v>يسرى</v>
          </cell>
          <cell r="E2003" t="str">
            <v>أنثى</v>
          </cell>
          <cell r="F2003" t="str">
            <v>دمشق</v>
          </cell>
          <cell r="G2003">
            <v>31130</v>
          </cell>
          <cell r="H2003" t="str">
            <v>العربية السورية</v>
          </cell>
          <cell r="I2003" t="str">
            <v>الرابعة</v>
          </cell>
          <cell r="J2003" t="str">
            <v>أدبي</v>
          </cell>
          <cell r="K2003" t="str">
            <v/>
          </cell>
          <cell r="Q2003" t="str">
            <v/>
          </cell>
          <cell r="R2003" t="str">
            <v>Nour haj mahmod</v>
          </cell>
          <cell r="S2003" t="str">
            <v>Samir</v>
          </cell>
          <cell r="T2003" t="str">
            <v>Yasra</v>
          </cell>
          <cell r="U2003" t="str">
            <v>Damascus</v>
          </cell>
          <cell r="V2003" t="str">
            <v/>
          </cell>
          <cell r="W2003" t="str">
            <v/>
          </cell>
          <cell r="X2003" t="str">
            <v/>
          </cell>
          <cell r="Y2003" t="str">
            <v/>
          </cell>
          <cell r="Z2003" t="str">
            <v/>
          </cell>
          <cell r="AA2003" t="str">
            <v/>
          </cell>
          <cell r="AB2003" t="str">
            <v/>
          </cell>
          <cell r="AC2003" t="str">
            <v/>
          </cell>
        </row>
        <row r="2004">
          <cell r="A2004">
            <v>525504</v>
          </cell>
          <cell r="B2004" t="str">
            <v>نور حيدر</v>
          </cell>
          <cell r="C2004" t="str">
            <v>سامر</v>
          </cell>
          <cell r="D2004" t="str">
            <v>سمر</v>
          </cell>
          <cell r="E2004" t="str">
            <v>أنثى</v>
          </cell>
          <cell r="F2004" t="str">
            <v>الذنيبة</v>
          </cell>
          <cell r="G2004">
            <v>36161</v>
          </cell>
          <cell r="H2004" t="str">
            <v>العربية السورية</v>
          </cell>
          <cell r="I2004" t="str">
            <v>الثانية</v>
          </cell>
          <cell r="J2004" t="str">
            <v>أدبي</v>
          </cell>
          <cell r="K2004" t="str">
            <v/>
          </cell>
          <cell r="Q2004" t="str">
            <v/>
          </cell>
          <cell r="R2004" t="str">
            <v>nour haedar</v>
          </cell>
          <cell r="S2004" t="str">
            <v>samer</v>
          </cell>
          <cell r="T2004" t="str">
            <v>sahar</v>
          </cell>
          <cell r="U2004" t="str">
            <v>alzanebah</v>
          </cell>
        </row>
        <row r="2005">
          <cell r="A2005">
            <v>525517</v>
          </cell>
          <cell r="B2005" t="str">
            <v>نور محي الدين</v>
          </cell>
          <cell r="C2005" t="str">
            <v>فاروق</v>
          </cell>
          <cell r="D2005" t="str">
            <v>امنه</v>
          </cell>
          <cell r="E2005" t="str">
            <v>أنثى</v>
          </cell>
          <cell r="F2005" t="str">
            <v>دمشق</v>
          </cell>
          <cell r="G2005" t="str">
            <v>9/28/1988</v>
          </cell>
          <cell r="H2005" t="str">
            <v>الفلسطينية السورية</v>
          </cell>
          <cell r="I2005" t="str">
            <v>الثانية</v>
          </cell>
          <cell r="J2005" t="str">
            <v>فنون نسوية</v>
          </cell>
          <cell r="K2005" t="str">
            <v>2006</v>
          </cell>
          <cell r="L2005" t="str">
            <v>ريف دمشق</v>
          </cell>
          <cell r="Q2005" t="str">
            <v/>
          </cell>
          <cell r="R2005" t="str">
            <v>NOUR MUHE ALDEEN</v>
          </cell>
          <cell r="S2005" t="str">
            <v>FAROUQ</v>
          </cell>
          <cell r="T2005" t="str">
            <v>AMENAH</v>
          </cell>
          <cell r="U2005" t="str">
            <v>DAMASCUS</v>
          </cell>
          <cell r="V2005" t="str">
            <v/>
          </cell>
          <cell r="W2005" t="str">
            <v/>
          </cell>
          <cell r="X2005" t="str">
            <v/>
          </cell>
          <cell r="Y2005" t="str">
            <v/>
          </cell>
          <cell r="Z2005" t="str">
            <v/>
          </cell>
          <cell r="AA2005" t="str">
            <v/>
          </cell>
          <cell r="AB2005" t="str">
            <v/>
          </cell>
          <cell r="AC2005" t="str">
            <v/>
          </cell>
        </row>
        <row r="2006">
          <cell r="A2006">
            <v>525519</v>
          </cell>
          <cell r="B2006" t="str">
            <v>نور نجم</v>
          </cell>
          <cell r="C2006" t="str">
            <v>حمود</v>
          </cell>
          <cell r="D2006" t="str">
            <v>ربيعه</v>
          </cell>
          <cell r="E2006" t="str">
            <v>أنثى</v>
          </cell>
          <cell r="F2006" t="str">
            <v>جبعدين</v>
          </cell>
          <cell r="G2006" t="str">
            <v>6/3/1996</v>
          </cell>
          <cell r="H2006" t="str">
            <v>العربية السورية</v>
          </cell>
          <cell r="I2006" t="str">
            <v>الثانية</v>
          </cell>
          <cell r="J2006" t="str">
            <v>أدبي</v>
          </cell>
          <cell r="K2006" t="str">
            <v>2015</v>
          </cell>
          <cell r="L2006" t="str">
            <v/>
          </cell>
          <cell r="Q2006" t="str">
            <v/>
          </cell>
          <cell r="R2006" t="str">
            <v>NOUR NAJM</v>
          </cell>
          <cell r="S2006" t="str">
            <v>HAMOUD</v>
          </cell>
          <cell r="T2006" t="str">
            <v>RABEAA</v>
          </cell>
          <cell r="U2006" t="str">
            <v>DAMAS SUBURB</v>
          </cell>
          <cell r="V2006" t="str">
            <v/>
          </cell>
          <cell r="W2006" t="str">
            <v/>
          </cell>
          <cell r="X2006" t="str">
            <v/>
          </cell>
          <cell r="Y2006" t="str">
            <v/>
          </cell>
          <cell r="Z2006" t="str">
            <v/>
          </cell>
          <cell r="AA2006" t="str">
            <v/>
          </cell>
          <cell r="AB2006" t="str">
            <v/>
          </cell>
          <cell r="AC2006" t="str">
            <v/>
          </cell>
        </row>
        <row r="2007">
          <cell r="A2007">
            <v>525521</v>
          </cell>
          <cell r="B2007" t="str">
            <v>نور نضر</v>
          </cell>
          <cell r="C2007" t="str">
            <v>سيف الدين</v>
          </cell>
          <cell r="D2007" t="str">
            <v>ميسون</v>
          </cell>
          <cell r="E2007" t="str">
            <v>أنثى</v>
          </cell>
          <cell r="F2007" t="str">
            <v>دمشق</v>
          </cell>
          <cell r="G2007">
            <v>31817</v>
          </cell>
          <cell r="H2007" t="str">
            <v>العربية السورية</v>
          </cell>
          <cell r="I2007" t="str">
            <v>الرابعة</v>
          </cell>
          <cell r="J2007" t="str">
            <v>فنون نسوية</v>
          </cell>
          <cell r="K2007" t="str">
            <v/>
          </cell>
          <cell r="Q2007" t="str">
            <v/>
          </cell>
          <cell r="R2007" t="str">
            <v>NOUR NEDAR</v>
          </cell>
          <cell r="S2007" t="str">
            <v>SIF EDDIN</v>
          </cell>
          <cell r="T2007" t="str">
            <v>MISOUN</v>
          </cell>
          <cell r="U2007" t="str">
            <v>DAMASCUS</v>
          </cell>
          <cell r="V2007" t="str">
            <v/>
          </cell>
          <cell r="W2007" t="str">
            <v/>
          </cell>
          <cell r="X2007" t="str">
            <v/>
          </cell>
          <cell r="Y2007" t="str">
            <v/>
          </cell>
          <cell r="Z2007" t="str">
            <v/>
          </cell>
          <cell r="AA2007" t="str">
            <v/>
          </cell>
          <cell r="AB2007" t="str">
            <v/>
          </cell>
          <cell r="AC2007" t="str">
            <v/>
          </cell>
        </row>
        <row r="2008">
          <cell r="A2008">
            <v>525524</v>
          </cell>
          <cell r="B2008" t="str">
            <v>نورالهدى الصمادي</v>
          </cell>
          <cell r="C2008" t="str">
            <v>هشام</v>
          </cell>
          <cell r="D2008" t="str">
            <v>منى</v>
          </cell>
          <cell r="E2008" t="str">
            <v>أنثى</v>
          </cell>
          <cell r="F2008" t="str">
            <v>دوما</v>
          </cell>
          <cell r="G2008" t="str">
            <v>1/5/1995</v>
          </cell>
          <cell r="H2008" t="str">
            <v>العربية السورية</v>
          </cell>
          <cell r="I2008" t="str">
            <v>الثالثة</v>
          </cell>
          <cell r="J2008" t="str">
            <v>فنون نسوية</v>
          </cell>
          <cell r="K2008" t="str">
            <v>2012</v>
          </cell>
          <cell r="L2008" t="str">
            <v>ريف دمشق</v>
          </cell>
          <cell r="Q2008" t="str">
            <v/>
          </cell>
          <cell r="R2008" t="str">
            <v>Nour Al  Houda Al smade</v>
          </cell>
          <cell r="S2008" t="str">
            <v>Hesham</v>
          </cell>
          <cell r="T2008" t="str">
            <v>Mouna</v>
          </cell>
          <cell r="U2008" t="str">
            <v>Damascus</v>
          </cell>
          <cell r="V2008" t="str">
            <v/>
          </cell>
          <cell r="W2008" t="str">
            <v/>
          </cell>
          <cell r="X2008" t="str">
            <v/>
          </cell>
          <cell r="Y2008" t="str">
            <v/>
          </cell>
          <cell r="Z2008" t="str">
            <v/>
          </cell>
          <cell r="AA2008" t="str">
            <v/>
          </cell>
          <cell r="AB2008" t="str">
            <v/>
          </cell>
          <cell r="AC2008" t="str">
            <v/>
          </cell>
        </row>
        <row r="2009">
          <cell r="A2009">
            <v>525526</v>
          </cell>
          <cell r="B2009" t="str">
            <v>نورالهدى فضل الله</v>
          </cell>
          <cell r="C2009" t="str">
            <v>محمد</v>
          </cell>
          <cell r="D2009" t="str">
            <v>هدى</v>
          </cell>
          <cell r="E2009" t="str">
            <v>أنثى</v>
          </cell>
          <cell r="F2009" t="str">
            <v xml:space="preserve">معضمية </v>
          </cell>
          <cell r="G2009">
            <v>34870</v>
          </cell>
          <cell r="H2009" t="str">
            <v>العربية السورية</v>
          </cell>
          <cell r="I2009" t="str">
            <v>الثالثة</v>
          </cell>
          <cell r="J2009" t="str">
            <v>علمي</v>
          </cell>
          <cell r="Q2009" t="str">
            <v/>
          </cell>
          <cell r="R2009" t="str">
            <v>nour alhouda  fadel allah</v>
          </cell>
          <cell r="S2009" t="str">
            <v>mohammad</v>
          </cell>
          <cell r="T2009" t="str">
            <v>houda</v>
          </cell>
          <cell r="U2009" t="str">
            <v>reif damascus</v>
          </cell>
          <cell r="V2009" t="str">
            <v/>
          </cell>
          <cell r="W2009" t="str">
            <v/>
          </cell>
          <cell r="X2009" t="str">
            <v/>
          </cell>
          <cell r="Y2009" t="str">
            <v/>
          </cell>
          <cell r="Z2009" t="str">
            <v/>
          </cell>
          <cell r="AA2009" t="str">
            <v/>
          </cell>
          <cell r="AB2009" t="str">
            <v/>
          </cell>
          <cell r="AC2009" t="str">
            <v/>
          </cell>
        </row>
        <row r="2010">
          <cell r="A2010">
            <v>525527</v>
          </cell>
          <cell r="B2010" t="str">
            <v>نورجين بلال</v>
          </cell>
          <cell r="C2010" t="str">
            <v>محمد علي</v>
          </cell>
          <cell r="D2010" t="str">
            <v>فريده</v>
          </cell>
          <cell r="E2010" t="str">
            <v>أنثى</v>
          </cell>
          <cell r="F2010" t="str">
            <v xml:space="preserve">هليل </v>
          </cell>
          <cell r="G2010">
            <v>35074</v>
          </cell>
          <cell r="H2010" t="str">
            <v>العربية السورية</v>
          </cell>
          <cell r="I2010" t="str">
            <v>الرابعة</v>
          </cell>
          <cell r="J2010" t="str">
            <v>أدبي</v>
          </cell>
          <cell r="L2010" t="str">
            <v>القنيطرة</v>
          </cell>
          <cell r="M2010" t="str">
            <v>القنيطرة</v>
          </cell>
          <cell r="Q2010" t="str">
            <v/>
          </cell>
          <cell r="R2010" t="str">
            <v>NOURGEEN BELAL</v>
          </cell>
          <cell r="S2010" t="str">
            <v xml:space="preserve">MHD ALI </v>
          </cell>
          <cell r="T2010" t="str">
            <v>FAREDA</v>
          </cell>
          <cell r="U2010" t="str">
            <v xml:space="preserve">ALEPPO </v>
          </cell>
          <cell r="V2010" t="str">
            <v/>
          </cell>
          <cell r="W2010" t="str">
            <v/>
          </cell>
          <cell r="X2010" t="str">
            <v/>
          </cell>
          <cell r="Y2010" t="str">
            <v/>
          </cell>
          <cell r="Z2010" t="str">
            <v/>
          </cell>
          <cell r="AA2010" t="str">
            <v/>
          </cell>
          <cell r="AB2010" t="str">
            <v/>
          </cell>
          <cell r="AC2010" t="str">
            <v/>
          </cell>
        </row>
        <row r="2011">
          <cell r="A2011">
            <v>525531</v>
          </cell>
          <cell r="B2011" t="str">
            <v>نوره عبدالله</v>
          </cell>
          <cell r="C2011" t="str">
            <v>أمين</v>
          </cell>
          <cell r="D2011" t="str">
            <v>منيره</v>
          </cell>
          <cell r="E2011" t="str">
            <v>أنثى</v>
          </cell>
          <cell r="F2011" t="str">
            <v>حصنان</v>
          </cell>
          <cell r="G2011">
            <v>31871</v>
          </cell>
          <cell r="H2011" t="str">
            <v>العربية السورية</v>
          </cell>
          <cell r="I2011" t="str">
            <v>الثالثة</v>
          </cell>
          <cell r="J2011" t="str">
            <v>فنون نسوية</v>
          </cell>
          <cell r="L2011" t="str">
            <v>اللاذقية</v>
          </cell>
          <cell r="Q2011" t="str">
            <v/>
          </cell>
          <cell r="R2011" t="str">
            <v>NOURHA ABDULLAH</v>
          </cell>
          <cell r="S2011" t="str">
            <v>AMEN</v>
          </cell>
          <cell r="T2011" t="str">
            <v>MOUNERA</v>
          </cell>
          <cell r="U2011" t="str">
            <v>DAMASCUS</v>
          </cell>
          <cell r="V2011" t="str">
            <v/>
          </cell>
          <cell r="W2011" t="str">
            <v/>
          </cell>
          <cell r="X2011" t="str">
            <v/>
          </cell>
          <cell r="Y2011" t="str">
            <v/>
          </cell>
          <cell r="Z2011" t="str">
            <v/>
          </cell>
          <cell r="AA2011" t="str">
            <v/>
          </cell>
          <cell r="AB2011" t="str">
            <v/>
          </cell>
          <cell r="AC2011" t="str">
            <v/>
          </cell>
        </row>
        <row r="2012">
          <cell r="A2012">
            <v>525533</v>
          </cell>
          <cell r="B2012" t="str">
            <v>نويل ميدع</v>
          </cell>
          <cell r="C2012" t="str">
            <v>الياس</v>
          </cell>
          <cell r="D2012" t="str">
            <v>غاده</v>
          </cell>
          <cell r="E2012" t="str">
            <v>أنثى</v>
          </cell>
          <cell r="F2012" t="str">
            <v>دمشق</v>
          </cell>
          <cell r="G2012">
            <v>35065</v>
          </cell>
          <cell r="H2012" t="str">
            <v>العربية السورية</v>
          </cell>
          <cell r="I2012" t="str">
            <v>الثالثة</v>
          </cell>
          <cell r="J2012" t="str">
            <v>أدبي</v>
          </cell>
          <cell r="K2012" t="str">
            <v/>
          </cell>
          <cell r="Q2012" t="str">
            <v/>
          </cell>
          <cell r="R2012" t="str">
            <v>NOEL MEDA</v>
          </cell>
          <cell r="S2012" t="str">
            <v>ILEAS</v>
          </cell>
          <cell r="T2012" t="str">
            <v>GHADA</v>
          </cell>
          <cell r="U2012" t="str">
            <v>DAMASCUS</v>
          </cell>
          <cell r="V2012" t="str">
            <v/>
          </cell>
          <cell r="W2012" t="str">
            <v/>
          </cell>
          <cell r="X2012" t="str">
            <v/>
          </cell>
          <cell r="Y2012" t="str">
            <v/>
          </cell>
          <cell r="Z2012" t="str">
            <v/>
          </cell>
          <cell r="AA2012" t="str">
            <v/>
          </cell>
          <cell r="AB2012" t="str">
            <v/>
          </cell>
          <cell r="AC2012" t="str">
            <v/>
          </cell>
        </row>
        <row r="2013">
          <cell r="A2013">
            <v>525535</v>
          </cell>
          <cell r="B2013" t="str">
            <v>نيرمان خضره</v>
          </cell>
          <cell r="C2013" t="str">
            <v>ناجح</v>
          </cell>
          <cell r="D2013" t="str">
            <v>ندوة</v>
          </cell>
          <cell r="E2013" t="str">
            <v>أنثى</v>
          </cell>
          <cell r="F2013" t="str">
            <v>ابو كليفون</v>
          </cell>
          <cell r="G2013">
            <v>34248</v>
          </cell>
          <cell r="H2013" t="str">
            <v>العربية السورية</v>
          </cell>
          <cell r="I2013" t="str">
            <v>الرابعة</v>
          </cell>
          <cell r="J2013" t="str">
            <v>علمي</v>
          </cell>
          <cell r="Q2013" t="str">
            <v/>
          </cell>
          <cell r="R2013" t="str">
            <v>NERMAN KHADRA</v>
          </cell>
          <cell r="S2013" t="str">
            <v>NAJEH</v>
          </cell>
          <cell r="T2013" t="str">
            <v>NADWA</v>
          </cell>
          <cell r="U2013" t="str">
            <v>DAMASCUS</v>
          </cell>
          <cell r="V2013" t="str">
            <v/>
          </cell>
          <cell r="W2013" t="str">
            <v/>
          </cell>
          <cell r="X2013" t="str">
            <v/>
          </cell>
          <cell r="Y2013" t="str">
            <v/>
          </cell>
          <cell r="Z2013" t="str">
            <v/>
          </cell>
          <cell r="AA2013" t="str">
            <v/>
          </cell>
          <cell r="AB2013" t="str">
            <v/>
          </cell>
          <cell r="AC2013" t="str">
            <v/>
          </cell>
        </row>
        <row r="2014">
          <cell r="A2014">
            <v>525539</v>
          </cell>
          <cell r="B2014" t="str">
            <v>هاله سعادة</v>
          </cell>
          <cell r="C2014" t="str">
            <v>عدنان</v>
          </cell>
          <cell r="D2014" t="str">
            <v>ابتسام</v>
          </cell>
          <cell r="E2014" t="str">
            <v>أنثى</v>
          </cell>
          <cell r="F2014" t="str">
            <v>دمشق</v>
          </cell>
          <cell r="G2014">
            <v>27785</v>
          </cell>
          <cell r="H2014" t="str">
            <v>الفلسطينية السورية</v>
          </cell>
          <cell r="I2014" t="str">
            <v>الثالثة</v>
          </cell>
          <cell r="J2014" t="str">
            <v>فنون نسوية</v>
          </cell>
          <cell r="K2014">
            <v>1993</v>
          </cell>
          <cell r="L2014" t="str">
            <v>دمشق</v>
          </cell>
          <cell r="Q2014" t="str">
            <v/>
          </cell>
          <cell r="R2014" t="str">
            <v>HALAA SADAA</v>
          </cell>
          <cell r="S2014" t="str">
            <v>ADNAN</v>
          </cell>
          <cell r="T2014" t="str">
            <v>IBTESAM</v>
          </cell>
          <cell r="U2014" t="str">
            <v>DAMASCUS</v>
          </cell>
          <cell r="V2014" t="str">
            <v/>
          </cell>
          <cell r="W2014" t="str">
            <v/>
          </cell>
          <cell r="X2014" t="str">
            <v/>
          </cell>
          <cell r="Y2014" t="str">
            <v/>
          </cell>
          <cell r="Z2014" t="str">
            <v/>
          </cell>
          <cell r="AA2014" t="str">
            <v/>
          </cell>
          <cell r="AB2014" t="str">
            <v/>
          </cell>
          <cell r="AC2014" t="str">
            <v/>
          </cell>
        </row>
        <row r="2015">
          <cell r="A2015">
            <v>525543</v>
          </cell>
          <cell r="B2015" t="str">
            <v>هبا خلوف</v>
          </cell>
          <cell r="C2015" t="str">
            <v>لورنس</v>
          </cell>
          <cell r="D2015" t="str">
            <v>لما</v>
          </cell>
          <cell r="E2015" t="str">
            <v>أنثى</v>
          </cell>
          <cell r="F2015" t="str">
            <v xml:space="preserve">عسال الورد </v>
          </cell>
          <cell r="G2015">
            <v>35595</v>
          </cell>
          <cell r="H2015" t="str">
            <v>العربية السورية</v>
          </cell>
          <cell r="I2015" t="str">
            <v>الثالثة</v>
          </cell>
          <cell r="J2015" t="str">
            <v>أدبي</v>
          </cell>
          <cell r="K2015" t="str">
            <v/>
          </cell>
          <cell r="Q2015" t="str">
            <v/>
          </cell>
          <cell r="R2015" t="str">
            <v>HEBA KHALOUF</v>
          </cell>
          <cell r="S2015" t="str">
            <v>LORANCE</v>
          </cell>
          <cell r="T2015" t="str">
            <v>LAMA</v>
          </cell>
          <cell r="U2015" t="str">
            <v>DAMAS SUBURB</v>
          </cell>
          <cell r="V2015" t="str">
            <v/>
          </cell>
          <cell r="W2015" t="str">
            <v/>
          </cell>
          <cell r="X2015" t="str">
            <v/>
          </cell>
          <cell r="Y2015" t="str">
            <v/>
          </cell>
          <cell r="Z2015" t="str">
            <v/>
          </cell>
          <cell r="AA2015" t="str">
            <v/>
          </cell>
          <cell r="AB2015" t="str">
            <v/>
          </cell>
          <cell r="AC2015" t="str">
            <v/>
          </cell>
        </row>
        <row r="2016">
          <cell r="A2016">
            <v>525545</v>
          </cell>
          <cell r="B2016" t="str">
            <v>هبة شعيب</v>
          </cell>
          <cell r="C2016" t="str">
            <v>محمدسليم</v>
          </cell>
          <cell r="D2016" t="str">
            <v>قمر</v>
          </cell>
          <cell r="E2016" t="str">
            <v>أنثى</v>
          </cell>
          <cell r="F2016" t="str">
            <v>دمشق</v>
          </cell>
          <cell r="G2016" t="str">
            <v>1/4/1990</v>
          </cell>
          <cell r="H2016" t="str">
            <v>العربية السورية</v>
          </cell>
          <cell r="I2016" t="str">
            <v>الثانية</v>
          </cell>
          <cell r="J2016" t="str">
            <v>علمي</v>
          </cell>
          <cell r="K2016" t="str">
            <v>2009</v>
          </cell>
          <cell r="Q2016" t="str">
            <v/>
          </cell>
          <cell r="R2016" t="str">
            <v>HEBA SHEB</v>
          </cell>
          <cell r="S2016" t="str">
            <v>MHD SALIM</v>
          </cell>
          <cell r="T2016" t="str">
            <v>QAMAR</v>
          </cell>
          <cell r="U2016" t="str">
            <v>DAMASCUS</v>
          </cell>
          <cell r="V2016" t="str">
            <v/>
          </cell>
          <cell r="W2016" t="str">
            <v/>
          </cell>
          <cell r="X2016" t="str">
            <v/>
          </cell>
          <cell r="Y2016" t="str">
            <v/>
          </cell>
          <cell r="Z2016" t="str">
            <v/>
          </cell>
          <cell r="AA2016" t="str">
            <v/>
          </cell>
          <cell r="AB2016" t="str">
            <v/>
          </cell>
          <cell r="AC2016" t="str">
            <v/>
          </cell>
        </row>
        <row r="2017">
          <cell r="A2017">
            <v>525547</v>
          </cell>
          <cell r="B2017" t="str">
            <v>هبه الايوبي</v>
          </cell>
          <cell r="C2017" t="str">
            <v xml:space="preserve">صلاح الدين </v>
          </cell>
          <cell r="D2017" t="str">
            <v>امينه</v>
          </cell>
          <cell r="E2017" t="str">
            <v>أنثى</v>
          </cell>
          <cell r="F2017" t="str">
            <v>هامه</v>
          </cell>
          <cell r="G2017" t="str">
            <v>1/1/1989</v>
          </cell>
          <cell r="H2017" t="str">
            <v>العربية السورية</v>
          </cell>
          <cell r="I2017" t="str">
            <v>الثالثة</v>
          </cell>
          <cell r="J2017" t="str">
            <v>فنون نسوية</v>
          </cell>
          <cell r="K2017" t="str">
            <v>2006</v>
          </cell>
          <cell r="L2017" t="str">
            <v>ريف دمشق</v>
          </cell>
          <cell r="Q2017" t="str">
            <v/>
          </cell>
          <cell r="R2017" t="str">
            <v>hiba  al ayobe</v>
          </cell>
          <cell r="S2017" t="str">
            <v xml:space="preserve">salah aldin </v>
          </cell>
          <cell r="T2017" t="str">
            <v xml:space="preserve">amina </v>
          </cell>
          <cell r="U2017" t="str">
            <v>hameh</v>
          </cell>
          <cell r="V2017" t="str">
            <v/>
          </cell>
          <cell r="W2017" t="str">
            <v/>
          </cell>
          <cell r="X2017" t="str">
            <v/>
          </cell>
          <cell r="Y2017" t="str">
            <v/>
          </cell>
          <cell r="Z2017" t="str">
            <v/>
          </cell>
          <cell r="AA2017" t="str">
            <v/>
          </cell>
          <cell r="AB2017" t="str">
            <v/>
          </cell>
          <cell r="AC2017" t="str">
            <v/>
          </cell>
        </row>
        <row r="2018">
          <cell r="A2018">
            <v>525550</v>
          </cell>
          <cell r="B2018" t="str">
            <v>هبه الخضر</v>
          </cell>
          <cell r="C2018" t="str">
            <v>عيد</v>
          </cell>
          <cell r="D2018" t="str">
            <v>مها</v>
          </cell>
          <cell r="E2018" t="str">
            <v>أنثى</v>
          </cell>
          <cell r="F2018" t="str">
            <v>دمشق</v>
          </cell>
          <cell r="G2018">
            <v>34943</v>
          </cell>
          <cell r="H2018" t="str">
            <v>العربية السورية</v>
          </cell>
          <cell r="I2018" t="str">
            <v>الرابعة</v>
          </cell>
          <cell r="J2018" t="str">
            <v>أدبي</v>
          </cell>
          <cell r="K2018">
            <v>2013</v>
          </cell>
          <cell r="Q2018" t="str">
            <v/>
          </cell>
          <cell r="R2018" t="str">
            <v>HEBA ALKHDER</v>
          </cell>
          <cell r="S2018" t="str">
            <v>EID</v>
          </cell>
          <cell r="T2018" t="str">
            <v>MAHA</v>
          </cell>
          <cell r="U2018" t="str">
            <v>DAMASCUS</v>
          </cell>
          <cell r="V2018" t="str">
            <v/>
          </cell>
          <cell r="W2018" t="str">
            <v/>
          </cell>
          <cell r="X2018" t="str">
            <v/>
          </cell>
          <cell r="Y2018" t="str">
            <v/>
          </cell>
          <cell r="Z2018" t="str">
            <v/>
          </cell>
          <cell r="AA2018" t="str">
            <v/>
          </cell>
          <cell r="AB2018" t="str">
            <v/>
          </cell>
          <cell r="AC2018" t="str">
            <v/>
          </cell>
        </row>
        <row r="2019">
          <cell r="A2019">
            <v>525554</v>
          </cell>
          <cell r="B2019" t="str">
            <v>هبه حسن</v>
          </cell>
          <cell r="C2019" t="str">
            <v>ابراهيم</v>
          </cell>
          <cell r="D2019" t="str">
            <v>رهام</v>
          </cell>
          <cell r="E2019" t="str">
            <v>أنثى</v>
          </cell>
          <cell r="F2019" t="str">
            <v>حماة</v>
          </cell>
          <cell r="G2019">
            <v>35535</v>
          </cell>
          <cell r="H2019" t="str">
            <v>العربية السورية</v>
          </cell>
          <cell r="I2019" t="str">
            <v>الثالثة</v>
          </cell>
          <cell r="J2019" t="str">
            <v>أدبي</v>
          </cell>
          <cell r="Q2019" t="str">
            <v/>
          </cell>
          <cell r="R2019" t="str">
            <v>HEBA HASAN</v>
          </cell>
          <cell r="S2019" t="str">
            <v>IBRAHEM</v>
          </cell>
          <cell r="T2019" t="str">
            <v>SEHAM</v>
          </cell>
          <cell r="U2019" t="str">
            <v>HAMA</v>
          </cell>
          <cell r="V2019" t="str">
            <v/>
          </cell>
          <cell r="W2019" t="str">
            <v/>
          </cell>
          <cell r="X2019" t="str">
            <v/>
          </cell>
          <cell r="Y2019" t="str">
            <v/>
          </cell>
          <cell r="Z2019" t="str">
            <v/>
          </cell>
          <cell r="AA2019" t="str">
            <v/>
          </cell>
          <cell r="AB2019" t="str">
            <v/>
          </cell>
          <cell r="AC2019" t="str">
            <v/>
          </cell>
        </row>
        <row r="2020">
          <cell r="A2020">
            <v>525555</v>
          </cell>
          <cell r="B2020" t="str">
            <v>هبه شخاشيرو</v>
          </cell>
          <cell r="C2020" t="str">
            <v>محمددياب</v>
          </cell>
          <cell r="D2020" t="str">
            <v>هديه</v>
          </cell>
          <cell r="E2020" t="str">
            <v/>
          </cell>
          <cell r="F2020" t="str">
            <v/>
          </cell>
          <cell r="G2020" t="str">
            <v/>
          </cell>
          <cell r="I2020" t="str">
            <v>الثانية</v>
          </cell>
          <cell r="K2020" t="str">
            <v/>
          </cell>
          <cell r="L2020" t="str">
            <v/>
          </cell>
          <cell r="M2020" t="str">
            <v/>
          </cell>
          <cell r="Q2020" t="str">
            <v/>
          </cell>
          <cell r="R2020" t="str">
            <v/>
          </cell>
          <cell r="S2020" t="str">
            <v/>
          </cell>
          <cell r="T2020" t="str">
            <v/>
          </cell>
          <cell r="U2020" t="str">
            <v/>
          </cell>
          <cell r="V2020" t="str">
            <v/>
          </cell>
          <cell r="W2020" t="str">
            <v/>
          </cell>
          <cell r="X2020" t="str">
            <v/>
          </cell>
          <cell r="Y2020" t="str">
            <v/>
          </cell>
          <cell r="Z2020" t="str">
            <v/>
          </cell>
          <cell r="AA2020" t="str">
            <v>م</v>
          </cell>
          <cell r="AB2020" t="str">
            <v>م</v>
          </cell>
          <cell r="AC2020" t="str">
            <v/>
          </cell>
        </row>
        <row r="2021">
          <cell r="A2021">
            <v>525560</v>
          </cell>
          <cell r="B2021" t="str">
            <v>هدى ابو مراد ابوراس</v>
          </cell>
          <cell r="C2021" t="str">
            <v>حمد</v>
          </cell>
          <cell r="D2021" t="str">
            <v>الهام</v>
          </cell>
          <cell r="E2021" t="str">
            <v>أنثى</v>
          </cell>
          <cell r="F2021" t="str">
            <v>السويداء</v>
          </cell>
          <cell r="G2021">
            <v>35177</v>
          </cell>
          <cell r="H2021" t="str">
            <v>العربية السورية</v>
          </cell>
          <cell r="I2021" t="str">
            <v>الرابعة</v>
          </cell>
          <cell r="J2021" t="str">
            <v>فنون نسوية</v>
          </cell>
          <cell r="L2021" t="str">
            <v>السويداء</v>
          </cell>
          <cell r="Q2021" t="str">
            <v/>
          </cell>
          <cell r="R2021" t="str">
            <v>hoda abo ras</v>
          </cell>
          <cell r="S2021" t="str">
            <v>hamd</v>
          </cell>
          <cell r="T2021" t="str">
            <v>elham</v>
          </cell>
          <cell r="U2021" t="str">
            <v>swaida</v>
          </cell>
          <cell r="V2021" t="str">
            <v/>
          </cell>
          <cell r="W2021" t="str">
            <v/>
          </cell>
          <cell r="X2021" t="str">
            <v/>
          </cell>
          <cell r="Y2021" t="str">
            <v/>
          </cell>
          <cell r="Z2021" t="str">
            <v/>
          </cell>
          <cell r="AA2021" t="str">
            <v/>
          </cell>
          <cell r="AB2021" t="str">
            <v/>
          </cell>
          <cell r="AC2021" t="str">
            <v/>
          </cell>
        </row>
        <row r="2022">
          <cell r="A2022">
            <v>525562</v>
          </cell>
          <cell r="B2022" t="str">
            <v>هدى الدراخ</v>
          </cell>
          <cell r="C2022" t="str">
            <v>ثابت</v>
          </cell>
          <cell r="D2022" t="str">
            <v>روضه</v>
          </cell>
          <cell r="E2022" t="str">
            <v/>
          </cell>
          <cell r="F2022" t="str">
            <v/>
          </cell>
          <cell r="G2022" t="str">
            <v/>
          </cell>
          <cell r="I2022" t="str">
            <v>الاولى</v>
          </cell>
          <cell r="K2022" t="str">
            <v/>
          </cell>
          <cell r="L2022" t="str">
            <v/>
          </cell>
          <cell r="M2022" t="str">
            <v/>
          </cell>
          <cell r="Q2022" t="str">
            <v/>
          </cell>
          <cell r="R2022" t="str">
            <v/>
          </cell>
          <cell r="S2022" t="str">
            <v/>
          </cell>
          <cell r="T2022" t="str">
            <v/>
          </cell>
          <cell r="U2022" t="str">
            <v/>
          </cell>
          <cell r="V2022" t="str">
            <v/>
          </cell>
          <cell r="W2022" t="str">
            <v/>
          </cell>
          <cell r="X2022" t="str">
            <v/>
          </cell>
          <cell r="Y2022" t="str">
            <v/>
          </cell>
          <cell r="Z2022" t="str">
            <v/>
          </cell>
          <cell r="AA2022" t="str">
            <v>م</v>
          </cell>
          <cell r="AB2022" t="str">
            <v>م</v>
          </cell>
          <cell r="AC2022" t="str">
            <v/>
          </cell>
        </row>
        <row r="2023">
          <cell r="A2023">
            <v>525565</v>
          </cell>
          <cell r="B2023" t="str">
            <v>هدى المطر</v>
          </cell>
          <cell r="C2023" t="str">
            <v>محمدخير</v>
          </cell>
          <cell r="D2023" t="str">
            <v>وفاء</v>
          </cell>
          <cell r="E2023" t="str">
            <v>أنثى</v>
          </cell>
          <cell r="F2023" t="str">
            <v>نوى</v>
          </cell>
          <cell r="G2023" t="str">
            <v>5/3/1994</v>
          </cell>
          <cell r="H2023" t="str">
            <v>العربية السورية</v>
          </cell>
          <cell r="I2023" t="str">
            <v>الثالثة</v>
          </cell>
          <cell r="J2023" t="str">
            <v>علمي</v>
          </cell>
          <cell r="K2023" t="str">
            <v>2013</v>
          </cell>
          <cell r="Q2023" t="str">
            <v/>
          </cell>
          <cell r="R2023" t="str">
            <v>HUDA ALMATER</v>
          </cell>
          <cell r="S2023" t="str">
            <v>MHD KHIER</v>
          </cell>
          <cell r="T2023" t="str">
            <v>WAFAA</v>
          </cell>
          <cell r="U2023" t="str">
            <v>DARAA</v>
          </cell>
          <cell r="V2023" t="str">
            <v/>
          </cell>
          <cell r="W2023" t="str">
            <v/>
          </cell>
          <cell r="X2023" t="str">
            <v/>
          </cell>
          <cell r="Y2023" t="str">
            <v/>
          </cell>
          <cell r="Z2023" t="str">
            <v/>
          </cell>
          <cell r="AA2023" t="str">
            <v/>
          </cell>
          <cell r="AB2023" t="str">
            <v/>
          </cell>
          <cell r="AC2023" t="str">
            <v/>
          </cell>
        </row>
        <row r="2024">
          <cell r="A2024">
            <v>525566</v>
          </cell>
          <cell r="B2024" t="str">
            <v>هدى الناصر</v>
          </cell>
          <cell r="C2024" t="str">
            <v>شريف</v>
          </cell>
          <cell r="D2024" t="str">
            <v>زغيه</v>
          </cell>
          <cell r="E2024" t="str">
            <v>أنثى</v>
          </cell>
          <cell r="F2024" t="str">
            <v>المزيريب</v>
          </cell>
          <cell r="G2024">
            <v>34700</v>
          </cell>
          <cell r="H2024" t="str">
            <v>العربية السورية</v>
          </cell>
          <cell r="I2024" t="str">
            <v>الرابعة</v>
          </cell>
          <cell r="J2024" t="str">
            <v>أدبي</v>
          </cell>
          <cell r="Q2024" t="str">
            <v/>
          </cell>
          <cell r="R2024" t="str">
            <v>hoda alnasser</v>
          </cell>
          <cell r="S2024" t="str">
            <v>sharif</v>
          </cell>
          <cell r="T2024" t="str">
            <v>zaghba</v>
          </cell>
          <cell r="U2024" t="str">
            <v>mzeerib</v>
          </cell>
          <cell r="V2024" t="str">
            <v/>
          </cell>
          <cell r="W2024" t="str">
            <v/>
          </cell>
          <cell r="X2024" t="str">
            <v/>
          </cell>
          <cell r="Y2024" t="str">
            <v/>
          </cell>
          <cell r="Z2024" t="str">
            <v/>
          </cell>
          <cell r="AA2024" t="str">
            <v/>
          </cell>
          <cell r="AB2024" t="str">
            <v/>
          </cell>
          <cell r="AC2024" t="str">
            <v/>
          </cell>
        </row>
        <row r="2025">
          <cell r="A2025">
            <v>525568</v>
          </cell>
          <cell r="B2025" t="str">
            <v>هدى درويش</v>
          </cell>
          <cell r="C2025" t="str">
            <v>اسامة</v>
          </cell>
          <cell r="D2025" t="str">
            <v>مؤمنه</v>
          </cell>
          <cell r="E2025" t="str">
            <v>أنثى</v>
          </cell>
          <cell r="F2025" t="str">
            <v>جسرين</v>
          </cell>
          <cell r="G2025">
            <v>34130</v>
          </cell>
          <cell r="H2025" t="str">
            <v>العربية السورية</v>
          </cell>
          <cell r="I2025" t="str">
            <v>الرابعة</v>
          </cell>
          <cell r="J2025" t="str">
            <v>فنون نسوية</v>
          </cell>
          <cell r="K2025" t="str">
            <v/>
          </cell>
          <cell r="Q2025" t="str">
            <v/>
          </cell>
          <cell r="R2025" t="str">
            <v>HUDA DAROESH</v>
          </cell>
          <cell r="S2025" t="str">
            <v>OSAMA</v>
          </cell>
          <cell r="T2025" t="str">
            <v>MOMENHA</v>
          </cell>
          <cell r="U2025" t="str">
            <v>DAMASCUS</v>
          </cell>
          <cell r="V2025" t="str">
            <v/>
          </cell>
          <cell r="W2025" t="str">
            <v/>
          </cell>
          <cell r="X2025" t="str">
            <v/>
          </cell>
          <cell r="Y2025" t="str">
            <v/>
          </cell>
          <cell r="Z2025" t="str">
            <v/>
          </cell>
          <cell r="AA2025" t="str">
            <v/>
          </cell>
          <cell r="AB2025" t="str">
            <v/>
          </cell>
          <cell r="AC2025" t="str">
            <v/>
          </cell>
        </row>
        <row r="2026">
          <cell r="A2026">
            <v>525569</v>
          </cell>
          <cell r="B2026" t="str">
            <v>هدى صالح</v>
          </cell>
          <cell r="C2026" t="str">
            <v>عبده</v>
          </cell>
          <cell r="D2026" t="str">
            <v>فاطمه</v>
          </cell>
          <cell r="E2026" t="str">
            <v>أنثى</v>
          </cell>
          <cell r="F2026" t="str">
            <v>دمشق</v>
          </cell>
          <cell r="G2026">
            <v>29096</v>
          </cell>
          <cell r="H2026" t="str">
            <v>الفلسطينية السورية</v>
          </cell>
          <cell r="I2026" t="str">
            <v>الرابعة</v>
          </cell>
          <cell r="J2026" t="str">
            <v>أدبي</v>
          </cell>
          <cell r="K2026">
            <v>2001</v>
          </cell>
          <cell r="L2026" t="str">
            <v>دمشق</v>
          </cell>
        </row>
        <row r="2027">
          <cell r="A2027">
            <v>525574</v>
          </cell>
          <cell r="B2027" t="str">
            <v>هدى كيوان</v>
          </cell>
          <cell r="C2027" t="str">
            <v>محمد</v>
          </cell>
          <cell r="D2027" t="str">
            <v>منى</v>
          </cell>
          <cell r="E2027" t="str">
            <v>أنثى</v>
          </cell>
          <cell r="F2027" t="str">
            <v>طفس</v>
          </cell>
          <cell r="G2027">
            <v>34709</v>
          </cell>
          <cell r="H2027" t="str">
            <v>العربية السورية</v>
          </cell>
          <cell r="I2027" t="str">
            <v>الثانية</v>
          </cell>
          <cell r="J2027" t="str">
            <v>علمي</v>
          </cell>
          <cell r="Q2027" t="str">
            <v/>
          </cell>
          <cell r="R2027" t="str">
            <v>huda kiwan</v>
          </cell>
          <cell r="S2027" t="str">
            <v>mohammad</v>
          </cell>
          <cell r="T2027" t="str">
            <v>mona</v>
          </cell>
          <cell r="U2027" t="str">
            <v>tafas</v>
          </cell>
          <cell r="V2027" t="str">
            <v/>
          </cell>
          <cell r="W2027" t="str">
            <v/>
          </cell>
          <cell r="X2027" t="str">
            <v/>
          </cell>
          <cell r="Y2027" t="str">
            <v/>
          </cell>
          <cell r="Z2027" t="str">
            <v/>
          </cell>
          <cell r="AA2027" t="str">
            <v/>
          </cell>
          <cell r="AB2027" t="str">
            <v/>
          </cell>
          <cell r="AC2027" t="str">
            <v/>
          </cell>
        </row>
        <row r="2028">
          <cell r="A2028">
            <v>525579</v>
          </cell>
          <cell r="B2028" t="str">
            <v>هديل ذياب الرفاعي</v>
          </cell>
          <cell r="C2028" t="str">
            <v>عبدالمحسن</v>
          </cell>
          <cell r="D2028" t="str">
            <v>عائشه</v>
          </cell>
          <cell r="E2028" t="str">
            <v>أنثى</v>
          </cell>
          <cell r="F2028" t="str">
            <v>غارية شرقية</v>
          </cell>
          <cell r="G2028">
            <v>34496</v>
          </cell>
          <cell r="H2028" t="str">
            <v>العربية السورية</v>
          </cell>
          <cell r="I2028" t="str">
            <v>الرابعة</v>
          </cell>
          <cell r="J2028" t="str">
            <v>أدبي</v>
          </cell>
          <cell r="Q2028" t="str">
            <v/>
          </cell>
          <cell r="R2028" t="str">
            <v>HADEL DEAB ALREFAE</v>
          </cell>
          <cell r="S2028" t="str">
            <v>ABD ALMOUHSEN</v>
          </cell>
          <cell r="T2028" t="str">
            <v>AISHA</v>
          </cell>
          <cell r="U2028" t="str">
            <v>DARAA</v>
          </cell>
          <cell r="V2028" t="str">
            <v/>
          </cell>
          <cell r="W2028" t="str">
            <v/>
          </cell>
          <cell r="X2028" t="str">
            <v/>
          </cell>
          <cell r="Y2028" t="str">
            <v/>
          </cell>
          <cell r="Z2028" t="str">
            <v/>
          </cell>
          <cell r="AA2028" t="str">
            <v/>
          </cell>
          <cell r="AB2028" t="str">
            <v/>
          </cell>
          <cell r="AC2028" t="str">
            <v/>
          </cell>
        </row>
        <row r="2029">
          <cell r="A2029">
            <v>525583</v>
          </cell>
          <cell r="B2029" t="str">
            <v>هديه الله تواتي</v>
          </cell>
          <cell r="C2029" t="str">
            <v>محمد</v>
          </cell>
          <cell r="D2029" t="str">
            <v>ناديا</v>
          </cell>
          <cell r="E2029" t="str">
            <v>أنثى</v>
          </cell>
          <cell r="F2029" t="str">
            <v>دمشق</v>
          </cell>
          <cell r="G2029">
            <v>35698</v>
          </cell>
          <cell r="H2029" t="str">
            <v>العربية السورية</v>
          </cell>
          <cell r="I2029" t="str">
            <v>الرابعة</v>
          </cell>
          <cell r="J2029" t="str">
            <v>علمي</v>
          </cell>
          <cell r="Q2029" t="str">
            <v/>
          </cell>
          <cell r="R2029" t="str">
            <v>HADYEA ALLAH TWATY</v>
          </cell>
          <cell r="S2029" t="str">
            <v>MOUHAMAD</v>
          </cell>
          <cell r="T2029" t="str">
            <v>NADIA</v>
          </cell>
          <cell r="U2029" t="str">
            <v>DAMASCUS</v>
          </cell>
          <cell r="V2029" t="str">
            <v/>
          </cell>
          <cell r="W2029" t="str">
            <v/>
          </cell>
          <cell r="X2029" t="str">
            <v/>
          </cell>
          <cell r="Y2029" t="str">
            <v/>
          </cell>
          <cell r="Z2029" t="str">
            <v/>
          </cell>
          <cell r="AA2029" t="str">
            <v/>
          </cell>
          <cell r="AB2029" t="str">
            <v/>
          </cell>
          <cell r="AC2029" t="str">
            <v/>
          </cell>
        </row>
        <row r="2030">
          <cell r="A2030">
            <v>525584</v>
          </cell>
          <cell r="B2030" t="str">
            <v>هزار حلوي</v>
          </cell>
          <cell r="C2030" t="str">
            <v>خليل</v>
          </cell>
          <cell r="D2030" t="str">
            <v>عبير</v>
          </cell>
          <cell r="E2030" t="str">
            <v>أنثى</v>
          </cell>
          <cell r="F2030" t="str">
            <v>حواش</v>
          </cell>
          <cell r="G2030">
            <v>35992</v>
          </cell>
          <cell r="H2030" t="str">
            <v>العربية السورية</v>
          </cell>
          <cell r="I2030" t="str">
            <v>الثالثة</v>
          </cell>
          <cell r="J2030" t="str">
            <v>أدبي</v>
          </cell>
          <cell r="Q2030" t="str">
            <v/>
          </cell>
          <cell r="R2030" t="str">
            <v>HAZAR HLWE</v>
          </cell>
          <cell r="S2030" t="str">
            <v>KHALIL</v>
          </cell>
          <cell r="T2030" t="str">
            <v>ABEER</v>
          </cell>
          <cell r="U2030" t="str">
            <v>DAMASCUS</v>
          </cell>
          <cell r="V2030" t="str">
            <v/>
          </cell>
          <cell r="W2030" t="str">
            <v/>
          </cell>
          <cell r="X2030" t="str">
            <v/>
          </cell>
          <cell r="Y2030" t="str">
            <v/>
          </cell>
          <cell r="Z2030" t="str">
            <v/>
          </cell>
          <cell r="AA2030" t="str">
            <v/>
          </cell>
          <cell r="AB2030" t="str">
            <v/>
          </cell>
          <cell r="AC2030" t="str">
            <v/>
          </cell>
        </row>
        <row r="2031">
          <cell r="A2031">
            <v>525586</v>
          </cell>
          <cell r="B2031" t="str">
            <v>هلا الابراهيم</v>
          </cell>
          <cell r="C2031" t="str">
            <v>معتز</v>
          </cell>
          <cell r="D2031" t="str">
            <v>ماجدة</v>
          </cell>
          <cell r="E2031" t="str">
            <v>أنثى</v>
          </cell>
          <cell r="F2031" t="str">
            <v>عنز</v>
          </cell>
          <cell r="G2031" t="str">
            <v>4/12/1994</v>
          </cell>
          <cell r="H2031" t="str">
            <v>العربية السورية</v>
          </cell>
          <cell r="I2031" t="str">
            <v>الثانية</v>
          </cell>
          <cell r="J2031" t="str">
            <v>فنون نسوية</v>
          </cell>
          <cell r="K2031" t="str">
            <v>2013</v>
          </cell>
          <cell r="L2031" t="str">
            <v>درعا</v>
          </cell>
          <cell r="Q2031" t="str">
            <v/>
          </cell>
          <cell r="R2031" t="str">
            <v>HALA ALIBRAHIEM</v>
          </cell>
          <cell r="S2031" t="str">
            <v>MOUTAZ</v>
          </cell>
          <cell r="T2031" t="str">
            <v>MAJED</v>
          </cell>
          <cell r="U2031" t="str">
            <v>DAMASCUS</v>
          </cell>
          <cell r="V2031" t="str">
            <v/>
          </cell>
          <cell r="W2031" t="str">
            <v/>
          </cell>
          <cell r="X2031" t="str">
            <v/>
          </cell>
          <cell r="Y2031" t="str">
            <v/>
          </cell>
          <cell r="Z2031" t="str">
            <v/>
          </cell>
          <cell r="AA2031" t="str">
            <v/>
          </cell>
          <cell r="AB2031" t="str">
            <v/>
          </cell>
          <cell r="AC2031" t="str">
            <v/>
          </cell>
        </row>
        <row r="2032">
          <cell r="A2032">
            <v>525590</v>
          </cell>
          <cell r="B2032" t="str">
            <v>هلا بطحة</v>
          </cell>
          <cell r="C2032" t="str">
            <v>ادهم</v>
          </cell>
          <cell r="D2032" t="str">
            <v>رويدة</v>
          </cell>
          <cell r="E2032" t="str">
            <v>أنثى</v>
          </cell>
          <cell r="F2032" t="str">
            <v>نوى</v>
          </cell>
          <cell r="G2032" t="str">
            <v>1/1/1998</v>
          </cell>
          <cell r="H2032" t="str">
            <v>العربية السورية</v>
          </cell>
          <cell r="I2032" t="str">
            <v>الثالثة</v>
          </cell>
          <cell r="J2032" t="str">
            <v>أدبي</v>
          </cell>
          <cell r="K2032" t="str">
            <v>2016</v>
          </cell>
          <cell r="L2032" t="str">
            <v>درعا</v>
          </cell>
          <cell r="Q2032" t="str">
            <v/>
          </cell>
          <cell r="R2032" t="str">
            <v>HALA BATHA</v>
          </cell>
          <cell r="S2032" t="str">
            <v>ADHAM</v>
          </cell>
          <cell r="T2032" t="str">
            <v>RWAEDA</v>
          </cell>
          <cell r="U2032" t="str">
            <v>NAWA</v>
          </cell>
          <cell r="V2032" t="str">
            <v/>
          </cell>
          <cell r="W2032" t="str">
            <v/>
          </cell>
          <cell r="X2032" t="str">
            <v/>
          </cell>
          <cell r="Y2032" t="str">
            <v/>
          </cell>
          <cell r="Z2032" t="str">
            <v/>
          </cell>
          <cell r="AA2032" t="str">
            <v/>
          </cell>
          <cell r="AB2032" t="str">
            <v/>
          </cell>
          <cell r="AC2032" t="str">
            <v/>
          </cell>
        </row>
        <row r="2033">
          <cell r="A2033">
            <v>525592</v>
          </cell>
          <cell r="B2033" t="str">
            <v>هلا سلوم العبد</v>
          </cell>
          <cell r="C2033" t="str">
            <v>عادل</v>
          </cell>
          <cell r="D2033" t="str">
            <v>سميه</v>
          </cell>
          <cell r="E2033" t="str">
            <v>أنثى</v>
          </cell>
          <cell r="F2033" t="str">
            <v>ادلب</v>
          </cell>
          <cell r="G2033">
            <v>36212</v>
          </cell>
          <cell r="H2033" t="str">
            <v>العربية السورية</v>
          </cell>
          <cell r="I2033" t="str">
            <v>الثانية</v>
          </cell>
          <cell r="J2033" t="str">
            <v>فنون نسوية</v>
          </cell>
          <cell r="L2033" t="str">
            <v>إدلب</v>
          </cell>
          <cell r="Q2033" t="str">
            <v/>
          </cell>
          <cell r="R2033" t="str">
            <v>HALA SALOUM ALABED</v>
          </cell>
          <cell r="S2033" t="str">
            <v>ADEL</v>
          </cell>
          <cell r="T2033" t="str">
            <v>SOUMAIA</v>
          </cell>
          <cell r="U2033" t="str">
            <v>IDLIB</v>
          </cell>
          <cell r="V2033" t="str">
            <v/>
          </cell>
          <cell r="W2033" t="str">
            <v/>
          </cell>
          <cell r="X2033" t="str">
            <v/>
          </cell>
          <cell r="Y2033" t="str">
            <v/>
          </cell>
          <cell r="Z2033" t="str">
            <v/>
          </cell>
          <cell r="AA2033" t="str">
            <v/>
          </cell>
          <cell r="AB2033" t="str">
            <v/>
          </cell>
          <cell r="AC2033" t="str">
            <v/>
          </cell>
        </row>
        <row r="2034">
          <cell r="A2034">
            <v>525594</v>
          </cell>
          <cell r="B2034" t="str">
            <v>هلا ناصر</v>
          </cell>
          <cell r="C2034" t="str">
            <v>عبدالحميد</v>
          </cell>
          <cell r="D2034" t="str">
            <v>صفاء</v>
          </cell>
          <cell r="E2034" t="str">
            <v>أنثى</v>
          </cell>
          <cell r="F2034" t="str">
            <v>كسوه</v>
          </cell>
          <cell r="G2034">
            <v>35437</v>
          </cell>
          <cell r="H2034" t="str">
            <v>العربية السورية</v>
          </cell>
          <cell r="I2034" t="str">
            <v>الثانية</v>
          </cell>
          <cell r="J2034" t="str">
            <v>أدبي</v>
          </cell>
          <cell r="K2034">
            <v>2016</v>
          </cell>
          <cell r="Q2034" t="str">
            <v/>
          </cell>
          <cell r="R2034" t="str">
            <v>Hala Naser</v>
          </cell>
          <cell r="S2034" t="str">
            <v>AbD Al Hamed</v>
          </cell>
          <cell r="T2034" t="str">
            <v>Safaa</v>
          </cell>
          <cell r="U2034" t="str">
            <v>Damascus</v>
          </cell>
          <cell r="V2034" t="str">
            <v/>
          </cell>
          <cell r="W2034" t="str">
            <v/>
          </cell>
          <cell r="X2034" t="str">
            <v/>
          </cell>
          <cell r="Y2034" t="str">
            <v/>
          </cell>
          <cell r="Z2034" t="str">
            <v/>
          </cell>
          <cell r="AA2034" t="str">
            <v/>
          </cell>
          <cell r="AB2034" t="str">
            <v/>
          </cell>
          <cell r="AC2034" t="str">
            <v/>
          </cell>
        </row>
        <row r="2035">
          <cell r="A2035">
            <v>525598</v>
          </cell>
          <cell r="B2035" t="str">
            <v>هناء ابوشامه</v>
          </cell>
          <cell r="C2035" t="str">
            <v>محمدمعتز</v>
          </cell>
          <cell r="D2035" t="str">
            <v>ايناس</v>
          </cell>
          <cell r="E2035" t="str">
            <v>أنثى</v>
          </cell>
          <cell r="F2035" t="str">
            <v>دمشق</v>
          </cell>
          <cell r="G2035" t="str">
            <v>6/18/1997</v>
          </cell>
          <cell r="H2035" t="str">
            <v>العربية السورية</v>
          </cell>
          <cell r="I2035" t="str">
            <v>الرابعة</v>
          </cell>
          <cell r="J2035" t="str">
            <v>علمي</v>
          </cell>
          <cell r="K2035" t="str">
            <v>2015</v>
          </cell>
          <cell r="Q2035" t="str">
            <v/>
          </cell>
          <cell r="R2035" t="str">
            <v>HANAA ABO SHAMA</v>
          </cell>
          <cell r="S2035" t="str">
            <v>MHD MOUTAZ</v>
          </cell>
          <cell r="T2035" t="str">
            <v>ENAS</v>
          </cell>
          <cell r="U2035" t="str">
            <v>DAMASCUS</v>
          </cell>
          <cell r="V2035" t="str">
            <v/>
          </cell>
          <cell r="W2035" t="str">
            <v/>
          </cell>
          <cell r="X2035" t="str">
            <v/>
          </cell>
          <cell r="Y2035" t="str">
            <v/>
          </cell>
          <cell r="Z2035" t="str">
            <v/>
          </cell>
          <cell r="AA2035" t="str">
            <v/>
          </cell>
          <cell r="AB2035" t="str">
            <v/>
          </cell>
          <cell r="AC2035" t="str">
            <v/>
          </cell>
        </row>
        <row r="2036">
          <cell r="A2036">
            <v>525601</v>
          </cell>
          <cell r="B2036" t="str">
            <v>هناء الديري</v>
          </cell>
          <cell r="C2036" t="str">
            <v>محمد</v>
          </cell>
          <cell r="D2036" t="str">
            <v>وفيقة</v>
          </cell>
          <cell r="E2036" t="str">
            <v>أنثى</v>
          </cell>
          <cell r="F2036" t="str">
            <v>الشيخ مسكين</v>
          </cell>
          <cell r="G2036">
            <v>36390</v>
          </cell>
          <cell r="H2036" t="str">
            <v>العربية السورية</v>
          </cell>
          <cell r="I2036" t="str">
            <v>الرابعة</v>
          </cell>
          <cell r="J2036" t="str">
            <v>أدبي</v>
          </cell>
          <cell r="K2036" t="str">
            <v/>
          </cell>
          <cell r="Q2036" t="str">
            <v/>
          </cell>
          <cell r="R2036" t="str">
            <v>HANAA ALDERI</v>
          </cell>
          <cell r="S2036" t="str">
            <v>MOHAMMAD</v>
          </cell>
          <cell r="T2036" t="str">
            <v>WAFIKA</v>
          </cell>
          <cell r="U2036" t="str">
            <v>DARAA</v>
          </cell>
          <cell r="V2036" t="str">
            <v/>
          </cell>
          <cell r="W2036" t="str">
            <v/>
          </cell>
          <cell r="X2036" t="str">
            <v/>
          </cell>
          <cell r="Y2036" t="str">
            <v/>
          </cell>
          <cell r="Z2036" t="str">
            <v/>
          </cell>
          <cell r="AA2036" t="str">
            <v/>
          </cell>
          <cell r="AB2036" t="str">
            <v/>
          </cell>
          <cell r="AC2036" t="str">
            <v/>
          </cell>
        </row>
        <row r="2037">
          <cell r="A2037">
            <v>525603</v>
          </cell>
          <cell r="B2037" t="str">
            <v>هناء نجم العبو</v>
          </cell>
          <cell r="C2037" t="str">
            <v>نجم</v>
          </cell>
          <cell r="D2037" t="str">
            <v>فتحيه</v>
          </cell>
          <cell r="E2037" t="str">
            <v>أنثى</v>
          </cell>
          <cell r="F2037" t="str">
            <v>الفارعه</v>
          </cell>
          <cell r="G2037" t="str">
            <v>5/1/1997</v>
          </cell>
          <cell r="H2037" t="str">
            <v>العربية السورية</v>
          </cell>
          <cell r="I2037" t="str">
            <v>الثالثة</v>
          </cell>
          <cell r="J2037" t="str">
            <v>أدبي</v>
          </cell>
          <cell r="K2037" t="str">
            <v>2015</v>
          </cell>
          <cell r="L2037" t="str">
            <v>الرقة</v>
          </cell>
          <cell r="Q2037" t="str">
            <v/>
          </cell>
          <cell r="R2037" t="str">
            <v>Hanaa Najam Alabo</v>
          </cell>
          <cell r="S2037" t="str">
            <v>Najam</v>
          </cell>
          <cell r="T2037" t="str">
            <v>Fathea</v>
          </cell>
          <cell r="U2037" t="str">
            <v>AlFarea</v>
          </cell>
          <cell r="V2037" t="str">
            <v/>
          </cell>
          <cell r="W2037" t="str">
            <v/>
          </cell>
          <cell r="X2037" t="str">
            <v/>
          </cell>
          <cell r="Y2037" t="str">
            <v/>
          </cell>
          <cell r="Z2037" t="str">
            <v/>
          </cell>
          <cell r="AA2037" t="str">
            <v/>
          </cell>
          <cell r="AB2037" t="str">
            <v/>
          </cell>
          <cell r="AC2037" t="str">
            <v/>
          </cell>
        </row>
        <row r="2038">
          <cell r="A2038">
            <v>525604</v>
          </cell>
          <cell r="B2038" t="str">
            <v>هنادي الجرخ</v>
          </cell>
          <cell r="C2038" t="str">
            <v>احمد</v>
          </cell>
          <cell r="D2038" t="str">
            <v>انتصار</v>
          </cell>
          <cell r="E2038" t="str">
            <v>أنثى</v>
          </cell>
          <cell r="F2038" t="str">
            <v>موادن</v>
          </cell>
          <cell r="G2038" t="str">
            <v>10/28/1983</v>
          </cell>
          <cell r="H2038" t="str">
            <v>العربية السورية</v>
          </cell>
          <cell r="I2038" t="str">
            <v>الثالثة</v>
          </cell>
          <cell r="J2038" t="str">
            <v>علمي</v>
          </cell>
          <cell r="K2038" t="str">
            <v>2002</v>
          </cell>
          <cell r="Q2038" t="str">
            <v/>
          </cell>
          <cell r="R2038" t="str">
            <v>hanadi aljarekh</v>
          </cell>
          <cell r="S2038" t="str">
            <v>ahmad</v>
          </cell>
          <cell r="T2038" t="str">
            <v>intesar</v>
          </cell>
          <cell r="U2038" t="str">
            <v>modan</v>
          </cell>
          <cell r="V2038" t="str">
            <v/>
          </cell>
          <cell r="W2038" t="str">
            <v/>
          </cell>
          <cell r="X2038" t="str">
            <v/>
          </cell>
          <cell r="Y2038" t="str">
            <v/>
          </cell>
          <cell r="Z2038" t="str">
            <v/>
          </cell>
          <cell r="AA2038" t="str">
            <v>م</v>
          </cell>
          <cell r="AB2038" t="str">
            <v/>
          </cell>
          <cell r="AC2038" t="str">
            <v/>
          </cell>
        </row>
        <row r="2039">
          <cell r="A2039">
            <v>525605</v>
          </cell>
          <cell r="B2039" t="str">
            <v>هنادي الحلح</v>
          </cell>
          <cell r="C2039" t="str">
            <v>هاني</v>
          </cell>
          <cell r="D2039" t="str">
            <v>ابتسام</v>
          </cell>
          <cell r="E2039" t="str">
            <v>أنثى</v>
          </cell>
          <cell r="F2039" t="str">
            <v>دمشق</v>
          </cell>
          <cell r="G2039">
            <v>34881</v>
          </cell>
          <cell r="H2039" t="str">
            <v>العربية السورية</v>
          </cell>
          <cell r="I2039" t="str">
            <v>الثانية</v>
          </cell>
          <cell r="J2039" t="str">
            <v>علمي</v>
          </cell>
          <cell r="L2039" t="str">
            <v>السويداء</v>
          </cell>
          <cell r="Q2039" t="str">
            <v/>
          </cell>
          <cell r="R2039" t="str">
            <v>hanadi alhalah</v>
          </cell>
          <cell r="S2039" t="str">
            <v>hani</v>
          </cell>
          <cell r="T2039" t="str">
            <v>ebtesam</v>
          </cell>
          <cell r="U2039" t="str">
            <v>damascus</v>
          </cell>
          <cell r="V2039" t="str">
            <v/>
          </cell>
          <cell r="W2039" t="str">
            <v/>
          </cell>
          <cell r="X2039" t="str">
            <v/>
          </cell>
          <cell r="Y2039" t="str">
            <v/>
          </cell>
          <cell r="Z2039" t="str">
            <v/>
          </cell>
          <cell r="AA2039" t="str">
            <v/>
          </cell>
          <cell r="AB2039" t="str">
            <v/>
          </cell>
          <cell r="AC2039" t="str">
            <v/>
          </cell>
        </row>
        <row r="2040">
          <cell r="A2040">
            <v>525610</v>
          </cell>
          <cell r="B2040" t="str">
            <v>هند حافظ</v>
          </cell>
          <cell r="C2040" t="str">
            <v>محمدرفيق</v>
          </cell>
          <cell r="D2040" t="str">
            <v>اماني</v>
          </cell>
          <cell r="E2040" t="str">
            <v>أنثى</v>
          </cell>
          <cell r="F2040" t="str">
            <v>دمشق</v>
          </cell>
          <cell r="G2040" t="str">
            <v>4/1/1999</v>
          </cell>
          <cell r="H2040" t="str">
            <v>العربية السورية</v>
          </cell>
          <cell r="I2040" t="str">
            <v>الثانية</v>
          </cell>
          <cell r="J2040" t="str">
            <v>فنون نسوية</v>
          </cell>
          <cell r="K2040" t="str">
            <v>2017</v>
          </cell>
          <cell r="L2040" t="str">
            <v>دمشق</v>
          </cell>
          <cell r="Q2040" t="str">
            <v/>
          </cell>
          <cell r="R2040" t="str">
            <v>HIND HAFEZ</v>
          </cell>
          <cell r="S2040" t="str">
            <v>MHD RAFIK</v>
          </cell>
          <cell r="T2040" t="str">
            <v>AMANI</v>
          </cell>
          <cell r="U2040" t="str">
            <v>DAMASCUS</v>
          </cell>
          <cell r="V2040" t="str">
            <v/>
          </cell>
          <cell r="W2040" t="str">
            <v/>
          </cell>
          <cell r="X2040" t="str">
            <v/>
          </cell>
          <cell r="Y2040" t="str">
            <v/>
          </cell>
          <cell r="Z2040" t="str">
            <v/>
          </cell>
          <cell r="AA2040" t="str">
            <v/>
          </cell>
          <cell r="AB2040" t="str">
            <v/>
          </cell>
          <cell r="AC2040" t="str">
            <v/>
          </cell>
        </row>
        <row r="2041">
          <cell r="A2041">
            <v>525611</v>
          </cell>
          <cell r="B2041" t="str">
            <v>هند علوان</v>
          </cell>
          <cell r="C2041" t="str">
            <v>محمود</v>
          </cell>
          <cell r="D2041" t="str">
            <v>حربه</v>
          </cell>
          <cell r="E2041" t="str">
            <v/>
          </cell>
          <cell r="F2041" t="str">
            <v/>
          </cell>
          <cell r="G2041" t="str">
            <v/>
          </cell>
          <cell r="I2041" t="str">
            <v>الثانية</v>
          </cell>
          <cell r="K2041" t="str">
            <v/>
          </cell>
          <cell r="L2041" t="str">
            <v/>
          </cell>
          <cell r="M2041" t="str">
            <v/>
          </cell>
          <cell r="Q2041" t="str">
            <v/>
          </cell>
          <cell r="R2041" t="str">
            <v/>
          </cell>
          <cell r="S2041" t="str">
            <v/>
          </cell>
          <cell r="T2041" t="str">
            <v/>
          </cell>
          <cell r="U2041" t="str">
            <v/>
          </cell>
          <cell r="V2041" t="str">
            <v/>
          </cell>
          <cell r="W2041" t="str">
            <v/>
          </cell>
          <cell r="X2041" t="str">
            <v/>
          </cell>
          <cell r="Y2041" t="str">
            <v/>
          </cell>
          <cell r="Z2041" t="str">
            <v/>
          </cell>
          <cell r="AA2041" t="str">
            <v/>
          </cell>
          <cell r="AB2041" t="str">
            <v>م</v>
          </cell>
          <cell r="AC2041" t="str">
            <v/>
          </cell>
        </row>
        <row r="2042">
          <cell r="A2042">
            <v>525613</v>
          </cell>
          <cell r="B2042" t="str">
            <v>هيا عرار</v>
          </cell>
          <cell r="C2042" t="str">
            <v>غسان</v>
          </cell>
          <cell r="D2042" t="str">
            <v>فاتنه</v>
          </cell>
          <cell r="E2042" t="str">
            <v>أنثى</v>
          </cell>
          <cell r="F2042" t="str">
            <v>دمشق</v>
          </cell>
          <cell r="G2042">
            <v>36211</v>
          </cell>
          <cell r="H2042" t="str">
            <v>العربية السورية</v>
          </cell>
          <cell r="I2042" t="str">
            <v>الاولى</v>
          </cell>
          <cell r="J2042" t="str">
            <v>فنون نسوية</v>
          </cell>
        </row>
        <row r="2043">
          <cell r="A2043">
            <v>525625</v>
          </cell>
          <cell r="B2043" t="str">
            <v>وديان الأصفر</v>
          </cell>
          <cell r="C2043" t="str">
            <v>عدنان</v>
          </cell>
          <cell r="D2043" t="str">
            <v>هناء</v>
          </cell>
          <cell r="E2043" t="str">
            <v>أنثى</v>
          </cell>
          <cell r="F2043" t="str">
            <v xml:space="preserve">دمشق </v>
          </cell>
          <cell r="G2043">
            <v>29394</v>
          </cell>
          <cell r="H2043" t="str">
            <v>العربية السورية</v>
          </cell>
          <cell r="I2043" t="str">
            <v>الثانية</v>
          </cell>
          <cell r="J2043" t="str">
            <v>فنون نسوية</v>
          </cell>
          <cell r="K2043">
            <v>2000</v>
          </cell>
          <cell r="Q2043" t="str">
            <v/>
          </cell>
          <cell r="R2043" t="str">
            <v>wdean</v>
          </cell>
          <cell r="S2043" t="str">
            <v>adnan</v>
          </cell>
          <cell r="T2043" t="str">
            <v>hanaa</v>
          </cell>
          <cell r="U2043" t="str">
            <v>damascous</v>
          </cell>
          <cell r="V2043" t="str">
            <v/>
          </cell>
          <cell r="W2043" t="str">
            <v/>
          </cell>
          <cell r="X2043" t="str">
            <v/>
          </cell>
          <cell r="Y2043" t="str">
            <v/>
          </cell>
          <cell r="Z2043" t="str">
            <v/>
          </cell>
          <cell r="AA2043" t="str">
            <v/>
          </cell>
          <cell r="AB2043" t="str">
            <v/>
          </cell>
          <cell r="AC2043" t="str">
            <v/>
          </cell>
        </row>
        <row r="2044">
          <cell r="A2044">
            <v>525627</v>
          </cell>
          <cell r="B2044" t="str">
            <v>ورود مشاعل</v>
          </cell>
          <cell r="C2044" t="str">
            <v>عبدالعزيز</v>
          </cell>
          <cell r="D2044" t="str">
            <v>فهميه</v>
          </cell>
          <cell r="E2044" t="str">
            <v>أنثى</v>
          </cell>
          <cell r="F2044" t="str">
            <v>دمشق</v>
          </cell>
          <cell r="G2044">
            <v>32857</v>
          </cell>
          <cell r="H2044" t="str">
            <v>العربية السورية</v>
          </cell>
          <cell r="I2044" t="str">
            <v>الرابعة</v>
          </cell>
          <cell r="J2044" t="str">
            <v>أدبي</v>
          </cell>
          <cell r="L2044" t="str">
            <v>اللاذقية</v>
          </cell>
          <cell r="Q2044" t="str">
            <v/>
          </cell>
          <cell r="R2044" t="str">
            <v>wroud</v>
          </cell>
          <cell r="S2044" t="str">
            <v>abd alazeez</v>
          </cell>
          <cell r="T2044" t="str">
            <v>fahimia</v>
          </cell>
          <cell r="U2044" t="str">
            <v>damascoc</v>
          </cell>
          <cell r="V2044" t="str">
            <v/>
          </cell>
          <cell r="W2044" t="str">
            <v/>
          </cell>
          <cell r="X2044" t="str">
            <v/>
          </cell>
          <cell r="Y2044" t="str">
            <v/>
          </cell>
          <cell r="Z2044" t="str">
            <v/>
          </cell>
          <cell r="AA2044" t="str">
            <v/>
          </cell>
          <cell r="AB2044" t="str">
            <v/>
          </cell>
          <cell r="AC2044" t="str">
            <v/>
          </cell>
        </row>
        <row r="2045">
          <cell r="A2045">
            <v>525636</v>
          </cell>
          <cell r="B2045" t="str">
            <v>وفاء الدراخ</v>
          </cell>
          <cell r="C2045" t="str">
            <v>ثابت</v>
          </cell>
          <cell r="D2045" t="str">
            <v>روضه</v>
          </cell>
          <cell r="E2045" t="str">
            <v>أنثى</v>
          </cell>
          <cell r="F2045" t="str">
            <v>الرمادي</v>
          </cell>
          <cell r="G2045">
            <v>32514</v>
          </cell>
          <cell r="H2045" t="str">
            <v>العربية السورية</v>
          </cell>
          <cell r="I2045" t="str">
            <v>الثالثة</v>
          </cell>
          <cell r="J2045" t="str">
            <v>أدبي</v>
          </cell>
          <cell r="K2045" t="str">
            <v/>
          </cell>
          <cell r="Q2045" t="str">
            <v/>
          </cell>
          <cell r="R2045" t="str">
            <v>WAFAA ALDRAKH</v>
          </cell>
          <cell r="S2045" t="str">
            <v>THABET</v>
          </cell>
          <cell r="T2045" t="str">
            <v>RAWDA</v>
          </cell>
          <cell r="U2045" t="str">
            <v>DAMASCUS</v>
          </cell>
          <cell r="V2045" t="str">
            <v/>
          </cell>
          <cell r="W2045" t="str">
            <v/>
          </cell>
          <cell r="X2045" t="str">
            <v/>
          </cell>
          <cell r="Y2045" t="str">
            <v/>
          </cell>
          <cell r="Z2045" t="str">
            <v/>
          </cell>
          <cell r="AA2045" t="str">
            <v/>
          </cell>
          <cell r="AB2045" t="str">
            <v/>
          </cell>
          <cell r="AC2045" t="str">
            <v/>
          </cell>
        </row>
        <row r="2046">
          <cell r="A2046">
            <v>525637</v>
          </cell>
          <cell r="B2046" t="str">
            <v>وفاء الشتار</v>
          </cell>
          <cell r="C2046" t="str">
            <v>محمد</v>
          </cell>
          <cell r="D2046" t="str">
            <v>ناديه</v>
          </cell>
          <cell r="E2046" t="str">
            <v>أنثى</v>
          </cell>
          <cell r="F2046" t="str">
            <v>جديه</v>
          </cell>
          <cell r="G2046">
            <v>34785</v>
          </cell>
          <cell r="H2046" t="str">
            <v>العربية السورية</v>
          </cell>
          <cell r="I2046" t="str">
            <v>الثانية</v>
          </cell>
          <cell r="J2046" t="str">
            <v>أدبي</v>
          </cell>
          <cell r="K2046" t="str">
            <v/>
          </cell>
          <cell r="Q2046" t="str">
            <v/>
          </cell>
          <cell r="R2046" t="str">
            <v>WAFAA ALSHTAAR</v>
          </cell>
          <cell r="S2046" t="str">
            <v>MOHAMMAD</v>
          </cell>
          <cell r="T2046" t="str">
            <v>NADIA</v>
          </cell>
          <cell r="U2046" t="str">
            <v>DARAA</v>
          </cell>
          <cell r="V2046" t="str">
            <v/>
          </cell>
          <cell r="W2046" t="str">
            <v/>
          </cell>
          <cell r="X2046" t="str">
            <v/>
          </cell>
          <cell r="Y2046" t="str">
            <v/>
          </cell>
          <cell r="Z2046" t="str">
            <v/>
          </cell>
          <cell r="AA2046" t="str">
            <v/>
          </cell>
          <cell r="AB2046" t="str">
            <v/>
          </cell>
          <cell r="AC2046" t="str">
            <v/>
          </cell>
        </row>
        <row r="2047">
          <cell r="A2047">
            <v>525640</v>
          </cell>
          <cell r="B2047" t="str">
            <v>وفاء سعدالدين الجباوي</v>
          </cell>
          <cell r="C2047" t="str">
            <v>محمدفتحي</v>
          </cell>
          <cell r="D2047" t="str">
            <v>نهاد</v>
          </cell>
          <cell r="E2047" t="str">
            <v>أنثى</v>
          </cell>
          <cell r="F2047" t="str">
            <v>دمشق</v>
          </cell>
          <cell r="G2047" t="str">
            <v>3/25/1984</v>
          </cell>
          <cell r="H2047" t="str">
            <v>العربية السورية</v>
          </cell>
          <cell r="I2047" t="str">
            <v>الثانية</v>
          </cell>
          <cell r="J2047" t="str">
            <v>أدبي</v>
          </cell>
          <cell r="K2047" t="str">
            <v>2014</v>
          </cell>
          <cell r="L2047" t="str">
            <v>دمشق</v>
          </cell>
          <cell r="Q2047" t="str">
            <v/>
          </cell>
          <cell r="R2047" t="str">
            <v>Wafaa Saad AlDeen Jbawe</v>
          </cell>
          <cell r="S2047" t="str">
            <v>Momad Fathe</v>
          </cell>
          <cell r="T2047" t="str">
            <v>Nehad</v>
          </cell>
          <cell r="U2047" t="str">
            <v>Damascus</v>
          </cell>
          <cell r="V2047" t="str">
            <v/>
          </cell>
          <cell r="W2047" t="str">
            <v/>
          </cell>
          <cell r="X2047" t="str">
            <v/>
          </cell>
          <cell r="Y2047" t="str">
            <v/>
          </cell>
          <cell r="Z2047" t="str">
            <v/>
          </cell>
          <cell r="AA2047" t="str">
            <v/>
          </cell>
          <cell r="AB2047" t="str">
            <v/>
          </cell>
          <cell r="AC2047" t="str">
            <v/>
          </cell>
        </row>
        <row r="2048">
          <cell r="A2048">
            <v>525642</v>
          </cell>
          <cell r="B2048" t="str">
            <v>وفيقة الدكاك</v>
          </cell>
          <cell r="C2048" t="str">
            <v>غزوان</v>
          </cell>
          <cell r="D2048" t="str">
            <v>صباح</v>
          </cell>
          <cell r="E2048" t="str">
            <v>أنثى</v>
          </cell>
          <cell r="F2048" t="str">
            <v>دوما</v>
          </cell>
          <cell r="G2048">
            <v>34766</v>
          </cell>
          <cell r="H2048" t="str">
            <v>العربية السورية</v>
          </cell>
          <cell r="I2048" t="str">
            <v>الرابعة</v>
          </cell>
          <cell r="J2048" t="str">
            <v>أدبي</v>
          </cell>
          <cell r="K2048">
            <v>2013</v>
          </cell>
          <cell r="Q2048" t="str">
            <v/>
          </cell>
          <cell r="R2048" t="str">
            <v>WAFEKA ALDKAK</v>
          </cell>
          <cell r="S2048" t="str">
            <v>GAZWAN</v>
          </cell>
          <cell r="T2048" t="str">
            <v>SABAH</v>
          </cell>
          <cell r="U2048" t="str">
            <v>DAMASCUS</v>
          </cell>
          <cell r="V2048" t="str">
            <v/>
          </cell>
          <cell r="W2048" t="str">
            <v/>
          </cell>
          <cell r="X2048" t="str">
            <v/>
          </cell>
          <cell r="Y2048" t="str">
            <v/>
          </cell>
          <cell r="Z2048" t="str">
            <v/>
          </cell>
          <cell r="AA2048" t="str">
            <v/>
          </cell>
          <cell r="AB2048" t="str">
            <v/>
          </cell>
          <cell r="AC2048" t="str">
            <v/>
          </cell>
        </row>
        <row r="2049">
          <cell r="A2049">
            <v>525645</v>
          </cell>
          <cell r="B2049" t="str">
            <v>ولاء البني</v>
          </cell>
          <cell r="C2049" t="str">
            <v>ياسر</v>
          </cell>
          <cell r="D2049" t="str">
            <v>هناء</v>
          </cell>
          <cell r="E2049" t="str">
            <v>أنثى</v>
          </cell>
          <cell r="F2049" t="str">
            <v>سقبا</v>
          </cell>
          <cell r="G2049">
            <v>33613</v>
          </cell>
          <cell r="H2049" t="str">
            <v>العربية السورية</v>
          </cell>
          <cell r="I2049" t="str">
            <v>الثالثة</v>
          </cell>
          <cell r="J2049" t="str">
            <v>أدبي</v>
          </cell>
          <cell r="K2049">
            <v>2010</v>
          </cell>
          <cell r="Q2049" t="str">
            <v/>
          </cell>
          <cell r="R2049" t="str">
            <v>WALAA ALBNE</v>
          </cell>
          <cell r="S2049" t="str">
            <v>YASSER</v>
          </cell>
          <cell r="T2049" t="str">
            <v>HANAA</v>
          </cell>
          <cell r="U2049" t="str">
            <v>DAMASCUS</v>
          </cell>
          <cell r="V2049" t="str">
            <v/>
          </cell>
          <cell r="W2049" t="str">
            <v/>
          </cell>
          <cell r="X2049" t="str">
            <v/>
          </cell>
          <cell r="Y2049" t="str">
            <v/>
          </cell>
          <cell r="Z2049" t="str">
            <v/>
          </cell>
          <cell r="AA2049" t="str">
            <v/>
          </cell>
          <cell r="AB2049" t="str">
            <v/>
          </cell>
          <cell r="AC2049" t="str">
            <v/>
          </cell>
        </row>
        <row r="2050">
          <cell r="A2050">
            <v>525647</v>
          </cell>
          <cell r="B2050" t="str">
            <v>ولاء الشامي</v>
          </cell>
          <cell r="C2050" t="str">
            <v>علي</v>
          </cell>
          <cell r="D2050" t="str">
            <v>جولاف</v>
          </cell>
          <cell r="E2050" t="str">
            <v>أنثى</v>
          </cell>
          <cell r="F2050" t="str">
            <v>اليرموك</v>
          </cell>
          <cell r="G2050" t="str">
            <v>2/13/1998</v>
          </cell>
          <cell r="H2050" t="str">
            <v>الفلسطينية السورية</v>
          </cell>
          <cell r="I2050" t="str">
            <v>الثالثة</v>
          </cell>
          <cell r="J2050" t="str">
            <v>أدبي</v>
          </cell>
          <cell r="K2050" t="str">
            <v>2016</v>
          </cell>
          <cell r="L2050" t="str">
            <v>غير سوري</v>
          </cell>
          <cell r="Q2050" t="str">
            <v/>
          </cell>
          <cell r="R2050" t="str">
            <v>WALAA ALSHAMY</v>
          </cell>
          <cell r="S2050" t="str">
            <v>ALI</v>
          </cell>
          <cell r="T2050" t="str">
            <v>LOLLAN</v>
          </cell>
          <cell r="U2050" t="str">
            <v>DAMASCUS</v>
          </cell>
          <cell r="V2050" t="str">
            <v/>
          </cell>
          <cell r="W2050" t="str">
            <v/>
          </cell>
          <cell r="X2050" t="str">
            <v/>
          </cell>
          <cell r="Y2050" t="str">
            <v/>
          </cell>
          <cell r="Z2050" t="str">
            <v/>
          </cell>
          <cell r="AA2050" t="str">
            <v/>
          </cell>
          <cell r="AB2050" t="str">
            <v/>
          </cell>
          <cell r="AC2050" t="str">
            <v/>
          </cell>
        </row>
        <row r="2051">
          <cell r="A2051">
            <v>525648</v>
          </cell>
          <cell r="B2051" t="str">
            <v>ولاء بطحيش</v>
          </cell>
          <cell r="C2051" t="str">
            <v>مصطفى</v>
          </cell>
          <cell r="D2051" t="str">
            <v>هديه</v>
          </cell>
          <cell r="E2051" t="str">
            <v>أنثى</v>
          </cell>
          <cell r="F2051" t="str">
            <v>بويضه</v>
          </cell>
          <cell r="G2051">
            <v>34335</v>
          </cell>
          <cell r="H2051" t="str">
            <v>العربية السورية</v>
          </cell>
          <cell r="I2051" t="str">
            <v>الثالثة</v>
          </cell>
          <cell r="J2051" t="str">
            <v>أدبي</v>
          </cell>
          <cell r="K2051" t="str">
            <v/>
          </cell>
          <cell r="Q2051" t="str">
            <v/>
          </cell>
          <cell r="R2051" t="str">
            <v>Walaa Bathesh</v>
          </cell>
          <cell r="S2051" t="str">
            <v>Mostfa</v>
          </cell>
          <cell r="T2051" t="str">
            <v>Hadea</v>
          </cell>
          <cell r="U2051" t="str">
            <v>Boeda</v>
          </cell>
          <cell r="V2051" t="str">
            <v/>
          </cell>
          <cell r="W2051" t="str">
            <v/>
          </cell>
          <cell r="X2051" t="str">
            <v/>
          </cell>
          <cell r="Y2051" t="str">
            <v/>
          </cell>
          <cell r="Z2051" t="str">
            <v/>
          </cell>
          <cell r="AA2051" t="str">
            <v/>
          </cell>
          <cell r="AB2051" t="str">
            <v/>
          </cell>
          <cell r="AC2051" t="str">
            <v/>
          </cell>
        </row>
        <row r="2052">
          <cell r="A2052">
            <v>525651</v>
          </cell>
          <cell r="B2052" t="str">
            <v>ولاء سنجاب</v>
          </cell>
          <cell r="C2052" t="str">
            <v>بشار</v>
          </cell>
          <cell r="D2052" t="str">
            <v>الهام</v>
          </cell>
          <cell r="E2052" t="str">
            <v>أنثى</v>
          </cell>
          <cell r="F2052" t="str">
            <v>دمشق</v>
          </cell>
          <cell r="G2052">
            <v>34335</v>
          </cell>
          <cell r="H2052" t="str">
            <v>العربية السورية</v>
          </cell>
          <cell r="I2052" t="str">
            <v>الثالثة</v>
          </cell>
          <cell r="J2052" t="str">
            <v>أدبي</v>
          </cell>
          <cell r="K2052" t="str">
            <v/>
          </cell>
          <cell r="Q2052" t="str">
            <v/>
          </cell>
          <cell r="R2052" t="str">
            <v>WALAA SENJAB</v>
          </cell>
          <cell r="S2052" t="str">
            <v>BASHAR</v>
          </cell>
          <cell r="T2052" t="str">
            <v>ELHAM</v>
          </cell>
          <cell r="U2052" t="str">
            <v>DAMASCUS</v>
          </cell>
          <cell r="V2052" t="str">
            <v/>
          </cell>
          <cell r="W2052" t="str">
            <v/>
          </cell>
          <cell r="X2052" t="str">
            <v/>
          </cell>
          <cell r="Y2052" t="str">
            <v/>
          </cell>
          <cell r="Z2052" t="str">
            <v/>
          </cell>
          <cell r="AA2052" t="str">
            <v/>
          </cell>
          <cell r="AB2052" t="str">
            <v/>
          </cell>
          <cell r="AC2052" t="str">
            <v/>
          </cell>
        </row>
        <row r="2053">
          <cell r="A2053">
            <v>525653</v>
          </cell>
          <cell r="B2053" t="str">
            <v>ولاء عبدالرزاق</v>
          </cell>
          <cell r="C2053" t="str">
            <v>احمد</v>
          </cell>
          <cell r="D2053" t="str">
            <v>ايمان</v>
          </cell>
          <cell r="E2053" t="str">
            <v>انثى</v>
          </cell>
          <cell r="F2053" t="str">
            <v>المسيفرة</v>
          </cell>
          <cell r="G2053">
            <v>33543</v>
          </cell>
          <cell r="H2053" t="str">
            <v>العربية السورية</v>
          </cell>
          <cell r="I2053" t="str">
            <v>الثالثة</v>
          </cell>
          <cell r="J2053" t="str">
            <v>أدبي</v>
          </cell>
          <cell r="K2053" t="str">
            <v/>
          </cell>
          <cell r="Q2053" t="str">
            <v/>
          </cell>
          <cell r="R2053" t="str">
            <v>WALAA ABD ALRZAK</v>
          </cell>
          <cell r="S2053" t="str">
            <v>AHMAD</v>
          </cell>
          <cell r="T2053" t="str">
            <v>EMAN</v>
          </cell>
          <cell r="U2053" t="str">
            <v>DARAA</v>
          </cell>
          <cell r="V2053" t="str">
            <v/>
          </cell>
          <cell r="W2053" t="str">
            <v/>
          </cell>
          <cell r="X2053" t="str">
            <v/>
          </cell>
          <cell r="Y2053" t="str">
            <v/>
          </cell>
          <cell r="Z2053" t="str">
            <v/>
          </cell>
          <cell r="AA2053" t="str">
            <v/>
          </cell>
          <cell r="AB2053" t="str">
            <v/>
          </cell>
          <cell r="AC2053" t="str">
            <v/>
          </cell>
        </row>
        <row r="2054">
          <cell r="A2054">
            <v>525655</v>
          </cell>
          <cell r="B2054" t="str">
            <v>ولاء محمد</v>
          </cell>
          <cell r="C2054" t="str">
            <v>محمد</v>
          </cell>
          <cell r="D2054" t="str">
            <v>فيروز</v>
          </cell>
          <cell r="E2054" t="str">
            <v>أنثى</v>
          </cell>
          <cell r="F2054" t="str">
            <v>دمشق</v>
          </cell>
          <cell r="G2054">
            <v>36312</v>
          </cell>
          <cell r="H2054" t="str">
            <v>العربية السورية</v>
          </cell>
          <cell r="I2054" t="str">
            <v>الثانية</v>
          </cell>
          <cell r="J2054" t="str">
            <v>أدبي</v>
          </cell>
          <cell r="K2054" t="str">
            <v/>
          </cell>
          <cell r="Q2054" t="str">
            <v/>
          </cell>
          <cell r="R2054" t="str">
            <v>WALAA MOHAMMED</v>
          </cell>
          <cell r="S2054" t="str">
            <v>MOHAMMED</v>
          </cell>
          <cell r="T2054" t="str">
            <v>FAIROUZ</v>
          </cell>
          <cell r="U2054" t="str">
            <v>DAMASCUS</v>
          </cell>
          <cell r="V2054" t="str">
            <v/>
          </cell>
          <cell r="W2054" t="str">
            <v/>
          </cell>
          <cell r="X2054" t="str">
            <v/>
          </cell>
          <cell r="Y2054" t="str">
            <v/>
          </cell>
          <cell r="Z2054" t="str">
            <v/>
          </cell>
          <cell r="AA2054" t="str">
            <v/>
          </cell>
          <cell r="AB2054" t="str">
            <v/>
          </cell>
          <cell r="AC2054" t="str">
            <v/>
          </cell>
        </row>
        <row r="2055">
          <cell r="A2055">
            <v>525656</v>
          </cell>
          <cell r="B2055" t="str">
            <v>ولاء يوسف</v>
          </cell>
          <cell r="C2055" t="str">
            <v>جميل</v>
          </cell>
          <cell r="D2055" t="str">
            <v>عائشه</v>
          </cell>
          <cell r="E2055" t="str">
            <v>أنثى</v>
          </cell>
          <cell r="F2055" t="str">
            <v>دمشق</v>
          </cell>
          <cell r="G2055">
            <v>35169</v>
          </cell>
          <cell r="H2055" t="str">
            <v>العربية السورية</v>
          </cell>
          <cell r="I2055" t="str">
            <v>الرابعة</v>
          </cell>
          <cell r="J2055" t="str">
            <v>أدبي</v>
          </cell>
          <cell r="K2055" t="str">
            <v/>
          </cell>
          <cell r="Q2055" t="str">
            <v/>
          </cell>
          <cell r="R2055" t="str">
            <v>WALAA YOUSIEF</v>
          </cell>
          <cell r="S2055" t="str">
            <v>JAMEL</v>
          </cell>
          <cell r="T2055" t="str">
            <v>AISHA</v>
          </cell>
          <cell r="U2055" t="str">
            <v>DAMASCUS</v>
          </cell>
          <cell r="V2055" t="str">
            <v/>
          </cell>
          <cell r="W2055" t="str">
            <v/>
          </cell>
          <cell r="X2055" t="str">
            <v/>
          </cell>
          <cell r="Y2055" t="str">
            <v/>
          </cell>
          <cell r="Z2055" t="str">
            <v/>
          </cell>
          <cell r="AA2055" t="str">
            <v/>
          </cell>
          <cell r="AB2055" t="str">
            <v/>
          </cell>
          <cell r="AC2055" t="str">
            <v/>
          </cell>
        </row>
        <row r="2056">
          <cell r="A2056">
            <v>525658</v>
          </cell>
          <cell r="B2056" t="str">
            <v>يارا حماده</v>
          </cell>
          <cell r="C2056" t="str">
            <v>فارس</v>
          </cell>
          <cell r="D2056" t="str">
            <v>مها</v>
          </cell>
          <cell r="E2056" t="str">
            <v>أنثى</v>
          </cell>
          <cell r="F2056" t="str">
            <v>سعسع</v>
          </cell>
          <cell r="G2056">
            <v>34486</v>
          </cell>
          <cell r="H2056" t="str">
            <v>العربية السورية</v>
          </cell>
          <cell r="I2056" t="str">
            <v>الرابعة</v>
          </cell>
          <cell r="J2056" t="str">
            <v>علمي</v>
          </cell>
          <cell r="K2056">
            <v>2012</v>
          </cell>
          <cell r="Q2056" t="str">
            <v/>
          </cell>
          <cell r="R2056" t="str">
            <v>yara hamada</v>
          </cell>
          <cell r="S2056" t="str">
            <v>fares</v>
          </cell>
          <cell r="T2056" t="str">
            <v>maha</v>
          </cell>
          <cell r="U2056" t="str">
            <v>sasaa</v>
          </cell>
          <cell r="V2056" t="str">
            <v/>
          </cell>
          <cell r="W2056" t="str">
            <v/>
          </cell>
          <cell r="X2056" t="str">
            <v/>
          </cell>
          <cell r="Y2056" t="str">
            <v/>
          </cell>
          <cell r="Z2056" t="str">
            <v/>
          </cell>
          <cell r="AA2056" t="str">
            <v/>
          </cell>
          <cell r="AB2056" t="str">
            <v/>
          </cell>
          <cell r="AC2056" t="str">
            <v/>
          </cell>
        </row>
        <row r="2057">
          <cell r="A2057">
            <v>525666</v>
          </cell>
          <cell r="B2057" t="str">
            <v>ياسمين عبد ربه</v>
          </cell>
          <cell r="C2057" t="str">
            <v>محمد ماهر</v>
          </cell>
          <cell r="D2057" t="str">
            <v>وفاء</v>
          </cell>
          <cell r="E2057" t="str">
            <v>أنثى</v>
          </cell>
          <cell r="F2057" t="str">
            <v>الكويت</v>
          </cell>
          <cell r="G2057" t="str">
            <v>7/16/1994</v>
          </cell>
          <cell r="H2057" t="str">
            <v>العربية السورية</v>
          </cell>
          <cell r="I2057" t="str">
            <v>الثالثة</v>
          </cell>
          <cell r="J2057" t="str">
            <v>علمي</v>
          </cell>
          <cell r="K2057" t="str">
            <v>2012</v>
          </cell>
          <cell r="Q2057" t="str">
            <v/>
          </cell>
          <cell r="R2057" t="str">
            <v>yasmeen abd rabo</v>
          </cell>
          <cell r="S2057" t="str">
            <v>mohammad maher</v>
          </cell>
          <cell r="T2057" t="str">
            <v>wafaa</v>
          </cell>
          <cell r="U2057" t="str">
            <v>alqweit</v>
          </cell>
          <cell r="V2057" t="str">
            <v/>
          </cell>
          <cell r="W2057" t="str">
            <v/>
          </cell>
          <cell r="X2057" t="str">
            <v/>
          </cell>
          <cell r="Y2057" t="str">
            <v/>
          </cell>
          <cell r="Z2057" t="str">
            <v/>
          </cell>
          <cell r="AA2057" t="str">
            <v/>
          </cell>
          <cell r="AB2057" t="str">
            <v/>
          </cell>
          <cell r="AC2057" t="str">
            <v/>
          </cell>
        </row>
        <row r="2058">
          <cell r="A2058">
            <v>525671</v>
          </cell>
          <cell r="B2058" t="str">
            <v>يسرى الحماده</v>
          </cell>
          <cell r="C2058" t="str">
            <v>محمد</v>
          </cell>
          <cell r="D2058" t="str">
            <v>منيره</v>
          </cell>
          <cell r="E2058" t="str">
            <v>أنثى</v>
          </cell>
          <cell r="F2058" t="str">
            <v>مهين</v>
          </cell>
          <cell r="G2058">
            <v>35815</v>
          </cell>
          <cell r="H2058" t="str">
            <v>العربية السورية</v>
          </cell>
          <cell r="I2058" t="str">
            <v>الرابعة</v>
          </cell>
          <cell r="J2058" t="str">
            <v>أدبي</v>
          </cell>
          <cell r="Q2058" t="str">
            <v/>
          </cell>
          <cell r="R2058" t="str">
            <v>YOUSRA ALHAMADA</v>
          </cell>
          <cell r="S2058" t="str">
            <v>MOHAMMAD</v>
          </cell>
          <cell r="T2058" t="str">
            <v>MOUNIERA</v>
          </cell>
          <cell r="U2058" t="str">
            <v>DAMASCUS</v>
          </cell>
          <cell r="V2058" t="str">
            <v/>
          </cell>
          <cell r="W2058" t="str">
            <v/>
          </cell>
          <cell r="X2058" t="str">
            <v/>
          </cell>
          <cell r="Y2058" t="str">
            <v/>
          </cell>
          <cell r="Z2058" t="str">
            <v/>
          </cell>
          <cell r="AA2058" t="str">
            <v/>
          </cell>
          <cell r="AB2058" t="str">
            <v/>
          </cell>
          <cell r="AC2058" t="str">
            <v/>
          </cell>
        </row>
        <row r="2059">
          <cell r="A2059">
            <v>525673</v>
          </cell>
          <cell r="B2059" t="str">
            <v>يسرى قويدر</v>
          </cell>
          <cell r="C2059" t="str">
            <v>محمد</v>
          </cell>
          <cell r="D2059" t="str">
            <v>خيريه</v>
          </cell>
          <cell r="E2059" t="str">
            <v/>
          </cell>
          <cell r="F2059" t="str">
            <v/>
          </cell>
          <cell r="G2059" t="str">
            <v/>
          </cell>
          <cell r="I2059" t="str">
            <v>الاولى</v>
          </cell>
          <cell r="K2059" t="str">
            <v/>
          </cell>
          <cell r="L2059" t="str">
            <v/>
          </cell>
          <cell r="M2059" t="str">
            <v/>
          </cell>
          <cell r="Q2059" t="str">
            <v/>
          </cell>
          <cell r="R2059" t="str">
            <v/>
          </cell>
          <cell r="S2059" t="str">
            <v/>
          </cell>
          <cell r="T2059" t="str">
            <v/>
          </cell>
          <cell r="U2059" t="str">
            <v/>
          </cell>
          <cell r="V2059" t="str">
            <v/>
          </cell>
          <cell r="W2059" t="str">
            <v/>
          </cell>
          <cell r="X2059" t="str">
            <v/>
          </cell>
          <cell r="Y2059" t="str">
            <v/>
          </cell>
          <cell r="Z2059" t="str">
            <v/>
          </cell>
          <cell r="AA2059" t="str">
            <v/>
          </cell>
          <cell r="AB2059" t="str">
            <v>م</v>
          </cell>
          <cell r="AC2059" t="str">
            <v/>
          </cell>
        </row>
        <row r="2060">
          <cell r="A2060">
            <v>525677</v>
          </cell>
          <cell r="B2060" t="str">
            <v>يمنى تللو</v>
          </cell>
          <cell r="C2060" t="str">
            <v>ايمن</v>
          </cell>
          <cell r="D2060" t="str">
            <v>فريال</v>
          </cell>
          <cell r="E2060" t="str">
            <v>أنثى</v>
          </cell>
          <cell r="F2060" t="str">
            <v>دمشق</v>
          </cell>
          <cell r="G2060" t="str">
            <v>1/25/1998</v>
          </cell>
          <cell r="H2060" t="str">
            <v>العربية السورية</v>
          </cell>
          <cell r="I2060" t="str">
            <v>الثانية</v>
          </cell>
          <cell r="J2060" t="str">
            <v>علمي</v>
          </cell>
          <cell r="K2060" t="str">
            <v>2016</v>
          </cell>
          <cell r="Q2060" t="str">
            <v/>
          </cell>
          <cell r="R2060" t="str">
            <v>YOMNA  TALLO</v>
          </cell>
          <cell r="S2060" t="str">
            <v xml:space="preserve">AEMAN </v>
          </cell>
          <cell r="T2060" t="str">
            <v xml:space="preserve">FREAL </v>
          </cell>
          <cell r="U2060" t="str">
            <v>DAMASCOUS</v>
          </cell>
          <cell r="V2060" t="str">
            <v/>
          </cell>
          <cell r="W2060" t="str">
            <v/>
          </cell>
          <cell r="X2060" t="str">
            <v/>
          </cell>
          <cell r="Y2060" t="str">
            <v/>
          </cell>
          <cell r="Z2060" t="str">
            <v/>
          </cell>
          <cell r="AA2060" t="str">
            <v/>
          </cell>
          <cell r="AB2060" t="str">
            <v/>
          </cell>
          <cell r="AC2060" t="str">
            <v/>
          </cell>
        </row>
        <row r="2061">
          <cell r="A2061">
            <v>525681</v>
          </cell>
          <cell r="B2061" t="str">
            <v>نوار خطاب</v>
          </cell>
          <cell r="C2061" t="str">
            <v>قاسم</v>
          </cell>
          <cell r="D2061" t="str">
            <v>نوف</v>
          </cell>
          <cell r="E2061" t="str">
            <v>أنثى</v>
          </cell>
          <cell r="F2061" t="str">
            <v>الضمير</v>
          </cell>
          <cell r="G2061">
            <v>35570</v>
          </cell>
          <cell r="H2061" t="str">
            <v>العربية السورية</v>
          </cell>
          <cell r="I2061" t="str">
            <v>الثالثة</v>
          </cell>
          <cell r="J2061" t="str">
            <v>علمي</v>
          </cell>
          <cell r="K2061">
            <v>2015</v>
          </cell>
          <cell r="Q2061" t="str">
            <v/>
          </cell>
          <cell r="R2061" t="str">
            <v>NOWAR KAHTAB</v>
          </cell>
          <cell r="S2061" t="str">
            <v>KASSEM</v>
          </cell>
          <cell r="T2061" t="str">
            <v>NOFA</v>
          </cell>
          <cell r="U2061" t="str">
            <v>ALDOMEER</v>
          </cell>
          <cell r="V2061" t="str">
            <v/>
          </cell>
          <cell r="W2061" t="str">
            <v/>
          </cell>
          <cell r="X2061" t="str">
            <v/>
          </cell>
          <cell r="Y2061" t="str">
            <v/>
          </cell>
          <cell r="Z2061" t="str">
            <v/>
          </cell>
          <cell r="AA2061" t="str">
            <v/>
          </cell>
          <cell r="AB2061" t="str">
            <v/>
          </cell>
          <cell r="AC2061" t="str">
            <v/>
          </cell>
        </row>
        <row r="2062">
          <cell r="A2062">
            <v>525682</v>
          </cell>
          <cell r="B2062" t="str">
            <v>هديل قرقور</v>
          </cell>
          <cell r="C2062" t="str">
            <v>سامر</v>
          </cell>
          <cell r="D2062" t="str">
            <v>خلود</v>
          </cell>
          <cell r="E2062" t="str">
            <v>أنثى</v>
          </cell>
          <cell r="F2062" t="str">
            <v>التل</v>
          </cell>
          <cell r="G2062" t="str">
            <v>6/15/2001</v>
          </cell>
          <cell r="H2062" t="str">
            <v>العربية السورية</v>
          </cell>
          <cell r="I2062" t="str">
            <v>الثانية</v>
          </cell>
          <cell r="J2062" t="str">
            <v>فنون نسوية</v>
          </cell>
          <cell r="K2062" t="str">
            <v>2019</v>
          </cell>
          <cell r="L2062" t="str">
            <v>ريف دمشق</v>
          </cell>
          <cell r="Q2062" t="str">
            <v/>
          </cell>
          <cell r="R2062" t="str">
            <v>Hadeel Krkor</v>
          </cell>
          <cell r="S2062" t="str">
            <v>Samer</v>
          </cell>
          <cell r="T2062" t="str">
            <v>Khalod</v>
          </cell>
          <cell r="U2062" t="str">
            <v>Damascus</v>
          </cell>
          <cell r="V2062" t="str">
            <v/>
          </cell>
          <cell r="W2062" t="str">
            <v/>
          </cell>
          <cell r="X2062" t="str">
            <v/>
          </cell>
          <cell r="Y2062" t="str">
            <v/>
          </cell>
          <cell r="Z2062" t="str">
            <v/>
          </cell>
          <cell r="AA2062" t="str">
            <v/>
          </cell>
          <cell r="AB2062" t="str">
            <v/>
          </cell>
          <cell r="AC2062" t="str">
            <v/>
          </cell>
        </row>
        <row r="2063">
          <cell r="A2063">
            <v>525687</v>
          </cell>
          <cell r="B2063" t="str">
            <v>مروى ملقط</v>
          </cell>
          <cell r="C2063" t="str">
            <v>محمد</v>
          </cell>
          <cell r="D2063" t="str">
            <v>فاطمه</v>
          </cell>
          <cell r="E2063" t="str">
            <v>أنثى</v>
          </cell>
          <cell r="F2063" t="str">
            <v>القطيفة</v>
          </cell>
          <cell r="G2063">
            <v>34714</v>
          </cell>
          <cell r="H2063" t="str">
            <v>العربية السورية</v>
          </cell>
          <cell r="I2063" t="str">
            <v>الثالثة</v>
          </cell>
          <cell r="J2063" t="str">
            <v>أدبي</v>
          </cell>
          <cell r="K2063" t="str">
            <v/>
          </cell>
          <cell r="Q2063" t="str">
            <v/>
          </cell>
          <cell r="R2063" t="str">
            <v>Marwa Malkat</v>
          </cell>
          <cell r="S2063" t="str">
            <v>Mohmad</v>
          </cell>
          <cell r="T2063" t="str">
            <v>Fatema</v>
          </cell>
          <cell r="U2063" t="str">
            <v>Alkatefa</v>
          </cell>
          <cell r="V2063" t="str">
            <v/>
          </cell>
          <cell r="W2063" t="str">
            <v/>
          </cell>
          <cell r="X2063" t="str">
            <v/>
          </cell>
          <cell r="Y2063" t="str">
            <v/>
          </cell>
          <cell r="Z2063" t="str">
            <v/>
          </cell>
          <cell r="AA2063" t="str">
            <v/>
          </cell>
          <cell r="AB2063" t="str">
            <v/>
          </cell>
          <cell r="AC2063" t="str">
            <v/>
          </cell>
        </row>
        <row r="2064">
          <cell r="A2064">
            <v>525696</v>
          </cell>
          <cell r="B2064" t="str">
            <v>ايتسام العبيد</v>
          </cell>
          <cell r="C2064" t="str">
            <v>حسن</v>
          </cell>
          <cell r="D2064" t="str">
            <v>فطيم</v>
          </cell>
          <cell r="E2064" t="str">
            <v/>
          </cell>
          <cell r="F2064" t="str">
            <v/>
          </cell>
          <cell r="G2064" t="str">
            <v/>
          </cell>
          <cell r="I2064" t="str">
            <v>الاولى</v>
          </cell>
          <cell r="K2064" t="str">
            <v/>
          </cell>
          <cell r="L2064" t="str">
            <v/>
          </cell>
          <cell r="M2064" t="str">
            <v/>
          </cell>
          <cell r="Q2064" t="str">
            <v/>
          </cell>
          <cell r="R2064" t="str">
            <v/>
          </cell>
          <cell r="S2064" t="str">
            <v/>
          </cell>
          <cell r="T2064" t="str">
            <v/>
          </cell>
          <cell r="U2064" t="str">
            <v/>
          </cell>
          <cell r="V2064" t="str">
            <v/>
          </cell>
          <cell r="W2064" t="str">
            <v/>
          </cell>
          <cell r="X2064" t="str">
            <v/>
          </cell>
          <cell r="Y2064" t="str">
            <v/>
          </cell>
          <cell r="Z2064" t="str">
            <v/>
          </cell>
          <cell r="AA2064" t="str">
            <v>م</v>
          </cell>
          <cell r="AB2064" t="str">
            <v>م</v>
          </cell>
          <cell r="AC2064" t="str">
            <v/>
          </cell>
        </row>
        <row r="2065">
          <cell r="A2065">
            <v>525697</v>
          </cell>
          <cell r="B2065" t="str">
            <v>ابتهال الفراج</v>
          </cell>
          <cell r="C2065" t="str">
            <v>عدنان</v>
          </cell>
          <cell r="D2065" t="str">
            <v>فاطمه</v>
          </cell>
          <cell r="E2065" t="str">
            <v>أنثى</v>
          </cell>
          <cell r="F2065" t="str">
            <v>انخل</v>
          </cell>
          <cell r="G2065">
            <v>35066</v>
          </cell>
          <cell r="H2065" t="str">
            <v>العربية السورية</v>
          </cell>
          <cell r="I2065" t="str">
            <v>الثالثة</v>
          </cell>
          <cell r="J2065" t="str">
            <v>علمي</v>
          </cell>
          <cell r="K2065" t="str">
            <v/>
          </cell>
          <cell r="Q2065" t="str">
            <v/>
          </cell>
          <cell r="R2065" t="str">
            <v>IBTEHAL ALFRAJ</v>
          </cell>
          <cell r="S2065" t="str">
            <v>ADNAN</v>
          </cell>
          <cell r="T2065" t="str">
            <v>FATEMA</v>
          </cell>
          <cell r="U2065" t="str">
            <v>DARAA</v>
          </cell>
          <cell r="V2065" t="str">
            <v/>
          </cell>
          <cell r="W2065" t="str">
            <v/>
          </cell>
          <cell r="X2065" t="str">
            <v/>
          </cell>
          <cell r="Y2065" t="str">
            <v/>
          </cell>
          <cell r="Z2065" t="str">
            <v/>
          </cell>
          <cell r="AA2065" t="str">
            <v/>
          </cell>
          <cell r="AB2065" t="str">
            <v/>
          </cell>
          <cell r="AC2065" t="str">
            <v/>
          </cell>
        </row>
        <row r="2066">
          <cell r="A2066">
            <v>525699</v>
          </cell>
          <cell r="B2066" t="str">
            <v>احلام الاسكندر</v>
          </cell>
          <cell r="C2066" t="str">
            <v>محمود</v>
          </cell>
          <cell r="D2066" t="str">
            <v>رابية</v>
          </cell>
          <cell r="E2066" t="str">
            <v>أنثى</v>
          </cell>
          <cell r="F2066" t="str">
            <v>قطنا</v>
          </cell>
          <cell r="G2066">
            <v>26324</v>
          </cell>
          <cell r="H2066" t="str">
            <v>العربية السورية</v>
          </cell>
          <cell r="I2066" t="str">
            <v>الرابعة حديث</v>
          </cell>
          <cell r="J2066" t="str">
            <v>أدبي</v>
          </cell>
          <cell r="K2066" t="str">
            <v/>
          </cell>
          <cell r="Q2066" t="str">
            <v/>
          </cell>
          <cell r="R2066" t="str">
            <v>ahlam aleskandar</v>
          </cell>
          <cell r="S2066" t="str">
            <v>mahmood</v>
          </cell>
          <cell r="T2066" t="str">
            <v>rabia</v>
          </cell>
          <cell r="U2066" t="str">
            <v>katana</v>
          </cell>
          <cell r="V2066" t="str">
            <v/>
          </cell>
          <cell r="W2066" t="str">
            <v/>
          </cell>
          <cell r="X2066" t="str">
            <v/>
          </cell>
          <cell r="Y2066" t="str">
            <v/>
          </cell>
          <cell r="Z2066" t="str">
            <v/>
          </cell>
          <cell r="AA2066" t="str">
            <v/>
          </cell>
          <cell r="AB2066" t="str">
            <v/>
          </cell>
          <cell r="AC2066" t="str">
            <v/>
          </cell>
        </row>
        <row r="2067">
          <cell r="A2067">
            <v>525702</v>
          </cell>
          <cell r="B2067" t="str">
            <v>اريج دربل</v>
          </cell>
          <cell r="C2067" t="str">
            <v>محي الدين</v>
          </cell>
          <cell r="D2067" t="str">
            <v>رانية</v>
          </cell>
          <cell r="E2067" t="str">
            <v/>
          </cell>
          <cell r="F2067" t="str">
            <v/>
          </cell>
          <cell r="G2067" t="str">
            <v/>
          </cell>
          <cell r="I2067" t="str">
            <v>الثانية</v>
          </cell>
          <cell r="K2067" t="str">
            <v/>
          </cell>
          <cell r="L2067" t="str">
            <v/>
          </cell>
          <cell r="M2067" t="str">
            <v/>
          </cell>
          <cell r="Q2067" t="str">
            <v/>
          </cell>
          <cell r="R2067" t="str">
            <v/>
          </cell>
          <cell r="S2067" t="str">
            <v/>
          </cell>
          <cell r="T2067" t="str">
            <v/>
          </cell>
          <cell r="U2067" t="str">
            <v/>
          </cell>
          <cell r="V2067" t="str">
            <v/>
          </cell>
          <cell r="W2067" t="str">
            <v/>
          </cell>
          <cell r="X2067" t="str">
            <v/>
          </cell>
          <cell r="Y2067" t="str">
            <v/>
          </cell>
          <cell r="Z2067" t="str">
            <v/>
          </cell>
          <cell r="AA2067" t="str">
            <v/>
          </cell>
          <cell r="AB2067" t="str">
            <v/>
          </cell>
          <cell r="AC2067" t="str">
            <v/>
          </cell>
        </row>
        <row r="2068">
          <cell r="A2068">
            <v>525703</v>
          </cell>
          <cell r="B2068" t="str">
            <v>ازدهار الجباعي</v>
          </cell>
          <cell r="C2068" t="str">
            <v>اجود</v>
          </cell>
          <cell r="D2068" t="str">
            <v>سمره</v>
          </cell>
          <cell r="E2068" t="str">
            <v>أنثى</v>
          </cell>
          <cell r="F2068" t="str">
            <v>نوى</v>
          </cell>
          <cell r="G2068">
            <v>26192</v>
          </cell>
          <cell r="H2068" t="str">
            <v>العربية السورية</v>
          </cell>
          <cell r="I2068" t="str">
            <v>الثانية</v>
          </cell>
          <cell r="J2068" t="str">
            <v>أدبي</v>
          </cell>
          <cell r="L2068" t="str">
            <v>السويداء</v>
          </cell>
        </row>
        <row r="2069">
          <cell r="A2069">
            <v>525706</v>
          </cell>
          <cell r="B2069" t="str">
            <v>اسراء حسابا</v>
          </cell>
          <cell r="C2069" t="str">
            <v>محمد منذر</v>
          </cell>
          <cell r="D2069" t="str">
            <v>فريده</v>
          </cell>
          <cell r="E2069" t="str">
            <v>أنثى</v>
          </cell>
          <cell r="F2069" t="str">
            <v>دمشق</v>
          </cell>
          <cell r="G2069">
            <v>35612</v>
          </cell>
          <cell r="H2069" t="str">
            <v>العربية السورية</v>
          </cell>
          <cell r="I2069" t="str">
            <v>الثانية</v>
          </cell>
          <cell r="J2069" t="str">
            <v>علمي</v>
          </cell>
          <cell r="K2069">
            <v>2015</v>
          </cell>
          <cell r="Q2069" t="str">
            <v/>
          </cell>
          <cell r="R2069" t="str">
            <v>ESRAA HASABA</v>
          </cell>
          <cell r="S2069" t="str">
            <v>MHD MONZER</v>
          </cell>
          <cell r="T2069" t="str">
            <v>FARIDA</v>
          </cell>
          <cell r="U2069" t="str">
            <v>DAMASCUS</v>
          </cell>
          <cell r="V2069" t="str">
            <v/>
          </cell>
          <cell r="W2069" t="str">
            <v/>
          </cell>
          <cell r="X2069" t="str">
            <v/>
          </cell>
          <cell r="Y2069" t="str">
            <v/>
          </cell>
          <cell r="Z2069" t="str">
            <v/>
          </cell>
          <cell r="AA2069" t="str">
            <v/>
          </cell>
          <cell r="AB2069" t="str">
            <v/>
          </cell>
          <cell r="AC2069" t="str">
            <v/>
          </cell>
        </row>
        <row r="2070">
          <cell r="A2070">
            <v>525707</v>
          </cell>
          <cell r="B2070" t="str">
            <v>اسراء حليوة</v>
          </cell>
          <cell r="C2070" t="str">
            <v xml:space="preserve">محمد </v>
          </cell>
          <cell r="D2070" t="str">
            <v>نديمه</v>
          </cell>
          <cell r="E2070" t="str">
            <v>أنثى</v>
          </cell>
          <cell r="F2070" t="str">
            <v>اللاذقية</v>
          </cell>
          <cell r="G2070">
            <v>33644</v>
          </cell>
          <cell r="H2070" t="str">
            <v>العربية السورية</v>
          </cell>
          <cell r="I2070" t="str">
            <v>الرابعة</v>
          </cell>
          <cell r="J2070" t="str">
            <v>أدبي</v>
          </cell>
          <cell r="L2070" t="str">
            <v>اللاذقية</v>
          </cell>
          <cell r="Q2070" t="str">
            <v/>
          </cell>
          <cell r="R2070" t="str">
            <v>esraa hlewa</v>
          </cell>
          <cell r="S2070" t="str">
            <v>mohammad</v>
          </cell>
          <cell r="T2070" t="str">
            <v>nadema</v>
          </cell>
          <cell r="U2070" t="str">
            <v>lattakia</v>
          </cell>
          <cell r="V2070" t="str">
            <v/>
          </cell>
          <cell r="W2070" t="str">
            <v/>
          </cell>
          <cell r="X2070" t="str">
            <v/>
          </cell>
          <cell r="Y2070" t="str">
            <v/>
          </cell>
          <cell r="Z2070" t="str">
            <v/>
          </cell>
          <cell r="AA2070" t="str">
            <v/>
          </cell>
          <cell r="AB2070" t="str">
            <v/>
          </cell>
          <cell r="AC2070" t="str">
            <v/>
          </cell>
        </row>
        <row r="2071">
          <cell r="A2071">
            <v>525708</v>
          </cell>
          <cell r="B2071" t="str">
            <v>اسراء دبور</v>
          </cell>
          <cell r="C2071" t="str">
            <v>موفق</v>
          </cell>
          <cell r="D2071" t="str">
            <v>شما</v>
          </cell>
          <cell r="E2071" t="str">
            <v>أنثى</v>
          </cell>
          <cell r="F2071" t="str">
            <v>التل</v>
          </cell>
          <cell r="G2071">
            <v>35094</v>
          </cell>
          <cell r="H2071" t="str">
            <v>العربية السورية</v>
          </cell>
          <cell r="I2071" t="str">
            <v>الاولى</v>
          </cell>
          <cell r="J2071" t="str">
            <v>علمي</v>
          </cell>
          <cell r="K2071">
            <v>2019</v>
          </cell>
        </row>
        <row r="2072">
          <cell r="A2072">
            <v>525709</v>
          </cell>
          <cell r="B2072" t="str">
            <v>اسماء ابراهيم</v>
          </cell>
          <cell r="C2072" t="str">
            <v>علي</v>
          </cell>
          <cell r="D2072" t="str">
            <v>وفيقة</v>
          </cell>
          <cell r="E2072" t="str">
            <v>أنثى</v>
          </cell>
          <cell r="F2072" t="str">
            <v>ساقيه نجم</v>
          </cell>
          <cell r="G2072">
            <v>31594</v>
          </cell>
          <cell r="H2072" t="str">
            <v>العربية السورية</v>
          </cell>
          <cell r="I2072" t="str">
            <v>الثالثة</v>
          </cell>
          <cell r="J2072" t="str">
            <v>أدبي</v>
          </cell>
          <cell r="Q2072" t="str">
            <v/>
          </cell>
          <cell r="R2072" t="str">
            <v>ASMAA IBRAHIEM</v>
          </cell>
          <cell r="S2072" t="str">
            <v>ALI</v>
          </cell>
          <cell r="T2072" t="str">
            <v>WAFEQA</v>
          </cell>
          <cell r="U2072" t="str">
            <v>DAMASCUS</v>
          </cell>
          <cell r="V2072" t="str">
            <v/>
          </cell>
          <cell r="W2072" t="str">
            <v/>
          </cell>
          <cell r="X2072" t="str">
            <v/>
          </cell>
          <cell r="Y2072" t="str">
            <v/>
          </cell>
          <cell r="Z2072" t="str">
            <v/>
          </cell>
          <cell r="AA2072" t="str">
            <v/>
          </cell>
          <cell r="AB2072" t="str">
            <v/>
          </cell>
          <cell r="AC2072" t="str">
            <v/>
          </cell>
        </row>
        <row r="2073">
          <cell r="A2073">
            <v>525710</v>
          </cell>
          <cell r="B2073" t="str">
            <v>اسماء الحاج علي</v>
          </cell>
          <cell r="C2073" t="str">
            <v>محمد خير</v>
          </cell>
          <cell r="D2073" t="str">
            <v>ناظك</v>
          </cell>
          <cell r="E2073" t="str">
            <v>أنثى</v>
          </cell>
          <cell r="F2073" t="str">
            <v>دمشق</v>
          </cell>
          <cell r="G2073">
            <v>33686</v>
          </cell>
          <cell r="H2073" t="str">
            <v>العربية السورية</v>
          </cell>
          <cell r="I2073" t="str">
            <v>الرابعة</v>
          </cell>
          <cell r="J2073" t="str">
            <v>علمي</v>
          </cell>
          <cell r="K2073">
            <v>2012</v>
          </cell>
          <cell r="Q2073" t="str">
            <v/>
          </cell>
          <cell r="R2073" t="str">
            <v>ASMAA ALHAJ ALI</v>
          </cell>
          <cell r="S2073" t="str">
            <v>MHD KHIER</v>
          </cell>
          <cell r="T2073" t="str">
            <v>NAZEK</v>
          </cell>
          <cell r="U2073" t="str">
            <v>DAMASCUS</v>
          </cell>
          <cell r="V2073" t="str">
            <v/>
          </cell>
          <cell r="W2073" t="str">
            <v/>
          </cell>
          <cell r="X2073" t="str">
            <v/>
          </cell>
          <cell r="Y2073" t="str">
            <v/>
          </cell>
          <cell r="Z2073" t="str">
            <v/>
          </cell>
          <cell r="AA2073" t="str">
            <v/>
          </cell>
          <cell r="AB2073" t="str">
            <v/>
          </cell>
          <cell r="AC2073" t="str">
            <v/>
          </cell>
        </row>
        <row r="2074">
          <cell r="A2074">
            <v>525712</v>
          </cell>
          <cell r="B2074" t="str">
            <v>اسماء الموسى</v>
          </cell>
          <cell r="C2074" t="str">
            <v>خلف</v>
          </cell>
          <cell r="D2074" t="str">
            <v>فتحيه</v>
          </cell>
          <cell r="E2074" t="str">
            <v>أنثى</v>
          </cell>
          <cell r="F2074" t="str">
            <v>عرطوز</v>
          </cell>
          <cell r="G2074">
            <v>33239</v>
          </cell>
          <cell r="H2074" t="str">
            <v>العربية السورية</v>
          </cell>
          <cell r="I2074" t="str">
            <v>الثانية</v>
          </cell>
          <cell r="J2074" t="str">
            <v>أدبي</v>
          </cell>
          <cell r="L2074" t="str">
            <v>القنيطرة</v>
          </cell>
          <cell r="Q2074" t="str">
            <v/>
          </cell>
          <cell r="R2074" t="str">
            <v>ASMAA ALMOUSA</v>
          </cell>
          <cell r="S2074" t="str">
            <v>KHALAF</v>
          </cell>
          <cell r="T2074" t="str">
            <v>FATIHIA</v>
          </cell>
          <cell r="U2074" t="str">
            <v>DAMAS SUBURB</v>
          </cell>
          <cell r="V2074" t="str">
            <v/>
          </cell>
          <cell r="W2074" t="str">
            <v/>
          </cell>
          <cell r="X2074" t="str">
            <v/>
          </cell>
          <cell r="Y2074" t="str">
            <v/>
          </cell>
          <cell r="Z2074" t="str">
            <v/>
          </cell>
          <cell r="AA2074" t="str">
            <v/>
          </cell>
          <cell r="AB2074" t="str">
            <v/>
          </cell>
          <cell r="AC2074" t="str">
            <v/>
          </cell>
        </row>
        <row r="2075">
          <cell r="A2075">
            <v>525714</v>
          </cell>
          <cell r="B2075" t="str">
            <v>اسماء حموريه</v>
          </cell>
          <cell r="C2075" t="str">
            <v>عزت</v>
          </cell>
          <cell r="D2075" t="str">
            <v>رجاء</v>
          </cell>
          <cell r="E2075" t="str">
            <v>أنثى</v>
          </cell>
          <cell r="F2075" t="str">
            <v>عربين</v>
          </cell>
          <cell r="G2075" t="str">
            <v>3/25/1993</v>
          </cell>
          <cell r="H2075" t="str">
            <v>العربية السورية</v>
          </cell>
          <cell r="I2075" t="str">
            <v>الثانية</v>
          </cell>
          <cell r="J2075" t="str">
            <v>علمي</v>
          </cell>
          <cell r="K2075" t="str">
            <v>2011</v>
          </cell>
          <cell r="Q2075" t="str">
            <v/>
          </cell>
          <cell r="R2075" t="str">
            <v>ASMAA HAMOURIA</v>
          </cell>
          <cell r="S2075" t="str">
            <v>EZAT</v>
          </cell>
          <cell r="T2075" t="str">
            <v>RAJAA</v>
          </cell>
          <cell r="U2075" t="str">
            <v>DAMASCUS</v>
          </cell>
          <cell r="V2075" t="str">
            <v/>
          </cell>
          <cell r="W2075" t="str">
            <v/>
          </cell>
          <cell r="X2075" t="str">
            <v/>
          </cell>
          <cell r="Y2075" t="str">
            <v/>
          </cell>
          <cell r="Z2075" t="str">
            <v/>
          </cell>
          <cell r="AA2075" t="str">
            <v/>
          </cell>
          <cell r="AB2075" t="str">
            <v/>
          </cell>
          <cell r="AC2075" t="str">
            <v/>
          </cell>
        </row>
        <row r="2076">
          <cell r="A2076">
            <v>525716</v>
          </cell>
          <cell r="B2076" t="str">
            <v>اشراق عرابي</v>
          </cell>
          <cell r="C2076" t="str">
            <v>عبد الله</v>
          </cell>
          <cell r="D2076" t="str">
            <v>هناء</v>
          </cell>
          <cell r="E2076" t="str">
            <v>أنثى</v>
          </cell>
          <cell r="F2076" t="str">
            <v>جيرود</v>
          </cell>
          <cell r="G2076" t="str">
            <v>3/7/1999</v>
          </cell>
          <cell r="H2076" t="str">
            <v>العربية السورية</v>
          </cell>
          <cell r="I2076" t="str">
            <v>الثانية</v>
          </cell>
          <cell r="J2076" t="str">
            <v>علمي</v>
          </cell>
          <cell r="K2076" t="str">
            <v>2017</v>
          </cell>
          <cell r="Q2076" t="str">
            <v/>
          </cell>
          <cell r="R2076" t="str">
            <v>ESHRAAK ORABE</v>
          </cell>
          <cell r="S2076" t="str">
            <v>ABD ALAAH</v>
          </cell>
          <cell r="T2076" t="str">
            <v>HANAA</v>
          </cell>
          <cell r="U2076" t="str">
            <v>JAYROOD</v>
          </cell>
          <cell r="V2076" t="str">
            <v/>
          </cell>
          <cell r="W2076" t="str">
            <v/>
          </cell>
          <cell r="X2076" t="str">
            <v/>
          </cell>
          <cell r="Y2076" t="str">
            <v/>
          </cell>
          <cell r="Z2076" t="str">
            <v/>
          </cell>
          <cell r="AA2076" t="str">
            <v/>
          </cell>
          <cell r="AB2076" t="str">
            <v/>
          </cell>
          <cell r="AC2076" t="str">
            <v/>
          </cell>
        </row>
        <row r="2077">
          <cell r="A2077">
            <v>525719</v>
          </cell>
          <cell r="B2077" t="str">
            <v>الاء الحلقي</v>
          </cell>
          <cell r="C2077" t="str">
            <v>احمد</v>
          </cell>
          <cell r="D2077" t="str">
            <v>حوريه</v>
          </cell>
          <cell r="E2077" t="str">
            <v>أنثى</v>
          </cell>
          <cell r="F2077" t="str">
            <v>جاسم</v>
          </cell>
          <cell r="G2077">
            <v>35220</v>
          </cell>
          <cell r="H2077" t="str">
            <v>العربية السورية</v>
          </cell>
          <cell r="I2077" t="str">
            <v>الثالثة</v>
          </cell>
          <cell r="J2077" t="str">
            <v>أدبي</v>
          </cell>
          <cell r="K2077" t="str">
            <v/>
          </cell>
          <cell r="Q2077" t="str">
            <v/>
          </cell>
          <cell r="R2077" t="str">
            <v>ALAA ALHALKI</v>
          </cell>
          <cell r="S2077" t="str">
            <v>AHMAD</v>
          </cell>
          <cell r="T2077" t="str">
            <v>HURIA</v>
          </cell>
          <cell r="U2077" t="str">
            <v>DARAA</v>
          </cell>
          <cell r="V2077" t="str">
            <v/>
          </cell>
          <cell r="W2077" t="str">
            <v/>
          </cell>
          <cell r="X2077" t="str">
            <v/>
          </cell>
          <cell r="Y2077" t="str">
            <v/>
          </cell>
          <cell r="Z2077" t="str">
            <v/>
          </cell>
          <cell r="AA2077" t="str">
            <v/>
          </cell>
          <cell r="AB2077" t="str">
            <v/>
          </cell>
          <cell r="AC2077" t="str">
            <v/>
          </cell>
        </row>
        <row r="2078">
          <cell r="A2078">
            <v>525720</v>
          </cell>
          <cell r="B2078" t="str">
            <v>الاء الدخل الله</v>
          </cell>
          <cell r="C2078" t="str">
            <v>محمد</v>
          </cell>
          <cell r="D2078" t="str">
            <v>هيفاء</v>
          </cell>
          <cell r="E2078" t="str">
            <v>أنثى</v>
          </cell>
          <cell r="F2078" t="str">
            <v>درعا</v>
          </cell>
          <cell r="G2078">
            <v>36902</v>
          </cell>
          <cell r="H2078" t="str">
            <v>العربية السورية</v>
          </cell>
          <cell r="I2078" t="str">
            <v>الثانية</v>
          </cell>
          <cell r="J2078" t="str">
            <v>أدبي</v>
          </cell>
          <cell r="L2078" t="str">
            <v>القنيطرة</v>
          </cell>
          <cell r="Q2078" t="str">
            <v/>
          </cell>
          <cell r="R2078" t="str">
            <v>ALAA AL DAKHLALLAH</v>
          </cell>
          <cell r="S2078" t="str">
            <v>MOHAMMED</v>
          </cell>
          <cell r="T2078" t="str">
            <v>HIFAA</v>
          </cell>
          <cell r="U2078" t="str">
            <v>DARAA</v>
          </cell>
          <cell r="V2078" t="str">
            <v/>
          </cell>
          <cell r="W2078" t="str">
            <v/>
          </cell>
          <cell r="X2078" t="str">
            <v/>
          </cell>
          <cell r="Y2078" t="str">
            <v/>
          </cell>
          <cell r="Z2078" t="str">
            <v/>
          </cell>
          <cell r="AA2078" t="str">
            <v/>
          </cell>
          <cell r="AB2078" t="str">
            <v/>
          </cell>
          <cell r="AC2078" t="str">
            <v/>
          </cell>
        </row>
        <row r="2079">
          <cell r="A2079">
            <v>525722</v>
          </cell>
          <cell r="B2079" t="str">
            <v>الاء الموسوي</v>
          </cell>
          <cell r="C2079" t="str">
            <v>سامي</v>
          </cell>
          <cell r="D2079" t="str">
            <v>مها</v>
          </cell>
          <cell r="E2079" t="str">
            <v>أنثى</v>
          </cell>
          <cell r="F2079" t="str">
            <v>دمشق</v>
          </cell>
          <cell r="G2079">
            <v>31817</v>
          </cell>
          <cell r="H2079" t="str">
            <v>العربية السورية</v>
          </cell>
          <cell r="I2079" t="str">
            <v>الثانية</v>
          </cell>
          <cell r="J2079" t="str">
            <v>أدبي</v>
          </cell>
          <cell r="Q2079" t="str">
            <v/>
          </cell>
          <cell r="R2079" t="str">
            <v>alaa almosawi</v>
          </cell>
          <cell r="S2079" t="str">
            <v>sami</v>
          </cell>
          <cell r="T2079" t="str">
            <v>maha</v>
          </cell>
          <cell r="U2079" t="str">
            <v>damascus</v>
          </cell>
          <cell r="V2079" t="str">
            <v/>
          </cell>
          <cell r="W2079" t="str">
            <v/>
          </cell>
          <cell r="X2079" t="str">
            <v/>
          </cell>
          <cell r="Y2079" t="str">
            <v/>
          </cell>
          <cell r="Z2079" t="str">
            <v/>
          </cell>
          <cell r="AA2079" t="str">
            <v/>
          </cell>
          <cell r="AB2079" t="str">
            <v/>
          </cell>
          <cell r="AC2079" t="str">
            <v/>
          </cell>
        </row>
        <row r="2080">
          <cell r="A2080">
            <v>525723</v>
          </cell>
          <cell r="B2080" t="str">
            <v>الاء تركيه</v>
          </cell>
          <cell r="C2080" t="str">
            <v>محمود</v>
          </cell>
          <cell r="D2080" t="str">
            <v>ندى</v>
          </cell>
          <cell r="E2080" t="str">
            <v>أنثى</v>
          </cell>
          <cell r="F2080" t="str">
            <v>دمشق</v>
          </cell>
          <cell r="G2080" t="str">
            <v>5/27/1987</v>
          </cell>
          <cell r="H2080" t="str">
            <v>العربية السورية</v>
          </cell>
          <cell r="I2080" t="str">
            <v>الاولى</v>
          </cell>
          <cell r="J2080" t="str">
            <v>أدبي</v>
          </cell>
          <cell r="K2080" t="str">
            <v>2005</v>
          </cell>
          <cell r="L2080" t="str">
            <v>دمشق</v>
          </cell>
          <cell r="Q2080" t="str">
            <v/>
          </cell>
          <cell r="R2080" t="str">
            <v>ALAA TURKEHA</v>
          </cell>
          <cell r="S2080" t="str">
            <v>MAHMOUD</v>
          </cell>
          <cell r="T2080" t="str">
            <v>NADA</v>
          </cell>
          <cell r="U2080" t="str">
            <v>DAMASCUS</v>
          </cell>
          <cell r="V2080" t="str">
            <v/>
          </cell>
          <cell r="W2080" t="str">
            <v/>
          </cell>
          <cell r="X2080" t="str">
            <v/>
          </cell>
          <cell r="Y2080" t="str">
            <v/>
          </cell>
          <cell r="Z2080" t="str">
            <v/>
          </cell>
          <cell r="AA2080" t="str">
            <v/>
          </cell>
          <cell r="AB2080" t="str">
            <v/>
          </cell>
          <cell r="AC2080" t="str">
            <v/>
          </cell>
        </row>
        <row r="2081">
          <cell r="A2081">
            <v>525724</v>
          </cell>
          <cell r="B2081" t="str">
            <v>الاء غزال</v>
          </cell>
          <cell r="C2081" t="str">
            <v>محمد</v>
          </cell>
          <cell r="D2081" t="str">
            <v>خوله</v>
          </cell>
          <cell r="E2081" t="str">
            <v>أنثى</v>
          </cell>
          <cell r="F2081" t="str">
            <v>دمشق</v>
          </cell>
          <cell r="G2081">
            <v>36374</v>
          </cell>
          <cell r="H2081" t="str">
            <v>العربية السورية</v>
          </cell>
          <cell r="I2081" t="str">
            <v>الثانية</v>
          </cell>
          <cell r="J2081" t="str">
            <v>علمي</v>
          </cell>
          <cell r="K2081" t="str">
            <v/>
          </cell>
          <cell r="Q2081" t="str">
            <v/>
          </cell>
          <cell r="R2081" t="str">
            <v>Alaa Gazal</v>
          </cell>
          <cell r="S2081" t="str">
            <v>Mohmad</v>
          </cell>
          <cell r="T2081" t="str">
            <v>Khwla</v>
          </cell>
          <cell r="U2081" t="str">
            <v>Damascus</v>
          </cell>
          <cell r="V2081" t="str">
            <v/>
          </cell>
          <cell r="W2081" t="str">
            <v/>
          </cell>
          <cell r="X2081" t="str">
            <v/>
          </cell>
          <cell r="Y2081" t="str">
            <v/>
          </cell>
          <cell r="Z2081" t="str">
            <v/>
          </cell>
          <cell r="AA2081" t="str">
            <v/>
          </cell>
          <cell r="AB2081" t="str">
            <v/>
          </cell>
          <cell r="AC2081" t="str">
            <v/>
          </cell>
        </row>
        <row r="2082">
          <cell r="A2082">
            <v>525725</v>
          </cell>
          <cell r="B2082" t="str">
            <v>الاء قباقيبو</v>
          </cell>
          <cell r="C2082" t="str">
            <v>حسن</v>
          </cell>
          <cell r="D2082" t="str">
            <v>فريحه</v>
          </cell>
          <cell r="E2082" t="str">
            <v>أنثى</v>
          </cell>
          <cell r="F2082" t="str">
            <v>دمشق</v>
          </cell>
          <cell r="G2082">
            <v>31778</v>
          </cell>
          <cell r="H2082" t="str">
            <v>العربية السورية</v>
          </cell>
          <cell r="I2082" t="str">
            <v>الثانية</v>
          </cell>
          <cell r="J2082" t="str">
            <v>أدبي</v>
          </cell>
          <cell r="Q2082" t="str">
            <v/>
          </cell>
          <cell r="R2082" t="str">
            <v>Alaa Kabkebo</v>
          </cell>
          <cell r="S2082" t="str">
            <v>Hasan</v>
          </cell>
          <cell r="T2082" t="str">
            <v>Fareha</v>
          </cell>
          <cell r="U2082" t="str">
            <v>Damascus</v>
          </cell>
          <cell r="V2082" t="str">
            <v/>
          </cell>
          <cell r="W2082" t="str">
            <v/>
          </cell>
          <cell r="X2082" t="str">
            <v/>
          </cell>
          <cell r="Y2082" t="str">
            <v/>
          </cell>
          <cell r="Z2082" t="str">
            <v/>
          </cell>
          <cell r="AA2082" t="str">
            <v/>
          </cell>
          <cell r="AB2082" t="str">
            <v/>
          </cell>
          <cell r="AC2082" t="str">
            <v/>
          </cell>
        </row>
        <row r="2083">
          <cell r="A2083">
            <v>525729</v>
          </cell>
          <cell r="B2083" t="str">
            <v>الزهراء اللباد</v>
          </cell>
          <cell r="C2083" t="str">
            <v>احمد</v>
          </cell>
          <cell r="D2083" t="str">
            <v>براءه</v>
          </cell>
          <cell r="E2083" t="str">
            <v/>
          </cell>
          <cell r="F2083" t="str">
            <v/>
          </cell>
          <cell r="G2083" t="str">
            <v/>
          </cell>
          <cell r="I2083" t="str">
            <v>الاولى</v>
          </cell>
          <cell r="K2083" t="str">
            <v/>
          </cell>
          <cell r="L2083" t="str">
            <v/>
          </cell>
          <cell r="M2083" t="str">
            <v/>
          </cell>
          <cell r="Q2083" t="str">
            <v/>
          </cell>
          <cell r="R2083" t="str">
            <v/>
          </cell>
          <cell r="S2083" t="str">
            <v/>
          </cell>
          <cell r="T2083" t="str">
            <v/>
          </cell>
          <cell r="U2083" t="str">
            <v/>
          </cell>
          <cell r="V2083" t="str">
            <v/>
          </cell>
          <cell r="W2083" t="str">
            <v/>
          </cell>
          <cell r="X2083" t="str">
            <v/>
          </cell>
          <cell r="Y2083" t="str">
            <v/>
          </cell>
          <cell r="Z2083" t="str">
            <v/>
          </cell>
          <cell r="AA2083" t="str">
            <v/>
          </cell>
          <cell r="AB2083" t="str">
            <v>م</v>
          </cell>
          <cell r="AC2083" t="str">
            <v/>
          </cell>
        </row>
        <row r="2084">
          <cell r="A2084">
            <v>525730</v>
          </cell>
          <cell r="B2084" t="str">
            <v>الهام الرفاعي</v>
          </cell>
          <cell r="C2084" t="str">
            <v>احمد</v>
          </cell>
          <cell r="D2084" t="str">
            <v>رحاب</v>
          </cell>
          <cell r="E2084" t="str">
            <v>أنثى</v>
          </cell>
          <cell r="F2084" t="str">
            <v>دير البخت</v>
          </cell>
          <cell r="G2084" t="str">
            <v>1/1/1995</v>
          </cell>
          <cell r="H2084" t="str">
            <v>العربية السورية</v>
          </cell>
          <cell r="I2084" t="str">
            <v>الثانية</v>
          </cell>
          <cell r="J2084" t="str">
            <v>أدبي</v>
          </cell>
          <cell r="K2084" t="str">
            <v>2020</v>
          </cell>
          <cell r="L2084" t="str">
            <v>درعا</v>
          </cell>
          <cell r="Q2084" t="str">
            <v/>
          </cell>
          <cell r="R2084" t="str">
            <v>ELHAM ALREFAE</v>
          </cell>
          <cell r="S2084" t="str">
            <v>AHMAD</v>
          </cell>
          <cell r="T2084" t="str">
            <v>REHAB</v>
          </cell>
          <cell r="U2084" t="str">
            <v>DARAA</v>
          </cell>
          <cell r="V2084" t="str">
            <v/>
          </cell>
          <cell r="W2084" t="str">
            <v/>
          </cell>
          <cell r="X2084" t="str">
            <v/>
          </cell>
          <cell r="Y2084" t="str">
            <v/>
          </cell>
          <cell r="Z2084" t="str">
            <v/>
          </cell>
          <cell r="AA2084" t="str">
            <v/>
          </cell>
          <cell r="AB2084" t="str">
            <v/>
          </cell>
          <cell r="AC2084" t="str">
            <v/>
          </cell>
        </row>
        <row r="2085">
          <cell r="A2085">
            <v>525731</v>
          </cell>
          <cell r="B2085" t="str">
            <v>الهام السوادي</v>
          </cell>
          <cell r="C2085" t="str">
            <v>درويش</v>
          </cell>
          <cell r="D2085" t="str">
            <v>حفيظه</v>
          </cell>
          <cell r="E2085" t="str">
            <v>أنثى</v>
          </cell>
          <cell r="F2085" t="str">
            <v>التل</v>
          </cell>
          <cell r="G2085">
            <v>31058</v>
          </cell>
          <cell r="H2085" t="str">
            <v>العربية السورية</v>
          </cell>
          <cell r="I2085" t="str">
            <v>الرابعة حديث</v>
          </cell>
          <cell r="J2085" t="str">
            <v>أدبي</v>
          </cell>
          <cell r="K2085" t="str">
            <v/>
          </cell>
          <cell r="Q2085" t="str">
            <v/>
          </cell>
          <cell r="R2085" t="str">
            <v>ELHAM ALSWADE</v>
          </cell>
          <cell r="S2085" t="str">
            <v>DAROUESH</v>
          </cell>
          <cell r="T2085" t="str">
            <v>HAFIZA</v>
          </cell>
          <cell r="U2085" t="str">
            <v>DAMASCUS</v>
          </cell>
          <cell r="V2085" t="str">
            <v/>
          </cell>
          <cell r="W2085" t="str">
            <v/>
          </cell>
          <cell r="X2085" t="str">
            <v/>
          </cell>
          <cell r="Y2085" t="str">
            <v/>
          </cell>
          <cell r="Z2085" t="str">
            <v/>
          </cell>
          <cell r="AA2085" t="str">
            <v/>
          </cell>
          <cell r="AB2085" t="str">
            <v/>
          </cell>
          <cell r="AC2085" t="str">
            <v/>
          </cell>
        </row>
        <row r="2086">
          <cell r="A2086">
            <v>525733</v>
          </cell>
          <cell r="B2086" t="str">
            <v>اليسار محمود</v>
          </cell>
          <cell r="C2086" t="str">
            <v>عبد الغفور</v>
          </cell>
          <cell r="D2086" t="str">
            <v>فاديه</v>
          </cell>
          <cell r="E2086" t="str">
            <v>أنثى</v>
          </cell>
          <cell r="F2086" t="str">
            <v>مضايا</v>
          </cell>
          <cell r="G2086">
            <v>36277</v>
          </cell>
          <cell r="H2086" t="str">
            <v>العربية السورية</v>
          </cell>
          <cell r="I2086" t="str">
            <v>الرابعة</v>
          </cell>
          <cell r="J2086" t="str">
            <v>علمي</v>
          </cell>
          <cell r="Q2086" t="str">
            <v/>
          </cell>
          <cell r="R2086" t="str">
            <v>ALSAR MAHMOUD</v>
          </cell>
          <cell r="S2086" t="str">
            <v>ABD ALGHAFOUR</v>
          </cell>
          <cell r="T2086" t="str">
            <v>FADIA</v>
          </cell>
          <cell r="U2086" t="str">
            <v>DAMAS SUBURB</v>
          </cell>
          <cell r="V2086" t="str">
            <v/>
          </cell>
          <cell r="W2086" t="str">
            <v/>
          </cell>
          <cell r="X2086" t="str">
            <v/>
          </cell>
          <cell r="Y2086" t="str">
            <v/>
          </cell>
          <cell r="Z2086" t="str">
            <v/>
          </cell>
          <cell r="AA2086" t="str">
            <v/>
          </cell>
          <cell r="AB2086" t="str">
            <v/>
          </cell>
          <cell r="AC2086" t="str">
            <v/>
          </cell>
        </row>
        <row r="2087">
          <cell r="A2087">
            <v>525734</v>
          </cell>
          <cell r="B2087" t="str">
            <v>امال ابو زور</v>
          </cell>
          <cell r="C2087" t="str">
            <v>منهال</v>
          </cell>
          <cell r="D2087" t="str">
            <v>صالحه</v>
          </cell>
          <cell r="E2087" t="str">
            <v>أنثى</v>
          </cell>
          <cell r="F2087" t="str">
            <v>الهويا</v>
          </cell>
          <cell r="G2087">
            <v>30726</v>
          </cell>
          <cell r="H2087" t="str">
            <v>العربية السورية</v>
          </cell>
          <cell r="I2087" t="str">
            <v>الثانية</v>
          </cell>
          <cell r="J2087" t="str">
            <v>أدبي</v>
          </cell>
          <cell r="L2087" t="str">
            <v>السويداء</v>
          </cell>
          <cell r="Q2087" t="str">
            <v/>
          </cell>
          <cell r="R2087" t="str">
            <v>amal abo zoar</v>
          </cell>
          <cell r="S2087" t="str">
            <v>menhal</v>
          </cell>
          <cell r="T2087" t="str">
            <v>salha</v>
          </cell>
          <cell r="U2087" t="str">
            <v>swaida</v>
          </cell>
          <cell r="V2087" t="str">
            <v/>
          </cell>
          <cell r="W2087" t="str">
            <v/>
          </cell>
          <cell r="X2087" t="str">
            <v/>
          </cell>
          <cell r="Y2087" t="str">
            <v/>
          </cell>
          <cell r="Z2087" t="str">
            <v/>
          </cell>
          <cell r="AA2087" t="str">
            <v/>
          </cell>
          <cell r="AB2087" t="str">
            <v/>
          </cell>
          <cell r="AC2087" t="str">
            <v/>
          </cell>
        </row>
        <row r="2088">
          <cell r="A2088">
            <v>525735</v>
          </cell>
          <cell r="B2088" t="str">
            <v>امال الشرع</v>
          </cell>
          <cell r="C2088" t="str">
            <v>رياض</v>
          </cell>
          <cell r="D2088" t="str">
            <v>فايزة</v>
          </cell>
          <cell r="E2088" t="str">
            <v>أنثى</v>
          </cell>
          <cell r="F2088" t="str">
            <v>داعل</v>
          </cell>
          <cell r="G2088">
            <v>32375</v>
          </cell>
          <cell r="H2088" t="str">
            <v>العربية السورية</v>
          </cell>
          <cell r="I2088" t="str">
            <v>الرابعة</v>
          </cell>
          <cell r="J2088" t="str">
            <v>أدبي</v>
          </cell>
          <cell r="Q2088" t="str">
            <v/>
          </cell>
          <cell r="R2088" t="str">
            <v>AMAL ALSHAREA</v>
          </cell>
          <cell r="S2088" t="str">
            <v>RIADH</v>
          </cell>
          <cell r="T2088" t="str">
            <v>FAIZA</v>
          </cell>
          <cell r="U2088" t="str">
            <v>DARAA</v>
          </cell>
          <cell r="V2088" t="str">
            <v/>
          </cell>
          <cell r="W2088" t="str">
            <v/>
          </cell>
          <cell r="X2088" t="str">
            <v/>
          </cell>
          <cell r="Y2088" t="str">
            <v/>
          </cell>
          <cell r="Z2088" t="str">
            <v/>
          </cell>
          <cell r="AA2088" t="str">
            <v/>
          </cell>
          <cell r="AB2088" t="str">
            <v/>
          </cell>
          <cell r="AC2088" t="str">
            <v/>
          </cell>
        </row>
        <row r="2089">
          <cell r="A2089">
            <v>525736</v>
          </cell>
          <cell r="B2089" t="str">
            <v>امال جبريل</v>
          </cell>
          <cell r="C2089" t="str">
            <v>عزيز</v>
          </cell>
          <cell r="D2089" t="str">
            <v>ابتهال</v>
          </cell>
          <cell r="E2089" t="str">
            <v>أنثى</v>
          </cell>
          <cell r="F2089" t="str">
            <v>حمص</v>
          </cell>
          <cell r="G2089">
            <v>35145</v>
          </cell>
          <cell r="H2089" t="str">
            <v>العربية السورية</v>
          </cell>
          <cell r="I2089" t="str">
            <v>الثالثة</v>
          </cell>
          <cell r="J2089" t="str">
            <v>علمي</v>
          </cell>
          <cell r="K2089" t="str">
            <v/>
          </cell>
          <cell r="Q2089" t="str">
            <v/>
          </cell>
          <cell r="R2089" t="str">
            <v>AMAL JEBRIL</v>
          </cell>
          <cell r="S2089" t="str">
            <v>AZIZ</v>
          </cell>
          <cell r="T2089" t="str">
            <v>EBTIHAL</v>
          </cell>
          <cell r="U2089" t="str">
            <v>HOMS</v>
          </cell>
          <cell r="V2089" t="str">
            <v/>
          </cell>
          <cell r="W2089" t="str">
            <v/>
          </cell>
          <cell r="X2089" t="str">
            <v/>
          </cell>
          <cell r="Y2089" t="str">
            <v/>
          </cell>
          <cell r="Z2089" t="str">
            <v/>
          </cell>
          <cell r="AA2089" t="str">
            <v/>
          </cell>
          <cell r="AB2089" t="str">
            <v/>
          </cell>
          <cell r="AC2089" t="str">
            <v/>
          </cell>
        </row>
        <row r="2090">
          <cell r="A2090">
            <v>525738</v>
          </cell>
          <cell r="B2090" t="str">
            <v>اماني نبهاني</v>
          </cell>
          <cell r="C2090" t="str">
            <v>محمد سيف الدين</v>
          </cell>
          <cell r="D2090" t="str">
            <v>اميره</v>
          </cell>
          <cell r="E2090" t="str">
            <v>أنثى</v>
          </cell>
          <cell r="F2090" t="str">
            <v>اليرموك</v>
          </cell>
          <cell r="G2090">
            <v>29595</v>
          </cell>
          <cell r="H2090" t="str">
            <v>الفلسطينية السورية</v>
          </cell>
          <cell r="I2090" t="str">
            <v>الثالثة</v>
          </cell>
          <cell r="J2090" t="str">
            <v>علمي</v>
          </cell>
          <cell r="K2090">
            <v>1999</v>
          </cell>
          <cell r="L2090" t="str">
            <v>دمشق</v>
          </cell>
          <cell r="Q2090" t="str">
            <v/>
          </cell>
          <cell r="R2090" t="str">
            <v>Amani Nabhani</v>
          </cell>
          <cell r="S2090" t="str">
            <v>Mohammad Saif AlDeen</v>
          </cell>
          <cell r="T2090" t="str">
            <v>Amira</v>
          </cell>
          <cell r="U2090" t="str">
            <v>Damascus</v>
          </cell>
          <cell r="V2090" t="str">
            <v/>
          </cell>
          <cell r="W2090" t="str">
            <v/>
          </cell>
          <cell r="X2090" t="str">
            <v/>
          </cell>
          <cell r="Y2090" t="str">
            <v/>
          </cell>
          <cell r="Z2090" t="str">
            <v/>
          </cell>
          <cell r="AA2090" t="str">
            <v/>
          </cell>
          <cell r="AB2090" t="str">
            <v/>
          </cell>
          <cell r="AC2090" t="str">
            <v/>
          </cell>
        </row>
        <row r="2091">
          <cell r="A2091">
            <v>525739</v>
          </cell>
          <cell r="B2091" t="str">
            <v>اماني هيكل</v>
          </cell>
          <cell r="C2091" t="str">
            <v>نواف</v>
          </cell>
          <cell r="D2091" t="str">
            <v>فاطمه</v>
          </cell>
          <cell r="E2091" t="str">
            <v>أنثى</v>
          </cell>
          <cell r="F2091" t="str">
            <v>ديماس</v>
          </cell>
          <cell r="G2091">
            <v>35916</v>
          </cell>
          <cell r="H2091" t="str">
            <v>العربية السورية</v>
          </cell>
          <cell r="I2091" t="str">
            <v>الثانية</v>
          </cell>
          <cell r="J2091" t="str">
            <v>أدبي</v>
          </cell>
          <cell r="K2091">
            <v>2016</v>
          </cell>
          <cell r="Q2091" t="str">
            <v/>
          </cell>
          <cell r="R2091" t="str">
            <v>Amane Haekal</v>
          </cell>
          <cell r="S2091" t="str">
            <v>Nawaf</v>
          </cell>
          <cell r="T2091" t="str">
            <v>Fatema</v>
          </cell>
          <cell r="U2091" t="str">
            <v>Demas</v>
          </cell>
          <cell r="V2091" t="str">
            <v/>
          </cell>
          <cell r="W2091" t="str">
            <v/>
          </cell>
          <cell r="X2091" t="str">
            <v/>
          </cell>
          <cell r="Y2091" t="str">
            <v/>
          </cell>
          <cell r="Z2091" t="str">
            <v/>
          </cell>
          <cell r="AA2091" t="str">
            <v/>
          </cell>
          <cell r="AB2091" t="str">
            <v/>
          </cell>
          <cell r="AC2091" t="str">
            <v/>
          </cell>
        </row>
        <row r="2092">
          <cell r="A2092">
            <v>525740</v>
          </cell>
          <cell r="B2092" t="str">
            <v>امل احمد</v>
          </cell>
          <cell r="C2092" t="str">
            <v>سيف الدين</v>
          </cell>
          <cell r="D2092" t="str">
            <v>حليمه</v>
          </cell>
          <cell r="E2092" t="str">
            <v>أنثى</v>
          </cell>
          <cell r="F2092" t="str">
            <v>الذنيبه</v>
          </cell>
          <cell r="G2092">
            <v>32188</v>
          </cell>
          <cell r="H2092" t="str">
            <v>العربية السورية</v>
          </cell>
          <cell r="I2092" t="str">
            <v>الثالثة</v>
          </cell>
          <cell r="J2092" t="str">
            <v>أدبي</v>
          </cell>
          <cell r="L2092" t="str">
            <v>اللاذقية</v>
          </cell>
          <cell r="Q2092" t="str">
            <v/>
          </cell>
          <cell r="R2092" t="str">
            <v>amal ahmad</v>
          </cell>
          <cell r="S2092" t="str">
            <v>seif edden</v>
          </cell>
          <cell r="T2092" t="str">
            <v>halima</v>
          </cell>
          <cell r="U2092" t="str">
            <v>alzaneba</v>
          </cell>
          <cell r="V2092" t="str">
            <v/>
          </cell>
          <cell r="W2092" t="str">
            <v/>
          </cell>
          <cell r="X2092" t="str">
            <v/>
          </cell>
          <cell r="Y2092" t="str">
            <v/>
          </cell>
          <cell r="Z2092" t="str">
            <v/>
          </cell>
          <cell r="AA2092" t="str">
            <v/>
          </cell>
          <cell r="AB2092" t="str">
            <v/>
          </cell>
          <cell r="AC2092" t="str">
            <v/>
          </cell>
        </row>
        <row r="2093">
          <cell r="A2093">
            <v>525743</v>
          </cell>
          <cell r="B2093" t="str">
            <v>امل سليمان</v>
          </cell>
          <cell r="C2093" t="str">
            <v>سعيد</v>
          </cell>
          <cell r="D2093" t="str">
            <v>ابتسام</v>
          </cell>
          <cell r="E2093" t="str">
            <v>أنثى</v>
          </cell>
          <cell r="F2093" t="str">
            <v>سقبا</v>
          </cell>
          <cell r="G2093">
            <v>31199</v>
          </cell>
          <cell r="H2093" t="str">
            <v>العربية السورية</v>
          </cell>
          <cell r="I2093" t="str">
            <v>الثالثة حديث</v>
          </cell>
          <cell r="J2093" t="str">
            <v>علمي</v>
          </cell>
          <cell r="K2093">
            <v>2004</v>
          </cell>
          <cell r="Q2093" t="str">
            <v/>
          </cell>
          <cell r="R2093" t="str">
            <v>AMAL SULAIMAN</v>
          </cell>
          <cell r="S2093" t="str">
            <v>SAEED</v>
          </cell>
          <cell r="T2093" t="str">
            <v>IBTISAM</v>
          </cell>
          <cell r="U2093" t="str">
            <v>DAMAS SUBURB</v>
          </cell>
          <cell r="V2093" t="str">
            <v/>
          </cell>
          <cell r="W2093" t="str">
            <v/>
          </cell>
          <cell r="X2093" t="str">
            <v/>
          </cell>
          <cell r="Y2093" t="str">
            <v/>
          </cell>
          <cell r="Z2093" t="str">
            <v/>
          </cell>
          <cell r="AA2093" t="str">
            <v/>
          </cell>
          <cell r="AB2093" t="str">
            <v/>
          </cell>
          <cell r="AC2093" t="str">
            <v/>
          </cell>
        </row>
        <row r="2094">
          <cell r="A2094">
            <v>525744</v>
          </cell>
          <cell r="B2094" t="str">
            <v>امل سليمان</v>
          </cell>
          <cell r="C2094" t="str">
            <v>احمد</v>
          </cell>
          <cell r="D2094" t="str">
            <v>ابتسام</v>
          </cell>
          <cell r="E2094" t="str">
            <v/>
          </cell>
          <cell r="F2094" t="str">
            <v/>
          </cell>
          <cell r="G2094" t="str">
            <v/>
          </cell>
          <cell r="I2094" t="str">
            <v>الثانية</v>
          </cell>
          <cell r="K2094" t="str">
            <v/>
          </cell>
          <cell r="L2094" t="str">
            <v/>
          </cell>
          <cell r="M2094" t="str">
            <v/>
          </cell>
          <cell r="Q2094" t="str">
            <v/>
          </cell>
          <cell r="R2094" t="str">
            <v/>
          </cell>
          <cell r="S2094" t="str">
            <v/>
          </cell>
          <cell r="T2094" t="str">
            <v/>
          </cell>
          <cell r="U2094" t="str">
            <v/>
          </cell>
          <cell r="V2094" t="str">
            <v/>
          </cell>
          <cell r="W2094" t="str">
            <v/>
          </cell>
          <cell r="X2094" t="str">
            <v/>
          </cell>
          <cell r="Y2094" t="str">
            <v/>
          </cell>
          <cell r="Z2094" t="str">
            <v/>
          </cell>
          <cell r="AA2094" t="str">
            <v/>
          </cell>
          <cell r="AB2094" t="str">
            <v>م</v>
          </cell>
          <cell r="AC2094" t="str">
            <v/>
          </cell>
        </row>
        <row r="2095">
          <cell r="A2095">
            <v>525745</v>
          </cell>
          <cell r="B2095" t="str">
            <v>امل سمان</v>
          </cell>
          <cell r="C2095" t="str">
            <v>مروان</v>
          </cell>
          <cell r="D2095" t="str">
            <v>فاتنه</v>
          </cell>
          <cell r="E2095" t="str">
            <v>أنثى</v>
          </cell>
          <cell r="F2095" t="str">
            <v>دمشق</v>
          </cell>
          <cell r="G2095">
            <v>32513</v>
          </cell>
          <cell r="H2095" t="str">
            <v>العربية السورية</v>
          </cell>
          <cell r="I2095" t="str">
            <v>الثانية</v>
          </cell>
          <cell r="J2095" t="str">
            <v>أدبي</v>
          </cell>
          <cell r="Q2095" t="str">
            <v/>
          </cell>
          <cell r="R2095" t="str">
            <v>Amal Saman</v>
          </cell>
          <cell r="S2095" t="str">
            <v>Marwan</v>
          </cell>
          <cell r="T2095" t="str">
            <v>Fatena</v>
          </cell>
          <cell r="U2095" t="str">
            <v>Damascus</v>
          </cell>
          <cell r="V2095" t="str">
            <v/>
          </cell>
          <cell r="W2095" t="str">
            <v/>
          </cell>
          <cell r="X2095" t="str">
            <v/>
          </cell>
          <cell r="Y2095" t="str">
            <v/>
          </cell>
          <cell r="Z2095" t="str">
            <v/>
          </cell>
          <cell r="AA2095" t="str">
            <v/>
          </cell>
          <cell r="AB2095" t="str">
            <v/>
          </cell>
          <cell r="AC2095" t="str">
            <v/>
          </cell>
        </row>
        <row r="2096">
          <cell r="A2096">
            <v>525747</v>
          </cell>
          <cell r="B2096" t="str">
            <v>اميره مسلم</v>
          </cell>
          <cell r="C2096" t="str">
            <v>ياسر</v>
          </cell>
          <cell r="D2096" t="str">
            <v>سليمه</v>
          </cell>
          <cell r="E2096" t="str">
            <v/>
          </cell>
          <cell r="F2096" t="str">
            <v/>
          </cell>
          <cell r="G2096" t="str">
            <v/>
          </cell>
          <cell r="I2096" t="str">
            <v>الاولى</v>
          </cell>
          <cell r="K2096" t="str">
            <v/>
          </cell>
          <cell r="L2096" t="str">
            <v/>
          </cell>
          <cell r="M2096" t="str">
            <v/>
          </cell>
          <cell r="Q2096" t="str">
            <v/>
          </cell>
          <cell r="R2096" t="str">
            <v/>
          </cell>
          <cell r="S2096" t="str">
            <v/>
          </cell>
          <cell r="T2096" t="str">
            <v/>
          </cell>
          <cell r="U2096" t="str">
            <v/>
          </cell>
          <cell r="V2096" t="str">
            <v/>
          </cell>
          <cell r="W2096" t="str">
            <v/>
          </cell>
          <cell r="X2096" t="str">
            <v/>
          </cell>
          <cell r="Y2096" t="str">
            <v/>
          </cell>
          <cell r="Z2096" t="str">
            <v/>
          </cell>
          <cell r="AA2096" t="str">
            <v/>
          </cell>
          <cell r="AB2096" t="str">
            <v>م</v>
          </cell>
          <cell r="AC2096" t="str">
            <v/>
          </cell>
        </row>
        <row r="2097">
          <cell r="A2097">
            <v>525749</v>
          </cell>
          <cell r="B2097" t="str">
            <v>اناس خضير</v>
          </cell>
          <cell r="C2097" t="str">
            <v>ماهر</v>
          </cell>
          <cell r="D2097" t="str">
            <v>ربا</v>
          </cell>
          <cell r="E2097" t="str">
            <v>أنثى</v>
          </cell>
          <cell r="F2097" t="str">
            <v>دمشق</v>
          </cell>
          <cell r="G2097">
            <v>32019</v>
          </cell>
          <cell r="H2097" t="str">
            <v>العربية السورية</v>
          </cell>
          <cell r="I2097" t="str">
            <v>الرابعة</v>
          </cell>
          <cell r="J2097" t="str">
            <v>أدبي</v>
          </cell>
          <cell r="Q2097" t="str">
            <v/>
          </cell>
          <cell r="R2097" t="str">
            <v>Enas Khader</v>
          </cell>
          <cell r="S2097" t="str">
            <v>Maher</v>
          </cell>
          <cell r="T2097" t="str">
            <v>Raea</v>
          </cell>
          <cell r="U2097" t="str">
            <v>Damascus</v>
          </cell>
          <cell r="V2097" t="str">
            <v/>
          </cell>
          <cell r="W2097" t="str">
            <v/>
          </cell>
          <cell r="X2097" t="str">
            <v/>
          </cell>
          <cell r="Y2097" t="str">
            <v/>
          </cell>
          <cell r="Z2097" t="str">
            <v/>
          </cell>
          <cell r="AA2097" t="str">
            <v/>
          </cell>
          <cell r="AB2097" t="str">
            <v/>
          </cell>
          <cell r="AC2097" t="str">
            <v/>
          </cell>
        </row>
        <row r="2098">
          <cell r="A2098">
            <v>525750</v>
          </cell>
          <cell r="B2098" t="str">
            <v>اناس شله</v>
          </cell>
          <cell r="C2098" t="str">
            <v>احمد</v>
          </cell>
          <cell r="D2098" t="str">
            <v>وفاء</v>
          </cell>
          <cell r="E2098" t="str">
            <v>أنثى</v>
          </cell>
          <cell r="F2098" t="str">
            <v>حرستا</v>
          </cell>
          <cell r="G2098">
            <v>35432</v>
          </cell>
          <cell r="H2098" t="str">
            <v>العربية السورية</v>
          </cell>
          <cell r="I2098" t="str">
            <v>الثالثة</v>
          </cell>
          <cell r="J2098" t="str">
            <v>علمي</v>
          </cell>
          <cell r="K2098">
            <v>2014</v>
          </cell>
          <cell r="Q2098" t="str">
            <v/>
          </cell>
          <cell r="R2098" t="str">
            <v>ENAS SHELLEH</v>
          </cell>
          <cell r="S2098" t="str">
            <v>AHMAD</v>
          </cell>
          <cell r="T2098" t="str">
            <v>WAFAA</v>
          </cell>
          <cell r="U2098" t="str">
            <v>DAMAS SUBURB</v>
          </cell>
          <cell r="V2098" t="str">
            <v/>
          </cell>
          <cell r="W2098" t="str">
            <v/>
          </cell>
          <cell r="X2098" t="str">
            <v/>
          </cell>
          <cell r="Y2098" t="str">
            <v/>
          </cell>
          <cell r="Z2098" t="str">
            <v/>
          </cell>
          <cell r="AA2098" t="str">
            <v/>
          </cell>
          <cell r="AB2098" t="str">
            <v/>
          </cell>
          <cell r="AC2098" t="str">
            <v/>
          </cell>
        </row>
        <row r="2099">
          <cell r="A2099">
            <v>525751</v>
          </cell>
          <cell r="B2099" t="str">
            <v>انتصار خصي</v>
          </cell>
          <cell r="C2099" t="str">
            <v>عبد الكريم</v>
          </cell>
          <cell r="D2099" t="str">
            <v>سعاد</v>
          </cell>
          <cell r="E2099" t="str">
            <v>أنثى</v>
          </cell>
          <cell r="F2099" t="str">
            <v>الضمير</v>
          </cell>
          <cell r="G2099">
            <v>33420</v>
          </cell>
          <cell r="H2099" t="str">
            <v>العربية السورية</v>
          </cell>
          <cell r="I2099" t="str">
            <v>الثالثة</v>
          </cell>
          <cell r="J2099" t="str">
            <v>أدبي</v>
          </cell>
          <cell r="K2099">
            <v>2013</v>
          </cell>
          <cell r="Q2099" t="str">
            <v/>
          </cell>
          <cell r="R2099" t="str">
            <v>ENTESAR KHASE</v>
          </cell>
          <cell r="S2099" t="str">
            <v>ABD ALKAREEM</v>
          </cell>
          <cell r="T2099" t="str">
            <v>SOAAD</v>
          </cell>
          <cell r="U2099" t="str">
            <v>DAMAS SURBE</v>
          </cell>
          <cell r="V2099" t="str">
            <v/>
          </cell>
          <cell r="W2099" t="str">
            <v/>
          </cell>
          <cell r="X2099" t="str">
            <v/>
          </cell>
          <cell r="Y2099" t="str">
            <v/>
          </cell>
          <cell r="Z2099" t="str">
            <v/>
          </cell>
          <cell r="AA2099" t="str">
            <v/>
          </cell>
          <cell r="AB2099" t="str">
            <v/>
          </cell>
          <cell r="AC2099" t="str">
            <v/>
          </cell>
        </row>
        <row r="2100">
          <cell r="A2100">
            <v>525753</v>
          </cell>
          <cell r="B2100" t="str">
            <v>انس البشوات</v>
          </cell>
          <cell r="C2100" t="str">
            <v>عبد الحميد</v>
          </cell>
          <cell r="D2100" t="str">
            <v>بدره</v>
          </cell>
          <cell r="E2100" t="str">
            <v>ذكر</v>
          </cell>
          <cell r="F2100" t="str">
            <v>السيده زينب</v>
          </cell>
          <cell r="G2100">
            <v>29526</v>
          </cell>
          <cell r="H2100" t="str">
            <v>العربية السورية</v>
          </cell>
          <cell r="I2100" t="str">
            <v>الثانية</v>
          </cell>
          <cell r="J2100" t="str">
            <v>علمي</v>
          </cell>
          <cell r="L2100" t="str">
            <v>القنيطرة</v>
          </cell>
          <cell r="Q2100" t="str">
            <v/>
          </cell>
          <cell r="R2100" t="str">
            <v>Anas Albashwat</v>
          </cell>
          <cell r="S2100" t="str">
            <v>Abd Alhamed</v>
          </cell>
          <cell r="T2100" t="str">
            <v>Badra</v>
          </cell>
          <cell r="U2100" t="str">
            <v>Al seda zenab</v>
          </cell>
          <cell r="V2100" t="str">
            <v/>
          </cell>
          <cell r="W2100" t="str">
            <v/>
          </cell>
          <cell r="X2100" t="str">
            <v/>
          </cell>
          <cell r="Y2100" t="str">
            <v/>
          </cell>
          <cell r="Z2100" t="str">
            <v/>
          </cell>
          <cell r="AA2100" t="str">
            <v/>
          </cell>
          <cell r="AB2100" t="str">
            <v/>
          </cell>
          <cell r="AC2100" t="str">
            <v/>
          </cell>
        </row>
        <row r="2101">
          <cell r="A2101">
            <v>525757</v>
          </cell>
          <cell r="B2101" t="str">
            <v>انوار الرفاعي</v>
          </cell>
          <cell r="C2101" t="str">
            <v>بسام</v>
          </cell>
          <cell r="D2101" t="str">
            <v>فايزة</v>
          </cell>
          <cell r="E2101" t="str">
            <v>أنثى</v>
          </cell>
          <cell r="F2101" t="str">
            <v>عقربا</v>
          </cell>
          <cell r="G2101" t="str">
            <v>1/1/1985</v>
          </cell>
          <cell r="H2101" t="str">
            <v>العربية السورية</v>
          </cell>
          <cell r="I2101" t="str">
            <v>الثانية</v>
          </cell>
          <cell r="J2101" t="str">
            <v>علمي</v>
          </cell>
          <cell r="K2101" t="str">
            <v>2003</v>
          </cell>
          <cell r="Q2101" t="str">
            <v/>
          </cell>
          <cell r="R2101" t="str">
            <v>ANWAR ALREFAI</v>
          </cell>
          <cell r="S2101" t="str">
            <v>BASSAM</v>
          </cell>
          <cell r="T2101" t="str">
            <v>FAIZA</v>
          </cell>
          <cell r="U2101" t="str">
            <v>DARAA</v>
          </cell>
          <cell r="V2101" t="str">
            <v/>
          </cell>
          <cell r="W2101" t="str">
            <v/>
          </cell>
          <cell r="X2101" t="str">
            <v/>
          </cell>
          <cell r="Y2101" t="str">
            <v/>
          </cell>
          <cell r="Z2101" t="str">
            <v/>
          </cell>
          <cell r="AA2101" t="str">
            <v/>
          </cell>
          <cell r="AB2101" t="str">
            <v/>
          </cell>
          <cell r="AC2101" t="str">
            <v/>
          </cell>
        </row>
        <row r="2102">
          <cell r="A2102">
            <v>525759</v>
          </cell>
          <cell r="B2102" t="str">
            <v>انوار شحادات</v>
          </cell>
          <cell r="C2102" t="str">
            <v>غانم</v>
          </cell>
          <cell r="D2102" t="str">
            <v>بديعه</v>
          </cell>
          <cell r="E2102" t="str">
            <v>أنثى</v>
          </cell>
          <cell r="F2102" t="str">
            <v>داعل</v>
          </cell>
          <cell r="G2102">
            <v>32541</v>
          </cell>
          <cell r="H2102" t="str">
            <v>العربية السورية</v>
          </cell>
          <cell r="I2102" t="str">
            <v>الثانية</v>
          </cell>
          <cell r="J2102" t="str">
            <v>أدبي</v>
          </cell>
          <cell r="Q2102" t="str">
            <v/>
          </cell>
          <cell r="R2102" t="str">
            <v>Awar Shahadat</v>
          </cell>
          <cell r="S2102" t="str">
            <v>Ganem</v>
          </cell>
          <cell r="T2102" t="str">
            <v>Badea</v>
          </cell>
          <cell r="U2102" t="str">
            <v>Dael</v>
          </cell>
          <cell r="V2102" t="str">
            <v/>
          </cell>
          <cell r="W2102" t="str">
            <v/>
          </cell>
          <cell r="X2102" t="str">
            <v/>
          </cell>
          <cell r="Y2102" t="str">
            <v/>
          </cell>
          <cell r="Z2102" t="str">
            <v/>
          </cell>
          <cell r="AA2102" t="str">
            <v/>
          </cell>
          <cell r="AB2102" t="str">
            <v/>
          </cell>
          <cell r="AC2102" t="str">
            <v/>
          </cell>
        </row>
        <row r="2103">
          <cell r="A2103">
            <v>525760</v>
          </cell>
          <cell r="B2103" t="str">
            <v>ايات اسعد</v>
          </cell>
          <cell r="C2103" t="str">
            <v>اسماعيل</v>
          </cell>
          <cell r="D2103" t="str">
            <v>رمزيه</v>
          </cell>
          <cell r="E2103" t="str">
            <v>أنثى</v>
          </cell>
          <cell r="F2103" t="str">
            <v>الحجر الأسود</v>
          </cell>
          <cell r="G2103">
            <v>35084</v>
          </cell>
          <cell r="H2103" t="str">
            <v>العربية السورية</v>
          </cell>
          <cell r="I2103" t="str">
            <v>الثالثة</v>
          </cell>
          <cell r="J2103" t="str">
            <v>أدبي</v>
          </cell>
          <cell r="K2103" t="str">
            <v/>
          </cell>
          <cell r="Q2103" t="str">
            <v/>
          </cell>
          <cell r="R2103" t="str">
            <v>Ayaat Asaad</v>
          </cell>
          <cell r="S2103" t="str">
            <v>Esmail</v>
          </cell>
          <cell r="T2103" t="str">
            <v>Ramzea</v>
          </cell>
          <cell r="U2103" t="str">
            <v>Damascus</v>
          </cell>
          <cell r="V2103" t="str">
            <v/>
          </cell>
          <cell r="W2103" t="str">
            <v/>
          </cell>
          <cell r="X2103" t="str">
            <v/>
          </cell>
          <cell r="Y2103" t="str">
            <v/>
          </cell>
          <cell r="Z2103" t="str">
            <v/>
          </cell>
          <cell r="AA2103" t="str">
            <v/>
          </cell>
          <cell r="AB2103" t="str">
            <v/>
          </cell>
          <cell r="AC2103" t="str">
            <v/>
          </cell>
        </row>
        <row r="2104">
          <cell r="A2104">
            <v>525762</v>
          </cell>
          <cell r="B2104" t="str">
            <v>اية داؤد</v>
          </cell>
          <cell r="C2104" t="str">
            <v>محمد</v>
          </cell>
          <cell r="D2104" t="str">
            <v>سماهر</v>
          </cell>
          <cell r="E2104" t="str">
            <v>أنثى</v>
          </cell>
          <cell r="F2104" t="str">
            <v>دمشق</v>
          </cell>
          <cell r="G2104">
            <v>36619</v>
          </cell>
          <cell r="H2104" t="str">
            <v>العربية السورية</v>
          </cell>
          <cell r="I2104" t="str">
            <v>الثالثة</v>
          </cell>
          <cell r="J2104" t="str">
            <v>علمي</v>
          </cell>
          <cell r="K2104" t="str">
            <v/>
          </cell>
          <cell r="Q2104" t="str">
            <v/>
          </cell>
          <cell r="R2104" t="str">
            <v>AYA DAOUD</v>
          </cell>
          <cell r="S2104" t="str">
            <v>MOHAMMAD</v>
          </cell>
          <cell r="T2104" t="str">
            <v>SMAHER</v>
          </cell>
          <cell r="U2104" t="str">
            <v>DAMASCUS</v>
          </cell>
          <cell r="V2104" t="str">
            <v/>
          </cell>
          <cell r="W2104" t="str">
            <v/>
          </cell>
          <cell r="X2104" t="str">
            <v/>
          </cell>
          <cell r="Y2104" t="str">
            <v/>
          </cell>
          <cell r="Z2104" t="str">
            <v/>
          </cell>
          <cell r="AA2104" t="str">
            <v/>
          </cell>
          <cell r="AB2104" t="str">
            <v/>
          </cell>
          <cell r="AC2104" t="str">
            <v/>
          </cell>
        </row>
        <row r="2105">
          <cell r="A2105">
            <v>525763</v>
          </cell>
          <cell r="B2105" t="str">
            <v>اية سرحان</v>
          </cell>
          <cell r="C2105" t="str">
            <v>فتحي</v>
          </cell>
          <cell r="D2105" t="str">
            <v>فاطمه</v>
          </cell>
          <cell r="E2105" t="str">
            <v/>
          </cell>
          <cell r="F2105" t="str">
            <v/>
          </cell>
          <cell r="G2105" t="str">
            <v/>
          </cell>
          <cell r="I2105" t="str">
            <v>الثانية</v>
          </cell>
          <cell r="K2105" t="str">
            <v/>
          </cell>
          <cell r="L2105" t="str">
            <v/>
          </cell>
          <cell r="M2105" t="str">
            <v/>
          </cell>
          <cell r="Q2105" t="str">
            <v/>
          </cell>
          <cell r="R2105" t="str">
            <v/>
          </cell>
          <cell r="S2105" t="str">
            <v/>
          </cell>
          <cell r="T2105" t="str">
            <v/>
          </cell>
          <cell r="U2105" t="str">
            <v/>
          </cell>
          <cell r="V2105" t="str">
            <v/>
          </cell>
          <cell r="W2105" t="str">
            <v/>
          </cell>
          <cell r="X2105" t="str">
            <v/>
          </cell>
          <cell r="Y2105" t="str">
            <v/>
          </cell>
          <cell r="Z2105" t="str">
            <v/>
          </cell>
          <cell r="AA2105" t="str">
            <v/>
          </cell>
          <cell r="AB2105" t="str">
            <v>م</v>
          </cell>
          <cell r="AC2105" t="str">
            <v/>
          </cell>
        </row>
        <row r="2106">
          <cell r="A2106">
            <v>525764</v>
          </cell>
          <cell r="B2106" t="str">
            <v>ايمان الشيخ ايوب</v>
          </cell>
          <cell r="C2106" t="str">
            <v>هيثم</v>
          </cell>
          <cell r="D2106" t="str">
            <v>فاطمه</v>
          </cell>
          <cell r="E2106" t="str">
            <v>أنثى</v>
          </cell>
          <cell r="F2106" t="str">
            <v>مشفى دوما</v>
          </cell>
          <cell r="G2106">
            <v>34211</v>
          </cell>
          <cell r="H2106" t="str">
            <v>العربية السورية</v>
          </cell>
          <cell r="I2106" t="str">
            <v>الثانية</v>
          </cell>
          <cell r="J2106" t="str">
            <v>فنون نسوية</v>
          </cell>
          <cell r="Q2106" t="str">
            <v/>
          </cell>
          <cell r="R2106" t="str">
            <v>EMAN ALSHIKH AYOUB</v>
          </cell>
          <cell r="S2106" t="str">
            <v>HAITHAM</v>
          </cell>
          <cell r="T2106" t="str">
            <v>FATIMA</v>
          </cell>
          <cell r="U2106" t="str">
            <v>DAMASCUS</v>
          </cell>
          <cell r="V2106" t="str">
            <v/>
          </cell>
          <cell r="W2106" t="str">
            <v/>
          </cell>
          <cell r="X2106" t="str">
            <v/>
          </cell>
          <cell r="Y2106" t="str">
            <v/>
          </cell>
          <cell r="Z2106" t="str">
            <v/>
          </cell>
          <cell r="AA2106" t="str">
            <v/>
          </cell>
          <cell r="AB2106" t="str">
            <v/>
          </cell>
          <cell r="AC2106" t="str">
            <v/>
          </cell>
        </row>
        <row r="2107">
          <cell r="A2107">
            <v>525765</v>
          </cell>
          <cell r="B2107" t="str">
            <v>ايمان القادري</v>
          </cell>
          <cell r="C2107" t="str">
            <v>محمد عز الدين</v>
          </cell>
          <cell r="D2107" t="str">
            <v>عائده</v>
          </cell>
          <cell r="E2107" t="str">
            <v>أنثى</v>
          </cell>
          <cell r="F2107" t="str">
            <v>دمشق</v>
          </cell>
          <cell r="G2107">
            <v>30598</v>
          </cell>
          <cell r="H2107" t="str">
            <v>العربية السورية</v>
          </cell>
          <cell r="I2107" t="str">
            <v>الرابعة حديث</v>
          </cell>
          <cell r="J2107" t="str">
            <v>أدبي</v>
          </cell>
          <cell r="Q2107" t="str">
            <v/>
          </cell>
          <cell r="R2107" t="str">
            <v>Eman Al Kadre</v>
          </cell>
          <cell r="S2107" t="str">
            <v>Mohmad Ez Al Deen</v>
          </cell>
          <cell r="T2107" t="str">
            <v>عائده</v>
          </cell>
          <cell r="U2107" t="str">
            <v>Damascus</v>
          </cell>
          <cell r="V2107" t="str">
            <v/>
          </cell>
          <cell r="W2107" t="str">
            <v/>
          </cell>
          <cell r="X2107" t="str">
            <v/>
          </cell>
          <cell r="Y2107" t="str">
            <v/>
          </cell>
          <cell r="Z2107" t="str">
            <v/>
          </cell>
          <cell r="AA2107" t="str">
            <v/>
          </cell>
          <cell r="AB2107" t="str">
            <v/>
          </cell>
          <cell r="AC2107" t="str">
            <v/>
          </cell>
        </row>
        <row r="2108">
          <cell r="A2108">
            <v>525766</v>
          </cell>
          <cell r="B2108" t="str">
            <v>ايمان رخيص</v>
          </cell>
          <cell r="C2108" t="str">
            <v>صالح</v>
          </cell>
          <cell r="D2108" t="str">
            <v>كوثر</v>
          </cell>
          <cell r="E2108" t="str">
            <v>أنثى</v>
          </cell>
          <cell r="F2108" t="str">
            <v>دمشق</v>
          </cell>
          <cell r="G2108">
            <v>30883</v>
          </cell>
          <cell r="H2108" t="str">
            <v>العربية السورية</v>
          </cell>
          <cell r="I2108" t="str">
            <v>الاولى</v>
          </cell>
          <cell r="J2108" t="str">
            <v>علمي</v>
          </cell>
          <cell r="K2108" t="str">
            <v/>
          </cell>
          <cell r="Q2108" t="str">
            <v/>
          </cell>
          <cell r="R2108" t="str">
            <v>eman rkhes</v>
          </cell>
          <cell r="S2108" t="str">
            <v>saleh</v>
          </cell>
          <cell r="T2108" t="str">
            <v>kawthar</v>
          </cell>
          <cell r="U2108" t="str">
            <v>damascus</v>
          </cell>
          <cell r="V2108" t="str">
            <v/>
          </cell>
          <cell r="W2108" t="str">
            <v/>
          </cell>
          <cell r="X2108" t="str">
            <v/>
          </cell>
          <cell r="Y2108" t="str">
            <v/>
          </cell>
          <cell r="Z2108" t="str">
            <v/>
          </cell>
          <cell r="AA2108" t="str">
            <v/>
          </cell>
          <cell r="AB2108" t="str">
            <v/>
          </cell>
          <cell r="AC2108" t="str">
            <v/>
          </cell>
        </row>
        <row r="2109">
          <cell r="A2109">
            <v>525767</v>
          </cell>
          <cell r="B2109" t="str">
            <v>ايمان غانم</v>
          </cell>
          <cell r="C2109" t="str">
            <v>مصطفى</v>
          </cell>
          <cell r="D2109" t="str">
            <v>ثناء</v>
          </cell>
          <cell r="E2109" t="str">
            <v>أنثى</v>
          </cell>
          <cell r="F2109" t="str">
            <v>طرطوس</v>
          </cell>
          <cell r="G2109">
            <v>31213</v>
          </cell>
          <cell r="H2109" t="str">
            <v>العربية السورية</v>
          </cell>
          <cell r="I2109" t="str">
            <v>الثانية</v>
          </cell>
          <cell r="J2109" t="str">
            <v>أدبي</v>
          </cell>
          <cell r="K2109" t="str">
            <v/>
          </cell>
          <cell r="Q2109" t="str">
            <v/>
          </cell>
          <cell r="R2109" t="str">
            <v>Eman Ganem</v>
          </cell>
          <cell r="S2109" t="str">
            <v>Moustfa</v>
          </cell>
          <cell r="T2109" t="str">
            <v>Thnaa</v>
          </cell>
          <cell r="U2109" t="str">
            <v>Trtos</v>
          </cell>
          <cell r="V2109" t="str">
            <v/>
          </cell>
          <cell r="W2109" t="str">
            <v/>
          </cell>
          <cell r="X2109" t="str">
            <v/>
          </cell>
          <cell r="Y2109" t="str">
            <v/>
          </cell>
          <cell r="Z2109" t="str">
            <v/>
          </cell>
          <cell r="AA2109" t="str">
            <v/>
          </cell>
          <cell r="AB2109" t="str">
            <v/>
          </cell>
          <cell r="AC2109" t="str">
            <v/>
          </cell>
        </row>
        <row r="2110">
          <cell r="A2110">
            <v>525772</v>
          </cell>
          <cell r="B2110" t="str">
            <v>باسمه سلامه</v>
          </cell>
          <cell r="C2110" t="str">
            <v>عبدالكريم</v>
          </cell>
          <cell r="D2110" t="str">
            <v>وزيره</v>
          </cell>
          <cell r="E2110" t="str">
            <v>أنثى</v>
          </cell>
          <cell r="F2110" t="str">
            <v>دمشق</v>
          </cell>
          <cell r="G2110">
            <v>32355</v>
          </cell>
          <cell r="H2110" t="str">
            <v>العربية السورية</v>
          </cell>
          <cell r="I2110" t="str">
            <v>الثانية</v>
          </cell>
          <cell r="J2110" t="str">
            <v>أدبي</v>
          </cell>
          <cell r="Q2110" t="str">
            <v/>
          </cell>
          <cell r="R2110" t="str">
            <v>basemah salamah</v>
          </cell>
          <cell r="S2110" t="str">
            <v>abdalkarem</v>
          </cell>
          <cell r="T2110" t="str">
            <v>wazerah</v>
          </cell>
          <cell r="U2110" t="str">
            <v>damas</v>
          </cell>
          <cell r="V2110" t="str">
            <v/>
          </cell>
          <cell r="W2110" t="str">
            <v/>
          </cell>
          <cell r="X2110" t="str">
            <v/>
          </cell>
          <cell r="Y2110" t="str">
            <v/>
          </cell>
          <cell r="Z2110" t="str">
            <v/>
          </cell>
          <cell r="AA2110" t="str">
            <v/>
          </cell>
          <cell r="AB2110" t="str">
            <v/>
          </cell>
          <cell r="AC2110" t="str">
            <v/>
          </cell>
        </row>
        <row r="2111">
          <cell r="A2111">
            <v>525773</v>
          </cell>
          <cell r="B2111" t="str">
            <v>بتول اسبر</v>
          </cell>
          <cell r="C2111" t="str">
            <v>اديب</v>
          </cell>
          <cell r="D2111" t="str">
            <v>حليمه</v>
          </cell>
          <cell r="E2111" t="str">
            <v>أنثى</v>
          </cell>
          <cell r="F2111" t="str">
            <v>دمشق</v>
          </cell>
          <cell r="G2111">
            <v>34551</v>
          </cell>
          <cell r="H2111" t="str">
            <v>العربية السورية</v>
          </cell>
          <cell r="I2111" t="str">
            <v>الثالثة</v>
          </cell>
          <cell r="J2111" t="str">
            <v>أدبي</v>
          </cell>
          <cell r="L2111" t="str">
            <v>اللاذقية</v>
          </cell>
          <cell r="Q2111" t="str">
            <v/>
          </cell>
          <cell r="R2111" t="str">
            <v>BATOOL ESBER</v>
          </cell>
          <cell r="S2111" t="str">
            <v>ADEEB</v>
          </cell>
          <cell r="T2111" t="str">
            <v>HALEMA</v>
          </cell>
          <cell r="U2111" t="str">
            <v>DAMASCUS</v>
          </cell>
          <cell r="V2111" t="str">
            <v/>
          </cell>
          <cell r="W2111" t="str">
            <v/>
          </cell>
          <cell r="X2111" t="str">
            <v/>
          </cell>
          <cell r="Y2111" t="str">
            <v/>
          </cell>
          <cell r="Z2111" t="str">
            <v/>
          </cell>
          <cell r="AA2111" t="str">
            <v/>
          </cell>
          <cell r="AB2111" t="str">
            <v/>
          </cell>
          <cell r="AC2111" t="str">
            <v/>
          </cell>
        </row>
        <row r="2112">
          <cell r="A2112">
            <v>525774</v>
          </cell>
          <cell r="B2112" t="str">
            <v>بتول الرجب</v>
          </cell>
          <cell r="C2112" t="str">
            <v>محمد</v>
          </cell>
          <cell r="D2112" t="str">
            <v>تركيه</v>
          </cell>
          <cell r="E2112" t="str">
            <v>أنثى</v>
          </cell>
          <cell r="F2112" t="str">
            <v>صوران</v>
          </cell>
          <cell r="G2112" t="str">
            <v>5/5/1997</v>
          </cell>
          <cell r="H2112" t="str">
            <v>العربية السورية</v>
          </cell>
          <cell r="I2112" t="str">
            <v>الثانية</v>
          </cell>
          <cell r="J2112" t="str">
            <v>علمي</v>
          </cell>
          <cell r="K2112" t="str">
            <v>2015</v>
          </cell>
          <cell r="Q2112" t="str">
            <v/>
          </cell>
          <cell r="R2112" t="str">
            <v>BATOUL ALRAJAB</v>
          </cell>
          <cell r="S2112" t="str">
            <v>MOHAMMAD</v>
          </cell>
          <cell r="T2112" t="str">
            <v>TURKIHA</v>
          </cell>
          <cell r="U2112" t="str">
            <v>HAMA</v>
          </cell>
          <cell r="V2112" t="str">
            <v/>
          </cell>
          <cell r="W2112" t="str">
            <v/>
          </cell>
          <cell r="X2112" t="str">
            <v/>
          </cell>
          <cell r="Y2112" t="str">
            <v/>
          </cell>
          <cell r="Z2112" t="str">
            <v/>
          </cell>
          <cell r="AA2112" t="str">
            <v/>
          </cell>
          <cell r="AB2112" t="str">
            <v/>
          </cell>
          <cell r="AC2112" t="str">
            <v/>
          </cell>
        </row>
        <row r="2113">
          <cell r="A2113">
            <v>525775</v>
          </cell>
          <cell r="B2113" t="str">
            <v>بتول المصري</v>
          </cell>
          <cell r="C2113" t="str">
            <v>نديم</v>
          </cell>
          <cell r="D2113" t="str">
            <v>سهاد</v>
          </cell>
          <cell r="E2113" t="str">
            <v/>
          </cell>
          <cell r="F2113" t="str">
            <v/>
          </cell>
          <cell r="G2113" t="str">
            <v/>
          </cell>
          <cell r="I2113" t="str">
            <v>الثانية</v>
          </cell>
          <cell r="K2113" t="str">
            <v/>
          </cell>
          <cell r="L2113" t="str">
            <v/>
          </cell>
          <cell r="M2113" t="str">
            <v/>
          </cell>
          <cell r="Q2113" t="str">
            <v/>
          </cell>
          <cell r="R2113" t="str">
            <v/>
          </cell>
          <cell r="S2113" t="str">
            <v/>
          </cell>
          <cell r="T2113" t="str">
            <v/>
          </cell>
          <cell r="U2113" t="str">
            <v/>
          </cell>
          <cell r="V2113" t="str">
            <v/>
          </cell>
          <cell r="W2113" t="str">
            <v/>
          </cell>
          <cell r="X2113" t="str">
            <v/>
          </cell>
          <cell r="Y2113" t="str">
            <v/>
          </cell>
          <cell r="Z2113" t="str">
            <v/>
          </cell>
          <cell r="AA2113" t="str">
            <v/>
          </cell>
          <cell r="AB2113" t="str">
            <v>م</v>
          </cell>
          <cell r="AC2113" t="str">
            <v/>
          </cell>
        </row>
        <row r="2114">
          <cell r="A2114">
            <v>525777</v>
          </cell>
          <cell r="B2114" t="str">
            <v>بتول مرعي</v>
          </cell>
          <cell r="C2114" t="str">
            <v>محمد</v>
          </cell>
          <cell r="D2114" t="str">
            <v>هنادي</v>
          </cell>
          <cell r="E2114" t="str">
            <v>أنثى</v>
          </cell>
          <cell r="F2114" t="str">
            <v>دمشق</v>
          </cell>
          <cell r="G2114">
            <v>35164</v>
          </cell>
          <cell r="H2114" t="str">
            <v>الفلسطينية السورية</v>
          </cell>
          <cell r="I2114" t="str">
            <v>الثانية</v>
          </cell>
          <cell r="J2114" t="str">
            <v>أدبي</v>
          </cell>
          <cell r="K2114">
            <v>2014</v>
          </cell>
          <cell r="L2114" t="str">
            <v>ريف دمشق</v>
          </cell>
          <cell r="Q2114" t="str">
            <v/>
          </cell>
          <cell r="R2114" t="str">
            <v>btoul maree</v>
          </cell>
          <cell r="S2114" t="str">
            <v>mhmmad</v>
          </cell>
          <cell r="T2114" t="str">
            <v>hanadi</v>
          </cell>
          <cell r="U2114" t="str">
            <v>damascous</v>
          </cell>
          <cell r="V2114" t="str">
            <v/>
          </cell>
          <cell r="W2114" t="str">
            <v/>
          </cell>
          <cell r="X2114" t="str">
            <v/>
          </cell>
          <cell r="Y2114" t="str">
            <v/>
          </cell>
          <cell r="Z2114" t="str">
            <v/>
          </cell>
          <cell r="AA2114" t="str">
            <v/>
          </cell>
          <cell r="AB2114" t="str">
            <v/>
          </cell>
          <cell r="AC2114" t="str">
            <v/>
          </cell>
        </row>
        <row r="2115">
          <cell r="A2115">
            <v>525778</v>
          </cell>
          <cell r="B2115" t="str">
            <v>بثينه الحمصي</v>
          </cell>
          <cell r="C2115" t="str">
            <v>محمد غازي</v>
          </cell>
          <cell r="D2115" t="str">
            <v>زينب</v>
          </cell>
          <cell r="E2115" t="str">
            <v>أنثى</v>
          </cell>
          <cell r="F2115" t="str">
            <v>درعا</v>
          </cell>
          <cell r="G2115">
            <v>29373</v>
          </cell>
          <cell r="H2115" t="str">
            <v>العربية السورية</v>
          </cell>
          <cell r="I2115" t="str">
            <v>الثانية</v>
          </cell>
          <cell r="J2115" t="str">
            <v>علمي</v>
          </cell>
          <cell r="Q2115" t="str">
            <v/>
          </cell>
          <cell r="R2115" t="str">
            <v>BOTHINA ALHOMSE</v>
          </cell>
          <cell r="S2115" t="str">
            <v>MHD GHAZE</v>
          </cell>
          <cell r="T2115" t="str">
            <v>ZIENAB</v>
          </cell>
          <cell r="U2115" t="str">
            <v>DAMACSUS</v>
          </cell>
          <cell r="V2115" t="str">
            <v/>
          </cell>
          <cell r="W2115" t="str">
            <v/>
          </cell>
          <cell r="X2115" t="str">
            <v/>
          </cell>
          <cell r="Y2115" t="str">
            <v/>
          </cell>
          <cell r="Z2115" t="str">
            <v/>
          </cell>
          <cell r="AA2115" t="str">
            <v/>
          </cell>
          <cell r="AB2115" t="str">
            <v/>
          </cell>
          <cell r="AC2115" t="str">
            <v/>
          </cell>
        </row>
        <row r="2116">
          <cell r="A2116">
            <v>525779</v>
          </cell>
          <cell r="B2116" t="str">
            <v>بثينه درغام</v>
          </cell>
          <cell r="C2116" t="str">
            <v>محمد</v>
          </cell>
          <cell r="D2116" t="str">
            <v>وداد</v>
          </cell>
          <cell r="E2116" t="str">
            <v>أنثى</v>
          </cell>
          <cell r="F2116" t="str">
            <v>دير الصليب</v>
          </cell>
          <cell r="G2116">
            <v>32143</v>
          </cell>
          <cell r="H2116" t="str">
            <v>العربية السورية</v>
          </cell>
          <cell r="I2116" t="str">
            <v>الثانية</v>
          </cell>
          <cell r="J2116" t="str">
            <v>أدبي</v>
          </cell>
          <cell r="K2116" t="str">
            <v/>
          </cell>
          <cell r="Q2116" t="str">
            <v/>
          </cell>
          <cell r="R2116" t="str">
            <v>bothaina dorgham</v>
          </cell>
          <cell r="S2116" t="str">
            <v>mohammad</v>
          </cell>
          <cell r="T2116" t="str">
            <v>wedad</v>
          </cell>
          <cell r="U2116" t="str">
            <v>deir alsaleeb</v>
          </cell>
          <cell r="V2116" t="str">
            <v/>
          </cell>
          <cell r="W2116" t="str">
            <v/>
          </cell>
          <cell r="X2116" t="str">
            <v/>
          </cell>
          <cell r="Y2116" t="str">
            <v/>
          </cell>
          <cell r="Z2116" t="str">
            <v/>
          </cell>
          <cell r="AA2116" t="str">
            <v/>
          </cell>
          <cell r="AB2116" t="str">
            <v>م</v>
          </cell>
          <cell r="AC2116" t="str">
            <v/>
          </cell>
        </row>
        <row r="2117">
          <cell r="A2117">
            <v>525780</v>
          </cell>
          <cell r="B2117" t="str">
            <v>بثينه عجيب</v>
          </cell>
          <cell r="C2117" t="str">
            <v>امين</v>
          </cell>
          <cell r="D2117" t="str">
            <v>نجلا</v>
          </cell>
          <cell r="E2117" t="str">
            <v>أنثى</v>
          </cell>
          <cell r="F2117" t="str">
            <v>دمشق</v>
          </cell>
          <cell r="G2117">
            <v>28491</v>
          </cell>
          <cell r="H2117" t="str">
            <v>العربية السورية</v>
          </cell>
          <cell r="I2117" t="str">
            <v>الثالثة</v>
          </cell>
          <cell r="J2117" t="str">
            <v>أدبي</v>
          </cell>
          <cell r="K2117">
            <v>2000</v>
          </cell>
          <cell r="Q2117" t="str">
            <v/>
          </cell>
          <cell r="R2117" t="str">
            <v>BOTHINA AJEB</v>
          </cell>
          <cell r="S2117" t="str">
            <v>AMIN</v>
          </cell>
          <cell r="T2117" t="str">
            <v>NAJLA</v>
          </cell>
          <cell r="U2117" t="str">
            <v>DAMASCUS</v>
          </cell>
          <cell r="V2117" t="str">
            <v/>
          </cell>
          <cell r="W2117" t="str">
            <v/>
          </cell>
          <cell r="X2117" t="str">
            <v/>
          </cell>
          <cell r="Y2117" t="str">
            <v/>
          </cell>
          <cell r="Z2117" t="str">
            <v/>
          </cell>
          <cell r="AA2117" t="str">
            <v/>
          </cell>
          <cell r="AB2117" t="str">
            <v/>
          </cell>
          <cell r="AC2117" t="str">
            <v/>
          </cell>
        </row>
        <row r="2118">
          <cell r="A2118">
            <v>525781</v>
          </cell>
          <cell r="B2118" t="str">
            <v>بثينه علي</v>
          </cell>
          <cell r="C2118" t="str">
            <v>احمد</v>
          </cell>
          <cell r="D2118" t="str">
            <v>صباح</v>
          </cell>
          <cell r="E2118" t="str">
            <v>أنثى</v>
          </cell>
          <cell r="F2118" t="str">
            <v>دمشق</v>
          </cell>
          <cell r="G2118">
            <v>27983</v>
          </cell>
          <cell r="H2118" t="str">
            <v>الفلسطينية السورية</v>
          </cell>
          <cell r="I2118" t="str">
            <v>الثالثة</v>
          </cell>
          <cell r="J2118" t="str">
            <v>أدبي</v>
          </cell>
          <cell r="K2118">
            <v>1998</v>
          </cell>
          <cell r="L2118" t="str">
            <v>دمشق</v>
          </cell>
          <cell r="Q2118" t="str">
            <v/>
          </cell>
          <cell r="R2118" t="str">
            <v>BOTHINA ALI</v>
          </cell>
          <cell r="S2118" t="str">
            <v>AHMAD</v>
          </cell>
          <cell r="T2118" t="str">
            <v>SABAH</v>
          </cell>
          <cell r="U2118" t="str">
            <v>DAMASCUS</v>
          </cell>
          <cell r="V2118" t="str">
            <v/>
          </cell>
          <cell r="W2118" t="str">
            <v/>
          </cell>
          <cell r="X2118" t="str">
            <v/>
          </cell>
          <cell r="Y2118" t="str">
            <v/>
          </cell>
          <cell r="Z2118" t="str">
            <v/>
          </cell>
          <cell r="AA2118" t="str">
            <v/>
          </cell>
          <cell r="AB2118" t="str">
            <v/>
          </cell>
          <cell r="AC2118" t="str">
            <v/>
          </cell>
        </row>
        <row r="2119">
          <cell r="A2119">
            <v>525788</v>
          </cell>
          <cell r="B2119" t="str">
            <v>بسمه صليبه</v>
          </cell>
          <cell r="C2119" t="str">
            <v>معين</v>
          </cell>
          <cell r="D2119" t="str">
            <v>خلود</v>
          </cell>
          <cell r="E2119" t="str">
            <v>أنثى</v>
          </cell>
          <cell r="F2119" t="str">
            <v>سلحب</v>
          </cell>
          <cell r="G2119" t="str">
            <v>1/1/1997</v>
          </cell>
          <cell r="H2119" t="str">
            <v>العربية السورية</v>
          </cell>
          <cell r="I2119" t="str">
            <v>الثانية</v>
          </cell>
          <cell r="J2119" t="str">
            <v>علمي</v>
          </cell>
          <cell r="K2119" t="str">
            <v>2014</v>
          </cell>
          <cell r="Q2119" t="str">
            <v/>
          </cell>
          <cell r="R2119" t="str">
            <v>BASMA SALIBA</v>
          </cell>
          <cell r="S2119" t="str">
            <v>MOEEN</v>
          </cell>
          <cell r="T2119" t="str">
            <v>KHOLOUD</v>
          </cell>
          <cell r="U2119" t="str">
            <v>HAMA</v>
          </cell>
          <cell r="V2119" t="str">
            <v/>
          </cell>
          <cell r="W2119" t="str">
            <v/>
          </cell>
          <cell r="X2119" t="str">
            <v/>
          </cell>
          <cell r="Y2119" t="str">
            <v/>
          </cell>
          <cell r="Z2119" t="str">
            <v/>
          </cell>
          <cell r="AA2119" t="str">
            <v/>
          </cell>
          <cell r="AB2119" t="str">
            <v/>
          </cell>
          <cell r="AC2119" t="str">
            <v/>
          </cell>
        </row>
        <row r="2120">
          <cell r="A2120">
            <v>525791</v>
          </cell>
          <cell r="B2120" t="str">
            <v>بشرى اللحام</v>
          </cell>
          <cell r="C2120" t="str">
            <v>أسامة</v>
          </cell>
          <cell r="D2120" t="str">
            <v>فاطمه</v>
          </cell>
          <cell r="E2120" t="str">
            <v>أنثى</v>
          </cell>
          <cell r="F2120" t="str">
            <v>حلبون</v>
          </cell>
          <cell r="G2120" t="str">
            <v>5/13/1988</v>
          </cell>
          <cell r="H2120" t="str">
            <v>العربية السورية</v>
          </cell>
          <cell r="I2120" t="str">
            <v>الثانية</v>
          </cell>
          <cell r="J2120" t="str">
            <v>علمي</v>
          </cell>
          <cell r="K2120" t="str">
            <v>2006</v>
          </cell>
          <cell r="Q2120" t="str">
            <v/>
          </cell>
          <cell r="R2120" t="str">
            <v>boushra allaham</v>
          </cell>
          <cell r="S2120" t="str">
            <v>osama</v>
          </cell>
          <cell r="T2120" t="str">
            <v>fatemah</v>
          </cell>
          <cell r="U2120" t="str">
            <v>halboun</v>
          </cell>
          <cell r="V2120" t="str">
            <v/>
          </cell>
          <cell r="W2120" t="str">
            <v/>
          </cell>
          <cell r="X2120" t="str">
            <v/>
          </cell>
          <cell r="Y2120" t="str">
            <v/>
          </cell>
          <cell r="Z2120" t="str">
            <v/>
          </cell>
          <cell r="AA2120" t="str">
            <v/>
          </cell>
          <cell r="AB2120" t="str">
            <v/>
          </cell>
          <cell r="AC2120" t="str">
            <v/>
          </cell>
        </row>
        <row r="2121">
          <cell r="A2121">
            <v>525792</v>
          </cell>
          <cell r="B2121" t="str">
            <v>بشرى جعفر</v>
          </cell>
          <cell r="C2121" t="str">
            <v xml:space="preserve">رجب </v>
          </cell>
          <cell r="D2121" t="str">
            <v>وزيرة</v>
          </cell>
          <cell r="E2121" t="str">
            <v>أنثى</v>
          </cell>
          <cell r="F2121" t="str">
            <v>دمشق</v>
          </cell>
          <cell r="G2121">
            <v>31118</v>
          </cell>
          <cell r="H2121" t="str">
            <v>العربية السورية</v>
          </cell>
          <cell r="I2121" t="str">
            <v>الرابعة</v>
          </cell>
          <cell r="J2121" t="str">
            <v>فنون نسوية</v>
          </cell>
          <cell r="Q2121" t="str">
            <v/>
          </cell>
          <cell r="R2121" t="str">
            <v>Boshra Jafar</v>
          </cell>
          <cell r="S2121" t="str">
            <v>Ragab</v>
          </cell>
          <cell r="T2121" t="str">
            <v>Wazera</v>
          </cell>
          <cell r="U2121" t="str">
            <v>Damascus</v>
          </cell>
          <cell r="V2121" t="str">
            <v/>
          </cell>
          <cell r="W2121" t="str">
            <v/>
          </cell>
          <cell r="X2121" t="str">
            <v/>
          </cell>
          <cell r="Y2121" t="str">
            <v/>
          </cell>
          <cell r="Z2121" t="str">
            <v/>
          </cell>
          <cell r="AA2121" t="str">
            <v/>
          </cell>
          <cell r="AB2121" t="str">
            <v/>
          </cell>
          <cell r="AC2121" t="str">
            <v/>
          </cell>
        </row>
        <row r="2122">
          <cell r="A2122">
            <v>525793</v>
          </cell>
          <cell r="B2122" t="str">
            <v>بشرى محفوض</v>
          </cell>
          <cell r="C2122" t="str">
            <v>زهير</v>
          </cell>
          <cell r="D2122" t="str">
            <v>مديحه</v>
          </cell>
          <cell r="E2122" t="str">
            <v>أنثى</v>
          </cell>
          <cell r="F2122" t="str">
            <v>دمشق</v>
          </cell>
          <cell r="G2122">
            <v>31792</v>
          </cell>
          <cell r="H2122" t="str">
            <v>العربية السورية</v>
          </cell>
          <cell r="I2122" t="str">
            <v>الثانية</v>
          </cell>
          <cell r="J2122" t="str">
            <v>أدبي</v>
          </cell>
          <cell r="K2122">
            <v>2004</v>
          </cell>
          <cell r="Q2122" t="str">
            <v/>
          </cell>
          <cell r="R2122" t="str">
            <v>BOUSHRA MAHFOD</v>
          </cell>
          <cell r="S2122" t="str">
            <v>ZUHIER</v>
          </cell>
          <cell r="T2122" t="str">
            <v>MADEHA</v>
          </cell>
          <cell r="U2122" t="str">
            <v>DAMASCUS</v>
          </cell>
          <cell r="V2122" t="str">
            <v/>
          </cell>
          <cell r="W2122" t="str">
            <v/>
          </cell>
          <cell r="X2122" t="str">
            <v/>
          </cell>
          <cell r="Y2122" t="str">
            <v/>
          </cell>
          <cell r="Z2122" t="str">
            <v/>
          </cell>
          <cell r="AA2122" t="str">
            <v/>
          </cell>
          <cell r="AB2122" t="str">
            <v/>
          </cell>
          <cell r="AC2122" t="str">
            <v/>
          </cell>
        </row>
        <row r="2123">
          <cell r="A2123">
            <v>525795</v>
          </cell>
          <cell r="B2123" t="str">
            <v>بيان شباط</v>
          </cell>
          <cell r="C2123" t="str">
            <v>خالد</v>
          </cell>
          <cell r="D2123" t="str">
            <v>فاطمه</v>
          </cell>
          <cell r="E2123" t="str">
            <v>أنثى</v>
          </cell>
          <cell r="F2123" t="str">
            <v>نمر</v>
          </cell>
          <cell r="G2123">
            <v>36331</v>
          </cell>
          <cell r="H2123" t="str">
            <v>العربية السورية</v>
          </cell>
          <cell r="I2123" t="str">
            <v>الثالثة</v>
          </cell>
          <cell r="J2123" t="str">
            <v>علمي</v>
          </cell>
          <cell r="Q2123" t="str">
            <v/>
          </cell>
          <cell r="R2123" t="str">
            <v>Bayan Shbat</v>
          </cell>
          <cell r="S2123" t="str">
            <v>khaled</v>
          </cell>
          <cell r="T2123" t="str">
            <v>Fatema</v>
          </cell>
          <cell r="U2123" t="str">
            <v>Daraa</v>
          </cell>
          <cell r="V2123" t="str">
            <v/>
          </cell>
          <cell r="W2123" t="str">
            <v/>
          </cell>
          <cell r="X2123" t="str">
            <v/>
          </cell>
          <cell r="Y2123" t="str">
            <v/>
          </cell>
          <cell r="Z2123" t="str">
            <v/>
          </cell>
          <cell r="AA2123" t="str">
            <v/>
          </cell>
          <cell r="AB2123" t="str">
            <v/>
          </cell>
          <cell r="AC2123" t="str">
            <v/>
          </cell>
        </row>
        <row r="2124">
          <cell r="A2124">
            <v>525797</v>
          </cell>
          <cell r="B2124" t="str">
            <v>تقوى المنيف</v>
          </cell>
          <cell r="C2124" t="str">
            <v>حسن</v>
          </cell>
          <cell r="D2124" t="str">
            <v>سميحه</v>
          </cell>
          <cell r="E2124" t="str">
            <v>أنثى</v>
          </cell>
          <cell r="F2124" t="str">
            <v>قرقس</v>
          </cell>
          <cell r="G2124">
            <v>34724</v>
          </cell>
          <cell r="H2124" t="str">
            <v>العربية السورية</v>
          </cell>
          <cell r="I2124" t="str">
            <v>الثانية</v>
          </cell>
          <cell r="J2124" t="str">
            <v>أدبي</v>
          </cell>
          <cell r="L2124" t="str">
            <v>القنيطرة</v>
          </cell>
          <cell r="Q2124" t="str">
            <v/>
          </cell>
          <cell r="R2124" t="str">
            <v>TAKWA ALMNEF</v>
          </cell>
          <cell r="S2124" t="str">
            <v>HASAN</v>
          </cell>
          <cell r="T2124" t="str">
            <v>SAMEHA</v>
          </cell>
          <cell r="U2124" t="str">
            <v>DAMASCUS</v>
          </cell>
          <cell r="V2124" t="str">
            <v/>
          </cell>
          <cell r="W2124" t="str">
            <v/>
          </cell>
          <cell r="X2124" t="str">
            <v/>
          </cell>
          <cell r="Y2124" t="str">
            <v/>
          </cell>
          <cell r="Z2124" t="str">
            <v/>
          </cell>
          <cell r="AA2124" t="str">
            <v/>
          </cell>
          <cell r="AB2124" t="str">
            <v/>
          </cell>
          <cell r="AC2124" t="str">
            <v/>
          </cell>
        </row>
        <row r="2125">
          <cell r="A2125">
            <v>525798</v>
          </cell>
          <cell r="B2125" t="str">
            <v>تهاني التيناوي</v>
          </cell>
          <cell r="C2125" t="str">
            <v>محمد خير</v>
          </cell>
          <cell r="D2125" t="str">
            <v>ايمان</v>
          </cell>
          <cell r="E2125" t="str">
            <v>أنثى</v>
          </cell>
          <cell r="F2125" t="str">
            <v>دمشق</v>
          </cell>
          <cell r="G2125">
            <v>31095</v>
          </cell>
          <cell r="H2125" t="str">
            <v>العربية السورية</v>
          </cell>
          <cell r="I2125" t="str">
            <v>الثالثة</v>
          </cell>
          <cell r="J2125" t="str">
            <v>أدبي</v>
          </cell>
          <cell r="K2125" t="str">
            <v/>
          </cell>
          <cell r="Q2125" t="str">
            <v/>
          </cell>
          <cell r="R2125" t="str">
            <v>Tahani Altinawi</v>
          </cell>
          <cell r="S2125" t="str">
            <v>MHD Khair</v>
          </cell>
          <cell r="T2125" t="str">
            <v>Iman</v>
          </cell>
          <cell r="U2125" t="str">
            <v>Damascus</v>
          </cell>
          <cell r="V2125" t="str">
            <v/>
          </cell>
          <cell r="W2125" t="str">
            <v/>
          </cell>
          <cell r="X2125" t="str">
            <v/>
          </cell>
          <cell r="Y2125" t="str">
            <v/>
          </cell>
          <cell r="Z2125" t="str">
            <v/>
          </cell>
          <cell r="AA2125" t="str">
            <v/>
          </cell>
          <cell r="AB2125" t="str">
            <v/>
          </cell>
          <cell r="AC2125" t="str">
            <v/>
          </cell>
        </row>
        <row r="2126">
          <cell r="A2126">
            <v>525799</v>
          </cell>
          <cell r="B2126" t="str">
            <v>تولين اللبابيدي</v>
          </cell>
          <cell r="C2126" t="str">
            <v>بسام</v>
          </cell>
          <cell r="D2126" t="str">
            <v>رزان</v>
          </cell>
          <cell r="E2126" t="str">
            <v/>
          </cell>
          <cell r="F2126" t="str">
            <v/>
          </cell>
          <cell r="G2126" t="str">
            <v/>
          </cell>
          <cell r="I2126" t="str">
            <v>الاولى</v>
          </cell>
          <cell r="K2126" t="str">
            <v/>
          </cell>
          <cell r="L2126" t="str">
            <v/>
          </cell>
          <cell r="M2126" t="str">
            <v/>
          </cell>
          <cell r="Q2126" t="str">
            <v/>
          </cell>
          <cell r="R2126" t="str">
            <v/>
          </cell>
          <cell r="S2126" t="str">
            <v/>
          </cell>
          <cell r="T2126" t="str">
            <v/>
          </cell>
          <cell r="U2126" t="str">
            <v/>
          </cell>
          <cell r="V2126" t="str">
            <v/>
          </cell>
          <cell r="W2126" t="str">
            <v/>
          </cell>
          <cell r="X2126" t="str">
            <v/>
          </cell>
          <cell r="Y2126" t="str">
            <v/>
          </cell>
          <cell r="Z2126" t="str">
            <v/>
          </cell>
          <cell r="AA2126" t="str">
            <v>م</v>
          </cell>
          <cell r="AB2126" t="str">
            <v>م</v>
          </cell>
          <cell r="AC2126" t="str">
            <v/>
          </cell>
        </row>
        <row r="2127">
          <cell r="A2127">
            <v>525801</v>
          </cell>
          <cell r="B2127" t="str">
            <v>ثروه غانم</v>
          </cell>
          <cell r="C2127" t="str">
            <v>فوزي</v>
          </cell>
          <cell r="D2127" t="str">
            <v>امينه</v>
          </cell>
          <cell r="E2127" t="str">
            <v>أنثى</v>
          </cell>
          <cell r="F2127" t="str">
            <v>مفعله</v>
          </cell>
          <cell r="G2127">
            <v>32648</v>
          </cell>
          <cell r="H2127" t="str">
            <v>العربية السورية</v>
          </cell>
          <cell r="I2127" t="str">
            <v>الثالثة</v>
          </cell>
          <cell r="J2127" t="str">
            <v>أدبي</v>
          </cell>
          <cell r="L2127" t="str">
            <v>السويداء</v>
          </cell>
          <cell r="Q2127" t="str">
            <v/>
          </cell>
          <cell r="R2127" t="str">
            <v>tharwa tharwa</v>
          </cell>
          <cell r="S2127" t="str">
            <v>fozi</v>
          </cell>
          <cell r="T2127" t="str">
            <v>amena</v>
          </cell>
          <cell r="U2127" t="str">
            <v>swaida</v>
          </cell>
          <cell r="V2127" t="str">
            <v/>
          </cell>
          <cell r="W2127" t="str">
            <v/>
          </cell>
          <cell r="X2127" t="str">
            <v/>
          </cell>
          <cell r="Y2127" t="str">
            <v/>
          </cell>
          <cell r="Z2127" t="str">
            <v/>
          </cell>
          <cell r="AA2127" t="str">
            <v/>
          </cell>
          <cell r="AB2127" t="str">
            <v/>
          </cell>
          <cell r="AC2127" t="str">
            <v/>
          </cell>
        </row>
        <row r="2128">
          <cell r="A2128">
            <v>525803</v>
          </cell>
          <cell r="B2128" t="str">
            <v>جميلة زعبوط</v>
          </cell>
          <cell r="C2128" t="str">
            <v>محمود</v>
          </cell>
          <cell r="D2128" t="str">
            <v>عليه</v>
          </cell>
          <cell r="E2128" t="str">
            <v>أنثى</v>
          </cell>
          <cell r="F2128" t="str">
            <v>جباب</v>
          </cell>
          <cell r="G2128">
            <v>33843</v>
          </cell>
          <cell r="H2128" t="str">
            <v>العربية السورية</v>
          </cell>
          <cell r="I2128" t="str">
            <v>الثانية</v>
          </cell>
          <cell r="J2128" t="str">
            <v>أدبي</v>
          </cell>
          <cell r="Q2128" t="str">
            <v/>
          </cell>
          <cell r="R2128" t="str">
            <v>Jamila Zabout</v>
          </cell>
          <cell r="S2128" t="str">
            <v>Mahmood</v>
          </cell>
          <cell r="T2128" t="str">
            <v>Ibtisam</v>
          </cell>
          <cell r="U2128" t="str">
            <v>Daraa</v>
          </cell>
          <cell r="V2128" t="str">
            <v/>
          </cell>
          <cell r="W2128" t="str">
            <v/>
          </cell>
          <cell r="X2128" t="str">
            <v/>
          </cell>
          <cell r="Y2128" t="str">
            <v/>
          </cell>
          <cell r="Z2128" t="str">
            <v/>
          </cell>
          <cell r="AA2128" t="str">
            <v/>
          </cell>
          <cell r="AB2128" t="str">
            <v/>
          </cell>
          <cell r="AC2128" t="str">
            <v/>
          </cell>
        </row>
        <row r="2129">
          <cell r="A2129">
            <v>525804</v>
          </cell>
          <cell r="B2129" t="str">
            <v>جميله القادري</v>
          </cell>
          <cell r="C2129" t="str">
            <v>محمد</v>
          </cell>
          <cell r="D2129" t="str">
            <v>وصال</v>
          </cell>
          <cell r="E2129" t="str">
            <v>أنثى</v>
          </cell>
          <cell r="F2129" t="str">
            <v>قطنا</v>
          </cell>
          <cell r="G2129">
            <v>35266</v>
          </cell>
          <cell r="H2129" t="str">
            <v>العربية السورية</v>
          </cell>
          <cell r="I2129" t="str">
            <v>الثالثة</v>
          </cell>
          <cell r="J2129" t="str">
            <v>أدبي</v>
          </cell>
          <cell r="K2129">
            <v>2014</v>
          </cell>
          <cell r="Q2129" t="str">
            <v/>
          </cell>
          <cell r="R2129" t="str">
            <v>jamyla alkadryy</v>
          </cell>
          <cell r="S2129" t="str">
            <v>mohamad</v>
          </cell>
          <cell r="T2129" t="str">
            <v>wesal</v>
          </cell>
          <cell r="U2129" t="str">
            <v>katana</v>
          </cell>
          <cell r="V2129" t="str">
            <v/>
          </cell>
          <cell r="W2129" t="str">
            <v/>
          </cell>
          <cell r="X2129" t="str">
            <v/>
          </cell>
          <cell r="Y2129" t="str">
            <v/>
          </cell>
          <cell r="Z2129" t="str">
            <v/>
          </cell>
          <cell r="AA2129" t="str">
            <v/>
          </cell>
          <cell r="AB2129" t="str">
            <v/>
          </cell>
          <cell r="AC2129" t="str">
            <v/>
          </cell>
        </row>
        <row r="2130">
          <cell r="A2130">
            <v>525805</v>
          </cell>
          <cell r="B2130" t="str">
            <v>جنان الحميد</v>
          </cell>
          <cell r="C2130" t="str">
            <v>اعبيد</v>
          </cell>
          <cell r="D2130" t="str">
            <v>صبحه</v>
          </cell>
          <cell r="E2130" t="str">
            <v>أنثى</v>
          </cell>
          <cell r="F2130" t="str">
            <v>حريجي</v>
          </cell>
          <cell r="G2130" t="str">
            <v>1/17/1986</v>
          </cell>
          <cell r="H2130" t="str">
            <v>العربية السورية</v>
          </cell>
          <cell r="I2130" t="str">
            <v>الثانية</v>
          </cell>
          <cell r="J2130" t="str">
            <v>أدبي</v>
          </cell>
          <cell r="K2130" t="str">
            <v>2011</v>
          </cell>
          <cell r="L2130" t="str">
            <v>دير الزور</v>
          </cell>
          <cell r="Q2130" t="str">
            <v/>
          </cell>
          <cell r="R2130" t="str">
            <v>JENAN ALHAMED</v>
          </cell>
          <cell r="S2130" t="str">
            <v>ABEED</v>
          </cell>
          <cell r="T2130" t="str">
            <v>SABHA</v>
          </cell>
          <cell r="U2130" t="str">
            <v>DAMASCUS</v>
          </cell>
          <cell r="V2130" t="str">
            <v/>
          </cell>
          <cell r="W2130" t="str">
            <v/>
          </cell>
          <cell r="X2130" t="str">
            <v/>
          </cell>
          <cell r="Y2130" t="str">
            <v/>
          </cell>
          <cell r="Z2130" t="str">
            <v/>
          </cell>
          <cell r="AA2130" t="str">
            <v/>
          </cell>
          <cell r="AB2130" t="str">
            <v/>
          </cell>
          <cell r="AC2130" t="str">
            <v/>
          </cell>
        </row>
        <row r="2131">
          <cell r="A2131">
            <v>525810</v>
          </cell>
          <cell r="B2131" t="str">
            <v>حاجه حمد</v>
          </cell>
          <cell r="C2131" t="str">
            <v>محمد</v>
          </cell>
          <cell r="D2131" t="str">
            <v>نمره</v>
          </cell>
          <cell r="E2131" t="str">
            <v>أنثى</v>
          </cell>
          <cell r="F2131" t="str">
            <v>كسوة</v>
          </cell>
          <cell r="G2131" t="str">
            <v>10/8/1982</v>
          </cell>
          <cell r="H2131" t="str">
            <v>العربية السورية</v>
          </cell>
          <cell r="I2131" t="str">
            <v>الثانية</v>
          </cell>
          <cell r="J2131" t="str">
            <v>أدبي</v>
          </cell>
          <cell r="K2131">
            <v>2013</v>
          </cell>
          <cell r="L2131" t="str">
            <v>القنيطرة</v>
          </cell>
          <cell r="Q2131" t="str">
            <v/>
          </cell>
          <cell r="R2131" t="str">
            <v>HAJE HAMAD</v>
          </cell>
          <cell r="S2131" t="str">
            <v>MOHAMAD</v>
          </cell>
          <cell r="T2131" t="str">
            <v>NAMRA</v>
          </cell>
          <cell r="U2131" t="str">
            <v>KESWA</v>
          </cell>
          <cell r="V2131" t="str">
            <v/>
          </cell>
          <cell r="W2131" t="str">
            <v/>
          </cell>
          <cell r="X2131" t="str">
            <v/>
          </cell>
          <cell r="Y2131" t="str">
            <v/>
          </cell>
          <cell r="Z2131" t="str">
            <v/>
          </cell>
          <cell r="AA2131" t="str">
            <v/>
          </cell>
          <cell r="AB2131" t="str">
            <v/>
          </cell>
          <cell r="AC2131" t="str">
            <v/>
          </cell>
        </row>
        <row r="2132">
          <cell r="A2132">
            <v>525811</v>
          </cell>
          <cell r="B2132" t="str">
            <v>حلا اسماعيل</v>
          </cell>
          <cell r="C2132" t="str">
            <v>فخري</v>
          </cell>
          <cell r="D2132" t="str">
            <v>دارين</v>
          </cell>
          <cell r="E2132" t="str">
            <v>أنثى</v>
          </cell>
          <cell r="F2132" t="str">
            <v>عرقايا</v>
          </cell>
          <cell r="G2132" t="str">
            <v>4/2/1999</v>
          </cell>
          <cell r="H2132" t="str">
            <v>العربية السورية</v>
          </cell>
          <cell r="I2132" t="str">
            <v>الثانية</v>
          </cell>
          <cell r="J2132" t="str">
            <v>علمي</v>
          </cell>
          <cell r="K2132" t="str">
            <v>2018</v>
          </cell>
          <cell r="Q2132" t="str">
            <v/>
          </cell>
          <cell r="R2132" t="str">
            <v>hala esmaeil</v>
          </cell>
          <cell r="S2132" t="str">
            <v>fakhri</v>
          </cell>
          <cell r="T2132" t="str">
            <v>dareen</v>
          </cell>
          <cell r="U2132" t="str">
            <v>erkaia</v>
          </cell>
          <cell r="V2132" t="str">
            <v/>
          </cell>
          <cell r="W2132" t="str">
            <v/>
          </cell>
          <cell r="X2132" t="str">
            <v/>
          </cell>
          <cell r="Y2132" t="str">
            <v/>
          </cell>
          <cell r="Z2132" t="str">
            <v/>
          </cell>
          <cell r="AA2132" t="str">
            <v/>
          </cell>
          <cell r="AB2132" t="str">
            <v/>
          </cell>
          <cell r="AC2132" t="str">
            <v/>
          </cell>
        </row>
        <row r="2133">
          <cell r="A2133">
            <v>525815</v>
          </cell>
          <cell r="B2133" t="str">
            <v>حنان الخطيب</v>
          </cell>
          <cell r="C2133" t="str">
            <v>رأفت</v>
          </cell>
          <cell r="D2133" t="str">
            <v>امل</v>
          </cell>
          <cell r="E2133" t="str">
            <v>أنثى</v>
          </cell>
          <cell r="F2133" t="str">
            <v>دمشق</v>
          </cell>
          <cell r="G2133">
            <v>32278</v>
          </cell>
          <cell r="H2133" t="str">
            <v>الفلسطينية السورية</v>
          </cell>
          <cell r="I2133" t="str">
            <v>الثالثة</v>
          </cell>
          <cell r="J2133" t="str">
            <v>أدبي</v>
          </cell>
          <cell r="K2133">
            <v>2006</v>
          </cell>
          <cell r="L2133" t="str">
            <v>دمشق</v>
          </cell>
          <cell r="Q2133" t="str">
            <v/>
          </cell>
          <cell r="R2133" t="str">
            <v>hanan alkhateeb</v>
          </cell>
          <cell r="S2133" t="str">
            <v>raafat</v>
          </cell>
          <cell r="T2133" t="str">
            <v>amal</v>
          </cell>
          <cell r="U2133" t="str">
            <v>damascus</v>
          </cell>
          <cell r="V2133" t="str">
            <v/>
          </cell>
          <cell r="W2133" t="str">
            <v/>
          </cell>
          <cell r="X2133" t="str">
            <v/>
          </cell>
          <cell r="Y2133" t="str">
            <v/>
          </cell>
          <cell r="Z2133" t="str">
            <v/>
          </cell>
          <cell r="AA2133" t="str">
            <v/>
          </cell>
          <cell r="AB2133" t="str">
            <v/>
          </cell>
          <cell r="AC2133" t="str">
            <v/>
          </cell>
        </row>
        <row r="2134">
          <cell r="A2134">
            <v>525816</v>
          </cell>
          <cell r="B2134" t="str">
            <v>حنان الدكاك</v>
          </cell>
          <cell r="C2134" t="str">
            <v>محمد</v>
          </cell>
          <cell r="D2134" t="str">
            <v>مطيعه</v>
          </cell>
          <cell r="E2134" t="str">
            <v>أنثى</v>
          </cell>
          <cell r="F2134" t="str">
            <v>جيرود</v>
          </cell>
          <cell r="G2134">
            <v>28863</v>
          </cell>
          <cell r="H2134" t="str">
            <v>العربية السورية</v>
          </cell>
          <cell r="I2134" t="str">
            <v>الثالثة</v>
          </cell>
          <cell r="J2134" t="str">
            <v>فنون نسوية</v>
          </cell>
          <cell r="K2134">
            <v>1996</v>
          </cell>
          <cell r="Q2134" t="str">
            <v/>
          </cell>
          <cell r="R2134" t="str">
            <v>HANAN ALDKAK</v>
          </cell>
          <cell r="S2134" t="str">
            <v>MOHAMMAD</v>
          </cell>
          <cell r="T2134" t="str">
            <v>MOTEHA</v>
          </cell>
          <cell r="U2134" t="str">
            <v>DAMASCUS</v>
          </cell>
          <cell r="V2134" t="str">
            <v/>
          </cell>
          <cell r="W2134" t="str">
            <v/>
          </cell>
          <cell r="X2134" t="str">
            <v/>
          </cell>
          <cell r="Y2134" t="str">
            <v/>
          </cell>
          <cell r="Z2134" t="str">
            <v/>
          </cell>
          <cell r="AA2134" t="str">
            <v/>
          </cell>
          <cell r="AB2134" t="str">
            <v/>
          </cell>
          <cell r="AC2134" t="str">
            <v/>
          </cell>
        </row>
        <row r="2135">
          <cell r="A2135">
            <v>525818</v>
          </cell>
          <cell r="B2135" t="str">
            <v>حنان شرف الدين</v>
          </cell>
          <cell r="C2135" t="str">
            <v>محمود</v>
          </cell>
          <cell r="D2135" t="str">
            <v>خديجه</v>
          </cell>
          <cell r="E2135" t="str">
            <v>أنثى</v>
          </cell>
          <cell r="F2135" t="str">
            <v>دوما</v>
          </cell>
          <cell r="G2135" t="str">
            <v>1/2/1994</v>
          </cell>
          <cell r="H2135" t="str">
            <v>العربية السورية</v>
          </cell>
          <cell r="I2135" t="str">
            <v>الثانية</v>
          </cell>
          <cell r="J2135" t="str">
            <v>أدبي</v>
          </cell>
          <cell r="K2135" t="str">
            <v>2014</v>
          </cell>
          <cell r="L2135" t="str">
            <v/>
          </cell>
          <cell r="Q2135" t="str">
            <v/>
          </cell>
          <cell r="R2135" t="str">
            <v>HANAN SHARAF ALDIEN</v>
          </cell>
          <cell r="S2135" t="str">
            <v>MAHMOUD</v>
          </cell>
          <cell r="T2135" t="str">
            <v>KHADIJA</v>
          </cell>
          <cell r="U2135" t="str">
            <v>DAMASCUS</v>
          </cell>
          <cell r="V2135" t="str">
            <v/>
          </cell>
          <cell r="W2135" t="str">
            <v/>
          </cell>
          <cell r="X2135" t="str">
            <v/>
          </cell>
          <cell r="Y2135" t="str">
            <v/>
          </cell>
          <cell r="Z2135" t="str">
            <v/>
          </cell>
          <cell r="AA2135" t="str">
            <v/>
          </cell>
          <cell r="AB2135" t="str">
            <v/>
          </cell>
          <cell r="AC2135" t="str">
            <v/>
          </cell>
        </row>
        <row r="2136">
          <cell r="A2136">
            <v>525819</v>
          </cell>
          <cell r="B2136" t="str">
            <v>حنان عيسى</v>
          </cell>
          <cell r="C2136" t="str">
            <v>عبد المجيد</v>
          </cell>
          <cell r="D2136" t="str">
            <v>نوره</v>
          </cell>
          <cell r="E2136" t="str">
            <v>أنثى</v>
          </cell>
          <cell r="F2136" t="str">
            <v>دمشق</v>
          </cell>
          <cell r="G2136" t="str">
            <v>4/30/1990</v>
          </cell>
          <cell r="H2136" t="str">
            <v>العربية السورية</v>
          </cell>
          <cell r="I2136" t="str">
            <v>الثالثة</v>
          </cell>
          <cell r="J2136" t="str">
            <v>أدبي</v>
          </cell>
          <cell r="K2136" t="str">
            <v>2008</v>
          </cell>
          <cell r="Q2136" t="str">
            <v/>
          </cell>
          <cell r="R2136" t="str">
            <v>hanan iessa</v>
          </cell>
          <cell r="S2136" t="str">
            <v>abd almajed</v>
          </cell>
          <cell r="T2136" t="str">
            <v>noura</v>
          </cell>
          <cell r="U2136" t="str">
            <v>damascous</v>
          </cell>
          <cell r="V2136" t="str">
            <v/>
          </cell>
          <cell r="W2136" t="str">
            <v/>
          </cell>
          <cell r="X2136" t="str">
            <v/>
          </cell>
          <cell r="Y2136" t="str">
            <v/>
          </cell>
          <cell r="Z2136" t="str">
            <v/>
          </cell>
          <cell r="AA2136" t="str">
            <v/>
          </cell>
          <cell r="AB2136" t="str">
            <v/>
          </cell>
          <cell r="AC2136" t="str">
            <v/>
          </cell>
        </row>
        <row r="2137">
          <cell r="A2137">
            <v>525823</v>
          </cell>
          <cell r="B2137" t="str">
            <v>خديجة احمد</v>
          </cell>
          <cell r="C2137" t="str">
            <v>عارف</v>
          </cell>
          <cell r="D2137" t="str">
            <v>فاطمه</v>
          </cell>
          <cell r="E2137" t="str">
            <v>أنثى</v>
          </cell>
          <cell r="F2137" t="str">
            <v>دمشق</v>
          </cell>
          <cell r="G2137">
            <v>32875</v>
          </cell>
          <cell r="H2137" t="str">
            <v>الفلسطينية السورية</v>
          </cell>
          <cell r="I2137" t="str">
            <v>الرابعة</v>
          </cell>
          <cell r="J2137" t="str">
            <v>أدبي</v>
          </cell>
          <cell r="K2137">
            <v>2007</v>
          </cell>
          <cell r="L2137" t="str">
            <v>دمشق</v>
          </cell>
          <cell r="Q2137" t="str">
            <v/>
          </cell>
          <cell r="R2137" t="str">
            <v>Khadigah Ahmad</v>
          </cell>
          <cell r="S2137" t="str">
            <v>Aref</v>
          </cell>
          <cell r="T2137" t="str">
            <v>Fatemeh</v>
          </cell>
          <cell r="U2137" t="str">
            <v>Damascus</v>
          </cell>
          <cell r="V2137" t="str">
            <v/>
          </cell>
          <cell r="W2137" t="str">
            <v/>
          </cell>
          <cell r="X2137" t="str">
            <v/>
          </cell>
          <cell r="Y2137" t="str">
            <v/>
          </cell>
          <cell r="Z2137" t="str">
            <v/>
          </cell>
          <cell r="AA2137" t="str">
            <v/>
          </cell>
          <cell r="AB2137" t="str">
            <v/>
          </cell>
          <cell r="AC2137" t="str">
            <v/>
          </cell>
        </row>
        <row r="2138">
          <cell r="A2138">
            <v>525824</v>
          </cell>
          <cell r="B2138" t="str">
            <v>خلود وهب</v>
          </cell>
          <cell r="C2138" t="str">
            <v>شكيب</v>
          </cell>
          <cell r="D2138" t="str">
            <v>يسيره</v>
          </cell>
          <cell r="E2138" t="str">
            <v>أنثى</v>
          </cell>
          <cell r="F2138" t="str">
            <v>الكويت</v>
          </cell>
          <cell r="G2138">
            <v>29696</v>
          </cell>
          <cell r="H2138" t="str">
            <v>العربية السورية</v>
          </cell>
          <cell r="I2138" t="str">
            <v>الرابعة حديث</v>
          </cell>
          <cell r="J2138" t="str">
            <v>أدبي</v>
          </cell>
          <cell r="L2138" t="str">
            <v>السويداء</v>
          </cell>
          <cell r="Q2138" t="str">
            <v/>
          </cell>
          <cell r="R2138" t="str">
            <v>khoolod whb</v>
          </cell>
          <cell r="S2138" t="str">
            <v>shakib</v>
          </cell>
          <cell r="T2138" t="str">
            <v>yosra</v>
          </cell>
          <cell r="U2138" t="str">
            <v>kweit</v>
          </cell>
          <cell r="V2138" t="str">
            <v/>
          </cell>
          <cell r="W2138" t="str">
            <v/>
          </cell>
          <cell r="X2138" t="str">
            <v/>
          </cell>
          <cell r="Y2138" t="str">
            <v/>
          </cell>
          <cell r="Z2138" t="str">
            <v/>
          </cell>
          <cell r="AA2138" t="str">
            <v/>
          </cell>
          <cell r="AB2138" t="str">
            <v/>
          </cell>
          <cell r="AC2138" t="str">
            <v/>
          </cell>
        </row>
        <row r="2139">
          <cell r="A2139">
            <v>525825</v>
          </cell>
          <cell r="B2139" t="str">
            <v>دارين محسنه</v>
          </cell>
          <cell r="C2139" t="str">
            <v>مصطفى</v>
          </cell>
          <cell r="D2139" t="str">
            <v>صباح</v>
          </cell>
          <cell r="E2139" t="str">
            <v>أنثى</v>
          </cell>
          <cell r="F2139" t="str">
            <v>عين الفيجه</v>
          </cell>
          <cell r="G2139">
            <v>29147</v>
          </cell>
          <cell r="H2139" t="str">
            <v>العربية السورية</v>
          </cell>
          <cell r="I2139" t="str">
            <v>الرابعة حديث</v>
          </cell>
          <cell r="J2139" t="str">
            <v>أدبي</v>
          </cell>
          <cell r="K2139">
            <v>1997</v>
          </cell>
          <cell r="Q2139" t="str">
            <v/>
          </cell>
          <cell r="R2139" t="str">
            <v>Dareen Mahsna</v>
          </cell>
          <cell r="S2139" t="str">
            <v>Moustfa</v>
          </cell>
          <cell r="T2139" t="str">
            <v>Sabah</v>
          </cell>
          <cell r="U2139" t="str">
            <v>Damascus</v>
          </cell>
          <cell r="V2139" t="str">
            <v/>
          </cell>
          <cell r="W2139" t="str">
            <v/>
          </cell>
          <cell r="X2139" t="str">
            <v/>
          </cell>
          <cell r="Y2139" t="str">
            <v/>
          </cell>
          <cell r="Z2139" t="str">
            <v/>
          </cell>
          <cell r="AA2139" t="str">
            <v/>
          </cell>
          <cell r="AB2139" t="str">
            <v/>
          </cell>
          <cell r="AC2139" t="str">
            <v/>
          </cell>
        </row>
        <row r="2140">
          <cell r="A2140">
            <v>525826</v>
          </cell>
          <cell r="B2140" t="str">
            <v>دارين معروف</v>
          </cell>
          <cell r="C2140" t="str">
            <v>محمود</v>
          </cell>
          <cell r="D2140" t="str">
            <v>عزيزه</v>
          </cell>
          <cell r="E2140" t="str">
            <v>أنثى</v>
          </cell>
          <cell r="F2140" t="str">
            <v>دشق</v>
          </cell>
          <cell r="G2140" t="str">
            <v>1/1/1983</v>
          </cell>
          <cell r="H2140" t="str">
            <v>العربية السورية</v>
          </cell>
          <cell r="I2140" t="str">
            <v>الثانية</v>
          </cell>
          <cell r="J2140" t="str">
            <v>أدبي</v>
          </cell>
          <cell r="K2140" t="str">
            <v>2000</v>
          </cell>
          <cell r="L2140" t="str">
            <v/>
          </cell>
          <cell r="Q2140" t="str">
            <v/>
          </cell>
          <cell r="R2140" t="str">
            <v>DARIEN MAROUF</v>
          </cell>
          <cell r="S2140" t="str">
            <v>MAHMOUD</v>
          </cell>
          <cell r="T2140" t="str">
            <v>AZEZA</v>
          </cell>
          <cell r="U2140" t="str">
            <v>DAMASCUS</v>
          </cell>
          <cell r="V2140" t="str">
            <v/>
          </cell>
          <cell r="W2140" t="str">
            <v/>
          </cell>
          <cell r="X2140" t="str">
            <v/>
          </cell>
          <cell r="Y2140" t="str">
            <v/>
          </cell>
          <cell r="Z2140" t="str">
            <v/>
          </cell>
          <cell r="AA2140" t="str">
            <v/>
          </cell>
          <cell r="AB2140" t="str">
            <v/>
          </cell>
          <cell r="AC2140" t="str">
            <v/>
          </cell>
        </row>
        <row r="2141">
          <cell r="A2141">
            <v>525827</v>
          </cell>
          <cell r="B2141" t="str">
            <v>داليا الزهنان</v>
          </cell>
          <cell r="C2141" t="str">
            <v>شحادة</v>
          </cell>
          <cell r="D2141" t="str">
            <v>دلال</v>
          </cell>
          <cell r="E2141" t="str">
            <v>أنثى</v>
          </cell>
          <cell r="F2141" t="str">
            <v xml:space="preserve">الكسوة </v>
          </cell>
          <cell r="G2141">
            <v>31792</v>
          </cell>
          <cell r="H2141" t="str">
            <v>العربية السورية</v>
          </cell>
          <cell r="I2141" t="str">
            <v>الرابعة</v>
          </cell>
          <cell r="J2141" t="str">
            <v>علمي</v>
          </cell>
          <cell r="K2141">
            <v>2004</v>
          </cell>
          <cell r="Q2141" t="str">
            <v/>
          </cell>
          <cell r="R2141" t="str">
            <v>Dalya Alzahnan</v>
          </cell>
          <cell r="S2141" t="str">
            <v>Shahada</v>
          </cell>
          <cell r="T2141" t="str">
            <v>Dalal</v>
          </cell>
          <cell r="U2141" t="str">
            <v>Damascus</v>
          </cell>
          <cell r="V2141" t="str">
            <v/>
          </cell>
          <cell r="W2141" t="str">
            <v/>
          </cell>
          <cell r="X2141" t="str">
            <v/>
          </cell>
          <cell r="Y2141" t="str">
            <v/>
          </cell>
          <cell r="Z2141" t="str">
            <v/>
          </cell>
          <cell r="AA2141" t="str">
            <v/>
          </cell>
          <cell r="AB2141" t="str">
            <v/>
          </cell>
          <cell r="AC2141" t="str">
            <v/>
          </cell>
        </row>
        <row r="2142">
          <cell r="A2142">
            <v>525829</v>
          </cell>
          <cell r="B2142" t="str">
            <v>داليه عدوان</v>
          </cell>
          <cell r="C2142" t="str">
            <v>سلمان</v>
          </cell>
          <cell r="D2142" t="str">
            <v>نوال</v>
          </cell>
          <cell r="E2142" t="str">
            <v/>
          </cell>
          <cell r="F2142" t="str">
            <v/>
          </cell>
          <cell r="G2142" t="str">
            <v/>
          </cell>
          <cell r="I2142" t="str">
            <v>الثانية</v>
          </cell>
          <cell r="K2142" t="str">
            <v/>
          </cell>
          <cell r="L2142" t="str">
            <v/>
          </cell>
          <cell r="M2142" t="str">
            <v/>
          </cell>
          <cell r="Q2142" t="str">
            <v/>
          </cell>
          <cell r="R2142" t="str">
            <v/>
          </cell>
          <cell r="S2142" t="str">
            <v/>
          </cell>
          <cell r="T2142" t="str">
            <v/>
          </cell>
          <cell r="U2142" t="str">
            <v/>
          </cell>
          <cell r="V2142" t="str">
            <v/>
          </cell>
          <cell r="W2142" t="str">
            <v/>
          </cell>
          <cell r="X2142" t="str">
            <v/>
          </cell>
          <cell r="Y2142" t="str">
            <v/>
          </cell>
          <cell r="Z2142" t="str">
            <v/>
          </cell>
          <cell r="AA2142" t="str">
            <v>م</v>
          </cell>
          <cell r="AB2142" t="str">
            <v>م</v>
          </cell>
          <cell r="AC2142" t="str">
            <v/>
          </cell>
        </row>
        <row r="2143">
          <cell r="A2143">
            <v>525834</v>
          </cell>
          <cell r="B2143" t="str">
            <v>دعاء حموده</v>
          </cell>
          <cell r="C2143" t="str">
            <v>ممدوح</v>
          </cell>
          <cell r="D2143" t="str">
            <v>ايمان</v>
          </cell>
          <cell r="E2143" t="str">
            <v>أنثى</v>
          </cell>
          <cell r="F2143" t="str">
            <v>جباب</v>
          </cell>
          <cell r="G2143">
            <v>34335</v>
          </cell>
          <cell r="H2143" t="str">
            <v>العربية السورية</v>
          </cell>
          <cell r="I2143" t="str">
            <v>الثانية</v>
          </cell>
          <cell r="J2143" t="str">
            <v>أدبي</v>
          </cell>
          <cell r="Q2143" t="str">
            <v/>
          </cell>
          <cell r="R2143" t="str">
            <v>DOUAA HAMOUDA</v>
          </cell>
          <cell r="S2143" t="str">
            <v>MAMDOUH</v>
          </cell>
          <cell r="T2143" t="str">
            <v>EMAN</v>
          </cell>
          <cell r="U2143" t="str">
            <v>DARAA</v>
          </cell>
          <cell r="V2143" t="str">
            <v/>
          </cell>
          <cell r="W2143" t="str">
            <v/>
          </cell>
          <cell r="X2143" t="str">
            <v/>
          </cell>
          <cell r="Y2143" t="str">
            <v/>
          </cell>
          <cell r="Z2143" t="str">
            <v/>
          </cell>
          <cell r="AA2143" t="str">
            <v/>
          </cell>
          <cell r="AB2143" t="str">
            <v/>
          </cell>
          <cell r="AC2143" t="str">
            <v/>
          </cell>
        </row>
        <row r="2144">
          <cell r="A2144">
            <v>525835</v>
          </cell>
          <cell r="B2144" t="str">
            <v>دعاء خراط</v>
          </cell>
          <cell r="C2144" t="str">
            <v>محمد عادل</v>
          </cell>
          <cell r="D2144" t="str">
            <v>فاتن</v>
          </cell>
          <cell r="E2144" t="str">
            <v>أنثى</v>
          </cell>
          <cell r="F2144" t="str">
            <v>دمشق</v>
          </cell>
          <cell r="G2144">
            <v>34700</v>
          </cell>
          <cell r="H2144" t="str">
            <v>العربية السورية</v>
          </cell>
          <cell r="I2144" t="str">
            <v>الرابعة</v>
          </cell>
          <cell r="J2144" t="str">
            <v>أدبي</v>
          </cell>
          <cell r="K2144" t="str">
            <v/>
          </cell>
          <cell r="Q2144" t="str">
            <v/>
          </cell>
          <cell r="R2144" t="str">
            <v>DOUAA KHARAT</v>
          </cell>
          <cell r="S2144" t="str">
            <v>MHD ADEL</v>
          </cell>
          <cell r="T2144" t="str">
            <v>FATEN</v>
          </cell>
          <cell r="U2144" t="str">
            <v>DAMASCUS</v>
          </cell>
          <cell r="V2144" t="str">
            <v/>
          </cell>
          <cell r="W2144" t="str">
            <v/>
          </cell>
          <cell r="X2144" t="str">
            <v/>
          </cell>
          <cell r="Y2144" t="str">
            <v/>
          </cell>
          <cell r="Z2144" t="str">
            <v/>
          </cell>
          <cell r="AA2144" t="str">
            <v/>
          </cell>
          <cell r="AB2144" t="str">
            <v/>
          </cell>
          <cell r="AC2144" t="str">
            <v/>
          </cell>
        </row>
        <row r="2145">
          <cell r="A2145">
            <v>525838</v>
          </cell>
          <cell r="B2145" t="str">
            <v>دنيا القزاز</v>
          </cell>
          <cell r="C2145" t="str">
            <v>حسين</v>
          </cell>
          <cell r="D2145" t="str">
            <v>رزان</v>
          </cell>
          <cell r="E2145" t="str">
            <v>أنثى</v>
          </cell>
          <cell r="F2145" t="str">
            <v>دمشق</v>
          </cell>
          <cell r="G2145">
            <v>35457</v>
          </cell>
          <cell r="H2145" t="str">
            <v>العربية السورية</v>
          </cell>
          <cell r="I2145" t="str">
            <v>الثالثة</v>
          </cell>
          <cell r="J2145" t="str">
            <v>علمي</v>
          </cell>
          <cell r="K2145" t="str">
            <v/>
          </cell>
          <cell r="Q2145" t="str">
            <v/>
          </cell>
          <cell r="R2145" t="str">
            <v>Donia Alkazaz</v>
          </cell>
          <cell r="S2145" t="str">
            <v>Houssen</v>
          </cell>
          <cell r="T2145" t="str">
            <v>Razan</v>
          </cell>
          <cell r="U2145" t="str">
            <v>Damascus</v>
          </cell>
          <cell r="V2145" t="str">
            <v/>
          </cell>
          <cell r="W2145" t="str">
            <v/>
          </cell>
          <cell r="X2145" t="str">
            <v/>
          </cell>
          <cell r="Y2145" t="str">
            <v/>
          </cell>
          <cell r="Z2145" t="str">
            <v/>
          </cell>
          <cell r="AA2145" t="str">
            <v/>
          </cell>
          <cell r="AB2145" t="str">
            <v/>
          </cell>
          <cell r="AC2145" t="str">
            <v/>
          </cell>
        </row>
        <row r="2146">
          <cell r="A2146">
            <v>525839</v>
          </cell>
          <cell r="B2146" t="str">
            <v>ديانا الاسعد</v>
          </cell>
          <cell r="C2146" t="str">
            <v>هشام</v>
          </cell>
          <cell r="D2146" t="str">
            <v>منتهى</v>
          </cell>
          <cell r="E2146" t="str">
            <v>أنثى</v>
          </cell>
          <cell r="F2146" t="str">
            <v>جرمانا</v>
          </cell>
          <cell r="G2146" t="str">
            <v>1/10/1998</v>
          </cell>
          <cell r="H2146" t="str">
            <v>العربية السورية</v>
          </cell>
          <cell r="I2146" t="str">
            <v>الثانية</v>
          </cell>
          <cell r="J2146" t="str">
            <v>فنون نسوية</v>
          </cell>
          <cell r="K2146" t="str">
            <v>2016</v>
          </cell>
          <cell r="L2146" t="str">
            <v>السويداء</v>
          </cell>
          <cell r="Q2146" t="str">
            <v/>
          </cell>
          <cell r="R2146" t="str">
            <v>diana alasaed</v>
          </cell>
          <cell r="S2146" t="str">
            <v>hesham</v>
          </cell>
          <cell r="T2146" t="str">
            <v>montaha</v>
          </cell>
          <cell r="U2146" t="str">
            <v>jaramana</v>
          </cell>
          <cell r="V2146" t="str">
            <v/>
          </cell>
          <cell r="W2146" t="str">
            <v/>
          </cell>
          <cell r="X2146" t="str">
            <v/>
          </cell>
          <cell r="Y2146" t="str">
            <v/>
          </cell>
          <cell r="Z2146" t="str">
            <v/>
          </cell>
          <cell r="AA2146" t="str">
            <v/>
          </cell>
          <cell r="AB2146" t="str">
            <v/>
          </cell>
          <cell r="AC2146" t="str">
            <v/>
          </cell>
        </row>
        <row r="2147">
          <cell r="A2147">
            <v>525841</v>
          </cell>
          <cell r="B2147" t="str">
            <v>ديانا الطويل</v>
          </cell>
          <cell r="C2147" t="str">
            <v>انور</v>
          </cell>
          <cell r="D2147" t="str">
            <v>سلوى</v>
          </cell>
          <cell r="E2147" t="str">
            <v>أنثى</v>
          </cell>
          <cell r="F2147" t="str">
            <v>المجدل</v>
          </cell>
          <cell r="G2147">
            <v>36909</v>
          </cell>
          <cell r="H2147" t="str">
            <v>العربية السورية</v>
          </cell>
          <cell r="I2147" t="str">
            <v>الثالثة</v>
          </cell>
          <cell r="J2147" t="str">
            <v>فنون نسوية</v>
          </cell>
          <cell r="L2147" t="str">
            <v>السويداء</v>
          </cell>
          <cell r="Q2147" t="str">
            <v/>
          </cell>
          <cell r="R2147" t="str">
            <v>diana altawil</v>
          </cell>
          <cell r="S2147" t="str">
            <v>anwar</v>
          </cell>
          <cell r="T2147" t="str">
            <v>salwa</v>
          </cell>
          <cell r="U2147" t="str">
            <v>swaida</v>
          </cell>
          <cell r="V2147" t="str">
            <v/>
          </cell>
          <cell r="W2147" t="str">
            <v/>
          </cell>
          <cell r="X2147" t="str">
            <v/>
          </cell>
          <cell r="Y2147" t="str">
            <v/>
          </cell>
          <cell r="Z2147" t="str">
            <v/>
          </cell>
          <cell r="AA2147" t="str">
            <v/>
          </cell>
          <cell r="AB2147" t="str">
            <v/>
          </cell>
          <cell r="AC2147" t="str">
            <v/>
          </cell>
        </row>
        <row r="2148">
          <cell r="A2148">
            <v>525843</v>
          </cell>
          <cell r="B2148" t="str">
            <v>ديما عموره</v>
          </cell>
          <cell r="C2148" t="str">
            <v>زياد</v>
          </cell>
          <cell r="D2148" t="str">
            <v>عفاف</v>
          </cell>
          <cell r="E2148" t="str">
            <v>انثى</v>
          </cell>
          <cell r="F2148" t="str">
            <v xml:space="preserve">دمشق </v>
          </cell>
          <cell r="G2148">
            <v>29295</v>
          </cell>
          <cell r="H2148" t="str">
            <v>العربية السورية</v>
          </cell>
          <cell r="I2148" t="str">
            <v>الرابعة حديث</v>
          </cell>
          <cell r="J2148" t="str">
            <v>علمي</v>
          </cell>
          <cell r="L2148" t="str">
            <v>القنيطرة</v>
          </cell>
        </row>
        <row r="2149">
          <cell r="A2149">
            <v>525844</v>
          </cell>
          <cell r="B2149" t="str">
            <v>ديمه رنجوس</v>
          </cell>
          <cell r="C2149" t="str">
            <v>احمد</v>
          </cell>
          <cell r="D2149" t="str">
            <v>هند</v>
          </cell>
          <cell r="E2149" t="str">
            <v>أنثى</v>
          </cell>
          <cell r="F2149" t="str">
            <v>دمشق</v>
          </cell>
          <cell r="G2149">
            <v>33805</v>
          </cell>
          <cell r="H2149" t="str">
            <v>العربية السورية</v>
          </cell>
          <cell r="I2149" t="str">
            <v>الثالثة</v>
          </cell>
          <cell r="J2149" t="str">
            <v>أدبي</v>
          </cell>
          <cell r="K2149" t="str">
            <v/>
          </cell>
          <cell r="Q2149" t="str">
            <v/>
          </cell>
          <cell r="R2149" t="str">
            <v>DIMA RANJOUS</v>
          </cell>
          <cell r="S2149" t="str">
            <v>AHMAD</v>
          </cell>
          <cell r="T2149" t="str">
            <v>HEND</v>
          </cell>
          <cell r="U2149" t="str">
            <v>DAMASCUS</v>
          </cell>
          <cell r="V2149" t="str">
            <v/>
          </cell>
          <cell r="W2149" t="str">
            <v/>
          </cell>
          <cell r="X2149" t="str">
            <v/>
          </cell>
          <cell r="Y2149" t="str">
            <v/>
          </cell>
          <cell r="Z2149" t="str">
            <v/>
          </cell>
          <cell r="AA2149" t="str">
            <v/>
          </cell>
          <cell r="AB2149" t="str">
            <v/>
          </cell>
          <cell r="AC2149" t="str">
            <v/>
          </cell>
        </row>
        <row r="2150">
          <cell r="A2150">
            <v>525845</v>
          </cell>
          <cell r="B2150" t="str">
            <v>دينا الحكيم</v>
          </cell>
          <cell r="C2150" t="str">
            <v>رزق</v>
          </cell>
          <cell r="D2150" t="str">
            <v>بنيا</v>
          </cell>
          <cell r="E2150" t="str">
            <v>أنثى</v>
          </cell>
          <cell r="F2150" t="str">
            <v>قيصما</v>
          </cell>
          <cell r="G2150">
            <v>31192</v>
          </cell>
          <cell r="H2150" t="str">
            <v>العربية السورية</v>
          </cell>
          <cell r="I2150" t="str">
            <v>الرابعة حديث</v>
          </cell>
          <cell r="J2150" t="str">
            <v>أدبي</v>
          </cell>
          <cell r="L2150" t="str">
            <v>السويداء</v>
          </cell>
          <cell r="Q2150" t="str">
            <v/>
          </cell>
          <cell r="R2150" t="str">
            <v>dina alhakeem</v>
          </cell>
          <cell r="S2150" t="str">
            <v>rizk</v>
          </cell>
          <cell r="T2150" t="str">
            <v>baniaa</v>
          </cell>
          <cell r="U2150" t="str">
            <v>swaida</v>
          </cell>
          <cell r="V2150" t="str">
            <v/>
          </cell>
          <cell r="W2150" t="str">
            <v/>
          </cell>
          <cell r="X2150" t="str">
            <v/>
          </cell>
          <cell r="Y2150" t="str">
            <v/>
          </cell>
          <cell r="Z2150" t="str">
            <v/>
          </cell>
          <cell r="AA2150" t="str">
            <v/>
          </cell>
          <cell r="AB2150" t="str">
            <v/>
          </cell>
          <cell r="AC2150" t="str">
            <v/>
          </cell>
        </row>
        <row r="2151">
          <cell r="A2151">
            <v>525846</v>
          </cell>
          <cell r="B2151" t="str">
            <v>رؤى المسالمه</v>
          </cell>
          <cell r="C2151" t="str">
            <v>عدنان</v>
          </cell>
          <cell r="D2151" t="str">
            <v>اصلاح</v>
          </cell>
          <cell r="E2151" t="str">
            <v>أنثى</v>
          </cell>
          <cell r="F2151" t="str">
            <v>المهد</v>
          </cell>
          <cell r="G2151">
            <v>33447</v>
          </cell>
          <cell r="H2151" t="str">
            <v>العربية السورية</v>
          </cell>
          <cell r="I2151" t="str">
            <v>الثانية</v>
          </cell>
          <cell r="J2151" t="str">
            <v>أدبي</v>
          </cell>
          <cell r="Q2151" t="str">
            <v/>
          </cell>
          <cell r="R2151" t="str">
            <v>Rouaa AlMasalma</v>
          </cell>
          <cell r="S2151" t="str">
            <v>Adnan</v>
          </cell>
          <cell r="T2151" t="str">
            <v>Eslah</v>
          </cell>
          <cell r="U2151" t="str">
            <v>Al Mahd</v>
          </cell>
          <cell r="V2151" t="str">
            <v/>
          </cell>
          <cell r="W2151" t="str">
            <v/>
          </cell>
          <cell r="X2151" t="str">
            <v/>
          </cell>
          <cell r="Y2151" t="str">
            <v/>
          </cell>
          <cell r="Z2151" t="str">
            <v/>
          </cell>
          <cell r="AA2151" t="str">
            <v/>
          </cell>
          <cell r="AB2151" t="str">
            <v/>
          </cell>
          <cell r="AC2151" t="str">
            <v/>
          </cell>
        </row>
        <row r="2152">
          <cell r="A2152">
            <v>525847</v>
          </cell>
          <cell r="B2152" t="str">
            <v>رؤى اليونس</v>
          </cell>
          <cell r="C2152" t="str">
            <v>محمد</v>
          </cell>
          <cell r="D2152" t="str">
            <v>حنان</v>
          </cell>
          <cell r="E2152" t="str">
            <v>أنثى</v>
          </cell>
          <cell r="F2152" t="str">
            <v>حماه</v>
          </cell>
          <cell r="G2152">
            <v>36161</v>
          </cell>
          <cell r="H2152" t="str">
            <v>العربية السورية</v>
          </cell>
          <cell r="I2152" t="str">
            <v>الثانية</v>
          </cell>
          <cell r="J2152" t="str">
            <v>أدبي</v>
          </cell>
          <cell r="Q2152" t="str">
            <v/>
          </cell>
          <cell r="R2152" t="str">
            <v>ROUA ALYOUNIS</v>
          </cell>
          <cell r="S2152" t="str">
            <v>MOHAMMED</v>
          </cell>
          <cell r="T2152" t="str">
            <v>HANAN</v>
          </cell>
          <cell r="U2152" t="str">
            <v>HAMA</v>
          </cell>
          <cell r="V2152" t="str">
            <v/>
          </cell>
          <cell r="W2152" t="str">
            <v/>
          </cell>
          <cell r="X2152" t="str">
            <v/>
          </cell>
          <cell r="Y2152" t="str">
            <v/>
          </cell>
          <cell r="Z2152" t="str">
            <v/>
          </cell>
          <cell r="AA2152" t="str">
            <v/>
          </cell>
          <cell r="AB2152" t="str">
            <v/>
          </cell>
          <cell r="AC2152" t="str">
            <v/>
          </cell>
        </row>
        <row r="2153">
          <cell r="A2153">
            <v>525850</v>
          </cell>
          <cell r="B2153" t="str">
            <v>راما الدرويش</v>
          </cell>
          <cell r="C2153" t="str">
            <v>مجاهد</v>
          </cell>
          <cell r="D2153" t="str">
            <v>هناء</v>
          </cell>
          <cell r="E2153" t="str">
            <v>أنثى</v>
          </cell>
          <cell r="F2153" t="str">
            <v>دمشق</v>
          </cell>
          <cell r="G2153">
            <v>36180</v>
          </cell>
          <cell r="H2153" t="str">
            <v>العربية السورية</v>
          </cell>
          <cell r="I2153" t="str">
            <v>الثالثة</v>
          </cell>
          <cell r="J2153" t="str">
            <v>أدبي</v>
          </cell>
          <cell r="K2153" t="str">
            <v/>
          </cell>
          <cell r="Q2153" t="str">
            <v/>
          </cell>
          <cell r="R2153" t="str">
            <v>rama  aldarwish</v>
          </cell>
          <cell r="S2153" t="str">
            <v>mojahed</v>
          </cell>
          <cell r="T2153" t="str">
            <v>hanaa</v>
          </cell>
          <cell r="U2153" t="str">
            <v>damascoys</v>
          </cell>
          <cell r="V2153" t="str">
            <v/>
          </cell>
          <cell r="W2153" t="str">
            <v/>
          </cell>
          <cell r="X2153" t="str">
            <v/>
          </cell>
          <cell r="Y2153" t="str">
            <v/>
          </cell>
          <cell r="Z2153" t="str">
            <v/>
          </cell>
          <cell r="AA2153" t="str">
            <v/>
          </cell>
          <cell r="AB2153" t="str">
            <v/>
          </cell>
          <cell r="AC2153" t="str">
            <v/>
          </cell>
        </row>
        <row r="2154">
          <cell r="A2154">
            <v>525851</v>
          </cell>
          <cell r="B2154" t="str">
            <v>راما بطحيش</v>
          </cell>
          <cell r="C2154" t="str">
            <v>يوسف</v>
          </cell>
          <cell r="D2154" t="str">
            <v>روضه</v>
          </cell>
          <cell r="E2154" t="str">
            <v>أنثى</v>
          </cell>
          <cell r="F2154" t="str">
            <v>دمشق</v>
          </cell>
          <cell r="G2154">
            <v>36025</v>
          </cell>
          <cell r="H2154" t="str">
            <v>العربية السورية</v>
          </cell>
          <cell r="I2154" t="str">
            <v>الثالثة</v>
          </cell>
          <cell r="J2154" t="str">
            <v>فنون نسوية</v>
          </cell>
          <cell r="Q2154" t="str">
            <v/>
          </cell>
          <cell r="R2154" t="str">
            <v>RAMA ATHEESH</v>
          </cell>
          <cell r="S2154" t="str">
            <v>YOUSSEF</v>
          </cell>
          <cell r="T2154" t="str">
            <v>RAWDA</v>
          </cell>
          <cell r="U2154" t="str">
            <v>DAMASCUS</v>
          </cell>
          <cell r="V2154" t="str">
            <v/>
          </cell>
          <cell r="W2154" t="str">
            <v/>
          </cell>
          <cell r="X2154" t="str">
            <v/>
          </cell>
          <cell r="Y2154" t="str">
            <v/>
          </cell>
          <cell r="Z2154" t="str">
            <v/>
          </cell>
          <cell r="AA2154" t="str">
            <v/>
          </cell>
          <cell r="AB2154" t="str">
            <v/>
          </cell>
          <cell r="AC2154" t="str">
            <v/>
          </cell>
        </row>
        <row r="2155">
          <cell r="A2155">
            <v>525852</v>
          </cell>
          <cell r="B2155" t="str">
            <v>راما خضره</v>
          </cell>
          <cell r="C2155" t="str">
            <v>ناجح</v>
          </cell>
          <cell r="D2155" t="str">
            <v>ندوه</v>
          </cell>
          <cell r="E2155" t="str">
            <v>أنثى</v>
          </cell>
          <cell r="F2155" t="str">
            <v>نبع الطيب</v>
          </cell>
          <cell r="G2155">
            <v>33074</v>
          </cell>
          <cell r="H2155" t="str">
            <v>العربية السورية</v>
          </cell>
          <cell r="I2155" t="str">
            <v>الثالثة</v>
          </cell>
          <cell r="J2155" t="str">
            <v>أدبي</v>
          </cell>
          <cell r="K2155" t="str">
            <v/>
          </cell>
          <cell r="Q2155" t="str">
            <v/>
          </cell>
          <cell r="R2155" t="str">
            <v>rama  khadra</v>
          </cell>
          <cell r="S2155" t="str">
            <v>nageh</v>
          </cell>
          <cell r="T2155" t="str">
            <v>nadwa</v>
          </cell>
          <cell r="U2155" t="str">
            <v>damascus</v>
          </cell>
          <cell r="V2155" t="str">
            <v/>
          </cell>
          <cell r="W2155" t="str">
            <v/>
          </cell>
          <cell r="X2155" t="str">
            <v/>
          </cell>
          <cell r="Y2155" t="str">
            <v/>
          </cell>
          <cell r="Z2155" t="str">
            <v/>
          </cell>
          <cell r="AA2155" t="str">
            <v/>
          </cell>
          <cell r="AB2155" t="str">
            <v/>
          </cell>
          <cell r="AC2155" t="str">
            <v/>
          </cell>
        </row>
        <row r="2156">
          <cell r="A2156">
            <v>525853</v>
          </cell>
          <cell r="B2156" t="str">
            <v>راما رزق</v>
          </cell>
          <cell r="C2156" t="str">
            <v>حسين</v>
          </cell>
          <cell r="D2156" t="str">
            <v>حنان</v>
          </cell>
          <cell r="E2156" t="str">
            <v>أنثى</v>
          </cell>
          <cell r="F2156" t="str">
            <v>النبك</v>
          </cell>
          <cell r="G2156" t="str">
            <v>6/10/1986</v>
          </cell>
          <cell r="H2156" t="str">
            <v>العربية السورية</v>
          </cell>
          <cell r="I2156" t="str">
            <v>الثانية</v>
          </cell>
          <cell r="J2156" t="str">
            <v>علمي</v>
          </cell>
          <cell r="K2156" t="str">
            <v>2003</v>
          </cell>
          <cell r="Q2156" t="str">
            <v/>
          </cell>
          <cell r="R2156" t="str">
            <v>RAMA REEZEK</v>
          </cell>
          <cell r="S2156" t="str">
            <v>HUSSAIN</v>
          </cell>
          <cell r="T2156" t="str">
            <v>HANAN</v>
          </cell>
          <cell r="U2156" t="str">
            <v>DAMASCUAS</v>
          </cell>
          <cell r="V2156" t="str">
            <v/>
          </cell>
          <cell r="W2156" t="str">
            <v/>
          </cell>
          <cell r="X2156" t="str">
            <v/>
          </cell>
          <cell r="Y2156" t="str">
            <v/>
          </cell>
          <cell r="Z2156" t="str">
            <v/>
          </cell>
          <cell r="AA2156" t="str">
            <v/>
          </cell>
          <cell r="AB2156" t="str">
            <v/>
          </cell>
          <cell r="AC2156" t="str">
            <v/>
          </cell>
        </row>
        <row r="2157">
          <cell r="A2157">
            <v>525854</v>
          </cell>
          <cell r="B2157" t="str">
            <v>راما طنطه</v>
          </cell>
          <cell r="C2157" t="str">
            <v>بشار</v>
          </cell>
          <cell r="D2157" t="str">
            <v>حنان</v>
          </cell>
          <cell r="E2157" t="str">
            <v/>
          </cell>
          <cell r="F2157" t="str">
            <v/>
          </cell>
          <cell r="G2157" t="str">
            <v/>
          </cell>
          <cell r="I2157" t="str">
            <v>الاولى</v>
          </cell>
          <cell r="K2157" t="str">
            <v/>
          </cell>
          <cell r="L2157" t="str">
            <v/>
          </cell>
          <cell r="M2157" t="str">
            <v/>
          </cell>
          <cell r="Q2157" t="str">
            <v/>
          </cell>
          <cell r="R2157" t="str">
            <v/>
          </cell>
          <cell r="S2157" t="str">
            <v/>
          </cell>
          <cell r="T2157" t="str">
            <v/>
          </cell>
          <cell r="U2157" t="str">
            <v/>
          </cell>
          <cell r="V2157" t="str">
            <v/>
          </cell>
          <cell r="W2157" t="str">
            <v/>
          </cell>
          <cell r="X2157" t="str">
            <v/>
          </cell>
          <cell r="Y2157" t="str">
            <v/>
          </cell>
          <cell r="Z2157" t="str">
            <v/>
          </cell>
          <cell r="AA2157" t="str">
            <v/>
          </cell>
          <cell r="AB2157" t="str">
            <v/>
          </cell>
          <cell r="AC2157" t="str">
            <v/>
          </cell>
        </row>
        <row r="2158">
          <cell r="A2158">
            <v>525855</v>
          </cell>
          <cell r="B2158" t="str">
            <v>راما عبد الغني</v>
          </cell>
          <cell r="C2158" t="str">
            <v>ميسر</v>
          </cell>
          <cell r="D2158" t="str">
            <v>ربا</v>
          </cell>
          <cell r="E2158" t="str">
            <v>أنثى</v>
          </cell>
          <cell r="F2158" t="str">
            <v>قطيفه</v>
          </cell>
          <cell r="G2158">
            <v>36778</v>
          </cell>
          <cell r="H2158" t="str">
            <v>العربية السورية</v>
          </cell>
          <cell r="I2158" t="str">
            <v>الثالثة</v>
          </cell>
          <cell r="J2158" t="str">
            <v>أدبي</v>
          </cell>
          <cell r="K2158">
            <v>2018</v>
          </cell>
          <cell r="Q2158" t="str">
            <v/>
          </cell>
          <cell r="R2158" t="str">
            <v>RAMA ABDALGHANI</v>
          </cell>
          <cell r="S2158" t="str">
            <v>MYASSAR</v>
          </cell>
          <cell r="T2158" t="str">
            <v>ROBA</v>
          </cell>
          <cell r="U2158" t="str">
            <v>DAMAS SUBURB</v>
          </cell>
          <cell r="V2158" t="str">
            <v/>
          </cell>
          <cell r="W2158" t="str">
            <v/>
          </cell>
          <cell r="X2158" t="str">
            <v/>
          </cell>
          <cell r="Y2158" t="str">
            <v/>
          </cell>
          <cell r="Z2158" t="str">
            <v/>
          </cell>
          <cell r="AA2158" t="str">
            <v/>
          </cell>
          <cell r="AB2158" t="str">
            <v/>
          </cell>
          <cell r="AC2158" t="str">
            <v/>
          </cell>
        </row>
        <row r="2159">
          <cell r="A2159">
            <v>525857</v>
          </cell>
          <cell r="B2159" t="str">
            <v>راما كركه</v>
          </cell>
          <cell r="C2159" t="str">
            <v>محمد منذر</v>
          </cell>
          <cell r="D2159" t="str">
            <v>ريما</v>
          </cell>
          <cell r="E2159" t="str">
            <v>أنثى</v>
          </cell>
          <cell r="F2159" t="str">
            <v>دمشق</v>
          </cell>
          <cell r="G2159">
            <v>34704</v>
          </cell>
          <cell r="H2159" t="str">
            <v>العربية السورية</v>
          </cell>
          <cell r="I2159" t="str">
            <v>الثالثة</v>
          </cell>
          <cell r="J2159" t="str">
            <v>أدبي</v>
          </cell>
          <cell r="Q2159" t="str">
            <v/>
          </cell>
          <cell r="R2159" t="str">
            <v>RAMA KARKHA</v>
          </cell>
          <cell r="S2159" t="str">
            <v>MHD MOUNZER</v>
          </cell>
          <cell r="T2159" t="str">
            <v>REMA</v>
          </cell>
          <cell r="U2159" t="str">
            <v>DAMASCUS</v>
          </cell>
          <cell r="V2159" t="str">
            <v/>
          </cell>
          <cell r="W2159" t="str">
            <v/>
          </cell>
          <cell r="X2159" t="str">
            <v/>
          </cell>
          <cell r="Y2159" t="str">
            <v/>
          </cell>
          <cell r="Z2159" t="str">
            <v/>
          </cell>
          <cell r="AA2159" t="str">
            <v/>
          </cell>
          <cell r="AB2159" t="str">
            <v/>
          </cell>
          <cell r="AC2159" t="str">
            <v/>
          </cell>
        </row>
        <row r="2160">
          <cell r="A2160">
            <v>525858</v>
          </cell>
          <cell r="B2160" t="str">
            <v>راما وينس</v>
          </cell>
          <cell r="C2160" t="str">
            <v>زهير</v>
          </cell>
          <cell r="D2160" t="str">
            <v>جمانه</v>
          </cell>
          <cell r="E2160" t="str">
            <v>أنثى</v>
          </cell>
          <cell r="F2160" t="str">
            <v>سلحب</v>
          </cell>
          <cell r="G2160">
            <v>33647</v>
          </cell>
          <cell r="H2160" t="str">
            <v>العربية السورية</v>
          </cell>
          <cell r="I2160" t="str">
            <v>الرابعة</v>
          </cell>
          <cell r="J2160" t="str">
            <v>علمي</v>
          </cell>
          <cell r="K2160">
            <v>2007</v>
          </cell>
          <cell r="Q2160" t="str">
            <v/>
          </cell>
          <cell r="R2160" t="str">
            <v>rama wena</v>
          </cell>
          <cell r="S2160" t="str">
            <v>zohair</v>
          </cell>
          <cell r="T2160" t="str">
            <v>jomana</v>
          </cell>
          <cell r="U2160" t="str">
            <v>salhsab</v>
          </cell>
          <cell r="V2160" t="str">
            <v/>
          </cell>
          <cell r="W2160" t="str">
            <v/>
          </cell>
          <cell r="X2160" t="str">
            <v/>
          </cell>
          <cell r="Y2160" t="str">
            <v/>
          </cell>
          <cell r="Z2160" t="str">
            <v/>
          </cell>
          <cell r="AA2160" t="str">
            <v/>
          </cell>
          <cell r="AB2160" t="str">
            <v/>
          </cell>
          <cell r="AC2160" t="str">
            <v/>
          </cell>
        </row>
        <row r="2161">
          <cell r="A2161">
            <v>525859</v>
          </cell>
          <cell r="B2161" t="str">
            <v>راما يحيى</v>
          </cell>
          <cell r="C2161" t="str">
            <v>عادل</v>
          </cell>
          <cell r="D2161" t="str">
            <v>شهده</v>
          </cell>
          <cell r="E2161" t="str">
            <v>أنثى</v>
          </cell>
          <cell r="F2161" t="str">
            <v>دمشق</v>
          </cell>
          <cell r="G2161" t="str">
            <v>1/28/1998</v>
          </cell>
          <cell r="H2161" t="str">
            <v>العربية السورية</v>
          </cell>
          <cell r="I2161" t="str">
            <v>الثانية</v>
          </cell>
          <cell r="J2161" t="str">
            <v>أدبي</v>
          </cell>
          <cell r="K2161" t="str">
            <v>2017</v>
          </cell>
          <cell r="L2161" t="str">
            <v/>
          </cell>
          <cell r="Q2161" t="str">
            <v/>
          </cell>
          <cell r="R2161" t="str">
            <v>RAMA YEHEA</v>
          </cell>
          <cell r="S2161" t="str">
            <v>ADEL</v>
          </cell>
          <cell r="T2161" t="str">
            <v>SHAHDA</v>
          </cell>
          <cell r="U2161" t="str">
            <v>DAMASCUS</v>
          </cell>
          <cell r="V2161" t="str">
            <v/>
          </cell>
          <cell r="W2161" t="str">
            <v/>
          </cell>
          <cell r="X2161" t="str">
            <v/>
          </cell>
          <cell r="Y2161" t="str">
            <v/>
          </cell>
          <cell r="Z2161" t="str">
            <v/>
          </cell>
          <cell r="AA2161" t="str">
            <v/>
          </cell>
          <cell r="AB2161" t="str">
            <v/>
          </cell>
          <cell r="AC2161" t="str">
            <v/>
          </cell>
        </row>
        <row r="2162">
          <cell r="A2162">
            <v>525860</v>
          </cell>
          <cell r="B2162" t="str">
            <v>راميا الحلبي</v>
          </cell>
          <cell r="C2162" t="str">
            <v>اكرم</v>
          </cell>
          <cell r="D2162" t="str">
            <v>جيدا</v>
          </cell>
          <cell r="E2162" t="str">
            <v>أنثى</v>
          </cell>
          <cell r="F2162" t="str">
            <v>لاهثة</v>
          </cell>
          <cell r="G2162" t="str">
            <v>5/1/1983</v>
          </cell>
          <cell r="H2162" t="str">
            <v>العربية السورية</v>
          </cell>
          <cell r="I2162" t="str">
            <v>الاولى</v>
          </cell>
          <cell r="J2162" t="str">
            <v>أدبي</v>
          </cell>
          <cell r="L2162" t="str">
            <v>السويداء</v>
          </cell>
          <cell r="Q2162" t="str">
            <v/>
          </cell>
          <cell r="R2162" t="str">
            <v>RAMEY ALHALABE</v>
          </cell>
          <cell r="S2162" t="str">
            <v>AKRAM</v>
          </cell>
          <cell r="T2162" t="str">
            <v>GEDA</v>
          </cell>
          <cell r="U2162" t="str">
            <v>SWAIDA</v>
          </cell>
          <cell r="V2162" t="str">
            <v/>
          </cell>
          <cell r="W2162" t="str">
            <v/>
          </cell>
          <cell r="X2162" t="str">
            <v/>
          </cell>
          <cell r="Y2162" t="str">
            <v/>
          </cell>
          <cell r="Z2162" t="str">
            <v/>
          </cell>
          <cell r="AA2162" t="str">
            <v/>
          </cell>
          <cell r="AB2162" t="str">
            <v>م</v>
          </cell>
          <cell r="AC2162" t="str">
            <v/>
          </cell>
        </row>
        <row r="2163">
          <cell r="A2163">
            <v>525861</v>
          </cell>
          <cell r="B2163" t="str">
            <v>راميا كاظم</v>
          </cell>
          <cell r="C2163" t="str">
            <v>فيصل</v>
          </cell>
          <cell r="D2163" t="str">
            <v>زينب</v>
          </cell>
          <cell r="E2163" t="str">
            <v>أنثى</v>
          </cell>
          <cell r="F2163" t="str">
            <v>سلميه</v>
          </cell>
          <cell r="G2163">
            <v>33392</v>
          </cell>
          <cell r="H2163" t="str">
            <v>العربية السورية</v>
          </cell>
          <cell r="I2163" t="str">
            <v>الثالثة</v>
          </cell>
          <cell r="J2163" t="str">
            <v>أدبي</v>
          </cell>
          <cell r="Q2163" t="str">
            <v/>
          </cell>
          <cell r="R2163" t="str">
            <v>ramia kazam</v>
          </cell>
          <cell r="S2163" t="str">
            <v>fawsal</v>
          </cell>
          <cell r="T2163" t="str">
            <v>zainab</v>
          </cell>
          <cell r="U2163" t="str">
            <v>salamia</v>
          </cell>
          <cell r="V2163" t="str">
            <v/>
          </cell>
          <cell r="W2163" t="str">
            <v/>
          </cell>
          <cell r="X2163" t="str">
            <v/>
          </cell>
          <cell r="Y2163" t="str">
            <v/>
          </cell>
          <cell r="Z2163" t="str">
            <v/>
          </cell>
          <cell r="AA2163" t="str">
            <v/>
          </cell>
          <cell r="AB2163" t="str">
            <v/>
          </cell>
          <cell r="AC2163" t="str">
            <v/>
          </cell>
        </row>
        <row r="2164">
          <cell r="A2164">
            <v>525864</v>
          </cell>
          <cell r="B2164" t="str">
            <v>راوية الموعد</v>
          </cell>
          <cell r="C2164" t="str">
            <v>صبحي</v>
          </cell>
          <cell r="D2164" t="str">
            <v>نجاح</v>
          </cell>
          <cell r="E2164" t="str">
            <v>أنثى</v>
          </cell>
          <cell r="F2164" t="str">
            <v>دمشق</v>
          </cell>
          <cell r="G2164">
            <v>34590</v>
          </cell>
          <cell r="H2164" t="str">
            <v>الفلسطينية السورية</v>
          </cell>
          <cell r="I2164" t="str">
            <v>الثانية</v>
          </cell>
          <cell r="J2164" t="str">
            <v>علمي</v>
          </cell>
          <cell r="K2164">
            <v>2013</v>
          </cell>
          <cell r="L2164" t="str">
            <v>ريف دمشق</v>
          </cell>
          <cell r="Q2164" t="str">
            <v/>
          </cell>
          <cell r="R2164" t="str">
            <v>RAWEA ALMOED</v>
          </cell>
          <cell r="S2164" t="str">
            <v>SUBHIE</v>
          </cell>
          <cell r="T2164" t="str">
            <v>NAJAH</v>
          </cell>
          <cell r="U2164" t="str">
            <v>DAMASCUS</v>
          </cell>
          <cell r="V2164" t="str">
            <v/>
          </cell>
          <cell r="W2164" t="str">
            <v/>
          </cell>
          <cell r="X2164" t="str">
            <v/>
          </cell>
          <cell r="Y2164" t="str">
            <v/>
          </cell>
          <cell r="Z2164" t="str">
            <v/>
          </cell>
          <cell r="AA2164" t="str">
            <v/>
          </cell>
          <cell r="AB2164" t="str">
            <v/>
          </cell>
          <cell r="AC2164" t="str">
            <v/>
          </cell>
        </row>
        <row r="2165">
          <cell r="A2165">
            <v>525866</v>
          </cell>
          <cell r="B2165" t="str">
            <v>ربا المصطفى</v>
          </cell>
          <cell r="C2165" t="str">
            <v>ابراهيم</v>
          </cell>
          <cell r="D2165" t="str">
            <v>وضحه</v>
          </cell>
          <cell r="E2165" t="str">
            <v>أنثى</v>
          </cell>
          <cell r="F2165" t="str">
            <v xml:space="preserve">بطيحة النازحين </v>
          </cell>
          <cell r="G2165">
            <v>32145</v>
          </cell>
          <cell r="H2165" t="str">
            <v>العربية السورية</v>
          </cell>
          <cell r="I2165" t="str">
            <v>الثالثة</v>
          </cell>
          <cell r="J2165" t="str">
            <v>أدبي</v>
          </cell>
          <cell r="L2165" t="str">
            <v>القنيطرة</v>
          </cell>
          <cell r="Q2165" t="str">
            <v/>
          </cell>
          <cell r="R2165" t="str">
            <v>ruba almustafa</v>
          </cell>
          <cell r="S2165" t="str">
            <v>ebrahim</v>
          </cell>
          <cell r="T2165" t="str">
            <v>wadha</v>
          </cell>
          <cell r="U2165" t="str">
            <v>damascoc</v>
          </cell>
          <cell r="V2165" t="str">
            <v/>
          </cell>
          <cell r="W2165" t="str">
            <v/>
          </cell>
          <cell r="X2165" t="str">
            <v/>
          </cell>
          <cell r="Y2165" t="str">
            <v/>
          </cell>
          <cell r="Z2165" t="str">
            <v/>
          </cell>
          <cell r="AA2165" t="str">
            <v/>
          </cell>
          <cell r="AB2165" t="str">
            <v/>
          </cell>
          <cell r="AC2165" t="str">
            <v/>
          </cell>
        </row>
        <row r="2166">
          <cell r="A2166">
            <v>525868</v>
          </cell>
          <cell r="B2166" t="str">
            <v>ربا كنعان</v>
          </cell>
          <cell r="C2166" t="str">
            <v>احمد</v>
          </cell>
          <cell r="D2166" t="str">
            <v>صبحه</v>
          </cell>
          <cell r="E2166" t="str">
            <v>أنثى</v>
          </cell>
          <cell r="F2166" t="str">
            <v>دمشق</v>
          </cell>
          <cell r="G2166">
            <v>35065</v>
          </cell>
          <cell r="H2166" t="str">
            <v>العربية السورية</v>
          </cell>
          <cell r="I2166" t="str">
            <v>الرابعة حديث</v>
          </cell>
          <cell r="J2166" t="str">
            <v>علمي</v>
          </cell>
          <cell r="L2166" t="str">
            <v>القنيطرة</v>
          </cell>
          <cell r="Q2166" t="str">
            <v/>
          </cell>
          <cell r="R2166" t="str">
            <v>RUBA KANAN</v>
          </cell>
          <cell r="S2166" t="str">
            <v>AHMAD</v>
          </cell>
          <cell r="T2166" t="str">
            <v>SABHA</v>
          </cell>
          <cell r="U2166" t="str">
            <v>DAMASCUS</v>
          </cell>
          <cell r="V2166" t="str">
            <v/>
          </cell>
          <cell r="W2166" t="str">
            <v/>
          </cell>
          <cell r="X2166" t="str">
            <v/>
          </cell>
          <cell r="Y2166" t="str">
            <v/>
          </cell>
          <cell r="Z2166" t="str">
            <v/>
          </cell>
          <cell r="AA2166" t="str">
            <v/>
          </cell>
          <cell r="AB2166" t="str">
            <v/>
          </cell>
          <cell r="AC2166" t="str">
            <v/>
          </cell>
        </row>
        <row r="2167">
          <cell r="A2167">
            <v>525869</v>
          </cell>
          <cell r="B2167" t="str">
            <v>ربى الخطيب</v>
          </cell>
          <cell r="C2167" t="str">
            <v>وليد</v>
          </cell>
          <cell r="D2167" t="str">
            <v>نور الهدى</v>
          </cell>
          <cell r="E2167" t="str">
            <v>أنثى</v>
          </cell>
          <cell r="F2167" t="str">
            <v>غير سوري</v>
          </cell>
          <cell r="G2167">
            <v>29634</v>
          </cell>
          <cell r="H2167" t="str">
            <v>الفلسطينية</v>
          </cell>
          <cell r="I2167" t="str">
            <v>الرابعة</v>
          </cell>
          <cell r="J2167" t="str">
            <v>أدبي</v>
          </cell>
          <cell r="K2167">
            <v>2000</v>
          </cell>
          <cell r="L2167" t="str">
            <v>درعا</v>
          </cell>
          <cell r="Q2167" t="str">
            <v/>
          </cell>
          <cell r="R2167" t="str">
            <v>Ruba Alkhatieb</v>
          </cell>
          <cell r="S2167" t="str">
            <v>Waleed</v>
          </cell>
          <cell r="T2167" t="str">
            <v>Nour Alhuda</v>
          </cell>
          <cell r="U2167" t="str">
            <v>Damascus</v>
          </cell>
          <cell r="V2167" t="str">
            <v/>
          </cell>
          <cell r="W2167" t="str">
            <v/>
          </cell>
          <cell r="X2167" t="str">
            <v/>
          </cell>
          <cell r="Y2167" t="str">
            <v/>
          </cell>
          <cell r="Z2167" t="str">
            <v/>
          </cell>
          <cell r="AA2167" t="str">
            <v/>
          </cell>
          <cell r="AB2167" t="str">
            <v/>
          </cell>
          <cell r="AC2167" t="str">
            <v/>
          </cell>
        </row>
        <row r="2168">
          <cell r="A2168">
            <v>525870</v>
          </cell>
          <cell r="B2168" t="str">
            <v>ربى القزحلي</v>
          </cell>
          <cell r="C2168" t="str">
            <v>غانم</v>
          </cell>
          <cell r="D2168" t="str">
            <v>رنى</v>
          </cell>
          <cell r="E2168" t="str">
            <v>أنثى</v>
          </cell>
          <cell r="F2168" t="str">
            <v xml:space="preserve">ابها </v>
          </cell>
          <cell r="G2168">
            <v>35700</v>
          </cell>
          <cell r="H2168" t="str">
            <v>العربية السورية</v>
          </cell>
          <cell r="I2168" t="str">
            <v>الثالثة</v>
          </cell>
          <cell r="J2168" t="str">
            <v>علمي</v>
          </cell>
          <cell r="K2168" t="str">
            <v/>
          </cell>
          <cell r="Q2168" t="str">
            <v/>
          </cell>
          <cell r="R2168" t="str">
            <v>roba alkazhaali</v>
          </cell>
          <cell r="S2168" t="str">
            <v>ganeem</v>
          </cell>
          <cell r="T2168" t="str">
            <v>rana</v>
          </cell>
          <cell r="U2168" t="str">
            <v>abha</v>
          </cell>
          <cell r="V2168" t="str">
            <v/>
          </cell>
          <cell r="W2168" t="str">
            <v/>
          </cell>
          <cell r="X2168" t="str">
            <v/>
          </cell>
          <cell r="Y2168" t="str">
            <v/>
          </cell>
          <cell r="Z2168" t="str">
            <v/>
          </cell>
          <cell r="AA2168" t="str">
            <v/>
          </cell>
          <cell r="AB2168" t="str">
            <v/>
          </cell>
          <cell r="AC2168" t="str">
            <v/>
          </cell>
        </row>
        <row r="2169">
          <cell r="A2169">
            <v>525874</v>
          </cell>
          <cell r="B2169" t="str">
            <v>رتيبه الوادي</v>
          </cell>
          <cell r="C2169" t="str">
            <v>عطيه</v>
          </cell>
          <cell r="D2169" t="str">
            <v>خديجه</v>
          </cell>
          <cell r="E2169" t="str">
            <v>أنثى</v>
          </cell>
          <cell r="F2169" t="str">
            <v/>
          </cell>
          <cell r="H2169" t="str">
            <v>العربية السورية</v>
          </cell>
          <cell r="I2169" t="str">
            <v>الرابعة</v>
          </cell>
        </row>
        <row r="2170">
          <cell r="A2170">
            <v>525875</v>
          </cell>
          <cell r="B2170" t="str">
            <v>رزان ابو هايله</v>
          </cell>
          <cell r="C2170" t="str">
            <v>محمد خير</v>
          </cell>
          <cell r="D2170" t="str">
            <v>زينب</v>
          </cell>
          <cell r="E2170" t="str">
            <v>أنثى</v>
          </cell>
          <cell r="F2170" t="str">
            <v>دمشق</v>
          </cell>
          <cell r="G2170">
            <v>33987</v>
          </cell>
          <cell r="H2170" t="str">
            <v>العربية السورية</v>
          </cell>
          <cell r="I2170" t="str">
            <v>الثالثة</v>
          </cell>
          <cell r="J2170" t="str">
            <v>فنون نسوية</v>
          </cell>
          <cell r="Q2170" t="str">
            <v/>
          </cell>
          <cell r="R2170" t="str">
            <v>RAZAN ABOU HAIELA</v>
          </cell>
          <cell r="S2170" t="str">
            <v>MHD KHIER</v>
          </cell>
          <cell r="T2170" t="str">
            <v>ZEINAB</v>
          </cell>
          <cell r="U2170" t="str">
            <v>DAMASCUS</v>
          </cell>
          <cell r="V2170" t="str">
            <v/>
          </cell>
          <cell r="W2170" t="str">
            <v/>
          </cell>
          <cell r="X2170" t="str">
            <v/>
          </cell>
          <cell r="Y2170" t="str">
            <v/>
          </cell>
          <cell r="Z2170" t="str">
            <v/>
          </cell>
          <cell r="AA2170" t="str">
            <v/>
          </cell>
          <cell r="AB2170" t="str">
            <v/>
          </cell>
          <cell r="AC2170" t="str">
            <v/>
          </cell>
        </row>
        <row r="2171">
          <cell r="A2171">
            <v>525876</v>
          </cell>
          <cell r="B2171" t="str">
            <v>رزان الكردي</v>
          </cell>
          <cell r="C2171" t="str">
            <v>محمد نذير</v>
          </cell>
          <cell r="D2171" t="str">
            <v>منا</v>
          </cell>
          <cell r="E2171" t="str">
            <v>أنثى</v>
          </cell>
          <cell r="F2171" t="str">
            <v>دمشق</v>
          </cell>
          <cell r="G2171">
            <v>30147</v>
          </cell>
          <cell r="H2171" t="str">
            <v>العربية السورية</v>
          </cell>
          <cell r="I2171" t="str">
            <v>الثالثة</v>
          </cell>
          <cell r="J2171" t="str">
            <v>أدبي</v>
          </cell>
          <cell r="K2171" t="str">
            <v/>
          </cell>
          <cell r="Q2171" t="str">
            <v/>
          </cell>
          <cell r="R2171" t="str">
            <v>RAZAN ALKRDE</v>
          </cell>
          <cell r="S2171" t="str">
            <v>MHD NAZIER</v>
          </cell>
          <cell r="T2171" t="str">
            <v>MONA</v>
          </cell>
          <cell r="U2171" t="str">
            <v>DAMASCUS</v>
          </cell>
          <cell r="V2171" t="str">
            <v/>
          </cell>
          <cell r="W2171" t="str">
            <v/>
          </cell>
          <cell r="X2171" t="str">
            <v/>
          </cell>
          <cell r="Y2171" t="str">
            <v/>
          </cell>
          <cell r="Z2171" t="str">
            <v/>
          </cell>
          <cell r="AA2171" t="str">
            <v/>
          </cell>
          <cell r="AB2171" t="str">
            <v/>
          </cell>
          <cell r="AC2171" t="str">
            <v/>
          </cell>
        </row>
        <row r="2172">
          <cell r="A2172">
            <v>525877</v>
          </cell>
          <cell r="B2172" t="str">
            <v>رزان ريا</v>
          </cell>
          <cell r="C2172" t="str">
            <v>علي</v>
          </cell>
          <cell r="D2172" t="str">
            <v>فاطمة</v>
          </cell>
          <cell r="E2172" t="str">
            <v>أنثى</v>
          </cell>
          <cell r="F2172" t="str">
            <v>طرطوس</v>
          </cell>
          <cell r="G2172" t="str">
            <v>3/5/1993</v>
          </cell>
          <cell r="H2172" t="str">
            <v>العربية السورية</v>
          </cell>
          <cell r="I2172" t="str">
            <v>الاولى</v>
          </cell>
          <cell r="J2172" t="str">
            <v>علمي</v>
          </cell>
          <cell r="K2172" t="str">
            <v>2012</v>
          </cell>
          <cell r="Q2172" t="str">
            <v/>
          </cell>
          <cell r="R2172" t="str">
            <v>Razan Raea</v>
          </cell>
          <cell r="S2172" t="str">
            <v>Ali</v>
          </cell>
          <cell r="T2172" t="str">
            <v>Fatema</v>
          </cell>
          <cell r="U2172" t="str">
            <v>Tartos</v>
          </cell>
          <cell r="V2172" t="str">
            <v/>
          </cell>
          <cell r="W2172" t="str">
            <v/>
          </cell>
          <cell r="X2172" t="str">
            <v/>
          </cell>
          <cell r="Y2172" t="str">
            <v/>
          </cell>
          <cell r="Z2172" t="str">
            <v/>
          </cell>
          <cell r="AA2172" t="str">
            <v/>
          </cell>
          <cell r="AB2172" t="str">
            <v/>
          </cell>
          <cell r="AC2172" t="str">
            <v/>
          </cell>
        </row>
        <row r="2173">
          <cell r="A2173">
            <v>525879</v>
          </cell>
          <cell r="B2173" t="str">
            <v>رزان عثمان</v>
          </cell>
          <cell r="C2173" t="str">
            <v>سامي</v>
          </cell>
          <cell r="D2173" t="str">
            <v>فاهره</v>
          </cell>
          <cell r="E2173" t="str">
            <v>أنثى</v>
          </cell>
          <cell r="F2173" t="str">
            <v>حمص</v>
          </cell>
          <cell r="G2173">
            <v>32276</v>
          </cell>
          <cell r="H2173" t="str">
            <v>العربية السورية</v>
          </cell>
          <cell r="I2173" t="str">
            <v>الرابعة حديث</v>
          </cell>
          <cell r="J2173" t="str">
            <v>علمي</v>
          </cell>
          <cell r="Q2173" t="str">
            <v/>
          </cell>
          <cell r="R2173" t="str">
            <v>razan othman</v>
          </cell>
          <cell r="S2173" t="str">
            <v>sami</v>
          </cell>
          <cell r="T2173" t="str">
            <v>fahira</v>
          </cell>
          <cell r="U2173" t="str">
            <v>damas</v>
          </cell>
          <cell r="V2173" t="str">
            <v/>
          </cell>
          <cell r="W2173" t="str">
            <v/>
          </cell>
          <cell r="X2173" t="str">
            <v/>
          </cell>
          <cell r="Y2173" t="str">
            <v/>
          </cell>
          <cell r="Z2173" t="str">
            <v/>
          </cell>
          <cell r="AA2173" t="str">
            <v/>
          </cell>
          <cell r="AB2173" t="str">
            <v/>
          </cell>
          <cell r="AC2173" t="str">
            <v/>
          </cell>
        </row>
        <row r="2174">
          <cell r="A2174">
            <v>525880</v>
          </cell>
          <cell r="B2174" t="str">
            <v>رزان عيسى</v>
          </cell>
          <cell r="C2174" t="str">
            <v>عدنان</v>
          </cell>
          <cell r="D2174" t="str">
            <v>عيده</v>
          </cell>
          <cell r="E2174" t="str">
            <v>أنثى</v>
          </cell>
          <cell r="F2174" t="str">
            <v>خان دنون</v>
          </cell>
          <cell r="G2174">
            <v>32874</v>
          </cell>
          <cell r="H2174" t="str">
            <v>الفلسطينية السورية</v>
          </cell>
          <cell r="I2174" t="str">
            <v>الثالثة</v>
          </cell>
          <cell r="J2174" t="str">
            <v>أدبي</v>
          </cell>
          <cell r="K2174">
            <v>2014</v>
          </cell>
          <cell r="L2174" t="str">
            <v>ريف دمشق</v>
          </cell>
          <cell r="Q2174" t="str">
            <v/>
          </cell>
          <cell r="R2174" t="str">
            <v>razan essa</v>
          </cell>
          <cell r="S2174" t="str">
            <v>adnan</v>
          </cell>
          <cell r="T2174" t="str">
            <v>aeda</v>
          </cell>
          <cell r="U2174" t="str">
            <v>khan danoun</v>
          </cell>
          <cell r="V2174" t="str">
            <v/>
          </cell>
          <cell r="W2174" t="str">
            <v/>
          </cell>
          <cell r="X2174" t="str">
            <v/>
          </cell>
          <cell r="Y2174" t="str">
            <v/>
          </cell>
          <cell r="Z2174" t="str">
            <v/>
          </cell>
          <cell r="AA2174" t="str">
            <v/>
          </cell>
          <cell r="AB2174" t="str">
            <v>م</v>
          </cell>
          <cell r="AC2174" t="str">
            <v/>
          </cell>
        </row>
        <row r="2175">
          <cell r="A2175">
            <v>525881</v>
          </cell>
          <cell r="B2175" t="str">
            <v>رزان مال</v>
          </cell>
          <cell r="C2175" t="str">
            <v>فؤاد</v>
          </cell>
          <cell r="D2175" t="str">
            <v>وفاء</v>
          </cell>
          <cell r="E2175" t="str">
            <v>أنثى</v>
          </cell>
          <cell r="F2175" t="str">
            <v>سعسع</v>
          </cell>
          <cell r="G2175">
            <v>35065</v>
          </cell>
          <cell r="H2175" t="str">
            <v>العربية السورية</v>
          </cell>
          <cell r="I2175" t="str">
            <v>الرابعة</v>
          </cell>
          <cell r="J2175" t="str">
            <v>فنون نسوية</v>
          </cell>
          <cell r="L2175" t="str">
            <v>القنيطرة</v>
          </cell>
          <cell r="Q2175" t="str">
            <v/>
          </cell>
          <cell r="R2175" t="str">
            <v>RAZAN MAL</v>
          </cell>
          <cell r="S2175" t="str">
            <v>FOUAD</v>
          </cell>
          <cell r="T2175" t="str">
            <v>WAFAA</v>
          </cell>
          <cell r="U2175" t="str">
            <v>DAMAS SUBURB</v>
          </cell>
          <cell r="V2175" t="str">
            <v/>
          </cell>
          <cell r="W2175" t="str">
            <v/>
          </cell>
          <cell r="X2175" t="str">
            <v/>
          </cell>
          <cell r="Y2175" t="str">
            <v/>
          </cell>
          <cell r="Z2175" t="str">
            <v/>
          </cell>
          <cell r="AA2175" t="str">
            <v/>
          </cell>
          <cell r="AB2175" t="str">
            <v/>
          </cell>
          <cell r="AC2175" t="str">
            <v/>
          </cell>
        </row>
        <row r="2176">
          <cell r="A2176">
            <v>525882</v>
          </cell>
          <cell r="B2176" t="str">
            <v>رزان معتوق</v>
          </cell>
          <cell r="C2176" t="str">
            <v>محمد وليد</v>
          </cell>
          <cell r="D2176" t="str">
            <v>مها</v>
          </cell>
          <cell r="E2176" t="str">
            <v>أنثى</v>
          </cell>
          <cell r="F2176" t="str">
            <v>دمشق</v>
          </cell>
          <cell r="G2176" t="str">
            <v>6/5/1976</v>
          </cell>
          <cell r="H2176" t="str">
            <v>العربية السورية</v>
          </cell>
          <cell r="I2176" t="str">
            <v>الثانية</v>
          </cell>
          <cell r="J2176" t="str">
            <v>علمي</v>
          </cell>
          <cell r="K2176" t="str">
            <v>1995</v>
          </cell>
          <cell r="Q2176" t="str">
            <v/>
          </cell>
          <cell r="R2176" t="str">
            <v>RAZAN MATOUK</v>
          </cell>
          <cell r="S2176" t="str">
            <v>MHD WALEED</v>
          </cell>
          <cell r="T2176" t="str">
            <v>MAHA</v>
          </cell>
          <cell r="U2176" t="str">
            <v>DAMASCUS</v>
          </cell>
          <cell r="V2176" t="str">
            <v/>
          </cell>
          <cell r="W2176" t="str">
            <v/>
          </cell>
          <cell r="X2176" t="str">
            <v/>
          </cell>
          <cell r="Y2176" t="str">
            <v/>
          </cell>
          <cell r="Z2176" t="str">
            <v/>
          </cell>
          <cell r="AA2176" t="str">
            <v/>
          </cell>
          <cell r="AB2176" t="str">
            <v>م</v>
          </cell>
          <cell r="AC2176" t="str">
            <v/>
          </cell>
        </row>
        <row r="2177">
          <cell r="A2177">
            <v>525885</v>
          </cell>
          <cell r="B2177" t="str">
            <v>رشا زيد</v>
          </cell>
          <cell r="C2177" t="str">
            <v>حسن</v>
          </cell>
          <cell r="D2177" t="str">
            <v>زهور</v>
          </cell>
          <cell r="E2177" t="str">
            <v>أنثى</v>
          </cell>
          <cell r="H2177" t="str">
            <v>العربية السورية</v>
          </cell>
          <cell r="I2177" t="str">
            <v>الثانية</v>
          </cell>
          <cell r="K2177" t="str">
            <v/>
          </cell>
        </row>
        <row r="2178">
          <cell r="A2178">
            <v>525886</v>
          </cell>
          <cell r="B2178" t="str">
            <v>رشا سكر</v>
          </cell>
          <cell r="C2178" t="str">
            <v>محمد هشام</v>
          </cell>
          <cell r="D2178" t="str">
            <v>ملك</v>
          </cell>
          <cell r="E2178" t="str">
            <v>أنثى</v>
          </cell>
          <cell r="F2178" t="str">
            <v>دمشق</v>
          </cell>
          <cell r="G2178">
            <v>29222</v>
          </cell>
          <cell r="H2178" t="str">
            <v>العربية السورية</v>
          </cell>
          <cell r="I2178" t="str">
            <v>الثالثة</v>
          </cell>
          <cell r="J2178" t="str">
            <v>أدبي</v>
          </cell>
          <cell r="Q2178" t="str">
            <v/>
          </cell>
          <cell r="R2178" t="str">
            <v>RASHA SKER</v>
          </cell>
          <cell r="S2178" t="str">
            <v>MHD HESHAM</v>
          </cell>
          <cell r="T2178" t="str">
            <v>MALAK</v>
          </cell>
          <cell r="U2178" t="str">
            <v>DAMASCUS</v>
          </cell>
          <cell r="V2178" t="str">
            <v/>
          </cell>
          <cell r="W2178" t="str">
            <v/>
          </cell>
          <cell r="X2178" t="str">
            <v/>
          </cell>
          <cell r="Y2178" t="str">
            <v/>
          </cell>
          <cell r="Z2178" t="str">
            <v/>
          </cell>
          <cell r="AA2178" t="str">
            <v/>
          </cell>
          <cell r="AB2178" t="str">
            <v/>
          </cell>
          <cell r="AC2178" t="str">
            <v/>
          </cell>
        </row>
        <row r="2179">
          <cell r="A2179">
            <v>525887</v>
          </cell>
          <cell r="B2179" t="str">
            <v>رشا سليمان</v>
          </cell>
          <cell r="C2179" t="str">
            <v>علي</v>
          </cell>
          <cell r="D2179" t="str">
            <v>رحاب</v>
          </cell>
          <cell r="E2179" t="str">
            <v>أنثى</v>
          </cell>
          <cell r="F2179" t="str">
            <v>بستان الحمام</v>
          </cell>
          <cell r="G2179" t="str">
            <v>1/1/1996</v>
          </cell>
          <cell r="H2179" t="str">
            <v>العربية السورية</v>
          </cell>
          <cell r="I2179" t="str">
            <v>الثانية</v>
          </cell>
          <cell r="J2179" t="str">
            <v>علمي</v>
          </cell>
          <cell r="K2179" t="str">
            <v>2013</v>
          </cell>
          <cell r="Q2179" t="str">
            <v/>
          </cell>
          <cell r="R2179" t="str">
            <v>RASHA SULIMAN</v>
          </cell>
          <cell r="S2179" t="str">
            <v>ALI</v>
          </cell>
          <cell r="T2179" t="str">
            <v>REHAB</v>
          </cell>
          <cell r="U2179" t="str">
            <v>DAMASCUS</v>
          </cell>
          <cell r="V2179" t="str">
            <v/>
          </cell>
          <cell r="W2179" t="str">
            <v/>
          </cell>
          <cell r="X2179" t="str">
            <v/>
          </cell>
          <cell r="Y2179" t="str">
            <v/>
          </cell>
          <cell r="Z2179" t="str">
            <v/>
          </cell>
          <cell r="AA2179" t="str">
            <v/>
          </cell>
          <cell r="AB2179" t="str">
            <v/>
          </cell>
          <cell r="AC2179" t="str">
            <v/>
          </cell>
        </row>
        <row r="2180">
          <cell r="A2180">
            <v>525888</v>
          </cell>
          <cell r="B2180" t="str">
            <v>رشا قنبر</v>
          </cell>
          <cell r="C2180" t="str">
            <v>عبداللطيف</v>
          </cell>
          <cell r="D2180" t="str">
            <v>سوسن</v>
          </cell>
          <cell r="E2180" t="str">
            <v>أنثى</v>
          </cell>
          <cell r="F2180" t="str">
            <v xml:space="preserve">خربة غزالة </v>
          </cell>
          <cell r="G2180" t="str">
            <v>9/5/1986</v>
          </cell>
          <cell r="H2180" t="str">
            <v>العربية السورية</v>
          </cell>
          <cell r="I2180" t="str">
            <v>الثالثة</v>
          </cell>
          <cell r="J2180" t="str">
            <v>علمي</v>
          </cell>
          <cell r="K2180" t="str">
            <v>2005</v>
          </cell>
          <cell r="Q2180" t="str">
            <v/>
          </cell>
          <cell r="R2180" t="str">
            <v>rasha knbr</v>
          </cell>
          <cell r="S2180" t="str">
            <v>abd alatef</v>
          </cell>
          <cell r="T2180" t="str">
            <v>sawsan</v>
          </cell>
          <cell r="U2180" t="str">
            <v>krbt ghazaleh</v>
          </cell>
          <cell r="V2180" t="str">
            <v/>
          </cell>
          <cell r="W2180" t="str">
            <v/>
          </cell>
          <cell r="X2180" t="str">
            <v/>
          </cell>
          <cell r="Y2180" t="str">
            <v/>
          </cell>
          <cell r="Z2180" t="str">
            <v/>
          </cell>
          <cell r="AA2180" t="str">
            <v/>
          </cell>
          <cell r="AB2180" t="str">
            <v/>
          </cell>
          <cell r="AC2180" t="str">
            <v/>
          </cell>
        </row>
        <row r="2181">
          <cell r="A2181">
            <v>525889</v>
          </cell>
          <cell r="B2181" t="str">
            <v>رشا وهبي</v>
          </cell>
          <cell r="C2181" t="str">
            <v>محمد</v>
          </cell>
          <cell r="D2181" t="str">
            <v>اميرا</v>
          </cell>
          <cell r="E2181" t="str">
            <v>أنثى</v>
          </cell>
          <cell r="F2181" t="str">
            <v>دوما</v>
          </cell>
          <cell r="G2181">
            <v>33622</v>
          </cell>
          <cell r="H2181" t="str">
            <v>العربية السورية</v>
          </cell>
          <cell r="I2181" t="str">
            <v>الرابعة</v>
          </cell>
          <cell r="J2181" t="str">
            <v>علمي</v>
          </cell>
          <cell r="K2181">
            <v>2010</v>
          </cell>
          <cell r="Q2181" t="str">
            <v/>
          </cell>
          <cell r="R2181" t="str">
            <v>RASHA WAHBI</v>
          </cell>
          <cell r="S2181" t="str">
            <v>MOHAMMAD</v>
          </cell>
          <cell r="T2181" t="str">
            <v>AMERA</v>
          </cell>
          <cell r="U2181" t="str">
            <v>DOMA</v>
          </cell>
          <cell r="V2181" t="str">
            <v/>
          </cell>
          <cell r="W2181" t="str">
            <v/>
          </cell>
          <cell r="X2181" t="str">
            <v/>
          </cell>
          <cell r="Y2181" t="str">
            <v/>
          </cell>
          <cell r="Z2181" t="str">
            <v/>
          </cell>
          <cell r="AA2181" t="str">
            <v/>
          </cell>
          <cell r="AB2181" t="str">
            <v/>
          </cell>
          <cell r="AC2181" t="str">
            <v/>
          </cell>
        </row>
        <row r="2182">
          <cell r="A2182">
            <v>525890</v>
          </cell>
          <cell r="B2182" t="str">
            <v>رغد الخزام</v>
          </cell>
          <cell r="C2182" t="str">
            <v>سيف الدين</v>
          </cell>
          <cell r="D2182" t="str">
            <v>اروه</v>
          </cell>
          <cell r="E2182" t="str">
            <v>أنثى</v>
          </cell>
          <cell r="F2182" t="str">
            <v>دير الزور</v>
          </cell>
          <cell r="G2182">
            <v>36170</v>
          </cell>
          <cell r="H2182" t="str">
            <v>العربية السورية</v>
          </cell>
          <cell r="I2182" t="str">
            <v>الثانية</v>
          </cell>
          <cell r="J2182" t="str">
            <v>أدبي</v>
          </cell>
          <cell r="Q2182" t="str">
            <v/>
          </cell>
          <cell r="R2182" t="str">
            <v>RAGHAD ALKHAZZAM</v>
          </cell>
          <cell r="S2182" t="str">
            <v>SAIF ALDEEN</v>
          </cell>
          <cell r="T2182" t="str">
            <v>ARWA</v>
          </cell>
          <cell r="U2182" t="str">
            <v>DEIR EZZOR</v>
          </cell>
          <cell r="V2182" t="str">
            <v/>
          </cell>
          <cell r="W2182" t="str">
            <v/>
          </cell>
          <cell r="X2182" t="str">
            <v/>
          </cell>
          <cell r="Y2182" t="str">
            <v/>
          </cell>
          <cell r="Z2182" t="str">
            <v/>
          </cell>
          <cell r="AA2182" t="str">
            <v/>
          </cell>
          <cell r="AB2182" t="str">
            <v/>
          </cell>
          <cell r="AC2182" t="str">
            <v/>
          </cell>
        </row>
        <row r="2183">
          <cell r="A2183">
            <v>525892</v>
          </cell>
          <cell r="B2183" t="str">
            <v>رغده عموري</v>
          </cell>
          <cell r="C2183" t="str">
            <v>اسعد</v>
          </cell>
          <cell r="D2183" t="str">
            <v>امينه</v>
          </cell>
          <cell r="E2183" t="str">
            <v>أنثى</v>
          </cell>
          <cell r="F2183" t="str">
            <v>عين ترما</v>
          </cell>
          <cell r="G2183">
            <v>32525</v>
          </cell>
          <cell r="H2183" t="str">
            <v>العربية السورية</v>
          </cell>
          <cell r="I2183" t="str">
            <v>الثالثة</v>
          </cell>
          <cell r="J2183" t="str">
            <v>أدبي</v>
          </cell>
          <cell r="K2183">
            <v>2007</v>
          </cell>
          <cell r="Q2183" t="str">
            <v/>
          </cell>
          <cell r="R2183" t="str">
            <v>RAGHDA AMOURI</v>
          </cell>
          <cell r="S2183" t="str">
            <v>ASAAD</v>
          </cell>
          <cell r="T2183" t="str">
            <v>AMINA</v>
          </cell>
          <cell r="U2183" t="str">
            <v>DAMAS SUBURB</v>
          </cell>
          <cell r="V2183" t="str">
            <v/>
          </cell>
          <cell r="W2183" t="str">
            <v/>
          </cell>
          <cell r="X2183" t="str">
            <v/>
          </cell>
          <cell r="Y2183" t="str">
            <v/>
          </cell>
          <cell r="Z2183" t="str">
            <v/>
          </cell>
          <cell r="AA2183" t="str">
            <v/>
          </cell>
          <cell r="AB2183" t="str">
            <v/>
          </cell>
          <cell r="AC2183" t="str">
            <v/>
          </cell>
        </row>
        <row r="2184">
          <cell r="A2184">
            <v>525893</v>
          </cell>
          <cell r="B2184" t="str">
            <v>رغده مريقول</v>
          </cell>
          <cell r="C2184" t="str">
            <v>نجدت</v>
          </cell>
          <cell r="D2184" t="str">
            <v>حياه</v>
          </cell>
          <cell r="E2184" t="str">
            <v>أنثى</v>
          </cell>
          <cell r="F2184" t="str">
            <v>دمشق</v>
          </cell>
          <cell r="G2184" t="str">
            <v>6/5/1992</v>
          </cell>
          <cell r="H2184" t="str">
            <v>العربية السورية</v>
          </cell>
          <cell r="I2184" t="str">
            <v>الرابعة</v>
          </cell>
          <cell r="J2184" t="str">
            <v>أدبي</v>
          </cell>
          <cell r="K2184">
            <v>2016</v>
          </cell>
          <cell r="L2184" t="str">
            <v>القنيطرة</v>
          </cell>
          <cell r="Q2184" t="str">
            <v/>
          </cell>
          <cell r="R2184" t="str">
            <v>raghda maryamqoul</v>
          </cell>
          <cell r="S2184" t="str">
            <v>najdat</v>
          </cell>
          <cell r="T2184" t="str">
            <v>hayat</v>
          </cell>
          <cell r="U2184" t="str">
            <v>damascus</v>
          </cell>
          <cell r="V2184" t="str">
            <v/>
          </cell>
          <cell r="W2184" t="str">
            <v/>
          </cell>
          <cell r="X2184" t="str">
            <v/>
          </cell>
          <cell r="Y2184" t="str">
            <v/>
          </cell>
          <cell r="Z2184" t="str">
            <v/>
          </cell>
          <cell r="AA2184" t="str">
            <v/>
          </cell>
          <cell r="AB2184" t="str">
            <v/>
          </cell>
          <cell r="AC2184" t="str">
            <v/>
          </cell>
        </row>
        <row r="2185">
          <cell r="A2185">
            <v>525895</v>
          </cell>
          <cell r="B2185" t="str">
            <v>رقيه محمد</v>
          </cell>
          <cell r="C2185" t="str">
            <v>محمد</v>
          </cell>
          <cell r="D2185" t="str">
            <v>حنان</v>
          </cell>
          <cell r="E2185" t="str">
            <v>أنثى</v>
          </cell>
          <cell r="F2185" t="str">
            <v>قرين</v>
          </cell>
          <cell r="G2185">
            <v>33604</v>
          </cell>
          <cell r="H2185" t="str">
            <v>العربية السورية</v>
          </cell>
          <cell r="I2185" t="str">
            <v>الثالثة</v>
          </cell>
          <cell r="J2185" t="str">
            <v>أدبي</v>
          </cell>
          <cell r="Q2185" t="str">
            <v/>
          </cell>
          <cell r="R2185" t="str">
            <v>ROUKIA MOHAMMAD</v>
          </cell>
          <cell r="S2185" t="str">
            <v>MOHAMMAD</v>
          </cell>
          <cell r="T2185" t="str">
            <v>HANAN</v>
          </cell>
          <cell r="U2185" t="str">
            <v>DAMASCUS</v>
          </cell>
          <cell r="V2185" t="str">
            <v/>
          </cell>
          <cell r="W2185" t="str">
            <v/>
          </cell>
          <cell r="X2185" t="str">
            <v/>
          </cell>
          <cell r="Y2185" t="str">
            <v/>
          </cell>
          <cell r="Z2185" t="str">
            <v/>
          </cell>
          <cell r="AA2185" t="str">
            <v/>
          </cell>
          <cell r="AB2185" t="str">
            <v/>
          </cell>
          <cell r="AC2185" t="str">
            <v/>
          </cell>
        </row>
        <row r="2186">
          <cell r="A2186">
            <v>525896</v>
          </cell>
          <cell r="B2186" t="str">
            <v>رنا أبو دقة</v>
          </cell>
          <cell r="C2186" t="str">
            <v>منصور</v>
          </cell>
          <cell r="D2186" t="str">
            <v>بهية</v>
          </cell>
          <cell r="E2186" t="str">
            <v>أنثى</v>
          </cell>
          <cell r="F2186" t="str">
            <v>حرفا</v>
          </cell>
          <cell r="G2186" t="str">
            <v>3/9/1984</v>
          </cell>
          <cell r="H2186" t="str">
            <v>العربية السورية</v>
          </cell>
          <cell r="I2186" t="str">
            <v>الثالثة</v>
          </cell>
          <cell r="J2186" t="str">
            <v>أدبي</v>
          </cell>
          <cell r="K2186" t="str">
            <v>2004</v>
          </cell>
          <cell r="L2186" t="str">
            <v>ريف دمشق</v>
          </cell>
          <cell r="Q2186" t="str">
            <v/>
          </cell>
          <cell r="R2186" t="str">
            <v>RANA ABO DAKA</v>
          </cell>
          <cell r="S2186" t="str">
            <v>MANSOUR</v>
          </cell>
          <cell r="T2186" t="str">
            <v>BAHIEA</v>
          </cell>
          <cell r="U2186" t="str">
            <v>DAAMSCUS</v>
          </cell>
          <cell r="V2186" t="str">
            <v/>
          </cell>
          <cell r="W2186" t="str">
            <v/>
          </cell>
          <cell r="X2186" t="str">
            <v/>
          </cell>
          <cell r="Y2186" t="str">
            <v/>
          </cell>
          <cell r="Z2186" t="str">
            <v/>
          </cell>
          <cell r="AA2186" t="str">
            <v/>
          </cell>
          <cell r="AB2186" t="str">
            <v/>
          </cell>
          <cell r="AC2186" t="str">
            <v/>
          </cell>
        </row>
        <row r="2187">
          <cell r="A2187">
            <v>525898</v>
          </cell>
          <cell r="B2187" t="str">
            <v>رنا الخطيب</v>
          </cell>
          <cell r="C2187" t="str">
            <v>محمود</v>
          </cell>
          <cell r="D2187" t="str">
            <v>سعده</v>
          </cell>
          <cell r="E2187" t="str">
            <v>أنثى</v>
          </cell>
          <cell r="F2187" t="str">
            <v>القحطانية</v>
          </cell>
          <cell r="G2187">
            <v>32322</v>
          </cell>
          <cell r="H2187" t="str">
            <v>العربية السورية</v>
          </cell>
          <cell r="I2187" t="str">
            <v>الثالثة</v>
          </cell>
          <cell r="J2187" t="str">
            <v>علمي</v>
          </cell>
          <cell r="K2187" t="str">
            <v/>
          </cell>
          <cell r="Q2187" t="str">
            <v/>
          </cell>
          <cell r="R2187" t="str">
            <v>RANA ALKHATEB</v>
          </cell>
          <cell r="S2187" t="str">
            <v>MAHMOUD</v>
          </cell>
          <cell r="T2187" t="str">
            <v>SADA</v>
          </cell>
          <cell r="U2187" t="str">
            <v>DAMASCUS</v>
          </cell>
          <cell r="V2187" t="str">
            <v/>
          </cell>
          <cell r="W2187" t="str">
            <v/>
          </cell>
          <cell r="X2187" t="str">
            <v/>
          </cell>
          <cell r="Y2187" t="str">
            <v/>
          </cell>
          <cell r="Z2187" t="str">
            <v/>
          </cell>
          <cell r="AA2187" t="str">
            <v/>
          </cell>
          <cell r="AB2187" t="str">
            <v/>
          </cell>
          <cell r="AC2187" t="str">
            <v/>
          </cell>
        </row>
        <row r="2188">
          <cell r="A2188">
            <v>525899</v>
          </cell>
          <cell r="B2188" t="str">
            <v>رنا الصواف</v>
          </cell>
          <cell r="C2188" t="str">
            <v>محمد اسامة</v>
          </cell>
          <cell r="D2188" t="str">
            <v>ردينه</v>
          </cell>
          <cell r="E2188" t="str">
            <v>أنثى</v>
          </cell>
          <cell r="F2188" t="str">
            <v>دمشق</v>
          </cell>
          <cell r="G2188">
            <v>29458</v>
          </cell>
          <cell r="H2188" t="str">
            <v>العربية السورية</v>
          </cell>
          <cell r="I2188" t="str">
            <v>الثانية</v>
          </cell>
          <cell r="J2188" t="str">
            <v>أدبي</v>
          </cell>
          <cell r="Q2188" t="str">
            <v/>
          </cell>
          <cell r="R2188" t="str">
            <v>RANA ALSWAF</v>
          </cell>
          <cell r="S2188" t="str">
            <v>MHD OSAMA</v>
          </cell>
          <cell r="T2188" t="str">
            <v>RDENA</v>
          </cell>
          <cell r="U2188" t="str">
            <v>DAMASCUS</v>
          </cell>
          <cell r="V2188" t="str">
            <v/>
          </cell>
          <cell r="W2188" t="str">
            <v/>
          </cell>
          <cell r="X2188" t="str">
            <v/>
          </cell>
          <cell r="Y2188" t="str">
            <v/>
          </cell>
          <cell r="Z2188" t="str">
            <v/>
          </cell>
          <cell r="AA2188" t="str">
            <v/>
          </cell>
          <cell r="AB2188" t="str">
            <v/>
          </cell>
          <cell r="AC2188" t="str">
            <v/>
          </cell>
        </row>
        <row r="2189">
          <cell r="A2189">
            <v>525900</v>
          </cell>
          <cell r="B2189" t="str">
            <v>رنا حميد</v>
          </cell>
          <cell r="C2189" t="str">
            <v>محمود</v>
          </cell>
          <cell r="D2189" t="str">
            <v>جماليه</v>
          </cell>
          <cell r="E2189" t="str">
            <v>أنثى</v>
          </cell>
          <cell r="F2189" t="str">
            <v>دمشق</v>
          </cell>
          <cell r="G2189" t="str">
            <v>2/1/1978</v>
          </cell>
          <cell r="H2189" t="str">
            <v>العربية السورية</v>
          </cell>
          <cell r="I2189" t="str">
            <v>الثانية</v>
          </cell>
          <cell r="J2189" t="str">
            <v>أدبي</v>
          </cell>
          <cell r="K2189">
            <v>2012</v>
          </cell>
          <cell r="L2189" t="str">
            <v>القنيطرة</v>
          </cell>
          <cell r="Q2189" t="str">
            <v/>
          </cell>
          <cell r="R2189" t="str">
            <v>rana hamid</v>
          </cell>
          <cell r="S2189" t="str">
            <v>mahmod</v>
          </cell>
          <cell r="T2189" t="str">
            <v>jamalia</v>
          </cell>
          <cell r="U2189" t="str">
            <v>damacu</v>
          </cell>
          <cell r="V2189" t="str">
            <v/>
          </cell>
          <cell r="W2189" t="str">
            <v/>
          </cell>
          <cell r="X2189" t="str">
            <v/>
          </cell>
          <cell r="Y2189" t="str">
            <v/>
          </cell>
          <cell r="Z2189" t="str">
            <v/>
          </cell>
          <cell r="AA2189" t="str">
            <v/>
          </cell>
          <cell r="AB2189" t="str">
            <v/>
          </cell>
          <cell r="AC2189" t="str">
            <v/>
          </cell>
        </row>
        <row r="2190">
          <cell r="A2190">
            <v>525903</v>
          </cell>
          <cell r="B2190" t="str">
            <v>رنا محلي</v>
          </cell>
          <cell r="C2190" t="str">
            <v>أكرم</v>
          </cell>
          <cell r="D2190" t="str">
            <v>فاطمه</v>
          </cell>
          <cell r="E2190" t="str">
            <v>أنثى</v>
          </cell>
          <cell r="F2190" t="str">
            <v>دمشق</v>
          </cell>
          <cell r="G2190">
            <v>35796</v>
          </cell>
          <cell r="H2190" t="str">
            <v>العربية السورية</v>
          </cell>
          <cell r="I2190" t="str">
            <v>الثالثة</v>
          </cell>
          <cell r="J2190" t="str">
            <v>علمي</v>
          </cell>
          <cell r="Q2190" t="str">
            <v/>
          </cell>
          <cell r="R2190" t="str">
            <v>RANA MHLE</v>
          </cell>
          <cell r="S2190" t="str">
            <v>AKRAM</v>
          </cell>
          <cell r="T2190" t="str">
            <v>FATIMA</v>
          </cell>
          <cell r="U2190" t="str">
            <v>DAMASCUS</v>
          </cell>
          <cell r="V2190" t="str">
            <v/>
          </cell>
          <cell r="W2190" t="str">
            <v/>
          </cell>
          <cell r="X2190" t="str">
            <v/>
          </cell>
          <cell r="Y2190" t="str">
            <v/>
          </cell>
          <cell r="Z2190" t="str">
            <v/>
          </cell>
          <cell r="AA2190" t="str">
            <v/>
          </cell>
          <cell r="AB2190" t="str">
            <v/>
          </cell>
          <cell r="AC2190" t="str">
            <v/>
          </cell>
        </row>
        <row r="2191">
          <cell r="A2191">
            <v>525905</v>
          </cell>
          <cell r="B2191" t="str">
            <v>رند الشعار</v>
          </cell>
          <cell r="C2191" t="str">
            <v>عبد الغفور</v>
          </cell>
          <cell r="D2191" t="str">
            <v>هند</v>
          </cell>
          <cell r="E2191" t="str">
            <v>أنثى</v>
          </cell>
          <cell r="F2191" t="str">
            <v>كسوه</v>
          </cell>
          <cell r="G2191">
            <v>36022</v>
          </cell>
          <cell r="H2191" t="str">
            <v>العربية السورية</v>
          </cell>
          <cell r="I2191" t="str">
            <v>الثانية</v>
          </cell>
          <cell r="J2191" t="str">
            <v>أدبي</v>
          </cell>
          <cell r="K2191">
            <v>2016</v>
          </cell>
          <cell r="Q2191" t="str">
            <v/>
          </cell>
          <cell r="R2191" t="str">
            <v>RAND ALSHAAR</v>
          </cell>
          <cell r="S2191" t="str">
            <v>ABD ALGHAFOUR</v>
          </cell>
          <cell r="T2191" t="str">
            <v>HEND</v>
          </cell>
          <cell r="U2191" t="str">
            <v>DAMASCUS</v>
          </cell>
          <cell r="V2191" t="str">
            <v/>
          </cell>
          <cell r="W2191" t="str">
            <v/>
          </cell>
          <cell r="X2191" t="str">
            <v/>
          </cell>
          <cell r="Y2191" t="str">
            <v/>
          </cell>
          <cell r="Z2191" t="str">
            <v/>
          </cell>
          <cell r="AA2191" t="str">
            <v/>
          </cell>
          <cell r="AB2191" t="str">
            <v/>
          </cell>
          <cell r="AC2191" t="str">
            <v/>
          </cell>
        </row>
        <row r="2192">
          <cell r="A2192">
            <v>525906</v>
          </cell>
          <cell r="B2192" t="str">
            <v>رنيم الطرح</v>
          </cell>
          <cell r="C2192" t="str">
            <v>محمد حسن</v>
          </cell>
          <cell r="D2192" t="str">
            <v>ريم</v>
          </cell>
          <cell r="E2192" t="str">
            <v>أنثى</v>
          </cell>
          <cell r="F2192" t="str">
            <v>دمشق</v>
          </cell>
          <cell r="G2192">
            <v>34706</v>
          </cell>
          <cell r="H2192" t="str">
            <v>العربية السورية</v>
          </cell>
          <cell r="I2192" t="str">
            <v>الثالثة</v>
          </cell>
          <cell r="J2192" t="str">
            <v>أدبي</v>
          </cell>
          <cell r="Q2192" t="str">
            <v/>
          </cell>
          <cell r="R2192" t="str">
            <v>ranim tereh</v>
          </cell>
          <cell r="S2192" t="str">
            <v>mohammed hasan</v>
          </cell>
          <cell r="T2192" t="str">
            <v>reem sharef</v>
          </cell>
          <cell r="U2192" t="str">
            <v>damascus</v>
          </cell>
          <cell r="V2192" t="str">
            <v/>
          </cell>
          <cell r="W2192" t="str">
            <v/>
          </cell>
          <cell r="X2192" t="str">
            <v/>
          </cell>
          <cell r="Y2192" t="str">
            <v/>
          </cell>
          <cell r="Z2192" t="str">
            <v/>
          </cell>
          <cell r="AA2192" t="str">
            <v/>
          </cell>
          <cell r="AB2192" t="str">
            <v/>
          </cell>
          <cell r="AC2192" t="str">
            <v/>
          </cell>
        </row>
        <row r="2193">
          <cell r="A2193">
            <v>525908</v>
          </cell>
          <cell r="B2193" t="str">
            <v>رهام البكور</v>
          </cell>
          <cell r="C2193" t="str">
            <v>أحمد</v>
          </cell>
          <cell r="D2193" t="str">
            <v>نهله</v>
          </cell>
          <cell r="E2193" t="str">
            <v>أنثى</v>
          </cell>
          <cell r="F2193" t="str">
            <v>الهبيط</v>
          </cell>
          <cell r="G2193">
            <v>35431</v>
          </cell>
          <cell r="H2193" t="str">
            <v>العربية السورية</v>
          </cell>
          <cell r="I2193" t="str">
            <v>الثالثة</v>
          </cell>
          <cell r="J2193" t="str">
            <v>أدبي</v>
          </cell>
          <cell r="L2193" t="str">
            <v>إدلب</v>
          </cell>
          <cell r="Q2193" t="str">
            <v/>
          </cell>
          <cell r="R2193" t="str">
            <v>REHAM ALBAKOR</v>
          </cell>
          <cell r="S2193" t="str">
            <v>AHMAD</v>
          </cell>
          <cell r="T2193" t="str">
            <v>NAHLA</v>
          </cell>
          <cell r="U2193" t="str">
            <v>DAMASCUS</v>
          </cell>
          <cell r="V2193" t="str">
            <v/>
          </cell>
          <cell r="W2193" t="str">
            <v/>
          </cell>
          <cell r="X2193" t="str">
            <v/>
          </cell>
          <cell r="Y2193" t="str">
            <v/>
          </cell>
          <cell r="Z2193" t="str">
            <v/>
          </cell>
          <cell r="AA2193" t="str">
            <v/>
          </cell>
          <cell r="AB2193" t="str">
            <v/>
          </cell>
          <cell r="AC2193" t="str">
            <v/>
          </cell>
        </row>
        <row r="2194">
          <cell r="A2194">
            <v>525912</v>
          </cell>
          <cell r="B2194" t="str">
            <v>رهف الشامي</v>
          </cell>
          <cell r="C2194" t="str">
            <v>محمد خير</v>
          </cell>
          <cell r="D2194" t="str">
            <v>هيفاء</v>
          </cell>
          <cell r="E2194" t="str">
            <v>أنثى</v>
          </cell>
          <cell r="F2194" t="str">
            <v>مخيم اليرموك</v>
          </cell>
          <cell r="G2194">
            <v>36892</v>
          </cell>
          <cell r="H2194" t="str">
            <v>الفلسطينية السورية</v>
          </cell>
          <cell r="I2194" t="str">
            <v>الثانية</v>
          </cell>
          <cell r="J2194" t="str">
            <v>فنون نسوية</v>
          </cell>
          <cell r="K2194">
            <v>2018</v>
          </cell>
          <cell r="L2194" t="str">
            <v>دمشق</v>
          </cell>
          <cell r="Q2194" t="str">
            <v/>
          </cell>
          <cell r="R2194" t="str">
            <v>RAHAF ALSHAME</v>
          </cell>
          <cell r="S2194" t="str">
            <v>MHD KHIER</v>
          </cell>
          <cell r="T2194" t="str">
            <v>HAYFAA</v>
          </cell>
          <cell r="U2194" t="str">
            <v>DAMASCUS</v>
          </cell>
          <cell r="V2194" t="str">
            <v/>
          </cell>
          <cell r="W2194" t="str">
            <v/>
          </cell>
          <cell r="X2194" t="str">
            <v/>
          </cell>
          <cell r="Y2194" t="str">
            <v/>
          </cell>
          <cell r="Z2194" t="str">
            <v/>
          </cell>
          <cell r="AA2194" t="str">
            <v/>
          </cell>
          <cell r="AB2194" t="str">
            <v/>
          </cell>
          <cell r="AC2194" t="str">
            <v/>
          </cell>
        </row>
        <row r="2195">
          <cell r="A2195">
            <v>525913</v>
          </cell>
          <cell r="B2195" t="str">
            <v>رهف القاسم</v>
          </cell>
          <cell r="C2195" t="str">
            <v>مصطفى</v>
          </cell>
          <cell r="D2195" t="str">
            <v>نوال</v>
          </cell>
          <cell r="E2195" t="str">
            <v>أنثى</v>
          </cell>
          <cell r="F2195" t="str">
            <v>ادلب</v>
          </cell>
          <cell r="G2195">
            <v>34360</v>
          </cell>
          <cell r="H2195" t="str">
            <v>العربية السورية</v>
          </cell>
          <cell r="I2195" t="str">
            <v>الثالثة</v>
          </cell>
          <cell r="J2195" t="str">
            <v>أدبي</v>
          </cell>
          <cell r="L2195" t="str">
            <v>ادلب</v>
          </cell>
          <cell r="Q2195" t="str">
            <v/>
          </cell>
          <cell r="R2195" t="str">
            <v>RAHAF ALKASEM</v>
          </cell>
          <cell r="S2195" t="str">
            <v>MOUSTAFA</v>
          </cell>
          <cell r="T2195" t="str">
            <v>NAWAL</v>
          </cell>
          <cell r="U2195" t="str">
            <v>IDLEB</v>
          </cell>
          <cell r="V2195" t="str">
            <v/>
          </cell>
          <cell r="W2195" t="str">
            <v/>
          </cell>
          <cell r="X2195" t="str">
            <v/>
          </cell>
          <cell r="Y2195" t="str">
            <v/>
          </cell>
          <cell r="Z2195" t="str">
            <v/>
          </cell>
          <cell r="AA2195" t="str">
            <v/>
          </cell>
          <cell r="AB2195" t="str">
            <v/>
          </cell>
          <cell r="AC2195" t="str">
            <v/>
          </cell>
        </row>
        <row r="2196">
          <cell r="A2196">
            <v>525916</v>
          </cell>
          <cell r="B2196" t="str">
            <v>رهف قبلان</v>
          </cell>
          <cell r="C2196" t="str">
            <v>عمر</v>
          </cell>
          <cell r="D2196" t="str">
            <v>زينه</v>
          </cell>
          <cell r="E2196" t="str">
            <v>أنثى</v>
          </cell>
          <cell r="F2196" t="str">
            <v>بيت جن</v>
          </cell>
          <cell r="G2196" t="str">
            <v>1/1/1998</v>
          </cell>
          <cell r="H2196" t="str">
            <v>العربية السورية</v>
          </cell>
          <cell r="I2196" t="str">
            <v>الثانية</v>
          </cell>
          <cell r="J2196" t="str">
            <v>أدبي</v>
          </cell>
          <cell r="K2196" t="str">
            <v>2016</v>
          </cell>
          <cell r="L2196" t="str">
            <v>ريف دمشق</v>
          </cell>
          <cell r="Q2196" t="str">
            <v/>
          </cell>
          <cell r="R2196" t="str">
            <v>Rahaf Kabalan</v>
          </cell>
          <cell r="S2196" t="str">
            <v>Omar</v>
          </cell>
          <cell r="T2196" t="str">
            <v>Zena</v>
          </cell>
          <cell r="U2196" t="str">
            <v>Damascus</v>
          </cell>
          <cell r="V2196" t="str">
            <v/>
          </cell>
          <cell r="W2196" t="str">
            <v/>
          </cell>
          <cell r="X2196" t="str">
            <v/>
          </cell>
          <cell r="Y2196" t="str">
            <v/>
          </cell>
          <cell r="Z2196" t="str">
            <v/>
          </cell>
          <cell r="AA2196" t="str">
            <v/>
          </cell>
          <cell r="AB2196" t="str">
            <v/>
          </cell>
          <cell r="AC2196" t="str">
            <v/>
          </cell>
        </row>
        <row r="2197">
          <cell r="A2197">
            <v>525918</v>
          </cell>
          <cell r="B2197" t="str">
            <v>روابي البكر</v>
          </cell>
          <cell r="C2197" t="str">
            <v>احمد</v>
          </cell>
          <cell r="D2197" t="str">
            <v>رسميه</v>
          </cell>
          <cell r="E2197" t="str">
            <v>أنثى</v>
          </cell>
          <cell r="F2197" t="str">
            <v>دمشق</v>
          </cell>
          <cell r="G2197">
            <v>29957</v>
          </cell>
          <cell r="H2197" t="str">
            <v>الفلسطينية السورية</v>
          </cell>
          <cell r="I2197" t="str">
            <v>الرابعة</v>
          </cell>
          <cell r="J2197" t="str">
            <v>علمي</v>
          </cell>
          <cell r="K2197">
            <v>1999</v>
          </cell>
          <cell r="L2197" t="str">
            <v>القنيطرة</v>
          </cell>
          <cell r="Q2197" t="str">
            <v/>
          </cell>
          <cell r="R2197" t="str">
            <v>RAWABE ALBAKER</v>
          </cell>
          <cell r="S2197" t="str">
            <v>AHAMD</v>
          </cell>
          <cell r="T2197" t="str">
            <v>RASMEHA</v>
          </cell>
          <cell r="U2197" t="str">
            <v>DAMASCUS</v>
          </cell>
          <cell r="V2197" t="str">
            <v/>
          </cell>
          <cell r="W2197" t="str">
            <v/>
          </cell>
          <cell r="X2197" t="str">
            <v/>
          </cell>
          <cell r="Y2197" t="str">
            <v/>
          </cell>
          <cell r="Z2197" t="str">
            <v/>
          </cell>
          <cell r="AA2197" t="str">
            <v/>
          </cell>
          <cell r="AB2197" t="str">
            <v/>
          </cell>
          <cell r="AC2197" t="str">
            <v/>
          </cell>
        </row>
        <row r="2198">
          <cell r="A2198">
            <v>525920</v>
          </cell>
          <cell r="B2198" t="str">
            <v>روان ايوب</v>
          </cell>
          <cell r="C2198" t="str">
            <v>تميم</v>
          </cell>
          <cell r="D2198" t="str">
            <v>فاطمه</v>
          </cell>
          <cell r="E2198" t="str">
            <v>أنثى</v>
          </cell>
          <cell r="F2198" t="str">
            <v>حماة</v>
          </cell>
          <cell r="G2198">
            <v>35084</v>
          </cell>
          <cell r="H2198" t="str">
            <v>العربية السورية</v>
          </cell>
          <cell r="I2198" t="str">
            <v>الثانية</v>
          </cell>
          <cell r="J2198" t="str">
            <v>أدبي</v>
          </cell>
          <cell r="Q2198" t="str">
            <v/>
          </cell>
          <cell r="R2198" t="str">
            <v>rawan ayoub</v>
          </cell>
          <cell r="S2198" t="str">
            <v>tamem</v>
          </cell>
          <cell r="T2198" t="str">
            <v>fatema</v>
          </cell>
          <cell r="U2198" t="str">
            <v>hama</v>
          </cell>
          <cell r="V2198" t="str">
            <v/>
          </cell>
          <cell r="W2198" t="str">
            <v/>
          </cell>
          <cell r="X2198" t="str">
            <v>م</v>
          </cell>
          <cell r="Y2198" t="str">
            <v/>
          </cell>
          <cell r="Z2198" t="str">
            <v>م</v>
          </cell>
          <cell r="AA2198" t="str">
            <v>م</v>
          </cell>
          <cell r="AB2198" t="str">
            <v>م</v>
          </cell>
          <cell r="AC2198" t="str">
            <v/>
          </cell>
        </row>
        <row r="2199">
          <cell r="A2199">
            <v>525921</v>
          </cell>
          <cell r="B2199" t="str">
            <v>روان جاموس</v>
          </cell>
          <cell r="C2199" t="str">
            <v>عبد الله</v>
          </cell>
          <cell r="D2199" t="str">
            <v>فطمه</v>
          </cell>
          <cell r="E2199" t="str">
            <v>أنثى</v>
          </cell>
          <cell r="F2199" t="str">
            <v>دمشق</v>
          </cell>
          <cell r="G2199">
            <v>34958</v>
          </cell>
          <cell r="H2199" t="str">
            <v>العربية السورية</v>
          </cell>
          <cell r="I2199" t="str">
            <v>الثانية</v>
          </cell>
          <cell r="J2199" t="str">
            <v>أدبي</v>
          </cell>
          <cell r="K2199">
            <v>2013</v>
          </cell>
          <cell r="Q2199" t="str">
            <v/>
          </cell>
          <cell r="R2199" t="str">
            <v>Rawan Jamous</v>
          </cell>
          <cell r="S2199" t="str">
            <v>Abd Allah</v>
          </cell>
          <cell r="T2199" t="str">
            <v>Fatma</v>
          </cell>
          <cell r="U2199" t="str">
            <v>Damascus</v>
          </cell>
          <cell r="V2199" t="str">
            <v/>
          </cell>
          <cell r="W2199" t="str">
            <v/>
          </cell>
          <cell r="X2199" t="str">
            <v/>
          </cell>
          <cell r="Y2199" t="str">
            <v/>
          </cell>
          <cell r="Z2199" t="str">
            <v/>
          </cell>
          <cell r="AA2199" t="str">
            <v/>
          </cell>
          <cell r="AB2199" t="str">
            <v/>
          </cell>
          <cell r="AC2199" t="str">
            <v/>
          </cell>
        </row>
        <row r="2200">
          <cell r="A2200">
            <v>525922</v>
          </cell>
          <cell r="B2200" t="str">
            <v>روان جعفر</v>
          </cell>
          <cell r="C2200" t="str">
            <v>شفيق</v>
          </cell>
          <cell r="D2200" t="str">
            <v>حرقه</v>
          </cell>
          <cell r="E2200" t="str">
            <v>أنثى</v>
          </cell>
          <cell r="F2200" t="str">
            <v>قطنا</v>
          </cell>
          <cell r="G2200">
            <v>31382</v>
          </cell>
          <cell r="H2200" t="str">
            <v>العربية السورية</v>
          </cell>
          <cell r="I2200" t="str">
            <v>الرابعة حديث</v>
          </cell>
          <cell r="J2200" t="str">
            <v>أدبي</v>
          </cell>
          <cell r="L2200" t="str">
            <v>اللاذقية</v>
          </cell>
          <cell r="Q2200" t="str">
            <v/>
          </cell>
          <cell r="R2200" t="str">
            <v>rawan jaafar</v>
          </cell>
          <cell r="S2200" t="str">
            <v>shafeq</v>
          </cell>
          <cell r="T2200" t="str">
            <v>harqah</v>
          </cell>
          <cell r="U2200" t="str">
            <v>qatana</v>
          </cell>
          <cell r="V2200" t="str">
            <v/>
          </cell>
          <cell r="W2200" t="str">
            <v/>
          </cell>
          <cell r="X2200" t="str">
            <v/>
          </cell>
          <cell r="Y2200" t="str">
            <v/>
          </cell>
          <cell r="Z2200" t="str">
            <v/>
          </cell>
          <cell r="AA2200" t="str">
            <v/>
          </cell>
          <cell r="AB2200" t="str">
            <v/>
          </cell>
          <cell r="AC2200" t="str">
            <v/>
          </cell>
        </row>
        <row r="2201">
          <cell r="A2201">
            <v>525923</v>
          </cell>
          <cell r="B2201" t="str">
            <v>روان كريم</v>
          </cell>
          <cell r="C2201" t="str">
            <v xml:space="preserve">ماهر </v>
          </cell>
          <cell r="D2201" t="str">
            <v xml:space="preserve">منال </v>
          </cell>
          <cell r="E2201" t="str">
            <v>أنثى</v>
          </cell>
          <cell r="F2201" t="str">
            <v>دمشق</v>
          </cell>
          <cell r="G2201">
            <v>36614</v>
          </cell>
          <cell r="H2201" t="str">
            <v>العربية السورية</v>
          </cell>
          <cell r="I2201" t="str">
            <v>الثالثة</v>
          </cell>
          <cell r="J2201" t="str">
            <v>علمي</v>
          </cell>
          <cell r="Q2201" t="str">
            <v/>
          </cell>
          <cell r="R2201" t="str">
            <v>RAWAN KARIM</v>
          </cell>
          <cell r="S2201" t="str">
            <v>MAHER</v>
          </cell>
          <cell r="T2201" t="str">
            <v>MANAL</v>
          </cell>
          <cell r="U2201" t="str">
            <v>DAMASCOS</v>
          </cell>
          <cell r="V2201" t="str">
            <v/>
          </cell>
          <cell r="W2201" t="str">
            <v/>
          </cell>
          <cell r="X2201" t="str">
            <v/>
          </cell>
          <cell r="Y2201" t="str">
            <v/>
          </cell>
          <cell r="Z2201" t="str">
            <v/>
          </cell>
          <cell r="AA2201" t="str">
            <v/>
          </cell>
          <cell r="AB2201" t="str">
            <v/>
          </cell>
          <cell r="AC2201" t="str">
            <v/>
          </cell>
        </row>
        <row r="2202">
          <cell r="A2202">
            <v>525924</v>
          </cell>
          <cell r="B2202" t="str">
            <v>روان مرعي</v>
          </cell>
          <cell r="C2202" t="str">
            <v>احمد</v>
          </cell>
          <cell r="D2202" t="str">
            <v>فيروز</v>
          </cell>
          <cell r="E2202" t="str">
            <v>أنثى</v>
          </cell>
          <cell r="F2202" t="str">
            <v>دمشق</v>
          </cell>
          <cell r="G2202">
            <v>36123</v>
          </cell>
          <cell r="H2202" t="str">
            <v>العربية السورية</v>
          </cell>
          <cell r="I2202" t="str">
            <v>الثالثة</v>
          </cell>
          <cell r="J2202" t="str">
            <v>أدبي</v>
          </cell>
          <cell r="K2202" t="str">
            <v/>
          </cell>
          <cell r="Q2202" t="str">
            <v/>
          </cell>
          <cell r="R2202" t="str">
            <v>RAWAN MERAI</v>
          </cell>
          <cell r="S2202" t="str">
            <v>AHMAD</v>
          </cell>
          <cell r="T2202" t="str">
            <v>FAIROUZ</v>
          </cell>
          <cell r="U2202" t="str">
            <v>DAMASCUS</v>
          </cell>
          <cell r="V2202" t="str">
            <v/>
          </cell>
          <cell r="W2202" t="str">
            <v/>
          </cell>
          <cell r="X2202" t="str">
            <v/>
          </cell>
          <cell r="Y2202" t="str">
            <v/>
          </cell>
          <cell r="Z2202" t="str">
            <v/>
          </cell>
          <cell r="AA2202" t="str">
            <v/>
          </cell>
          <cell r="AB2202" t="str">
            <v/>
          </cell>
          <cell r="AC2202" t="str">
            <v/>
          </cell>
        </row>
        <row r="2203">
          <cell r="A2203">
            <v>525926</v>
          </cell>
          <cell r="B2203" t="str">
            <v>روان نوح</v>
          </cell>
          <cell r="C2203" t="str">
            <v>سامح</v>
          </cell>
          <cell r="D2203" t="str">
            <v>مرح</v>
          </cell>
          <cell r="E2203" t="str">
            <v>أنثى</v>
          </cell>
          <cell r="F2203" t="str">
            <v>دمشق</v>
          </cell>
          <cell r="G2203">
            <v>34844</v>
          </cell>
          <cell r="H2203" t="str">
            <v>العربية السورية</v>
          </cell>
          <cell r="I2203" t="str">
            <v>الثالثة</v>
          </cell>
          <cell r="J2203" t="str">
            <v>شرعية</v>
          </cell>
          <cell r="Q2203" t="str">
            <v/>
          </cell>
          <cell r="R2203" t="str">
            <v>Rawan Noh</v>
          </cell>
          <cell r="S2203" t="str">
            <v>Sameh</v>
          </cell>
          <cell r="T2203" t="str">
            <v>Marah</v>
          </cell>
          <cell r="U2203" t="str">
            <v>Damascus</v>
          </cell>
          <cell r="V2203" t="str">
            <v/>
          </cell>
          <cell r="W2203" t="str">
            <v/>
          </cell>
          <cell r="X2203" t="str">
            <v/>
          </cell>
          <cell r="Y2203" t="str">
            <v/>
          </cell>
          <cell r="Z2203" t="str">
            <v/>
          </cell>
          <cell r="AA2203" t="str">
            <v/>
          </cell>
          <cell r="AB2203" t="str">
            <v/>
          </cell>
          <cell r="AC2203" t="str">
            <v/>
          </cell>
        </row>
        <row r="2204">
          <cell r="A2204">
            <v>525927</v>
          </cell>
          <cell r="B2204" t="str">
            <v>روجينا صقر</v>
          </cell>
          <cell r="C2204" t="str">
            <v>مأيد</v>
          </cell>
          <cell r="D2204" t="str">
            <v>رظيه</v>
          </cell>
          <cell r="E2204" t="str">
            <v>أنثى</v>
          </cell>
          <cell r="F2204" t="str">
            <v>حضر</v>
          </cell>
          <cell r="G2204">
            <v>34881</v>
          </cell>
          <cell r="H2204" t="str">
            <v>العربية السورية</v>
          </cell>
          <cell r="I2204" t="str">
            <v>الثالثة حديث</v>
          </cell>
          <cell r="J2204" t="str">
            <v>علمي</v>
          </cell>
          <cell r="L2204" t="str">
            <v>القنيطرة</v>
          </cell>
        </row>
        <row r="2205">
          <cell r="A2205">
            <v>525929</v>
          </cell>
          <cell r="B2205" t="str">
            <v>روعة حبشيه</v>
          </cell>
          <cell r="C2205" t="str">
            <v>سامي</v>
          </cell>
          <cell r="D2205" t="str">
            <v>نزيها</v>
          </cell>
          <cell r="E2205" t="str">
            <v>أنثى</v>
          </cell>
          <cell r="F2205" t="str">
            <v>دمشق</v>
          </cell>
          <cell r="G2205">
            <v>32699</v>
          </cell>
          <cell r="H2205" t="str">
            <v>العربية السورية</v>
          </cell>
          <cell r="I2205" t="str">
            <v>الثالثة</v>
          </cell>
          <cell r="J2205" t="str">
            <v>علمي</v>
          </cell>
          <cell r="K2205" t="str">
            <v/>
          </cell>
          <cell r="Q2205" t="str">
            <v/>
          </cell>
          <cell r="R2205" t="str">
            <v>Rwaa Habshea</v>
          </cell>
          <cell r="S2205" t="str">
            <v>Same</v>
          </cell>
          <cell r="T2205" t="str">
            <v>Nazeha</v>
          </cell>
          <cell r="U2205" t="str">
            <v>Damascus</v>
          </cell>
          <cell r="V2205" t="str">
            <v/>
          </cell>
          <cell r="W2205" t="str">
            <v/>
          </cell>
          <cell r="X2205" t="str">
            <v/>
          </cell>
          <cell r="Y2205" t="str">
            <v/>
          </cell>
          <cell r="Z2205" t="str">
            <v/>
          </cell>
          <cell r="AA2205" t="str">
            <v/>
          </cell>
          <cell r="AB2205" t="str">
            <v/>
          </cell>
          <cell r="AC2205" t="str">
            <v/>
          </cell>
        </row>
        <row r="2206">
          <cell r="A2206">
            <v>525930</v>
          </cell>
          <cell r="B2206" t="str">
            <v>روعه الرحمون</v>
          </cell>
          <cell r="C2206" t="str">
            <v>فؤاد</v>
          </cell>
          <cell r="D2206" t="str">
            <v>فاطمه</v>
          </cell>
          <cell r="E2206" t="str">
            <v>أنثى</v>
          </cell>
          <cell r="F2206" t="str">
            <v>القريتين</v>
          </cell>
          <cell r="G2206">
            <v>36913</v>
          </cell>
          <cell r="H2206" t="str">
            <v>العربية السورية</v>
          </cell>
          <cell r="I2206" t="str">
            <v>الثانية</v>
          </cell>
          <cell r="J2206" t="str">
            <v>أدبي</v>
          </cell>
          <cell r="K2206" t="str">
            <v/>
          </cell>
          <cell r="Q2206" t="str">
            <v/>
          </cell>
          <cell r="R2206" t="str">
            <v>Rawaa AlRahmoon</v>
          </cell>
          <cell r="S2206" t="str">
            <v>Fouad</v>
          </cell>
          <cell r="T2206" t="str">
            <v>Fatema</v>
          </cell>
          <cell r="U2206" t="str">
            <v>Homs</v>
          </cell>
          <cell r="V2206" t="str">
            <v/>
          </cell>
          <cell r="W2206" t="str">
            <v/>
          </cell>
          <cell r="X2206" t="str">
            <v/>
          </cell>
          <cell r="Y2206" t="str">
            <v/>
          </cell>
          <cell r="Z2206" t="str">
            <v/>
          </cell>
          <cell r="AA2206" t="str">
            <v/>
          </cell>
          <cell r="AB2206" t="str">
            <v/>
          </cell>
          <cell r="AC2206" t="str">
            <v/>
          </cell>
        </row>
        <row r="2207">
          <cell r="A2207">
            <v>525931</v>
          </cell>
          <cell r="B2207" t="str">
            <v>روعه حديفه</v>
          </cell>
          <cell r="C2207" t="str">
            <v>فار س</v>
          </cell>
          <cell r="D2207" t="str">
            <v>سهام</v>
          </cell>
          <cell r="E2207" t="str">
            <v/>
          </cell>
          <cell r="F2207" t="str">
            <v/>
          </cell>
          <cell r="G2207" t="str">
            <v/>
          </cell>
          <cell r="I2207" t="str">
            <v>الثانية</v>
          </cell>
          <cell r="K2207" t="str">
            <v/>
          </cell>
          <cell r="L2207" t="str">
            <v/>
          </cell>
          <cell r="M2207" t="str">
            <v/>
          </cell>
          <cell r="Q2207" t="str">
            <v/>
          </cell>
          <cell r="R2207" t="str">
            <v/>
          </cell>
          <cell r="S2207" t="str">
            <v/>
          </cell>
          <cell r="T2207" t="str">
            <v/>
          </cell>
          <cell r="U2207" t="str">
            <v/>
          </cell>
          <cell r="V2207" t="str">
            <v/>
          </cell>
          <cell r="W2207" t="str">
            <v/>
          </cell>
          <cell r="X2207" t="str">
            <v/>
          </cell>
          <cell r="Y2207" t="str">
            <v/>
          </cell>
          <cell r="Z2207" t="str">
            <v/>
          </cell>
          <cell r="AA2207" t="str">
            <v/>
          </cell>
          <cell r="AB2207" t="str">
            <v>م</v>
          </cell>
          <cell r="AC2207" t="str">
            <v/>
          </cell>
        </row>
        <row r="2208">
          <cell r="A2208">
            <v>525936</v>
          </cell>
          <cell r="B2208" t="str">
            <v>رويده شقره</v>
          </cell>
          <cell r="C2208" t="str">
            <v>عبود</v>
          </cell>
          <cell r="D2208" t="str">
            <v>صبريه</v>
          </cell>
          <cell r="E2208" t="str">
            <v>أنثى</v>
          </cell>
          <cell r="F2208" t="str">
            <v>اللاذقية</v>
          </cell>
          <cell r="H2208" t="str">
            <v>العربية السورية</v>
          </cell>
          <cell r="I2208" t="str">
            <v>الثانية</v>
          </cell>
          <cell r="J2208" t="str">
            <v>علمي</v>
          </cell>
          <cell r="L2208" t="str">
            <v>اللاذقية</v>
          </cell>
          <cell r="Q2208" t="str">
            <v/>
          </cell>
          <cell r="R2208" t="str">
            <v>Rouida Shakra</v>
          </cell>
          <cell r="S2208" t="str">
            <v>Aboud</v>
          </cell>
          <cell r="T2208" t="str">
            <v>Sabria</v>
          </cell>
          <cell r="U2208" t="str">
            <v>Latakia</v>
          </cell>
          <cell r="V2208" t="str">
            <v/>
          </cell>
          <cell r="W2208" t="str">
            <v/>
          </cell>
          <cell r="X2208" t="str">
            <v/>
          </cell>
          <cell r="Y2208" t="str">
            <v/>
          </cell>
          <cell r="Z2208" t="str">
            <v/>
          </cell>
          <cell r="AA2208" t="str">
            <v/>
          </cell>
          <cell r="AB2208" t="str">
            <v/>
          </cell>
          <cell r="AC2208" t="str">
            <v/>
          </cell>
        </row>
        <row r="2209">
          <cell r="A2209">
            <v>525937</v>
          </cell>
          <cell r="B2209" t="str">
            <v>ريتا كشك</v>
          </cell>
          <cell r="C2209" t="str">
            <v>حرب</v>
          </cell>
          <cell r="D2209" t="str">
            <v>تمره</v>
          </cell>
          <cell r="E2209" t="str">
            <v/>
          </cell>
          <cell r="F2209" t="str">
            <v/>
          </cell>
          <cell r="I2209" t="str">
            <v>الثانية</v>
          </cell>
          <cell r="J2209" t="str">
            <v>أدبي</v>
          </cell>
          <cell r="K2209">
            <v>2015</v>
          </cell>
          <cell r="L2209" t="str">
            <v>دمشق</v>
          </cell>
          <cell r="M2209" t="str">
            <v/>
          </cell>
        </row>
        <row r="2210">
          <cell r="A2210">
            <v>525938</v>
          </cell>
          <cell r="B2210" t="str">
            <v>ريم الحبيب</v>
          </cell>
          <cell r="C2210" t="str">
            <v>احمد</v>
          </cell>
          <cell r="D2210" t="str">
            <v>شاديه</v>
          </cell>
          <cell r="E2210" t="str">
            <v>أنثى</v>
          </cell>
          <cell r="F2210" t="str">
            <v>دمشق</v>
          </cell>
          <cell r="G2210">
            <v>27860</v>
          </cell>
          <cell r="H2210" t="str">
            <v>العربية السورية</v>
          </cell>
          <cell r="I2210" t="str">
            <v>الثالثة</v>
          </cell>
          <cell r="J2210" t="str">
            <v>أدبي</v>
          </cell>
          <cell r="Q2210" t="str">
            <v/>
          </cell>
          <cell r="R2210" t="str">
            <v>Reem AlHabib</v>
          </cell>
          <cell r="S2210" t="str">
            <v>Ahmad</v>
          </cell>
          <cell r="T2210" t="str">
            <v>Shadih</v>
          </cell>
          <cell r="U2210" t="str">
            <v>Damascus</v>
          </cell>
          <cell r="V2210" t="str">
            <v/>
          </cell>
          <cell r="W2210" t="str">
            <v/>
          </cell>
          <cell r="X2210" t="str">
            <v/>
          </cell>
          <cell r="Y2210" t="str">
            <v/>
          </cell>
          <cell r="Z2210" t="str">
            <v/>
          </cell>
          <cell r="AA2210" t="str">
            <v/>
          </cell>
          <cell r="AB2210" t="str">
            <v/>
          </cell>
          <cell r="AC2210" t="str">
            <v/>
          </cell>
        </row>
        <row r="2211">
          <cell r="A2211">
            <v>525939</v>
          </cell>
          <cell r="B2211" t="str">
            <v>ريم الشقيري</v>
          </cell>
          <cell r="C2211" t="str">
            <v>غسان</v>
          </cell>
          <cell r="D2211" t="str">
            <v>جمانه</v>
          </cell>
          <cell r="E2211" t="str">
            <v/>
          </cell>
          <cell r="F2211" t="str">
            <v/>
          </cell>
          <cell r="G2211" t="str">
            <v/>
          </cell>
          <cell r="I2211" t="str">
            <v>الثانية</v>
          </cell>
          <cell r="K2211" t="str">
            <v/>
          </cell>
          <cell r="L2211" t="str">
            <v/>
          </cell>
          <cell r="M2211" t="str">
            <v/>
          </cell>
          <cell r="Q2211" t="str">
            <v/>
          </cell>
          <cell r="R2211" t="str">
            <v/>
          </cell>
          <cell r="S2211" t="str">
            <v/>
          </cell>
          <cell r="T2211" t="str">
            <v/>
          </cell>
          <cell r="U2211" t="str">
            <v/>
          </cell>
          <cell r="V2211" t="str">
            <v/>
          </cell>
          <cell r="W2211" t="str">
            <v/>
          </cell>
          <cell r="X2211" t="str">
            <v/>
          </cell>
          <cell r="Y2211" t="str">
            <v/>
          </cell>
          <cell r="Z2211" t="str">
            <v/>
          </cell>
          <cell r="AA2211" t="str">
            <v/>
          </cell>
          <cell r="AB2211" t="str">
            <v>م</v>
          </cell>
          <cell r="AC2211" t="str">
            <v/>
          </cell>
        </row>
        <row r="2212">
          <cell r="A2212">
            <v>525940</v>
          </cell>
          <cell r="B2212" t="str">
            <v>ريم الكيلاني</v>
          </cell>
          <cell r="C2212" t="str">
            <v>مصطفى</v>
          </cell>
          <cell r="D2212" t="str">
            <v>سلما</v>
          </cell>
          <cell r="E2212" t="str">
            <v>أنثى</v>
          </cell>
          <cell r="F2212" t="str">
            <v xml:space="preserve">ضمير </v>
          </cell>
          <cell r="G2212">
            <v>35247</v>
          </cell>
          <cell r="H2212" t="str">
            <v>العربية السورية</v>
          </cell>
          <cell r="I2212" t="str">
            <v>الثالثة</v>
          </cell>
          <cell r="J2212" t="str">
            <v>أدبي</v>
          </cell>
          <cell r="K2212">
            <v>2014</v>
          </cell>
          <cell r="Q2212" t="str">
            <v/>
          </cell>
          <cell r="R2212" t="str">
            <v>reem alkylane</v>
          </cell>
          <cell r="S2212" t="str">
            <v>moustafa</v>
          </cell>
          <cell r="T2212" t="str">
            <v>salma</v>
          </cell>
          <cell r="U2212" t="str">
            <v>dmwwe</v>
          </cell>
          <cell r="V2212" t="str">
            <v/>
          </cell>
          <cell r="W2212" t="str">
            <v/>
          </cell>
          <cell r="X2212" t="str">
            <v/>
          </cell>
          <cell r="Y2212" t="str">
            <v/>
          </cell>
          <cell r="Z2212" t="str">
            <v/>
          </cell>
          <cell r="AA2212" t="str">
            <v/>
          </cell>
          <cell r="AB2212" t="str">
            <v/>
          </cell>
          <cell r="AC2212" t="str">
            <v/>
          </cell>
        </row>
        <row r="2213">
          <cell r="A2213">
            <v>525942</v>
          </cell>
          <cell r="B2213" t="str">
            <v>ريم حمادة</v>
          </cell>
          <cell r="C2213" t="str">
            <v>محمد جمال</v>
          </cell>
          <cell r="D2213" t="str">
            <v>اديبه</v>
          </cell>
          <cell r="E2213" t="str">
            <v>أنثى</v>
          </cell>
          <cell r="F2213" t="str">
            <v>كفر شمس</v>
          </cell>
          <cell r="G2213">
            <v>34700</v>
          </cell>
          <cell r="H2213" t="str">
            <v>العربية السورية</v>
          </cell>
          <cell r="I2213" t="str">
            <v>الثانية</v>
          </cell>
          <cell r="J2213" t="str">
            <v>أدبي</v>
          </cell>
          <cell r="K2213" t="str">
            <v/>
          </cell>
          <cell r="Q2213" t="str">
            <v/>
          </cell>
          <cell r="R2213" t="str">
            <v>REEM HAMADA</v>
          </cell>
          <cell r="S2213" t="str">
            <v>MHD JAMAL</v>
          </cell>
          <cell r="T2213" t="str">
            <v>ADEBA</v>
          </cell>
          <cell r="U2213" t="str">
            <v>DARAA</v>
          </cell>
          <cell r="V2213" t="str">
            <v/>
          </cell>
          <cell r="W2213" t="str">
            <v/>
          </cell>
          <cell r="X2213" t="str">
            <v/>
          </cell>
          <cell r="Y2213" t="str">
            <v/>
          </cell>
          <cell r="Z2213" t="str">
            <v/>
          </cell>
          <cell r="AA2213" t="str">
            <v/>
          </cell>
          <cell r="AB2213" t="str">
            <v/>
          </cell>
          <cell r="AC2213" t="str">
            <v/>
          </cell>
        </row>
        <row r="2214">
          <cell r="A2214">
            <v>525943</v>
          </cell>
          <cell r="B2214" t="str">
            <v>ريم ديب</v>
          </cell>
          <cell r="C2214" t="str">
            <v>حسن</v>
          </cell>
          <cell r="D2214" t="str">
            <v>سميه</v>
          </cell>
          <cell r="E2214" t="str">
            <v>أنثى</v>
          </cell>
          <cell r="F2214" t="str">
            <v>دمشق</v>
          </cell>
          <cell r="G2214">
            <v>36658</v>
          </cell>
          <cell r="H2214" t="str">
            <v>العربية السورية</v>
          </cell>
          <cell r="I2214" t="str">
            <v>الثانية</v>
          </cell>
          <cell r="J2214" t="str">
            <v>علمي</v>
          </cell>
          <cell r="K2214">
            <v>2018</v>
          </cell>
          <cell r="Q2214" t="str">
            <v/>
          </cell>
          <cell r="R2214" t="str">
            <v>reem deeb</v>
          </cell>
          <cell r="S2214" t="str">
            <v>hasan</v>
          </cell>
          <cell r="T2214" t="str">
            <v>somia</v>
          </cell>
          <cell r="U2214" t="str">
            <v>damascus</v>
          </cell>
          <cell r="V2214" t="str">
            <v/>
          </cell>
          <cell r="W2214" t="str">
            <v/>
          </cell>
          <cell r="X2214" t="str">
            <v/>
          </cell>
          <cell r="Y2214" t="str">
            <v/>
          </cell>
          <cell r="Z2214" t="str">
            <v/>
          </cell>
          <cell r="AA2214" t="str">
            <v/>
          </cell>
          <cell r="AB2214" t="str">
            <v/>
          </cell>
          <cell r="AC2214" t="str">
            <v/>
          </cell>
        </row>
        <row r="2215">
          <cell r="A2215">
            <v>525947</v>
          </cell>
          <cell r="B2215" t="str">
            <v>ريما صوفان</v>
          </cell>
          <cell r="C2215" t="str">
            <v>ايمن</v>
          </cell>
          <cell r="D2215" t="str">
            <v>رويدا</v>
          </cell>
          <cell r="E2215" t="str">
            <v>أنثى</v>
          </cell>
          <cell r="F2215" t="str">
            <v>اسبانيا فالنسيا</v>
          </cell>
          <cell r="G2215">
            <v>28085</v>
          </cell>
          <cell r="H2215" t="str">
            <v>العربية السورية</v>
          </cell>
          <cell r="I2215" t="str">
            <v>الثالثة</v>
          </cell>
          <cell r="J2215" t="str">
            <v>أدبي</v>
          </cell>
          <cell r="Q2215" t="str">
            <v/>
          </cell>
          <cell r="R2215" t="str">
            <v>REMA SOUFAN</v>
          </cell>
          <cell r="S2215" t="str">
            <v>AYMAN</v>
          </cell>
          <cell r="T2215" t="str">
            <v>ROUIDA</v>
          </cell>
          <cell r="U2215" t="str">
            <v>ISPANI</v>
          </cell>
          <cell r="V2215" t="str">
            <v/>
          </cell>
          <cell r="W2215" t="str">
            <v/>
          </cell>
          <cell r="X2215" t="str">
            <v/>
          </cell>
          <cell r="Y2215" t="str">
            <v/>
          </cell>
          <cell r="Z2215" t="str">
            <v/>
          </cell>
          <cell r="AA2215" t="str">
            <v/>
          </cell>
          <cell r="AB2215" t="str">
            <v/>
          </cell>
          <cell r="AC2215" t="str">
            <v/>
          </cell>
        </row>
        <row r="2216">
          <cell r="A2216">
            <v>525949</v>
          </cell>
          <cell r="B2216" t="str">
            <v>زين الراس</v>
          </cell>
          <cell r="C2216" t="str">
            <v>محمد ديب</v>
          </cell>
          <cell r="D2216" t="str">
            <v>حكيمه</v>
          </cell>
          <cell r="E2216" t="str">
            <v>أنثى</v>
          </cell>
          <cell r="F2216" t="str">
            <v>حماه</v>
          </cell>
          <cell r="G2216">
            <v>26771</v>
          </cell>
          <cell r="H2216" t="str">
            <v>العربية السورية</v>
          </cell>
          <cell r="I2216" t="str">
            <v>الثالثة</v>
          </cell>
          <cell r="J2216" t="str">
            <v>علمي</v>
          </cell>
          <cell r="Q2216" t="str">
            <v/>
          </cell>
          <cell r="R2216" t="str">
            <v>Zeen Al Raas</v>
          </cell>
          <cell r="S2216" t="str">
            <v>Mohmad Deeb</v>
          </cell>
          <cell r="T2216" t="str">
            <v>Hakema</v>
          </cell>
          <cell r="U2216" t="str">
            <v>Hama</v>
          </cell>
          <cell r="V2216" t="str">
            <v/>
          </cell>
          <cell r="W2216" t="str">
            <v/>
          </cell>
          <cell r="X2216" t="str">
            <v/>
          </cell>
          <cell r="Y2216" t="str">
            <v/>
          </cell>
          <cell r="Z2216" t="str">
            <v/>
          </cell>
          <cell r="AA2216" t="str">
            <v/>
          </cell>
          <cell r="AB2216" t="str">
            <v/>
          </cell>
          <cell r="AC2216" t="str">
            <v/>
          </cell>
        </row>
        <row r="2217">
          <cell r="A2217">
            <v>525956</v>
          </cell>
          <cell r="B2217" t="str">
            <v>سحر الحسن</v>
          </cell>
          <cell r="C2217" t="str">
            <v>مرعي</v>
          </cell>
          <cell r="D2217" t="str">
            <v>فايزة</v>
          </cell>
          <cell r="E2217" t="str">
            <v>أنثى</v>
          </cell>
          <cell r="F2217" t="str">
            <v>دمشق</v>
          </cell>
          <cell r="G2217">
            <v>33134</v>
          </cell>
          <cell r="H2217" t="str">
            <v>العربية السورية</v>
          </cell>
          <cell r="I2217" t="str">
            <v>الرابعة</v>
          </cell>
          <cell r="J2217" t="str">
            <v>أدبي</v>
          </cell>
        </row>
        <row r="2218">
          <cell r="A2218">
            <v>525957</v>
          </cell>
          <cell r="B2218" t="str">
            <v>سحر ديب</v>
          </cell>
          <cell r="C2218" t="str">
            <v>محمد</v>
          </cell>
          <cell r="D2218" t="str">
            <v>امل</v>
          </cell>
          <cell r="E2218" t="str">
            <v>أنثى</v>
          </cell>
          <cell r="F2218" t="str">
            <v>مخيم اليرموك</v>
          </cell>
          <cell r="G2218">
            <v>31413</v>
          </cell>
          <cell r="H2218" t="str">
            <v>العربية السورية</v>
          </cell>
          <cell r="I2218" t="str">
            <v>الثالثة حديث</v>
          </cell>
          <cell r="J2218" t="str">
            <v>فنون نسوية</v>
          </cell>
          <cell r="K2218" t="str">
            <v/>
          </cell>
          <cell r="Q2218" t="str">
            <v/>
          </cell>
          <cell r="R2218" t="str">
            <v>Sahar deeb</v>
          </cell>
          <cell r="S2218" t="str">
            <v>Mohammad</v>
          </cell>
          <cell r="T2218" t="str">
            <v>Amal</v>
          </cell>
          <cell r="U2218" t="str">
            <v>Daraa</v>
          </cell>
          <cell r="V2218" t="str">
            <v/>
          </cell>
          <cell r="W2218" t="str">
            <v/>
          </cell>
          <cell r="X2218" t="str">
            <v/>
          </cell>
          <cell r="Y2218" t="str">
            <v/>
          </cell>
          <cell r="Z2218" t="str">
            <v/>
          </cell>
          <cell r="AA2218" t="str">
            <v/>
          </cell>
          <cell r="AB2218" t="str">
            <v/>
          </cell>
          <cell r="AC2218" t="str">
            <v/>
          </cell>
        </row>
        <row r="2219">
          <cell r="A2219">
            <v>525960</v>
          </cell>
          <cell r="B2219" t="str">
            <v>سفانه الابراهيم</v>
          </cell>
          <cell r="C2219" t="str">
            <v>عدنان</v>
          </cell>
          <cell r="D2219" t="str">
            <v>سحر</v>
          </cell>
          <cell r="E2219" t="str">
            <v>أنثى</v>
          </cell>
          <cell r="F2219" t="str">
            <v>الطيبه</v>
          </cell>
          <cell r="G2219">
            <v>33970</v>
          </cell>
          <cell r="H2219" t="str">
            <v>العربية السورية</v>
          </cell>
          <cell r="I2219" t="str">
            <v>الثالثة</v>
          </cell>
          <cell r="J2219" t="str">
            <v>أدبي</v>
          </cell>
          <cell r="K2219" t="str">
            <v/>
          </cell>
          <cell r="Q2219" t="str">
            <v/>
          </cell>
          <cell r="R2219" t="str">
            <v>Sofana Al Ebrahem</v>
          </cell>
          <cell r="S2219" t="str">
            <v>Adnan</v>
          </cell>
          <cell r="T2219" t="str">
            <v>Sahar</v>
          </cell>
          <cell r="U2219" t="str">
            <v>Draa</v>
          </cell>
          <cell r="V2219" t="str">
            <v/>
          </cell>
          <cell r="W2219" t="str">
            <v/>
          </cell>
          <cell r="X2219" t="str">
            <v/>
          </cell>
          <cell r="Y2219" t="str">
            <v/>
          </cell>
          <cell r="Z2219" t="str">
            <v/>
          </cell>
          <cell r="AA2219" t="str">
            <v/>
          </cell>
          <cell r="AB2219" t="str">
            <v/>
          </cell>
          <cell r="AC2219" t="str">
            <v/>
          </cell>
        </row>
        <row r="2220">
          <cell r="A2220">
            <v>525961</v>
          </cell>
          <cell r="B2220" t="str">
            <v>سلام الجاسم</v>
          </cell>
          <cell r="C2220" t="str">
            <v>ابراهيم</v>
          </cell>
          <cell r="D2220" t="str">
            <v>كوثر</v>
          </cell>
          <cell r="E2220" t="str">
            <v>أنثى</v>
          </cell>
          <cell r="F2220" t="str">
            <v>دمشق</v>
          </cell>
          <cell r="G2220">
            <v>35159</v>
          </cell>
          <cell r="H2220" t="str">
            <v>العربية السورية</v>
          </cell>
          <cell r="I2220" t="str">
            <v>الثالثة</v>
          </cell>
          <cell r="J2220" t="str">
            <v>علمي</v>
          </cell>
          <cell r="L2220" t="str">
            <v>القنيطرة</v>
          </cell>
          <cell r="Q2220" t="str">
            <v/>
          </cell>
          <cell r="R2220" t="str">
            <v>SALAM ALJASSEM</v>
          </cell>
          <cell r="S2220" t="str">
            <v>IBRAHEEM</v>
          </cell>
          <cell r="T2220" t="str">
            <v>KAWTHAR</v>
          </cell>
          <cell r="U2220" t="str">
            <v>DAMASCUS</v>
          </cell>
          <cell r="V2220" t="str">
            <v/>
          </cell>
          <cell r="W2220" t="str">
            <v/>
          </cell>
          <cell r="X2220" t="str">
            <v/>
          </cell>
          <cell r="Y2220" t="str">
            <v/>
          </cell>
          <cell r="Z2220" t="str">
            <v/>
          </cell>
          <cell r="AA2220" t="str">
            <v/>
          </cell>
          <cell r="AB2220" t="str">
            <v/>
          </cell>
          <cell r="AC2220" t="str">
            <v/>
          </cell>
        </row>
        <row r="2221">
          <cell r="A2221">
            <v>525963</v>
          </cell>
          <cell r="B2221" t="str">
            <v>سلام باكير</v>
          </cell>
          <cell r="C2221" t="str">
            <v>احمد</v>
          </cell>
          <cell r="D2221" t="str">
            <v>خديجه</v>
          </cell>
          <cell r="E2221" t="str">
            <v>انثى</v>
          </cell>
          <cell r="F2221" t="str">
            <v>طرطوس</v>
          </cell>
          <cell r="G2221">
            <v>27799</v>
          </cell>
          <cell r="H2221" t="str">
            <v>العربية السورية</v>
          </cell>
          <cell r="I2221" t="str">
            <v>الرابعة</v>
          </cell>
          <cell r="J2221" t="str">
            <v>علمي</v>
          </cell>
          <cell r="Q2221" t="str">
            <v/>
          </cell>
          <cell r="R2221" t="str">
            <v>Salam Baker</v>
          </cell>
          <cell r="S2221" t="str">
            <v>Ahmad</v>
          </cell>
          <cell r="T2221" t="str">
            <v>Khadeja</v>
          </cell>
          <cell r="U2221" t="str">
            <v>Trtos</v>
          </cell>
          <cell r="V2221" t="str">
            <v/>
          </cell>
          <cell r="W2221" t="str">
            <v/>
          </cell>
          <cell r="X2221" t="str">
            <v/>
          </cell>
          <cell r="Y2221" t="str">
            <v/>
          </cell>
          <cell r="Z2221" t="str">
            <v/>
          </cell>
          <cell r="AA2221" t="str">
            <v/>
          </cell>
          <cell r="AB2221" t="str">
            <v/>
          </cell>
          <cell r="AC2221" t="str">
            <v/>
          </cell>
        </row>
        <row r="2222">
          <cell r="A2222">
            <v>525966</v>
          </cell>
          <cell r="B2222" t="str">
            <v>سلمى البصار</v>
          </cell>
          <cell r="C2222" t="str">
            <v>سعيد</v>
          </cell>
          <cell r="D2222" t="str">
            <v>علا</v>
          </cell>
          <cell r="E2222" t="str">
            <v>أنثى</v>
          </cell>
          <cell r="F2222" t="str">
            <v>دمشق</v>
          </cell>
          <cell r="G2222">
            <v>36272</v>
          </cell>
          <cell r="H2222" t="str">
            <v>العربية السورية</v>
          </cell>
          <cell r="I2222" t="str">
            <v>الرابعة</v>
          </cell>
          <cell r="J2222" t="str">
            <v>علمي</v>
          </cell>
          <cell r="L2222" t="str">
            <v>القنيطرة</v>
          </cell>
          <cell r="Q2222" t="str">
            <v/>
          </cell>
          <cell r="R2222" t="str">
            <v>SALMA ALBASAR</v>
          </cell>
          <cell r="S2222" t="str">
            <v>SAEED</v>
          </cell>
          <cell r="T2222" t="str">
            <v>OLA</v>
          </cell>
          <cell r="U2222" t="str">
            <v>DAMASCUS</v>
          </cell>
          <cell r="V2222" t="str">
            <v/>
          </cell>
          <cell r="W2222" t="str">
            <v/>
          </cell>
          <cell r="X2222" t="str">
            <v/>
          </cell>
          <cell r="Y2222" t="str">
            <v/>
          </cell>
          <cell r="Z2222" t="str">
            <v/>
          </cell>
          <cell r="AA2222" t="str">
            <v/>
          </cell>
          <cell r="AB2222" t="str">
            <v/>
          </cell>
          <cell r="AC2222" t="str">
            <v/>
          </cell>
        </row>
        <row r="2223">
          <cell r="A2223">
            <v>525968</v>
          </cell>
          <cell r="B2223" t="str">
            <v>سماهر حماده</v>
          </cell>
          <cell r="C2223" t="str">
            <v>محمد</v>
          </cell>
          <cell r="D2223" t="str">
            <v>لميه</v>
          </cell>
          <cell r="E2223" t="str">
            <v>أنثى</v>
          </cell>
          <cell r="F2223" t="str">
            <v>قطيفه</v>
          </cell>
          <cell r="G2223">
            <v>31429</v>
          </cell>
          <cell r="H2223" t="str">
            <v>العربية السورية</v>
          </cell>
          <cell r="I2223" t="str">
            <v>الثالثة حديث</v>
          </cell>
          <cell r="J2223" t="str">
            <v>فنون نسوية</v>
          </cell>
          <cell r="K2223">
            <v>2005</v>
          </cell>
          <cell r="Q2223" t="str">
            <v/>
          </cell>
          <cell r="R2223" t="str">
            <v>SAMAHER HAMADA</v>
          </cell>
          <cell r="S2223" t="str">
            <v>MOHAMMED</v>
          </cell>
          <cell r="T2223" t="str">
            <v>LAMIA</v>
          </cell>
          <cell r="U2223" t="str">
            <v>DAMAS SUBURB</v>
          </cell>
          <cell r="V2223" t="str">
            <v/>
          </cell>
          <cell r="W2223" t="str">
            <v/>
          </cell>
          <cell r="X2223" t="str">
            <v/>
          </cell>
          <cell r="Y2223" t="str">
            <v/>
          </cell>
          <cell r="Z2223" t="str">
            <v/>
          </cell>
          <cell r="AA2223" t="str">
            <v/>
          </cell>
          <cell r="AB2223" t="str">
            <v/>
          </cell>
          <cell r="AC2223" t="str">
            <v/>
          </cell>
        </row>
        <row r="2224">
          <cell r="A2224">
            <v>525970</v>
          </cell>
          <cell r="B2224" t="str">
            <v>سمر الرفاعي</v>
          </cell>
          <cell r="C2224" t="str">
            <v>عبد الله</v>
          </cell>
          <cell r="D2224" t="str">
            <v>عربيه</v>
          </cell>
          <cell r="E2224" t="str">
            <v>أنثى</v>
          </cell>
          <cell r="F2224" t="str">
            <v>سملين</v>
          </cell>
          <cell r="G2224">
            <v>34335</v>
          </cell>
          <cell r="H2224" t="str">
            <v>العربية السورية</v>
          </cell>
          <cell r="I2224" t="str">
            <v>الثالثة</v>
          </cell>
          <cell r="J2224" t="str">
            <v>أدبي</v>
          </cell>
          <cell r="K2224" t="str">
            <v/>
          </cell>
          <cell r="Q2224" t="str">
            <v/>
          </cell>
          <cell r="R2224" t="str">
            <v>Samer Alrefae</v>
          </cell>
          <cell r="S2224" t="str">
            <v>Abd Allah</v>
          </cell>
          <cell r="T2224" t="str">
            <v>Arbea</v>
          </cell>
          <cell r="U2224" t="str">
            <v>Daraa</v>
          </cell>
          <cell r="V2224" t="str">
            <v/>
          </cell>
          <cell r="W2224" t="str">
            <v/>
          </cell>
          <cell r="X2224" t="str">
            <v/>
          </cell>
          <cell r="Y2224" t="str">
            <v/>
          </cell>
          <cell r="Z2224" t="str">
            <v/>
          </cell>
          <cell r="AA2224" t="str">
            <v/>
          </cell>
          <cell r="AB2224" t="str">
            <v/>
          </cell>
          <cell r="AC2224" t="str">
            <v/>
          </cell>
        </row>
        <row r="2225">
          <cell r="A2225">
            <v>525971</v>
          </cell>
          <cell r="B2225" t="str">
            <v>سمر العلوش</v>
          </cell>
          <cell r="C2225" t="str">
            <v>حامد</v>
          </cell>
          <cell r="D2225" t="str">
            <v>مجيدة</v>
          </cell>
          <cell r="E2225" t="str">
            <v>أنثى</v>
          </cell>
          <cell r="F2225" t="str">
            <v>كفرنان</v>
          </cell>
          <cell r="G2225">
            <v>31779</v>
          </cell>
          <cell r="H2225" t="str">
            <v>العربية السورية</v>
          </cell>
          <cell r="I2225" t="str">
            <v>الثالثة</v>
          </cell>
          <cell r="J2225" t="str">
            <v>أدبي</v>
          </cell>
          <cell r="Q2225" t="str">
            <v/>
          </cell>
          <cell r="R2225" t="str">
            <v>SAMER aLaLOSH</v>
          </cell>
          <cell r="S2225" t="str">
            <v>HAMED</v>
          </cell>
          <cell r="T2225" t="str">
            <v>Majeda</v>
          </cell>
          <cell r="U2225" t="str">
            <v>homs</v>
          </cell>
          <cell r="V2225" t="str">
            <v/>
          </cell>
          <cell r="W2225" t="str">
            <v/>
          </cell>
          <cell r="X2225" t="str">
            <v/>
          </cell>
          <cell r="Y2225" t="str">
            <v/>
          </cell>
          <cell r="Z2225" t="str">
            <v/>
          </cell>
          <cell r="AA2225" t="str">
            <v/>
          </cell>
          <cell r="AB2225" t="str">
            <v/>
          </cell>
          <cell r="AC2225" t="str">
            <v/>
          </cell>
        </row>
        <row r="2226">
          <cell r="A2226">
            <v>525972</v>
          </cell>
          <cell r="B2226" t="str">
            <v>سميره بلال</v>
          </cell>
          <cell r="C2226" t="str">
            <v>عبد الرحمن</v>
          </cell>
          <cell r="D2226" t="str">
            <v>غاده</v>
          </cell>
          <cell r="E2226" t="str">
            <v>أنثى</v>
          </cell>
          <cell r="F2226" t="str">
            <v>دمشق</v>
          </cell>
          <cell r="G2226">
            <v>35809</v>
          </cell>
          <cell r="H2226" t="str">
            <v>العربية السورية</v>
          </cell>
          <cell r="I2226" t="str">
            <v>الاولى</v>
          </cell>
          <cell r="J2226" t="str">
            <v>أدبي</v>
          </cell>
          <cell r="K2226">
            <v>2016</v>
          </cell>
          <cell r="Q2226" t="str">
            <v/>
          </cell>
          <cell r="R2226" t="str">
            <v>Smiera Bilal</v>
          </cell>
          <cell r="S2226" t="str">
            <v>Abd Alrahman</v>
          </cell>
          <cell r="T2226" t="str">
            <v>Ghada</v>
          </cell>
          <cell r="U2226" t="str">
            <v>Damascus</v>
          </cell>
          <cell r="V2226" t="str">
            <v/>
          </cell>
          <cell r="W2226" t="str">
            <v/>
          </cell>
          <cell r="X2226" t="str">
            <v/>
          </cell>
          <cell r="Y2226" t="str">
            <v/>
          </cell>
          <cell r="Z2226" t="str">
            <v/>
          </cell>
          <cell r="AA2226" t="str">
            <v/>
          </cell>
          <cell r="AB2226" t="str">
            <v>م</v>
          </cell>
          <cell r="AC2226" t="str">
            <v/>
          </cell>
        </row>
        <row r="2227">
          <cell r="A2227">
            <v>525978</v>
          </cell>
          <cell r="B2227" t="str">
            <v>سناء ديوب</v>
          </cell>
          <cell r="C2227" t="str">
            <v>احمد</v>
          </cell>
          <cell r="D2227" t="str">
            <v>ام علي</v>
          </cell>
          <cell r="E2227" t="str">
            <v>أنثى</v>
          </cell>
          <cell r="F2227" t="str">
            <v>سنديانا</v>
          </cell>
          <cell r="G2227">
            <v>26289</v>
          </cell>
          <cell r="H2227" t="str">
            <v>العربية السورية</v>
          </cell>
          <cell r="I2227" t="str">
            <v>الثالثة</v>
          </cell>
          <cell r="J2227" t="str">
            <v>أدبي</v>
          </cell>
          <cell r="L2227" t="str">
            <v>اللاذقية</v>
          </cell>
          <cell r="Q2227" t="str">
            <v/>
          </cell>
          <cell r="R2227" t="str">
            <v>sanaa daypub</v>
          </cell>
          <cell r="S2227" t="str">
            <v>ahmad</v>
          </cell>
          <cell r="T2227" t="str">
            <v>omali</v>
          </cell>
          <cell r="U2227" t="str">
            <v>damascus suburb</v>
          </cell>
          <cell r="V2227" t="str">
            <v/>
          </cell>
          <cell r="W2227" t="str">
            <v/>
          </cell>
          <cell r="X2227" t="str">
            <v/>
          </cell>
          <cell r="Y2227" t="str">
            <v/>
          </cell>
          <cell r="Z2227" t="str">
            <v/>
          </cell>
          <cell r="AA2227" t="str">
            <v/>
          </cell>
          <cell r="AB2227" t="str">
            <v/>
          </cell>
          <cell r="AC2227" t="str">
            <v/>
          </cell>
        </row>
        <row r="2228">
          <cell r="A2228">
            <v>525979</v>
          </cell>
          <cell r="B2228" t="str">
            <v>سناء طعمه</v>
          </cell>
          <cell r="C2228" t="str">
            <v>ابراهيم</v>
          </cell>
          <cell r="D2228" t="str">
            <v>نظيره</v>
          </cell>
          <cell r="E2228" t="str">
            <v>#N/A</v>
          </cell>
          <cell r="F2228" t="str">
            <v>صحنايا</v>
          </cell>
          <cell r="G2228">
            <v>29535</v>
          </cell>
          <cell r="H2228" t="str">
            <v>العربية السورية</v>
          </cell>
          <cell r="I2228" t="str">
            <v>الرابعة حديث</v>
          </cell>
          <cell r="J2228" t="str">
            <v>فنون نسوية</v>
          </cell>
        </row>
        <row r="2229">
          <cell r="A2229">
            <v>525980</v>
          </cell>
          <cell r="B2229" t="str">
            <v>سها الغصين</v>
          </cell>
          <cell r="C2229" t="str">
            <v>هزاع</v>
          </cell>
          <cell r="D2229" t="str">
            <v>قطنه</v>
          </cell>
          <cell r="E2229" t="str">
            <v>أنثى</v>
          </cell>
          <cell r="F2229" t="str">
            <v>الشرائع</v>
          </cell>
          <cell r="G2229">
            <v>32562</v>
          </cell>
          <cell r="H2229" t="str">
            <v>العربية السورية</v>
          </cell>
          <cell r="I2229" t="str">
            <v>الثانية حديث</v>
          </cell>
          <cell r="J2229" t="str">
            <v>أدبي</v>
          </cell>
          <cell r="K2229" t="str">
            <v/>
          </cell>
          <cell r="Q2229" t="str">
            <v/>
          </cell>
          <cell r="R2229" t="str">
            <v>Soha Al Gsean</v>
          </cell>
          <cell r="S2229" t="str">
            <v>Hazaa</v>
          </cell>
          <cell r="T2229" t="str">
            <v>Katana</v>
          </cell>
          <cell r="U2229" t="str">
            <v>Draa</v>
          </cell>
        </row>
        <row r="2230">
          <cell r="A2230">
            <v>525982</v>
          </cell>
          <cell r="B2230" t="str">
            <v>سهام سنوبر</v>
          </cell>
          <cell r="C2230" t="str">
            <v>خليل</v>
          </cell>
          <cell r="D2230" t="str">
            <v>روعه</v>
          </cell>
          <cell r="E2230" t="str">
            <v>أنثى</v>
          </cell>
          <cell r="F2230" t="str">
            <v>دمشق</v>
          </cell>
          <cell r="G2230">
            <v>36575</v>
          </cell>
          <cell r="H2230" t="str">
            <v>العربية السورية</v>
          </cell>
          <cell r="I2230" t="str">
            <v>الثالثة</v>
          </cell>
          <cell r="J2230" t="str">
            <v>علمي</v>
          </cell>
          <cell r="K2230">
            <v>2018</v>
          </cell>
          <cell r="Q2230" t="str">
            <v/>
          </cell>
          <cell r="R2230" t="str">
            <v>SEHAM SNOUBAR</v>
          </cell>
          <cell r="S2230" t="str">
            <v>KHALIL</v>
          </cell>
          <cell r="T2230" t="str">
            <v>RAWAA</v>
          </cell>
          <cell r="U2230" t="str">
            <v>DAMASCUS</v>
          </cell>
          <cell r="V2230" t="str">
            <v/>
          </cell>
          <cell r="W2230" t="str">
            <v/>
          </cell>
          <cell r="X2230" t="str">
            <v/>
          </cell>
          <cell r="Y2230" t="str">
            <v/>
          </cell>
          <cell r="Z2230" t="str">
            <v/>
          </cell>
          <cell r="AA2230" t="str">
            <v/>
          </cell>
          <cell r="AB2230" t="str">
            <v/>
          </cell>
          <cell r="AC2230" t="str">
            <v/>
          </cell>
        </row>
        <row r="2231">
          <cell r="A2231">
            <v>525984</v>
          </cell>
          <cell r="B2231" t="str">
            <v>سهى جمعة</v>
          </cell>
          <cell r="C2231" t="str">
            <v>محمد فواز</v>
          </cell>
          <cell r="D2231" t="str">
            <v>رجاء</v>
          </cell>
          <cell r="E2231" t="str">
            <v>أنثى</v>
          </cell>
          <cell r="F2231" t="str">
            <v>بيت سوا</v>
          </cell>
          <cell r="G2231">
            <v>31869</v>
          </cell>
          <cell r="H2231" t="str">
            <v>العربية السورية</v>
          </cell>
          <cell r="I2231" t="str">
            <v>الرابعة</v>
          </cell>
          <cell r="J2231" t="str">
            <v>فنون نسوية</v>
          </cell>
          <cell r="K2231">
            <v>2005</v>
          </cell>
          <cell r="Q2231" t="str">
            <v/>
          </cell>
          <cell r="R2231" t="str">
            <v>SOHA JOMAA</v>
          </cell>
          <cell r="S2231" t="str">
            <v>MHD FAWAZ</v>
          </cell>
          <cell r="T2231" t="str">
            <v>RAJAA</v>
          </cell>
          <cell r="U2231" t="str">
            <v>DAMAS SUBURB</v>
          </cell>
          <cell r="V2231" t="str">
            <v/>
          </cell>
          <cell r="W2231" t="str">
            <v/>
          </cell>
          <cell r="X2231" t="str">
            <v/>
          </cell>
          <cell r="Y2231" t="str">
            <v/>
          </cell>
          <cell r="Z2231" t="str">
            <v/>
          </cell>
          <cell r="AA2231" t="str">
            <v/>
          </cell>
          <cell r="AB2231" t="str">
            <v/>
          </cell>
          <cell r="AC2231" t="str">
            <v/>
          </cell>
        </row>
        <row r="2232">
          <cell r="A2232">
            <v>525985</v>
          </cell>
          <cell r="B2232" t="str">
            <v>سوزان محمد</v>
          </cell>
          <cell r="C2232" t="str">
            <v>حسين</v>
          </cell>
          <cell r="D2232" t="str">
            <v>ابتسام</v>
          </cell>
          <cell r="E2232" t="str">
            <v>أنثى</v>
          </cell>
          <cell r="F2232" t="str">
            <v>دمشق</v>
          </cell>
          <cell r="G2232">
            <v>32427</v>
          </cell>
          <cell r="H2232" t="str">
            <v>العربية السورية</v>
          </cell>
          <cell r="I2232" t="str">
            <v>الثانية</v>
          </cell>
          <cell r="J2232" t="str">
            <v>فنون نسوية</v>
          </cell>
          <cell r="K2232">
            <v>2007</v>
          </cell>
          <cell r="Q2232" t="str">
            <v/>
          </cell>
          <cell r="R2232" t="str">
            <v>SOZAN MOHAMMED</v>
          </cell>
          <cell r="S2232" t="str">
            <v>HUSSAIN</v>
          </cell>
          <cell r="T2232" t="str">
            <v>IBTISSAM</v>
          </cell>
          <cell r="U2232" t="str">
            <v>DAMASCUS</v>
          </cell>
          <cell r="V2232" t="str">
            <v/>
          </cell>
          <cell r="W2232" t="str">
            <v/>
          </cell>
          <cell r="X2232" t="str">
            <v/>
          </cell>
          <cell r="Y2232" t="str">
            <v/>
          </cell>
          <cell r="Z2232" t="str">
            <v/>
          </cell>
          <cell r="AA2232" t="str">
            <v/>
          </cell>
          <cell r="AB2232" t="str">
            <v/>
          </cell>
          <cell r="AC2232" t="str">
            <v/>
          </cell>
        </row>
        <row r="2233">
          <cell r="A2233">
            <v>525987</v>
          </cell>
          <cell r="B2233" t="str">
            <v>سوسن صوان</v>
          </cell>
          <cell r="C2233" t="str">
            <v>رياض</v>
          </cell>
          <cell r="D2233" t="str">
            <v>محاسن</v>
          </cell>
          <cell r="E2233" t="str">
            <v>أنثى</v>
          </cell>
          <cell r="F2233" t="str">
            <v xml:space="preserve">سرغايا </v>
          </cell>
          <cell r="G2233" t="str">
            <v>1/10/1993</v>
          </cell>
          <cell r="H2233" t="str">
            <v>العربية السورية</v>
          </cell>
          <cell r="I2233" t="str">
            <v>الثانية</v>
          </cell>
          <cell r="J2233" t="str">
            <v>أدبي</v>
          </cell>
          <cell r="K2233" t="str">
            <v>2013</v>
          </cell>
          <cell r="L2233" t="str">
            <v>ريف دمشق</v>
          </cell>
          <cell r="Q2233" t="str">
            <v/>
          </cell>
          <cell r="R2233" t="str">
            <v xml:space="preserve">sawsan  sawan </v>
          </cell>
          <cell r="S2233" t="str">
            <v xml:space="preserve">read </v>
          </cell>
          <cell r="T2233" t="str">
            <v xml:space="preserve">mahasen </v>
          </cell>
          <cell r="U2233" t="str">
            <v xml:space="preserve">damascus </v>
          </cell>
          <cell r="V2233" t="str">
            <v/>
          </cell>
          <cell r="W2233" t="str">
            <v/>
          </cell>
          <cell r="X2233" t="str">
            <v/>
          </cell>
          <cell r="Y2233" t="str">
            <v/>
          </cell>
          <cell r="Z2233" t="str">
            <v/>
          </cell>
          <cell r="AA2233" t="str">
            <v/>
          </cell>
          <cell r="AB2233" t="str">
            <v/>
          </cell>
          <cell r="AC2233" t="str">
            <v/>
          </cell>
        </row>
        <row r="2234">
          <cell r="A2234">
            <v>525989</v>
          </cell>
          <cell r="B2234" t="str">
            <v>سونيا حمود</v>
          </cell>
          <cell r="C2234" t="str">
            <v>جمال</v>
          </cell>
          <cell r="D2234" t="str">
            <v>لطيفه</v>
          </cell>
          <cell r="E2234" t="str">
            <v>أنثى</v>
          </cell>
          <cell r="F2234" t="str">
            <v>جبله</v>
          </cell>
          <cell r="G2234">
            <v>31344</v>
          </cell>
          <cell r="H2234" t="str">
            <v>العربية السورية</v>
          </cell>
          <cell r="I2234" t="str">
            <v>الرابعة حديث</v>
          </cell>
          <cell r="J2234" t="str">
            <v>علمي</v>
          </cell>
          <cell r="L2234" t="str">
            <v>اللاذقية</v>
          </cell>
          <cell r="Q2234" t="str">
            <v/>
          </cell>
          <cell r="R2234" t="str">
            <v>SONIA HAMOUD</v>
          </cell>
          <cell r="S2234" t="str">
            <v>JAMAL</v>
          </cell>
          <cell r="T2234" t="str">
            <v>LATIFA</v>
          </cell>
          <cell r="U2234" t="str">
            <v>LATTAKIA</v>
          </cell>
          <cell r="V2234" t="str">
            <v/>
          </cell>
          <cell r="W2234" t="str">
            <v/>
          </cell>
          <cell r="X2234" t="str">
            <v/>
          </cell>
          <cell r="Y2234" t="str">
            <v/>
          </cell>
          <cell r="Z2234" t="str">
            <v/>
          </cell>
          <cell r="AA2234" t="str">
            <v/>
          </cell>
          <cell r="AB2234" t="str">
            <v/>
          </cell>
          <cell r="AC2234" t="str">
            <v/>
          </cell>
        </row>
        <row r="2235">
          <cell r="A2235">
            <v>525991</v>
          </cell>
          <cell r="B2235" t="str">
            <v>شذا الخوالده</v>
          </cell>
          <cell r="C2235" t="str">
            <v>عبد الكريم</v>
          </cell>
          <cell r="D2235" t="str">
            <v>حياه</v>
          </cell>
          <cell r="E2235" t="str">
            <v>أنثى</v>
          </cell>
          <cell r="F2235" t="str">
            <v>السهوة</v>
          </cell>
          <cell r="G2235">
            <v>30336</v>
          </cell>
          <cell r="H2235" t="str">
            <v>العربية السورية</v>
          </cell>
          <cell r="I2235" t="str">
            <v>الثالثة</v>
          </cell>
          <cell r="J2235" t="str">
            <v>أدبي</v>
          </cell>
          <cell r="Q2235" t="str">
            <v/>
          </cell>
          <cell r="R2235" t="str">
            <v>SHAZA ALKHWALDA</v>
          </cell>
          <cell r="S2235" t="str">
            <v>ABD ALKAREM</v>
          </cell>
          <cell r="T2235" t="str">
            <v>HAYAT</v>
          </cell>
          <cell r="U2235" t="str">
            <v>DAMASCUS</v>
          </cell>
          <cell r="V2235" t="str">
            <v/>
          </cell>
          <cell r="W2235" t="str">
            <v/>
          </cell>
          <cell r="X2235" t="str">
            <v/>
          </cell>
          <cell r="Y2235" t="str">
            <v/>
          </cell>
          <cell r="Z2235" t="str">
            <v/>
          </cell>
          <cell r="AA2235" t="str">
            <v/>
          </cell>
          <cell r="AB2235" t="str">
            <v/>
          </cell>
          <cell r="AC2235" t="str">
            <v/>
          </cell>
        </row>
        <row r="2236">
          <cell r="A2236">
            <v>525993</v>
          </cell>
          <cell r="B2236" t="str">
            <v>شذى الحسين</v>
          </cell>
          <cell r="C2236" t="str">
            <v>نزار</v>
          </cell>
          <cell r="D2236" t="str">
            <v>جميله</v>
          </cell>
          <cell r="E2236" t="str">
            <v/>
          </cell>
          <cell r="F2236" t="str">
            <v/>
          </cell>
          <cell r="G2236" t="str">
            <v/>
          </cell>
          <cell r="I2236" t="str">
            <v>الثانية</v>
          </cell>
          <cell r="K2236" t="str">
            <v/>
          </cell>
          <cell r="L2236" t="str">
            <v/>
          </cell>
          <cell r="M2236" t="str">
            <v/>
          </cell>
          <cell r="Q2236" t="str">
            <v/>
          </cell>
          <cell r="R2236" t="str">
            <v/>
          </cell>
          <cell r="S2236" t="str">
            <v/>
          </cell>
          <cell r="T2236" t="str">
            <v/>
          </cell>
          <cell r="U2236" t="str">
            <v/>
          </cell>
          <cell r="V2236" t="str">
            <v/>
          </cell>
          <cell r="W2236" t="str">
            <v/>
          </cell>
          <cell r="X2236" t="str">
            <v/>
          </cell>
          <cell r="Y2236" t="str">
            <v/>
          </cell>
          <cell r="Z2236" t="str">
            <v/>
          </cell>
          <cell r="AA2236" t="str">
            <v/>
          </cell>
          <cell r="AB2236" t="str">
            <v>م</v>
          </cell>
          <cell r="AC2236" t="str">
            <v/>
          </cell>
        </row>
        <row r="2237">
          <cell r="A2237">
            <v>525995</v>
          </cell>
          <cell r="B2237" t="str">
            <v>شذى بسيكي</v>
          </cell>
          <cell r="C2237" t="str">
            <v>عبدو</v>
          </cell>
          <cell r="D2237" t="str">
            <v>ثناء</v>
          </cell>
          <cell r="E2237" t="str">
            <v>أنثى</v>
          </cell>
          <cell r="F2237" t="str">
            <v>دمشق</v>
          </cell>
          <cell r="G2237">
            <v>31644</v>
          </cell>
          <cell r="H2237" t="str">
            <v>العربية السورية</v>
          </cell>
          <cell r="I2237" t="str">
            <v>الثالثة</v>
          </cell>
          <cell r="J2237" t="str">
            <v>أدبي</v>
          </cell>
          <cell r="K2237" t="str">
            <v/>
          </cell>
          <cell r="Q2237" t="str">
            <v/>
          </cell>
          <cell r="R2237" t="str">
            <v>Shaza Baseke</v>
          </cell>
          <cell r="S2237" t="str">
            <v>Abdo</v>
          </cell>
          <cell r="T2237" t="str">
            <v>Thnaa</v>
          </cell>
          <cell r="U2237" t="str">
            <v>Damascus</v>
          </cell>
          <cell r="V2237" t="str">
            <v/>
          </cell>
          <cell r="W2237" t="str">
            <v/>
          </cell>
          <cell r="X2237" t="str">
            <v/>
          </cell>
          <cell r="Y2237" t="str">
            <v/>
          </cell>
          <cell r="Z2237" t="str">
            <v/>
          </cell>
          <cell r="AA2237" t="str">
            <v/>
          </cell>
          <cell r="AB2237" t="str">
            <v/>
          </cell>
          <cell r="AC2237" t="str">
            <v/>
          </cell>
        </row>
        <row r="2238">
          <cell r="A2238">
            <v>525997</v>
          </cell>
          <cell r="B2238" t="str">
            <v>شروق درويش</v>
          </cell>
          <cell r="C2238" t="str">
            <v>محمد ضاهد</v>
          </cell>
          <cell r="D2238" t="str">
            <v>فريزة</v>
          </cell>
          <cell r="E2238" t="str">
            <v>أنثى</v>
          </cell>
          <cell r="F2238" t="str">
            <v>زملكه</v>
          </cell>
          <cell r="G2238">
            <v>34445</v>
          </cell>
          <cell r="H2238" t="str">
            <v>العربية السورية</v>
          </cell>
          <cell r="I2238" t="str">
            <v>الثانية</v>
          </cell>
          <cell r="J2238" t="str">
            <v>علمي</v>
          </cell>
          <cell r="Q2238" t="str">
            <v/>
          </cell>
          <cell r="R2238" t="str">
            <v>shorouk daruish</v>
          </cell>
          <cell r="S2238" t="str">
            <v>momad dahd</v>
          </cell>
          <cell r="T2238" t="str">
            <v>farezi</v>
          </cell>
          <cell r="U2238" t="str">
            <v>zmlka</v>
          </cell>
          <cell r="V2238" t="str">
            <v/>
          </cell>
          <cell r="W2238" t="str">
            <v/>
          </cell>
          <cell r="X2238" t="str">
            <v/>
          </cell>
          <cell r="Y2238" t="str">
            <v/>
          </cell>
          <cell r="Z2238" t="str">
            <v/>
          </cell>
          <cell r="AA2238" t="str">
            <v/>
          </cell>
          <cell r="AB2238" t="str">
            <v/>
          </cell>
          <cell r="AC2238" t="str">
            <v/>
          </cell>
        </row>
        <row r="2239">
          <cell r="A2239">
            <v>526001</v>
          </cell>
          <cell r="B2239" t="str">
            <v>شمعه الحوران</v>
          </cell>
          <cell r="C2239" t="str">
            <v>حسين</v>
          </cell>
          <cell r="D2239" t="str">
            <v>فطيم</v>
          </cell>
          <cell r="E2239" t="str">
            <v>انثى</v>
          </cell>
          <cell r="F2239" t="str">
            <v>جبله</v>
          </cell>
          <cell r="G2239">
            <v>33647</v>
          </cell>
          <cell r="H2239" t="str">
            <v>العربية السورية</v>
          </cell>
          <cell r="I2239" t="str">
            <v>الثانية</v>
          </cell>
          <cell r="J2239" t="str">
            <v>ادبي</v>
          </cell>
          <cell r="K2239">
            <v>2009</v>
          </cell>
          <cell r="L2239" t="str">
            <v>اللاذقية</v>
          </cell>
          <cell r="Q2239" t="str">
            <v/>
          </cell>
          <cell r="R2239" t="str">
            <v>SHAMAA ALHOURAN</v>
          </cell>
          <cell r="S2239" t="str">
            <v>HUSSAIN</v>
          </cell>
          <cell r="T2239" t="str">
            <v>FATTEM</v>
          </cell>
          <cell r="U2239" t="str">
            <v>DER EZZOUR</v>
          </cell>
          <cell r="V2239" t="str">
            <v/>
          </cell>
          <cell r="W2239" t="str">
            <v/>
          </cell>
          <cell r="X2239" t="str">
            <v/>
          </cell>
          <cell r="Y2239" t="str">
            <v/>
          </cell>
          <cell r="Z2239" t="str">
            <v/>
          </cell>
          <cell r="AA2239" t="str">
            <v/>
          </cell>
          <cell r="AB2239" t="str">
            <v/>
          </cell>
          <cell r="AC2239" t="str">
            <v/>
          </cell>
        </row>
        <row r="2240">
          <cell r="A2240">
            <v>526004</v>
          </cell>
          <cell r="B2240" t="str">
            <v>شيرين عبيد</v>
          </cell>
          <cell r="C2240" t="str">
            <v>سامر</v>
          </cell>
          <cell r="D2240" t="str">
            <v>اميره</v>
          </cell>
          <cell r="E2240" t="str">
            <v>أنثى</v>
          </cell>
          <cell r="F2240" t="str">
            <v>دمشق</v>
          </cell>
          <cell r="G2240">
            <v>36049</v>
          </cell>
          <cell r="H2240" t="str">
            <v>العربية السورية</v>
          </cell>
          <cell r="I2240" t="str">
            <v>الثانية</v>
          </cell>
          <cell r="J2240" t="str">
            <v>أدبي</v>
          </cell>
        </row>
        <row r="2241">
          <cell r="A2241">
            <v>526007</v>
          </cell>
          <cell r="B2241" t="str">
            <v>صباح عبد الحي</v>
          </cell>
          <cell r="C2241" t="str">
            <v>عبد القادر</v>
          </cell>
          <cell r="D2241" t="str">
            <v>مريم</v>
          </cell>
          <cell r="E2241" t="str">
            <v>أنثى</v>
          </cell>
          <cell r="F2241" t="str">
            <v>داريا</v>
          </cell>
          <cell r="G2241">
            <v>31432</v>
          </cell>
          <cell r="H2241" t="str">
            <v>العربية السورية</v>
          </cell>
          <cell r="I2241" t="str">
            <v>الثالثة</v>
          </cell>
          <cell r="J2241" t="str">
            <v>فنون نسوية</v>
          </cell>
          <cell r="K2241">
            <v>2004</v>
          </cell>
          <cell r="Q2241" t="str">
            <v/>
          </cell>
          <cell r="R2241" t="str">
            <v>SABAH ABDULAHAI</v>
          </cell>
          <cell r="S2241" t="str">
            <v>ABDULKADER</v>
          </cell>
          <cell r="T2241" t="str">
            <v>MARIAM</v>
          </cell>
          <cell r="U2241" t="str">
            <v>DAMAS SUBURB</v>
          </cell>
          <cell r="V2241" t="str">
            <v/>
          </cell>
          <cell r="W2241" t="str">
            <v/>
          </cell>
          <cell r="X2241" t="str">
            <v/>
          </cell>
          <cell r="Y2241" t="str">
            <v/>
          </cell>
          <cell r="Z2241" t="str">
            <v/>
          </cell>
          <cell r="AA2241" t="str">
            <v/>
          </cell>
          <cell r="AB2241" t="str">
            <v/>
          </cell>
          <cell r="AC2241" t="str">
            <v/>
          </cell>
        </row>
        <row r="2242">
          <cell r="A2242">
            <v>526010</v>
          </cell>
          <cell r="B2242" t="str">
            <v>صفا عمام</v>
          </cell>
          <cell r="C2242" t="str">
            <v>وجيه</v>
          </cell>
          <cell r="D2242" t="str">
            <v>عائشه</v>
          </cell>
          <cell r="E2242" t="str">
            <v>أنثى</v>
          </cell>
          <cell r="F2242" t="str">
            <v>يبرود</v>
          </cell>
          <cell r="G2242">
            <v>26957</v>
          </cell>
          <cell r="H2242" t="str">
            <v>العربية السورية</v>
          </cell>
          <cell r="I2242" t="str">
            <v>الثالثة</v>
          </cell>
          <cell r="J2242" t="str">
            <v>أدبي</v>
          </cell>
          <cell r="K2242">
            <v>1993</v>
          </cell>
          <cell r="Q2242" t="str">
            <v/>
          </cell>
          <cell r="R2242" t="str">
            <v>SAFA AMAM</v>
          </cell>
          <cell r="S2242" t="str">
            <v>WAJEH</v>
          </cell>
          <cell r="T2242" t="str">
            <v>AAESHA</v>
          </cell>
          <cell r="U2242" t="str">
            <v>YABROUD</v>
          </cell>
          <cell r="V2242" t="str">
            <v/>
          </cell>
          <cell r="W2242" t="str">
            <v/>
          </cell>
          <cell r="X2242" t="str">
            <v/>
          </cell>
          <cell r="Y2242" t="str">
            <v/>
          </cell>
          <cell r="Z2242" t="str">
            <v/>
          </cell>
          <cell r="AA2242" t="str">
            <v/>
          </cell>
          <cell r="AB2242" t="str">
            <v/>
          </cell>
          <cell r="AC2242" t="str">
            <v/>
          </cell>
        </row>
        <row r="2243">
          <cell r="A2243">
            <v>526011</v>
          </cell>
          <cell r="B2243" t="str">
            <v>صفاء الاغواني</v>
          </cell>
          <cell r="C2243" t="str">
            <v>محي الدين</v>
          </cell>
          <cell r="D2243" t="str">
            <v>هناء</v>
          </cell>
          <cell r="E2243" t="str">
            <v>أنثى</v>
          </cell>
          <cell r="F2243" t="str">
            <v>دمشق</v>
          </cell>
          <cell r="G2243">
            <v>32234</v>
          </cell>
          <cell r="H2243" t="str">
            <v>العربية السورية</v>
          </cell>
          <cell r="I2243" t="str">
            <v>الثالثة</v>
          </cell>
          <cell r="J2243" t="str">
            <v>أدبي</v>
          </cell>
        </row>
        <row r="2244">
          <cell r="A2244">
            <v>526012</v>
          </cell>
          <cell r="B2244" t="str">
            <v>صفاء الجاموس</v>
          </cell>
          <cell r="C2244" t="str">
            <v>وليد</v>
          </cell>
          <cell r="D2244" t="str">
            <v>عواطف</v>
          </cell>
          <cell r="E2244" t="str">
            <v>أنثى</v>
          </cell>
          <cell r="F2244" t="str">
            <v>داعل</v>
          </cell>
          <cell r="G2244">
            <v>35431</v>
          </cell>
          <cell r="H2244" t="str">
            <v>العربية السورية</v>
          </cell>
          <cell r="I2244" t="str">
            <v>الثالثة</v>
          </cell>
          <cell r="J2244" t="str">
            <v>علمي</v>
          </cell>
          <cell r="K2244" t="str">
            <v/>
          </cell>
          <cell r="Q2244" t="str">
            <v/>
          </cell>
          <cell r="R2244" t="str">
            <v>SAFAA ALJAMOUS</v>
          </cell>
          <cell r="S2244" t="str">
            <v>WALEED</v>
          </cell>
          <cell r="T2244" t="str">
            <v>AWATEF</v>
          </cell>
          <cell r="U2244" t="str">
            <v>DARAA</v>
          </cell>
          <cell r="V2244" t="str">
            <v/>
          </cell>
          <cell r="W2244" t="str">
            <v/>
          </cell>
          <cell r="X2244" t="str">
            <v/>
          </cell>
          <cell r="Y2244" t="str">
            <v/>
          </cell>
          <cell r="Z2244" t="str">
            <v/>
          </cell>
          <cell r="AA2244" t="str">
            <v/>
          </cell>
          <cell r="AB2244" t="str">
            <v/>
          </cell>
          <cell r="AC2244" t="str">
            <v/>
          </cell>
        </row>
        <row r="2245">
          <cell r="A2245">
            <v>526015</v>
          </cell>
          <cell r="B2245" t="str">
            <v>ضحى سباهية</v>
          </cell>
          <cell r="C2245" t="str">
            <v>عبد السلام</v>
          </cell>
          <cell r="D2245" t="str">
            <v>بديعه</v>
          </cell>
          <cell r="E2245" t="str">
            <v>أنثى</v>
          </cell>
          <cell r="F2245" t="str">
            <v>مضايا</v>
          </cell>
          <cell r="G2245">
            <v>35258</v>
          </cell>
          <cell r="H2245" t="str">
            <v>العربية السورية</v>
          </cell>
          <cell r="I2245" t="str">
            <v>الرابعة</v>
          </cell>
          <cell r="J2245" t="str">
            <v>علمي</v>
          </cell>
          <cell r="K2245">
            <v>2014</v>
          </cell>
          <cell r="Q2245" t="str">
            <v/>
          </cell>
          <cell r="R2245" t="str">
            <v>Doha Sabahea</v>
          </cell>
          <cell r="S2245" t="str">
            <v>Abd AlSlam</v>
          </cell>
          <cell r="T2245" t="str">
            <v>Badea</v>
          </cell>
          <cell r="U2245" t="str">
            <v>Damascus</v>
          </cell>
          <cell r="V2245" t="str">
            <v/>
          </cell>
          <cell r="W2245" t="str">
            <v/>
          </cell>
          <cell r="X2245" t="str">
            <v/>
          </cell>
          <cell r="Y2245" t="str">
            <v/>
          </cell>
          <cell r="Z2245" t="str">
            <v/>
          </cell>
          <cell r="AA2245" t="str">
            <v/>
          </cell>
          <cell r="AB2245" t="str">
            <v/>
          </cell>
          <cell r="AC2245" t="str">
            <v/>
          </cell>
        </row>
        <row r="2246">
          <cell r="A2246">
            <v>526021</v>
          </cell>
          <cell r="B2246" t="str">
            <v>عائشة الشافعي</v>
          </cell>
          <cell r="C2246" t="str">
            <v>اسماعيل</v>
          </cell>
          <cell r="D2246" t="str">
            <v>خديجه</v>
          </cell>
          <cell r="E2246" t="str">
            <v>أنثى</v>
          </cell>
          <cell r="F2246" t="str">
            <v>جرمانا</v>
          </cell>
          <cell r="G2246">
            <v>28126</v>
          </cell>
          <cell r="H2246" t="str">
            <v>الفلسطينية السورية</v>
          </cell>
          <cell r="I2246" t="str">
            <v>الثالثة</v>
          </cell>
          <cell r="J2246" t="str">
            <v>أدبي</v>
          </cell>
          <cell r="K2246">
            <v>2013</v>
          </cell>
          <cell r="L2246" t="str">
            <v>دمشق</v>
          </cell>
          <cell r="Q2246" t="str">
            <v/>
          </cell>
          <cell r="R2246" t="str">
            <v>Ayisha Al Shafea</v>
          </cell>
          <cell r="S2246" t="str">
            <v>Esmail</v>
          </cell>
          <cell r="T2246" t="str">
            <v>Khadeja</v>
          </cell>
          <cell r="U2246" t="str">
            <v>Damascus</v>
          </cell>
          <cell r="V2246" t="str">
            <v/>
          </cell>
          <cell r="W2246" t="str">
            <v/>
          </cell>
          <cell r="X2246" t="str">
            <v/>
          </cell>
          <cell r="Y2246" t="str">
            <v/>
          </cell>
          <cell r="Z2246" t="str">
            <v/>
          </cell>
          <cell r="AA2246" t="str">
            <v/>
          </cell>
          <cell r="AB2246" t="str">
            <v/>
          </cell>
          <cell r="AC2246" t="str">
            <v/>
          </cell>
        </row>
        <row r="2247">
          <cell r="A2247">
            <v>526023</v>
          </cell>
          <cell r="B2247" t="str">
            <v>عاليه الطرابيشي</v>
          </cell>
          <cell r="C2247" t="str">
            <v>مطاع</v>
          </cell>
          <cell r="D2247" t="str">
            <v>صباحه</v>
          </cell>
          <cell r="E2247" t="str">
            <v>أنثى</v>
          </cell>
          <cell r="F2247" t="str">
            <v>دمشق</v>
          </cell>
          <cell r="G2247">
            <v>26754</v>
          </cell>
          <cell r="H2247" t="str">
            <v>العربية السورية</v>
          </cell>
          <cell r="I2247" t="str">
            <v>الرابعة</v>
          </cell>
          <cell r="J2247" t="str">
            <v>أدبي</v>
          </cell>
          <cell r="K2247" t="str">
            <v/>
          </cell>
          <cell r="Q2247" t="str">
            <v/>
          </cell>
          <cell r="R2247" t="str">
            <v>Alea Tarabeshe</v>
          </cell>
          <cell r="S2247" t="str">
            <v>Motaa</v>
          </cell>
          <cell r="T2247" t="str">
            <v>Sabaha</v>
          </cell>
          <cell r="U2247" t="str">
            <v>Damascus</v>
          </cell>
          <cell r="V2247" t="str">
            <v/>
          </cell>
          <cell r="W2247" t="str">
            <v/>
          </cell>
          <cell r="X2247" t="str">
            <v/>
          </cell>
          <cell r="Y2247" t="str">
            <v/>
          </cell>
          <cell r="Z2247" t="str">
            <v/>
          </cell>
          <cell r="AA2247" t="str">
            <v/>
          </cell>
          <cell r="AB2247" t="str">
            <v/>
          </cell>
          <cell r="AC2247" t="str">
            <v/>
          </cell>
        </row>
        <row r="2248">
          <cell r="A2248">
            <v>526025</v>
          </cell>
          <cell r="B2248" t="str">
            <v>عبد الله المحمد</v>
          </cell>
          <cell r="C2248" t="str">
            <v>محي الدين</v>
          </cell>
          <cell r="D2248" t="str">
            <v>جميله</v>
          </cell>
          <cell r="E2248" t="str">
            <v>أنثى</v>
          </cell>
          <cell r="F2248" t="str">
            <v>دمشق</v>
          </cell>
          <cell r="G2248">
            <v>31929</v>
          </cell>
          <cell r="H2248" t="str">
            <v>العربية السورية</v>
          </cell>
          <cell r="I2248" t="str">
            <v>الثانية</v>
          </cell>
          <cell r="J2248" t="str">
            <v>أدبي</v>
          </cell>
          <cell r="L2248" t="str">
            <v>القنيطرة</v>
          </cell>
          <cell r="Q2248" t="str">
            <v/>
          </cell>
          <cell r="R2248" t="str">
            <v>abdullah almohammad</v>
          </cell>
          <cell r="S2248" t="str">
            <v>mohe aldeen</v>
          </cell>
          <cell r="T2248" t="str">
            <v>jamela</v>
          </cell>
          <cell r="U2248" t="str">
            <v>damascus</v>
          </cell>
          <cell r="V2248" t="str">
            <v/>
          </cell>
          <cell r="W2248" t="str">
            <v/>
          </cell>
          <cell r="X2248" t="str">
            <v/>
          </cell>
          <cell r="Y2248" t="str">
            <v/>
          </cell>
          <cell r="Z2248" t="str">
            <v/>
          </cell>
          <cell r="AA2248" t="str">
            <v/>
          </cell>
          <cell r="AB2248" t="str">
            <v/>
          </cell>
          <cell r="AC2248" t="str">
            <v/>
          </cell>
        </row>
        <row r="2249">
          <cell r="A2249">
            <v>526026</v>
          </cell>
          <cell r="B2249" t="str">
            <v>عبير ابو عاصي</v>
          </cell>
          <cell r="C2249" t="str">
            <v>سلمان</v>
          </cell>
          <cell r="D2249" t="str">
            <v>جدعه</v>
          </cell>
          <cell r="E2249" t="str">
            <v>أنثى</v>
          </cell>
          <cell r="F2249" t="str">
            <v>السويداء</v>
          </cell>
          <cell r="G2249" t="str">
            <v>8/23/1973</v>
          </cell>
          <cell r="H2249" t="str">
            <v>العربية السورية</v>
          </cell>
          <cell r="I2249" t="str">
            <v>الثانية</v>
          </cell>
          <cell r="J2249" t="str">
            <v>علمي</v>
          </cell>
          <cell r="K2249" t="str">
            <v>1993</v>
          </cell>
          <cell r="Q2249" t="str">
            <v/>
          </cell>
          <cell r="R2249" t="str">
            <v>abeer abou assi</v>
          </cell>
          <cell r="S2249" t="str">
            <v>salman</v>
          </cell>
          <cell r="T2249" t="str">
            <v>jadaa</v>
          </cell>
          <cell r="U2249" t="str">
            <v>swaida</v>
          </cell>
          <cell r="V2249" t="str">
            <v/>
          </cell>
          <cell r="W2249" t="str">
            <v/>
          </cell>
          <cell r="X2249" t="str">
            <v/>
          </cell>
          <cell r="Y2249" t="str">
            <v/>
          </cell>
          <cell r="Z2249" t="str">
            <v/>
          </cell>
          <cell r="AA2249" t="str">
            <v/>
          </cell>
          <cell r="AB2249" t="str">
            <v/>
          </cell>
          <cell r="AC2249" t="str">
            <v/>
          </cell>
        </row>
        <row r="2250">
          <cell r="A2250">
            <v>526027</v>
          </cell>
          <cell r="B2250" t="str">
            <v>عبير احمد</v>
          </cell>
          <cell r="C2250" t="str">
            <v>كامل</v>
          </cell>
          <cell r="D2250" t="str">
            <v>مريم</v>
          </cell>
          <cell r="E2250" t="str">
            <v>أنثى</v>
          </cell>
          <cell r="F2250" t="str">
            <v>حماة</v>
          </cell>
          <cell r="G2250">
            <v>31189</v>
          </cell>
          <cell r="H2250" t="str">
            <v>العربية السورية</v>
          </cell>
          <cell r="I2250" t="str">
            <v>الثانية</v>
          </cell>
          <cell r="J2250" t="str">
            <v>فنون نسوية</v>
          </cell>
          <cell r="Q2250" t="str">
            <v/>
          </cell>
          <cell r="R2250" t="str">
            <v>abeer ahmad</v>
          </cell>
          <cell r="S2250" t="str">
            <v>kamel</v>
          </cell>
          <cell r="T2250" t="str">
            <v>maryam</v>
          </cell>
          <cell r="U2250" t="str">
            <v>hama</v>
          </cell>
          <cell r="V2250" t="str">
            <v/>
          </cell>
          <cell r="W2250" t="str">
            <v/>
          </cell>
          <cell r="X2250" t="str">
            <v/>
          </cell>
          <cell r="Y2250" t="str">
            <v/>
          </cell>
          <cell r="Z2250" t="str">
            <v/>
          </cell>
          <cell r="AA2250" t="str">
            <v/>
          </cell>
          <cell r="AB2250" t="str">
            <v/>
          </cell>
          <cell r="AC2250" t="str">
            <v/>
          </cell>
        </row>
        <row r="2251">
          <cell r="A2251">
            <v>526029</v>
          </cell>
          <cell r="B2251" t="str">
            <v>عبير البكري</v>
          </cell>
          <cell r="C2251" t="str">
            <v>سيف الدين</v>
          </cell>
          <cell r="D2251" t="str">
            <v>امنه</v>
          </cell>
          <cell r="E2251" t="str">
            <v>أنثى</v>
          </cell>
          <cell r="F2251" t="str">
            <v>نمر</v>
          </cell>
          <cell r="G2251" t="str">
            <v>6/29/1991</v>
          </cell>
          <cell r="H2251" t="str">
            <v>العربية السورية</v>
          </cell>
          <cell r="I2251" t="str">
            <v>الثانية</v>
          </cell>
          <cell r="J2251" t="str">
            <v>أدبي</v>
          </cell>
          <cell r="K2251" t="str">
            <v>2011</v>
          </cell>
          <cell r="L2251" t="str">
            <v>درعا</v>
          </cell>
          <cell r="Q2251" t="str">
            <v/>
          </cell>
          <cell r="R2251" t="str">
            <v>Abeer Al Bakre</v>
          </cell>
          <cell r="S2251" t="str">
            <v>Seef AlDeen</v>
          </cell>
          <cell r="T2251" t="str">
            <v>Amna</v>
          </cell>
          <cell r="U2251" t="str">
            <v>Draa</v>
          </cell>
          <cell r="V2251" t="str">
            <v/>
          </cell>
          <cell r="W2251" t="str">
            <v/>
          </cell>
          <cell r="X2251" t="str">
            <v/>
          </cell>
          <cell r="Y2251" t="str">
            <v/>
          </cell>
          <cell r="Z2251" t="str">
            <v/>
          </cell>
          <cell r="AA2251" t="str">
            <v/>
          </cell>
          <cell r="AB2251" t="str">
            <v/>
          </cell>
          <cell r="AC2251" t="str">
            <v/>
          </cell>
        </row>
        <row r="2252">
          <cell r="A2252">
            <v>526030</v>
          </cell>
          <cell r="B2252" t="str">
            <v>عبير الطباع</v>
          </cell>
          <cell r="C2252" t="str">
            <v>محمد سمير</v>
          </cell>
          <cell r="D2252" t="str">
            <v>باسمه</v>
          </cell>
          <cell r="E2252" t="str">
            <v>انثى</v>
          </cell>
          <cell r="F2252" t="str">
            <v>المزة</v>
          </cell>
          <cell r="G2252" t="str">
            <v>7/24/1986</v>
          </cell>
          <cell r="H2252" t="str">
            <v>العربية السورية</v>
          </cell>
          <cell r="I2252" t="str">
            <v>الثانية</v>
          </cell>
          <cell r="J2252" t="str">
            <v>ادبي</v>
          </cell>
          <cell r="L2252" t="str">
            <v>ريف دمشق</v>
          </cell>
          <cell r="Q2252" t="str">
            <v/>
          </cell>
          <cell r="R2252" t="str">
            <v>ABEER ALTABAA</v>
          </cell>
          <cell r="S2252" t="str">
            <v>MHD SAMIR</v>
          </cell>
          <cell r="T2252" t="str">
            <v>BASEMAH</v>
          </cell>
          <cell r="U2252" t="str">
            <v>DAMASCUS</v>
          </cell>
          <cell r="V2252" t="str">
            <v/>
          </cell>
          <cell r="W2252" t="str">
            <v/>
          </cell>
          <cell r="X2252" t="str">
            <v/>
          </cell>
          <cell r="Y2252" t="str">
            <v/>
          </cell>
          <cell r="Z2252" t="str">
            <v/>
          </cell>
          <cell r="AA2252" t="str">
            <v/>
          </cell>
          <cell r="AB2252" t="str">
            <v/>
          </cell>
          <cell r="AC2252" t="str">
            <v/>
          </cell>
        </row>
        <row r="2253">
          <cell r="A2253">
            <v>526032</v>
          </cell>
          <cell r="B2253" t="str">
            <v>عبير القجة</v>
          </cell>
          <cell r="C2253" t="str">
            <v>عبدالرزاق</v>
          </cell>
          <cell r="D2253" t="str">
            <v>شمه</v>
          </cell>
          <cell r="E2253" t="str">
            <v>أنثى</v>
          </cell>
          <cell r="F2253" t="str">
            <v>رحيبة</v>
          </cell>
          <cell r="G2253">
            <v>34916</v>
          </cell>
          <cell r="H2253" t="str">
            <v>العربية السورية</v>
          </cell>
          <cell r="I2253" t="str">
            <v>الثانية</v>
          </cell>
          <cell r="J2253" t="str">
            <v>أدبي</v>
          </cell>
          <cell r="K2253">
            <v>2013</v>
          </cell>
          <cell r="Q2253" t="str">
            <v/>
          </cell>
          <cell r="R2253" t="str">
            <v>abeer alkajja</v>
          </cell>
          <cell r="S2253" t="str">
            <v>abd alrazzaq</v>
          </cell>
          <cell r="T2253" t="str">
            <v>shamma</v>
          </cell>
          <cell r="U2253" t="str">
            <v>rhaeba</v>
          </cell>
          <cell r="V2253" t="str">
            <v/>
          </cell>
          <cell r="W2253" t="str">
            <v/>
          </cell>
          <cell r="X2253" t="str">
            <v/>
          </cell>
          <cell r="Y2253" t="str">
            <v/>
          </cell>
          <cell r="Z2253" t="str">
            <v/>
          </cell>
          <cell r="AA2253" t="str">
            <v/>
          </cell>
          <cell r="AB2253" t="str">
            <v/>
          </cell>
          <cell r="AC2253" t="str">
            <v/>
          </cell>
        </row>
        <row r="2254">
          <cell r="A2254">
            <v>526033</v>
          </cell>
          <cell r="B2254" t="str">
            <v>عبير القصار</v>
          </cell>
          <cell r="C2254" t="str">
            <v>بسام</v>
          </cell>
          <cell r="D2254" t="str">
            <v>هويده</v>
          </cell>
          <cell r="E2254" t="str">
            <v>أنثى</v>
          </cell>
          <cell r="F2254" t="str">
            <v>دمشق</v>
          </cell>
          <cell r="G2254">
            <v>31519</v>
          </cell>
          <cell r="H2254" t="str">
            <v>العربية السورية</v>
          </cell>
          <cell r="I2254" t="str">
            <v>الثانية</v>
          </cell>
          <cell r="J2254" t="str">
            <v>أدبي</v>
          </cell>
          <cell r="Q2254" t="str">
            <v/>
          </cell>
          <cell r="R2254" t="str">
            <v>ABEER ALKASAR</v>
          </cell>
          <cell r="S2254" t="str">
            <v>BASAM</v>
          </cell>
          <cell r="T2254" t="str">
            <v>HOUIDA</v>
          </cell>
          <cell r="U2254" t="str">
            <v>DAMASCUS</v>
          </cell>
          <cell r="V2254" t="str">
            <v/>
          </cell>
          <cell r="W2254" t="str">
            <v/>
          </cell>
          <cell r="X2254" t="str">
            <v/>
          </cell>
          <cell r="Y2254" t="str">
            <v/>
          </cell>
          <cell r="Z2254" t="str">
            <v/>
          </cell>
          <cell r="AA2254" t="str">
            <v/>
          </cell>
          <cell r="AB2254" t="str">
            <v/>
          </cell>
          <cell r="AC2254" t="str">
            <v/>
          </cell>
        </row>
        <row r="2255">
          <cell r="A2255">
            <v>526034</v>
          </cell>
          <cell r="B2255" t="str">
            <v>عبير حمامي</v>
          </cell>
          <cell r="C2255" t="str">
            <v>احمدراتب</v>
          </cell>
          <cell r="D2255" t="str">
            <v>حنان</v>
          </cell>
          <cell r="E2255" t="str">
            <v>أنثى</v>
          </cell>
          <cell r="F2255" t="str">
            <v>دمشق</v>
          </cell>
          <cell r="G2255">
            <v>30170</v>
          </cell>
          <cell r="H2255" t="str">
            <v>العربية السورية</v>
          </cell>
          <cell r="I2255" t="str">
            <v>الثالثة</v>
          </cell>
          <cell r="J2255" t="str">
            <v>علمي</v>
          </cell>
          <cell r="K2255" t="str">
            <v/>
          </cell>
          <cell r="Q2255" t="str">
            <v/>
          </cell>
          <cell r="R2255" t="str">
            <v>ABEER HAMAME</v>
          </cell>
          <cell r="S2255" t="str">
            <v>AHMAD RATEB</v>
          </cell>
          <cell r="T2255" t="str">
            <v>HANAN</v>
          </cell>
          <cell r="U2255" t="str">
            <v>DAMASCUS</v>
          </cell>
          <cell r="V2255" t="str">
            <v/>
          </cell>
          <cell r="W2255" t="str">
            <v/>
          </cell>
          <cell r="X2255" t="str">
            <v/>
          </cell>
          <cell r="Y2255" t="str">
            <v/>
          </cell>
          <cell r="Z2255" t="str">
            <v/>
          </cell>
          <cell r="AA2255" t="str">
            <v/>
          </cell>
          <cell r="AB2255" t="str">
            <v/>
          </cell>
          <cell r="AC2255" t="str">
            <v/>
          </cell>
        </row>
        <row r="2256">
          <cell r="A2256">
            <v>526036</v>
          </cell>
          <cell r="B2256" t="str">
            <v>عبير شحود</v>
          </cell>
          <cell r="C2256" t="str">
            <v>محمد غازي</v>
          </cell>
          <cell r="D2256" t="str">
            <v>وجيهه</v>
          </cell>
          <cell r="E2256" t="str">
            <v>أنثى</v>
          </cell>
          <cell r="F2256" t="str">
            <v>دمشق</v>
          </cell>
          <cell r="G2256">
            <v>28181</v>
          </cell>
          <cell r="H2256" t="str">
            <v>العربية السورية</v>
          </cell>
          <cell r="I2256" t="str">
            <v>الثانية</v>
          </cell>
          <cell r="J2256" t="str">
            <v>أدبي</v>
          </cell>
          <cell r="K2256" t="str">
            <v/>
          </cell>
          <cell r="Q2256" t="str">
            <v/>
          </cell>
          <cell r="R2256" t="str">
            <v>ABEER SHAHOUD</v>
          </cell>
          <cell r="S2256" t="str">
            <v>MHD GHAZE</v>
          </cell>
          <cell r="T2256" t="str">
            <v>WAJEHA</v>
          </cell>
          <cell r="U2256" t="str">
            <v>DAMASCUS</v>
          </cell>
          <cell r="V2256" t="str">
            <v/>
          </cell>
          <cell r="W2256" t="str">
            <v/>
          </cell>
          <cell r="X2256" t="str">
            <v/>
          </cell>
          <cell r="Y2256" t="str">
            <v/>
          </cell>
          <cell r="Z2256" t="str">
            <v/>
          </cell>
          <cell r="AA2256" t="str">
            <v/>
          </cell>
          <cell r="AB2256" t="str">
            <v/>
          </cell>
          <cell r="AC2256" t="str">
            <v/>
          </cell>
        </row>
        <row r="2257">
          <cell r="A2257">
            <v>526038</v>
          </cell>
          <cell r="B2257" t="str">
            <v>عبير مندو</v>
          </cell>
          <cell r="C2257" t="str">
            <v>علي</v>
          </cell>
          <cell r="D2257" t="str">
            <v>ديبه</v>
          </cell>
          <cell r="E2257" t="str">
            <v>أنثى</v>
          </cell>
          <cell r="F2257" t="str">
            <v>ادلب</v>
          </cell>
          <cell r="G2257">
            <v>30749</v>
          </cell>
          <cell r="H2257" t="str">
            <v>العربية السورية</v>
          </cell>
          <cell r="I2257" t="str">
            <v>الرابعة</v>
          </cell>
          <cell r="J2257" t="str">
            <v>علمي</v>
          </cell>
          <cell r="K2257" t="str">
            <v/>
          </cell>
          <cell r="L2257" t="str">
            <v>ادلب</v>
          </cell>
          <cell r="Q2257" t="str">
            <v/>
          </cell>
          <cell r="R2257" t="str">
            <v>ABEER MANDO</v>
          </cell>
          <cell r="S2257" t="str">
            <v>ALI</v>
          </cell>
          <cell r="T2257" t="str">
            <v>DEBA</v>
          </cell>
          <cell r="U2257" t="str">
            <v>IDLEB</v>
          </cell>
          <cell r="V2257" t="str">
            <v/>
          </cell>
          <cell r="W2257" t="str">
            <v/>
          </cell>
          <cell r="X2257" t="str">
            <v/>
          </cell>
          <cell r="Y2257" t="str">
            <v/>
          </cell>
          <cell r="Z2257" t="str">
            <v/>
          </cell>
          <cell r="AA2257" t="str">
            <v/>
          </cell>
          <cell r="AB2257" t="str">
            <v/>
          </cell>
          <cell r="AC2257" t="str">
            <v/>
          </cell>
        </row>
        <row r="2258">
          <cell r="A2258">
            <v>526041</v>
          </cell>
          <cell r="B2258" t="str">
            <v>عزه احمد</v>
          </cell>
          <cell r="C2258" t="str">
            <v>سويد</v>
          </cell>
          <cell r="D2258" t="str">
            <v>سجيره</v>
          </cell>
          <cell r="E2258" t="str">
            <v>أنثى</v>
          </cell>
          <cell r="F2258" t="str">
            <v>نبل</v>
          </cell>
          <cell r="G2258">
            <v>31882</v>
          </cell>
          <cell r="H2258" t="str">
            <v>العربية السورية</v>
          </cell>
          <cell r="I2258" t="str">
            <v>الرابعة حديث</v>
          </cell>
          <cell r="J2258" t="str">
            <v>أدبي</v>
          </cell>
          <cell r="Q2258" t="str">
            <v/>
          </cell>
          <cell r="R2258" t="str">
            <v>EZAH AHMAD</v>
          </cell>
          <cell r="S2258" t="str">
            <v>SUEID</v>
          </cell>
          <cell r="T2258" t="str">
            <v>SJERA</v>
          </cell>
          <cell r="U2258" t="str">
            <v>DAMASCUS</v>
          </cell>
          <cell r="V2258" t="str">
            <v/>
          </cell>
          <cell r="W2258" t="str">
            <v/>
          </cell>
          <cell r="X2258" t="str">
            <v/>
          </cell>
          <cell r="Y2258" t="str">
            <v/>
          </cell>
          <cell r="Z2258" t="str">
            <v/>
          </cell>
          <cell r="AA2258" t="str">
            <v/>
          </cell>
          <cell r="AB2258" t="str">
            <v/>
          </cell>
          <cell r="AC2258" t="str">
            <v/>
          </cell>
        </row>
        <row r="2259">
          <cell r="A2259">
            <v>526043</v>
          </cell>
          <cell r="B2259" t="str">
            <v>علا ابراهيم</v>
          </cell>
          <cell r="C2259" t="str">
            <v>طالب</v>
          </cell>
          <cell r="D2259" t="str">
            <v>سحر</v>
          </cell>
          <cell r="E2259" t="str">
            <v>أنثى</v>
          </cell>
          <cell r="F2259" t="str">
            <v>القنيه</v>
          </cell>
          <cell r="G2259">
            <v>32492</v>
          </cell>
          <cell r="H2259" t="str">
            <v>العربية السورية</v>
          </cell>
          <cell r="I2259" t="str">
            <v>الرابعة حديث</v>
          </cell>
          <cell r="J2259" t="str">
            <v>أدبي</v>
          </cell>
          <cell r="K2259">
            <v>2006</v>
          </cell>
          <cell r="Q2259" t="str">
            <v/>
          </cell>
          <cell r="R2259" t="str">
            <v>OLA  IBRAHIEM</v>
          </cell>
          <cell r="S2259" t="str">
            <v>TALEB</v>
          </cell>
          <cell r="T2259" t="str">
            <v>SAHAR</v>
          </cell>
          <cell r="U2259" t="str">
            <v>DAMASCUS</v>
          </cell>
          <cell r="V2259" t="str">
            <v/>
          </cell>
          <cell r="W2259" t="str">
            <v/>
          </cell>
          <cell r="X2259" t="str">
            <v/>
          </cell>
          <cell r="Y2259" t="str">
            <v/>
          </cell>
          <cell r="Z2259" t="str">
            <v/>
          </cell>
          <cell r="AA2259" t="str">
            <v/>
          </cell>
          <cell r="AB2259" t="str">
            <v/>
          </cell>
          <cell r="AC2259" t="str">
            <v/>
          </cell>
        </row>
        <row r="2260">
          <cell r="A2260">
            <v>526047</v>
          </cell>
          <cell r="B2260" t="str">
            <v>علا كعك</v>
          </cell>
          <cell r="C2260" t="str">
            <v>حسين</v>
          </cell>
          <cell r="D2260" t="str">
            <v>نجلاء</v>
          </cell>
          <cell r="E2260" t="str">
            <v>أنثى</v>
          </cell>
          <cell r="F2260" t="str">
            <v>الضمير</v>
          </cell>
          <cell r="G2260">
            <v>35901</v>
          </cell>
          <cell r="H2260" t="str">
            <v>العربية السورية</v>
          </cell>
          <cell r="I2260" t="str">
            <v>الثانية</v>
          </cell>
          <cell r="J2260" t="str">
            <v>فنون نسوية</v>
          </cell>
          <cell r="K2260" t="str">
            <v/>
          </cell>
          <cell r="Q2260" t="str">
            <v/>
          </cell>
          <cell r="R2260" t="str">
            <v>OLA KAEK</v>
          </cell>
          <cell r="S2260" t="str">
            <v>HUSIEN</v>
          </cell>
          <cell r="T2260" t="str">
            <v>NJLAA</v>
          </cell>
          <cell r="U2260" t="str">
            <v>DAMAS SUBURB</v>
          </cell>
          <cell r="V2260" t="str">
            <v/>
          </cell>
          <cell r="W2260" t="str">
            <v/>
          </cell>
          <cell r="X2260" t="str">
            <v/>
          </cell>
          <cell r="Y2260" t="str">
            <v/>
          </cell>
          <cell r="Z2260" t="str">
            <v/>
          </cell>
          <cell r="AA2260" t="str">
            <v/>
          </cell>
          <cell r="AB2260" t="str">
            <v/>
          </cell>
          <cell r="AC2260" t="str">
            <v/>
          </cell>
        </row>
        <row r="2261">
          <cell r="A2261">
            <v>526048</v>
          </cell>
          <cell r="B2261" t="str">
            <v>علمية ابو اسعد</v>
          </cell>
          <cell r="C2261" t="str">
            <v>محمد</v>
          </cell>
          <cell r="D2261" t="str">
            <v>بهاء</v>
          </cell>
          <cell r="E2261" t="str">
            <v>أنثى</v>
          </cell>
          <cell r="F2261" t="str">
            <v>دمشق</v>
          </cell>
          <cell r="G2261">
            <v>25329</v>
          </cell>
          <cell r="H2261" t="str">
            <v>العربية السورية</v>
          </cell>
          <cell r="I2261" t="str">
            <v>الرابعة حديث</v>
          </cell>
          <cell r="J2261" t="str">
            <v>أدبي</v>
          </cell>
          <cell r="K2261" t="str">
            <v/>
          </cell>
          <cell r="Q2261" t="str">
            <v/>
          </cell>
          <cell r="R2261" t="str">
            <v>almia abo asaad</v>
          </cell>
          <cell r="S2261" t="str">
            <v>mohammad</v>
          </cell>
          <cell r="T2261" t="str">
            <v>bahaa</v>
          </cell>
          <cell r="U2261" t="str">
            <v>damascus</v>
          </cell>
          <cell r="V2261" t="str">
            <v/>
          </cell>
          <cell r="W2261" t="str">
            <v/>
          </cell>
          <cell r="X2261" t="str">
            <v/>
          </cell>
          <cell r="Y2261" t="str">
            <v/>
          </cell>
          <cell r="Z2261" t="str">
            <v/>
          </cell>
          <cell r="AA2261" t="str">
            <v/>
          </cell>
          <cell r="AB2261" t="str">
            <v/>
          </cell>
          <cell r="AC2261" t="str">
            <v/>
          </cell>
        </row>
        <row r="2262">
          <cell r="A2262">
            <v>526051</v>
          </cell>
          <cell r="B2262" t="str">
            <v>غاده المقطرن</v>
          </cell>
          <cell r="C2262" t="str">
            <v>محمد</v>
          </cell>
          <cell r="D2262" t="str">
            <v>اعتدال</v>
          </cell>
          <cell r="E2262" t="str">
            <v>أنثى</v>
          </cell>
          <cell r="F2262" t="str">
            <v>قطنا</v>
          </cell>
          <cell r="G2262">
            <v>34405</v>
          </cell>
          <cell r="H2262" t="str">
            <v>العربية السورية</v>
          </cell>
          <cell r="I2262" t="str">
            <v>الرابعة</v>
          </cell>
          <cell r="J2262" t="str">
            <v>فنون نسوية</v>
          </cell>
          <cell r="K2262" t="str">
            <v/>
          </cell>
          <cell r="Q2262" t="str">
            <v/>
          </cell>
          <cell r="R2262" t="str">
            <v>GHADA ALMOKTRN</v>
          </cell>
          <cell r="S2262" t="str">
            <v>MOHAMMAD</v>
          </cell>
          <cell r="T2262" t="str">
            <v>ITEDAL</v>
          </cell>
          <cell r="U2262" t="str">
            <v>DAMAS SUBURB</v>
          </cell>
          <cell r="V2262" t="str">
            <v/>
          </cell>
          <cell r="W2262" t="str">
            <v/>
          </cell>
          <cell r="X2262" t="str">
            <v/>
          </cell>
          <cell r="Y2262" t="str">
            <v/>
          </cell>
          <cell r="Z2262" t="str">
            <v/>
          </cell>
          <cell r="AA2262" t="str">
            <v/>
          </cell>
          <cell r="AB2262" t="str">
            <v/>
          </cell>
          <cell r="AC2262" t="str">
            <v/>
          </cell>
        </row>
        <row r="2263">
          <cell r="A2263">
            <v>526057</v>
          </cell>
          <cell r="B2263" t="str">
            <v>غصون كبسون</v>
          </cell>
          <cell r="C2263" t="str">
            <v>عيسى</v>
          </cell>
          <cell r="D2263" t="str">
            <v>حسنه</v>
          </cell>
          <cell r="E2263" t="str">
            <v>أنثى</v>
          </cell>
          <cell r="F2263" t="str">
            <v>مخيم اليرموك</v>
          </cell>
          <cell r="G2263" t="str">
            <v>6/20/1986</v>
          </cell>
          <cell r="H2263" t="str">
            <v>العربية السورية</v>
          </cell>
          <cell r="I2263" t="str">
            <v>الثانية</v>
          </cell>
          <cell r="J2263" t="str">
            <v>علمي</v>
          </cell>
          <cell r="L2263" t="str">
            <v>القنيطرة</v>
          </cell>
          <cell r="M2263" t="str">
            <v>القنيطرة</v>
          </cell>
          <cell r="Q2263" t="str">
            <v/>
          </cell>
          <cell r="R2263" t="str">
            <v>Gason Kabson</v>
          </cell>
          <cell r="S2263" t="str">
            <v>Esaa</v>
          </cell>
          <cell r="T2263" t="str">
            <v>Hasna</v>
          </cell>
          <cell r="U2263" t="str">
            <v>Damascus</v>
          </cell>
          <cell r="V2263" t="str">
            <v/>
          </cell>
          <cell r="W2263" t="str">
            <v/>
          </cell>
          <cell r="X2263" t="str">
            <v/>
          </cell>
          <cell r="Y2263" t="str">
            <v/>
          </cell>
          <cell r="Z2263" t="str">
            <v/>
          </cell>
          <cell r="AA2263" t="str">
            <v/>
          </cell>
          <cell r="AB2263" t="str">
            <v/>
          </cell>
          <cell r="AC2263" t="str">
            <v/>
          </cell>
        </row>
        <row r="2264">
          <cell r="A2264">
            <v>526058</v>
          </cell>
          <cell r="B2264" t="str">
            <v>غصون مجاهد</v>
          </cell>
          <cell r="C2264" t="str">
            <v>عبد الوهاب</v>
          </cell>
          <cell r="D2264" t="str">
            <v>فرزات</v>
          </cell>
          <cell r="E2264" t="str">
            <v>أنثى</v>
          </cell>
          <cell r="F2264" t="str">
            <v>دمشق</v>
          </cell>
          <cell r="G2264">
            <v>30841</v>
          </cell>
          <cell r="H2264" t="str">
            <v>العربية السورية</v>
          </cell>
          <cell r="I2264" t="str">
            <v>الثانية</v>
          </cell>
          <cell r="J2264" t="str">
            <v>علمي</v>
          </cell>
          <cell r="K2264" t="str">
            <v/>
          </cell>
          <cell r="Q2264" t="str">
            <v/>
          </cell>
          <cell r="R2264" t="str">
            <v>ghsoon mojahied</v>
          </cell>
          <cell r="S2264" t="str">
            <v>abdalwahab</v>
          </cell>
          <cell r="T2264" t="str">
            <v>ferzat</v>
          </cell>
          <cell r="U2264" t="str">
            <v>damascus</v>
          </cell>
          <cell r="V2264" t="str">
            <v/>
          </cell>
          <cell r="W2264" t="str">
            <v/>
          </cell>
          <cell r="X2264" t="str">
            <v/>
          </cell>
          <cell r="Y2264" t="str">
            <v/>
          </cell>
          <cell r="Z2264" t="str">
            <v/>
          </cell>
          <cell r="AA2264" t="str">
            <v/>
          </cell>
          <cell r="AB2264" t="str">
            <v/>
          </cell>
          <cell r="AC2264" t="str">
            <v/>
          </cell>
        </row>
        <row r="2265">
          <cell r="A2265">
            <v>526062</v>
          </cell>
          <cell r="B2265" t="str">
            <v>غنى هاشم</v>
          </cell>
          <cell r="C2265" t="str">
            <v>محمد حسان</v>
          </cell>
          <cell r="D2265" t="str">
            <v>هناء</v>
          </cell>
          <cell r="E2265" t="str">
            <v/>
          </cell>
          <cell r="F2265" t="str">
            <v/>
          </cell>
          <cell r="G2265" t="str">
            <v/>
          </cell>
          <cell r="I2265" t="str">
            <v>الثانية</v>
          </cell>
          <cell r="K2265" t="str">
            <v/>
          </cell>
          <cell r="L2265" t="str">
            <v/>
          </cell>
          <cell r="M2265" t="str">
            <v/>
          </cell>
          <cell r="Q2265" t="str">
            <v/>
          </cell>
          <cell r="R2265" t="str">
            <v/>
          </cell>
          <cell r="S2265" t="str">
            <v/>
          </cell>
          <cell r="T2265" t="str">
            <v/>
          </cell>
          <cell r="U2265" t="str">
            <v/>
          </cell>
          <cell r="V2265" t="str">
            <v/>
          </cell>
          <cell r="W2265" t="str">
            <v/>
          </cell>
          <cell r="X2265" t="str">
            <v/>
          </cell>
          <cell r="Y2265" t="str">
            <v/>
          </cell>
          <cell r="Z2265" t="str">
            <v/>
          </cell>
          <cell r="AA2265" t="str">
            <v/>
          </cell>
          <cell r="AB2265" t="str">
            <v/>
          </cell>
          <cell r="AC2265" t="str">
            <v/>
          </cell>
        </row>
        <row r="2266">
          <cell r="A2266">
            <v>526064</v>
          </cell>
          <cell r="B2266" t="str">
            <v>فائزه اسماعيل</v>
          </cell>
          <cell r="C2266" t="str">
            <v>محمد</v>
          </cell>
          <cell r="D2266" t="str">
            <v>سعاده</v>
          </cell>
          <cell r="E2266" t="str">
            <v>أنثى</v>
          </cell>
          <cell r="F2266" t="str">
            <v>حاره</v>
          </cell>
          <cell r="G2266">
            <v>27069</v>
          </cell>
          <cell r="H2266" t="str">
            <v>العربية السورية</v>
          </cell>
          <cell r="I2266" t="str">
            <v>الثانية</v>
          </cell>
          <cell r="J2266" t="str">
            <v>أدبي</v>
          </cell>
          <cell r="L2266" t="str">
            <v>اللاذقية</v>
          </cell>
          <cell r="Q2266" t="str">
            <v/>
          </cell>
          <cell r="R2266" t="str">
            <v>FAYZA ESMAEIL</v>
          </cell>
          <cell r="S2266" t="str">
            <v>MOHAMAD</v>
          </cell>
          <cell r="T2266" t="str">
            <v>SAEDA</v>
          </cell>
          <cell r="U2266" t="str">
            <v>HARA</v>
          </cell>
          <cell r="V2266" t="str">
            <v/>
          </cell>
          <cell r="W2266" t="str">
            <v/>
          </cell>
          <cell r="X2266" t="str">
            <v/>
          </cell>
          <cell r="Y2266" t="str">
            <v/>
          </cell>
          <cell r="Z2266" t="str">
            <v/>
          </cell>
          <cell r="AA2266" t="str">
            <v/>
          </cell>
          <cell r="AB2266" t="str">
            <v/>
          </cell>
          <cell r="AC2266" t="str">
            <v/>
          </cell>
        </row>
        <row r="2267">
          <cell r="A2267">
            <v>526065</v>
          </cell>
          <cell r="B2267" t="str">
            <v>فاتن الخضراوي</v>
          </cell>
          <cell r="C2267" t="str">
            <v>عدنان</v>
          </cell>
          <cell r="D2267" t="str">
            <v>سعاد</v>
          </cell>
          <cell r="E2267" t="str">
            <v>أنثى</v>
          </cell>
          <cell r="F2267" t="str">
            <v>دمشق</v>
          </cell>
          <cell r="G2267">
            <v>31861</v>
          </cell>
          <cell r="H2267" t="str">
            <v>العربية السورية</v>
          </cell>
          <cell r="I2267" t="str">
            <v>الرابعة حديث</v>
          </cell>
          <cell r="J2267" t="str">
            <v>فنون نسوية</v>
          </cell>
          <cell r="Q2267" t="str">
            <v/>
          </cell>
          <cell r="R2267" t="str">
            <v>FATEN ALKHADRAWI</v>
          </cell>
          <cell r="S2267" t="str">
            <v>ADNAN</v>
          </cell>
          <cell r="T2267" t="str">
            <v>SOUAD</v>
          </cell>
          <cell r="U2267" t="str">
            <v>DAMASCUS</v>
          </cell>
          <cell r="V2267" t="str">
            <v/>
          </cell>
          <cell r="W2267" t="str">
            <v/>
          </cell>
          <cell r="X2267" t="str">
            <v/>
          </cell>
          <cell r="Y2267" t="str">
            <v/>
          </cell>
          <cell r="Z2267" t="str">
            <v/>
          </cell>
          <cell r="AA2267" t="str">
            <v/>
          </cell>
          <cell r="AB2267" t="str">
            <v/>
          </cell>
          <cell r="AC2267" t="str">
            <v/>
          </cell>
        </row>
        <row r="2268">
          <cell r="A2268">
            <v>526067</v>
          </cell>
          <cell r="B2268" t="str">
            <v>فاتن زاهد</v>
          </cell>
          <cell r="C2268" t="str">
            <v>محمد علي</v>
          </cell>
          <cell r="D2268" t="str">
            <v>حنان</v>
          </cell>
          <cell r="E2268" t="str">
            <v>أنثى</v>
          </cell>
          <cell r="F2268" t="str">
            <v>حنان</v>
          </cell>
          <cell r="G2268">
            <v>29536</v>
          </cell>
          <cell r="H2268" t="str">
            <v>العربية السورية</v>
          </cell>
          <cell r="I2268" t="str">
            <v>الرابعة حديث</v>
          </cell>
          <cell r="J2268" t="str">
            <v>أدبي</v>
          </cell>
          <cell r="K2268" t="str">
            <v/>
          </cell>
          <cell r="Q2268" t="str">
            <v/>
          </cell>
          <cell r="R2268" t="str">
            <v>Faten Zahed</v>
          </cell>
          <cell r="S2268" t="str">
            <v>Mohmad Ali</v>
          </cell>
          <cell r="T2268" t="str">
            <v>Hanan</v>
          </cell>
          <cell r="U2268" t="str">
            <v>Damascus</v>
          </cell>
          <cell r="V2268" t="str">
            <v/>
          </cell>
          <cell r="W2268" t="str">
            <v/>
          </cell>
          <cell r="X2268" t="str">
            <v/>
          </cell>
          <cell r="Y2268" t="str">
            <v/>
          </cell>
          <cell r="Z2268" t="str">
            <v/>
          </cell>
          <cell r="AA2268" t="str">
            <v/>
          </cell>
          <cell r="AB2268" t="str">
            <v/>
          </cell>
          <cell r="AC2268" t="str">
            <v/>
          </cell>
        </row>
        <row r="2269">
          <cell r="A2269">
            <v>526069</v>
          </cell>
          <cell r="B2269" t="str">
            <v>فاتن غانم</v>
          </cell>
          <cell r="C2269" t="str">
            <v>ابراهيم</v>
          </cell>
          <cell r="D2269" t="str">
            <v>مثيله</v>
          </cell>
          <cell r="E2269" t="str">
            <v>أنثى</v>
          </cell>
          <cell r="F2269" t="str">
            <v>الصفاء 52</v>
          </cell>
          <cell r="G2269">
            <v>32983</v>
          </cell>
          <cell r="H2269" t="str">
            <v>العربية السورية</v>
          </cell>
          <cell r="I2269" t="str">
            <v>الثالثة</v>
          </cell>
          <cell r="J2269" t="str">
            <v>فنون نسوية</v>
          </cell>
        </row>
        <row r="2270">
          <cell r="A2270">
            <v>526070</v>
          </cell>
          <cell r="B2270" t="str">
            <v>فاتن فلحوط</v>
          </cell>
          <cell r="C2270" t="str">
            <v>فؤاد</v>
          </cell>
          <cell r="D2270" t="str">
            <v>هنيه</v>
          </cell>
          <cell r="E2270" t="str">
            <v>أنثى</v>
          </cell>
          <cell r="F2270" t="str">
            <v>عتيل</v>
          </cell>
          <cell r="G2270">
            <v>28125</v>
          </cell>
          <cell r="H2270" t="str">
            <v>العربية السورية</v>
          </cell>
          <cell r="I2270" t="str">
            <v>الرابعة حديث</v>
          </cell>
          <cell r="J2270" t="str">
            <v>أدبي</v>
          </cell>
          <cell r="L2270" t="str">
            <v>السويداء</v>
          </cell>
          <cell r="Q2270" t="str">
            <v/>
          </cell>
          <cell r="R2270" t="str">
            <v>faten falhoot</v>
          </cell>
          <cell r="S2270" t="str">
            <v>foaad</v>
          </cell>
          <cell r="T2270" t="str">
            <v>hania</v>
          </cell>
          <cell r="U2270" t="str">
            <v>ateel</v>
          </cell>
          <cell r="V2270" t="str">
            <v/>
          </cell>
          <cell r="W2270" t="str">
            <v/>
          </cell>
          <cell r="X2270" t="str">
            <v/>
          </cell>
          <cell r="Y2270" t="str">
            <v/>
          </cell>
          <cell r="Z2270" t="str">
            <v/>
          </cell>
          <cell r="AA2270" t="str">
            <v/>
          </cell>
          <cell r="AB2270" t="str">
            <v/>
          </cell>
          <cell r="AC2270" t="str">
            <v/>
          </cell>
        </row>
        <row r="2271">
          <cell r="A2271">
            <v>526074</v>
          </cell>
          <cell r="B2271" t="str">
            <v>فاطمة اسحق</v>
          </cell>
          <cell r="C2271" t="str">
            <v>عبد الفتاح</v>
          </cell>
          <cell r="D2271" t="str">
            <v>كوثر</v>
          </cell>
          <cell r="E2271" t="str">
            <v>أنثى</v>
          </cell>
          <cell r="F2271" t="str">
            <v>دير الزور</v>
          </cell>
          <cell r="G2271">
            <v>33612</v>
          </cell>
          <cell r="H2271" t="str">
            <v>العربية السورية</v>
          </cell>
          <cell r="I2271" t="str">
            <v>الثالثة</v>
          </cell>
          <cell r="J2271" t="str">
            <v>أدبي</v>
          </cell>
          <cell r="K2271" t="str">
            <v/>
          </cell>
          <cell r="Q2271" t="str">
            <v/>
          </cell>
          <cell r="R2271" t="str">
            <v>Fatema Eshak</v>
          </cell>
          <cell r="S2271" t="str">
            <v>AbD AlFatah</v>
          </cell>
          <cell r="T2271" t="str">
            <v>Kwthar</v>
          </cell>
          <cell r="U2271" t="str">
            <v>Deer AlZoor</v>
          </cell>
          <cell r="V2271" t="str">
            <v/>
          </cell>
          <cell r="W2271" t="str">
            <v/>
          </cell>
          <cell r="X2271" t="str">
            <v/>
          </cell>
          <cell r="Y2271" t="str">
            <v/>
          </cell>
          <cell r="Z2271" t="str">
            <v/>
          </cell>
          <cell r="AA2271" t="str">
            <v/>
          </cell>
          <cell r="AB2271" t="str">
            <v/>
          </cell>
          <cell r="AC2271" t="str">
            <v/>
          </cell>
        </row>
        <row r="2272">
          <cell r="A2272">
            <v>526075</v>
          </cell>
          <cell r="B2272" t="str">
            <v>فاطمة الجلالي</v>
          </cell>
          <cell r="C2272" t="str">
            <v>عبد المجيد</v>
          </cell>
          <cell r="D2272" t="str">
            <v>شيمه</v>
          </cell>
          <cell r="E2272" t="str">
            <v>أنثى</v>
          </cell>
          <cell r="F2272" t="str">
            <v xml:space="preserve">دمشق </v>
          </cell>
          <cell r="G2272">
            <v>29278</v>
          </cell>
          <cell r="H2272" t="str">
            <v>العربية السورية</v>
          </cell>
          <cell r="I2272" t="str">
            <v>الثانية</v>
          </cell>
          <cell r="J2272" t="str">
            <v>أدبي</v>
          </cell>
          <cell r="L2272" t="str">
            <v>القنيطرة</v>
          </cell>
          <cell r="Q2272" t="str">
            <v/>
          </cell>
          <cell r="R2272" t="str">
            <v xml:space="preserve">fatima  aljalali </v>
          </cell>
          <cell r="S2272" t="str">
            <v>abd almajid</v>
          </cell>
          <cell r="T2272" t="str">
            <v xml:space="preserve">shaima </v>
          </cell>
          <cell r="U2272" t="str">
            <v xml:space="preserve">damascus </v>
          </cell>
          <cell r="V2272" t="str">
            <v/>
          </cell>
          <cell r="W2272" t="str">
            <v/>
          </cell>
          <cell r="X2272" t="str">
            <v/>
          </cell>
          <cell r="Y2272" t="str">
            <v/>
          </cell>
          <cell r="Z2272" t="str">
            <v/>
          </cell>
          <cell r="AA2272" t="str">
            <v/>
          </cell>
          <cell r="AB2272" t="str">
            <v/>
          </cell>
          <cell r="AC2272" t="str">
            <v/>
          </cell>
        </row>
        <row r="2273">
          <cell r="A2273">
            <v>526076</v>
          </cell>
          <cell r="B2273" t="str">
            <v>فاطمة الدبس</v>
          </cell>
          <cell r="C2273" t="str">
            <v>محمود</v>
          </cell>
          <cell r="D2273" t="str">
            <v>محروسه</v>
          </cell>
          <cell r="E2273" t="str">
            <v/>
          </cell>
          <cell r="F2273" t="str">
            <v/>
          </cell>
          <cell r="G2273" t="str">
            <v/>
          </cell>
          <cell r="I2273" t="str">
            <v>الاولى</v>
          </cell>
          <cell r="K2273" t="str">
            <v/>
          </cell>
          <cell r="L2273" t="str">
            <v/>
          </cell>
          <cell r="M2273" t="str">
            <v/>
          </cell>
          <cell r="Q2273" t="str">
            <v/>
          </cell>
          <cell r="R2273" t="str">
            <v/>
          </cell>
          <cell r="S2273" t="str">
            <v/>
          </cell>
          <cell r="T2273" t="str">
            <v/>
          </cell>
          <cell r="U2273" t="str">
            <v/>
          </cell>
          <cell r="V2273" t="str">
            <v/>
          </cell>
          <cell r="W2273" t="str">
            <v/>
          </cell>
          <cell r="X2273" t="str">
            <v/>
          </cell>
          <cell r="Y2273" t="str">
            <v/>
          </cell>
          <cell r="Z2273" t="str">
            <v/>
          </cell>
          <cell r="AA2273" t="str">
            <v/>
          </cell>
          <cell r="AB2273" t="str">
            <v/>
          </cell>
          <cell r="AC2273" t="str">
            <v/>
          </cell>
        </row>
        <row r="2274">
          <cell r="A2274">
            <v>526077</v>
          </cell>
          <cell r="B2274" t="str">
            <v>فاطمة الزعبي</v>
          </cell>
          <cell r="C2274" t="str">
            <v>صبحي</v>
          </cell>
          <cell r="D2274" t="str">
            <v>ناهده</v>
          </cell>
          <cell r="E2274" t="str">
            <v>أنثى</v>
          </cell>
          <cell r="F2274" t="str">
            <v>دمشق</v>
          </cell>
          <cell r="G2274" t="str">
            <v>11/2/1997</v>
          </cell>
          <cell r="H2274" t="str">
            <v>العربية السورية</v>
          </cell>
          <cell r="I2274" t="str">
            <v>الثانية</v>
          </cell>
          <cell r="J2274" t="str">
            <v>أدبي</v>
          </cell>
          <cell r="K2274" t="str">
            <v>2014</v>
          </cell>
          <cell r="L2274" t="str">
            <v>دمشق</v>
          </cell>
          <cell r="Q2274" t="str">
            <v/>
          </cell>
          <cell r="R2274" t="str">
            <v>FATIMA ALZOUBI</v>
          </cell>
          <cell r="S2274" t="str">
            <v>SUBHIE</v>
          </cell>
          <cell r="T2274" t="str">
            <v>NAHEDA</v>
          </cell>
          <cell r="U2274" t="str">
            <v>DAMASCUS</v>
          </cell>
          <cell r="V2274" t="str">
            <v/>
          </cell>
          <cell r="W2274" t="str">
            <v/>
          </cell>
          <cell r="X2274" t="str">
            <v/>
          </cell>
          <cell r="Y2274" t="str">
            <v/>
          </cell>
          <cell r="Z2274" t="str">
            <v/>
          </cell>
          <cell r="AA2274" t="str">
            <v/>
          </cell>
          <cell r="AB2274" t="str">
            <v/>
          </cell>
          <cell r="AC2274" t="str">
            <v/>
          </cell>
        </row>
        <row r="2275">
          <cell r="A2275">
            <v>526078</v>
          </cell>
          <cell r="B2275" t="str">
            <v>فاطمة الغزالي</v>
          </cell>
          <cell r="C2275" t="str">
            <v>ابراهيم</v>
          </cell>
          <cell r="D2275" t="str">
            <v>فلك</v>
          </cell>
          <cell r="E2275" t="str">
            <v>أنثى</v>
          </cell>
          <cell r="F2275" t="str">
            <v>قرفا</v>
          </cell>
          <cell r="G2275">
            <v>34130</v>
          </cell>
          <cell r="H2275" t="str">
            <v>العربية السورية</v>
          </cell>
          <cell r="I2275" t="str">
            <v>الثالثة</v>
          </cell>
          <cell r="J2275" t="str">
            <v>أدبي</v>
          </cell>
          <cell r="Q2275" t="str">
            <v/>
          </cell>
          <cell r="R2275" t="str">
            <v>FATIMA ALGHAZALE</v>
          </cell>
          <cell r="S2275" t="str">
            <v>IBRAHIEM</v>
          </cell>
          <cell r="T2275" t="str">
            <v>FALAK</v>
          </cell>
          <cell r="U2275" t="str">
            <v>DARAA</v>
          </cell>
          <cell r="V2275" t="str">
            <v/>
          </cell>
          <cell r="W2275" t="str">
            <v/>
          </cell>
          <cell r="X2275" t="str">
            <v/>
          </cell>
          <cell r="Y2275" t="str">
            <v/>
          </cell>
          <cell r="Z2275" t="str">
            <v/>
          </cell>
          <cell r="AA2275" t="str">
            <v/>
          </cell>
          <cell r="AB2275" t="str">
            <v/>
          </cell>
          <cell r="AC2275" t="str">
            <v/>
          </cell>
        </row>
        <row r="2276">
          <cell r="A2276">
            <v>526081</v>
          </cell>
          <cell r="B2276" t="str">
            <v>فاطمة غنوم</v>
          </cell>
          <cell r="C2276" t="str">
            <v>جمال</v>
          </cell>
          <cell r="D2276" t="str">
            <v>نوال</v>
          </cell>
          <cell r="E2276" t="str">
            <v>أنثى</v>
          </cell>
          <cell r="F2276" t="str">
            <v>الحسانية</v>
          </cell>
          <cell r="G2276">
            <v>34165</v>
          </cell>
          <cell r="H2276" t="str">
            <v>العربية السورية</v>
          </cell>
          <cell r="I2276" t="str">
            <v>الثانية</v>
          </cell>
          <cell r="J2276" t="str">
            <v>علمي</v>
          </cell>
          <cell r="L2276" t="str">
            <v>إدلب</v>
          </cell>
          <cell r="Q2276" t="str">
            <v/>
          </cell>
          <cell r="R2276" t="str">
            <v>fatema ghanoum</v>
          </cell>
          <cell r="S2276" t="str">
            <v>jamal</v>
          </cell>
          <cell r="T2276" t="str">
            <v>nawal</v>
          </cell>
          <cell r="U2276" t="str">
            <v>alhsania</v>
          </cell>
          <cell r="V2276" t="str">
            <v/>
          </cell>
          <cell r="W2276" t="str">
            <v/>
          </cell>
          <cell r="X2276" t="str">
            <v/>
          </cell>
          <cell r="Y2276" t="str">
            <v/>
          </cell>
          <cell r="Z2276" t="str">
            <v/>
          </cell>
          <cell r="AA2276" t="str">
            <v/>
          </cell>
          <cell r="AB2276" t="str">
            <v/>
          </cell>
          <cell r="AC2276" t="str">
            <v/>
          </cell>
        </row>
        <row r="2277">
          <cell r="A2277">
            <v>526085</v>
          </cell>
          <cell r="B2277" t="str">
            <v>فاطمه الحو</v>
          </cell>
          <cell r="C2277" t="str">
            <v>خليل</v>
          </cell>
          <cell r="D2277" t="str">
            <v>وضحه</v>
          </cell>
          <cell r="E2277" t="str">
            <v>أنثى</v>
          </cell>
          <cell r="F2277" t="str">
            <v>دمشق</v>
          </cell>
          <cell r="G2277">
            <v>32789</v>
          </cell>
          <cell r="H2277" t="str">
            <v>العربية السورية</v>
          </cell>
          <cell r="I2277" t="str">
            <v>الثالثة</v>
          </cell>
          <cell r="J2277" t="str">
            <v>أدبي</v>
          </cell>
          <cell r="K2277" t="str">
            <v/>
          </cell>
          <cell r="Q2277" t="str">
            <v/>
          </cell>
          <cell r="R2277" t="str">
            <v>FATIMA ALHAWO</v>
          </cell>
          <cell r="S2277" t="str">
            <v>KHALIEL</v>
          </cell>
          <cell r="T2277" t="str">
            <v>WADHA</v>
          </cell>
          <cell r="U2277" t="str">
            <v>DAMASCUS</v>
          </cell>
          <cell r="V2277" t="str">
            <v/>
          </cell>
          <cell r="W2277" t="str">
            <v/>
          </cell>
          <cell r="X2277" t="str">
            <v/>
          </cell>
          <cell r="Y2277" t="str">
            <v/>
          </cell>
          <cell r="Z2277" t="str">
            <v/>
          </cell>
          <cell r="AA2277" t="str">
            <v/>
          </cell>
          <cell r="AB2277" t="str">
            <v/>
          </cell>
          <cell r="AC2277" t="str">
            <v/>
          </cell>
        </row>
        <row r="2278">
          <cell r="A2278">
            <v>526087</v>
          </cell>
          <cell r="B2278" t="str">
            <v>فاطمه الشعباني</v>
          </cell>
          <cell r="C2278" t="str">
            <v>محمد</v>
          </cell>
          <cell r="D2278" t="str">
            <v>سميره</v>
          </cell>
          <cell r="E2278" t="str">
            <v>أنثى</v>
          </cell>
          <cell r="F2278" t="str">
            <v>كفر شمس</v>
          </cell>
          <cell r="G2278">
            <v>32638</v>
          </cell>
          <cell r="H2278" t="str">
            <v>العربية السورية</v>
          </cell>
          <cell r="I2278" t="str">
            <v>الرابعة حديث</v>
          </cell>
          <cell r="J2278" t="str">
            <v>أدبي</v>
          </cell>
          <cell r="Q2278" t="str">
            <v/>
          </cell>
          <cell r="R2278" t="str">
            <v>FATIMA ALSHOBAANY</v>
          </cell>
          <cell r="S2278" t="str">
            <v>MOHAMAD</v>
          </cell>
          <cell r="T2278" t="str">
            <v>SAMEERA</v>
          </cell>
          <cell r="U2278" t="str">
            <v>KAFR SHAMS</v>
          </cell>
          <cell r="V2278" t="str">
            <v/>
          </cell>
          <cell r="W2278" t="str">
            <v/>
          </cell>
          <cell r="X2278" t="str">
            <v/>
          </cell>
          <cell r="Y2278" t="str">
            <v/>
          </cell>
          <cell r="Z2278" t="str">
            <v/>
          </cell>
          <cell r="AA2278" t="str">
            <v/>
          </cell>
          <cell r="AB2278" t="str">
            <v/>
          </cell>
          <cell r="AC2278" t="str">
            <v/>
          </cell>
        </row>
        <row r="2279">
          <cell r="A2279">
            <v>526089</v>
          </cell>
          <cell r="B2279" t="str">
            <v>فاطمه شبيب</v>
          </cell>
          <cell r="C2279" t="str">
            <v>محمد خير</v>
          </cell>
          <cell r="D2279" t="str">
            <v>صبحه</v>
          </cell>
          <cell r="E2279" t="str">
            <v>أنثى</v>
          </cell>
          <cell r="F2279" t="str">
            <v>دمشق</v>
          </cell>
          <cell r="G2279">
            <v>33604</v>
          </cell>
          <cell r="H2279" t="str">
            <v>العربية السورية</v>
          </cell>
          <cell r="I2279" t="str">
            <v>الاولى</v>
          </cell>
          <cell r="J2279" t="str">
            <v>أدبي</v>
          </cell>
          <cell r="L2279" t="str">
            <v>القنيطرة</v>
          </cell>
          <cell r="Q2279" t="str">
            <v/>
          </cell>
          <cell r="R2279" t="str">
            <v>Fatema Shbeb</v>
          </cell>
          <cell r="S2279" t="str">
            <v>1mohmad kher</v>
          </cell>
          <cell r="T2279" t="str">
            <v>Sabha</v>
          </cell>
          <cell r="U2279" t="str">
            <v>Damascus</v>
          </cell>
        </row>
        <row r="2280">
          <cell r="A2280">
            <v>526096</v>
          </cell>
          <cell r="B2280" t="str">
            <v>فداء ميهوب</v>
          </cell>
          <cell r="C2280" t="str">
            <v>محمد</v>
          </cell>
          <cell r="D2280" t="str">
            <v>بديعه</v>
          </cell>
          <cell r="E2280" t="str">
            <v>أنثى</v>
          </cell>
          <cell r="F2280" t="str">
            <v>تلة الخضر</v>
          </cell>
          <cell r="G2280">
            <v>30171</v>
          </cell>
          <cell r="H2280" t="str">
            <v>العربية السورية</v>
          </cell>
          <cell r="I2280" t="str">
            <v>الرابعة</v>
          </cell>
          <cell r="J2280" t="str">
            <v>فنون نسوية</v>
          </cell>
          <cell r="K2280">
            <v>2001</v>
          </cell>
          <cell r="Q2280" t="str">
            <v/>
          </cell>
          <cell r="R2280" t="str">
            <v>fedaa mayhoob</v>
          </cell>
          <cell r="S2280" t="str">
            <v>mohammad</v>
          </cell>
          <cell r="T2280" t="str">
            <v>badeaa</v>
          </cell>
          <cell r="U2280" t="str">
            <v>talet alkhedr</v>
          </cell>
          <cell r="V2280" t="str">
            <v/>
          </cell>
          <cell r="W2280" t="str">
            <v/>
          </cell>
          <cell r="X2280" t="str">
            <v/>
          </cell>
          <cell r="Y2280" t="str">
            <v/>
          </cell>
          <cell r="Z2280" t="str">
            <v/>
          </cell>
          <cell r="AA2280" t="str">
            <v/>
          </cell>
          <cell r="AB2280" t="str">
            <v/>
          </cell>
          <cell r="AC2280" t="str">
            <v/>
          </cell>
        </row>
        <row r="2281">
          <cell r="A2281">
            <v>526098</v>
          </cell>
          <cell r="B2281" t="str">
            <v>فرح الجاري</v>
          </cell>
          <cell r="C2281" t="str">
            <v>عدنان</v>
          </cell>
          <cell r="D2281" t="str">
            <v>سحر</v>
          </cell>
          <cell r="E2281" t="str">
            <v>أنثى</v>
          </cell>
          <cell r="F2281" t="str">
            <v>السويداء</v>
          </cell>
          <cell r="G2281" t="str">
            <v>9/1/2000</v>
          </cell>
          <cell r="H2281" t="str">
            <v>العربية السورية</v>
          </cell>
          <cell r="I2281" t="str">
            <v>الثانية</v>
          </cell>
          <cell r="J2281" t="str">
            <v>علمي</v>
          </cell>
          <cell r="K2281" t="str">
            <v>2018</v>
          </cell>
          <cell r="L2281" t="str">
            <v>السويداء</v>
          </cell>
          <cell r="Q2281" t="str">
            <v/>
          </cell>
          <cell r="R2281" t="str">
            <v>Farah Aljary</v>
          </cell>
          <cell r="S2281" t="str">
            <v>Adnan</v>
          </cell>
          <cell r="T2281" t="str">
            <v>Sahar</v>
          </cell>
          <cell r="U2281" t="str">
            <v>Swida</v>
          </cell>
          <cell r="V2281" t="str">
            <v/>
          </cell>
          <cell r="W2281" t="str">
            <v/>
          </cell>
          <cell r="X2281" t="str">
            <v/>
          </cell>
          <cell r="Y2281" t="str">
            <v/>
          </cell>
          <cell r="Z2281" t="str">
            <v/>
          </cell>
          <cell r="AA2281" t="str">
            <v/>
          </cell>
          <cell r="AB2281" t="str">
            <v/>
          </cell>
          <cell r="AC2281" t="str">
            <v/>
          </cell>
        </row>
        <row r="2282">
          <cell r="A2282">
            <v>526099</v>
          </cell>
          <cell r="B2282" t="str">
            <v>فرح بلبل</v>
          </cell>
          <cell r="C2282" t="str">
            <v>عبد الكريم</v>
          </cell>
          <cell r="D2282" t="str">
            <v>هناء</v>
          </cell>
          <cell r="E2282" t="str">
            <v>أنثى</v>
          </cell>
          <cell r="F2282" t="str">
            <v>نجران</v>
          </cell>
          <cell r="G2282" t="str">
            <v>8/30/1997</v>
          </cell>
          <cell r="H2282" t="str">
            <v>العربية السورية</v>
          </cell>
          <cell r="I2282" t="str">
            <v>الثانية</v>
          </cell>
          <cell r="J2282" t="str">
            <v>علمي</v>
          </cell>
          <cell r="K2282" t="str">
            <v>2015</v>
          </cell>
          <cell r="Q2282" t="str">
            <v/>
          </cell>
          <cell r="R2282" t="str">
            <v>FARAH BLBOL</v>
          </cell>
          <cell r="S2282" t="str">
            <v>ABD ALKAREM</v>
          </cell>
          <cell r="T2282" t="str">
            <v>HANAA</v>
          </cell>
          <cell r="U2282" t="str">
            <v>DAMASCUS</v>
          </cell>
          <cell r="V2282" t="str">
            <v/>
          </cell>
          <cell r="W2282" t="str">
            <v/>
          </cell>
          <cell r="X2282" t="str">
            <v/>
          </cell>
          <cell r="Y2282" t="str">
            <v/>
          </cell>
          <cell r="Z2282" t="str">
            <v/>
          </cell>
          <cell r="AA2282" t="str">
            <v/>
          </cell>
          <cell r="AB2282" t="str">
            <v/>
          </cell>
          <cell r="AC2282" t="str">
            <v/>
          </cell>
        </row>
        <row r="2283">
          <cell r="A2283">
            <v>526104</v>
          </cell>
          <cell r="B2283" t="str">
            <v>فيروز عاقل</v>
          </cell>
          <cell r="C2283" t="str">
            <v>عدنان</v>
          </cell>
          <cell r="D2283" t="str">
            <v>نديمه</v>
          </cell>
          <cell r="E2283" t="str">
            <v>أنثى</v>
          </cell>
          <cell r="F2283" t="str">
            <v>حمص</v>
          </cell>
          <cell r="G2283" t="str">
            <v>12/1/1974</v>
          </cell>
          <cell r="H2283" t="str">
            <v>العربية السورية</v>
          </cell>
          <cell r="I2283" t="str">
            <v>الثانية</v>
          </cell>
          <cell r="J2283" t="str">
            <v>علمي</v>
          </cell>
          <cell r="K2283" t="str">
            <v>1991</v>
          </cell>
          <cell r="Q2283" t="str">
            <v/>
          </cell>
          <cell r="R2283" t="str">
            <v>Fairouz Akel</v>
          </cell>
          <cell r="S2283" t="str">
            <v>Adnan</v>
          </cell>
          <cell r="T2283" t="str">
            <v>Nadima</v>
          </cell>
          <cell r="U2283" t="str">
            <v>Homs</v>
          </cell>
          <cell r="V2283" t="str">
            <v/>
          </cell>
          <cell r="W2283" t="str">
            <v/>
          </cell>
          <cell r="X2283" t="str">
            <v/>
          </cell>
          <cell r="Y2283" t="str">
            <v/>
          </cell>
          <cell r="Z2283" t="str">
            <v/>
          </cell>
          <cell r="AA2283" t="str">
            <v/>
          </cell>
          <cell r="AB2283" t="str">
            <v/>
          </cell>
          <cell r="AC2283" t="str">
            <v/>
          </cell>
        </row>
        <row r="2284">
          <cell r="A2284">
            <v>526105</v>
          </cell>
          <cell r="B2284" t="str">
            <v>قصيه الهبه</v>
          </cell>
          <cell r="C2284" t="str">
            <v>خليف</v>
          </cell>
          <cell r="D2284" t="str">
            <v>وضحه</v>
          </cell>
          <cell r="E2284" t="str">
            <v>أنثى</v>
          </cell>
          <cell r="F2284" t="str">
            <v>الشعفه</v>
          </cell>
          <cell r="G2284" t="str">
            <v>11/1/1992</v>
          </cell>
          <cell r="H2284" t="str">
            <v>العربية السورية</v>
          </cell>
          <cell r="I2284" t="str">
            <v>الثالثة</v>
          </cell>
          <cell r="J2284" t="str">
            <v>أدبي</v>
          </cell>
          <cell r="K2284" t="str">
            <v>2012</v>
          </cell>
          <cell r="L2284" t="str">
            <v/>
          </cell>
          <cell r="Q2284" t="str">
            <v/>
          </cell>
          <cell r="R2284" t="str">
            <v>Kosea Al Heba</v>
          </cell>
          <cell r="S2284" t="str">
            <v>Khalef</v>
          </cell>
          <cell r="T2284" t="str">
            <v>Wadha</v>
          </cell>
          <cell r="U2284" t="str">
            <v>Deer Alzoor</v>
          </cell>
          <cell r="V2284" t="str">
            <v/>
          </cell>
          <cell r="W2284" t="str">
            <v/>
          </cell>
          <cell r="X2284" t="str">
            <v/>
          </cell>
          <cell r="Y2284" t="str">
            <v/>
          </cell>
          <cell r="Z2284" t="str">
            <v/>
          </cell>
          <cell r="AA2284" t="str">
            <v/>
          </cell>
          <cell r="AB2284" t="str">
            <v/>
          </cell>
          <cell r="AC2284" t="str">
            <v/>
          </cell>
        </row>
        <row r="2285">
          <cell r="A2285">
            <v>526107</v>
          </cell>
          <cell r="B2285" t="str">
            <v>كروان عثمان</v>
          </cell>
          <cell r="C2285" t="str">
            <v>عبد الرحيم</v>
          </cell>
          <cell r="D2285" t="str">
            <v>سميره</v>
          </cell>
          <cell r="E2285" t="str">
            <v>أنثى</v>
          </cell>
          <cell r="F2285" t="str">
            <v>دمشق</v>
          </cell>
          <cell r="G2285">
            <v>31393</v>
          </cell>
          <cell r="H2285" t="str">
            <v>العربية السورية</v>
          </cell>
          <cell r="I2285" t="str">
            <v>الثالثة</v>
          </cell>
          <cell r="J2285" t="str">
            <v>ادبي</v>
          </cell>
          <cell r="L2285" t="str">
            <v>اللاذقية</v>
          </cell>
          <cell r="Q2285" t="str">
            <v/>
          </cell>
          <cell r="R2285" t="str">
            <v>krwan</v>
          </cell>
          <cell r="S2285" t="str">
            <v>eabd alrahim</v>
          </cell>
          <cell r="T2285" t="str">
            <v>sameera</v>
          </cell>
          <cell r="U2285" t="str">
            <v>damascos</v>
          </cell>
          <cell r="V2285" t="str">
            <v/>
          </cell>
          <cell r="W2285" t="str">
            <v/>
          </cell>
          <cell r="X2285" t="str">
            <v/>
          </cell>
          <cell r="Y2285" t="str">
            <v/>
          </cell>
          <cell r="Z2285" t="str">
            <v/>
          </cell>
          <cell r="AA2285" t="str">
            <v/>
          </cell>
          <cell r="AB2285" t="str">
            <v/>
          </cell>
          <cell r="AC2285" t="str">
            <v/>
          </cell>
        </row>
        <row r="2286">
          <cell r="A2286">
            <v>526108</v>
          </cell>
          <cell r="B2286" t="str">
            <v>كنده رحمه</v>
          </cell>
          <cell r="C2286" t="str">
            <v>احمدزياد</v>
          </cell>
          <cell r="D2286" t="str">
            <v>دولت</v>
          </cell>
          <cell r="E2286" t="str">
            <v>أنثى</v>
          </cell>
          <cell r="F2286" t="str">
            <v>دمشق</v>
          </cell>
          <cell r="G2286">
            <v>27109</v>
          </cell>
          <cell r="H2286" t="str">
            <v>العربية السورية</v>
          </cell>
          <cell r="I2286" t="str">
            <v>الرابعة</v>
          </cell>
          <cell r="J2286" t="str">
            <v>أدبي</v>
          </cell>
          <cell r="Q2286" t="str">
            <v/>
          </cell>
          <cell r="R2286" t="str">
            <v>KENDA RAHMEH</v>
          </cell>
          <cell r="S2286" t="str">
            <v>AHMAD ZIAD</v>
          </cell>
          <cell r="T2286" t="str">
            <v>DAWLAT</v>
          </cell>
          <cell r="U2286" t="str">
            <v>DAMASCUS</v>
          </cell>
          <cell r="V2286" t="str">
            <v/>
          </cell>
          <cell r="W2286" t="str">
            <v/>
          </cell>
          <cell r="X2286" t="str">
            <v/>
          </cell>
          <cell r="Y2286" t="str">
            <v/>
          </cell>
          <cell r="Z2286" t="str">
            <v/>
          </cell>
          <cell r="AA2286" t="str">
            <v/>
          </cell>
          <cell r="AB2286" t="str">
            <v/>
          </cell>
          <cell r="AC2286" t="str">
            <v/>
          </cell>
        </row>
        <row r="2287">
          <cell r="A2287">
            <v>526110</v>
          </cell>
          <cell r="B2287" t="str">
            <v>لبابه سليمان</v>
          </cell>
          <cell r="C2287" t="str">
            <v>نجم الدين</v>
          </cell>
          <cell r="D2287" t="str">
            <v>كوكب</v>
          </cell>
          <cell r="E2287" t="str">
            <v>أنثى</v>
          </cell>
          <cell r="F2287" t="str">
            <v>دمشق</v>
          </cell>
          <cell r="G2287">
            <v>34569</v>
          </cell>
          <cell r="H2287" t="str">
            <v>العربية السورية</v>
          </cell>
          <cell r="I2287" t="str">
            <v>الرابعة</v>
          </cell>
          <cell r="J2287" t="str">
            <v>أدبي</v>
          </cell>
          <cell r="K2287">
            <v>2012</v>
          </cell>
          <cell r="Q2287" t="str">
            <v/>
          </cell>
          <cell r="R2287" t="str">
            <v>LOBABA SOLAIMAN</v>
          </cell>
          <cell r="S2287" t="str">
            <v>NAJM EDDIN</v>
          </cell>
          <cell r="T2287" t="str">
            <v>KAWKAB</v>
          </cell>
          <cell r="U2287" t="str">
            <v>DAMASCUS</v>
          </cell>
          <cell r="V2287" t="str">
            <v/>
          </cell>
          <cell r="W2287" t="str">
            <v/>
          </cell>
          <cell r="X2287" t="str">
            <v/>
          </cell>
          <cell r="Y2287" t="str">
            <v/>
          </cell>
          <cell r="Z2287" t="str">
            <v/>
          </cell>
          <cell r="AA2287" t="str">
            <v/>
          </cell>
          <cell r="AB2287" t="str">
            <v/>
          </cell>
          <cell r="AC2287" t="str">
            <v/>
          </cell>
        </row>
        <row r="2288">
          <cell r="A2288">
            <v>526111</v>
          </cell>
          <cell r="B2288" t="str">
            <v>لبنه عبدو</v>
          </cell>
          <cell r="C2288" t="str">
            <v>عبد الرحمن</v>
          </cell>
          <cell r="D2288" t="str">
            <v>اعتدال</v>
          </cell>
          <cell r="E2288" t="str">
            <v>أنثى</v>
          </cell>
          <cell r="F2288" t="str">
            <v>الهامة</v>
          </cell>
          <cell r="G2288">
            <v>30118</v>
          </cell>
          <cell r="H2288" t="str">
            <v>العربية السورية</v>
          </cell>
          <cell r="I2288" t="str">
            <v>الثانية</v>
          </cell>
          <cell r="J2288" t="str">
            <v>أدبي</v>
          </cell>
          <cell r="K2288" t="str">
            <v/>
          </cell>
          <cell r="Q2288" t="str">
            <v/>
          </cell>
          <cell r="R2288" t="str">
            <v>Lubna Abdo</v>
          </cell>
          <cell r="S2288" t="str">
            <v>Abdulrahman</v>
          </cell>
          <cell r="T2288" t="str">
            <v>Eatedal</v>
          </cell>
          <cell r="U2288" t="str">
            <v>Damascus Sabourb</v>
          </cell>
          <cell r="V2288" t="str">
            <v/>
          </cell>
          <cell r="W2288" t="str">
            <v/>
          </cell>
          <cell r="X2288" t="str">
            <v/>
          </cell>
          <cell r="Y2288" t="str">
            <v/>
          </cell>
          <cell r="Z2288" t="str">
            <v/>
          </cell>
          <cell r="AA2288" t="str">
            <v/>
          </cell>
          <cell r="AB2288" t="str">
            <v/>
          </cell>
          <cell r="AC2288" t="str">
            <v/>
          </cell>
        </row>
        <row r="2289">
          <cell r="A2289">
            <v>526114</v>
          </cell>
          <cell r="B2289" t="str">
            <v>لطيفه محمد الموسى</v>
          </cell>
          <cell r="C2289" t="str">
            <v>عبد الرزاق</v>
          </cell>
          <cell r="D2289" t="str">
            <v>لمعه</v>
          </cell>
          <cell r="E2289" t="str">
            <v>أنثى</v>
          </cell>
          <cell r="F2289" t="str">
            <v>قامشلي</v>
          </cell>
          <cell r="G2289">
            <v>30806</v>
          </cell>
          <cell r="H2289" t="str">
            <v>العربية السورية</v>
          </cell>
          <cell r="I2289" t="str">
            <v>الثانية</v>
          </cell>
          <cell r="J2289" t="str">
            <v>فنون نسوية</v>
          </cell>
          <cell r="L2289" t="str">
            <v>الحسكة</v>
          </cell>
          <cell r="Q2289" t="str">
            <v/>
          </cell>
          <cell r="R2289" t="str">
            <v>LUTFIA MHD ALMOUSA</v>
          </cell>
          <cell r="S2289" t="str">
            <v>ABD ALRZAK</v>
          </cell>
          <cell r="T2289" t="str">
            <v>LAMHA</v>
          </cell>
          <cell r="U2289" t="str">
            <v>DAMASCUS</v>
          </cell>
          <cell r="V2289" t="str">
            <v/>
          </cell>
          <cell r="W2289" t="str">
            <v/>
          </cell>
          <cell r="X2289" t="str">
            <v/>
          </cell>
          <cell r="Y2289" t="str">
            <v/>
          </cell>
          <cell r="Z2289" t="str">
            <v/>
          </cell>
          <cell r="AA2289" t="str">
            <v/>
          </cell>
          <cell r="AB2289" t="str">
            <v/>
          </cell>
          <cell r="AC2289" t="str">
            <v/>
          </cell>
        </row>
        <row r="2290">
          <cell r="A2290">
            <v>526116</v>
          </cell>
          <cell r="B2290" t="str">
            <v>لمى المفعلاني</v>
          </cell>
          <cell r="C2290" t="str">
            <v>عبد الناصر</v>
          </cell>
          <cell r="D2290" t="str">
            <v>ايمان</v>
          </cell>
          <cell r="E2290" t="str">
            <v/>
          </cell>
          <cell r="F2290" t="str">
            <v/>
          </cell>
          <cell r="G2290" t="str">
            <v/>
          </cell>
          <cell r="I2290" t="str">
            <v>الثانية</v>
          </cell>
          <cell r="K2290" t="str">
            <v/>
          </cell>
          <cell r="L2290" t="str">
            <v/>
          </cell>
          <cell r="M2290" t="str">
            <v/>
          </cell>
          <cell r="Q2290" t="str">
            <v/>
          </cell>
          <cell r="R2290" t="str">
            <v/>
          </cell>
          <cell r="S2290" t="str">
            <v/>
          </cell>
          <cell r="T2290" t="str">
            <v/>
          </cell>
          <cell r="U2290" t="str">
            <v/>
          </cell>
          <cell r="V2290" t="str">
            <v/>
          </cell>
          <cell r="W2290" t="str">
            <v/>
          </cell>
          <cell r="X2290" t="str">
            <v/>
          </cell>
          <cell r="Y2290" t="str">
            <v/>
          </cell>
          <cell r="Z2290" t="str">
            <v/>
          </cell>
          <cell r="AA2290" t="str">
            <v/>
          </cell>
          <cell r="AB2290" t="str">
            <v>م</v>
          </cell>
          <cell r="AC2290" t="str">
            <v/>
          </cell>
        </row>
        <row r="2291">
          <cell r="A2291">
            <v>526117</v>
          </cell>
          <cell r="B2291" t="str">
            <v>لمى ياسين</v>
          </cell>
          <cell r="C2291" t="str">
            <v>محمد</v>
          </cell>
          <cell r="D2291" t="str">
            <v>نهى</v>
          </cell>
          <cell r="E2291" t="str">
            <v>أنثى</v>
          </cell>
          <cell r="F2291" t="str">
            <v>دمشق</v>
          </cell>
          <cell r="G2291">
            <v>32379</v>
          </cell>
          <cell r="H2291" t="str">
            <v>العربية السورية</v>
          </cell>
          <cell r="I2291" t="str">
            <v>الثانية</v>
          </cell>
          <cell r="J2291" t="str">
            <v>أدبي</v>
          </cell>
          <cell r="K2291" t="str">
            <v/>
          </cell>
          <cell r="Q2291" t="str">
            <v/>
          </cell>
          <cell r="R2291" t="str">
            <v>LAMA YASIEN</v>
          </cell>
          <cell r="S2291" t="str">
            <v>MOHAMMAD</v>
          </cell>
          <cell r="T2291" t="str">
            <v>NOHA</v>
          </cell>
          <cell r="U2291" t="str">
            <v>DAMASCUS</v>
          </cell>
          <cell r="V2291" t="str">
            <v/>
          </cell>
          <cell r="W2291" t="str">
            <v/>
          </cell>
          <cell r="X2291" t="str">
            <v/>
          </cell>
          <cell r="Y2291" t="str">
            <v/>
          </cell>
          <cell r="Z2291" t="str">
            <v/>
          </cell>
          <cell r="AA2291" t="str">
            <v/>
          </cell>
          <cell r="AB2291" t="str">
            <v/>
          </cell>
          <cell r="AC2291" t="str">
            <v/>
          </cell>
        </row>
        <row r="2292">
          <cell r="A2292">
            <v>526118</v>
          </cell>
          <cell r="B2292" t="str">
            <v>لميس صافي</v>
          </cell>
          <cell r="C2292" t="str">
            <v>سميع</v>
          </cell>
          <cell r="D2292" t="str">
            <v>بديعه</v>
          </cell>
          <cell r="E2292" t="str">
            <v>أنثى</v>
          </cell>
          <cell r="F2292" t="str">
            <v>دمشق</v>
          </cell>
          <cell r="G2292">
            <v>31933</v>
          </cell>
          <cell r="H2292" t="str">
            <v>العربية السورية</v>
          </cell>
          <cell r="I2292" t="str">
            <v>الثانية</v>
          </cell>
          <cell r="J2292" t="str">
            <v>أدبي</v>
          </cell>
          <cell r="K2292" t="str">
            <v/>
          </cell>
          <cell r="Q2292" t="str">
            <v/>
          </cell>
          <cell r="R2292" t="str">
            <v>lames safi</v>
          </cell>
          <cell r="S2292" t="str">
            <v>sameaa</v>
          </cell>
          <cell r="T2292" t="str">
            <v>badeaa</v>
          </cell>
          <cell r="U2292" t="str">
            <v>damascus</v>
          </cell>
          <cell r="V2292" t="str">
            <v/>
          </cell>
          <cell r="W2292" t="str">
            <v/>
          </cell>
          <cell r="X2292" t="str">
            <v/>
          </cell>
          <cell r="Y2292" t="str">
            <v/>
          </cell>
          <cell r="Z2292" t="str">
            <v/>
          </cell>
          <cell r="AA2292" t="str">
            <v/>
          </cell>
          <cell r="AB2292" t="str">
            <v/>
          </cell>
          <cell r="AC2292" t="str">
            <v/>
          </cell>
        </row>
        <row r="2293">
          <cell r="A2293">
            <v>526120</v>
          </cell>
          <cell r="B2293" t="str">
            <v>ليلى ابو رقطي</v>
          </cell>
          <cell r="C2293" t="str">
            <v>عبد المالك</v>
          </cell>
          <cell r="D2293" t="str">
            <v>فاطمه</v>
          </cell>
          <cell r="E2293" t="str">
            <v>أنثى</v>
          </cell>
          <cell r="F2293" t="str">
            <v>درعا</v>
          </cell>
          <cell r="G2293">
            <v>28684</v>
          </cell>
          <cell r="H2293" t="str">
            <v>الفلسطينية السورية</v>
          </cell>
          <cell r="I2293" t="str">
            <v>الثالثة</v>
          </cell>
          <cell r="J2293" t="str">
            <v>علمي</v>
          </cell>
          <cell r="K2293">
            <v>1996</v>
          </cell>
          <cell r="L2293" t="str">
            <v>درعا</v>
          </cell>
          <cell r="Q2293" t="str">
            <v/>
          </cell>
          <cell r="R2293" t="str">
            <v>LAILA ABO RAKTTY</v>
          </cell>
          <cell r="S2293" t="str">
            <v>ABD ALMALEK</v>
          </cell>
          <cell r="T2293" t="str">
            <v>FATIMA</v>
          </cell>
          <cell r="U2293" t="str">
            <v>DARAA</v>
          </cell>
          <cell r="V2293" t="str">
            <v/>
          </cell>
          <cell r="W2293" t="str">
            <v/>
          </cell>
          <cell r="X2293" t="str">
            <v/>
          </cell>
          <cell r="Y2293" t="str">
            <v/>
          </cell>
          <cell r="Z2293" t="str">
            <v/>
          </cell>
          <cell r="AA2293" t="str">
            <v/>
          </cell>
          <cell r="AB2293" t="str">
            <v/>
          </cell>
          <cell r="AC2293" t="str">
            <v/>
          </cell>
        </row>
        <row r="2294">
          <cell r="A2294">
            <v>526121</v>
          </cell>
          <cell r="B2294" t="str">
            <v>ليلى الاسدي</v>
          </cell>
          <cell r="C2294" t="str">
            <v>غاندي</v>
          </cell>
          <cell r="D2294" t="str">
            <v>دلال</v>
          </cell>
          <cell r="E2294" t="str">
            <v>أنثى</v>
          </cell>
          <cell r="F2294" t="str">
            <v>جده</v>
          </cell>
          <cell r="G2294">
            <v>27069</v>
          </cell>
          <cell r="H2294" t="str">
            <v>الفلسطينية السورية</v>
          </cell>
          <cell r="I2294" t="str">
            <v>الثالثة</v>
          </cell>
          <cell r="J2294" t="str">
            <v>علمي</v>
          </cell>
          <cell r="K2294">
            <v>1993</v>
          </cell>
          <cell r="L2294" t="str">
            <v>ريف دمشق</v>
          </cell>
          <cell r="Q2294" t="str">
            <v/>
          </cell>
          <cell r="R2294" t="str">
            <v>Lela AlAsde</v>
          </cell>
          <cell r="S2294" t="str">
            <v>Gande</v>
          </cell>
          <cell r="T2294" t="str">
            <v>Dlal</v>
          </cell>
          <cell r="U2294" t="str">
            <v>Jadeh</v>
          </cell>
          <cell r="V2294" t="str">
            <v/>
          </cell>
          <cell r="W2294" t="str">
            <v/>
          </cell>
          <cell r="X2294" t="str">
            <v/>
          </cell>
          <cell r="Y2294" t="str">
            <v/>
          </cell>
          <cell r="Z2294" t="str">
            <v/>
          </cell>
          <cell r="AA2294" t="str">
            <v/>
          </cell>
          <cell r="AB2294" t="str">
            <v/>
          </cell>
          <cell r="AC2294" t="str">
            <v/>
          </cell>
        </row>
        <row r="2295">
          <cell r="A2295">
            <v>526123</v>
          </cell>
          <cell r="B2295" t="str">
            <v>لينا حمدان</v>
          </cell>
          <cell r="C2295" t="str">
            <v>عزالدين</v>
          </cell>
          <cell r="D2295" t="str">
            <v>ريا</v>
          </cell>
          <cell r="E2295" t="str">
            <v>أنثى</v>
          </cell>
          <cell r="F2295" t="str">
            <v>حيالين</v>
          </cell>
          <cell r="G2295">
            <v>34779</v>
          </cell>
          <cell r="H2295" t="str">
            <v>العربية السورية</v>
          </cell>
          <cell r="I2295" t="str">
            <v>الرابعة</v>
          </cell>
          <cell r="J2295" t="str">
            <v>أدبي</v>
          </cell>
          <cell r="Q2295" t="str">
            <v/>
          </cell>
          <cell r="R2295" t="str">
            <v>LINA HAMDAN</v>
          </cell>
          <cell r="S2295" t="str">
            <v>EZZ EDDIN</v>
          </cell>
          <cell r="T2295" t="str">
            <v>RAYA</v>
          </cell>
          <cell r="U2295" t="str">
            <v>HAMA</v>
          </cell>
          <cell r="V2295" t="str">
            <v/>
          </cell>
          <cell r="W2295" t="str">
            <v/>
          </cell>
          <cell r="X2295" t="str">
            <v/>
          </cell>
          <cell r="Y2295" t="str">
            <v/>
          </cell>
          <cell r="Z2295" t="str">
            <v/>
          </cell>
          <cell r="AA2295" t="str">
            <v/>
          </cell>
          <cell r="AB2295" t="str">
            <v/>
          </cell>
          <cell r="AC2295" t="str">
            <v/>
          </cell>
        </row>
        <row r="2296">
          <cell r="A2296">
            <v>526126</v>
          </cell>
          <cell r="B2296" t="str">
            <v>لينا نعمان</v>
          </cell>
          <cell r="C2296" t="str">
            <v>محمود</v>
          </cell>
          <cell r="D2296" t="str">
            <v>جميله</v>
          </cell>
          <cell r="E2296" t="str">
            <v>أنثى</v>
          </cell>
          <cell r="F2296" t="str">
            <v>عتيل</v>
          </cell>
          <cell r="G2296">
            <v>31156</v>
          </cell>
          <cell r="H2296" t="str">
            <v>العربية السورية</v>
          </cell>
          <cell r="I2296" t="str">
            <v>الثالثة</v>
          </cell>
          <cell r="J2296" t="str">
            <v>علمي</v>
          </cell>
          <cell r="L2296" t="str">
            <v>السويداء</v>
          </cell>
        </row>
        <row r="2297">
          <cell r="A2297">
            <v>526128</v>
          </cell>
          <cell r="B2297" t="str">
            <v>مارجينا مصطفى</v>
          </cell>
          <cell r="C2297" t="str">
            <v>عقل</v>
          </cell>
          <cell r="D2297" t="str">
            <v>مطيعه</v>
          </cell>
          <cell r="E2297" t="str">
            <v>أنثى</v>
          </cell>
          <cell r="F2297" t="str">
            <v>حضر</v>
          </cell>
          <cell r="G2297" t="str">
            <v>1/1/1997</v>
          </cell>
          <cell r="H2297" t="str">
            <v>العربية السورية</v>
          </cell>
          <cell r="I2297" t="str">
            <v>الثانية</v>
          </cell>
          <cell r="J2297" t="str">
            <v>علمي</v>
          </cell>
          <cell r="L2297" t="str">
            <v>القنيطرة</v>
          </cell>
          <cell r="M2297" t="str">
            <v>القنيطرة</v>
          </cell>
          <cell r="Q2297" t="str">
            <v/>
          </cell>
          <cell r="R2297" t="str">
            <v>MARJENA MOSTAFA</v>
          </cell>
          <cell r="S2297" t="str">
            <v>AKEL</v>
          </cell>
          <cell r="T2297" t="str">
            <v>MOTEHA</v>
          </cell>
          <cell r="U2297" t="str">
            <v>DAMASCUS</v>
          </cell>
          <cell r="V2297" t="str">
            <v/>
          </cell>
          <cell r="W2297" t="str">
            <v/>
          </cell>
          <cell r="X2297" t="str">
            <v/>
          </cell>
          <cell r="Y2297" t="str">
            <v/>
          </cell>
          <cell r="Z2297" t="str">
            <v/>
          </cell>
          <cell r="AA2297" t="str">
            <v/>
          </cell>
          <cell r="AB2297" t="str">
            <v/>
          </cell>
          <cell r="AC2297" t="str">
            <v/>
          </cell>
        </row>
        <row r="2298">
          <cell r="A2298">
            <v>526134</v>
          </cell>
          <cell r="B2298" t="str">
            <v>محمد اسامه الحمادي</v>
          </cell>
          <cell r="C2298" t="str">
            <v>محمد</v>
          </cell>
          <cell r="D2298" t="str">
            <v>سعاد</v>
          </cell>
          <cell r="E2298" t="str">
            <v>ذكر</v>
          </cell>
          <cell r="F2298" t="str">
            <v>طفس</v>
          </cell>
          <cell r="G2298">
            <v>36028</v>
          </cell>
          <cell r="H2298" t="str">
            <v>العربية السورية</v>
          </cell>
          <cell r="I2298" t="str">
            <v>الثانية</v>
          </cell>
          <cell r="J2298" t="str">
            <v>علمي</v>
          </cell>
          <cell r="K2298">
            <v>2016</v>
          </cell>
          <cell r="Q2298" t="str">
            <v/>
          </cell>
          <cell r="R2298" t="str">
            <v>Mohmad Osama AlHamade</v>
          </cell>
          <cell r="S2298" t="str">
            <v>Mohmad</v>
          </cell>
          <cell r="T2298" t="str">
            <v>Souad</v>
          </cell>
          <cell r="U2298" t="str">
            <v>Tafas</v>
          </cell>
          <cell r="V2298" t="str">
            <v/>
          </cell>
          <cell r="W2298" t="str">
            <v/>
          </cell>
          <cell r="X2298" t="str">
            <v/>
          </cell>
          <cell r="Y2298" t="str">
            <v/>
          </cell>
          <cell r="Z2298" t="str">
            <v/>
          </cell>
          <cell r="AA2298" t="str">
            <v/>
          </cell>
          <cell r="AB2298" t="str">
            <v/>
          </cell>
          <cell r="AC2298" t="str">
            <v/>
          </cell>
        </row>
        <row r="2299">
          <cell r="A2299">
            <v>526136</v>
          </cell>
          <cell r="B2299" t="str">
            <v>مرام عبيد</v>
          </cell>
          <cell r="C2299" t="str">
            <v>مهدي</v>
          </cell>
          <cell r="D2299" t="str">
            <v>مها</v>
          </cell>
          <cell r="E2299" t="str">
            <v>أنثى</v>
          </cell>
          <cell r="F2299" t="str">
            <v>جرمانا</v>
          </cell>
          <cell r="G2299">
            <v>35450</v>
          </cell>
          <cell r="H2299" t="str">
            <v>العربية السورية</v>
          </cell>
          <cell r="I2299" t="str">
            <v>الثالثة</v>
          </cell>
          <cell r="J2299" t="str">
            <v>فنون نسوية</v>
          </cell>
          <cell r="Q2299" t="str">
            <v/>
          </cell>
          <cell r="R2299" t="str">
            <v>MARAM OBID</v>
          </cell>
          <cell r="S2299" t="str">
            <v>MEHDI</v>
          </cell>
          <cell r="T2299" t="str">
            <v>MAHA</v>
          </cell>
          <cell r="U2299" t="str">
            <v>JAAMANA</v>
          </cell>
          <cell r="V2299" t="str">
            <v/>
          </cell>
          <cell r="W2299" t="str">
            <v/>
          </cell>
          <cell r="X2299" t="str">
            <v/>
          </cell>
          <cell r="Y2299" t="str">
            <v/>
          </cell>
          <cell r="Z2299" t="str">
            <v/>
          </cell>
          <cell r="AA2299" t="str">
            <v/>
          </cell>
          <cell r="AB2299" t="str">
            <v/>
          </cell>
          <cell r="AC2299" t="str">
            <v/>
          </cell>
        </row>
        <row r="2300">
          <cell r="A2300">
            <v>526137</v>
          </cell>
          <cell r="B2300" t="str">
            <v>مرام عطايا</v>
          </cell>
          <cell r="C2300" t="str">
            <v>منذر</v>
          </cell>
          <cell r="D2300" t="str">
            <v>امل</v>
          </cell>
          <cell r="E2300" t="str">
            <v>أنثى</v>
          </cell>
          <cell r="F2300" t="str">
            <v>عين الفيجة</v>
          </cell>
          <cell r="G2300">
            <v>33029</v>
          </cell>
          <cell r="H2300" t="str">
            <v>العربية السورية</v>
          </cell>
          <cell r="I2300" t="str">
            <v>الثانية</v>
          </cell>
          <cell r="J2300" t="str">
            <v>أدبي</v>
          </cell>
          <cell r="K2300">
            <v>2013</v>
          </cell>
          <cell r="Q2300" t="str">
            <v/>
          </cell>
          <cell r="R2300" t="str">
            <v>MARAM ATAYA</v>
          </cell>
          <cell r="S2300" t="str">
            <v>MOUNZER</v>
          </cell>
          <cell r="T2300" t="str">
            <v>AMAL</v>
          </cell>
          <cell r="U2300" t="str">
            <v>DAMAS SUBURB</v>
          </cell>
          <cell r="V2300" t="str">
            <v/>
          </cell>
          <cell r="W2300" t="str">
            <v/>
          </cell>
          <cell r="X2300" t="str">
            <v/>
          </cell>
          <cell r="Y2300" t="str">
            <v/>
          </cell>
          <cell r="Z2300" t="str">
            <v/>
          </cell>
          <cell r="AA2300" t="str">
            <v/>
          </cell>
          <cell r="AB2300" t="str">
            <v/>
          </cell>
          <cell r="AC2300" t="str">
            <v/>
          </cell>
        </row>
        <row r="2301">
          <cell r="A2301">
            <v>526138</v>
          </cell>
          <cell r="B2301" t="str">
            <v>مرام عماشه</v>
          </cell>
          <cell r="C2301" t="str">
            <v>وجيه</v>
          </cell>
          <cell r="D2301" t="str">
            <v>وفاء</v>
          </cell>
          <cell r="E2301" t="str">
            <v>أنثى</v>
          </cell>
          <cell r="F2301" t="str">
            <v>مجادل</v>
          </cell>
          <cell r="G2301">
            <v>33472</v>
          </cell>
          <cell r="H2301" t="str">
            <v>العربية السورية</v>
          </cell>
          <cell r="I2301" t="str">
            <v>الثانية</v>
          </cell>
          <cell r="J2301" t="str">
            <v>فنون نسوية</v>
          </cell>
          <cell r="L2301" t="str">
            <v>السويداء</v>
          </cell>
          <cell r="Q2301" t="str">
            <v/>
          </cell>
          <cell r="R2301" t="str">
            <v>MARAM AMASHA</v>
          </cell>
          <cell r="S2301" t="str">
            <v>WAJEH</v>
          </cell>
          <cell r="T2301" t="str">
            <v>WAFAA</v>
          </cell>
          <cell r="U2301" t="str">
            <v>DAMASCUS</v>
          </cell>
          <cell r="V2301" t="str">
            <v/>
          </cell>
          <cell r="W2301" t="str">
            <v/>
          </cell>
          <cell r="X2301" t="str">
            <v/>
          </cell>
          <cell r="Y2301" t="str">
            <v/>
          </cell>
          <cell r="Z2301" t="str">
            <v/>
          </cell>
          <cell r="AA2301" t="str">
            <v/>
          </cell>
          <cell r="AB2301" t="str">
            <v/>
          </cell>
          <cell r="AC2301" t="str">
            <v/>
          </cell>
        </row>
        <row r="2302">
          <cell r="A2302">
            <v>526139</v>
          </cell>
          <cell r="B2302" t="str">
            <v>مرح الطباع</v>
          </cell>
          <cell r="C2302" t="str">
            <v>ماهر</v>
          </cell>
          <cell r="D2302" t="str">
            <v>شذى</v>
          </cell>
          <cell r="E2302" t="str">
            <v>أنثى</v>
          </cell>
          <cell r="F2302" t="str">
            <v>دمشق</v>
          </cell>
          <cell r="G2302">
            <v>36328</v>
          </cell>
          <cell r="H2302" t="str">
            <v>العربية السورية</v>
          </cell>
          <cell r="I2302" t="str">
            <v>الثالثة</v>
          </cell>
          <cell r="J2302" t="str">
            <v>أدبي</v>
          </cell>
          <cell r="Q2302" t="str">
            <v/>
          </cell>
          <cell r="R2302" t="str">
            <v>MARAH ALTABAA</v>
          </cell>
          <cell r="S2302" t="str">
            <v>MAHER</v>
          </cell>
          <cell r="T2302" t="str">
            <v>SHAZA</v>
          </cell>
          <cell r="U2302" t="str">
            <v>DAMASCUS</v>
          </cell>
          <cell r="V2302" t="str">
            <v/>
          </cell>
          <cell r="W2302" t="str">
            <v/>
          </cell>
          <cell r="X2302" t="str">
            <v/>
          </cell>
          <cell r="Y2302" t="str">
            <v/>
          </cell>
          <cell r="Z2302" t="str">
            <v/>
          </cell>
          <cell r="AA2302" t="str">
            <v/>
          </cell>
          <cell r="AB2302" t="str">
            <v/>
          </cell>
          <cell r="AC2302" t="str">
            <v/>
          </cell>
        </row>
        <row r="2303">
          <cell r="A2303">
            <v>526141</v>
          </cell>
          <cell r="B2303" t="str">
            <v>مرح جبل</v>
          </cell>
          <cell r="C2303" t="str">
            <v>حسين</v>
          </cell>
          <cell r="D2303" t="str">
            <v>ميسون</v>
          </cell>
          <cell r="E2303" t="str">
            <v>أنثى</v>
          </cell>
          <cell r="F2303" t="str">
            <v>الضمير</v>
          </cell>
          <cell r="G2303">
            <v>35796</v>
          </cell>
          <cell r="H2303" t="str">
            <v>العربية السورية</v>
          </cell>
          <cell r="I2303" t="str">
            <v>الرابعة حديث</v>
          </cell>
          <cell r="J2303" t="str">
            <v>علمي</v>
          </cell>
          <cell r="K2303" t="str">
            <v/>
          </cell>
          <cell r="Q2303" t="str">
            <v/>
          </cell>
          <cell r="R2303" t="str">
            <v>marahmaah gabal</v>
          </cell>
          <cell r="S2303" t="str">
            <v>hussein</v>
          </cell>
          <cell r="T2303" t="str">
            <v>maysoun</v>
          </cell>
          <cell r="U2303" t="str">
            <v>aldmairalmai</v>
          </cell>
          <cell r="V2303" t="str">
            <v/>
          </cell>
          <cell r="W2303" t="str">
            <v/>
          </cell>
          <cell r="X2303" t="str">
            <v/>
          </cell>
          <cell r="Y2303" t="str">
            <v/>
          </cell>
          <cell r="Z2303" t="str">
            <v/>
          </cell>
          <cell r="AA2303" t="str">
            <v/>
          </cell>
          <cell r="AB2303" t="str">
            <v/>
          </cell>
          <cell r="AC2303" t="str">
            <v/>
          </cell>
        </row>
        <row r="2304">
          <cell r="A2304">
            <v>526143</v>
          </cell>
          <cell r="B2304" t="str">
            <v>مرح عبد الكريم</v>
          </cell>
          <cell r="C2304" t="str">
            <v>طارق</v>
          </cell>
          <cell r="D2304" t="str">
            <v>وجدان</v>
          </cell>
          <cell r="E2304" t="str">
            <v>أنثى</v>
          </cell>
          <cell r="F2304" t="str">
            <v>دمشق</v>
          </cell>
          <cell r="G2304">
            <v>34911</v>
          </cell>
          <cell r="H2304" t="str">
            <v>العربية السورية</v>
          </cell>
          <cell r="I2304" t="str">
            <v>الثالثة</v>
          </cell>
          <cell r="J2304" t="str">
            <v>أدبي</v>
          </cell>
          <cell r="K2304" t="str">
            <v/>
          </cell>
          <cell r="Q2304" t="str">
            <v/>
          </cell>
          <cell r="R2304" t="str">
            <v>MARAH ABD ALKAREM</v>
          </cell>
          <cell r="S2304" t="str">
            <v>TAREK</v>
          </cell>
          <cell r="T2304" t="str">
            <v>WEJDAN</v>
          </cell>
          <cell r="U2304" t="str">
            <v>DAMASCUS</v>
          </cell>
          <cell r="V2304" t="str">
            <v/>
          </cell>
          <cell r="W2304" t="str">
            <v/>
          </cell>
          <cell r="X2304" t="str">
            <v/>
          </cell>
          <cell r="Y2304" t="str">
            <v/>
          </cell>
          <cell r="Z2304" t="str">
            <v/>
          </cell>
          <cell r="AA2304" t="str">
            <v/>
          </cell>
          <cell r="AB2304" t="str">
            <v/>
          </cell>
          <cell r="AC2304" t="str">
            <v/>
          </cell>
        </row>
        <row r="2305">
          <cell r="A2305">
            <v>526144</v>
          </cell>
          <cell r="B2305" t="str">
            <v>مرح كيوان</v>
          </cell>
          <cell r="C2305" t="str">
            <v>صالح</v>
          </cell>
          <cell r="D2305" t="str">
            <v>منى</v>
          </cell>
          <cell r="E2305" t="str">
            <v>أنثى</v>
          </cell>
          <cell r="F2305" t="str">
            <v>سهوه الخضر</v>
          </cell>
          <cell r="G2305">
            <v>35800</v>
          </cell>
          <cell r="H2305" t="str">
            <v>العربية السورية</v>
          </cell>
          <cell r="I2305" t="str">
            <v>الثالثة</v>
          </cell>
          <cell r="J2305" t="str">
            <v>علمي</v>
          </cell>
          <cell r="L2305" t="str">
            <v>السويداء</v>
          </cell>
          <cell r="Q2305" t="str">
            <v/>
          </cell>
          <cell r="R2305" t="str">
            <v>marah kiwan</v>
          </cell>
          <cell r="S2305" t="str">
            <v>saleh</v>
          </cell>
          <cell r="T2305" t="str">
            <v>mona</v>
          </cell>
          <cell r="U2305" t="str">
            <v>swaida</v>
          </cell>
          <cell r="V2305" t="str">
            <v/>
          </cell>
          <cell r="W2305" t="str">
            <v/>
          </cell>
          <cell r="X2305" t="str">
            <v/>
          </cell>
          <cell r="Y2305" t="str">
            <v/>
          </cell>
          <cell r="Z2305" t="str">
            <v/>
          </cell>
          <cell r="AA2305" t="str">
            <v/>
          </cell>
          <cell r="AB2305" t="str">
            <v/>
          </cell>
          <cell r="AC2305" t="str">
            <v/>
          </cell>
        </row>
        <row r="2306">
          <cell r="A2306">
            <v>526145</v>
          </cell>
          <cell r="B2306" t="str">
            <v>مروا العيد</v>
          </cell>
          <cell r="C2306" t="str">
            <v>يوسف</v>
          </cell>
          <cell r="D2306" t="str">
            <v>عطاف</v>
          </cell>
          <cell r="E2306" t="str">
            <v/>
          </cell>
          <cell r="F2306" t="str">
            <v/>
          </cell>
          <cell r="G2306" t="str">
            <v/>
          </cell>
          <cell r="I2306" t="str">
            <v>الثانية</v>
          </cell>
          <cell r="K2306" t="str">
            <v/>
          </cell>
          <cell r="L2306" t="str">
            <v/>
          </cell>
          <cell r="M2306" t="str">
            <v/>
          </cell>
          <cell r="Q2306" t="str">
            <v/>
          </cell>
          <cell r="R2306" t="str">
            <v/>
          </cell>
          <cell r="S2306" t="str">
            <v/>
          </cell>
          <cell r="T2306" t="str">
            <v/>
          </cell>
          <cell r="U2306" t="str">
            <v/>
          </cell>
          <cell r="V2306" t="str">
            <v/>
          </cell>
          <cell r="W2306" t="str">
            <v/>
          </cell>
          <cell r="X2306" t="str">
            <v/>
          </cell>
          <cell r="Y2306" t="str">
            <v/>
          </cell>
          <cell r="Z2306" t="str">
            <v/>
          </cell>
          <cell r="AA2306" t="str">
            <v>م</v>
          </cell>
          <cell r="AB2306" t="str">
            <v>م</v>
          </cell>
          <cell r="AC2306" t="str">
            <v/>
          </cell>
        </row>
        <row r="2307">
          <cell r="A2307">
            <v>526146</v>
          </cell>
          <cell r="B2307" t="str">
            <v>مروة الكردي</v>
          </cell>
          <cell r="C2307" t="str">
            <v>رضوان</v>
          </cell>
          <cell r="D2307" t="str">
            <v>ايمان</v>
          </cell>
          <cell r="E2307" t="str">
            <v>أنثى</v>
          </cell>
          <cell r="F2307" t="str">
            <v>دمشق</v>
          </cell>
          <cell r="G2307" t="str">
            <v>10/20/2000</v>
          </cell>
          <cell r="H2307" t="str">
            <v>العربية السورية</v>
          </cell>
          <cell r="I2307" t="str">
            <v>الاولى</v>
          </cell>
          <cell r="J2307" t="str">
            <v>فنون نسوية</v>
          </cell>
          <cell r="K2307" t="str">
            <v>2018</v>
          </cell>
          <cell r="L2307" t="str">
            <v>دمشق</v>
          </cell>
          <cell r="Q2307" t="str">
            <v/>
          </cell>
          <cell r="R2307" t="str">
            <v>MARWA ALKRDE</v>
          </cell>
          <cell r="S2307" t="str">
            <v>REDWAN</v>
          </cell>
          <cell r="T2307" t="str">
            <v>EMAN</v>
          </cell>
          <cell r="U2307" t="str">
            <v>DAMASCUS</v>
          </cell>
          <cell r="V2307" t="str">
            <v/>
          </cell>
          <cell r="W2307" t="str">
            <v/>
          </cell>
          <cell r="X2307" t="str">
            <v/>
          </cell>
          <cell r="Y2307" t="str">
            <v/>
          </cell>
          <cell r="Z2307" t="str">
            <v/>
          </cell>
          <cell r="AA2307" t="str">
            <v/>
          </cell>
          <cell r="AB2307" t="str">
            <v/>
          </cell>
          <cell r="AC2307" t="str">
            <v/>
          </cell>
        </row>
        <row r="2308">
          <cell r="A2308">
            <v>526147</v>
          </cell>
          <cell r="B2308" t="str">
            <v>مروة حامد</v>
          </cell>
          <cell r="C2308" t="str">
            <v>محمد</v>
          </cell>
          <cell r="D2308" t="str">
            <v>امل</v>
          </cell>
          <cell r="E2308" t="str">
            <v>أنثى</v>
          </cell>
          <cell r="F2308" t="str">
            <v>عرى</v>
          </cell>
          <cell r="G2308">
            <v>31011</v>
          </cell>
          <cell r="H2308" t="str">
            <v>العربية السورية</v>
          </cell>
          <cell r="I2308" t="str">
            <v>الثالثة</v>
          </cell>
          <cell r="J2308" t="str">
            <v>أدبي</v>
          </cell>
          <cell r="L2308" t="str">
            <v>السويداء</v>
          </cell>
          <cell r="Q2308" t="str">
            <v/>
          </cell>
          <cell r="R2308" t="str">
            <v>marwa hamed</v>
          </cell>
          <cell r="S2308" t="str">
            <v>mohamad</v>
          </cell>
          <cell r="T2308" t="str">
            <v>amal</v>
          </cell>
          <cell r="U2308" t="str">
            <v>swaida</v>
          </cell>
          <cell r="V2308" t="str">
            <v/>
          </cell>
          <cell r="W2308" t="str">
            <v/>
          </cell>
          <cell r="X2308" t="str">
            <v/>
          </cell>
          <cell r="Y2308" t="str">
            <v/>
          </cell>
          <cell r="Z2308" t="str">
            <v/>
          </cell>
          <cell r="AA2308" t="str">
            <v/>
          </cell>
          <cell r="AB2308" t="str">
            <v/>
          </cell>
          <cell r="AC2308" t="str">
            <v/>
          </cell>
        </row>
        <row r="2309">
          <cell r="A2309">
            <v>526148</v>
          </cell>
          <cell r="B2309" t="str">
            <v>مروة عبد الحي</v>
          </cell>
          <cell r="C2309" t="str">
            <v>وليد</v>
          </cell>
          <cell r="D2309" t="str">
            <v>دلال</v>
          </cell>
          <cell r="E2309" t="str">
            <v>أنثى</v>
          </cell>
          <cell r="F2309" t="str">
            <v>دمشق</v>
          </cell>
          <cell r="G2309">
            <v>31664</v>
          </cell>
          <cell r="H2309" t="str">
            <v>العربية السورية</v>
          </cell>
          <cell r="I2309" t="str">
            <v>الثانية</v>
          </cell>
          <cell r="J2309" t="str">
            <v>علمي</v>
          </cell>
          <cell r="K2309" t="str">
            <v/>
          </cell>
          <cell r="Q2309" t="str">
            <v/>
          </cell>
          <cell r="R2309" t="str">
            <v>MARWA ABD ALHAE</v>
          </cell>
          <cell r="S2309" t="str">
            <v>WALEED</v>
          </cell>
          <cell r="T2309" t="str">
            <v>DALAL</v>
          </cell>
          <cell r="U2309" t="str">
            <v>DAMASCUS</v>
          </cell>
          <cell r="V2309" t="str">
            <v/>
          </cell>
          <cell r="W2309" t="str">
            <v/>
          </cell>
          <cell r="X2309" t="str">
            <v/>
          </cell>
          <cell r="Y2309" t="str">
            <v/>
          </cell>
          <cell r="Z2309" t="str">
            <v/>
          </cell>
          <cell r="AA2309" t="str">
            <v/>
          </cell>
          <cell r="AB2309" t="str">
            <v/>
          </cell>
          <cell r="AC2309" t="str">
            <v/>
          </cell>
        </row>
        <row r="2310">
          <cell r="A2310">
            <v>526150</v>
          </cell>
          <cell r="B2310" t="str">
            <v>مروه حاتم</v>
          </cell>
          <cell r="C2310" t="str">
            <v>عبد الرزاق</v>
          </cell>
          <cell r="D2310" t="str">
            <v>نعيمه</v>
          </cell>
          <cell r="E2310" t="str">
            <v>أنثى</v>
          </cell>
          <cell r="F2310" t="str">
            <v>دوما</v>
          </cell>
          <cell r="G2310" t="str">
            <v>5/10/1994</v>
          </cell>
          <cell r="H2310" t="str">
            <v>العربية السورية</v>
          </cell>
          <cell r="I2310" t="str">
            <v>الثانية</v>
          </cell>
          <cell r="J2310" t="str">
            <v>أدبي</v>
          </cell>
          <cell r="K2310" t="str">
            <v>2019</v>
          </cell>
          <cell r="L2310" t="str">
            <v>ريف دمشق</v>
          </cell>
          <cell r="Q2310" t="str">
            <v/>
          </cell>
          <cell r="R2310" t="str">
            <v>MARWA HATEM</v>
          </cell>
          <cell r="S2310" t="str">
            <v>ABD ALRZAK</v>
          </cell>
          <cell r="T2310" t="str">
            <v>NAHEMA</v>
          </cell>
          <cell r="U2310" t="str">
            <v>DAMAS SUBURB</v>
          </cell>
          <cell r="V2310" t="str">
            <v/>
          </cell>
          <cell r="W2310" t="str">
            <v/>
          </cell>
          <cell r="X2310" t="str">
            <v/>
          </cell>
          <cell r="Y2310" t="str">
            <v/>
          </cell>
          <cell r="Z2310" t="str">
            <v/>
          </cell>
          <cell r="AA2310" t="str">
            <v/>
          </cell>
          <cell r="AB2310" t="str">
            <v/>
          </cell>
          <cell r="AC2310" t="str">
            <v/>
          </cell>
        </row>
        <row r="2311">
          <cell r="A2311">
            <v>526154</v>
          </cell>
          <cell r="B2311" t="str">
            <v>مروه صبحه</v>
          </cell>
          <cell r="C2311" t="str">
            <v>عبد الحكيم</v>
          </cell>
          <cell r="D2311" t="str">
            <v>نهله</v>
          </cell>
          <cell r="E2311" t="str">
            <v>أنثى</v>
          </cell>
          <cell r="F2311" t="str">
            <v>القطيفة</v>
          </cell>
          <cell r="G2311">
            <v>32509</v>
          </cell>
          <cell r="H2311" t="str">
            <v>العربية السورية</v>
          </cell>
          <cell r="I2311" t="str">
            <v>الثالثة</v>
          </cell>
          <cell r="J2311" t="str">
            <v>علمي</v>
          </cell>
          <cell r="K2311">
            <v>2007</v>
          </cell>
          <cell r="Q2311" t="str">
            <v/>
          </cell>
          <cell r="R2311" t="str">
            <v>Marwa Sabha</v>
          </cell>
          <cell r="S2311" t="str">
            <v>Abd Alhakem</v>
          </cell>
          <cell r="T2311" t="str">
            <v>Nahla</v>
          </cell>
          <cell r="U2311" t="str">
            <v>Alkatefa</v>
          </cell>
          <cell r="V2311" t="str">
            <v/>
          </cell>
          <cell r="W2311" t="str">
            <v/>
          </cell>
          <cell r="X2311" t="str">
            <v/>
          </cell>
          <cell r="Y2311" t="str">
            <v/>
          </cell>
          <cell r="Z2311" t="str">
            <v/>
          </cell>
          <cell r="AA2311" t="str">
            <v>م</v>
          </cell>
          <cell r="AB2311" t="str">
            <v>م</v>
          </cell>
          <cell r="AC2311" t="str">
            <v/>
          </cell>
        </row>
        <row r="2312">
          <cell r="A2312">
            <v>526156</v>
          </cell>
          <cell r="B2312" t="str">
            <v>مروه غنيم</v>
          </cell>
          <cell r="C2312" t="str">
            <v>سامي</v>
          </cell>
          <cell r="D2312" t="str">
            <v>صفاء</v>
          </cell>
          <cell r="E2312" t="str">
            <v>أنثى</v>
          </cell>
          <cell r="F2312" t="str">
            <v>دوما</v>
          </cell>
          <cell r="G2312">
            <v>35905</v>
          </cell>
          <cell r="H2312" t="str">
            <v>العربية السورية</v>
          </cell>
          <cell r="I2312" t="str">
            <v>الثانية</v>
          </cell>
          <cell r="J2312" t="str">
            <v>علمي</v>
          </cell>
          <cell r="K2312" t="str">
            <v/>
          </cell>
          <cell r="Q2312" t="str">
            <v/>
          </cell>
          <cell r="R2312" t="str">
            <v>marwa ghneem</v>
          </cell>
          <cell r="S2312" t="str">
            <v>sami</v>
          </cell>
          <cell r="T2312" t="str">
            <v>safaa</v>
          </cell>
          <cell r="U2312" t="str">
            <v>doma</v>
          </cell>
          <cell r="V2312" t="str">
            <v/>
          </cell>
          <cell r="W2312" t="str">
            <v/>
          </cell>
          <cell r="X2312" t="str">
            <v/>
          </cell>
          <cell r="Y2312" t="str">
            <v/>
          </cell>
          <cell r="Z2312" t="str">
            <v/>
          </cell>
          <cell r="AA2312" t="str">
            <v/>
          </cell>
          <cell r="AB2312" t="str">
            <v/>
          </cell>
          <cell r="AC2312" t="str">
            <v/>
          </cell>
        </row>
        <row r="2313">
          <cell r="A2313">
            <v>526157</v>
          </cell>
          <cell r="B2313" t="str">
            <v>مروى المزنه</v>
          </cell>
          <cell r="C2313" t="str">
            <v>أحمد</v>
          </cell>
          <cell r="D2313" t="str">
            <v>ريمه</v>
          </cell>
          <cell r="E2313" t="str">
            <v>أنثى</v>
          </cell>
          <cell r="F2313" t="str">
            <v>ابو فرج</v>
          </cell>
          <cell r="G2313">
            <v>33531</v>
          </cell>
          <cell r="H2313" t="str">
            <v>العربية السورية</v>
          </cell>
          <cell r="I2313" t="str">
            <v>الثانية</v>
          </cell>
          <cell r="J2313" t="str">
            <v>أدبي</v>
          </cell>
          <cell r="Q2313" t="str">
            <v/>
          </cell>
          <cell r="R2313" t="str">
            <v>MARWA ALMOZNA</v>
          </cell>
          <cell r="S2313" t="str">
            <v>AHMAD</v>
          </cell>
          <cell r="T2313" t="str">
            <v>RIMA</v>
          </cell>
          <cell r="U2313" t="str">
            <v>HAMA</v>
          </cell>
          <cell r="V2313" t="str">
            <v/>
          </cell>
          <cell r="W2313" t="str">
            <v/>
          </cell>
          <cell r="X2313" t="str">
            <v/>
          </cell>
          <cell r="Y2313" t="str">
            <v/>
          </cell>
          <cell r="Z2313" t="str">
            <v/>
          </cell>
          <cell r="AA2313" t="str">
            <v/>
          </cell>
          <cell r="AB2313" t="str">
            <v/>
          </cell>
          <cell r="AC2313" t="str">
            <v/>
          </cell>
        </row>
        <row r="2314">
          <cell r="A2314">
            <v>526159</v>
          </cell>
          <cell r="B2314" t="str">
            <v>مريم الخطيب</v>
          </cell>
          <cell r="C2314" t="str">
            <v>هيثم</v>
          </cell>
          <cell r="D2314" t="str">
            <v>فاطمه</v>
          </cell>
          <cell r="E2314" t="str">
            <v>أنثى</v>
          </cell>
          <cell r="F2314" t="str">
            <v xml:space="preserve">الضمير </v>
          </cell>
          <cell r="G2314">
            <v>34869</v>
          </cell>
          <cell r="H2314" t="str">
            <v>العربية السورية</v>
          </cell>
          <cell r="I2314" t="str">
            <v>الثالثة</v>
          </cell>
          <cell r="J2314" t="str">
            <v>علمي</v>
          </cell>
          <cell r="K2314" t="str">
            <v/>
          </cell>
          <cell r="Q2314" t="str">
            <v/>
          </cell>
          <cell r="R2314" t="str">
            <v>maram  alkhateb</v>
          </cell>
          <cell r="S2314" t="str">
            <v>haetham</v>
          </cell>
          <cell r="T2314" t="str">
            <v>fatima</v>
          </cell>
          <cell r="U2314" t="str">
            <v>aldmer</v>
          </cell>
          <cell r="V2314" t="str">
            <v/>
          </cell>
          <cell r="W2314" t="str">
            <v/>
          </cell>
          <cell r="X2314" t="str">
            <v/>
          </cell>
          <cell r="Y2314" t="str">
            <v/>
          </cell>
          <cell r="Z2314" t="str">
            <v/>
          </cell>
          <cell r="AA2314" t="str">
            <v/>
          </cell>
          <cell r="AB2314" t="str">
            <v/>
          </cell>
          <cell r="AC2314" t="str">
            <v/>
          </cell>
        </row>
        <row r="2315">
          <cell r="A2315">
            <v>526166</v>
          </cell>
          <cell r="B2315" t="str">
            <v>مريم يونس</v>
          </cell>
          <cell r="C2315" t="str">
            <v>كمال</v>
          </cell>
          <cell r="D2315" t="str">
            <v>خديجه</v>
          </cell>
          <cell r="E2315" t="str">
            <v>أنثى</v>
          </cell>
          <cell r="F2315" t="str">
            <v>معضميه</v>
          </cell>
          <cell r="G2315">
            <v>34704</v>
          </cell>
          <cell r="H2315" t="str">
            <v>العربية السورية</v>
          </cell>
          <cell r="I2315" t="str">
            <v>الثالثة</v>
          </cell>
          <cell r="J2315" t="str">
            <v>علمي</v>
          </cell>
          <cell r="K2315">
            <v>2012</v>
          </cell>
          <cell r="Q2315" t="str">
            <v/>
          </cell>
          <cell r="R2315" t="str">
            <v>MAREIAM YOUNIES</v>
          </cell>
          <cell r="S2315" t="str">
            <v>KAMAL</v>
          </cell>
          <cell r="T2315" t="str">
            <v>KHADIJA</v>
          </cell>
          <cell r="U2315" t="str">
            <v>DAMASCUS</v>
          </cell>
          <cell r="V2315" t="str">
            <v/>
          </cell>
          <cell r="W2315" t="str">
            <v/>
          </cell>
          <cell r="X2315" t="str">
            <v/>
          </cell>
          <cell r="Y2315" t="str">
            <v/>
          </cell>
          <cell r="Z2315" t="str">
            <v/>
          </cell>
          <cell r="AA2315" t="str">
            <v/>
          </cell>
          <cell r="AB2315" t="str">
            <v/>
          </cell>
          <cell r="AC2315" t="str">
            <v/>
          </cell>
        </row>
        <row r="2316">
          <cell r="A2316">
            <v>526168</v>
          </cell>
          <cell r="B2316" t="str">
            <v>مصطفى الرجب</v>
          </cell>
          <cell r="C2316" t="str">
            <v>عبد الله</v>
          </cell>
          <cell r="D2316" t="str">
            <v>فهميه</v>
          </cell>
          <cell r="E2316" t="str">
            <v/>
          </cell>
          <cell r="F2316" t="str">
            <v/>
          </cell>
          <cell r="G2316" t="str">
            <v/>
          </cell>
          <cell r="I2316" t="str">
            <v>الثانية</v>
          </cell>
          <cell r="K2316" t="str">
            <v/>
          </cell>
          <cell r="L2316" t="str">
            <v/>
          </cell>
          <cell r="M2316" t="str">
            <v/>
          </cell>
          <cell r="Q2316" t="str">
            <v/>
          </cell>
          <cell r="R2316" t="str">
            <v/>
          </cell>
          <cell r="S2316" t="str">
            <v/>
          </cell>
          <cell r="T2316" t="str">
            <v/>
          </cell>
          <cell r="U2316" t="str">
            <v/>
          </cell>
          <cell r="V2316" t="str">
            <v/>
          </cell>
          <cell r="W2316" t="str">
            <v/>
          </cell>
          <cell r="X2316" t="str">
            <v/>
          </cell>
          <cell r="Y2316" t="str">
            <v/>
          </cell>
          <cell r="Z2316" t="str">
            <v/>
          </cell>
          <cell r="AA2316" t="str">
            <v/>
          </cell>
          <cell r="AB2316" t="str">
            <v>م</v>
          </cell>
          <cell r="AC2316" t="str">
            <v/>
          </cell>
        </row>
        <row r="2317">
          <cell r="A2317">
            <v>526171</v>
          </cell>
          <cell r="B2317" t="str">
            <v>ملك حموده</v>
          </cell>
          <cell r="C2317" t="str">
            <v>عدنان</v>
          </cell>
          <cell r="D2317" t="str">
            <v>بهيره</v>
          </cell>
          <cell r="E2317" t="str">
            <v>أنثى</v>
          </cell>
          <cell r="F2317" t="str">
            <v>دمشق</v>
          </cell>
          <cell r="G2317">
            <v>28164</v>
          </cell>
          <cell r="H2317" t="str">
            <v>العربية السورية</v>
          </cell>
          <cell r="I2317" t="str">
            <v>الثالثة</v>
          </cell>
          <cell r="J2317" t="str">
            <v>علمي</v>
          </cell>
          <cell r="Q2317" t="str">
            <v/>
          </cell>
          <cell r="R2317" t="str">
            <v>MALAK HAMOUDA</v>
          </cell>
          <cell r="S2317" t="str">
            <v>ADNAN</v>
          </cell>
          <cell r="T2317" t="str">
            <v>BAHIERA</v>
          </cell>
          <cell r="U2317" t="str">
            <v>DAMASCUS</v>
          </cell>
          <cell r="V2317" t="str">
            <v/>
          </cell>
          <cell r="W2317" t="str">
            <v/>
          </cell>
          <cell r="X2317" t="str">
            <v/>
          </cell>
          <cell r="Y2317" t="str">
            <v/>
          </cell>
          <cell r="Z2317" t="str">
            <v/>
          </cell>
          <cell r="AA2317" t="str">
            <v/>
          </cell>
          <cell r="AB2317" t="str">
            <v/>
          </cell>
          <cell r="AC2317" t="str">
            <v/>
          </cell>
        </row>
        <row r="2318">
          <cell r="A2318">
            <v>526172</v>
          </cell>
          <cell r="B2318" t="str">
            <v>ملك قديمي</v>
          </cell>
          <cell r="C2318" t="str">
            <v>بشير</v>
          </cell>
          <cell r="D2318" t="str">
            <v>امنه</v>
          </cell>
          <cell r="E2318" t="str">
            <v>أنثى</v>
          </cell>
          <cell r="F2318" t="str">
            <v>داريا</v>
          </cell>
          <cell r="G2318">
            <v>31710</v>
          </cell>
          <cell r="H2318" t="str">
            <v>العربية السورية</v>
          </cell>
          <cell r="I2318" t="str">
            <v>الثالثة</v>
          </cell>
          <cell r="J2318" t="str">
            <v>أدبي</v>
          </cell>
          <cell r="K2318">
            <v>2005</v>
          </cell>
          <cell r="Q2318" t="str">
            <v/>
          </cell>
          <cell r="R2318" t="str">
            <v>Malak Kademe</v>
          </cell>
          <cell r="S2318" t="str">
            <v>Basher</v>
          </cell>
          <cell r="T2318" t="str">
            <v>Amna</v>
          </cell>
          <cell r="U2318" t="str">
            <v>Damascus</v>
          </cell>
          <cell r="V2318" t="str">
            <v/>
          </cell>
          <cell r="W2318" t="str">
            <v/>
          </cell>
          <cell r="X2318" t="str">
            <v/>
          </cell>
          <cell r="Y2318" t="str">
            <v/>
          </cell>
          <cell r="Z2318" t="str">
            <v/>
          </cell>
          <cell r="AA2318" t="str">
            <v/>
          </cell>
          <cell r="AB2318" t="str">
            <v/>
          </cell>
          <cell r="AC2318" t="str">
            <v/>
          </cell>
        </row>
        <row r="2319">
          <cell r="A2319">
            <v>526173</v>
          </cell>
          <cell r="B2319" t="str">
            <v>ملك ناعم</v>
          </cell>
          <cell r="C2319" t="str">
            <v>علي</v>
          </cell>
          <cell r="D2319" t="str">
            <v>سميحه</v>
          </cell>
          <cell r="E2319" t="str">
            <v>أنثى</v>
          </cell>
          <cell r="F2319" t="str">
            <v>فاحل</v>
          </cell>
          <cell r="G2319">
            <v>34336</v>
          </cell>
          <cell r="H2319" t="str">
            <v>العربية السورية</v>
          </cell>
          <cell r="I2319" t="str">
            <v>الرابعة</v>
          </cell>
          <cell r="J2319" t="str">
            <v>أدبي</v>
          </cell>
          <cell r="Q2319" t="str">
            <v/>
          </cell>
          <cell r="R2319" t="str">
            <v>malak naeem</v>
          </cell>
          <cell r="S2319" t="str">
            <v>ali</v>
          </cell>
          <cell r="T2319" t="str">
            <v>samiha</v>
          </cell>
          <cell r="U2319" t="str">
            <v>fahel2-1-</v>
          </cell>
          <cell r="V2319" t="str">
            <v/>
          </cell>
          <cell r="W2319" t="str">
            <v/>
          </cell>
          <cell r="X2319" t="str">
            <v/>
          </cell>
          <cell r="Y2319" t="str">
            <v/>
          </cell>
          <cell r="Z2319" t="str">
            <v/>
          </cell>
          <cell r="AA2319" t="str">
            <v/>
          </cell>
          <cell r="AB2319" t="str">
            <v/>
          </cell>
          <cell r="AC2319" t="str">
            <v/>
          </cell>
        </row>
        <row r="2320">
          <cell r="A2320">
            <v>526175</v>
          </cell>
          <cell r="B2320" t="str">
            <v>منال ابو عيشه</v>
          </cell>
          <cell r="C2320" t="str">
            <v>عبد الرزاق</v>
          </cell>
          <cell r="D2320" t="str">
            <v>امينه</v>
          </cell>
          <cell r="E2320" t="str">
            <v>أنثى</v>
          </cell>
          <cell r="F2320" t="str">
            <v>دوما</v>
          </cell>
          <cell r="G2320">
            <v>31779</v>
          </cell>
          <cell r="H2320" t="str">
            <v>العربية السورية</v>
          </cell>
          <cell r="I2320" t="str">
            <v>الرابعة</v>
          </cell>
          <cell r="J2320" t="str">
            <v>أدبي</v>
          </cell>
          <cell r="K2320" t="str">
            <v/>
          </cell>
          <cell r="Q2320" t="str">
            <v/>
          </cell>
          <cell r="R2320" t="str">
            <v>Manal Abo Esha</v>
          </cell>
          <cell r="S2320" t="str">
            <v>Abd AlRazak</v>
          </cell>
          <cell r="T2320" t="str">
            <v>Amena</v>
          </cell>
          <cell r="U2320" t="str">
            <v>Damascus</v>
          </cell>
          <cell r="V2320" t="str">
            <v/>
          </cell>
          <cell r="W2320" t="str">
            <v/>
          </cell>
          <cell r="X2320" t="str">
            <v/>
          </cell>
          <cell r="Y2320" t="str">
            <v/>
          </cell>
          <cell r="Z2320" t="str">
            <v/>
          </cell>
          <cell r="AA2320" t="str">
            <v/>
          </cell>
          <cell r="AB2320" t="str">
            <v/>
          </cell>
          <cell r="AC2320" t="str">
            <v/>
          </cell>
        </row>
        <row r="2321">
          <cell r="A2321">
            <v>526179</v>
          </cell>
          <cell r="B2321" t="str">
            <v>منال الوناس</v>
          </cell>
          <cell r="C2321" t="str">
            <v>محمد</v>
          </cell>
          <cell r="D2321" t="str">
            <v>هلاله</v>
          </cell>
          <cell r="E2321" t="str">
            <v>أنثى</v>
          </cell>
          <cell r="F2321" t="str">
            <v>دمشق</v>
          </cell>
          <cell r="G2321">
            <v>30705</v>
          </cell>
          <cell r="H2321" t="str">
            <v>العربية السورية</v>
          </cell>
          <cell r="I2321" t="str">
            <v>الرابعة</v>
          </cell>
          <cell r="J2321" t="str">
            <v>أدبي</v>
          </cell>
          <cell r="Q2321" t="str">
            <v/>
          </cell>
          <cell r="R2321" t="str">
            <v>MANAL ALWANAS</v>
          </cell>
          <cell r="S2321" t="str">
            <v>MOHAMMAD</v>
          </cell>
          <cell r="T2321" t="str">
            <v>HADLA</v>
          </cell>
          <cell r="U2321" t="str">
            <v>DAMASCUS</v>
          </cell>
          <cell r="V2321" t="str">
            <v/>
          </cell>
          <cell r="W2321" t="str">
            <v/>
          </cell>
          <cell r="X2321" t="str">
            <v/>
          </cell>
          <cell r="Y2321" t="str">
            <v/>
          </cell>
          <cell r="Z2321" t="str">
            <v/>
          </cell>
          <cell r="AA2321" t="str">
            <v/>
          </cell>
          <cell r="AB2321" t="str">
            <v/>
          </cell>
          <cell r="AC2321" t="str">
            <v/>
          </cell>
        </row>
        <row r="2322">
          <cell r="A2322">
            <v>526181</v>
          </cell>
          <cell r="B2322" t="str">
            <v>منال توتنجي</v>
          </cell>
          <cell r="C2322" t="str">
            <v>هاني</v>
          </cell>
          <cell r="D2322" t="str">
            <v>ماجدة</v>
          </cell>
          <cell r="E2322" t="str">
            <v>أنثى</v>
          </cell>
          <cell r="F2322" t="str">
            <v>دمشق</v>
          </cell>
          <cell r="G2322" t="str">
            <v>9/11/1979</v>
          </cell>
          <cell r="H2322" t="str">
            <v>العربية السورية</v>
          </cell>
          <cell r="I2322" t="str">
            <v>الثالثة</v>
          </cell>
          <cell r="J2322" t="str">
            <v>أدبي</v>
          </cell>
          <cell r="K2322" t="str">
            <v>1997</v>
          </cell>
          <cell r="L2322" t="str">
            <v>دمشق</v>
          </cell>
          <cell r="Q2322" t="str">
            <v/>
          </cell>
          <cell r="R2322" t="str">
            <v>MANAL TOUTANJE</v>
          </cell>
          <cell r="S2322" t="str">
            <v>NANI</v>
          </cell>
          <cell r="T2322" t="str">
            <v>MAJED</v>
          </cell>
          <cell r="U2322" t="str">
            <v>DAMASCUS</v>
          </cell>
          <cell r="V2322" t="str">
            <v/>
          </cell>
          <cell r="W2322" t="str">
            <v/>
          </cell>
          <cell r="X2322" t="str">
            <v/>
          </cell>
          <cell r="Y2322" t="str">
            <v/>
          </cell>
          <cell r="Z2322" t="str">
            <v/>
          </cell>
          <cell r="AA2322" t="str">
            <v/>
          </cell>
          <cell r="AB2322" t="str">
            <v/>
          </cell>
          <cell r="AC2322" t="str">
            <v/>
          </cell>
        </row>
        <row r="2323">
          <cell r="A2323">
            <v>526182</v>
          </cell>
          <cell r="B2323" t="str">
            <v>منال رجب</v>
          </cell>
          <cell r="C2323" t="str">
            <v>أحمد</v>
          </cell>
          <cell r="D2323" t="str">
            <v>منيره</v>
          </cell>
          <cell r="E2323" t="str">
            <v>أنثى</v>
          </cell>
          <cell r="F2323" t="str">
            <v>دمشق</v>
          </cell>
          <cell r="G2323" t="str">
            <v>2/8/1985</v>
          </cell>
          <cell r="H2323" t="str">
            <v>العربية السورية</v>
          </cell>
          <cell r="I2323" t="str">
            <v>الاولى</v>
          </cell>
          <cell r="J2323" t="str">
            <v>علمي</v>
          </cell>
          <cell r="K2323" t="str">
            <v>2004</v>
          </cell>
          <cell r="Q2323" t="str">
            <v/>
          </cell>
          <cell r="R2323" t="str">
            <v>MANAL RAJAB</v>
          </cell>
          <cell r="S2323" t="str">
            <v>AHMAD</v>
          </cell>
          <cell r="T2323" t="str">
            <v>MONIRA</v>
          </cell>
          <cell r="U2323" t="str">
            <v>DAMASCUS</v>
          </cell>
          <cell r="V2323" t="str">
            <v/>
          </cell>
          <cell r="W2323" t="str">
            <v/>
          </cell>
          <cell r="X2323" t="str">
            <v/>
          </cell>
          <cell r="Y2323" t="str">
            <v/>
          </cell>
          <cell r="Z2323" t="str">
            <v/>
          </cell>
          <cell r="AA2323" t="str">
            <v/>
          </cell>
          <cell r="AB2323" t="str">
            <v/>
          </cell>
          <cell r="AC2323" t="str">
            <v/>
          </cell>
        </row>
        <row r="2324">
          <cell r="A2324">
            <v>526184</v>
          </cell>
          <cell r="B2324" t="str">
            <v>منال فرحات</v>
          </cell>
          <cell r="C2324" t="str">
            <v>اسماعيل</v>
          </cell>
          <cell r="D2324" t="str">
            <v>فريال</v>
          </cell>
          <cell r="E2324" t="str">
            <v>أنثى</v>
          </cell>
          <cell r="F2324" t="str">
            <v>السويداء</v>
          </cell>
          <cell r="G2324">
            <v>31703</v>
          </cell>
          <cell r="H2324" t="str">
            <v>العربية السورية</v>
          </cell>
          <cell r="I2324" t="str">
            <v>الثالثة</v>
          </cell>
          <cell r="J2324" t="str">
            <v>فنون نسوية</v>
          </cell>
          <cell r="L2324" t="str">
            <v>السويداء</v>
          </cell>
          <cell r="Q2324" t="str">
            <v/>
          </cell>
          <cell r="R2324" t="str">
            <v>manal farhat</v>
          </cell>
          <cell r="S2324" t="str">
            <v>esmaeel</v>
          </cell>
          <cell r="T2324" t="str">
            <v>feryal</v>
          </cell>
          <cell r="U2324" t="str">
            <v>swaida</v>
          </cell>
          <cell r="V2324" t="str">
            <v/>
          </cell>
          <cell r="W2324" t="str">
            <v/>
          </cell>
          <cell r="X2324" t="str">
            <v/>
          </cell>
          <cell r="Y2324" t="str">
            <v/>
          </cell>
          <cell r="Z2324" t="str">
            <v/>
          </cell>
          <cell r="AA2324" t="str">
            <v/>
          </cell>
          <cell r="AB2324" t="str">
            <v/>
          </cell>
          <cell r="AC2324" t="str">
            <v/>
          </cell>
        </row>
        <row r="2325">
          <cell r="A2325">
            <v>526185</v>
          </cell>
          <cell r="B2325" t="str">
            <v>منال قدادو</v>
          </cell>
          <cell r="C2325" t="str">
            <v>محمد اديب</v>
          </cell>
          <cell r="D2325" t="str">
            <v>هناء</v>
          </cell>
          <cell r="E2325" t="str">
            <v>أنثى</v>
          </cell>
          <cell r="F2325" t="str">
            <v>حرستا</v>
          </cell>
          <cell r="G2325" t="str">
            <v>7/5/1995</v>
          </cell>
          <cell r="H2325" t="str">
            <v>العربية السورية</v>
          </cell>
          <cell r="I2325" t="str">
            <v>الثانية</v>
          </cell>
          <cell r="J2325" t="str">
            <v>علمي</v>
          </cell>
          <cell r="K2325" t="str">
            <v>2014</v>
          </cell>
          <cell r="Q2325" t="str">
            <v/>
          </cell>
          <cell r="R2325" t="str">
            <v>MANAL KADADO</v>
          </cell>
          <cell r="S2325" t="str">
            <v>MOHAMMAD ADIB</v>
          </cell>
          <cell r="T2325" t="str">
            <v>HANAA</v>
          </cell>
          <cell r="U2325" t="str">
            <v>DAMAS SUBURB</v>
          </cell>
          <cell r="V2325" t="str">
            <v/>
          </cell>
          <cell r="W2325" t="str">
            <v/>
          </cell>
          <cell r="X2325" t="str">
            <v/>
          </cell>
          <cell r="Y2325" t="str">
            <v/>
          </cell>
          <cell r="Z2325" t="str">
            <v/>
          </cell>
          <cell r="AA2325" t="str">
            <v/>
          </cell>
          <cell r="AB2325" t="str">
            <v/>
          </cell>
          <cell r="AC2325" t="str">
            <v/>
          </cell>
        </row>
        <row r="2326">
          <cell r="A2326">
            <v>526186</v>
          </cell>
          <cell r="B2326" t="str">
            <v>منى البلخي</v>
          </cell>
          <cell r="C2326" t="str">
            <v>عبد الكريم</v>
          </cell>
          <cell r="D2326" t="str">
            <v>ساميه</v>
          </cell>
          <cell r="E2326" t="str">
            <v>أنثى</v>
          </cell>
          <cell r="F2326" t="str">
            <v>معربه</v>
          </cell>
          <cell r="G2326">
            <v>32021</v>
          </cell>
          <cell r="H2326" t="str">
            <v>العربية السورية</v>
          </cell>
          <cell r="I2326" t="str">
            <v>الرابعة حديث</v>
          </cell>
          <cell r="J2326" t="str">
            <v>أدبي</v>
          </cell>
          <cell r="Q2326" t="str">
            <v/>
          </cell>
          <cell r="R2326" t="str">
            <v>Mouna Al Balkhe</v>
          </cell>
          <cell r="S2326" t="str">
            <v>Abd Al Karem</v>
          </cell>
          <cell r="T2326" t="str">
            <v>Samea</v>
          </cell>
          <cell r="U2326" t="str">
            <v>daraa</v>
          </cell>
          <cell r="V2326" t="str">
            <v/>
          </cell>
          <cell r="W2326" t="str">
            <v/>
          </cell>
          <cell r="X2326" t="str">
            <v/>
          </cell>
          <cell r="Y2326" t="str">
            <v/>
          </cell>
          <cell r="Z2326" t="str">
            <v/>
          </cell>
          <cell r="AA2326" t="str">
            <v/>
          </cell>
          <cell r="AB2326" t="str">
            <v/>
          </cell>
          <cell r="AC2326" t="str">
            <v/>
          </cell>
        </row>
        <row r="2327">
          <cell r="A2327">
            <v>526188</v>
          </cell>
          <cell r="B2327" t="str">
            <v>منى فرحات</v>
          </cell>
          <cell r="C2327" t="str">
            <v>اسماعيل</v>
          </cell>
          <cell r="D2327" t="str">
            <v>فريال</v>
          </cell>
          <cell r="E2327" t="str">
            <v>أنثى</v>
          </cell>
          <cell r="F2327" t="str">
            <v>السويداء</v>
          </cell>
          <cell r="G2327">
            <v>31703</v>
          </cell>
          <cell r="H2327" t="str">
            <v>العربية السورية</v>
          </cell>
          <cell r="I2327" t="str">
            <v>الثالثة</v>
          </cell>
          <cell r="J2327" t="str">
            <v>فنون نسوية</v>
          </cell>
          <cell r="L2327" t="str">
            <v>السويداء</v>
          </cell>
          <cell r="Q2327" t="str">
            <v/>
          </cell>
          <cell r="R2327" t="str">
            <v>mona farhat</v>
          </cell>
          <cell r="S2327" t="str">
            <v>esmaeel</v>
          </cell>
          <cell r="T2327" t="str">
            <v>feryalk</v>
          </cell>
          <cell r="U2327" t="str">
            <v>swaida</v>
          </cell>
          <cell r="V2327" t="str">
            <v/>
          </cell>
          <cell r="W2327" t="str">
            <v/>
          </cell>
          <cell r="X2327" t="str">
            <v/>
          </cell>
          <cell r="Y2327" t="str">
            <v/>
          </cell>
          <cell r="Z2327" t="str">
            <v/>
          </cell>
          <cell r="AA2327" t="str">
            <v/>
          </cell>
          <cell r="AB2327" t="str">
            <v/>
          </cell>
          <cell r="AC2327" t="str">
            <v/>
          </cell>
        </row>
        <row r="2328">
          <cell r="A2328">
            <v>526189</v>
          </cell>
          <cell r="B2328" t="str">
            <v>منى مشتا</v>
          </cell>
          <cell r="C2328" t="str">
            <v>نذير</v>
          </cell>
          <cell r="D2328" t="str">
            <v>فاطمه</v>
          </cell>
          <cell r="E2328" t="str">
            <v>أنثى</v>
          </cell>
          <cell r="F2328" t="str">
            <v>قاره</v>
          </cell>
          <cell r="G2328">
            <v>34568</v>
          </cell>
          <cell r="H2328" t="str">
            <v>العربية السورية</v>
          </cell>
          <cell r="I2328" t="str">
            <v>الثالثة</v>
          </cell>
          <cell r="J2328" t="str">
            <v>أدبي</v>
          </cell>
          <cell r="K2328" t="str">
            <v/>
          </cell>
          <cell r="Q2328" t="str">
            <v/>
          </cell>
          <cell r="R2328" t="str">
            <v>MONA MASHTA</v>
          </cell>
          <cell r="S2328" t="str">
            <v>NAZIR</v>
          </cell>
          <cell r="T2328" t="str">
            <v>FATEMA</v>
          </cell>
          <cell r="U2328" t="str">
            <v>DAMAS SUBURB</v>
          </cell>
          <cell r="V2328" t="str">
            <v/>
          </cell>
          <cell r="W2328" t="str">
            <v/>
          </cell>
          <cell r="X2328" t="str">
            <v/>
          </cell>
          <cell r="Y2328" t="str">
            <v/>
          </cell>
          <cell r="Z2328" t="str">
            <v/>
          </cell>
          <cell r="AA2328" t="str">
            <v/>
          </cell>
          <cell r="AB2328" t="str">
            <v/>
          </cell>
          <cell r="AC2328" t="str">
            <v/>
          </cell>
        </row>
        <row r="2329">
          <cell r="A2329">
            <v>526192</v>
          </cell>
          <cell r="B2329" t="str">
            <v>مها يوسف</v>
          </cell>
          <cell r="C2329" t="str">
            <v>زهير</v>
          </cell>
          <cell r="D2329" t="str">
            <v>براء</v>
          </cell>
          <cell r="E2329" t="str">
            <v>أنثى</v>
          </cell>
          <cell r="F2329" t="str">
            <v>حمص</v>
          </cell>
          <cell r="G2329">
            <v>36117</v>
          </cell>
          <cell r="H2329" t="str">
            <v>العربية السورية</v>
          </cell>
          <cell r="I2329" t="str">
            <v>الثالثة</v>
          </cell>
          <cell r="J2329" t="str">
            <v>علمي</v>
          </cell>
          <cell r="K2329" t="str">
            <v/>
          </cell>
          <cell r="Q2329" t="str">
            <v/>
          </cell>
          <cell r="R2329" t="str">
            <v>MAHA YOUSIEF</v>
          </cell>
          <cell r="S2329" t="str">
            <v>ZUHIER</v>
          </cell>
          <cell r="T2329" t="str">
            <v>BARA</v>
          </cell>
          <cell r="U2329" t="str">
            <v>HOMS</v>
          </cell>
          <cell r="V2329" t="str">
            <v/>
          </cell>
          <cell r="W2329" t="str">
            <v/>
          </cell>
          <cell r="X2329" t="str">
            <v/>
          </cell>
          <cell r="Y2329" t="str">
            <v/>
          </cell>
          <cell r="Z2329" t="str">
            <v/>
          </cell>
          <cell r="AA2329" t="str">
            <v/>
          </cell>
          <cell r="AB2329" t="str">
            <v/>
          </cell>
          <cell r="AC2329" t="str">
            <v/>
          </cell>
        </row>
        <row r="2330">
          <cell r="A2330">
            <v>526193</v>
          </cell>
          <cell r="B2330" t="str">
            <v>مياده عتمه</v>
          </cell>
          <cell r="C2330" t="str">
            <v>شمدين</v>
          </cell>
          <cell r="D2330" t="str">
            <v>جميله</v>
          </cell>
          <cell r="E2330" t="str">
            <v>أنثى</v>
          </cell>
          <cell r="F2330" t="str">
            <v>الصنمين</v>
          </cell>
          <cell r="G2330">
            <v>31422</v>
          </cell>
          <cell r="H2330" t="str">
            <v>العربية السورية</v>
          </cell>
          <cell r="I2330" t="str">
            <v>الثانية</v>
          </cell>
        </row>
        <row r="2331">
          <cell r="A2331">
            <v>526196</v>
          </cell>
          <cell r="B2331" t="str">
            <v>ميرفت البوشي</v>
          </cell>
          <cell r="C2331" t="str">
            <v>عدنان</v>
          </cell>
          <cell r="D2331" t="str">
            <v>منى</v>
          </cell>
          <cell r="E2331" t="str">
            <v>أنثى</v>
          </cell>
          <cell r="F2331" t="str">
            <v>دمشق</v>
          </cell>
          <cell r="G2331">
            <v>29408</v>
          </cell>
          <cell r="H2331" t="str">
            <v>العربية السورية</v>
          </cell>
          <cell r="I2331" t="str">
            <v>الثالثة</v>
          </cell>
          <cell r="J2331" t="str">
            <v>علمي</v>
          </cell>
          <cell r="L2331" t="str">
            <v>القنيطرة</v>
          </cell>
          <cell r="Q2331" t="str">
            <v/>
          </cell>
          <cell r="R2331" t="str">
            <v>Mervat Al Boshe</v>
          </cell>
          <cell r="S2331" t="str">
            <v>Adnan</v>
          </cell>
          <cell r="T2331" t="str">
            <v>Mouna</v>
          </cell>
          <cell r="U2331" t="str">
            <v>Damascus</v>
          </cell>
          <cell r="V2331" t="str">
            <v/>
          </cell>
          <cell r="W2331" t="str">
            <v/>
          </cell>
          <cell r="X2331" t="str">
            <v/>
          </cell>
          <cell r="Y2331" t="str">
            <v/>
          </cell>
          <cell r="Z2331" t="str">
            <v/>
          </cell>
          <cell r="AA2331" t="str">
            <v/>
          </cell>
          <cell r="AB2331" t="str">
            <v/>
          </cell>
          <cell r="AC2331" t="str">
            <v/>
          </cell>
        </row>
        <row r="2332">
          <cell r="A2332">
            <v>526198</v>
          </cell>
          <cell r="B2332" t="str">
            <v>ميساء الحوري</v>
          </cell>
          <cell r="C2332" t="str">
            <v>نعمان</v>
          </cell>
          <cell r="D2332" t="str">
            <v>عفاف</v>
          </cell>
          <cell r="E2332" t="str">
            <v>أنثى</v>
          </cell>
          <cell r="F2332" t="str">
            <v>دوما</v>
          </cell>
          <cell r="G2332">
            <v>31929</v>
          </cell>
          <cell r="H2332" t="str">
            <v>العربية السورية</v>
          </cell>
          <cell r="I2332" t="str">
            <v>الثالثة</v>
          </cell>
          <cell r="J2332" t="str">
            <v>أدبي</v>
          </cell>
          <cell r="K2332" t="str">
            <v/>
          </cell>
          <cell r="Q2332" t="str">
            <v/>
          </cell>
          <cell r="R2332" t="str">
            <v>MAYSSA ALHORE</v>
          </cell>
          <cell r="S2332" t="str">
            <v>NEMAN</v>
          </cell>
          <cell r="T2332" t="str">
            <v>AFAF</v>
          </cell>
          <cell r="U2332" t="str">
            <v>DAMAS SUBURB</v>
          </cell>
          <cell r="V2332" t="str">
            <v/>
          </cell>
          <cell r="W2332" t="str">
            <v/>
          </cell>
          <cell r="X2332" t="str">
            <v/>
          </cell>
          <cell r="Y2332" t="str">
            <v/>
          </cell>
          <cell r="Z2332" t="str">
            <v/>
          </cell>
          <cell r="AA2332" t="str">
            <v/>
          </cell>
          <cell r="AB2332" t="str">
            <v/>
          </cell>
          <cell r="AC2332" t="str">
            <v/>
          </cell>
        </row>
        <row r="2333">
          <cell r="A2333">
            <v>526199</v>
          </cell>
          <cell r="B2333" t="str">
            <v>ميساء الشلبي</v>
          </cell>
          <cell r="C2333" t="str">
            <v>محمد صلاح</v>
          </cell>
          <cell r="D2333" t="str">
            <v>انعام</v>
          </cell>
          <cell r="E2333" t="str">
            <v>أنثى</v>
          </cell>
          <cell r="F2333" t="str">
            <v>التل</v>
          </cell>
          <cell r="G2333">
            <v>36710</v>
          </cell>
          <cell r="H2333" t="str">
            <v>العربية السورية</v>
          </cell>
          <cell r="I2333" t="str">
            <v>الرابعة</v>
          </cell>
          <cell r="J2333" t="str">
            <v>علمي</v>
          </cell>
          <cell r="K2333">
            <v>2018</v>
          </cell>
          <cell r="Q2333" t="str">
            <v/>
          </cell>
          <cell r="R2333" t="str">
            <v>maysaa alshalabi</v>
          </cell>
          <cell r="S2333" t="str">
            <v>mohammad salah</v>
          </cell>
          <cell r="T2333" t="str">
            <v>anaam</v>
          </cell>
          <cell r="U2333" t="str">
            <v>altal</v>
          </cell>
          <cell r="V2333" t="str">
            <v/>
          </cell>
          <cell r="W2333" t="str">
            <v/>
          </cell>
          <cell r="X2333" t="str">
            <v/>
          </cell>
          <cell r="Y2333" t="str">
            <v/>
          </cell>
          <cell r="Z2333" t="str">
            <v/>
          </cell>
          <cell r="AA2333" t="str">
            <v/>
          </cell>
          <cell r="AB2333" t="str">
            <v/>
          </cell>
          <cell r="AC2333" t="str">
            <v/>
          </cell>
        </row>
        <row r="2334">
          <cell r="A2334">
            <v>526200</v>
          </cell>
          <cell r="B2334" t="str">
            <v>ميساء سرور</v>
          </cell>
          <cell r="C2334" t="str">
            <v>محمد</v>
          </cell>
          <cell r="D2334" t="str">
            <v>سهيلا</v>
          </cell>
          <cell r="E2334" t="str">
            <v>أنثى</v>
          </cell>
          <cell r="F2334" t="str">
            <v>دمشق</v>
          </cell>
          <cell r="G2334">
            <v>30712</v>
          </cell>
          <cell r="H2334" t="str">
            <v>العربية السورية</v>
          </cell>
          <cell r="I2334" t="str">
            <v>الثانية</v>
          </cell>
          <cell r="J2334" t="str">
            <v>علمي</v>
          </cell>
          <cell r="Q2334" t="str">
            <v/>
          </cell>
          <cell r="R2334" t="str">
            <v>maysa srour</v>
          </cell>
          <cell r="S2334" t="str">
            <v>Mhamad</v>
          </cell>
          <cell r="T2334" t="str">
            <v>sohela</v>
          </cell>
          <cell r="U2334" t="str">
            <v>damascue</v>
          </cell>
          <cell r="V2334" t="str">
            <v/>
          </cell>
          <cell r="W2334" t="str">
            <v/>
          </cell>
          <cell r="X2334" t="str">
            <v/>
          </cell>
          <cell r="Y2334" t="str">
            <v/>
          </cell>
          <cell r="Z2334" t="str">
            <v/>
          </cell>
          <cell r="AA2334" t="str">
            <v/>
          </cell>
          <cell r="AB2334" t="str">
            <v/>
          </cell>
          <cell r="AC2334" t="str">
            <v/>
          </cell>
        </row>
        <row r="2335">
          <cell r="A2335">
            <v>526202</v>
          </cell>
          <cell r="B2335" t="str">
            <v>ميسون عبد الرزاق</v>
          </cell>
          <cell r="C2335" t="str">
            <v/>
          </cell>
          <cell r="D2335" t="str">
            <v/>
          </cell>
          <cell r="E2335" t="str">
            <v>أنثى</v>
          </cell>
          <cell r="F2335" t="str">
            <v>كسوه</v>
          </cell>
          <cell r="G2335">
            <v>35541</v>
          </cell>
          <cell r="H2335" t="str">
            <v>العربية السورية</v>
          </cell>
          <cell r="I2335" t="str">
            <v>الرابعة حديث</v>
          </cell>
          <cell r="J2335" t="str">
            <v>علمي</v>
          </cell>
          <cell r="K2335">
            <v>2016</v>
          </cell>
          <cell r="Q2335" t="str">
            <v/>
          </cell>
          <cell r="R2335" t="str">
            <v>MAYSSOON ABD ALRAZAK</v>
          </cell>
          <cell r="S2335" t="str">
            <v>MAHMOOD</v>
          </cell>
          <cell r="T2335" t="str">
            <v>OSAYMA</v>
          </cell>
          <cell r="U2335" t="str">
            <v>KESWA</v>
          </cell>
          <cell r="V2335" t="str">
            <v/>
          </cell>
          <cell r="W2335" t="str">
            <v/>
          </cell>
          <cell r="X2335" t="str">
            <v/>
          </cell>
          <cell r="Y2335" t="str">
            <v/>
          </cell>
          <cell r="Z2335" t="str">
            <v/>
          </cell>
          <cell r="AA2335" t="str">
            <v/>
          </cell>
          <cell r="AB2335" t="str">
            <v/>
          </cell>
          <cell r="AC2335" t="str">
            <v/>
          </cell>
        </row>
        <row r="2336">
          <cell r="A2336">
            <v>526203</v>
          </cell>
          <cell r="B2336" t="str">
            <v>ميناس العفيف</v>
          </cell>
          <cell r="C2336" t="str">
            <v>منير</v>
          </cell>
          <cell r="D2336" t="str">
            <v>سناء</v>
          </cell>
          <cell r="E2336" t="str">
            <v>أنثى</v>
          </cell>
          <cell r="F2336" t="str">
            <v>السويداء</v>
          </cell>
          <cell r="G2336">
            <v>32340</v>
          </cell>
          <cell r="H2336" t="str">
            <v>العربية السورية</v>
          </cell>
          <cell r="I2336" t="str">
            <v>الثالثة</v>
          </cell>
          <cell r="J2336" t="str">
            <v>أدبي</v>
          </cell>
          <cell r="L2336" t="str">
            <v>السويداء</v>
          </cell>
          <cell r="Q2336" t="str">
            <v/>
          </cell>
          <cell r="R2336" t="str">
            <v>menas alafeef</v>
          </cell>
          <cell r="S2336" t="str">
            <v>moner</v>
          </cell>
          <cell r="T2336" t="str">
            <v>sanaa</v>
          </cell>
          <cell r="U2336" t="str">
            <v>swaida</v>
          </cell>
          <cell r="V2336" t="str">
            <v/>
          </cell>
          <cell r="W2336" t="str">
            <v/>
          </cell>
          <cell r="X2336" t="str">
            <v/>
          </cell>
          <cell r="Y2336" t="str">
            <v/>
          </cell>
          <cell r="Z2336" t="str">
            <v/>
          </cell>
          <cell r="AA2336" t="str">
            <v/>
          </cell>
          <cell r="AB2336" t="str">
            <v/>
          </cell>
          <cell r="AC2336" t="str">
            <v/>
          </cell>
        </row>
        <row r="2337">
          <cell r="A2337">
            <v>526205</v>
          </cell>
          <cell r="B2337" t="str">
            <v>نائله جمعه</v>
          </cell>
          <cell r="C2337" t="str">
            <v>حمزه</v>
          </cell>
          <cell r="D2337" t="str">
            <v>بديعه</v>
          </cell>
          <cell r="E2337" t="str">
            <v>أنثى</v>
          </cell>
          <cell r="F2337" t="str">
            <v>قطنا</v>
          </cell>
          <cell r="G2337">
            <v>31664</v>
          </cell>
          <cell r="H2337" t="str">
            <v>العربية السورية</v>
          </cell>
          <cell r="I2337" t="str">
            <v>الرابعة</v>
          </cell>
          <cell r="J2337" t="str">
            <v>أدبي</v>
          </cell>
          <cell r="K2337">
            <v>2007</v>
          </cell>
          <cell r="Q2337" t="str">
            <v/>
          </cell>
          <cell r="R2337" t="str">
            <v>NAELA JOMAH</v>
          </cell>
          <cell r="S2337" t="str">
            <v>HAMZA</v>
          </cell>
          <cell r="T2337" t="str">
            <v>BADIAH</v>
          </cell>
          <cell r="U2337" t="str">
            <v>QATTANA</v>
          </cell>
          <cell r="V2337" t="str">
            <v/>
          </cell>
          <cell r="W2337" t="str">
            <v/>
          </cell>
          <cell r="X2337" t="str">
            <v/>
          </cell>
          <cell r="Y2337" t="str">
            <v/>
          </cell>
          <cell r="Z2337" t="str">
            <v/>
          </cell>
          <cell r="AA2337" t="str">
            <v/>
          </cell>
          <cell r="AB2337" t="str">
            <v/>
          </cell>
          <cell r="AC2337" t="str">
            <v/>
          </cell>
        </row>
        <row r="2338">
          <cell r="A2338">
            <v>526206</v>
          </cell>
          <cell r="B2338" t="str">
            <v>نادين القنطار</v>
          </cell>
          <cell r="C2338" t="str">
            <v>سمير</v>
          </cell>
          <cell r="D2338" t="str">
            <v>هيام</v>
          </cell>
          <cell r="E2338" t="str">
            <v>أنثى</v>
          </cell>
          <cell r="F2338" t="str">
            <v>السويداء</v>
          </cell>
          <cell r="G2338">
            <v>35996</v>
          </cell>
          <cell r="H2338" t="str">
            <v>العربية السورية</v>
          </cell>
          <cell r="I2338" t="str">
            <v>الثانية</v>
          </cell>
          <cell r="J2338" t="str">
            <v>أدبي</v>
          </cell>
          <cell r="L2338" t="str">
            <v>السويداء</v>
          </cell>
          <cell r="Q2338" t="str">
            <v/>
          </cell>
          <cell r="R2338" t="str">
            <v>nadin alkontar</v>
          </cell>
          <cell r="S2338" t="str">
            <v>samir</v>
          </cell>
          <cell r="T2338" t="str">
            <v>higam</v>
          </cell>
          <cell r="U2338" t="str">
            <v>swaida</v>
          </cell>
          <cell r="V2338" t="str">
            <v/>
          </cell>
          <cell r="W2338" t="str">
            <v/>
          </cell>
          <cell r="X2338" t="str">
            <v/>
          </cell>
          <cell r="Y2338" t="str">
            <v/>
          </cell>
          <cell r="Z2338" t="str">
            <v/>
          </cell>
          <cell r="AA2338" t="str">
            <v/>
          </cell>
          <cell r="AB2338" t="str">
            <v/>
          </cell>
          <cell r="AC2338" t="str">
            <v/>
          </cell>
        </row>
        <row r="2339">
          <cell r="A2339">
            <v>526208</v>
          </cell>
          <cell r="B2339" t="str">
            <v>ناهد ملحم</v>
          </cell>
          <cell r="C2339" t="str">
            <v>احمد</v>
          </cell>
          <cell r="D2339" t="str">
            <v>شهيره</v>
          </cell>
          <cell r="E2339" t="str">
            <v>أنثى</v>
          </cell>
          <cell r="F2339" t="str">
            <v>حارة تركمان</v>
          </cell>
          <cell r="G2339">
            <v>31573</v>
          </cell>
          <cell r="H2339" t="str">
            <v>العربية السورية</v>
          </cell>
          <cell r="I2339" t="str">
            <v>الثانية</v>
          </cell>
          <cell r="J2339" t="str">
            <v>أدبي</v>
          </cell>
          <cell r="Q2339" t="str">
            <v/>
          </cell>
          <cell r="R2339" t="str">
            <v>nahed mlhem</v>
          </cell>
          <cell r="S2339" t="str">
            <v>ahmad</v>
          </cell>
          <cell r="T2339" t="str">
            <v>shahira</v>
          </cell>
          <cell r="U2339" t="str">
            <v>homs</v>
          </cell>
          <cell r="V2339" t="str">
            <v/>
          </cell>
          <cell r="W2339" t="str">
            <v/>
          </cell>
          <cell r="X2339" t="str">
            <v/>
          </cell>
          <cell r="Y2339" t="str">
            <v/>
          </cell>
          <cell r="Z2339" t="str">
            <v/>
          </cell>
          <cell r="AA2339" t="str">
            <v/>
          </cell>
          <cell r="AB2339" t="str">
            <v/>
          </cell>
          <cell r="AC2339" t="str">
            <v/>
          </cell>
        </row>
        <row r="2340">
          <cell r="A2340">
            <v>526211</v>
          </cell>
          <cell r="B2340" t="str">
            <v>نبيله بكرو</v>
          </cell>
          <cell r="C2340" t="str">
            <v>توفيق</v>
          </cell>
          <cell r="D2340" t="str">
            <v>سعدا</v>
          </cell>
          <cell r="E2340" t="str">
            <v>أنثى</v>
          </cell>
          <cell r="F2340" t="str">
            <v>ديرعطيه</v>
          </cell>
          <cell r="G2340">
            <v>24122</v>
          </cell>
          <cell r="H2340" t="str">
            <v>العربية السورية</v>
          </cell>
          <cell r="I2340" t="str">
            <v>الثالثة</v>
          </cell>
          <cell r="J2340" t="str">
            <v>علمي</v>
          </cell>
          <cell r="K2340">
            <v>1986</v>
          </cell>
          <cell r="Q2340" t="str">
            <v/>
          </cell>
          <cell r="R2340" t="str">
            <v>Nabela Bakro</v>
          </cell>
          <cell r="S2340" t="str">
            <v>Tofek</v>
          </cell>
          <cell r="T2340" t="str">
            <v>Sada</v>
          </cell>
          <cell r="U2340" t="str">
            <v>Damascus</v>
          </cell>
          <cell r="V2340" t="str">
            <v/>
          </cell>
          <cell r="W2340" t="str">
            <v/>
          </cell>
          <cell r="X2340" t="str">
            <v/>
          </cell>
          <cell r="Y2340" t="str">
            <v/>
          </cell>
          <cell r="Z2340" t="str">
            <v/>
          </cell>
          <cell r="AA2340" t="str">
            <v/>
          </cell>
          <cell r="AB2340" t="str">
            <v/>
          </cell>
          <cell r="AC2340" t="str">
            <v/>
          </cell>
        </row>
        <row r="2341">
          <cell r="A2341">
            <v>526213</v>
          </cell>
          <cell r="B2341" t="str">
            <v>نجاح السالم</v>
          </cell>
          <cell r="C2341" t="str">
            <v>سعيد</v>
          </cell>
          <cell r="D2341" t="str">
            <v>ديبه</v>
          </cell>
          <cell r="E2341" t="str">
            <v>أنثى</v>
          </cell>
          <cell r="F2341" t="str">
            <v>السيال</v>
          </cell>
          <cell r="G2341">
            <v>33455</v>
          </cell>
          <cell r="H2341" t="str">
            <v>العربية السورية</v>
          </cell>
          <cell r="I2341" t="str">
            <v>الثالثة</v>
          </cell>
          <cell r="J2341" t="str">
            <v>أدبي</v>
          </cell>
          <cell r="K2341" t="str">
            <v/>
          </cell>
          <cell r="Q2341" t="str">
            <v/>
          </cell>
          <cell r="R2341" t="str">
            <v>NAJAH ALSALEM</v>
          </cell>
          <cell r="S2341" t="str">
            <v>SAIED</v>
          </cell>
          <cell r="T2341" t="str">
            <v>REBHA</v>
          </cell>
          <cell r="U2341" t="str">
            <v>DAMASCUS</v>
          </cell>
          <cell r="V2341" t="str">
            <v/>
          </cell>
          <cell r="W2341" t="str">
            <v/>
          </cell>
          <cell r="X2341" t="str">
            <v/>
          </cell>
          <cell r="Y2341" t="str">
            <v/>
          </cell>
          <cell r="Z2341" t="str">
            <v/>
          </cell>
          <cell r="AA2341" t="str">
            <v/>
          </cell>
          <cell r="AB2341" t="str">
            <v/>
          </cell>
          <cell r="AC2341" t="str">
            <v/>
          </cell>
        </row>
        <row r="2342">
          <cell r="A2342">
            <v>526214</v>
          </cell>
          <cell r="B2342" t="str">
            <v>نجاه الشريف</v>
          </cell>
          <cell r="C2342" t="str">
            <v>بشار</v>
          </cell>
          <cell r="D2342" t="str">
            <v>عزيزه</v>
          </cell>
          <cell r="E2342" t="str">
            <v>أنثى</v>
          </cell>
          <cell r="F2342" t="str">
            <v>دوما</v>
          </cell>
          <cell r="G2342">
            <v>32124</v>
          </cell>
          <cell r="H2342" t="str">
            <v>العربية السورية</v>
          </cell>
          <cell r="I2342" t="str">
            <v>الثانية</v>
          </cell>
          <cell r="J2342" t="str">
            <v>علمي</v>
          </cell>
          <cell r="K2342" t="str">
            <v/>
          </cell>
          <cell r="Q2342" t="str">
            <v/>
          </cell>
          <cell r="R2342" t="str">
            <v>NAJAH ALSHAREF</v>
          </cell>
          <cell r="S2342" t="str">
            <v>BASHAR</v>
          </cell>
          <cell r="T2342" t="str">
            <v>AZEZA</v>
          </cell>
          <cell r="U2342" t="str">
            <v>DAAMSCUS</v>
          </cell>
          <cell r="V2342" t="str">
            <v/>
          </cell>
          <cell r="W2342" t="str">
            <v/>
          </cell>
          <cell r="X2342" t="str">
            <v/>
          </cell>
          <cell r="Y2342" t="str">
            <v/>
          </cell>
          <cell r="Z2342" t="str">
            <v/>
          </cell>
          <cell r="AA2342" t="str">
            <v/>
          </cell>
          <cell r="AB2342" t="str">
            <v/>
          </cell>
          <cell r="AC2342" t="str">
            <v/>
          </cell>
        </row>
        <row r="2343">
          <cell r="A2343">
            <v>526218</v>
          </cell>
          <cell r="B2343" t="str">
            <v>نداء خضر</v>
          </cell>
          <cell r="C2343" t="str">
            <v>راجح</v>
          </cell>
          <cell r="D2343" t="str">
            <v>فاطمه</v>
          </cell>
          <cell r="E2343" t="str">
            <v>أنثى</v>
          </cell>
          <cell r="F2343" t="str">
            <v xml:space="preserve">بدادة </v>
          </cell>
          <cell r="G2343">
            <v>25590</v>
          </cell>
          <cell r="H2343" t="str">
            <v>العربية السورية</v>
          </cell>
          <cell r="I2343" t="str">
            <v>الثانية</v>
          </cell>
          <cell r="J2343" t="str">
            <v>علمي</v>
          </cell>
          <cell r="K2343" t="str">
            <v/>
          </cell>
          <cell r="Q2343" t="str">
            <v/>
          </cell>
          <cell r="R2343" t="str">
            <v>NEDAA KHEDR</v>
          </cell>
          <cell r="S2343" t="str">
            <v>RAJEH</v>
          </cell>
          <cell r="T2343" t="str">
            <v>FATEMA</v>
          </cell>
          <cell r="U2343" t="str">
            <v>TARTOUS</v>
          </cell>
          <cell r="V2343" t="str">
            <v/>
          </cell>
          <cell r="W2343" t="str">
            <v/>
          </cell>
          <cell r="X2343" t="str">
            <v/>
          </cell>
          <cell r="Y2343" t="str">
            <v/>
          </cell>
          <cell r="Z2343" t="str">
            <v/>
          </cell>
          <cell r="AA2343" t="str">
            <v/>
          </cell>
          <cell r="AB2343" t="str">
            <v/>
          </cell>
          <cell r="AC2343" t="str">
            <v/>
          </cell>
        </row>
        <row r="2344">
          <cell r="A2344">
            <v>526219</v>
          </cell>
          <cell r="B2344" t="str">
            <v>نداء وانلي</v>
          </cell>
          <cell r="C2344" t="str">
            <v>صلاح الدين</v>
          </cell>
          <cell r="D2344" t="str">
            <v>قمر</v>
          </cell>
          <cell r="E2344" t="str">
            <v>أنثى</v>
          </cell>
          <cell r="F2344" t="str">
            <v>دمشق</v>
          </cell>
          <cell r="G2344">
            <v>35069</v>
          </cell>
          <cell r="H2344" t="str">
            <v>العربية السورية</v>
          </cell>
          <cell r="I2344" t="str">
            <v>الثانية</v>
          </cell>
          <cell r="J2344" t="str">
            <v>شرعية</v>
          </cell>
          <cell r="K2344" t="str">
            <v/>
          </cell>
        </row>
        <row r="2345">
          <cell r="A2345">
            <v>526224</v>
          </cell>
          <cell r="B2345" t="str">
            <v>ندى صقر</v>
          </cell>
          <cell r="C2345" t="str">
            <v>سقر</v>
          </cell>
          <cell r="D2345" t="str">
            <v>نعيمه</v>
          </cell>
          <cell r="E2345" t="str">
            <v>أنثى</v>
          </cell>
          <cell r="F2345" t="str">
            <v>دمشق</v>
          </cell>
          <cell r="G2345">
            <v>27125</v>
          </cell>
          <cell r="H2345" t="str">
            <v>العربية السورية</v>
          </cell>
          <cell r="I2345" t="str">
            <v>الثالثة</v>
          </cell>
          <cell r="J2345" t="str">
            <v>أدبي</v>
          </cell>
          <cell r="K2345" t="str">
            <v/>
          </cell>
          <cell r="Q2345" t="str">
            <v/>
          </cell>
          <cell r="R2345" t="str">
            <v>nada sakr</v>
          </cell>
          <cell r="S2345" t="str">
            <v>sakr</v>
          </cell>
          <cell r="T2345" t="str">
            <v>naema</v>
          </cell>
          <cell r="U2345" t="str">
            <v>damascus</v>
          </cell>
          <cell r="V2345" t="str">
            <v/>
          </cell>
          <cell r="W2345" t="str">
            <v/>
          </cell>
          <cell r="X2345" t="str">
            <v/>
          </cell>
          <cell r="Y2345" t="str">
            <v/>
          </cell>
          <cell r="Z2345" t="str">
            <v/>
          </cell>
          <cell r="AA2345" t="str">
            <v/>
          </cell>
          <cell r="AB2345" t="str">
            <v/>
          </cell>
          <cell r="AC2345" t="str">
            <v/>
          </cell>
        </row>
        <row r="2346">
          <cell r="A2346">
            <v>526228</v>
          </cell>
          <cell r="B2346" t="str">
            <v>نسرين القاسم</v>
          </cell>
          <cell r="C2346" t="str">
            <v>احمد</v>
          </cell>
          <cell r="D2346" t="str">
            <v>عربيه</v>
          </cell>
          <cell r="E2346" t="str">
            <v>أنثى</v>
          </cell>
          <cell r="F2346" t="str">
            <v>دمشق</v>
          </cell>
          <cell r="G2346">
            <v>28926</v>
          </cell>
          <cell r="H2346" t="str">
            <v>العربية السورية</v>
          </cell>
          <cell r="I2346" t="str">
            <v>الثانية</v>
          </cell>
          <cell r="J2346" t="str">
            <v>أدبي</v>
          </cell>
          <cell r="L2346" t="str">
            <v>القنيطرة</v>
          </cell>
          <cell r="Q2346" t="str">
            <v/>
          </cell>
          <cell r="R2346" t="str">
            <v>nisrin alkaseem</v>
          </cell>
          <cell r="S2346" t="str">
            <v>ahmad</v>
          </cell>
          <cell r="T2346" t="str">
            <v>arabia</v>
          </cell>
          <cell r="U2346" t="str">
            <v>damascus</v>
          </cell>
          <cell r="V2346" t="str">
            <v/>
          </cell>
          <cell r="W2346" t="str">
            <v/>
          </cell>
          <cell r="X2346" t="str">
            <v/>
          </cell>
          <cell r="Y2346" t="str">
            <v/>
          </cell>
          <cell r="Z2346" t="str">
            <v/>
          </cell>
          <cell r="AA2346" t="str">
            <v/>
          </cell>
          <cell r="AB2346" t="str">
            <v/>
          </cell>
          <cell r="AC2346" t="str">
            <v/>
          </cell>
        </row>
        <row r="2347">
          <cell r="A2347">
            <v>526231</v>
          </cell>
          <cell r="B2347" t="str">
            <v>نعمات سليم</v>
          </cell>
          <cell r="C2347" t="str">
            <v>ابراهيم</v>
          </cell>
          <cell r="D2347" t="str">
            <v>حنان</v>
          </cell>
          <cell r="E2347" t="str">
            <v>أنثى</v>
          </cell>
          <cell r="F2347" t="str">
            <v>المدينة المنورة</v>
          </cell>
          <cell r="G2347">
            <v>33678</v>
          </cell>
          <cell r="H2347" t="str">
            <v>العربية السورية</v>
          </cell>
          <cell r="I2347" t="str">
            <v>الرابعة حديث</v>
          </cell>
          <cell r="J2347" t="str">
            <v>أدبي</v>
          </cell>
          <cell r="K2347">
            <v>2008</v>
          </cell>
          <cell r="Q2347" t="str">
            <v/>
          </cell>
          <cell r="R2347" t="str">
            <v>NEAMAT SALIM</v>
          </cell>
          <cell r="S2347" t="str">
            <v>IBRAHEEM</v>
          </cell>
          <cell r="T2347" t="str">
            <v>HANAN</v>
          </cell>
          <cell r="U2347" t="str">
            <v>KSA</v>
          </cell>
          <cell r="V2347" t="str">
            <v/>
          </cell>
          <cell r="W2347" t="str">
            <v/>
          </cell>
          <cell r="X2347" t="str">
            <v/>
          </cell>
          <cell r="Y2347" t="str">
            <v/>
          </cell>
          <cell r="Z2347" t="str">
            <v/>
          </cell>
          <cell r="AA2347" t="str">
            <v/>
          </cell>
          <cell r="AB2347" t="str">
            <v/>
          </cell>
          <cell r="AC2347" t="str">
            <v/>
          </cell>
        </row>
        <row r="2348">
          <cell r="A2348">
            <v>526232</v>
          </cell>
          <cell r="B2348" t="str">
            <v>نغم الاسماعيل</v>
          </cell>
          <cell r="C2348" t="str">
            <v>ياسر</v>
          </cell>
          <cell r="D2348" t="str">
            <v>سحر</v>
          </cell>
          <cell r="E2348" t="str">
            <v>أنثى</v>
          </cell>
          <cell r="F2348" t="str">
            <v>دمشق</v>
          </cell>
          <cell r="G2348">
            <v>35918</v>
          </cell>
          <cell r="H2348" t="str">
            <v>العربية السورية</v>
          </cell>
          <cell r="I2348" t="str">
            <v>الثانية</v>
          </cell>
          <cell r="J2348" t="str">
            <v>علمي</v>
          </cell>
          <cell r="K2348" t="str">
            <v/>
          </cell>
          <cell r="Q2348" t="str">
            <v/>
          </cell>
          <cell r="R2348" t="str">
            <v>nagham alesmaeel</v>
          </cell>
          <cell r="S2348" t="str">
            <v>yasser</v>
          </cell>
          <cell r="T2348" t="str">
            <v>sahar</v>
          </cell>
          <cell r="U2348" t="str">
            <v>damascus</v>
          </cell>
          <cell r="V2348" t="str">
            <v/>
          </cell>
          <cell r="W2348" t="str">
            <v/>
          </cell>
          <cell r="X2348" t="str">
            <v/>
          </cell>
          <cell r="Y2348" t="str">
            <v/>
          </cell>
          <cell r="Z2348" t="str">
            <v/>
          </cell>
          <cell r="AA2348" t="str">
            <v/>
          </cell>
          <cell r="AB2348" t="str">
            <v/>
          </cell>
          <cell r="AC2348" t="str">
            <v/>
          </cell>
        </row>
        <row r="2349">
          <cell r="A2349">
            <v>526234</v>
          </cell>
          <cell r="B2349" t="str">
            <v>نغم مرهج</v>
          </cell>
          <cell r="C2349" t="str">
            <v>أحمد</v>
          </cell>
          <cell r="D2349" t="str">
            <v>حياه</v>
          </cell>
          <cell r="E2349" t="str">
            <v>أنثى</v>
          </cell>
          <cell r="F2349" t="str">
            <v>دمشق</v>
          </cell>
          <cell r="G2349">
            <v>35940</v>
          </cell>
          <cell r="H2349" t="str">
            <v>العربية السورية</v>
          </cell>
          <cell r="I2349" t="str">
            <v>الثانية</v>
          </cell>
          <cell r="J2349" t="str">
            <v>علمي</v>
          </cell>
          <cell r="Q2349" t="str">
            <v/>
          </cell>
          <cell r="R2349" t="str">
            <v>nagham marhej</v>
          </cell>
          <cell r="S2349" t="str">
            <v>ahmad</v>
          </cell>
          <cell r="T2349" t="str">
            <v>hayat</v>
          </cell>
          <cell r="U2349" t="str">
            <v>damascus</v>
          </cell>
          <cell r="V2349" t="str">
            <v/>
          </cell>
          <cell r="W2349" t="str">
            <v/>
          </cell>
          <cell r="X2349" t="str">
            <v/>
          </cell>
          <cell r="Y2349" t="str">
            <v/>
          </cell>
          <cell r="Z2349" t="str">
            <v/>
          </cell>
          <cell r="AA2349" t="str">
            <v/>
          </cell>
          <cell r="AB2349" t="str">
            <v/>
          </cell>
          <cell r="AC2349" t="str">
            <v/>
          </cell>
        </row>
        <row r="2350">
          <cell r="A2350">
            <v>526235</v>
          </cell>
          <cell r="B2350" t="str">
            <v>نهله الحسين</v>
          </cell>
          <cell r="C2350" t="str">
            <v>حمود</v>
          </cell>
          <cell r="D2350" t="str">
            <v>خلفه</v>
          </cell>
          <cell r="E2350" t="str">
            <v>أنثى</v>
          </cell>
          <cell r="F2350" t="str">
            <v>الطبقة</v>
          </cell>
          <cell r="G2350" t="str">
            <v>4/19/1987</v>
          </cell>
          <cell r="H2350" t="str">
            <v>العربية السورية</v>
          </cell>
          <cell r="I2350" t="str">
            <v>الاولى</v>
          </cell>
          <cell r="J2350" t="str">
            <v>أدبي</v>
          </cell>
          <cell r="K2350" t="str">
            <v>2006</v>
          </cell>
          <cell r="L2350" t="str">
            <v>الرقة</v>
          </cell>
          <cell r="Q2350" t="str">
            <v/>
          </cell>
          <cell r="R2350" t="str">
            <v>NAHLA ALHUSSIEN</v>
          </cell>
          <cell r="S2350" t="str">
            <v>HAMOUD</v>
          </cell>
          <cell r="T2350" t="str">
            <v>KHALFA</v>
          </cell>
          <cell r="U2350" t="str">
            <v>ALTABAKA</v>
          </cell>
          <cell r="V2350" t="str">
            <v/>
          </cell>
          <cell r="W2350" t="str">
            <v/>
          </cell>
          <cell r="X2350" t="str">
            <v/>
          </cell>
          <cell r="Y2350" t="str">
            <v/>
          </cell>
          <cell r="Z2350" t="str">
            <v/>
          </cell>
          <cell r="AA2350" t="str">
            <v/>
          </cell>
          <cell r="AB2350" t="str">
            <v/>
          </cell>
          <cell r="AC2350" t="str">
            <v/>
          </cell>
        </row>
        <row r="2351">
          <cell r="A2351">
            <v>526236</v>
          </cell>
          <cell r="B2351" t="str">
            <v>نهله الحصوه</v>
          </cell>
          <cell r="C2351" t="str">
            <v>علي</v>
          </cell>
          <cell r="D2351" t="str">
            <v>مريم</v>
          </cell>
          <cell r="E2351" t="str">
            <v>أنثى</v>
          </cell>
          <cell r="F2351" t="str">
            <v>حرستا البصل</v>
          </cell>
          <cell r="G2351" t="str">
            <v>1/1/1985</v>
          </cell>
          <cell r="H2351" t="str">
            <v>العربية السورية</v>
          </cell>
          <cell r="I2351" t="str">
            <v>الثالثة</v>
          </cell>
          <cell r="J2351" t="str">
            <v>أدبي</v>
          </cell>
          <cell r="K2351" t="str">
            <v>2002</v>
          </cell>
          <cell r="L2351" t="str">
            <v>ريف دمشق</v>
          </cell>
          <cell r="Q2351" t="str">
            <v/>
          </cell>
          <cell r="R2351" t="str">
            <v>NAHLA ALHASWA</v>
          </cell>
          <cell r="S2351" t="str">
            <v>ALI</v>
          </cell>
          <cell r="T2351" t="str">
            <v>MAREAM</v>
          </cell>
          <cell r="U2351" t="str">
            <v>DAMASCUS</v>
          </cell>
          <cell r="V2351" t="str">
            <v/>
          </cell>
          <cell r="W2351" t="str">
            <v/>
          </cell>
          <cell r="X2351" t="str">
            <v/>
          </cell>
          <cell r="Y2351" t="str">
            <v/>
          </cell>
          <cell r="Z2351" t="str">
            <v/>
          </cell>
          <cell r="AA2351" t="str">
            <v/>
          </cell>
          <cell r="AB2351" t="str">
            <v/>
          </cell>
          <cell r="AC2351" t="str">
            <v/>
          </cell>
        </row>
        <row r="2352">
          <cell r="A2352">
            <v>526237</v>
          </cell>
          <cell r="B2352" t="str">
            <v>نهى دويري</v>
          </cell>
          <cell r="C2352" t="str">
            <v>راتب</v>
          </cell>
          <cell r="D2352" t="str">
            <v>مريم</v>
          </cell>
          <cell r="E2352" t="str">
            <v>أنثى</v>
          </cell>
          <cell r="F2352" t="str">
            <v>مزيريب</v>
          </cell>
          <cell r="G2352" t="str">
            <v>9/1/1995</v>
          </cell>
          <cell r="H2352" t="str">
            <v>العربية السورية</v>
          </cell>
          <cell r="I2352" t="str">
            <v>الثانية</v>
          </cell>
          <cell r="J2352" t="str">
            <v>أدبي</v>
          </cell>
          <cell r="K2352">
            <v>2013</v>
          </cell>
          <cell r="L2352" t="str">
            <v>القنيطرة</v>
          </cell>
          <cell r="Q2352" t="str">
            <v/>
          </cell>
          <cell r="R2352" t="str">
            <v>NOHA DOEY</v>
          </cell>
          <cell r="S2352" t="str">
            <v>RATEB</v>
          </cell>
          <cell r="T2352" t="str">
            <v>MARIAM</v>
          </cell>
          <cell r="U2352" t="str">
            <v>MZEREB</v>
          </cell>
          <cell r="V2352" t="str">
            <v/>
          </cell>
          <cell r="W2352" t="str">
            <v/>
          </cell>
          <cell r="X2352" t="str">
            <v/>
          </cell>
          <cell r="Y2352" t="str">
            <v/>
          </cell>
          <cell r="Z2352" t="str">
            <v/>
          </cell>
          <cell r="AA2352" t="str">
            <v/>
          </cell>
          <cell r="AB2352" t="str">
            <v/>
          </cell>
          <cell r="AC2352" t="str">
            <v/>
          </cell>
        </row>
        <row r="2353">
          <cell r="A2353">
            <v>526238</v>
          </cell>
          <cell r="B2353" t="str">
            <v>نوال محسن</v>
          </cell>
          <cell r="C2353" t="str">
            <v>هايل</v>
          </cell>
          <cell r="D2353" t="str">
            <v>عسليه</v>
          </cell>
          <cell r="E2353" t="str">
            <v>أنثى</v>
          </cell>
          <cell r="F2353" t="str">
            <v>السيدة زينب</v>
          </cell>
          <cell r="G2353">
            <v>28756</v>
          </cell>
          <cell r="H2353" t="str">
            <v>العربية السورية</v>
          </cell>
          <cell r="I2353" t="str">
            <v>الثالثة</v>
          </cell>
          <cell r="J2353" t="str">
            <v>أدبي</v>
          </cell>
          <cell r="L2353" t="str">
            <v>القنيطرة</v>
          </cell>
          <cell r="Q2353" t="str">
            <v/>
          </cell>
          <cell r="R2353" t="str">
            <v>NAWAL MOUHSEN</v>
          </cell>
          <cell r="S2353" t="str">
            <v>HAEL</v>
          </cell>
          <cell r="T2353" t="str">
            <v>ASLIHA</v>
          </cell>
          <cell r="U2353" t="str">
            <v>DAMASCUS</v>
          </cell>
          <cell r="V2353" t="str">
            <v/>
          </cell>
          <cell r="W2353" t="str">
            <v/>
          </cell>
          <cell r="X2353" t="str">
            <v/>
          </cell>
          <cell r="Y2353" t="str">
            <v/>
          </cell>
          <cell r="Z2353" t="str">
            <v/>
          </cell>
          <cell r="AA2353" t="str">
            <v/>
          </cell>
          <cell r="AB2353" t="str">
            <v/>
          </cell>
          <cell r="AC2353" t="str">
            <v/>
          </cell>
        </row>
        <row r="2354">
          <cell r="A2354">
            <v>526239</v>
          </cell>
          <cell r="B2354" t="str">
            <v>نور البري</v>
          </cell>
          <cell r="C2354" t="str">
            <v>عايش</v>
          </cell>
          <cell r="D2354" t="str">
            <v>خوله</v>
          </cell>
          <cell r="E2354" t="str">
            <v/>
          </cell>
          <cell r="F2354" t="str">
            <v/>
          </cell>
          <cell r="G2354" t="str">
            <v/>
          </cell>
          <cell r="I2354" t="str">
            <v>الاولى</v>
          </cell>
          <cell r="K2354" t="str">
            <v/>
          </cell>
          <cell r="L2354" t="str">
            <v/>
          </cell>
          <cell r="M2354" t="str">
            <v/>
          </cell>
          <cell r="Q2354" t="str">
            <v/>
          </cell>
          <cell r="R2354" t="str">
            <v/>
          </cell>
          <cell r="S2354" t="str">
            <v/>
          </cell>
          <cell r="T2354" t="str">
            <v/>
          </cell>
          <cell r="U2354" t="str">
            <v/>
          </cell>
          <cell r="V2354" t="str">
            <v/>
          </cell>
          <cell r="W2354" t="str">
            <v/>
          </cell>
          <cell r="X2354" t="str">
            <v/>
          </cell>
          <cell r="Y2354" t="str">
            <v/>
          </cell>
          <cell r="Z2354" t="str">
            <v>م</v>
          </cell>
          <cell r="AA2354" t="str">
            <v>م</v>
          </cell>
          <cell r="AB2354" t="str">
            <v>م</v>
          </cell>
          <cell r="AC2354" t="str">
            <v/>
          </cell>
        </row>
        <row r="2355">
          <cell r="A2355">
            <v>526240</v>
          </cell>
          <cell r="B2355" t="str">
            <v>نور الطويل</v>
          </cell>
          <cell r="C2355" t="str">
            <v>بديع</v>
          </cell>
          <cell r="D2355" t="str">
            <v>ندي</v>
          </cell>
          <cell r="E2355" t="str">
            <v>أنثى</v>
          </cell>
          <cell r="F2355" t="str">
            <v>السويداء</v>
          </cell>
          <cell r="G2355" t="str">
            <v>1/1/1995</v>
          </cell>
          <cell r="H2355" t="str">
            <v>العربية السورية</v>
          </cell>
          <cell r="I2355" t="str">
            <v>الثالثة</v>
          </cell>
          <cell r="J2355" t="str">
            <v>علمي</v>
          </cell>
          <cell r="K2355" t="str">
            <v>2012</v>
          </cell>
          <cell r="L2355" t="str">
            <v>السويداء</v>
          </cell>
          <cell r="Q2355" t="str">
            <v/>
          </cell>
          <cell r="R2355" t="str">
            <v>nour altaweel</v>
          </cell>
          <cell r="S2355" t="str">
            <v>badeea</v>
          </cell>
          <cell r="T2355" t="str">
            <v>nadi</v>
          </cell>
          <cell r="U2355" t="str">
            <v>swaida</v>
          </cell>
          <cell r="V2355" t="str">
            <v/>
          </cell>
          <cell r="W2355" t="str">
            <v/>
          </cell>
          <cell r="X2355" t="str">
            <v/>
          </cell>
          <cell r="Y2355" t="str">
            <v/>
          </cell>
          <cell r="Z2355" t="str">
            <v/>
          </cell>
          <cell r="AA2355" t="str">
            <v/>
          </cell>
          <cell r="AB2355" t="str">
            <v/>
          </cell>
          <cell r="AC2355" t="str">
            <v/>
          </cell>
        </row>
        <row r="2356">
          <cell r="A2356">
            <v>526242</v>
          </cell>
          <cell r="B2356" t="str">
            <v>نور الهدى البشلاوي</v>
          </cell>
          <cell r="C2356" t="str">
            <v>احمد</v>
          </cell>
          <cell r="D2356" t="str">
            <v>اروى</v>
          </cell>
          <cell r="E2356" t="str">
            <v>أنثى</v>
          </cell>
          <cell r="F2356" t="str">
            <v>جبله</v>
          </cell>
          <cell r="G2356">
            <v>35836</v>
          </cell>
          <cell r="H2356" t="str">
            <v>العربية السورية</v>
          </cell>
          <cell r="I2356" t="str">
            <v>الاولى</v>
          </cell>
          <cell r="J2356" t="str">
            <v>أدبي</v>
          </cell>
          <cell r="L2356" t="str">
            <v>اللاذقية</v>
          </cell>
          <cell r="Q2356" t="str">
            <v/>
          </cell>
          <cell r="R2356" t="str">
            <v>NOUR ALHUDA ALBSHLAWE</v>
          </cell>
          <cell r="S2356" t="str">
            <v>AHMAD</v>
          </cell>
          <cell r="T2356" t="str">
            <v>ARWA</v>
          </cell>
          <cell r="U2356" t="str">
            <v>DAMASCUS</v>
          </cell>
        </row>
        <row r="2357">
          <cell r="A2357">
            <v>526243</v>
          </cell>
          <cell r="B2357" t="str">
            <v>نور الهدى الحريري</v>
          </cell>
          <cell r="C2357" t="str">
            <v>تيسير</v>
          </cell>
          <cell r="D2357" t="str">
            <v>ازهار</v>
          </cell>
          <cell r="E2357" t="str">
            <v>أنثى</v>
          </cell>
          <cell r="F2357" t="str">
            <v>داعل</v>
          </cell>
          <cell r="H2357" t="str">
            <v>العربية السورية</v>
          </cell>
          <cell r="I2357" t="str">
            <v>الرابعة</v>
          </cell>
          <cell r="J2357" t="str">
            <v>علمي</v>
          </cell>
          <cell r="Q2357" t="str">
            <v/>
          </cell>
          <cell r="R2357" t="str">
            <v>Nour AlHouda Al Harere</v>
          </cell>
          <cell r="S2357" t="str">
            <v>Tayser</v>
          </cell>
          <cell r="T2357" t="str">
            <v>Azhar</v>
          </cell>
          <cell r="U2357" t="str">
            <v>Draa</v>
          </cell>
          <cell r="V2357" t="str">
            <v/>
          </cell>
          <cell r="W2357" t="str">
            <v/>
          </cell>
          <cell r="X2357" t="str">
            <v/>
          </cell>
          <cell r="Y2357" t="str">
            <v/>
          </cell>
          <cell r="Z2357" t="str">
            <v/>
          </cell>
          <cell r="AA2357" t="str">
            <v/>
          </cell>
          <cell r="AB2357" t="str">
            <v/>
          </cell>
          <cell r="AC2357" t="str">
            <v/>
          </cell>
        </row>
        <row r="2358">
          <cell r="A2358">
            <v>526245</v>
          </cell>
          <cell r="B2358" t="str">
            <v>نور باراوي</v>
          </cell>
          <cell r="C2358" t="str">
            <v>محمد وليد</v>
          </cell>
          <cell r="D2358" t="str">
            <v>ليلى</v>
          </cell>
          <cell r="E2358" t="str">
            <v>أنثى</v>
          </cell>
          <cell r="F2358" t="str">
            <v xml:space="preserve">قطنا </v>
          </cell>
          <cell r="G2358">
            <v>34241</v>
          </cell>
          <cell r="H2358" t="str">
            <v>العربية السورية</v>
          </cell>
          <cell r="I2358" t="str">
            <v>الثالثة</v>
          </cell>
          <cell r="J2358" t="str">
            <v>أدبي</v>
          </cell>
          <cell r="K2358">
            <v>2013</v>
          </cell>
          <cell r="Q2358" t="str">
            <v/>
          </cell>
          <cell r="R2358" t="str">
            <v>nour barawi</v>
          </cell>
          <cell r="S2358" t="str">
            <v>mohammad walid</v>
          </cell>
          <cell r="T2358" t="str">
            <v>lila</v>
          </cell>
          <cell r="U2358" t="str">
            <v>damascos</v>
          </cell>
          <cell r="V2358" t="str">
            <v/>
          </cell>
          <cell r="W2358" t="str">
            <v/>
          </cell>
          <cell r="X2358" t="str">
            <v/>
          </cell>
          <cell r="Y2358" t="str">
            <v/>
          </cell>
          <cell r="Z2358" t="str">
            <v/>
          </cell>
          <cell r="AA2358" t="str">
            <v/>
          </cell>
          <cell r="AB2358" t="str">
            <v/>
          </cell>
          <cell r="AC2358" t="str">
            <v/>
          </cell>
        </row>
        <row r="2359">
          <cell r="A2359">
            <v>526247</v>
          </cell>
          <cell r="B2359" t="str">
            <v>نور طالب</v>
          </cell>
          <cell r="C2359" t="str">
            <v>كمال</v>
          </cell>
          <cell r="D2359" t="str">
            <v>امتثال</v>
          </cell>
          <cell r="E2359" t="str">
            <v>أنثى</v>
          </cell>
          <cell r="F2359" t="str">
            <v>جيرود</v>
          </cell>
          <cell r="G2359">
            <v>34700</v>
          </cell>
          <cell r="H2359" t="str">
            <v>العربية السورية</v>
          </cell>
          <cell r="I2359" t="str">
            <v>الثانية</v>
          </cell>
          <cell r="J2359" t="str">
            <v>أدبي</v>
          </cell>
          <cell r="K2359" t="str">
            <v/>
          </cell>
          <cell r="Q2359" t="str">
            <v/>
          </cell>
          <cell r="R2359" t="str">
            <v>NOUR TALEB</v>
          </cell>
          <cell r="S2359" t="str">
            <v>KAMAL</v>
          </cell>
          <cell r="T2359" t="str">
            <v>EMTITHAL</v>
          </cell>
          <cell r="U2359" t="str">
            <v>DAMAS SUBURB</v>
          </cell>
          <cell r="V2359" t="str">
            <v/>
          </cell>
          <cell r="W2359" t="str">
            <v/>
          </cell>
          <cell r="X2359" t="str">
            <v/>
          </cell>
          <cell r="Y2359" t="str">
            <v/>
          </cell>
          <cell r="Z2359" t="str">
            <v/>
          </cell>
          <cell r="AA2359" t="str">
            <v/>
          </cell>
          <cell r="AB2359" t="str">
            <v/>
          </cell>
          <cell r="AC2359" t="str">
            <v/>
          </cell>
        </row>
        <row r="2360">
          <cell r="A2360">
            <v>526248</v>
          </cell>
          <cell r="B2360" t="str">
            <v>نور مشخص</v>
          </cell>
          <cell r="C2360" t="str">
            <v>عبد الفتاح</v>
          </cell>
          <cell r="D2360" t="str">
            <v>عائده</v>
          </cell>
          <cell r="E2360" t="str">
            <v>أنثى</v>
          </cell>
          <cell r="F2360" t="str">
            <v>دمشق</v>
          </cell>
          <cell r="G2360">
            <v>31048</v>
          </cell>
          <cell r="H2360" t="str">
            <v>العربية السورية</v>
          </cell>
          <cell r="I2360" t="str">
            <v>الثالثة</v>
          </cell>
          <cell r="J2360" t="str">
            <v>أدبي</v>
          </cell>
          <cell r="Q2360" t="str">
            <v/>
          </cell>
          <cell r="R2360" t="str">
            <v>NOUR  MSHIKHS</v>
          </cell>
          <cell r="S2360" t="str">
            <v>ABDULFATH</v>
          </cell>
          <cell r="T2360" t="str">
            <v>eayiduh</v>
          </cell>
          <cell r="U2360" t="str">
            <v>DAMASCUS</v>
          </cell>
          <cell r="V2360" t="str">
            <v/>
          </cell>
          <cell r="W2360" t="str">
            <v/>
          </cell>
          <cell r="X2360" t="str">
            <v/>
          </cell>
          <cell r="Y2360" t="str">
            <v/>
          </cell>
          <cell r="Z2360" t="str">
            <v/>
          </cell>
          <cell r="AA2360" t="str">
            <v/>
          </cell>
          <cell r="AB2360" t="str">
            <v/>
          </cell>
          <cell r="AC2360" t="str">
            <v/>
          </cell>
        </row>
        <row r="2361">
          <cell r="A2361">
            <v>526250</v>
          </cell>
          <cell r="B2361" t="str">
            <v>نورا بيان</v>
          </cell>
          <cell r="C2361" t="str">
            <v>حسن</v>
          </cell>
          <cell r="D2361" t="str">
            <v>ربيعة</v>
          </cell>
          <cell r="E2361" t="str">
            <v/>
          </cell>
          <cell r="F2361" t="str">
            <v/>
          </cell>
          <cell r="G2361" t="str">
            <v/>
          </cell>
          <cell r="I2361" t="str">
            <v>الثانية</v>
          </cell>
          <cell r="K2361" t="str">
            <v/>
          </cell>
          <cell r="L2361" t="str">
            <v/>
          </cell>
          <cell r="M2361" t="str">
            <v/>
          </cell>
          <cell r="Q2361" t="str">
            <v/>
          </cell>
          <cell r="R2361" t="str">
            <v/>
          </cell>
          <cell r="S2361" t="str">
            <v/>
          </cell>
          <cell r="T2361" t="str">
            <v/>
          </cell>
          <cell r="U2361" t="str">
            <v/>
          </cell>
          <cell r="V2361" t="str">
            <v/>
          </cell>
          <cell r="W2361" t="str">
            <v/>
          </cell>
          <cell r="X2361" t="str">
            <v/>
          </cell>
          <cell r="Y2361" t="str">
            <v/>
          </cell>
          <cell r="Z2361" t="str">
            <v/>
          </cell>
          <cell r="AA2361" t="str">
            <v>م</v>
          </cell>
          <cell r="AB2361" t="str">
            <v>م</v>
          </cell>
          <cell r="AC2361" t="str">
            <v/>
          </cell>
        </row>
        <row r="2362">
          <cell r="A2362">
            <v>526253</v>
          </cell>
          <cell r="B2362" t="str">
            <v>نورما ناصيف</v>
          </cell>
          <cell r="C2362" t="str">
            <v>محمد</v>
          </cell>
          <cell r="D2362" t="str">
            <v>فاطمه</v>
          </cell>
          <cell r="E2362" t="str">
            <v>أنثى</v>
          </cell>
          <cell r="F2362" t="str">
            <v>دمشق</v>
          </cell>
          <cell r="G2362" t="str">
            <v>6/26/1982</v>
          </cell>
          <cell r="H2362" t="str">
            <v>العربية السورية</v>
          </cell>
          <cell r="I2362" t="str">
            <v>الثانية</v>
          </cell>
          <cell r="J2362" t="str">
            <v>علمي</v>
          </cell>
          <cell r="K2362" t="str">
            <v>2000</v>
          </cell>
          <cell r="Q2362" t="str">
            <v/>
          </cell>
          <cell r="R2362" t="str">
            <v>NOURMA NASSEF</v>
          </cell>
          <cell r="S2362" t="str">
            <v>MOHAMMAD</v>
          </cell>
          <cell r="T2362" t="str">
            <v>FATEMA</v>
          </cell>
          <cell r="U2362" t="str">
            <v>DAMASCUS</v>
          </cell>
          <cell r="V2362" t="str">
            <v/>
          </cell>
          <cell r="W2362" t="str">
            <v/>
          </cell>
          <cell r="X2362" t="str">
            <v/>
          </cell>
          <cell r="Y2362" t="str">
            <v/>
          </cell>
          <cell r="Z2362" t="str">
            <v/>
          </cell>
          <cell r="AA2362" t="str">
            <v/>
          </cell>
          <cell r="AB2362" t="str">
            <v/>
          </cell>
          <cell r="AC2362" t="str">
            <v/>
          </cell>
        </row>
        <row r="2363">
          <cell r="A2363">
            <v>526255</v>
          </cell>
          <cell r="B2363" t="str">
            <v>نوره شريفه</v>
          </cell>
          <cell r="C2363" t="str">
            <v>محمد</v>
          </cell>
          <cell r="D2363" t="str">
            <v>ثناء</v>
          </cell>
          <cell r="E2363" t="str">
            <v>أنثى</v>
          </cell>
          <cell r="F2363" t="str">
            <v>قطيفه</v>
          </cell>
          <cell r="G2363" t="str">
            <v>1/13/2000</v>
          </cell>
          <cell r="H2363" t="str">
            <v>العربية السورية</v>
          </cell>
          <cell r="I2363" t="str">
            <v>الثانية</v>
          </cell>
          <cell r="J2363" t="str">
            <v>علمي</v>
          </cell>
          <cell r="K2363" t="str">
            <v>2017</v>
          </cell>
          <cell r="Q2363" t="str">
            <v/>
          </cell>
          <cell r="R2363" t="str">
            <v>Noura Sharefa</v>
          </cell>
          <cell r="S2363" t="str">
            <v>Mohmad</v>
          </cell>
          <cell r="T2363" t="str">
            <v>Thnaa</v>
          </cell>
          <cell r="U2363" t="str">
            <v>Katefa</v>
          </cell>
          <cell r="V2363" t="str">
            <v/>
          </cell>
          <cell r="W2363" t="str">
            <v/>
          </cell>
          <cell r="X2363" t="str">
            <v/>
          </cell>
          <cell r="Y2363" t="str">
            <v/>
          </cell>
          <cell r="Z2363" t="str">
            <v>م</v>
          </cell>
          <cell r="AA2363" t="str">
            <v>م</v>
          </cell>
          <cell r="AB2363" t="str">
            <v>م</v>
          </cell>
          <cell r="AC2363" t="str">
            <v/>
          </cell>
        </row>
        <row r="2364">
          <cell r="A2364">
            <v>526256</v>
          </cell>
          <cell r="B2364" t="str">
            <v>نيرمين المزنه</v>
          </cell>
          <cell r="C2364" t="str">
            <v>أحمد</v>
          </cell>
          <cell r="D2364" t="str">
            <v>ريمه</v>
          </cell>
          <cell r="E2364" t="str">
            <v>أنثى</v>
          </cell>
          <cell r="F2364" t="str">
            <v>ابو فرج</v>
          </cell>
          <cell r="G2364">
            <v>32217</v>
          </cell>
          <cell r="H2364" t="str">
            <v>العربية السورية</v>
          </cell>
          <cell r="I2364" t="str">
            <v>الثالثة</v>
          </cell>
          <cell r="J2364" t="str">
            <v>أدبي</v>
          </cell>
          <cell r="Q2364" t="str">
            <v/>
          </cell>
          <cell r="R2364" t="str">
            <v>NRMIN ALMUZNA</v>
          </cell>
          <cell r="S2364" t="str">
            <v>AHMAD</v>
          </cell>
          <cell r="T2364" t="str">
            <v>REMA</v>
          </cell>
          <cell r="U2364" t="str">
            <v>HAMA</v>
          </cell>
          <cell r="V2364" t="str">
            <v/>
          </cell>
          <cell r="W2364" t="str">
            <v/>
          </cell>
          <cell r="X2364" t="str">
            <v/>
          </cell>
          <cell r="Y2364" t="str">
            <v/>
          </cell>
          <cell r="Z2364" t="str">
            <v/>
          </cell>
          <cell r="AA2364" t="str">
            <v/>
          </cell>
          <cell r="AB2364" t="str">
            <v/>
          </cell>
          <cell r="AC2364" t="str">
            <v/>
          </cell>
        </row>
        <row r="2365">
          <cell r="A2365">
            <v>526258</v>
          </cell>
          <cell r="B2365" t="str">
            <v>نيروز عوض</v>
          </cell>
          <cell r="C2365" t="str">
            <v>جاسم</v>
          </cell>
          <cell r="D2365" t="str">
            <v>صباح</v>
          </cell>
          <cell r="E2365" t="str">
            <v>أنثى</v>
          </cell>
          <cell r="F2365" t="str">
            <v>دمشق</v>
          </cell>
          <cell r="G2365">
            <v>34700</v>
          </cell>
          <cell r="H2365" t="str">
            <v>العربية السورية</v>
          </cell>
          <cell r="I2365" t="str">
            <v>الثالثة</v>
          </cell>
          <cell r="J2365" t="str">
            <v>أدبي</v>
          </cell>
          <cell r="L2365" t="str">
            <v>القنيطرة</v>
          </cell>
          <cell r="Q2365" t="str">
            <v/>
          </cell>
          <cell r="R2365" t="str">
            <v>naerouz awad</v>
          </cell>
          <cell r="S2365" t="str">
            <v>jasem</v>
          </cell>
          <cell r="T2365" t="str">
            <v>sabah</v>
          </cell>
          <cell r="U2365" t="str">
            <v>damascus</v>
          </cell>
          <cell r="V2365" t="str">
            <v/>
          </cell>
          <cell r="W2365" t="str">
            <v/>
          </cell>
          <cell r="X2365" t="str">
            <v/>
          </cell>
          <cell r="Y2365" t="str">
            <v/>
          </cell>
          <cell r="Z2365" t="str">
            <v/>
          </cell>
          <cell r="AA2365" t="str">
            <v/>
          </cell>
          <cell r="AB2365" t="str">
            <v/>
          </cell>
          <cell r="AC2365" t="str">
            <v/>
          </cell>
        </row>
        <row r="2366">
          <cell r="A2366">
            <v>526259</v>
          </cell>
          <cell r="B2366" t="str">
            <v>هاجر درويش</v>
          </cell>
          <cell r="C2366" t="str">
            <v>احمد</v>
          </cell>
          <cell r="D2366" t="str">
            <v>عليا</v>
          </cell>
          <cell r="E2366" t="str">
            <v>أنثى</v>
          </cell>
          <cell r="F2366" t="str">
            <v>حرنه</v>
          </cell>
          <cell r="G2366">
            <v>29983</v>
          </cell>
          <cell r="H2366" t="str">
            <v>العربية السورية</v>
          </cell>
          <cell r="I2366" t="str">
            <v>الثالثة</v>
          </cell>
          <cell r="J2366" t="str">
            <v>فنون نسوية</v>
          </cell>
          <cell r="K2366">
            <v>2002</v>
          </cell>
          <cell r="Q2366" t="str">
            <v/>
          </cell>
          <cell r="R2366" t="str">
            <v xml:space="preserve">hajardarwesh </v>
          </cell>
          <cell r="S2366" t="str">
            <v>hmad</v>
          </cell>
          <cell r="T2366" t="str">
            <v>alia</v>
          </cell>
          <cell r="U2366" t="str">
            <v>harna</v>
          </cell>
          <cell r="V2366" t="str">
            <v/>
          </cell>
          <cell r="W2366" t="str">
            <v/>
          </cell>
          <cell r="X2366" t="str">
            <v/>
          </cell>
          <cell r="Y2366" t="str">
            <v/>
          </cell>
          <cell r="Z2366" t="str">
            <v/>
          </cell>
          <cell r="AA2366" t="str">
            <v/>
          </cell>
          <cell r="AB2366" t="str">
            <v/>
          </cell>
          <cell r="AC2366" t="str">
            <v/>
          </cell>
        </row>
        <row r="2367">
          <cell r="A2367">
            <v>526260</v>
          </cell>
          <cell r="B2367" t="str">
            <v>هاجر عبد الله</v>
          </cell>
          <cell r="C2367" t="str">
            <v>محمد</v>
          </cell>
          <cell r="D2367" t="str">
            <v>لميس</v>
          </cell>
          <cell r="E2367" t="str">
            <v>أنثى</v>
          </cell>
          <cell r="F2367" t="str">
            <v>الكسوة</v>
          </cell>
          <cell r="G2367">
            <v>34859</v>
          </cell>
          <cell r="H2367" t="str">
            <v>الفلسطينية السورية</v>
          </cell>
          <cell r="I2367" t="str">
            <v>الثالثة</v>
          </cell>
          <cell r="J2367" t="str">
            <v>أدبي</v>
          </cell>
          <cell r="K2367">
            <v>2013</v>
          </cell>
          <cell r="L2367" t="str">
            <v>ريف دمشق</v>
          </cell>
          <cell r="Q2367" t="str">
            <v/>
          </cell>
          <cell r="R2367" t="str">
            <v>Hajar Abdullah</v>
          </cell>
          <cell r="S2367" t="str">
            <v>Mohammad</v>
          </cell>
          <cell r="T2367" t="str">
            <v>Lamis</v>
          </cell>
          <cell r="U2367" t="str">
            <v>Rif Damascus</v>
          </cell>
          <cell r="V2367" t="str">
            <v/>
          </cell>
          <cell r="W2367" t="str">
            <v/>
          </cell>
          <cell r="X2367" t="str">
            <v/>
          </cell>
          <cell r="Y2367" t="str">
            <v/>
          </cell>
          <cell r="Z2367" t="str">
            <v/>
          </cell>
          <cell r="AA2367" t="str">
            <v/>
          </cell>
          <cell r="AB2367" t="str">
            <v/>
          </cell>
          <cell r="AC2367" t="str">
            <v/>
          </cell>
        </row>
        <row r="2368">
          <cell r="A2368">
            <v>526263</v>
          </cell>
          <cell r="B2368" t="str">
            <v>هادية بحري</v>
          </cell>
          <cell r="C2368" t="str">
            <v>فايز</v>
          </cell>
          <cell r="D2368" t="str">
            <v>هدى</v>
          </cell>
          <cell r="E2368" t="str">
            <v>أنثى</v>
          </cell>
          <cell r="F2368" t="str">
            <v>دمشق</v>
          </cell>
          <cell r="G2368">
            <v>30317</v>
          </cell>
          <cell r="H2368" t="str">
            <v>العربية السورية</v>
          </cell>
          <cell r="I2368" t="str">
            <v>الرابعة حديث</v>
          </cell>
          <cell r="J2368" t="str">
            <v>فنون نسوية</v>
          </cell>
          <cell r="K2368" t="str">
            <v/>
          </cell>
          <cell r="Q2368" t="str">
            <v/>
          </cell>
          <cell r="R2368" t="str">
            <v>HADIA BAHRI</v>
          </cell>
          <cell r="S2368" t="str">
            <v>FAYEZ</v>
          </cell>
          <cell r="T2368" t="str">
            <v>HOUDA</v>
          </cell>
          <cell r="U2368" t="str">
            <v>DAMASCUS</v>
          </cell>
          <cell r="V2368" t="str">
            <v/>
          </cell>
          <cell r="W2368" t="str">
            <v/>
          </cell>
          <cell r="X2368" t="str">
            <v/>
          </cell>
          <cell r="Y2368" t="str">
            <v/>
          </cell>
          <cell r="Z2368" t="str">
            <v/>
          </cell>
          <cell r="AA2368" t="str">
            <v/>
          </cell>
          <cell r="AB2368" t="str">
            <v/>
          </cell>
          <cell r="AC2368" t="str">
            <v/>
          </cell>
        </row>
        <row r="2369">
          <cell r="A2369">
            <v>526265</v>
          </cell>
          <cell r="B2369" t="str">
            <v>هازار ابراهيم</v>
          </cell>
          <cell r="C2369" t="str">
            <v>محمود</v>
          </cell>
          <cell r="D2369" t="str">
            <v>رئيفه</v>
          </cell>
          <cell r="E2369" t="str">
            <v>أنثى</v>
          </cell>
          <cell r="F2369" t="str">
            <v>قصيه</v>
          </cell>
          <cell r="G2369">
            <v>32722</v>
          </cell>
          <cell r="H2369" t="str">
            <v>العربية السورية</v>
          </cell>
          <cell r="I2369" t="str">
            <v>الرابعة حديث</v>
          </cell>
          <cell r="J2369" t="str">
            <v>علمي</v>
          </cell>
          <cell r="K2369" t="str">
            <v/>
          </cell>
          <cell r="Q2369" t="str">
            <v/>
          </cell>
          <cell r="R2369" t="str">
            <v>hazar ebraheem</v>
          </cell>
          <cell r="S2369" t="str">
            <v>mahmoud</v>
          </cell>
          <cell r="T2369" t="str">
            <v>raeefa</v>
          </cell>
          <cell r="U2369" t="str">
            <v>qassia</v>
          </cell>
          <cell r="V2369" t="str">
            <v/>
          </cell>
          <cell r="W2369" t="str">
            <v/>
          </cell>
          <cell r="X2369" t="str">
            <v/>
          </cell>
          <cell r="Y2369" t="str">
            <v/>
          </cell>
          <cell r="Z2369" t="str">
            <v/>
          </cell>
          <cell r="AA2369" t="str">
            <v/>
          </cell>
          <cell r="AB2369" t="str">
            <v/>
          </cell>
          <cell r="AC2369" t="str">
            <v/>
          </cell>
        </row>
        <row r="2370">
          <cell r="A2370">
            <v>526267</v>
          </cell>
          <cell r="B2370" t="str">
            <v>هبا شحرور</v>
          </cell>
          <cell r="C2370" t="str">
            <v>سعيد</v>
          </cell>
          <cell r="D2370" t="str">
            <v>فايزة</v>
          </cell>
          <cell r="E2370" t="str">
            <v>أنثى</v>
          </cell>
          <cell r="F2370" t="str">
            <v xml:space="preserve">حرستا </v>
          </cell>
          <cell r="G2370">
            <v>31899</v>
          </cell>
          <cell r="H2370" t="str">
            <v>العربية السورية</v>
          </cell>
          <cell r="I2370" t="str">
            <v>الثانية</v>
          </cell>
          <cell r="J2370" t="str">
            <v>علمي</v>
          </cell>
          <cell r="K2370" t="str">
            <v/>
          </cell>
          <cell r="Q2370" t="str">
            <v/>
          </cell>
          <cell r="R2370" t="str">
            <v>heba shahror</v>
          </cell>
          <cell r="S2370" t="str">
            <v>saad</v>
          </cell>
          <cell r="T2370" t="str">
            <v>faezh</v>
          </cell>
          <cell r="U2370" t="str">
            <v>hrsta</v>
          </cell>
          <cell r="V2370" t="str">
            <v/>
          </cell>
          <cell r="W2370" t="str">
            <v/>
          </cell>
          <cell r="X2370" t="str">
            <v/>
          </cell>
          <cell r="Y2370" t="str">
            <v/>
          </cell>
          <cell r="Z2370" t="str">
            <v/>
          </cell>
          <cell r="AA2370" t="str">
            <v/>
          </cell>
          <cell r="AB2370" t="str">
            <v/>
          </cell>
          <cell r="AC2370" t="str">
            <v/>
          </cell>
        </row>
        <row r="2371">
          <cell r="A2371">
            <v>526268</v>
          </cell>
          <cell r="B2371" t="str">
            <v>هبة خليفة</v>
          </cell>
          <cell r="C2371" t="str">
            <v>فتحي</v>
          </cell>
          <cell r="D2371" t="str">
            <v>نزيهه</v>
          </cell>
          <cell r="E2371" t="str">
            <v>أنثى</v>
          </cell>
          <cell r="F2371" t="str">
            <v>قدسيا</v>
          </cell>
          <cell r="G2371">
            <v>26328</v>
          </cell>
          <cell r="H2371" t="str">
            <v>الفلسطينية السورية</v>
          </cell>
          <cell r="I2371" t="str">
            <v>الاولى</v>
          </cell>
          <cell r="J2371" t="str">
            <v>علمي</v>
          </cell>
          <cell r="K2371">
            <v>1990</v>
          </cell>
          <cell r="L2371" t="str">
            <v>دمشق</v>
          </cell>
          <cell r="Q2371" t="str">
            <v/>
          </cell>
          <cell r="R2371" t="str">
            <v>hiba khalifa</v>
          </cell>
          <cell r="S2371" t="str">
            <v>fathe</v>
          </cell>
          <cell r="T2371" t="str">
            <v>nazehah</v>
          </cell>
          <cell r="U2371" t="str">
            <v>adsaia</v>
          </cell>
          <cell r="V2371" t="str">
            <v/>
          </cell>
          <cell r="W2371" t="str">
            <v/>
          </cell>
          <cell r="X2371" t="str">
            <v/>
          </cell>
          <cell r="Y2371" t="str">
            <v/>
          </cell>
          <cell r="Z2371" t="str">
            <v/>
          </cell>
          <cell r="AA2371" t="str">
            <v/>
          </cell>
          <cell r="AB2371" t="str">
            <v/>
          </cell>
          <cell r="AC2371" t="str">
            <v/>
          </cell>
        </row>
        <row r="2372">
          <cell r="A2372">
            <v>526269</v>
          </cell>
          <cell r="B2372" t="str">
            <v>هبة عمار</v>
          </cell>
          <cell r="C2372" t="str">
            <v>كمال</v>
          </cell>
          <cell r="D2372" t="str">
            <v>سميرة</v>
          </cell>
          <cell r="E2372" t="str">
            <v>أنثى</v>
          </cell>
          <cell r="F2372" t="str">
            <v>تعنيتا</v>
          </cell>
          <cell r="G2372">
            <v>34336</v>
          </cell>
          <cell r="H2372" t="str">
            <v>العربية السورية</v>
          </cell>
          <cell r="I2372" t="str">
            <v>الثالثة</v>
          </cell>
          <cell r="J2372" t="str">
            <v>أدبي</v>
          </cell>
          <cell r="K2372">
            <v>2012</v>
          </cell>
          <cell r="Q2372" t="str">
            <v/>
          </cell>
          <cell r="R2372" t="str">
            <v>HEBA AMAAR</v>
          </cell>
          <cell r="S2372" t="str">
            <v>KAMAL</v>
          </cell>
          <cell r="T2372" t="str">
            <v>SAMIERA</v>
          </cell>
          <cell r="U2372" t="str">
            <v>DAMASCUS</v>
          </cell>
          <cell r="V2372" t="str">
            <v/>
          </cell>
          <cell r="W2372" t="str">
            <v/>
          </cell>
          <cell r="X2372" t="str">
            <v/>
          </cell>
          <cell r="Y2372" t="str">
            <v/>
          </cell>
          <cell r="Z2372" t="str">
            <v/>
          </cell>
          <cell r="AA2372" t="str">
            <v/>
          </cell>
          <cell r="AB2372" t="str">
            <v/>
          </cell>
          <cell r="AC2372" t="str">
            <v/>
          </cell>
        </row>
        <row r="2373">
          <cell r="A2373">
            <v>526271</v>
          </cell>
          <cell r="B2373" t="str">
            <v>هبه السكران</v>
          </cell>
          <cell r="C2373" t="str">
            <v>فؤاد</v>
          </cell>
          <cell r="D2373" t="str">
            <v>ناديه</v>
          </cell>
          <cell r="E2373" t="str">
            <v>أنثى</v>
          </cell>
          <cell r="F2373" t="str">
            <v>شيخ مسكين</v>
          </cell>
          <cell r="G2373">
            <v>35456</v>
          </cell>
          <cell r="H2373" t="str">
            <v>العربية السورية</v>
          </cell>
          <cell r="I2373" t="str">
            <v>الثالثة</v>
          </cell>
          <cell r="J2373" t="str">
            <v>علمي</v>
          </cell>
          <cell r="Q2373" t="str">
            <v/>
          </cell>
          <cell r="R2373" t="str">
            <v>HEBA ALSAKRAN</v>
          </cell>
          <cell r="S2373" t="str">
            <v>FOUAD</v>
          </cell>
          <cell r="T2373" t="str">
            <v>NADIA</v>
          </cell>
          <cell r="U2373" t="str">
            <v>DARAA</v>
          </cell>
          <cell r="V2373" t="str">
            <v/>
          </cell>
          <cell r="W2373" t="str">
            <v/>
          </cell>
          <cell r="X2373" t="str">
            <v/>
          </cell>
          <cell r="Y2373" t="str">
            <v/>
          </cell>
          <cell r="Z2373" t="str">
            <v/>
          </cell>
          <cell r="AA2373" t="str">
            <v/>
          </cell>
          <cell r="AB2373" t="str">
            <v/>
          </cell>
          <cell r="AC2373" t="str">
            <v/>
          </cell>
        </row>
        <row r="2374">
          <cell r="A2374">
            <v>526272</v>
          </cell>
          <cell r="B2374" t="str">
            <v>هبه العكاوي</v>
          </cell>
          <cell r="C2374" t="str">
            <v>محمود</v>
          </cell>
          <cell r="D2374" t="str">
            <v>فاتنه</v>
          </cell>
          <cell r="E2374" t="str">
            <v>أنثى</v>
          </cell>
          <cell r="F2374" t="str">
            <v>عين ترما</v>
          </cell>
          <cell r="G2374">
            <v>32674</v>
          </cell>
          <cell r="H2374" t="str">
            <v>العربية السورية</v>
          </cell>
          <cell r="I2374" t="str">
            <v>الثالثة</v>
          </cell>
          <cell r="J2374" t="str">
            <v>علمي</v>
          </cell>
          <cell r="K2374">
            <v>2008</v>
          </cell>
          <cell r="Q2374" t="str">
            <v/>
          </cell>
          <cell r="R2374" t="str">
            <v>Heba AlEkawe</v>
          </cell>
          <cell r="S2374" t="str">
            <v>Mahmod</v>
          </cell>
          <cell r="T2374" t="str">
            <v>Fatena</v>
          </cell>
          <cell r="U2374" t="str">
            <v>Ean Tarma</v>
          </cell>
          <cell r="V2374" t="str">
            <v/>
          </cell>
          <cell r="W2374" t="str">
            <v/>
          </cell>
          <cell r="X2374" t="str">
            <v/>
          </cell>
          <cell r="Y2374" t="str">
            <v/>
          </cell>
          <cell r="Z2374" t="str">
            <v/>
          </cell>
          <cell r="AA2374" t="str">
            <v/>
          </cell>
          <cell r="AB2374" t="str">
            <v/>
          </cell>
          <cell r="AC2374" t="str">
            <v/>
          </cell>
        </row>
        <row r="2375">
          <cell r="A2375">
            <v>526273</v>
          </cell>
          <cell r="B2375" t="str">
            <v>هبه اليونس</v>
          </cell>
          <cell r="C2375" t="str">
            <v>انور</v>
          </cell>
          <cell r="D2375" t="str">
            <v>شاديه</v>
          </cell>
          <cell r="E2375" t="str">
            <v>أنثى</v>
          </cell>
          <cell r="F2375" t="str">
            <v>ربيعه</v>
          </cell>
          <cell r="G2375" t="str">
            <v>8/13/1999</v>
          </cell>
          <cell r="H2375" t="str">
            <v>العربية السورية</v>
          </cell>
          <cell r="I2375" t="str">
            <v>الثانية</v>
          </cell>
          <cell r="J2375" t="str">
            <v>أدبي</v>
          </cell>
          <cell r="K2375" t="str">
            <v>2017</v>
          </cell>
          <cell r="L2375" t="str">
            <v/>
          </cell>
          <cell r="Q2375" t="str">
            <v/>
          </cell>
          <cell r="R2375" t="str">
            <v>hiba alyounes</v>
          </cell>
          <cell r="S2375" t="str">
            <v>anwar</v>
          </cell>
          <cell r="T2375" t="str">
            <v>shadia</v>
          </cell>
          <cell r="U2375" t="str">
            <v>rabeaa</v>
          </cell>
          <cell r="V2375" t="str">
            <v/>
          </cell>
          <cell r="W2375" t="str">
            <v/>
          </cell>
          <cell r="X2375" t="str">
            <v/>
          </cell>
          <cell r="Y2375" t="str">
            <v/>
          </cell>
          <cell r="Z2375" t="str">
            <v/>
          </cell>
          <cell r="AA2375" t="str">
            <v/>
          </cell>
          <cell r="AB2375" t="str">
            <v/>
          </cell>
          <cell r="AC2375" t="str">
            <v/>
          </cell>
        </row>
        <row r="2376">
          <cell r="A2376">
            <v>526277</v>
          </cell>
          <cell r="B2376" t="str">
            <v>هبه عقلو</v>
          </cell>
          <cell r="C2376" t="str">
            <v>محمد جمال</v>
          </cell>
          <cell r="D2376" t="str">
            <v>فايزة</v>
          </cell>
          <cell r="E2376" t="str">
            <v>انثى</v>
          </cell>
          <cell r="F2376" t="str">
            <v>بلاط</v>
          </cell>
          <cell r="G2376">
            <v>31922</v>
          </cell>
          <cell r="H2376" t="str">
            <v>العربية السورية</v>
          </cell>
          <cell r="I2376" t="str">
            <v>الثالثة</v>
          </cell>
          <cell r="J2376" t="str">
            <v>علمي</v>
          </cell>
          <cell r="Q2376" t="str">
            <v/>
          </cell>
          <cell r="R2376" t="str">
            <v xml:space="preserve">hiba  aklo </v>
          </cell>
          <cell r="S2376" t="str">
            <v xml:space="preserve">mohammad jamal </v>
          </cell>
          <cell r="T2376" t="str">
            <v>fayza</v>
          </cell>
          <cell r="U2376" t="str">
            <v>balat</v>
          </cell>
          <cell r="V2376" t="str">
            <v/>
          </cell>
          <cell r="W2376" t="str">
            <v/>
          </cell>
          <cell r="X2376" t="str">
            <v/>
          </cell>
          <cell r="Y2376" t="str">
            <v/>
          </cell>
          <cell r="Z2376" t="str">
            <v/>
          </cell>
          <cell r="AA2376" t="str">
            <v/>
          </cell>
          <cell r="AB2376" t="str">
            <v/>
          </cell>
          <cell r="AC2376" t="str">
            <v/>
          </cell>
        </row>
        <row r="2377">
          <cell r="A2377">
            <v>526279</v>
          </cell>
          <cell r="B2377" t="str">
            <v>هبه كسحوت</v>
          </cell>
          <cell r="C2377" t="str">
            <v>حسين</v>
          </cell>
          <cell r="D2377" t="str">
            <v>سهام</v>
          </cell>
          <cell r="E2377" t="str">
            <v>أنثى</v>
          </cell>
          <cell r="F2377" t="str">
            <v>دمشق</v>
          </cell>
          <cell r="G2377">
            <v>31354</v>
          </cell>
          <cell r="H2377" t="str">
            <v>العربية السورية</v>
          </cell>
          <cell r="I2377" t="str">
            <v>الثالثة</v>
          </cell>
          <cell r="J2377" t="str">
            <v>أدبي</v>
          </cell>
          <cell r="K2377">
            <v>2004</v>
          </cell>
          <cell r="Q2377" t="str">
            <v/>
          </cell>
          <cell r="R2377" t="str">
            <v>heba kashout</v>
          </cell>
          <cell r="S2377" t="str">
            <v>huseen</v>
          </cell>
          <cell r="T2377" t="str">
            <v>seham</v>
          </cell>
          <cell r="U2377" t="str">
            <v>damascos</v>
          </cell>
          <cell r="V2377" t="str">
            <v/>
          </cell>
          <cell r="W2377" t="str">
            <v/>
          </cell>
          <cell r="X2377" t="str">
            <v/>
          </cell>
          <cell r="Y2377" t="str">
            <v/>
          </cell>
          <cell r="Z2377" t="str">
            <v/>
          </cell>
          <cell r="AA2377" t="str">
            <v/>
          </cell>
          <cell r="AB2377" t="str">
            <v/>
          </cell>
          <cell r="AC2377" t="str">
            <v/>
          </cell>
        </row>
        <row r="2378">
          <cell r="A2378">
            <v>526280</v>
          </cell>
          <cell r="B2378" t="str">
            <v>هبه نوفل</v>
          </cell>
          <cell r="C2378" t="str">
            <v>جمال</v>
          </cell>
          <cell r="D2378" t="str">
            <v>حنان</v>
          </cell>
          <cell r="E2378" t="str">
            <v>أنثى</v>
          </cell>
          <cell r="F2378" t="str">
            <v>بنغازي</v>
          </cell>
          <cell r="G2378">
            <v>32911</v>
          </cell>
          <cell r="H2378" t="str">
            <v>العربية السورية</v>
          </cell>
          <cell r="I2378" t="str">
            <v>الثالثة</v>
          </cell>
          <cell r="J2378" t="str">
            <v>علمي</v>
          </cell>
          <cell r="K2378" t="str">
            <v/>
          </cell>
          <cell r="Q2378" t="str">
            <v/>
          </cell>
          <cell r="R2378" t="str">
            <v>heba nofal</v>
          </cell>
          <cell r="S2378" t="str">
            <v>jamal</v>
          </cell>
          <cell r="T2378" t="str">
            <v>hanan</v>
          </cell>
          <cell r="U2378" t="str">
            <v>libya</v>
          </cell>
          <cell r="V2378" t="str">
            <v/>
          </cell>
          <cell r="W2378" t="str">
            <v/>
          </cell>
          <cell r="X2378" t="str">
            <v/>
          </cell>
          <cell r="Y2378" t="str">
            <v/>
          </cell>
          <cell r="Z2378" t="str">
            <v/>
          </cell>
          <cell r="AA2378" t="str">
            <v/>
          </cell>
          <cell r="AB2378" t="str">
            <v/>
          </cell>
          <cell r="AC2378" t="str">
            <v/>
          </cell>
        </row>
        <row r="2379">
          <cell r="A2379">
            <v>526283</v>
          </cell>
          <cell r="B2379" t="str">
            <v>هدى الجاسم</v>
          </cell>
          <cell r="C2379" t="str">
            <v>عبد الكريم</v>
          </cell>
          <cell r="D2379" t="str">
            <v>اسيه</v>
          </cell>
          <cell r="E2379" t="str">
            <v>أنثى</v>
          </cell>
          <cell r="F2379" t="str">
            <v>جنديرس</v>
          </cell>
          <cell r="G2379">
            <v>35065</v>
          </cell>
          <cell r="H2379" t="str">
            <v>العربية السورية</v>
          </cell>
          <cell r="I2379" t="str">
            <v>الثانية</v>
          </cell>
          <cell r="J2379" t="str">
            <v>علمي</v>
          </cell>
          <cell r="L2379" t="str">
            <v>القنيطرة</v>
          </cell>
          <cell r="Q2379" t="str">
            <v/>
          </cell>
          <cell r="R2379" t="str">
            <v>HOUDA ALJASEM</v>
          </cell>
          <cell r="S2379" t="str">
            <v>ABDALKAREEM</v>
          </cell>
          <cell r="T2379" t="str">
            <v>ASIA</v>
          </cell>
          <cell r="U2379" t="str">
            <v>ALEPPO</v>
          </cell>
          <cell r="V2379" t="str">
            <v/>
          </cell>
          <cell r="W2379" t="str">
            <v/>
          </cell>
          <cell r="X2379" t="str">
            <v/>
          </cell>
          <cell r="Y2379" t="str">
            <v/>
          </cell>
          <cell r="Z2379" t="str">
            <v/>
          </cell>
          <cell r="AA2379" t="str">
            <v/>
          </cell>
          <cell r="AB2379" t="str">
            <v/>
          </cell>
          <cell r="AC2379" t="str">
            <v/>
          </cell>
        </row>
        <row r="2380">
          <cell r="A2380">
            <v>526286</v>
          </cell>
          <cell r="B2380" t="str">
            <v>هدى العابر</v>
          </cell>
          <cell r="C2380" t="str">
            <v>كويدر</v>
          </cell>
          <cell r="D2380" t="str">
            <v>خالصه</v>
          </cell>
          <cell r="E2380" t="str">
            <v>أنثى</v>
          </cell>
          <cell r="F2380" t="str">
            <v>بقرص تحتاني</v>
          </cell>
          <cell r="G2380">
            <v>34359</v>
          </cell>
          <cell r="H2380" t="str">
            <v>العربية السورية</v>
          </cell>
          <cell r="I2380" t="str">
            <v>الثالثة</v>
          </cell>
          <cell r="J2380" t="str">
            <v>أدبي</v>
          </cell>
          <cell r="Q2380" t="str">
            <v/>
          </cell>
          <cell r="R2380" t="str">
            <v>HUDA ALAABER</v>
          </cell>
          <cell r="S2380" t="str">
            <v>QWEIDER</v>
          </cell>
          <cell r="T2380" t="str">
            <v>KHALSAH</v>
          </cell>
          <cell r="U2380" t="str">
            <v>DER EZZOUR</v>
          </cell>
          <cell r="V2380" t="str">
            <v/>
          </cell>
          <cell r="W2380" t="str">
            <v/>
          </cell>
          <cell r="X2380" t="str">
            <v/>
          </cell>
          <cell r="Y2380" t="str">
            <v/>
          </cell>
          <cell r="Z2380" t="str">
            <v/>
          </cell>
          <cell r="AA2380" t="str">
            <v/>
          </cell>
          <cell r="AB2380" t="str">
            <v/>
          </cell>
          <cell r="AC2380" t="str">
            <v/>
          </cell>
        </row>
        <row r="2381">
          <cell r="A2381">
            <v>526288</v>
          </cell>
          <cell r="B2381" t="str">
            <v>هديل النعسان</v>
          </cell>
          <cell r="C2381" t="str">
            <v>احمد</v>
          </cell>
          <cell r="D2381" t="str">
            <v>اديبه</v>
          </cell>
          <cell r="E2381" t="str">
            <v>أنثى</v>
          </cell>
          <cell r="F2381" t="str">
            <v>تسيل</v>
          </cell>
          <cell r="G2381">
            <v>36526</v>
          </cell>
          <cell r="H2381" t="str">
            <v>العربية السورية</v>
          </cell>
          <cell r="I2381" t="str">
            <v>الثالثة</v>
          </cell>
          <cell r="J2381" t="str">
            <v>علمي</v>
          </cell>
          <cell r="Q2381" t="str">
            <v/>
          </cell>
          <cell r="R2381" t="str">
            <v>HADEEL ALNAASAN</v>
          </cell>
          <cell r="S2381" t="str">
            <v>AHMAD</v>
          </cell>
          <cell r="T2381" t="str">
            <v>ADEBA</v>
          </cell>
          <cell r="U2381" t="str">
            <v>DARAA</v>
          </cell>
          <cell r="V2381" t="str">
            <v/>
          </cell>
          <cell r="W2381" t="str">
            <v/>
          </cell>
          <cell r="X2381" t="str">
            <v/>
          </cell>
          <cell r="Y2381" t="str">
            <v/>
          </cell>
          <cell r="Z2381" t="str">
            <v/>
          </cell>
          <cell r="AA2381" t="str">
            <v/>
          </cell>
          <cell r="AB2381" t="str">
            <v/>
          </cell>
          <cell r="AC2381" t="str">
            <v/>
          </cell>
        </row>
        <row r="2382">
          <cell r="A2382">
            <v>526289</v>
          </cell>
          <cell r="B2382" t="str">
            <v>هديل حاج احمد</v>
          </cell>
          <cell r="C2382" t="str">
            <v>مطيع</v>
          </cell>
          <cell r="D2382" t="str">
            <v>حواء</v>
          </cell>
          <cell r="E2382" t="str">
            <v>أنثى</v>
          </cell>
          <cell r="F2382" t="str">
            <v>دمشق</v>
          </cell>
          <cell r="G2382" t="str">
            <v>3/21/1997</v>
          </cell>
          <cell r="H2382" t="str">
            <v>العربية السورية</v>
          </cell>
          <cell r="I2382" t="str">
            <v>الثانية</v>
          </cell>
          <cell r="J2382" t="str">
            <v>أدبي</v>
          </cell>
          <cell r="K2382" t="str">
            <v>2016</v>
          </cell>
          <cell r="L2382" t="str">
            <v>ادلب</v>
          </cell>
          <cell r="Q2382" t="str">
            <v/>
          </cell>
          <cell r="R2382" t="str">
            <v>Hadeel haj Ahmed</v>
          </cell>
          <cell r="S2382" t="str">
            <v>Moteh</v>
          </cell>
          <cell r="T2382" t="str">
            <v>hawaa</v>
          </cell>
          <cell r="U2382" t="str">
            <v>damascus</v>
          </cell>
          <cell r="V2382" t="str">
            <v/>
          </cell>
          <cell r="W2382" t="str">
            <v/>
          </cell>
          <cell r="X2382" t="str">
            <v/>
          </cell>
          <cell r="Y2382" t="str">
            <v/>
          </cell>
          <cell r="Z2382" t="str">
            <v/>
          </cell>
          <cell r="AA2382" t="str">
            <v/>
          </cell>
          <cell r="AB2382" t="str">
            <v/>
          </cell>
          <cell r="AC2382" t="str">
            <v/>
          </cell>
        </row>
        <row r="2383">
          <cell r="A2383">
            <v>526290</v>
          </cell>
          <cell r="B2383" t="str">
            <v>هديل فضل</v>
          </cell>
          <cell r="C2383" t="str">
            <v>حسين</v>
          </cell>
          <cell r="D2383" t="str">
            <v>وفاء</v>
          </cell>
          <cell r="E2383" t="str">
            <v>أنثى</v>
          </cell>
          <cell r="F2383" t="str">
            <v>دمشق مساكن برزه</v>
          </cell>
          <cell r="G2383">
            <v>36360</v>
          </cell>
          <cell r="H2383" t="str">
            <v>العربية السورية</v>
          </cell>
          <cell r="I2383" t="str">
            <v>الثالثة</v>
          </cell>
          <cell r="J2383" t="str">
            <v>أدبي</v>
          </cell>
          <cell r="L2383" t="str">
            <v>القنيطرة</v>
          </cell>
          <cell r="Q2383" t="str">
            <v/>
          </cell>
          <cell r="R2383" t="str">
            <v>Hadel Fadal</v>
          </cell>
          <cell r="S2383" t="str">
            <v>Hasen</v>
          </cell>
          <cell r="T2383" t="str">
            <v>Wafaa</v>
          </cell>
          <cell r="U2383" t="str">
            <v>Damascus</v>
          </cell>
          <cell r="V2383" t="str">
            <v/>
          </cell>
          <cell r="W2383" t="str">
            <v/>
          </cell>
          <cell r="X2383" t="str">
            <v/>
          </cell>
          <cell r="Y2383" t="str">
            <v/>
          </cell>
          <cell r="Z2383" t="str">
            <v/>
          </cell>
          <cell r="AA2383" t="str">
            <v/>
          </cell>
          <cell r="AB2383" t="str">
            <v/>
          </cell>
          <cell r="AC2383" t="str">
            <v/>
          </cell>
        </row>
        <row r="2384">
          <cell r="A2384">
            <v>526291</v>
          </cell>
          <cell r="B2384" t="str">
            <v>همسه العبد</v>
          </cell>
          <cell r="C2384" t="str">
            <v>اديب</v>
          </cell>
          <cell r="D2384" t="str">
            <v>عطيه</v>
          </cell>
          <cell r="E2384" t="str">
            <v>أنثى</v>
          </cell>
          <cell r="F2384" t="str">
            <v>القريا</v>
          </cell>
          <cell r="G2384">
            <v>31778</v>
          </cell>
          <cell r="H2384" t="str">
            <v>العربية السورية</v>
          </cell>
          <cell r="I2384" t="str">
            <v>الثانية</v>
          </cell>
          <cell r="J2384" t="str">
            <v>أدبي</v>
          </cell>
          <cell r="L2384" t="str">
            <v>السويداء</v>
          </cell>
          <cell r="Q2384" t="str">
            <v/>
          </cell>
          <cell r="R2384" t="str">
            <v>hamsa aleid</v>
          </cell>
          <cell r="S2384" t="str">
            <v>adeeb</v>
          </cell>
          <cell r="T2384" t="str">
            <v>atia</v>
          </cell>
          <cell r="U2384" t="str">
            <v>swaida</v>
          </cell>
          <cell r="V2384" t="str">
            <v/>
          </cell>
          <cell r="W2384" t="str">
            <v/>
          </cell>
          <cell r="X2384" t="str">
            <v/>
          </cell>
          <cell r="Y2384" t="str">
            <v/>
          </cell>
          <cell r="Z2384" t="str">
            <v/>
          </cell>
          <cell r="AA2384" t="str">
            <v/>
          </cell>
          <cell r="AB2384" t="str">
            <v/>
          </cell>
          <cell r="AC2384" t="str">
            <v/>
          </cell>
        </row>
        <row r="2385">
          <cell r="A2385">
            <v>526295</v>
          </cell>
          <cell r="B2385" t="str">
            <v>هناء العبيد</v>
          </cell>
          <cell r="C2385" t="str">
            <v>جودات</v>
          </cell>
          <cell r="D2385" t="str">
            <v>رحاب</v>
          </cell>
          <cell r="E2385" t="str">
            <v/>
          </cell>
          <cell r="F2385" t="str">
            <v/>
          </cell>
          <cell r="G2385" t="str">
            <v/>
          </cell>
          <cell r="I2385" t="str">
            <v>الثانية</v>
          </cell>
          <cell r="K2385" t="str">
            <v/>
          </cell>
          <cell r="L2385" t="str">
            <v/>
          </cell>
          <cell r="M2385" t="str">
            <v/>
          </cell>
          <cell r="Q2385" t="str">
            <v/>
          </cell>
          <cell r="R2385" t="str">
            <v/>
          </cell>
          <cell r="S2385" t="str">
            <v/>
          </cell>
          <cell r="T2385" t="str">
            <v/>
          </cell>
          <cell r="U2385" t="str">
            <v/>
          </cell>
          <cell r="V2385" t="str">
            <v/>
          </cell>
          <cell r="W2385" t="str">
            <v/>
          </cell>
          <cell r="X2385" t="str">
            <v/>
          </cell>
          <cell r="Y2385" t="str">
            <v/>
          </cell>
          <cell r="Z2385" t="str">
            <v>م</v>
          </cell>
          <cell r="AA2385" t="str">
            <v>م</v>
          </cell>
          <cell r="AB2385" t="str">
            <v>م</v>
          </cell>
          <cell r="AC2385" t="str">
            <v/>
          </cell>
        </row>
        <row r="2386">
          <cell r="A2386">
            <v>526296</v>
          </cell>
          <cell r="B2386" t="str">
            <v>هناء حينون</v>
          </cell>
          <cell r="C2386" t="str">
            <v>حسين</v>
          </cell>
          <cell r="D2386" t="str">
            <v>نبيله</v>
          </cell>
          <cell r="E2386" t="str">
            <v>أنثى</v>
          </cell>
          <cell r="F2386" t="str">
            <v>رحيبه</v>
          </cell>
          <cell r="G2386">
            <v>32875</v>
          </cell>
          <cell r="H2386" t="str">
            <v>العربية السورية</v>
          </cell>
          <cell r="I2386" t="str">
            <v>الثالثة</v>
          </cell>
          <cell r="J2386" t="str">
            <v>علمي</v>
          </cell>
          <cell r="K2386">
            <v>2013</v>
          </cell>
          <cell r="Q2386" t="str">
            <v/>
          </cell>
          <cell r="R2386" t="str">
            <v>Hanaa Haenon</v>
          </cell>
          <cell r="S2386" t="str">
            <v>Hasen</v>
          </cell>
          <cell r="T2386" t="str">
            <v>Nabela</v>
          </cell>
          <cell r="U2386" t="str">
            <v>Roheba</v>
          </cell>
          <cell r="V2386" t="str">
            <v/>
          </cell>
          <cell r="W2386" t="str">
            <v/>
          </cell>
          <cell r="X2386" t="str">
            <v/>
          </cell>
          <cell r="Y2386" t="str">
            <v/>
          </cell>
          <cell r="Z2386" t="str">
            <v/>
          </cell>
          <cell r="AA2386" t="str">
            <v/>
          </cell>
          <cell r="AB2386" t="str">
            <v/>
          </cell>
          <cell r="AC2386" t="str">
            <v/>
          </cell>
        </row>
        <row r="2387">
          <cell r="A2387">
            <v>526297</v>
          </cell>
          <cell r="B2387" t="str">
            <v>هناء خليل</v>
          </cell>
          <cell r="C2387" t="str">
            <v>عمر</v>
          </cell>
          <cell r="D2387" t="str">
            <v>سحر</v>
          </cell>
          <cell r="E2387" t="str">
            <v>أنثى</v>
          </cell>
          <cell r="F2387" t="str">
            <v>بزينه</v>
          </cell>
          <cell r="G2387">
            <v>35067</v>
          </cell>
          <cell r="H2387" t="str">
            <v>العربية السورية</v>
          </cell>
          <cell r="I2387" t="str">
            <v>الرابعة حديث</v>
          </cell>
          <cell r="J2387" t="str">
            <v>أدبي</v>
          </cell>
          <cell r="K2387" t="str">
            <v/>
          </cell>
          <cell r="Q2387" t="str">
            <v/>
          </cell>
          <cell r="R2387" t="str">
            <v>HANAA KHALIL</v>
          </cell>
          <cell r="S2387" t="str">
            <v>OMAR</v>
          </cell>
          <cell r="T2387" t="str">
            <v>SAHAR</v>
          </cell>
          <cell r="U2387" t="str">
            <v>DAAMSCUS</v>
          </cell>
          <cell r="V2387" t="str">
            <v/>
          </cell>
          <cell r="W2387" t="str">
            <v/>
          </cell>
          <cell r="X2387" t="str">
            <v/>
          </cell>
          <cell r="Y2387" t="str">
            <v/>
          </cell>
          <cell r="Z2387" t="str">
            <v/>
          </cell>
          <cell r="AA2387" t="str">
            <v/>
          </cell>
          <cell r="AB2387" t="str">
            <v/>
          </cell>
          <cell r="AC2387" t="str">
            <v/>
          </cell>
        </row>
        <row r="2388">
          <cell r="A2388">
            <v>526300</v>
          </cell>
          <cell r="B2388" t="str">
            <v>هيا الشداد المحاميد</v>
          </cell>
          <cell r="C2388" t="str">
            <v>باسم</v>
          </cell>
          <cell r="D2388" t="str">
            <v>مياده</v>
          </cell>
          <cell r="E2388" t="str">
            <v>أنثى</v>
          </cell>
          <cell r="F2388" t="str">
            <v>درعا</v>
          </cell>
          <cell r="G2388">
            <v>34700</v>
          </cell>
          <cell r="H2388" t="str">
            <v>العربية السورية</v>
          </cell>
          <cell r="I2388" t="str">
            <v>الثانية</v>
          </cell>
          <cell r="J2388" t="str">
            <v>أدبي</v>
          </cell>
          <cell r="Q2388" t="str">
            <v/>
          </cell>
          <cell r="R2388" t="str">
            <v>HAYA ALSHDAD ALMHAMED</v>
          </cell>
          <cell r="S2388" t="str">
            <v>BASEL</v>
          </cell>
          <cell r="T2388" t="str">
            <v>MAYADA</v>
          </cell>
          <cell r="U2388" t="str">
            <v>DARAA</v>
          </cell>
          <cell r="V2388" t="str">
            <v/>
          </cell>
          <cell r="W2388" t="str">
            <v/>
          </cell>
          <cell r="X2388" t="str">
            <v/>
          </cell>
          <cell r="Y2388" t="str">
            <v/>
          </cell>
          <cell r="Z2388" t="str">
            <v/>
          </cell>
          <cell r="AA2388" t="str">
            <v/>
          </cell>
          <cell r="AB2388" t="str">
            <v/>
          </cell>
          <cell r="AC2388" t="str">
            <v/>
          </cell>
        </row>
        <row r="2389">
          <cell r="A2389">
            <v>526302</v>
          </cell>
          <cell r="B2389" t="str">
            <v>هيلانه مقلد</v>
          </cell>
          <cell r="C2389" t="str">
            <v>محمد</v>
          </cell>
          <cell r="D2389" t="str">
            <v>سمر</v>
          </cell>
          <cell r="E2389" t="str">
            <v>أنثى</v>
          </cell>
          <cell r="F2389" t="str">
            <v>رامي</v>
          </cell>
          <cell r="G2389">
            <v>31802</v>
          </cell>
          <cell r="H2389" t="str">
            <v>العربية السورية</v>
          </cell>
          <cell r="I2389" t="str">
            <v>الرابعة حديث</v>
          </cell>
          <cell r="J2389" t="str">
            <v>أدبي</v>
          </cell>
          <cell r="L2389" t="str">
            <v>السويداء</v>
          </cell>
          <cell r="Q2389" t="str">
            <v/>
          </cell>
          <cell r="R2389" t="str">
            <v>helana maklad</v>
          </cell>
          <cell r="S2389" t="str">
            <v>mohamad</v>
          </cell>
          <cell r="T2389" t="str">
            <v>samar</v>
          </cell>
          <cell r="U2389" t="str">
            <v>swaida</v>
          </cell>
          <cell r="V2389" t="str">
            <v/>
          </cell>
          <cell r="W2389" t="str">
            <v/>
          </cell>
          <cell r="X2389" t="str">
            <v/>
          </cell>
          <cell r="Y2389" t="str">
            <v/>
          </cell>
          <cell r="Z2389" t="str">
            <v/>
          </cell>
          <cell r="AA2389" t="str">
            <v/>
          </cell>
          <cell r="AB2389" t="str">
            <v/>
          </cell>
          <cell r="AC2389" t="str">
            <v/>
          </cell>
        </row>
        <row r="2390">
          <cell r="A2390">
            <v>526303</v>
          </cell>
          <cell r="B2390" t="str">
            <v>وئام الحجي</v>
          </cell>
          <cell r="C2390" t="str">
            <v>خليل</v>
          </cell>
          <cell r="D2390" t="str">
            <v>زبيده</v>
          </cell>
          <cell r="E2390" t="str">
            <v>أنثى</v>
          </cell>
          <cell r="F2390" t="str">
            <v>دمشق</v>
          </cell>
          <cell r="G2390">
            <v>34601</v>
          </cell>
          <cell r="H2390" t="str">
            <v>العربية السورية</v>
          </cell>
          <cell r="I2390" t="str">
            <v>الثالثة</v>
          </cell>
          <cell r="J2390" t="str">
            <v>أدبي</v>
          </cell>
          <cell r="Q2390" t="str">
            <v/>
          </cell>
          <cell r="R2390" t="str">
            <v>WEAM ALHAJI</v>
          </cell>
          <cell r="S2390" t="str">
            <v>KHALIL</v>
          </cell>
          <cell r="T2390" t="str">
            <v>ZOBAEDA</v>
          </cell>
          <cell r="U2390" t="str">
            <v>DAMASCUS</v>
          </cell>
          <cell r="V2390" t="str">
            <v/>
          </cell>
          <cell r="W2390" t="str">
            <v/>
          </cell>
          <cell r="X2390" t="str">
            <v/>
          </cell>
          <cell r="Y2390" t="str">
            <v/>
          </cell>
          <cell r="Z2390" t="str">
            <v/>
          </cell>
          <cell r="AA2390" t="str">
            <v/>
          </cell>
          <cell r="AB2390" t="str">
            <v/>
          </cell>
          <cell r="AC2390" t="str">
            <v/>
          </cell>
        </row>
        <row r="2391">
          <cell r="A2391">
            <v>526304</v>
          </cell>
          <cell r="B2391" t="str">
            <v>وجدان الحلاق</v>
          </cell>
          <cell r="C2391" t="str">
            <v>نوري</v>
          </cell>
          <cell r="D2391" t="str">
            <v>خيرات</v>
          </cell>
          <cell r="E2391" t="str">
            <v>أنثى</v>
          </cell>
          <cell r="F2391" t="str">
            <v>دمشق</v>
          </cell>
          <cell r="G2391">
            <v>28865</v>
          </cell>
          <cell r="H2391" t="str">
            <v>العربية السورية</v>
          </cell>
          <cell r="I2391" t="str">
            <v>الثالثة</v>
          </cell>
          <cell r="J2391" t="str">
            <v>علمي</v>
          </cell>
          <cell r="Q2391" t="str">
            <v/>
          </cell>
          <cell r="R2391" t="str">
            <v>WEJDAN ALHALAK</v>
          </cell>
          <cell r="S2391" t="str">
            <v>NOURE</v>
          </cell>
          <cell r="T2391" t="str">
            <v>KHERAT</v>
          </cell>
          <cell r="U2391" t="str">
            <v>DAMASCUS</v>
          </cell>
          <cell r="V2391" t="str">
            <v/>
          </cell>
          <cell r="W2391" t="str">
            <v/>
          </cell>
          <cell r="X2391" t="str">
            <v/>
          </cell>
          <cell r="Y2391" t="str">
            <v/>
          </cell>
          <cell r="Z2391" t="str">
            <v/>
          </cell>
          <cell r="AA2391" t="str">
            <v/>
          </cell>
          <cell r="AB2391" t="str">
            <v/>
          </cell>
          <cell r="AC2391" t="str">
            <v/>
          </cell>
        </row>
        <row r="2392">
          <cell r="A2392">
            <v>526306</v>
          </cell>
          <cell r="B2392" t="str">
            <v>وعد الاعور</v>
          </cell>
          <cell r="C2392" t="str">
            <v>عبد المولا</v>
          </cell>
          <cell r="D2392" t="str">
            <v>نبيهه</v>
          </cell>
          <cell r="E2392" t="str">
            <v>أنثى</v>
          </cell>
          <cell r="F2392" t="str">
            <v>عرى</v>
          </cell>
          <cell r="G2392">
            <v>29448</v>
          </cell>
          <cell r="H2392" t="str">
            <v>العربية السورية</v>
          </cell>
          <cell r="I2392" t="str">
            <v>الثالثة</v>
          </cell>
          <cell r="J2392" t="str">
            <v>أدبي</v>
          </cell>
          <cell r="L2392" t="str">
            <v>السويداء</v>
          </cell>
          <cell r="Q2392" t="str">
            <v/>
          </cell>
          <cell r="R2392" t="str">
            <v>WAAD ALAWAR</v>
          </cell>
          <cell r="S2392" t="str">
            <v>ABDALMWLA</v>
          </cell>
          <cell r="T2392" t="str">
            <v>BNYA</v>
          </cell>
          <cell r="U2392" t="str">
            <v>swaida</v>
          </cell>
          <cell r="V2392" t="str">
            <v/>
          </cell>
          <cell r="W2392" t="str">
            <v/>
          </cell>
          <cell r="X2392" t="str">
            <v/>
          </cell>
          <cell r="Y2392" t="str">
            <v/>
          </cell>
          <cell r="Z2392" t="str">
            <v/>
          </cell>
          <cell r="AA2392" t="str">
            <v/>
          </cell>
          <cell r="AB2392" t="str">
            <v/>
          </cell>
          <cell r="AC2392" t="str">
            <v/>
          </cell>
        </row>
        <row r="2393">
          <cell r="A2393">
            <v>526308</v>
          </cell>
          <cell r="B2393" t="str">
            <v>وعد الهادي</v>
          </cell>
          <cell r="C2393" t="str">
            <v>كمال</v>
          </cell>
          <cell r="D2393" t="str">
            <v>سهام</v>
          </cell>
          <cell r="E2393" t="str">
            <v>أنثى</v>
          </cell>
          <cell r="F2393" t="str">
            <v>السويداء</v>
          </cell>
          <cell r="G2393">
            <v>34523</v>
          </cell>
          <cell r="H2393" t="str">
            <v>العربية السورية</v>
          </cell>
          <cell r="I2393" t="str">
            <v>الثالثة</v>
          </cell>
          <cell r="J2393" t="str">
            <v>أدبي</v>
          </cell>
          <cell r="L2393" t="str">
            <v>السويداء</v>
          </cell>
          <cell r="Q2393" t="str">
            <v/>
          </cell>
          <cell r="R2393" t="str">
            <v>waed alhadi</v>
          </cell>
          <cell r="S2393" t="str">
            <v>kamal</v>
          </cell>
          <cell r="T2393" t="str">
            <v>seham</v>
          </cell>
          <cell r="U2393" t="str">
            <v>swaida</v>
          </cell>
          <cell r="V2393" t="str">
            <v/>
          </cell>
          <cell r="W2393" t="str">
            <v/>
          </cell>
          <cell r="X2393" t="str">
            <v/>
          </cell>
          <cell r="Y2393" t="str">
            <v/>
          </cell>
          <cell r="Z2393" t="str">
            <v/>
          </cell>
          <cell r="AA2393" t="str">
            <v/>
          </cell>
          <cell r="AB2393" t="str">
            <v/>
          </cell>
          <cell r="AC2393" t="str">
            <v/>
          </cell>
        </row>
        <row r="2394">
          <cell r="A2394">
            <v>526311</v>
          </cell>
          <cell r="B2394" t="str">
            <v>وفاء شعبان</v>
          </cell>
          <cell r="C2394" t="str">
            <v>احمد</v>
          </cell>
          <cell r="D2394" t="str">
            <v>رقيه</v>
          </cell>
          <cell r="E2394" t="str">
            <v>أنثى</v>
          </cell>
          <cell r="F2394" t="str">
            <v>دوما</v>
          </cell>
          <cell r="G2394">
            <v>31069</v>
          </cell>
          <cell r="H2394" t="str">
            <v>العربية السورية</v>
          </cell>
          <cell r="I2394" t="str">
            <v>الرابعة</v>
          </cell>
          <cell r="J2394" t="str">
            <v>علمي</v>
          </cell>
          <cell r="K2394">
            <v>2002</v>
          </cell>
          <cell r="Q2394" t="str">
            <v/>
          </cell>
          <cell r="R2394" t="str">
            <v>Wafaa Shabaan</v>
          </cell>
          <cell r="S2394" t="str">
            <v>Ahmad</v>
          </cell>
          <cell r="T2394" t="str">
            <v>Rakea</v>
          </cell>
          <cell r="U2394" t="str">
            <v>Damascus</v>
          </cell>
          <cell r="V2394" t="str">
            <v/>
          </cell>
          <cell r="W2394" t="str">
            <v/>
          </cell>
          <cell r="X2394" t="str">
            <v/>
          </cell>
          <cell r="Y2394" t="str">
            <v/>
          </cell>
          <cell r="Z2394" t="str">
            <v/>
          </cell>
          <cell r="AA2394" t="str">
            <v/>
          </cell>
          <cell r="AB2394" t="str">
            <v/>
          </cell>
          <cell r="AC2394" t="str">
            <v/>
          </cell>
        </row>
        <row r="2395">
          <cell r="A2395">
            <v>526312</v>
          </cell>
          <cell r="B2395" t="str">
            <v>وفاء كوكه</v>
          </cell>
          <cell r="C2395" t="str">
            <v>عبد العزيز</v>
          </cell>
          <cell r="D2395" t="str">
            <v>منى</v>
          </cell>
          <cell r="E2395" t="str">
            <v>أنثى</v>
          </cell>
          <cell r="F2395" t="str">
            <v>عربين</v>
          </cell>
          <cell r="G2395">
            <v>33984</v>
          </cell>
          <cell r="H2395" t="str">
            <v>العربية السورية</v>
          </cell>
          <cell r="I2395" t="str">
            <v>الرابعة</v>
          </cell>
          <cell r="J2395" t="str">
            <v>علمي</v>
          </cell>
          <cell r="K2395">
            <v>2011</v>
          </cell>
          <cell r="Q2395" t="str">
            <v/>
          </cell>
          <cell r="R2395" t="str">
            <v>Wafaa Koka</v>
          </cell>
          <cell r="S2395" t="str">
            <v>Abd AlAzez</v>
          </cell>
          <cell r="T2395" t="str">
            <v>Mouna</v>
          </cell>
          <cell r="U2395" t="str">
            <v>Damascus</v>
          </cell>
          <cell r="V2395" t="str">
            <v/>
          </cell>
          <cell r="W2395" t="str">
            <v/>
          </cell>
          <cell r="X2395" t="str">
            <v/>
          </cell>
          <cell r="Y2395" t="str">
            <v/>
          </cell>
          <cell r="Z2395" t="str">
            <v/>
          </cell>
          <cell r="AA2395" t="str">
            <v/>
          </cell>
          <cell r="AB2395" t="str">
            <v/>
          </cell>
          <cell r="AC2395" t="str">
            <v/>
          </cell>
        </row>
        <row r="2396">
          <cell r="A2396">
            <v>526313</v>
          </cell>
          <cell r="B2396" t="str">
            <v>ولاء رشيد</v>
          </cell>
          <cell r="C2396" t="str">
            <v>رشيد</v>
          </cell>
          <cell r="D2396" t="str">
            <v>فاديه</v>
          </cell>
          <cell r="E2396" t="str">
            <v/>
          </cell>
          <cell r="F2396" t="str">
            <v/>
          </cell>
          <cell r="G2396" t="str">
            <v/>
          </cell>
          <cell r="I2396" t="str">
            <v>الثانية</v>
          </cell>
          <cell r="K2396" t="str">
            <v/>
          </cell>
          <cell r="L2396" t="str">
            <v/>
          </cell>
          <cell r="M2396" t="str">
            <v/>
          </cell>
          <cell r="Q2396" t="str">
            <v/>
          </cell>
          <cell r="R2396" t="str">
            <v/>
          </cell>
          <cell r="S2396" t="str">
            <v/>
          </cell>
          <cell r="T2396" t="str">
            <v/>
          </cell>
          <cell r="U2396" t="str">
            <v/>
          </cell>
          <cell r="V2396" t="str">
            <v/>
          </cell>
          <cell r="W2396" t="str">
            <v/>
          </cell>
          <cell r="X2396" t="str">
            <v/>
          </cell>
          <cell r="Y2396" t="str">
            <v/>
          </cell>
          <cell r="Z2396" t="str">
            <v/>
          </cell>
          <cell r="AA2396" t="str">
            <v>م</v>
          </cell>
          <cell r="AB2396" t="str">
            <v>م</v>
          </cell>
          <cell r="AC2396" t="str">
            <v/>
          </cell>
        </row>
        <row r="2397">
          <cell r="A2397">
            <v>526318</v>
          </cell>
          <cell r="B2397" t="str">
            <v>ياسمين غرز الدين</v>
          </cell>
          <cell r="C2397" t="str">
            <v>شاهر</v>
          </cell>
          <cell r="D2397" t="str">
            <v>ساميه</v>
          </cell>
          <cell r="E2397" t="str">
            <v>أنثى</v>
          </cell>
          <cell r="F2397" t="str">
            <v>خربه عواد</v>
          </cell>
          <cell r="G2397">
            <v>31603</v>
          </cell>
          <cell r="H2397" t="str">
            <v>العربية السورية</v>
          </cell>
          <cell r="I2397" t="str">
            <v>الثالثة</v>
          </cell>
          <cell r="J2397" t="str">
            <v>علمي</v>
          </cell>
          <cell r="L2397" t="str">
            <v>السويداء</v>
          </cell>
        </row>
        <row r="2398">
          <cell r="A2398">
            <v>526320</v>
          </cell>
          <cell r="B2398" t="str">
            <v>يالي شوبط</v>
          </cell>
          <cell r="C2398" t="str">
            <v>اديب</v>
          </cell>
          <cell r="D2398" t="str">
            <v>فريال</v>
          </cell>
          <cell r="E2398" t="str">
            <v>أنثى</v>
          </cell>
          <cell r="F2398" t="str">
            <v>دمشق</v>
          </cell>
          <cell r="G2398" t="str">
            <v>8/8/1980</v>
          </cell>
          <cell r="H2398" t="str">
            <v>العربية السورية</v>
          </cell>
          <cell r="I2398" t="str">
            <v>الثانية</v>
          </cell>
          <cell r="J2398" t="str">
            <v>أدبي</v>
          </cell>
          <cell r="K2398" t="str">
            <v>1998</v>
          </cell>
          <cell r="L2398" t="str">
            <v>القنيطرة</v>
          </cell>
          <cell r="Q2398" t="str">
            <v/>
          </cell>
          <cell r="R2398" t="str">
            <v>YALI SHAWBAT</v>
          </cell>
          <cell r="S2398" t="str">
            <v>ADEB</v>
          </cell>
          <cell r="T2398" t="str">
            <v>FERIAL</v>
          </cell>
          <cell r="U2398" t="str">
            <v>DAMASCUS</v>
          </cell>
          <cell r="V2398" t="str">
            <v/>
          </cell>
          <cell r="W2398" t="str">
            <v/>
          </cell>
          <cell r="X2398" t="str">
            <v/>
          </cell>
          <cell r="Y2398" t="str">
            <v/>
          </cell>
          <cell r="Z2398" t="str">
            <v/>
          </cell>
          <cell r="AA2398" t="str">
            <v/>
          </cell>
          <cell r="AB2398" t="str">
            <v/>
          </cell>
          <cell r="AC2398" t="str">
            <v/>
          </cell>
        </row>
        <row r="2399">
          <cell r="A2399">
            <v>526321</v>
          </cell>
          <cell r="B2399" t="str">
            <v>يولى حريز</v>
          </cell>
          <cell r="C2399" t="str">
            <v>مخائيل</v>
          </cell>
          <cell r="D2399" t="str">
            <v>ابتسام</v>
          </cell>
          <cell r="E2399" t="str">
            <v>انثى</v>
          </cell>
          <cell r="F2399" t="str">
            <v>درعا</v>
          </cell>
          <cell r="G2399">
            <v>29297</v>
          </cell>
          <cell r="H2399" t="str">
            <v>العربية السورية</v>
          </cell>
          <cell r="I2399" t="str">
            <v>الرابعة</v>
          </cell>
          <cell r="J2399" t="str">
            <v>علمي</v>
          </cell>
          <cell r="Q2399" t="str">
            <v/>
          </cell>
          <cell r="R2399" t="str">
            <v>YOULA  HRIZ</v>
          </cell>
          <cell r="S2399" t="str">
            <v>MIKAAAIL</v>
          </cell>
          <cell r="T2399" t="str">
            <v>EBTSSAM</v>
          </cell>
          <cell r="U2399" t="str">
            <v>DRAA</v>
          </cell>
          <cell r="V2399" t="str">
            <v/>
          </cell>
          <cell r="W2399" t="str">
            <v/>
          </cell>
          <cell r="X2399" t="str">
            <v/>
          </cell>
          <cell r="Y2399" t="str">
            <v/>
          </cell>
          <cell r="Z2399" t="str">
            <v/>
          </cell>
          <cell r="AA2399" t="str">
            <v/>
          </cell>
          <cell r="AB2399" t="str">
            <v/>
          </cell>
          <cell r="AC2399" t="str">
            <v/>
          </cell>
        </row>
        <row r="2400">
          <cell r="A2400">
            <v>526322</v>
          </cell>
          <cell r="B2400" t="str">
            <v>مها نصر الدين</v>
          </cell>
          <cell r="C2400" t="str">
            <v>اكرم</v>
          </cell>
          <cell r="D2400" t="str">
            <v>سميحه</v>
          </cell>
          <cell r="E2400" t="str">
            <v>أنثى</v>
          </cell>
          <cell r="F2400" t="str">
            <v>دمشق</v>
          </cell>
          <cell r="G2400">
            <v>32885</v>
          </cell>
          <cell r="H2400" t="str">
            <v>العربية السورية</v>
          </cell>
          <cell r="I2400" t="str">
            <v>الثانية</v>
          </cell>
          <cell r="J2400" t="str">
            <v>أدبي</v>
          </cell>
          <cell r="K2400" t="str">
            <v/>
          </cell>
          <cell r="Q2400" t="str">
            <v/>
          </cell>
          <cell r="R2400" t="str">
            <v>MAHA nasralden</v>
          </cell>
          <cell r="S2400" t="str">
            <v>Akram</v>
          </cell>
          <cell r="T2400" t="str">
            <v>Samiha</v>
          </cell>
          <cell r="U2400" t="str">
            <v>Damascus</v>
          </cell>
          <cell r="V2400" t="str">
            <v/>
          </cell>
          <cell r="W2400" t="str">
            <v/>
          </cell>
          <cell r="X2400" t="str">
            <v/>
          </cell>
          <cell r="Y2400" t="str">
            <v/>
          </cell>
          <cell r="Z2400" t="str">
            <v/>
          </cell>
          <cell r="AA2400" t="str">
            <v/>
          </cell>
          <cell r="AB2400" t="str">
            <v/>
          </cell>
          <cell r="AC2400" t="str">
            <v/>
          </cell>
        </row>
        <row r="2401">
          <cell r="A2401">
            <v>526323</v>
          </cell>
          <cell r="B2401" t="str">
            <v>اسراء عيسات</v>
          </cell>
          <cell r="C2401" t="str">
            <v>بسام</v>
          </cell>
          <cell r="D2401" t="str">
            <v>فايزة</v>
          </cell>
          <cell r="E2401" t="str">
            <v>أنثى</v>
          </cell>
          <cell r="F2401" t="str">
            <v>معضميه</v>
          </cell>
          <cell r="G2401">
            <v>34729</v>
          </cell>
          <cell r="H2401" t="str">
            <v>الفلسطينية السورية</v>
          </cell>
          <cell r="I2401" t="str">
            <v>الثالثة</v>
          </cell>
          <cell r="J2401" t="str">
            <v>علمي</v>
          </cell>
          <cell r="K2401">
            <v>2012</v>
          </cell>
          <cell r="L2401" t="str">
            <v>ريف دمشق</v>
          </cell>
          <cell r="Q2401" t="str">
            <v/>
          </cell>
          <cell r="R2401" t="str">
            <v>ESRAA AYSAT</v>
          </cell>
          <cell r="S2401" t="str">
            <v>BASAM</v>
          </cell>
          <cell r="T2401" t="str">
            <v>FAYZA</v>
          </cell>
          <cell r="U2401" t="str">
            <v>DAMASCUS</v>
          </cell>
          <cell r="V2401" t="str">
            <v/>
          </cell>
          <cell r="W2401" t="str">
            <v/>
          </cell>
          <cell r="X2401" t="str">
            <v/>
          </cell>
          <cell r="Y2401" t="str">
            <v/>
          </cell>
          <cell r="Z2401" t="str">
            <v/>
          </cell>
          <cell r="AA2401" t="str">
            <v/>
          </cell>
          <cell r="AB2401" t="str">
            <v/>
          </cell>
          <cell r="AC2401" t="str">
            <v/>
          </cell>
        </row>
        <row r="2402">
          <cell r="A2402">
            <v>526324</v>
          </cell>
          <cell r="B2402" t="str">
            <v>الاء جبلي</v>
          </cell>
          <cell r="C2402" t="str">
            <v>زكريا</v>
          </cell>
          <cell r="D2402" t="str">
            <v>سماهر</v>
          </cell>
          <cell r="E2402" t="str">
            <v>أنثى</v>
          </cell>
          <cell r="F2402" t="str">
            <v>اللاذقية</v>
          </cell>
          <cell r="G2402">
            <v>36164</v>
          </cell>
          <cell r="H2402" t="str">
            <v>العربية السورية</v>
          </cell>
          <cell r="I2402" t="str">
            <v>الرابعة حديث</v>
          </cell>
          <cell r="J2402" t="str">
            <v>أدبي</v>
          </cell>
          <cell r="K2402" t="str">
            <v/>
          </cell>
          <cell r="Q2402" t="str">
            <v/>
          </cell>
          <cell r="R2402" t="str">
            <v>ALAA JABLE</v>
          </cell>
          <cell r="S2402" t="str">
            <v>ZAKRIA</v>
          </cell>
          <cell r="T2402" t="str">
            <v>SAMAHER</v>
          </cell>
          <cell r="U2402" t="str">
            <v>LATAKIA</v>
          </cell>
          <cell r="V2402" t="str">
            <v/>
          </cell>
          <cell r="W2402" t="str">
            <v/>
          </cell>
          <cell r="X2402" t="str">
            <v/>
          </cell>
          <cell r="Y2402" t="str">
            <v/>
          </cell>
          <cell r="Z2402" t="str">
            <v/>
          </cell>
          <cell r="AA2402" t="str">
            <v/>
          </cell>
          <cell r="AB2402" t="str">
            <v/>
          </cell>
          <cell r="AC2402" t="str">
            <v/>
          </cell>
        </row>
        <row r="2403">
          <cell r="A2403">
            <v>526326</v>
          </cell>
          <cell r="B2403" t="str">
            <v>بتول محمد</v>
          </cell>
          <cell r="C2403" t="str">
            <v>حسن</v>
          </cell>
          <cell r="D2403" t="str">
            <v>فايزة</v>
          </cell>
          <cell r="E2403" t="str">
            <v>أنثى</v>
          </cell>
          <cell r="F2403" t="str">
            <v>سماقيات</v>
          </cell>
          <cell r="G2403">
            <v>35797</v>
          </cell>
          <cell r="H2403" t="str">
            <v>العربية السورية</v>
          </cell>
          <cell r="I2403" t="str">
            <v>الرابعة حديث</v>
          </cell>
          <cell r="J2403" t="str">
            <v>علمي</v>
          </cell>
          <cell r="Q2403" t="str">
            <v/>
          </cell>
          <cell r="R2403" t="str">
            <v>BATOOL MOHAMMAD</v>
          </cell>
          <cell r="S2403" t="str">
            <v>HASAN</v>
          </cell>
          <cell r="T2403" t="str">
            <v>FAYZA</v>
          </cell>
          <cell r="U2403" t="str">
            <v>SAMAKYAT</v>
          </cell>
          <cell r="V2403" t="str">
            <v/>
          </cell>
          <cell r="W2403" t="str">
            <v/>
          </cell>
          <cell r="X2403" t="str">
            <v/>
          </cell>
          <cell r="Y2403" t="str">
            <v/>
          </cell>
          <cell r="Z2403" t="str">
            <v/>
          </cell>
          <cell r="AA2403" t="str">
            <v/>
          </cell>
          <cell r="AB2403" t="str">
            <v/>
          </cell>
          <cell r="AC2403" t="str">
            <v/>
          </cell>
        </row>
        <row r="2404">
          <cell r="A2404">
            <v>526327</v>
          </cell>
          <cell r="B2404" t="str">
            <v>بنان بكر</v>
          </cell>
          <cell r="C2404" t="str">
            <v xml:space="preserve">علي </v>
          </cell>
          <cell r="D2404" t="str">
            <v>منيرة</v>
          </cell>
          <cell r="E2404" t="str">
            <v>أنثى</v>
          </cell>
          <cell r="F2404" t="str">
            <v>يبرود</v>
          </cell>
          <cell r="G2404">
            <v>34538</v>
          </cell>
          <cell r="H2404" t="str">
            <v>العربية السورية</v>
          </cell>
          <cell r="I2404" t="str">
            <v>الرابعة</v>
          </cell>
          <cell r="J2404" t="str">
            <v>أدبي</v>
          </cell>
          <cell r="K2404">
            <v>2012</v>
          </cell>
          <cell r="Q2404" t="str">
            <v/>
          </cell>
          <cell r="R2404" t="str">
            <v>Banan Baker</v>
          </cell>
          <cell r="S2404" t="str">
            <v>Ali</v>
          </cell>
          <cell r="T2404" t="str">
            <v>Monera</v>
          </cell>
          <cell r="U2404" t="str">
            <v>Yabroud</v>
          </cell>
          <cell r="V2404" t="str">
            <v/>
          </cell>
          <cell r="W2404" t="str">
            <v/>
          </cell>
          <cell r="X2404" t="str">
            <v/>
          </cell>
          <cell r="Y2404" t="str">
            <v/>
          </cell>
          <cell r="Z2404" t="str">
            <v/>
          </cell>
          <cell r="AA2404" t="str">
            <v/>
          </cell>
          <cell r="AB2404" t="str">
            <v/>
          </cell>
          <cell r="AC2404" t="str">
            <v/>
          </cell>
        </row>
        <row r="2405">
          <cell r="A2405">
            <v>526328</v>
          </cell>
          <cell r="B2405" t="str">
            <v>تسنيم ابو خير</v>
          </cell>
          <cell r="C2405" t="str">
            <v>احمد</v>
          </cell>
          <cell r="D2405" t="str">
            <v>ميسون</v>
          </cell>
          <cell r="E2405" t="str">
            <v>أنثى</v>
          </cell>
          <cell r="F2405" t="str">
            <v>دمشق</v>
          </cell>
          <cell r="G2405">
            <v>34851</v>
          </cell>
          <cell r="H2405" t="str">
            <v>العربية السورية</v>
          </cell>
          <cell r="I2405" t="str">
            <v>الثالثة</v>
          </cell>
          <cell r="J2405" t="str">
            <v>شرعية</v>
          </cell>
          <cell r="Q2405" t="str">
            <v/>
          </cell>
          <cell r="R2405" t="str">
            <v xml:space="preserve">tasnim abo alkhair </v>
          </cell>
          <cell r="S2405" t="str">
            <v xml:space="preserve">ahmad </v>
          </cell>
          <cell r="T2405" t="str">
            <v xml:space="preserve">mayson </v>
          </cell>
          <cell r="U2405" t="str">
            <v xml:space="preserve">damascus </v>
          </cell>
          <cell r="V2405" t="str">
            <v/>
          </cell>
          <cell r="W2405" t="str">
            <v/>
          </cell>
          <cell r="X2405" t="str">
            <v/>
          </cell>
          <cell r="Y2405" t="str">
            <v/>
          </cell>
          <cell r="Z2405" t="str">
            <v/>
          </cell>
          <cell r="AA2405" t="str">
            <v/>
          </cell>
          <cell r="AB2405" t="str">
            <v/>
          </cell>
          <cell r="AC2405" t="str">
            <v/>
          </cell>
        </row>
        <row r="2406">
          <cell r="A2406">
            <v>526329</v>
          </cell>
          <cell r="B2406" t="str">
            <v>خالد عليوي</v>
          </cell>
          <cell r="C2406" t="str">
            <v>خليفة</v>
          </cell>
          <cell r="D2406" t="str">
            <v>نجاح</v>
          </cell>
          <cell r="E2406" t="str">
            <v>أنثى</v>
          </cell>
          <cell r="F2406" t="str">
            <v>الشعفة</v>
          </cell>
          <cell r="G2406" t="str">
            <v>5/29/1986</v>
          </cell>
          <cell r="H2406" t="str">
            <v>العربية السورية</v>
          </cell>
          <cell r="I2406" t="str">
            <v>الثانية</v>
          </cell>
          <cell r="J2406" t="str">
            <v>أدبي</v>
          </cell>
          <cell r="K2406" t="str">
            <v>2011</v>
          </cell>
          <cell r="L2406" t="str">
            <v>دير الزور</v>
          </cell>
          <cell r="Q2406" t="str">
            <v/>
          </cell>
          <cell r="R2406" t="str">
            <v>khaled alewi</v>
          </cell>
          <cell r="S2406" t="str">
            <v>khalifa</v>
          </cell>
          <cell r="T2406" t="str">
            <v>najah</v>
          </cell>
          <cell r="U2406" t="str">
            <v>alshaafa</v>
          </cell>
          <cell r="V2406" t="str">
            <v/>
          </cell>
          <cell r="W2406" t="str">
            <v/>
          </cell>
          <cell r="X2406" t="str">
            <v/>
          </cell>
          <cell r="Y2406" t="str">
            <v/>
          </cell>
          <cell r="Z2406" t="str">
            <v/>
          </cell>
          <cell r="AA2406" t="str">
            <v/>
          </cell>
          <cell r="AB2406" t="str">
            <v/>
          </cell>
          <cell r="AC2406" t="str">
            <v/>
          </cell>
        </row>
        <row r="2407">
          <cell r="A2407">
            <v>526330</v>
          </cell>
          <cell r="B2407" t="str">
            <v>رؤى عبد السلام</v>
          </cell>
          <cell r="C2407" t="str">
            <v xml:space="preserve">محمود </v>
          </cell>
          <cell r="D2407" t="str">
            <v>منال</v>
          </cell>
          <cell r="E2407" t="str">
            <v>أنثى</v>
          </cell>
          <cell r="F2407" t="str">
            <v>دمشق</v>
          </cell>
          <cell r="G2407">
            <v>35497</v>
          </cell>
          <cell r="H2407" t="str">
            <v>العربية السورية</v>
          </cell>
          <cell r="I2407" t="str">
            <v>الثالثة</v>
          </cell>
          <cell r="J2407" t="str">
            <v>أدبي</v>
          </cell>
          <cell r="L2407" t="str">
            <v>القنيطرة</v>
          </cell>
          <cell r="Q2407" t="str">
            <v/>
          </cell>
          <cell r="R2407" t="str">
            <v>ROUA ABDALSALAM</v>
          </cell>
          <cell r="S2407" t="str">
            <v>MAHMUD</v>
          </cell>
          <cell r="T2407" t="str">
            <v>MANAL</v>
          </cell>
          <cell r="U2407" t="str">
            <v>DAMASCUS</v>
          </cell>
          <cell r="V2407" t="str">
            <v/>
          </cell>
          <cell r="W2407" t="str">
            <v/>
          </cell>
          <cell r="X2407" t="str">
            <v/>
          </cell>
          <cell r="Y2407" t="str">
            <v/>
          </cell>
          <cell r="Z2407" t="str">
            <v/>
          </cell>
          <cell r="AA2407" t="str">
            <v/>
          </cell>
          <cell r="AB2407" t="str">
            <v/>
          </cell>
          <cell r="AC2407" t="str">
            <v/>
          </cell>
        </row>
        <row r="2408">
          <cell r="A2408">
            <v>526332</v>
          </cell>
          <cell r="B2408" t="str">
            <v>رندة اللوجي</v>
          </cell>
          <cell r="C2408" t="str">
            <v>بدر</v>
          </cell>
          <cell r="D2408" t="str">
            <v>زبيده</v>
          </cell>
          <cell r="E2408" t="str">
            <v>أنثى</v>
          </cell>
          <cell r="F2408" t="str">
            <v>دمشق</v>
          </cell>
          <cell r="G2408">
            <v>31109</v>
          </cell>
          <cell r="H2408" t="str">
            <v>العربية السورية</v>
          </cell>
          <cell r="I2408" t="str">
            <v>الرابعة</v>
          </cell>
          <cell r="J2408" t="str">
            <v>أدبي</v>
          </cell>
          <cell r="Q2408" t="str">
            <v/>
          </cell>
          <cell r="R2408" t="str">
            <v>RANDA ALLOJE</v>
          </cell>
          <cell r="S2408" t="str">
            <v>BADER</v>
          </cell>
          <cell r="T2408" t="str">
            <v>ZUBIEDA</v>
          </cell>
          <cell r="U2408" t="str">
            <v>DAMASCUS</v>
          </cell>
          <cell r="V2408" t="str">
            <v/>
          </cell>
          <cell r="W2408" t="str">
            <v/>
          </cell>
          <cell r="X2408" t="str">
            <v/>
          </cell>
          <cell r="Y2408" t="str">
            <v/>
          </cell>
          <cell r="Z2408" t="str">
            <v/>
          </cell>
          <cell r="AA2408" t="str">
            <v/>
          </cell>
          <cell r="AB2408" t="str">
            <v/>
          </cell>
          <cell r="AC2408" t="str">
            <v/>
          </cell>
        </row>
        <row r="2409">
          <cell r="A2409">
            <v>526333</v>
          </cell>
          <cell r="B2409" t="str">
            <v>رنين القليح</v>
          </cell>
          <cell r="C2409" t="str">
            <v>عبد الحليم</v>
          </cell>
          <cell r="D2409" t="str">
            <v>امنه</v>
          </cell>
          <cell r="E2409" t="str">
            <v>أنثى</v>
          </cell>
          <cell r="F2409" t="str">
            <v>قارة</v>
          </cell>
          <cell r="G2409">
            <v>35811</v>
          </cell>
          <cell r="H2409" t="str">
            <v>العربية السورية</v>
          </cell>
          <cell r="I2409" t="str">
            <v>الرابعة</v>
          </cell>
          <cell r="J2409" t="str">
            <v>علمي</v>
          </cell>
          <cell r="K2409">
            <v>2016</v>
          </cell>
          <cell r="Q2409" t="str">
            <v/>
          </cell>
          <cell r="R2409" t="str">
            <v>ranen alkaleh</v>
          </cell>
          <cell r="S2409" t="str">
            <v>abdalhalim</v>
          </cell>
          <cell r="T2409" t="str">
            <v>amena</v>
          </cell>
          <cell r="U2409" t="str">
            <v>karah</v>
          </cell>
          <cell r="V2409" t="str">
            <v/>
          </cell>
          <cell r="W2409" t="str">
            <v/>
          </cell>
          <cell r="X2409" t="str">
            <v/>
          </cell>
          <cell r="Y2409" t="str">
            <v/>
          </cell>
          <cell r="Z2409" t="str">
            <v/>
          </cell>
          <cell r="AA2409" t="str">
            <v/>
          </cell>
          <cell r="AB2409" t="str">
            <v/>
          </cell>
          <cell r="AC2409" t="str">
            <v/>
          </cell>
        </row>
        <row r="2410">
          <cell r="A2410">
            <v>526335</v>
          </cell>
          <cell r="B2410" t="str">
            <v>فاتن اتمت</v>
          </cell>
          <cell r="C2410" t="str">
            <v>سامي</v>
          </cell>
          <cell r="D2410" t="str">
            <v>ليميه</v>
          </cell>
          <cell r="E2410" t="str">
            <v>أنثى</v>
          </cell>
          <cell r="F2410" t="str">
            <v>حرفا</v>
          </cell>
          <cell r="G2410">
            <v>28656</v>
          </cell>
          <cell r="H2410" t="str">
            <v>العربية السورية</v>
          </cell>
          <cell r="I2410" t="str">
            <v>الثانية</v>
          </cell>
          <cell r="J2410" t="str">
            <v>أدبي</v>
          </cell>
          <cell r="K2410" t="str">
            <v/>
          </cell>
          <cell r="Q2410" t="str">
            <v/>
          </cell>
          <cell r="R2410" t="str">
            <v>Faten Atmat</v>
          </cell>
          <cell r="S2410" t="str">
            <v>Sami</v>
          </cell>
          <cell r="T2410" t="str">
            <v>Lemea</v>
          </cell>
          <cell r="U2410" t="str">
            <v>Harfa</v>
          </cell>
          <cell r="V2410" t="str">
            <v/>
          </cell>
          <cell r="W2410" t="str">
            <v/>
          </cell>
          <cell r="X2410" t="str">
            <v/>
          </cell>
          <cell r="Y2410" t="str">
            <v/>
          </cell>
          <cell r="Z2410" t="str">
            <v/>
          </cell>
          <cell r="AA2410" t="str">
            <v/>
          </cell>
          <cell r="AB2410" t="str">
            <v/>
          </cell>
          <cell r="AC2410" t="str">
            <v/>
          </cell>
        </row>
        <row r="2411">
          <cell r="A2411">
            <v>526338</v>
          </cell>
          <cell r="B2411" t="str">
            <v>ميسون برازي</v>
          </cell>
          <cell r="C2411" t="str">
            <v>محمد عدنان</v>
          </cell>
          <cell r="D2411" t="str">
            <v>رباح</v>
          </cell>
          <cell r="E2411" t="str">
            <v>أنثى</v>
          </cell>
          <cell r="F2411" t="str">
            <v>دمشق</v>
          </cell>
          <cell r="G2411">
            <v>27408</v>
          </cell>
          <cell r="H2411" t="str">
            <v>العربية السورية</v>
          </cell>
          <cell r="I2411" t="str">
            <v>الرابعة</v>
          </cell>
          <cell r="J2411" t="str">
            <v>أدبي</v>
          </cell>
          <cell r="Q2411" t="str">
            <v/>
          </cell>
          <cell r="R2411" t="str">
            <v>mayson  braze</v>
          </cell>
          <cell r="S2411" t="str">
            <v>mhd adnan</v>
          </cell>
          <cell r="T2411" t="str">
            <v>rabah</v>
          </cell>
          <cell r="U2411" t="str">
            <v xml:space="preserve">damascus </v>
          </cell>
          <cell r="V2411" t="str">
            <v/>
          </cell>
          <cell r="W2411" t="str">
            <v/>
          </cell>
          <cell r="X2411" t="str">
            <v/>
          </cell>
          <cell r="Y2411" t="str">
            <v/>
          </cell>
          <cell r="Z2411" t="str">
            <v/>
          </cell>
          <cell r="AA2411" t="str">
            <v/>
          </cell>
          <cell r="AB2411" t="str">
            <v/>
          </cell>
          <cell r="AC2411" t="str">
            <v/>
          </cell>
        </row>
        <row r="2412">
          <cell r="A2412">
            <v>526340</v>
          </cell>
          <cell r="B2412" t="str">
            <v>هلا الطائي</v>
          </cell>
          <cell r="C2412" t="str">
            <v>عمار</v>
          </cell>
          <cell r="D2412" t="str">
            <v>ملكه</v>
          </cell>
          <cell r="E2412" t="str">
            <v>أنثى</v>
          </cell>
          <cell r="F2412" t="str">
            <v>القامشلي</v>
          </cell>
          <cell r="G2412">
            <v>35065</v>
          </cell>
          <cell r="H2412" t="str">
            <v>العربية السورية</v>
          </cell>
          <cell r="I2412" t="str">
            <v>الثانية</v>
          </cell>
          <cell r="J2412" t="str">
            <v>أدبي</v>
          </cell>
          <cell r="L2412" t="str">
            <v>الحسكة</v>
          </cell>
          <cell r="Q2412" t="str">
            <v/>
          </cell>
          <cell r="R2412" t="str">
            <v>hala altaee</v>
          </cell>
          <cell r="S2412" t="str">
            <v>ammar</v>
          </cell>
          <cell r="T2412" t="str">
            <v>malika</v>
          </cell>
          <cell r="U2412" t="str">
            <v>alqameshli</v>
          </cell>
          <cell r="V2412" t="str">
            <v/>
          </cell>
          <cell r="W2412" t="str">
            <v/>
          </cell>
          <cell r="X2412" t="str">
            <v/>
          </cell>
          <cell r="Y2412" t="str">
            <v/>
          </cell>
          <cell r="Z2412" t="str">
            <v/>
          </cell>
          <cell r="AA2412" t="str">
            <v/>
          </cell>
          <cell r="AB2412" t="str">
            <v>م</v>
          </cell>
          <cell r="AC2412" t="str">
            <v/>
          </cell>
        </row>
        <row r="2413">
          <cell r="A2413">
            <v>526345</v>
          </cell>
          <cell r="B2413" t="str">
            <v>عبير عبدالله</v>
          </cell>
          <cell r="C2413" t="str">
            <v>عبد الرحمن</v>
          </cell>
          <cell r="D2413" t="str">
            <v>عائشه</v>
          </cell>
          <cell r="E2413" t="str">
            <v>أنثى</v>
          </cell>
          <cell r="F2413" t="str">
            <v>درعا</v>
          </cell>
          <cell r="G2413">
            <v>27696</v>
          </cell>
          <cell r="H2413" t="str">
            <v>العربية السورية</v>
          </cell>
          <cell r="I2413" t="str">
            <v>الرابعة</v>
          </cell>
          <cell r="J2413" t="str">
            <v>علمي</v>
          </cell>
          <cell r="K2413" t="str">
            <v/>
          </cell>
          <cell r="Q2413" t="str">
            <v/>
          </cell>
          <cell r="R2413" t="str">
            <v>Abeer Abdullah</v>
          </cell>
          <cell r="S2413" t="str">
            <v>Abd Al Rahman</v>
          </cell>
          <cell r="T2413" t="str">
            <v>Aisha</v>
          </cell>
          <cell r="U2413" t="str">
            <v>Daraa</v>
          </cell>
          <cell r="V2413" t="str">
            <v/>
          </cell>
          <cell r="W2413" t="str">
            <v/>
          </cell>
          <cell r="X2413" t="str">
            <v/>
          </cell>
          <cell r="Y2413" t="str">
            <v/>
          </cell>
          <cell r="Z2413" t="str">
            <v/>
          </cell>
          <cell r="AA2413" t="str">
            <v/>
          </cell>
          <cell r="AB2413" t="str">
            <v/>
          </cell>
          <cell r="AC2413" t="str">
            <v/>
          </cell>
        </row>
        <row r="2414">
          <cell r="A2414">
            <v>526346</v>
          </cell>
          <cell r="B2414" t="str">
            <v xml:space="preserve">ملك الخولي </v>
          </cell>
          <cell r="C2414" t="str">
            <v>عبد الستار</v>
          </cell>
          <cell r="D2414" t="str">
            <v>سمر</v>
          </cell>
          <cell r="E2414" t="str">
            <v>أنثى</v>
          </cell>
          <cell r="F2414" t="str">
            <v>دمشق</v>
          </cell>
          <cell r="G2414">
            <v>35079</v>
          </cell>
          <cell r="H2414" t="str">
            <v>العربية السورية</v>
          </cell>
          <cell r="I2414" t="str">
            <v>الثالثة</v>
          </cell>
          <cell r="J2414" t="str">
            <v>شرعية</v>
          </cell>
          <cell r="Q2414" t="str">
            <v/>
          </cell>
          <cell r="R2414" t="str">
            <v>MALAK ALKHOLY</v>
          </cell>
          <cell r="S2414" t="str">
            <v>ABD ALSATAR</v>
          </cell>
          <cell r="T2414" t="str">
            <v>SAMAR</v>
          </cell>
          <cell r="U2414" t="str">
            <v>DAMASCUS</v>
          </cell>
          <cell r="V2414" t="str">
            <v/>
          </cell>
          <cell r="W2414" t="str">
            <v/>
          </cell>
          <cell r="X2414" t="str">
            <v/>
          </cell>
          <cell r="Y2414" t="str">
            <v/>
          </cell>
          <cell r="Z2414" t="str">
            <v/>
          </cell>
          <cell r="AA2414" t="str">
            <v/>
          </cell>
          <cell r="AB2414" t="str">
            <v/>
          </cell>
          <cell r="AC2414" t="str">
            <v/>
          </cell>
        </row>
        <row r="2415">
          <cell r="A2415">
            <v>526350</v>
          </cell>
          <cell r="B2415" t="str">
            <v>احسان حجلي</v>
          </cell>
          <cell r="C2415" t="str">
            <v>قاسم</v>
          </cell>
          <cell r="D2415" t="str">
            <v>زهيه</v>
          </cell>
          <cell r="E2415" t="str">
            <v/>
          </cell>
          <cell r="F2415" t="str">
            <v/>
          </cell>
          <cell r="G2415" t="str">
            <v/>
          </cell>
          <cell r="I2415" t="str">
            <v>الاولى</v>
          </cell>
          <cell r="K2415" t="str">
            <v/>
          </cell>
          <cell r="L2415" t="str">
            <v/>
          </cell>
          <cell r="M2415" t="str">
            <v/>
          </cell>
          <cell r="Q2415" t="str">
            <v/>
          </cell>
          <cell r="R2415" t="str">
            <v/>
          </cell>
          <cell r="S2415" t="str">
            <v/>
          </cell>
          <cell r="T2415" t="str">
            <v/>
          </cell>
          <cell r="U2415" t="str">
            <v/>
          </cell>
          <cell r="V2415" t="str">
            <v/>
          </cell>
          <cell r="W2415" t="str">
            <v/>
          </cell>
          <cell r="X2415" t="str">
            <v/>
          </cell>
          <cell r="Y2415" t="str">
            <v/>
          </cell>
          <cell r="Z2415" t="str">
            <v/>
          </cell>
          <cell r="AA2415" t="str">
            <v/>
          </cell>
          <cell r="AB2415" t="str">
            <v>م</v>
          </cell>
          <cell r="AC2415" t="str">
            <v/>
          </cell>
        </row>
        <row r="2416">
          <cell r="A2416">
            <v>526351</v>
          </cell>
          <cell r="B2416" t="str">
            <v>احلام احمد</v>
          </cell>
          <cell r="C2416" t="str">
            <v>فتحي</v>
          </cell>
          <cell r="D2416" t="str">
            <v>سميره</v>
          </cell>
          <cell r="E2416" t="str">
            <v/>
          </cell>
          <cell r="F2416" t="str">
            <v/>
          </cell>
          <cell r="G2416" t="str">
            <v/>
          </cell>
          <cell r="I2416" t="str">
            <v>الاولى</v>
          </cell>
          <cell r="K2416" t="str">
            <v/>
          </cell>
          <cell r="L2416" t="str">
            <v/>
          </cell>
          <cell r="M2416" t="str">
            <v/>
          </cell>
          <cell r="Q2416" t="str">
            <v/>
          </cell>
          <cell r="R2416" t="str">
            <v/>
          </cell>
          <cell r="S2416" t="str">
            <v/>
          </cell>
          <cell r="T2416" t="str">
            <v/>
          </cell>
          <cell r="U2416" t="str">
            <v/>
          </cell>
          <cell r="V2416" t="str">
            <v/>
          </cell>
          <cell r="W2416" t="str">
            <v/>
          </cell>
          <cell r="X2416" t="str">
            <v/>
          </cell>
          <cell r="Y2416" t="str">
            <v/>
          </cell>
          <cell r="Z2416" t="str">
            <v/>
          </cell>
          <cell r="AA2416" t="str">
            <v/>
          </cell>
          <cell r="AB2416" t="str">
            <v>م</v>
          </cell>
          <cell r="AC2416" t="str">
            <v/>
          </cell>
        </row>
        <row r="2417">
          <cell r="A2417">
            <v>526352</v>
          </cell>
          <cell r="B2417" t="str">
            <v>اريج ربيع</v>
          </cell>
          <cell r="C2417" t="str">
            <v>محمدصفوح</v>
          </cell>
          <cell r="D2417" t="str">
            <v>عائشه</v>
          </cell>
          <cell r="E2417" t="str">
            <v>أنثى</v>
          </cell>
          <cell r="F2417" t="str">
            <v>جيرود</v>
          </cell>
          <cell r="G2417">
            <v>34704</v>
          </cell>
          <cell r="H2417" t="str">
            <v>العربية السورية</v>
          </cell>
          <cell r="I2417" t="str">
            <v>الثالثة</v>
          </cell>
          <cell r="J2417" t="str">
            <v>علمي</v>
          </cell>
          <cell r="K2417" t="str">
            <v/>
          </cell>
          <cell r="Q2417" t="str">
            <v/>
          </cell>
          <cell r="R2417" t="str">
            <v>Areg Rabee</v>
          </cell>
          <cell r="S2417" t="str">
            <v>Momad Safoh</v>
          </cell>
          <cell r="T2417" t="str">
            <v>Ayesha</v>
          </cell>
          <cell r="U2417" t="str">
            <v>Damascus</v>
          </cell>
          <cell r="V2417" t="str">
            <v/>
          </cell>
          <cell r="W2417" t="str">
            <v/>
          </cell>
          <cell r="X2417" t="str">
            <v/>
          </cell>
          <cell r="Y2417" t="str">
            <v/>
          </cell>
          <cell r="Z2417" t="str">
            <v/>
          </cell>
          <cell r="AA2417" t="str">
            <v/>
          </cell>
          <cell r="AB2417" t="str">
            <v/>
          </cell>
          <cell r="AC2417" t="str">
            <v/>
          </cell>
        </row>
        <row r="2418">
          <cell r="A2418">
            <v>526353</v>
          </cell>
          <cell r="B2418" t="str">
            <v>اسراء الحسين</v>
          </cell>
          <cell r="C2418" t="str">
            <v>احمد</v>
          </cell>
          <cell r="D2418" t="str">
            <v>فريال</v>
          </cell>
          <cell r="E2418" t="str">
            <v>أنثى</v>
          </cell>
          <cell r="F2418" t="str">
            <v>مساكن السيدة زينب</v>
          </cell>
          <cell r="G2418">
            <v>34700</v>
          </cell>
          <cell r="H2418" t="str">
            <v>العربية السورية</v>
          </cell>
          <cell r="I2418" t="str">
            <v>الاولى</v>
          </cell>
          <cell r="J2418" t="str">
            <v>أدبي</v>
          </cell>
          <cell r="K2418" t="str">
            <v/>
          </cell>
          <cell r="Q2418" t="str">
            <v/>
          </cell>
          <cell r="R2418" t="str">
            <v>ESRAA ALHUSEIN</v>
          </cell>
          <cell r="S2418" t="str">
            <v>AHMAD</v>
          </cell>
          <cell r="T2418" t="str">
            <v>FREAL</v>
          </cell>
          <cell r="U2418" t="str">
            <v>DAMASCUS</v>
          </cell>
          <cell r="V2418" t="str">
            <v/>
          </cell>
          <cell r="W2418" t="str">
            <v/>
          </cell>
          <cell r="X2418" t="str">
            <v/>
          </cell>
          <cell r="Y2418" t="str">
            <v/>
          </cell>
          <cell r="Z2418" t="str">
            <v/>
          </cell>
          <cell r="AA2418" t="str">
            <v/>
          </cell>
          <cell r="AB2418" t="str">
            <v/>
          </cell>
          <cell r="AC2418" t="str">
            <v/>
          </cell>
        </row>
        <row r="2419">
          <cell r="A2419">
            <v>526354</v>
          </cell>
          <cell r="B2419" t="str">
            <v>اسما طربيه</v>
          </cell>
          <cell r="C2419" t="str">
            <v>كامل</v>
          </cell>
          <cell r="D2419" t="str">
            <v>صالحه</v>
          </cell>
          <cell r="E2419" t="str">
            <v>أنثى</v>
          </cell>
          <cell r="F2419" t="str">
            <v>السويداء</v>
          </cell>
          <cell r="G2419">
            <v>31697</v>
          </cell>
          <cell r="H2419" t="str">
            <v>العربية السورية</v>
          </cell>
          <cell r="I2419" t="str">
            <v>الثانية</v>
          </cell>
          <cell r="J2419" t="str">
            <v>فنون نسوية</v>
          </cell>
          <cell r="L2419" t="str">
            <v>السويداء</v>
          </cell>
          <cell r="Q2419" t="str">
            <v/>
          </cell>
          <cell r="R2419" t="str">
            <v>asma tarabeh</v>
          </cell>
          <cell r="S2419" t="str">
            <v>kamel</v>
          </cell>
          <cell r="T2419" t="str">
            <v>salha</v>
          </cell>
          <cell r="U2419" t="str">
            <v>swaida</v>
          </cell>
          <cell r="V2419" t="str">
            <v/>
          </cell>
          <cell r="W2419" t="str">
            <v/>
          </cell>
          <cell r="X2419" t="str">
            <v/>
          </cell>
          <cell r="Y2419" t="str">
            <v/>
          </cell>
          <cell r="Z2419" t="str">
            <v/>
          </cell>
          <cell r="AA2419" t="str">
            <v/>
          </cell>
          <cell r="AB2419" t="str">
            <v/>
          </cell>
          <cell r="AC2419" t="str">
            <v/>
          </cell>
        </row>
        <row r="2420">
          <cell r="A2420">
            <v>526355</v>
          </cell>
          <cell r="B2420" t="str">
            <v>اسماء الكيلاني</v>
          </cell>
          <cell r="C2420" t="str">
            <v>يوسف</v>
          </cell>
          <cell r="D2420" t="str">
            <v>عليا</v>
          </cell>
          <cell r="E2420" t="str">
            <v>أنثى</v>
          </cell>
          <cell r="F2420" t="str">
            <v>ضمير</v>
          </cell>
          <cell r="G2420">
            <v>30227</v>
          </cell>
          <cell r="H2420" t="str">
            <v>العربية السورية</v>
          </cell>
          <cell r="I2420" t="str">
            <v>الثالثة</v>
          </cell>
          <cell r="J2420" t="str">
            <v>علمي</v>
          </cell>
          <cell r="K2420">
            <v>2000</v>
          </cell>
          <cell r="Q2420" t="str">
            <v/>
          </cell>
          <cell r="R2420" t="str">
            <v>Asmaa AlKelae</v>
          </cell>
          <cell r="S2420" t="str">
            <v>Yoseef</v>
          </cell>
          <cell r="T2420" t="str">
            <v>Alea</v>
          </cell>
          <cell r="U2420" t="str">
            <v>Damer</v>
          </cell>
          <cell r="V2420" t="str">
            <v/>
          </cell>
          <cell r="W2420" t="str">
            <v/>
          </cell>
          <cell r="X2420" t="str">
            <v/>
          </cell>
          <cell r="Y2420" t="str">
            <v/>
          </cell>
          <cell r="Z2420" t="str">
            <v/>
          </cell>
          <cell r="AA2420" t="str">
            <v/>
          </cell>
          <cell r="AB2420" t="str">
            <v/>
          </cell>
          <cell r="AC2420" t="str">
            <v/>
          </cell>
        </row>
        <row r="2421">
          <cell r="A2421">
            <v>526356</v>
          </cell>
          <cell r="B2421" t="str">
            <v>اسماء المصري</v>
          </cell>
          <cell r="C2421" t="str">
            <v>احمد</v>
          </cell>
          <cell r="D2421" t="str">
            <v>صفاء</v>
          </cell>
          <cell r="E2421" t="str">
            <v>أنثى</v>
          </cell>
          <cell r="F2421" t="str">
            <v>كسوه</v>
          </cell>
          <cell r="G2421">
            <v>35070</v>
          </cell>
          <cell r="H2421" t="str">
            <v>العربية السورية</v>
          </cell>
          <cell r="I2421" t="str">
            <v>الثانية</v>
          </cell>
          <cell r="J2421" t="str">
            <v>أدبي</v>
          </cell>
          <cell r="K2421">
            <v>2013</v>
          </cell>
          <cell r="Q2421" t="str">
            <v/>
          </cell>
          <cell r="R2421" t="str">
            <v>ASMAA ALMASRE</v>
          </cell>
          <cell r="S2421" t="str">
            <v>AHMAD</v>
          </cell>
          <cell r="T2421" t="str">
            <v>SAFAA</v>
          </cell>
          <cell r="U2421" t="str">
            <v>DAMASCUS</v>
          </cell>
          <cell r="V2421" t="str">
            <v/>
          </cell>
          <cell r="W2421" t="str">
            <v/>
          </cell>
          <cell r="X2421" t="str">
            <v/>
          </cell>
          <cell r="Y2421" t="str">
            <v/>
          </cell>
          <cell r="Z2421" t="str">
            <v/>
          </cell>
          <cell r="AA2421" t="str">
            <v/>
          </cell>
          <cell r="AB2421" t="str">
            <v/>
          </cell>
          <cell r="AC2421" t="str">
            <v/>
          </cell>
        </row>
        <row r="2422">
          <cell r="A2422">
            <v>526357</v>
          </cell>
          <cell r="B2422" t="str">
            <v>اسيا العسود</v>
          </cell>
          <cell r="C2422" t="str">
            <v>محمود</v>
          </cell>
          <cell r="D2422" t="str">
            <v>سلطانه</v>
          </cell>
          <cell r="E2422" t="str">
            <v>أنثى</v>
          </cell>
          <cell r="F2422" t="str">
            <v>نبع الصخر</v>
          </cell>
          <cell r="G2422" t="str">
            <v>3/1/1988</v>
          </cell>
          <cell r="H2422" t="str">
            <v>العربية السورية</v>
          </cell>
          <cell r="I2422" t="str">
            <v>الاولى</v>
          </cell>
          <cell r="J2422" t="str">
            <v>أدبي</v>
          </cell>
          <cell r="K2422">
            <v>2012</v>
          </cell>
          <cell r="L2422" t="str">
            <v>القنيطرة</v>
          </cell>
          <cell r="Q2422" t="str">
            <v/>
          </cell>
          <cell r="R2422" t="str">
            <v>ASIA ALASOD</v>
          </cell>
          <cell r="S2422" t="str">
            <v>MAHMOUD</v>
          </cell>
          <cell r="T2422" t="str">
            <v>SULTANA</v>
          </cell>
          <cell r="U2422" t="str">
            <v>DAMASCUS</v>
          </cell>
          <cell r="V2422" t="str">
            <v/>
          </cell>
          <cell r="W2422" t="str">
            <v/>
          </cell>
          <cell r="X2422" t="str">
            <v/>
          </cell>
          <cell r="Y2422" t="str">
            <v/>
          </cell>
          <cell r="Z2422" t="str">
            <v/>
          </cell>
          <cell r="AA2422" t="str">
            <v/>
          </cell>
          <cell r="AB2422" t="str">
            <v/>
          </cell>
          <cell r="AC2422" t="str">
            <v/>
          </cell>
        </row>
        <row r="2423">
          <cell r="A2423">
            <v>526358</v>
          </cell>
          <cell r="B2423" t="str">
            <v>اعتماد المنادي الخليل</v>
          </cell>
          <cell r="C2423" t="str">
            <v>ادهام</v>
          </cell>
          <cell r="D2423" t="str">
            <v>عائشه</v>
          </cell>
          <cell r="E2423" t="str">
            <v>أنثى</v>
          </cell>
          <cell r="F2423" t="str">
            <v>الطيانه</v>
          </cell>
          <cell r="G2423" t="str">
            <v>2/20/1990</v>
          </cell>
          <cell r="H2423" t="str">
            <v>العربية السورية</v>
          </cell>
          <cell r="I2423" t="str">
            <v>الاولى</v>
          </cell>
          <cell r="J2423" t="str">
            <v>أدبي</v>
          </cell>
          <cell r="K2423" t="str">
            <v>2008</v>
          </cell>
          <cell r="L2423" t="str">
            <v>دير الزور</v>
          </cell>
          <cell r="Q2423" t="str">
            <v/>
          </cell>
          <cell r="R2423" t="str">
            <v>ITEMAD ALMNADE ALKHALIL</v>
          </cell>
          <cell r="S2423" t="str">
            <v>IDHAM</v>
          </cell>
          <cell r="T2423" t="str">
            <v>AISHA</v>
          </cell>
          <cell r="U2423" t="str">
            <v>DAMASCUS</v>
          </cell>
          <cell r="V2423" t="str">
            <v/>
          </cell>
          <cell r="W2423" t="str">
            <v/>
          </cell>
          <cell r="X2423" t="str">
            <v/>
          </cell>
          <cell r="Y2423" t="str">
            <v/>
          </cell>
          <cell r="Z2423" t="str">
            <v/>
          </cell>
          <cell r="AA2423" t="str">
            <v/>
          </cell>
          <cell r="AB2423" t="str">
            <v/>
          </cell>
          <cell r="AC2423" t="str">
            <v/>
          </cell>
        </row>
        <row r="2424">
          <cell r="A2424">
            <v>526359</v>
          </cell>
          <cell r="B2424" t="str">
            <v>اكرام المقداد</v>
          </cell>
          <cell r="C2424" t="str">
            <v>عبدالله</v>
          </cell>
          <cell r="D2424" t="str">
            <v>امنه</v>
          </cell>
          <cell r="E2424" t="str">
            <v/>
          </cell>
          <cell r="F2424" t="str">
            <v/>
          </cell>
          <cell r="G2424" t="str">
            <v/>
          </cell>
          <cell r="I2424" t="str">
            <v>الاولى</v>
          </cell>
          <cell r="K2424" t="str">
            <v/>
          </cell>
          <cell r="L2424" t="str">
            <v/>
          </cell>
          <cell r="M2424" t="str">
            <v/>
          </cell>
          <cell r="Q2424" t="str">
            <v/>
          </cell>
          <cell r="R2424" t="str">
            <v/>
          </cell>
          <cell r="S2424" t="str">
            <v/>
          </cell>
          <cell r="T2424" t="str">
            <v/>
          </cell>
          <cell r="U2424" t="str">
            <v/>
          </cell>
          <cell r="V2424" t="str">
            <v/>
          </cell>
          <cell r="W2424" t="str">
            <v/>
          </cell>
          <cell r="X2424" t="str">
            <v/>
          </cell>
          <cell r="Y2424" t="str">
            <v/>
          </cell>
          <cell r="Z2424" t="str">
            <v/>
          </cell>
          <cell r="AA2424" t="str">
            <v/>
          </cell>
          <cell r="AB2424" t="str">
            <v>م</v>
          </cell>
          <cell r="AC2424" t="str">
            <v/>
          </cell>
        </row>
        <row r="2425">
          <cell r="A2425">
            <v>526360</v>
          </cell>
          <cell r="B2425" t="str">
            <v>الاء سعد</v>
          </cell>
          <cell r="C2425" t="str">
            <v>سعيد</v>
          </cell>
          <cell r="D2425" t="str">
            <v>امتثال</v>
          </cell>
          <cell r="E2425" t="str">
            <v/>
          </cell>
          <cell r="F2425" t="str">
            <v/>
          </cell>
          <cell r="G2425" t="str">
            <v/>
          </cell>
          <cell r="I2425" t="str">
            <v>الاولى</v>
          </cell>
          <cell r="K2425" t="str">
            <v/>
          </cell>
          <cell r="L2425" t="str">
            <v/>
          </cell>
          <cell r="M2425" t="str">
            <v/>
          </cell>
          <cell r="Q2425" t="str">
            <v/>
          </cell>
          <cell r="R2425" t="str">
            <v/>
          </cell>
          <cell r="S2425" t="str">
            <v/>
          </cell>
          <cell r="T2425" t="str">
            <v/>
          </cell>
          <cell r="U2425" t="str">
            <v/>
          </cell>
          <cell r="V2425" t="str">
            <v/>
          </cell>
          <cell r="W2425" t="str">
            <v/>
          </cell>
          <cell r="X2425" t="str">
            <v/>
          </cell>
          <cell r="Y2425" t="str">
            <v/>
          </cell>
          <cell r="Z2425" t="str">
            <v/>
          </cell>
          <cell r="AA2425" t="str">
            <v/>
          </cell>
          <cell r="AB2425" t="str">
            <v>م</v>
          </cell>
          <cell r="AC2425" t="str">
            <v/>
          </cell>
        </row>
        <row r="2426">
          <cell r="A2426">
            <v>526361</v>
          </cell>
          <cell r="B2426" t="str">
            <v>الفت صلوح</v>
          </cell>
          <cell r="C2426" t="str">
            <v>احمد</v>
          </cell>
          <cell r="D2426" t="str">
            <v>غفران</v>
          </cell>
          <cell r="E2426" t="str">
            <v>أنثى</v>
          </cell>
          <cell r="F2426" t="str">
            <v>الرقمه</v>
          </cell>
          <cell r="G2426">
            <v>33402</v>
          </cell>
          <cell r="H2426" t="str">
            <v>العربية السورية</v>
          </cell>
          <cell r="I2426" t="str">
            <v>الثالثة</v>
          </cell>
          <cell r="J2426" t="str">
            <v>أدبي</v>
          </cell>
          <cell r="K2426">
            <v>2009</v>
          </cell>
          <cell r="Q2426" t="str">
            <v/>
          </cell>
          <cell r="R2426" t="str">
            <v>ELFAT SALOUH</v>
          </cell>
          <cell r="S2426" t="str">
            <v>AHAMD</v>
          </cell>
          <cell r="T2426" t="str">
            <v>GHOFRAN</v>
          </cell>
          <cell r="U2426" t="str">
            <v>DAMASCUS</v>
          </cell>
          <cell r="V2426" t="str">
            <v/>
          </cell>
          <cell r="W2426" t="str">
            <v/>
          </cell>
          <cell r="X2426" t="str">
            <v/>
          </cell>
          <cell r="Y2426" t="str">
            <v/>
          </cell>
          <cell r="Z2426" t="str">
            <v/>
          </cell>
          <cell r="AA2426" t="str">
            <v/>
          </cell>
          <cell r="AB2426" t="str">
            <v/>
          </cell>
          <cell r="AC2426" t="str">
            <v/>
          </cell>
        </row>
        <row r="2427">
          <cell r="A2427">
            <v>526362</v>
          </cell>
          <cell r="B2427" t="str">
            <v>الهام زين</v>
          </cell>
          <cell r="C2427" t="str">
            <v>اسماعيل</v>
          </cell>
          <cell r="D2427" t="str">
            <v>غيثاء</v>
          </cell>
          <cell r="E2427" t="str">
            <v>أنثى</v>
          </cell>
          <cell r="F2427" t="str">
            <v>حموره</v>
          </cell>
          <cell r="G2427">
            <v>30914</v>
          </cell>
          <cell r="H2427" t="str">
            <v>العربية السورية</v>
          </cell>
          <cell r="I2427" t="str">
            <v>الثالثة</v>
          </cell>
          <cell r="J2427" t="str">
            <v>علمي</v>
          </cell>
          <cell r="K2427" t="str">
            <v/>
          </cell>
          <cell r="Q2427" t="str">
            <v/>
          </cell>
          <cell r="R2427" t="str">
            <v>ELHAM ZIEN</v>
          </cell>
          <cell r="S2427" t="str">
            <v>ISMAEL</v>
          </cell>
          <cell r="T2427" t="str">
            <v>GAITHAA</v>
          </cell>
          <cell r="U2427" t="str">
            <v>DAMASCUS</v>
          </cell>
          <cell r="V2427" t="str">
            <v/>
          </cell>
          <cell r="W2427" t="str">
            <v/>
          </cell>
          <cell r="X2427" t="str">
            <v/>
          </cell>
          <cell r="Y2427" t="str">
            <v/>
          </cell>
          <cell r="Z2427" t="str">
            <v/>
          </cell>
          <cell r="AA2427" t="str">
            <v/>
          </cell>
          <cell r="AB2427" t="str">
            <v/>
          </cell>
          <cell r="AC2427" t="str">
            <v/>
          </cell>
        </row>
        <row r="2428">
          <cell r="A2428">
            <v>526363</v>
          </cell>
          <cell r="B2428" t="str">
            <v>امال قويدر</v>
          </cell>
          <cell r="C2428" t="str">
            <v>ابراهيم</v>
          </cell>
          <cell r="D2428" t="str">
            <v>سهام</v>
          </cell>
          <cell r="E2428" t="str">
            <v>أنثى</v>
          </cell>
          <cell r="F2428" t="str">
            <v>محجه</v>
          </cell>
          <cell r="G2428">
            <v>31427</v>
          </cell>
          <cell r="H2428" t="str">
            <v>العربية السورية</v>
          </cell>
          <cell r="I2428" t="str">
            <v>الثالثة حديث</v>
          </cell>
          <cell r="J2428" t="str">
            <v>علمي</v>
          </cell>
          <cell r="K2428" t="str">
            <v/>
          </cell>
          <cell r="Q2428" t="str">
            <v/>
          </cell>
          <cell r="R2428" t="str">
            <v>AMAL ALKUEDIER</v>
          </cell>
          <cell r="S2428" t="str">
            <v>IBRAHIEM</v>
          </cell>
          <cell r="T2428" t="str">
            <v>SEHAM</v>
          </cell>
          <cell r="U2428" t="str">
            <v>DAMASCUS</v>
          </cell>
          <cell r="V2428" t="str">
            <v/>
          </cell>
          <cell r="W2428" t="str">
            <v/>
          </cell>
          <cell r="X2428" t="str">
            <v/>
          </cell>
          <cell r="Y2428" t="str">
            <v/>
          </cell>
          <cell r="Z2428" t="str">
            <v/>
          </cell>
          <cell r="AA2428" t="str">
            <v/>
          </cell>
          <cell r="AB2428" t="str">
            <v/>
          </cell>
          <cell r="AC2428" t="str">
            <v/>
          </cell>
        </row>
        <row r="2429">
          <cell r="A2429">
            <v>526364</v>
          </cell>
          <cell r="B2429" t="str">
            <v>امامه الخطيب</v>
          </cell>
          <cell r="C2429" t="str">
            <v>عبدو</v>
          </cell>
          <cell r="D2429" t="str">
            <v>بغداد</v>
          </cell>
          <cell r="E2429" t="str">
            <v>أنثى</v>
          </cell>
          <cell r="F2429" t="str">
            <v>نهر البارد</v>
          </cell>
          <cell r="G2429" t="str">
            <v>1/1/1993</v>
          </cell>
          <cell r="H2429" t="str">
            <v>العربية السورية</v>
          </cell>
          <cell r="I2429" t="str">
            <v>الاولى</v>
          </cell>
          <cell r="J2429" t="str">
            <v>أدبي</v>
          </cell>
          <cell r="K2429" t="str">
            <v>2011</v>
          </cell>
          <cell r="L2429" t="str">
            <v>حماة</v>
          </cell>
          <cell r="Q2429" t="str">
            <v/>
          </cell>
          <cell r="R2429" t="str">
            <v>OMAMA ALKHATEB</v>
          </cell>
          <cell r="S2429" t="str">
            <v>ABDO</v>
          </cell>
          <cell r="T2429" t="str">
            <v>BAGHDAD</v>
          </cell>
          <cell r="U2429" t="str">
            <v>DAMASCUS</v>
          </cell>
          <cell r="V2429" t="str">
            <v/>
          </cell>
          <cell r="W2429" t="str">
            <v/>
          </cell>
          <cell r="X2429" t="str">
            <v/>
          </cell>
          <cell r="Y2429" t="str">
            <v/>
          </cell>
          <cell r="Z2429" t="str">
            <v/>
          </cell>
          <cell r="AA2429" t="str">
            <v/>
          </cell>
          <cell r="AB2429" t="str">
            <v/>
          </cell>
          <cell r="AC2429" t="str">
            <v/>
          </cell>
        </row>
        <row r="2430">
          <cell r="A2430">
            <v>526365</v>
          </cell>
          <cell r="B2430" t="str">
            <v>اماني خطار</v>
          </cell>
          <cell r="C2430" t="str">
            <v>رياض</v>
          </cell>
          <cell r="D2430" t="str">
            <v>نجاه</v>
          </cell>
          <cell r="E2430" t="str">
            <v>أنثى</v>
          </cell>
          <cell r="F2430" t="str">
            <v>الزرقاء</v>
          </cell>
          <cell r="G2430" t="str">
            <v>11/19/1989</v>
          </cell>
          <cell r="H2430" t="str">
            <v>العربية السورية</v>
          </cell>
          <cell r="I2430" t="str">
            <v>الثانية</v>
          </cell>
          <cell r="J2430" t="str">
            <v>فنون نسوية</v>
          </cell>
          <cell r="K2430" t="str">
            <v>2004</v>
          </cell>
          <cell r="L2430" t="str">
            <v>غير سورية</v>
          </cell>
          <cell r="Q2430" t="str">
            <v/>
          </cell>
          <cell r="R2430" t="str">
            <v>AMANY  KHATAR</v>
          </cell>
          <cell r="S2430" t="str">
            <v>RYAD</v>
          </cell>
          <cell r="T2430" t="str">
            <v>NAJAH</v>
          </cell>
          <cell r="U2430" t="str">
            <v>OMAN-ALZARJAA</v>
          </cell>
          <cell r="V2430" t="str">
            <v/>
          </cell>
          <cell r="W2430" t="str">
            <v/>
          </cell>
          <cell r="X2430" t="str">
            <v/>
          </cell>
          <cell r="Y2430" t="str">
            <v/>
          </cell>
          <cell r="Z2430" t="str">
            <v/>
          </cell>
          <cell r="AA2430" t="str">
            <v/>
          </cell>
          <cell r="AB2430" t="str">
            <v/>
          </cell>
          <cell r="AC2430" t="str">
            <v/>
          </cell>
        </row>
        <row r="2431">
          <cell r="A2431">
            <v>526366</v>
          </cell>
          <cell r="B2431" t="str">
            <v>امل الفقير</v>
          </cell>
          <cell r="C2431" t="str">
            <v>محمد</v>
          </cell>
          <cell r="D2431" t="str">
            <v>مؤمنات</v>
          </cell>
          <cell r="E2431" t="str">
            <v>أنثى</v>
          </cell>
          <cell r="F2431" t="str">
            <v>كسوه</v>
          </cell>
          <cell r="G2431">
            <v>28189</v>
          </cell>
          <cell r="H2431" t="str">
            <v>العربية السورية</v>
          </cell>
          <cell r="I2431" t="str">
            <v>الثانية</v>
          </cell>
          <cell r="J2431" t="str">
            <v>أدبي</v>
          </cell>
          <cell r="K2431">
            <v>1995</v>
          </cell>
        </row>
        <row r="2432">
          <cell r="A2432">
            <v>526367</v>
          </cell>
          <cell r="B2432" t="str">
            <v>امل حلوم</v>
          </cell>
          <cell r="C2432" t="str">
            <v>نزيه</v>
          </cell>
          <cell r="D2432" t="str">
            <v>امينه</v>
          </cell>
          <cell r="E2432" t="str">
            <v>انثى</v>
          </cell>
          <cell r="F2432" t="str">
            <v>النبك</v>
          </cell>
          <cell r="G2432">
            <v>30956</v>
          </cell>
          <cell r="H2432" t="str">
            <v>العربية السورية</v>
          </cell>
          <cell r="I2432" t="str">
            <v>الثانية</v>
          </cell>
          <cell r="J2432" t="str">
            <v>ادبي</v>
          </cell>
          <cell r="K2432">
            <v>2020</v>
          </cell>
          <cell r="Q2432" t="str">
            <v/>
          </cell>
          <cell r="R2432" t="str">
            <v>AMAL HALOUM</v>
          </cell>
          <cell r="S2432" t="str">
            <v>HAZIEH</v>
          </cell>
          <cell r="T2432" t="str">
            <v>AMINA</v>
          </cell>
          <cell r="U2432" t="str">
            <v>DAMAS SUBUR</v>
          </cell>
          <cell r="V2432" t="str">
            <v/>
          </cell>
          <cell r="W2432" t="str">
            <v/>
          </cell>
          <cell r="X2432" t="str">
            <v/>
          </cell>
          <cell r="Y2432" t="str">
            <v/>
          </cell>
          <cell r="Z2432" t="str">
            <v/>
          </cell>
          <cell r="AA2432" t="str">
            <v/>
          </cell>
          <cell r="AB2432" t="str">
            <v/>
          </cell>
          <cell r="AC2432" t="str">
            <v/>
          </cell>
        </row>
        <row r="2433">
          <cell r="A2433">
            <v>526368</v>
          </cell>
          <cell r="B2433" t="str">
            <v>امنه بارود</v>
          </cell>
          <cell r="C2433" t="str">
            <v>محمد</v>
          </cell>
          <cell r="D2433" t="str">
            <v>امون</v>
          </cell>
          <cell r="E2433" t="str">
            <v/>
          </cell>
          <cell r="F2433" t="str">
            <v/>
          </cell>
          <cell r="G2433" t="str">
            <v/>
          </cell>
          <cell r="I2433" t="str">
            <v>الاولى</v>
          </cell>
          <cell r="K2433" t="str">
            <v/>
          </cell>
          <cell r="L2433" t="str">
            <v/>
          </cell>
          <cell r="M2433" t="str">
            <v/>
          </cell>
          <cell r="Q2433" t="str">
            <v/>
          </cell>
          <cell r="R2433" t="str">
            <v/>
          </cell>
          <cell r="S2433" t="str">
            <v/>
          </cell>
          <cell r="T2433" t="str">
            <v/>
          </cell>
          <cell r="U2433" t="str">
            <v/>
          </cell>
          <cell r="V2433" t="str">
            <v/>
          </cell>
          <cell r="W2433" t="str">
            <v/>
          </cell>
          <cell r="X2433" t="str">
            <v/>
          </cell>
          <cell r="Y2433" t="str">
            <v/>
          </cell>
          <cell r="Z2433" t="str">
            <v/>
          </cell>
          <cell r="AA2433" t="str">
            <v/>
          </cell>
          <cell r="AB2433" t="str">
            <v>م</v>
          </cell>
          <cell r="AC2433" t="str">
            <v/>
          </cell>
        </row>
        <row r="2434">
          <cell r="A2434">
            <v>526369</v>
          </cell>
          <cell r="B2434" t="str">
            <v>اميرة الوقة</v>
          </cell>
          <cell r="C2434" t="str">
            <v>سامر</v>
          </cell>
          <cell r="D2434" t="str">
            <v>اماني</v>
          </cell>
          <cell r="E2434" t="str">
            <v/>
          </cell>
          <cell r="F2434" t="str">
            <v/>
          </cell>
          <cell r="G2434" t="str">
            <v/>
          </cell>
          <cell r="I2434" t="str">
            <v>الاولى</v>
          </cell>
          <cell r="K2434" t="str">
            <v/>
          </cell>
          <cell r="L2434" t="str">
            <v/>
          </cell>
          <cell r="M2434" t="str">
            <v/>
          </cell>
          <cell r="Q2434" t="str">
            <v/>
          </cell>
          <cell r="R2434" t="str">
            <v/>
          </cell>
          <cell r="S2434" t="str">
            <v/>
          </cell>
          <cell r="T2434" t="str">
            <v/>
          </cell>
          <cell r="U2434" t="str">
            <v/>
          </cell>
          <cell r="V2434" t="str">
            <v/>
          </cell>
          <cell r="W2434" t="str">
            <v/>
          </cell>
          <cell r="X2434" t="str">
            <v/>
          </cell>
          <cell r="Y2434" t="str">
            <v/>
          </cell>
          <cell r="Z2434" t="str">
            <v/>
          </cell>
          <cell r="AA2434" t="str">
            <v/>
          </cell>
          <cell r="AB2434" t="str">
            <v>م</v>
          </cell>
          <cell r="AC2434" t="str">
            <v/>
          </cell>
        </row>
        <row r="2435">
          <cell r="A2435">
            <v>526370</v>
          </cell>
          <cell r="B2435" t="str">
            <v>اميره العلان</v>
          </cell>
          <cell r="C2435" t="str">
            <v>محمود</v>
          </cell>
          <cell r="D2435" t="str">
            <v>هاجر</v>
          </cell>
          <cell r="E2435" t="str">
            <v/>
          </cell>
          <cell r="F2435" t="str">
            <v/>
          </cell>
          <cell r="G2435" t="str">
            <v/>
          </cell>
          <cell r="I2435" t="str">
            <v>الاولى</v>
          </cell>
          <cell r="K2435" t="str">
            <v/>
          </cell>
          <cell r="L2435" t="str">
            <v/>
          </cell>
          <cell r="M2435" t="str">
            <v/>
          </cell>
          <cell r="Q2435" t="str">
            <v/>
          </cell>
          <cell r="R2435" t="str">
            <v/>
          </cell>
          <cell r="S2435" t="str">
            <v/>
          </cell>
          <cell r="T2435" t="str">
            <v/>
          </cell>
          <cell r="U2435" t="str">
            <v/>
          </cell>
          <cell r="V2435" t="str">
            <v/>
          </cell>
          <cell r="W2435" t="str">
            <v/>
          </cell>
          <cell r="X2435" t="str">
            <v/>
          </cell>
          <cell r="Y2435" t="str">
            <v/>
          </cell>
          <cell r="Z2435" t="str">
            <v/>
          </cell>
          <cell r="AA2435" t="str">
            <v/>
          </cell>
          <cell r="AB2435" t="str">
            <v>م</v>
          </cell>
          <cell r="AC2435" t="str">
            <v/>
          </cell>
        </row>
        <row r="2436">
          <cell r="A2436">
            <v>526371</v>
          </cell>
          <cell r="B2436" t="str">
            <v>امين سلام</v>
          </cell>
          <cell r="C2436" t="str">
            <v>خليل</v>
          </cell>
          <cell r="D2436" t="str">
            <v>فرحة</v>
          </cell>
          <cell r="E2436" t="str">
            <v>ذكر</v>
          </cell>
          <cell r="F2436" t="str">
            <v>يرموك</v>
          </cell>
          <cell r="G2436">
            <v>25733</v>
          </cell>
          <cell r="H2436" t="str">
            <v>الفلسطينية السورية</v>
          </cell>
          <cell r="I2436" t="str">
            <v>الثالثة</v>
          </cell>
          <cell r="J2436" t="str">
            <v>علمي</v>
          </cell>
          <cell r="K2436">
            <v>1988</v>
          </cell>
          <cell r="L2436" t="str">
            <v>دمشق</v>
          </cell>
          <cell r="Q2436" t="str">
            <v/>
          </cell>
          <cell r="R2436" t="str">
            <v>AMIN SALLAM</v>
          </cell>
          <cell r="S2436" t="str">
            <v>KHALIL</v>
          </cell>
          <cell r="T2436" t="str">
            <v>FARHA</v>
          </cell>
          <cell r="U2436" t="str">
            <v>DAMASCUS</v>
          </cell>
          <cell r="V2436" t="str">
            <v/>
          </cell>
          <cell r="W2436" t="str">
            <v/>
          </cell>
          <cell r="X2436" t="str">
            <v/>
          </cell>
          <cell r="Y2436" t="str">
            <v/>
          </cell>
          <cell r="Z2436" t="str">
            <v/>
          </cell>
          <cell r="AA2436" t="str">
            <v/>
          </cell>
          <cell r="AB2436" t="str">
            <v/>
          </cell>
          <cell r="AC2436" t="str">
            <v/>
          </cell>
        </row>
        <row r="2437">
          <cell r="A2437">
            <v>526372</v>
          </cell>
          <cell r="B2437" t="str">
            <v>امينه اسماعيل</v>
          </cell>
          <cell r="C2437" t="str">
            <v>رفيق</v>
          </cell>
          <cell r="D2437" t="str">
            <v>ابتسام</v>
          </cell>
          <cell r="E2437" t="str">
            <v>أنثى</v>
          </cell>
          <cell r="F2437" t="str">
            <v>امريكا</v>
          </cell>
          <cell r="G2437">
            <v>35526</v>
          </cell>
          <cell r="H2437" t="str">
            <v>العربية السورية</v>
          </cell>
          <cell r="I2437" t="str">
            <v>الثانية</v>
          </cell>
          <cell r="J2437" t="str">
            <v>أدبي</v>
          </cell>
          <cell r="L2437" t="str">
            <v>القنيطرة</v>
          </cell>
          <cell r="Q2437" t="str">
            <v/>
          </cell>
          <cell r="R2437" t="str">
            <v>AMINAH ISMAIL</v>
          </cell>
          <cell r="S2437" t="str">
            <v>RAFEQ</v>
          </cell>
          <cell r="T2437" t="str">
            <v>IBTESAM</v>
          </cell>
          <cell r="U2437" t="str">
            <v>AMERICA</v>
          </cell>
          <cell r="V2437" t="str">
            <v/>
          </cell>
          <cell r="W2437" t="str">
            <v/>
          </cell>
          <cell r="X2437" t="str">
            <v/>
          </cell>
          <cell r="Y2437" t="str">
            <v/>
          </cell>
          <cell r="Z2437" t="str">
            <v/>
          </cell>
          <cell r="AA2437" t="str">
            <v/>
          </cell>
          <cell r="AB2437" t="str">
            <v/>
          </cell>
          <cell r="AC2437" t="str">
            <v/>
          </cell>
        </row>
        <row r="2438">
          <cell r="A2438">
            <v>526373</v>
          </cell>
          <cell r="B2438" t="str">
            <v>انسام القباني</v>
          </cell>
          <cell r="C2438" t="str">
            <v>احمد</v>
          </cell>
          <cell r="D2438" t="str">
            <v>هيفاء</v>
          </cell>
          <cell r="E2438" t="str">
            <v>أنثى</v>
          </cell>
          <cell r="F2438" t="str">
            <v>دمشق</v>
          </cell>
          <cell r="G2438">
            <v>34724</v>
          </cell>
          <cell r="H2438" t="str">
            <v>العربية السورية</v>
          </cell>
          <cell r="I2438" t="str">
            <v>الثالثة</v>
          </cell>
          <cell r="J2438" t="str">
            <v>علمي</v>
          </cell>
          <cell r="Q2438" t="str">
            <v/>
          </cell>
          <cell r="R2438" t="str">
            <v>ANSAM ALKABANE</v>
          </cell>
          <cell r="S2438" t="str">
            <v>AHMAD</v>
          </cell>
          <cell r="T2438" t="str">
            <v>HAYEFA</v>
          </cell>
          <cell r="U2438" t="str">
            <v>DAMASCUS</v>
          </cell>
          <cell r="V2438" t="str">
            <v/>
          </cell>
          <cell r="W2438" t="str">
            <v/>
          </cell>
          <cell r="X2438" t="str">
            <v/>
          </cell>
          <cell r="Y2438" t="str">
            <v/>
          </cell>
          <cell r="Z2438" t="str">
            <v/>
          </cell>
          <cell r="AA2438" t="str">
            <v/>
          </cell>
          <cell r="AB2438" t="str">
            <v/>
          </cell>
          <cell r="AC2438" t="str">
            <v/>
          </cell>
        </row>
        <row r="2439">
          <cell r="A2439">
            <v>526374</v>
          </cell>
          <cell r="B2439" t="str">
            <v>انوار المقداد</v>
          </cell>
          <cell r="C2439" t="str">
            <v>نايف</v>
          </cell>
          <cell r="D2439" t="str">
            <v>عائشة</v>
          </cell>
          <cell r="E2439" t="str">
            <v/>
          </cell>
          <cell r="F2439" t="str">
            <v/>
          </cell>
          <cell r="G2439" t="str">
            <v/>
          </cell>
          <cell r="I2439" t="str">
            <v>الاولى</v>
          </cell>
          <cell r="K2439" t="str">
            <v/>
          </cell>
          <cell r="L2439" t="str">
            <v/>
          </cell>
          <cell r="M2439" t="str">
            <v/>
          </cell>
          <cell r="Q2439" t="str">
            <v/>
          </cell>
          <cell r="R2439" t="str">
            <v/>
          </cell>
          <cell r="S2439" t="str">
            <v/>
          </cell>
          <cell r="T2439" t="str">
            <v/>
          </cell>
          <cell r="U2439" t="str">
            <v/>
          </cell>
          <cell r="V2439" t="str">
            <v/>
          </cell>
          <cell r="W2439" t="str">
            <v/>
          </cell>
          <cell r="X2439" t="str">
            <v/>
          </cell>
          <cell r="Y2439" t="str">
            <v/>
          </cell>
          <cell r="Z2439" t="str">
            <v/>
          </cell>
          <cell r="AA2439" t="str">
            <v/>
          </cell>
          <cell r="AB2439" t="str">
            <v>م</v>
          </cell>
          <cell r="AC2439" t="str">
            <v/>
          </cell>
        </row>
        <row r="2440">
          <cell r="A2440">
            <v>526375</v>
          </cell>
          <cell r="B2440" t="str">
            <v>ايفلين ابراهيم</v>
          </cell>
          <cell r="C2440" t="str">
            <v>جمال</v>
          </cell>
          <cell r="D2440" t="str">
            <v>كوكب</v>
          </cell>
          <cell r="E2440" t="str">
            <v>أنثى</v>
          </cell>
          <cell r="F2440" t="str">
            <v>حمص</v>
          </cell>
          <cell r="G2440">
            <v>31472</v>
          </cell>
          <cell r="H2440" t="str">
            <v>العربية السورية</v>
          </cell>
          <cell r="I2440" t="str">
            <v>الثالثة</v>
          </cell>
          <cell r="J2440" t="str">
            <v>علمي</v>
          </cell>
          <cell r="K2440" t="str">
            <v/>
          </cell>
          <cell r="Q2440" t="str">
            <v/>
          </cell>
          <cell r="R2440" t="str">
            <v>EVLEN IBRAHIEM</v>
          </cell>
          <cell r="S2440" t="str">
            <v>JAMAL</v>
          </cell>
          <cell r="T2440" t="str">
            <v>KAWKAB</v>
          </cell>
          <cell r="U2440" t="str">
            <v>HOMS</v>
          </cell>
          <cell r="V2440" t="str">
            <v/>
          </cell>
          <cell r="W2440" t="str">
            <v/>
          </cell>
          <cell r="X2440" t="str">
            <v/>
          </cell>
          <cell r="Y2440" t="str">
            <v/>
          </cell>
          <cell r="Z2440" t="str">
            <v/>
          </cell>
          <cell r="AA2440" t="str">
            <v/>
          </cell>
          <cell r="AB2440" t="str">
            <v/>
          </cell>
          <cell r="AC2440" t="str">
            <v/>
          </cell>
        </row>
        <row r="2441">
          <cell r="A2441">
            <v>526376</v>
          </cell>
          <cell r="B2441" t="str">
            <v>ايمان اسكندراني</v>
          </cell>
          <cell r="C2441" t="str">
            <v>محمدخير</v>
          </cell>
          <cell r="D2441" t="str">
            <v>وجيهه</v>
          </cell>
          <cell r="E2441" t="str">
            <v/>
          </cell>
          <cell r="F2441" t="str">
            <v/>
          </cell>
          <cell r="G2441" t="str">
            <v/>
          </cell>
          <cell r="I2441" t="str">
            <v>الاولى</v>
          </cell>
          <cell r="K2441" t="str">
            <v/>
          </cell>
          <cell r="L2441" t="str">
            <v/>
          </cell>
          <cell r="M2441" t="str">
            <v/>
          </cell>
          <cell r="Q2441" t="str">
            <v/>
          </cell>
          <cell r="R2441" t="str">
            <v/>
          </cell>
          <cell r="S2441" t="str">
            <v/>
          </cell>
          <cell r="T2441" t="str">
            <v/>
          </cell>
          <cell r="U2441" t="str">
            <v/>
          </cell>
          <cell r="V2441" t="str">
            <v/>
          </cell>
          <cell r="W2441" t="str">
            <v/>
          </cell>
          <cell r="X2441" t="str">
            <v/>
          </cell>
          <cell r="Y2441" t="str">
            <v/>
          </cell>
          <cell r="Z2441" t="str">
            <v/>
          </cell>
          <cell r="AA2441" t="str">
            <v/>
          </cell>
          <cell r="AB2441" t="str">
            <v>م</v>
          </cell>
          <cell r="AC2441" t="str">
            <v/>
          </cell>
        </row>
        <row r="2442">
          <cell r="A2442">
            <v>526377</v>
          </cell>
          <cell r="B2442" t="str">
            <v>ايمان البصار</v>
          </cell>
          <cell r="C2442" t="str">
            <v>حسن</v>
          </cell>
          <cell r="D2442" t="str">
            <v>مشايخ</v>
          </cell>
          <cell r="E2442" t="str">
            <v>أنثى</v>
          </cell>
          <cell r="F2442" t="str">
            <v>حضر</v>
          </cell>
          <cell r="G2442" t="str">
            <v>2/3/1982</v>
          </cell>
          <cell r="H2442" t="str">
            <v>العربية السورية</v>
          </cell>
          <cell r="I2442" t="str">
            <v>الثانية</v>
          </cell>
          <cell r="J2442" t="str">
            <v>أدبي</v>
          </cell>
          <cell r="K2442" t="str">
            <v>2014</v>
          </cell>
          <cell r="L2442" t="str">
            <v>القنيطرة</v>
          </cell>
          <cell r="Q2442" t="str">
            <v/>
          </cell>
          <cell r="R2442" t="str">
            <v>EMAN ALBASAR</v>
          </cell>
          <cell r="S2442" t="str">
            <v>HASAN</v>
          </cell>
          <cell r="T2442" t="str">
            <v>MASHAIKH</v>
          </cell>
          <cell r="U2442" t="str">
            <v>DAMASCUS</v>
          </cell>
          <cell r="V2442" t="str">
            <v/>
          </cell>
          <cell r="W2442" t="str">
            <v/>
          </cell>
          <cell r="X2442" t="str">
            <v/>
          </cell>
          <cell r="Y2442" t="str">
            <v/>
          </cell>
          <cell r="Z2442" t="str">
            <v/>
          </cell>
          <cell r="AA2442" t="str">
            <v/>
          </cell>
          <cell r="AB2442" t="str">
            <v/>
          </cell>
          <cell r="AC2442" t="str">
            <v/>
          </cell>
        </row>
        <row r="2443">
          <cell r="A2443">
            <v>526378</v>
          </cell>
          <cell r="B2443" t="str">
            <v>ايمان الجرو</v>
          </cell>
          <cell r="C2443" t="str">
            <v>احمد</v>
          </cell>
          <cell r="D2443" t="str">
            <v>فاطمه</v>
          </cell>
          <cell r="E2443" t="str">
            <v>أنثى</v>
          </cell>
          <cell r="F2443" t="str">
            <v>بلاط</v>
          </cell>
          <cell r="G2443" t="str">
            <v>1/8/1981</v>
          </cell>
          <cell r="H2443" t="str">
            <v>العربية السورية</v>
          </cell>
          <cell r="I2443" t="str">
            <v>الاولى</v>
          </cell>
          <cell r="J2443" t="str">
            <v>فنون نسوية</v>
          </cell>
          <cell r="K2443" t="str">
            <v>1998</v>
          </cell>
          <cell r="L2443" t="str">
            <v>ريف دمشق</v>
          </cell>
          <cell r="Q2443" t="str">
            <v/>
          </cell>
          <cell r="R2443" t="str">
            <v>ieman  al jaro</v>
          </cell>
          <cell r="S2443" t="str">
            <v xml:space="preserve">ahmad </v>
          </cell>
          <cell r="T2443" t="str">
            <v xml:space="preserve">fatima </v>
          </cell>
          <cell r="U2443" t="str">
            <v xml:space="preserve">balat </v>
          </cell>
          <cell r="V2443" t="str">
            <v/>
          </cell>
          <cell r="W2443" t="str">
            <v/>
          </cell>
          <cell r="X2443" t="str">
            <v/>
          </cell>
          <cell r="Y2443" t="str">
            <v/>
          </cell>
          <cell r="Z2443" t="str">
            <v/>
          </cell>
          <cell r="AA2443" t="str">
            <v/>
          </cell>
          <cell r="AB2443" t="str">
            <v/>
          </cell>
          <cell r="AC2443" t="str">
            <v/>
          </cell>
        </row>
        <row r="2444">
          <cell r="A2444">
            <v>526379</v>
          </cell>
          <cell r="B2444" t="str">
            <v>ايمان الرواد</v>
          </cell>
          <cell r="C2444" t="str">
            <v>محمدنور</v>
          </cell>
          <cell r="D2444" t="str">
            <v>زينب</v>
          </cell>
          <cell r="E2444" t="str">
            <v>أنثى</v>
          </cell>
          <cell r="F2444" t="str">
            <v>ابو دعمة</v>
          </cell>
          <cell r="G2444">
            <v>37274</v>
          </cell>
          <cell r="H2444" t="str">
            <v>العربية السورية</v>
          </cell>
          <cell r="I2444" t="str">
            <v>الثالثة حديث</v>
          </cell>
          <cell r="J2444" t="str">
            <v>علمي</v>
          </cell>
          <cell r="Q2444" t="str">
            <v/>
          </cell>
          <cell r="R2444" t="str">
            <v>EMAN ALRWAD</v>
          </cell>
          <cell r="S2444" t="str">
            <v>MHD NOUR</v>
          </cell>
          <cell r="T2444" t="str">
            <v>ZIENAB</v>
          </cell>
          <cell r="U2444" t="str">
            <v>DAMASCUS</v>
          </cell>
          <cell r="V2444" t="str">
            <v/>
          </cell>
          <cell r="W2444" t="str">
            <v/>
          </cell>
          <cell r="X2444" t="str">
            <v/>
          </cell>
          <cell r="Y2444" t="str">
            <v/>
          </cell>
          <cell r="Z2444" t="str">
            <v/>
          </cell>
          <cell r="AA2444" t="str">
            <v/>
          </cell>
          <cell r="AB2444" t="str">
            <v/>
          </cell>
          <cell r="AC2444" t="str">
            <v/>
          </cell>
        </row>
        <row r="2445">
          <cell r="A2445">
            <v>526380</v>
          </cell>
          <cell r="B2445" t="str">
            <v>ايمان العقله</v>
          </cell>
          <cell r="C2445" t="str">
            <v>محمود</v>
          </cell>
          <cell r="D2445" t="str">
            <v>غازيه</v>
          </cell>
          <cell r="E2445" t="str">
            <v>أنثى</v>
          </cell>
          <cell r="F2445" t="str">
            <v>عرطوز</v>
          </cell>
          <cell r="G2445">
            <v>34700</v>
          </cell>
          <cell r="H2445" t="str">
            <v>العربية السورية</v>
          </cell>
          <cell r="I2445" t="str">
            <v>الثانية</v>
          </cell>
          <cell r="J2445" t="str">
            <v>أدبي</v>
          </cell>
          <cell r="L2445" t="str">
            <v>القنيطرة</v>
          </cell>
          <cell r="Q2445" t="str">
            <v/>
          </cell>
          <cell r="R2445" t="str">
            <v>EMAN ALOKLA</v>
          </cell>
          <cell r="S2445" t="str">
            <v>MAHMOUD</v>
          </cell>
          <cell r="T2445" t="str">
            <v>GHAZIA</v>
          </cell>
          <cell r="U2445" t="str">
            <v>DAMAS SUBURB</v>
          </cell>
          <cell r="V2445" t="str">
            <v/>
          </cell>
          <cell r="W2445" t="str">
            <v/>
          </cell>
          <cell r="X2445" t="str">
            <v/>
          </cell>
          <cell r="Y2445" t="str">
            <v/>
          </cell>
          <cell r="Z2445" t="str">
            <v/>
          </cell>
          <cell r="AA2445" t="str">
            <v/>
          </cell>
          <cell r="AB2445" t="str">
            <v/>
          </cell>
          <cell r="AC2445" t="str">
            <v/>
          </cell>
        </row>
        <row r="2446">
          <cell r="A2446">
            <v>526381</v>
          </cell>
          <cell r="B2446" t="str">
            <v>آلاء الأكرمي</v>
          </cell>
          <cell r="C2446" t="str">
            <v>عماد</v>
          </cell>
          <cell r="D2446" t="str">
            <v>أميره</v>
          </cell>
          <cell r="E2446" t="str">
            <v>أنثى</v>
          </cell>
          <cell r="F2446" t="str">
            <v>دمشق</v>
          </cell>
          <cell r="G2446">
            <v>32203</v>
          </cell>
          <cell r="H2446" t="str">
            <v>العربية السورية</v>
          </cell>
          <cell r="I2446" t="str">
            <v>الاولى</v>
          </cell>
          <cell r="J2446" t="str">
            <v>أدبي</v>
          </cell>
          <cell r="K2446" t="str">
            <v/>
          </cell>
          <cell r="Q2446" t="str">
            <v/>
          </cell>
          <cell r="R2446" t="str">
            <v>ALAA ALAKRAME</v>
          </cell>
          <cell r="S2446" t="str">
            <v>EMAD</v>
          </cell>
          <cell r="T2446" t="str">
            <v>AMIRA</v>
          </cell>
          <cell r="U2446" t="str">
            <v>DAMASCUS</v>
          </cell>
          <cell r="V2446" t="str">
            <v/>
          </cell>
          <cell r="W2446" t="str">
            <v/>
          </cell>
          <cell r="X2446" t="str">
            <v/>
          </cell>
          <cell r="Y2446" t="str">
            <v/>
          </cell>
          <cell r="Z2446" t="str">
            <v/>
          </cell>
          <cell r="AA2446" t="str">
            <v/>
          </cell>
          <cell r="AB2446" t="str">
            <v/>
          </cell>
          <cell r="AC2446" t="str">
            <v/>
          </cell>
        </row>
        <row r="2447">
          <cell r="A2447">
            <v>526382</v>
          </cell>
          <cell r="B2447" t="str">
            <v>آمنة الحريري</v>
          </cell>
          <cell r="C2447" t="str">
            <v>عبدالرحمن</v>
          </cell>
          <cell r="D2447" t="str">
            <v>ليلى</v>
          </cell>
          <cell r="E2447" t="str">
            <v>أنثى</v>
          </cell>
          <cell r="F2447" t="str">
            <v>داعل</v>
          </cell>
          <cell r="G2447">
            <v>34361</v>
          </cell>
          <cell r="H2447" t="str">
            <v>العربية السورية</v>
          </cell>
          <cell r="I2447" t="str">
            <v>الثانية</v>
          </cell>
          <cell r="J2447" t="str">
            <v>ادبي</v>
          </cell>
        </row>
        <row r="2448">
          <cell r="A2448">
            <v>526383</v>
          </cell>
          <cell r="B2448" t="str">
            <v>آمنه المناجره</v>
          </cell>
          <cell r="C2448" t="str">
            <v>رضوان</v>
          </cell>
          <cell r="D2448" t="str">
            <v>عليا</v>
          </cell>
          <cell r="E2448" t="str">
            <v/>
          </cell>
          <cell r="F2448" t="str">
            <v/>
          </cell>
          <cell r="G2448" t="str">
            <v/>
          </cell>
          <cell r="I2448" t="str">
            <v>الاولى</v>
          </cell>
          <cell r="K2448" t="str">
            <v/>
          </cell>
          <cell r="L2448" t="str">
            <v/>
          </cell>
          <cell r="M2448" t="str">
            <v/>
          </cell>
          <cell r="Q2448" t="str">
            <v/>
          </cell>
          <cell r="R2448" t="str">
            <v/>
          </cell>
          <cell r="S2448" t="str">
            <v/>
          </cell>
          <cell r="T2448" t="str">
            <v/>
          </cell>
          <cell r="U2448" t="str">
            <v/>
          </cell>
          <cell r="V2448" t="str">
            <v/>
          </cell>
          <cell r="W2448" t="str">
            <v/>
          </cell>
          <cell r="X2448" t="str">
            <v/>
          </cell>
          <cell r="Y2448" t="str">
            <v/>
          </cell>
          <cell r="Z2448" t="str">
            <v/>
          </cell>
          <cell r="AA2448" t="str">
            <v/>
          </cell>
          <cell r="AB2448" t="str">
            <v>م</v>
          </cell>
          <cell r="AC2448" t="str">
            <v/>
          </cell>
        </row>
        <row r="2449">
          <cell r="A2449">
            <v>526384</v>
          </cell>
          <cell r="B2449" t="str">
            <v>آيات المصري</v>
          </cell>
          <cell r="C2449" t="str">
            <v>محمد</v>
          </cell>
          <cell r="D2449" t="str">
            <v>ردينه</v>
          </cell>
          <cell r="E2449" t="str">
            <v>أنثى</v>
          </cell>
          <cell r="F2449" t="str">
            <v>داعل</v>
          </cell>
          <cell r="G2449">
            <v>36911</v>
          </cell>
          <cell r="H2449" t="str">
            <v>العربية السورية</v>
          </cell>
          <cell r="I2449" t="str">
            <v>الثالثة</v>
          </cell>
          <cell r="J2449" t="str">
            <v>علمي</v>
          </cell>
          <cell r="Q2449" t="str">
            <v/>
          </cell>
          <cell r="R2449" t="str">
            <v>AYAAT ALMASRE</v>
          </cell>
          <cell r="S2449" t="str">
            <v>MOHAMMAD</v>
          </cell>
          <cell r="T2449" t="str">
            <v>RODAINA</v>
          </cell>
          <cell r="U2449" t="str">
            <v>DAEEL</v>
          </cell>
          <cell r="V2449" t="str">
            <v/>
          </cell>
          <cell r="W2449" t="str">
            <v/>
          </cell>
          <cell r="X2449" t="str">
            <v/>
          </cell>
          <cell r="Y2449" t="str">
            <v/>
          </cell>
          <cell r="Z2449" t="str">
            <v/>
          </cell>
          <cell r="AA2449" t="str">
            <v/>
          </cell>
          <cell r="AB2449" t="str">
            <v/>
          </cell>
          <cell r="AC2449" t="str">
            <v/>
          </cell>
        </row>
        <row r="2450">
          <cell r="A2450">
            <v>526385</v>
          </cell>
          <cell r="B2450" t="str">
            <v>آيه الاحمد الحاج خضر</v>
          </cell>
          <cell r="C2450" t="str">
            <v>محمد</v>
          </cell>
          <cell r="D2450" t="str">
            <v>ياسميندا</v>
          </cell>
          <cell r="E2450" t="str">
            <v>أنثى</v>
          </cell>
          <cell r="F2450" t="str">
            <v>دير الزور</v>
          </cell>
          <cell r="G2450">
            <v>35565</v>
          </cell>
          <cell r="H2450" t="str">
            <v>العربية السورية</v>
          </cell>
          <cell r="I2450" t="str">
            <v>الثالثة</v>
          </cell>
          <cell r="J2450" t="str">
            <v>أدبي</v>
          </cell>
          <cell r="K2450" t="str">
            <v/>
          </cell>
          <cell r="Q2450" t="str">
            <v/>
          </cell>
          <cell r="R2450" t="str">
            <v>AYA ALAHMAD ALHAJ KHDER</v>
          </cell>
          <cell r="S2450" t="str">
            <v>MOHAMMAD</v>
          </cell>
          <cell r="T2450" t="str">
            <v>YASMINDA</v>
          </cell>
          <cell r="U2450" t="str">
            <v>DEIR ALZOR</v>
          </cell>
          <cell r="V2450" t="str">
            <v/>
          </cell>
          <cell r="W2450" t="str">
            <v/>
          </cell>
          <cell r="X2450" t="str">
            <v/>
          </cell>
          <cell r="Y2450" t="str">
            <v/>
          </cell>
          <cell r="Z2450" t="str">
            <v/>
          </cell>
          <cell r="AA2450" t="str">
            <v/>
          </cell>
          <cell r="AB2450" t="str">
            <v/>
          </cell>
          <cell r="AC2450" t="str">
            <v/>
          </cell>
        </row>
        <row r="2451">
          <cell r="A2451">
            <v>526386</v>
          </cell>
          <cell r="B2451" t="str">
            <v>آيه القداح</v>
          </cell>
          <cell r="C2451" t="str">
            <v>ناصر</v>
          </cell>
          <cell r="D2451" t="str">
            <v>أمل</v>
          </cell>
          <cell r="E2451" t="str">
            <v>أنثى</v>
          </cell>
          <cell r="F2451" t="str">
            <v>الحراك</v>
          </cell>
          <cell r="G2451">
            <v>34592</v>
          </cell>
          <cell r="H2451" t="str">
            <v>العربية السورية</v>
          </cell>
          <cell r="I2451" t="str">
            <v>الثالثة</v>
          </cell>
          <cell r="J2451" t="str">
            <v>أدبي</v>
          </cell>
          <cell r="Q2451" t="str">
            <v/>
          </cell>
          <cell r="R2451" t="str">
            <v>AYA ALKDAH</v>
          </cell>
          <cell r="S2451" t="str">
            <v>NASER</v>
          </cell>
          <cell r="T2451" t="str">
            <v>AMAL</v>
          </cell>
          <cell r="U2451" t="str">
            <v>DARAA</v>
          </cell>
          <cell r="V2451" t="str">
            <v/>
          </cell>
          <cell r="W2451" t="str">
            <v/>
          </cell>
          <cell r="X2451" t="str">
            <v/>
          </cell>
          <cell r="Y2451" t="str">
            <v/>
          </cell>
          <cell r="Z2451" t="str">
            <v/>
          </cell>
          <cell r="AA2451" t="str">
            <v/>
          </cell>
          <cell r="AB2451" t="str">
            <v/>
          </cell>
          <cell r="AC2451" t="str">
            <v/>
          </cell>
        </row>
        <row r="2452">
          <cell r="A2452">
            <v>526387</v>
          </cell>
          <cell r="B2452" t="str">
            <v>آيه عباد</v>
          </cell>
          <cell r="C2452" t="str">
            <v>ياسر</v>
          </cell>
          <cell r="D2452" t="str">
            <v>انعام</v>
          </cell>
          <cell r="E2452" t="str">
            <v>أنثى</v>
          </cell>
          <cell r="F2452" t="str">
            <v>القرداحة</v>
          </cell>
          <cell r="G2452">
            <v>36161</v>
          </cell>
          <cell r="H2452" t="str">
            <v>العربية السورية</v>
          </cell>
          <cell r="I2452" t="str">
            <v>الثالثة</v>
          </cell>
          <cell r="J2452" t="str">
            <v>علمي</v>
          </cell>
          <cell r="K2452" t="str">
            <v/>
          </cell>
          <cell r="Q2452" t="str">
            <v/>
          </cell>
          <cell r="R2452" t="str">
            <v>aya abad</v>
          </cell>
          <cell r="S2452" t="str">
            <v>yaser</v>
          </cell>
          <cell r="T2452" t="str">
            <v>eneam</v>
          </cell>
          <cell r="U2452" t="str">
            <v>alkordaha</v>
          </cell>
          <cell r="V2452" t="str">
            <v/>
          </cell>
          <cell r="W2452" t="str">
            <v/>
          </cell>
          <cell r="X2452" t="str">
            <v/>
          </cell>
          <cell r="Y2452" t="str">
            <v/>
          </cell>
          <cell r="Z2452" t="str">
            <v/>
          </cell>
          <cell r="AA2452" t="str">
            <v/>
          </cell>
          <cell r="AB2452" t="str">
            <v/>
          </cell>
          <cell r="AC2452" t="str">
            <v/>
          </cell>
        </row>
        <row r="2453">
          <cell r="A2453">
            <v>526388</v>
          </cell>
          <cell r="B2453" t="str">
            <v>أجفان صقر</v>
          </cell>
          <cell r="C2453" t="str">
            <v>كمال</v>
          </cell>
          <cell r="D2453" t="str">
            <v>نهاد</v>
          </cell>
          <cell r="E2453" t="str">
            <v>أنثى</v>
          </cell>
          <cell r="F2453" t="str">
            <v>بقعسم</v>
          </cell>
          <cell r="G2453" t="str">
            <v>1/1/1994</v>
          </cell>
          <cell r="H2453" t="str">
            <v>العربية السورية</v>
          </cell>
          <cell r="I2453" t="str">
            <v>الاولى</v>
          </cell>
          <cell r="J2453" t="str">
            <v>أدبي</v>
          </cell>
          <cell r="K2453" t="str">
            <v>2007</v>
          </cell>
          <cell r="L2453" t="str">
            <v/>
          </cell>
          <cell r="Q2453" t="str">
            <v/>
          </cell>
          <cell r="R2453" t="str">
            <v>AJFAN SAKER</v>
          </cell>
          <cell r="S2453" t="str">
            <v>KAMAL</v>
          </cell>
          <cell r="T2453" t="str">
            <v>NOHAD</v>
          </cell>
          <cell r="U2453" t="str">
            <v>BKOASEM</v>
          </cell>
          <cell r="V2453" t="str">
            <v/>
          </cell>
          <cell r="W2453" t="str">
            <v/>
          </cell>
          <cell r="X2453" t="str">
            <v/>
          </cell>
          <cell r="Y2453" t="str">
            <v/>
          </cell>
          <cell r="Z2453" t="str">
            <v/>
          </cell>
          <cell r="AA2453" t="str">
            <v/>
          </cell>
          <cell r="AB2453" t="str">
            <v/>
          </cell>
          <cell r="AC2453" t="str">
            <v/>
          </cell>
        </row>
        <row r="2454">
          <cell r="A2454">
            <v>526389</v>
          </cell>
          <cell r="B2454" t="str">
            <v>أزهار أبوأدان</v>
          </cell>
          <cell r="C2454" t="str">
            <v>محمدعلي</v>
          </cell>
          <cell r="D2454" t="str">
            <v>فايزه</v>
          </cell>
          <cell r="E2454" t="str">
            <v>أنثى</v>
          </cell>
          <cell r="F2454" t="str">
            <v>عربين</v>
          </cell>
          <cell r="G2454" t="str">
            <v>8/1/1984</v>
          </cell>
          <cell r="H2454" t="str">
            <v>العربية السورية</v>
          </cell>
          <cell r="I2454" t="str">
            <v>الاولى</v>
          </cell>
          <cell r="J2454" t="str">
            <v>أدبي</v>
          </cell>
          <cell r="K2454" t="str">
            <v>2003</v>
          </cell>
          <cell r="L2454" t="str">
            <v/>
          </cell>
          <cell r="Q2454" t="str">
            <v/>
          </cell>
          <cell r="R2454" t="str">
            <v>AZHAR ABO ADAN</v>
          </cell>
          <cell r="S2454" t="str">
            <v>MHD ALI</v>
          </cell>
          <cell r="T2454" t="str">
            <v>FAYZA</v>
          </cell>
          <cell r="U2454" t="str">
            <v>DAMASCUC</v>
          </cell>
          <cell r="V2454" t="str">
            <v/>
          </cell>
          <cell r="W2454" t="str">
            <v/>
          </cell>
          <cell r="X2454" t="str">
            <v/>
          </cell>
          <cell r="Y2454" t="str">
            <v/>
          </cell>
          <cell r="Z2454" t="str">
            <v/>
          </cell>
          <cell r="AA2454" t="str">
            <v/>
          </cell>
          <cell r="AB2454" t="str">
            <v/>
          </cell>
          <cell r="AC2454" t="str">
            <v/>
          </cell>
        </row>
        <row r="2455">
          <cell r="A2455">
            <v>526390</v>
          </cell>
          <cell r="B2455" t="str">
            <v>أمانه ديب</v>
          </cell>
          <cell r="C2455" t="str">
            <v>طاهر</v>
          </cell>
          <cell r="D2455" t="str">
            <v>أمل</v>
          </cell>
          <cell r="E2455" t="str">
            <v>أنثى</v>
          </cell>
          <cell r="F2455" t="str">
            <v>نبع الطيب</v>
          </cell>
          <cell r="G2455">
            <v>34087</v>
          </cell>
          <cell r="H2455" t="str">
            <v>العربية السورية</v>
          </cell>
          <cell r="I2455" t="str">
            <v>الثالثة</v>
          </cell>
          <cell r="J2455" t="str">
            <v>أدبي</v>
          </cell>
          <cell r="Q2455" t="str">
            <v/>
          </cell>
          <cell r="R2455" t="str">
            <v>AMANA DIEB</v>
          </cell>
          <cell r="S2455" t="str">
            <v>TAHER</v>
          </cell>
          <cell r="T2455" t="str">
            <v>AMAL</v>
          </cell>
          <cell r="U2455" t="str">
            <v>DAMASCUS</v>
          </cell>
          <cell r="V2455" t="str">
            <v/>
          </cell>
          <cell r="W2455" t="str">
            <v/>
          </cell>
          <cell r="X2455" t="str">
            <v/>
          </cell>
          <cell r="Y2455" t="str">
            <v/>
          </cell>
          <cell r="Z2455" t="str">
            <v/>
          </cell>
          <cell r="AA2455" t="str">
            <v/>
          </cell>
          <cell r="AB2455" t="str">
            <v/>
          </cell>
          <cell r="AC2455" t="str">
            <v/>
          </cell>
        </row>
        <row r="2456">
          <cell r="A2456">
            <v>526391</v>
          </cell>
          <cell r="B2456" t="str">
            <v>أميرة أيوب آغا</v>
          </cell>
          <cell r="C2456" t="str">
            <v>ماهر</v>
          </cell>
          <cell r="D2456" t="str">
            <v>نورالهدى</v>
          </cell>
          <cell r="E2456" t="str">
            <v>أنثى</v>
          </cell>
          <cell r="F2456" t="str">
            <v>دمشق</v>
          </cell>
          <cell r="G2456">
            <v>35000</v>
          </cell>
          <cell r="H2456" t="str">
            <v>العربية السورية</v>
          </cell>
          <cell r="I2456" t="str">
            <v>الثالثة</v>
          </cell>
          <cell r="J2456" t="str">
            <v>علمي</v>
          </cell>
          <cell r="Q2456" t="str">
            <v/>
          </cell>
          <cell r="R2456" t="str">
            <v>amira ayab agha</v>
          </cell>
          <cell r="S2456" t="str">
            <v>maher</v>
          </cell>
          <cell r="T2456" t="str">
            <v>noor alhuda</v>
          </cell>
          <cell r="U2456" t="str">
            <v>damascus</v>
          </cell>
          <cell r="V2456" t="str">
            <v/>
          </cell>
          <cell r="W2456" t="str">
            <v/>
          </cell>
          <cell r="X2456" t="str">
            <v/>
          </cell>
          <cell r="Y2456" t="str">
            <v/>
          </cell>
          <cell r="Z2456" t="str">
            <v/>
          </cell>
          <cell r="AA2456" t="str">
            <v/>
          </cell>
          <cell r="AB2456" t="str">
            <v/>
          </cell>
          <cell r="AC2456" t="str">
            <v/>
          </cell>
        </row>
        <row r="2457">
          <cell r="A2457">
            <v>526392</v>
          </cell>
          <cell r="B2457" t="str">
            <v>إسراء جمعه</v>
          </cell>
          <cell r="C2457" t="str">
            <v>محمد</v>
          </cell>
          <cell r="D2457" t="str">
            <v>عيده</v>
          </cell>
          <cell r="E2457" t="str">
            <v>أنثى</v>
          </cell>
          <cell r="F2457" t="str">
            <v>الكسوة</v>
          </cell>
          <cell r="G2457">
            <v>31496</v>
          </cell>
          <cell r="H2457" t="str">
            <v>العربية السورية</v>
          </cell>
          <cell r="I2457" t="str">
            <v>الثانية</v>
          </cell>
          <cell r="J2457" t="str">
            <v>أدبي</v>
          </cell>
          <cell r="K2457">
            <v>2007</v>
          </cell>
          <cell r="Q2457" t="str">
            <v/>
          </cell>
          <cell r="R2457" t="str">
            <v>ESRAA JOUMAH</v>
          </cell>
          <cell r="S2457" t="str">
            <v>MOHAMMAD</v>
          </cell>
          <cell r="T2457" t="str">
            <v>AEDHA</v>
          </cell>
          <cell r="U2457" t="str">
            <v>DAMASCUS</v>
          </cell>
          <cell r="V2457" t="str">
            <v/>
          </cell>
          <cell r="W2457" t="str">
            <v/>
          </cell>
          <cell r="X2457" t="str">
            <v/>
          </cell>
          <cell r="Y2457" t="str">
            <v/>
          </cell>
          <cell r="Z2457" t="str">
            <v/>
          </cell>
          <cell r="AA2457" t="str">
            <v/>
          </cell>
          <cell r="AB2457" t="str">
            <v/>
          </cell>
          <cell r="AC2457" t="str">
            <v/>
          </cell>
        </row>
        <row r="2458">
          <cell r="A2458">
            <v>526393</v>
          </cell>
          <cell r="B2458" t="str">
            <v>إنعام العكل</v>
          </cell>
          <cell r="C2458" t="str">
            <v>محمد</v>
          </cell>
          <cell r="D2458" t="str">
            <v>عواش</v>
          </cell>
          <cell r="E2458" t="str">
            <v>أنثى</v>
          </cell>
          <cell r="F2458" t="str">
            <v>عرطوز</v>
          </cell>
          <cell r="G2458">
            <v>34719</v>
          </cell>
          <cell r="H2458" t="str">
            <v>العربية السورية</v>
          </cell>
          <cell r="I2458" t="str">
            <v>الثالثة</v>
          </cell>
          <cell r="J2458" t="str">
            <v>أدبي</v>
          </cell>
          <cell r="L2458" t="str">
            <v>القنيطرة</v>
          </cell>
          <cell r="Q2458" t="str">
            <v/>
          </cell>
          <cell r="R2458" t="str">
            <v>ENAAM ALAKEL</v>
          </cell>
          <cell r="S2458" t="str">
            <v>MOHAMMED</v>
          </cell>
          <cell r="T2458" t="str">
            <v>AWASH</v>
          </cell>
          <cell r="U2458" t="str">
            <v>DAMAS SUBURB</v>
          </cell>
          <cell r="V2458" t="str">
            <v/>
          </cell>
          <cell r="W2458" t="str">
            <v/>
          </cell>
          <cell r="X2458" t="str">
            <v/>
          </cell>
          <cell r="Y2458" t="str">
            <v/>
          </cell>
          <cell r="Z2458" t="str">
            <v/>
          </cell>
          <cell r="AA2458" t="str">
            <v/>
          </cell>
          <cell r="AB2458" t="str">
            <v/>
          </cell>
          <cell r="AC2458" t="str">
            <v/>
          </cell>
        </row>
        <row r="2459">
          <cell r="A2459">
            <v>526394</v>
          </cell>
          <cell r="B2459" t="str">
            <v>بتول الصالح</v>
          </cell>
          <cell r="C2459" t="str">
            <v>جابر</v>
          </cell>
          <cell r="D2459" t="str">
            <v>ريم</v>
          </cell>
          <cell r="E2459" t="str">
            <v>أنثى</v>
          </cell>
          <cell r="F2459" t="str">
            <v>دمشق</v>
          </cell>
          <cell r="G2459">
            <v>36997</v>
          </cell>
          <cell r="H2459" t="str">
            <v>العربية السورية</v>
          </cell>
          <cell r="I2459" t="str">
            <v>الثالثة</v>
          </cell>
          <cell r="J2459" t="str">
            <v>علمي</v>
          </cell>
          <cell r="Q2459" t="str">
            <v/>
          </cell>
          <cell r="R2459" t="str">
            <v>BATOUL ALSALEH</v>
          </cell>
          <cell r="S2459" t="str">
            <v>JABER</v>
          </cell>
          <cell r="T2459" t="str">
            <v>REEM</v>
          </cell>
          <cell r="U2459" t="str">
            <v>DAMASCUS</v>
          </cell>
          <cell r="V2459" t="str">
            <v/>
          </cell>
          <cell r="W2459" t="str">
            <v/>
          </cell>
          <cell r="X2459" t="str">
            <v/>
          </cell>
          <cell r="Y2459" t="str">
            <v/>
          </cell>
          <cell r="Z2459" t="str">
            <v/>
          </cell>
          <cell r="AA2459" t="str">
            <v/>
          </cell>
          <cell r="AB2459" t="str">
            <v/>
          </cell>
          <cell r="AC2459" t="str">
            <v/>
          </cell>
        </row>
        <row r="2460">
          <cell r="A2460">
            <v>526395</v>
          </cell>
          <cell r="B2460" t="str">
            <v>براءه البرجس</v>
          </cell>
          <cell r="C2460" t="str">
            <v>صفوك</v>
          </cell>
          <cell r="D2460" t="str">
            <v>جميله</v>
          </cell>
          <cell r="E2460" t="str">
            <v>أنثى</v>
          </cell>
          <cell r="F2460" t="str">
            <v>موحسن</v>
          </cell>
          <cell r="G2460" t="str">
            <v>1/25/1990</v>
          </cell>
          <cell r="H2460" t="str">
            <v>العربية السورية</v>
          </cell>
          <cell r="I2460" t="str">
            <v>الثانية</v>
          </cell>
          <cell r="J2460" t="str">
            <v>أدبي</v>
          </cell>
          <cell r="K2460" t="str">
            <v>2007</v>
          </cell>
          <cell r="L2460" t="str">
            <v>دير الزور</v>
          </cell>
          <cell r="Q2460" t="str">
            <v/>
          </cell>
          <cell r="R2460" t="str">
            <v>BARAA ALBARJAS</v>
          </cell>
          <cell r="S2460" t="str">
            <v>SAFOUK</v>
          </cell>
          <cell r="T2460" t="str">
            <v>JAMILA</v>
          </cell>
          <cell r="U2460" t="str">
            <v>DER EZZOUR</v>
          </cell>
          <cell r="V2460" t="str">
            <v/>
          </cell>
          <cell r="W2460" t="str">
            <v/>
          </cell>
          <cell r="X2460" t="str">
            <v/>
          </cell>
          <cell r="Y2460" t="str">
            <v/>
          </cell>
          <cell r="Z2460" t="str">
            <v/>
          </cell>
          <cell r="AA2460" t="str">
            <v/>
          </cell>
          <cell r="AB2460" t="str">
            <v/>
          </cell>
          <cell r="AC2460" t="str">
            <v/>
          </cell>
        </row>
        <row r="2461">
          <cell r="A2461">
            <v>526396</v>
          </cell>
          <cell r="B2461" t="str">
            <v>براءه ديب</v>
          </cell>
          <cell r="C2461" t="str">
            <v>رشيد</v>
          </cell>
          <cell r="D2461" t="str">
            <v>سميره</v>
          </cell>
          <cell r="E2461" t="str">
            <v>أنثى</v>
          </cell>
          <cell r="F2461" t="str">
            <v>سلميه</v>
          </cell>
          <cell r="G2461" t="str">
            <v>5/16/1990</v>
          </cell>
          <cell r="H2461" t="str">
            <v>العربية السورية</v>
          </cell>
          <cell r="I2461" t="str">
            <v>الاولى</v>
          </cell>
          <cell r="J2461" t="str">
            <v>فنون نسوية</v>
          </cell>
          <cell r="K2461" t="str">
            <v>2008</v>
          </cell>
          <cell r="Q2461" t="str">
            <v/>
          </cell>
          <cell r="R2461" t="str">
            <v>BARAA DEEB</v>
          </cell>
          <cell r="S2461" t="str">
            <v>RASHED</v>
          </cell>
          <cell r="T2461" t="str">
            <v>SAMERA</v>
          </cell>
          <cell r="U2461" t="str">
            <v>HAMA</v>
          </cell>
          <cell r="V2461" t="str">
            <v/>
          </cell>
          <cell r="W2461" t="str">
            <v/>
          </cell>
          <cell r="X2461" t="str">
            <v/>
          </cell>
          <cell r="Y2461" t="str">
            <v/>
          </cell>
          <cell r="Z2461" t="str">
            <v/>
          </cell>
          <cell r="AA2461" t="str">
            <v/>
          </cell>
          <cell r="AB2461" t="str">
            <v/>
          </cell>
          <cell r="AC2461" t="str">
            <v/>
          </cell>
        </row>
        <row r="2462">
          <cell r="A2462">
            <v>526397</v>
          </cell>
          <cell r="B2462" t="str">
            <v>بسمة خالد</v>
          </cell>
          <cell r="C2462" t="str">
            <v>جعفر</v>
          </cell>
          <cell r="D2462" t="str">
            <v>لميا</v>
          </cell>
          <cell r="E2462" t="str">
            <v/>
          </cell>
          <cell r="F2462" t="str">
            <v/>
          </cell>
          <cell r="G2462" t="str">
            <v/>
          </cell>
          <cell r="I2462" t="str">
            <v>الاولى</v>
          </cell>
          <cell r="K2462" t="str">
            <v/>
          </cell>
          <cell r="L2462" t="str">
            <v/>
          </cell>
          <cell r="M2462" t="str">
            <v/>
          </cell>
          <cell r="Q2462" t="str">
            <v/>
          </cell>
          <cell r="R2462" t="str">
            <v/>
          </cell>
          <cell r="S2462" t="str">
            <v/>
          </cell>
          <cell r="T2462" t="str">
            <v/>
          </cell>
          <cell r="U2462" t="str">
            <v/>
          </cell>
          <cell r="V2462" t="str">
            <v/>
          </cell>
          <cell r="W2462" t="str">
            <v/>
          </cell>
          <cell r="X2462" t="str">
            <v/>
          </cell>
          <cell r="Y2462" t="str">
            <v/>
          </cell>
          <cell r="Z2462" t="str">
            <v/>
          </cell>
          <cell r="AA2462" t="str">
            <v/>
          </cell>
          <cell r="AB2462" t="str">
            <v>م</v>
          </cell>
          <cell r="AC2462" t="str">
            <v/>
          </cell>
        </row>
        <row r="2463">
          <cell r="A2463">
            <v>526398</v>
          </cell>
          <cell r="B2463" t="str">
            <v>بسمه الدالاتي</v>
          </cell>
          <cell r="C2463" t="str">
            <v>مروان</v>
          </cell>
          <cell r="D2463" t="str">
            <v>صبحيه</v>
          </cell>
          <cell r="E2463" t="str">
            <v/>
          </cell>
          <cell r="F2463" t="str">
            <v/>
          </cell>
          <cell r="G2463" t="str">
            <v/>
          </cell>
          <cell r="I2463" t="str">
            <v>الاولى</v>
          </cell>
          <cell r="K2463" t="str">
            <v/>
          </cell>
          <cell r="L2463" t="str">
            <v/>
          </cell>
          <cell r="M2463" t="str">
            <v/>
          </cell>
          <cell r="Q2463" t="str">
            <v/>
          </cell>
          <cell r="R2463" t="str">
            <v/>
          </cell>
          <cell r="S2463" t="str">
            <v/>
          </cell>
          <cell r="T2463" t="str">
            <v/>
          </cell>
          <cell r="U2463" t="str">
            <v/>
          </cell>
          <cell r="V2463" t="str">
            <v/>
          </cell>
          <cell r="W2463" t="str">
            <v/>
          </cell>
          <cell r="X2463" t="str">
            <v/>
          </cell>
          <cell r="Y2463" t="str">
            <v/>
          </cell>
          <cell r="Z2463" t="str">
            <v/>
          </cell>
          <cell r="AA2463" t="str">
            <v/>
          </cell>
          <cell r="AB2463" t="str">
            <v>م</v>
          </cell>
          <cell r="AC2463" t="str">
            <v/>
          </cell>
        </row>
        <row r="2464">
          <cell r="A2464">
            <v>526399</v>
          </cell>
          <cell r="B2464" t="str">
            <v>بشرى الكوى</v>
          </cell>
          <cell r="C2464" t="str">
            <v>محمد امين</v>
          </cell>
          <cell r="D2464" t="str">
            <v>جمانه</v>
          </cell>
          <cell r="E2464" t="str">
            <v>أنثى</v>
          </cell>
          <cell r="F2464" t="str">
            <v>دمشق</v>
          </cell>
          <cell r="G2464">
            <v>36622</v>
          </cell>
          <cell r="H2464" t="str">
            <v>العربية السورية</v>
          </cell>
          <cell r="I2464" t="str">
            <v>الثالثة</v>
          </cell>
          <cell r="J2464" t="str">
            <v>علمي</v>
          </cell>
          <cell r="Q2464" t="str">
            <v/>
          </cell>
          <cell r="R2464" t="str">
            <v>BOUSHRA ALKAWA</v>
          </cell>
          <cell r="S2464" t="str">
            <v>MHD AMEIN</v>
          </cell>
          <cell r="T2464" t="str">
            <v>JOUMANA</v>
          </cell>
          <cell r="U2464" t="str">
            <v>DAMASCUS</v>
          </cell>
          <cell r="V2464" t="str">
            <v/>
          </cell>
          <cell r="W2464" t="str">
            <v/>
          </cell>
          <cell r="X2464" t="str">
            <v/>
          </cell>
          <cell r="Y2464" t="str">
            <v/>
          </cell>
          <cell r="Z2464" t="str">
            <v/>
          </cell>
          <cell r="AA2464" t="str">
            <v/>
          </cell>
          <cell r="AB2464" t="str">
            <v/>
          </cell>
          <cell r="AC2464" t="str">
            <v/>
          </cell>
        </row>
        <row r="2465">
          <cell r="A2465">
            <v>526400</v>
          </cell>
          <cell r="B2465" t="str">
            <v>بشرى حميدي</v>
          </cell>
          <cell r="C2465" t="str">
            <v>محمود</v>
          </cell>
          <cell r="D2465" t="str">
            <v>منوى</v>
          </cell>
          <cell r="E2465" t="str">
            <v>أنثى</v>
          </cell>
          <cell r="F2465" t="str">
            <v>را ترزة</v>
          </cell>
          <cell r="G2465" t="str">
            <v>1/1/1996</v>
          </cell>
          <cell r="H2465" t="str">
            <v>العربية السورية</v>
          </cell>
          <cell r="I2465" t="str">
            <v>الثانية</v>
          </cell>
          <cell r="J2465" t="str">
            <v>علمي</v>
          </cell>
          <cell r="K2465" t="str">
            <v>2015</v>
          </cell>
          <cell r="Q2465" t="str">
            <v/>
          </cell>
          <cell r="R2465" t="str">
            <v>BOUSHRA HAMEDE</v>
          </cell>
          <cell r="S2465" t="str">
            <v>MAHMOUD</v>
          </cell>
          <cell r="T2465" t="str">
            <v>MOUNA</v>
          </cell>
          <cell r="U2465" t="str">
            <v>DAMASCUS</v>
          </cell>
          <cell r="V2465" t="str">
            <v/>
          </cell>
          <cell r="W2465" t="str">
            <v/>
          </cell>
          <cell r="X2465" t="str">
            <v/>
          </cell>
          <cell r="Y2465" t="str">
            <v/>
          </cell>
          <cell r="Z2465" t="str">
            <v/>
          </cell>
          <cell r="AA2465" t="str">
            <v/>
          </cell>
          <cell r="AB2465" t="str">
            <v/>
          </cell>
          <cell r="AC2465" t="str">
            <v/>
          </cell>
        </row>
        <row r="2466">
          <cell r="A2466">
            <v>526401</v>
          </cell>
          <cell r="B2466" t="str">
            <v>بشرى عبدالله</v>
          </cell>
          <cell r="C2466" t="str">
            <v>سليمان</v>
          </cell>
          <cell r="D2466" t="str">
            <v>صباح</v>
          </cell>
          <cell r="E2466" t="str">
            <v>أنثى</v>
          </cell>
          <cell r="F2466" t="str">
            <v>دمشق</v>
          </cell>
          <cell r="G2466">
            <v>32420</v>
          </cell>
          <cell r="H2466" t="str">
            <v>العربية السورية</v>
          </cell>
          <cell r="I2466" t="str">
            <v>الثالثة حديث</v>
          </cell>
          <cell r="J2466" t="str">
            <v>أدبي</v>
          </cell>
          <cell r="L2466" t="str">
            <v>القنيطرة</v>
          </cell>
          <cell r="Q2466" t="str">
            <v/>
          </cell>
          <cell r="R2466" t="str">
            <v>Boshra Abd Abd Allah</v>
          </cell>
          <cell r="S2466" t="str">
            <v>Soleman</v>
          </cell>
          <cell r="T2466" t="str">
            <v>Sabah</v>
          </cell>
          <cell r="U2466" t="str">
            <v>Damascus</v>
          </cell>
          <cell r="V2466" t="str">
            <v/>
          </cell>
          <cell r="W2466" t="str">
            <v/>
          </cell>
          <cell r="X2466" t="str">
            <v/>
          </cell>
          <cell r="Y2466" t="str">
            <v/>
          </cell>
          <cell r="Z2466" t="str">
            <v/>
          </cell>
          <cell r="AA2466" t="str">
            <v/>
          </cell>
          <cell r="AB2466" t="str">
            <v/>
          </cell>
          <cell r="AC2466" t="str">
            <v/>
          </cell>
        </row>
        <row r="2467">
          <cell r="A2467">
            <v>526402</v>
          </cell>
          <cell r="B2467" t="str">
            <v>بشرى عمر</v>
          </cell>
          <cell r="C2467" t="str">
            <v>تركي</v>
          </cell>
          <cell r="D2467" t="str">
            <v>نجاة</v>
          </cell>
          <cell r="E2467" t="str">
            <v>أنثى</v>
          </cell>
          <cell r="F2467" t="str">
            <v>حمص</v>
          </cell>
          <cell r="G2467">
            <v>35478</v>
          </cell>
          <cell r="H2467" t="str">
            <v>العربية السورية</v>
          </cell>
          <cell r="I2467" t="str">
            <v>الثانية</v>
          </cell>
          <cell r="J2467" t="str">
            <v>علمي</v>
          </cell>
          <cell r="Q2467" t="str">
            <v/>
          </cell>
          <cell r="R2467" t="str">
            <v>BOSHRA OMAR</v>
          </cell>
          <cell r="S2467" t="str">
            <v>TURKI</v>
          </cell>
          <cell r="T2467" t="str">
            <v>NAJAT</v>
          </cell>
          <cell r="U2467" t="str">
            <v>HOMS</v>
          </cell>
          <cell r="V2467" t="str">
            <v/>
          </cell>
          <cell r="W2467" t="str">
            <v/>
          </cell>
          <cell r="X2467" t="str">
            <v/>
          </cell>
          <cell r="Y2467" t="str">
            <v/>
          </cell>
          <cell r="Z2467" t="str">
            <v/>
          </cell>
          <cell r="AA2467" t="str">
            <v/>
          </cell>
          <cell r="AB2467" t="str">
            <v/>
          </cell>
          <cell r="AC2467" t="str">
            <v/>
          </cell>
        </row>
        <row r="2468">
          <cell r="A2468">
            <v>526403</v>
          </cell>
          <cell r="B2468" t="str">
            <v>بشير عون</v>
          </cell>
          <cell r="C2468" t="str">
            <v>حبيب</v>
          </cell>
          <cell r="D2468" t="str">
            <v>نطيقه</v>
          </cell>
          <cell r="E2468" t="str">
            <v>ذكر</v>
          </cell>
          <cell r="F2468" t="str">
            <v xml:space="preserve">حماه </v>
          </cell>
          <cell r="G2468">
            <v>32835</v>
          </cell>
          <cell r="H2468" t="str">
            <v>العربية السورية</v>
          </cell>
          <cell r="I2468" t="str">
            <v>الاولى</v>
          </cell>
          <cell r="J2468" t="str">
            <v>أدبي</v>
          </cell>
          <cell r="Q2468" t="str">
            <v/>
          </cell>
          <cell r="R2468" t="str">
            <v>BASHIR AWN</v>
          </cell>
          <cell r="S2468" t="str">
            <v>HABEEB</v>
          </cell>
          <cell r="T2468" t="str">
            <v>NATEKAH</v>
          </cell>
          <cell r="U2468" t="str">
            <v>NISAF</v>
          </cell>
          <cell r="V2468" t="str">
            <v/>
          </cell>
          <cell r="W2468" t="str">
            <v/>
          </cell>
          <cell r="X2468" t="str">
            <v/>
          </cell>
          <cell r="Y2468" t="str">
            <v/>
          </cell>
          <cell r="Z2468" t="str">
            <v/>
          </cell>
          <cell r="AA2468" t="str">
            <v/>
          </cell>
          <cell r="AB2468" t="str">
            <v/>
          </cell>
          <cell r="AC2468" t="str">
            <v/>
          </cell>
        </row>
        <row r="2469">
          <cell r="A2469">
            <v>526404</v>
          </cell>
          <cell r="B2469" t="str">
            <v>بلال علوش</v>
          </cell>
          <cell r="C2469" t="str">
            <v>محمد</v>
          </cell>
          <cell r="D2469" t="str">
            <v>شاديا</v>
          </cell>
          <cell r="E2469" t="str">
            <v>ذكر</v>
          </cell>
          <cell r="F2469" t="str">
            <v>دمشق</v>
          </cell>
          <cell r="G2469">
            <v>33264</v>
          </cell>
          <cell r="H2469" t="str">
            <v>العربية السورية</v>
          </cell>
          <cell r="I2469" t="str">
            <v>الثالثة</v>
          </cell>
          <cell r="J2469" t="str">
            <v>أدبي</v>
          </cell>
          <cell r="K2469">
            <v>2008</v>
          </cell>
        </row>
        <row r="2470">
          <cell r="A2470">
            <v>526405</v>
          </cell>
          <cell r="B2470" t="str">
            <v>بلسم احمد</v>
          </cell>
          <cell r="C2470" t="str">
            <v>بسام</v>
          </cell>
          <cell r="D2470" t="str">
            <v>عبير</v>
          </cell>
          <cell r="E2470" t="str">
            <v/>
          </cell>
          <cell r="F2470" t="str">
            <v/>
          </cell>
          <cell r="G2470" t="str">
            <v/>
          </cell>
          <cell r="I2470" t="str">
            <v>الاولى</v>
          </cell>
          <cell r="K2470" t="str">
            <v/>
          </cell>
          <cell r="L2470" t="str">
            <v/>
          </cell>
          <cell r="M2470" t="str">
            <v/>
          </cell>
          <cell r="Q2470" t="str">
            <v/>
          </cell>
          <cell r="R2470" t="str">
            <v/>
          </cell>
          <cell r="S2470" t="str">
            <v/>
          </cell>
          <cell r="T2470" t="str">
            <v/>
          </cell>
          <cell r="U2470" t="str">
            <v/>
          </cell>
          <cell r="V2470" t="str">
            <v/>
          </cell>
          <cell r="W2470" t="str">
            <v/>
          </cell>
          <cell r="X2470" t="str">
            <v/>
          </cell>
          <cell r="Y2470" t="str">
            <v/>
          </cell>
          <cell r="Z2470" t="str">
            <v/>
          </cell>
          <cell r="AA2470" t="str">
            <v/>
          </cell>
          <cell r="AB2470" t="str">
            <v>م</v>
          </cell>
          <cell r="AC2470" t="str">
            <v/>
          </cell>
        </row>
        <row r="2471">
          <cell r="A2471">
            <v>526406</v>
          </cell>
          <cell r="B2471" t="str">
            <v>بيان عبود</v>
          </cell>
          <cell r="C2471" t="str">
            <v>تيسير</v>
          </cell>
          <cell r="D2471" t="str">
            <v>صفاء</v>
          </cell>
          <cell r="E2471" t="str">
            <v>أنثى</v>
          </cell>
          <cell r="F2471" t="str">
            <v>دمشق</v>
          </cell>
          <cell r="G2471">
            <v>36902</v>
          </cell>
          <cell r="H2471" t="str">
            <v>الفلسطينية السورية</v>
          </cell>
          <cell r="I2471" t="str">
            <v>الثالثة</v>
          </cell>
          <cell r="J2471" t="str">
            <v>فنون نسوية</v>
          </cell>
          <cell r="K2471">
            <v>2019</v>
          </cell>
          <cell r="L2471" t="str">
            <v>دمشق</v>
          </cell>
          <cell r="Q2471" t="str">
            <v/>
          </cell>
          <cell r="R2471" t="str">
            <v>BAYAN ABOUD</v>
          </cell>
          <cell r="S2471" t="str">
            <v>TAESER</v>
          </cell>
          <cell r="T2471" t="str">
            <v>SAFAA</v>
          </cell>
          <cell r="U2471" t="str">
            <v>DAAMSCUS</v>
          </cell>
          <cell r="V2471" t="str">
            <v/>
          </cell>
          <cell r="W2471" t="str">
            <v/>
          </cell>
          <cell r="X2471" t="str">
            <v/>
          </cell>
          <cell r="Y2471" t="str">
            <v/>
          </cell>
          <cell r="Z2471" t="str">
            <v/>
          </cell>
          <cell r="AA2471" t="str">
            <v/>
          </cell>
          <cell r="AB2471" t="str">
            <v/>
          </cell>
          <cell r="AC2471" t="str">
            <v/>
          </cell>
        </row>
        <row r="2472">
          <cell r="A2472">
            <v>526407</v>
          </cell>
          <cell r="B2472" t="str">
            <v>تغريد الدباك</v>
          </cell>
          <cell r="C2472" t="str">
            <v>محمد</v>
          </cell>
          <cell r="D2472" t="str">
            <v>ملك</v>
          </cell>
          <cell r="E2472" t="str">
            <v>أنثى</v>
          </cell>
          <cell r="F2472" t="str">
            <v>دير العصافير</v>
          </cell>
          <cell r="G2472" t="str">
            <v>9/20/1987</v>
          </cell>
          <cell r="H2472" t="str">
            <v>العربية السورية</v>
          </cell>
          <cell r="I2472" t="str">
            <v>الاولى</v>
          </cell>
          <cell r="J2472" t="str">
            <v>أدبي</v>
          </cell>
          <cell r="K2472" t="str">
            <v>2020</v>
          </cell>
          <cell r="L2472" t="str">
            <v>ريف دمشق</v>
          </cell>
          <cell r="Q2472" t="str">
            <v/>
          </cell>
          <cell r="R2472" t="str">
            <v>TAGHRED ALDBAK</v>
          </cell>
          <cell r="S2472" t="str">
            <v>MOHAAMAD</v>
          </cell>
          <cell r="T2472" t="str">
            <v>MALAK</v>
          </cell>
          <cell r="U2472" t="str">
            <v>DAMASCUS</v>
          </cell>
          <cell r="V2472" t="str">
            <v/>
          </cell>
          <cell r="W2472" t="str">
            <v/>
          </cell>
          <cell r="X2472" t="str">
            <v/>
          </cell>
          <cell r="Y2472" t="str">
            <v/>
          </cell>
          <cell r="Z2472" t="str">
            <v/>
          </cell>
          <cell r="AA2472" t="str">
            <v/>
          </cell>
          <cell r="AB2472" t="str">
            <v/>
          </cell>
          <cell r="AC2472" t="str">
            <v/>
          </cell>
        </row>
        <row r="2473">
          <cell r="A2473">
            <v>526408</v>
          </cell>
          <cell r="B2473" t="str">
            <v>تهاني وتر</v>
          </cell>
          <cell r="C2473" t="str">
            <v>محمد ضيف الله</v>
          </cell>
          <cell r="D2473" t="str">
            <v>امل</v>
          </cell>
          <cell r="E2473" t="str">
            <v>أنثى</v>
          </cell>
          <cell r="F2473" t="str">
            <v>مشفى دوما</v>
          </cell>
          <cell r="G2473" t="str">
            <v>1/20/1996</v>
          </cell>
          <cell r="H2473" t="str">
            <v>العربية السورية</v>
          </cell>
          <cell r="I2473" t="str">
            <v>الثانية</v>
          </cell>
          <cell r="J2473" t="str">
            <v>أدبي</v>
          </cell>
          <cell r="K2473" t="str">
            <v>2013</v>
          </cell>
          <cell r="L2473" t="str">
            <v>ريف دمشق</v>
          </cell>
          <cell r="Q2473" t="str">
            <v/>
          </cell>
          <cell r="R2473" t="str">
            <v>Tahane Watar</v>
          </cell>
          <cell r="S2473" t="str">
            <v>Mohmad Def Allah</v>
          </cell>
          <cell r="T2473" t="str">
            <v>Amal</v>
          </cell>
          <cell r="U2473" t="str">
            <v>Mashfa Doma</v>
          </cell>
          <cell r="V2473" t="str">
            <v/>
          </cell>
          <cell r="W2473" t="str">
            <v/>
          </cell>
          <cell r="X2473" t="str">
            <v/>
          </cell>
          <cell r="Y2473" t="str">
            <v/>
          </cell>
          <cell r="Z2473" t="str">
            <v/>
          </cell>
          <cell r="AA2473" t="str">
            <v/>
          </cell>
          <cell r="AB2473" t="str">
            <v/>
          </cell>
          <cell r="AC2473" t="str">
            <v/>
          </cell>
        </row>
        <row r="2474">
          <cell r="A2474">
            <v>526409</v>
          </cell>
          <cell r="B2474" t="str">
            <v>ثراء محلا</v>
          </cell>
          <cell r="C2474" t="str">
            <v>قصي</v>
          </cell>
          <cell r="D2474" t="str">
            <v>امل</v>
          </cell>
          <cell r="E2474" t="str">
            <v/>
          </cell>
          <cell r="F2474" t="str">
            <v/>
          </cell>
          <cell r="G2474" t="str">
            <v/>
          </cell>
          <cell r="I2474" t="str">
            <v>الاولى</v>
          </cell>
          <cell r="K2474" t="str">
            <v/>
          </cell>
          <cell r="L2474" t="str">
            <v/>
          </cell>
          <cell r="M2474" t="str">
            <v/>
          </cell>
          <cell r="Q2474" t="str">
            <v/>
          </cell>
          <cell r="R2474" t="str">
            <v/>
          </cell>
          <cell r="S2474" t="str">
            <v/>
          </cell>
          <cell r="T2474" t="str">
            <v/>
          </cell>
          <cell r="U2474" t="str">
            <v/>
          </cell>
          <cell r="V2474" t="str">
            <v/>
          </cell>
          <cell r="W2474" t="str">
            <v/>
          </cell>
          <cell r="X2474" t="str">
            <v/>
          </cell>
          <cell r="Y2474" t="str">
            <v/>
          </cell>
          <cell r="Z2474" t="str">
            <v/>
          </cell>
          <cell r="AA2474" t="str">
            <v/>
          </cell>
          <cell r="AB2474" t="str">
            <v>م</v>
          </cell>
          <cell r="AC2474" t="str">
            <v/>
          </cell>
        </row>
        <row r="2475">
          <cell r="A2475">
            <v>526410</v>
          </cell>
          <cell r="B2475" t="str">
            <v>ثناء المحرز</v>
          </cell>
          <cell r="C2475" t="str">
            <v>عيسى</v>
          </cell>
          <cell r="D2475" t="str">
            <v>غزه</v>
          </cell>
          <cell r="E2475" t="str">
            <v/>
          </cell>
          <cell r="F2475" t="str">
            <v/>
          </cell>
          <cell r="G2475" t="str">
            <v/>
          </cell>
          <cell r="I2475" t="str">
            <v>الاولى</v>
          </cell>
          <cell r="K2475" t="str">
            <v/>
          </cell>
          <cell r="L2475" t="str">
            <v/>
          </cell>
          <cell r="M2475" t="str">
            <v/>
          </cell>
          <cell r="Q2475" t="str">
            <v/>
          </cell>
          <cell r="R2475" t="str">
            <v/>
          </cell>
          <cell r="S2475" t="str">
            <v/>
          </cell>
          <cell r="T2475" t="str">
            <v/>
          </cell>
          <cell r="U2475" t="str">
            <v/>
          </cell>
          <cell r="V2475" t="str">
            <v/>
          </cell>
          <cell r="W2475" t="str">
            <v/>
          </cell>
          <cell r="X2475" t="str">
            <v/>
          </cell>
          <cell r="Y2475" t="str">
            <v/>
          </cell>
          <cell r="Z2475" t="str">
            <v/>
          </cell>
          <cell r="AA2475" t="str">
            <v/>
          </cell>
          <cell r="AB2475" t="str">
            <v>م</v>
          </cell>
          <cell r="AC2475" t="str">
            <v/>
          </cell>
        </row>
        <row r="2476">
          <cell r="A2476">
            <v>526411</v>
          </cell>
          <cell r="B2476" t="str">
            <v>جلنار الظاهر</v>
          </cell>
          <cell r="C2476" t="str">
            <v>نبيل</v>
          </cell>
          <cell r="D2476" t="str">
            <v>عواطف</v>
          </cell>
          <cell r="E2476" t="str">
            <v>أنثى</v>
          </cell>
          <cell r="F2476" t="str">
            <v xml:space="preserve">دير الزور </v>
          </cell>
          <cell r="G2476">
            <v>26081</v>
          </cell>
          <cell r="H2476" t="str">
            <v>العربية السورية</v>
          </cell>
          <cell r="I2476" t="str">
            <v>الثانية</v>
          </cell>
          <cell r="J2476" t="str">
            <v>أدبي</v>
          </cell>
          <cell r="K2476" t="str">
            <v/>
          </cell>
          <cell r="Q2476" t="str">
            <v/>
          </cell>
          <cell r="R2476" t="str">
            <v>Gulnar Al Daher apparent</v>
          </cell>
          <cell r="S2476" t="str">
            <v>Nabil</v>
          </cell>
          <cell r="T2476" t="str">
            <v>Emotions</v>
          </cell>
          <cell r="U2476" t="str">
            <v>Damascus</v>
          </cell>
          <cell r="V2476" t="str">
            <v/>
          </cell>
          <cell r="W2476" t="str">
            <v/>
          </cell>
          <cell r="X2476" t="str">
            <v/>
          </cell>
          <cell r="Y2476" t="str">
            <v/>
          </cell>
          <cell r="Z2476" t="str">
            <v/>
          </cell>
          <cell r="AA2476" t="str">
            <v/>
          </cell>
          <cell r="AB2476" t="str">
            <v/>
          </cell>
          <cell r="AC2476" t="str">
            <v/>
          </cell>
        </row>
        <row r="2477">
          <cell r="A2477">
            <v>526412</v>
          </cell>
          <cell r="B2477" t="str">
            <v>جلنار علي</v>
          </cell>
          <cell r="C2477" t="str">
            <v>محمد</v>
          </cell>
          <cell r="D2477" t="str">
            <v>رأفت</v>
          </cell>
          <cell r="E2477" t="str">
            <v/>
          </cell>
          <cell r="F2477" t="str">
            <v/>
          </cell>
          <cell r="G2477" t="str">
            <v/>
          </cell>
          <cell r="I2477" t="str">
            <v>الاولى</v>
          </cell>
          <cell r="K2477" t="str">
            <v/>
          </cell>
          <cell r="L2477" t="str">
            <v/>
          </cell>
          <cell r="M2477" t="str">
            <v/>
          </cell>
          <cell r="Q2477" t="str">
            <v/>
          </cell>
          <cell r="R2477" t="str">
            <v/>
          </cell>
          <cell r="S2477" t="str">
            <v/>
          </cell>
          <cell r="T2477" t="str">
            <v/>
          </cell>
          <cell r="U2477" t="str">
            <v/>
          </cell>
          <cell r="V2477" t="str">
            <v/>
          </cell>
          <cell r="W2477" t="str">
            <v/>
          </cell>
          <cell r="X2477" t="str">
            <v/>
          </cell>
          <cell r="Y2477" t="str">
            <v/>
          </cell>
          <cell r="Z2477" t="str">
            <v/>
          </cell>
          <cell r="AA2477" t="str">
            <v/>
          </cell>
          <cell r="AB2477" t="str">
            <v>م</v>
          </cell>
          <cell r="AC2477" t="str">
            <v/>
          </cell>
        </row>
        <row r="2478">
          <cell r="A2478">
            <v>526413</v>
          </cell>
          <cell r="B2478" t="str">
            <v>جمانة الصيداوى</v>
          </cell>
          <cell r="C2478" t="str">
            <v>عبده</v>
          </cell>
          <cell r="D2478" t="str">
            <v>سهام</v>
          </cell>
          <cell r="E2478" t="str">
            <v>أنثى</v>
          </cell>
          <cell r="F2478" t="str">
            <v>دمشق</v>
          </cell>
          <cell r="G2478" t="str">
            <v>7/20/1978</v>
          </cell>
          <cell r="H2478" t="str">
            <v>العربية السورية</v>
          </cell>
          <cell r="I2478" t="str">
            <v>الاولى</v>
          </cell>
          <cell r="J2478" t="str">
            <v>أدبي</v>
          </cell>
          <cell r="K2478" t="str">
            <v>1999</v>
          </cell>
          <cell r="L2478" t="str">
            <v/>
          </cell>
          <cell r="Q2478" t="str">
            <v/>
          </cell>
          <cell r="R2478" t="str">
            <v>JOMANA ALSEDAWE</v>
          </cell>
          <cell r="S2478" t="str">
            <v>ABDO</v>
          </cell>
          <cell r="T2478" t="str">
            <v>SEHAM</v>
          </cell>
          <cell r="U2478" t="str">
            <v>DAMASCUS</v>
          </cell>
          <cell r="V2478" t="str">
            <v/>
          </cell>
          <cell r="W2478" t="str">
            <v/>
          </cell>
          <cell r="X2478" t="str">
            <v/>
          </cell>
          <cell r="Y2478" t="str">
            <v/>
          </cell>
          <cell r="Z2478" t="str">
            <v/>
          </cell>
          <cell r="AA2478" t="str">
            <v/>
          </cell>
          <cell r="AB2478" t="str">
            <v/>
          </cell>
          <cell r="AC2478" t="str">
            <v/>
          </cell>
        </row>
        <row r="2479">
          <cell r="A2479">
            <v>526414</v>
          </cell>
          <cell r="B2479" t="str">
            <v>جنان طيفور</v>
          </cell>
          <cell r="C2479" t="str">
            <v>ابراهيم</v>
          </cell>
          <cell r="D2479" t="str">
            <v>ختام</v>
          </cell>
          <cell r="E2479" t="str">
            <v/>
          </cell>
          <cell r="F2479" t="str">
            <v/>
          </cell>
          <cell r="G2479" t="str">
            <v/>
          </cell>
          <cell r="I2479" t="str">
            <v>الاولى</v>
          </cell>
          <cell r="K2479" t="str">
            <v/>
          </cell>
          <cell r="L2479" t="str">
            <v/>
          </cell>
          <cell r="M2479" t="str">
            <v/>
          </cell>
          <cell r="Q2479" t="str">
            <v/>
          </cell>
          <cell r="R2479" t="str">
            <v/>
          </cell>
          <cell r="S2479" t="str">
            <v/>
          </cell>
          <cell r="T2479" t="str">
            <v/>
          </cell>
          <cell r="U2479" t="str">
            <v/>
          </cell>
          <cell r="V2479" t="str">
            <v/>
          </cell>
          <cell r="W2479" t="str">
            <v/>
          </cell>
          <cell r="X2479" t="str">
            <v/>
          </cell>
          <cell r="Y2479" t="str">
            <v/>
          </cell>
          <cell r="Z2479" t="str">
            <v/>
          </cell>
          <cell r="AA2479" t="str">
            <v/>
          </cell>
          <cell r="AB2479" t="str">
            <v>م</v>
          </cell>
          <cell r="AC2479" t="str">
            <v/>
          </cell>
        </row>
        <row r="2480">
          <cell r="A2480">
            <v>526415</v>
          </cell>
          <cell r="B2480" t="str">
            <v>جود المحمد</v>
          </cell>
          <cell r="C2480" t="str">
            <v>وائل</v>
          </cell>
          <cell r="D2480" t="str">
            <v>نيفال</v>
          </cell>
          <cell r="E2480" t="str">
            <v/>
          </cell>
          <cell r="F2480" t="str">
            <v>ديرالزور</v>
          </cell>
          <cell r="G2480" t="str">
            <v/>
          </cell>
          <cell r="I2480" t="str">
            <v>الاولى</v>
          </cell>
          <cell r="K2480" t="str">
            <v/>
          </cell>
          <cell r="L2480" t="str">
            <v/>
          </cell>
          <cell r="M2480" t="str">
            <v/>
          </cell>
          <cell r="Q2480" t="str">
            <v/>
          </cell>
          <cell r="R2480" t="str">
            <v/>
          </cell>
          <cell r="S2480" t="str">
            <v/>
          </cell>
          <cell r="T2480" t="str">
            <v/>
          </cell>
          <cell r="U2480" t="str">
            <v/>
          </cell>
          <cell r="V2480" t="str">
            <v/>
          </cell>
          <cell r="W2480" t="str">
            <v/>
          </cell>
          <cell r="X2480" t="str">
            <v/>
          </cell>
          <cell r="Y2480" t="str">
            <v/>
          </cell>
          <cell r="Z2480" t="str">
            <v/>
          </cell>
          <cell r="AA2480" t="str">
            <v/>
          </cell>
          <cell r="AB2480" t="str">
            <v/>
          </cell>
          <cell r="AC2480" t="str">
            <v/>
          </cell>
        </row>
        <row r="2481">
          <cell r="A2481">
            <v>526416</v>
          </cell>
          <cell r="B2481" t="str">
            <v>جوزفين الموصلي</v>
          </cell>
          <cell r="C2481" t="str">
            <v>عبدالمجيد</v>
          </cell>
          <cell r="D2481" t="str">
            <v>فاطمه</v>
          </cell>
          <cell r="E2481" t="str">
            <v>أنثى</v>
          </cell>
          <cell r="F2481" t="str">
            <v>دمشق</v>
          </cell>
          <cell r="G2481">
            <v>30037</v>
          </cell>
          <cell r="H2481" t="str">
            <v>العربية السورية</v>
          </cell>
          <cell r="I2481" t="str">
            <v>الثالثة</v>
          </cell>
          <cell r="J2481" t="str">
            <v>علمي</v>
          </cell>
          <cell r="K2481">
            <v>2001</v>
          </cell>
          <cell r="Q2481" t="str">
            <v/>
          </cell>
          <cell r="R2481" t="str">
            <v>JOUZFEEN ALMOUSELY</v>
          </cell>
          <cell r="S2481" t="str">
            <v>ABDALMAJEED</v>
          </cell>
          <cell r="T2481" t="str">
            <v>FATIMA</v>
          </cell>
          <cell r="U2481" t="str">
            <v>DAMASCUS</v>
          </cell>
          <cell r="V2481" t="str">
            <v/>
          </cell>
          <cell r="W2481" t="str">
            <v/>
          </cell>
          <cell r="X2481" t="str">
            <v/>
          </cell>
          <cell r="Y2481" t="str">
            <v/>
          </cell>
          <cell r="Z2481" t="str">
            <v/>
          </cell>
          <cell r="AA2481" t="str">
            <v/>
          </cell>
          <cell r="AB2481" t="str">
            <v/>
          </cell>
          <cell r="AC2481" t="str">
            <v/>
          </cell>
        </row>
        <row r="2482">
          <cell r="A2482">
            <v>526417</v>
          </cell>
          <cell r="B2482" t="str">
            <v>جوليا سريه</v>
          </cell>
          <cell r="C2482" t="str">
            <v>جودت</v>
          </cell>
          <cell r="D2482" t="str">
            <v>سهام</v>
          </cell>
          <cell r="E2482" t="str">
            <v/>
          </cell>
          <cell r="F2482" t="str">
            <v/>
          </cell>
          <cell r="G2482" t="str">
            <v/>
          </cell>
          <cell r="I2482" t="str">
            <v>الاولى</v>
          </cell>
          <cell r="K2482" t="str">
            <v/>
          </cell>
          <cell r="L2482" t="str">
            <v/>
          </cell>
          <cell r="M2482" t="str">
            <v/>
          </cell>
          <cell r="Q2482" t="str">
            <v/>
          </cell>
          <cell r="R2482" t="str">
            <v/>
          </cell>
          <cell r="S2482" t="str">
            <v/>
          </cell>
          <cell r="T2482" t="str">
            <v/>
          </cell>
          <cell r="U2482" t="str">
            <v/>
          </cell>
          <cell r="V2482" t="str">
            <v/>
          </cell>
          <cell r="W2482" t="str">
            <v/>
          </cell>
          <cell r="X2482" t="str">
            <v/>
          </cell>
          <cell r="Y2482" t="str">
            <v/>
          </cell>
          <cell r="Z2482" t="str">
            <v/>
          </cell>
          <cell r="AA2482" t="str">
            <v/>
          </cell>
          <cell r="AB2482" t="str">
            <v>م</v>
          </cell>
          <cell r="AC2482" t="str">
            <v/>
          </cell>
        </row>
        <row r="2483">
          <cell r="A2483">
            <v>526418</v>
          </cell>
          <cell r="B2483" t="str">
            <v>جوليا عديره</v>
          </cell>
          <cell r="C2483" t="str">
            <v>صالح</v>
          </cell>
          <cell r="D2483" t="str">
            <v>وفيقه</v>
          </cell>
          <cell r="E2483" t="str">
            <v>أنثى</v>
          </cell>
          <cell r="F2483" t="str">
            <v>اللاذقية</v>
          </cell>
          <cell r="G2483" t="str">
            <v>3/4/1987</v>
          </cell>
          <cell r="H2483" t="str">
            <v>العربية السورية</v>
          </cell>
          <cell r="I2483" t="str">
            <v>الاولى</v>
          </cell>
          <cell r="J2483" t="str">
            <v>أدبي</v>
          </cell>
          <cell r="K2483" t="str">
            <v>2005</v>
          </cell>
          <cell r="L2483" t="str">
            <v>اللاذقية</v>
          </cell>
          <cell r="Q2483" t="str">
            <v/>
          </cell>
          <cell r="R2483" t="str">
            <v>jolia aderah</v>
          </cell>
          <cell r="S2483" t="str">
            <v>saleh</v>
          </cell>
          <cell r="T2483" t="str">
            <v>wafekaa</v>
          </cell>
          <cell r="U2483" t="str">
            <v>latakia</v>
          </cell>
          <cell r="V2483" t="str">
            <v/>
          </cell>
          <cell r="W2483" t="str">
            <v/>
          </cell>
          <cell r="X2483" t="str">
            <v/>
          </cell>
          <cell r="Y2483" t="str">
            <v/>
          </cell>
          <cell r="Z2483" t="str">
            <v/>
          </cell>
          <cell r="AA2483" t="str">
            <v/>
          </cell>
          <cell r="AB2483" t="str">
            <v/>
          </cell>
          <cell r="AC2483" t="str">
            <v/>
          </cell>
        </row>
        <row r="2484">
          <cell r="A2484">
            <v>526419</v>
          </cell>
          <cell r="B2484" t="str">
            <v>جيهان حنيفه</v>
          </cell>
          <cell r="C2484" t="str">
            <v>عدنان</v>
          </cell>
          <cell r="D2484" t="str">
            <v>صالحه</v>
          </cell>
          <cell r="E2484" t="str">
            <v>أنثى</v>
          </cell>
          <cell r="F2484" t="str">
            <v>التل</v>
          </cell>
          <cell r="G2484" t="str">
            <v>4/5/1983</v>
          </cell>
          <cell r="H2484" t="str">
            <v>العربية السورية</v>
          </cell>
          <cell r="I2484" t="str">
            <v>الثانية</v>
          </cell>
          <cell r="J2484" t="str">
            <v>أدبي</v>
          </cell>
          <cell r="K2484" t="str">
            <v>2002</v>
          </cell>
          <cell r="L2484" t="str">
            <v>ريف دمشق</v>
          </cell>
          <cell r="Q2484" t="str">
            <v/>
          </cell>
          <cell r="R2484" t="str">
            <v>JIHAN HANIFA</v>
          </cell>
          <cell r="S2484" t="str">
            <v>ADNAN</v>
          </cell>
          <cell r="T2484" t="str">
            <v>SALHA</v>
          </cell>
          <cell r="U2484" t="str">
            <v>DAMAS SUBURB</v>
          </cell>
          <cell r="V2484" t="str">
            <v/>
          </cell>
          <cell r="W2484" t="str">
            <v/>
          </cell>
          <cell r="X2484" t="str">
            <v/>
          </cell>
          <cell r="Y2484" t="str">
            <v/>
          </cell>
          <cell r="Z2484" t="str">
            <v/>
          </cell>
          <cell r="AA2484" t="str">
            <v/>
          </cell>
          <cell r="AB2484" t="str">
            <v/>
          </cell>
          <cell r="AC2484" t="str">
            <v/>
          </cell>
        </row>
        <row r="2485">
          <cell r="A2485">
            <v>526420</v>
          </cell>
          <cell r="B2485" t="str">
            <v>جيهان شركس</v>
          </cell>
          <cell r="C2485" t="str">
            <v>عثمان</v>
          </cell>
          <cell r="D2485" t="str">
            <v>كذبان</v>
          </cell>
          <cell r="E2485" t="str">
            <v>أنثى</v>
          </cell>
          <cell r="F2485" t="str">
            <v>دمشق</v>
          </cell>
          <cell r="G2485" t="str">
            <v>1/25/1987</v>
          </cell>
          <cell r="H2485" t="str">
            <v>العربية السورية</v>
          </cell>
          <cell r="I2485" t="str">
            <v>الاولى</v>
          </cell>
          <cell r="J2485" t="str">
            <v>أدبي</v>
          </cell>
          <cell r="K2485" t="str">
            <v>2004</v>
          </cell>
          <cell r="L2485" t="str">
            <v/>
          </cell>
          <cell r="Q2485" t="str">
            <v/>
          </cell>
          <cell r="R2485" t="str">
            <v>JEHAN SHARHAS</v>
          </cell>
          <cell r="S2485" t="str">
            <v>OTHMAN</v>
          </cell>
          <cell r="T2485" t="str">
            <v>KZBAN</v>
          </cell>
          <cell r="U2485" t="str">
            <v>DAMASCUS</v>
          </cell>
          <cell r="V2485" t="str">
            <v/>
          </cell>
          <cell r="W2485" t="str">
            <v/>
          </cell>
          <cell r="X2485" t="str">
            <v/>
          </cell>
          <cell r="Y2485" t="str">
            <v/>
          </cell>
          <cell r="Z2485" t="str">
            <v/>
          </cell>
          <cell r="AA2485" t="str">
            <v/>
          </cell>
          <cell r="AB2485" t="str">
            <v/>
          </cell>
          <cell r="AC2485" t="str">
            <v/>
          </cell>
        </row>
        <row r="2486">
          <cell r="A2486">
            <v>526422</v>
          </cell>
          <cell r="B2486" t="str">
            <v>حليمه الكواكي</v>
          </cell>
          <cell r="C2486" t="str">
            <v>حسن</v>
          </cell>
          <cell r="D2486" t="str">
            <v>كوكب</v>
          </cell>
          <cell r="E2486" t="str">
            <v>أنثى</v>
          </cell>
          <cell r="F2486" t="str">
            <v xml:space="preserve">ريف دمشق </v>
          </cell>
          <cell r="G2486">
            <v>32880</v>
          </cell>
          <cell r="H2486" t="str">
            <v>العربية السورية</v>
          </cell>
          <cell r="I2486" t="str">
            <v>الثالثة</v>
          </cell>
          <cell r="J2486" t="str">
            <v>أدبي</v>
          </cell>
          <cell r="K2486" t="str">
            <v/>
          </cell>
          <cell r="Q2486" t="str">
            <v/>
          </cell>
          <cell r="R2486" t="str">
            <v>halima alkoke</v>
          </cell>
          <cell r="S2486" t="str">
            <v>hasan</v>
          </cell>
          <cell r="T2486" t="str">
            <v>kaokab</v>
          </cell>
          <cell r="U2486" t="str">
            <v>damascos</v>
          </cell>
          <cell r="V2486" t="str">
            <v/>
          </cell>
          <cell r="W2486" t="str">
            <v/>
          </cell>
          <cell r="X2486" t="str">
            <v/>
          </cell>
          <cell r="Y2486" t="str">
            <v/>
          </cell>
          <cell r="Z2486" t="str">
            <v/>
          </cell>
          <cell r="AA2486" t="str">
            <v/>
          </cell>
          <cell r="AB2486" t="str">
            <v/>
          </cell>
          <cell r="AC2486" t="str">
            <v/>
          </cell>
        </row>
        <row r="2487">
          <cell r="A2487">
            <v>526423</v>
          </cell>
          <cell r="B2487" t="str">
            <v>حنان البيك</v>
          </cell>
          <cell r="C2487" t="str">
            <v>محمود</v>
          </cell>
          <cell r="D2487" t="str">
            <v>فاطمه</v>
          </cell>
          <cell r="E2487" t="str">
            <v>أنثى</v>
          </cell>
          <cell r="F2487" t="str">
            <v>راس المعرة</v>
          </cell>
          <cell r="G2487" t="str">
            <v>3/1/1989</v>
          </cell>
          <cell r="H2487" t="str">
            <v>العربية السورية</v>
          </cell>
          <cell r="I2487" t="str">
            <v>الاولى</v>
          </cell>
          <cell r="J2487" t="str">
            <v>علمي</v>
          </cell>
          <cell r="K2487" t="str">
            <v>2007</v>
          </cell>
          <cell r="Q2487" t="str">
            <v/>
          </cell>
          <cell r="R2487" t="str">
            <v>HANAN ALBEIK</v>
          </cell>
          <cell r="S2487" t="str">
            <v>MAHMOUD</v>
          </cell>
          <cell r="T2487" t="str">
            <v>FATIMA</v>
          </cell>
          <cell r="U2487" t="str">
            <v>DAMASCUS</v>
          </cell>
          <cell r="V2487" t="str">
            <v/>
          </cell>
          <cell r="W2487" t="str">
            <v/>
          </cell>
          <cell r="X2487" t="str">
            <v/>
          </cell>
          <cell r="Y2487" t="str">
            <v/>
          </cell>
          <cell r="Z2487" t="str">
            <v/>
          </cell>
          <cell r="AA2487" t="str">
            <v/>
          </cell>
          <cell r="AB2487" t="str">
            <v/>
          </cell>
          <cell r="AC2487" t="str">
            <v/>
          </cell>
        </row>
        <row r="2488">
          <cell r="A2488">
            <v>526424</v>
          </cell>
          <cell r="B2488" t="str">
            <v>حنان حسون</v>
          </cell>
          <cell r="C2488" t="str">
            <v>محمد</v>
          </cell>
          <cell r="D2488" t="str">
            <v>منى</v>
          </cell>
          <cell r="E2488" t="str">
            <v>أنثى</v>
          </cell>
          <cell r="F2488" t="str">
            <v>حرستا</v>
          </cell>
          <cell r="G2488">
            <v>33339</v>
          </cell>
          <cell r="H2488" t="str">
            <v>العربية السورية</v>
          </cell>
          <cell r="I2488" t="str">
            <v>الثالثة</v>
          </cell>
          <cell r="J2488" t="str">
            <v>فنون نسوية</v>
          </cell>
          <cell r="K2488">
            <v>2009</v>
          </cell>
          <cell r="Q2488" t="str">
            <v/>
          </cell>
          <cell r="R2488" t="str">
            <v>HANAN HASOUN</v>
          </cell>
          <cell r="S2488" t="str">
            <v>MOHAMMED</v>
          </cell>
          <cell r="T2488" t="str">
            <v>MONA</v>
          </cell>
          <cell r="U2488" t="str">
            <v>DAMAS SUBURB</v>
          </cell>
          <cell r="V2488" t="str">
            <v/>
          </cell>
          <cell r="W2488" t="str">
            <v/>
          </cell>
          <cell r="X2488" t="str">
            <v/>
          </cell>
          <cell r="Y2488" t="str">
            <v/>
          </cell>
          <cell r="Z2488" t="str">
            <v/>
          </cell>
          <cell r="AA2488" t="str">
            <v/>
          </cell>
          <cell r="AB2488" t="str">
            <v/>
          </cell>
          <cell r="AC2488" t="str">
            <v/>
          </cell>
        </row>
        <row r="2489">
          <cell r="A2489">
            <v>526425</v>
          </cell>
          <cell r="B2489" t="str">
            <v>حنان شحادة</v>
          </cell>
          <cell r="C2489" t="str">
            <v>علي</v>
          </cell>
          <cell r="D2489" t="str">
            <v>آمنه</v>
          </cell>
          <cell r="E2489" t="str">
            <v>أنثى</v>
          </cell>
          <cell r="F2489" t="str">
            <v>دمشق</v>
          </cell>
          <cell r="G2489">
            <v>32879</v>
          </cell>
          <cell r="H2489" t="str">
            <v>العربية السورية</v>
          </cell>
          <cell r="I2489" t="str">
            <v>الثالثة</v>
          </cell>
          <cell r="J2489" t="str">
            <v>علمي</v>
          </cell>
          <cell r="L2489" t="str">
            <v>القنيطرة</v>
          </cell>
          <cell r="Q2489" t="str">
            <v/>
          </cell>
          <cell r="R2489" t="str">
            <v>HANAN SHEHADA</v>
          </cell>
          <cell r="S2489" t="str">
            <v>ALI</v>
          </cell>
          <cell r="T2489" t="str">
            <v>AMINA</v>
          </cell>
          <cell r="U2489" t="str">
            <v>DAMASCUS</v>
          </cell>
          <cell r="V2489" t="str">
            <v/>
          </cell>
          <cell r="W2489" t="str">
            <v/>
          </cell>
          <cell r="X2489" t="str">
            <v/>
          </cell>
          <cell r="Y2489" t="str">
            <v/>
          </cell>
          <cell r="Z2489" t="str">
            <v/>
          </cell>
          <cell r="AA2489" t="str">
            <v/>
          </cell>
          <cell r="AB2489" t="str">
            <v/>
          </cell>
          <cell r="AC2489" t="str">
            <v/>
          </cell>
        </row>
        <row r="2490">
          <cell r="A2490">
            <v>526426</v>
          </cell>
          <cell r="B2490" t="str">
            <v>حنان ضاهر</v>
          </cell>
          <cell r="C2490" t="str">
            <v>منير</v>
          </cell>
          <cell r="D2490" t="str">
            <v>هيام</v>
          </cell>
          <cell r="E2490" t="str">
            <v/>
          </cell>
          <cell r="F2490" t="str">
            <v/>
          </cell>
          <cell r="G2490" t="str">
            <v/>
          </cell>
          <cell r="I2490" t="str">
            <v>الاولى</v>
          </cell>
          <cell r="K2490" t="str">
            <v/>
          </cell>
          <cell r="L2490" t="str">
            <v/>
          </cell>
          <cell r="M2490" t="str">
            <v/>
          </cell>
          <cell r="Q2490" t="str">
            <v/>
          </cell>
          <cell r="R2490" t="str">
            <v/>
          </cell>
          <cell r="S2490" t="str">
            <v/>
          </cell>
          <cell r="T2490" t="str">
            <v/>
          </cell>
          <cell r="U2490" t="str">
            <v/>
          </cell>
          <cell r="V2490" t="str">
            <v/>
          </cell>
          <cell r="W2490" t="str">
            <v/>
          </cell>
          <cell r="X2490" t="str">
            <v/>
          </cell>
          <cell r="Y2490" t="str">
            <v/>
          </cell>
          <cell r="Z2490" t="str">
            <v/>
          </cell>
          <cell r="AA2490" t="str">
            <v/>
          </cell>
          <cell r="AB2490" t="str">
            <v>م</v>
          </cell>
          <cell r="AC2490" t="str">
            <v/>
          </cell>
        </row>
        <row r="2491">
          <cell r="A2491">
            <v>526427</v>
          </cell>
          <cell r="B2491" t="str">
            <v>خديجة صباح</v>
          </cell>
          <cell r="C2491" t="str">
            <v>خالد</v>
          </cell>
          <cell r="D2491" t="str">
            <v>سوسن</v>
          </cell>
          <cell r="E2491" t="str">
            <v>أنثى</v>
          </cell>
          <cell r="F2491" t="str">
            <v>دركوش</v>
          </cell>
          <cell r="G2491">
            <v>33029</v>
          </cell>
          <cell r="H2491" t="str">
            <v>العربية السورية</v>
          </cell>
          <cell r="I2491" t="str">
            <v>الثانية</v>
          </cell>
          <cell r="J2491" t="str">
            <v>أدبي</v>
          </cell>
          <cell r="L2491" t="str">
            <v>إدلب</v>
          </cell>
          <cell r="Q2491" t="str">
            <v/>
          </cell>
          <cell r="R2491" t="str">
            <v>KHADIJA SABAH</v>
          </cell>
          <cell r="S2491" t="str">
            <v>KHALIED</v>
          </cell>
          <cell r="T2491" t="str">
            <v>SAWSAN</v>
          </cell>
          <cell r="U2491" t="str">
            <v>DAMASCUS</v>
          </cell>
          <cell r="V2491" t="str">
            <v/>
          </cell>
          <cell r="W2491" t="str">
            <v/>
          </cell>
          <cell r="X2491" t="str">
            <v/>
          </cell>
          <cell r="Y2491" t="str">
            <v/>
          </cell>
          <cell r="Z2491" t="str">
            <v/>
          </cell>
          <cell r="AA2491" t="str">
            <v/>
          </cell>
          <cell r="AB2491" t="str">
            <v/>
          </cell>
          <cell r="AC2491" t="str">
            <v/>
          </cell>
        </row>
        <row r="2492">
          <cell r="A2492">
            <v>526428</v>
          </cell>
          <cell r="B2492" t="str">
            <v>خديجه شمس الدين</v>
          </cell>
          <cell r="C2492" t="str">
            <v>محمد</v>
          </cell>
          <cell r="D2492" t="str">
            <v>منى</v>
          </cell>
          <cell r="E2492" t="str">
            <v>أنثى</v>
          </cell>
          <cell r="F2492" t="str">
            <v>دمشق</v>
          </cell>
          <cell r="G2492">
            <v>32145</v>
          </cell>
          <cell r="H2492" t="str">
            <v>العربية السورية</v>
          </cell>
          <cell r="I2492" t="str">
            <v>الثالثة</v>
          </cell>
          <cell r="J2492" t="str">
            <v>أدبي</v>
          </cell>
          <cell r="K2492" t="str">
            <v/>
          </cell>
          <cell r="Q2492" t="str">
            <v/>
          </cell>
          <cell r="R2492" t="str">
            <v>KHADIJA SHAMS EDDIN</v>
          </cell>
          <cell r="S2492" t="str">
            <v>MOHAMMED</v>
          </cell>
          <cell r="T2492" t="str">
            <v>MONA</v>
          </cell>
          <cell r="U2492" t="str">
            <v>DAMASCUS</v>
          </cell>
          <cell r="V2492" t="str">
            <v/>
          </cell>
          <cell r="W2492" t="str">
            <v/>
          </cell>
          <cell r="X2492" t="str">
            <v/>
          </cell>
          <cell r="Y2492" t="str">
            <v/>
          </cell>
          <cell r="Z2492" t="str">
            <v/>
          </cell>
          <cell r="AA2492" t="str">
            <v/>
          </cell>
          <cell r="AB2492" t="str">
            <v/>
          </cell>
          <cell r="AC2492" t="str">
            <v/>
          </cell>
        </row>
        <row r="2493">
          <cell r="A2493">
            <v>526429</v>
          </cell>
          <cell r="B2493" t="str">
            <v>خلود البريحي</v>
          </cell>
          <cell r="C2493" t="str">
            <v>سلامه</v>
          </cell>
          <cell r="D2493" t="str">
            <v>مها</v>
          </cell>
          <cell r="E2493" t="str">
            <v>أنثى</v>
          </cell>
          <cell r="F2493" t="str">
            <v>الغاريه</v>
          </cell>
          <cell r="G2493">
            <v>32699</v>
          </cell>
          <cell r="H2493" t="str">
            <v>العربية السورية</v>
          </cell>
          <cell r="I2493" t="str">
            <v>الثالثة</v>
          </cell>
          <cell r="J2493" t="str">
            <v>أدبي</v>
          </cell>
          <cell r="L2493" t="str">
            <v>السويداء</v>
          </cell>
          <cell r="Q2493" t="str">
            <v/>
          </cell>
          <cell r="R2493" t="str">
            <v>kholod albrehe</v>
          </cell>
          <cell r="S2493" t="str">
            <v>salama</v>
          </cell>
          <cell r="T2493" t="str">
            <v>maha</v>
          </cell>
          <cell r="U2493" t="str">
            <v>swaida-algareya</v>
          </cell>
          <cell r="V2493" t="str">
            <v/>
          </cell>
          <cell r="W2493" t="str">
            <v/>
          </cell>
          <cell r="X2493" t="str">
            <v/>
          </cell>
          <cell r="Y2493" t="str">
            <v/>
          </cell>
          <cell r="Z2493" t="str">
            <v/>
          </cell>
          <cell r="AA2493" t="str">
            <v/>
          </cell>
          <cell r="AB2493" t="str">
            <v/>
          </cell>
          <cell r="AC2493" t="str">
            <v/>
          </cell>
        </row>
        <row r="2494">
          <cell r="A2494">
            <v>526431</v>
          </cell>
          <cell r="B2494" t="str">
            <v xml:space="preserve">خوله احمد </v>
          </cell>
          <cell r="C2494" t="str">
            <v>حسين</v>
          </cell>
          <cell r="D2494" t="str">
            <v>غثوه</v>
          </cell>
          <cell r="E2494" t="str">
            <v>انثى</v>
          </cell>
          <cell r="F2494" t="str">
            <v/>
          </cell>
          <cell r="I2494" t="str">
            <v>الثالثة</v>
          </cell>
          <cell r="J2494" t="str">
            <v>ادبي</v>
          </cell>
          <cell r="K2494">
            <v>1999</v>
          </cell>
          <cell r="L2494" t="str">
            <v/>
          </cell>
          <cell r="M2494" t="str">
            <v/>
          </cell>
        </row>
        <row r="2495">
          <cell r="A2495">
            <v>526432</v>
          </cell>
          <cell r="B2495" t="str">
            <v>دارين محفوض</v>
          </cell>
          <cell r="C2495" t="str">
            <v>يوسف</v>
          </cell>
          <cell r="D2495" t="str">
            <v>نزهه</v>
          </cell>
          <cell r="E2495" t="str">
            <v>أنثى</v>
          </cell>
          <cell r="F2495" t="str">
            <v>معضميه</v>
          </cell>
          <cell r="G2495">
            <v>31073</v>
          </cell>
          <cell r="H2495" t="str">
            <v>العربية السورية</v>
          </cell>
          <cell r="I2495" t="str">
            <v>الثالثة</v>
          </cell>
          <cell r="J2495" t="str">
            <v>أدبي</v>
          </cell>
          <cell r="Q2495" t="str">
            <v/>
          </cell>
          <cell r="R2495" t="str">
            <v>DARIEN MAHFOUD</v>
          </cell>
          <cell r="S2495" t="str">
            <v>YOUSIEF</v>
          </cell>
          <cell r="T2495" t="str">
            <v>NAZHA</v>
          </cell>
          <cell r="U2495" t="str">
            <v>DAMASCUS</v>
          </cell>
          <cell r="V2495" t="str">
            <v/>
          </cell>
          <cell r="W2495" t="str">
            <v/>
          </cell>
          <cell r="X2495" t="str">
            <v/>
          </cell>
          <cell r="Y2495" t="str">
            <v/>
          </cell>
          <cell r="Z2495" t="str">
            <v/>
          </cell>
          <cell r="AA2495" t="str">
            <v/>
          </cell>
          <cell r="AB2495" t="str">
            <v/>
          </cell>
          <cell r="AC2495" t="str">
            <v/>
          </cell>
        </row>
        <row r="2496">
          <cell r="A2496">
            <v>526433</v>
          </cell>
          <cell r="B2496" t="str">
            <v>داليا بركات</v>
          </cell>
          <cell r="C2496" t="str">
            <v>عارف</v>
          </cell>
          <cell r="D2496" t="str">
            <v>وجيها</v>
          </cell>
          <cell r="E2496" t="str">
            <v>أنثى</v>
          </cell>
          <cell r="F2496" t="str">
            <v>حمص</v>
          </cell>
          <cell r="G2496">
            <v>30224</v>
          </cell>
          <cell r="H2496" t="str">
            <v>العربية السورية</v>
          </cell>
          <cell r="I2496" t="str">
            <v>الثالثة</v>
          </cell>
          <cell r="J2496" t="str">
            <v>علمي</v>
          </cell>
          <cell r="K2496" t="str">
            <v/>
          </cell>
          <cell r="Q2496" t="str">
            <v/>
          </cell>
          <cell r="R2496" t="str">
            <v>DALIA BARAKAT</v>
          </cell>
          <cell r="S2496" t="str">
            <v>AREF</v>
          </cell>
          <cell r="T2496" t="str">
            <v>WAGEHA</v>
          </cell>
          <cell r="U2496" t="str">
            <v>HOMS</v>
          </cell>
          <cell r="V2496" t="str">
            <v/>
          </cell>
          <cell r="W2496" t="str">
            <v/>
          </cell>
          <cell r="X2496" t="str">
            <v/>
          </cell>
          <cell r="Y2496" t="str">
            <v/>
          </cell>
          <cell r="Z2496" t="str">
            <v/>
          </cell>
          <cell r="AA2496" t="str">
            <v/>
          </cell>
          <cell r="AB2496" t="str">
            <v/>
          </cell>
          <cell r="AC2496" t="str">
            <v/>
          </cell>
        </row>
        <row r="2497">
          <cell r="A2497">
            <v>526434</v>
          </cell>
          <cell r="B2497" t="str">
            <v>دانا زهرالدين</v>
          </cell>
          <cell r="C2497" t="str">
            <v>علي</v>
          </cell>
          <cell r="D2497" t="str">
            <v>هيام</v>
          </cell>
          <cell r="E2497" t="str">
            <v>أنثى</v>
          </cell>
          <cell r="F2497" t="str">
            <v>الصورة اكبيرة</v>
          </cell>
          <cell r="G2497">
            <v>30122</v>
          </cell>
          <cell r="H2497" t="str">
            <v>العربية السورية</v>
          </cell>
          <cell r="I2497" t="str">
            <v>الثانية</v>
          </cell>
          <cell r="J2497" t="str">
            <v>أدبي</v>
          </cell>
          <cell r="L2497" t="str">
            <v>السويداء</v>
          </cell>
          <cell r="Q2497" t="str">
            <v/>
          </cell>
          <cell r="R2497" t="str">
            <v>dana zhaldeen</v>
          </cell>
          <cell r="S2497" t="str">
            <v>ali</v>
          </cell>
          <cell r="T2497" t="str">
            <v>heam</v>
          </cell>
          <cell r="U2497" t="str">
            <v>swaida</v>
          </cell>
          <cell r="V2497" t="str">
            <v/>
          </cell>
          <cell r="W2497" t="str">
            <v/>
          </cell>
          <cell r="X2497" t="str">
            <v/>
          </cell>
          <cell r="Y2497" t="str">
            <v/>
          </cell>
          <cell r="Z2497" t="str">
            <v/>
          </cell>
          <cell r="AA2497" t="str">
            <v/>
          </cell>
          <cell r="AB2497" t="str">
            <v/>
          </cell>
          <cell r="AC2497" t="str">
            <v/>
          </cell>
        </row>
        <row r="2498">
          <cell r="A2498">
            <v>526436</v>
          </cell>
          <cell r="B2498" t="str">
            <v>دانيا الخولي</v>
          </cell>
          <cell r="C2498" t="str">
            <v>محمد زهير</v>
          </cell>
          <cell r="D2498" t="str">
            <v>دعد</v>
          </cell>
          <cell r="E2498" t="str">
            <v>أنثى</v>
          </cell>
          <cell r="F2498" t="str">
            <v>دمشق</v>
          </cell>
          <cell r="G2498">
            <v>30696</v>
          </cell>
          <cell r="H2498" t="str">
            <v>العربية السورية</v>
          </cell>
          <cell r="I2498" t="str">
            <v>الثالثة</v>
          </cell>
          <cell r="J2498" t="str">
            <v>علمي</v>
          </cell>
          <cell r="Q2498" t="str">
            <v/>
          </cell>
          <cell r="R2498" t="str">
            <v>DANIA ALKHOULI</v>
          </cell>
          <cell r="S2498" t="str">
            <v>MHD ZOUHAIR</v>
          </cell>
          <cell r="T2498" t="str">
            <v>DAAD</v>
          </cell>
          <cell r="U2498" t="str">
            <v>DAMASCUS</v>
          </cell>
          <cell r="V2498" t="str">
            <v/>
          </cell>
          <cell r="W2498" t="str">
            <v/>
          </cell>
          <cell r="X2498" t="str">
            <v/>
          </cell>
          <cell r="Y2498" t="str">
            <v/>
          </cell>
          <cell r="Z2498" t="str">
            <v/>
          </cell>
          <cell r="AA2498" t="str">
            <v/>
          </cell>
          <cell r="AB2498" t="str">
            <v/>
          </cell>
          <cell r="AC2498" t="str">
            <v/>
          </cell>
        </row>
        <row r="2499">
          <cell r="A2499">
            <v>526437</v>
          </cell>
          <cell r="B2499" t="str">
            <v>دعاء آله رشي</v>
          </cell>
          <cell r="C2499" t="str">
            <v>محمدرياض</v>
          </cell>
          <cell r="D2499" t="str">
            <v>هيفاء</v>
          </cell>
          <cell r="E2499" t="str">
            <v>أنثى</v>
          </cell>
          <cell r="F2499" t="str">
            <v xml:space="preserve">قبر الست </v>
          </cell>
          <cell r="G2499">
            <v>32880</v>
          </cell>
          <cell r="H2499" t="str">
            <v>العربية السورية</v>
          </cell>
          <cell r="I2499" t="str">
            <v>الثانية</v>
          </cell>
          <cell r="J2499" t="str">
            <v>أدبي</v>
          </cell>
          <cell r="Q2499" t="str">
            <v/>
          </cell>
          <cell r="R2499" t="str">
            <v>doaa alarashi</v>
          </cell>
          <cell r="S2499" t="str">
            <v>m.riad</v>
          </cell>
          <cell r="T2499" t="str">
            <v>haifaa</v>
          </cell>
          <cell r="U2499" t="str">
            <v>damascous</v>
          </cell>
          <cell r="V2499" t="str">
            <v/>
          </cell>
          <cell r="W2499" t="str">
            <v/>
          </cell>
          <cell r="X2499" t="str">
            <v/>
          </cell>
          <cell r="Y2499" t="str">
            <v/>
          </cell>
          <cell r="Z2499" t="str">
            <v/>
          </cell>
          <cell r="AA2499" t="str">
            <v/>
          </cell>
          <cell r="AB2499" t="str">
            <v/>
          </cell>
          <cell r="AC2499" t="str">
            <v/>
          </cell>
        </row>
        <row r="2500">
          <cell r="A2500">
            <v>526438</v>
          </cell>
          <cell r="B2500" t="str">
            <v>دعاء سكافي</v>
          </cell>
          <cell r="C2500" t="str">
            <v>علي</v>
          </cell>
          <cell r="D2500" t="str">
            <v>سعدة</v>
          </cell>
          <cell r="E2500" t="str">
            <v/>
          </cell>
          <cell r="F2500" t="str">
            <v/>
          </cell>
          <cell r="G2500" t="str">
            <v/>
          </cell>
          <cell r="I2500" t="str">
            <v>الاولى</v>
          </cell>
          <cell r="K2500" t="str">
            <v/>
          </cell>
          <cell r="L2500" t="str">
            <v/>
          </cell>
          <cell r="M2500" t="str">
            <v/>
          </cell>
          <cell r="Q2500" t="str">
            <v/>
          </cell>
          <cell r="R2500" t="str">
            <v/>
          </cell>
          <cell r="S2500" t="str">
            <v/>
          </cell>
          <cell r="T2500" t="str">
            <v/>
          </cell>
          <cell r="U2500" t="str">
            <v/>
          </cell>
          <cell r="V2500" t="str">
            <v/>
          </cell>
          <cell r="W2500" t="str">
            <v/>
          </cell>
          <cell r="X2500" t="str">
            <v/>
          </cell>
          <cell r="Y2500" t="str">
            <v/>
          </cell>
          <cell r="Z2500" t="str">
            <v/>
          </cell>
          <cell r="AA2500" t="str">
            <v/>
          </cell>
          <cell r="AB2500" t="str">
            <v>م</v>
          </cell>
          <cell r="AC2500" t="str">
            <v/>
          </cell>
        </row>
        <row r="2501">
          <cell r="A2501">
            <v>526439</v>
          </cell>
          <cell r="B2501" t="str">
            <v>دعاء شاميه</v>
          </cell>
          <cell r="C2501" t="str">
            <v>فريز</v>
          </cell>
          <cell r="D2501" t="str">
            <v>هناء</v>
          </cell>
          <cell r="E2501" t="str">
            <v/>
          </cell>
          <cell r="F2501" t="str">
            <v/>
          </cell>
          <cell r="G2501" t="str">
            <v/>
          </cell>
          <cell r="I2501" t="str">
            <v>الاولى</v>
          </cell>
          <cell r="K2501" t="str">
            <v/>
          </cell>
          <cell r="L2501" t="str">
            <v/>
          </cell>
          <cell r="M2501" t="str">
            <v/>
          </cell>
          <cell r="Q2501" t="str">
            <v/>
          </cell>
          <cell r="R2501" t="str">
            <v/>
          </cell>
          <cell r="S2501" t="str">
            <v/>
          </cell>
          <cell r="T2501" t="str">
            <v/>
          </cell>
          <cell r="U2501" t="str">
            <v/>
          </cell>
          <cell r="V2501" t="str">
            <v/>
          </cell>
          <cell r="W2501" t="str">
            <v/>
          </cell>
          <cell r="X2501" t="str">
            <v/>
          </cell>
          <cell r="Y2501" t="str">
            <v/>
          </cell>
          <cell r="Z2501" t="str">
            <v/>
          </cell>
          <cell r="AA2501" t="str">
            <v/>
          </cell>
          <cell r="AB2501" t="str">
            <v>م</v>
          </cell>
          <cell r="AC2501" t="str">
            <v/>
          </cell>
        </row>
        <row r="2502">
          <cell r="A2502">
            <v>526440</v>
          </cell>
          <cell r="B2502" t="str">
            <v>دعاء شولح</v>
          </cell>
          <cell r="C2502" t="str">
            <v>علي</v>
          </cell>
          <cell r="D2502" t="str">
            <v>باسمه</v>
          </cell>
          <cell r="E2502" t="str">
            <v>أنثى</v>
          </cell>
          <cell r="F2502" t="str">
            <v>عربين</v>
          </cell>
          <cell r="G2502">
            <v>33062</v>
          </cell>
          <cell r="H2502" t="str">
            <v>العربية السورية</v>
          </cell>
          <cell r="I2502" t="str">
            <v>الثالثة</v>
          </cell>
          <cell r="J2502" t="str">
            <v>أدبي</v>
          </cell>
          <cell r="K2502">
            <v>2008</v>
          </cell>
          <cell r="Q2502" t="str">
            <v/>
          </cell>
          <cell r="R2502" t="str">
            <v>DOUAA SHOLAH</v>
          </cell>
          <cell r="S2502" t="str">
            <v>ALI</v>
          </cell>
          <cell r="T2502" t="str">
            <v>BASIMA</v>
          </cell>
          <cell r="U2502" t="str">
            <v>DAMAS SUBURB</v>
          </cell>
          <cell r="V2502" t="str">
            <v/>
          </cell>
          <cell r="W2502" t="str">
            <v/>
          </cell>
          <cell r="X2502" t="str">
            <v/>
          </cell>
          <cell r="Y2502" t="str">
            <v/>
          </cell>
          <cell r="Z2502" t="str">
            <v/>
          </cell>
          <cell r="AA2502" t="str">
            <v/>
          </cell>
          <cell r="AB2502" t="str">
            <v/>
          </cell>
          <cell r="AC2502" t="str">
            <v/>
          </cell>
        </row>
        <row r="2503">
          <cell r="A2503">
            <v>526441</v>
          </cell>
          <cell r="B2503" t="str">
            <v>دعاء نجيب</v>
          </cell>
          <cell r="C2503" t="str">
            <v>محي الدين</v>
          </cell>
          <cell r="D2503" t="str">
            <v>جمانه</v>
          </cell>
          <cell r="E2503" t="str">
            <v>أنثى</v>
          </cell>
          <cell r="F2503" t="str">
            <v>دمشق</v>
          </cell>
          <cell r="G2503">
            <v>36742</v>
          </cell>
          <cell r="H2503" t="str">
            <v>العربية السورية</v>
          </cell>
          <cell r="I2503" t="str">
            <v>الثانية</v>
          </cell>
          <cell r="J2503" t="str">
            <v>علمي</v>
          </cell>
          <cell r="K2503" t="str">
            <v/>
          </cell>
          <cell r="Q2503" t="str">
            <v/>
          </cell>
          <cell r="R2503" t="str">
            <v>DOUAA NAJEB</v>
          </cell>
          <cell r="S2503" t="str">
            <v>MOUHE ALDEEN</v>
          </cell>
          <cell r="T2503" t="str">
            <v>JOUMANA</v>
          </cell>
          <cell r="U2503" t="str">
            <v>DAMASCUS</v>
          </cell>
          <cell r="V2503" t="str">
            <v/>
          </cell>
          <cell r="W2503" t="str">
            <v/>
          </cell>
          <cell r="X2503" t="str">
            <v/>
          </cell>
          <cell r="Y2503" t="str">
            <v/>
          </cell>
          <cell r="Z2503" t="str">
            <v/>
          </cell>
          <cell r="AA2503" t="str">
            <v/>
          </cell>
          <cell r="AB2503" t="str">
            <v/>
          </cell>
          <cell r="AC2503" t="str">
            <v/>
          </cell>
        </row>
        <row r="2504">
          <cell r="A2504">
            <v>526442</v>
          </cell>
          <cell r="B2504" t="str">
            <v>ديانا حسن</v>
          </cell>
          <cell r="C2504" t="str">
            <v>حسين</v>
          </cell>
          <cell r="D2504" t="str">
            <v>سميرة</v>
          </cell>
          <cell r="E2504" t="str">
            <v>أنثى</v>
          </cell>
          <cell r="F2504" t="str">
            <v>كفر الطون</v>
          </cell>
          <cell r="G2504">
            <v>32396</v>
          </cell>
          <cell r="H2504" t="str">
            <v>العربية السورية</v>
          </cell>
          <cell r="I2504" t="str">
            <v>الثالثة</v>
          </cell>
          <cell r="J2504" t="str">
            <v>أدبي</v>
          </cell>
          <cell r="K2504" t="str">
            <v/>
          </cell>
          <cell r="Q2504" t="str">
            <v/>
          </cell>
          <cell r="R2504" t="str">
            <v>DIANA HASAN</v>
          </cell>
          <cell r="S2504" t="str">
            <v>HUSSAIN</v>
          </cell>
          <cell r="T2504" t="str">
            <v>SAMIRA</v>
          </cell>
          <cell r="U2504" t="str">
            <v>HAMA</v>
          </cell>
          <cell r="V2504" t="str">
            <v/>
          </cell>
          <cell r="W2504" t="str">
            <v/>
          </cell>
          <cell r="X2504" t="str">
            <v/>
          </cell>
          <cell r="Y2504" t="str">
            <v/>
          </cell>
          <cell r="Z2504" t="str">
            <v/>
          </cell>
          <cell r="AA2504" t="str">
            <v/>
          </cell>
          <cell r="AB2504" t="str">
            <v/>
          </cell>
          <cell r="AC2504" t="str">
            <v/>
          </cell>
        </row>
        <row r="2505">
          <cell r="A2505">
            <v>526443</v>
          </cell>
          <cell r="B2505" t="str">
            <v>ديمه ملحم</v>
          </cell>
          <cell r="C2505" t="str">
            <v>جهاد</v>
          </cell>
          <cell r="D2505" t="str">
            <v>ناديه</v>
          </cell>
          <cell r="E2505" t="str">
            <v>أنثى</v>
          </cell>
          <cell r="F2505" t="str">
            <v>حمص</v>
          </cell>
          <cell r="G2505" t="str">
            <v>1/1/1998</v>
          </cell>
          <cell r="H2505" t="str">
            <v>العربية السورية</v>
          </cell>
          <cell r="I2505" t="str">
            <v>الاولى</v>
          </cell>
          <cell r="J2505" t="str">
            <v>علمي</v>
          </cell>
          <cell r="K2505" t="str">
            <v>2018</v>
          </cell>
          <cell r="Q2505" t="str">
            <v/>
          </cell>
          <cell r="R2505" t="str">
            <v>dema molhem</v>
          </cell>
          <cell r="S2505" t="str">
            <v>jehad</v>
          </cell>
          <cell r="T2505" t="str">
            <v>nadia</v>
          </cell>
          <cell r="U2505" t="str">
            <v>homs</v>
          </cell>
          <cell r="V2505" t="str">
            <v/>
          </cell>
          <cell r="W2505" t="str">
            <v/>
          </cell>
          <cell r="X2505" t="str">
            <v/>
          </cell>
          <cell r="Y2505" t="str">
            <v/>
          </cell>
          <cell r="Z2505" t="str">
            <v/>
          </cell>
          <cell r="AA2505" t="str">
            <v/>
          </cell>
          <cell r="AB2505" t="str">
            <v/>
          </cell>
          <cell r="AC2505" t="str">
            <v/>
          </cell>
        </row>
        <row r="2506">
          <cell r="A2506">
            <v>526444</v>
          </cell>
          <cell r="B2506" t="str">
            <v>دينا سادات</v>
          </cell>
          <cell r="C2506" t="str">
            <v>عبدالرزاق</v>
          </cell>
          <cell r="D2506" t="str">
            <v>سمر</v>
          </cell>
          <cell r="E2506" t="str">
            <v>أنثى</v>
          </cell>
          <cell r="F2506" t="str">
            <v>دمشق</v>
          </cell>
          <cell r="G2506">
            <v>31255</v>
          </cell>
          <cell r="H2506" t="str">
            <v>العربية السورية</v>
          </cell>
          <cell r="I2506" t="str">
            <v>الثالثة</v>
          </cell>
          <cell r="J2506" t="str">
            <v>علمي</v>
          </cell>
          <cell r="Q2506" t="str">
            <v/>
          </cell>
          <cell r="R2506" t="str">
            <v>Dina Sadat</v>
          </cell>
          <cell r="S2506" t="str">
            <v>Abdul Razzak</v>
          </cell>
          <cell r="T2506" t="str">
            <v>Samar</v>
          </cell>
          <cell r="U2506" t="str">
            <v>Damascus</v>
          </cell>
          <cell r="V2506" t="str">
            <v/>
          </cell>
          <cell r="W2506" t="str">
            <v/>
          </cell>
          <cell r="X2506" t="str">
            <v/>
          </cell>
          <cell r="Y2506" t="str">
            <v/>
          </cell>
          <cell r="Z2506" t="str">
            <v/>
          </cell>
          <cell r="AA2506" t="str">
            <v/>
          </cell>
          <cell r="AB2506" t="str">
            <v/>
          </cell>
          <cell r="AC2506" t="str">
            <v/>
          </cell>
        </row>
        <row r="2507">
          <cell r="A2507">
            <v>526445</v>
          </cell>
          <cell r="B2507" t="str">
            <v>ذكاء بدران</v>
          </cell>
          <cell r="C2507" t="str">
            <v>محمدرياض</v>
          </cell>
          <cell r="D2507" t="str">
            <v>غصن البان</v>
          </cell>
          <cell r="E2507" t="str">
            <v>أنثى</v>
          </cell>
          <cell r="F2507" t="str">
            <v>اشرفية الوادي</v>
          </cell>
          <cell r="G2507">
            <v>27710</v>
          </cell>
          <cell r="H2507" t="str">
            <v>العربية السورية</v>
          </cell>
          <cell r="I2507" t="str">
            <v>الثانية</v>
          </cell>
          <cell r="J2507" t="str">
            <v>أدبي</v>
          </cell>
          <cell r="K2507">
            <v>1993</v>
          </cell>
          <cell r="Q2507" t="str">
            <v/>
          </cell>
          <cell r="R2507" t="str">
            <v>THAKAA BADRAN</v>
          </cell>
          <cell r="S2507" t="str">
            <v>MHD READ</v>
          </cell>
          <cell r="T2507" t="str">
            <v>GHASEN</v>
          </cell>
          <cell r="U2507" t="str">
            <v>DAMASCUS</v>
          </cell>
          <cell r="V2507" t="str">
            <v/>
          </cell>
          <cell r="W2507" t="str">
            <v/>
          </cell>
          <cell r="X2507" t="str">
            <v/>
          </cell>
          <cell r="Y2507" t="str">
            <v/>
          </cell>
          <cell r="Z2507" t="str">
            <v/>
          </cell>
          <cell r="AA2507" t="str">
            <v/>
          </cell>
          <cell r="AB2507" t="str">
            <v/>
          </cell>
          <cell r="AC2507" t="str">
            <v/>
          </cell>
        </row>
        <row r="2508">
          <cell r="A2508">
            <v>526446</v>
          </cell>
          <cell r="B2508" t="str">
            <v>رئام برجاس</v>
          </cell>
          <cell r="C2508" t="str">
            <v>حسين</v>
          </cell>
          <cell r="D2508" t="str">
            <v>سعاد</v>
          </cell>
          <cell r="E2508" t="str">
            <v>أنثى</v>
          </cell>
          <cell r="F2508" t="str">
            <v>حضر</v>
          </cell>
          <cell r="G2508" t="str">
            <v>4/17/1991</v>
          </cell>
          <cell r="H2508" t="str">
            <v>العربية السورية</v>
          </cell>
          <cell r="I2508" t="str">
            <v>الاولى</v>
          </cell>
          <cell r="J2508" t="str">
            <v>علمي</v>
          </cell>
          <cell r="L2508" t="str">
            <v>القنيطرة</v>
          </cell>
          <cell r="M2508" t="str">
            <v>القنيطرة</v>
          </cell>
          <cell r="Q2508" t="str">
            <v/>
          </cell>
          <cell r="R2508" t="str">
            <v>REAM BRJAS</v>
          </cell>
          <cell r="S2508" t="str">
            <v>HUSIEN</v>
          </cell>
          <cell r="T2508" t="str">
            <v>SUAAD</v>
          </cell>
          <cell r="U2508" t="str">
            <v>DAMASCUS</v>
          </cell>
          <cell r="V2508" t="str">
            <v/>
          </cell>
          <cell r="W2508" t="str">
            <v/>
          </cell>
          <cell r="X2508" t="str">
            <v/>
          </cell>
          <cell r="Y2508" t="str">
            <v/>
          </cell>
          <cell r="Z2508" t="str">
            <v/>
          </cell>
          <cell r="AA2508" t="str">
            <v/>
          </cell>
          <cell r="AB2508" t="str">
            <v>م</v>
          </cell>
          <cell r="AC2508" t="str">
            <v/>
          </cell>
        </row>
        <row r="2509">
          <cell r="A2509">
            <v>526447</v>
          </cell>
          <cell r="B2509" t="str">
            <v>رابعة موال</v>
          </cell>
          <cell r="C2509" t="str">
            <v>جابر</v>
          </cell>
          <cell r="D2509" t="str">
            <v>نوفة</v>
          </cell>
          <cell r="E2509" t="str">
            <v>أنثى</v>
          </cell>
          <cell r="F2509" t="str">
            <v>المجدل</v>
          </cell>
          <cell r="G2509">
            <v>31575</v>
          </cell>
          <cell r="H2509" t="str">
            <v>العربية السورية</v>
          </cell>
          <cell r="I2509" t="str">
            <v>الثالثة</v>
          </cell>
          <cell r="J2509" t="str">
            <v>علمي</v>
          </cell>
          <cell r="L2509" t="str">
            <v>السويداء</v>
          </cell>
          <cell r="Q2509" t="str">
            <v/>
          </cell>
          <cell r="R2509" t="str">
            <v>rabaa moil</v>
          </cell>
          <cell r="S2509" t="str">
            <v>jaber</v>
          </cell>
          <cell r="T2509" t="str">
            <v>nofa</v>
          </cell>
          <cell r="U2509" t="str">
            <v>swaida</v>
          </cell>
          <cell r="V2509" t="str">
            <v/>
          </cell>
          <cell r="W2509" t="str">
            <v/>
          </cell>
          <cell r="X2509" t="str">
            <v/>
          </cell>
          <cell r="Y2509" t="str">
            <v/>
          </cell>
          <cell r="Z2509" t="str">
            <v/>
          </cell>
          <cell r="AA2509" t="str">
            <v/>
          </cell>
          <cell r="AB2509" t="str">
            <v/>
          </cell>
          <cell r="AC2509" t="str">
            <v/>
          </cell>
        </row>
        <row r="2510">
          <cell r="A2510">
            <v>526448</v>
          </cell>
          <cell r="B2510" t="str">
            <v>راما التنبكجي</v>
          </cell>
          <cell r="C2510" t="str">
            <v>محمدهيثم</v>
          </cell>
          <cell r="D2510" t="str">
            <v>رباح</v>
          </cell>
          <cell r="E2510" t="str">
            <v>أنثى</v>
          </cell>
          <cell r="F2510" t="str">
            <v>دمشق</v>
          </cell>
          <cell r="G2510" t="str">
            <v>7/25/1990</v>
          </cell>
          <cell r="H2510" t="str">
            <v>العربية السورية</v>
          </cell>
          <cell r="I2510" t="str">
            <v>الثانية</v>
          </cell>
          <cell r="J2510" t="str">
            <v>أدبي</v>
          </cell>
          <cell r="K2510" t="str">
            <v>2008</v>
          </cell>
          <cell r="L2510" t="str">
            <v>دمشق</v>
          </cell>
          <cell r="Q2510" t="str">
            <v/>
          </cell>
          <cell r="R2510" t="str">
            <v>RAMA ALTNBKJE</v>
          </cell>
          <cell r="S2510" t="str">
            <v>MHD HAITHAM</v>
          </cell>
          <cell r="T2510" t="str">
            <v>RABAH</v>
          </cell>
          <cell r="U2510" t="str">
            <v>DAMASCUS</v>
          </cell>
          <cell r="V2510" t="str">
            <v/>
          </cell>
          <cell r="W2510" t="str">
            <v/>
          </cell>
          <cell r="X2510" t="str">
            <v/>
          </cell>
          <cell r="Y2510" t="str">
            <v/>
          </cell>
          <cell r="Z2510" t="str">
            <v/>
          </cell>
          <cell r="AA2510" t="str">
            <v/>
          </cell>
          <cell r="AB2510" t="str">
            <v/>
          </cell>
          <cell r="AC2510" t="str">
            <v/>
          </cell>
        </row>
        <row r="2511">
          <cell r="A2511">
            <v>526449</v>
          </cell>
          <cell r="B2511" t="str">
            <v>راما السيد</v>
          </cell>
          <cell r="C2511" t="str">
            <v>يوسف</v>
          </cell>
          <cell r="D2511" t="str">
            <v>روضه</v>
          </cell>
          <cell r="E2511" t="str">
            <v/>
          </cell>
          <cell r="F2511" t="str">
            <v/>
          </cell>
          <cell r="G2511" t="str">
            <v/>
          </cell>
          <cell r="I2511" t="str">
            <v>الاولى</v>
          </cell>
          <cell r="K2511" t="str">
            <v/>
          </cell>
          <cell r="L2511" t="str">
            <v/>
          </cell>
          <cell r="M2511" t="str">
            <v/>
          </cell>
          <cell r="Q2511" t="str">
            <v/>
          </cell>
          <cell r="R2511" t="str">
            <v/>
          </cell>
          <cell r="S2511" t="str">
            <v/>
          </cell>
          <cell r="T2511" t="str">
            <v/>
          </cell>
          <cell r="U2511" t="str">
            <v/>
          </cell>
          <cell r="V2511" t="str">
            <v/>
          </cell>
          <cell r="W2511" t="str">
            <v/>
          </cell>
          <cell r="X2511" t="str">
            <v/>
          </cell>
          <cell r="Y2511" t="str">
            <v/>
          </cell>
          <cell r="Z2511" t="str">
            <v/>
          </cell>
          <cell r="AA2511" t="str">
            <v/>
          </cell>
          <cell r="AB2511" t="str">
            <v>م</v>
          </cell>
          <cell r="AC2511" t="str">
            <v/>
          </cell>
        </row>
        <row r="2512">
          <cell r="A2512">
            <v>526450</v>
          </cell>
          <cell r="B2512" t="str">
            <v>رانية عجيب</v>
          </cell>
          <cell r="C2512" t="str">
            <v>علي</v>
          </cell>
          <cell r="D2512" t="str">
            <v>والدتهاناديا</v>
          </cell>
          <cell r="E2512" t="str">
            <v>أنثى</v>
          </cell>
          <cell r="F2512" t="str">
            <v>قطنا</v>
          </cell>
          <cell r="G2512">
            <v>28814</v>
          </cell>
          <cell r="H2512" t="str">
            <v>العربية السورية</v>
          </cell>
          <cell r="I2512" t="str">
            <v>الثالثة</v>
          </cell>
          <cell r="J2512" t="str">
            <v>أدبي</v>
          </cell>
          <cell r="L2512" t="str">
            <v>اللاذقية</v>
          </cell>
          <cell r="Q2512" t="str">
            <v/>
          </cell>
          <cell r="R2512" t="str">
            <v>RANIA AJEB</v>
          </cell>
          <cell r="S2512" t="str">
            <v>ALI</v>
          </cell>
          <cell r="T2512" t="str">
            <v>NADIA</v>
          </cell>
          <cell r="U2512" t="str">
            <v>DAMASCUS</v>
          </cell>
          <cell r="V2512" t="str">
            <v/>
          </cell>
          <cell r="W2512" t="str">
            <v/>
          </cell>
          <cell r="X2512" t="str">
            <v/>
          </cell>
          <cell r="Y2512" t="str">
            <v/>
          </cell>
          <cell r="Z2512" t="str">
            <v/>
          </cell>
          <cell r="AA2512" t="str">
            <v/>
          </cell>
          <cell r="AB2512" t="str">
            <v/>
          </cell>
          <cell r="AC2512" t="str">
            <v/>
          </cell>
        </row>
        <row r="2513">
          <cell r="A2513">
            <v>526451</v>
          </cell>
          <cell r="B2513" t="str">
            <v>رانيه الابرش</v>
          </cell>
          <cell r="C2513" t="str">
            <v>يوسف</v>
          </cell>
          <cell r="D2513" t="str">
            <v>منى</v>
          </cell>
          <cell r="E2513" t="str">
            <v/>
          </cell>
          <cell r="F2513" t="str">
            <v/>
          </cell>
          <cell r="G2513" t="str">
            <v/>
          </cell>
          <cell r="I2513" t="str">
            <v>الاولى</v>
          </cell>
          <cell r="K2513" t="str">
            <v/>
          </cell>
          <cell r="L2513" t="str">
            <v/>
          </cell>
          <cell r="M2513" t="str">
            <v/>
          </cell>
          <cell r="Q2513" t="str">
            <v/>
          </cell>
          <cell r="R2513" t="str">
            <v/>
          </cell>
          <cell r="S2513" t="str">
            <v/>
          </cell>
          <cell r="T2513" t="str">
            <v/>
          </cell>
          <cell r="U2513" t="str">
            <v/>
          </cell>
          <cell r="V2513" t="str">
            <v/>
          </cell>
          <cell r="W2513" t="str">
            <v/>
          </cell>
          <cell r="X2513" t="str">
            <v/>
          </cell>
          <cell r="Y2513" t="str">
            <v/>
          </cell>
          <cell r="Z2513" t="str">
            <v/>
          </cell>
          <cell r="AA2513" t="str">
            <v/>
          </cell>
          <cell r="AB2513" t="str">
            <v>م</v>
          </cell>
          <cell r="AC2513" t="str">
            <v/>
          </cell>
        </row>
        <row r="2514">
          <cell r="A2514">
            <v>526452</v>
          </cell>
          <cell r="B2514" t="str">
            <v>رانيه الباكير</v>
          </cell>
          <cell r="C2514" t="str">
            <v>جميل</v>
          </cell>
          <cell r="D2514" t="str">
            <v>الهام</v>
          </cell>
          <cell r="E2514" t="str">
            <v>أنثى</v>
          </cell>
          <cell r="F2514" t="str">
            <v>القريتيين</v>
          </cell>
          <cell r="G2514">
            <v>31785</v>
          </cell>
          <cell r="H2514" t="str">
            <v>العربية السورية</v>
          </cell>
          <cell r="I2514" t="str">
            <v>الثالثة</v>
          </cell>
          <cell r="J2514" t="str">
            <v>أدبي</v>
          </cell>
          <cell r="K2514" t="str">
            <v/>
          </cell>
          <cell r="Q2514" t="str">
            <v/>
          </cell>
          <cell r="R2514" t="str">
            <v>RANEA ALBAKER</v>
          </cell>
          <cell r="S2514" t="str">
            <v>GAMEL</v>
          </cell>
          <cell r="T2514" t="str">
            <v>Elham</v>
          </cell>
          <cell r="U2514" t="str">
            <v>Homs</v>
          </cell>
          <cell r="V2514" t="str">
            <v/>
          </cell>
          <cell r="W2514" t="str">
            <v/>
          </cell>
          <cell r="X2514" t="str">
            <v/>
          </cell>
          <cell r="Y2514" t="str">
            <v/>
          </cell>
          <cell r="Z2514" t="str">
            <v/>
          </cell>
          <cell r="AA2514" t="str">
            <v/>
          </cell>
          <cell r="AB2514" t="str">
            <v/>
          </cell>
          <cell r="AC2514" t="str">
            <v/>
          </cell>
        </row>
        <row r="2515">
          <cell r="A2515">
            <v>526453</v>
          </cell>
          <cell r="B2515" t="str">
            <v>ربا حسينو</v>
          </cell>
          <cell r="C2515" t="str">
            <v>علي</v>
          </cell>
          <cell r="D2515" t="str">
            <v>أمينه</v>
          </cell>
          <cell r="E2515" t="str">
            <v>أنثى</v>
          </cell>
          <cell r="F2515" t="str">
            <v>الحوائق</v>
          </cell>
          <cell r="G2515">
            <v>30755</v>
          </cell>
          <cell r="H2515" t="str">
            <v>العربية السورية</v>
          </cell>
          <cell r="I2515" t="str">
            <v>الثانية حديث</v>
          </cell>
          <cell r="J2515" t="str">
            <v>أدبي</v>
          </cell>
        </row>
        <row r="2516">
          <cell r="A2516">
            <v>526454</v>
          </cell>
          <cell r="B2516" t="str">
            <v>ربا ديبه</v>
          </cell>
          <cell r="C2516" t="str">
            <v>جميل</v>
          </cell>
          <cell r="D2516" t="str">
            <v xml:space="preserve">لميس </v>
          </cell>
          <cell r="E2516" t="str">
            <v>أنثى</v>
          </cell>
          <cell r="F2516" t="str">
            <v>دمشق</v>
          </cell>
          <cell r="G2516" t="str">
            <v>9/8/1987</v>
          </cell>
          <cell r="H2516" t="str">
            <v>العربية السورية</v>
          </cell>
          <cell r="I2516" t="str">
            <v>الاولى</v>
          </cell>
          <cell r="J2516" t="str">
            <v>علمي</v>
          </cell>
          <cell r="K2516" t="str">
            <v>2006</v>
          </cell>
          <cell r="L2516" t="str">
            <v>اللاذقية</v>
          </cell>
          <cell r="Q2516" t="str">
            <v/>
          </cell>
          <cell r="R2516" t="str">
            <v>RUBA DEBA</v>
          </cell>
          <cell r="S2516" t="str">
            <v>JAMIL</v>
          </cell>
          <cell r="T2516" t="str">
            <v>LAMES</v>
          </cell>
          <cell r="U2516" t="str">
            <v>DAMASCUS</v>
          </cell>
          <cell r="V2516" t="str">
            <v/>
          </cell>
          <cell r="W2516" t="str">
            <v/>
          </cell>
          <cell r="X2516" t="str">
            <v/>
          </cell>
          <cell r="Y2516" t="str">
            <v/>
          </cell>
          <cell r="Z2516" t="str">
            <v/>
          </cell>
          <cell r="AA2516" t="str">
            <v/>
          </cell>
          <cell r="AB2516" t="str">
            <v/>
          </cell>
          <cell r="AC2516" t="str">
            <v/>
          </cell>
        </row>
        <row r="2517">
          <cell r="A2517">
            <v>526455</v>
          </cell>
          <cell r="B2517" t="str">
            <v>ربا سعدالدين</v>
          </cell>
          <cell r="C2517" t="str">
            <v>محمدسمير</v>
          </cell>
          <cell r="D2517" t="str">
            <v>رزان</v>
          </cell>
          <cell r="E2517" t="str">
            <v>أنثى</v>
          </cell>
          <cell r="F2517" t="str">
            <v>دمشق</v>
          </cell>
          <cell r="G2517">
            <v>32321</v>
          </cell>
          <cell r="H2517" t="str">
            <v>العربية السورية</v>
          </cell>
          <cell r="I2517" t="str">
            <v>الثانية</v>
          </cell>
          <cell r="J2517" t="str">
            <v>علمي</v>
          </cell>
          <cell r="Q2517" t="str">
            <v/>
          </cell>
          <cell r="R2517" t="str">
            <v xml:space="preserve">ROUBA SAD ALDEEN </v>
          </cell>
          <cell r="S2517" t="str">
            <v>MHD SAMIR</v>
          </cell>
          <cell r="T2517" t="str">
            <v>RAZAN</v>
          </cell>
          <cell r="U2517" t="str">
            <v xml:space="preserve">DAMASCUS </v>
          </cell>
          <cell r="V2517" t="str">
            <v/>
          </cell>
          <cell r="W2517" t="str">
            <v/>
          </cell>
          <cell r="X2517" t="str">
            <v/>
          </cell>
          <cell r="Y2517" t="str">
            <v/>
          </cell>
          <cell r="Z2517" t="str">
            <v/>
          </cell>
          <cell r="AA2517" t="str">
            <v/>
          </cell>
          <cell r="AB2517" t="str">
            <v/>
          </cell>
          <cell r="AC2517" t="str">
            <v/>
          </cell>
        </row>
        <row r="2518">
          <cell r="A2518">
            <v>526456</v>
          </cell>
          <cell r="B2518" t="str">
            <v>رجاء عيد</v>
          </cell>
          <cell r="C2518" t="str">
            <v>انطون</v>
          </cell>
          <cell r="D2518" t="str">
            <v>لطيفه</v>
          </cell>
          <cell r="E2518" t="str">
            <v>أنثى</v>
          </cell>
          <cell r="F2518" t="str">
            <v>دمشق</v>
          </cell>
          <cell r="G2518">
            <v>31778</v>
          </cell>
          <cell r="H2518" t="str">
            <v>العربية السورية</v>
          </cell>
          <cell r="I2518" t="str">
            <v>الثالثة</v>
          </cell>
          <cell r="J2518" t="str">
            <v>فنون نسوية</v>
          </cell>
          <cell r="K2518">
            <v>2004</v>
          </cell>
          <cell r="Q2518" t="str">
            <v/>
          </cell>
          <cell r="R2518" t="str">
            <v>RAJAA EID</v>
          </cell>
          <cell r="S2518" t="str">
            <v>ANTOUN</v>
          </cell>
          <cell r="T2518" t="str">
            <v>LATIFA</v>
          </cell>
          <cell r="U2518" t="str">
            <v>DAMASCUS</v>
          </cell>
          <cell r="V2518" t="str">
            <v/>
          </cell>
          <cell r="W2518" t="str">
            <v/>
          </cell>
          <cell r="X2518" t="str">
            <v/>
          </cell>
          <cell r="Y2518" t="str">
            <v/>
          </cell>
          <cell r="Z2518" t="str">
            <v/>
          </cell>
          <cell r="AA2518" t="str">
            <v/>
          </cell>
          <cell r="AB2518" t="str">
            <v/>
          </cell>
          <cell r="AC2518" t="str">
            <v/>
          </cell>
        </row>
        <row r="2519">
          <cell r="A2519">
            <v>526457</v>
          </cell>
          <cell r="B2519" t="str">
            <v>رزان الصفدي</v>
          </cell>
          <cell r="C2519" t="str">
            <v>شحادة</v>
          </cell>
          <cell r="D2519" t="str">
            <v>مها</v>
          </cell>
          <cell r="E2519" t="str">
            <v>أنثى</v>
          </cell>
          <cell r="F2519" t="str">
            <v>حضر</v>
          </cell>
          <cell r="G2519">
            <v>36170</v>
          </cell>
          <cell r="H2519" t="str">
            <v>العربية السورية</v>
          </cell>
          <cell r="I2519" t="str">
            <v>الثانية</v>
          </cell>
          <cell r="J2519" t="str">
            <v>علمي</v>
          </cell>
          <cell r="L2519" t="str">
            <v>القنيطرة</v>
          </cell>
          <cell r="Q2519" t="str">
            <v/>
          </cell>
          <cell r="R2519" t="str">
            <v>RAZAN ALSAFDE</v>
          </cell>
          <cell r="S2519" t="str">
            <v>SHADA</v>
          </cell>
          <cell r="T2519" t="str">
            <v>MAHA</v>
          </cell>
          <cell r="U2519" t="str">
            <v>DAMASCUS</v>
          </cell>
          <cell r="V2519" t="str">
            <v/>
          </cell>
          <cell r="W2519" t="str">
            <v/>
          </cell>
          <cell r="X2519" t="str">
            <v/>
          </cell>
          <cell r="Y2519" t="str">
            <v/>
          </cell>
          <cell r="Z2519" t="str">
            <v/>
          </cell>
          <cell r="AA2519" t="str">
            <v/>
          </cell>
          <cell r="AB2519" t="str">
            <v/>
          </cell>
          <cell r="AC2519" t="str">
            <v/>
          </cell>
        </row>
        <row r="2520">
          <cell r="A2520">
            <v>526458</v>
          </cell>
          <cell r="B2520" t="str">
            <v>رزان دياب</v>
          </cell>
          <cell r="C2520" t="str">
            <v>محمد</v>
          </cell>
          <cell r="D2520" t="str">
            <v>انتصار</v>
          </cell>
          <cell r="E2520" t="str">
            <v/>
          </cell>
          <cell r="F2520" t="str">
            <v/>
          </cell>
          <cell r="G2520" t="str">
            <v/>
          </cell>
          <cell r="I2520" t="str">
            <v>الاولى</v>
          </cell>
          <cell r="K2520" t="str">
            <v/>
          </cell>
          <cell r="L2520" t="str">
            <v/>
          </cell>
          <cell r="M2520" t="str">
            <v/>
          </cell>
          <cell r="Q2520" t="str">
            <v/>
          </cell>
          <cell r="R2520" t="str">
            <v/>
          </cell>
          <cell r="S2520" t="str">
            <v/>
          </cell>
          <cell r="T2520" t="str">
            <v/>
          </cell>
          <cell r="U2520" t="str">
            <v/>
          </cell>
          <cell r="V2520" t="str">
            <v/>
          </cell>
          <cell r="W2520" t="str">
            <v/>
          </cell>
          <cell r="X2520" t="str">
            <v/>
          </cell>
          <cell r="Y2520" t="str">
            <v/>
          </cell>
          <cell r="Z2520" t="str">
            <v/>
          </cell>
          <cell r="AA2520" t="str">
            <v/>
          </cell>
          <cell r="AB2520" t="str">
            <v>م</v>
          </cell>
          <cell r="AC2520" t="str">
            <v/>
          </cell>
        </row>
        <row r="2521">
          <cell r="A2521">
            <v>526459</v>
          </cell>
          <cell r="B2521" t="str">
            <v>رشا البيريني</v>
          </cell>
          <cell r="C2521" t="str">
            <v>محمود</v>
          </cell>
          <cell r="D2521" t="str">
            <v>كوثر</v>
          </cell>
          <cell r="E2521" t="str">
            <v>أنثى</v>
          </cell>
          <cell r="F2521" t="str">
            <v xml:space="preserve">حمص </v>
          </cell>
          <cell r="G2521">
            <v>34750</v>
          </cell>
          <cell r="H2521" t="str">
            <v>العربية السورية</v>
          </cell>
          <cell r="I2521" t="str">
            <v>الثالثة</v>
          </cell>
          <cell r="J2521" t="str">
            <v>أدبي</v>
          </cell>
          <cell r="Q2521" t="str">
            <v/>
          </cell>
          <cell r="R2521" t="str">
            <v>rasha  albirini</v>
          </cell>
          <cell r="S2521" t="str">
            <v>mahmood</v>
          </cell>
          <cell r="T2521" t="str">
            <v>kawthar</v>
          </cell>
          <cell r="U2521" t="str">
            <v>homs</v>
          </cell>
          <cell r="V2521" t="str">
            <v/>
          </cell>
          <cell r="W2521" t="str">
            <v/>
          </cell>
          <cell r="X2521" t="str">
            <v/>
          </cell>
          <cell r="Y2521" t="str">
            <v/>
          </cell>
          <cell r="Z2521" t="str">
            <v/>
          </cell>
          <cell r="AA2521" t="str">
            <v/>
          </cell>
          <cell r="AB2521" t="str">
            <v/>
          </cell>
          <cell r="AC2521" t="str">
            <v/>
          </cell>
        </row>
        <row r="2522">
          <cell r="A2522">
            <v>526460</v>
          </cell>
          <cell r="B2522" t="str">
            <v>رشا الخضور</v>
          </cell>
          <cell r="C2522" t="str">
            <v>محمد</v>
          </cell>
          <cell r="D2522" t="str">
            <v>أمينه</v>
          </cell>
          <cell r="E2522" t="str">
            <v>أنثى</v>
          </cell>
          <cell r="F2522" t="str">
            <v>دمشق</v>
          </cell>
          <cell r="G2522">
            <v>37141</v>
          </cell>
          <cell r="H2522" t="str">
            <v>العربية السورية</v>
          </cell>
          <cell r="I2522" t="str">
            <v>الثالثة</v>
          </cell>
          <cell r="J2522" t="str">
            <v>فنون نسوية</v>
          </cell>
          <cell r="K2522" t="str">
            <v/>
          </cell>
          <cell r="Q2522" t="str">
            <v/>
          </cell>
          <cell r="R2522" t="str">
            <v>RASHA ALKHADOUR</v>
          </cell>
          <cell r="S2522" t="str">
            <v>MOHAMMAD</v>
          </cell>
          <cell r="T2522" t="str">
            <v>AMIENAH</v>
          </cell>
          <cell r="U2522" t="str">
            <v>DAMASCUS</v>
          </cell>
          <cell r="V2522" t="str">
            <v/>
          </cell>
          <cell r="W2522" t="str">
            <v/>
          </cell>
          <cell r="X2522" t="str">
            <v/>
          </cell>
          <cell r="Y2522" t="str">
            <v/>
          </cell>
          <cell r="Z2522" t="str">
            <v/>
          </cell>
          <cell r="AA2522" t="str">
            <v/>
          </cell>
          <cell r="AB2522" t="str">
            <v/>
          </cell>
          <cell r="AC2522" t="str">
            <v/>
          </cell>
        </row>
        <row r="2523">
          <cell r="A2523">
            <v>526461</v>
          </cell>
          <cell r="B2523" t="str">
            <v>رشا طحله</v>
          </cell>
          <cell r="C2523" t="str">
            <v>خيرو</v>
          </cell>
          <cell r="D2523" t="str">
            <v>باسمه</v>
          </cell>
          <cell r="E2523" t="str">
            <v/>
          </cell>
          <cell r="F2523" t="str">
            <v/>
          </cell>
          <cell r="G2523" t="str">
            <v/>
          </cell>
          <cell r="I2523" t="str">
            <v>الاولى</v>
          </cell>
          <cell r="K2523" t="str">
            <v/>
          </cell>
          <cell r="L2523" t="str">
            <v/>
          </cell>
          <cell r="M2523" t="str">
            <v/>
          </cell>
          <cell r="Q2523" t="str">
            <v/>
          </cell>
          <cell r="R2523" t="str">
            <v/>
          </cell>
          <cell r="S2523" t="str">
            <v/>
          </cell>
          <cell r="T2523" t="str">
            <v/>
          </cell>
          <cell r="U2523" t="str">
            <v/>
          </cell>
          <cell r="V2523" t="str">
            <v/>
          </cell>
          <cell r="W2523" t="str">
            <v/>
          </cell>
          <cell r="X2523" t="str">
            <v/>
          </cell>
          <cell r="Y2523" t="str">
            <v/>
          </cell>
          <cell r="Z2523" t="str">
            <v/>
          </cell>
          <cell r="AA2523" t="str">
            <v/>
          </cell>
          <cell r="AB2523" t="str">
            <v>م</v>
          </cell>
          <cell r="AC2523" t="str">
            <v/>
          </cell>
        </row>
        <row r="2524">
          <cell r="A2524">
            <v>526462</v>
          </cell>
          <cell r="B2524" t="str">
            <v>رشا يوسف</v>
          </cell>
          <cell r="C2524" t="str">
            <v>وفيق</v>
          </cell>
          <cell r="D2524" t="str">
            <v>اجمانا</v>
          </cell>
          <cell r="E2524" t="str">
            <v>أنثى</v>
          </cell>
          <cell r="F2524" t="str">
            <v xml:space="preserve">دمشق </v>
          </cell>
          <cell r="G2524" t="str">
            <v>1/10/1983</v>
          </cell>
          <cell r="H2524" t="str">
            <v>العربية السورية</v>
          </cell>
          <cell r="I2524" t="str">
            <v>الاولى</v>
          </cell>
          <cell r="J2524" t="str">
            <v>علمي</v>
          </cell>
          <cell r="K2524" t="str">
            <v>2001</v>
          </cell>
          <cell r="Q2524" t="str">
            <v/>
          </cell>
          <cell r="R2524" t="str">
            <v>Rasha Yousef</v>
          </cell>
          <cell r="S2524" t="str">
            <v>Wafek</v>
          </cell>
          <cell r="T2524" t="str">
            <v>Aghmana</v>
          </cell>
          <cell r="U2524" t="str">
            <v>Damascus</v>
          </cell>
          <cell r="V2524" t="str">
            <v/>
          </cell>
          <cell r="W2524" t="str">
            <v/>
          </cell>
          <cell r="X2524" t="str">
            <v/>
          </cell>
          <cell r="Y2524" t="str">
            <v/>
          </cell>
          <cell r="Z2524" t="str">
            <v/>
          </cell>
          <cell r="AA2524" t="str">
            <v/>
          </cell>
          <cell r="AB2524" t="str">
            <v/>
          </cell>
          <cell r="AC2524" t="str">
            <v/>
          </cell>
        </row>
        <row r="2525">
          <cell r="A2525">
            <v>526463</v>
          </cell>
          <cell r="B2525" t="str">
            <v>رغد الويش</v>
          </cell>
          <cell r="C2525" t="str">
            <v>ايمن</v>
          </cell>
          <cell r="D2525" t="str">
            <v>ملك</v>
          </cell>
          <cell r="E2525" t="str">
            <v/>
          </cell>
          <cell r="F2525" t="str">
            <v/>
          </cell>
          <cell r="G2525" t="str">
            <v/>
          </cell>
          <cell r="I2525" t="str">
            <v>الاولى</v>
          </cell>
          <cell r="K2525" t="str">
            <v/>
          </cell>
          <cell r="L2525" t="str">
            <v/>
          </cell>
          <cell r="M2525" t="str">
            <v/>
          </cell>
          <cell r="Q2525" t="str">
            <v/>
          </cell>
          <cell r="R2525" t="str">
            <v/>
          </cell>
          <cell r="S2525" t="str">
            <v/>
          </cell>
          <cell r="T2525" t="str">
            <v/>
          </cell>
          <cell r="U2525" t="str">
            <v/>
          </cell>
          <cell r="V2525" t="str">
            <v/>
          </cell>
          <cell r="W2525" t="str">
            <v/>
          </cell>
          <cell r="X2525" t="str">
            <v/>
          </cell>
          <cell r="Y2525" t="str">
            <v/>
          </cell>
          <cell r="Z2525" t="str">
            <v/>
          </cell>
          <cell r="AA2525" t="str">
            <v/>
          </cell>
          <cell r="AB2525" t="str">
            <v>م</v>
          </cell>
          <cell r="AC2525" t="str">
            <v/>
          </cell>
        </row>
        <row r="2526">
          <cell r="A2526">
            <v>526464</v>
          </cell>
          <cell r="B2526" t="str">
            <v>رغداء عوض</v>
          </cell>
          <cell r="C2526" t="str">
            <v>احمد</v>
          </cell>
          <cell r="D2526" t="str">
            <v>سميه</v>
          </cell>
          <cell r="E2526" t="str">
            <v/>
          </cell>
          <cell r="F2526" t="str">
            <v/>
          </cell>
          <cell r="G2526" t="str">
            <v/>
          </cell>
          <cell r="I2526" t="str">
            <v>الاولى</v>
          </cell>
          <cell r="K2526" t="str">
            <v/>
          </cell>
          <cell r="L2526" t="str">
            <v/>
          </cell>
          <cell r="M2526" t="str">
            <v/>
          </cell>
          <cell r="Q2526" t="str">
            <v/>
          </cell>
          <cell r="R2526" t="str">
            <v/>
          </cell>
          <cell r="S2526" t="str">
            <v/>
          </cell>
          <cell r="T2526" t="str">
            <v/>
          </cell>
          <cell r="U2526" t="str">
            <v/>
          </cell>
          <cell r="V2526" t="str">
            <v/>
          </cell>
          <cell r="W2526" t="str">
            <v/>
          </cell>
          <cell r="X2526" t="str">
            <v/>
          </cell>
          <cell r="Y2526" t="str">
            <v/>
          </cell>
          <cell r="Z2526" t="str">
            <v/>
          </cell>
          <cell r="AA2526" t="str">
            <v/>
          </cell>
          <cell r="AB2526" t="str">
            <v>م</v>
          </cell>
          <cell r="AC2526" t="str">
            <v/>
          </cell>
        </row>
        <row r="2527">
          <cell r="A2527">
            <v>526465</v>
          </cell>
          <cell r="B2527" t="str">
            <v>رغده الاسعد</v>
          </cell>
          <cell r="C2527" t="str">
            <v>محمد</v>
          </cell>
          <cell r="D2527" t="str">
            <v>عيشه</v>
          </cell>
          <cell r="E2527" t="str">
            <v>أنثى</v>
          </cell>
          <cell r="F2527" t="str">
            <v>معربه</v>
          </cell>
          <cell r="G2527">
            <v>33096</v>
          </cell>
          <cell r="H2527" t="str">
            <v>العربية السورية</v>
          </cell>
          <cell r="I2527" t="str">
            <v>الثانية</v>
          </cell>
          <cell r="J2527" t="str">
            <v>علمي</v>
          </cell>
          <cell r="Q2527" t="str">
            <v/>
          </cell>
          <cell r="R2527" t="str">
            <v>Raghada Al Asaad</v>
          </cell>
          <cell r="S2527" t="str">
            <v>Mohmad</v>
          </cell>
          <cell r="T2527" t="str">
            <v>Aysha</v>
          </cell>
          <cell r="U2527" t="str">
            <v>Daraa</v>
          </cell>
          <cell r="V2527" t="str">
            <v/>
          </cell>
          <cell r="W2527" t="str">
            <v/>
          </cell>
          <cell r="X2527" t="str">
            <v/>
          </cell>
          <cell r="Y2527" t="str">
            <v/>
          </cell>
          <cell r="Z2527" t="str">
            <v/>
          </cell>
          <cell r="AA2527" t="str">
            <v/>
          </cell>
          <cell r="AB2527" t="str">
            <v/>
          </cell>
          <cell r="AC2527" t="str">
            <v/>
          </cell>
        </row>
        <row r="2528">
          <cell r="A2528">
            <v>526466</v>
          </cell>
          <cell r="B2528" t="str">
            <v>رفيف الخوري</v>
          </cell>
          <cell r="C2528" t="str">
            <v>غسان</v>
          </cell>
          <cell r="D2528" t="str">
            <v>صباح</v>
          </cell>
          <cell r="E2528" t="str">
            <v>أنثى</v>
          </cell>
          <cell r="F2528" t="str">
            <v>دمشق</v>
          </cell>
          <cell r="G2528">
            <v>30033</v>
          </cell>
          <cell r="H2528" t="str">
            <v>العربية السورية</v>
          </cell>
          <cell r="I2528" t="str">
            <v>الثالثة</v>
          </cell>
          <cell r="J2528" t="str">
            <v>أدبي</v>
          </cell>
          <cell r="Q2528" t="str">
            <v/>
          </cell>
          <cell r="R2528" t="str">
            <v>RAFIF ALKHOURY</v>
          </cell>
          <cell r="S2528" t="str">
            <v>GHASSAN</v>
          </cell>
          <cell r="T2528" t="str">
            <v>SABAH</v>
          </cell>
          <cell r="U2528" t="str">
            <v>DAMASCUS</v>
          </cell>
          <cell r="V2528" t="str">
            <v/>
          </cell>
          <cell r="W2528" t="str">
            <v/>
          </cell>
          <cell r="X2528" t="str">
            <v/>
          </cell>
          <cell r="Y2528" t="str">
            <v/>
          </cell>
          <cell r="Z2528" t="str">
            <v/>
          </cell>
          <cell r="AA2528" t="str">
            <v/>
          </cell>
          <cell r="AB2528" t="str">
            <v/>
          </cell>
          <cell r="AC2528" t="str">
            <v/>
          </cell>
        </row>
        <row r="2529">
          <cell r="A2529">
            <v>526468</v>
          </cell>
          <cell r="B2529" t="str">
            <v>رنا الافيوني</v>
          </cell>
          <cell r="C2529" t="str">
            <v>مصطفى</v>
          </cell>
          <cell r="D2529" t="str">
            <v>هند</v>
          </cell>
          <cell r="E2529" t="str">
            <v>أنثى</v>
          </cell>
          <cell r="F2529" t="str">
            <v>دمشق</v>
          </cell>
          <cell r="G2529">
            <v>30189</v>
          </cell>
          <cell r="H2529" t="str">
            <v>العربية السورية</v>
          </cell>
          <cell r="I2529" t="str">
            <v>الثالثة</v>
          </cell>
          <cell r="J2529" t="str">
            <v>أدبي</v>
          </cell>
          <cell r="K2529" t="str">
            <v/>
          </cell>
          <cell r="Q2529" t="str">
            <v/>
          </cell>
          <cell r="R2529" t="str">
            <v>RANA ALAFIONI</v>
          </cell>
          <cell r="S2529" t="str">
            <v>MOUSTAFA</v>
          </cell>
          <cell r="T2529" t="str">
            <v>HEND</v>
          </cell>
          <cell r="U2529" t="str">
            <v>DAMASCUS</v>
          </cell>
          <cell r="V2529" t="str">
            <v/>
          </cell>
          <cell r="W2529" t="str">
            <v/>
          </cell>
          <cell r="X2529" t="str">
            <v/>
          </cell>
          <cell r="Y2529" t="str">
            <v/>
          </cell>
          <cell r="Z2529" t="str">
            <v/>
          </cell>
          <cell r="AA2529" t="str">
            <v/>
          </cell>
          <cell r="AB2529" t="str">
            <v/>
          </cell>
          <cell r="AC2529" t="str">
            <v/>
          </cell>
        </row>
        <row r="2530">
          <cell r="A2530">
            <v>526469</v>
          </cell>
          <cell r="B2530" t="str">
            <v>رنا الخطيب</v>
          </cell>
          <cell r="C2530" t="str">
            <v>خالد</v>
          </cell>
          <cell r="D2530" t="str">
            <v>فريزة</v>
          </cell>
          <cell r="E2530" t="str">
            <v>أنثى</v>
          </cell>
          <cell r="F2530" t="str">
            <v>جيرود</v>
          </cell>
          <cell r="G2530">
            <v>35886</v>
          </cell>
          <cell r="H2530" t="str">
            <v>العربية السورية</v>
          </cell>
          <cell r="I2530" t="str">
            <v>الثالثة</v>
          </cell>
          <cell r="J2530" t="str">
            <v>علمي</v>
          </cell>
          <cell r="K2530">
            <v>2016</v>
          </cell>
          <cell r="Q2530" t="str">
            <v/>
          </cell>
          <cell r="R2530" t="str">
            <v>rana alkhateeb</v>
          </cell>
          <cell r="S2530" t="str">
            <v>khaled</v>
          </cell>
          <cell r="T2530" t="str">
            <v>fareza</v>
          </cell>
          <cell r="U2530" t="str">
            <v>geroud</v>
          </cell>
          <cell r="V2530" t="str">
            <v/>
          </cell>
          <cell r="W2530" t="str">
            <v/>
          </cell>
          <cell r="X2530" t="str">
            <v/>
          </cell>
          <cell r="Y2530" t="str">
            <v/>
          </cell>
          <cell r="Z2530" t="str">
            <v/>
          </cell>
          <cell r="AA2530" t="str">
            <v/>
          </cell>
          <cell r="AB2530" t="str">
            <v/>
          </cell>
          <cell r="AC2530" t="str">
            <v/>
          </cell>
        </row>
        <row r="2531">
          <cell r="A2531">
            <v>526470</v>
          </cell>
          <cell r="B2531" t="str">
            <v>رنا السيد احمد</v>
          </cell>
          <cell r="C2531" t="str">
            <v>احمد</v>
          </cell>
          <cell r="D2531" t="str">
            <v>فاطمه</v>
          </cell>
          <cell r="E2531" t="str">
            <v>أنثى</v>
          </cell>
          <cell r="F2531" t="str">
            <v>تواني</v>
          </cell>
          <cell r="G2531">
            <v>29846</v>
          </cell>
          <cell r="H2531" t="str">
            <v>العربية السورية</v>
          </cell>
          <cell r="I2531" t="str">
            <v>الثالثة</v>
          </cell>
          <cell r="J2531" t="str">
            <v>فنون نسوية</v>
          </cell>
          <cell r="K2531">
            <v>1999</v>
          </cell>
        </row>
        <row r="2532">
          <cell r="A2532">
            <v>526471</v>
          </cell>
          <cell r="B2532" t="str">
            <v>رنا الموعي</v>
          </cell>
          <cell r="C2532" t="str">
            <v>علي</v>
          </cell>
          <cell r="D2532" t="str">
            <v>نعيما</v>
          </cell>
          <cell r="E2532" t="str">
            <v>أنثى</v>
          </cell>
          <cell r="F2532" t="str">
            <v>طرطوس</v>
          </cell>
          <cell r="G2532">
            <v>32717</v>
          </cell>
          <cell r="H2532" t="str">
            <v>العربية السورية</v>
          </cell>
          <cell r="I2532" t="str">
            <v>الثانية</v>
          </cell>
          <cell r="J2532" t="str">
            <v>أدبي</v>
          </cell>
          <cell r="K2532" t="str">
            <v/>
          </cell>
          <cell r="Q2532" t="str">
            <v/>
          </cell>
          <cell r="R2532" t="str">
            <v>RANA ALMOEE</v>
          </cell>
          <cell r="S2532" t="str">
            <v>ALI</v>
          </cell>
          <cell r="T2532" t="str">
            <v>NAEMA</v>
          </cell>
          <cell r="U2532" t="str">
            <v>TARTOUS</v>
          </cell>
          <cell r="V2532" t="str">
            <v/>
          </cell>
          <cell r="W2532" t="str">
            <v/>
          </cell>
          <cell r="X2532" t="str">
            <v/>
          </cell>
          <cell r="Y2532" t="str">
            <v/>
          </cell>
          <cell r="Z2532" t="str">
            <v/>
          </cell>
          <cell r="AA2532" t="str">
            <v/>
          </cell>
          <cell r="AB2532" t="str">
            <v/>
          </cell>
          <cell r="AC2532" t="str">
            <v/>
          </cell>
        </row>
        <row r="2533">
          <cell r="A2533">
            <v>526472</v>
          </cell>
          <cell r="B2533" t="str">
            <v>رنا محفوض</v>
          </cell>
          <cell r="C2533" t="str">
            <v>بدر</v>
          </cell>
          <cell r="D2533" t="str">
            <v>صفاء</v>
          </cell>
          <cell r="E2533" t="str">
            <v/>
          </cell>
          <cell r="F2533" t="str">
            <v/>
          </cell>
          <cell r="G2533" t="str">
            <v/>
          </cell>
          <cell r="I2533" t="str">
            <v>الاولى</v>
          </cell>
          <cell r="K2533" t="str">
            <v/>
          </cell>
          <cell r="L2533" t="str">
            <v/>
          </cell>
          <cell r="M2533" t="str">
            <v/>
          </cell>
          <cell r="Q2533" t="str">
            <v/>
          </cell>
          <cell r="R2533" t="str">
            <v/>
          </cell>
          <cell r="S2533" t="str">
            <v/>
          </cell>
          <cell r="T2533" t="str">
            <v/>
          </cell>
          <cell r="U2533" t="str">
            <v/>
          </cell>
          <cell r="V2533" t="str">
            <v/>
          </cell>
          <cell r="W2533" t="str">
            <v/>
          </cell>
          <cell r="X2533" t="str">
            <v/>
          </cell>
          <cell r="Y2533" t="str">
            <v/>
          </cell>
          <cell r="Z2533" t="str">
            <v/>
          </cell>
          <cell r="AA2533" t="str">
            <v/>
          </cell>
          <cell r="AB2533" t="str">
            <v>م</v>
          </cell>
          <cell r="AC2533" t="str">
            <v/>
          </cell>
        </row>
        <row r="2534">
          <cell r="A2534">
            <v>526473</v>
          </cell>
          <cell r="B2534" t="str">
            <v>رنا مكنا</v>
          </cell>
          <cell r="C2534" t="str">
            <v>علي</v>
          </cell>
          <cell r="D2534" t="str">
            <v>منور</v>
          </cell>
          <cell r="E2534" t="str">
            <v>أنثى</v>
          </cell>
          <cell r="F2534" t="str">
            <v>دمشق</v>
          </cell>
          <cell r="G2534">
            <v>30256</v>
          </cell>
          <cell r="H2534" t="str">
            <v>العربية السورية</v>
          </cell>
          <cell r="I2534" t="str">
            <v>الاولى</v>
          </cell>
          <cell r="J2534" t="str">
            <v>أدبي</v>
          </cell>
          <cell r="L2534" t="str">
            <v>اللاذقية</v>
          </cell>
        </row>
        <row r="2535">
          <cell r="A2535">
            <v>526474</v>
          </cell>
          <cell r="B2535" t="str">
            <v>رندة الشيخ</v>
          </cell>
          <cell r="C2535" t="str">
            <v>عليوي</v>
          </cell>
          <cell r="D2535" t="str">
            <v>نايفة</v>
          </cell>
          <cell r="E2535" t="str">
            <v/>
          </cell>
          <cell r="F2535" t="str">
            <v/>
          </cell>
          <cell r="G2535" t="str">
            <v/>
          </cell>
          <cell r="I2535" t="str">
            <v>الاولى</v>
          </cell>
          <cell r="K2535" t="str">
            <v/>
          </cell>
          <cell r="L2535" t="str">
            <v/>
          </cell>
          <cell r="M2535" t="str">
            <v/>
          </cell>
          <cell r="Q2535" t="str">
            <v/>
          </cell>
          <cell r="R2535" t="str">
            <v/>
          </cell>
          <cell r="S2535" t="str">
            <v/>
          </cell>
          <cell r="T2535" t="str">
            <v/>
          </cell>
          <cell r="U2535" t="str">
            <v/>
          </cell>
          <cell r="V2535" t="str">
            <v/>
          </cell>
          <cell r="W2535" t="str">
            <v/>
          </cell>
          <cell r="X2535" t="str">
            <v/>
          </cell>
          <cell r="Y2535" t="str">
            <v/>
          </cell>
          <cell r="Z2535" t="str">
            <v/>
          </cell>
          <cell r="AA2535" t="str">
            <v/>
          </cell>
          <cell r="AB2535" t="str">
            <v>م</v>
          </cell>
          <cell r="AC2535" t="str">
            <v/>
          </cell>
        </row>
        <row r="2536">
          <cell r="A2536">
            <v>526475</v>
          </cell>
          <cell r="B2536" t="str">
            <v>رهام حجازي</v>
          </cell>
          <cell r="C2536" t="str">
            <v>حسن</v>
          </cell>
          <cell r="D2536" t="str">
            <v>هاله</v>
          </cell>
          <cell r="E2536" t="str">
            <v>أنثى</v>
          </cell>
          <cell r="F2536" t="str">
            <v>دمشق</v>
          </cell>
          <cell r="G2536">
            <v>36167</v>
          </cell>
          <cell r="H2536" t="str">
            <v>العربية السورية</v>
          </cell>
          <cell r="I2536" t="str">
            <v>الثانية</v>
          </cell>
          <cell r="J2536" t="str">
            <v>أدبي</v>
          </cell>
          <cell r="L2536" t="str">
            <v>القنيطرة</v>
          </cell>
          <cell r="Q2536" t="str">
            <v/>
          </cell>
          <cell r="R2536" t="str">
            <v>RIHAM HIJAZY</v>
          </cell>
          <cell r="S2536" t="str">
            <v>HASAN</v>
          </cell>
          <cell r="T2536" t="str">
            <v>HALA</v>
          </cell>
          <cell r="U2536" t="str">
            <v>DAMASCUS</v>
          </cell>
          <cell r="V2536" t="str">
            <v/>
          </cell>
          <cell r="W2536" t="str">
            <v/>
          </cell>
          <cell r="X2536" t="str">
            <v/>
          </cell>
          <cell r="Y2536" t="str">
            <v/>
          </cell>
          <cell r="Z2536" t="str">
            <v/>
          </cell>
          <cell r="AA2536" t="str">
            <v/>
          </cell>
          <cell r="AB2536" t="str">
            <v/>
          </cell>
          <cell r="AC2536" t="str">
            <v/>
          </cell>
        </row>
        <row r="2537">
          <cell r="A2537">
            <v>526476</v>
          </cell>
          <cell r="B2537" t="str">
            <v>رهام علي</v>
          </cell>
          <cell r="C2537" t="str">
            <v>يوسف</v>
          </cell>
          <cell r="D2537" t="str">
            <v>هاجر</v>
          </cell>
          <cell r="E2537" t="str">
            <v>أنثى</v>
          </cell>
          <cell r="F2537" t="str">
            <v>دمشق</v>
          </cell>
          <cell r="G2537">
            <v>37129</v>
          </cell>
          <cell r="H2537" t="str">
            <v>الفلسطينية السورية</v>
          </cell>
          <cell r="I2537" t="str">
            <v>الثانية</v>
          </cell>
          <cell r="J2537" t="str">
            <v>فنون نسوية</v>
          </cell>
          <cell r="K2537">
            <v>2019</v>
          </cell>
          <cell r="L2537" t="str">
            <v>ريف دمشق</v>
          </cell>
          <cell r="Q2537" t="str">
            <v/>
          </cell>
          <cell r="R2537" t="str">
            <v>REHAM ALI</v>
          </cell>
          <cell r="S2537" t="str">
            <v>YUSIEF</v>
          </cell>
          <cell r="T2537" t="str">
            <v>HAJER</v>
          </cell>
          <cell r="U2537" t="str">
            <v>DAMSSCUS</v>
          </cell>
          <cell r="V2537" t="str">
            <v/>
          </cell>
          <cell r="W2537" t="str">
            <v/>
          </cell>
          <cell r="X2537" t="str">
            <v/>
          </cell>
          <cell r="Y2537" t="str">
            <v/>
          </cell>
          <cell r="Z2537" t="str">
            <v/>
          </cell>
          <cell r="AA2537" t="str">
            <v/>
          </cell>
          <cell r="AB2537" t="str">
            <v/>
          </cell>
          <cell r="AC2537" t="str">
            <v/>
          </cell>
        </row>
        <row r="2538">
          <cell r="A2538">
            <v>526477</v>
          </cell>
          <cell r="B2538" t="str">
            <v>رهف السعدي</v>
          </cell>
          <cell r="C2538" t="str">
            <v>عاصم</v>
          </cell>
          <cell r="D2538" t="str">
            <v>خديجه</v>
          </cell>
          <cell r="E2538" t="str">
            <v>أنثى</v>
          </cell>
          <cell r="F2538" t="str">
            <v>قيطة</v>
          </cell>
          <cell r="G2538">
            <v>36905</v>
          </cell>
          <cell r="H2538" t="str">
            <v>العربية السورية</v>
          </cell>
          <cell r="I2538" t="str">
            <v>الثانية</v>
          </cell>
          <cell r="J2538" t="str">
            <v>علمي</v>
          </cell>
          <cell r="Q2538" t="str">
            <v/>
          </cell>
          <cell r="R2538" t="str">
            <v>rahaf alsade</v>
          </cell>
          <cell r="S2538" t="str">
            <v>asem</v>
          </cell>
          <cell r="T2538" t="str">
            <v>khadega</v>
          </cell>
          <cell r="U2538" t="str">
            <v>keta</v>
          </cell>
          <cell r="V2538" t="str">
            <v/>
          </cell>
          <cell r="W2538" t="str">
            <v/>
          </cell>
          <cell r="X2538" t="str">
            <v/>
          </cell>
          <cell r="Y2538" t="str">
            <v/>
          </cell>
          <cell r="Z2538" t="str">
            <v/>
          </cell>
          <cell r="AA2538" t="str">
            <v/>
          </cell>
          <cell r="AB2538" t="str">
            <v/>
          </cell>
          <cell r="AC2538" t="str">
            <v/>
          </cell>
        </row>
        <row r="2539">
          <cell r="A2539">
            <v>526478</v>
          </cell>
          <cell r="B2539" t="str">
            <v>رهف محفوض</v>
          </cell>
          <cell r="C2539" t="str">
            <v>بدر</v>
          </cell>
          <cell r="D2539" t="str">
            <v>صفاء</v>
          </cell>
          <cell r="E2539" t="str">
            <v/>
          </cell>
          <cell r="F2539" t="str">
            <v/>
          </cell>
          <cell r="G2539" t="str">
            <v/>
          </cell>
          <cell r="I2539" t="str">
            <v>الاولى</v>
          </cell>
          <cell r="K2539" t="str">
            <v/>
          </cell>
          <cell r="L2539" t="str">
            <v/>
          </cell>
          <cell r="M2539" t="str">
            <v/>
          </cell>
          <cell r="Q2539" t="str">
            <v/>
          </cell>
          <cell r="R2539" t="str">
            <v/>
          </cell>
          <cell r="S2539" t="str">
            <v/>
          </cell>
          <cell r="T2539" t="str">
            <v/>
          </cell>
          <cell r="U2539" t="str">
            <v/>
          </cell>
          <cell r="V2539" t="str">
            <v/>
          </cell>
          <cell r="W2539" t="str">
            <v/>
          </cell>
          <cell r="X2539" t="str">
            <v/>
          </cell>
          <cell r="Y2539" t="str">
            <v/>
          </cell>
          <cell r="Z2539" t="str">
            <v/>
          </cell>
          <cell r="AA2539" t="str">
            <v/>
          </cell>
          <cell r="AB2539" t="str">
            <v>م</v>
          </cell>
          <cell r="AC2539" t="str">
            <v/>
          </cell>
        </row>
        <row r="2540">
          <cell r="A2540">
            <v>526479</v>
          </cell>
          <cell r="B2540" t="str">
            <v>رهف مقشاتي</v>
          </cell>
          <cell r="C2540" t="str">
            <v>محمدعلي</v>
          </cell>
          <cell r="D2540" t="str">
            <v>ثناء</v>
          </cell>
          <cell r="E2540" t="str">
            <v>أنثى</v>
          </cell>
          <cell r="F2540" t="str">
            <v>دمشق</v>
          </cell>
          <cell r="G2540">
            <v>32143</v>
          </cell>
          <cell r="H2540" t="str">
            <v>العربية السورية</v>
          </cell>
          <cell r="I2540" t="str">
            <v>الثانية</v>
          </cell>
          <cell r="J2540" t="str">
            <v>أدبي</v>
          </cell>
          <cell r="Q2540" t="str">
            <v/>
          </cell>
          <cell r="R2540" t="str">
            <v>RAHAF MKSHATE</v>
          </cell>
          <cell r="S2540" t="str">
            <v>MHD ALI</v>
          </cell>
          <cell r="T2540" t="str">
            <v>THANA</v>
          </cell>
          <cell r="U2540" t="str">
            <v>DAMASCUS</v>
          </cell>
          <cell r="V2540" t="str">
            <v/>
          </cell>
          <cell r="W2540" t="str">
            <v/>
          </cell>
          <cell r="X2540" t="str">
            <v/>
          </cell>
          <cell r="Y2540" t="str">
            <v/>
          </cell>
          <cell r="Z2540" t="str">
            <v/>
          </cell>
          <cell r="AA2540" t="str">
            <v/>
          </cell>
          <cell r="AB2540" t="str">
            <v/>
          </cell>
          <cell r="AC2540" t="str">
            <v/>
          </cell>
        </row>
        <row r="2541">
          <cell r="A2541">
            <v>526480</v>
          </cell>
          <cell r="B2541" t="str">
            <v>رواء هيفا</v>
          </cell>
          <cell r="C2541" t="str">
            <v>نصر</v>
          </cell>
          <cell r="D2541" t="str">
            <v>سميره</v>
          </cell>
          <cell r="E2541" t="str">
            <v>أنثى</v>
          </cell>
          <cell r="F2541" t="str">
            <v>القرداحة</v>
          </cell>
          <cell r="G2541">
            <v>34457</v>
          </cell>
          <cell r="H2541" t="str">
            <v>العربية السورية</v>
          </cell>
          <cell r="I2541" t="str">
            <v>الثانية</v>
          </cell>
          <cell r="J2541" t="str">
            <v>أدبي</v>
          </cell>
          <cell r="L2541" t="str">
            <v>القنيطرة</v>
          </cell>
          <cell r="Q2541" t="str">
            <v/>
          </cell>
          <cell r="R2541" t="str">
            <v>RAWAA HYEFA</v>
          </cell>
          <cell r="S2541" t="str">
            <v>NASER</v>
          </cell>
          <cell r="T2541" t="str">
            <v>SAMIERA</v>
          </cell>
          <cell r="U2541" t="str">
            <v>DAMASCUS</v>
          </cell>
          <cell r="V2541" t="str">
            <v/>
          </cell>
          <cell r="W2541" t="str">
            <v/>
          </cell>
          <cell r="X2541" t="str">
            <v/>
          </cell>
          <cell r="Y2541" t="str">
            <v/>
          </cell>
          <cell r="Z2541" t="str">
            <v/>
          </cell>
          <cell r="AA2541" t="str">
            <v/>
          </cell>
          <cell r="AB2541" t="str">
            <v/>
          </cell>
          <cell r="AC2541" t="str">
            <v/>
          </cell>
        </row>
        <row r="2542">
          <cell r="A2542">
            <v>526481</v>
          </cell>
          <cell r="B2542" t="str">
            <v>روان الريم</v>
          </cell>
          <cell r="C2542" t="str">
            <v>كمال</v>
          </cell>
          <cell r="D2542" t="str">
            <v>ثلجه</v>
          </cell>
          <cell r="E2542" t="str">
            <v/>
          </cell>
          <cell r="F2542" t="str">
            <v/>
          </cell>
          <cell r="G2542" t="str">
            <v/>
          </cell>
          <cell r="I2542" t="str">
            <v>الاولى</v>
          </cell>
          <cell r="K2542" t="str">
            <v/>
          </cell>
          <cell r="L2542" t="str">
            <v/>
          </cell>
          <cell r="M2542" t="str">
            <v/>
          </cell>
          <cell r="Q2542" t="str">
            <v/>
          </cell>
          <cell r="R2542" t="str">
            <v/>
          </cell>
          <cell r="S2542" t="str">
            <v/>
          </cell>
          <cell r="T2542" t="str">
            <v/>
          </cell>
          <cell r="U2542" t="str">
            <v/>
          </cell>
          <cell r="V2542" t="str">
            <v/>
          </cell>
          <cell r="W2542" t="str">
            <v/>
          </cell>
          <cell r="X2542" t="str">
            <v/>
          </cell>
          <cell r="Y2542" t="str">
            <v/>
          </cell>
          <cell r="Z2542" t="str">
            <v/>
          </cell>
          <cell r="AA2542" t="str">
            <v/>
          </cell>
          <cell r="AB2542" t="str">
            <v>م</v>
          </cell>
          <cell r="AC2542" t="str">
            <v/>
          </cell>
        </row>
        <row r="2543">
          <cell r="A2543">
            <v>526482</v>
          </cell>
          <cell r="B2543" t="str">
            <v>روان كشك</v>
          </cell>
          <cell r="C2543" t="str">
            <v>حرب</v>
          </cell>
          <cell r="D2543" t="str">
            <v>تمره</v>
          </cell>
          <cell r="E2543" t="str">
            <v>أنثى</v>
          </cell>
          <cell r="F2543" t="str">
            <v/>
          </cell>
          <cell r="H2543" t="str">
            <v>العربية السورية</v>
          </cell>
          <cell r="I2543" t="str">
            <v>الاولى</v>
          </cell>
        </row>
        <row r="2544">
          <cell r="A2544">
            <v>526483</v>
          </cell>
          <cell r="B2544" t="str">
            <v>روضه القصيباتي</v>
          </cell>
          <cell r="C2544" t="str">
            <v>سامر</v>
          </cell>
          <cell r="D2544" t="str">
            <v>هدله</v>
          </cell>
          <cell r="E2544" t="str">
            <v>أنثى</v>
          </cell>
          <cell r="F2544" t="str">
            <v>دمشق</v>
          </cell>
          <cell r="G2544">
            <v>36971</v>
          </cell>
          <cell r="H2544" t="str">
            <v>العربية السورية</v>
          </cell>
          <cell r="I2544" t="str">
            <v>الثانية حديث</v>
          </cell>
          <cell r="J2544" t="str">
            <v>فنون نسوية</v>
          </cell>
          <cell r="K2544" t="str">
            <v/>
          </cell>
          <cell r="Q2544" t="str">
            <v/>
          </cell>
          <cell r="R2544" t="str">
            <v>RAWDA ALQSEBATI</v>
          </cell>
          <cell r="S2544" t="str">
            <v>SAMER</v>
          </cell>
          <cell r="T2544" t="str">
            <v>HADLA</v>
          </cell>
          <cell r="U2544" t="str">
            <v>DAMASCUS</v>
          </cell>
          <cell r="V2544" t="str">
            <v/>
          </cell>
          <cell r="W2544" t="str">
            <v/>
          </cell>
          <cell r="X2544" t="str">
            <v/>
          </cell>
          <cell r="Y2544" t="str">
            <v/>
          </cell>
          <cell r="Z2544" t="str">
            <v/>
          </cell>
          <cell r="AA2544" t="str">
            <v/>
          </cell>
          <cell r="AB2544" t="str">
            <v/>
          </cell>
          <cell r="AC2544" t="str">
            <v/>
          </cell>
        </row>
        <row r="2545">
          <cell r="A2545">
            <v>526484</v>
          </cell>
          <cell r="B2545" t="str">
            <v>روعه جوهره</v>
          </cell>
          <cell r="C2545" t="str">
            <v>سلمان</v>
          </cell>
          <cell r="D2545" t="str">
            <v>زريفة</v>
          </cell>
          <cell r="E2545" t="str">
            <v>أنثى</v>
          </cell>
          <cell r="F2545" t="str">
            <v>بعرين</v>
          </cell>
          <cell r="G2545">
            <v>35797</v>
          </cell>
          <cell r="H2545" t="str">
            <v>العربية السورية</v>
          </cell>
          <cell r="I2545" t="str">
            <v>الاولى</v>
          </cell>
          <cell r="J2545" t="str">
            <v>علمي</v>
          </cell>
          <cell r="Q2545" t="str">
            <v/>
          </cell>
          <cell r="R2545" t="str">
            <v>raow gohara</v>
          </cell>
          <cell r="S2545" t="str">
            <v>salman</v>
          </cell>
          <cell r="T2545" t="str">
            <v>zarefaa</v>
          </cell>
          <cell r="U2545" t="str">
            <v>hama-bareen</v>
          </cell>
          <cell r="V2545" t="str">
            <v/>
          </cell>
          <cell r="W2545" t="str">
            <v/>
          </cell>
          <cell r="X2545" t="str">
            <v/>
          </cell>
          <cell r="Y2545" t="str">
            <v/>
          </cell>
          <cell r="Z2545" t="str">
            <v/>
          </cell>
          <cell r="AA2545" t="str">
            <v/>
          </cell>
          <cell r="AB2545" t="str">
            <v/>
          </cell>
          <cell r="AC2545" t="str">
            <v/>
          </cell>
        </row>
        <row r="2546">
          <cell r="A2546">
            <v>526485</v>
          </cell>
          <cell r="B2546" t="str">
            <v>رولا رسلان</v>
          </cell>
          <cell r="C2546" t="str">
            <v>ابراهيم</v>
          </cell>
          <cell r="D2546" t="str">
            <v>دانيال</v>
          </cell>
          <cell r="E2546" t="str">
            <v>أنثى</v>
          </cell>
          <cell r="F2546" t="str">
            <v>دمشق</v>
          </cell>
          <cell r="G2546" t="str">
            <v>10/29/1990</v>
          </cell>
          <cell r="H2546" t="str">
            <v>العربية السورية</v>
          </cell>
          <cell r="I2546" t="str">
            <v>الثانية</v>
          </cell>
          <cell r="J2546" t="str">
            <v>علمي</v>
          </cell>
          <cell r="K2546" t="str">
            <v>2008</v>
          </cell>
          <cell r="Q2546" t="str">
            <v/>
          </cell>
          <cell r="R2546" t="str">
            <v>ROULA RASLAN</v>
          </cell>
          <cell r="S2546" t="str">
            <v>IBRAHIM</v>
          </cell>
          <cell r="T2546" t="str">
            <v>DANIAL</v>
          </cell>
          <cell r="U2546" t="str">
            <v>DAMASCUS</v>
          </cell>
          <cell r="V2546" t="str">
            <v/>
          </cell>
          <cell r="W2546" t="str">
            <v/>
          </cell>
          <cell r="X2546" t="str">
            <v/>
          </cell>
          <cell r="Y2546" t="str">
            <v/>
          </cell>
          <cell r="Z2546" t="str">
            <v/>
          </cell>
          <cell r="AA2546" t="str">
            <v/>
          </cell>
          <cell r="AB2546" t="str">
            <v/>
          </cell>
          <cell r="AC2546" t="str">
            <v/>
          </cell>
        </row>
        <row r="2547">
          <cell r="A2547">
            <v>526486</v>
          </cell>
          <cell r="B2547" t="str">
            <v>ريزان كشيك</v>
          </cell>
          <cell r="C2547" t="str">
            <v>شحادة</v>
          </cell>
          <cell r="D2547" t="str">
            <v>نزيها</v>
          </cell>
          <cell r="E2547" t="str">
            <v>أنثى</v>
          </cell>
          <cell r="F2547" t="str">
            <v>صحنايا</v>
          </cell>
          <cell r="G2547" t="str">
            <v>2/22/1979</v>
          </cell>
          <cell r="H2547" t="str">
            <v>العربية السورية</v>
          </cell>
          <cell r="I2547" t="str">
            <v>الاولى</v>
          </cell>
          <cell r="J2547" t="str">
            <v>أدبي</v>
          </cell>
          <cell r="K2547" t="str">
            <v>1997</v>
          </cell>
          <cell r="L2547" t="str">
            <v/>
          </cell>
          <cell r="Q2547" t="str">
            <v/>
          </cell>
          <cell r="R2547" t="str">
            <v>REZAN KSHIK</v>
          </cell>
          <cell r="S2547" t="str">
            <v>SHEHADA</v>
          </cell>
          <cell r="T2547" t="str">
            <v>NZEHA</v>
          </cell>
          <cell r="U2547" t="str">
            <v>SEHNAYA</v>
          </cell>
          <cell r="V2547" t="str">
            <v/>
          </cell>
          <cell r="W2547" t="str">
            <v/>
          </cell>
          <cell r="X2547" t="str">
            <v/>
          </cell>
          <cell r="Y2547" t="str">
            <v/>
          </cell>
          <cell r="Z2547" t="str">
            <v/>
          </cell>
          <cell r="AA2547" t="str">
            <v/>
          </cell>
          <cell r="AB2547" t="str">
            <v/>
          </cell>
          <cell r="AC2547" t="str">
            <v/>
          </cell>
        </row>
        <row r="2548">
          <cell r="A2548">
            <v>526487</v>
          </cell>
          <cell r="B2548" t="str">
            <v>ريم اسمندر</v>
          </cell>
          <cell r="C2548" t="str">
            <v>وفيق</v>
          </cell>
          <cell r="D2548" t="str">
            <v>نديمه</v>
          </cell>
          <cell r="E2548" t="str">
            <v>أنثى</v>
          </cell>
          <cell r="F2548" t="str">
            <v>مخيم اليرموك</v>
          </cell>
          <cell r="G2548" t="str">
            <v>10/23/1986</v>
          </cell>
          <cell r="H2548" t="str">
            <v>العربية السورية</v>
          </cell>
          <cell r="I2548" t="str">
            <v>الاولى</v>
          </cell>
          <cell r="J2548" t="str">
            <v>علمي</v>
          </cell>
          <cell r="K2548" t="str">
            <v>2005</v>
          </cell>
          <cell r="Q2548" t="str">
            <v/>
          </cell>
          <cell r="R2548" t="str">
            <v xml:space="preserve">Reem </v>
          </cell>
          <cell r="S2548" t="str">
            <v>Wafek</v>
          </cell>
          <cell r="T2548" t="str">
            <v>Nadema</v>
          </cell>
          <cell r="U2548" t="str">
            <v>Damascus</v>
          </cell>
          <cell r="V2548" t="str">
            <v/>
          </cell>
          <cell r="W2548" t="str">
            <v/>
          </cell>
          <cell r="X2548" t="str">
            <v/>
          </cell>
          <cell r="Y2548" t="str">
            <v/>
          </cell>
          <cell r="Z2548" t="str">
            <v/>
          </cell>
          <cell r="AA2548" t="str">
            <v/>
          </cell>
          <cell r="AB2548" t="str">
            <v/>
          </cell>
          <cell r="AC2548" t="str">
            <v/>
          </cell>
        </row>
        <row r="2549">
          <cell r="A2549">
            <v>526488</v>
          </cell>
          <cell r="B2549" t="str">
            <v>ريم الطون</v>
          </cell>
          <cell r="C2549" t="str">
            <v>حسن</v>
          </cell>
          <cell r="D2549" t="str">
            <v>فاطمه</v>
          </cell>
          <cell r="E2549" t="str">
            <v/>
          </cell>
          <cell r="F2549" t="str">
            <v/>
          </cell>
          <cell r="G2549" t="str">
            <v/>
          </cell>
          <cell r="I2549" t="str">
            <v>الاولى</v>
          </cell>
          <cell r="K2549" t="str">
            <v/>
          </cell>
          <cell r="L2549" t="str">
            <v/>
          </cell>
          <cell r="M2549" t="str">
            <v/>
          </cell>
          <cell r="Q2549" t="str">
            <v/>
          </cell>
          <cell r="R2549" t="str">
            <v/>
          </cell>
          <cell r="S2549" t="str">
            <v/>
          </cell>
          <cell r="T2549" t="str">
            <v/>
          </cell>
          <cell r="U2549" t="str">
            <v/>
          </cell>
          <cell r="V2549" t="str">
            <v/>
          </cell>
          <cell r="W2549" t="str">
            <v/>
          </cell>
          <cell r="X2549" t="str">
            <v/>
          </cell>
          <cell r="Y2549" t="str">
            <v/>
          </cell>
          <cell r="Z2549" t="str">
            <v/>
          </cell>
          <cell r="AA2549" t="str">
            <v/>
          </cell>
          <cell r="AB2549" t="str">
            <v>م</v>
          </cell>
          <cell r="AC2549" t="str">
            <v/>
          </cell>
        </row>
        <row r="2550">
          <cell r="A2550">
            <v>526489</v>
          </cell>
          <cell r="B2550" t="str">
            <v>ريم المرجي</v>
          </cell>
          <cell r="C2550" t="str">
            <v>مازن</v>
          </cell>
          <cell r="D2550" t="str">
            <v>حنان</v>
          </cell>
          <cell r="E2550" t="str">
            <v/>
          </cell>
          <cell r="F2550" t="str">
            <v/>
          </cell>
          <cell r="G2550" t="str">
            <v/>
          </cell>
          <cell r="I2550" t="str">
            <v>الاولى</v>
          </cell>
          <cell r="K2550" t="str">
            <v/>
          </cell>
          <cell r="L2550" t="str">
            <v/>
          </cell>
          <cell r="M2550" t="str">
            <v/>
          </cell>
          <cell r="Q2550" t="str">
            <v/>
          </cell>
          <cell r="R2550" t="str">
            <v/>
          </cell>
          <cell r="S2550" t="str">
            <v/>
          </cell>
          <cell r="T2550" t="str">
            <v/>
          </cell>
          <cell r="U2550" t="str">
            <v/>
          </cell>
          <cell r="V2550" t="str">
            <v/>
          </cell>
          <cell r="W2550" t="str">
            <v/>
          </cell>
          <cell r="X2550" t="str">
            <v/>
          </cell>
          <cell r="Y2550" t="str">
            <v/>
          </cell>
          <cell r="Z2550" t="str">
            <v/>
          </cell>
          <cell r="AA2550" t="str">
            <v/>
          </cell>
          <cell r="AB2550" t="str">
            <v>م</v>
          </cell>
          <cell r="AC2550" t="str">
            <v/>
          </cell>
        </row>
        <row r="2551">
          <cell r="A2551">
            <v>526491</v>
          </cell>
          <cell r="B2551" t="str">
            <v>ريم زعيتر</v>
          </cell>
          <cell r="C2551" t="str">
            <v>محمدالفاتح</v>
          </cell>
          <cell r="D2551" t="str">
            <v>دلال</v>
          </cell>
          <cell r="E2551" t="str">
            <v>أنثى</v>
          </cell>
          <cell r="F2551" t="str">
            <v>حرجله</v>
          </cell>
          <cell r="G2551">
            <v>34342</v>
          </cell>
          <cell r="H2551" t="str">
            <v>العربية السورية</v>
          </cell>
          <cell r="I2551" t="str">
            <v>الثالثة</v>
          </cell>
          <cell r="J2551" t="str">
            <v>علمي</v>
          </cell>
          <cell r="K2551" t="str">
            <v/>
          </cell>
          <cell r="Q2551" t="str">
            <v/>
          </cell>
          <cell r="R2551" t="str">
            <v>Reem Zeater</v>
          </cell>
          <cell r="S2551" t="str">
            <v>Mohmad Al Fateh</v>
          </cell>
          <cell r="T2551" t="str">
            <v>Dlal</v>
          </cell>
          <cell r="U2551" t="str">
            <v>Harjla</v>
          </cell>
          <cell r="V2551" t="str">
            <v/>
          </cell>
          <cell r="W2551" t="str">
            <v/>
          </cell>
          <cell r="X2551" t="str">
            <v/>
          </cell>
          <cell r="Y2551" t="str">
            <v/>
          </cell>
          <cell r="Z2551" t="str">
            <v/>
          </cell>
          <cell r="AA2551" t="str">
            <v/>
          </cell>
          <cell r="AB2551" t="str">
            <v/>
          </cell>
          <cell r="AC2551" t="str">
            <v/>
          </cell>
        </row>
        <row r="2552">
          <cell r="A2552">
            <v>526493</v>
          </cell>
          <cell r="B2552" t="str">
            <v>ريم عيون</v>
          </cell>
          <cell r="C2552" t="str">
            <v>مامون</v>
          </cell>
          <cell r="D2552" t="str">
            <v>صفاء</v>
          </cell>
          <cell r="E2552" t="str">
            <v>أنثى</v>
          </cell>
          <cell r="F2552" t="str">
            <v>دوما</v>
          </cell>
          <cell r="G2552">
            <v>35217</v>
          </cell>
          <cell r="H2552" t="str">
            <v>العربية السورية</v>
          </cell>
          <cell r="I2552" t="str">
            <v>الثالثة</v>
          </cell>
          <cell r="J2552" t="str">
            <v>علمي</v>
          </cell>
          <cell r="K2552">
            <v>2014</v>
          </cell>
          <cell r="Q2552" t="str">
            <v/>
          </cell>
          <cell r="R2552" t="str">
            <v>rim oyoun</v>
          </cell>
          <cell r="S2552" t="str">
            <v>mamoun</v>
          </cell>
          <cell r="T2552" t="str">
            <v>safaa</v>
          </cell>
          <cell r="U2552" t="str">
            <v>douma</v>
          </cell>
          <cell r="V2552" t="str">
            <v/>
          </cell>
          <cell r="W2552" t="str">
            <v/>
          </cell>
          <cell r="X2552" t="str">
            <v/>
          </cell>
          <cell r="Y2552" t="str">
            <v/>
          </cell>
          <cell r="Z2552" t="str">
            <v/>
          </cell>
          <cell r="AA2552" t="str">
            <v/>
          </cell>
          <cell r="AB2552" t="str">
            <v/>
          </cell>
          <cell r="AC2552" t="str">
            <v/>
          </cell>
        </row>
        <row r="2553">
          <cell r="A2553">
            <v>526494</v>
          </cell>
          <cell r="B2553" t="str">
            <v>ريما الطالب</v>
          </cell>
          <cell r="C2553" t="str">
            <v>سمير</v>
          </cell>
          <cell r="D2553" t="str">
            <v>لمياء</v>
          </cell>
          <cell r="E2553" t="str">
            <v>انثى</v>
          </cell>
          <cell r="F2553" t="str">
            <v>دمشق</v>
          </cell>
          <cell r="G2553">
            <v>36257</v>
          </cell>
          <cell r="H2553" t="str">
            <v>العربية السورية</v>
          </cell>
          <cell r="I2553" t="str">
            <v>الاولى</v>
          </cell>
          <cell r="J2553" t="str">
            <v>علمي</v>
          </cell>
          <cell r="L2553" t="str">
            <v>القنيطرة</v>
          </cell>
          <cell r="M2553" t="str">
            <v>القنيطرة</v>
          </cell>
          <cell r="Q2553" t="str">
            <v/>
          </cell>
          <cell r="R2553" t="str">
            <v>rEEMA ALTALEB</v>
          </cell>
          <cell r="S2553" t="str">
            <v>SAMIR</v>
          </cell>
          <cell r="T2553" t="str">
            <v>LAMIA</v>
          </cell>
          <cell r="U2553" t="str">
            <v>DAMASCUS</v>
          </cell>
          <cell r="V2553" t="str">
            <v/>
          </cell>
          <cell r="W2553" t="str">
            <v/>
          </cell>
          <cell r="X2553" t="str">
            <v/>
          </cell>
          <cell r="Y2553" t="str">
            <v/>
          </cell>
          <cell r="Z2553" t="str">
            <v/>
          </cell>
          <cell r="AA2553" t="str">
            <v/>
          </cell>
          <cell r="AB2553" t="str">
            <v/>
          </cell>
          <cell r="AC2553" t="str">
            <v/>
          </cell>
        </row>
        <row r="2554">
          <cell r="A2554">
            <v>526495</v>
          </cell>
          <cell r="B2554" t="str">
            <v>ريما ناصرالدين</v>
          </cell>
          <cell r="C2554" t="str">
            <v>ابراهيم</v>
          </cell>
          <cell r="D2554" t="str">
            <v>اميره</v>
          </cell>
          <cell r="E2554" t="str">
            <v/>
          </cell>
          <cell r="F2554" t="str">
            <v/>
          </cell>
          <cell r="G2554" t="str">
            <v/>
          </cell>
          <cell r="I2554" t="str">
            <v>الاولى</v>
          </cell>
          <cell r="K2554" t="str">
            <v/>
          </cell>
          <cell r="L2554" t="str">
            <v/>
          </cell>
          <cell r="M2554" t="str">
            <v/>
          </cell>
          <cell r="Q2554" t="str">
            <v/>
          </cell>
          <cell r="R2554" t="str">
            <v/>
          </cell>
          <cell r="S2554" t="str">
            <v/>
          </cell>
          <cell r="T2554" t="str">
            <v/>
          </cell>
          <cell r="U2554" t="str">
            <v/>
          </cell>
          <cell r="V2554" t="str">
            <v/>
          </cell>
          <cell r="W2554" t="str">
            <v/>
          </cell>
          <cell r="X2554" t="str">
            <v/>
          </cell>
          <cell r="Y2554" t="str">
            <v/>
          </cell>
          <cell r="Z2554" t="str">
            <v/>
          </cell>
          <cell r="AA2554" t="str">
            <v/>
          </cell>
          <cell r="AB2554" t="str">
            <v>م</v>
          </cell>
          <cell r="AC2554" t="str">
            <v/>
          </cell>
        </row>
        <row r="2555">
          <cell r="A2555">
            <v>526496</v>
          </cell>
          <cell r="B2555" t="str">
            <v>ريهام خداج</v>
          </cell>
          <cell r="C2555" t="str">
            <v>رياض</v>
          </cell>
          <cell r="D2555" t="str">
            <v>بهيه</v>
          </cell>
          <cell r="E2555" t="str">
            <v>أنثى</v>
          </cell>
          <cell r="F2555" t="str">
            <v xml:space="preserve">أشرفية صحنايا </v>
          </cell>
          <cell r="G2555">
            <v>32592</v>
          </cell>
          <cell r="H2555" t="str">
            <v>العربية السورية</v>
          </cell>
          <cell r="I2555" t="str">
            <v>الثالثة حديث</v>
          </cell>
          <cell r="J2555" t="str">
            <v>أدبي</v>
          </cell>
          <cell r="K2555" t="str">
            <v/>
          </cell>
          <cell r="Q2555" t="str">
            <v/>
          </cell>
          <cell r="R2555" t="str">
            <v>REHAM KHADAJ</v>
          </cell>
          <cell r="S2555" t="str">
            <v>READ</v>
          </cell>
          <cell r="T2555" t="str">
            <v>BAHIA</v>
          </cell>
          <cell r="U2555" t="str">
            <v>DAMAS SUBURB</v>
          </cell>
          <cell r="V2555" t="str">
            <v/>
          </cell>
          <cell r="W2555" t="str">
            <v/>
          </cell>
          <cell r="X2555" t="str">
            <v/>
          </cell>
          <cell r="Y2555" t="str">
            <v/>
          </cell>
          <cell r="Z2555" t="str">
            <v/>
          </cell>
          <cell r="AA2555" t="str">
            <v/>
          </cell>
          <cell r="AB2555" t="str">
            <v/>
          </cell>
          <cell r="AC2555" t="str">
            <v/>
          </cell>
        </row>
        <row r="2556">
          <cell r="A2556">
            <v>526497</v>
          </cell>
          <cell r="B2556" t="str">
            <v>زهراء الشحادات</v>
          </cell>
          <cell r="C2556" t="str">
            <v>جميل</v>
          </cell>
          <cell r="D2556" t="str">
            <v>فايزة</v>
          </cell>
          <cell r="E2556" t="str">
            <v>أنثى</v>
          </cell>
          <cell r="F2556" t="str">
            <v>داعل</v>
          </cell>
          <cell r="G2556">
            <v>31851</v>
          </cell>
          <cell r="H2556" t="str">
            <v>العربية السورية</v>
          </cell>
          <cell r="I2556" t="str">
            <v>الثالثة</v>
          </cell>
          <cell r="J2556" t="str">
            <v>أدبي</v>
          </cell>
          <cell r="Q2556" t="str">
            <v/>
          </cell>
          <cell r="R2556" t="str">
            <v>ZAHRAA ALSHADAT</v>
          </cell>
          <cell r="S2556" t="str">
            <v>JAMEL</v>
          </cell>
          <cell r="T2556" t="str">
            <v>FAYZA</v>
          </cell>
          <cell r="U2556" t="str">
            <v>DARAA</v>
          </cell>
          <cell r="V2556" t="str">
            <v/>
          </cell>
          <cell r="W2556" t="str">
            <v/>
          </cell>
          <cell r="X2556" t="str">
            <v/>
          </cell>
          <cell r="Y2556" t="str">
            <v/>
          </cell>
          <cell r="Z2556" t="str">
            <v/>
          </cell>
          <cell r="AA2556" t="str">
            <v/>
          </cell>
          <cell r="AB2556" t="str">
            <v/>
          </cell>
          <cell r="AC2556" t="str">
            <v/>
          </cell>
        </row>
        <row r="2557">
          <cell r="A2557">
            <v>526498</v>
          </cell>
          <cell r="B2557" t="str">
            <v>زهرة الكطمير</v>
          </cell>
          <cell r="C2557" t="str">
            <v>جاسم</v>
          </cell>
          <cell r="D2557" t="str">
            <v>صالحه</v>
          </cell>
          <cell r="E2557" t="str">
            <v>أنثى</v>
          </cell>
          <cell r="F2557" t="str">
            <v>الشعفه</v>
          </cell>
          <cell r="G2557">
            <v>32393</v>
          </cell>
          <cell r="H2557" t="str">
            <v>العربية السورية</v>
          </cell>
          <cell r="I2557" t="str">
            <v>الثانية</v>
          </cell>
          <cell r="J2557" t="str">
            <v>أدبي</v>
          </cell>
          <cell r="K2557" t="str">
            <v/>
          </cell>
          <cell r="Q2557" t="str">
            <v/>
          </cell>
          <cell r="R2557" t="str">
            <v>Zahra Alkatmer</v>
          </cell>
          <cell r="S2557" t="str">
            <v>Jasem</v>
          </cell>
          <cell r="T2557" t="str">
            <v>Salha</v>
          </cell>
          <cell r="U2557" t="str">
            <v>Deer Alzoor</v>
          </cell>
          <cell r="V2557" t="str">
            <v/>
          </cell>
          <cell r="W2557" t="str">
            <v/>
          </cell>
          <cell r="X2557" t="str">
            <v/>
          </cell>
          <cell r="Y2557" t="str">
            <v/>
          </cell>
          <cell r="Z2557" t="str">
            <v/>
          </cell>
          <cell r="AA2557" t="str">
            <v/>
          </cell>
          <cell r="AB2557" t="str">
            <v/>
          </cell>
          <cell r="AC2557" t="str">
            <v/>
          </cell>
        </row>
        <row r="2558">
          <cell r="A2558">
            <v>526499</v>
          </cell>
          <cell r="B2558" t="str">
            <v>زينب بلوه</v>
          </cell>
          <cell r="C2558" t="str">
            <v>مصطفى</v>
          </cell>
          <cell r="D2558" t="str">
            <v>زهرة</v>
          </cell>
          <cell r="E2558" t="str">
            <v/>
          </cell>
          <cell r="F2558" t="str">
            <v/>
          </cell>
          <cell r="G2558" t="str">
            <v/>
          </cell>
          <cell r="I2558" t="str">
            <v>الاولى</v>
          </cell>
          <cell r="K2558" t="str">
            <v/>
          </cell>
          <cell r="L2558" t="str">
            <v/>
          </cell>
          <cell r="M2558" t="str">
            <v/>
          </cell>
          <cell r="Q2558" t="str">
            <v/>
          </cell>
          <cell r="R2558" t="str">
            <v/>
          </cell>
          <cell r="S2558" t="str">
            <v/>
          </cell>
          <cell r="T2558" t="str">
            <v/>
          </cell>
          <cell r="U2558" t="str">
            <v/>
          </cell>
          <cell r="V2558" t="str">
            <v/>
          </cell>
          <cell r="W2558" t="str">
            <v/>
          </cell>
          <cell r="X2558" t="str">
            <v/>
          </cell>
          <cell r="Y2558" t="str">
            <v/>
          </cell>
          <cell r="Z2558" t="str">
            <v/>
          </cell>
          <cell r="AA2558" t="str">
            <v/>
          </cell>
          <cell r="AB2558" t="str">
            <v>م</v>
          </cell>
          <cell r="AC2558" t="str">
            <v/>
          </cell>
        </row>
        <row r="2559">
          <cell r="A2559">
            <v>526500</v>
          </cell>
          <cell r="B2559" t="str">
            <v>زينب خليل</v>
          </cell>
          <cell r="C2559" t="str">
            <v>علي</v>
          </cell>
          <cell r="D2559" t="str">
            <v>فريال</v>
          </cell>
          <cell r="E2559" t="str">
            <v>أنثى</v>
          </cell>
          <cell r="F2559" t="str">
            <v>السيدة زينب</v>
          </cell>
          <cell r="G2559" t="str">
            <v>7/20/1994</v>
          </cell>
          <cell r="H2559" t="str">
            <v>الفلسطينية السورية</v>
          </cell>
          <cell r="I2559" t="str">
            <v>الثانية</v>
          </cell>
          <cell r="J2559" t="str">
            <v>علمي</v>
          </cell>
          <cell r="L2559" t="str">
            <v>القنيطرة</v>
          </cell>
          <cell r="M2559" t="str">
            <v>القنيطرة</v>
          </cell>
          <cell r="Q2559" t="str">
            <v/>
          </cell>
          <cell r="R2559" t="str">
            <v>ZIENAB KHALIL</v>
          </cell>
          <cell r="S2559" t="str">
            <v>ALI</v>
          </cell>
          <cell r="T2559" t="str">
            <v>FREAL</v>
          </cell>
          <cell r="U2559" t="str">
            <v>DAMASCUS</v>
          </cell>
          <cell r="V2559" t="str">
            <v/>
          </cell>
          <cell r="W2559" t="str">
            <v/>
          </cell>
          <cell r="X2559" t="str">
            <v/>
          </cell>
          <cell r="Y2559" t="str">
            <v/>
          </cell>
          <cell r="Z2559" t="str">
            <v/>
          </cell>
          <cell r="AA2559" t="str">
            <v/>
          </cell>
          <cell r="AB2559" t="str">
            <v/>
          </cell>
          <cell r="AC2559" t="str">
            <v/>
          </cell>
        </row>
        <row r="2560">
          <cell r="A2560">
            <v>526501</v>
          </cell>
          <cell r="B2560" t="str">
            <v>زينه السباح</v>
          </cell>
          <cell r="C2560" t="str">
            <v>شحاده</v>
          </cell>
          <cell r="D2560" t="str">
            <v>عدويه</v>
          </cell>
          <cell r="E2560" t="str">
            <v>أنثى</v>
          </cell>
          <cell r="F2560" t="str">
            <v>موثبين</v>
          </cell>
          <cell r="G2560">
            <v>35068</v>
          </cell>
          <cell r="H2560" t="str">
            <v>العربية السورية</v>
          </cell>
          <cell r="I2560" t="str">
            <v>الثالثة</v>
          </cell>
          <cell r="J2560" t="str">
            <v>أدبي</v>
          </cell>
          <cell r="Q2560" t="str">
            <v/>
          </cell>
          <cell r="R2560" t="str">
            <v>ZEINA ALSABAH</v>
          </cell>
          <cell r="S2560" t="str">
            <v>SHEHADA</v>
          </cell>
          <cell r="T2560" t="str">
            <v>ADAWEIA</v>
          </cell>
          <cell r="U2560" t="str">
            <v>DARAA</v>
          </cell>
          <cell r="V2560" t="str">
            <v/>
          </cell>
          <cell r="W2560" t="str">
            <v/>
          </cell>
          <cell r="X2560" t="str">
            <v/>
          </cell>
          <cell r="Y2560" t="str">
            <v/>
          </cell>
          <cell r="Z2560" t="str">
            <v/>
          </cell>
          <cell r="AA2560" t="str">
            <v/>
          </cell>
          <cell r="AB2560" t="str">
            <v/>
          </cell>
          <cell r="AC2560" t="str">
            <v/>
          </cell>
        </row>
        <row r="2561">
          <cell r="A2561">
            <v>526502</v>
          </cell>
          <cell r="B2561" t="str">
            <v>زينه ناعمه</v>
          </cell>
          <cell r="C2561" t="str">
            <v>عبدالنافع</v>
          </cell>
          <cell r="D2561" t="str">
            <v>مهدية</v>
          </cell>
          <cell r="E2561" t="str">
            <v>أنثى</v>
          </cell>
          <cell r="F2561" t="str">
            <v xml:space="preserve">دمشق </v>
          </cell>
          <cell r="G2561">
            <v>28856</v>
          </cell>
          <cell r="H2561" t="str">
            <v>العربية السورية</v>
          </cell>
          <cell r="I2561" t="str">
            <v>الثالثة</v>
          </cell>
          <cell r="J2561" t="str">
            <v>أدبي</v>
          </cell>
          <cell r="Q2561" t="str">
            <v/>
          </cell>
          <cell r="R2561" t="str">
            <v xml:space="preserve">Zena  naameh </v>
          </cell>
          <cell r="S2561" t="str">
            <v>Abd alnafe</v>
          </cell>
          <cell r="T2561" t="str">
            <v xml:space="preserve">muhdeia </v>
          </cell>
          <cell r="U2561" t="str">
            <v xml:space="preserve">Damasus </v>
          </cell>
          <cell r="V2561" t="str">
            <v/>
          </cell>
          <cell r="W2561" t="str">
            <v/>
          </cell>
          <cell r="X2561" t="str">
            <v/>
          </cell>
          <cell r="Y2561" t="str">
            <v/>
          </cell>
          <cell r="Z2561" t="str">
            <v/>
          </cell>
          <cell r="AA2561" t="str">
            <v/>
          </cell>
          <cell r="AB2561" t="str">
            <v/>
          </cell>
          <cell r="AC2561" t="str">
            <v/>
          </cell>
        </row>
        <row r="2562">
          <cell r="A2562">
            <v>526503</v>
          </cell>
          <cell r="B2562" t="str">
            <v>سارة الملحم</v>
          </cell>
          <cell r="C2562" t="str">
            <v>بسام</v>
          </cell>
          <cell r="D2562" t="str">
            <v>زبيدة</v>
          </cell>
          <cell r="E2562" t="str">
            <v>أنثى</v>
          </cell>
          <cell r="F2562" t="str">
            <v>درعا</v>
          </cell>
          <cell r="G2562" t="str">
            <v>1/1/2000</v>
          </cell>
          <cell r="H2562" t="str">
            <v>العربية السورية</v>
          </cell>
          <cell r="I2562" t="str">
            <v>الاولى</v>
          </cell>
          <cell r="J2562" t="str">
            <v>أدبي</v>
          </cell>
          <cell r="K2562" t="str">
            <v>2017</v>
          </cell>
          <cell r="L2562" t="str">
            <v>القنيطرة</v>
          </cell>
          <cell r="Q2562" t="str">
            <v/>
          </cell>
          <cell r="R2562" t="str">
            <v>sara almolhem</v>
          </cell>
          <cell r="S2562" t="str">
            <v>bassam</v>
          </cell>
          <cell r="T2562" t="str">
            <v>zubaida</v>
          </cell>
          <cell r="U2562" t="str">
            <v>daraa</v>
          </cell>
          <cell r="V2562" t="str">
            <v/>
          </cell>
          <cell r="W2562" t="str">
            <v/>
          </cell>
          <cell r="X2562" t="str">
            <v/>
          </cell>
          <cell r="Y2562" t="str">
            <v/>
          </cell>
          <cell r="Z2562" t="str">
            <v/>
          </cell>
          <cell r="AA2562" t="str">
            <v/>
          </cell>
          <cell r="AB2562" t="str">
            <v/>
          </cell>
          <cell r="AC2562" t="str">
            <v/>
          </cell>
        </row>
        <row r="2563">
          <cell r="A2563">
            <v>526505</v>
          </cell>
          <cell r="B2563" t="str">
            <v>ساره الكضيب العبودي</v>
          </cell>
          <cell r="C2563" t="str">
            <v>فياض</v>
          </cell>
          <cell r="D2563" t="str">
            <v>مياده</v>
          </cell>
          <cell r="E2563" t="str">
            <v/>
          </cell>
          <cell r="F2563" t="str">
            <v/>
          </cell>
          <cell r="G2563" t="str">
            <v/>
          </cell>
          <cell r="I2563" t="str">
            <v>الاولى</v>
          </cell>
          <cell r="K2563" t="str">
            <v/>
          </cell>
          <cell r="L2563" t="str">
            <v/>
          </cell>
          <cell r="M2563" t="str">
            <v/>
          </cell>
          <cell r="Q2563" t="str">
            <v/>
          </cell>
          <cell r="R2563" t="str">
            <v/>
          </cell>
          <cell r="S2563" t="str">
            <v/>
          </cell>
          <cell r="T2563" t="str">
            <v/>
          </cell>
          <cell r="U2563" t="str">
            <v/>
          </cell>
          <cell r="V2563" t="str">
            <v/>
          </cell>
          <cell r="W2563" t="str">
            <v/>
          </cell>
          <cell r="X2563" t="str">
            <v/>
          </cell>
          <cell r="Y2563" t="str">
            <v/>
          </cell>
          <cell r="Z2563" t="str">
            <v/>
          </cell>
          <cell r="AA2563" t="str">
            <v/>
          </cell>
          <cell r="AB2563" t="str">
            <v>م</v>
          </cell>
          <cell r="AC2563" t="str">
            <v/>
          </cell>
        </row>
        <row r="2564">
          <cell r="A2564">
            <v>526506</v>
          </cell>
          <cell r="B2564" t="str">
            <v>ساره معروف</v>
          </cell>
          <cell r="C2564" t="str">
            <v>يوسف</v>
          </cell>
          <cell r="D2564" t="str">
            <v>غادة</v>
          </cell>
          <cell r="E2564" t="str">
            <v>أنثى</v>
          </cell>
          <cell r="F2564" t="str">
            <v>صفاصفة</v>
          </cell>
          <cell r="G2564">
            <v>36920</v>
          </cell>
          <cell r="H2564" t="str">
            <v>العربية السورية</v>
          </cell>
          <cell r="I2564" t="str">
            <v>الثانية</v>
          </cell>
          <cell r="J2564" t="str">
            <v>فنون نسوية</v>
          </cell>
          <cell r="K2564" t="str">
            <v/>
          </cell>
          <cell r="Q2564" t="str">
            <v/>
          </cell>
          <cell r="R2564" t="str">
            <v>sarah maerof</v>
          </cell>
          <cell r="S2564" t="str">
            <v>yosef</v>
          </cell>
          <cell r="T2564" t="str">
            <v>ghada</v>
          </cell>
          <cell r="U2564" t="str">
            <v>safsafa</v>
          </cell>
          <cell r="V2564" t="str">
            <v/>
          </cell>
          <cell r="W2564" t="str">
            <v/>
          </cell>
          <cell r="X2564" t="str">
            <v/>
          </cell>
          <cell r="Y2564" t="str">
            <v/>
          </cell>
          <cell r="Z2564" t="str">
            <v/>
          </cell>
          <cell r="AA2564" t="str">
            <v/>
          </cell>
          <cell r="AB2564" t="str">
            <v/>
          </cell>
          <cell r="AC2564" t="str">
            <v/>
          </cell>
        </row>
        <row r="2565">
          <cell r="A2565">
            <v>526507</v>
          </cell>
          <cell r="B2565" t="str">
            <v>ساره هنيدي</v>
          </cell>
          <cell r="C2565" t="str">
            <v>اسامه</v>
          </cell>
          <cell r="D2565" t="str">
            <v>ورد الشام</v>
          </cell>
          <cell r="E2565" t="str">
            <v>أنثى</v>
          </cell>
          <cell r="F2565" t="str">
            <v>السويداء</v>
          </cell>
          <cell r="G2565">
            <v>36694</v>
          </cell>
          <cell r="H2565" t="str">
            <v>العربية السورية</v>
          </cell>
          <cell r="I2565" t="str">
            <v>الثانية</v>
          </cell>
          <cell r="J2565" t="str">
            <v>فنون نسوية</v>
          </cell>
          <cell r="L2565" t="str">
            <v>السويداء</v>
          </cell>
          <cell r="Q2565" t="str">
            <v/>
          </cell>
          <cell r="R2565" t="str">
            <v>sara hounede</v>
          </cell>
          <cell r="S2565" t="str">
            <v>osama</v>
          </cell>
          <cell r="T2565" t="str">
            <v>wared alsham</v>
          </cell>
          <cell r="U2565" t="str">
            <v>swaida</v>
          </cell>
          <cell r="V2565" t="str">
            <v/>
          </cell>
          <cell r="W2565" t="str">
            <v/>
          </cell>
          <cell r="X2565" t="str">
            <v/>
          </cell>
          <cell r="Y2565" t="str">
            <v/>
          </cell>
          <cell r="Z2565" t="str">
            <v/>
          </cell>
          <cell r="AA2565" t="str">
            <v/>
          </cell>
          <cell r="AB2565" t="str">
            <v/>
          </cell>
          <cell r="AC2565" t="str">
            <v/>
          </cell>
        </row>
        <row r="2566">
          <cell r="A2566">
            <v>526508</v>
          </cell>
          <cell r="B2566" t="str">
            <v>سام احمد</v>
          </cell>
          <cell r="C2566" t="str">
            <v>اسماعيل</v>
          </cell>
          <cell r="D2566" t="str">
            <v>عبير</v>
          </cell>
          <cell r="E2566" t="str">
            <v/>
          </cell>
          <cell r="F2566" t="str">
            <v/>
          </cell>
          <cell r="G2566" t="str">
            <v/>
          </cell>
          <cell r="I2566" t="str">
            <v>الاولى</v>
          </cell>
          <cell r="K2566" t="str">
            <v/>
          </cell>
          <cell r="L2566" t="str">
            <v/>
          </cell>
          <cell r="M2566" t="str">
            <v/>
          </cell>
          <cell r="Q2566" t="str">
            <v/>
          </cell>
          <cell r="R2566" t="str">
            <v/>
          </cell>
          <cell r="S2566" t="str">
            <v/>
          </cell>
          <cell r="T2566" t="str">
            <v/>
          </cell>
          <cell r="U2566" t="str">
            <v/>
          </cell>
          <cell r="V2566" t="str">
            <v/>
          </cell>
          <cell r="W2566" t="str">
            <v/>
          </cell>
          <cell r="X2566" t="str">
            <v/>
          </cell>
          <cell r="Y2566" t="str">
            <v/>
          </cell>
          <cell r="Z2566" t="str">
            <v/>
          </cell>
          <cell r="AA2566" t="str">
            <v/>
          </cell>
          <cell r="AB2566" t="str">
            <v>م</v>
          </cell>
          <cell r="AC2566" t="str">
            <v/>
          </cell>
        </row>
        <row r="2567">
          <cell r="A2567">
            <v>526509</v>
          </cell>
          <cell r="B2567" t="str">
            <v>ساميه عواصي</v>
          </cell>
          <cell r="C2567" t="str">
            <v>حسين</v>
          </cell>
          <cell r="D2567" t="str">
            <v>امون</v>
          </cell>
          <cell r="E2567" t="str">
            <v>أنثى</v>
          </cell>
          <cell r="F2567" t="str">
            <v>الحجر الأسود</v>
          </cell>
          <cell r="G2567" t="str">
            <v>5/14/1986</v>
          </cell>
          <cell r="H2567" t="str">
            <v>الفلسطينية السورية</v>
          </cell>
          <cell r="I2567" t="str">
            <v>الثالثة</v>
          </cell>
          <cell r="J2567" t="str">
            <v>أدبي</v>
          </cell>
          <cell r="K2567" t="str">
            <v>2003</v>
          </cell>
          <cell r="L2567" t="str">
            <v>غير سوري</v>
          </cell>
          <cell r="Q2567" t="str">
            <v/>
          </cell>
          <cell r="R2567" t="str">
            <v>Samea Awase</v>
          </cell>
          <cell r="S2567" t="str">
            <v>Hasen</v>
          </cell>
          <cell r="T2567" t="str">
            <v>Amoon</v>
          </cell>
          <cell r="U2567" t="str">
            <v>Damascus</v>
          </cell>
          <cell r="V2567" t="str">
            <v/>
          </cell>
          <cell r="W2567" t="str">
            <v/>
          </cell>
          <cell r="X2567" t="str">
            <v/>
          </cell>
          <cell r="Y2567" t="str">
            <v/>
          </cell>
          <cell r="Z2567" t="str">
            <v/>
          </cell>
          <cell r="AA2567" t="str">
            <v/>
          </cell>
          <cell r="AB2567" t="str">
            <v/>
          </cell>
          <cell r="AC2567" t="str">
            <v/>
          </cell>
        </row>
        <row r="2568">
          <cell r="A2568">
            <v>526510</v>
          </cell>
          <cell r="B2568" t="str">
            <v>ستيفين سلمان</v>
          </cell>
          <cell r="C2568" t="str">
            <v>إسماعيل</v>
          </cell>
          <cell r="D2568" t="str">
            <v>سلمان</v>
          </cell>
          <cell r="E2568" t="str">
            <v>أنثى</v>
          </cell>
          <cell r="F2568" t="str">
            <v>الجوره</v>
          </cell>
          <cell r="G2568" t="str">
            <v>4/15/1986</v>
          </cell>
          <cell r="H2568" t="str">
            <v>العربية السورية</v>
          </cell>
          <cell r="I2568" t="str">
            <v>الاولى</v>
          </cell>
          <cell r="J2568" t="str">
            <v>أدبي</v>
          </cell>
          <cell r="K2568" t="str">
            <v>2021</v>
          </cell>
          <cell r="L2568" t="str">
            <v/>
          </cell>
          <cell r="Q2568" t="str">
            <v/>
          </cell>
          <cell r="R2568" t="str">
            <v>Stefn Salman</v>
          </cell>
          <cell r="S2568" t="str">
            <v>Esmail</v>
          </cell>
          <cell r="T2568" t="str">
            <v>Azeza</v>
          </cell>
          <cell r="U2568" t="str">
            <v>Hama</v>
          </cell>
          <cell r="V2568" t="str">
            <v/>
          </cell>
          <cell r="W2568" t="str">
            <v/>
          </cell>
          <cell r="X2568" t="str">
            <v/>
          </cell>
          <cell r="Y2568" t="str">
            <v/>
          </cell>
          <cell r="Z2568" t="str">
            <v/>
          </cell>
          <cell r="AA2568" t="str">
            <v/>
          </cell>
          <cell r="AB2568" t="str">
            <v/>
          </cell>
          <cell r="AC2568" t="str">
            <v/>
          </cell>
        </row>
        <row r="2569">
          <cell r="A2569">
            <v>526511</v>
          </cell>
          <cell r="B2569" t="str">
            <v>سعاد الملحم</v>
          </cell>
          <cell r="C2569" t="str">
            <v>عبدالله</v>
          </cell>
          <cell r="D2569" t="str">
            <v>ساره</v>
          </cell>
          <cell r="E2569" t="str">
            <v/>
          </cell>
          <cell r="F2569" t="str">
            <v/>
          </cell>
          <cell r="G2569" t="str">
            <v/>
          </cell>
          <cell r="I2569" t="str">
            <v>الاولى</v>
          </cell>
          <cell r="K2569" t="str">
            <v/>
          </cell>
          <cell r="L2569" t="str">
            <v/>
          </cell>
          <cell r="M2569" t="str">
            <v/>
          </cell>
          <cell r="Q2569" t="str">
            <v/>
          </cell>
          <cell r="R2569" t="str">
            <v/>
          </cell>
          <cell r="S2569" t="str">
            <v/>
          </cell>
          <cell r="T2569" t="str">
            <v/>
          </cell>
          <cell r="U2569" t="str">
            <v/>
          </cell>
          <cell r="V2569" t="str">
            <v/>
          </cell>
          <cell r="W2569" t="str">
            <v/>
          </cell>
          <cell r="X2569" t="str">
            <v/>
          </cell>
          <cell r="Y2569" t="str">
            <v/>
          </cell>
          <cell r="Z2569" t="str">
            <v/>
          </cell>
          <cell r="AA2569" t="str">
            <v/>
          </cell>
          <cell r="AB2569" t="str">
            <v>م</v>
          </cell>
          <cell r="AC2569" t="str">
            <v/>
          </cell>
        </row>
        <row r="2570">
          <cell r="A2570">
            <v>526512</v>
          </cell>
          <cell r="B2570" t="str">
            <v>سلاف صقر</v>
          </cell>
          <cell r="C2570" t="str">
            <v>حمد</v>
          </cell>
          <cell r="D2570" t="str">
            <v>مهيره</v>
          </cell>
          <cell r="E2570" t="str">
            <v/>
          </cell>
          <cell r="F2570" t="str">
            <v/>
          </cell>
          <cell r="G2570" t="str">
            <v/>
          </cell>
          <cell r="I2570" t="str">
            <v>الاولى</v>
          </cell>
          <cell r="K2570" t="str">
            <v/>
          </cell>
          <cell r="L2570" t="str">
            <v/>
          </cell>
          <cell r="M2570" t="str">
            <v/>
          </cell>
          <cell r="Q2570" t="str">
            <v/>
          </cell>
          <cell r="R2570" t="str">
            <v/>
          </cell>
          <cell r="S2570" t="str">
            <v/>
          </cell>
          <cell r="T2570" t="str">
            <v/>
          </cell>
          <cell r="U2570" t="str">
            <v/>
          </cell>
          <cell r="V2570" t="str">
            <v/>
          </cell>
          <cell r="W2570" t="str">
            <v/>
          </cell>
          <cell r="X2570" t="str">
            <v/>
          </cell>
          <cell r="Y2570" t="str">
            <v/>
          </cell>
          <cell r="Z2570" t="str">
            <v/>
          </cell>
          <cell r="AA2570" t="str">
            <v/>
          </cell>
          <cell r="AB2570" t="str">
            <v>م</v>
          </cell>
          <cell r="AC2570" t="str">
            <v/>
          </cell>
        </row>
        <row r="2571">
          <cell r="A2571">
            <v>526513</v>
          </cell>
          <cell r="B2571" t="str">
            <v>سلام الحاج</v>
          </cell>
          <cell r="C2571" t="str">
            <v>سليمان</v>
          </cell>
          <cell r="D2571" t="str">
            <v>نزهه</v>
          </cell>
          <cell r="E2571" t="str">
            <v>أنثى</v>
          </cell>
          <cell r="F2571" t="str">
            <v>ضهر صفرا</v>
          </cell>
          <cell r="G2571">
            <v>29363</v>
          </cell>
          <cell r="H2571" t="str">
            <v>العربية السورية</v>
          </cell>
          <cell r="I2571" t="str">
            <v>الثالثة حديث</v>
          </cell>
          <cell r="J2571" t="str">
            <v>فنون نسوية</v>
          </cell>
          <cell r="Q2571" t="str">
            <v/>
          </cell>
          <cell r="R2571" t="str">
            <v>SALAM ALHAJ</v>
          </cell>
          <cell r="S2571" t="str">
            <v>SULIMAN</v>
          </cell>
          <cell r="T2571" t="str">
            <v>NAZHA</v>
          </cell>
          <cell r="U2571" t="str">
            <v>DAMASCUS</v>
          </cell>
          <cell r="V2571" t="str">
            <v/>
          </cell>
          <cell r="W2571" t="str">
            <v/>
          </cell>
          <cell r="X2571" t="str">
            <v/>
          </cell>
          <cell r="Y2571" t="str">
            <v/>
          </cell>
          <cell r="Z2571" t="str">
            <v/>
          </cell>
          <cell r="AA2571" t="str">
            <v/>
          </cell>
          <cell r="AB2571" t="str">
            <v/>
          </cell>
          <cell r="AC2571" t="str">
            <v/>
          </cell>
        </row>
        <row r="2572">
          <cell r="A2572">
            <v>526514</v>
          </cell>
          <cell r="B2572" t="str">
            <v>سلام المنصور</v>
          </cell>
          <cell r="C2572" t="str">
            <v>علي</v>
          </cell>
          <cell r="D2572" t="str">
            <v>نزيهه</v>
          </cell>
          <cell r="E2572" t="str">
            <v/>
          </cell>
          <cell r="F2572" t="str">
            <v/>
          </cell>
          <cell r="G2572" t="str">
            <v/>
          </cell>
          <cell r="I2572" t="str">
            <v>الاولى</v>
          </cell>
          <cell r="K2572" t="str">
            <v/>
          </cell>
          <cell r="L2572" t="str">
            <v/>
          </cell>
          <cell r="M2572" t="str">
            <v/>
          </cell>
          <cell r="Q2572" t="str">
            <v/>
          </cell>
          <cell r="R2572" t="str">
            <v/>
          </cell>
          <cell r="S2572" t="str">
            <v/>
          </cell>
          <cell r="T2572" t="str">
            <v/>
          </cell>
          <cell r="U2572" t="str">
            <v/>
          </cell>
          <cell r="V2572" t="str">
            <v/>
          </cell>
          <cell r="W2572" t="str">
            <v/>
          </cell>
          <cell r="X2572" t="str">
            <v/>
          </cell>
          <cell r="Y2572" t="str">
            <v/>
          </cell>
          <cell r="Z2572" t="str">
            <v/>
          </cell>
          <cell r="AA2572" t="str">
            <v/>
          </cell>
          <cell r="AB2572" t="str">
            <v>م</v>
          </cell>
          <cell r="AC2572" t="str">
            <v/>
          </cell>
        </row>
        <row r="2573">
          <cell r="A2573">
            <v>526515</v>
          </cell>
          <cell r="B2573" t="str">
            <v>سلمى ابوالهيجاء</v>
          </cell>
          <cell r="C2573" t="str">
            <v>فرحان</v>
          </cell>
          <cell r="D2573" t="str">
            <v>فلسطين</v>
          </cell>
          <cell r="E2573" t="str">
            <v>أنثى</v>
          </cell>
          <cell r="F2573" t="str">
            <v xml:space="preserve">دمشق </v>
          </cell>
          <cell r="G2573">
            <v>31646</v>
          </cell>
          <cell r="H2573" t="str">
            <v>الفلسطينية السورية</v>
          </cell>
          <cell r="I2573" t="str">
            <v>الاولى</v>
          </cell>
          <cell r="J2573" t="str">
            <v>أدبي</v>
          </cell>
          <cell r="K2573">
            <v>2003</v>
          </cell>
          <cell r="L2573" t="str">
            <v>دمشق</v>
          </cell>
          <cell r="Q2573" t="str">
            <v/>
          </cell>
          <cell r="R2573" t="str">
            <v>SALMA ABO ALHAIJAA</v>
          </cell>
          <cell r="S2573" t="str">
            <v xml:space="preserve">FARHAN </v>
          </cell>
          <cell r="T2573" t="str">
            <v>FELASTEEN</v>
          </cell>
          <cell r="U2573" t="str">
            <v>DAMASCUS</v>
          </cell>
          <cell r="V2573" t="str">
            <v/>
          </cell>
          <cell r="W2573" t="str">
            <v/>
          </cell>
          <cell r="X2573" t="str">
            <v/>
          </cell>
          <cell r="Y2573" t="str">
            <v/>
          </cell>
          <cell r="Z2573" t="str">
            <v/>
          </cell>
          <cell r="AA2573" t="str">
            <v/>
          </cell>
          <cell r="AB2573" t="str">
            <v/>
          </cell>
          <cell r="AC2573" t="str">
            <v/>
          </cell>
        </row>
        <row r="2574">
          <cell r="A2574">
            <v>526516</v>
          </cell>
          <cell r="B2574" t="str">
            <v>سماح الزيبق</v>
          </cell>
          <cell r="C2574" t="str">
            <v>عبد العزيز</v>
          </cell>
          <cell r="D2574" t="str">
            <v>منى</v>
          </cell>
          <cell r="E2574" t="str">
            <v>أنثى</v>
          </cell>
          <cell r="F2574" t="str">
            <v>دمشق</v>
          </cell>
          <cell r="G2574">
            <v>34700</v>
          </cell>
          <cell r="H2574" t="str">
            <v>العربية السورية</v>
          </cell>
          <cell r="I2574" t="str">
            <v>الثانية</v>
          </cell>
          <cell r="J2574" t="str">
            <v>علمي</v>
          </cell>
          <cell r="K2574" t="str">
            <v/>
          </cell>
          <cell r="Q2574" t="str">
            <v/>
          </cell>
          <cell r="R2574" t="str">
            <v>SAMAH ALZIEBK</v>
          </cell>
          <cell r="S2574" t="str">
            <v>ABD ALAZEZ</v>
          </cell>
          <cell r="T2574" t="str">
            <v>MONA</v>
          </cell>
          <cell r="U2574" t="str">
            <v>DAAMSCUS</v>
          </cell>
          <cell r="V2574" t="str">
            <v/>
          </cell>
          <cell r="W2574" t="str">
            <v/>
          </cell>
          <cell r="X2574" t="str">
            <v/>
          </cell>
          <cell r="Y2574" t="str">
            <v/>
          </cell>
          <cell r="Z2574" t="str">
            <v/>
          </cell>
          <cell r="AA2574" t="str">
            <v/>
          </cell>
          <cell r="AB2574" t="str">
            <v/>
          </cell>
          <cell r="AC2574" t="str">
            <v/>
          </cell>
        </row>
        <row r="2575">
          <cell r="A2575">
            <v>526517</v>
          </cell>
          <cell r="B2575" t="str">
            <v>سمر ملقط</v>
          </cell>
          <cell r="C2575" t="str">
            <v>تاج الدين</v>
          </cell>
          <cell r="D2575" t="str">
            <v>فاطمه</v>
          </cell>
          <cell r="E2575" t="str">
            <v>أنثى</v>
          </cell>
          <cell r="F2575" t="str">
            <v>قطيفه</v>
          </cell>
          <cell r="G2575">
            <v>31119</v>
          </cell>
          <cell r="H2575" t="str">
            <v>العربية السورية</v>
          </cell>
          <cell r="I2575" t="str">
            <v>الثالثة</v>
          </cell>
          <cell r="J2575" t="str">
            <v>فنون نسوية</v>
          </cell>
          <cell r="K2575">
            <v>2003</v>
          </cell>
          <cell r="Q2575" t="str">
            <v/>
          </cell>
          <cell r="R2575" t="str">
            <v>samar malkat</v>
          </cell>
          <cell r="S2575" t="str">
            <v>taj alden</v>
          </cell>
          <cell r="T2575" t="str">
            <v>fatmh</v>
          </cell>
          <cell r="U2575" t="str">
            <v>qwttefa</v>
          </cell>
          <cell r="V2575" t="str">
            <v/>
          </cell>
          <cell r="W2575" t="str">
            <v/>
          </cell>
          <cell r="X2575" t="str">
            <v/>
          </cell>
          <cell r="Y2575" t="str">
            <v/>
          </cell>
          <cell r="Z2575" t="str">
            <v/>
          </cell>
          <cell r="AA2575" t="str">
            <v/>
          </cell>
          <cell r="AB2575" t="str">
            <v/>
          </cell>
          <cell r="AC2575" t="str">
            <v/>
          </cell>
        </row>
        <row r="2576">
          <cell r="A2576">
            <v>526518</v>
          </cell>
          <cell r="B2576" t="str">
            <v>سميرة موال</v>
          </cell>
          <cell r="C2576" t="str">
            <v>علي</v>
          </cell>
          <cell r="D2576" t="str">
            <v>يمنا</v>
          </cell>
          <cell r="E2576" t="str">
            <v>أنثى</v>
          </cell>
          <cell r="F2576" t="str">
            <v>المجدل</v>
          </cell>
          <cell r="G2576">
            <v>31199</v>
          </cell>
          <cell r="H2576" t="str">
            <v>العربية السورية</v>
          </cell>
          <cell r="I2576" t="str">
            <v>الثالثة</v>
          </cell>
          <cell r="J2576" t="str">
            <v>علمي</v>
          </cell>
          <cell r="L2576" t="str">
            <v>السويداء</v>
          </cell>
          <cell r="Q2576" t="str">
            <v/>
          </cell>
          <cell r="R2576" t="str">
            <v>samera mawal</v>
          </cell>
          <cell r="S2576" t="str">
            <v>ale</v>
          </cell>
          <cell r="T2576" t="str">
            <v>umnaa</v>
          </cell>
          <cell r="U2576" t="str">
            <v>swaida</v>
          </cell>
          <cell r="V2576" t="str">
            <v/>
          </cell>
          <cell r="W2576" t="str">
            <v/>
          </cell>
          <cell r="X2576" t="str">
            <v/>
          </cell>
          <cell r="Y2576" t="str">
            <v/>
          </cell>
          <cell r="Z2576" t="str">
            <v/>
          </cell>
          <cell r="AA2576" t="str">
            <v/>
          </cell>
          <cell r="AB2576" t="str">
            <v/>
          </cell>
          <cell r="AC2576" t="str">
            <v/>
          </cell>
        </row>
        <row r="2577">
          <cell r="A2577">
            <v>526519</v>
          </cell>
          <cell r="B2577" t="str">
            <v>سناء العبود</v>
          </cell>
          <cell r="C2577" t="str">
            <v>يونس</v>
          </cell>
          <cell r="D2577" t="str">
            <v>افطيم</v>
          </cell>
          <cell r="E2577" t="str">
            <v>أنثى</v>
          </cell>
          <cell r="F2577" t="str">
            <v>زباري</v>
          </cell>
          <cell r="G2577" t="str">
            <v>1/7/1991</v>
          </cell>
          <cell r="H2577" t="str">
            <v>العربية السورية</v>
          </cell>
          <cell r="I2577" t="str">
            <v>الاولى</v>
          </cell>
          <cell r="J2577" t="str">
            <v>أدبي</v>
          </cell>
          <cell r="K2577" t="str">
            <v>2012</v>
          </cell>
          <cell r="L2577" t="str">
            <v>دير الزور</v>
          </cell>
          <cell r="Q2577" t="str">
            <v/>
          </cell>
          <cell r="R2577" t="str">
            <v>SANAA ALABOUD</v>
          </cell>
          <cell r="S2577" t="str">
            <v>YOUNIES</v>
          </cell>
          <cell r="T2577" t="str">
            <v>IFTEM</v>
          </cell>
          <cell r="U2577" t="str">
            <v>DAMASCUS</v>
          </cell>
          <cell r="V2577" t="str">
            <v/>
          </cell>
          <cell r="W2577" t="str">
            <v/>
          </cell>
          <cell r="X2577" t="str">
            <v/>
          </cell>
          <cell r="Y2577" t="str">
            <v/>
          </cell>
          <cell r="Z2577" t="str">
            <v/>
          </cell>
          <cell r="AA2577" t="str">
            <v/>
          </cell>
          <cell r="AB2577" t="str">
            <v/>
          </cell>
          <cell r="AC2577" t="str">
            <v/>
          </cell>
        </row>
        <row r="2578">
          <cell r="A2578">
            <v>526520</v>
          </cell>
          <cell r="B2578" t="str">
            <v>سندس العيد</v>
          </cell>
          <cell r="C2578" t="str">
            <v>زياد</v>
          </cell>
          <cell r="D2578" t="str">
            <v>يسرى</v>
          </cell>
          <cell r="E2578" t="str">
            <v/>
          </cell>
          <cell r="F2578" t="str">
            <v/>
          </cell>
          <cell r="G2578" t="str">
            <v/>
          </cell>
          <cell r="I2578" t="str">
            <v>الاولى</v>
          </cell>
          <cell r="K2578" t="str">
            <v/>
          </cell>
          <cell r="L2578" t="str">
            <v/>
          </cell>
          <cell r="M2578" t="str">
            <v/>
          </cell>
          <cell r="Q2578" t="str">
            <v/>
          </cell>
          <cell r="R2578" t="str">
            <v/>
          </cell>
          <cell r="S2578" t="str">
            <v/>
          </cell>
          <cell r="T2578" t="str">
            <v/>
          </cell>
          <cell r="U2578" t="str">
            <v/>
          </cell>
          <cell r="V2578" t="str">
            <v/>
          </cell>
          <cell r="W2578" t="str">
            <v/>
          </cell>
          <cell r="X2578" t="str">
            <v/>
          </cell>
          <cell r="Y2578" t="str">
            <v/>
          </cell>
          <cell r="Z2578" t="str">
            <v/>
          </cell>
          <cell r="AA2578" t="str">
            <v/>
          </cell>
          <cell r="AB2578" t="str">
            <v>م</v>
          </cell>
          <cell r="AC2578" t="str">
            <v/>
          </cell>
        </row>
        <row r="2579">
          <cell r="A2579">
            <v>526521</v>
          </cell>
          <cell r="B2579" t="str">
            <v>سهام ميا</v>
          </cell>
          <cell r="C2579" t="str">
            <v>علي</v>
          </cell>
          <cell r="D2579" t="str">
            <v>اديبه</v>
          </cell>
          <cell r="E2579" t="str">
            <v>أنثى</v>
          </cell>
          <cell r="F2579" t="str">
            <v>طرطوس</v>
          </cell>
          <cell r="G2579">
            <v>32722</v>
          </cell>
          <cell r="H2579" t="str">
            <v>العربية السورية</v>
          </cell>
          <cell r="I2579" t="str">
            <v>الثانية</v>
          </cell>
          <cell r="J2579" t="str">
            <v>أدبي</v>
          </cell>
          <cell r="K2579" t="str">
            <v/>
          </cell>
          <cell r="Q2579" t="str">
            <v/>
          </cell>
          <cell r="R2579" t="str">
            <v>SEHAM MAYA</v>
          </cell>
          <cell r="S2579" t="str">
            <v>ALI</v>
          </cell>
          <cell r="T2579" t="str">
            <v>ADEBA</v>
          </cell>
          <cell r="U2579" t="str">
            <v>TARTOUS</v>
          </cell>
          <cell r="V2579" t="str">
            <v/>
          </cell>
          <cell r="W2579" t="str">
            <v/>
          </cell>
          <cell r="X2579" t="str">
            <v/>
          </cell>
          <cell r="Y2579" t="str">
            <v/>
          </cell>
          <cell r="Z2579" t="str">
            <v/>
          </cell>
          <cell r="AA2579" t="str">
            <v/>
          </cell>
          <cell r="AB2579" t="str">
            <v/>
          </cell>
          <cell r="AC2579" t="str">
            <v/>
          </cell>
        </row>
        <row r="2580">
          <cell r="A2580">
            <v>526522</v>
          </cell>
          <cell r="B2580" t="str">
            <v>سهيله اللحام</v>
          </cell>
          <cell r="C2580" t="str">
            <v>فايز</v>
          </cell>
          <cell r="D2580" t="str">
            <v>فريال</v>
          </cell>
          <cell r="E2580" t="str">
            <v/>
          </cell>
          <cell r="F2580" t="str">
            <v/>
          </cell>
          <cell r="G2580" t="str">
            <v/>
          </cell>
          <cell r="I2580" t="str">
            <v>الاولى</v>
          </cell>
          <cell r="K2580" t="str">
            <v/>
          </cell>
          <cell r="L2580" t="str">
            <v/>
          </cell>
          <cell r="M2580" t="str">
            <v/>
          </cell>
          <cell r="Q2580" t="str">
            <v/>
          </cell>
          <cell r="R2580" t="str">
            <v/>
          </cell>
          <cell r="S2580" t="str">
            <v/>
          </cell>
          <cell r="T2580" t="str">
            <v/>
          </cell>
          <cell r="U2580" t="str">
            <v/>
          </cell>
          <cell r="V2580" t="str">
            <v/>
          </cell>
          <cell r="W2580" t="str">
            <v/>
          </cell>
          <cell r="X2580" t="str">
            <v/>
          </cell>
          <cell r="Y2580" t="str">
            <v/>
          </cell>
          <cell r="Z2580" t="str">
            <v/>
          </cell>
          <cell r="AA2580" t="str">
            <v/>
          </cell>
          <cell r="AB2580" t="str">
            <v>م</v>
          </cell>
          <cell r="AC2580" t="str">
            <v/>
          </cell>
        </row>
        <row r="2581">
          <cell r="A2581">
            <v>526523</v>
          </cell>
          <cell r="B2581" t="str">
            <v>سوزان سليمان</v>
          </cell>
          <cell r="C2581" t="str">
            <v>محمد</v>
          </cell>
          <cell r="D2581" t="str">
            <v>تغاريد</v>
          </cell>
          <cell r="E2581" t="str">
            <v/>
          </cell>
          <cell r="F2581" t="str">
            <v/>
          </cell>
          <cell r="G2581" t="str">
            <v/>
          </cell>
          <cell r="I2581" t="str">
            <v>الاولى</v>
          </cell>
          <cell r="K2581" t="str">
            <v/>
          </cell>
          <cell r="L2581" t="str">
            <v/>
          </cell>
          <cell r="M2581" t="str">
            <v/>
          </cell>
          <cell r="Q2581" t="str">
            <v/>
          </cell>
          <cell r="R2581" t="str">
            <v/>
          </cell>
          <cell r="S2581" t="str">
            <v/>
          </cell>
          <cell r="T2581" t="str">
            <v/>
          </cell>
          <cell r="U2581" t="str">
            <v/>
          </cell>
          <cell r="V2581" t="str">
            <v/>
          </cell>
          <cell r="W2581" t="str">
            <v/>
          </cell>
          <cell r="X2581" t="str">
            <v/>
          </cell>
          <cell r="Y2581" t="str">
            <v/>
          </cell>
          <cell r="Z2581" t="str">
            <v/>
          </cell>
          <cell r="AA2581" t="str">
            <v/>
          </cell>
          <cell r="AB2581" t="str">
            <v>م</v>
          </cell>
          <cell r="AC2581" t="str">
            <v/>
          </cell>
        </row>
        <row r="2582">
          <cell r="A2582">
            <v>526524</v>
          </cell>
          <cell r="B2582" t="str">
            <v>سيدرا سالم</v>
          </cell>
          <cell r="C2582" t="str">
            <v>محمد</v>
          </cell>
          <cell r="D2582" t="str">
            <v>انتصار</v>
          </cell>
          <cell r="E2582" t="str">
            <v>أنثى</v>
          </cell>
          <cell r="F2582" t="str">
            <v>الشجر</v>
          </cell>
          <cell r="G2582">
            <v>36526</v>
          </cell>
          <cell r="H2582" t="str">
            <v>العربية السورية</v>
          </cell>
          <cell r="I2582" t="str">
            <v>الاولى</v>
          </cell>
          <cell r="J2582" t="str">
            <v>علمي</v>
          </cell>
          <cell r="Q2582" t="str">
            <v/>
          </cell>
          <cell r="R2582" t="str">
            <v>SEDRA SALEM</v>
          </cell>
          <cell r="S2582" t="str">
            <v>M0OHAMMAD</v>
          </cell>
          <cell r="T2582" t="str">
            <v>INTESAR</v>
          </cell>
          <cell r="U2582" t="str">
            <v>HAMA</v>
          </cell>
          <cell r="V2582" t="str">
            <v/>
          </cell>
          <cell r="W2582" t="str">
            <v/>
          </cell>
          <cell r="X2582" t="str">
            <v/>
          </cell>
          <cell r="Y2582" t="str">
            <v/>
          </cell>
          <cell r="Z2582" t="str">
            <v/>
          </cell>
          <cell r="AA2582" t="str">
            <v/>
          </cell>
          <cell r="AB2582" t="str">
            <v>م</v>
          </cell>
          <cell r="AC2582" t="str">
            <v/>
          </cell>
        </row>
        <row r="2583">
          <cell r="A2583">
            <v>526525</v>
          </cell>
          <cell r="B2583" t="str">
            <v>شاديه حسن</v>
          </cell>
          <cell r="C2583" t="str">
            <v>محمد</v>
          </cell>
          <cell r="D2583" t="str">
            <v>امنه</v>
          </cell>
          <cell r="E2583" t="str">
            <v/>
          </cell>
          <cell r="F2583" t="str">
            <v/>
          </cell>
          <cell r="G2583" t="str">
            <v/>
          </cell>
          <cell r="I2583" t="str">
            <v>الاولى</v>
          </cell>
          <cell r="K2583" t="str">
            <v/>
          </cell>
          <cell r="L2583" t="str">
            <v/>
          </cell>
          <cell r="M2583" t="str">
            <v/>
          </cell>
          <cell r="Q2583" t="str">
            <v/>
          </cell>
          <cell r="R2583" t="str">
            <v/>
          </cell>
          <cell r="S2583" t="str">
            <v/>
          </cell>
          <cell r="T2583" t="str">
            <v/>
          </cell>
          <cell r="U2583" t="str">
            <v/>
          </cell>
          <cell r="V2583" t="str">
            <v/>
          </cell>
          <cell r="W2583" t="str">
            <v/>
          </cell>
          <cell r="X2583" t="str">
            <v/>
          </cell>
          <cell r="Y2583" t="str">
            <v/>
          </cell>
          <cell r="Z2583" t="str">
            <v/>
          </cell>
          <cell r="AA2583" t="str">
            <v/>
          </cell>
          <cell r="AB2583" t="str">
            <v>م</v>
          </cell>
          <cell r="AC2583" t="str">
            <v/>
          </cell>
        </row>
        <row r="2584">
          <cell r="A2584">
            <v>526526</v>
          </cell>
          <cell r="B2584" t="str">
            <v>شذى النابلسي</v>
          </cell>
          <cell r="C2584" t="str">
            <v>محمد</v>
          </cell>
          <cell r="D2584" t="str">
            <v>ندى</v>
          </cell>
          <cell r="E2584" t="str">
            <v>أنثى</v>
          </cell>
          <cell r="F2584" t="str">
            <v>دمشق</v>
          </cell>
          <cell r="G2584">
            <v>32030</v>
          </cell>
          <cell r="H2584" t="str">
            <v>العربية السورية</v>
          </cell>
          <cell r="I2584" t="str">
            <v>الثالثة</v>
          </cell>
          <cell r="J2584" t="str">
            <v>علمي</v>
          </cell>
          <cell r="Q2584" t="str">
            <v/>
          </cell>
          <cell r="R2584" t="str">
            <v>Shaza Al Nablse</v>
          </cell>
          <cell r="S2584" t="str">
            <v>Mohmad</v>
          </cell>
          <cell r="T2584" t="str">
            <v>Nada</v>
          </cell>
          <cell r="U2584" t="str">
            <v>Damascus</v>
          </cell>
          <cell r="V2584" t="str">
            <v/>
          </cell>
          <cell r="W2584" t="str">
            <v/>
          </cell>
          <cell r="X2584" t="str">
            <v/>
          </cell>
          <cell r="Y2584" t="str">
            <v/>
          </cell>
          <cell r="Z2584" t="str">
            <v/>
          </cell>
          <cell r="AA2584" t="str">
            <v/>
          </cell>
          <cell r="AB2584" t="str">
            <v/>
          </cell>
          <cell r="AC2584" t="str">
            <v/>
          </cell>
        </row>
        <row r="2585">
          <cell r="A2585">
            <v>526527</v>
          </cell>
          <cell r="B2585" t="str">
            <v>شريهان الرجب</v>
          </cell>
          <cell r="C2585" t="str">
            <v>ماجد</v>
          </cell>
          <cell r="D2585" t="str">
            <v>سحر</v>
          </cell>
          <cell r="E2585" t="str">
            <v>أنثى</v>
          </cell>
          <cell r="F2585" t="str">
            <v>دير الزور</v>
          </cell>
          <cell r="G2585" t="str">
            <v>3/13/1991</v>
          </cell>
          <cell r="H2585" t="str">
            <v>العربية السورية</v>
          </cell>
          <cell r="I2585" t="str">
            <v>الاولى</v>
          </cell>
          <cell r="J2585" t="str">
            <v>أدبي</v>
          </cell>
          <cell r="K2585" t="str">
            <v>2011</v>
          </cell>
          <cell r="L2585" t="str">
            <v/>
          </cell>
          <cell r="Q2585" t="str">
            <v/>
          </cell>
          <cell r="R2585" t="str">
            <v>Sharehan Al Rajab</v>
          </cell>
          <cell r="S2585" t="str">
            <v>Majed</v>
          </cell>
          <cell r="T2585" t="str">
            <v>Sahar</v>
          </cell>
          <cell r="U2585" t="str">
            <v>Deer Al Zoor</v>
          </cell>
          <cell r="V2585" t="str">
            <v/>
          </cell>
          <cell r="W2585" t="str">
            <v/>
          </cell>
          <cell r="X2585" t="str">
            <v/>
          </cell>
          <cell r="Y2585" t="str">
            <v/>
          </cell>
          <cell r="Z2585" t="str">
            <v/>
          </cell>
          <cell r="AA2585" t="str">
            <v/>
          </cell>
          <cell r="AB2585" t="str">
            <v/>
          </cell>
          <cell r="AC2585" t="str">
            <v/>
          </cell>
        </row>
        <row r="2586">
          <cell r="A2586">
            <v>526528</v>
          </cell>
          <cell r="B2586" t="str">
            <v>شريهان العبدالله الحداوي</v>
          </cell>
          <cell r="C2586" t="str">
            <v>حسين</v>
          </cell>
          <cell r="D2586" t="str">
            <v>وداد</v>
          </cell>
          <cell r="E2586" t="str">
            <v>أنثى</v>
          </cell>
          <cell r="F2586" t="str">
            <v>دمشق</v>
          </cell>
          <cell r="G2586">
            <v>32145</v>
          </cell>
          <cell r="H2586" t="str">
            <v>العربية السورية</v>
          </cell>
          <cell r="I2586" t="str">
            <v>الثالثة</v>
          </cell>
          <cell r="J2586" t="str">
            <v>أدبي</v>
          </cell>
          <cell r="K2586" t="str">
            <v/>
          </cell>
          <cell r="Q2586" t="str">
            <v/>
          </cell>
          <cell r="R2586" t="str">
            <v>SHARIHAN ALABDALLAH ALHEDDAWI</v>
          </cell>
          <cell r="S2586" t="str">
            <v>HUSSAIN</v>
          </cell>
          <cell r="T2586" t="str">
            <v>WEDAD</v>
          </cell>
          <cell r="U2586" t="str">
            <v>DAMASCUS</v>
          </cell>
          <cell r="V2586" t="str">
            <v/>
          </cell>
          <cell r="W2586" t="str">
            <v/>
          </cell>
          <cell r="X2586" t="str">
            <v/>
          </cell>
          <cell r="Y2586" t="str">
            <v/>
          </cell>
          <cell r="Z2586" t="str">
            <v/>
          </cell>
          <cell r="AA2586" t="str">
            <v/>
          </cell>
          <cell r="AB2586" t="str">
            <v/>
          </cell>
          <cell r="AC2586" t="str">
            <v/>
          </cell>
        </row>
        <row r="2587">
          <cell r="A2587">
            <v>526529</v>
          </cell>
          <cell r="B2587" t="str">
            <v>شماء هلال</v>
          </cell>
          <cell r="C2587" t="str">
            <v>توفيق</v>
          </cell>
          <cell r="D2587" t="str">
            <v>فدوه</v>
          </cell>
          <cell r="E2587" t="str">
            <v>أنثى</v>
          </cell>
          <cell r="F2587" t="str">
            <v>جيرود</v>
          </cell>
          <cell r="G2587">
            <v>36958</v>
          </cell>
          <cell r="H2587" t="str">
            <v>العربية السورية</v>
          </cell>
          <cell r="I2587" t="str">
            <v>الثالثة</v>
          </cell>
          <cell r="J2587" t="str">
            <v>علمي</v>
          </cell>
          <cell r="K2587">
            <v>2019</v>
          </cell>
          <cell r="Q2587" t="str">
            <v/>
          </cell>
          <cell r="R2587" t="str">
            <v>shamaa hilal</v>
          </cell>
          <cell r="S2587" t="str">
            <v>tawfiq</v>
          </cell>
          <cell r="T2587" t="str">
            <v>fadwa</v>
          </cell>
          <cell r="U2587" t="str">
            <v>jeroud</v>
          </cell>
          <cell r="V2587" t="str">
            <v/>
          </cell>
          <cell r="W2587" t="str">
            <v/>
          </cell>
          <cell r="X2587" t="str">
            <v/>
          </cell>
          <cell r="Y2587" t="str">
            <v/>
          </cell>
          <cell r="Z2587" t="str">
            <v/>
          </cell>
          <cell r="AA2587" t="str">
            <v/>
          </cell>
          <cell r="AB2587" t="str">
            <v/>
          </cell>
          <cell r="AC2587" t="str">
            <v/>
          </cell>
        </row>
        <row r="2588">
          <cell r="A2588">
            <v>526530</v>
          </cell>
          <cell r="B2588" t="str">
            <v>شيرين صبح</v>
          </cell>
          <cell r="C2588" t="str">
            <v>أسعد</v>
          </cell>
          <cell r="D2588" t="str">
            <v>شفيقه</v>
          </cell>
          <cell r="E2588" t="str">
            <v/>
          </cell>
          <cell r="F2588" t="str">
            <v/>
          </cell>
          <cell r="G2588" t="str">
            <v/>
          </cell>
          <cell r="I2588" t="str">
            <v>الاولى</v>
          </cell>
          <cell r="K2588" t="str">
            <v/>
          </cell>
          <cell r="L2588" t="str">
            <v/>
          </cell>
          <cell r="M2588" t="str">
            <v/>
          </cell>
          <cell r="Q2588" t="str">
            <v/>
          </cell>
          <cell r="R2588" t="str">
            <v/>
          </cell>
          <cell r="S2588" t="str">
            <v/>
          </cell>
          <cell r="T2588" t="str">
            <v/>
          </cell>
          <cell r="U2588" t="str">
            <v/>
          </cell>
          <cell r="V2588" t="str">
            <v/>
          </cell>
          <cell r="W2588" t="str">
            <v/>
          </cell>
          <cell r="X2588" t="str">
            <v/>
          </cell>
          <cell r="Y2588" t="str">
            <v/>
          </cell>
          <cell r="Z2588" t="str">
            <v/>
          </cell>
          <cell r="AA2588" t="str">
            <v/>
          </cell>
          <cell r="AB2588" t="str">
            <v>م</v>
          </cell>
          <cell r="AC2588" t="str">
            <v/>
          </cell>
        </row>
        <row r="2589">
          <cell r="A2589">
            <v>526531</v>
          </cell>
          <cell r="B2589" t="str">
            <v>شيرين ويحا</v>
          </cell>
          <cell r="C2589" t="str">
            <v>زهير</v>
          </cell>
          <cell r="D2589" t="str">
            <v>فاطمة</v>
          </cell>
          <cell r="E2589" t="str">
            <v>أنثى</v>
          </cell>
          <cell r="F2589" t="str">
            <v>هيجانه</v>
          </cell>
          <cell r="G2589">
            <v>32674</v>
          </cell>
          <cell r="H2589" t="str">
            <v>العربية السورية</v>
          </cell>
          <cell r="I2589" t="str">
            <v>الثانية</v>
          </cell>
          <cell r="J2589" t="str">
            <v>أدبي</v>
          </cell>
          <cell r="K2589">
            <v>2008</v>
          </cell>
          <cell r="Q2589" t="str">
            <v/>
          </cell>
          <cell r="R2589" t="str">
            <v>SHIREEN WAEHA</v>
          </cell>
          <cell r="S2589" t="str">
            <v>ZOHAER</v>
          </cell>
          <cell r="T2589" t="str">
            <v>FATEMA</v>
          </cell>
          <cell r="U2589" t="str">
            <v>HIJANA</v>
          </cell>
          <cell r="V2589" t="str">
            <v/>
          </cell>
          <cell r="W2589" t="str">
            <v/>
          </cell>
          <cell r="X2589" t="str">
            <v/>
          </cell>
          <cell r="Y2589" t="str">
            <v/>
          </cell>
          <cell r="Z2589" t="str">
            <v/>
          </cell>
          <cell r="AA2589" t="str">
            <v/>
          </cell>
          <cell r="AB2589" t="str">
            <v/>
          </cell>
          <cell r="AC2589" t="str">
            <v/>
          </cell>
        </row>
        <row r="2590">
          <cell r="A2590">
            <v>526532</v>
          </cell>
          <cell r="B2590" t="str">
            <v>صابرين الحريري</v>
          </cell>
          <cell r="C2590" t="str">
            <v>علي</v>
          </cell>
          <cell r="D2590" t="str">
            <v>كوثر</v>
          </cell>
          <cell r="E2590" t="str">
            <v>أنثى</v>
          </cell>
          <cell r="F2590" t="str">
            <v>مليحة العطش</v>
          </cell>
          <cell r="G2590">
            <v>35120</v>
          </cell>
          <cell r="H2590" t="str">
            <v>العربية السورية</v>
          </cell>
          <cell r="I2590" t="str">
            <v>الثانية</v>
          </cell>
          <cell r="J2590" t="str">
            <v>أدبي</v>
          </cell>
          <cell r="K2590" t="str">
            <v/>
          </cell>
          <cell r="Q2590" t="str">
            <v/>
          </cell>
          <cell r="R2590" t="str">
            <v>sabreen alharere</v>
          </cell>
          <cell r="S2590" t="str">
            <v>ali</v>
          </cell>
          <cell r="T2590" t="str">
            <v>qawthar</v>
          </cell>
          <cell r="U2590" t="str">
            <v>daraa</v>
          </cell>
          <cell r="V2590" t="str">
            <v/>
          </cell>
          <cell r="W2590" t="str">
            <v/>
          </cell>
          <cell r="X2590" t="str">
            <v/>
          </cell>
          <cell r="Y2590" t="str">
            <v/>
          </cell>
          <cell r="Z2590" t="str">
            <v/>
          </cell>
          <cell r="AA2590" t="str">
            <v/>
          </cell>
          <cell r="AB2590" t="str">
            <v/>
          </cell>
          <cell r="AC2590" t="str">
            <v/>
          </cell>
        </row>
        <row r="2591">
          <cell r="A2591">
            <v>526533</v>
          </cell>
          <cell r="B2591" t="str">
            <v>صابرين الشولي الحريري</v>
          </cell>
          <cell r="C2591" t="str">
            <v>فريد</v>
          </cell>
          <cell r="D2591" t="str">
            <v>فاطمه</v>
          </cell>
          <cell r="E2591" t="str">
            <v>أنثى</v>
          </cell>
          <cell r="F2591" t="str">
            <v>مليحه العطش</v>
          </cell>
          <cell r="G2591">
            <v>35302</v>
          </cell>
          <cell r="H2591" t="str">
            <v>العربية السورية</v>
          </cell>
          <cell r="I2591" t="str">
            <v>الثالثة</v>
          </cell>
          <cell r="J2591" t="str">
            <v>أدبي</v>
          </cell>
          <cell r="K2591" t="str">
            <v/>
          </cell>
          <cell r="Q2591" t="str">
            <v/>
          </cell>
          <cell r="R2591" t="str">
            <v>sabreen alshouli alhariri</v>
          </cell>
          <cell r="S2591" t="str">
            <v>fared</v>
          </cell>
          <cell r="T2591" t="str">
            <v>fatema</v>
          </cell>
          <cell r="U2591" t="str">
            <v>mlehet alatash</v>
          </cell>
          <cell r="V2591" t="str">
            <v/>
          </cell>
          <cell r="W2591" t="str">
            <v/>
          </cell>
          <cell r="X2591" t="str">
            <v/>
          </cell>
          <cell r="Y2591" t="str">
            <v/>
          </cell>
          <cell r="Z2591" t="str">
            <v/>
          </cell>
          <cell r="AA2591" t="str">
            <v/>
          </cell>
          <cell r="AB2591" t="str">
            <v/>
          </cell>
          <cell r="AC2591" t="str">
            <v/>
          </cell>
        </row>
        <row r="2592">
          <cell r="A2592">
            <v>526534</v>
          </cell>
          <cell r="B2592" t="str">
            <v>صالح العلي</v>
          </cell>
          <cell r="C2592" t="str">
            <v>محمود</v>
          </cell>
          <cell r="D2592" t="str">
            <v>فاطمه</v>
          </cell>
          <cell r="E2592" t="str">
            <v>ذكر</v>
          </cell>
          <cell r="F2592" t="str">
            <v>القصير</v>
          </cell>
          <cell r="G2592">
            <v>35799</v>
          </cell>
          <cell r="H2592" t="str">
            <v>العربية السورية</v>
          </cell>
          <cell r="I2592" t="str">
            <v>الثانية</v>
          </cell>
          <cell r="J2592" t="str">
            <v>علمي</v>
          </cell>
          <cell r="K2592" t="str">
            <v/>
          </cell>
          <cell r="Q2592" t="str">
            <v/>
          </cell>
          <cell r="R2592" t="str">
            <v>Saleh AlAli</v>
          </cell>
          <cell r="S2592" t="str">
            <v>Mahmod</v>
          </cell>
          <cell r="T2592" t="str">
            <v>Fatema</v>
          </cell>
          <cell r="U2592" t="str">
            <v>AlKaser</v>
          </cell>
          <cell r="V2592" t="str">
            <v/>
          </cell>
          <cell r="W2592" t="str">
            <v/>
          </cell>
          <cell r="X2592" t="str">
            <v/>
          </cell>
          <cell r="Y2592" t="str">
            <v/>
          </cell>
          <cell r="Z2592" t="str">
            <v/>
          </cell>
          <cell r="AA2592" t="str">
            <v/>
          </cell>
          <cell r="AB2592" t="str">
            <v/>
          </cell>
          <cell r="AC2592" t="str">
            <v/>
          </cell>
        </row>
        <row r="2593">
          <cell r="A2593">
            <v>526535</v>
          </cell>
          <cell r="B2593" t="str">
            <v>صفاء الزين</v>
          </cell>
          <cell r="C2593" t="str">
            <v>محمدعبدالغفار</v>
          </cell>
          <cell r="D2593" t="str">
            <v>أمينه</v>
          </cell>
          <cell r="E2593" t="str">
            <v/>
          </cell>
          <cell r="F2593" t="str">
            <v/>
          </cell>
          <cell r="G2593" t="str">
            <v/>
          </cell>
          <cell r="I2593" t="str">
            <v>الاولى</v>
          </cell>
          <cell r="K2593" t="str">
            <v/>
          </cell>
          <cell r="L2593" t="str">
            <v/>
          </cell>
          <cell r="M2593" t="str">
            <v/>
          </cell>
          <cell r="Q2593" t="str">
            <v/>
          </cell>
          <cell r="R2593" t="str">
            <v/>
          </cell>
          <cell r="S2593" t="str">
            <v/>
          </cell>
          <cell r="T2593" t="str">
            <v/>
          </cell>
          <cell r="U2593" t="str">
            <v/>
          </cell>
          <cell r="V2593" t="str">
            <v/>
          </cell>
          <cell r="W2593" t="str">
            <v/>
          </cell>
          <cell r="X2593" t="str">
            <v/>
          </cell>
          <cell r="Y2593" t="str">
            <v/>
          </cell>
          <cell r="Z2593" t="str">
            <v/>
          </cell>
          <cell r="AA2593" t="str">
            <v/>
          </cell>
          <cell r="AB2593" t="str">
            <v>م</v>
          </cell>
          <cell r="AC2593" t="str">
            <v/>
          </cell>
        </row>
        <row r="2594">
          <cell r="A2594">
            <v>526536</v>
          </cell>
          <cell r="B2594" t="str">
            <v>صفاء الساطي</v>
          </cell>
          <cell r="C2594" t="str">
            <v>وليد</v>
          </cell>
          <cell r="D2594" t="str">
            <v>هند</v>
          </cell>
          <cell r="E2594" t="str">
            <v>أنثى</v>
          </cell>
          <cell r="F2594" t="str">
            <v>دمشق</v>
          </cell>
          <cell r="G2594">
            <v>32567</v>
          </cell>
          <cell r="H2594" t="str">
            <v>العربية السورية</v>
          </cell>
          <cell r="I2594" t="str">
            <v>الثالثة</v>
          </cell>
          <cell r="J2594" t="str">
            <v>علمي</v>
          </cell>
          <cell r="Q2594" t="str">
            <v/>
          </cell>
          <cell r="R2594" t="str">
            <v>SAFAA ALSATE</v>
          </cell>
          <cell r="S2594" t="str">
            <v>WALEED</v>
          </cell>
          <cell r="T2594" t="str">
            <v>HEND</v>
          </cell>
          <cell r="U2594" t="str">
            <v>DAMASCUS</v>
          </cell>
          <cell r="V2594" t="str">
            <v/>
          </cell>
          <cell r="W2594" t="str">
            <v/>
          </cell>
          <cell r="X2594" t="str">
            <v/>
          </cell>
          <cell r="Y2594" t="str">
            <v/>
          </cell>
          <cell r="Z2594" t="str">
            <v/>
          </cell>
          <cell r="AA2594" t="str">
            <v/>
          </cell>
          <cell r="AB2594" t="str">
            <v/>
          </cell>
          <cell r="AC2594" t="str">
            <v/>
          </cell>
        </row>
        <row r="2595">
          <cell r="A2595">
            <v>526537</v>
          </cell>
          <cell r="B2595" t="str">
            <v>صفاء الكناني</v>
          </cell>
          <cell r="C2595" t="str">
            <v>تيسير</v>
          </cell>
          <cell r="D2595" t="str">
            <v>ربيعه</v>
          </cell>
          <cell r="E2595" t="str">
            <v/>
          </cell>
          <cell r="F2595" t="str">
            <v/>
          </cell>
          <cell r="G2595" t="str">
            <v/>
          </cell>
          <cell r="I2595" t="str">
            <v>الاولى</v>
          </cell>
          <cell r="K2595" t="str">
            <v/>
          </cell>
          <cell r="L2595" t="str">
            <v/>
          </cell>
          <cell r="M2595" t="str">
            <v/>
          </cell>
          <cell r="Q2595" t="str">
            <v/>
          </cell>
          <cell r="R2595" t="str">
            <v/>
          </cell>
          <cell r="S2595" t="str">
            <v/>
          </cell>
          <cell r="T2595" t="str">
            <v/>
          </cell>
          <cell r="U2595" t="str">
            <v/>
          </cell>
          <cell r="V2595" t="str">
            <v/>
          </cell>
          <cell r="W2595" t="str">
            <v/>
          </cell>
          <cell r="X2595" t="str">
            <v/>
          </cell>
          <cell r="Y2595" t="str">
            <v/>
          </cell>
          <cell r="Z2595" t="str">
            <v/>
          </cell>
          <cell r="AA2595" t="str">
            <v/>
          </cell>
          <cell r="AB2595" t="str">
            <v>م</v>
          </cell>
          <cell r="AC2595" t="str">
            <v/>
          </cell>
        </row>
        <row r="2596">
          <cell r="A2596">
            <v>526538</v>
          </cell>
          <cell r="B2596" t="str">
            <v>صفاء عصفور</v>
          </cell>
          <cell r="C2596" t="str">
            <v>احمد</v>
          </cell>
          <cell r="D2596" t="str">
            <v>هيفاء</v>
          </cell>
          <cell r="E2596" t="str">
            <v/>
          </cell>
          <cell r="F2596" t="str">
            <v/>
          </cell>
          <cell r="G2596" t="str">
            <v/>
          </cell>
          <cell r="I2596" t="str">
            <v>الاولى</v>
          </cell>
          <cell r="K2596" t="str">
            <v/>
          </cell>
          <cell r="L2596" t="str">
            <v/>
          </cell>
          <cell r="M2596" t="str">
            <v/>
          </cell>
          <cell r="Q2596" t="str">
            <v/>
          </cell>
          <cell r="R2596" t="str">
            <v/>
          </cell>
          <cell r="S2596" t="str">
            <v/>
          </cell>
          <cell r="T2596" t="str">
            <v/>
          </cell>
          <cell r="U2596" t="str">
            <v/>
          </cell>
          <cell r="V2596" t="str">
            <v/>
          </cell>
          <cell r="W2596" t="str">
            <v/>
          </cell>
          <cell r="X2596" t="str">
            <v/>
          </cell>
          <cell r="Y2596" t="str">
            <v/>
          </cell>
          <cell r="Z2596" t="str">
            <v/>
          </cell>
          <cell r="AA2596" t="str">
            <v/>
          </cell>
          <cell r="AB2596" t="str">
            <v>م</v>
          </cell>
          <cell r="AC2596" t="str">
            <v/>
          </cell>
        </row>
        <row r="2597">
          <cell r="A2597">
            <v>526539</v>
          </cell>
          <cell r="B2597" t="str">
            <v>صفاء علويه</v>
          </cell>
          <cell r="C2597" t="str">
            <v>عبدالرؤوف</v>
          </cell>
          <cell r="D2597" t="str">
            <v>امنه</v>
          </cell>
          <cell r="E2597" t="str">
            <v>أنثى</v>
          </cell>
          <cell r="F2597" t="str">
            <v>كسوة</v>
          </cell>
          <cell r="G2597">
            <v>32533</v>
          </cell>
          <cell r="H2597" t="str">
            <v>العربية السورية</v>
          </cell>
          <cell r="I2597" t="str">
            <v>الثانية</v>
          </cell>
          <cell r="J2597" t="str">
            <v>أدبي</v>
          </cell>
          <cell r="K2597" t="str">
            <v/>
          </cell>
          <cell r="Q2597" t="str">
            <v/>
          </cell>
          <cell r="R2597" t="str">
            <v>SAFAA ALWEHA</v>
          </cell>
          <cell r="S2597" t="str">
            <v>ABD ALRAOUF</v>
          </cell>
          <cell r="T2597" t="str">
            <v>AMINA</v>
          </cell>
          <cell r="U2597" t="str">
            <v>DAMAS SUBURB</v>
          </cell>
          <cell r="V2597" t="str">
            <v/>
          </cell>
          <cell r="W2597" t="str">
            <v/>
          </cell>
          <cell r="X2597" t="str">
            <v/>
          </cell>
          <cell r="Y2597" t="str">
            <v/>
          </cell>
          <cell r="Z2597" t="str">
            <v/>
          </cell>
          <cell r="AA2597" t="str">
            <v/>
          </cell>
          <cell r="AB2597" t="str">
            <v/>
          </cell>
          <cell r="AC2597" t="str">
            <v/>
          </cell>
        </row>
        <row r="2598">
          <cell r="A2598">
            <v>526541</v>
          </cell>
          <cell r="B2598" t="str">
            <v>صفية حاجي صفر</v>
          </cell>
          <cell r="C2598" t="str">
            <v>محمدشوقي</v>
          </cell>
          <cell r="D2598" t="str">
            <v>مطيعة</v>
          </cell>
          <cell r="E2598" t="str">
            <v>أنثى</v>
          </cell>
          <cell r="F2598" t="str">
            <v>البوكمال</v>
          </cell>
          <cell r="G2598">
            <v>28222</v>
          </cell>
          <cell r="H2598" t="str">
            <v>العربية السورية</v>
          </cell>
          <cell r="I2598" t="str">
            <v>الثالثة</v>
          </cell>
          <cell r="J2598" t="str">
            <v>أدبي</v>
          </cell>
          <cell r="Q2598" t="str">
            <v/>
          </cell>
          <cell r="R2598" t="str">
            <v>SAFIA HAJE SAFR</v>
          </cell>
          <cell r="S2598" t="str">
            <v>MHD SHAWKE</v>
          </cell>
          <cell r="T2598" t="str">
            <v>MOUTIHA</v>
          </cell>
          <cell r="U2598" t="str">
            <v>DAMASCUS</v>
          </cell>
          <cell r="V2598" t="str">
            <v/>
          </cell>
          <cell r="W2598" t="str">
            <v/>
          </cell>
          <cell r="X2598" t="str">
            <v/>
          </cell>
          <cell r="Y2598" t="str">
            <v/>
          </cell>
          <cell r="Z2598" t="str">
            <v/>
          </cell>
          <cell r="AA2598" t="str">
            <v/>
          </cell>
          <cell r="AB2598" t="str">
            <v/>
          </cell>
          <cell r="AC2598" t="str">
            <v/>
          </cell>
        </row>
        <row r="2599">
          <cell r="A2599">
            <v>526542</v>
          </cell>
          <cell r="B2599" t="str">
            <v>ضحى عراب</v>
          </cell>
          <cell r="C2599" t="str">
            <v>ماجد</v>
          </cell>
          <cell r="D2599" t="str">
            <v>سمر</v>
          </cell>
          <cell r="E2599" t="str">
            <v>أنثى</v>
          </cell>
          <cell r="F2599" t="str">
            <v>دمشق</v>
          </cell>
          <cell r="G2599">
            <v>33678</v>
          </cell>
          <cell r="H2599" t="str">
            <v>العربية السورية</v>
          </cell>
          <cell r="I2599" t="str">
            <v>الثانية</v>
          </cell>
          <cell r="J2599" t="str">
            <v>أدبي</v>
          </cell>
          <cell r="K2599" t="str">
            <v/>
          </cell>
          <cell r="Q2599" t="str">
            <v/>
          </cell>
          <cell r="R2599" t="str">
            <v>DOHA ARRAB</v>
          </cell>
          <cell r="S2599" t="str">
            <v>MAJED</v>
          </cell>
          <cell r="T2599" t="str">
            <v>SAMAR</v>
          </cell>
          <cell r="U2599" t="str">
            <v>DAMASCUS</v>
          </cell>
          <cell r="V2599" t="str">
            <v/>
          </cell>
          <cell r="W2599" t="str">
            <v/>
          </cell>
          <cell r="X2599" t="str">
            <v/>
          </cell>
          <cell r="Y2599" t="str">
            <v/>
          </cell>
          <cell r="Z2599" t="str">
            <v/>
          </cell>
          <cell r="AA2599" t="str">
            <v/>
          </cell>
          <cell r="AB2599" t="str">
            <v/>
          </cell>
          <cell r="AC2599" t="str">
            <v/>
          </cell>
        </row>
        <row r="2600">
          <cell r="A2600">
            <v>526543</v>
          </cell>
          <cell r="B2600" t="str">
            <v>عائده المفعلاني</v>
          </cell>
          <cell r="C2600" t="str">
            <v>مزيد</v>
          </cell>
          <cell r="D2600" t="str">
            <v>معاش</v>
          </cell>
          <cell r="E2600" t="str">
            <v/>
          </cell>
          <cell r="F2600" t="str">
            <v/>
          </cell>
          <cell r="G2600" t="str">
            <v/>
          </cell>
          <cell r="I2600" t="str">
            <v>الاولى</v>
          </cell>
          <cell r="K2600" t="str">
            <v/>
          </cell>
          <cell r="L2600" t="str">
            <v/>
          </cell>
          <cell r="M2600" t="str">
            <v/>
          </cell>
          <cell r="Q2600" t="str">
            <v/>
          </cell>
          <cell r="R2600" t="str">
            <v/>
          </cell>
          <cell r="S2600" t="str">
            <v/>
          </cell>
          <cell r="T2600" t="str">
            <v/>
          </cell>
          <cell r="U2600" t="str">
            <v/>
          </cell>
          <cell r="V2600" t="str">
            <v/>
          </cell>
          <cell r="W2600" t="str">
            <v/>
          </cell>
          <cell r="X2600" t="str">
            <v/>
          </cell>
          <cell r="Y2600" t="str">
            <v/>
          </cell>
          <cell r="Z2600" t="str">
            <v/>
          </cell>
          <cell r="AA2600" t="str">
            <v/>
          </cell>
          <cell r="AB2600" t="str">
            <v>م</v>
          </cell>
          <cell r="AC2600" t="str">
            <v/>
          </cell>
        </row>
        <row r="2601">
          <cell r="A2601">
            <v>526544</v>
          </cell>
          <cell r="B2601" t="str">
            <v>عبد الرزاق العبد الله الاحمد الجمعة</v>
          </cell>
          <cell r="C2601" t="str">
            <v>وليد</v>
          </cell>
          <cell r="D2601" t="str">
            <v>زهية</v>
          </cell>
          <cell r="E2601" t="str">
            <v/>
          </cell>
          <cell r="F2601" t="str">
            <v/>
          </cell>
          <cell r="G2601" t="str">
            <v/>
          </cell>
          <cell r="I2601" t="str">
            <v>الاولى</v>
          </cell>
          <cell r="K2601" t="str">
            <v/>
          </cell>
          <cell r="L2601" t="str">
            <v/>
          </cell>
          <cell r="M2601" t="str">
            <v/>
          </cell>
          <cell r="Q2601" t="str">
            <v/>
          </cell>
          <cell r="R2601" t="str">
            <v/>
          </cell>
          <cell r="S2601" t="str">
            <v/>
          </cell>
          <cell r="T2601" t="str">
            <v/>
          </cell>
          <cell r="U2601" t="str">
            <v/>
          </cell>
          <cell r="V2601" t="str">
            <v/>
          </cell>
          <cell r="W2601" t="str">
            <v/>
          </cell>
          <cell r="X2601" t="str">
            <v/>
          </cell>
          <cell r="Y2601" t="str">
            <v/>
          </cell>
          <cell r="Z2601" t="str">
            <v/>
          </cell>
          <cell r="AA2601" t="str">
            <v/>
          </cell>
          <cell r="AB2601" t="str">
            <v>م</v>
          </cell>
          <cell r="AC2601" t="str">
            <v/>
          </cell>
        </row>
        <row r="2602">
          <cell r="A2602">
            <v>526545</v>
          </cell>
          <cell r="B2602" t="str">
            <v>عبيده نبكي</v>
          </cell>
          <cell r="C2602" t="str">
            <v>محمدنذير</v>
          </cell>
          <cell r="D2602" t="str">
            <v>سعاد</v>
          </cell>
          <cell r="E2602" t="str">
            <v>أنثى</v>
          </cell>
          <cell r="F2602" t="str">
            <v>دمشق</v>
          </cell>
          <cell r="G2602" t="str">
            <v>7/20/1995</v>
          </cell>
          <cell r="H2602" t="str">
            <v>العربية السورية</v>
          </cell>
          <cell r="I2602" t="str">
            <v>الاولى</v>
          </cell>
          <cell r="J2602" t="str">
            <v>أدبي</v>
          </cell>
          <cell r="K2602" t="str">
            <v>2015</v>
          </cell>
          <cell r="L2602" t="str">
            <v/>
          </cell>
          <cell r="Q2602" t="str">
            <v/>
          </cell>
          <cell r="R2602" t="str">
            <v>OBIDA NABKE</v>
          </cell>
          <cell r="S2602" t="str">
            <v>MHD NAZER</v>
          </cell>
          <cell r="T2602" t="str">
            <v>SUAD</v>
          </cell>
          <cell r="U2602" t="str">
            <v>DAMASCUS</v>
          </cell>
          <cell r="V2602" t="str">
            <v/>
          </cell>
          <cell r="W2602" t="str">
            <v/>
          </cell>
          <cell r="X2602" t="str">
            <v/>
          </cell>
          <cell r="Y2602" t="str">
            <v/>
          </cell>
          <cell r="Z2602" t="str">
            <v/>
          </cell>
          <cell r="AA2602" t="str">
            <v/>
          </cell>
          <cell r="AB2602" t="str">
            <v/>
          </cell>
          <cell r="AC2602" t="str">
            <v/>
          </cell>
        </row>
        <row r="2603">
          <cell r="A2603">
            <v>526546</v>
          </cell>
          <cell r="B2603" t="str">
            <v>عبير الترك</v>
          </cell>
          <cell r="C2603" t="str">
            <v>حسن</v>
          </cell>
          <cell r="D2603" t="str">
            <v>رويدة</v>
          </cell>
          <cell r="E2603" t="str">
            <v/>
          </cell>
          <cell r="F2603" t="str">
            <v/>
          </cell>
          <cell r="G2603" t="str">
            <v/>
          </cell>
          <cell r="I2603" t="str">
            <v>الاولى</v>
          </cell>
          <cell r="K2603" t="str">
            <v/>
          </cell>
          <cell r="L2603" t="str">
            <v/>
          </cell>
          <cell r="M2603" t="str">
            <v/>
          </cell>
          <cell r="Q2603" t="str">
            <v/>
          </cell>
          <cell r="R2603" t="str">
            <v/>
          </cell>
          <cell r="S2603" t="str">
            <v/>
          </cell>
          <cell r="T2603" t="str">
            <v/>
          </cell>
          <cell r="U2603" t="str">
            <v/>
          </cell>
          <cell r="V2603" t="str">
            <v/>
          </cell>
          <cell r="W2603" t="str">
            <v/>
          </cell>
          <cell r="X2603" t="str">
            <v/>
          </cell>
          <cell r="Y2603" t="str">
            <v/>
          </cell>
          <cell r="Z2603" t="str">
            <v/>
          </cell>
          <cell r="AA2603" t="str">
            <v/>
          </cell>
          <cell r="AB2603" t="str">
            <v>م</v>
          </cell>
          <cell r="AC2603" t="str">
            <v/>
          </cell>
        </row>
        <row r="2604">
          <cell r="A2604">
            <v>526547</v>
          </cell>
          <cell r="B2604" t="str">
            <v>عبير الديب</v>
          </cell>
          <cell r="C2604" t="str">
            <v>عماد</v>
          </cell>
          <cell r="D2604" t="str">
            <v>عطور</v>
          </cell>
          <cell r="E2604" t="str">
            <v>أنثى</v>
          </cell>
          <cell r="F2604" t="str">
            <v>دمشق</v>
          </cell>
          <cell r="G2604">
            <v>37054</v>
          </cell>
          <cell r="H2604" t="str">
            <v>العربية السورية</v>
          </cell>
          <cell r="I2604" t="str">
            <v>الاولى</v>
          </cell>
          <cell r="J2604" t="str">
            <v>أدبي</v>
          </cell>
          <cell r="K2604" t="str">
            <v/>
          </cell>
          <cell r="Q2604" t="str">
            <v/>
          </cell>
          <cell r="R2604" t="str">
            <v>ABEER ALDEB</v>
          </cell>
          <cell r="S2604" t="str">
            <v>EMAD</v>
          </cell>
          <cell r="T2604" t="str">
            <v>ATWO</v>
          </cell>
          <cell r="U2604" t="str">
            <v>DAAMSCUS</v>
          </cell>
          <cell r="V2604" t="str">
            <v/>
          </cell>
          <cell r="W2604" t="str">
            <v/>
          </cell>
          <cell r="X2604" t="str">
            <v/>
          </cell>
          <cell r="Y2604" t="str">
            <v/>
          </cell>
          <cell r="Z2604" t="str">
            <v/>
          </cell>
          <cell r="AA2604" t="str">
            <v/>
          </cell>
          <cell r="AB2604" t="str">
            <v/>
          </cell>
          <cell r="AC2604" t="str">
            <v/>
          </cell>
        </row>
        <row r="2605">
          <cell r="A2605">
            <v>526548</v>
          </cell>
          <cell r="B2605" t="str">
            <v>عصماء عيسى</v>
          </cell>
          <cell r="C2605" t="str">
            <v>عيسى</v>
          </cell>
          <cell r="D2605" t="str">
            <v>فريال</v>
          </cell>
          <cell r="E2605" t="str">
            <v>أنثى</v>
          </cell>
          <cell r="F2605" t="str">
            <v>الضمير</v>
          </cell>
          <cell r="G2605">
            <v>36460</v>
          </cell>
          <cell r="H2605" t="str">
            <v>العربية السورية</v>
          </cell>
          <cell r="I2605" t="str">
            <v>الثالثة</v>
          </cell>
          <cell r="J2605" t="str">
            <v>علمي</v>
          </cell>
          <cell r="K2605" t="str">
            <v/>
          </cell>
          <cell r="Q2605" t="str">
            <v/>
          </cell>
          <cell r="R2605" t="str">
            <v>ASMAA ISSA</v>
          </cell>
          <cell r="S2605" t="str">
            <v>ISSA</v>
          </cell>
          <cell r="T2605" t="str">
            <v>FREIAL</v>
          </cell>
          <cell r="U2605" t="str">
            <v>DAMAS SUBURB</v>
          </cell>
          <cell r="V2605" t="str">
            <v/>
          </cell>
          <cell r="W2605" t="str">
            <v/>
          </cell>
          <cell r="X2605" t="str">
            <v/>
          </cell>
          <cell r="Y2605" t="str">
            <v/>
          </cell>
          <cell r="Z2605" t="str">
            <v/>
          </cell>
          <cell r="AA2605" t="str">
            <v/>
          </cell>
          <cell r="AB2605" t="str">
            <v/>
          </cell>
          <cell r="AC2605" t="str">
            <v/>
          </cell>
        </row>
        <row r="2606">
          <cell r="A2606">
            <v>526549</v>
          </cell>
          <cell r="B2606" t="str">
            <v>علا العقاد</v>
          </cell>
          <cell r="C2606" t="str">
            <v>بسام</v>
          </cell>
          <cell r="D2606" t="str">
            <v>رنا</v>
          </cell>
          <cell r="E2606" t="str">
            <v>أنثى</v>
          </cell>
          <cell r="F2606" t="str">
            <v>دمشق</v>
          </cell>
          <cell r="G2606">
            <v>33648</v>
          </cell>
          <cell r="H2606" t="str">
            <v>العربية السورية</v>
          </cell>
          <cell r="I2606" t="str">
            <v>الثانية</v>
          </cell>
          <cell r="J2606" t="str">
            <v>أدبي</v>
          </cell>
          <cell r="Q2606" t="str">
            <v/>
          </cell>
          <cell r="R2606" t="str">
            <v>OLA ALAKAD</v>
          </cell>
          <cell r="S2606" t="str">
            <v>BASAM</v>
          </cell>
          <cell r="T2606" t="str">
            <v>RANA</v>
          </cell>
          <cell r="U2606" t="str">
            <v>DAMASCUS</v>
          </cell>
          <cell r="V2606" t="str">
            <v/>
          </cell>
          <cell r="W2606" t="str">
            <v/>
          </cell>
          <cell r="X2606" t="str">
            <v/>
          </cell>
          <cell r="Y2606" t="str">
            <v/>
          </cell>
          <cell r="Z2606" t="str">
            <v/>
          </cell>
          <cell r="AA2606" t="str">
            <v/>
          </cell>
          <cell r="AB2606" t="str">
            <v/>
          </cell>
          <cell r="AC2606" t="str">
            <v/>
          </cell>
        </row>
        <row r="2607">
          <cell r="A2607">
            <v>526550</v>
          </cell>
          <cell r="B2607" t="str">
            <v>علا حمود</v>
          </cell>
          <cell r="C2607" t="str">
            <v>محمود</v>
          </cell>
          <cell r="D2607" t="str">
            <v>غاده</v>
          </cell>
          <cell r="E2607" t="str">
            <v>أنثى</v>
          </cell>
          <cell r="F2607" t="str">
            <v>جبلة</v>
          </cell>
          <cell r="G2607">
            <v>32570</v>
          </cell>
          <cell r="H2607" t="str">
            <v>العربية السورية</v>
          </cell>
          <cell r="I2607" t="str">
            <v>الثالثة</v>
          </cell>
          <cell r="J2607" t="str">
            <v>فنون نسوية</v>
          </cell>
          <cell r="L2607" t="str">
            <v>اللاذقية</v>
          </cell>
          <cell r="Q2607" t="str">
            <v/>
          </cell>
          <cell r="R2607" t="str">
            <v>OLA HAMOUD</v>
          </cell>
          <cell r="S2607" t="str">
            <v>MAHMOUD</v>
          </cell>
          <cell r="T2607" t="str">
            <v>GHADA</v>
          </cell>
          <cell r="U2607" t="str">
            <v>DAMASCUS</v>
          </cell>
          <cell r="V2607" t="str">
            <v/>
          </cell>
          <cell r="W2607" t="str">
            <v/>
          </cell>
          <cell r="X2607" t="str">
            <v/>
          </cell>
          <cell r="Y2607" t="str">
            <v/>
          </cell>
          <cell r="Z2607" t="str">
            <v/>
          </cell>
          <cell r="AA2607" t="str">
            <v/>
          </cell>
          <cell r="AB2607" t="str">
            <v/>
          </cell>
          <cell r="AC2607" t="str">
            <v/>
          </cell>
        </row>
        <row r="2608">
          <cell r="A2608">
            <v>526551</v>
          </cell>
          <cell r="B2608" t="str">
            <v>علا خضره</v>
          </cell>
          <cell r="C2608" t="str">
            <v>طعان</v>
          </cell>
          <cell r="D2608" t="str">
            <v>سندس</v>
          </cell>
          <cell r="E2608" t="str">
            <v>أنثى</v>
          </cell>
          <cell r="F2608" t="str">
            <v>ناصريه</v>
          </cell>
          <cell r="G2608">
            <v>35217</v>
          </cell>
          <cell r="H2608" t="str">
            <v>العربية السورية</v>
          </cell>
          <cell r="I2608" t="str">
            <v>الثالثة</v>
          </cell>
          <cell r="J2608" t="str">
            <v>علمي</v>
          </cell>
          <cell r="K2608">
            <v>2007</v>
          </cell>
          <cell r="Q2608" t="str">
            <v/>
          </cell>
          <cell r="R2608" t="str">
            <v>OLA KHADRA</v>
          </cell>
          <cell r="S2608" t="str">
            <v>TAAN</v>
          </cell>
          <cell r="T2608" t="str">
            <v>SONDOS</v>
          </cell>
          <cell r="U2608" t="str">
            <v>DAMASCUS</v>
          </cell>
          <cell r="V2608" t="str">
            <v/>
          </cell>
          <cell r="W2608" t="str">
            <v/>
          </cell>
          <cell r="X2608" t="str">
            <v/>
          </cell>
          <cell r="Y2608" t="str">
            <v/>
          </cell>
          <cell r="Z2608" t="str">
            <v/>
          </cell>
          <cell r="AA2608" t="str">
            <v/>
          </cell>
          <cell r="AB2608" t="str">
            <v/>
          </cell>
          <cell r="AC2608" t="str">
            <v/>
          </cell>
        </row>
        <row r="2609">
          <cell r="A2609">
            <v>526552</v>
          </cell>
          <cell r="B2609" t="str">
            <v>علا صالح</v>
          </cell>
          <cell r="C2609" t="str">
            <v>احمد</v>
          </cell>
          <cell r="D2609" t="str">
            <v>مريم</v>
          </cell>
          <cell r="E2609" t="str">
            <v>أنثى</v>
          </cell>
          <cell r="F2609" t="str">
            <v>جبل نخله</v>
          </cell>
          <cell r="G2609">
            <v>28821</v>
          </cell>
          <cell r="H2609" t="str">
            <v>العربية السورية</v>
          </cell>
          <cell r="I2609" t="str">
            <v>الثانية</v>
          </cell>
          <cell r="J2609" t="str">
            <v>علمي</v>
          </cell>
          <cell r="K2609">
            <v>1996</v>
          </cell>
          <cell r="Q2609" t="str">
            <v/>
          </cell>
          <cell r="R2609" t="str">
            <v>Ola Saleh</v>
          </cell>
          <cell r="S2609" t="str">
            <v>Ahmad</v>
          </cell>
          <cell r="T2609" t="str">
            <v>Maream</v>
          </cell>
          <cell r="U2609" t="str">
            <v>Ahmad</v>
          </cell>
          <cell r="V2609" t="str">
            <v/>
          </cell>
          <cell r="W2609" t="str">
            <v/>
          </cell>
          <cell r="X2609" t="str">
            <v/>
          </cell>
          <cell r="Y2609" t="str">
            <v/>
          </cell>
          <cell r="Z2609" t="str">
            <v/>
          </cell>
          <cell r="AA2609" t="str">
            <v/>
          </cell>
          <cell r="AB2609" t="str">
            <v/>
          </cell>
          <cell r="AC2609" t="str">
            <v/>
          </cell>
        </row>
        <row r="2610">
          <cell r="A2610">
            <v>526553</v>
          </cell>
          <cell r="B2610" t="str">
            <v>علا وهبي</v>
          </cell>
          <cell r="C2610" t="str">
            <v>عبد الكريم</v>
          </cell>
          <cell r="D2610" t="str">
            <v>نهاد</v>
          </cell>
          <cell r="E2610" t="str">
            <v>أنثى</v>
          </cell>
          <cell r="F2610" t="str">
            <v>حمص</v>
          </cell>
          <cell r="G2610">
            <v>34543</v>
          </cell>
          <cell r="H2610" t="str">
            <v>العربية السورية</v>
          </cell>
          <cell r="I2610" t="str">
            <v>الثالثة</v>
          </cell>
          <cell r="J2610" t="str">
            <v>أدبي</v>
          </cell>
          <cell r="K2610" t="str">
            <v/>
          </cell>
          <cell r="Q2610" t="str">
            <v/>
          </cell>
          <cell r="R2610" t="str">
            <v>OLA WAHBI</v>
          </cell>
          <cell r="S2610" t="str">
            <v>ABDALKAREEM</v>
          </cell>
          <cell r="T2610" t="str">
            <v>NIHAD</v>
          </cell>
          <cell r="U2610" t="str">
            <v>HOMS</v>
          </cell>
          <cell r="V2610" t="str">
            <v/>
          </cell>
          <cell r="W2610" t="str">
            <v/>
          </cell>
          <cell r="X2610" t="str">
            <v/>
          </cell>
          <cell r="Y2610" t="str">
            <v/>
          </cell>
          <cell r="Z2610" t="str">
            <v/>
          </cell>
          <cell r="AA2610" t="str">
            <v/>
          </cell>
          <cell r="AB2610" t="str">
            <v/>
          </cell>
          <cell r="AC2610" t="str">
            <v/>
          </cell>
        </row>
        <row r="2611">
          <cell r="A2611">
            <v>526554</v>
          </cell>
          <cell r="B2611" t="str">
            <v>عليا ساير</v>
          </cell>
          <cell r="C2611" t="str">
            <v>شبوط</v>
          </cell>
          <cell r="D2611" t="str">
            <v>هديه</v>
          </cell>
          <cell r="E2611" t="str">
            <v>أنثى</v>
          </cell>
          <cell r="F2611" t="str">
            <v>الكويت</v>
          </cell>
          <cell r="G2611" t="str">
            <v>2/6/1990</v>
          </cell>
          <cell r="H2611" t="str">
            <v>العربية السورية</v>
          </cell>
          <cell r="I2611" t="str">
            <v>الاولى</v>
          </cell>
          <cell r="J2611" t="str">
            <v>أدبي</v>
          </cell>
          <cell r="K2611" t="str">
            <v>2011</v>
          </cell>
          <cell r="L2611" t="str">
            <v>دير الزور</v>
          </cell>
          <cell r="Q2611" t="str">
            <v/>
          </cell>
          <cell r="R2611" t="str">
            <v>ALIA SAER</v>
          </cell>
          <cell r="S2611" t="str">
            <v>SHABOUT</v>
          </cell>
          <cell r="T2611" t="str">
            <v>HADEA</v>
          </cell>
          <cell r="U2611" t="str">
            <v>DAMASCUS</v>
          </cell>
          <cell r="V2611" t="str">
            <v/>
          </cell>
          <cell r="W2611" t="str">
            <v/>
          </cell>
          <cell r="X2611" t="str">
            <v/>
          </cell>
          <cell r="Y2611" t="str">
            <v/>
          </cell>
          <cell r="Z2611" t="str">
            <v/>
          </cell>
          <cell r="AA2611" t="str">
            <v/>
          </cell>
          <cell r="AB2611" t="str">
            <v/>
          </cell>
          <cell r="AC2611" t="str">
            <v/>
          </cell>
        </row>
        <row r="2612">
          <cell r="A2612">
            <v>526555</v>
          </cell>
          <cell r="B2612" t="str">
            <v>علياء المقداد</v>
          </cell>
          <cell r="C2612" t="str">
            <v>رضوان</v>
          </cell>
          <cell r="D2612" t="str">
            <v>حنان</v>
          </cell>
          <cell r="E2612" t="str">
            <v>أنثى</v>
          </cell>
          <cell r="F2612" t="str">
            <v>بصرى الشام</v>
          </cell>
          <cell r="G2612">
            <v>36369</v>
          </cell>
          <cell r="H2612" t="str">
            <v>العربية السورية</v>
          </cell>
          <cell r="I2612" t="str">
            <v>الثالثة</v>
          </cell>
          <cell r="J2612" t="str">
            <v>علمي</v>
          </cell>
          <cell r="Q2612" t="str">
            <v/>
          </cell>
          <cell r="R2612" t="str">
            <v>aleaa almkdad</v>
          </cell>
          <cell r="S2612" t="str">
            <v>radwan</v>
          </cell>
          <cell r="T2612" t="str">
            <v>hanan</v>
          </cell>
          <cell r="U2612" t="str">
            <v>bosra alsham</v>
          </cell>
          <cell r="V2612" t="str">
            <v/>
          </cell>
          <cell r="W2612" t="str">
            <v/>
          </cell>
          <cell r="X2612" t="str">
            <v/>
          </cell>
          <cell r="Y2612" t="str">
            <v/>
          </cell>
          <cell r="Z2612" t="str">
            <v/>
          </cell>
          <cell r="AA2612" t="str">
            <v/>
          </cell>
          <cell r="AB2612" t="str">
            <v/>
          </cell>
          <cell r="AC2612" t="str">
            <v/>
          </cell>
        </row>
        <row r="2613">
          <cell r="A2613">
            <v>526556</v>
          </cell>
          <cell r="B2613" t="str">
            <v>غاده ابوعلي</v>
          </cell>
          <cell r="C2613" t="str">
            <v>حسين</v>
          </cell>
          <cell r="D2613" t="str">
            <v>الهام</v>
          </cell>
          <cell r="E2613" t="str">
            <v>أنثى</v>
          </cell>
          <cell r="F2613" t="str">
            <v>دمشق</v>
          </cell>
          <cell r="G2613">
            <v>31408</v>
          </cell>
          <cell r="H2613" t="str">
            <v>العربية السورية</v>
          </cell>
          <cell r="I2613" t="str">
            <v>الثالثة</v>
          </cell>
          <cell r="J2613" t="str">
            <v>علمي</v>
          </cell>
          <cell r="K2613" t="str">
            <v/>
          </cell>
          <cell r="Q2613" t="str">
            <v/>
          </cell>
          <cell r="R2613" t="str">
            <v>GHADA ABOALI</v>
          </cell>
          <cell r="S2613" t="str">
            <v>HUSSEN</v>
          </cell>
          <cell r="T2613" t="str">
            <v>ELHAM</v>
          </cell>
          <cell r="U2613" t="str">
            <v>SWEDAA</v>
          </cell>
          <cell r="V2613" t="str">
            <v/>
          </cell>
          <cell r="W2613" t="str">
            <v/>
          </cell>
          <cell r="X2613" t="str">
            <v/>
          </cell>
          <cell r="Y2613" t="str">
            <v/>
          </cell>
          <cell r="Z2613" t="str">
            <v/>
          </cell>
          <cell r="AA2613" t="str">
            <v/>
          </cell>
          <cell r="AB2613" t="str">
            <v/>
          </cell>
          <cell r="AC2613" t="str">
            <v/>
          </cell>
        </row>
        <row r="2614">
          <cell r="A2614">
            <v>526557</v>
          </cell>
          <cell r="B2614" t="str">
            <v>غزل جراد</v>
          </cell>
          <cell r="C2614" t="str">
            <v>منهل</v>
          </cell>
          <cell r="D2614" t="str">
            <v>صفاء</v>
          </cell>
          <cell r="E2614" t="str">
            <v>أنثى</v>
          </cell>
          <cell r="F2614" t="str">
            <v>القطيفة</v>
          </cell>
          <cell r="G2614" t="str">
            <v>2/5/1999</v>
          </cell>
          <cell r="H2614" t="str">
            <v>العربية السورية</v>
          </cell>
          <cell r="I2614" t="str">
            <v>الاولى</v>
          </cell>
          <cell r="J2614" t="str">
            <v>فنون نسوية</v>
          </cell>
          <cell r="K2614" t="str">
            <v>2017</v>
          </cell>
          <cell r="L2614" t="str">
            <v>ريف دمشق</v>
          </cell>
          <cell r="Q2614" t="str">
            <v/>
          </cell>
          <cell r="R2614" t="str">
            <v>GHAZAL JARAD</v>
          </cell>
          <cell r="S2614" t="str">
            <v>MNHEL</v>
          </cell>
          <cell r="T2614" t="str">
            <v>SAFAA</v>
          </cell>
          <cell r="U2614" t="str">
            <v>DAMAS SUBURB</v>
          </cell>
          <cell r="V2614" t="str">
            <v/>
          </cell>
          <cell r="W2614" t="str">
            <v/>
          </cell>
          <cell r="X2614" t="str">
            <v/>
          </cell>
          <cell r="Y2614" t="str">
            <v/>
          </cell>
          <cell r="Z2614" t="str">
            <v/>
          </cell>
          <cell r="AA2614" t="str">
            <v/>
          </cell>
          <cell r="AB2614" t="str">
            <v/>
          </cell>
          <cell r="AC2614" t="str">
            <v/>
          </cell>
        </row>
        <row r="2615">
          <cell r="A2615">
            <v>526558</v>
          </cell>
          <cell r="B2615" t="str">
            <v>غزل سودان</v>
          </cell>
          <cell r="C2615" t="str">
            <v>شاكر</v>
          </cell>
          <cell r="D2615" t="str">
            <v>منال</v>
          </cell>
          <cell r="E2615" t="str">
            <v>أنثى</v>
          </cell>
          <cell r="F2615" t="str">
            <v>دمشق</v>
          </cell>
          <cell r="G2615">
            <v>33239</v>
          </cell>
          <cell r="H2615" t="str">
            <v>العربية السورية</v>
          </cell>
          <cell r="I2615" t="str">
            <v>الثالثة</v>
          </cell>
          <cell r="J2615" t="str">
            <v>أدبي</v>
          </cell>
          <cell r="K2615" t="str">
            <v/>
          </cell>
          <cell r="Q2615" t="str">
            <v/>
          </cell>
          <cell r="R2615" t="str">
            <v>GHAZAL SUDAN</v>
          </cell>
          <cell r="S2615" t="str">
            <v>SHAKER</v>
          </cell>
          <cell r="T2615" t="str">
            <v>MANAL</v>
          </cell>
          <cell r="U2615" t="str">
            <v>DAMASCUS</v>
          </cell>
          <cell r="V2615" t="str">
            <v/>
          </cell>
          <cell r="W2615" t="str">
            <v/>
          </cell>
          <cell r="X2615" t="str">
            <v/>
          </cell>
          <cell r="Y2615" t="str">
            <v/>
          </cell>
          <cell r="Z2615" t="str">
            <v/>
          </cell>
          <cell r="AA2615" t="str">
            <v/>
          </cell>
          <cell r="AB2615" t="str">
            <v/>
          </cell>
          <cell r="AC2615" t="str">
            <v/>
          </cell>
        </row>
        <row r="2616">
          <cell r="A2616">
            <v>526559</v>
          </cell>
          <cell r="B2616" t="str">
            <v>غفران احمد</v>
          </cell>
          <cell r="C2616" t="str">
            <v>كمال</v>
          </cell>
          <cell r="D2616" t="str">
            <v>غاده</v>
          </cell>
          <cell r="E2616" t="str">
            <v>أنثى</v>
          </cell>
          <cell r="F2616" t="str">
            <v>جديدة عرطوز</v>
          </cell>
          <cell r="G2616">
            <v>35074</v>
          </cell>
          <cell r="H2616" t="str">
            <v>العربية السورية</v>
          </cell>
          <cell r="I2616" t="str">
            <v>الثانية</v>
          </cell>
          <cell r="J2616" t="str">
            <v>أدبي</v>
          </cell>
          <cell r="L2616" t="str">
            <v>القنيطرة</v>
          </cell>
          <cell r="Q2616" t="str">
            <v/>
          </cell>
          <cell r="R2616" t="str">
            <v>GHOFRAN AHMAD</v>
          </cell>
          <cell r="S2616" t="str">
            <v>KAMAL</v>
          </cell>
          <cell r="T2616" t="str">
            <v>GHADA</v>
          </cell>
          <cell r="U2616" t="str">
            <v xml:space="preserve">DAMAS SUBURB </v>
          </cell>
          <cell r="V2616" t="str">
            <v/>
          </cell>
          <cell r="W2616" t="str">
            <v/>
          </cell>
          <cell r="X2616" t="str">
            <v/>
          </cell>
          <cell r="Y2616" t="str">
            <v/>
          </cell>
          <cell r="Z2616" t="str">
            <v/>
          </cell>
          <cell r="AA2616" t="str">
            <v/>
          </cell>
          <cell r="AB2616" t="str">
            <v/>
          </cell>
          <cell r="AC2616" t="str">
            <v/>
          </cell>
        </row>
        <row r="2617">
          <cell r="A2617">
            <v>526560</v>
          </cell>
          <cell r="B2617" t="str">
            <v>غفران الابراهيم</v>
          </cell>
          <cell r="C2617" t="str">
            <v>عبدالناصر</v>
          </cell>
          <cell r="D2617" t="str">
            <v>انتصار</v>
          </cell>
          <cell r="E2617" t="str">
            <v>أنثى</v>
          </cell>
          <cell r="F2617" t="str">
            <v>دير الزور</v>
          </cell>
          <cell r="G2617">
            <v>34335</v>
          </cell>
          <cell r="H2617" t="str">
            <v>العربية السورية</v>
          </cell>
          <cell r="I2617" t="str">
            <v>الثانية</v>
          </cell>
          <cell r="J2617" t="str">
            <v>أدبي</v>
          </cell>
          <cell r="K2617" t="str">
            <v/>
          </cell>
          <cell r="Q2617" t="str">
            <v/>
          </cell>
          <cell r="R2617" t="str">
            <v>ghofran alebrhim</v>
          </cell>
          <cell r="S2617" t="str">
            <v>abd alnaser</v>
          </cell>
          <cell r="T2617" t="str">
            <v>entesar</v>
          </cell>
          <cell r="U2617" t="str">
            <v>er alzord</v>
          </cell>
          <cell r="V2617" t="str">
            <v/>
          </cell>
          <cell r="W2617" t="str">
            <v/>
          </cell>
          <cell r="X2617" t="str">
            <v/>
          </cell>
          <cell r="Y2617" t="str">
            <v/>
          </cell>
          <cell r="Z2617" t="str">
            <v/>
          </cell>
          <cell r="AA2617" t="str">
            <v/>
          </cell>
          <cell r="AB2617" t="str">
            <v/>
          </cell>
          <cell r="AC2617" t="str">
            <v/>
          </cell>
        </row>
        <row r="2618">
          <cell r="A2618">
            <v>526561</v>
          </cell>
          <cell r="B2618" t="str">
            <v>غفران حميدان</v>
          </cell>
          <cell r="C2618" t="str">
            <v>عصام</v>
          </cell>
          <cell r="D2618" t="str">
            <v>نايفه</v>
          </cell>
          <cell r="E2618" t="str">
            <v>أنثى</v>
          </cell>
          <cell r="F2618" t="str">
            <v>ليبيا بني وليد</v>
          </cell>
          <cell r="G2618">
            <v>32834</v>
          </cell>
          <cell r="H2618" t="str">
            <v>العربية السورية</v>
          </cell>
          <cell r="I2618" t="str">
            <v>الثالثة</v>
          </cell>
          <cell r="J2618" t="str">
            <v>أدبي</v>
          </cell>
          <cell r="L2618" t="str">
            <v>السويداء</v>
          </cell>
          <cell r="Q2618" t="str">
            <v/>
          </cell>
          <cell r="R2618" t="str">
            <v>ghofran hmedan</v>
          </cell>
          <cell r="S2618" t="str">
            <v>esaam</v>
          </cell>
          <cell r="T2618" t="str">
            <v>nayfah</v>
          </cell>
          <cell r="U2618" t="str">
            <v>libya</v>
          </cell>
          <cell r="V2618" t="str">
            <v/>
          </cell>
          <cell r="W2618" t="str">
            <v/>
          </cell>
          <cell r="X2618" t="str">
            <v/>
          </cell>
          <cell r="Y2618" t="str">
            <v/>
          </cell>
          <cell r="Z2618" t="str">
            <v/>
          </cell>
          <cell r="AA2618" t="str">
            <v/>
          </cell>
          <cell r="AB2618" t="str">
            <v/>
          </cell>
          <cell r="AC2618" t="str">
            <v/>
          </cell>
        </row>
        <row r="2619">
          <cell r="A2619">
            <v>526562</v>
          </cell>
          <cell r="B2619" t="str">
            <v>غفران زين الدين</v>
          </cell>
          <cell r="C2619" t="str">
            <v>نايف</v>
          </cell>
          <cell r="D2619" t="str">
            <v>صالحه</v>
          </cell>
          <cell r="E2619" t="str">
            <v>أنثى</v>
          </cell>
          <cell r="F2619" t="str">
            <v>شعف</v>
          </cell>
          <cell r="G2619">
            <v>31420</v>
          </cell>
          <cell r="H2619" t="str">
            <v>العربية السورية</v>
          </cell>
          <cell r="I2619" t="str">
            <v>الثالثة</v>
          </cell>
          <cell r="J2619" t="str">
            <v>فنون نسوية</v>
          </cell>
          <cell r="L2619" t="str">
            <v>السويداء</v>
          </cell>
          <cell r="Q2619" t="str">
            <v/>
          </cell>
          <cell r="R2619" t="str">
            <v>ghofran zin aldin</v>
          </cell>
          <cell r="S2619" t="str">
            <v>naef</v>
          </cell>
          <cell r="T2619" t="str">
            <v>salha</v>
          </cell>
          <cell r="U2619" t="str">
            <v>swaida-shaaf</v>
          </cell>
          <cell r="V2619" t="str">
            <v/>
          </cell>
          <cell r="W2619" t="str">
            <v/>
          </cell>
          <cell r="X2619" t="str">
            <v/>
          </cell>
          <cell r="Y2619" t="str">
            <v/>
          </cell>
          <cell r="Z2619" t="str">
            <v/>
          </cell>
          <cell r="AA2619" t="str">
            <v/>
          </cell>
          <cell r="AB2619" t="str">
            <v/>
          </cell>
          <cell r="AC2619" t="str">
            <v/>
          </cell>
        </row>
        <row r="2620">
          <cell r="A2620">
            <v>526563</v>
          </cell>
          <cell r="B2620" t="str">
            <v>غنوه ابراهيم</v>
          </cell>
          <cell r="C2620" t="str">
            <v>حليم</v>
          </cell>
          <cell r="D2620" t="str">
            <v>رجاء</v>
          </cell>
          <cell r="E2620" t="str">
            <v>أنثى</v>
          </cell>
          <cell r="F2620" t="str">
            <v>الكشفة</v>
          </cell>
          <cell r="G2620" t="str">
            <v>1/3/1998</v>
          </cell>
          <cell r="H2620" t="str">
            <v>العربية السورية</v>
          </cell>
          <cell r="I2620" t="str">
            <v>الثانية</v>
          </cell>
          <cell r="J2620" t="str">
            <v>أدبي</v>
          </cell>
          <cell r="K2620" t="str">
            <v>2015</v>
          </cell>
          <cell r="L2620" t="str">
            <v>طرطوس</v>
          </cell>
          <cell r="Q2620" t="str">
            <v/>
          </cell>
          <cell r="R2620" t="str">
            <v>GHNWA IBRAHIEM</v>
          </cell>
          <cell r="S2620" t="str">
            <v>HALIEM</v>
          </cell>
          <cell r="T2620" t="str">
            <v>RAJAA</v>
          </cell>
          <cell r="U2620" t="str">
            <v>DAMASCUS</v>
          </cell>
          <cell r="V2620" t="str">
            <v/>
          </cell>
          <cell r="W2620" t="str">
            <v/>
          </cell>
          <cell r="X2620" t="str">
            <v/>
          </cell>
          <cell r="Y2620" t="str">
            <v/>
          </cell>
          <cell r="Z2620" t="str">
            <v/>
          </cell>
          <cell r="AA2620" t="str">
            <v/>
          </cell>
          <cell r="AB2620" t="str">
            <v/>
          </cell>
          <cell r="AC2620" t="str">
            <v/>
          </cell>
        </row>
        <row r="2621">
          <cell r="A2621">
            <v>526564</v>
          </cell>
          <cell r="B2621" t="str">
            <v>غنوه حشمه</v>
          </cell>
          <cell r="C2621" t="str">
            <v>محسن</v>
          </cell>
          <cell r="D2621" t="str">
            <v>امل</v>
          </cell>
          <cell r="E2621" t="str">
            <v>أنثى</v>
          </cell>
          <cell r="F2621" t="str">
            <v>دمشق</v>
          </cell>
          <cell r="G2621">
            <v>35431</v>
          </cell>
          <cell r="H2621" t="str">
            <v>العربية السورية</v>
          </cell>
          <cell r="I2621" t="str">
            <v>الثانية</v>
          </cell>
          <cell r="J2621" t="str">
            <v>أدبي</v>
          </cell>
          <cell r="K2621" t="str">
            <v/>
          </cell>
          <cell r="Q2621" t="str">
            <v/>
          </cell>
          <cell r="R2621" t="str">
            <v>GHENWA HASHMA</v>
          </cell>
          <cell r="S2621" t="str">
            <v>MOHSEN</v>
          </cell>
          <cell r="T2621" t="str">
            <v>AMAL</v>
          </cell>
          <cell r="U2621" t="str">
            <v>DAMASCUS</v>
          </cell>
          <cell r="V2621" t="str">
            <v/>
          </cell>
          <cell r="W2621" t="str">
            <v/>
          </cell>
          <cell r="X2621" t="str">
            <v/>
          </cell>
          <cell r="Y2621" t="str">
            <v/>
          </cell>
          <cell r="Z2621" t="str">
            <v/>
          </cell>
          <cell r="AA2621" t="str">
            <v/>
          </cell>
          <cell r="AB2621" t="str">
            <v/>
          </cell>
          <cell r="AC2621" t="str">
            <v/>
          </cell>
        </row>
        <row r="2622">
          <cell r="A2622">
            <v>526565</v>
          </cell>
          <cell r="B2622" t="str">
            <v>غيداء الشولي الحريري</v>
          </cell>
          <cell r="C2622" t="str">
            <v>اسماعيل</v>
          </cell>
          <cell r="D2622" t="str">
            <v>نهى</v>
          </cell>
          <cell r="E2622" t="str">
            <v>أنثى</v>
          </cell>
          <cell r="F2622" t="str">
            <v>مليحه العطش</v>
          </cell>
          <cell r="G2622">
            <v>34349</v>
          </cell>
          <cell r="H2622" t="str">
            <v>العربية السورية</v>
          </cell>
          <cell r="I2622" t="str">
            <v>الثانية</v>
          </cell>
          <cell r="J2622" t="str">
            <v>أدبي</v>
          </cell>
          <cell r="Q2622" t="str">
            <v/>
          </cell>
          <cell r="R2622" t="str">
            <v>GHAIDA ALSHOWLE ALHARERE</v>
          </cell>
          <cell r="S2622" t="str">
            <v>ISMAEL</v>
          </cell>
          <cell r="T2622" t="str">
            <v>NOHA</v>
          </cell>
          <cell r="U2622" t="str">
            <v>DAMASCUS</v>
          </cell>
          <cell r="V2622" t="str">
            <v/>
          </cell>
          <cell r="W2622" t="str">
            <v/>
          </cell>
          <cell r="X2622" t="str">
            <v/>
          </cell>
          <cell r="Y2622" t="str">
            <v/>
          </cell>
          <cell r="Z2622" t="str">
            <v/>
          </cell>
          <cell r="AA2622" t="str">
            <v/>
          </cell>
          <cell r="AB2622" t="str">
            <v/>
          </cell>
          <cell r="AC2622" t="str">
            <v/>
          </cell>
        </row>
        <row r="2623">
          <cell r="A2623">
            <v>526566</v>
          </cell>
          <cell r="B2623" t="str">
            <v>فاتن الخليفه</v>
          </cell>
          <cell r="C2623" t="str">
            <v>عليوي</v>
          </cell>
          <cell r="D2623" t="str">
            <v>قطنه</v>
          </cell>
          <cell r="E2623" t="str">
            <v>أنثى</v>
          </cell>
          <cell r="F2623" t="str">
            <v>العبد</v>
          </cell>
          <cell r="G2623">
            <v>32448</v>
          </cell>
          <cell r="H2623" t="str">
            <v>العربية السورية</v>
          </cell>
          <cell r="I2623" t="str">
            <v>الثالثة حديث</v>
          </cell>
          <cell r="J2623" t="str">
            <v>فنون نسوية</v>
          </cell>
          <cell r="K2623" t="str">
            <v/>
          </cell>
          <cell r="Q2623" t="str">
            <v/>
          </cell>
          <cell r="R2623" t="str">
            <v>FATEN ALKHALIEFA</v>
          </cell>
          <cell r="S2623" t="str">
            <v>ALEWE</v>
          </cell>
          <cell r="T2623" t="str">
            <v>KATNEHA</v>
          </cell>
          <cell r="U2623" t="str">
            <v>DAMASCUS</v>
          </cell>
          <cell r="V2623" t="str">
            <v/>
          </cell>
          <cell r="W2623" t="str">
            <v/>
          </cell>
          <cell r="X2623" t="str">
            <v/>
          </cell>
          <cell r="Y2623" t="str">
            <v/>
          </cell>
          <cell r="Z2623" t="str">
            <v/>
          </cell>
          <cell r="AA2623" t="str">
            <v/>
          </cell>
          <cell r="AB2623" t="str">
            <v/>
          </cell>
          <cell r="AC2623" t="str">
            <v/>
          </cell>
        </row>
        <row r="2624">
          <cell r="A2624">
            <v>526567</v>
          </cell>
          <cell r="B2624" t="str">
            <v>فاتن خزعل</v>
          </cell>
          <cell r="C2624" t="str">
            <v>فايز</v>
          </cell>
          <cell r="D2624" t="str">
            <v>رفاه</v>
          </cell>
          <cell r="E2624" t="str">
            <v>أنثى</v>
          </cell>
          <cell r="F2624" t="str">
            <v>الصفا</v>
          </cell>
          <cell r="G2624">
            <v>28584</v>
          </cell>
          <cell r="H2624" t="str">
            <v>العربية السورية</v>
          </cell>
          <cell r="I2624" t="str">
            <v>الثانية</v>
          </cell>
          <cell r="J2624" t="str">
            <v>أدبي</v>
          </cell>
          <cell r="L2624" t="str">
            <v>السويداء</v>
          </cell>
          <cell r="Q2624" t="str">
            <v/>
          </cell>
          <cell r="R2624" t="str">
            <v>FATEN KHAZAAEL</v>
          </cell>
          <cell r="S2624" t="str">
            <v>FAYZ</v>
          </cell>
          <cell r="T2624" t="str">
            <v>RAFAH</v>
          </cell>
          <cell r="U2624" t="str">
            <v>ALSAFA</v>
          </cell>
          <cell r="V2624" t="str">
            <v/>
          </cell>
          <cell r="W2624" t="str">
            <v/>
          </cell>
          <cell r="X2624" t="str">
            <v/>
          </cell>
          <cell r="Y2624" t="str">
            <v/>
          </cell>
          <cell r="Z2624" t="str">
            <v/>
          </cell>
          <cell r="AA2624" t="str">
            <v/>
          </cell>
          <cell r="AB2624" t="str">
            <v/>
          </cell>
          <cell r="AC2624" t="str">
            <v/>
          </cell>
        </row>
        <row r="2625">
          <cell r="A2625">
            <v>526568</v>
          </cell>
          <cell r="B2625" t="str">
            <v>فاتنه الصيفي</v>
          </cell>
          <cell r="C2625" t="str">
            <v>عبدالله</v>
          </cell>
          <cell r="D2625" t="str">
            <v>حنان</v>
          </cell>
          <cell r="E2625" t="str">
            <v/>
          </cell>
          <cell r="F2625" t="str">
            <v/>
          </cell>
          <cell r="G2625" t="str">
            <v/>
          </cell>
          <cell r="I2625" t="str">
            <v>الاولى</v>
          </cell>
          <cell r="K2625" t="str">
            <v/>
          </cell>
          <cell r="L2625" t="str">
            <v/>
          </cell>
          <cell r="M2625" t="str">
            <v/>
          </cell>
          <cell r="Q2625" t="str">
            <v/>
          </cell>
          <cell r="R2625" t="str">
            <v/>
          </cell>
          <cell r="S2625" t="str">
            <v/>
          </cell>
          <cell r="T2625" t="str">
            <v/>
          </cell>
          <cell r="U2625" t="str">
            <v/>
          </cell>
          <cell r="V2625" t="str">
            <v/>
          </cell>
          <cell r="W2625" t="str">
            <v/>
          </cell>
          <cell r="X2625" t="str">
            <v/>
          </cell>
          <cell r="Y2625" t="str">
            <v/>
          </cell>
          <cell r="Z2625" t="str">
            <v/>
          </cell>
          <cell r="AA2625" t="str">
            <v/>
          </cell>
          <cell r="AB2625" t="str">
            <v>م</v>
          </cell>
          <cell r="AC2625" t="str">
            <v/>
          </cell>
        </row>
        <row r="2626">
          <cell r="A2626">
            <v>526570</v>
          </cell>
          <cell r="B2626" t="str">
            <v>فاطمة محمد</v>
          </cell>
          <cell r="C2626" t="str">
            <v>عوض</v>
          </cell>
          <cell r="D2626" t="str">
            <v>زهرة</v>
          </cell>
          <cell r="E2626" t="str">
            <v>أنثى</v>
          </cell>
          <cell r="F2626" t="str">
            <v>ببيلا</v>
          </cell>
          <cell r="G2626">
            <v>32675</v>
          </cell>
          <cell r="H2626" t="str">
            <v>الفلسطينية السورية</v>
          </cell>
          <cell r="I2626" t="str">
            <v>الثالثة</v>
          </cell>
          <cell r="J2626" t="str">
            <v>أدبي</v>
          </cell>
          <cell r="K2626">
            <v>2008</v>
          </cell>
          <cell r="L2626" t="str">
            <v>ريف دمشق</v>
          </cell>
          <cell r="Q2626" t="str">
            <v/>
          </cell>
          <cell r="R2626" t="str">
            <v>FATIMA MOHAMMAD</v>
          </cell>
          <cell r="S2626" t="str">
            <v>AWAD</v>
          </cell>
          <cell r="T2626" t="str">
            <v>ZAHRA</v>
          </cell>
          <cell r="U2626" t="str">
            <v>DAMASCUS</v>
          </cell>
          <cell r="V2626" t="str">
            <v/>
          </cell>
          <cell r="W2626" t="str">
            <v/>
          </cell>
          <cell r="X2626" t="str">
            <v/>
          </cell>
          <cell r="Y2626" t="str">
            <v/>
          </cell>
          <cell r="Z2626" t="str">
            <v/>
          </cell>
          <cell r="AA2626" t="str">
            <v/>
          </cell>
          <cell r="AB2626" t="str">
            <v/>
          </cell>
          <cell r="AC2626" t="str">
            <v/>
          </cell>
        </row>
        <row r="2627">
          <cell r="A2627">
            <v>526571</v>
          </cell>
          <cell r="B2627" t="str">
            <v>فاطمه باكير</v>
          </cell>
          <cell r="C2627" t="str">
            <v>محمدهاشم</v>
          </cell>
          <cell r="D2627" t="str">
            <v>نورالهدى</v>
          </cell>
          <cell r="E2627" t="str">
            <v>أنثى</v>
          </cell>
          <cell r="F2627" t="str">
            <v/>
          </cell>
          <cell r="H2627" t="str">
            <v>العربية السورية</v>
          </cell>
          <cell r="I2627" t="str">
            <v>الاولى</v>
          </cell>
        </row>
        <row r="2628">
          <cell r="A2628">
            <v>526572</v>
          </cell>
          <cell r="B2628" t="str">
            <v>فاطمه بعلبكي</v>
          </cell>
          <cell r="C2628" t="str">
            <v>محمد سامر</v>
          </cell>
          <cell r="D2628" t="str">
            <v>عبير</v>
          </cell>
          <cell r="E2628" t="str">
            <v>أنثى</v>
          </cell>
          <cell r="F2628" t="str">
            <v>دمشق</v>
          </cell>
          <cell r="G2628">
            <v>36076</v>
          </cell>
          <cell r="H2628" t="str">
            <v>العربية السورية</v>
          </cell>
          <cell r="I2628" t="str">
            <v>الثانية</v>
          </cell>
          <cell r="J2628" t="str">
            <v>شرعية</v>
          </cell>
          <cell r="Q2628" t="str">
            <v/>
          </cell>
          <cell r="R2628" t="str">
            <v>fatima balabaki</v>
          </cell>
          <cell r="S2628" t="str">
            <v>mohammad samer</v>
          </cell>
          <cell r="T2628" t="str">
            <v>aber</v>
          </cell>
          <cell r="U2628" t="str">
            <v>damascoc</v>
          </cell>
          <cell r="V2628" t="str">
            <v/>
          </cell>
          <cell r="W2628" t="str">
            <v/>
          </cell>
          <cell r="X2628" t="str">
            <v/>
          </cell>
          <cell r="Y2628" t="str">
            <v/>
          </cell>
          <cell r="Z2628" t="str">
            <v/>
          </cell>
          <cell r="AA2628" t="str">
            <v/>
          </cell>
          <cell r="AB2628" t="str">
            <v/>
          </cell>
          <cell r="AC2628" t="str">
            <v/>
          </cell>
        </row>
        <row r="2629">
          <cell r="A2629">
            <v>526573</v>
          </cell>
          <cell r="B2629" t="str">
            <v>فاطمه حافظ</v>
          </cell>
          <cell r="C2629" t="str">
            <v>علي</v>
          </cell>
          <cell r="D2629" t="str">
            <v>عبير</v>
          </cell>
          <cell r="E2629" t="str">
            <v>أنثى</v>
          </cell>
          <cell r="F2629" t="str">
            <v>دمشق</v>
          </cell>
          <cell r="G2629">
            <v>35675</v>
          </cell>
          <cell r="H2629" t="str">
            <v>العربية السورية</v>
          </cell>
          <cell r="I2629" t="str">
            <v>الثالثة</v>
          </cell>
          <cell r="J2629" t="str">
            <v>أدبي</v>
          </cell>
          <cell r="Q2629" t="str">
            <v/>
          </cell>
          <cell r="R2629" t="str">
            <v>fatema hafez</v>
          </cell>
          <cell r="S2629" t="str">
            <v>ali</v>
          </cell>
          <cell r="T2629" t="str">
            <v>abeer</v>
          </cell>
          <cell r="U2629" t="str">
            <v>damascus</v>
          </cell>
          <cell r="V2629" t="str">
            <v/>
          </cell>
          <cell r="W2629" t="str">
            <v/>
          </cell>
          <cell r="X2629" t="str">
            <v/>
          </cell>
          <cell r="Y2629" t="str">
            <v/>
          </cell>
          <cell r="Z2629" t="str">
            <v/>
          </cell>
          <cell r="AA2629" t="str">
            <v/>
          </cell>
          <cell r="AB2629" t="str">
            <v/>
          </cell>
          <cell r="AC2629" t="str">
            <v/>
          </cell>
        </row>
        <row r="2630">
          <cell r="A2630">
            <v>526574</v>
          </cell>
          <cell r="B2630" t="str">
            <v>فاطمه مستو</v>
          </cell>
          <cell r="C2630" t="str">
            <v>فرزات</v>
          </cell>
          <cell r="D2630" t="str">
            <v>سميره</v>
          </cell>
          <cell r="E2630" t="str">
            <v>أنثى</v>
          </cell>
          <cell r="F2630" t="str">
            <v>زبداني</v>
          </cell>
          <cell r="G2630">
            <v>33239</v>
          </cell>
          <cell r="H2630" t="str">
            <v>العربية السورية</v>
          </cell>
          <cell r="I2630" t="str">
            <v>الثانية</v>
          </cell>
          <cell r="J2630" t="str">
            <v>علمي</v>
          </cell>
          <cell r="K2630">
            <v>2008</v>
          </cell>
          <cell r="Q2630" t="str">
            <v/>
          </cell>
          <cell r="R2630" t="str">
            <v>Fatwma Masto</v>
          </cell>
          <cell r="S2630" t="str">
            <v>Farzat</v>
          </cell>
          <cell r="T2630" t="str">
            <v>Samera</v>
          </cell>
          <cell r="U2630" t="str">
            <v>Zabdane</v>
          </cell>
          <cell r="V2630" t="str">
            <v/>
          </cell>
          <cell r="W2630" t="str">
            <v/>
          </cell>
          <cell r="X2630" t="str">
            <v/>
          </cell>
          <cell r="Y2630" t="str">
            <v/>
          </cell>
          <cell r="Z2630" t="str">
            <v/>
          </cell>
          <cell r="AA2630" t="str">
            <v/>
          </cell>
          <cell r="AB2630" t="str">
            <v/>
          </cell>
          <cell r="AC2630" t="str">
            <v/>
          </cell>
        </row>
        <row r="2631">
          <cell r="A2631">
            <v>526575</v>
          </cell>
          <cell r="B2631" t="str">
            <v>فداء صالح</v>
          </cell>
          <cell r="C2631" t="str">
            <v>مروان</v>
          </cell>
          <cell r="D2631" t="str">
            <v>بندر</v>
          </cell>
          <cell r="E2631" t="str">
            <v/>
          </cell>
          <cell r="F2631" t="str">
            <v/>
          </cell>
          <cell r="G2631" t="str">
            <v/>
          </cell>
          <cell r="I2631" t="str">
            <v>الاولى</v>
          </cell>
          <cell r="K2631" t="str">
            <v/>
          </cell>
          <cell r="L2631" t="str">
            <v/>
          </cell>
          <cell r="M2631" t="str">
            <v/>
          </cell>
          <cell r="Q2631" t="str">
            <v/>
          </cell>
          <cell r="R2631" t="str">
            <v/>
          </cell>
          <cell r="S2631" t="str">
            <v/>
          </cell>
          <cell r="T2631" t="str">
            <v/>
          </cell>
          <cell r="U2631" t="str">
            <v/>
          </cell>
          <cell r="V2631" t="str">
            <v/>
          </cell>
          <cell r="W2631" t="str">
            <v/>
          </cell>
          <cell r="X2631" t="str">
            <v/>
          </cell>
          <cell r="Y2631" t="str">
            <v/>
          </cell>
          <cell r="Z2631" t="str">
            <v/>
          </cell>
          <cell r="AA2631" t="str">
            <v/>
          </cell>
          <cell r="AB2631" t="str">
            <v>م</v>
          </cell>
          <cell r="AC2631" t="str">
            <v/>
          </cell>
        </row>
        <row r="2632">
          <cell r="A2632">
            <v>526576</v>
          </cell>
          <cell r="B2632" t="str">
            <v>فدوى سلامه</v>
          </cell>
          <cell r="C2632" t="str">
            <v>علي</v>
          </cell>
          <cell r="D2632" t="str">
            <v>نظيمه</v>
          </cell>
          <cell r="E2632" t="str">
            <v>أنثى</v>
          </cell>
          <cell r="F2632" t="str">
            <v>دمشق</v>
          </cell>
          <cell r="G2632">
            <v>30729</v>
          </cell>
          <cell r="H2632" t="str">
            <v>العربية السورية</v>
          </cell>
          <cell r="I2632" t="str">
            <v>الثانية</v>
          </cell>
          <cell r="J2632" t="str">
            <v>أدبي</v>
          </cell>
          <cell r="L2632" t="str">
            <v>اللاذقية</v>
          </cell>
          <cell r="Q2632" t="str">
            <v/>
          </cell>
          <cell r="R2632" t="str">
            <v>fadwa salama</v>
          </cell>
          <cell r="S2632" t="str">
            <v>ali</v>
          </cell>
          <cell r="T2632" t="str">
            <v>nazima</v>
          </cell>
          <cell r="U2632" t="str">
            <v>damascus</v>
          </cell>
          <cell r="V2632" t="str">
            <v/>
          </cell>
          <cell r="W2632" t="str">
            <v/>
          </cell>
          <cell r="X2632" t="str">
            <v/>
          </cell>
          <cell r="Y2632" t="str">
            <v/>
          </cell>
          <cell r="Z2632" t="str">
            <v/>
          </cell>
          <cell r="AA2632" t="str">
            <v/>
          </cell>
          <cell r="AB2632" t="str">
            <v/>
          </cell>
          <cell r="AC2632" t="str">
            <v/>
          </cell>
        </row>
        <row r="2633">
          <cell r="A2633">
            <v>526577</v>
          </cell>
          <cell r="B2633" t="str">
            <v>فيان شيخ موسى</v>
          </cell>
          <cell r="C2633" t="str">
            <v>أحمد</v>
          </cell>
          <cell r="D2633" t="str">
            <v>زلوخ</v>
          </cell>
          <cell r="E2633" t="str">
            <v>أنثى</v>
          </cell>
          <cell r="F2633" t="str">
            <v>شران</v>
          </cell>
          <cell r="G2633">
            <v>35890</v>
          </cell>
          <cell r="H2633" t="str">
            <v>العربية السورية</v>
          </cell>
          <cell r="I2633" t="str">
            <v>الثالثة</v>
          </cell>
          <cell r="J2633" t="str">
            <v>علمي</v>
          </cell>
          <cell r="Q2633" t="str">
            <v/>
          </cell>
          <cell r="R2633" t="str">
            <v>VIYAN SHEKH MOUSSA</v>
          </cell>
          <cell r="S2633" t="str">
            <v>AHMAD</v>
          </cell>
          <cell r="T2633" t="str">
            <v>ZALOUKH</v>
          </cell>
          <cell r="U2633" t="str">
            <v>DAMASCUS</v>
          </cell>
          <cell r="V2633" t="str">
            <v/>
          </cell>
          <cell r="W2633" t="str">
            <v/>
          </cell>
          <cell r="X2633" t="str">
            <v/>
          </cell>
          <cell r="Y2633" t="str">
            <v/>
          </cell>
          <cell r="Z2633" t="str">
            <v/>
          </cell>
          <cell r="AA2633" t="str">
            <v/>
          </cell>
          <cell r="AB2633" t="str">
            <v/>
          </cell>
          <cell r="AC2633" t="str">
            <v/>
          </cell>
        </row>
        <row r="2634">
          <cell r="A2634">
            <v>526578</v>
          </cell>
          <cell r="B2634" t="str">
            <v>قاسم القطيش</v>
          </cell>
          <cell r="C2634" t="str">
            <v>محمد</v>
          </cell>
          <cell r="D2634" t="str">
            <v>رغد</v>
          </cell>
          <cell r="E2634" t="str">
            <v/>
          </cell>
          <cell r="F2634" t="str">
            <v/>
          </cell>
          <cell r="G2634" t="str">
            <v/>
          </cell>
          <cell r="I2634" t="str">
            <v>الاولى</v>
          </cell>
          <cell r="K2634" t="str">
            <v/>
          </cell>
          <cell r="L2634" t="str">
            <v/>
          </cell>
          <cell r="M2634" t="str">
            <v/>
          </cell>
          <cell r="Q2634" t="str">
            <v/>
          </cell>
          <cell r="R2634" t="str">
            <v/>
          </cell>
          <cell r="S2634" t="str">
            <v/>
          </cell>
          <cell r="T2634" t="str">
            <v/>
          </cell>
          <cell r="U2634" t="str">
            <v/>
          </cell>
          <cell r="V2634" t="str">
            <v/>
          </cell>
          <cell r="W2634" t="str">
            <v/>
          </cell>
          <cell r="X2634" t="str">
            <v/>
          </cell>
          <cell r="Y2634" t="str">
            <v/>
          </cell>
          <cell r="Z2634" t="str">
            <v/>
          </cell>
          <cell r="AA2634" t="str">
            <v/>
          </cell>
          <cell r="AB2634" t="str">
            <v>م</v>
          </cell>
          <cell r="AC2634" t="str">
            <v/>
          </cell>
        </row>
        <row r="2635">
          <cell r="A2635">
            <v>526579</v>
          </cell>
          <cell r="B2635" t="str">
            <v>قمر السحلي</v>
          </cell>
          <cell r="C2635" t="str">
            <v>صلاح</v>
          </cell>
          <cell r="D2635" t="str">
            <v>سميره</v>
          </cell>
          <cell r="E2635" t="str">
            <v>أنثى</v>
          </cell>
          <cell r="F2635" t="str">
            <v>الكويت</v>
          </cell>
          <cell r="G2635">
            <v>31955</v>
          </cell>
          <cell r="H2635" t="str">
            <v>العربية السورية</v>
          </cell>
          <cell r="I2635" t="str">
            <v>الثالثة</v>
          </cell>
          <cell r="J2635" t="str">
            <v>علمي</v>
          </cell>
          <cell r="K2635" t="str">
            <v/>
          </cell>
          <cell r="Q2635" t="str">
            <v/>
          </cell>
          <cell r="R2635" t="str">
            <v>qamar alsohli</v>
          </cell>
          <cell r="S2635" t="str">
            <v>salah</v>
          </cell>
          <cell r="T2635" t="str">
            <v>samira</v>
          </cell>
          <cell r="U2635" t="str">
            <v>alwouit</v>
          </cell>
          <cell r="V2635" t="str">
            <v/>
          </cell>
          <cell r="W2635" t="str">
            <v/>
          </cell>
          <cell r="X2635" t="str">
            <v/>
          </cell>
          <cell r="Y2635" t="str">
            <v/>
          </cell>
          <cell r="Z2635" t="str">
            <v/>
          </cell>
          <cell r="AA2635" t="str">
            <v/>
          </cell>
          <cell r="AB2635" t="str">
            <v/>
          </cell>
          <cell r="AC2635" t="str">
            <v/>
          </cell>
        </row>
        <row r="2636">
          <cell r="A2636">
            <v>526580</v>
          </cell>
          <cell r="B2636" t="str">
            <v>قمر سلهب</v>
          </cell>
          <cell r="C2636" t="str">
            <v>محمد</v>
          </cell>
          <cell r="D2636" t="str">
            <v>سوسن</v>
          </cell>
          <cell r="E2636" t="str">
            <v>أنثى</v>
          </cell>
          <cell r="F2636" t="str">
            <v>احسم</v>
          </cell>
          <cell r="G2636">
            <v>36161</v>
          </cell>
          <cell r="H2636" t="str">
            <v>العربية السورية</v>
          </cell>
          <cell r="I2636" t="str">
            <v>الثانية</v>
          </cell>
          <cell r="J2636" t="str">
            <v>أدبي</v>
          </cell>
          <cell r="L2636" t="str">
            <v>إدلب</v>
          </cell>
          <cell r="Q2636" t="str">
            <v/>
          </cell>
          <cell r="R2636" t="str">
            <v>qamqr salhab</v>
          </cell>
          <cell r="S2636" t="str">
            <v>mohammad</v>
          </cell>
          <cell r="T2636" t="str">
            <v>sawsan</v>
          </cell>
          <cell r="U2636" t="str">
            <v>ehsem</v>
          </cell>
          <cell r="V2636" t="str">
            <v/>
          </cell>
          <cell r="W2636" t="str">
            <v/>
          </cell>
          <cell r="X2636" t="str">
            <v/>
          </cell>
          <cell r="Y2636" t="str">
            <v/>
          </cell>
          <cell r="Z2636" t="str">
            <v/>
          </cell>
          <cell r="AA2636" t="str">
            <v/>
          </cell>
          <cell r="AB2636" t="str">
            <v/>
          </cell>
          <cell r="AC2636" t="str">
            <v/>
          </cell>
        </row>
        <row r="2637">
          <cell r="A2637">
            <v>526581</v>
          </cell>
          <cell r="B2637" t="str">
            <v>كاردينيا الدليمي</v>
          </cell>
          <cell r="C2637" t="str">
            <v>صادق</v>
          </cell>
          <cell r="D2637" t="str">
            <v>انتصار</v>
          </cell>
          <cell r="E2637" t="str">
            <v/>
          </cell>
          <cell r="F2637" t="str">
            <v/>
          </cell>
          <cell r="G2637" t="str">
            <v/>
          </cell>
          <cell r="I2637" t="str">
            <v>الاولى</v>
          </cell>
          <cell r="K2637" t="str">
            <v/>
          </cell>
          <cell r="L2637" t="str">
            <v/>
          </cell>
          <cell r="M2637" t="str">
            <v/>
          </cell>
          <cell r="Q2637" t="str">
            <v/>
          </cell>
          <cell r="R2637" t="str">
            <v/>
          </cell>
          <cell r="S2637" t="str">
            <v/>
          </cell>
          <cell r="T2637" t="str">
            <v/>
          </cell>
          <cell r="U2637" t="str">
            <v/>
          </cell>
          <cell r="V2637" t="str">
            <v/>
          </cell>
          <cell r="W2637" t="str">
            <v/>
          </cell>
          <cell r="X2637" t="str">
            <v/>
          </cell>
          <cell r="Y2637" t="str">
            <v/>
          </cell>
          <cell r="Z2637" t="str">
            <v/>
          </cell>
          <cell r="AA2637" t="str">
            <v/>
          </cell>
          <cell r="AB2637" t="str">
            <v>م</v>
          </cell>
          <cell r="AC2637" t="str">
            <v/>
          </cell>
        </row>
        <row r="2638">
          <cell r="A2638">
            <v>526582</v>
          </cell>
          <cell r="B2638" t="str">
            <v>كفا العلي</v>
          </cell>
          <cell r="C2638" t="str">
            <v>فائق</v>
          </cell>
          <cell r="D2638" t="str">
            <v>صبريه</v>
          </cell>
          <cell r="E2638" t="str">
            <v>أنثى</v>
          </cell>
          <cell r="F2638" t="str">
            <v>حمص</v>
          </cell>
          <cell r="G2638">
            <v>31269</v>
          </cell>
          <cell r="H2638" t="str">
            <v>العربية السورية</v>
          </cell>
          <cell r="I2638" t="str">
            <v>الثانية حديث</v>
          </cell>
          <cell r="J2638" t="str">
            <v>فنون نسوية</v>
          </cell>
          <cell r="K2638" t="str">
            <v/>
          </cell>
          <cell r="Q2638" t="str">
            <v/>
          </cell>
          <cell r="R2638" t="str">
            <v>KAFA ALALI</v>
          </cell>
          <cell r="S2638" t="str">
            <v>FAEK</v>
          </cell>
          <cell r="T2638" t="str">
            <v>SABRIA</v>
          </cell>
          <cell r="U2638" t="str">
            <v>HOMS</v>
          </cell>
          <cell r="V2638" t="str">
            <v/>
          </cell>
          <cell r="W2638" t="str">
            <v/>
          </cell>
          <cell r="X2638" t="str">
            <v/>
          </cell>
          <cell r="Y2638" t="str">
            <v/>
          </cell>
          <cell r="Z2638" t="str">
            <v/>
          </cell>
          <cell r="AA2638" t="str">
            <v/>
          </cell>
          <cell r="AB2638" t="str">
            <v/>
          </cell>
          <cell r="AC2638" t="str">
            <v/>
          </cell>
        </row>
        <row r="2639">
          <cell r="A2639">
            <v>526583</v>
          </cell>
          <cell r="B2639" t="str">
            <v>كنانه حلاوة</v>
          </cell>
          <cell r="C2639" t="str">
            <v>سليم</v>
          </cell>
          <cell r="D2639" t="str">
            <v>فاهيمه</v>
          </cell>
          <cell r="E2639" t="str">
            <v>أنثى</v>
          </cell>
          <cell r="F2639" t="str">
            <v>حضر</v>
          </cell>
          <cell r="G2639">
            <v>35065</v>
          </cell>
          <cell r="H2639" t="str">
            <v>العربية السورية</v>
          </cell>
          <cell r="I2639" t="str">
            <v>الثانية</v>
          </cell>
          <cell r="J2639" t="str">
            <v>أدبي</v>
          </cell>
          <cell r="L2639" t="str">
            <v>القنيطرة</v>
          </cell>
          <cell r="Q2639" t="str">
            <v/>
          </cell>
          <cell r="R2639" t="str">
            <v>KENAN HALAWA</v>
          </cell>
          <cell r="S2639" t="str">
            <v>SALIEM</v>
          </cell>
          <cell r="T2639" t="str">
            <v>FAHEMA</v>
          </cell>
          <cell r="U2639" t="str">
            <v>DAMASCUS</v>
          </cell>
          <cell r="V2639" t="str">
            <v/>
          </cell>
          <cell r="W2639" t="str">
            <v/>
          </cell>
          <cell r="X2639" t="str">
            <v/>
          </cell>
          <cell r="Y2639" t="str">
            <v/>
          </cell>
          <cell r="Z2639" t="str">
            <v/>
          </cell>
          <cell r="AA2639" t="str">
            <v/>
          </cell>
          <cell r="AB2639" t="str">
            <v/>
          </cell>
          <cell r="AC2639" t="str">
            <v/>
          </cell>
        </row>
        <row r="2640">
          <cell r="A2640">
            <v>526584</v>
          </cell>
          <cell r="B2640" t="str">
            <v>لبابة الحاج حسن</v>
          </cell>
          <cell r="C2640" t="str">
            <v>عدنان</v>
          </cell>
          <cell r="D2640" t="str">
            <v>هالا</v>
          </cell>
          <cell r="E2640" t="str">
            <v>أنثى</v>
          </cell>
          <cell r="F2640" t="str">
            <v>حوش النبي</v>
          </cell>
          <cell r="G2640">
            <v>31630</v>
          </cell>
          <cell r="H2640" t="str">
            <v>اللبنانية</v>
          </cell>
          <cell r="I2640" t="str">
            <v>الثالثة حديث</v>
          </cell>
          <cell r="J2640" t="str">
            <v>فنون نسوية</v>
          </cell>
          <cell r="K2640">
            <v>2004</v>
          </cell>
          <cell r="L2640" t="str">
            <v>دمشق</v>
          </cell>
          <cell r="Q2640" t="str">
            <v/>
          </cell>
          <cell r="R2640" t="str">
            <v>LOBABA ALHAJ HASAN</v>
          </cell>
          <cell r="S2640" t="str">
            <v>ADNAN</v>
          </cell>
          <cell r="T2640" t="str">
            <v>HALA</v>
          </cell>
          <cell r="U2640" t="str">
            <v>LEBANON</v>
          </cell>
          <cell r="V2640" t="str">
            <v/>
          </cell>
          <cell r="W2640" t="str">
            <v/>
          </cell>
          <cell r="X2640" t="str">
            <v/>
          </cell>
          <cell r="Y2640" t="str">
            <v/>
          </cell>
          <cell r="Z2640" t="str">
            <v/>
          </cell>
          <cell r="AA2640" t="str">
            <v/>
          </cell>
          <cell r="AB2640" t="str">
            <v/>
          </cell>
          <cell r="AC2640" t="str">
            <v/>
          </cell>
        </row>
        <row r="2641">
          <cell r="A2641">
            <v>526585</v>
          </cell>
          <cell r="B2641" t="str">
            <v>لبنه عثمان</v>
          </cell>
          <cell r="C2641" t="str">
            <v>اكرم</v>
          </cell>
          <cell r="D2641" t="str">
            <v>ايمان</v>
          </cell>
          <cell r="E2641" t="str">
            <v>أنثى</v>
          </cell>
          <cell r="F2641" t="str">
            <v xml:space="preserve">مخيم اليرموك </v>
          </cell>
          <cell r="G2641">
            <v>31836</v>
          </cell>
          <cell r="H2641" t="str">
            <v>العربية السورية</v>
          </cell>
          <cell r="I2641" t="str">
            <v>الثالثة</v>
          </cell>
          <cell r="J2641" t="str">
            <v>علمي</v>
          </cell>
          <cell r="L2641" t="str">
            <v>السويداء</v>
          </cell>
          <cell r="Q2641" t="str">
            <v/>
          </cell>
          <cell r="R2641" t="str">
            <v>LOBNA OTHMAN</v>
          </cell>
          <cell r="S2641" t="str">
            <v>AKRAM</v>
          </cell>
          <cell r="T2641" t="str">
            <v>EMAN</v>
          </cell>
          <cell r="U2641" t="str">
            <v>DAMASCUS</v>
          </cell>
          <cell r="V2641" t="str">
            <v/>
          </cell>
          <cell r="W2641" t="str">
            <v/>
          </cell>
          <cell r="X2641" t="str">
            <v/>
          </cell>
          <cell r="Y2641" t="str">
            <v/>
          </cell>
          <cell r="Z2641" t="str">
            <v/>
          </cell>
          <cell r="AA2641" t="str">
            <v/>
          </cell>
          <cell r="AB2641" t="str">
            <v/>
          </cell>
          <cell r="AC2641" t="str">
            <v/>
          </cell>
        </row>
        <row r="2642">
          <cell r="A2642">
            <v>526586</v>
          </cell>
          <cell r="B2642" t="str">
            <v>لمى ايوب</v>
          </cell>
          <cell r="C2642" t="str">
            <v>حسين</v>
          </cell>
          <cell r="D2642" t="str">
            <v>حلوة</v>
          </cell>
          <cell r="E2642" t="str">
            <v/>
          </cell>
          <cell r="F2642" t="str">
            <v/>
          </cell>
          <cell r="G2642" t="str">
            <v/>
          </cell>
          <cell r="I2642" t="str">
            <v>الاولى</v>
          </cell>
          <cell r="K2642" t="str">
            <v/>
          </cell>
          <cell r="L2642" t="str">
            <v/>
          </cell>
          <cell r="M2642" t="str">
            <v/>
          </cell>
          <cell r="Q2642" t="str">
            <v/>
          </cell>
          <cell r="R2642" t="str">
            <v/>
          </cell>
          <cell r="S2642" t="str">
            <v/>
          </cell>
          <cell r="T2642" t="str">
            <v/>
          </cell>
          <cell r="U2642" t="str">
            <v/>
          </cell>
          <cell r="V2642" t="str">
            <v/>
          </cell>
          <cell r="W2642" t="str">
            <v/>
          </cell>
          <cell r="X2642" t="str">
            <v/>
          </cell>
          <cell r="Y2642" t="str">
            <v/>
          </cell>
          <cell r="Z2642" t="str">
            <v/>
          </cell>
          <cell r="AA2642" t="str">
            <v/>
          </cell>
          <cell r="AB2642" t="str">
            <v>م</v>
          </cell>
          <cell r="AC2642" t="str">
            <v/>
          </cell>
        </row>
        <row r="2643">
          <cell r="A2643">
            <v>526587</v>
          </cell>
          <cell r="B2643" t="str">
            <v>لميس علي</v>
          </cell>
          <cell r="C2643" t="str">
            <v>اسكندر</v>
          </cell>
          <cell r="D2643" t="str">
            <v>سهام</v>
          </cell>
          <cell r="E2643" t="str">
            <v>أنثى</v>
          </cell>
          <cell r="F2643" t="str">
            <v>دمشق</v>
          </cell>
          <cell r="G2643">
            <v>29983</v>
          </cell>
          <cell r="H2643" t="str">
            <v>العربية السورية</v>
          </cell>
          <cell r="I2643" t="str">
            <v>الثالثة</v>
          </cell>
          <cell r="J2643" t="str">
            <v>علمي</v>
          </cell>
          <cell r="L2643" t="str">
            <v>اللاذقية</v>
          </cell>
          <cell r="Q2643" t="str">
            <v/>
          </cell>
          <cell r="R2643" t="str">
            <v>LAMEES ALI</v>
          </cell>
          <cell r="S2643" t="str">
            <v>ISKANDER</v>
          </cell>
          <cell r="T2643" t="str">
            <v>SEHAM</v>
          </cell>
          <cell r="U2643" t="str">
            <v>DAMASCUS</v>
          </cell>
          <cell r="V2643" t="str">
            <v/>
          </cell>
          <cell r="W2643" t="str">
            <v/>
          </cell>
          <cell r="X2643" t="str">
            <v/>
          </cell>
          <cell r="Y2643" t="str">
            <v/>
          </cell>
          <cell r="Z2643" t="str">
            <v/>
          </cell>
          <cell r="AA2643" t="str">
            <v/>
          </cell>
          <cell r="AB2643" t="str">
            <v/>
          </cell>
          <cell r="AC2643" t="str">
            <v/>
          </cell>
        </row>
        <row r="2644">
          <cell r="A2644">
            <v>526588</v>
          </cell>
          <cell r="B2644" t="str">
            <v>ليلى السبيني</v>
          </cell>
          <cell r="C2644" t="str">
            <v>عبد القادر</v>
          </cell>
          <cell r="D2644" t="str">
            <v>أمل</v>
          </cell>
          <cell r="E2644" t="str">
            <v>أنثى</v>
          </cell>
          <cell r="F2644" t="str">
            <v>دمشق</v>
          </cell>
          <cell r="G2644">
            <v>30002</v>
          </cell>
          <cell r="H2644" t="str">
            <v>العربية السورية</v>
          </cell>
          <cell r="I2644" t="str">
            <v>الثالثة</v>
          </cell>
          <cell r="J2644" t="str">
            <v>فنون نسوية</v>
          </cell>
          <cell r="Q2644" t="str">
            <v/>
          </cell>
          <cell r="R2644" t="str">
            <v>LAILA ALSBAINI</v>
          </cell>
          <cell r="S2644" t="str">
            <v>ABD ALKADER</v>
          </cell>
          <cell r="T2644" t="str">
            <v>AMAL</v>
          </cell>
          <cell r="U2644" t="str">
            <v>DAMASCUS</v>
          </cell>
          <cell r="V2644" t="str">
            <v/>
          </cell>
          <cell r="W2644" t="str">
            <v/>
          </cell>
          <cell r="X2644" t="str">
            <v/>
          </cell>
          <cell r="Y2644" t="str">
            <v/>
          </cell>
          <cell r="Z2644" t="str">
            <v/>
          </cell>
          <cell r="AA2644" t="str">
            <v/>
          </cell>
          <cell r="AB2644" t="str">
            <v/>
          </cell>
          <cell r="AC2644" t="str">
            <v/>
          </cell>
        </row>
        <row r="2645">
          <cell r="A2645">
            <v>526589</v>
          </cell>
          <cell r="B2645" t="str">
            <v>ليليان أبونجم</v>
          </cell>
          <cell r="C2645" t="str">
            <v xml:space="preserve">صلاح </v>
          </cell>
          <cell r="D2645" t="str">
            <v xml:space="preserve">زكيه </v>
          </cell>
          <cell r="E2645" t="str">
            <v>أنثى</v>
          </cell>
          <cell r="F2645" t="str">
            <v xml:space="preserve">خبب </v>
          </cell>
          <cell r="G2645" t="str">
            <v>1/4/1992</v>
          </cell>
          <cell r="H2645" t="str">
            <v>العربية السورية</v>
          </cell>
          <cell r="I2645" t="str">
            <v>الثانية</v>
          </cell>
          <cell r="J2645" t="str">
            <v>علمي</v>
          </cell>
          <cell r="K2645" t="str">
            <v>2010</v>
          </cell>
          <cell r="Q2645" t="str">
            <v/>
          </cell>
          <cell r="R2645" t="str">
            <v xml:space="preserve">lylyan  abou najem </v>
          </cell>
          <cell r="S2645" t="str">
            <v xml:space="preserve">salah </v>
          </cell>
          <cell r="T2645" t="str">
            <v xml:space="preserve">zakeaa </v>
          </cell>
          <cell r="U2645" t="str">
            <v>daraa</v>
          </cell>
          <cell r="V2645" t="str">
            <v/>
          </cell>
          <cell r="W2645" t="str">
            <v/>
          </cell>
          <cell r="X2645" t="str">
            <v/>
          </cell>
          <cell r="Y2645" t="str">
            <v/>
          </cell>
          <cell r="Z2645" t="str">
            <v/>
          </cell>
          <cell r="AA2645" t="str">
            <v/>
          </cell>
          <cell r="AB2645" t="str">
            <v/>
          </cell>
          <cell r="AC2645" t="str">
            <v/>
          </cell>
        </row>
        <row r="2646">
          <cell r="A2646">
            <v>526590</v>
          </cell>
          <cell r="B2646" t="str">
            <v>لينا اسد</v>
          </cell>
          <cell r="C2646" t="str">
            <v>بشير</v>
          </cell>
          <cell r="D2646" t="str">
            <v>وصيفه</v>
          </cell>
          <cell r="E2646" t="str">
            <v>أنثى</v>
          </cell>
          <cell r="F2646" t="str">
            <v>القنيه</v>
          </cell>
          <cell r="G2646">
            <v>31689</v>
          </cell>
          <cell r="H2646" t="str">
            <v>العربية السورية</v>
          </cell>
          <cell r="I2646" t="str">
            <v>الثالثة</v>
          </cell>
          <cell r="J2646" t="str">
            <v>علمي</v>
          </cell>
          <cell r="K2646" t="str">
            <v/>
          </cell>
          <cell r="Q2646" t="str">
            <v/>
          </cell>
          <cell r="R2646" t="str">
            <v>LINA ASAAD</v>
          </cell>
          <cell r="S2646" t="str">
            <v>BASHIER</v>
          </cell>
          <cell r="T2646" t="str">
            <v>WASFIA</v>
          </cell>
          <cell r="U2646" t="str">
            <v>DAMASCUS</v>
          </cell>
          <cell r="V2646" t="str">
            <v/>
          </cell>
          <cell r="W2646" t="str">
            <v/>
          </cell>
          <cell r="X2646" t="str">
            <v/>
          </cell>
          <cell r="Y2646" t="str">
            <v/>
          </cell>
          <cell r="Z2646" t="str">
            <v/>
          </cell>
          <cell r="AA2646" t="str">
            <v/>
          </cell>
          <cell r="AB2646" t="str">
            <v/>
          </cell>
          <cell r="AC2646" t="str">
            <v/>
          </cell>
        </row>
        <row r="2647">
          <cell r="A2647">
            <v>526591</v>
          </cell>
          <cell r="B2647" t="str">
            <v>لينا الجدعان</v>
          </cell>
          <cell r="C2647" t="str">
            <v>جمال</v>
          </cell>
          <cell r="D2647" t="str">
            <v>صباح</v>
          </cell>
          <cell r="E2647" t="str">
            <v>أنثى</v>
          </cell>
          <cell r="F2647" t="str">
            <v>دير الزور</v>
          </cell>
          <cell r="G2647" t="str">
            <v>5/7/1995</v>
          </cell>
          <cell r="H2647" t="str">
            <v>العربية السورية</v>
          </cell>
          <cell r="I2647" t="str">
            <v>الثالثة</v>
          </cell>
          <cell r="J2647" t="str">
            <v>علمي</v>
          </cell>
          <cell r="K2647" t="str">
            <v>2014</v>
          </cell>
          <cell r="Q2647" t="str">
            <v/>
          </cell>
          <cell r="R2647" t="str">
            <v>LINA ALJADAAN</v>
          </cell>
          <cell r="S2647" t="str">
            <v>JAMAL</v>
          </cell>
          <cell r="T2647" t="str">
            <v>SABAH</v>
          </cell>
          <cell r="U2647" t="str">
            <v>DEIR EZZOR</v>
          </cell>
          <cell r="V2647" t="str">
            <v/>
          </cell>
          <cell r="W2647" t="str">
            <v/>
          </cell>
          <cell r="X2647" t="str">
            <v/>
          </cell>
          <cell r="Y2647" t="str">
            <v/>
          </cell>
          <cell r="Z2647" t="str">
            <v/>
          </cell>
          <cell r="AA2647" t="str">
            <v/>
          </cell>
          <cell r="AB2647" t="str">
            <v/>
          </cell>
          <cell r="AC2647" t="str">
            <v/>
          </cell>
        </row>
        <row r="2648">
          <cell r="A2648">
            <v>526592</v>
          </cell>
          <cell r="B2648" t="str">
            <v>لينا الصالح</v>
          </cell>
          <cell r="C2648" t="str">
            <v>محمد</v>
          </cell>
          <cell r="D2648" t="str">
            <v>سعاد</v>
          </cell>
          <cell r="E2648" t="str">
            <v>أنثى</v>
          </cell>
          <cell r="F2648" t="str">
            <v>قطنا</v>
          </cell>
          <cell r="G2648" t="str">
            <v>3/28/1972</v>
          </cell>
          <cell r="H2648" t="str">
            <v>العربية السورية</v>
          </cell>
          <cell r="I2648" t="str">
            <v>الثانية</v>
          </cell>
          <cell r="J2648" t="str">
            <v>أدبي</v>
          </cell>
          <cell r="K2648" t="str">
            <v>2017</v>
          </cell>
          <cell r="L2648" t="str">
            <v>دير الزور</v>
          </cell>
          <cell r="Q2648" t="str">
            <v/>
          </cell>
          <cell r="R2648" t="str">
            <v>lina alsaleh</v>
          </cell>
          <cell r="S2648" t="str">
            <v>mohammad</v>
          </cell>
          <cell r="T2648" t="str">
            <v>suad</v>
          </cell>
          <cell r="U2648" t="str">
            <v>damascus suburub</v>
          </cell>
          <cell r="V2648" t="str">
            <v/>
          </cell>
          <cell r="W2648" t="str">
            <v/>
          </cell>
          <cell r="X2648" t="str">
            <v/>
          </cell>
          <cell r="Y2648" t="str">
            <v/>
          </cell>
          <cell r="Z2648" t="str">
            <v/>
          </cell>
          <cell r="AA2648" t="str">
            <v/>
          </cell>
          <cell r="AB2648" t="str">
            <v/>
          </cell>
          <cell r="AC2648" t="str">
            <v/>
          </cell>
        </row>
        <row r="2649">
          <cell r="A2649">
            <v>526593</v>
          </cell>
          <cell r="B2649" t="str">
            <v>لينا حسين</v>
          </cell>
          <cell r="C2649" t="str">
            <v>علي</v>
          </cell>
          <cell r="D2649" t="str">
            <v>ملكة</v>
          </cell>
          <cell r="E2649" t="str">
            <v>أنثى</v>
          </cell>
          <cell r="F2649" t="str">
            <v>المعوانه</v>
          </cell>
          <cell r="G2649">
            <v>32972</v>
          </cell>
          <cell r="H2649" t="str">
            <v>العربية السورية</v>
          </cell>
          <cell r="I2649" t="str">
            <v>الثالثة حديث</v>
          </cell>
          <cell r="J2649" t="str">
            <v>فنون نسوية</v>
          </cell>
          <cell r="K2649">
            <v>2008</v>
          </cell>
          <cell r="Q2649" t="str">
            <v/>
          </cell>
          <cell r="R2649" t="str">
            <v>Lena Hasen</v>
          </cell>
          <cell r="S2649" t="str">
            <v>Ali</v>
          </cell>
          <cell r="T2649" t="str">
            <v>Malka</v>
          </cell>
          <cell r="U2649" t="str">
            <v>Al Mawana</v>
          </cell>
          <cell r="V2649" t="str">
            <v/>
          </cell>
          <cell r="W2649" t="str">
            <v/>
          </cell>
          <cell r="X2649" t="str">
            <v/>
          </cell>
          <cell r="Y2649" t="str">
            <v/>
          </cell>
          <cell r="Z2649" t="str">
            <v/>
          </cell>
          <cell r="AA2649" t="str">
            <v/>
          </cell>
          <cell r="AB2649" t="str">
            <v/>
          </cell>
          <cell r="AC2649" t="str">
            <v/>
          </cell>
        </row>
        <row r="2650">
          <cell r="A2650">
            <v>526594</v>
          </cell>
          <cell r="B2650" t="str">
            <v>ليندا ديبو</v>
          </cell>
          <cell r="C2650" t="str">
            <v>محمد</v>
          </cell>
          <cell r="D2650" t="str">
            <v>مطيعه</v>
          </cell>
          <cell r="E2650" t="str">
            <v>أنثى</v>
          </cell>
          <cell r="F2650" t="str">
            <v>حمام قنيه</v>
          </cell>
          <cell r="G2650">
            <v>31601</v>
          </cell>
          <cell r="H2650" t="str">
            <v>العربية السورية</v>
          </cell>
          <cell r="I2650" t="str">
            <v>الثالثة</v>
          </cell>
          <cell r="J2650" t="str">
            <v>أدبي</v>
          </cell>
          <cell r="K2650">
            <v>2004</v>
          </cell>
          <cell r="Q2650" t="str">
            <v/>
          </cell>
          <cell r="R2650" t="str">
            <v>linda DEEBOU</v>
          </cell>
          <cell r="S2650" t="str">
            <v>MOHAMAD</v>
          </cell>
          <cell r="T2650" t="str">
            <v>MOUTEEAH</v>
          </cell>
          <cell r="U2650" t="str">
            <v>HAMAM KEINH</v>
          </cell>
          <cell r="V2650" t="str">
            <v/>
          </cell>
          <cell r="W2650" t="str">
            <v/>
          </cell>
          <cell r="X2650" t="str">
            <v/>
          </cell>
          <cell r="Y2650" t="str">
            <v/>
          </cell>
          <cell r="Z2650" t="str">
            <v/>
          </cell>
          <cell r="AA2650" t="str">
            <v/>
          </cell>
          <cell r="AB2650" t="str">
            <v/>
          </cell>
          <cell r="AC2650" t="str">
            <v/>
          </cell>
        </row>
        <row r="2651">
          <cell r="A2651">
            <v>526595</v>
          </cell>
          <cell r="B2651" t="str">
            <v>ماري ليز زخور</v>
          </cell>
          <cell r="C2651" t="str">
            <v>حنا</v>
          </cell>
          <cell r="D2651" t="str">
            <v>فيفيان</v>
          </cell>
          <cell r="E2651" t="str">
            <v>أنثى</v>
          </cell>
          <cell r="F2651" t="str">
            <v>جرمانا</v>
          </cell>
          <cell r="G2651">
            <v>36682</v>
          </cell>
          <cell r="H2651" t="str">
            <v>العربية السورية</v>
          </cell>
          <cell r="I2651" t="str">
            <v>الثانية</v>
          </cell>
          <cell r="J2651" t="str">
            <v>علمي</v>
          </cell>
          <cell r="K2651">
            <v>2018</v>
          </cell>
          <cell r="Q2651" t="str">
            <v/>
          </cell>
          <cell r="R2651" t="str">
            <v>MARY LEZ</v>
          </cell>
          <cell r="S2651" t="str">
            <v>ZAKHOUR</v>
          </cell>
          <cell r="T2651" t="str">
            <v>FEVEAN</v>
          </cell>
          <cell r="U2651" t="str">
            <v>DAMASCUS</v>
          </cell>
          <cell r="V2651" t="str">
            <v/>
          </cell>
          <cell r="W2651" t="str">
            <v/>
          </cell>
          <cell r="X2651" t="str">
            <v/>
          </cell>
          <cell r="Y2651" t="str">
            <v/>
          </cell>
          <cell r="Z2651" t="str">
            <v/>
          </cell>
          <cell r="AA2651" t="str">
            <v/>
          </cell>
          <cell r="AB2651" t="str">
            <v/>
          </cell>
          <cell r="AC2651" t="str">
            <v/>
          </cell>
        </row>
        <row r="2652">
          <cell r="A2652">
            <v>526596</v>
          </cell>
          <cell r="B2652" t="str">
            <v>ماريا زنوبه</v>
          </cell>
          <cell r="C2652" t="str">
            <v>عمار</v>
          </cell>
          <cell r="D2652" t="str">
            <v>هدى</v>
          </cell>
          <cell r="E2652" t="str">
            <v>أنثى</v>
          </cell>
          <cell r="F2652" t="str">
            <v>دمشق</v>
          </cell>
          <cell r="G2652">
            <v>36416</v>
          </cell>
          <cell r="H2652" t="str">
            <v>العربية السورية</v>
          </cell>
          <cell r="I2652" t="str">
            <v>الثانية</v>
          </cell>
          <cell r="J2652" t="str">
            <v>علمي</v>
          </cell>
          <cell r="L2652" t="str">
            <v>ادلب</v>
          </cell>
          <cell r="Q2652" t="str">
            <v/>
          </cell>
          <cell r="R2652" t="str">
            <v>maria zanouba</v>
          </cell>
          <cell r="S2652" t="str">
            <v>ammar</v>
          </cell>
          <cell r="T2652" t="str">
            <v>houda</v>
          </cell>
          <cell r="U2652" t="str">
            <v>damascus</v>
          </cell>
          <cell r="V2652" t="str">
            <v/>
          </cell>
          <cell r="W2652" t="str">
            <v/>
          </cell>
          <cell r="X2652" t="str">
            <v/>
          </cell>
          <cell r="Y2652" t="str">
            <v/>
          </cell>
          <cell r="Z2652" t="str">
            <v/>
          </cell>
          <cell r="AA2652" t="str">
            <v/>
          </cell>
          <cell r="AB2652" t="str">
            <v/>
          </cell>
          <cell r="AC2652" t="str">
            <v/>
          </cell>
        </row>
        <row r="2653">
          <cell r="A2653">
            <v>526597</v>
          </cell>
          <cell r="B2653" t="str">
            <v>مايا المرادني</v>
          </cell>
          <cell r="C2653" t="str">
            <v>مفيد</v>
          </cell>
          <cell r="D2653" t="str">
            <v>نجاح</v>
          </cell>
          <cell r="E2653" t="str">
            <v>أنثى</v>
          </cell>
          <cell r="F2653" t="str">
            <v>نبك</v>
          </cell>
          <cell r="G2653">
            <v>29804</v>
          </cell>
          <cell r="H2653" t="str">
            <v>العربية السورية</v>
          </cell>
          <cell r="I2653" t="str">
            <v>الثالثة</v>
          </cell>
          <cell r="J2653" t="str">
            <v>علمي</v>
          </cell>
          <cell r="Q2653" t="str">
            <v/>
          </cell>
          <cell r="R2653" t="str">
            <v>Maya AlMardane</v>
          </cell>
          <cell r="S2653" t="str">
            <v>Mofed</v>
          </cell>
          <cell r="T2653" t="str">
            <v>Najah</v>
          </cell>
          <cell r="U2653" t="str">
            <v>Damascus</v>
          </cell>
          <cell r="V2653" t="str">
            <v/>
          </cell>
          <cell r="W2653" t="str">
            <v/>
          </cell>
          <cell r="X2653" t="str">
            <v/>
          </cell>
          <cell r="Y2653" t="str">
            <v/>
          </cell>
          <cell r="Z2653" t="str">
            <v/>
          </cell>
          <cell r="AA2653" t="str">
            <v/>
          </cell>
          <cell r="AB2653" t="str">
            <v/>
          </cell>
          <cell r="AC2653" t="str">
            <v/>
          </cell>
        </row>
        <row r="2654">
          <cell r="A2654">
            <v>526598</v>
          </cell>
          <cell r="B2654" t="str">
            <v>مايا علي</v>
          </cell>
          <cell r="C2654" t="str">
            <v>اكرم</v>
          </cell>
          <cell r="D2654" t="str">
            <v>ليلى</v>
          </cell>
          <cell r="E2654" t="str">
            <v>أنثى</v>
          </cell>
          <cell r="F2654" t="str">
            <v>بجرنه</v>
          </cell>
          <cell r="G2654" t="str">
            <v>11/15/2000</v>
          </cell>
          <cell r="H2654" t="str">
            <v>العربية السورية</v>
          </cell>
          <cell r="I2654" t="str">
            <v>الاولى</v>
          </cell>
          <cell r="J2654" t="str">
            <v>علمي</v>
          </cell>
          <cell r="K2654" t="str">
            <v>2017</v>
          </cell>
          <cell r="L2654" t="str">
            <v>اللاذقية</v>
          </cell>
          <cell r="Q2654" t="str">
            <v/>
          </cell>
          <cell r="R2654" t="str">
            <v>Maya Ali</v>
          </cell>
          <cell r="S2654" t="str">
            <v>Akram</v>
          </cell>
          <cell r="T2654" t="str">
            <v>Lela</v>
          </cell>
          <cell r="U2654" t="str">
            <v>Bagrna</v>
          </cell>
          <cell r="V2654" t="str">
            <v/>
          </cell>
          <cell r="W2654" t="str">
            <v/>
          </cell>
          <cell r="X2654" t="str">
            <v/>
          </cell>
          <cell r="Y2654" t="str">
            <v/>
          </cell>
          <cell r="Z2654" t="str">
            <v/>
          </cell>
          <cell r="AA2654" t="str">
            <v/>
          </cell>
          <cell r="AB2654" t="str">
            <v/>
          </cell>
          <cell r="AC2654" t="str">
            <v/>
          </cell>
        </row>
        <row r="2655">
          <cell r="A2655">
            <v>526599</v>
          </cell>
          <cell r="B2655" t="str">
            <v>محمد بورز</v>
          </cell>
          <cell r="C2655" t="str">
            <v>علي</v>
          </cell>
          <cell r="D2655" t="str">
            <v>نجاح</v>
          </cell>
          <cell r="E2655" t="str">
            <v>ذكر</v>
          </cell>
          <cell r="F2655" t="str">
            <v>طرطوس</v>
          </cell>
          <cell r="G2655">
            <v>34168</v>
          </cell>
          <cell r="H2655" t="str">
            <v>العربية السورية</v>
          </cell>
          <cell r="I2655" t="str">
            <v>الثانية</v>
          </cell>
          <cell r="J2655" t="str">
            <v>أدبي</v>
          </cell>
          <cell r="K2655">
            <v>2012</v>
          </cell>
          <cell r="Q2655" t="str">
            <v/>
          </cell>
          <cell r="R2655" t="str">
            <v>MOHAMMAD BO REZ</v>
          </cell>
          <cell r="S2655" t="str">
            <v>ALI</v>
          </cell>
          <cell r="T2655" t="str">
            <v>NAJAH</v>
          </cell>
          <cell r="U2655" t="str">
            <v>TARTOUS</v>
          </cell>
          <cell r="V2655" t="str">
            <v/>
          </cell>
          <cell r="W2655" t="str">
            <v/>
          </cell>
          <cell r="X2655" t="str">
            <v/>
          </cell>
          <cell r="Y2655" t="str">
            <v/>
          </cell>
          <cell r="Z2655" t="str">
            <v/>
          </cell>
          <cell r="AA2655" t="str">
            <v/>
          </cell>
          <cell r="AB2655" t="str">
            <v/>
          </cell>
          <cell r="AC2655" t="str">
            <v/>
          </cell>
        </row>
        <row r="2656">
          <cell r="A2656">
            <v>526600</v>
          </cell>
          <cell r="B2656" t="str">
            <v>مرام صبيح</v>
          </cell>
          <cell r="C2656" t="str">
            <v>محمد</v>
          </cell>
          <cell r="D2656" t="str">
            <v xml:space="preserve">روضة </v>
          </cell>
          <cell r="E2656" t="str">
            <v>أنثى</v>
          </cell>
          <cell r="F2656" t="str">
            <v>دمشق</v>
          </cell>
          <cell r="G2656">
            <v>36711</v>
          </cell>
          <cell r="H2656" t="str">
            <v>العربية السورية</v>
          </cell>
          <cell r="I2656" t="str">
            <v>الثانية</v>
          </cell>
          <cell r="J2656" t="str">
            <v>علمي</v>
          </cell>
          <cell r="L2656" t="str">
            <v>اللاذقية</v>
          </cell>
        </row>
        <row r="2657">
          <cell r="A2657">
            <v>526601</v>
          </cell>
          <cell r="B2657" t="str">
            <v>مرام فرج الزرعي</v>
          </cell>
          <cell r="C2657" t="str">
            <v>نذير</v>
          </cell>
          <cell r="D2657" t="str">
            <v>ايمان</v>
          </cell>
          <cell r="E2657" t="str">
            <v/>
          </cell>
          <cell r="F2657" t="str">
            <v/>
          </cell>
          <cell r="G2657" t="str">
            <v/>
          </cell>
          <cell r="I2657" t="str">
            <v>الاولى</v>
          </cell>
          <cell r="K2657" t="str">
            <v/>
          </cell>
          <cell r="L2657" t="str">
            <v/>
          </cell>
          <cell r="M2657" t="str">
            <v/>
          </cell>
          <cell r="Q2657" t="str">
            <v/>
          </cell>
          <cell r="R2657" t="str">
            <v/>
          </cell>
          <cell r="S2657" t="str">
            <v/>
          </cell>
          <cell r="T2657" t="str">
            <v/>
          </cell>
          <cell r="U2657" t="str">
            <v/>
          </cell>
          <cell r="V2657" t="str">
            <v/>
          </cell>
          <cell r="W2657" t="str">
            <v/>
          </cell>
          <cell r="X2657" t="str">
            <v/>
          </cell>
          <cell r="Y2657" t="str">
            <v/>
          </cell>
          <cell r="Z2657" t="str">
            <v/>
          </cell>
          <cell r="AA2657" t="str">
            <v/>
          </cell>
          <cell r="AB2657" t="str">
            <v>م</v>
          </cell>
          <cell r="AC2657" t="str">
            <v/>
          </cell>
        </row>
        <row r="2658">
          <cell r="A2658">
            <v>526602</v>
          </cell>
          <cell r="B2658" t="str">
            <v>مرح سلوم</v>
          </cell>
          <cell r="C2658" t="str">
            <v>علي</v>
          </cell>
          <cell r="D2658" t="str">
            <v>يسرا</v>
          </cell>
          <cell r="E2658" t="str">
            <v/>
          </cell>
          <cell r="F2658" t="str">
            <v/>
          </cell>
          <cell r="G2658" t="str">
            <v/>
          </cell>
          <cell r="I2658" t="str">
            <v>الاولى</v>
          </cell>
          <cell r="K2658" t="str">
            <v/>
          </cell>
          <cell r="L2658" t="str">
            <v/>
          </cell>
          <cell r="M2658" t="str">
            <v/>
          </cell>
          <cell r="Q2658" t="str">
            <v/>
          </cell>
          <cell r="R2658" t="str">
            <v/>
          </cell>
          <cell r="S2658" t="str">
            <v/>
          </cell>
          <cell r="T2658" t="str">
            <v/>
          </cell>
          <cell r="U2658" t="str">
            <v/>
          </cell>
          <cell r="V2658" t="str">
            <v/>
          </cell>
          <cell r="W2658" t="str">
            <v/>
          </cell>
          <cell r="X2658" t="str">
            <v/>
          </cell>
          <cell r="Y2658" t="str">
            <v/>
          </cell>
          <cell r="Z2658" t="str">
            <v/>
          </cell>
          <cell r="AA2658" t="str">
            <v/>
          </cell>
          <cell r="AB2658" t="str">
            <v>م</v>
          </cell>
          <cell r="AC2658" t="str">
            <v/>
          </cell>
        </row>
        <row r="2659">
          <cell r="A2659">
            <v>526603</v>
          </cell>
          <cell r="B2659" t="str">
            <v>مرح علي</v>
          </cell>
          <cell r="C2659" t="str">
            <v>نعمان</v>
          </cell>
          <cell r="D2659" t="str">
            <v>نعيمه</v>
          </cell>
          <cell r="E2659" t="str">
            <v>أنثى</v>
          </cell>
          <cell r="F2659" t="str">
            <v>عينو</v>
          </cell>
          <cell r="G2659">
            <v>31048</v>
          </cell>
          <cell r="H2659" t="str">
            <v>العربية السورية</v>
          </cell>
          <cell r="I2659" t="str">
            <v>الثانية</v>
          </cell>
          <cell r="J2659" t="str">
            <v>علمي</v>
          </cell>
          <cell r="K2659">
            <v>2003</v>
          </cell>
          <cell r="Q2659" t="str">
            <v/>
          </cell>
          <cell r="R2659" t="str">
            <v>MARAH ALI</v>
          </cell>
          <cell r="S2659" t="str">
            <v>NOMAN</v>
          </cell>
          <cell r="T2659" t="str">
            <v>NAEMHA</v>
          </cell>
          <cell r="U2659" t="str">
            <v>DAMASCUS</v>
          </cell>
          <cell r="V2659" t="str">
            <v/>
          </cell>
          <cell r="W2659" t="str">
            <v/>
          </cell>
          <cell r="X2659" t="str">
            <v/>
          </cell>
          <cell r="Y2659" t="str">
            <v/>
          </cell>
          <cell r="Z2659" t="str">
            <v/>
          </cell>
          <cell r="AA2659" t="str">
            <v/>
          </cell>
          <cell r="AB2659" t="str">
            <v>م</v>
          </cell>
          <cell r="AC2659" t="str">
            <v/>
          </cell>
        </row>
        <row r="2660">
          <cell r="A2660">
            <v>526604</v>
          </cell>
          <cell r="B2660" t="str">
            <v>مرح محفوض</v>
          </cell>
          <cell r="C2660" t="str">
            <v>عبدو</v>
          </cell>
          <cell r="D2660" t="str">
            <v>عزيزه</v>
          </cell>
          <cell r="E2660" t="str">
            <v>أنثى</v>
          </cell>
          <cell r="F2660" t="str">
            <v>طير جبه</v>
          </cell>
          <cell r="G2660">
            <v>34818</v>
          </cell>
          <cell r="H2660" t="str">
            <v>العربية السورية</v>
          </cell>
          <cell r="I2660" t="str">
            <v>الثالثة</v>
          </cell>
          <cell r="J2660" t="str">
            <v>أدبي</v>
          </cell>
          <cell r="Q2660" t="str">
            <v/>
          </cell>
          <cell r="R2660" t="str">
            <v>MARAH MAHFOUD</v>
          </cell>
          <cell r="S2660" t="str">
            <v>ABDO</v>
          </cell>
          <cell r="T2660" t="str">
            <v>AZIZA</v>
          </cell>
          <cell r="U2660" t="str">
            <v>HAMA</v>
          </cell>
          <cell r="V2660" t="str">
            <v/>
          </cell>
          <cell r="W2660" t="str">
            <v/>
          </cell>
          <cell r="X2660" t="str">
            <v/>
          </cell>
          <cell r="Y2660" t="str">
            <v/>
          </cell>
          <cell r="Z2660" t="str">
            <v/>
          </cell>
          <cell r="AA2660" t="str">
            <v/>
          </cell>
          <cell r="AB2660" t="str">
            <v/>
          </cell>
          <cell r="AC2660" t="str">
            <v/>
          </cell>
        </row>
        <row r="2661">
          <cell r="A2661">
            <v>526605</v>
          </cell>
          <cell r="B2661" t="str">
            <v>مروه حمشو</v>
          </cell>
          <cell r="C2661" t="str">
            <v>مروان</v>
          </cell>
          <cell r="D2661" t="str">
            <v>هيفاء</v>
          </cell>
          <cell r="E2661" t="str">
            <v>أنثى</v>
          </cell>
          <cell r="F2661" t="str">
            <v>دمشق</v>
          </cell>
          <cell r="G2661">
            <v>31938</v>
          </cell>
          <cell r="H2661" t="str">
            <v>العربية السورية</v>
          </cell>
          <cell r="I2661" t="str">
            <v>الثالثة حديث</v>
          </cell>
          <cell r="J2661" t="str">
            <v>علمي</v>
          </cell>
          <cell r="Q2661" t="str">
            <v/>
          </cell>
          <cell r="R2661" t="str">
            <v>MARWA HAMSHO</v>
          </cell>
          <cell r="S2661" t="str">
            <v>MARAWN</v>
          </cell>
          <cell r="T2661" t="str">
            <v>HAYFA</v>
          </cell>
          <cell r="U2661" t="str">
            <v>DAMASCUS</v>
          </cell>
          <cell r="V2661" t="str">
            <v/>
          </cell>
          <cell r="W2661" t="str">
            <v/>
          </cell>
          <cell r="X2661" t="str">
            <v/>
          </cell>
          <cell r="Y2661" t="str">
            <v/>
          </cell>
          <cell r="Z2661" t="str">
            <v/>
          </cell>
          <cell r="AA2661" t="str">
            <v/>
          </cell>
          <cell r="AB2661" t="str">
            <v/>
          </cell>
          <cell r="AC2661" t="str">
            <v/>
          </cell>
        </row>
        <row r="2662">
          <cell r="A2662">
            <v>526606</v>
          </cell>
          <cell r="B2662" t="str">
            <v>مروه زين الدين</v>
          </cell>
          <cell r="C2662" t="str">
            <v>ابراهيم</v>
          </cell>
          <cell r="D2662" t="str">
            <v>فايزه</v>
          </cell>
          <cell r="E2662" t="str">
            <v>أنثى</v>
          </cell>
          <cell r="F2662" t="str">
            <v>معضميه</v>
          </cell>
          <cell r="G2662">
            <v>34349</v>
          </cell>
          <cell r="H2662" t="str">
            <v>العربية السورية</v>
          </cell>
          <cell r="I2662" t="str">
            <v>الثالثة</v>
          </cell>
          <cell r="J2662" t="str">
            <v>علمي</v>
          </cell>
          <cell r="L2662" t="str">
            <v>القنيطرة</v>
          </cell>
          <cell r="M2662" t="str">
            <v>القنيطرة</v>
          </cell>
          <cell r="Q2662" t="str">
            <v/>
          </cell>
          <cell r="R2662" t="str">
            <v>MARWA ZIEN ALDIEN</v>
          </cell>
          <cell r="S2662" t="str">
            <v>IBRAHEM</v>
          </cell>
          <cell r="T2662" t="str">
            <v>FAYZA</v>
          </cell>
          <cell r="U2662" t="str">
            <v>DAMAS SUBURB</v>
          </cell>
          <cell r="V2662" t="str">
            <v/>
          </cell>
          <cell r="W2662" t="str">
            <v/>
          </cell>
          <cell r="X2662" t="str">
            <v/>
          </cell>
          <cell r="Y2662" t="str">
            <v/>
          </cell>
          <cell r="Z2662" t="str">
            <v/>
          </cell>
          <cell r="AA2662" t="str">
            <v/>
          </cell>
          <cell r="AB2662" t="str">
            <v/>
          </cell>
          <cell r="AC2662" t="str">
            <v/>
          </cell>
        </row>
        <row r="2663">
          <cell r="A2663">
            <v>526607</v>
          </cell>
          <cell r="B2663" t="str">
            <v>مريانا دبول</v>
          </cell>
          <cell r="C2663" t="str">
            <v>عماد</v>
          </cell>
          <cell r="D2663" t="str">
            <v>ياسمين</v>
          </cell>
          <cell r="E2663" t="str">
            <v/>
          </cell>
          <cell r="F2663" t="str">
            <v/>
          </cell>
          <cell r="G2663" t="str">
            <v/>
          </cell>
          <cell r="I2663" t="str">
            <v>الاولى</v>
          </cell>
          <cell r="K2663" t="str">
            <v/>
          </cell>
          <cell r="L2663" t="str">
            <v/>
          </cell>
          <cell r="M2663" t="str">
            <v/>
          </cell>
          <cell r="Q2663" t="str">
            <v/>
          </cell>
          <cell r="R2663" t="str">
            <v/>
          </cell>
          <cell r="S2663" t="str">
            <v/>
          </cell>
          <cell r="T2663" t="str">
            <v/>
          </cell>
          <cell r="U2663" t="str">
            <v/>
          </cell>
          <cell r="V2663" t="str">
            <v/>
          </cell>
          <cell r="W2663" t="str">
            <v/>
          </cell>
          <cell r="X2663" t="str">
            <v/>
          </cell>
          <cell r="Y2663" t="str">
            <v/>
          </cell>
          <cell r="Z2663" t="str">
            <v/>
          </cell>
          <cell r="AA2663" t="str">
            <v/>
          </cell>
          <cell r="AB2663" t="str">
            <v>م</v>
          </cell>
          <cell r="AC2663" t="str">
            <v/>
          </cell>
        </row>
        <row r="2664">
          <cell r="A2664">
            <v>526608</v>
          </cell>
          <cell r="B2664" t="str">
            <v>مريانا شاهين</v>
          </cell>
          <cell r="C2664" t="str">
            <v>يوسف</v>
          </cell>
          <cell r="D2664" t="str">
            <v>يسره</v>
          </cell>
          <cell r="E2664" t="str">
            <v>أنثى</v>
          </cell>
          <cell r="F2664" t="str">
            <v>دمشق</v>
          </cell>
          <cell r="G2664">
            <v>35807</v>
          </cell>
          <cell r="H2664" t="str">
            <v>العربية السورية</v>
          </cell>
          <cell r="I2664" t="str">
            <v>الثالثة</v>
          </cell>
          <cell r="J2664" t="str">
            <v>أدبي</v>
          </cell>
          <cell r="K2664" t="str">
            <v/>
          </cell>
          <cell r="Q2664" t="str">
            <v/>
          </cell>
          <cell r="R2664" t="str">
            <v>MREANA SHAHEEN</v>
          </cell>
          <cell r="S2664" t="str">
            <v>YOUSSEF</v>
          </cell>
          <cell r="T2664" t="str">
            <v>YUSRA</v>
          </cell>
          <cell r="U2664" t="str">
            <v>DAMASCUS</v>
          </cell>
          <cell r="V2664" t="str">
            <v/>
          </cell>
          <cell r="W2664" t="str">
            <v/>
          </cell>
          <cell r="X2664" t="str">
            <v/>
          </cell>
          <cell r="Y2664" t="str">
            <v/>
          </cell>
          <cell r="Z2664" t="str">
            <v/>
          </cell>
          <cell r="AA2664" t="str">
            <v/>
          </cell>
          <cell r="AB2664" t="str">
            <v/>
          </cell>
          <cell r="AC2664" t="str">
            <v/>
          </cell>
        </row>
        <row r="2665">
          <cell r="A2665">
            <v>526609</v>
          </cell>
          <cell r="B2665" t="str">
            <v>مريانا مرزا</v>
          </cell>
          <cell r="C2665" t="str">
            <v>كفاح</v>
          </cell>
          <cell r="D2665" t="str">
            <v>سلام</v>
          </cell>
          <cell r="E2665" t="str">
            <v/>
          </cell>
          <cell r="F2665" t="str">
            <v/>
          </cell>
          <cell r="G2665" t="str">
            <v/>
          </cell>
          <cell r="I2665" t="str">
            <v>الاولى</v>
          </cell>
          <cell r="K2665" t="str">
            <v/>
          </cell>
          <cell r="L2665" t="str">
            <v/>
          </cell>
          <cell r="M2665" t="str">
            <v/>
          </cell>
          <cell r="Q2665" t="str">
            <v/>
          </cell>
          <cell r="R2665" t="str">
            <v/>
          </cell>
          <cell r="S2665" t="str">
            <v/>
          </cell>
          <cell r="T2665" t="str">
            <v/>
          </cell>
          <cell r="U2665" t="str">
            <v/>
          </cell>
          <cell r="V2665" t="str">
            <v/>
          </cell>
          <cell r="W2665" t="str">
            <v/>
          </cell>
          <cell r="X2665" t="str">
            <v/>
          </cell>
          <cell r="Y2665" t="str">
            <v/>
          </cell>
          <cell r="Z2665" t="str">
            <v/>
          </cell>
          <cell r="AA2665" t="str">
            <v/>
          </cell>
          <cell r="AB2665" t="str">
            <v>م</v>
          </cell>
          <cell r="AC2665" t="str">
            <v/>
          </cell>
        </row>
        <row r="2666">
          <cell r="A2666">
            <v>526610</v>
          </cell>
          <cell r="B2666" t="str">
            <v>مريم الرشيد</v>
          </cell>
          <cell r="C2666" t="str">
            <v>بسام</v>
          </cell>
          <cell r="D2666" t="str">
            <v>هيام</v>
          </cell>
          <cell r="E2666" t="str">
            <v>أنثى</v>
          </cell>
          <cell r="F2666" t="str">
            <v>الصنمين</v>
          </cell>
          <cell r="G2666" t="str">
            <v>6/15/1997</v>
          </cell>
          <cell r="H2666" t="str">
            <v>العربية السورية</v>
          </cell>
          <cell r="I2666" t="str">
            <v>الاولى</v>
          </cell>
          <cell r="J2666" t="str">
            <v>أدبي</v>
          </cell>
          <cell r="K2666" t="str">
            <v>2015</v>
          </cell>
          <cell r="L2666" t="str">
            <v/>
          </cell>
          <cell r="Q2666" t="str">
            <v/>
          </cell>
          <cell r="R2666" t="str">
            <v>MARIAM ALRASHIED</v>
          </cell>
          <cell r="S2666" t="str">
            <v>BASAM</v>
          </cell>
          <cell r="T2666" t="str">
            <v>HYAM</v>
          </cell>
          <cell r="U2666" t="str">
            <v>DAMASCUS</v>
          </cell>
          <cell r="V2666" t="str">
            <v/>
          </cell>
          <cell r="W2666" t="str">
            <v/>
          </cell>
          <cell r="X2666" t="str">
            <v/>
          </cell>
          <cell r="Y2666" t="str">
            <v/>
          </cell>
          <cell r="Z2666" t="str">
            <v/>
          </cell>
          <cell r="AA2666" t="str">
            <v/>
          </cell>
          <cell r="AB2666" t="str">
            <v/>
          </cell>
          <cell r="AC2666" t="str">
            <v/>
          </cell>
        </row>
        <row r="2667">
          <cell r="A2667">
            <v>526611</v>
          </cell>
          <cell r="B2667" t="str">
            <v>مسره عيد</v>
          </cell>
          <cell r="C2667" t="str">
            <v>احمد</v>
          </cell>
          <cell r="D2667" t="str">
            <v>سلمى</v>
          </cell>
          <cell r="E2667" t="str">
            <v>أنثى</v>
          </cell>
          <cell r="F2667" t="str">
            <v>تبوك</v>
          </cell>
          <cell r="G2667">
            <v>32225</v>
          </cell>
          <cell r="H2667" t="str">
            <v>العربية السورية</v>
          </cell>
          <cell r="I2667" t="str">
            <v>الاولى</v>
          </cell>
          <cell r="J2667" t="str">
            <v>علمي</v>
          </cell>
          <cell r="Q2667" t="str">
            <v/>
          </cell>
          <cell r="R2667" t="str">
            <v>Masra Ead</v>
          </cell>
          <cell r="S2667" t="str">
            <v>Ahmad</v>
          </cell>
          <cell r="T2667" t="str">
            <v>Salma</v>
          </cell>
          <cell r="U2667" t="str">
            <v>Tabok</v>
          </cell>
          <cell r="V2667" t="str">
            <v/>
          </cell>
          <cell r="W2667" t="str">
            <v/>
          </cell>
          <cell r="X2667" t="str">
            <v/>
          </cell>
          <cell r="Y2667" t="str">
            <v/>
          </cell>
          <cell r="Z2667" t="str">
            <v/>
          </cell>
          <cell r="AA2667" t="str">
            <v/>
          </cell>
          <cell r="AB2667" t="str">
            <v/>
          </cell>
          <cell r="AC2667" t="str">
            <v/>
          </cell>
        </row>
        <row r="2668">
          <cell r="A2668">
            <v>526612</v>
          </cell>
          <cell r="B2668" t="str">
            <v>ملك حاج ابراهيم</v>
          </cell>
          <cell r="C2668" t="str">
            <v>معن</v>
          </cell>
          <cell r="D2668" t="str">
            <v>سحر</v>
          </cell>
          <cell r="E2668" t="str">
            <v/>
          </cell>
          <cell r="F2668" t="str">
            <v/>
          </cell>
          <cell r="G2668" t="str">
            <v/>
          </cell>
          <cell r="I2668" t="str">
            <v>الاولى</v>
          </cell>
          <cell r="K2668" t="str">
            <v/>
          </cell>
          <cell r="L2668" t="str">
            <v/>
          </cell>
          <cell r="M2668" t="str">
            <v/>
          </cell>
          <cell r="Q2668" t="str">
            <v/>
          </cell>
          <cell r="R2668" t="str">
            <v/>
          </cell>
          <cell r="S2668" t="str">
            <v/>
          </cell>
          <cell r="T2668" t="str">
            <v/>
          </cell>
          <cell r="U2668" t="str">
            <v/>
          </cell>
          <cell r="V2668" t="str">
            <v/>
          </cell>
          <cell r="W2668" t="str">
            <v/>
          </cell>
          <cell r="X2668" t="str">
            <v/>
          </cell>
          <cell r="Y2668" t="str">
            <v/>
          </cell>
          <cell r="Z2668" t="str">
            <v/>
          </cell>
          <cell r="AA2668" t="str">
            <v/>
          </cell>
          <cell r="AB2668" t="str">
            <v>م</v>
          </cell>
          <cell r="AC2668" t="str">
            <v/>
          </cell>
        </row>
        <row r="2669">
          <cell r="A2669">
            <v>526614</v>
          </cell>
          <cell r="B2669" t="str">
            <v>منار الطويل</v>
          </cell>
          <cell r="C2669" t="str">
            <v>صايل</v>
          </cell>
          <cell r="D2669" t="str">
            <v>عائده</v>
          </cell>
          <cell r="E2669" t="str">
            <v>أنثى</v>
          </cell>
          <cell r="F2669" t="str">
            <v>حضر</v>
          </cell>
          <cell r="G2669">
            <v>33970</v>
          </cell>
          <cell r="H2669" t="str">
            <v>العربية السورية</v>
          </cell>
          <cell r="I2669" t="str">
            <v>الثالثة</v>
          </cell>
          <cell r="J2669" t="str">
            <v>أدبي</v>
          </cell>
          <cell r="L2669" t="str">
            <v>القنيطرة</v>
          </cell>
          <cell r="Q2669" t="str">
            <v/>
          </cell>
          <cell r="R2669" t="str">
            <v>MANAR ALTAWEL</v>
          </cell>
          <cell r="S2669" t="str">
            <v>SAEL</v>
          </cell>
          <cell r="T2669" t="str">
            <v>AEDA</v>
          </cell>
          <cell r="U2669" t="str">
            <v>DAMASCUS</v>
          </cell>
          <cell r="V2669" t="str">
            <v/>
          </cell>
          <cell r="W2669" t="str">
            <v/>
          </cell>
          <cell r="X2669" t="str">
            <v/>
          </cell>
          <cell r="Y2669" t="str">
            <v/>
          </cell>
          <cell r="Z2669" t="str">
            <v/>
          </cell>
          <cell r="AA2669" t="str">
            <v/>
          </cell>
          <cell r="AB2669" t="str">
            <v/>
          </cell>
          <cell r="AC2669" t="str">
            <v/>
          </cell>
        </row>
        <row r="2670">
          <cell r="A2670">
            <v>526615</v>
          </cell>
          <cell r="B2670" t="str">
            <v>منال ابراهيم</v>
          </cell>
          <cell r="C2670" t="str">
            <v>ابراهيم</v>
          </cell>
          <cell r="D2670" t="str">
            <v>اميره</v>
          </cell>
          <cell r="E2670" t="str">
            <v>أنثى</v>
          </cell>
          <cell r="F2670" t="str">
            <v>قطنا</v>
          </cell>
          <cell r="G2670">
            <v>29593</v>
          </cell>
          <cell r="H2670" t="str">
            <v>العربية السورية</v>
          </cell>
          <cell r="I2670" t="str">
            <v>الثالثة</v>
          </cell>
          <cell r="J2670" t="str">
            <v>فنون نسوية</v>
          </cell>
          <cell r="K2670" t="str">
            <v/>
          </cell>
          <cell r="Q2670" t="str">
            <v/>
          </cell>
          <cell r="R2670" t="str">
            <v>MANAL IBRAHIEM</v>
          </cell>
          <cell r="S2670" t="str">
            <v>IBRAHIEM</v>
          </cell>
          <cell r="T2670" t="str">
            <v>AMIERA</v>
          </cell>
          <cell r="U2670" t="str">
            <v>DAMASCUS</v>
          </cell>
          <cell r="V2670" t="str">
            <v/>
          </cell>
          <cell r="W2670" t="str">
            <v/>
          </cell>
          <cell r="X2670" t="str">
            <v/>
          </cell>
          <cell r="Y2670" t="str">
            <v/>
          </cell>
          <cell r="Z2670" t="str">
            <v/>
          </cell>
          <cell r="AA2670" t="str">
            <v/>
          </cell>
          <cell r="AB2670" t="str">
            <v/>
          </cell>
          <cell r="AC2670" t="str">
            <v/>
          </cell>
        </row>
        <row r="2671">
          <cell r="A2671">
            <v>526616</v>
          </cell>
          <cell r="B2671" t="str">
            <v>منال الحجي</v>
          </cell>
          <cell r="C2671" t="str">
            <v>احمد</v>
          </cell>
          <cell r="D2671" t="str">
            <v>فاطمة</v>
          </cell>
          <cell r="E2671" t="str">
            <v>أنثى</v>
          </cell>
          <cell r="F2671" t="str">
            <v>رسم الحرمل الامام</v>
          </cell>
          <cell r="G2671">
            <v>33354</v>
          </cell>
          <cell r="H2671" t="str">
            <v>العربية السورية</v>
          </cell>
          <cell r="I2671" t="str">
            <v>الثالثة</v>
          </cell>
          <cell r="J2671" t="str">
            <v>أدبي</v>
          </cell>
          <cell r="Q2671" t="str">
            <v/>
          </cell>
          <cell r="R2671" t="str">
            <v>Manal Al Hage</v>
          </cell>
          <cell r="S2671" t="str">
            <v>Ahmad</v>
          </cell>
          <cell r="T2671" t="str">
            <v>Fatema</v>
          </cell>
          <cell r="U2671" t="str">
            <v>Aleppo</v>
          </cell>
          <cell r="V2671" t="str">
            <v/>
          </cell>
          <cell r="W2671" t="str">
            <v/>
          </cell>
          <cell r="X2671" t="str">
            <v/>
          </cell>
          <cell r="Y2671" t="str">
            <v/>
          </cell>
          <cell r="Z2671" t="str">
            <v/>
          </cell>
          <cell r="AA2671" t="str">
            <v/>
          </cell>
          <cell r="AB2671" t="str">
            <v/>
          </cell>
          <cell r="AC2671" t="str">
            <v/>
          </cell>
        </row>
        <row r="2672">
          <cell r="A2672">
            <v>526617</v>
          </cell>
          <cell r="B2672" t="str">
            <v>منى البليلي</v>
          </cell>
          <cell r="C2672" t="str">
            <v>محمد</v>
          </cell>
          <cell r="D2672" t="str">
            <v>عائشه</v>
          </cell>
          <cell r="E2672" t="str">
            <v>أنثى</v>
          </cell>
          <cell r="F2672" t="str">
            <v>الطيحه</v>
          </cell>
          <cell r="G2672">
            <v>30122</v>
          </cell>
          <cell r="H2672" t="str">
            <v>العربية السورية</v>
          </cell>
          <cell r="I2672" t="str">
            <v>الثانية</v>
          </cell>
          <cell r="J2672" t="str">
            <v>فنون نسوية</v>
          </cell>
          <cell r="Q2672" t="str">
            <v/>
          </cell>
          <cell r="R2672" t="str">
            <v>mona albalili</v>
          </cell>
          <cell r="S2672" t="str">
            <v>mohammad</v>
          </cell>
          <cell r="T2672" t="str">
            <v>aaesha</v>
          </cell>
          <cell r="U2672" t="str">
            <v>alteha</v>
          </cell>
          <cell r="V2672" t="str">
            <v/>
          </cell>
          <cell r="W2672" t="str">
            <v/>
          </cell>
          <cell r="X2672" t="str">
            <v/>
          </cell>
          <cell r="Y2672" t="str">
            <v/>
          </cell>
          <cell r="Z2672" t="str">
            <v/>
          </cell>
          <cell r="AA2672" t="str">
            <v/>
          </cell>
          <cell r="AB2672" t="str">
            <v/>
          </cell>
          <cell r="AC2672" t="str">
            <v/>
          </cell>
        </row>
        <row r="2673">
          <cell r="A2673">
            <v>526618</v>
          </cell>
          <cell r="B2673" t="str">
            <v>منى الطوقي</v>
          </cell>
          <cell r="C2673" t="str">
            <v>محمد</v>
          </cell>
          <cell r="D2673" t="str">
            <v>فتحيه</v>
          </cell>
          <cell r="E2673" t="str">
            <v/>
          </cell>
          <cell r="F2673" t="str">
            <v/>
          </cell>
          <cell r="G2673" t="str">
            <v/>
          </cell>
          <cell r="I2673" t="str">
            <v>الاولى</v>
          </cell>
          <cell r="K2673" t="str">
            <v/>
          </cell>
          <cell r="L2673" t="str">
            <v/>
          </cell>
          <cell r="M2673" t="str">
            <v/>
          </cell>
          <cell r="Q2673" t="str">
            <v/>
          </cell>
          <cell r="R2673" t="str">
            <v/>
          </cell>
          <cell r="S2673" t="str">
            <v/>
          </cell>
          <cell r="T2673" t="str">
            <v/>
          </cell>
          <cell r="U2673" t="str">
            <v/>
          </cell>
          <cell r="V2673" t="str">
            <v/>
          </cell>
          <cell r="W2673" t="str">
            <v/>
          </cell>
          <cell r="X2673" t="str">
            <v/>
          </cell>
          <cell r="Y2673" t="str">
            <v/>
          </cell>
          <cell r="Z2673" t="str">
            <v/>
          </cell>
          <cell r="AA2673" t="str">
            <v/>
          </cell>
          <cell r="AB2673" t="str">
            <v>م</v>
          </cell>
          <cell r="AC2673" t="str">
            <v/>
          </cell>
        </row>
        <row r="2674">
          <cell r="A2674">
            <v>526619</v>
          </cell>
          <cell r="B2674" t="str">
            <v>منيرة هنيدي</v>
          </cell>
          <cell r="C2674" t="str">
            <v>خالد</v>
          </cell>
          <cell r="D2674" t="str">
            <v>وفاء</v>
          </cell>
          <cell r="E2674" t="str">
            <v>أنثى</v>
          </cell>
          <cell r="F2674" t="str">
            <v>فنزويلا</v>
          </cell>
          <cell r="G2674">
            <v>36851</v>
          </cell>
          <cell r="H2674" t="str">
            <v>العربية السورية</v>
          </cell>
          <cell r="I2674" t="str">
            <v>الثانية</v>
          </cell>
          <cell r="J2674" t="str">
            <v>علمي</v>
          </cell>
          <cell r="L2674" t="str">
            <v>السويداء</v>
          </cell>
          <cell r="Q2674" t="str">
            <v/>
          </cell>
          <cell r="R2674" t="str">
            <v>mounira hinaidi</v>
          </cell>
          <cell r="S2674" t="str">
            <v>jaled</v>
          </cell>
          <cell r="T2674" t="str">
            <v>wafaa</v>
          </cell>
          <cell r="U2674" t="str">
            <v>venezuela</v>
          </cell>
          <cell r="V2674" t="str">
            <v/>
          </cell>
          <cell r="W2674" t="str">
            <v/>
          </cell>
          <cell r="X2674" t="str">
            <v/>
          </cell>
          <cell r="Y2674" t="str">
            <v/>
          </cell>
          <cell r="Z2674" t="str">
            <v/>
          </cell>
          <cell r="AA2674" t="str">
            <v/>
          </cell>
          <cell r="AB2674" t="str">
            <v/>
          </cell>
          <cell r="AC2674" t="str">
            <v/>
          </cell>
        </row>
        <row r="2675">
          <cell r="A2675">
            <v>526620</v>
          </cell>
          <cell r="B2675" t="str">
            <v>مها اسماعيل</v>
          </cell>
          <cell r="C2675" t="str">
            <v>عبدالحميد</v>
          </cell>
          <cell r="D2675" t="str">
            <v>ظريفه</v>
          </cell>
          <cell r="E2675" t="str">
            <v>أنثى</v>
          </cell>
          <cell r="F2675" t="str">
            <v>زبداني</v>
          </cell>
          <cell r="G2675">
            <v>32721</v>
          </cell>
          <cell r="H2675" t="str">
            <v>العربية السورية</v>
          </cell>
          <cell r="I2675" t="str">
            <v>الثانية</v>
          </cell>
          <cell r="J2675" t="str">
            <v>علمي</v>
          </cell>
          <cell r="K2675" t="str">
            <v/>
          </cell>
          <cell r="Q2675" t="str">
            <v/>
          </cell>
          <cell r="R2675" t="str">
            <v>maha ismaeel</v>
          </cell>
          <cell r="S2675" t="str">
            <v>abd alhamed</v>
          </cell>
          <cell r="T2675" t="str">
            <v>tharefa</v>
          </cell>
          <cell r="U2675" t="str">
            <v>damascous</v>
          </cell>
          <cell r="V2675" t="str">
            <v/>
          </cell>
          <cell r="W2675" t="str">
            <v/>
          </cell>
          <cell r="X2675" t="str">
            <v/>
          </cell>
          <cell r="Y2675" t="str">
            <v/>
          </cell>
          <cell r="Z2675" t="str">
            <v/>
          </cell>
          <cell r="AA2675" t="str">
            <v/>
          </cell>
          <cell r="AB2675" t="str">
            <v/>
          </cell>
          <cell r="AC2675" t="str">
            <v/>
          </cell>
        </row>
        <row r="2676">
          <cell r="A2676">
            <v>526621</v>
          </cell>
          <cell r="B2676" t="str">
            <v>مها صالح</v>
          </cell>
          <cell r="C2676" t="str">
            <v>خضر</v>
          </cell>
          <cell r="D2676" t="str">
            <v>وجيهه</v>
          </cell>
          <cell r="E2676" t="str">
            <v>أنثى</v>
          </cell>
          <cell r="F2676" t="str">
            <v>حمص</v>
          </cell>
          <cell r="G2676">
            <v>29678</v>
          </cell>
          <cell r="H2676" t="str">
            <v>العربية السورية</v>
          </cell>
          <cell r="I2676" t="str">
            <v>الثانية</v>
          </cell>
          <cell r="J2676" t="str">
            <v>فنون نسوية</v>
          </cell>
          <cell r="K2676" t="str">
            <v/>
          </cell>
          <cell r="Q2676" t="str">
            <v/>
          </cell>
          <cell r="R2676" t="str">
            <v>MAHA SALEH</v>
          </cell>
          <cell r="S2676" t="str">
            <v>KHEDER</v>
          </cell>
          <cell r="T2676" t="str">
            <v>WAGEHA</v>
          </cell>
          <cell r="U2676" t="str">
            <v>HOMS</v>
          </cell>
          <cell r="V2676" t="str">
            <v/>
          </cell>
          <cell r="W2676" t="str">
            <v/>
          </cell>
          <cell r="X2676" t="str">
            <v/>
          </cell>
          <cell r="Y2676" t="str">
            <v/>
          </cell>
          <cell r="Z2676" t="str">
            <v/>
          </cell>
          <cell r="AA2676" t="str">
            <v/>
          </cell>
          <cell r="AB2676" t="str">
            <v/>
          </cell>
          <cell r="AC2676" t="str">
            <v/>
          </cell>
        </row>
        <row r="2677">
          <cell r="A2677">
            <v>526622</v>
          </cell>
          <cell r="B2677" t="str">
            <v>مها هنيدي</v>
          </cell>
          <cell r="C2677" t="str">
            <v>نسيب</v>
          </cell>
          <cell r="D2677" t="str">
            <v>هناء</v>
          </cell>
          <cell r="E2677" t="str">
            <v/>
          </cell>
          <cell r="F2677" t="str">
            <v/>
          </cell>
          <cell r="G2677" t="str">
            <v/>
          </cell>
          <cell r="I2677" t="str">
            <v>الاولى</v>
          </cell>
          <cell r="K2677" t="str">
            <v/>
          </cell>
          <cell r="L2677" t="str">
            <v/>
          </cell>
          <cell r="M2677" t="str">
            <v/>
          </cell>
          <cell r="Q2677" t="str">
            <v/>
          </cell>
          <cell r="R2677" t="str">
            <v/>
          </cell>
          <cell r="S2677" t="str">
            <v/>
          </cell>
          <cell r="T2677" t="str">
            <v/>
          </cell>
          <cell r="U2677" t="str">
            <v/>
          </cell>
          <cell r="V2677" t="str">
            <v/>
          </cell>
          <cell r="W2677" t="str">
            <v/>
          </cell>
          <cell r="X2677" t="str">
            <v/>
          </cell>
          <cell r="Y2677" t="str">
            <v/>
          </cell>
          <cell r="Z2677" t="str">
            <v/>
          </cell>
          <cell r="AA2677" t="str">
            <v/>
          </cell>
          <cell r="AB2677" t="str">
            <v>م</v>
          </cell>
          <cell r="AC2677" t="str">
            <v/>
          </cell>
        </row>
        <row r="2678">
          <cell r="A2678">
            <v>526623</v>
          </cell>
          <cell r="B2678" t="str">
            <v>مي الطباع</v>
          </cell>
          <cell r="C2678" t="str">
            <v>محمد امجد</v>
          </cell>
          <cell r="D2678" t="str">
            <v>هنادي</v>
          </cell>
          <cell r="E2678" t="str">
            <v>أنثى</v>
          </cell>
          <cell r="F2678" t="str">
            <v>دمشق</v>
          </cell>
          <cell r="H2678" t="str">
            <v>العربية السورية</v>
          </cell>
          <cell r="I2678" t="str">
            <v>الثانية</v>
          </cell>
          <cell r="J2678" t="str">
            <v>علمي</v>
          </cell>
          <cell r="K2678" t="str">
            <v/>
          </cell>
          <cell r="Q2678" t="str">
            <v/>
          </cell>
          <cell r="R2678" t="str">
            <v>MAY AL TABBAA</v>
          </cell>
          <cell r="S2678" t="str">
            <v>MHD AMJAD</v>
          </cell>
          <cell r="T2678" t="str">
            <v>HANADI</v>
          </cell>
          <cell r="U2678" t="str">
            <v>DAMASCUS</v>
          </cell>
          <cell r="V2678" t="str">
            <v/>
          </cell>
          <cell r="W2678" t="str">
            <v/>
          </cell>
          <cell r="X2678" t="str">
            <v/>
          </cell>
          <cell r="Y2678" t="str">
            <v/>
          </cell>
          <cell r="Z2678" t="str">
            <v/>
          </cell>
          <cell r="AA2678" t="str">
            <v/>
          </cell>
          <cell r="AB2678" t="str">
            <v/>
          </cell>
          <cell r="AC2678" t="str">
            <v/>
          </cell>
        </row>
        <row r="2679">
          <cell r="A2679">
            <v>526624</v>
          </cell>
          <cell r="B2679" t="str">
            <v>مي ديوب</v>
          </cell>
          <cell r="C2679" t="str">
            <v>علي</v>
          </cell>
          <cell r="D2679" t="str">
            <v>جهينه</v>
          </cell>
          <cell r="E2679" t="str">
            <v/>
          </cell>
          <cell r="F2679" t="str">
            <v/>
          </cell>
          <cell r="G2679" t="str">
            <v/>
          </cell>
          <cell r="I2679" t="str">
            <v>الاولى</v>
          </cell>
          <cell r="K2679" t="str">
            <v/>
          </cell>
          <cell r="L2679" t="str">
            <v/>
          </cell>
          <cell r="M2679" t="str">
            <v/>
          </cell>
          <cell r="Q2679" t="str">
            <v/>
          </cell>
          <cell r="R2679" t="str">
            <v/>
          </cell>
          <cell r="S2679" t="str">
            <v/>
          </cell>
          <cell r="T2679" t="str">
            <v/>
          </cell>
          <cell r="U2679" t="str">
            <v/>
          </cell>
          <cell r="V2679" t="str">
            <v/>
          </cell>
          <cell r="W2679" t="str">
            <v/>
          </cell>
          <cell r="X2679" t="str">
            <v/>
          </cell>
          <cell r="Y2679" t="str">
            <v/>
          </cell>
          <cell r="Z2679" t="str">
            <v/>
          </cell>
          <cell r="AA2679" t="str">
            <v/>
          </cell>
          <cell r="AB2679" t="str">
            <v>م</v>
          </cell>
          <cell r="AC2679" t="str">
            <v/>
          </cell>
        </row>
        <row r="2680">
          <cell r="A2680">
            <v>526625</v>
          </cell>
          <cell r="B2680" t="str">
            <v>مي صهيوني</v>
          </cell>
          <cell r="C2680" t="str">
            <v>محسن</v>
          </cell>
          <cell r="D2680" t="str">
            <v>هدى</v>
          </cell>
          <cell r="E2680" t="str">
            <v>أنثى</v>
          </cell>
          <cell r="F2680" t="str">
            <v>حمص</v>
          </cell>
          <cell r="G2680">
            <v>32535</v>
          </cell>
          <cell r="H2680" t="str">
            <v>العربية السورية</v>
          </cell>
          <cell r="I2680" t="str">
            <v>الثالثة حديث</v>
          </cell>
          <cell r="J2680" t="str">
            <v>علمي</v>
          </cell>
          <cell r="K2680" t="str">
            <v/>
          </cell>
          <cell r="Q2680" t="str">
            <v/>
          </cell>
          <cell r="R2680" t="str">
            <v>MAY SUHEONE</v>
          </cell>
          <cell r="S2680" t="str">
            <v>MOHSEN</v>
          </cell>
          <cell r="T2680" t="str">
            <v>HUDA</v>
          </cell>
          <cell r="U2680" t="str">
            <v>HOMS</v>
          </cell>
          <cell r="V2680" t="str">
            <v/>
          </cell>
          <cell r="W2680" t="str">
            <v/>
          </cell>
          <cell r="X2680" t="str">
            <v/>
          </cell>
          <cell r="Y2680" t="str">
            <v/>
          </cell>
          <cell r="Z2680" t="str">
            <v/>
          </cell>
          <cell r="AA2680" t="str">
            <v/>
          </cell>
          <cell r="AB2680" t="str">
            <v/>
          </cell>
          <cell r="AC2680" t="str">
            <v/>
          </cell>
        </row>
        <row r="2681">
          <cell r="A2681">
            <v>526626</v>
          </cell>
          <cell r="B2681" t="str">
            <v>مي غزاله</v>
          </cell>
          <cell r="C2681" t="str">
            <v>فارس</v>
          </cell>
          <cell r="D2681" t="str">
            <v>هناء</v>
          </cell>
          <cell r="E2681" t="str">
            <v>أنثى</v>
          </cell>
          <cell r="F2681" t="str">
            <v>الرياض</v>
          </cell>
          <cell r="G2681">
            <v>35538</v>
          </cell>
          <cell r="H2681" t="str">
            <v>العربية السورية</v>
          </cell>
          <cell r="I2681" t="str">
            <v>الثالثة</v>
          </cell>
          <cell r="J2681" t="str">
            <v>أدبي</v>
          </cell>
          <cell r="K2681">
            <v>2013</v>
          </cell>
          <cell r="Q2681" t="str">
            <v/>
          </cell>
          <cell r="R2681" t="str">
            <v>MAI GHAZALA</v>
          </cell>
          <cell r="S2681" t="str">
            <v>FARES</v>
          </cell>
          <cell r="T2681" t="str">
            <v>HANAA</v>
          </cell>
          <cell r="U2681" t="str">
            <v>ALRIAD</v>
          </cell>
          <cell r="V2681" t="str">
            <v/>
          </cell>
          <cell r="W2681" t="str">
            <v/>
          </cell>
          <cell r="X2681" t="str">
            <v/>
          </cell>
          <cell r="Y2681" t="str">
            <v/>
          </cell>
          <cell r="Z2681" t="str">
            <v/>
          </cell>
          <cell r="AA2681" t="str">
            <v/>
          </cell>
          <cell r="AB2681" t="str">
            <v/>
          </cell>
          <cell r="AC2681" t="str">
            <v/>
          </cell>
        </row>
        <row r="2682">
          <cell r="A2682">
            <v>526627</v>
          </cell>
          <cell r="B2682" t="str">
            <v>مي قداحة</v>
          </cell>
          <cell r="C2682" t="str">
            <v>احمد</v>
          </cell>
          <cell r="D2682" t="str">
            <v>زلفا</v>
          </cell>
          <cell r="E2682" t="str">
            <v>أنثى</v>
          </cell>
          <cell r="F2682" t="str">
            <v>قرفيص</v>
          </cell>
          <cell r="G2682">
            <v>28004</v>
          </cell>
          <cell r="H2682" t="str">
            <v>العربية السورية</v>
          </cell>
          <cell r="I2682" t="str">
            <v>الاولى</v>
          </cell>
          <cell r="J2682" t="str">
            <v>أدبي</v>
          </cell>
          <cell r="L2682" t="str">
            <v>اللاذقية</v>
          </cell>
          <cell r="Q2682" t="str">
            <v/>
          </cell>
          <cell r="R2682" t="str">
            <v>MAY KADAHA</v>
          </cell>
          <cell r="S2682" t="str">
            <v>AHMAD</v>
          </cell>
          <cell r="T2682" t="str">
            <v>ZOULFA</v>
          </cell>
          <cell r="U2682" t="str">
            <v>DAMASCUS</v>
          </cell>
          <cell r="V2682" t="str">
            <v/>
          </cell>
          <cell r="W2682" t="str">
            <v/>
          </cell>
          <cell r="X2682" t="str">
            <v/>
          </cell>
          <cell r="Y2682" t="str">
            <v/>
          </cell>
          <cell r="Z2682" t="str">
            <v/>
          </cell>
          <cell r="AA2682" t="str">
            <v/>
          </cell>
          <cell r="AB2682" t="str">
            <v/>
          </cell>
          <cell r="AC2682" t="str">
            <v/>
          </cell>
        </row>
        <row r="2683">
          <cell r="A2683">
            <v>526629</v>
          </cell>
          <cell r="B2683" t="str">
            <v>ميس الفياض</v>
          </cell>
          <cell r="C2683" t="str">
            <v>حافظ</v>
          </cell>
          <cell r="D2683" t="str">
            <v>جميله</v>
          </cell>
          <cell r="E2683" t="str">
            <v>أنثى</v>
          </cell>
          <cell r="F2683" t="str">
            <v>طير جبه</v>
          </cell>
          <cell r="G2683">
            <v>35881</v>
          </cell>
          <cell r="H2683" t="str">
            <v>العربية السورية</v>
          </cell>
          <cell r="I2683" t="str">
            <v>الثالثة</v>
          </cell>
          <cell r="J2683" t="str">
            <v>علمي</v>
          </cell>
          <cell r="K2683" t="str">
            <v/>
          </cell>
          <cell r="Q2683" t="str">
            <v/>
          </cell>
          <cell r="R2683" t="str">
            <v>MAIS ALFAIAD</v>
          </cell>
          <cell r="S2683" t="str">
            <v>HAFEZ</v>
          </cell>
          <cell r="T2683" t="str">
            <v>JAMILA</v>
          </cell>
          <cell r="U2683" t="str">
            <v>HAMA</v>
          </cell>
          <cell r="V2683" t="str">
            <v/>
          </cell>
          <cell r="W2683" t="str">
            <v/>
          </cell>
          <cell r="X2683" t="str">
            <v/>
          </cell>
          <cell r="Y2683" t="str">
            <v/>
          </cell>
          <cell r="Z2683" t="str">
            <v/>
          </cell>
          <cell r="AA2683" t="str">
            <v/>
          </cell>
          <cell r="AB2683" t="str">
            <v/>
          </cell>
          <cell r="AC2683" t="str">
            <v/>
          </cell>
        </row>
        <row r="2684">
          <cell r="A2684">
            <v>526630</v>
          </cell>
          <cell r="B2684" t="str">
            <v>ميس حميدان</v>
          </cell>
          <cell r="C2684" t="str">
            <v>محي الدين</v>
          </cell>
          <cell r="D2684" t="str">
            <v>سهام</v>
          </cell>
          <cell r="E2684" t="str">
            <v/>
          </cell>
          <cell r="F2684" t="str">
            <v/>
          </cell>
          <cell r="G2684" t="str">
            <v/>
          </cell>
          <cell r="I2684" t="str">
            <v>الاولى</v>
          </cell>
          <cell r="K2684" t="str">
            <v/>
          </cell>
          <cell r="L2684" t="str">
            <v/>
          </cell>
          <cell r="M2684" t="str">
            <v/>
          </cell>
          <cell r="Q2684" t="str">
            <v/>
          </cell>
          <cell r="R2684" t="str">
            <v/>
          </cell>
          <cell r="S2684" t="str">
            <v/>
          </cell>
          <cell r="T2684" t="str">
            <v/>
          </cell>
          <cell r="U2684" t="str">
            <v/>
          </cell>
          <cell r="V2684" t="str">
            <v/>
          </cell>
          <cell r="W2684" t="str">
            <v/>
          </cell>
          <cell r="X2684" t="str">
            <v/>
          </cell>
          <cell r="Y2684" t="str">
            <v/>
          </cell>
          <cell r="Z2684" t="str">
            <v/>
          </cell>
          <cell r="AA2684" t="str">
            <v/>
          </cell>
          <cell r="AB2684" t="str">
            <v>م</v>
          </cell>
          <cell r="AC2684" t="str">
            <v/>
          </cell>
        </row>
        <row r="2685">
          <cell r="A2685">
            <v>526631</v>
          </cell>
          <cell r="B2685" t="str">
            <v>ميس منصور</v>
          </cell>
          <cell r="C2685" t="str">
            <v>محمد</v>
          </cell>
          <cell r="D2685" t="str">
            <v>نبيله</v>
          </cell>
          <cell r="E2685" t="str">
            <v>أنثى</v>
          </cell>
          <cell r="F2685" t="str">
            <v>نيصاف</v>
          </cell>
          <cell r="G2685">
            <v>32751</v>
          </cell>
          <cell r="H2685" t="str">
            <v>العربية السورية</v>
          </cell>
          <cell r="I2685" t="str">
            <v>الثالثة</v>
          </cell>
          <cell r="J2685" t="str">
            <v>أدبي</v>
          </cell>
          <cell r="Q2685" t="str">
            <v/>
          </cell>
          <cell r="R2685" t="str">
            <v>Mays Mansor</v>
          </cell>
          <cell r="S2685" t="str">
            <v>Mohmad</v>
          </cell>
          <cell r="T2685" t="str">
            <v>Nabela</v>
          </cell>
          <cell r="U2685" t="str">
            <v>Hama</v>
          </cell>
          <cell r="V2685" t="str">
            <v/>
          </cell>
          <cell r="W2685" t="str">
            <v/>
          </cell>
          <cell r="X2685" t="str">
            <v/>
          </cell>
          <cell r="Y2685" t="str">
            <v/>
          </cell>
          <cell r="Z2685" t="str">
            <v/>
          </cell>
          <cell r="AA2685" t="str">
            <v/>
          </cell>
          <cell r="AB2685" t="str">
            <v/>
          </cell>
          <cell r="AC2685" t="str">
            <v/>
          </cell>
        </row>
        <row r="2686">
          <cell r="A2686">
            <v>526632</v>
          </cell>
          <cell r="B2686" t="str">
            <v>ميساء عبدالرزاق</v>
          </cell>
          <cell r="C2686" t="str">
            <v>احمد</v>
          </cell>
          <cell r="D2686" t="str">
            <v>زائدة</v>
          </cell>
          <cell r="E2686" t="str">
            <v>أنثى</v>
          </cell>
          <cell r="F2686" t="str">
            <v>دمشق</v>
          </cell>
          <cell r="G2686">
            <v>30682</v>
          </cell>
          <cell r="H2686" t="str">
            <v>العربية السورية</v>
          </cell>
          <cell r="I2686" t="str">
            <v>الثانية</v>
          </cell>
          <cell r="J2686" t="str">
            <v>أدبي</v>
          </cell>
          <cell r="L2686" t="str">
            <v>القنيطرة</v>
          </cell>
          <cell r="M2686" t="str">
            <v>القنيطرة</v>
          </cell>
          <cell r="Q2686" t="str">
            <v/>
          </cell>
          <cell r="R2686" t="str">
            <v>MAISAA ABDALRAZZAK</v>
          </cell>
          <cell r="S2686" t="str">
            <v>AHMAD</v>
          </cell>
          <cell r="T2686" t="str">
            <v>ZAEDA</v>
          </cell>
          <cell r="U2686" t="str">
            <v>DAMASCUS</v>
          </cell>
          <cell r="V2686" t="str">
            <v/>
          </cell>
          <cell r="W2686" t="str">
            <v/>
          </cell>
          <cell r="X2686" t="str">
            <v/>
          </cell>
          <cell r="Y2686" t="str">
            <v/>
          </cell>
          <cell r="Z2686" t="str">
            <v/>
          </cell>
          <cell r="AA2686" t="str">
            <v/>
          </cell>
          <cell r="AB2686" t="str">
            <v/>
          </cell>
          <cell r="AC2686" t="str">
            <v/>
          </cell>
        </row>
        <row r="2687">
          <cell r="A2687">
            <v>526633</v>
          </cell>
          <cell r="B2687" t="str">
            <v>ميساء عثمان</v>
          </cell>
          <cell r="C2687" t="str">
            <v>حسن</v>
          </cell>
          <cell r="D2687" t="str">
            <v>مسيلا</v>
          </cell>
          <cell r="E2687" t="str">
            <v>أنثى</v>
          </cell>
          <cell r="F2687" t="str">
            <v>بسمالخ</v>
          </cell>
          <cell r="G2687">
            <v>28605</v>
          </cell>
          <cell r="H2687" t="str">
            <v>العربية السورية</v>
          </cell>
          <cell r="I2687" t="str">
            <v>الثالثة</v>
          </cell>
          <cell r="J2687" t="str">
            <v>أدبي</v>
          </cell>
          <cell r="L2687" t="str">
            <v>اللاذقية</v>
          </cell>
          <cell r="Q2687" t="str">
            <v/>
          </cell>
          <cell r="R2687" t="str">
            <v>Maysaa Ethman</v>
          </cell>
          <cell r="S2687" t="str">
            <v>Hasan</v>
          </cell>
          <cell r="T2687" t="str">
            <v>Maysla</v>
          </cell>
          <cell r="U2687" t="str">
            <v>Basmalkh</v>
          </cell>
          <cell r="V2687" t="str">
            <v/>
          </cell>
          <cell r="W2687" t="str">
            <v/>
          </cell>
          <cell r="X2687" t="str">
            <v/>
          </cell>
          <cell r="Y2687" t="str">
            <v/>
          </cell>
          <cell r="Z2687" t="str">
            <v/>
          </cell>
          <cell r="AA2687" t="str">
            <v/>
          </cell>
          <cell r="AB2687" t="str">
            <v/>
          </cell>
          <cell r="AC2687" t="str">
            <v/>
          </cell>
        </row>
        <row r="2688">
          <cell r="A2688">
            <v>526634</v>
          </cell>
          <cell r="B2688" t="str">
            <v>ميسون ابوذياب</v>
          </cell>
          <cell r="C2688" t="str">
            <v>عارف</v>
          </cell>
          <cell r="D2688" t="str">
            <v>امية</v>
          </cell>
          <cell r="E2688" t="str">
            <v>أنثى</v>
          </cell>
          <cell r="F2688" t="str">
            <v>السويداء</v>
          </cell>
          <cell r="G2688">
            <v>28695</v>
          </cell>
          <cell r="H2688" t="str">
            <v>العربية السورية</v>
          </cell>
          <cell r="I2688" t="str">
            <v>الثالثة</v>
          </cell>
          <cell r="J2688" t="str">
            <v>فنون نسوية</v>
          </cell>
          <cell r="L2688" t="str">
            <v>السويداء</v>
          </cell>
          <cell r="Q2688" t="str">
            <v/>
          </cell>
          <cell r="R2688" t="str">
            <v>maisoon abo deab</v>
          </cell>
          <cell r="S2688" t="str">
            <v>aref</v>
          </cell>
          <cell r="T2688" t="str">
            <v>omea</v>
          </cell>
          <cell r="U2688" t="str">
            <v>swaida</v>
          </cell>
          <cell r="V2688" t="str">
            <v/>
          </cell>
          <cell r="W2688" t="str">
            <v/>
          </cell>
          <cell r="X2688" t="str">
            <v/>
          </cell>
          <cell r="Y2688" t="str">
            <v/>
          </cell>
          <cell r="Z2688" t="str">
            <v/>
          </cell>
          <cell r="AA2688" t="str">
            <v/>
          </cell>
          <cell r="AB2688" t="str">
            <v/>
          </cell>
          <cell r="AC2688" t="str">
            <v/>
          </cell>
        </row>
        <row r="2689">
          <cell r="A2689">
            <v>526635</v>
          </cell>
          <cell r="B2689" t="str">
            <v>ميسون النمير</v>
          </cell>
          <cell r="C2689" t="str">
            <v>اجود</v>
          </cell>
          <cell r="D2689" t="str">
            <v>رسمية</v>
          </cell>
          <cell r="E2689" t="str">
            <v>أنثى</v>
          </cell>
          <cell r="F2689" t="str">
            <v>دمشق</v>
          </cell>
          <cell r="G2689">
            <v>29553</v>
          </cell>
          <cell r="H2689" t="str">
            <v>العربية السورية</v>
          </cell>
          <cell r="I2689" t="str">
            <v>الثالثة</v>
          </cell>
          <cell r="J2689" t="str">
            <v>علمي</v>
          </cell>
          <cell r="K2689" t="str">
            <v/>
          </cell>
          <cell r="Q2689" t="str">
            <v/>
          </cell>
          <cell r="R2689" t="str">
            <v>MAISOUN AL NOMAIR</v>
          </cell>
          <cell r="S2689" t="str">
            <v>AJWAD</v>
          </cell>
          <cell r="T2689" t="str">
            <v>RASMIA</v>
          </cell>
          <cell r="U2689" t="str">
            <v>DAMASCUS</v>
          </cell>
          <cell r="V2689" t="str">
            <v/>
          </cell>
          <cell r="W2689" t="str">
            <v/>
          </cell>
          <cell r="X2689" t="str">
            <v/>
          </cell>
          <cell r="Y2689" t="str">
            <v/>
          </cell>
          <cell r="Z2689" t="str">
            <v/>
          </cell>
          <cell r="AA2689" t="str">
            <v/>
          </cell>
          <cell r="AB2689" t="str">
            <v/>
          </cell>
          <cell r="AC2689" t="str">
            <v/>
          </cell>
        </row>
        <row r="2690">
          <cell r="A2690">
            <v>526636</v>
          </cell>
          <cell r="B2690" t="str">
            <v>ناهد ابراهيم</v>
          </cell>
          <cell r="C2690" t="str">
            <v>داوود</v>
          </cell>
          <cell r="D2690" t="str">
            <v>منى</v>
          </cell>
          <cell r="E2690" t="str">
            <v>أنثى</v>
          </cell>
          <cell r="F2690" t="str">
            <v>دمشق</v>
          </cell>
          <cell r="G2690">
            <v>32575</v>
          </cell>
          <cell r="H2690" t="str">
            <v>العربية السورية</v>
          </cell>
          <cell r="I2690" t="str">
            <v>الثانية</v>
          </cell>
          <cell r="J2690" t="str">
            <v>أدبي</v>
          </cell>
          <cell r="K2690" t="str">
            <v/>
          </cell>
          <cell r="Q2690" t="str">
            <v/>
          </cell>
          <cell r="R2690" t="str">
            <v>NAHED IBRAHEEM</v>
          </cell>
          <cell r="S2690" t="str">
            <v>DAWOD</v>
          </cell>
          <cell r="T2690" t="str">
            <v>MONA</v>
          </cell>
          <cell r="U2690" t="str">
            <v>DAMASCUS</v>
          </cell>
          <cell r="V2690" t="str">
            <v/>
          </cell>
          <cell r="W2690" t="str">
            <v/>
          </cell>
          <cell r="X2690" t="str">
            <v/>
          </cell>
          <cell r="Y2690" t="str">
            <v/>
          </cell>
          <cell r="Z2690" t="str">
            <v/>
          </cell>
          <cell r="AA2690" t="str">
            <v/>
          </cell>
          <cell r="AB2690" t="str">
            <v/>
          </cell>
          <cell r="AC2690" t="str">
            <v/>
          </cell>
        </row>
        <row r="2691">
          <cell r="A2691">
            <v>526637</v>
          </cell>
          <cell r="B2691" t="str">
            <v>ناهد محمد</v>
          </cell>
          <cell r="C2691" t="str">
            <v>فيصل</v>
          </cell>
          <cell r="D2691" t="str">
            <v>امينه</v>
          </cell>
          <cell r="E2691" t="str">
            <v>أنثى</v>
          </cell>
          <cell r="F2691" t="str">
            <v>سويسه</v>
          </cell>
          <cell r="G2691" t="str">
            <v>3/19/2000</v>
          </cell>
          <cell r="H2691" t="str">
            <v>العربية السورية</v>
          </cell>
          <cell r="I2691" t="str">
            <v>الاولى</v>
          </cell>
          <cell r="J2691" t="str">
            <v>فنون نسوية</v>
          </cell>
          <cell r="K2691" t="str">
            <v>2018</v>
          </cell>
          <cell r="L2691" t="str">
            <v>دمشق</v>
          </cell>
          <cell r="Q2691" t="str">
            <v/>
          </cell>
          <cell r="R2691" t="str">
            <v>NAHED MOHAMMAD</v>
          </cell>
          <cell r="S2691" t="str">
            <v>FEISAL</v>
          </cell>
          <cell r="T2691" t="str">
            <v>AMIENA</v>
          </cell>
          <cell r="U2691" t="str">
            <v>DAMASCUS</v>
          </cell>
          <cell r="V2691" t="str">
            <v/>
          </cell>
          <cell r="W2691" t="str">
            <v/>
          </cell>
          <cell r="X2691" t="str">
            <v/>
          </cell>
          <cell r="Y2691" t="str">
            <v/>
          </cell>
          <cell r="Z2691" t="str">
            <v/>
          </cell>
          <cell r="AA2691" t="str">
            <v/>
          </cell>
          <cell r="AB2691" t="str">
            <v/>
          </cell>
          <cell r="AC2691" t="str">
            <v/>
          </cell>
        </row>
        <row r="2692">
          <cell r="A2692">
            <v>526638</v>
          </cell>
          <cell r="B2692" t="str">
            <v>ناهي وسوف</v>
          </cell>
          <cell r="C2692" t="str">
            <v>يونس</v>
          </cell>
          <cell r="D2692" t="str">
            <v>زاهيه</v>
          </cell>
          <cell r="E2692" t="str">
            <v>أنثى</v>
          </cell>
          <cell r="F2692" t="str">
            <v>الهزاني</v>
          </cell>
          <cell r="G2692">
            <v>29434</v>
          </cell>
          <cell r="H2692" t="str">
            <v>العربية السورية</v>
          </cell>
          <cell r="I2692" t="str">
            <v>الثانية</v>
          </cell>
          <cell r="J2692" t="str">
            <v>أدبي</v>
          </cell>
          <cell r="Q2692" t="str">
            <v/>
          </cell>
          <cell r="R2692" t="str">
            <v>NAHI WASSOUF</v>
          </cell>
          <cell r="S2692" t="str">
            <v>YOUNIS</v>
          </cell>
          <cell r="T2692" t="str">
            <v>ZAHIA</v>
          </cell>
          <cell r="U2692" t="str">
            <v>HAMA</v>
          </cell>
          <cell r="V2692" t="str">
            <v/>
          </cell>
          <cell r="W2692" t="str">
            <v/>
          </cell>
          <cell r="X2692" t="str">
            <v/>
          </cell>
          <cell r="Y2692" t="str">
            <v/>
          </cell>
          <cell r="Z2692" t="str">
            <v/>
          </cell>
          <cell r="AA2692" t="str">
            <v/>
          </cell>
          <cell r="AB2692" t="str">
            <v>م</v>
          </cell>
          <cell r="AC2692" t="str">
            <v/>
          </cell>
        </row>
        <row r="2693">
          <cell r="A2693">
            <v>526639</v>
          </cell>
          <cell r="B2693" t="str">
            <v>نبال فندي</v>
          </cell>
          <cell r="C2693" t="str">
            <v>محمد</v>
          </cell>
          <cell r="D2693" t="str">
            <v>لينا</v>
          </cell>
          <cell r="E2693" t="str">
            <v>أنثى</v>
          </cell>
          <cell r="F2693" t="str">
            <v>دمشق</v>
          </cell>
          <cell r="G2693" t="str">
            <v>10/20/2001</v>
          </cell>
          <cell r="H2693" t="str">
            <v>العربية السورية</v>
          </cell>
          <cell r="I2693" t="str">
            <v>الثالثة</v>
          </cell>
          <cell r="J2693" t="str">
            <v>علمي</v>
          </cell>
          <cell r="K2693" t="str">
            <v>2019</v>
          </cell>
          <cell r="Q2693" t="str">
            <v/>
          </cell>
          <cell r="R2693" t="str">
            <v>NEBAL FANDE</v>
          </cell>
          <cell r="S2693" t="str">
            <v>MOHAMMAD</v>
          </cell>
          <cell r="T2693" t="str">
            <v>LINA</v>
          </cell>
          <cell r="U2693" t="str">
            <v>DAAMSCUS</v>
          </cell>
          <cell r="V2693" t="str">
            <v/>
          </cell>
          <cell r="W2693" t="str">
            <v/>
          </cell>
          <cell r="X2693" t="str">
            <v/>
          </cell>
          <cell r="Y2693" t="str">
            <v/>
          </cell>
          <cell r="Z2693" t="str">
            <v/>
          </cell>
          <cell r="AA2693" t="str">
            <v/>
          </cell>
          <cell r="AB2693" t="str">
            <v/>
          </cell>
          <cell r="AC2693" t="str">
            <v/>
          </cell>
        </row>
        <row r="2694">
          <cell r="A2694">
            <v>526641</v>
          </cell>
          <cell r="B2694" t="str">
            <v>نجاة الخطيب</v>
          </cell>
          <cell r="C2694" t="str">
            <v>رامز</v>
          </cell>
          <cell r="D2694" t="str">
            <v>امال</v>
          </cell>
          <cell r="E2694" t="str">
            <v>أنثى</v>
          </cell>
          <cell r="F2694" t="str">
            <v xml:space="preserve">رضيمة اللواء </v>
          </cell>
          <cell r="G2694">
            <v>30178</v>
          </cell>
          <cell r="H2694" t="str">
            <v>العربية السورية</v>
          </cell>
          <cell r="I2694" t="str">
            <v>الثالثة</v>
          </cell>
          <cell r="J2694" t="str">
            <v>علمي</v>
          </cell>
          <cell r="L2694" t="str">
            <v>السويداء</v>
          </cell>
          <cell r="Q2694" t="str">
            <v/>
          </cell>
          <cell r="R2694" t="str">
            <v>NAJAT ALKHATEEB</v>
          </cell>
          <cell r="S2694" t="str">
            <v>RAMEZ</v>
          </cell>
          <cell r="T2694" t="str">
            <v>AMAL</v>
          </cell>
          <cell r="U2694" t="str">
            <v>SWAIDA</v>
          </cell>
          <cell r="V2694" t="str">
            <v/>
          </cell>
          <cell r="W2694" t="str">
            <v/>
          </cell>
          <cell r="X2694" t="str">
            <v/>
          </cell>
          <cell r="Y2694" t="str">
            <v/>
          </cell>
          <cell r="Z2694" t="str">
            <v/>
          </cell>
          <cell r="AA2694" t="str">
            <v/>
          </cell>
          <cell r="AB2694" t="str">
            <v/>
          </cell>
          <cell r="AC2694" t="str">
            <v/>
          </cell>
        </row>
        <row r="2695">
          <cell r="A2695">
            <v>526642</v>
          </cell>
          <cell r="B2695" t="str">
            <v>نجوان العيزوقي</v>
          </cell>
          <cell r="C2695" t="str">
            <v>حسين</v>
          </cell>
          <cell r="D2695" t="str">
            <v>هيفاء</v>
          </cell>
          <cell r="E2695" t="str">
            <v>انثى</v>
          </cell>
          <cell r="F2695" t="str">
            <v>تلدره</v>
          </cell>
          <cell r="G2695">
            <v>34194</v>
          </cell>
          <cell r="H2695" t="str">
            <v>العربية السورية</v>
          </cell>
          <cell r="I2695" t="str">
            <v>الاولى</v>
          </cell>
          <cell r="J2695" t="str">
            <v>علمي</v>
          </cell>
          <cell r="Q2695" t="str">
            <v/>
          </cell>
          <cell r="R2695" t="str">
            <v>najwan alaizuki</v>
          </cell>
          <cell r="S2695" t="str">
            <v>hussen</v>
          </cell>
          <cell r="T2695" t="str">
            <v>haifaa</v>
          </cell>
          <cell r="U2695" t="str">
            <v>hamaa</v>
          </cell>
          <cell r="V2695" t="str">
            <v/>
          </cell>
          <cell r="W2695" t="str">
            <v/>
          </cell>
          <cell r="X2695" t="str">
            <v/>
          </cell>
          <cell r="Y2695" t="str">
            <v/>
          </cell>
          <cell r="Z2695" t="str">
            <v/>
          </cell>
          <cell r="AA2695" t="str">
            <v/>
          </cell>
          <cell r="AB2695" t="str">
            <v/>
          </cell>
          <cell r="AC2695" t="str">
            <v/>
          </cell>
        </row>
        <row r="2696">
          <cell r="A2696">
            <v>526643</v>
          </cell>
          <cell r="B2696" t="str">
            <v>نجوى محمد</v>
          </cell>
          <cell r="C2696" t="str">
            <v>سليمان</v>
          </cell>
          <cell r="D2696" t="str">
            <v>يسرى</v>
          </cell>
          <cell r="E2696" t="str">
            <v/>
          </cell>
          <cell r="F2696" t="str">
            <v/>
          </cell>
          <cell r="G2696" t="str">
            <v/>
          </cell>
          <cell r="I2696" t="str">
            <v>الاولى</v>
          </cell>
          <cell r="K2696" t="str">
            <v/>
          </cell>
          <cell r="L2696" t="str">
            <v/>
          </cell>
          <cell r="M2696" t="str">
            <v/>
          </cell>
          <cell r="Q2696" t="str">
            <v/>
          </cell>
          <cell r="R2696" t="str">
            <v/>
          </cell>
          <cell r="S2696" t="str">
            <v/>
          </cell>
          <cell r="T2696" t="str">
            <v/>
          </cell>
          <cell r="U2696" t="str">
            <v/>
          </cell>
          <cell r="V2696" t="str">
            <v/>
          </cell>
          <cell r="W2696" t="str">
            <v/>
          </cell>
          <cell r="X2696" t="str">
            <v/>
          </cell>
          <cell r="Y2696" t="str">
            <v/>
          </cell>
          <cell r="Z2696" t="str">
            <v/>
          </cell>
          <cell r="AA2696" t="str">
            <v/>
          </cell>
          <cell r="AB2696" t="str">
            <v>م</v>
          </cell>
          <cell r="AC2696" t="str">
            <v/>
          </cell>
        </row>
        <row r="2697">
          <cell r="A2697">
            <v>526644</v>
          </cell>
          <cell r="B2697" t="str">
            <v>نرجس المحمود</v>
          </cell>
          <cell r="C2697" t="str">
            <v>مصطفى</v>
          </cell>
          <cell r="D2697" t="str">
            <v>هدى</v>
          </cell>
          <cell r="E2697" t="str">
            <v/>
          </cell>
          <cell r="F2697" t="str">
            <v/>
          </cell>
          <cell r="G2697" t="str">
            <v/>
          </cell>
          <cell r="I2697" t="str">
            <v>الاولى</v>
          </cell>
          <cell r="K2697" t="str">
            <v/>
          </cell>
          <cell r="L2697" t="str">
            <v/>
          </cell>
          <cell r="M2697" t="str">
            <v/>
          </cell>
          <cell r="Q2697" t="str">
            <v/>
          </cell>
          <cell r="R2697" t="str">
            <v/>
          </cell>
          <cell r="S2697" t="str">
            <v/>
          </cell>
          <cell r="T2697" t="str">
            <v/>
          </cell>
          <cell r="U2697" t="str">
            <v/>
          </cell>
          <cell r="V2697" t="str">
            <v/>
          </cell>
          <cell r="W2697" t="str">
            <v/>
          </cell>
          <cell r="X2697" t="str">
            <v/>
          </cell>
          <cell r="Y2697" t="str">
            <v/>
          </cell>
          <cell r="Z2697" t="str">
            <v/>
          </cell>
          <cell r="AA2697" t="str">
            <v/>
          </cell>
          <cell r="AB2697" t="str">
            <v>م</v>
          </cell>
          <cell r="AC2697" t="str">
            <v/>
          </cell>
        </row>
        <row r="2698">
          <cell r="A2698">
            <v>526645</v>
          </cell>
          <cell r="B2698" t="str">
            <v>نسرين الصواف</v>
          </cell>
          <cell r="C2698" t="str">
            <v>محمد شاكر</v>
          </cell>
          <cell r="D2698" t="str">
            <v>صباح</v>
          </cell>
          <cell r="E2698" t="str">
            <v>أنثى</v>
          </cell>
          <cell r="F2698" t="str">
            <v>دمشق</v>
          </cell>
          <cell r="G2698">
            <v>30424</v>
          </cell>
          <cell r="H2698" t="str">
            <v>العربية السورية</v>
          </cell>
          <cell r="I2698" t="str">
            <v>الثانية</v>
          </cell>
          <cell r="J2698" t="str">
            <v>فنون نسوية</v>
          </cell>
          <cell r="K2698" t="str">
            <v/>
          </cell>
          <cell r="Q2698" t="str">
            <v/>
          </cell>
          <cell r="R2698" t="str">
            <v>Nasreen Al Swaf</v>
          </cell>
          <cell r="S2698" t="str">
            <v>Momad Shaker</v>
          </cell>
          <cell r="T2698" t="str">
            <v>Sabah</v>
          </cell>
          <cell r="U2698" t="str">
            <v>Damascus</v>
          </cell>
          <cell r="V2698" t="str">
            <v/>
          </cell>
          <cell r="W2698" t="str">
            <v/>
          </cell>
          <cell r="X2698" t="str">
            <v/>
          </cell>
          <cell r="Y2698" t="str">
            <v/>
          </cell>
          <cell r="Z2698" t="str">
            <v/>
          </cell>
          <cell r="AA2698" t="str">
            <v/>
          </cell>
          <cell r="AB2698" t="str">
            <v/>
          </cell>
          <cell r="AC2698" t="str">
            <v/>
          </cell>
        </row>
        <row r="2699">
          <cell r="A2699">
            <v>526646</v>
          </cell>
          <cell r="B2699" t="str">
            <v>نسرين حلبي</v>
          </cell>
          <cell r="C2699" t="str">
            <v>مأمون</v>
          </cell>
          <cell r="D2699" t="str">
            <v>عطاف</v>
          </cell>
          <cell r="E2699" t="str">
            <v/>
          </cell>
          <cell r="F2699" t="str">
            <v/>
          </cell>
          <cell r="G2699" t="str">
            <v/>
          </cell>
          <cell r="I2699" t="str">
            <v>الاولى</v>
          </cell>
          <cell r="K2699" t="str">
            <v/>
          </cell>
          <cell r="L2699" t="str">
            <v/>
          </cell>
          <cell r="M2699" t="str">
            <v/>
          </cell>
          <cell r="Q2699" t="str">
            <v/>
          </cell>
          <cell r="R2699" t="str">
            <v/>
          </cell>
          <cell r="S2699" t="str">
            <v/>
          </cell>
          <cell r="T2699" t="str">
            <v/>
          </cell>
          <cell r="U2699" t="str">
            <v/>
          </cell>
          <cell r="V2699" t="str">
            <v/>
          </cell>
          <cell r="W2699" t="str">
            <v/>
          </cell>
          <cell r="X2699" t="str">
            <v/>
          </cell>
          <cell r="Y2699" t="str">
            <v/>
          </cell>
          <cell r="Z2699" t="str">
            <v/>
          </cell>
          <cell r="AA2699" t="str">
            <v/>
          </cell>
          <cell r="AB2699" t="str">
            <v>م</v>
          </cell>
          <cell r="AC2699" t="str">
            <v/>
          </cell>
        </row>
        <row r="2700">
          <cell r="A2700">
            <v>526647</v>
          </cell>
          <cell r="B2700" t="str">
            <v>نسرين منزلجي</v>
          </cell>
          <cell r="C2700" t="str">
            <v>منير</v>
          </cell>
          <cell r="D2700" t="str">
            <v>سوسن</v>
          </cell>
          <cell r="E2700" t="str">
            <v>أنثى</v>
          </cell>
          <cell r="F2700" t="str">
            <v>التل</v>
          </cell>
          <cell r="G2700">
            <v>36309</v>
          </cell>
          <cell r="H2700" t="str">
            <v>العربية السورية</v>
          </cell>
          <cell r="I2700" t="str">
            <v>الثانية</v>
          </cell>
          <cell r="J2700" t="str">
            <v>شرعية</v>
          </cell>
          <cell r="Q2700" t="str">
            <v/>
          </cell>
          <cell r="R2700" t="str">
            <v>Nasren Manzlge</v>
          </cell>
          <cell r="S2700" t="str">
            <v>Mouner</v>
          </cell>
          <cell r="T2700" t="str">
            <v>Swasan</v>
          </cell>
          <cell r="U2700" t="str">
            <v>Damascus</v>
          </cell>
          <cell r="V2700" t="str">
            <v/>
          </cell>
          <cell r="W2700" t="str">
            <v/>
          </cell>
          <cell r="X2700" t="str">
            <v/>
          </cell>
          <cell r="Y2700" t="str">
            <v/>
          </cell>
          <cell r="Z2700" t="str">
            <v/>
          </cell>
          <cell r="AA2700" t="str">
            <v/>
          </cell>
          <cell r="AB2700" t="str">
            <v/>
          </cell>
          <cell r="AC2700" t="str">
            <v/>
          </cell>
        </row>
        <row r="2701">
          <cell r="A2701">
            <v>526648</v>
          </cell>
          <cell r="B2701" t="str">
            <v>نعمت نكاره</v>
          </cell>
          <cell r="C2701" t="str">
            <v>نسيم</v>
          </cell>
          <cell r="D2701" t="str">
            <v>عائشه</v>
          </cell>
          <cell r="E2701" t="str">
            <v>أنثى</v>
          </cell>
          <cell r="F2701" t="str">
            <v>حمورة</v>
          </cell>
          <cell r="G2701">
            <v>29125</v>
          </cell>
          <cell r="H2701" t="str">
            <v>العربية السورية</v>
          </cell>
          <cell r="I2701" t="str">
            <v>الثالثة</v>
          </cell>
          <cell r="J2701" t="str">
            <v>فنون نسوية</v>
          </cell>
          <cell r="K2701" t="str">
            <v/>
          </cell>
          <cell r="Q2701" t="str">
            <v/>
          </cell>
          <cell r="R2701" t="str">
            <v>nemat nkara</v>
          </cell>
          <cell r="S2701" t="str">
            <v>naseem</v>
          </cell>
          <cell r="T2701" t="str">
            <v>aesha</v>
          </cell>
          <cell r="U2701" t="str">
            <v>hmora</v>
          </cell>
          <cell r="V2701" t="str">
            <v/>
          </cell>
          <cell r="W2701" t="str">
            <v/>
          </cell>
          <cell r="X2701" t="str">
            <v/>
          </cell>
          <cell r="Y2701" t="str">
            <v/>
          </cell>
          <cell r="Z2701" t="str">
            <v/>
          </cell>
          <cell r="AA2701" t="str">
            <v/>
          </cell>
          <cell r="AB2701" t="str">
            <v/>
          </cell>
          <cell r="AC2701" t="str">
            <v/>
          </cell>
        </row>
        <row r="2702">
          <cell r="A2702">
            <v>526650</v>
          </cell>
          <cell r="B2702" t="str">
            <v>نعمه سن</v>
          </cell>
          <cell r="C2702" t="str">
            <v>خالد</v>
          </cell>
          <cell r="D2702" t="str">
            <v>جمانه</v>
          </cell>
          <cell r="E2702" t="str">
            <v>أنثى</v>
          </cell>
          <cell r="F2702" t="str">
            <v>دمشق</v>
          </cell>
          <cell r="G2702" t="str">
            <v>1/31/1995</v>
          </cell>
          <cell r="H2702" t="str">
            <v>العربية السورية</v>
          </cell>
          <cell r="I2702" t="str">
            <v>الاولى</v>
          </cell>
          <cell r="J2702" t="str">
            <v>فنون نسوية</v>
          </cell>
          <cell r="K2702" t="str">
            <v>2012</v>
          </cell>
          <cell r="L2702" t="str">
            <v>ريف دمشق</v>
          </cell>
          <cell r="Q2702" t="str">
            <v/>
          </cell>
          <cell r="R2702" t="str">
            <v>NEAMA SAN</v>
          </cell>
          <cell r="S2702" t="str">
            <v>KHALED</v>
          </cell>
          <cell r="T2702" t="str">
            <v>JOMANA</v>
          </cell>
          <cell r="U2702" t="str">
            <v>DAMASCUS</v>
          </cell>
          <cell r="V2702" t="str">
            <v/>
          </cell>
          <cell r="W2702" t="str">
            <v/>
          </cell>
          <cell r="X2702" t="str">
            <v/>
          </cell>
          <cell r="Y2702" t="str">
            <v/>
          </cell>
          <cell r="Z2702" t="str">
            <v/>
          </cell>
          <cell r="AA2702" t="str">
            <v/>
          </cell>
          <cell r="AB2702" t="str">
            <v/>
          </cell>
          <cell r="AC2702" t="str">
            <v/>
          </cell>
        </row>
        <row r="2703">
          <cell r="A2703">
            <v>526651</v>
          </cell>
          <cell r="B2703" t="str">
            <v>نهى الخطيب</v>
          </cell>
          <cell r="C2703" t="str">
            <v>عصام</v>
          </cell>
          <cell r="D2703" t="str">
            <v>ليندا</v>
          </cell>
          <cell r="E2703" t="str">
            <v>انثى</v>
          </cell>
          <cell r="F2703" t="str">
            <v>دمشق</v>
          </cell>
          <cell r="G2703">
            <v>32413</v>
          </cell>
          <cell r="H2703" t="str">
            <v>العربية السورية</v>
          </cell>
          <cell r="I2703" t="str">
            <v>الثانية</v>
          </cell>
          <cell r="J2703" t="str">
            <v>علمي</v>
          </cell>
          <cell r="K2703" t="str">
            <v/>
          </cell>
          <cell r="Q2703" t="str">
            <v/>
          </cell>
          <cell r="R2703" t="str">
            <v>NOHA ALKATEEB</v>
          </cell>
          <cell r="S2703" t="str">
            <v>ESAM</v>
          </cell>
          <cell r="T2703" t="str">
            <v>LENDA</v>
          </cell>
          <cell r="U2703" t="str">
            <v>DAMASCUS</v>
          </cell>
          <cell r="V2703" t="str">
            <v/>
          </cell>
          <cell r="W2703" t="str">
            <v/>
          </cell>
          <cell r="X2703" t="str">
            <v/>
          </cell>
          <cell r="Y2703" t="str">
            <v/>
          </cell>
          <cell r="Z2703" t="str">
            <v/>
          </cell>
          <cell r="AA2703" t="str">
            <v/>
          </cell>
          <cell r="AB2703" t="str">
            <v/>
          </cell>
          <cell r="AC2703" t="str">
            <v/>
          </cell>
        </row>
        <row r="2704">
          <cell r="A2704">
            <v>526652</v>
          </cell>
          <cell r="B2704" t="str">
            <v>نهى مسلم</v>
          </cell>
          <cell r="C2704" t="str">
            <v>احمد</v>
          </cell>
          <cell r="D2704" t="str">
            <v>سميحه</v>
          </cell>
          <cell r="E2704" t="str">
            <v/>
          </cell>
          <cell r="F2704" t="str">
            <v/>
          </cell>
          <cell r="G2704" t="str">
            <v/>
          </cell>
          <cell r="I2704" t="str">
            <v>الاولى</v>
          </cell>
          <cell r="K2704" t="str">
            <v/>
          </cell>
          <cell r="L2704" t="str">
            <v/>
          </cell>
          <cell r="M2704" t="str">
            <v/>
          </cell>
          <cell r="Q2704" t="str">
            <v/>
          </cell>
          <cell r="R2704" t="str">
            <v/>
          </cell>
          <cell r="S2704" t="str">
            <v/>
          </cell>
          <cell r="T2704" t="str">
            <v/>
          </cell>
          <cell r="U2704" t="str">
            <v/>
          </cell>
          <cell r="V2704" t="str">
            <v/>
          </cell>
          <cell r="W2704" t="str">
            <v/>
          </cell>
          <cell r="X2704" t="str">
            <v/>
          </cell>
          <cell r="Y2704" t="str">
            <v/>
          </cell>
          <cell r="Z2704" t="str">
            <v/>
          </cell>
          <cell r="AA2704" t="str">
            <v/>
          </cell>
          <cell r="AB2704" t="str">
            <v>م</v>
          </cell>
          <cell r="AC2704" t="str">
            <v/>
          </cell>
        </row>
        <row r="2705">
          <cell r="A2705">
            <v>526653</v>
          </cell>
          <cell r="B2705" t="str">
            <v>نوار شيخ أحمد</v>
          </cell>
          <cell r="C2705" t="str">
            <v>محمود</v>
          </cell>
          <cell r="D2705" t="str">
            <v>منى</v>
          </cell>
          <cell r="E2705" t="str">
            <v>أنثى</v>
          </cell>
          <cell r="F2705" t="str">
            <v>عقارب</v>
          </cell>
          <cell r="G2705">
            <v>27827</v>
          </cell>
          <cell r="H2705" t="str">
            <v>العربية السورية</v>
          </cell>
          <cell r="I2705" t="str">
            <v>الثانية</v>
          </cell>
          <cell r="J2705" t="str">
            <v>أدبي</v>
          </cell>
          <cell r="Q2705" t="str">
            <v/>
          </cell>
          <cell r="R2705" t="str">
            <v>NAWAR SHIEK AHMAD</v>
          </cell>
          <cell r="S2705" t="str">
            <v>MAHMOUD</v>
          </cell>
          <cell r="T2705" t="str">
            <v>MUNA</v>
          </cell>
          <cell r="U2705" t="str">
            <v>DAMASCUS</v>
          </cell>
          <cell r="V2705" t="str">
            <v/>
          </cell>
          <cell r="W2705" t="str">
            <v/>
          </cell>
          <cell r="X2705" t="str">
            <v/>
          </cell>
          <cell r="Y2705" t="str">
            <v/>
          </cell>
          <cell r="Z2705" t="str">
            <v/>
          </cell>
          <cell r="AA2705" t="str">
            <v/>
          </cell>
          <cell r="AB2705" t="str">
            <v/>
          </cell>
          <cell r="AC2705" t="str">
            <v/>
          </cell>
        </row>
        <row r="2706">
          <cell r="A2706">
            <v>526654</v>
          </cell>
          <cell r="B2706" t="str">
            <v>نور الخليل</v>
          </cell>
          <cell r="C2706" t="str">
            <v>محمد حسان</v>
          </cell>
          <cell r="D2706" t="str">
            <v>عطاف</v>
          </cell>
          <cell r="E2706" t="str">
            <v>أنثى</v>
          </cell>
          <cell r="F2706" t="str">
            <v>دمشق</v>
          </cell>
          <cell r="G2706">
            <v>31882</v>
          </cell>
          <cell r="H2706" t="str">
            <v>العربية السورية</v>
          </cell>
          <cell r="I2706" t="str">
            <v>الثانية</v>
          </cell>
          <cell r="J2706" t="str">
            <v>فنون نسوية</v>
          </cell>
          <cell r="Q2706" t="str">
            <v/>
          </cell>
          <cell r="R2706" t="str">
            <v>Nour Al Khalik</v>
          </cell>
          <cell r="S2706" t="str">
            <v>Mohmad Hasan</v>
          </cell>
          <cell r="T2706" t="str">
            <v>Etaf</v>
          </cell>
          <cell r="U2706" t="str">
            <v>Damascus</v>
          </cell>
          <cell r="V2706" t="str">
            <v/>
          </cell>
          <cell r="W2706" t="str">
            <v/>
          </cell>
          <cell r="X2706" t="str">
            <v/>
          </cell>
          <cell r="Y2706" t="str">
            <v/>
          </cell>
          <cell r="Z2706" t="str">
            <v/>
          </cell>
          <cell r="AA2706" t="str">
            <v/>
          </cell>
          <cell r="AB2706" t="str">
            <v/>
          </cell>
          <cell r="AC2706" t="str">
            <v/>
          </cell>
        </row>
        <row r="2707">
          <cell r="A2707">
            <v>526655</v>
          </cell>
          <cell r="B2707" t="str">
            <v>نور السيوفي</v>
          </cell>
          <cell r="C2707" t="str">
            <v>محمدبشير</v>
          </cell>
          <cell r="D2707" t="str">
            <v>ندى</v>
          </cell>
          <cell r="E2707" t="str">
            <v/>
          </cell>
          <cell r="F2707" t="str">
            <v/>
          </cell>
          <cell r="G2707" t="str">
            <v/>
          </cell>
          <cell r="I2707" t="str">
            <v>الاولى</v>
          </cell>
          <cell r="K2707" t="str">
            <v/>
          </cell>
          <cell r="L2707" t="str">
            <v/>
          </cell>
          <cell r="M2707" t="str">
            <v/>
          </cell>
          <cell r="Q2707" t="str">
            <v/>
          </cell>
          <cell r="R2707" t="str">
            <v/>
          </cell>
          <cell r="S2707" t="str">
            <v/>
          </cell>
          <cell r="T2707" t="str">
            <v/>
          </cell>
          <cell r="U2707" t="str">
            <v/>
          </cell>
          <cell r="V2707" t="str">
            <v/>
          </cell>
          <cell r="W2707" t="str">
            <v/>
          </cell>
          <cell r="X2707" t="str">
            <v/>
          </cell>
          <cell r="Y2707" t="str">
            <v/>
          </cell>
          <cell r="Z2707" t="str">
            <v/>
          </cell>
          <cell r="AA2707" t="str">
            <v/>
          </cell>
          <cell r="AB2707" t="str">
            <v>م</v>
          </cell>
          <cell r="AC2707" t="str">
            <v/>
          </cell>
        </row>
        <row r="2708">
          <cell r="A2708">
            <v>526656</v>
          </cell>
          <cell r="B2708" t="str">
            <v>نور الملاح</v>
          </cell>
          <cell r="C2708" t="str">
            <v>عبدالستار</v>
          </cell>
          <cell r="D2708" t="str">
            <v>ثناء</v>
          </cell>
          <cell r="E2708" t="str">
            <v>أنثى</v>
          </cell>
          <cell r="F2708" t="str">
            <v>دمشق</v>
          </cell>
          <cell r="G2708">
            <v>29459</v>
          </cell>
          <cell r="H2708" t="str">
            <v>العربية السورية</v>
          </cell>
          <cell r="I2708" t="str">
            <v>الثالثة</v>
          </cell>
          <cell r="J2708" t="str">
            <v>أدبي</v>
          </cell>
          <cell r="K2708" t="str">
            <v/>
          </cell>
          <cell r="Q2708" t="str">
            <v/>
          </cell>
          <cell r="R2708" t="str">
            <v>NOUR ALMALAH</v>
          </cell>
          <cell r="S2708" t="str">
            <v>ABD ALSTAR</v>
          </cell>
          <cell r="T2708" t="str">
            <v>THANAA</v>
          </cell>
          <cell r="U2708" t="str">
            <v>DAMASCUS</v>
          </cell>
          <cell r="V2708" t="str">
            <v/>
          </cell>
          <cell r="W2708" t="str">
            <v/>
          </cell>
          <cell r="X2708" t="str">
            <v/>
          </cell>
          <cell r="Y2708" t="str">
            <v/>
          </cell>
          <cell r="Z2708" t="str">
            <v/>
          </cell>
          <cell r="AA2708" t="str">
            <v/>
          </cell>
          <cell r="AB2708" t="str">
            <v/>
          </cell>
          <cell r="AC2708" t="str">
            <v/>
          </cell>
        </row>
        <row r="2709">
          <cell r="A2709">
            <v>526657</v>
          </cell>
          <cell r="B2709" t="str">
            <v>نور الياسين</v>
          </cell>
          <cell r="C2709" t="str">
            <v>ناصر</v>
          </cell>
          <cell r="D2709" t="str">
            <v>فردوس</v>
          </cell>
          <cell r="E2709" t="str">
            <v>أنثى</v>
          </cell>
          <cell r="F2709" t="str">
            <v>الشيخ مسكين</v>
          </cell>
          <cell r="G2709" t="str">
            <v>1/1/1991</v>
          </cell>
          <cell r="H2709" t="str">
            <v>العربية السورية</v>
          </cell>
          <cell r="I2709" t="str">
            <v>الاولى</v>
          </cell>
          <cell r="J2709" t="str">
            <v>أدبي</v>
          </cell>
          <cell r="K2709" t="str">
            <v>2011</v>
          </cell>
          <cell r="L2709" t="str">
            <v>درعا</v>
          </cell>
          <cell r="Q2709" t="str">
            <v/>
          </cell>
          <cell r="R2709" t="str">
            <v>NOUR Al yaseen</v>
          </cell>
          <cell r="S2709" t="str">
            <v>naser</v>
          </cell>
          <cell r="T2709" t="str">
            <v>fardos</v>
          </cell>
          <cell r="U2709" t="str">
            <v>Daraa</v>
          </cell>
          <cell r="V2709" t="str">
            <v/>
          </cell>
          <cell r="W2709" t="str">
            <v/>
          </cell>
          <cell r="X2709" t="str">
            <v/>
          </cell>
          <cell r="Y2709" t="str">
            <v/>
          </cell>
          <cell r="Z2709" t="str">
            <v/>
          </cell>
          <cell r="AA2709" t="str">
            <v/>
          </cell>
          <cell r="AB2709" t="str">
            <v/>
          </cell>
          <cell r="AC2709" t="str">
            <v/>
          </cell>
        </row>
        <row r="2710">
          <cell r="A2710">
            <v>526658</v>
          </cell>
          <cell r="B2710" t="str">
            <v>نور باكير</v>
          </cell>
          <cell r="C2710" t="str">
            <v>مازن</v>
          </cell>
          <cell r="D2710" t="str">
            <v>مها</v>
          </cell>
          <cell r="E2710" t="str">
            <v>أنثى</v>
          </cell>
          <cell r="F2710" t="str">
            <v>السويداء</v>
          </cell>
          <cell r="G2710">
            <v>37092</v>
          </cell>
          <cell r="H2710" t="str">
            <v>العربية السورية</v>
          </cell>
          <cell r="I2710" t="str">
            <v>الثانية</v>
          </cell>
          <cell r="J2710" t="str">
            <v>فنون نسوية</v>
          </cell>
          <cell r="L2710" t="str">
            <v>السويداء</v>
          </cell>
          <cell r="Q2710" t="str">
            <v/>
          </cell>
          <cell r="R2710" t="str">
            <v>noor bakeer</v>
          </cell>
          <cell r="S2710" t="str">
            <v>mazen</v>
          </cell>
          <cell r="T2710" t="str">
            <v>maha</v>
          </cell>
          <cell r="U2710" t="str">
            <v>swaida</v>
          </cell>
          <cell r="V2710" t="str">
            <v/>
          </cell>
          <cell r="W2710" t="str">
            <v/>
          </cell>
          <cell r="X2710" t="str">
            <v/>
          </cell>
          <cell r="Y2710" t="str">
            <v/>
          </cell>
          <cell r="Z2710" t="str">
            <v/>
          </cell>
          <cell r="AA2710" t="str">
            <v/>
          </cell>
          <cell r="AB2710" t="str">
            <v/>
          </cell>
          <cell r="AC2710" t="str">
            <v/>
          </cell>
        </row>
        <row r="2711">
          <cell r="A2711">
            <v>526659</v>
          </cell>
          <cell r="B2711" t="str">
            <v>نور بوشي</v>
          </cell>
          <cell r="C2711" t="str">
            <v>وفيق</v>
          </cell>
          <cell r="D2711" t="str">
            <v>امل</v>
          </cell>
          <cell r="E2711" t="str">
            <v/>
          </cell>
          <cell r="F2711" t="str">
            <v/>
          </cell>
          <cell r="G2711" t="str">
            <v/>
          </cell>
          <cell r="I2711" t="str">
            <v>الاولى</v>
          </cell>
          <cell r="K2711" t="str">
            <v/>
          </cell>
          <cell r="L2711" t="str">
            <v/>
          </cell>
          <cell r="M2711" t="str">
            <v/>
          </cell>
          <cell r="Q2711" t="str">
            <v/>
          </cell>
          <cell r="R2711" t="str">
            <v/>
          </cell>
          <cell r="S2711" t="str">
            <v/>
          </cell>
          <cell r="T2711" t="str">
            <v/>
          </cell>
          <cell r="U2711" t="str">
            <v/>
          </cell>
          <cell r="V2711" t="str">
            <v/>
          </cell>
          <cell r="W2711" t="str">
            <v/>
          </cell>
          <cell r="X2711" t="str">
            <v/>
          </cell>
          <cell r="Y2711" t="str">
            <v/>
          </cell>
          <cell r="Z2711" t="str">
            <v/>
          </cell>
          <cell r="AA2711" t="str">
            <v/>
          </cell>
          <cell r="AB2711" t="str">
            <v>م</v>
          </cell>
          <cell r="AC2711" t="str">
            <v/>
          </cell>
        </row>
        <row r="2712">
          <cell r="A2712">
            <v>526660</v>
          </cell>
          <cell r="B2712" t="str">
            <v>نور خدام الجامع</v>
          </cell>
          <cell r="C2712" t="str">
            <v>موفق</v>
          </cell>
          <cell r="D2712" t="str">
            <v>ميادة</v>
          </cell>
          <cell r="E2712" t="str">
            <v>أنثى</v>
          </cell>
          <cell r="F2712" t="str">
            <v>دمشق</v>
          </cell>
          <cell r="G2712">
            <v>29479</v>
          </cell>
          <cell r="H2712" t="str">
            <v>العربية السورية</v>
          </cell>
          <cell r="I2712" t="str">
            <v>الاولى</v>
          </cell>
          <cell r="J2712" t="str">
            <v>أدبي</v>
          </cell>
          <cell r="Q2712" t="str">
            <v/>
          </cell>
          <cell r="R2712" t="str">
            <v>NOUR KHDAM ALGAMEA</v>
          </cell>
          <cell r="S2712" t="str">
            <v>MOWAFAK</v>
          </cell>
          <cell r="T2712" t="str">
            <v>MEADA</v>
          </cell>
          <cell r="U2712" t="str">
            <v>DAMASCUS</v>
          </cell>
          <cell r="V2712" t="str">
            <v/>
          </cell>
          <cell r="W2712" t="str">
            <v/>
          </cell>
          <cell r="X2712" t="str">
            <v/>
          </cell>
          <cell r="Y2712" t="str">
            <v/>
          </cell>
          <cell r="Z2712" t="str">
            <v/>
          </cell>
          <cell r="AA2712" t="str">
            <v/>
          </cell>
          <cell r="AB2712" t="str">
            <v/>
          </cell>
          <cell r="AC2712" t="str">
            <v/>
          </cell>
        </row>
        <row r="2713">
          <cell r="A2713">
            <v>526662</v>
          </cell>
          <cell r="B2713" t="str">
            <v>نور شعبان</v>
          </cell>
          <cell r="C2713" t="str">
            <v>صالح</v>
          </cell>
          <cell r="D2713" t="str">
            <v>ابتسام</v>
          </cell>
          <cell r="E2713" t="str">
            <v>أنثى</v>
          </cell>
          <cell r="F2713" t="str">
            <v>حيلاتا</v>
          </cell>
          <cell r="G2713">
            <v>32094</v>
          </cell>
          <cell r="H2713" t="str">
            <v>العربية السورية</v>
          </cell>
          <cell r="I2713" t="str">
            <v>الثانية</v>
          </cell>
          <cell r="J2713" t="str">
            <v>علمي</v>
          </cell>
          <cell r="K2713">
            <v>2006</v>
          </cell>
          <cell r="Q2713" t="str">
            <v/>
          </cell>
          <cell r="R2713" t="str">
            <v>NOUR SHABAN</v>
          </cell>
          <cell r="S2713" t="str">
            <v>SALEH</v>
          </cell>
          <cell r="T2713" t="str">
            <v>IBTESAM</v>
          </cell>
          <cell r="U2713" t="str">
            <v>DAMASCUS</v>
          </cell>
          <cell r="V2713" t="str">
            <v/>
          </cell>
          <cell r="W2713" t="str">
            <v/>
          </cell>
          <cell r="X2713" t="str">
            <v/>
          </cell>
          <cell r="Y2713" t="str">
            <v/>
          </cell>
          <cell r="Z2713" t="str">
            <v/>
          </cell>
          <cell r="AA2713" t="str">
            <v/>
          </cell>
          <cell r="AB2713" t="str">
            <v/>
          </cell>
          <cell r="AC2713" t="str">
            <v/>
          </cell>
        </row>
        <row r="2714">
          <cell r="A2714">
            <v>526663</v>
          </cell>
          <cell r="B2714" t="str">
            <v>نور عطايا</v>
          </cell>
          <cell r="C2714" t="str">
            <v>محمدثائر</v>
          </cell>
          <cell r="D2714" t="str">
            <v>سلمى</v>
          </cell>
          <cell r="E2714" t="str">
            <v/>
          </cell>
          <cell r="F2714" t="str">
            <v/>
          </cell>
          <cell r="G2714" t="str">
            <v/>
          </cell>
          <cell r="I2714" t="str">
            <v>الاولى</v>
          </cell>
          <cell r="K2714" t="str">
            <v/>
          </cell>
          <cell r="L2714" t="str">
            <v/>
          </cell>
          <cell r="M2714" t="str">
            <v/>
          </cell>
          <cell r="Q2714" t="str">
            <v/>
          </cell>
          <cell r="R2714" t="str">
            <v/>
          </cell>
          <cell r="S2714" t="str">
            <v/>
          </cell>
          <cell r="T2714" t="str">
            <v/>
          </cell>
          <cell r="U2714" t="str">
            <v/>
          </cell>
          <cell r="V2714" t="str">
            <v/>
          </cell>
          <cell r="W2714" t="str">
            <v/>
          </cell>
          <cell r="X2714" t="str">
            <v/>
          </cell>
          <cell r="Y2714" t="str">
            <v/>
          </cell>
          <cell r="Z2714" t="str">
            <v/>
          </cell>
          <cell r="AA2714" t="str">
            <v/>
          </cell>
          <cell r="AB2714" t="str">
            <v>م</v>
          </cell>
          <cell r="AC2714" t="str">
            <v/>
          </cell>
        </row>
        <row r="2715">
          <cell r="A2715">
            <v>526664</v>
          </cell>
          <cell r="B2715" t="str">
            <v>نور محجوب</v>
          </cell>
          <cell r="C2715" t="str">
            <v>محمدبشار</v>
          </cell>
          <cell r="D2715" t="str">
            <v>سوسن</v>
          </cell>
          <cell r="E2715" t="str">
            <v/>
          </cell>
          <cell r="F2715" t="str">
            <v/>
          </cell>
          <cell r="G2715" t="str">
            <v/>
          </cell>
          <cell r="I2715" t="str">
            <v>الاولى</v>
          </cell>
          <cell r="K2715" t="str">
            <v/>
          </cell>
          <cell r="L2715" t="str">
            <v/>
          </cell>
          <cell r="M2715" t="str">
            <v/>
          </cell>
          <cell r="Q2715" t="str">
            <v/>
          </cell>
          <cell r="R2715" t="str">
            <v/>
          </cell>
          <cell r="S2715" t="str">
            <v/>
          </cell>
          <cell r="T2715" t="str">
            <v/>
          </cell>
          <cell r="U2715" t="str">
            <v/>
          </cell>
          <cell r="V2715" t="str">
            <v/>
          </cell>
          <cell r="W2715" t="str">
            <v/>
          </cell>
          <cell r="X2715" t="str">
            <v/>
          </cell>
          <cell r="Y2715" t="str">
            <v/>
          </cell>
          <cell r="Z2715" t="str">
            <v/>
          </cell>
          <cell r="AA2715" t="str">
            <v/>
          </cell>
          <cell r="AB2715" t="str">
            <v>م</v>
          </cell>
          <cell r="AC2715" t="str">
            <v/>
          </cell>
        </row>
        <row r="2716">
          <cell r="A2716">
            <v>526665</v>
          </cell>
          <cell r="B2716" t="str">
            <v>نور مراد</v>
          </cell>
          <cell r="C2716" t="str">
            <v>عزات</v>
          </cell>
          <cell r="D2716" t="str">
            <v>ميساء</v>
          </cell>
          <cell r="E2716" t="str">
            <v>أنثى</v>
          </cell>
          <cell r="F2716" t="str">
            <v>داريا</v>
          </cell>
          <cell r="G2716" t="str">
            <v>1/1/2002</v>
          </cell>
          <cell r="H2716" t="str">
            <v>العربية السورية</v>
          </cell>
          <cell r="I2716" t="str">
            <v>الاولى</v>
          </cell>
          <cell r="J2716" t="str">
            <v>علمي</v>
          </cell>
          <cell r="K2716" t="str">
            <v>2019</v>
          </cell>
          <cell r="Q2716" t="str">
            <v/>
          </cell>
          <cell r="R2716" t="str">
            <v>NOUR MOURAD</v>
          </cell>
          <cell r="S2716" t="str">
            <v>EZAT</v>
          </cell>
          <cell r="T2716" t="str">
            <v>MAYSAA</v>
          </cell>
          <cell r="U2716" t="str">
            <v>DAMASCUS</v>
          </cell>
          <cell r="V2716" t="str">
            <v/>
          </cell>
          <cell r="W2716" t="str">
            <v/>
          </cell>
          <cell r="X2716" t="str">
            <v/>
          </cell>
          <cell r="Y2716" t="str">
            <v/>
          </cell>
          <cell r="Z2716" t="str">
            <v/>
          </cell>
          <cell r="AA2716" t="str">
            <v/>
          </cell>
          <cell r="AB2716" t="str">
            <v>م</v>
          </cell>
          <cell r="AC2716" t="str">
            <v/>
          </cell>
        </row>
        <row r="2717">
          <cell r="A2717">
            <v>526666</v>
          </cell>
          <cell r="B2717" t="str">
            <v>نور مسعود</v>
          </cell>
          <cell r="C2717" t="str">
            <v>سليمان</v>
          </cell>
          <cell r="D2717" t="str">
            <v>سلوى</v>
          </cell>
          <cell r="E2717" t="str">
            <v/>
          </cell>
          <cell r="F2717" t="str">
            <v/>
          </cell>
          <cell r="G2717" t="str">
            <v/>
          </cell>
          <cell r="I2717" t="str">
            <v>الاولى</v>
          </cell>
          <cell r="K2717" t="str">
            <v/>
          </cell>
          <cell r="L2717" t="str">
            <v/>
          </cell>
          <cell r="M2717" t="str">
            <v/>
          </cell>
          <cell r="Q2717" t="str">
            <v/>
          </cell>
          <cell r="R2717" t="str">
            <v/>
          </cell>
          <cell r="S2717" t="str">
            <v/>
          </cell>
          <cell r="T2717" t="str">
            <v/>
          </cell>
          <cell r="U2717" t="str">
            <v/>
          </cell>
          <cell r="V2717" t="str">
            <v/>
          </cell>
          <cell r="W2717" t="str">
            <v/>
          </cell>
          <cell r="X2717" t="str">
            <v/>
          </cell>
          <cell r="Y2717" t="str">
            <v/>
          </cell>
          <cell r="Z2717" t="str">
            <v/>
          </cell>
          <cell r="AA2717" t="str">
            <v/>
          </cell>
          <cell r="AB2717" t="str">
            <v>م</v>
          </cell>
          <cell r="AC2717" t="str">
            <v/>
          </cell>
        </row>
        <row r="2718">
          <cell r="A2718">
            <v>526667</v>
          </cell>
          <cell r="B2718" t="str">
            <v>نور مطر</v>
          </cell>
          <cell r="C2718" t="str">
            <v>عبدالله</v>
          </cell>
          <cell r="D2718" t="str">
            <v>فاطمه</v>
          </cell>
          <cell r="E2718" t="str">
            <v>أنثى</v>
          </cell>
          <cell r="F2718" t="str">
            <v>مصياف</v>
          </cell>
          <cell r="G2718">
            <v>30011</v>
          </cell>
          <cell r="H2718" t="str">
            <v>العربية السورية</v>
          </cell>
          <cell r="I2718" t="str">
            <v>الثالثة</v>
          </cell>
          <cell r="J2718" t="str">
            <v>علمي</v>
          </cell>
          <cell r="K2718" t="str">
            <v/>
          </cell>
          <cell r="Q2718" t="str">
            <v/>
          </cell>
          <cell r="R2718" t="str">
            <v>NOUR MATAR</v>
          </cell>
          <cell r="S2718" t="str">
            <v>ABDALLAH</v>
          </cell>
          <cell r="T2718" t="str">
            <v>FATIMAH</v>
          </cell>
          <cell r="U2718" t="str">
            <v>HAMA</v>
          </cell>
          <cell r="V2718" t="str">
            <v/>
          </cell>
          <cell r="W2718" t="str">
            <v/>
          </cell>
          <cell r="X2718" t="str">
            <v/>
          </cell>
          <cell r="Y2718" t="str">
            <v/>
          </cell>
          <cell r="Z2718" t="str">
            <v/>
          </cell>
          <cell r="AA2718" t="str">
            <v/>
          </cell>
          <cell r="AB2718" t="str">
            <v/>
          </cell>
          <cell r="AC2718" t="str">
            <v/>
          </cell>
        </row>
        <row r="2719">
          <cell r="A2719">
            <v>526668</v>
          </cell>
          <cell r="B2719" t="str">
            <v>نورا الرجوله</v>
          </cell>
          <cell r="C2719" t="str">
            <v>محمد</v>
          </cell>
          <cell r="D2719" t="str">
            <v>ليلى</v>
          </cell>
          <cell r="E2719" t="str">
            <v>أنثى</v>
          </cell>
          <cell r="F2719" t="str">
            <v>دمشق</v>
          </cell>
          <cell r="G2719">
            <v>31743</v>
          </cell>
          <cell r="H2719" t="str">
            <v>العربية السورية</v>
          </cell>
          <cell r="I2719" t="str">
            <v>الثالثة</v>
          </cell>
          <cell r="J2719" t="str">
            <v>شرعية</v>
          </cell>
          <cell r="K2719" t="str">
            <v/>
          </cell>
          <cell r="Q2719" t="str">
            <v/>
          </cell>
          <cell r="R2719" t="str">
            <v>NOURA ALRAJOLA</v>
          </cell>
          <cell r="S2719" t="str">
            <v>MOHAMMAD</v>
          </cell>
          <cell r="T2719" t="str">
            <v>LAYLA</v>
          </cell>
          <cell r="U2719" t="str">
            <v>DAMASCUS</v>
          </cell>
          <cell r="V2719" t="str">
            <v/>
          </cell>
          <cell r="W2719" t="str">
            <v/>
          </cell>
          <cell r="X2719" t="str">
            <v/>
          </cell>
          <cell r="Y2719" t="str">
            <v/>
          </cell>
          <cell r="Z2719" t="str">
            <v/>
          </cell>
          <cell r="AA2719" t="str">
            <v/>
          </cell>
          <cell r="AB2719" t="str">
            <v/>
          </cell>
          <cell r="AC2719" t="str">
            <v/>
          </cell>
        </row>
        <row r="2720">
          <cell r="A2720">
            <v>526669</v>
          </cell>
          <cell r="B2720" t="str">
            <v>نورا سكريه</v>
          </cell>
          <cell r="C2720" t="str">
            <v>عيسى</v>
          </cell>
          <cell r="D2720" t="str">
            <v>زكيه</v>
          </cell>
          <cell r="E2720" t="str">
            <v>أنثى</v>
          </cell>
          <cell r="F2720" t="str">
            <v xml:space="preserve">طرطوس </v>
          </cell>
          <cell r="G2720">
            <v>32894</v>
          </cell>
          <cell r="H2720" t="str">
            <v>العربية السورية</v>
          </cell>
          <cell r="I2720" t="str">
            <v>الثانية</v>
          </cell>
          <cell r="J2720" t="str">
            <v>أدبي</v>
          </cell>
          <cell r="K2720">
            <v>2008</v>
          </cell>
          <cell r="Q2720" t="str">
            <v/>
          </cell>
          <cell r="R2720" t="str">
            <v>NOURA SUKARIA</v>
          </cell>
          <cell r="S2720" t="str">
            <v>ISSA</v>
          </cell>
          <cell r="T2720" t="str">
            <v xml:space="preserve">ZAKIA </v>
          </cell>
          <cell r="U2720" t="str">
            <v xml:space="preserve">TARTOUS </v>
          </cell>
          <cell r="V2720" t="str">
            <v/>
          </cell>
          <cell r="W2720" t="str">
            <v/>
          </cell>
          <cell r="X2720" t="str">
            <v/>
          </cell>
          <cell r="Y2720" t="str">
            <v/>
          </cell>
          <cell r="Z2720" t="str">
            <v/>
          </cell>
          <cell r="AA2720" t="str">
            <v/>
          </cell>
          <cell r="AB2720" t="str">
            <v/>
          </cell>
          <cell r="AC2720" t="str">
            <v/>
          </cell>
        </row>
        <row r="2721">
          <cell r="A2721">
            <v>526670</v>
          </cell>
          <cell r="B2721" t="str">
            <v>نورا كيروان</v>
          </cell>
          <cell r="C2721" t="str">
            <v>مروان</v>
          </cell>
          <cell r="D2721" t="str">
            <v>عبير</v>
          </cell>
          <cell r="E2721" t="str">
            <v>أنثى</v>
          </cell>
          <cell r="F2721" t="str">
            <v>حلب</v>
          </cell>
          <cell r="G2721">
            <v>31455</v>
          </cell>
          <cell r="H2721" t="str">
            <v>العربية السورية</v>
          </cell>
          <cell r="I2721" t="str">
            <v>الثانية</v>
          </cell>
          <cell r="J2721" t="str">
            <v>أدبي</v>
          </cell>
          <cell r="L2721" t="str">
            <v>حلب</v>
          </cell>
          <cell r="Q2721" t="str">
            <v/>
          </cell>
          <cell r="R2721" t="str">
            <v>NOURA KERWAN</v>
          </cell>
          <cell r="S2721" t="str">
            <v>MARWAN</v>
          </cell>
          <cell r="T2721" t="str">
            <v>ABEER</v>
          </cell>
          <cell r="U2721" t="str">
            <v>ALEPPO</v>
          </cell>
          <cell r="V2721" t="str">
            <v/>
          </cell>
          <cell r="W2721" t="str">
            <v/>
          </cell>
          <cell r="X2721" t="str">
            <v/>
          </cell>
          <cell r="Y2721" t="str">
            <v/>
          </cell>
          <cell r="Z2721" t="str">
            <v/>
          </cell>
          <cell r="AA2721" t="str">
            <v/>
          </cell>
          <cell r="AB2721" t="str">
            <v/>
          </cell>
          <cell r="AC2721" t="str">
            <v/>
          </cell>
        </row>
        <row r="2722">
          <cell r="A2722">
            <v>526671</v>
          </cell>
          <cell r="B2722" t="str">
            <v>نوره شريفة</v>
          </cell>
          <cell r="C2722" t="str">
            <v>سمير</v>
          </cell>
          <cell r="D2722" t="str">
            <v>غاده</v>
          </cell>
          <cell r="E2722" t="str">
            <v/>
          </cell>
          <cell r="F2722" t="str">
            <v/>
          </cell>
          <cell r="G2722" t="str">
            <v/>
          </cell>
          <cell r="I2722" t="str">
            <v>الاولى</v>
          </cell>
          <cell r="K2722" t="str">
            <v/>
          </cell>
          <cell r="L2722" t="str">
            <v/>
          </cell>
          <cell r="M2722" t="str">
            <v/>
          </cell>
          <cell r="Q2722" t="str">
            <v/>
          </cell>
          <cell r="R2722" t="str">
            <v/>
          </cell>
          <cell r="S2722" t="str">
            <v/>
          </cell>
          <cell r="T2722" t="str">
            <v/>
          </cell>
          <cell r="U2722" t="str">
            <v/>
          </cell>
          <cell r="V2722" t="str">
            <v/>
          </cell>
          <cell r="W2722" t="str">
            <v/>
          </cell>
          <cell r="X2722" t="str">
            <v/>
          </cell>
          <cell r="Y2722" t="str">
            <v/>
          </cell>
          <cell r="Z2722" t="str">
            <v/>
          </cell>
          <cell r="AA2722" t="str">
            <v/>
          </cell>
          <cell r="AB2722" t="str">
            <v>م</v>
          </cell>
          <cell r="AC2722" t="str">
            <v/>
          </cell>
        </row>
        <row r="2723">
          <cell r="A2723">
            <v>526672</v>
          </cell>
          <cell r="B2723" t="str">
            <v>نوره هلال</v>
          </cell>
          <cell r="C2723" t="str">
            <v>عبدالعزيز</v>
          </cell>
          <cell r="D2723" t="str">
            <v>هناء</v>
          </cell>
          <cell r="E2723" t="str">
            <v>أنثى</v>
          </cell>
          <cell r="F2723" t="str">
            <v>التل</v>
          </cell>
          <cell r="G2723">
            <v>33078</v>
          </cell>
          <cell r="H2723" t="str">
            <v>العربية السورية</v>
          </cell>
          <cell r="I2723" t="str">
            <v>الثانية</v>
          </cell>
          <cell r="J2723" t="str">
            <v>علمي</v>
          </cell>
          <cell r="K2723" t="str">
            <v/>
          </cell>
          <cell r="Q2723" t="str">
            <v/>
          </cell>
          <cell r="R2723" t="str">
            <v>Noura Helal</v>
          </cell>
          <cell r="S2723" t="str">
            <v>Abd Alazez</v>
          </cell>
          <cell r="T2723" t="str">
            <v>Hanaa</v>
          </cell>
          <cell r="U2723" t="str">
            <v>Damascus</v>
          </cell>
          <cell r="V2723" t="str">
            <v/>
          </cell>
          <cell r="W2723" t="str">
            <v/>
          </cell>
          <cell r="X2723" t="str">
            <v/>
          </cell>
          <cell r="Y2723" t="str">
            <v/>
          </cell>
          <cell r="Z2723" t="str">
            <v/>
          </cell>
          <cell r="AA2723" t="str">
            <v/>
          </cell>
          <cell r="AB2723" t="str">
            <v/>
          </cell>
          <cell r="AC2723" t="str">
            <v/>
          </cell>
        </row>
        <row r="2724">
          <cell r="A2724">
            <v>526674</v>
          </cell>
          <cell r="B2724" t="str">
            <v>نيرمين خلوف</v>
          </cell>
          <cell r="C2724" t="str">
            <v>عدنان</v>
          </cell>
          <cell r="D2724" t="str">
            <v>نعيمه</v>
          </cell>
          <cell r="E2724" t="str">
            <v/>
          </cell>
          <cell r="F2724" t="str">
            <v/>
          </cell>
          <cell r="G2724" t="str">
            <v/>
          </cell>
          <cell r="I2724" t="str">
            <v>الاولى</v>
          </cell>
          <cell r="K2724" t="str">
            <v/>
          </cell>
          <cell r="L2724" t="str">
            <v/>
          </cell>
          <cell r="M2724" t="str">
            <v/>
          </cell>
          <cell r="Q2724" t="str">
            <v/>
          </cell>
          <cell r="R2724" t="str">
            <v/>
          </cell>
          <cell r="S2724" t="str">
            <v/>
          </cell>
          <cell r="T2724" t="str">
            <v/>
          </cell>
          <cell r="U2724" t="str">
            <v/>
          </cell>
          <cell r="V2724" t="str">
            <v/>
          </cell>
          <cell r="W2724" t="str">
            <v/>
          </cell>
          <cell r="X2724" t="str">
            <v/>
          </cell>
          <cell r="Y2724" t="str">
            <v/>
          </cell>
          <cell r="Z2724" t="str">
            <v/>
          </cell>
          <cell r="AA2724" t="str">
            <v/>
          </cell>
          <cell r="AB2724" t="str">
            <v>م</v>
          </cell>
          <cell r="AC2724" t="str">
            <v/>
          </cell>
        </row>
        <row r="2725">
          <cell r="A2725">
            <v>526675</v>
          </cell>
          <cell r="B2725" t="str">
            <v>نيروز ابو رسلان</v>
          </cell>
          <cell r="C2725" t="str">
            <v>غالب</v>
          </cell>
          <cell r="D2725" t="str">
            <v>زبيده</v>
          </cell>
          <cell r="E2725" t="str">
            <v/>
          </cell>
          <cell r="F2725" t="str">
            <v/>
          </cell>
          <cell r="G2725" t="str">
            <v/>
          </cell>
          <cell r="I2725" t="str">
            <v>الاولى</v>
          </cell>
          <cell r="K2725" t="str">
            <v/>
          </cell>
          <cell r="L2725" t="str">
            <v/>
          </cell>
          <cell r="M2725" t="str">
            <v/>
          </cell>
          <cell r="Q2725" t="str">
            <v/>
          </cell>
          <cell r="R2725" t="str">
            <v/>
          </cell>
          <cell r="S2725" t="str">
            <v/>
          </cell>
          <cell r="T2725" t="str">
            <v/>
          </cell>
          <cell r="U2725" t="str">
            <v/>
          </cell>
          <cell r="V2725" t="str">
            <v/>
          </cell>
          <cell r="W2725" t="str">
            <v/>
          </cell>
          <cell r="X2725" t="str">
            <v/>
          </cell>
          <cell r="Y2725" t="str">
            <v/>
          </cell>
          <cell r="Z2725" t="str">
            <v/>
          </cell>
          <cell r="AA2725" t="str">
            <v/>
          </cell>
          <cell r="AB2725" t="str">
            <v>م</v>
          </cell>
          <cell r="AC2725" t="str">
            <v/>
          </cell>
        </row>
        <row r="2726">
          <cell r="A2726">
            <v>526676</v>
          </cell>
          <cell r="B2726" t="str">
            <v>هاديا زينيه</v>
          </cell>
          <cell r="C2726" t="str">
            <v>احمدحسام الدين</v>
          </cell>
          <cell r="D2726" t="str">
            <v>نهوه</v>
          </cell>
          <cell r="E2726" t="str">
            <v>أنثى</v>
          </cell>
          <cell r="F2726" t="str">
            <v>كفير الزيت</v>
          </cell>
          <cell r="G2726" t="str">
            <v>1/10/2000</v>
          </cell>
          <cell r="H2726" t="str">
            <v>العربية السورية</v>
          </cell>
          <cell r="I2726" t="str">
            <v>الاولى</v>
          </cell>
          <cell r="J2726" t="str">
            <v>فنون نسوية</v>
          </cell>
          <cell r="K2726" t="str">
            <v>2017</v>
          </cell>
          <cell r="L2726" t="str">
            <v>ريف دمشق</v>
          </cell>
          <cell r="Q2726" t="str">
            <v/>
          </cell>
          <cell r="R2726" t="str">
            <v>HADIA ZYNYAH</v>
          </cell>
          <cell r="S2726" t="str">
            <v>AHMAD HOSAM ALDEEN</v>
          </cell>
          <cell r="T2726" t="str">
            <v>NAHOUA</v>
          </cell>
          <cell r="U2726" t="str">
            <v>KER ALZEET</v>
          </cell>
          <cell r="V2726" t="str">
            <v/>
          </cell>
          <cell r="W2726" t="str">
            <v/>
          </cell>
          <cell r="X2726" t="str">
            <v/>
          </cell>
          <cell r="Y2726" t="str">
            <v/>
          </cell>
          <cell r="Z2726" t="str">
            <v/>
          </cell>
          <cell r="AA2726" t="str">
            <v/>
          </cell>
          <cell r="AB2726" t="str">
            <v/>
          </cell>
          <cell r="AC2726" t="str">
            <v/>
          </cell>
        </row>
        <row r="2727">
          <cell r="A2727">
            <v>526677</v>
          </cell>
          <cell r="B2727" t="str">
            <v>هاديه العصمان</v>
          </cell>
          <cell r="C2727" t="str">
            <v>علي</v>
          </cell>
          <cell r="D2727" t="str">
            <v>صباح</v>
          </cell>
          <cell r="E2727" t="str">
            <v>أنثى</v>
          </cell>
          <cell r="F2727" t="str">
            <v>درعا</v>
          </cell>
          <cell r="G2727">
            <v>31873</v>
          </cell>
          <cell r="H2727" t="str">
            <v>العربية السورية</v>
          </cell>
          <cell r="I2727" t="str">
            <v>الثانية</v>
          </cell>
          <cell r="J2727" t="str">
            <v>علمي</v>
          </cell>
          <cell r="Q2727" t="str">
            <v/>
          </cell>
          <cell r="R2727" t="str">
            <v>hadea al osman</v>
          </cell>
          <cell r="S2727" t="str">
            <v>ali</v>
          </cell>
          <cell r="T2727" t="str">
            <v>sabah</v>
          </cell>
          <cell r="U2727" t="str">
            <v>daraa</v>
          </cell>
          <cell r="V2727" t="str">
            <v/>
          </cell>
          <cell r="W2727" t="str">
            <v/>
          </cell>
          <cell r="X2727" t="str">
            <v/>
          </cell>
          <cell r="Y2727" t="str">
            <v/>
          </cell>
          <cell r="Z2727" t="str">
            <v/>
          </cell>
          <cell r="AA2727" t="str">
            <v/>
          </cell>
          <cell r="AB2727" t="str">
            <v/>
          </cell>
          <cell r="AC2727" t="str">
            <v/>
          </cell>
        </row>
        <row r="2728">
          <cell r="A2728">
            <v>526678</v>
          </cell>
          <cell r="B2728" t="str">
            <v>هبا الحلقي</v>
          </cell>
          <cell r="C2728" t="str">
            <v>ناصر</v>
          </cell>
          <cell r="D2728" t="str">
            <v>ناديا</v>
          </cell>
          <cell r="E2728" t="str">
            <v>أنثى</v>
          </cell>
          <cell r="F2728" t="str">
            <v>جاسم</v>
          </cell>
          <cell r="G2728">
            <v>33481</v>
          </cell>
          <cell r="H2728" t="str">
            <v>العربية السورية</v>
          </cell>
          <cell r="I2728" t="str">
            <v>الثالثة</v>
          </cell>
          <cell r="J2728" t="str">
            <v>أدبي</v>
          </cell>
          <cell r="Q2728" t="str">
            <v/>
          </cell>
          <cell r="R2728" t="str">
            <v>Heba Al Halke</v>
          </cell>
          <cell r="S2728" t="str">
            <v>Naser</v>
          </cell>
          <cell r="T2728" t="str">
            <v>Nadea</v>
          </cell>
          <cell r="U2728" t="str">
            <v>Draa</v>
          </cell>
          <cell r="V2728" t="str">
            <v/>
          </cell>
          <cell r="W2728" t="str">
            <v/>
          </cell>
          <cell r="X2728" t="str">
            <v/>
          </cell>
          <cell r="Y2728" t="str">
            <v/>
          </cell>
          <cell r="Z2728" t="str">
            <v/>
          </cell>
          <cell r="AA2728" t="str">
            <v/>
          </cell>
          <cell r="AB2728" t="str">
            <v/>
          </cell>
          <cell r="AC2728" t="str">
            <v/>
          </cell>
        </row>
        <row r="2729">
          <cell r="A2729">
            <v>526679</v>
          </cell>
          <cell r="B2729" t="str">
            <v>هبه ابراهيم</v>
          </cell>
          <cell r="C2729" t="str">
            <v>محمود</v>
          </cell>
          <cell r="D2729" t="str">
            <v>دلال</v>
          </cell>
          <cell r="E2729" t="str">
            <v>أنثى</v>
          </cell>
          <cell r="F2729" t="str">
            <v>دمشق</v>
          </cell>
          <cell r="G2729">
            <v>33258</v>
          </cell>
          <cell r="H2729" t="str">
            <v>العربية السورية</v>
          </cell>
          <cell r="I2729" t="str">
            <v>الثالثة</v>
          </cell>
          <cell r="J2729" t="str">
            <v>أدبي</v>
          </cell>
          <cell r="K2729" t="str">
            <v/>
          </cell>
          <cell r="Q2729" t="str">
            <v/>
          </cell>
          <cell r="R2729" t="str">
            <v>HEBA IBRAHEEM</v>
          </cell>
          <cell r="S2729" t="str">
            <v>MAHMOUD</v>
          </cell>
          <cell r="T2729" t="str">
            <v>DALAL</v>
          </cell>
          <cell r="U2729" t="str">
            <v>DAMASCUS</v>
          </cell>
          <cell r="V2729" t="str">
            <v/>
          </cell>
          <cell r="W2729" t="str">
            <v/>
          </cell>
          <cell r="X2729" t="str">
            <v/>
          </cell>
          <cell r="Y2729" t="str">
            <v/>
          </cell>
          <cell r="Z2729" t="str">
            <v/>
          </cell>
          <cell r="AA2729" t="str">
            <v/>
          </cell>
          <cell r="AB2729" t="str">
            <v/>
          </cell>
          <cell r="AC2729" t="str">
            <v/>
          </cell>
        </row>
        <row r="2730">
          <cell r="A2730">
            <v>526680</v>
          </cell>
          <cell r="B2730" t="str">
            <v>هبه التوت</v>
          </cell>
          <cell r="C2730" t="str">
            <v>خالد</v>
          </cell>
          <cell r="D2730" t="str">
            <v>منا</v>
          </cell>
          <cell r="E2730" t="str">
            <v>أنثى</v>
          </cell>
          <cell r="F2730" t="str">
            <v>دوما</v>
          </cell>
          <cell r="G2730" t="str">
            <v>1/29/1990</v>
          </cell>
          <cell r="H2730" t="str">
            <v>العربية السورية</v>
          </cell>
          <cell r="I2730" t="str">
            <v>الثانية</v>
          </cell>
          <cell r="J2730" t="str">
            <v>أدبي</v>
          </cell>
          <cell r="K2730" t="str">
            <v>2008</v>
          </cell>
          <cell r="L2730" t="str">
            <v>ريف دمشق</v>
          </cell>
          <cell r="Q2730" t="str">
            <v/>
          </cell>
          <cell r="R2730" t="str">
            <v>Heba Al Toot</v>
          </cell>
          <cell r="S2730" t="str">
            <v>Khaled</v>
          </cell>
          <cell r="T2730" t="str">
            <v>Mouna</v>
          </cell>
          <cell r="U2730" t="str">
            <v>Damascus</v>
          </cell>
          <cell r="V2730" t="str">
            <v/>
          </cell>
          <cell r="W2730" t="str">
            <v/>
          </cell>
          <cell r="X2730" t="str">
            <v/>
          </cell>
          <cell r="Y2730" t="str">
            <v/>
          </cell>
          <cell r="Z2730" t="str">
            <v/>
          </cell>
          <cell r="AA2730" t="str">
            <v/>
          </cell>
          <cell r="AB2730" t="str">
            <v/>
          </cell>
          <cell r="AC2730" t="str">
            <v/>
          </cell>
        </row>
        <row r="2731">
          <cell r="A2731">
            <v>526681</v>
          </cell>
          <cell r="B2731" t="str">
            <v>هبه الله العبيد</v>
          </cell>
          <cell r="C2731" t="str">
            <v>ابراهيم</v>
          </cell>
          <cell r="D2731" t="str">
            <v>فوزية</v>
          </cell>
          <cell r="E2731" t="str">
            <v>أنثى</v>
          </cell>
          <cell r="F2731" t="str">
            <v>حمص</v>
          </cell>
          <cell r="G2731" t="str">
            <v>1/30/1996</v>
          </cell>
          <cell r="H2731" t="str">
            <v>العربية السورية</v>
          </cell>
          <cell r="I2731" t="str">
            <v>الاولى</v>
          </cell>
          <cell r="J2731" t="str">
            <v>أدبي</v>
          </cell>
          <cell r="K2731" t="str">
            <v>2014</v>
          </cell>
          <cell r="L2731" t="str">
            <v>حمص</v>
          </cell>
          <cell r="Q2731" t="str">
            <v/>
          </cell>
          <cell r="R2731" t="str">
            <v>hiba allah</v>
          </cell>
          <cell r="S2731" t="str">
            <v>rbrahim</v>
          </cell>
          <cell r="T2731" t="str">
            <v>fozia</v>
          </cell>
          <cell r="U2731" t="str">
            <v>homs</v>
          </cell>
          <cell r="V2731" t="str">
            <v/>
          </cell>
          <cell r="W2731" t="str">
            <v/>
          </cell>
          <cell r="X2731" t="str">
            <v/>
          </cell>
          <cell r="Y2731" t="str">
            <v/>
          </cell>
          <cell r="Z2731" t="str">
            <v/>
          </cell>
          <cell r="AA2731" t="str">
            <v/>
          </cell>
          <cell r="AB2731" t="str">
            <v>م</v>
          </cell>
          <cell r="AC2731" t="str">
            <v/>
          </cell>
        </row>
        <row r="2732">
          <cell r="A2732">
            <v>526682</v>
          </cell>
          <cell r="B2732" t="str">
            <v>هبه سعيد</v>
          </cell>
          <cell r="C2732" t="str">
            <v>أسامه</v>
          </cell>
          <cell r="D2732" t="str">
            <v>نارمان</v>
          </cell>
          <cell r="E2732" t="str">
            <v>أنثى</v>
          </cell>
          <cell r="F2732" t="str">
            <v>مخيم اليرموك</v>
          </cell>
          <cell r="G2732">
            <v>34715</v>
          </cell>
          <cell r="H2732" t="str">
            <v>العربية السورية</v>
          </cell>
          <cell r="I2732" t="str">
            <v>الاولى</v>
          </cell>
          <cell r="J2732" t="str">
            <v>أدبي</v>
          </cell>
          <cell r="Q2732" t="str">
            <v/>
          </cell>
          <cell r="R2732" t="str">
            <v>HEBA SAEED</v>
          </cell>
          <cell r="S2732" t="str">
            <v>OSAMA</v>
          </cell>
          <cell r="T2732" t="str">
            <v>MONA</v>
          </cell>
          <cell r="U2732" t="str">
            <v>DAMASCUS</v>
          </cell>
          <cell r="V2732" t="str">
            <v/>
          </cell>
          <cell r="W2732" t="str">
            <v/>
          </cell>
          <cell r="X2732" t="str">
            <v/>
          </cell>
          <cell r="Y2732" t="str">
            <v/>
          </cell>
          <cell r="Z2732" t="str">
            <v/>
          </cell>
          <cell r="AA2732" t="str">
            <v/>
          </cell>
          <cell r="AB2732" t="str">
            <v>م</v>
          </cell>
          <cell r="AC2732" t="str">
            <v/>
          </cell>
        </row>
        <row r="2733">
          <cell r="A2733">
            <v>526683</v>
          </cell>
          <cell r="B2733" t="str">
            <v>هدى بكري</v>
          </cell>
          <cell r="C2733" t="str">
            <v>عبده</v>
          </cell>
          <cell r="D2733" t="str">
            <v>مريم</v>
          </cell>
          <cell r="E2733" t="str">
            <v/>
          </cell>
          <cell r="F2733" t="str">
            <v/>
          </cell>
          <cell r="G2733" t="str">
            <v/>
          </cell>
          <cell r="I2733" t="str">
            <v>الاولى</v>
          </cell>
          <cell r="K2733" t="str">
            <v/>
          </cell>
          <cell r="L2733" t="str">
            <v/>
          </cell>
          <cell r="M2733" t="str">
            <v/>
          </cell>
          <cell r="Q2733" t="str">
            <v/>
          </cell>
          <cell r="R2733" t="str">
            <v/>
          </cell>
          <cell r="S2733" t="str">
            <v/>
          </cell>
          <cell r="T2733" t="str">
            <v/>
          </cell>
          <cell r="U2733" t="str">
            <v/>
          </cell>
          <cell r="V2733" t="str">
            <v/>
          </cell>
          <cell r="W2733" t="str">
            <v/>
          </cell>
          <cell r="X2733" t="str">
            <v/>
          </cell>
          <cell r="Y2733" t="str">
            <v/>
          </cell>
          <cell r="Z2733" t="str">
            <v/>
          </cell>
          <cell r="AA2733" t="str">
            <v/>
          </cell>
          <cell r="AB2733" t="str">
            <v>م</v>
          </cell>
          <cell r="AC2733" t="str">
            <v/>
          </cell>
        </row>
        <row r="2734">
          <cell r="A2734">
            <v>526684</v>
          </cell>
          <cell r="B2734" t="str">
            <v>هدى صادق</v>
          </cell>
          <cell r="C2734" t="str">
            <v>فيصل</v>
          </cell>
          <cell r="D2734" t="str">
            <v>أمل</v>
          </cell>
          <cell r="E2734" t="str">
            <v>أنثى</v>
          </cell>
          <cell r="F2734" t="str">
            <v>دمشق</v>
          </cell>
          <cell r="G2734">
            <v>30024</v>
          </cell>
          <cell r="H2734" t="str">
            <v>العربية السورية</v>
          </cell>
          <cell r="I2734" t="str">
            <v>الثالثة</v>
          </cell>
          <cell r="J2734" t="str">
            <v>أدبي</v>
          </cell>
          <cell r="Q2734" t="str">
            <v/>
          </cell>
          <cell r="R2734" t="str">
            <v>HUDA SADEK</v>
          </cell>
          <cell r="S2734" t="str">
            <v>FAYSSAL</v>
          </cell>
          <cell r="T2734" t="str">
            <v>AMAL</v>
          </cell>
          <cell r="U2734" t="str">
            <v>DAMACUS</v>
          </cell>
          <cell r="V2734" t="str">
            <v/>
          </cell>
          <cell r="W2734" t="str">
            <v/>
          </cell>
          <cell r="X2734" t="str">
            <v/>
          </cell>
          <cell r="Y2734" t="str">
            <v/>
          </cell>
          <cell r="Z2734" t="str">
            <v/>
          </cell>
          <cell r="AA2734" t="str">
            <v/>
          </cell>
          <cell r="AB2734" t="str">
            <v/>
          </cell>
          <cell r="AC2734" t="str">
            <v/>
          </cell>
        </row>
        <row r="2735">
          <cell r="A2735">
            <v>526685</v>
          </cell>
          <cell r="B2735" t="str">
            <v>هديل الاصفر</v>
          </cell>
          <cell r="C2735" t="str">
            <v>عبدالرزاق</v>
          </cell>
          <cell r="D2735" t="str">
            <v>سلوى</v>
          </cell>
          <cell r="E2735" t="str">
            <v>أنثى</v>
          </cell>
          <cell r="F2735" t="str">
            <v>درعا</v>
          </cell>
          <cell r="G2735">
            <v>31318</v>
          </cell>
          <cell r="H2735" t="str">
            <v>العربية السورية</v>
          </cell>
          <cell r="I2735" t="str">
            <v>الثالثة</v>
          </cell>
          <cell r="J2735" t="str">
            <v>أدبي</v>
          </cell>
          <cell r="K2735" t="str">
            <v/>
          </cell>
          <cell r="Q2735" t="str">
            <v/>
          </cell>
          <cell r="R2735" t="str">
            <v>HADEEL ALASFAR</v>
          </cell>
          <cell r="S2735" t="str">
            <v>ABDULRAZAK</v>
          </cell>
          <cell r="T2735" t="str">
            <v>SALWA</v>
          </cell>
          <cell r="U2735" t="str">
            <v>DARAA</v>
          </cell>
          <cell r="V2735" t="str">
            <v/>
          </cell>
          <cell r="W2735" t="str">
            <v/>
          </cell>
          <cell r="X2735" t="str">
            <v/>
          </cell>
          <cell r="Y2735" t="str">
            <v/>
          </cell>
          <cell r="Z2735" t="str">
            <v/>
          </cell>
          <cell r="AA2735" t="str">
            <v/>
          </cell>
          <cell r="AB2735" t="str">
            <v/>
          </cell>
          <cell r="AC2735" t="str">
            <v/>
          </cell>
        </row>
        <row r="2736">
          <cell r="A2736">
            <v>526686</v>
          </cell>
          <cell r="B2736" t="str">
            <v>هديل الحمام</v>
          </cell>
          <cell r="C2736" t="str">
            <v>نور الدين</v>
          </cell>
          <cell r="D2736" t="str">
            <v>هند</v>
          </cell>
          <cell r="E2736" t="str">
            <v/>
          </cell>
          <cell r="F2736" t="str">
            <v/>
          </cell>
          <cell r="G2736" t="str">
            <v/>
          </cell>
          <cell r="I2736" t="str">
            <v>الاولى</v>
          </cell>
          <cell r="K2736" t="str">
            <v/>
          </cell>
          <cell r="L2736" t="str">
            <v/>
          </cell>
          <cell r="M2736" t="str">
            <v/>
          </cell>
          <cell r="Q2736" t="str">
            <v/>
          </cell>
          <cell r="R2736" t="str">
            <v/>
          </cell>
          <cell r="S2736" t="str">
            <v/>
          </cell>
          <cell r="T2736" t="str">
            <v/>
          </cell>
          <cell r="U2736" t="str">
            <v/>
          </cell>
          <cell r="V2736" t="str">
            <v/>
          </cell>
          <cell r="W2736" t="str">
            <v/>
          </cell>
          <cell r="X2736" t="str">
            <v/>
          </cell>
          <cell r="Y2736" t="str">
            <v/>
          </cell>
          <cell r="Z2736" t="str">
            <v/>
          </cell>
          <cell r="AA2736" t="str">
            <v/>
          </cell>
          <cell r="AB2736" t="str">
            <v>م</v>
          </cell>
          <cell r="AC2736" t="str">
            <v/>
          </cell>
        </row>
        <row r="2737">
          <cell r="A2737">
            <v>526688</v>
          </cell>
          <cell r="B2737" t="str">
            <v>هديل العفنان</v>
          </cell>
          <cell r="C2737" t="str">
            <v>فيصل</v>
          </cell>
          <cell r="D2737" t="str">
            <v>ثريا</v>
          </cell>
          <cell r="E2737" t="str">
            <v>أنثى</v>
          </cell>
          <cell r="F2737" t="str">
            <v>دمشق</v>
          </cell>
          <cell r="G2737">
            <v>34211</v>
          </cell>
          <cell r="H2737" t="str">
            <v>العربية السورية</v>
          </cell>
          <cell r="I2737" t="str">
            <v>الثالثة</v>
          </cell>
          <cell r="J2737" t="str">
            <v>أدبي</v>
          </cell>
          <cell r="L2737" t="str">
            <v>القنيطرة</v>
          </cell>
          <cell r="Q2737" t="str">
            <v/>
          </cell>
          <cell r="R2737" t="str">
            <v>HADEL ALAFNAN</v>
          </cell>
          <cell r="S2737" t="str">
            <v>FEISAL</v>
          </cell>
          <cell r="T2737" t="str">
            <v>THREA</v>
          </cell>
          <cell r="U2737" t="str">
            <v>DAMASCUS</v>
          </cell>
          <cell r="V2737" t="str">
            <v/>
          </cell>
          <cell r="W2737" t="str">
            <v/>
          </cell>
          <cell r="X2737" t="str">
            <v/>
          </cell>
          <cell r="Y2737" t="str">
            <v/>
          </cell>
          <cell r="Z2737" t="str">
            <v/>
          </cell>
          <cell r="AA2737" t="str">
            <v/>
          </cell>
          <cell r="AB2737" t="str">
            <v/>
          </cell>
          <cell r="AC2737" t="str">
            <v/>
          </cell>
        </row>
        <row r="2738">
          <cell r="A2738">
            <v>526689</v>
          </cell>
          <cell r="B2738" t="str">
            <v>هديل اللباد</v>
          </cell>
          <cell r="C2738" t="str">
            <v>نايف</v>
          </cell>
          <cell r="D2738" t="str">
            <v>فاطمه</v>
          </cell>
          <cell r="E2738" t="str">
            <v/>
          </cell>
          <cell r="F2738" t="str">
            <v/>
          </cell>
          <cell r="G2738" t="str">
            <v/>
          </cell>
          <cell r="I2738" t="str">
            <v>الاولى</v>
          </cell>
          <cell r="K2738" t="str">
            <v/>
          </cell>
          <cell r="L2738" t="str">
            <v/>
          </cell>
          <cell r="M2738" t="str">
            <v/>
          </cell>
          <cell r="Q2738" t="str">
            <v/>
          </cell>
          <cell r="R2738" t="str">
            <v/>
          </cell>
          <cell r="S2738" t="str">
            <v/>
          </cell>
          <cell r="T2738" t="str">
            <v/>
          </cell>
          <cell r="U2738" t="str">
            <v/>
          </cell>
          <cell r="V2738" t="str">
            <v/>
          </cell>
          <cell r="W2738" t="str">
            <v/>
          </cell>
          <cell r="X2738" t="str">
            <v/>
          </cell>
          <cell r="Y2738" t="str">
            <v/>
          </cell>
          <cell r="Z2738" t="str">
            <v/>
          </cell>
          <cell r="AA2738" t="str">
            <v/>
          </cell>
          <cell r="AB2738" t="str">
            <v>م</v>
          </cell>
          <cell r="AC2738" t="str">
            <v/>
          </cell>
        </row>
        <row r="2739">
          <cell r="A2739">
            <v>526690</v>
          </cell>
          <cell r="B2739" t="str">
            <v>هديه القالش</v>
          </cell>
          <cell r="C2739" t="str">
            <v>ذكوان</v>
          </cell>
          <cell r="D2739" t="str">
            <v>ربيعه</v>
          </cell>
          <cell r="E2739" t="str">
            <v/>
          </cell>
          <cell r="F2739" t="str">
            <v/>
          </cell>
          <cell r="G2739" t="str">
            <v/>
          </cell>
          <cell r="I2739" t="str">
            <v>الاولى</v>
          </cell>
          <cell r="K2739" t="str">
            <v/>
          </cell>
          <cell r="L2739" t="str">
            <v/>
          </cell>
          <cell r="M2739" t="str">
            <v/>
          </cell>
          <cell r="Q2739" t="str">
            <v/>
          </cell>
          <cell r="R2739" t="str">
            <v/>
          </cell>
          <cell r="S2739" t="str">
            <v/>
          </cell>
          <cell r="T2739" t="str">
            <v/>
          </cell>
          <cell r="U2739" t="str">
            <v/>
          </cell>
          <cell r="V2739" t="str">
            <v/>
          </cell>
          <cell r="W2739" t="str">
            <v/>
          </cell>
          <cell r="X2739" t="str">
            <v/>
          </cell>
          <cell r="Y2739" t="str">
            <v/>
          </cell>
          <cell r="Z2739" t="str">
            <v/>
          </cell>
          <cell r="AA2739" t="str">
            <v/>
          </cell>
          <cell r="AB2739" t="str">
            <v>م</v>
          </cell>
          <cell r="AC2739" t="str">
            <v/>
          </cell>
        </row>
        <row r="2740">
          <cell r="A2740">
            <v>526691</v>
          </cell>
          <cell r="B2740" t="str">
            <v>هلا عليشه</v>
          </cell>
          <cell r="C2740" t="str">
            <v>غسان</v>
          </cell>
          <cell r="D2740" t="str">
            <v>كوثر</v>
          </cell>
          <cell r="E2740" t="str">
            <v>أنثى</v>
          </cell>
          <cell r="F2740" t="str">
            <v xml:space="preserve">حماه </v>
          </cell>
          <cell r="G2740">
            <v>30885</v>
          </cell>
          <cell r="H2740" t="str">
            <v>العربية السورية</v>
          </cell>
          <cell r="I2740" t="str">
            <v>الثالثة</v>
          </cell>
          <cell r="J2740" t="str">
            <v>علمي</v>
          </cell>
          <cell r="Q2740" t="str">
            <v/>
          </cell>
          <cell r="R2740" t="str">
            <v>hala alishah</v>
          </cell>
          <cell r="S2740" t="str">
            <v>ghassan</v>
          </cell>
          <cell r="T2740" t="str">
            <v>kothar</v>
          </cell>
          <cell r="U2740" t="str">
            <v>hma</v>
          </cell>
          <cell r="V2740" t="str">
            <v/>
          </cell>
          <cell r="W2740" t="str">
            <v/>
          </cell>
          <cell r="X2740" t="str">
            <v/>
          </cell>
          <cell r="Y2740" t="str">
            <v/>
          </cell>
          <cell r="Z2740" t="str">
            <v/>
          </cell>
          <cell r="AA2740" t="str">
            <v/>
          </cell>
          <cell r="AB2740" t="str">
            <v/>
          </cell>
          <cell r="AC2740" t="str">
            <v/>
          </cell>
        </row>
        <row r="2741">
          <cell r="A2741">
            <v>526692</v>
          </cell>
          <cell r="B2741" t="str">
            <v>همسه مرشد</v>
          </cell>
          <cell r="C2741" t="str">
            <v>بسام</v>
          </cell>
          <cell r="D2741" t="str">
            <v>سمرا</v>
          </cell>
          <cell r="E2741" t="str">
            <v>أنثى</v>
          </cell>
          <cell r="F2741" t="str">
            <v>السويداء</v>
          </cell>
          <cell r="G2741">
            <v>32051</v>
          </cell>
          <cell r="H2741" t="str">
            <v>العربية السورية</v>
          </cell>
          <cell r="I2741" t="str">
            <v>الثالثة</v>
          </cell>
          <cell r="J2741" t="str">
            <v>علمي</v>
          </cell>
          <cell r="L2741" t="str">
            <v>السويداء</v>
          </cell>
          <cell r="Q2741" t="str">
            <v/>
          </cell>
          <cell r="R2741" t="str">
            <v>hamsa morshed</v>
          </cell>
          <cell r="S2741" t="str">
            <v>bassam</v>
          </cell>
          <cell r="T2741" t="str">
            <v>samra</v>
          </cell>
          <cell r="U2741" t="str">
            <v>swaida</v>
          </cell>
          <cell r="V2741" t="str">
            <v/>
          </cell>
          <cell r="W2741" t="str">
            <v/>
          </cell>
          <cell r="X2741" t="str">
            <v/>
          </cell>
          <cell r="Y2741" t="str">
            <v/>
          </cell>
          <cell r="Z2741" t="str">
            <v/>
          </cell>
          <cell r="AA2741" t="str">
            <v/>
          </cell>
          <cell r="AB2741" t="str">
            <v/>
          </cell>
          <cell r="AC2741" t="str">
            <v/>
          </cell>
        </row>
        <row r="2742">
          <cell r="A2742">
            <v>526693</v>
          </cell>
          <cell r="B2742" t="str">
            <v>هناء الفحل</v>
          </cell>
          <cell r="C2742" t="str">
            <v>جميل</v>
          </cell>
          <cell r="D2742" t="str">
            <v>زينب</v>
          </cell>
          <cell r="E2742" t="str">
            <v/>
          </cell>
          <cell r="F2742" t="str">
            <v/>
          </cell>
          <cell r="G2742" t="str">
            <v/>
          </cell>
          <cell r="I2742" t="str">
            <v>الاولى</v>
          </cell>
          <cell r="K2742" t="str">
            <v/>
          </cell>
          <cell r="L2742" t="str">
            <v/>
          </cell>
          <cell r="M2742" t="str">
            <v/>
          </cell>
          <cell r="Q2742" t="str">
            <v/>
          </cell>
          <cell r="R2742" t="str">
            <v/>
          </cell>
          <cell r="S2742" t="str">
            <v/>
          </cell>
          <cell r="T2742" t="str">
            <v/>
          </cell>
          <cell r="U2742" t="str">
            <v/>
          </cell>
          <cell r="V2742" t="str">
            <v/>
          </cell>
          <cell r="W2742" t="str">
            <v/>
          </cell>
          <cell r="X2742" t="str">
            <v/>
          </cell>
          <cell r="Y2742" t="str">
            <v/>
          </cell>
          <cell r="Z2742" t="str">
            <v/>
          </cell>
          <cell r="AA2742" t="str">
            <v/>
          </cell>
          <cell r="AB2742" t="str">
            <v>م</v>
          </cell>
          <cell r="AC2742" t="str">
            <v/>
          </cell>
        </row>
        <row r="2743">
          <cell r="A2743">
            <v>526694</v>
          </cell>
          <cell r="B2743" t="str">
            <v>هناء هزيمه</v>
          </cell>
          <cell r="C2743" t="str">
            <v>ابراهيم</v>
          </cell>
          <cell r="D2743" t="str">
            <v>فاطمه</v>
          </cell>
          <cell r="E2743" t="str">
            <v>أنثى</v>
          </cell>
          <cell r="F2743" t="str">
            <v>دمشق</v>
          </cell>
          <cell r="G2743" t="str">
            <v>12/6/1986</v>
          </cell>
          <cell r="H2743" t="str">
            <v>العربية السورية</v>
          </cell>
          <cell r="I2743" t="str">
            <v>الاولى</v>
          </cell>
          <cell r="J2743" t="str">
            <v>أدبي</v>
          </cell>
          <cell r="K2743" t="str">
            <v>2014</v>
          </cell>
          <cell r="L2743" t="str">
            <v>القنيطرة</v>
          </cell>
          <cell r="Q2743" t="str">
            <v/>
          </cell>
          <cell r="R2743" t="str">
            <v>hanaa hazemah</v>
          </cell>
          <cell r="S2743" t="str">
            <v>ebrahem</v>
          </cell>
          <cell r="T2743" t="str">
            <v>fatema</v>
          </cell>
          <cell r="U2743" t="str">
            <v>damascus</v>
          </cell>
          <cell r="V2743" t="str">
            <v/>
          </cell>
          <cell r="W2743" t="str">
            <v/>
          </cell>
          <cell r="X2743" t="str">
            <v/>
          </cell>
          <cell r="Y2743" t="str">
            <v/>
          </cell>
          <cell r="Z2743" t="str">
            <v/>
          </cell>
          <cell r="AA2743" t="str">
            <v/>
          </cell>
          <cell r="AB2743" t="str">
            <v>م</v>
          </cell>
          <cell r="AC2743" t="str">
            <v/>
          </cell>
        </row>
        <row r="2744">
          <cell r="A2744">
            <v>526695</v>
          </cell>
          <cell r="B2744" t="str">
            <v>هنادي بعيره</v>
          </cell>
          <cell r="C2744" t="str">
            <v>شيباني</v>
          </cell>
          <cell r="D2744" t="str">
            <v>أمل</v>
          </cell>
          <cell r="E2744" t="str">
            <v>أنثى</v>
          </cell>
          <cell r="F2744" t="str">
            <v>دمشق</v>
          </cell>
          <cell r="G2744">
            <v>28523</v>
          </cell>
          <cell r="H2744" t="str">
            <v>العربية السورية</v>
          </cell>
          <cell r="I2744" t="str">
            <v>الثالثة</v>
          </cell>
          <cell r="J2744" t="str">
            <v>أدبي</v>
          </cell>
          <cell r="Q2744" t="str">
            <v/>
          </cell>
          <cell r="R2744" t="str">
            <v>HANADE BAHEIRA</v>
          </cell>
          <cell r="S2744" t="str">
            <v>SHEBANE</v>
          </cell>
          <cell r="T2744" t="str">
            <v>AMAL</v>
          </cell>
          <cell r="U2744" t="str">
            <v>DAMASCUS</v>
          </cell>
          <cell r="V2744" t="str">
            <v/>
          </cell>
          <cell r="W2744" t="str">
            <v/>
          </cell>
          <cell r="X2744" t="str">
            <v/>
          </cell>
          <cell r="Y2744" t="str">
            <v/>
          </cell>
          <cell r="Z2744" t="str">
            <v/>
          </cell>
          <cell r="AA2744" t="str">
            <v/>
          </cell>
          <cell r="AB2744" t="str">
            <v/>
          </cell>
          <cell r="AC2744" t="str">
            <v/>
          </cell>
        </row>
        <row r="2745">
          <cell r="A2745">
            <v>526697</v>
          </cell>
          <cell r="B2745" t="str">
            <v>هيا حسين</v>
          </cell>
          <cell r="C2745" t="str">
            <v>غسان</v>
          </cell>
          <cell r="D2745" t="str">
            <v>تماضر</v>
          </cell>
          <cell r="E2745" t="str">
            <v>أنثى</v>
          </cell>
          <cell r="F2745" t="str">
            <v>دمشق</v>
          </cell>
          <cell r="G2745">
            <v>35680</v>
          </cell>
          <cell r="H2745" t="str">
            <v>العربية السورية</v>
          </cell>
          <cell r="I2745" t="str">
            <v>الثانية</v>
          </cell>
          <cell r="J2745" t="str">
            <v>علمي</v>
          </cell>
          <cell r="Q2745" t="str">
            <v/>
          </cell>
          <cell r="R2745" t="str">
            <v>Haya Hussein</v>
          </cell>
          <cell r="S2745" t="str">
            <v>Ghassan</v>
          </cell>
          <cell r="T2745" t="str">
            <v>Tamadour</v>
          </cell>
          <cell r="U2745" t="str">
            <v>Damasacus</v>
          </cell>
          <cell r="V2745" t="str">
            <v/>
          </cell>
          <cell r="W2745" t="str">
            <v/>
          </cell>
          <cell r="X2745" t="str">
            <v/>
          </cell>
          <cell r="Y2745" t="str">
            <v/>
          </cell>
          <cell r="Z2745" t="str">
            <v/>
          </cell>
          <cell r="AA2745" t="str">
            <v/>
          </cell>
          <cell r="AB2745" t="str">
            <v/>
          </cell>
          <cell r="AC2745" t="str">
            <v/>
          </cell>
        </row>
        <row r="2746">
          <cell r="A2746">
            <v>526699</v>
          </cell>
          <cell r="B2746" t="str">
            <v>وداد ضاهر</v>
          </cell>
          <cell r="C2746" t="str">
            <v>محمد</v>
          </cell>
          <cell r="D2746" t="str">
            <v>منيره</v>
          </cell>
          <cell r="E2746" t="str">
            <v>أنثى</v>
          </cell>
          <cell r="F2746" t="str">
            <v>دمشق</v>
          </cell>
          <cell r="G2746">
            <v>32661</v>
          </cell>
          <cell r="H2746" t="str">
            <v>العربية السورية</v>
          </cell>
          <cell r="I2746" t="str">
            <v>الثانية</v>
          </cell>
          <cell r="J2746" t="str">
            <v>علمي</v>
          </cell>
          <cell r="K2746" t="str">
            <v/>
          </cell>
          <cell r="Q2746" t="str">
            <v/>
          </cell>
          <cell r="R2746" t="str">
            <v>WEDAD DAHER</v>
          </cell>
          <cell r="S2746" t="str">
            <v>MOHAMMED</v>
          </cell>
          <cell r="T2746" t="str">
            <v>MONERA</v>
          </cell>
          <cell r="U2746" t="str">
            <v>DAMASCUS</v>
          </cell>
          <cell r="V2746" t="str">
            <v/>
          </cell>
          <cell r="W2746" t="str">
            <v/>
          </cell>
          <cell r="X2746" t="str">
            <v/>
          </cell>
          <cell r="Y2746" t="str">
            <v/>
          </cell>
          <cell r="Z2746" t="str">
            <v/>
          </cell>
          <cell r="AA2746" t="str">
            <v/>
          </cell>
          <cell r="AB2746" t="str">
            <v/>
          </cell>
          <cell r="AC2746" t="str">
            <v/>
          </cell>
        </row>
        <row r="2747">
          <cell r="A2747">
            <v>526700</v>
          </cell>
          <cell r="B2747" t="str">
            <v>وسام الزيات</v>
          </cell>
          <cell r="C2747" t="str">
            <v>نزير</v>
          </cell>
          <cell r="D2747" t="str">
            <v>روعه</v>
          </cell>
          <cell r="E2747" t="str">
            <v>أنثى</v>
          </cell>
          <cell r="F2747" t="str">
            <v>دمشق</v>
          </cell>
          <cell r="G2747">
            <v>30683</v>
          </cell>
          <cell r="H2747" t="str">
            <v>العربية السورية</v>
          </cell>
          <cell r="I2747" t="str">
            <v>الثالثة</v>
          </cell>
          <cell r="J2747" t="str">
            <v>أدبي</v>
          </cell>
          <cell r="K2747" t="str">
            <v/>
          </cell>
          <cell r="Q2747" t="str">
            <v/>
          </cell>
          <cell r="R2747" t="str">
            <v>WESSAM ALZAYAT</v>
          </cell>
          <cell r="S2747" t="str">
            <v>NAZEER</v>
          </cell>
          <cell r="T2747" t="str">
            <v>RAWAA</v>
          </cell>
          <cell r="U2747" t="str">
            <v>DAMASCUS</v>
          </cell>
          <cell r="V2747" t="str">
            <v/>
          </cell>
          <cell r="W2747" t="str">
            <v/>
          </cell>
          <cell r="X2747" t="str">
            <v/>
          </cell>
          <cell r="Y2747" t="str">
            <v/>
          </cell>
          <cell r="Z2747" t="str">
            <v/>
          </cell>
          <cell r="AA2747" t="str">
            <v/>
          </cell>
          <cell r="AB2747" t="str">
            <v/>
          </cell>
          <cell r="AC2747" t="str">
            <v/>
          </cell>
        </row>
        <row r="2748">
          <cell r="A2748">
            <v>526701</v>
          </cell>
          <cell r="B2748" t="str">
            <v>وسام عاصي</v>
          </cell>
          <cell r="C2748" t="str">
            <v>عبدالمعين</v>
          </cell>
          <cell r="D2748" t="str">
            <v>حيات</v>
          </cell>
          <cell r="E2748" t="str">
            <v>أنثى</v>
          </cell>
          <cell r="F2748" t="str">
            <v>التل</v>
          </cell>
          <cell r="G2748">
            <v>34553</v>
          </cell>
          <cell r="H2748" t="str">
            <v>العربية السورية</v>
          </cell>
          <cell r="I2748" t="str">
            <v>الثالثة</v>
          </cell>
          <cell r="J2748" t="str">
            <v>أدبي</v>
          </cell>
          <cell r="K2748">
            <v>2012</v>
          </cell>
          <cell r="Q2748" t="str">
            <v/>
          </cell>
          <cell r="R2748" t="str">
            <v>WISSAM ASSI</v>
          </cell>
          <cell r="S2748" t="str">
            <v>ABDALMOAEN</v>
          </cell>
          <cell r="T2748" t="str">
            <v>HAYAT</v>
          </cell>
          <cell r="U2748" t="str">
            <v>DAMASCUS SUBURB</v>
          </cell>
          <cell r="V2748" t="str">
            <v/>
          </cell>
          <cell r="W2748" t="str">
            <v/>
          </cell>
          <cell r="X2748" t="str">
            <v/>
          </cell>
          <cell r="Y2748" t="str">
            <v/>
          </cell>
          <cell r="Z2748" t="str">
            <v/>
          </cell>
          <cell r="AA2748" t="str">
            <v/>
          </cell>
          <cell r="AB2748" t="str">
            <v/>
          </cell>
          <cell r="AC2748" t="str">
            <v/>
          </cell>
        </row>
        <row r="2749">
          <cell r="A2749">
            <v>526702</v>
          </cell>
          <cell r="B2749" t="str">
            <v>وسن الموسى</v>
          </cell>
          <cell r="C2749" t="str">
            <v>طريف</v>
          </cell>
          <cell r="D2749" t="str">
            <v>سميره</v>
          </cell>
          <cell r="E2749" t="str">
            <v/>
          </cell>
          <cell r="F2749" t="str">
            <v/>
          </cell>
          <cell r="G2749" t="str">
            <v/>
          </cell>
          <cell r="I2749" t="str">
            <v>الاولى</v>
          </cell>
          <cell r="K2749" t="str">
            <v/>
          </cell>
          <cell r="L2749" t="str">
            <v/>
          </cell>
          <cell r="M2749" t="str">
            <v/>
          </cell>
          <cell r="Q2749" t="str">
            <v/>
          </cell>
          <cell r="R2749" t="str">
            <v/>
          </cell>
          <cell r="S2749" t="str">
            <v/>
          </cell>
          <cell r="T2749" t="str">
            <v/>
          </cell>
          <cell r="U2749" t="str">
            <v/>
          </cell>
          <cell r="V2749" t="str">
            <v/>
          </cell>
          <cell r="W2749" t="str">
            <v/>
          </cell>
          <cell r="X2749" t="str">
            <v/>
          </cell>
          <cell r="Y2749" t="str">
            <v/>
          </cell>
          <cell r="Z2749" t="str">
            <v/>
          </cell>
          <cell r="AA2749" t="str">
            <v/>
          </cell>
          <cell r="AB2749" t="str">
            <v>م</v>
          </cell>
          <cell r="AC2749" t="str">
            <v/>
          </cell>
        </row>
        <row r="2750">
          <cell r="A2750">
            <v>526703</v>
          </cell>
          <cell r="B2750" t="str">
            <v>وصفيه البيطار</v>
          </cell>
          <cell r="C2750" t="str">
            <v>عبدالفتاح</v>
          </cell>
          <cell r="D2750" t="str">
            <v>هيفاء</v>
          </cell>
          <cell r="E2750" t="str">
            <v>أنثى</v>
          </cell>
          <cell r="F2750" t="str">
            <v/>
          </cell>
          <cell r="H2750" t="str">
            <v>العربية السورية</v>
          </cell>
          <cell r="I2750" t="str">
            <v>الاولى</v>
          </cell>
        </row>
        <row r="2751">
          <cell r="A2751">
            <v>526704</v>
          </cell>
          <cell r="B2751" t="str">
            <v>وعد المخللاتي النبكي</v>
          </cell>
          <cell r="C2751" t="str">
            <v>محمد علمر</v>
          </cell>
          <cell r="D2751" t="str">
            <v>نارمان</v>
          </cell>
          <cell r="E2751" t="str">
            <v>أنثى</v>
          </cell>
          <cell r="F2751" t="str">
            <v>دمشق</v>
          </cell>
          <cell r="G2751">
            <v>36526</v>
          </cell>
          <cell r="H2751" t="str">
            <v>العربية السورية</v>
          </cell>
          <cell r="I2751" t="str">
            <v>الثالثة</v>
          </cell>
          <cell r="J2751" t="str">
            <v>فنون نسوية</v>
          </cell>
        </row>
        <row r="2752">
          <cell r="A2752">
            <v>526707</v>
          </cell>
          <cell r="B2752" t="str">
            <v>وفاء سلطان</v>
          </cell>
          <cell r="C2752" t="str">
            <v>احمد</v>
          </cell>
          <cell r="D2752" t="str">
            <v>ظهيره</v>
          </cell>
          <cell r="E2752" t="str">
            <v>أنثى</v>
          </cell>
          <cell r="F2752" t="str">
            <v>حمص</v>
          </cell>
          <cell r="G2752">
            <v>35144</v>
          </cell>
          <cell r="H2752" t="str">
            <v>العربية السورية</v>
          </cell>
          <cell r="I2752" t="str">
            <v>الثالثة</v>
          </cell>
          <cell r="J2752" t="str">
            <v>علمي</v>
          </cell>
          <cell r="Q2752" t="str">
            <v/>
          </cell>
          <cell r="R2752" t="str">
            <v>WAFAA SULTAN</v>
          </cell>
          <cell r="S2752" t="str">
            <v>AHMAD</v>
          </cell>
          <cell r="T2752" t="str">
            <v>ZAHERA</v>
          </cell>
          <cell r="U2752" t="str">
            <v>HOMS</v>
          </cell>
          <cell r="V2752" t="str">
            <v/>
          </cell>
          <cell r="W2752" t="str">
            <v/>
          </cell>
          <cell r="X2752" t="str">
            <v/>
          </cell>
          <cell r="Y2752" t="str">
            <v/>
          </cell>
          <cell r="Z2752" t="str">
            <v/>
          </cell>
          <cell r="AA2752" t="str">
            <v/>
          </cell>
          <cell r="AB2752" t="str">
            <v/>
          </cell>
          <cell r="AC2752" t="str">
            <v/>
          </cell>
        </row>
        <row r="2753">
          <cell r="A2753">
            <v>526708</v>
          </cell>
          <cell r="B2753" t="str">
            <v>ولاء الاعور</v>
          </cell>
          <cell r="C2753" t="str">
            <v>محسن</v>
          </cell>
          <cell r="D2753" t="str">
            <v>وصفية</v>
          </cell>
          <cell r="E2753" t="str">
            <v/>
          </cell>
          <cell r="F2753" t="str">
            <v/>
          </cell>
          <cell r="G2753" t="str">
            <v/>
          </cell>
          <cell r="I2753" t="str">
            <v>الاولى</v>
          </cell>
          <cell r="K2753" t="str">
            <v/>
          </cell>
          <cell r="L2753" t="str">
            <v/>
          </cell>
          <cell r="M2753" t="str">
            <v/>
          </cell>
          <cell r="Q2753" t="str">
            <v/>
          </cell>
          <cell r="R2753" t="str">
            <v/>
          </cell>
          <cell r="S2753" t="str">
            <v/>
          </cell>
          <cell r="T2753" t="str">
            <v/>
          </cell>
          <cell r="U2753" t="str">
            <v/>
          </cell>
          <cell r="V2753" t="str">
            <v/>
          </cell>
          <cell r="W2753" t="str">
            <v/>
          </cell>
          <cell r="X2753" t="str">
            <v/>
          </cell>
          <cell r="Y2753" t="str">
            <v/>
          </cell>
          <cell r="Z2753" t="str">
            <v/>
          </cell>
          <cell r="AA2753" t="str">
            <v/>
          </cell>
          <cell r="AB2753" t="str">
            <v>م</v>
          </cell>
          <cell r="AC2753" t="str">
            <v/>
          </cell>
        </row>
        <row r="2754">
          <cell r="A2754">
            <v>526709</v>
          </cell>
          <cell r="B2754" t="str">
            <v>ولاء القاسم</v>
          </cell>
          <cell r="C2754" t="str">
            <v>عبد المنعم</v>
          </cell>
          <cell r="D2754" t="str">
            <v>رنده</v>
          </cell>
          <cell r="E2754" t="str">
            <v>أنثى</v>
          </cell>
          <cell r="F2754" t="str">
            <v>درعا</v>
          </cell>
          <cell r="G2754">
            <v>34159</v>
          </cell>
          <cell r="H2754" t="str">
            <v>العربية السورية</v>
          </cell>
          <cell r="I2754" t="str">
            <v>الثالثة</v>
          </cell>
          <cell r="J2754" t="str">
            <v>علمي</v>
          </cell>
          <cell r="K2754" t="str">
            <v/>
          </cell>
          <cell r="Q2754" t="str">
            <v/>
          </cell>
          <cell r="R2754" t="str">
            <v>walaa alkasem</v>
          </cell>
          <cell r="S2754" t="str">
            <v>abd almonem</v>
          </cell>
          <cell r="T2754" t="str">
            <v>randa</v>
          </cell>
          <cell r="U2754" t="str">
            <v>daraa</v>
          </cell>
          <cell r="V2754" t="str">
            <v/>
          </cell>
          <cell r="W2754" t="str">
            <v/>
          </cell>
          <cell r="X2754" t="str">
            <v/>
          </cell>
          <cell r="Y2754" t="str">
            <v/>
          </cell>
          <cell r="Z2754" t="str">
            <v/>
          </cell>
          <cell r="AA2754" t="str">
            <v/>
          </cell>
          <cell r="AB2754" t="str">
            <v/>
          </cell>
          <cell r="AC2754" t="str">
            <v/>
          </cell>
        </row>
        <row r="2755">
          <cell r="A2755">
            <v>526710</v>
          </cell>
          <cell r="B2755" t="str">
            <v>ولاء سعد</v>
          </cell>
          <cell r="C2755" t="str">
            <v>سعيد</v>
          </cell>
          <cell r="D2755" t="str">
            <v>امتثال</v>
          </cell>
          <cell r="E2755" t="str">
            <v/>
          </cell>
          <cell r="F2755" t="str">
            <v/>
          </cell>
          <cell r="G2755" t="str">
            <v/>
          </cell>
          <cell r="I2755" t="str">
            <v>الاولى</v>
          </cell>
          <cell r="K2755" t="str">
            <v/>
          </cell>
          <cell r="L2755" t="str">
            <v/>
          </cell>
          <cell r="M2755" t="str">
            <v/>
          </cell>
          <cell r="Q2755" t="str">
            <v/>
          </cell>
          <cell r="R2755" t="str">
            <v/>
          </cell>
          <cell r="S2755" t="str">
            <v/>
          </cell>
          <cell r="T2755" t="str">
            <v/>
          </cell>
          <cell r="U2755" t="str">
            <v/>
          </cell>
          <cell r="V2755" t="str">
            <v/>
          </cell>
          <cell r="W2755" t="str">
            <v/>
          </cell>
          <cell r="X2755" t="str">
            <v/>
          </cell>
          <cell r="Y2755" t="str">
            <v/>
          </cell>
          <cell r="Z2755" t="str">
            <v/>
          </cell>
          <cell r="AA2755" t="str">
            <v/>
          </cell>
          <cell r="AB2755" t="str">
            <v>م</v>
          </cell>
          <cell r="AC2755" t="str">
            <v/>
          </cell>
        </row>
        <row r="2756">
          <cell r="A2756">
            <v>526711</v>
          </cell>
          <cell r="B2756" t="str">
            <v>ولاء عباس</v>
          </cell>
          <cell r="C2756" t="str">
            <v>موسى</v>
          </cell>
          <cell r="D2756" t="str">
            <v>فاطمه</v>
          </cell>
          <cell r="E2756" t="str">
            <v>أنثى</v>
          </cell>
          <cell r="F2756" t="str">
            <v>دمشق</v>
          </cell>
          <cell r="G2756">
            <v>33992</v>
          </cell>
          <cell r="H2756" t="str">
            <v>العربية السورية</v>
          </cell>
          <cell r="I2756" t="str">
            <v>الثانية</v>
          </cell>
          <cell r="J2756" t="str">
            <v>أدبي</v>
          </cell>
          <cell r="L2756" t="str">
            <v>اللاذقية</v>
          </cell>
          <cell r="Q2756" t="str">
            <v/>
          </cell>
          <cell r="R2756" t="str">
            <v>Walaa Abaas</v>
          </cell>
          <cell r="S2756" t="str">
            <v>Mousa</v>
          </cell>
          <cell r="T2756" t="str">
            <v>Fatema</v>
          </cell>
          <cell r="U2756" t="str">
            <v>Damascus</v>
          </cell>
          <cell r="V2756" t="str">
            <v/>
          </cell>
          <cell r="W2756" t="str">
            <v/>
          </cell>
          <cell r="X2756" t="str">
            <v/>
          </cell>
          <cell r="Y2756" t="str">
            <v/>
          </cell>
          <cell r="Z2756" t="str">
            <v/>
          </cell>
          <cell r="AA2756" t="str">
            <v/>
          </cell>
          <cell r="AB2756" t="str">
            <v/>
          </cell>
          <cell r="AC2756" t="str">
            <v/>
          </cell>
        </row>
        <row r="2757">
          <cell r="A2757">
            <v>526712</v>
          </cell>
          <cell r="B2757" t="str">
            <v>ولاء عبدالله</v>
          </cell>
          <cell r="C2757" t="str">
            <v>بسام</v>
          </cell>
          <cell r="D2757" t="str">
            <v>تهاني</v>
          </cell>
          <cell r="E2757" t="str">
            <v>انثى</v>
          </cell>
          <cell r="F2757" t="str">
            <v>دمشق</v>
          </cell>
          <cell r="G2757" t="str">
            <v>5/5/1988</v>
          </cell>
          <cell r="H2757" t="str">
            <v>العربية السورية</v>
          </cell>
          <cell r="I2757" t="str">
            <v>الاولى</v>
          </cell>
          <cell r="J2757" t="str">
            <v>فنون نسوية</v>
          </cell>
          <cell r="K2757" t="str">
            <v>2008</v>
          </cell>
          <cell r="L2757" t="str">
            <v>دمشق</v>
          </cell>
          <cell r="Q2757" t="str">
            <v/>
          </cell>
          <cell r="R2757" t="str">
            <v>WALAA ABDALLAH</v>
          </cell>
          <cell r="S2757" t="str">
            <v>BASAM</v>
          </cell>
          <cell r="T2757" t="str">
            <v>TAHANI</v>
          </cell>
          <cell r="U2757" t="str">
            <v>DAMASCUS</v>
          </cell>
          <cell r="V2757" t="str">
            <v/>
          </cell>
          <cell r="W2757" t="str">
            <v/>
          </cell>
          <cell r="X2757" t="str">
            <v/>
          </cell>
          <cell r="Y2757" t="str">
            <v/>
          </cell>
          <cell r="Z2757" t="str">
            <v/>
          </cell>
          <cell r="AA2757" t="str">
            <v/>
          </cell>
          <cell r="AB2757" t="str">
            <v/>
          </cell>
          <cell r="AC2757" t="str">
            <v/>
          </cell>
        </row>
        <row r="2758">
          <cell r="A2758">
            <v>526713</v>
          </cell>
          <cell r="B2758" t="str">
            <v>ولاء لبابيدي</v>
          </cell>
          <cell r="C2758" t="str">
            <v>محمدرضوان</v>
          </cell>
          <cell r="D2758" t="str">
            <v>جميلة</v>
          </cell>
          <cell r="E2758" t="str">
            <v>أنثى</v>
          </cell>
          <cell r="F2758" t="str">
            <v xml:space="preserve"> دمشق</v>
          </cell>
          <cell r="G2758">
            <v>32350</v>
          </cell>
          <cell r="H2758" t="str">
            <v>العربية السورية</v>
          </cell>
          <cell r="I2758" t="str">
            <v>الثانية</v>
          </cell>
          <cell r="J2758" t="str">
            <v>فنون نسوية</v>
          </cell>
          <cell r="K2758" t="str">
            <v/>
          </cell>
          <cell r="Q2758" t="str">
            <v/>
          </cell>
          <cell r="R2758" t="str">
            <v>walaa lababidi</v>
          </cell>
          <cell r="S2758" t="str">
            <v>mohamad radwan</v>
          </cell>
          <cell r="T2758" t="str">
            <v>jamila</v>
          </cell>
          <cell r="U2758" t="str">
            <v>damascus</v>
          </cell>
          <cell r="V2758" t="str">
            <v/>
          </cell>
          <cell r="W2758" t="str">
            <v/>
          </cell>
          <cell r="X2758" t="str">
            <v/>
          </cell>
          <cell r="Y2758" t="str">
            <v/>
          </cell>
          <cell r="Z2758" t="str">
            <v/>
          </cell>
          <cell r="AA2758" t="str">
            <v/>
          </cell>
          <cell r="AB2758" t="str">
            <v/>
          </cell>
          <cell r="AC2758" t="str">
            <v/>
          </cell>
        </row>
        <row r="2759">
          <cell r="A2759">
            <v>526714</v>
          </cell>
          <cell r="B2759" t="str">
            <v>يارا اسماعيل</v>
          </cell>
          <cell r="C2759" t="str">
            <v>أحمد</v>
          </cell>
          <cell r="D2759" t="str">
            <v>منار</v>
          </cell>
          <cell r="E2759" t="str">
            <v/>
          </cell>
          <cell r="F2759" t="str">
            <v/>
          </cell>
          <cell r="G2759" t="str">
            <v/>
          </cell>
          <cell r="I2759" t="str">
            <v>الاولى</v>
          </cell>
          <cell r="K2759" t="str">
            <v/>
          </cell>
          <cell r="L2759" t="str">
            <v/>
          </cell>
          <cell r="M2759" t="str">
            <v/>
          </cell>
          <cell r="Q2759" t="str">
            <v/>
          </cell>
          <cell r="R2759" t="str">
            <v/>
          </cell>
          <cell r="S2759" t="str">
            <v/>
          </cell>
          <cell r="T2759" t="str">
            <v/>
          </cell>
          <cell r="U2759" t="str">
            <v/>
          </cell>
          <cell r="V2759" t="str">
            <v/>
          </cell>
          <cell r="W2759" t="str">
            <v/>
          </cell>
          <cell r="X2759" t="str">
            <v/>
          </cell>
          <cell r="Y2759" t="str">
            <v/>
          </cell>
          <cell r="Z2759" t="str">
            <v/>
          </cell>
          <cell r="AA2759" t="str">
            <v/>
          </cell>
          <cell r="AB2759" t="str">
            <v>م</v>
          </cell>
          <cell r="AC2759" t="str">
            <v/>
          </cell>
        </row>
        <row r="2760">
          <cell r="A2760">
            <v>526715</v>
          </cell>
          <cell r="B2760" t="str">
            <v>يارا زاهده</v>
          </cell>
          <cell r="C2760" t="str">
            <v>ايمن</v>
          </cell>
          <cell r="D2760" t="str">
            <v>غصون</v>
          </cell>
          <cell r="E2760" t="str">
            <v>أنثى</v>
          </cell>
          <cell r="F2760" t="str">
            <v>صفور</v>
          </cell>
          <cell r="G2760">
            <v>35067</v>
          </cell>
          <cell r="H2760" t="str">
            <v>العربية السورية</v>
          </cell>
          <cell r="I2760" t="str">
            <v>الثالثة</v>
          </cell>
          <cell r="J2760" t="str">
            <v>أدبي</v>
          </cell>
          <cell r="Q2760" t="str">
            <v/>
          </cell>
          <cell r="R2760" t="str">
            <v>YARA ZAHEDA</v>
          </cell>
          <cell r="S2760" t="str">
            <v>AIMAN</v>
          </cell>
          <cell r="T2760" t="str">
            <v>GHOUSSOUN</v>
          </cell>
          <cell r="U2760" t="str">
            <v>HOMS</v>
          </cell>
          <cell r="V2760" t="str">
            <v/>
          </cell>
          <cell r="W2760" t="str">
            <v/>
          </cell>
          <cell r="X2760" t="str">
            <v/>
          </cell>
          <cell r="Y2760" t="str">
            <v/>
          </cell>
          <cell r="Z2760" t="str">
            <v/>
          </cell>
          <cell r="AA2760" t="str">
            <v/>
          </cell>
          <cell r="AB2760" t="str">
            <v/>
          </cell>
          <cell r="AC2760" t="str">
            <v/>
          </cell>
        </row>
        <row r="2761">
          <cell r="A2761">
            <v>526716</v>
          </cell>
          <cell r="B2761" t="str">
            <v>ياسمين الحسين</v>
          </cell>
          <cell r="C2761" t="str">
            <v>حمود</v>
          </cell>
          <cell r="D2761" t="str">
            <v>حسونه</v>
          </cell>
          <cell r="E2761" t="str">
            <v>أنثى</v>
          </cell>
          <cell r="F2761" t="str">
            <v>سويدان شاميه</v>
          </cell>
          <cell r="G2761">
            <v>33974</v>
          </cell>
          <cell r="H2761" t="str">
            <v>العربية السورية</v>
          </cell>
          <cell r="I2761" t="str">
            <v>الثالثة</v>
          </cell>
          <cell r="J2761" t="str">
            <v>علمي</v>
          </cell>
          <cell r="Q2761" t="str">
            <v/>
          </cell>
          <cell r="R2761" t="str">
            <v>YASMIN ALHUSSAIN</v>
          </cell>
          <cell r="S2761" t="str">
            <v>HAMOUD</v>
          </cell>
          <cell r="T2761" t="str">
            <v>HASOUNA</v>
          </cell>
          <cell r="U2761" t="str">
            <v>DER EZZOUR</v>
          </cell>
          <cell r="V2761" t="str">
            <v/>
          </cell>
          <cell r="W2761" t="str">
            <v/>
          </cell>
          <cell r="X2761" t="str">
            <v/>
          </cell>
          <cell r="Y2761" t="str">
            <v/>
          </cell>
          <cell r="Z2761" t="str">
            <v/>
          </cell>
          <cell r="AA2761" t="str">
            <v/>
          </cell>
          <cell r="AB2761" t="str">
            <v/>
          </cell>
          <cell r="AC2761" t="str">
            <v/>
          </cell>
        </row>
        <row r="2762">
          <cell r="A2762">
            <v>526717</v>
          </cell>
          <cell r="B2762" t="str">
            <v>ياسمين الدلول</v>
          </cell>
          <cell r="C2762" t="str">
            <v>احمد</v>
          </cell>
          <cell r="D2762" t="str">
            <v>خديجه</v>
          </cell>
          <cell r="E2762" t="str">
            <v>أنثى</v>
          </cell>
          <cell r="F2762" t="str">
            <v>جباب</v>
          </cell>
          <cell r="G2762">
            <v>32190</v>
          </cell>
          <cell r="H2762" t="str">
            <v>العربية السورية</v>
          </cell>
          <cell r="I2762" t="str">
            <v>الثالثة</v>
          </cell>
          <cell r="J2762" t="str">
            <v>علمي</v>
          </cell>
          <cell r="Q2762" t="str">
            <v/>
          </cell>
          <cell r="R2762" t="str">
            <v>YASMIN ALDALOL</v>
          </cell>
          <cell r="S2762" t="str">
            <v>AHAMD</v>
          </cell>
          <cell r="T2762" t="str">
            <v>KHADIJA</v>
          </cell>
          <cell r="U2762" t="str">
            <v>DARAA</v>
          </cell>
          <cell r="V2762" t="str">
            <v/>
          </cell>
          <cell r="W2762" t="str">
            <v/>
          </cell>
          <cell r="X2762" t="str">
            <v/>
          </cell>
          <cell r="Y2762" t="str">
            <v/>
          </cell>
          <cell r="Z2762" t="str">
            <v/>
          </cell>
          <cell r="AA2762" t="str">
            <v/>
          </cell>
          <cell r="AB2762" t="str">
            <v/>
          </cell>
          <cell r="AC2762" t="str">
            <v/>
          </cell>
        </row>
        <row r="2763">
          <cell r="A2763">
            <v>526718</v>
          </cell>
          <cell r="B2763" t="str">
            <v>ياسمين الشيخ</v>
          </cell>
          <cell r="C2763" t="str">
            <v>حسين</v>
          </cell>
          <cell r="D2763" t="str">
            <v>فاطمه</v>
          </cell>
          <cell r="E2763" t="str">
            <v>أنثى</v>
          </cell>
          <cell r="F2763" t="str">
            <v>دمشق</v>
          </cell>
          <cell r="G2763">
            <v>36189</v>
          </cell>
          <cell r="H2763" t="str">
            <v>العربية السورية</v>
          </cell>
          <cell r="I2763" t="str">
            <v>الثانية</v>
          </cell>
          <cell r="J2763" t="str">
            <v>أدبي</v>
          </cell>
          <cell r="K2763" t="str">
            <v/>
          </cell>
          <cell r="Q2763" t="str">
            <v/>
          </cell>
          <cell r="R2763" t="str">
            <v>YASMIN ALSHIK</v>
          </cell>
          <cell r="S2763" t="str">
            <v>HUSIEN</v>
          </cell>
          <cell r="T2763" t="str">
            <v>FATMA</v>
          </cell>
          <cell r="U2763" t="str">
            <v>DAMASCUS</v>
          </cell>
          <cell r="V2763" t="str">
            <v/>
          </cell>
          <cell r="W2763" t="str">
            <v/>
          </cell>
          <cell r="X2763" t="str">
            <v/>
          </cell>
          <cell r="Y2763" t="str">
            <v/>
          </cell>
          <cell r="Z2763" t="str">
            <v/>
          </cell>
          <cell r="AA2763" t="str">
            <v/>
          </cell>
          <cell r="AB2763" t="str">
            <v/>
          </cell>
          <cell r="AC2763" t="str">
            <v/>
          </cell>
        </row>
        <row r="2764">
          <cell r="A2764">
            <v>526719</v>
          </cell>
          <cell r="B2764" t="str">
            <v>ياسمين شحاده</v>
          </cell>
          <cell r="C2764" t="str">
            <v>أحمد</v>
          </cell>
          <cell r="D2764" t="str">
            <v>عليا</v>
          </cell>
          <cell r="E2764" t="str">
            <v>أنثى</v>
          </cell>
          <cell r="F2764" t="str">
            <v>زبداني</v>
          </cell>
          <cell r="G2764" t="str">
            <v>3/10/1996</v>
          </cell>
          <cell r="H2764" t="str">
            <v>العربية السورية</v>
          </cell>
          <cell r="I2764" t="str">
            <v>الثانية</v>
          </cell>
          <cell r="J2764" t="str">
            <v>أدبي</v>
          </cell>
          <cell r="K2764" t="str">
            <v>2014</v>
          </cell>
          <cell r="L2764" t="str">
            <v>ريف دمشق</v>
          </cell>
          <cell r="Q2764" t="str">
            <v/>
          </cell>
          <cell r="R2764" t="str">
            <v>YASMIN SHADA</v>
          </cell>
          <cell r="S2764" t="str">
            <v>AHMAD</v>
          </cell>
          <cell r="T2764" t="str">
            <v>ALIA</v>
          </cell>
          <cell r="U2764" t="str">
            <v>DAMASCUS</v>
          </cell>
          <cell r="V2764" t="str">
            <v/>
          </cell>
          <cell r="W2764" t="str">
            <v/>
          </cell>
          <cell r="X2764" t="str">
            <v/>
          </cell>
          <cell r="Y2764" t="str">
            <v/>
          </cell>
          <cell r="Z2764" t="str">
            <v/>
          </cell>
          <cell r="AA2764" t="str">
            <v/>
          </cell>
          <cell r="AB2764" t="str">
            <v/>
          </cell>
          <cell r="AC2764" t="str">
            <v/>
          </cell>
        </row>
        <row r="2765">
          <cell r="A2765">
            <v>526720</v>
          </cell>
          <cell r="B2765" t="str">
            <v>ياسمين مصري</v>
          </cell>
          <cell r="C2765" t="str">
            <v>عبد القادر</v>
          </cell>
          <cell r="D2765" t="str">
            <v>نوال</v>
          </cell>
          <cell r="E2765" t="str">
            <v/>
          </cell>
          <cell r="F2765" t="str">
            <v/>
          </cell>
          <cell r="G2765" t="str">
            <v/>
          </cell>
          <cell r="I2765" t="str">
            <v>الاولى</v>
          </cell>
          <cell r="K2765" t="str">
            <v/>
          </cell>
          <cell r="L2765" t="str">
            <v/>
          </cell>
          <cell r="M2765" t="str">
            <v/>
          </cell>
          <cell r="Q2765" t="str">
            <v/>
          </cell>
          <cell r="R2765" t="str">
            <v/>
          </cell>
          <cell r="S2765" t="str">
            <v/>
          </cell>
          <cell r="T2765" t="str">
            <v/>
          </cell>
          <cell r="U2765" t="str">
            <v/>
          </cell>
          <cell r="V2765" t="str">
            <v/>
          </cell>
          <cell r="W2765" t="str">
            <v/>
          </cell>
          <cell r="X2765" t="str">
            <v/>
          </cell>
          <cell r="Y2765" t="str">
            <v/>
          </cell>
          <cell r="Z2765" t="str">
            <v/>
          </cell>
          <cell r="AA2765" t="str">
            <v/>
          </cell>
          <cell r="AB2765" t="str">
            <v>م</v>
          </cell>
          <cell r="AC2765" t="str">
            <v/>
          </cell>
        </row>
        <row r="2766">
          <cell r="A2766">
            <v>526721</v>
          </cell>
          <cell r="B2766" t="str">
            <v>يانا البودي</v>
          </cell>
          <cell r="C2766" t="str">
            <v>محمود</v>
          </cell>
          <cell r="D2766" t="str">
            <v>نوال</v>
          </cell>
          <cell r="E2766" t="str">
            <v>أنثى</v>
          </cell>
          <cell r="F2766" t="str">
            <v>عرزيلات</v>
          </cell>
          <cell r="G2766">
            <v>36633</v>
          </cell>
          <cell r="H2766" t="str">
            <v>العربية السورية</v>
          </cell>
          <cell r="I2766" t="str">
            <v>الثانية</v>
          </cell>
          <cell r="J2766" t="str">
            <v>علمي</v>
          </cell>
          <cell r="K2766" t="str">
            <v/>
          </cell>
          <cell r="Q2766" t="str">
            <v/>
          </cell>
          <cell r="R2766" t="str">
            <v>YANA ALBADAWE</v>
          </cell>
          <cell r="S2766" t="str">
            <v>MAHMOUD</v>
          </cell>
          <cell r="T2766" t="str">
            <v>NAWAL</v>
          </cell>
          <cell r="U2766" t="str">
            <v>DAMASCUS</v>
          </cell>
          <cell r="V2766" t="str">
            <v/>
          </cell>
          <cell r="W2766" t="str">
            <v/>
          </cell>
          <cell r="X2766" t="str">
            <v/>
          </cell>
          <cell r="Y2766" t="str">
            <v/>
          </cell>
          <cell r="Z2766" t="str">
            <v/>
          </cell>
          <cell r="AA2766" t="str">
            <v/>
          </cell>
          <cell r="AB2766" t="str">
            <v/>
          </cell>
          <cell r="AC2766" t="str">
            <v/>
          </cell>
        </row>
        <row r="2767">
          <cell r="A2767">
            <v>526722</v>
          </cell>
          <cell r="B2767" t="str">
            <v>يسرى مصطفى</v>
          </cell>
          <cell r="C2767" t="str">
            <v>حسين</v>
          </cell>
          <cell r="D2767" t="str">
            <v>مفيده</v>
          </cell>
          <cell r="E2767" t="str">
            <v/>
          </cell>
          <cell r="F2767" t="str">
            <v/>
          </cell>
          <cell r="G2767" t="str">
            <v/>
          </cell>
          <cell r="I2767" t="str">
            <v>الاولى</v>
          </cell>
          <cell r="K2767" t="str">
            <v/>
          </cell>
          <cell r="L2767" t="str">
            <v/>
          </cell>
          <cell r="M2767" t="str">
            <v/>
          </cell>
          <cell r="Q2767" t="str">
            <v/>
          </cell>
          <cell r="R2767" t="str">
            <v/>
          </cell>
          <cell r="S2767" t="str">
            <v/>
          </cell>
          <cell r="T2767" t="str">
            <v/>
          </cell>
          <cell r="U2767" t="str">
            <v/>
          </cell>
          <cell r="V2767" t="str">
            <v/>
          </cell>
          <cell r="W2767" t="str">
            <v/>
          </cell>
          <cell r="X2767" t="str">
            <v/>
          </cell>
          <cell r="Y2767" t="str">
            <v/>
          </cell>
          <cell r="Z2767" t="str">
            <v/>
          </cell>
          <cell r="AA2767" t="str">
            <v/>
          </cell>
          <cell r="AB2767" t="str">
            <v>م</v>
          </cell>
          <cell r="AC2767" t="str">
            <v/>
          </cell>
        </row>
        <row r="2768">
          <cell r="A2768">
            <v>526723</v>
          </cell>
          <cell r="B2768" t="str">
            <v>يسرى هلال</v>
          </cell>
          <cell r="C2768" t="str">
            <v>خالد</v>
          </cell>
          <cell r="D2768" t="str">
            <v>لطيفه</v>
          </cell>
          <cell r="E2768" t="str">
            <v>أنثى</v>
          </cell>
          <cell r="F2768" t="str">
            <v>جيرود</v>
          </cell>
          <cell r="G2768">
            <v>30588</v>
          </cell>
          <cell r="H2768" t="str">
            <v>العربية السورية</v>
          </cell>
          <cell r="I2768" t="str">
            <v>الثالثة</v>
          </cell>
          <cell r="J2768" t="str">
            <v>أدبي</v>
          </cell>
          <cell r="K2768">
            <v>2003</v>
          </cell>
          <cell r="Q2768" t="str">
            <v/>
          </cell>
          <cell r="R2768" t="str">
            <v>YUSRA HELAL</v>
          </cell>
          <cell r="S2768" t="str">
            <v>KHALED</v>
          </cell>
          <cell r="T2768" t="str">
            <v>LATIFA</v>
          </cell>
          <cell r="U2768" t="str">
            <v>DAMAS SUBURB</v>
          </cell>
          <cell r="V2768" t="str">
            <v/>
          </cell>
          <cell r="W2768" t="str">
            <v/>
          </cell>
          <cell r="X2768" t="str">
            <v/>
          </cell>
          <cell r="Y2768" t="str">
            <v/>
          </cell>
          <cell r="Z2768" t="str">
            <v/>
          </cell>
          <cell r="AA2768" t="str">
            <v/>
          </cell>
          <cell r="AB2768" t="str">
            <v/>
          </cell>
          <cell r="AC2768" t="str">
            <v/>
          </cell>
        </row>
        <row r="2769">
          <cell r="A2769">
            <v>526725</v>
          </cell>
          <cell r="B2769" t="str">
            <v>بلسم سعود</v>
          </cell>
          <cell r="C2769" t="str">
            <v>عارف</v>
          </cell>
          <cell r="D2769" t="str">
            <v>نجاة</v>
          </cell>
          <cell r="E2769" t="str">
            <v>أنثى</v>
          </cell>
          <cell r="F2769" t="str">
            <v>حرستا</v>
          </cell>
          <cell r="G2769">
            <v>28126</v>
          </cell>
          <cell r="H2769" t="str">
            <v>العربية السورية</v>
          </cell>
          <cell r="I2769" t="str">
            <v>الثالثة</v>
          </cell>
          <cell r="J2769" t="str">
            <v>علمي</v>
          </cell>
          <cell r="Q2769" t="str">
            <v/>
          </cell>
          <cell r="R2769" t="str">
            <v>balsam soud</v>
          </cell>
          <cell r="S2769" t="str">
            <v>aaref</v>
          </cell>
          <cell r="T2769" t="str">
            <v>najat</v>
          </cell>
          <cell r="U2769" t="str">
            <v>harasts</v>
          </cell>
          <cell r="V2769" t="str">
            <v/>
          </cell>
          <cell r="W2769" t="str">
            <v/>
          </cell>
          <cell r="X2769" t="str">
            <v/>
          </cell>
          <cell r="Y2769" t="str">
            <v/>
          </cell>
          <cell r="Z2769" t="str">
            <v/>
          </cell>
          <cell r="AA2769" t="str">
            <v/>
          </cell>
          <cell r="AB2769" t="str">
            <v/>
          </cell>
          <cell r="AC2769" t="str">
            <v/>
          </cell>
        </row>
        <row r="2770">
          <cell r="A2770">
            <v>526727</v>
          </cell>
          <cell r="B2770" t="str">
            <v>حنين زكريا</v>
          </cell>
          <cell r="C2770" t="str">
            <v>كنعان</v>
          </cell>
          <cell r="D2770" t="str">
            <v>سلطانة</v>
          </cell>
          <cell r="E2770" t="str">
            <v>أنثى</v>
          </cell>
          <cell r="F2770" t="str">
            <v>دمشق</v>
          </cell>
          <cell r="G2770">
            <v>36161</v>
          </cell>
          <cell r="H2770" t="str">
            <v>العربية السورية</v>
          </cell>
          <cell r="I2770" t="str">
            <v>الثالثة</v>
          </cell>
          <cell r="J2770" t="str">
            <v>أدبي</v>
          </cell>
          <cell r="K2770" t="str">
            <v/>
          </cell>
          <cell r="Q2770" t="str">
            <v/>
          </cell>
          <cell r="R2770" t="str">
            <v>HANEN ZAKRIA</v>
          </cell>
          <cell r="S2770" t="str">
            <v>KANAAN</v>
          </cell>
          <cell r="T2770" t="str">
            <v>SULTANA</v>
          </cell>
          <cell r="U2770" t="str">
            <v>DAMASCUS</v>
          </cell>
          <cell r="V2770" t="str">
            <v/>
          </cell>
          <cell r="W2770" t="str">
            <v/>
          </cell>
          <cell r="X2770" t="str">
            <v/>
          </cell>
          <cell r="Y2770" t="str">
            <v/>
          </cell>
          <cell r="Z2770" t="str">
            <v/>
          </cell>
          <cell r="AA2770" t="str">
            <v/>
          </cell>
          <cell r="AB2770" t="str">
            <v/>
          </cell>
          <cell r="AC2770" t="str">
            <v/>
          </cell>
        </row>
        <row r="2771">
          <cell r="A2771">
            <v>526728</v>
          </cell>
          <cell r="B2771" t="str">
            <v>ربيعة القهوجي</v>
          </cell>
          <cell r="C2771" t="str">
            <v>حسن</v>
          </cell>
          <cell r="D2771" t="str">
            <v>امنة</v>
          </cell>
          <cell r="E2771" t="str">
            <v>أنثى</v>
          </cell>
          <cell r="F2771" t="str">
            <v>ضهر المغر</v>
          </cell>
          <cell r="G2771">
            <v>27461</v>
          </cell>
          <cell r="H2771" t="str">
            <v>العربية السورية</v>
          </cell>
          <cell r="I2771" t="str">
            <v>الثالثة</v>
          </cell>
          <cell r="J2771" t="str">
            <v>أدبي</v>
          </cell>
          <cell r="Q2771" t="str">
            <v/>
          </cell>
          <cell r="R2771" t="str">
            <v>rabeaa alkahwaji</v>
          </cell>
          <cell r="S2771" t="str">
            <v>hasan</v>
          </cell>
          <cell r="T2771" t="str">
            <v>aamena</v>
          </cell>
          <cell r="U2771" t="str">
            <v>daher almaghar</v>
          </cell>
          <cell r="V2771" t="str">
            <v/>
          </cell>
          <cell r="W2771" t="str">
            <v/>
          </cell>
          <cell r="X2771" t="str">
            <v/>
          </cell>
          <cell r="Y2771" t="str">
            <v/>
          </cell>
          <cell r="Z2771" t="str">
            <v/>
          </cell>
          <cell r="AA2771" t="str">
            <v/>
          </cell>
          <cell r="AB2771" t="str">
            <v/>
          </cell>
          <cell r="AC2771" t="str">
            <v/>
          </cell>
        </row>
        <row r="2772">
          <cell r="A2772">
            <v>526730</v>
          </cell>
          <cell r="B2772" t="str">
            <v>رشا صقور</v>
          </cell>
          <cell r="C2772" t="str">
            <v>ابراهيم</v>
          </cell>
          <cell r="D2772" t="str">
            <v>مفيدة</v>
          </cell>
          <cell r="E2772" t="str">
            <v>أنثى</v>
          </cell>
          <cell r="F2772" t="str">
            <v>باملاخا</v>
          </cell>
          <cell r="G2772" t="str">
            <v>6/16/1996</v>
          </cell>
          <cell r="H2772" t="str">
            <v>العربية السورية</v>
          </cell>
          <cell r="I2772" t="str">
            <v>الثانية</v>
          </cell>
          <cell r="J2772" t="str">
            <v>أدبي</v>
          </cell>
          <cell r="K2772" t="str">
            <v>2016</v>
          </cell>
          <cell r="L2772" t="str">
            <v>طرطوس</v>
          </cell>
          <cell r="Q2772" t="str">
            <v/>
          </cell>
          <cell r="R2772" t="str">
            <v>RASHA SAKOUR</v>
          </cell>
          <cell r="S2772" t="str">
            <v>IBRAHIEM</v>
          </cell>
          <cell r="T2772" t="str">
            <v>MOUFIDA</v>
          </cell>
          <cell r="U2772" t="str">
            <v>TARTOUS</v>
          </cell>
          <cell r="V2772" t="str">
            <v/>
          </cell>
          <cell r="W2772" t="str">
            <v/>
          </cell>
          <cell r="X2772" t="str">
            <v/>
          </cell>
          <cell r="Y2772" t="str">
            <v/>
          </cell>
          <cell r="Z2772" t="str">
            <v/>
          </cell>
          <cell r="AA2772" t="str">
            <v/>
          </cell>
          <cell r="AB2772" t="str">
            <v/>
          </cell>
          <cell r="AC2772" t="str">
            <v/>
          </cell>
        </row>
        <row r="2773">
          <cell r="A2773">
            <v>526731</v>
          </cell>
          <cell r="B2773" t="str">
            <v>رلى عباس</v>
          </cell>
          <cell r="C2773" t="str">
            <v>عباس</v>
          </cell>
          <cell r="D2773" t="str">
            <v>اسمهان</v>
          </cell>
          <cell r="E2773" t="str">
            <v>أنثى</v>
          </cell>
          <cell r="F2773" t="str">
            <v>دمشق</v>
          </cell>
          <cell r="G2773" t="str">
            <v>4/24/1996</v>
          </cell>
          <cell r="H2773" t="str">
            <v>العربية السورية</v>
          </cell>
          <cell r="I2773" t="str">
            <v>الثانية</v>
          </cell>
          <cell r="J2773" t="str">
            <v>أدبي</v>
          </cell>
          <cell r="K2773" t="str">
            <v>2015</v>
          </cell>
          <cell r="L2773" t="str">
            <v>حماة</v>
          </cell>
          <cell r="Q2773" t="str">
            <v/>
          </cell>
          <cell r="R2773" t="str">
            <v>rula abbas</v>
          </cell>
          <cell r="S2773" t="str">
            <v>abbas</v>
          </cell>
          <cell r="T2773" t="str">
            <v>asmahan</v>
          </cell>
          <cell r="U2773" t="str">
            <v>damascus</v>
          </cell>
          <cell r="V2773" t="str">
            <v/>
          </cell>
          <cell r="W2773" t="str">
            <v/>
          </cell>
          <cell r="X2773" t="str">
            <v/>
          </cell>
          <cell r="Y2773" t="str">
            <v/>
          </cell>
          <cell r="Z2773" t="str">
            <v/>
          </cell>
          <cell r="AA2773" t="str">
            <v/>
          </cell>
          <cell r="AB2773" t="str">
            <v/>
          </cell>
          <cell r="AC2773" t="str">
            <v/>
          </cell>
        </row>
        <row r="2774">
          <cell r="A2774">
            <v>526732</v>
          </cell>
          <cell r="B2774" t="str">
            <v>رهف المعيوف</v>
          </cell>
          <cell r="C2774" t="str">
            <v>رسلان</v>
          </cell>
          <cell r="D2774" t="str">
            <v>ايمان</v>
          </cell>
          <cell r="E2774" t="str">
            <v>أنثى</v>
          </cell>
          <cell r="F2774" t="str">
            <v>البوكمال</v>
          </cell>
          <cell r="G2774">
            <v>35084</v>
          </cell>
          <cell r="H2774" t="str">
            <v>العربية السورية</v>
          </cell>
          <cell r="I2774" t="str">
            <v>الثانية</v>
          </cell>
          <cell r="J2774" t="str">
            <v>أدبي</v>
          </cell>
          <cell r="Q2774" t="str">
            <v/>
          </cell>
          <cell r="R2774" t="str">
            <v>RAHAF ALMAEOUF</v>
          </cell>
          <cell r="S2774" t="str">
            <v>RESLAN</v>
          </cell>
          <cell r="T2774" t="str">
            <v>EMAN</v>
          </cell>
          <cell r="U2774" t="str">
            <v>DER EZZOOR</v>
          </cell>
          <cell r="V2774" t="str">
            <v/>
          </cell>
          <cell r="W2774" t="str">
            <v/>
          </cell>
          <cell r="X2774" t="str">
            <v/>
          </cell>
          <cell r="Y2774" t="str">
            <v/>
          </cell>
          <cell r="Z2774" t="str">
            <v/>
          </cell>
          <cell r="AA2774" t="str">
            <v/>
          </cell>
          <cell r="AB2774" t="str">
            <v/>
          </cell>
          <cell r="AC2774" t="str">
            <v/>
          </cell>
        </row>
        <row r="2775">
          <cell r="A2775">
            <v>526733</v>
          </cell>
          <cell r="B2775" t="str">
            <v>روعة حسون</v>
          </cell>
          <cell r="C2775" t="str">
            <v>نقولا</v>
          </cell>
          <cell r="D2775" t="str">
            <v>سامية</v>
          </cell>
          <cell r="E2775" t="str">
            <v>أنثى</v>
          </cell>
          <cell r="F2775" t="str">
            <v>الكويت</v>
          </cell>
          <cell r="G2775">
            <v>29201</v>
          </cell>
          <cell r="H2775" t="str">
            <v>العربية السورية</v>
          </cell>
          <cell r="I2775" t="str">
            <v>الرابعة حديث</v>
          </cell>
          <cell r="J2775" t="str">
            <v>أدبي</v>
          </cell>
          <cell r="Q2775" t="str">
            <v/>
          </cell>
          <cell r="R2775" t="str">
            <v>RAWHA HASON</v>
          </cell>
          <cell r="S2775" t="str">
            <v>NKOULA</v>
          </cell>
          <cell r="T2775" t="str">
            <v>SAMIA</v>
          </cell>
          <cell r="U2775" t="str">
            <v>ALKWEIT</v>
          </cell>
          <cell r="V2775" t="str">
            <v/>
          </cell>
          <cell r="W2775" t="str">
            <v/>
          </cell>
          <cell r="X2775" t="str">
            <v/>
          </cell>
          <cell r="Y2775" t="str">
            <v/>
          </cell>
          <cell r="Z2775" t="str">
            <v/>
          </cell>
          <cell r="AA2775" t="str">
            <v/>
          </cell>
          <cell r="AB2775" t="str">
            <v/>
          </cell>
          <cell r="AC2775" t="str">
            <v/>
          </cell>
        </row>
        <row r="2776">
          <cell r="A2776">
            <v>526734</v>
          </cell>
          <cell r="B2776" t="str">
            <v>زهرة كاظم</v>
          </cell>
          <cell r="C2776" t="str">
            <v>علي</v>
          </cell>
          <cell r="D2776" t="str">
            <v>عتوك</v>
          </cell>
          <cell r="E2776" t="str">
            <v>أنثى</v>
          </cell>
          <cell r="F2776" t="str">
            <v>الذهب</v>
          </cell>
          <cell r="G2776">
            <v>33339</v>
          </cell>
          <cell r="H2776" t="str">
            <v>العربية السورية</v>
          </cell>
          <cell r="I2776" t="str">
            <v>الثانية</v>
          </cell>
          <cell r="J2776" t="str">
            <v>أدبي</v>
          </cell>
          <cell r="K2776" t="str">
            <v/>
          </cell>
          <cell r="Q2776" t="str">
            <v/>
          </cell>
          <cell r="R2776" t="str">
            <v>zahra kazem</v>
          </cell>
          <cell r="S2776" t="str">
            <v>ali</v>
          </cell>
          <cell r="T2776" t="str">
            <v>atouk</v>
          </cell>
          <cell r="U2776" t="str">
            <v>talzahab</v>
          </cell>
          <cell r="V2776" t="str">
            <v/>
          </cell>
          <cell r="W2776" t="str">
            <v/>
          </cell>
          <cell r="X2776" t="str">
            <v/>
          </cell>
          <cell r="Y2776" t="str">
            <v/>
          </cell>
          <cell r="Z2776" t="str">
            <v/>
          </cell>
          <cell r="AA2776" t="str">
            <v/>
          </cell>
          <cell r="AB2776" t="str">
            <v/>
          </cell>
          <cell r="AC2776" t="str">
            <v/>
          </cell>
        </row>
        <row r="2777">
          <cell r="A2777">
            <v>526735</v>
          </cell>
          <cell r="B2777" t="str">
            <v>علا سعيد</v>
          </cell>
          <cell r="C2777" t="str">
            <v>احمد</v>
          </cell>
          <cell r="D2777" t="str">
            <v>كريمة</v>
          </cell>
          <cell r="E2777" t="str">
            <v>أنثى</v>
          </cell>
          <cell r="F2777" t="str">
            <v>الحتان</v>
          </cell>
          <cell r="G2777">
            <v>32162</v>
          </cell>
          <cell r="H2777" t="str">
            <v>العربية السورية</v>
          </cell>
          <cell r="I2777" t="str">
            <v>الرابعة</v>
          </cell>
          <cell r="J2777" t="str">
            <v>أدبي</v>
          </cell>
          <cell r="Q2777" t="str">
            <v/>
          </cell>
          <cell r="R2777" t="str">
            <v>ola saeed</v>
          </cell>
          <cell r="S2777" t="str">
            <v>ahmad</v>
          </cell>
          <cell r="T2777" t="str">
            <v>karema</v>
          </cell>
          <cell r="U2777" t="str">
            <v>alhattan</v>
          </cell>
          <cell r="V2777" t="str">
            <v/>
          </cell>
          <cell r="W2777" t="str">
            <v/>
          </cell>
          <cell r="X2777" t="str">
            <v/>
          </cell>
          <cell r="Y2777" t="str">
            <v/>
          </cell>
          <cell r="Z2777" t="str">
            <v/>
          </cell>
          <cell r="AA2777" t="str">
            <v/>
          </cell>
          <cell r="AB2777" t="str">
            <v/>
          </cell>
          <cell r="AC2777" t="str">
            <v/>
          </cell>
        </row>
        <row r="2778">
          <cell r="A2778">
            <v>526736</v>
          </cell>
          <cell r="B2778" t="str">
            <v>لما خلوف</v>
          </cell>
          <cell r="C2778" t="str">
            <v>مصطفى</v>
          </cell>
          <cell r="D2778" t="str">
            <v>سلمى</v>
          </cell>
          <cell r="E2778" t="str">
            <v>أنثى</v>
          </cell>
          <cell r="H2778" t="str">
            <v>العربية السورية</v>
          </cell>
          <cell r="I2778" t="str">
            <v>الثانية</v>
          </cell>
          <cell r="L2778" t="str">
            <v/>
          </cell>
          <cell r="M2778" t="str">
            <v/>
          </cell>
        </row>
        <row r="2779">
          <cell r="A2779">
            <v>526737</v>
          </cell>
          <cell r="B2779" t="str">
            <v>ماريا العوابدة</v>
          </cell>
          <cell r="C2779" t="str">
            <v>جول</v>
          </cell>
          <cell r="D2779" t="str">
            <v>فادية</v>
          </cell>
          <cell r="E2779" t="str">
            <v>أنثى</v>
          </cell>
          <cell r="F2779" t="str">
            <v>جديدة عرطوز</v>
          </cell>
          <cell r="G2779">
            <v>34155</v>
          </cell>
          <cell r="H2779" t="str">
            <v>العربية السورية</v>
          </cell>
          <cell r="I2779" t="str">
            <v>الثانية</v>
          </cell>
          <cell r="J2779" t="str">
            <v>أدبي</v>
          </cell>
          <cell r="Q2779" t="str">
            <v/>
          </cell>
          <cell r="R2779" t="str">
            <v>maria alawabidah</v>
          </cell>
          <cell r="S2779" t="str">
            <v>jool</v>
          </cell>
          <cell r="T2779" t="str">
            <v>fadia</v>
          </cell>
          <cell r="U2779" t="str">
            <v>damas</v>
          </cell>
          <cell r="V2779" t="str">
            <v/>
          </cell>
          <cell r="W2779" t="str">
            <v/>
          </cell>
          <cell r="X2779" t="str">
            <v/>
          </cell>
          <cell r="Y2779" t="str">
            <v/>
          </cell>
          <cell r="Z2779" t="str">
            <v/>
          </cell>
          <cell r="AA2779" t="str">
            <v/>
          </cell>
          <cell r="AB2779" t="str">
            <v/>
          </cell>
          <cell r="AC2779" t="str">
            <v/>
          </cell>
        </row>
        <row r="2780">
          <cell r="A2780">
            <v>526738</v>
          </cell>
          <cell r="B2780" t="str">
            <v>مروى الحمصي</v>
          </cell>
          <cell r="C2780" t="str">
            <v>محمد عبد القادر</v>
          </cell>
          <cell r="D2780" t="str">
            <v>ماجدة</v>
          </cell>
          <cell r="E2780" t="str">
            <v>أنثى</v>
          </cell>
          <cell r="F2780" t="str">
            <v>دمشق</v>
          </cell>
          <cell r="G2780">
            <v>26690</v>
          </cell>
          <cell r="H2780" t="str">
            <v>العربية السورية</v>
          </cell>
          <cell r="I2780" t="str">
            <v>الثالثة</v>
          </cell>
          <cell r="J2780" t="str">
            <v>أدبي</v>
          </cell>
          <cell r="K2780" t="str">
            <v/>
          </cell>
          <cell r="Q2780" t="str">
            <v/>
          </cell>
          <cell r="R2780" t="str">
            <v>marwa alhomsy</v>
          </cell>
          <cell r="S2780" t="str">
            <v>mohammad abdalqader</v>
          </cell>
          <cell r="T2780" t="str">
            <v>mageda</v>
          </cell>
          <cell r="U2780" t="str">
            <v>damascus</v>
          </cell>
          <cell r="V2780" t="str">
            <v/>
          </cell>
          <cell r="W2780" t="str">
            <v/>
          </cell>
          <cell r="X2780" t="str">
            <v/>
          </cell>
          <cell r="Y2780" t="str">
            <v/>
          </cell>
          <cell r="Z2780" t="str">
            <v/>
          </cell>
          <cell r="AA2780" t="str">
            <v/>
          </cell>
          <cell r="AB2780" t="str">
            <v/>
          </cell>
          <cell r="AC2780" t="str">
            <v/>
          </cell>
        </row>
        <row r="2781">
          <cell r="A2781">
            <v>526739</v>
          </cell>
          <cell r="B2781" t="str">
            <v>نادين الحموي</v>
          </cell>
          <cell r="C2781" t="str">
            <v>محمد خير</v>
          </cell>
          <cell r="D2781" t="str">
            <v>قمر</v>
          </cell>
          <cell r="E2781" t="str">
            <v>أنثى</v>
          </cell>
          <cell r="F2781" t="str">
            <v>دمشق</v>
          </cell>
          <cell r="G2781">
            <v>30682</v>
          </cell>
          <cell r="H2781" t="str">
            <v>العربية السورية</v>
          </cell>
          <cell r="I2781" t="str">
            <v>الثالثة</v>
          </cell>
          <cell r="J2781" t="str">
            <v>أدبي</v>
          </cell>
          <cell r="Q2781" t="str">
            <v/>
          </cell>
          <cell r="R2781" t="str">
            <v>Naden Al hamwi</v>
          </cell>
          <cell r="S2781" t="str">
            <v>MHD KHIER</v>
          </cell>
          <cell r="T2781" t="str">
            <v>QAMAR</v>
          </cell>
          <cell r="U2781" t="str">
            <v>DAMASCUS</v>
          </cell>
          <cell r="V2781" t="str">
            <v/>
          </cell>
          <cell r="W2781" t="str">
            <v/>
          </cell>
          <cell r="X2781" t="str">
            <v/>
          </cell>
          <cell r="Y2781" t="str">
            <v/>
          </cell>
          <cell r="Z2781" t="str">
            <v/>
          </cell>
          <cell r="AA2781" t="str">
            <v/>
          </cell>
          <cell r="AB2781" t="str">
            <v/>
          </cell>
          <cell r="AC2781" t="str">
            <v/>
          </cell>
        </row>
        <row r="2782">
          <cell r="A2782">
            <v>526740</v>
          </cell>
          <cell r="B2782" t="str">
            <v>نضال الحاج علي</v>
          </cell>
          <cell r="C2782" t="str">
            <v>فؤاد</v>
          </cell>
          <cell r="D2782" t="str">
            <v>فاطمة</v>
          </cell>
          <cell r="E2782" t="str">
            <v>أنثى</v>
          </cell>
          <cell r="F2782" t="str">
            <v>دمشق</v>
          </cell>
          <cell r="G2782">
            <v>27839</v>
          </cell>
          <cell r="H2782" t="str">
            <v>العربية السورية</v>
          </cell>
          <cell r="I2782" t="str">
            <v>الثالثة</v>
          </cell>
          <cell r="J2782" t="str">
            <v>علمي</v>
          </cell>
          <cell r="K2782" t="str">
            <v/>
          </cell>
          <cell r="Q2782" t="str">
            <v/>
          </cell>
          <cell r="R2782" t="str">
            <v>Nedal Al Haj Ali</v>
          </cell>
          <cell r="S2782" t="str">
            <v>Fouad</v>
          </cell>
          <cell r="T2782" t="str">
            <v>Fatema</v>
          </cell>
          <cell r="U2782" t="str">
            <v>Damascus</v>
          </cell>
          <cell r="V2782" t="str">
            <v/>
          </cell>
          <cell r="W2782" t="str">
            <v/>
          </cell>
          <cell r="X2782" t="str">
            <v/>
          </cell>
          <cell r="Y2782" t="str">
            <v/>
          </cell>
          <cell r="Z2782" t="str">
            <v/>
          </cell>
          <cell r="AA2782" t="str">
            <v/>
          </cell>
          <cell r="AB2782" t="str">
            <v/>
          </cell>
          <cell r="AC2782" t="str">
            <v/>
          </cell>
        </row>
        <row r="2783">
          <cell r="A2783">
            <v>526741</v>
          </cell>
          <cell r="B2783" t="str">
            <v>ولاء زيدان</v>
          </cell>
          <cell r="C2783" t="str">
            <v>يوسف</v>
          </cell>
          <cell r="D2783" t="str">
            <v>اديبة</v>
          </cell>
          <cell r="E2783" t="str">
            <v>أنثى</v>
          </cell>
          <cell r="F2783" t="str">
            <v>دوير بعبدة</v>
          </cell>
          <cell r="G2783">
            <v>31692</v>
          </cell>
          <cell r="H2783" t="str">
            <v>العربية السورية</v>
          </cell>
          <cell r="I2783" t="str">
            <v>الثانية</v>
          </cell>
          <cell r="J2783" t="str">
            <v>أدبي</v>
          </cell>
          <cell r="L2783" t="str">
            <v>اللاذقية</v>
          </cell>
          <cell r="Q2783" t="str">
            <v/>
          </cell>
          <cell r="R2783" t="str">
            <v>walaa zedan</v>
          </cell>
          <cell r="S2783" t="str">
            <v>yousef</v>
          </cell>
          <cell r="T2783" t="str">
            <v>adiba</v>
          </cell>
          <cell r="U2783" t="str">
            <v>latakia</v>
          </cell>
          <cell r="V2783" t="str">
            <v/>
          </cell>
          <cell r="W2783" t="str">
            <v/>
          </cell>
          <cell r="X2783" t="str">
            <v/>
          </cell>
          <cell r="Y2783" t="str">
            <v/>
          </cell>
          <cell r="Z2783" t="str">
            <v/>
          </cell>
          <cell r="AA2783" t="str">
            <v/>
          </cell>
          <cell r="AB2783" t="str">
            <v/>
          </cell>
          <cell r="AC2783" t="str">
            <v/>
          </cell>
        </row>
        <row r="2784">
          <cell r="A2784">
            <v>526744</v>
          </cell>
          <cell r="B2784" t="str">
            <v>لميس ابو سعيد</v>
          </cell>
          <cell r="C2784" t="str">
            <v>سعد</v>
          </cell>
          <cell r="D2784" t="str">
            <v>لميا</v>
          </cell>
          <cell r="E2784" t="str">
            <v>أنثى</v>
          </cell>
          <cell r="F2784" t="str">
            <v>الشارقة</v>
          </cell>
          <cell r="G2784" t="str">
            <v>12/10/1984</v>
          </cell>
          <cell r="H2784" t="str">
            <v>العربية السورية</v>
          </cell>
          <cell r="I2784" t="str">
            <v>الثانية</v>
          </cell>
          <cell r="J2784" t="str">
            <v>أدبي</v>
          </cell>
          <cell r="K2784" t="str">
            <v>2005</v>
          </cell>
          <cell r="L2784" t="str">
            <v/>
          </cell>
          <cell r="Q2784" t="str">
            <v/>
          </cell>
          <cell r="R2784" t="str">
            <v>LAMIS ABO SAED</v>
          </cell>
          <cell r="S2784" t="str">
            <v>SAAD</v>
          </cell>
          <cell r="T2784" t="str">
            <v>LEMEA</v>
          </cell>
          <cell r="U2784" t="str">
            <v>ALSHARKA</v>
          </cell>
          <cell r="V2784" t="str">
            <v/>
          </cell>
          <cell r="W2784" t="str">
            <v/>
          </cell>
          <cell r="X2784" t="str">
            <v/>
          </cell>
          <cell r="Y2784" t="str">
            <v/>
          </cell>
          <cell r="Z2784" t="str">
            <v/>
          </cell>
          <cell r="AA2784" t="str">
            <v/>
          </cell>
          <cell r="AB2784" t="str">
            <v/>
          </cell>
          <cell r="AC2784" t="str">
            <v/>
          </cell>
        </row>
        <row r="2785">
          <cell r="A2785">
            <v>526745</v>
          </cell>
          <cell r="B2785" t="str">
            <v>اوراس الفلاح</v>
          </cell>
          <cell r="C2785" t="str">
            <v>محمود</v>
          </cell>
          <cell r="D2785" t="str">
            <v>منى</v>
          </cell>
          <cell r="E2785" t="str">
            <v/>
          </cell>
          <cell r="F2785" t="str">
            <v/>
          </cell>
          <cell r="G2785" t="str">
            <v/>
          </cell>
          <cell r="I2785" t="str">
            <v>الاولى</v>
          </cell>
          <cell r="K2785" t="str">
            <v/>
          </cell>
          <cell r="L2785" t="str">
            <v/>
          </cell>
          <cell r="M2785" t="str">
            <v/>
          </cell>
          <cell r="Q2785" t="str">
            <v/>
          </cell>
          <cell r="R2785" t="str">
            <v/>
          </cell>
          <cell r="S2785" t="str">
            <v/>
          </cell>
          <cell r="T2785" t="str">
            <v/>
          </cell>
          <cell r="U2785" t="str">
            <v/>
          </cell>
          <cell r="V2785" t="str">
            <v/>
          </cell>
          <cell r="W2785" t="str">
            <v/>
          </cell>
          <cell r="X2785" t="str">
            <v/>
          </cell>
          <cell r="Y2785" t="str">
            <v/>
          </cell>
          <cell r="Z2785" t="str">
            <v/>
          </cell>
          <cell r="AA2785" t="str">
            <v/>
          </cell>
          <cell r="AB2785" t="str">
            <v>م</v>
          </cell>
          <cell r="AC2785" t="str">
            <v/>
          </cell>
        </row>
        <row r="2786">
          <cell r="A2786">
            <v>526746</v>
          </cell>
          <cell r="B2786" t="str">
            <v xml:space="preserve">رنا حميدان </v>
          </cell>
          <cell r="C2786" t="str">
            <v>جابر</v>
          </cell>
          <cell r="D2786" t="str">
            <v>نبيهة</v>
          </cell>
          <cell r="E2786" t="str">
            <v>أنثى</v>
          </cell>
          <cell r="F2786" t="str">
            <v>السويداء</v>
          </cell>
          <cell r="G2786" t="str">
            <v>9/28/1977</v>
          </cell>
          <cell r="H2786" t="str">
            <v>العربية السورية</v>
          </cell>
          <cell r="I2786" t="str">
            <v>الاولى</v>
          </cell>
          <cell r="J2786" t="str">
            <v>أدبي</v>
          </cell>
          <cell r="L2786" t="str">
            <v>السويداء</v>
          </cell>
          <cell r="Q2786" t="str">
            <v/>
          </cell>
          <cell r="R2786" t="str">
            <v>rana hmeidan</v>
          </cell>
          <cell r="S2786" t="str">
            <v>gaber</v>
          </cell>
          <cell r="T2786" t="str">
            <v>nabiha</v>
          </cell>
          <cell r="U2786" t="str">
            <v>alkwait</v>
          </cell>
          <cell r="V2786" t="str">
            <v/>
          </cell>
          <cell r="W2786" t="str">
            <v/>
          </cell>
          <cell r="X2786" t="str">
            <v/>
          </cell>
          <cell r="Y2786" t="str">
            <v/>
          </cell>
          <cell r="Z2786" t="str">
            <v/>
          </cell>
          <cell r="AA2786" t="str">
            <v/>
          </cell>
          <cell r="AB2786" t="str">
            <v/>
          </cell>
          <cell r="AC2786" t="str">
            <v/>
          </cell>
        </row>
        <row r="2787">
          <cell r="A2787">
            <v>526747</v>
          </cell>
          <cell r="B2787" t="str">
            <v>حازم وهبة</v>
          </cell>
          <cell r="C2787" t="str">
            <v>كامل</v>
          </cell>
          <cell r="D2787" t="str">
            <v>جهينة</v>
          </cell>
          <cell r="E2787" t="str">
            <v>ذكر</v>
          </cell>
          <cell r="F2787" t="str">
            <v>دمشق</v>
          </cell>
          <cell r="G2787" t="str">
            <v>4/3/1978</v>
          </cell>
          <cell r="H2787" t="str">
            <v>العربية السورية</v>
          </cell>
          <cell r="I2787" t="str">
            <v>الاولى</v>
          </cell>
          <cell r="J2787" t="str">
            <v>علمي</v>
          </cell>
          <cell r="K2787" t="str">
            <v>1997</v>
          </cell>
          <cell r="Q2787" t="str">
            <v/>
          </cell>
          <cell r="R2787" t="str">
            <v>hazem wahbi</v>
          </cell>
          <cell r="S2787" t="str">
            <v>kamil</v>
          </cell>
          <cell r="T2787" t="str">
            <v>gouhena</v>
          </cell>
          <cell r="U2787" t="str">
            <v>damacous</v>
          </cell>
          <cell r="V2787" t="str">
            <v/>
          </cell>
          <cell r="W2787" t="str">
            <v/>
          </cell>
          <cell r="X2787" t="str">
            <v/>
          </cell>
          <cell r="Y2787" t="str">
            <v/>
          </cell>
          <cell r="Z2787" t="str">
            <v/>
          </cell>
          <cell r="AA2787" t="str">
            <v/>
          </cell>
          <cell r="AB2787" t="str">
            <v/>
          </cell>
          <cell r="AC2787" t="str">
            <v/>
          </cell>
        </row>
        <row r="2788">
          <cell r="A2788">
            <v>526748</v>
          </cell>
          <cell r="B2788" t="str">
            <v>هلا  ابو اللبن</v>
          </cell>
          <cell r="C2788" t="str">
            <v>جمال</v>
          </cell>
          <cell r="D2788" t="str">
            <v>اسمهان</v>
          </cell>
          <cell r="E2788" t="str">
            <v>أنثى</v>
          </cell>
          <cell r="F2788" t="str">
            <v>جباب</v>
          </cell>
          <cell r="G2788">
            <v>33239</v>
          </cell>
          <cell r="H2788" t="str">
            <v>العربية السورية</v>
          </cell>
          <cell r="I2788" t="str">
            <v>الثالثة</v>
          </cell>
          <cell r="J2788" t="str">
            <v>أدبي</v>
          </cell>
        </row>
        <row r="2789">
          <cell r="A2789">
            <v>526749</v>
          </cell>
          <cell r="B2789" t="str">
            <v>ساره قرعوني</v>
          </cell>
          <cell r="C2789" t="str">
            <v>مالك</v>
          </cell>
          <cell r="D2789" t="str">
            <v>جمانه</v>
          </cell>
          <cell r="E2789" t="str">
            <v>أنثى</v>
          </cell>
          <cell r="F2789" t="str">
            <v>السويداء</v>
          </cell>
          <cell r="G2789">
            <v>35398</v>
          </cell>
          <cell r="H2789" t="str">
            <v>العربية السورية</v>
          </cell>
          <cell r="I2789" t="str">
            <v>الثالثة</v>
          </cell>
          <cell r="J2789" t="str">
            <v>أدبي</v>
          </cell>
          <cell r="L2789" t="str">
            <v>السويداء</v>
          </cell>
          <cell r="Q2789" t="str">
            <v/>
          </cell>
          <cell r="R2789" t="str">
            <v>SARA QAROUNI</v>
          </cell>
          <cell r="S2789" t="str">
            <v>MALEK</v>
          </cell>
          <cell r="T2789" t="str">
            <v>JOMANA</v>
          </cell>
          <cell r="U2789" t="str">
            <v>SWAEDAA</v>
          </cell>
          <cell r="V2789" t="str">
            <v/>
          </cell>
          <cell r="W2789" t="str">
            <v/>
          </cell>
          <cell r="X2789" t="str">
            <v/>
          </cell>
          <cell r="Y2789" t="str">
            <v/>
          </cell>
          <cell r="Z2789" t="str">
            <v/>
          </cell>
          <cell r="AA2789" t="str">
            <v/>
          </cell>
          <cell r="AB2789" t="str">
            <v/>
          </cell>
          <cell r="AC2789" t="str">
            <v/>
          </cell>
        </row>
        <row r="2790">
          <cell r="A2790">
            <v>526755</v>
          </cell>
          <cell r="B2790" t="str">
            <v>اعتزاز شعبان</v>
          </cell>
          <cell r="C2790" t="str">
            <v>احمد</v>
          </cell>
          <cell r="D2790" t="str">
            <v>زينب</v>
          </cell>
          <cell r="E2790" t="str">
            <v>أنثى</v>
          </cell>
          <cell r="F2790" t="str">
            <v>زاكيه</v>
          </cell>
          <cell r="G2790" t="str">
            <v>8/1/1986</v>
          </cell>
          <cell r="H2790" t="str">
            <v>العربية السورية</v>
          </cell>
          <cell r="I2790" t="str">
            <v>الاولى</v>
          </cell>
          <cell r="J2790" t="str">
            <v>أدبي</v>
          </cell>
          <cell r="K2790" t="str">
            <v>2006</v>
          </cell>
          <cell r="L2790" t="str">
            <v>ريف دمشق</v>
          </cell>
          <cell r="Q2790" t="str">
            <v/>
          </cell>
          <cell r="R2790" t="str">
            <v>AETEZAZ</v>
          </cell>
          <cell r="S2790" t="str">
            <v>AHMAD</v>
          </cell>
          <cell r="T2790" t="str">
            <v>ZAINAB</v>
          </cell>
          <cell r="U2790" t="str">
            <v>ZAKIA</v>
          </cell>
          <cell r="V2790" t="str">
            <v/>
          </cell>
          <cell r="W2790" t="str">
            <v/>
          </cell>
          <cell r="X2790" t="str">
            <v/>
          </cell>
          <cell r="Y2790" t="str">
            <v/>
          </cell>
          <cell r="Z2790" t="str">
            <v/>
          </cell>
          <cell r="AA2790" t="str">
            <v/>
          </cell>
          <cell r="AB2790" t="str">
            <v/>
          </cell>
          <cell r="AC2790" t="str">
            <v/>
          </cell>
        </row>
        <row r="2791">
          <cell r="A2791">
            <v>526756</v>
          </cell>
          <cell r="B2791" t="str">
            <v>ايه العلوش</v>
          </cell>
          <cell r="C2791" t="str">
            <v>محسن</v>
          </cell>
          <cell r="D2791" t="str">
            <v>محاسن</v>
          </cell>
          <cell r="E2791" t="str">
            <v>أنثى</v>
          </cell>
          <cell r="F2791" t="str">
            <v>دمشق</v>
          </cell>
          <cell r="G2791">
            <v>36320</v>
          </cell>
          <cell r="H2791" t="str">
            <v>العربية السورية</v>
          </cell>
          <cell r="I2791" t="str">
            <v>الاولى</v>
          </cell>
          <cell r="J2791" t="str">
            <v>علمي</v>
          </cell>
          <cell r="Q2791" t="str">
            <v/>
          </cell>
          <cell r="R2791" t="str">
            <v>AYA ALALOSH</v>
          </cell>
          <cell r="S2791" t="str">
            <v>MOHSEN</v>
          </cell>
          <cell r="T2791" t="str">
            <v>MAHASEN</v>
          </cell>
          <cell r="U2791" t="str">
            <v>DAMASCUS</v>
          </cell>
          <cell r="V2791" t="str">
            <v/>
          </cell>
          <cell r="W2791" t="str">
            <v/>
          </cell>
          <cell r="X2791" t="str">
            <v/>
          </cell>
          <cell r="Y2791" t="str">
            <v/>
          </cell>
          <cell r="Z2791" t="str">
            <v/>
          </cell>
          <cell r="AA2791" t="str">
            <v/>
          </cell>
          <cell r="AB2791" t="str">
            <v/>
          </cell>
          <cell r="AC2791" t="str">
            <v/>
          </cell>
        </row>
        <row r="2792">
          <cell r="A2792">
            <v>526760</v>
          </cell>
          <cell r="B2792" t="str">
            <v>ابتسام المحمدالحسين</v>
          </cell>
          <cell r="C2792" t="str">
            <v>طليع</v>
          </cell>
          <cell r="D2792" t="str">
            <v>ساره</v>
          </cell>
          <cell r="E2792" t="str">
            <v>أنثى</v>
          </cell>
          <cell r="F2792" t="str">
            <v>معربة</v>
          </cell>
          <cell r="G2792">
            <v>31904</v>
          </cell>
          <cell r="H2792" t="str">
            <v>العربية السورية</v>
          </cell>
          <cell r="I2792" t="str">
            <v>الثانية حديث</v>
          </cell>
          <cell r="J2792" t="str">
            <v>أدبي</v>
          </cell>
          <cell r="Q2792" t="str">
            <v/>
          </cell>
          <cell r="R2792" t="str">
            <v>Yesra Al Amer</v>
          </cell>
          <cell r="S2792" t="str">
            <v>Mohmad Kher</v>
          </cell>
          <cell r="T2792" t="str">
            <v>Atfa</v>
          </cell>
          <cell r="U2792" t="str">
            <v>Marba</v>
          </cell>
          <cell r="V2792" t="str">
            <v/>
          </cell>
          <cell r="W2792" t="str">
            <v/>
          </cell>
          <cell r="X2792" t="str">
            <v/>
          </cell>
          <cell r="Y2792" t="str">
            <v/>
          </cell>
          <cell r="Z2792" t="str">
            <v/>
          </cell>
          <cell r="AA2792" t="str">
            <v/>
          </cell>
          <cell r="AB2792" t="str">
            <v/>
          </cell>
          <cell r="AC2792" t="str">
            <v/>
          </cell>
        </row>
        <row r="2793">
          <cell r="A2793">
            <v>526761</v>
          </cell>
          <cell r="B2793" t="str">
            <v>ابتسام علي ديب</v>
          </cell>
          <cell r="C2793" t="str">
            <v>محمود</v>
          </cell>
          <cell r="D2793" t="str">
            <v>علية</v>
          </cell>
          <cell r="E2793" t="str">
            <v>أنثى</v>
          </cell>
          <cell r="F2793" t="str">
            <v>حرستا البصل</v>
          </cell>
          <cell r="G2793">
            <v>27894</v>
          </cell>
          <cell r="H2793" t="str">
            <v>العربية السورية</v>
          </cell>
          <cell r="I2793" t="str">
            <v>الاولى</v>
          </cell>
          <cell r="J2793" t="str">
            <v>ادبي</v>
          </cell>
          <cell r="L2793" t="str">
            <v>اللاذقية</v>
          </cell>
          <cell r="Q2793" t="str">
            <v/>
          </cell>
          <cell r="R2793" t="str">
            <v>yana  sleman</v>
          </cell>
          <cell r="S2793" t="str">
            <v>ibrahem</v>
          </cell>
          <cell r="T2793" t="str">
            <v>melya</v>
          </cell>
          <cell r="U2793" t="str">
            <v>tartous</v>
          </cell>
          <cell r="V2793" t="str">
            <v/>
          </cell>
          <cell r="W2793" t="str">
            <v/>
          </cell>
          <cell r="X2793" t="str">
            <v/>
          </cell>
          <cell r="Y2793" t="str">
            <v/>
          </cell>
          <cell r="Z2793" t="str">
            <v/>
          </cell>
          <cell r="AA2793" t="str">
            <v/>
          </cell>
          <cell r="AB2793" t="str">
            <v/>
          </cell>
          <cell r="AC2793" t="str">
            <v/>
          </cell>
        </row>
        <row r="2794">
          <cell r="A2794">
            <v>526762</v>
          </cell>
          <cell r="B2794" t="str">
            <v>ابتهال الجمعه</v>
          </cell>
          <cell r="C2794" t="str">
            <v>رضا</v>
          </cell>
          <cell r="D2794" t="str">
            <v>فوزيه</v>
          </cell>
          <cell r="E2794" t="str">
            <v>أنثى</v>
          </cell>
          <cell r="F2794" t="str">
            <v>جدرين</v>
          </cell>
          <cell r="G2794">
            <v>34547</v>
          </cell>
          <cell r="H2794" t="str">
            <v>العربية السورية</v>
          </cell>
          <cell r="I2794" t="str">
            <v>الثانية</v>
          </cell>
          <cell r="J2794" t="str">
            <v>أدبي</v>
          </cell>
          <cell r="Q2794" t="str">
            <v/>
          </cell>
          <cell r="R2794" t="str">
            <v>Yasmen Wasof</v>
          </cell>
          <cell r="S2794" t="str">
            <v>Jabar</v>
          </cell>
          <cell r="T2794" t="str">
            <v>Hameda</v>
          </cell>
          <cell r="U2794" t="str">
            <v>Jadren</v>
          </cell>
          <cell r="V2794" t="str">
            <v/>
          </cell>
          <cell r="W2794" t="str">
            <v/>
          </cell>
          <cell r="X2794" t="str">
            <v/>
          </cell>
          <cell r="Y2794" t="str">
            <v/>
          </cell>
          <cell r="Z2794" t="str">
            <v/>
          </cell>
          <cell r="AA2794" t="str">
            <v/>
          </cell>
          <cell r="AB2794" t="str">
            <v/>
          </cell>
          <cell r="AC2794" t="str">
            <v/>
          </cell>
        </row>
        <row r="2795">
          <cell r="A2795">
            <v>526766</v>
          </cell>
          <cell r="B2795" t="str">
            <v>اسراء الشيخ</v>
          </cell>
          <cell r="C2795" t="str">
            <v>علي</v>
          </cell>
          <cell r="D2795" t="str">
            <v>سمر</v>
          </cell>
          <cell r="E2795" t="str">
            <v>أنثى</v>
          </cell>
          <cell r="H2795" t="str">
            <v>العربية السورية</v>
          </cell>
          <cell r="I2795" t="str">
            <v>الثالثة</v>
          </cell>
          <cell r="J2795" t="str">
            <v>علمي</v>
          </cell>
          <cell r="K2795">
            <v>2018</v>
          </cell>
        </row>
        <row r="2796">
          <cell r="A2796">
            <v>526767</v>
          </cell>
          <cell r="B2796" t="str">
            <v>اسلام شباره</v>
          </cell>
          <cell r="C2796" t="str">
            <v>عبدالرحمن</v>
          </cell>
          <cell r="D2796" t="str">
            <v>فايزه</v>
          </cell>
          <cell r="E2796" t="str">
            <v>أنثى</v>
          </cell>
          <cell r="F2796" t="str">
            <v>زبداني</v>
          </cell>
          <cell r="G2796">
            <v>33862</v>
          </cell>
          <cell r="H2796" t="str">
            <v>العربية السورية</v>
          </cell>
          <cell r="I2796" t="str">
            <v>الاولى</v>
          </cell>
          <cell r="J2796" t="str">
            <v>علمي</v>
          </cell>
          <cell r="K2796">
            <v>2010</v>
          </cell>
          <cell r="Q2796" t="str">
            <v/>
          </cell>
          <cell r="R2796" t="str">
            <v>weaam khashfa</v>
          </cell>
          <cell r="S2796" t="str">
            <v>abdalmajeed</v>
          </cell>
          <cell r="T2796" t="str">
            <v>rawda</v>
          </cell>
          <cell r="U2796" t="str">
            <v>damascus</v>
          </cell>
          <cell r="V2796" t="str">
            <v/>
          </cell>
          <cell r="W2796" t="str">
            <v/>
          </cell>
          <cell r="X2796" t="str">
            <v/>
          </cell>
          <cell r="Y2796" t="str">
            <v/>
          </cell>
          <cell r="Z2796" t="str">
            <v/>
          </cell>
          <cell r="AA2796" t="str">
            <v/>
          </cell>
          <cell r="AB2796" t="str">
            <v/>
          </cell>
          <cell r="AC2796" t="str">
            <v/>
          </cell>
        </row>
        <row r="2797">
          <cell r="A2797">
            <v>526768</v>
          </cell>
          <cell r="B2797" t="str">
            <v>اسماء الشهاب</v>
          </cell>
          <cell r="C2797" t="str">
            <v>عبد الكريم</v>
          </cell>
          <cell r="D2797" t="str">
            <v>هنا</v>
          </cell>
          <cell r="E2797" t="str">
            <v>أنثى</v>
          </cell>
          <cell r="F2797" t="str">
            <v>حرجله</v>
          </cell>
          <cell r="G2797">
            <v>37773</v>
          </cell>
          <cell r="H2797" t="str">
            <v>العربية السورية</v>
          </cell>
          <cell r="I2797" t="str">
            <v>الاولى</v>
          </cell>
          <cell r="J2797" t="str">
            <v>أدبي</v>
          </cell>
          <cell r="K2797">
            <v>2008</v>
          </cell>
          <cell r="Q2797" t="str">
            <v/>
          </cell>
          <cell r="R2797" t="str">
            <v>Wlaa shadod</v>
          </cell>
          <cell r="S2797" t="str">
            <v>abdo</v>
          </cell>
          <cell r="T2797" t="str">
            <v>abthal</v>
          </cell>
          <cell r="U2797" t="str">
            <v>Homs</v>
          </cell>
          <cell r="V2797" t="str">
            <v/>
          </cell>
          <cell r="W2797" t="str">
            <v/>
          </cell>
          <cell r="X2797" t="str">
            <v/>
          </cell>
          <cell r="Y2797" t="str">
            <v/>
          </cell>
          <cell r="Z2797" t="str">
            <v/>
          </cell>
          <cell r="AA2797" t="str">
            <v/>
          </cell>
          <cell r="AB2797" t="str">
            <v/>
          </cell>
          <cell r="AC2797" t="str">
            <v/>
          </cell>
        </row>
        <row r="2798">
          <cell r="A2798">
            <v>526769</v>
          </cell>
          <cell r="B2798" t="str">
            <v>اسماء الصخيلي</v>
          </cell>
          <cell r="C2798" t="str">
            <v>عوض</v>
          </cell>
          <cell r="D2798" t="str">
            <v>بندر</v>
          </cell>
          <cell r="E2798" t="str">
            <v>انثى</v>
          </cell>
          <cell r="F2798" t="str">
            <v>السيدة زينب</v>
          </cell>
          <cell r="G2798">
            <v>33647</v>
          </cell>
          <cell r="H2798" t="str">
            <v>العربية السورية</v>
          </cell>
          <cell r="I2798" t="str">
            <v>الاولى</v>
          </cell>
          <cell r="J2798" t="str">
            <v>ادبي</v>
          </cell>
          <cell r="K2798">
            <v>2018</v>
          </cell>
        </row>
        <row r="2799">
          <cell r="A2799">
            <v>526770</v>
          </cell>
          <cell r="B2799" t="str">
            <v>اسماء الغزاوي</v>
          </cell>
          <cell r="C2799" t="str">
            <v>ذياب</v>
          </cell>
          <cell r="D2799" t="str">
            <v>ابتسام</v>
          </cell>
          <cell r="E2799" t="str">
            <v>أنثى</v>
          </cell>
          <cell r="F2799" t="str">
            <v>دمشق</v>
          </cell>
          <cell r="G2799" t="str">
            <v>1/18/1999</v>
          </cell>
          <cell r="H2799" t="str">
            <v>العربية السورية</v>
          </cell>
          <cell r="I2799" t="str">
            <v>الاولى</v>
          </cell>
          <cell r="J2799" t="str">
            <v>علمي</v>
          </cell>
          <cell r="K2799" t="str">
            <v>2018</v>
          </cell>
          <cell r="Q2799" t="str">
            <v/>
          </cell>
          <cell r="R2799" t="str">
            <v>WALAA ZIENAB</v>
          </cell>
          <cell r="S2799" t="str">
            <v>HAITHAM</v>
          </cell>
          <cell r="T2799" t="str">
            <v>NAJAH</v>
          </cell>
          <cell r="U2799" t="str">
            <v>DAMASCUS</v>
          </cell>
          <cell r="V2799" t="str">
            <v/>
          </cell>
          <cell r="W2799" t="str">
            <v/>
          </cell>
          <cell r="X2799" t="str">
            <v/>
          </cell>
          <cell r="Y2799" t="str">
            <v/>
          </cell>
          <cell r="Z2799" t="str">
            <v/>
          </cell>
          <cell r="AA2799" t="str">
            <v/>
          </cell>
          <cell r="AB2799" t="str">
            <v/>
          </cell>
          <cell r="AC2799" t="str">
            <v/>
          </cell>
        </row>
        <row r="2800">
          <cell r="A2800">
            <v>526771</v>
          </cell>
          <cell r="B2800" t="str">
            <v>اصالة الغانم</v>
          </cell>
          <cell r="C2800" t="str">
            <v>نايف</v>
          </cell>
          <cell r="D2800" t="str">
            <v>ابتهاج</v>
          </cell>
          <cell r="E2800" t="str">
            <v>انثى</v>
          </cell>
          <cell r="I2800" t="str">
            <v>الثانية</v>
          </cell>
          <cell r="L2800" t="str">
            <v/>
          </cell>
          <cell r="M2800" t="str">
            <v>0</v>
          </cell>
        </row>
        <row r="2801">
          <cell r="A2801">
            <v>526772</v>
          </cell>
          <cell r="B2801" t="str">
            <v>اعتدال بلقيس الشهير بالبيرو</v>
          </cell>
          <cell r="C2801" t="str">
            <v>حسين</v>
          </cell>
          <cell r="D2801" t="str">
            <v>افنان</v>
          </cell>
          <cell r="E2801" t="str">
            <v>أنثى</v>
          </cell>
          <cell r="F2801" t="str">
            <v>دمشق</v>
          </cell>
          <cell r="G2801">
            <v>34194</v>
          </cell>
          <cell r="H2801" t="str">
            <v>العربية السورية</v>
          </cell>
          <cell r="I2801" t="str">
            <v>الاولى</v>
          </cell>
          <cell r="J2801" t="str">
            <v>أدبي</v>
          </cell>
          <cell r="Q2801" t="str">
            <v/>
          </cell>
          <cell r="R2801" t="str">
            <v>WALAA HAWA</v>
          </cell>
          <cell r="S2801" t="str">
            <v>OMAR</v>
          </cell>
          <cell r="T2801" t="str">
            <v>ABLA</v>
          </cell>
          <cell r="U2801" t="str">
            <v>DAMAS SUBURB</v>
          </cell>
          <cell r="V2801" t="str">
            <v/>
          </cell>
          <cell r="W2801" t="str">
            <v/>
          </cell>
          <cell r="X2801" t="str">
            <v/>
          </cell>
          <cell r="Y2801" t="str">
            <v/>
          </cell>
          <cell r="Z2801" t="str">
            <v/>
          </cell>
          <cell r="AA2801" t="str">
            <v/>
          </cell>
          <cell r="AB2801" t="str">
            <v/>
          </cell>
          <cell r="AC2801" t="str">
            <v/>
          </cell>
        </row>
        <row r="2802">
          <cell r="A2802">
            <v>526773</v>
          </cell>
          <cell r="B2802" t="str">
            <v>الاء الرفاعي</v>
          </cell>
          <cell r="C2802" t="str">
            <v>يوسف</v>
          </cell>
          <cell r="D2802" t="str">
            <v>ريم</v>
          </cell>
          <cell r="E2802" t="str">
            <v/>
          </cell>
          <cell r="F2802" t="str">
            <v/>
          </cell>
          <cell r="G2802" t="str">
            <v/>
          </cell>
          <cell r="I2802" t="str">
            <v>الاولى</v>
          </cell>
          <cell r="K2802" t="str">
            <v/>
          </cell>
          <cell r="L2802" t="str">
            <v/>
          </cell>
          <cell r="M2802" t="str">
            <v/>
          </cell>
          <cell r="Q2802" t="str">
            <v/>
          </cell>
          <cell r="R2802" t="str">
            <v/>
          </cell>
          <cell r="S2802" t="str">
            <v/>
          </cell>
          <cell r="T2802" t="str">
            <v/>
          </cell>
          <cell r="U2802" t="str">
            <v/>
          </cell>
          <cell r="V2802" t="str">
            <v/>
          </cell>
          <cell r="W2802" t="str">
            <v/>
          </cell>
          <cell r="X2802" t="str">
            <v/>
          </cell>
          <cell r="Y2802" t="str">
            <v/>
          </cell>
          <cell r="Z2802" t="str">
            <v/>
          </cell>
          <cell r="AA2802" t="str">
            <v/>
          </cell>
          <cell r="AB2802" t="str">
            <v/>
          </cell>
          <cell r="AC2802" t="str">
            <v/>
          </cell>
        </row>
        <row r="2803">
          <cell r="A2803">
            <v>526774</v>
          </cell>
          <cell r="B2803" t="str">
            <v>الاء المصري</v>
          </cell>
          <cell r="C2803" t="str">
            <v>وليد</v>
          </cell>
          <cell r="D2803" t="str">
            <v>وصال</v>
          </cell>
          <cell r="E2803" t="str">
            <v>أنثى</v>
          </cell>
          <cell r="F2803" t="str">
            <v>درعا</v>
          </cell>
          <cell r="G2803">
            <v>32917</v>
          </cell>
          <cell r="H2803" t="str">
            <v>العربية السورية</v>
          </cell>
          <cell r="I2803" t="str">
            <v>الثانية</v>
          </cell>
          <cell r="J2803" t="str">
            <v>أدبي</v>
          </cell>
          <cell r="K2803">
            <v>2013</v>
          </cell>
          <cell r="L2803" t="str">
            <v>درعا</v>
          </cell>
          <cell r="Q2803" t="str">
            <v/>
          </cell>
          <cell r="R2803" t="str">
            <v>walaa  alharire</v>
          </cell>
          <cell r="S2803" t="str">
            <v>khalid</v>
          </cell>
          <cell r="T2803" t="str">
            <v>izdihar</v>
          </cell>
          <cell r="U2803" t="str">
            <v>daraa</v>
          </cell>
          <cell r="V2803" t="str">
            <v/>
          </cell>
          <cell r="W2803" t="str">
            <v/>
          </cell>
          <cell r="X2803" t="str">
            <v/>
          </cell>
          <cell r="Y2803" t="str">
            <v/>
          </cell>
          <cell r="Z2803" t="str">
            <v/>
          </cell>
          <cell r="AA2803" t="str">
            <v/>
          </cell>
          <cell r="AB2803" t="str">
            <v/>
          </cell>
          <cell r="AC2803" t="str">
            <v/>
          </cell>
        </row>
        <row r="2804">
          <cell r="A2804">
            <v>526775</v>
          </cell>
          <cell r="B2804" t="str">
            <v>الاء أسعد</v>
          </cell>
          <cell r="C2804" t="str">
            <v>يوسف</v>
          </cell>
          <cell r="D2804" t="str">
            <v>سميا</v>
          </cell>
          <cell r="E2804" t="str">
            <v>أنثى</v>
          </cell>
          <cell r="F2804" t="str">
            <v>الصنمين</v>
          </cell>
          <cell r="G2804">
            <v>35800</v>
          </cell>
          <cell r="H2804" t="str">
            <v>العربية السورية</v>
          </cell>
          <cell r="I2804" t="str">
            <v>الثانية</v>
          </cell>
          <cell r="J2804" t="str">
            <v>أدبي</v>
          </cell>
          <cell r="L2804" t="str">
            <v>اللاذقية</v>
          </cell>
          <cell r="Q2804" t="str">
            <v/>
          </cell>
          <cell r="R2804" t="str">
            <v>WAFAA HAMADA</v>
          </cell>
          <cell r="S2804" t="str">
            <v>MHD EIED</v>
          </cell>
          <cell r="T2804" t="str">
            <v>NAJWA</v>
          </cell>
          <cell r="U2804" t="str">
            <v>DAMASCUS</v>
          </cell>
          <cell r="V2804" t="str">
            <v/>
          </cell>
          <cell r="W2804" t="str">
            <v/>
          </cell>
          <cell r="X2804" t="str">
            <v/>
          </cell>
          <cell r="Y2804" t="str">
            <v/>
          </cell>
          <cell r="Z2804" t="str">
            <v/>
          </cell>
          <cell r="AA2804" t="str">
            <v/>
          </cell>
          <cell r="AB2804" t="str">
            <v/>
          </cell>
          <cell r="AC2804" t="str">
            <v/>
          </cell>
        </row>
        <row r="2805">
          <cell r="A2805">
            <v>526776</v>
          </cell>
          <cell r="B2805" t="str">
            <v>الاء حمدان</v>
          </cell>
          <cell r="C2805" t="str">
            <v>علي</v>
          </cell>
          <cell r="D2805" t="str">
            <v>اديبه</v>
          </cell>
          <cell r="E2805" t="str">
            <v>أنثى</v>
          </cell>
          <cell r="F2805" t="str">
            <v>دمشق</v>
          </cell>
          <cell r="G2805">
            <v>29516</v>
          </cell>
          <cell r="H2805" t="str">
            <v>العربية السورية</v>
          </cell>
          <cell r="I2805" t="str">
            <v>الاولى</v>
          </cell>
          <cell r="J2805" t="str">
            <v>ادبي</v>
          </cell>
          <cell r="L2805" t="str">
            <v>القنيطرة</v>
          </cell>
          <cell r="Q2805" t="str">
            <v/>
          </cell>
          <cell r="R2805" t="str">
            <v>WAFAA BOULOUS</v>
          </cell>
          <cell r="S2805" t="str">
            <v>MICHEEL</v>
          </cell>
          <cell r="T2805" t="str">
            <v>MAHA</v>
          </cell>
          <cell r="U2805" t="str">
            <v>DAMASCUS</v>
          </cell>
          <cell r="V2805" t="str">
            <v/>
          </cell>
          <cell r="W2805" t="str">
            <v/>
          </cell>
          <cell r="X2805" t="str">
            <v/>
          </cell>
          <cell r="Y2805" t="str">
            <v/>
          </cell>
          <cell r="Z2805" t="str">
            <v/>
          </cell>
          <cell r="AA2805" t="str">
            <v/>
          </cell>
          <cell r="AB2805" t="str">
            <v/>
          </cell>
          <cell r="AC2805" t="str">
            <v/>
          </cell>
        </row>
        <row r="2806">
          <cell r="A2806">
            <v>526777</v>
          </cell>
          <cell r="B2806" t="str">
            <v>الاء رديف</v>
          </cell>
          <cell r="C2806" t="str">
            <v>محمود</v>
          </cell>
          <cell r="D2806" t="str">
            <v>هناء</v>
          </cell>
          <cell r="E2806" t="str">
            <v>أنثى</v>
          </cell>
          <cell r="F2806" t="str">
            <v>طفس</v>
          </cell>
          <cell r="G2806" t="str">
            <v>4/12/1985</v>
          </cell>
          <cell r="H2806" t="str">
            <v>العربية السورية</v>
          </cell>
          <cell r="I2806" t="str">
            <v>الاولى</v>
          </cell>
          <cell r="J2806" t="str">
            <v>أدبي</v>
          </cell>
          <cell r="K2806" t="str">
            <v>2013</v>
          </cell>
          <cell r="L2806" t="str">
            <v>درعا</v>
          </cell>
          <cell r="Q2806" t="str">
            <v/>
          </cell>
          <cell r="R2806" t="str">
            <v>wafa alsalama</v>
          </cell>
          <cell r="S2806" t="str">
            <v>eali</v>
          </cell>
          <cell r="T2806" t="str">
            <v>rahma</v>
          </cell>
          <cell r="U2806" t="str">
            <v xml:space="preserve">Daraa </v>
          </cell>
          <cell r="V2806" t="str">
            <v/>
          </cell>
          <cell r="W2806" t="str">
            <v/>
          </cell>
          <cell r="X2806" t="str">
            <v/>
          </cell>
          <cell r="Y2806" t="str">
            <v/>
          </cell>
          <cell r="Z2806" t="str">
            <v/>
          </cell>
          <cell r="AA2806" t="str">
            <v/>
          </cell>
          <cell r="AB2806" t="str">
            <v/>
          </cell>
          <cell r="AC2806" t="str">
            <v/>
          </cell>
        </row>
        <row r="2807">
          <cell r="A2807">
            <v>526778</v>
          </cell>
          <cell r="B2807" t="str">
            <v>الهام غزال</v>
          </cell>
          <cell r="C2807" t="str">
            <v>صالح</v>
          </cell>
          <cell r="D2807" t="str">
            <v>غزالة</v>
          </cell>
          <cell r="E2807" t="str">
            <v/>
          </cell>
          <cell r="F2807" t="str">
            <v/>
          </cell>
          <cell r="G2807" t="str">
            <v/>
          </cell>
          <cell r="I2807" t="str">
            <v>الاولى</v>
          </cell>
          <cell r="K2807" t="str">
            <v/>
          </cell>
          <cell r="L2807" t="str">
            <v/>
          </cell>
          <cell r="M2807" t="str">
            <v/>
          </cell>
          <cell r="Q2807" t="str">
            <v/>
          </cell>
          <cell r="R2807" t="str">
            <v/>
          </cell>
          <cell r="S2807" t="str">
            <v/>
          </cell>
          <cell r="T2807" t="str">
            <v/>
          </cell>
          <cell r="U2807" t="str">
            <v/>
          </cell>
          <cell r="V2807" t="str">
            <v/>
          </cell>
          <cell r="W2807" t="str">
            <v/>
          </cell>
          <cell r="X2807" t="str">
            <v/>
          </cell>
          <cell r="Y2807" t="str">
            <v/>
          </cell>
          <cell r="Z2807" t="str">
            <v/>
          </cell>
          <cell r="AA2807" t="str">
            <v/>
          </cell>
          <cell r="AB2807" t="str">
            <v/>
          </cell>
          <cell r="AC2807" t="str">
            <v/>
          </cell>
        </row>
        <row r="2808">
          <cell r="A2808">
            <v>526779</v>
          </cell>
          <cell r="B2808" t="str">
            <v xml:space="preserve">اماني شنور </v>
          </cell>
          <cell r="C2808" t="str">
            <v>محمد مروان</v>
          </cell>
          <cell r="D2808" t="str">
            <v>نهيدة</v>
          </cell>
          <cell r="E2808" t="str">
            <v>أنثى</v>
          </cell>
          <cell r="F2808" t="str">
            <v>نبك</v>
          </cell>
          <cell r="G2808">
            <v>31413</v>
          </cell>
          <cell r="H2808" t="str">
            <v>العربية السورية</v>
          </cell>
          <cell r="I2808" t="str">
            <v>الثانية</v>
          </cell>
          <cell r="J2808" t="str">
            <v>علمي</v>
          </cell>
          <cell r="K2808">
            <v>2004</v>
          </cell>
        </row>
        <row r="2809">
          <cell r="A2809">
            <v>526780</v>
          </cell>
          <cell r="B2809" t="str">
            <v>امل اسماعيل</v>
          </cell>
          <cell r="C2809" t="str">
            <v>يوسف</v>
          </cell>
          <cell r="D2809" t="str">
            <v>فاطمه</v>
          </cell>
          <cell r="E2809" t="str">
            <v>أنثى</v>
          </cell>
          <cell r="F2809" t="str">
            <v>دمشق</v>
          </cell>
          <cell r="G2809" t="str">
            <v>5/10/1980</v>
          </cell>
          <cell r="H2809" t="str">
            <v>العربية السورية</v>
          </cell>
          <cell r="I2809" t="str">
            <v>الاولى</v>
          </cell>
          <cell r="J2809" t="str">
            <v>أدبي</v>
          </cell>
          <cell r="K2809" t="str">
            <v>1999</v>
          </cell>
          <cell r="L2809" t="str">
            <v>القنيطرة</v>
          </cell>
          <cell r="Q2809" t="str">
            <v/>
          </cell>
          <cell r="R2809" t="str">
            <v>wesal alraad</v>
          </cell>
          <cell r="S2809" t="str">
            <v>faez</v>
          </cell>
          <cell r="T2809" t="str">
            <v>aamna</v>
          </cell>
          <cell r="U2809" t="str">
            <v>damascus</v>
          </cell>
          <cell r="V2809" t="str">
            <v/>
          </cell>
          <cell r="W2809" t="str">
            <v/>
          </cell>
          <cell r="X2809" t="str">
            <v/>
          </cell>
          <cell r="Y2809" t="str">
            <v/>
          </cell>
          <cell r="Z2809" t="str">
            <v/>
          </cell>
          <cell r="AA2809" t="str">
            <v/>
          </cell>
          <cell r="AB2809" t="str">
            <v/>
          </cell>
          <cell r="AC2809" t="str">
            <v/>
          </cell>
        </row>
        <row r="2810">
          <cell r="A2810">
            <v>526781</v>
          </cell>
          <cell r="B2810" t="str">
            <v>امل الفرحان</v>
          </cell>
          <cell r="C2810" t="str">
            <v xml:space="preserve">خالص </v>
          </cell>
          <cell r="D2810" t="str">
            <v>جدعة</v>
          </cell>
          <cell r="E2810" t="str">
            <v/>
          </cell>
          <cell r="F2810" t="str">
            <v/>
          </cell>
          <cell r="G2810" t="str">
            <v/>
          </cell>
          <cell r="I2810" t="str">
            <v>الاولى</v>
          </cell>
          <cell r="K2810" t="str">
            <v/>
          </cell>
          <cell r="L2810" t="str">
            <v/>
          </cell>
          <cell r="M2810" t="str">
            <v/>
          </cell>
          <cell r="Q2810" t="str">
            <v/>
          </cell>
          <cell r="R2810" t="str">
            <v/>
          </cell>
          <cell r="S2810" t="str">
            <v/>
          </cell>
          <cell r="T2810" t="str">
            <v/>
          </cell>
          <cell r="U2810" t="str">
            <v/>
          </cell>
          <cell r="V2810" t="str">
            <v/>
          </cell>
          <cell r="W2810" t="str">
            <v/>
          </cell>
          <cell r="X2810" t="str">
            <v/>
          </cell>
          <cell r="Y2810" t="str">
            <v/>
          </cell>
          <cell r="Z2810" t="str">
            <v/>
          </cell>
          <cell r="AA2810" t="str">
            <v/>
          </cell>
          <cell r="AB2810" t="str">
            <v/>
          </cell>
          <cell r="AC2810" t="str">
            <v/>
          </cell>
        </row>
        <row r="2811">
          <cell r="A2811">
            <v>526782</v>
          </cell>
          <cell r="B2811" t="str">
            <v>اميره ابراهيم</v>
          </cell>
          <cell r="C2811" t="str">
            <v>حسن</v>
          </cell>
          <cell r="D2811" t="str">
            <v>طليعه</v>
          </cell>
          <cell r="E2811" t="str">
            <v>انثى</v>
          </cell>
          <cell r="F2811" t="str">
            <v>دمشق</v>
          </cell>
          <cell r="G2811">
            <v>33647</v>
          </cell>
          <cell r="H2811" t="str">
            <v>العربية السورية</v>
          </cell>
          <cell r="I2811" t="str">
            <v>الثانية</v>
          </cell>
          <cell r="J2811" t="str">
            <v>ادبي</v>
          </cell>
          <cell r="K2811">
            <v>2006</v>
          </cell>
        </row>
        <row r="2812">
          <cell r="A2812">
            <v>526783</v>
          </cell>
          <cell r="B2812" t="str">
            <v>اميره نقلي</v>
          </cell>
          <cell r="C2812" t="str">
            <v>صبحي</v>
          </cell>
          <cell r="D2812" t="str">
            <v>احلام</v>
          </cell>
          <cell r="E2812" t="str">
            <v>أنثى</v>
          </cell>
          <cell r="F2812" t="str">
            <v>دمشق</v>
          </cell>
          <cell r="G2812">
            <v>31884</v>
          </cell>
          <cell r="H2812" t="str">
            <v>العربية السورية</v>
          </cell>
          <cell r="I2812" t="str">
            <v>الاولى</v>
          </cell>
          <cell r="J2812" t="str">
            <v>أدبي</v>
          </cell>
          <cell r="Q2812" t="str">
            <v/>
          </cell>
          <cell r="R2812" t="str">
            <v>HAYA BARAZE</v>
          </cell>
          <cell r="S2812" t="str">
            <v>SAMEER</v>
          </cell>
          <cell r="T2812" t="str">
            <v>MOTAHDA</v>
          </cell>
          <cell r="U2812" t="str">
            <v>MAKA ALMOUKARAMA</v>
          </cell>
          <cell r="V2812" t="str">
            <v/>
          </cell>
          <cell r="W2812" t="str">
            <v/>
          </cell>
          <cell r="X2812" t="str">
            <v/>
          </cell>
          <cell r="Y2812" t="str">
            <v/>
          </cell>
          <cell r="Z2812" t="str">
            <v/>
          </cell>
          <cell r="AA2812" t="str">
            <v/>
          </cell>
          <cell r="AB2812" t="str">
            <v/>
          </cell>
          <cell r="AC2812" t="str">
            <v/>
          </cell>
        </row>
        <row r="2813">
          <cell r="A2813">
            <v>526784</v>
          </cell>
          <cell r="B2813" t="str">
            <v>اناس قطاع النعل</v>
          </cell>
          <cell r="C2813" t="str">
            <v>محمدرشاد</v>
          </cell>
          <cell r="D2813" t="str">
            <v>وفاء</v>
          </cell>
          <cell r="E2813" t="str">
            <v>أنثى</v>
          </cell>
          <cell r="F2813" t="str">
            <v>دمشق</v>
          </cell>
          <cell r="G2813">
            <v>31775</v>
          </cell>
          <cell r="H2813" t="str">
            <v>العربية السورية</v>
          </cell>
          <cell r="I2813" t="str">
            <v>الثانية</v>
          </cell>
          <cell r="J2813" t="str">
            <v>أدبي</v>
          </cell>
          <cell r="Q2813" t="str">
            <v/>
          </cell>
          <cell r="R2813" t="str">
            <v>Haya Ebo</v>
          </cell>
          <cell r="S2813" t="str">
            <v>Mohmad Matez</v>
          </cell>
          <cell r="T2813" t="str">
            <v>Hayam</v>
          </cell>
          <cell r="U2813" t="str">
            <v>Damascus</v>
          </cell>
          <cell r="V2813" t="str">
            <v/>
          </cell>
          <cell r="W2813" t="str">
            <v/>
          </cell>
          <cell r="X2813" t="str">
            <v/>
          </cell>
          <cell r="Y2813" t="str">
            <v/>
          </cell>
          <cell r="Z2813" t="str">
            <v/>
          </cell>
          <cell r="AA2813" t="str">
            <v/>
          </cell>
          <cell r="AB2813" t="str">
            <v/>
          </cell>
          <cell r="AC2813" t="str">
            <v/>
          </cell>
        </row>
        <row r="2814">
          <cell r="A2814">
            <v>526785</v>
          </cell>
          <cell r="B2814" t="str">
            <v>ايلا الحمورة</v>
          </cell>
          <cell r="C2814" t="str">
            <v xml:space="preserve">علاء الدين </v>
          </cell>
          <cell r="D2814" t="str">
            <v>امل</v>
          </cell>
          <cell r="E2814" t="str">
            <v/>
          </cell>
          <cell r="F2814" t="str">
            <v/>
          </cell>
          <cell r="G2814" t="str">
            <v/>
          </cell>
          <cell r="I2814" t="str">
            <v>الاولى</v>
          </cell>
          <cell r="K2814" t="str">
            <v/>
          </cell>
          <cell r="L2814" t="str">
            <v/>
          </cell>
          <cell r="M2814" t="str">
            <v/>
          </cell>
          <cell r="Q2814" t="str">
            <v/>
          </cell>
          <cell r="R2814" t="str">
            <v/>
          </cell>
          <cell r="S2814" t="str">
            <v/>
          </cell>
          <cell r="T2814" t="str">
            <v/>
          </cell>
          <cell r="U2814" t="str">
            <v/>
          </cell>
          <cell r="V2814" t="str">
            <v/>
          </cell>
          <cell r="W2814" t="str">
            <v/>
          </cell>
          <cell r="X2814" t="str">
            <v/>
          </cell>
          <cell r="Y2814" t="str">
            <v/>
          </cell>
          <cell r="Z2814" t="str">
            <v/>
          </cell>
          <cell r="AA2814" t="str">
            <v/>
          </cell>
          <cell r="AB2814" t="str">
            <v/>
          </cell>
          <cell r="AC2814" t="str">
            <v/>
          </cell>
        </row>
        <row r="2815">
          <cell r="A2815">
            <v>526786</v>
          </cell>
          <cell r="B2815" t="str">
            <v>ايمان المسالمه</v>
          </cell>
          <cell r="C2815" t="str">
            <v>محمد</v>
          </cell>
          <cell r="D2815" t="str">
            <v>رابعه</v>
          </cell>
          <cell r="E2815" t="str">
            <v>أنثى</v>
          </cell>
          <cell r="F2815" t="str">
            <v>بانياس</v>
          </cell>
          <cell r="G2815" t="str">
            <v>10/6/1993</v>
          </cell>
          <cell r="H2815" t="str">
            <v>العربية السورية</v>
          </cell>
          <cell r="I2815" t="str">
            <v>الاولى</v>
          </cell>
          <cell r="J2815" t="str">
            <v>أدبي</v>
          </cell>
          <cell r="K2815" t="str">
            <v>2016</v>
          </cell>
          <cell r="L2815" t="str">
            <v>درعا</v>
          </cell>
          <cell r="Q2815" t="str">
            <v/>
          </cell>
          <cell r="R2815" t="str">
            <v>HADEL  SHARAF</v>
          </cell>
          <cell r="S2815" t="str">
            <v>ISAM</v>
          </cell>
          <cell r="T2815" t="str">
            <v>HYAM</v>
          </cell>
          <cell r="U2815" t="str">
            <v>DAMASCUS</v>
          </cell>
          <cell r="V2815" t="str">
            <v/>
          </cell>
          <cell r="W2815" t="str">
            <v/>
          </cell>
          <cell r="X2815" t="str">
            <v/>
          </cell>
          <cell r="Y2815" t="str">
            <v/>
          </cell>
          <cell r="Z2815" t="str">
            <v/>
          </cell>
          <cell r="AA2815" t="str">
            <v/>
          </cell>
          <cell r="AB2815" t="str">
            <v/>
          </cell>
          <cell r="AC2815" t="str">
            <v/>
          </cell>
        </row>
        <row r="2816">
          <cell r="A2816">
            <v>526787</v>
          </cell>
          <cell r="B2816" t="str">
            <v>ايمان الملاح</v>
          </cell>
          <cell r="C2816" t="str">
            <v>بسام</v>
          </cell>
          <cell r="D2816" t="str">
            <v>هدى</v>
          </cell>
          <cell r="E2816" t="str">
            <v>أنثى</v>
          </cell>
          <cell r="F2816" t="str">
            <v>دمشق</v>
          </cell>
          <cell r="G2816">
            <v>34112</v>
          </cell>
          <cell r="H2816" t="str">
            <v>العربية السورية</v>
          </cell>
          <cell r="I2816" t="str">
            <v>الثانية</v>
          </cell>
          <cell r="J2816" t="str">
            <v>أدبي</v>
          </cell>
          <cell r="Q2816" t="str">
            <v/>
          </cell>
          <cell r="R2816" t="str">
            <v>HIBAA ABASS</v>
          </cell>
          <cell r="S2816" t="str">
            <v>HOUSAM</v>
          </cell>
          <cell r="T2816" t="str">
            <v>AMMERA</v>
          </cell>
          <cell r="U2816" t="str">
            <v>DAMASCUS</v>
          </cell>
          <cell r="V2816" t="str">
            <v/>
          </cell>
          <cell r="W2816" t="str">
            <v/>
          </cell>
          <cell r="X2816" t="str">
            <v/>
          </cell>
          <cell r="Y2816" t="str">
            <v/>
          </cell>
          <cell r="Z2816" t="str">
            <v/>
          </cell>
          <cell r="AA2816" t="str">
            <v/>
          </cell>
          <cell r="AB2816" t="str">
            <v/>
          </cell>
          <cell r="AC2816" t="str">
            <v/>
          </cell>
        </row>
        <row r="2817">
          <cell r="A2817">
            <v>526788</v>
          </cell>
          <cell r="B2817" t="str">
            <v>ايمان كرنبه</v>
          </cell>
          <cell r="C2817" t="str">
            <v>طاهر</v>
          </cell>
          <cell r="D2817" t="str">
            <v>انعام</v>
          </cell>
          <cell r="E2817" t="str">
            <v>أنثى</v>
          </cell>
          <cell r="F2817" t="str">
            <v xml:space="preserve">مشفى دوما </v>
          </cell>
          <cell r="G2817">
            <v>35505</v>
          </cell>
          <cell r="H2817" t="str">
            <v>العربية السورية</v>
          </cell>
          <cell r="I2817" t="str">
            <v>الثانية</v>
          </cell>
          <cell r="J2817" t="str">
            <v>علمي</v>
          </cell>
          <cell r="K2817">
            <v>2022</v>
          </cell>
          <cell r="L2817" t="str">
            <v>ريف دمشق</v>
          </cell>
          <cell r="Q2817" t="str">
            <v/>
          </cell>
          <cell r="R2817" t="str">
            <v>HEBAA  SLEEMAN</v>
          </cell>
          <cell r="S2817" t="str">
            <v>NOMAAN</v>
          </cell>
          <cell r="T2817" t="str">
            <v>SALMMA</v>
          </cell>
          <cell r="U2817" t="str">
            <v>0</v>
          </cell>
          <cell r="V2817" t="str">
            <v/>
          </cell>
          <cell r="W2817" t="str">
            <v/>
          </cell>
          <cell r="X2817" t="str">
            <v/>
          </cell>
          <cell r="Y2817" t="str">
            <v/>
          </cell>
          <cell r="Z2817" t="str">
            <v/>
          </cell>
          <cell r="AA2817" t="str">
            <v/>
          </cell>
          <cell r="AB2817" t="str">
            <v/>
          </cell>
          <cell r="AC2817" t="str">
            <v/>
          </cell>
        </row>
        <row r="2818">
          <cell r="A2818">
            <v>526789</v>
          </cell>
          <cell r="B2818" t="str">
            <v>ايمان و يحا</v>
          </cell>
          <cell r="C2818" t="str">
            <v>يوسف</v>
          </cell>
          <cell r="D2818" t="str">
            <v>خولا</v>
          </cell>
          <cell r="E2818" t="str">
            <v>أنثى</v>
          </cell>
          <cell r="F2818" t="str">
            <v>دمشق</v>
          </cell>
          <cell r="G2818">
            <v>34341</v>
          </cell>
          <cell r="H2818" t="str">
            <v>العربية السورية</v>
          </cell>
          <cell r="I2818" t="str">
            <v>الثانية</v>
          </cell>
          <cell r="J2818" t="str">
            <v>أدبي</v>
          </cell>
          <cell r="K2818">
            <v>2012</v>
          </cell>
          <cell r="Q2818" t="str">
            <v/>
          </cell>
          <cell r="R2818" t="str">
            <v>HIBA ALMANSE</v>
          </cell>
          <cell r="S2818" t="str">
            <v>AHMAD SAIED</v>
          </cell>
          <cell r="T2818" t="str">
            <v>SHAHIERA</v>
          </cell>
          <cell r="U2818" t="str">
            <v>DAMACSUS</v>
          </cell>
          <cell r="V2818" t="str">
            <v/>
          </cell>
          <cell r="W2818" t="str">
            <v/>
          </cell>
          <cell r="X2818" t="str">
            <v/>
          </cell>
          <cell r="Y2818" t="str">
            <v/>
          </cell>
          <cell r="Z2818" t="str">
            <v/>
          </cell>
          <cell r="AA2818" t="str">
            <v/>
          </cell>
          <cell r="AB2818" t="str">
            <v/>
          </cell>
          <cell r="AC2818" t="str">
            <v/>
          </cell>
        </row>
        <row r="2819">
          <cell r="A2819">
            <v>526790</v>
          </cell>
          <cell r="B2819" t="str">
            <v>ايناس حسين</v>
          </cell>
          <cell r="C2819" t="str">
            <v>حسين</v>
          </cell>
          <cell r="D2819" t="str">
            <v>فهمية</v>
          </cell>
          <cell r="E2819" t="str">
            <v>أنثى</v>
          </cell>
          <cell r="F2819" t="str">
            <v>درعا</v>
          </cell>
          <cell r="G2819" t="str">
            <v>1/3/1992</v>
          </cell>
          <cell r="H2819" t="str">
            <v>العربية السورية</v>
          </cell>
          <cell r="I2819" t="str">
            <v>الثانية</v>
          </cell>
          <cell r="J2819" t="str">
            <v>أدبي</v>
          </cell>
          <cell r="K2819" t="str">
            <v>2009</v>
          </cell>
          <cell r="Q2819" t="str">
            <v/>
          </cell>
          <cell r="R2819" t="str">
            <v>HIBA ALSABRA</v>
          </cell>
          <cell r="S2819" t="str">
            <v>IMAD</v>
          </cell>
          <cell r="T2819" t="str">
            <v>MARYAM</v>
          </cell>
          <cell r="U2819" t="str">
            <v>DARAA</v>
          </cell>
          <cell r="V2819" t="str">
            <v/>
          </cell>
          <cell r="W2819" t="str">
            <v/>
          </cell>
          <cell r="X2819" t="str">
            <v/>
          </cell>
          <cell r="Y2819" t="str">
            <v/>
          </cell>
          <cell r="Z2819" t="str">
            <v/>
          </cell>
          <cell r="AA2819" t="str">
            <v/>
          </cell>
          <cell r="AB2819" t="str">
            <v/>
          </cell>
          <cell r="AC2819" t="str">
            <v/>
          </cell>
        </row>
        <row r="2820">
          <cell r="A2820">
            <v>526791</v>
          </cell>
          <cell r="B2820" t="str">
            <v>ايه ابو فوده</v>
          </cell>
          <cell r="C2820" t="str">
            <v>محمد</v>
          </cell>
          <cell r="D2820" t="str">
            <v>حوريه</v>
          </cell>
          <cell r="E2820" t="str">
            <v>أنثى</v>
          </cell>
          <cell r="F2820" t="str">
            <v>السويداء</v>
          </cell>
          <cell r="G2820" t="str">
            <v>3/9/1987</v>
          </cell>
          <cell r="H2820" t="str">
            <v>العربية السورية</v>
          </cell>
          <cell r="I2820" t="str">
            <v>الاولى</v>
          </cell>
          <cell r="J2820" t="str">
            <v>أدبي</v>
          </cell>
          <cell r="L2820" t="str">
            <v>السويداء</v>
          </cell>
          <cell r="Q2820" t="str">
            <v/>
          </cell>
          <cell r="R2820" t="str">
            <v>heba alshaar</v>
          </cell>
          <cell r="S2820" t="str">
            <v>jamel</v>
          </cell>
          <cell r="T2820" t="str">
            <v>zaher</v>
          </cell>
          <cell r="U2820" t="str">
            <v>swaida</v>
          </cell>
          <cell r="V2820" t="str">
            <v/>
          </cell>
          <cell r="W2820" t="str">
            <v/>
          </cell>
          <cell r="X2820" t="str">
            <v/>
          </cell>
          <cell r="Y2820" t="str">
            <v/>
          </cell>
          <cell r="Z2820" t="str">
            <v/>
          </cell>
          <cell r="AA2820" t="str">
            <v/>
          </cell>
          <cell r="AB2820" t="str">
            <v/>
          </cell>
          <cell r="AC2820" t="str">
            <v/>
          </cell>
        </row>
        <row r="2821">
          <cell r="A2821">
            <v>526792</v>
          </cell>
          <cell r="B2821" t="str">
            <v>ايه اسعد</v>
          </cell>
          <cell r="C2821" t="str">
            <v>ماجد</v>
          </cell>
          <cell r="D2821" t="str">
            <v>نوال</v>
          </cell>
          <cell r="E2821" t="str">
            <v>أنثى</v>
          </cell>
          <cell r="F2821" t="str">
            <v>طرنجه</v>
          </cell>
          <cell r="G2821">
            <v>36892</v>
          </cell>
          <cell r="H2821" t="str">
            <v>العربية السورية</v>
          </cell>
          <cell r="I2821" t="str">
            <v>الاولى</v>
          </cell>
          <cell r="J2821" t="str">
            <v>أدبي</v>
          </cell>
          <cell r="L2821" t="str">
            <v>القنيطرة</v>
          </cell>
          <cell r="Q2821" t="str">
            <v/>
          </cell>
          <cell r="R2821" t="str">
            <v>hiba  hneed</v>
          </cell>
          <cell r="S2821" t="str">
            <v>mohammad ali</v>
          </cell>
          <cell r="T2821" t="str">
            <v>enaam</v>
          </cell>
          <cell r="U2821" t="str">
            <v>alqtaifa</v>
          </cell>
          <cell r="V2821" t="str">
            <v/>
          </cell>
          <cell r="W2821" t="str">
            <v/>
          </cell>
          <cell r="X2821" t="str">
            <v/>
          </cell>
          <cell r="Y2821" t="str">
            <v/>
          </cell>
          <cell r="Z2821" t="str">
            <v/>
          </cell>
          <cell r="AA2821" t="str">
            <v/>
          </cell>
          <cell r="AB2821" t="str">
            <v/>
          </cell>
          <cell r="AC2821" t="str">
            <v/>
          </cell>
        </row>
        <row r="2822">
          <cell r="A2822">
            <v>526793</v>
          </cell>
          <cell r="B2822" t="str">
            <v>آلاء الجهماني</v>
          </cell>
          <cell r="C2822" t="str">
            <v>قاسم</v>
          </cell>
          <cell r="D2822" t="str">
            <v>وزيرة</v>
          </cell>
          <cell r="E2822" t="str">
            <v>أنثى</v>
          </cell>
          <cell r="F2822" t="str">
            <v>نوى</v>
          </cell>
          <cell r="G2822">
            <v>32874</v>
          </cell>
          <cell r="H2822" t="str">
            <v>العربية السورية</v>
          </cell>
          <cell r="I2822" t="str">
            <v>الثانية</v>
          </cell>
          <cell r="J2822" t="str">
            <v>فنون نسوية</v>
          </cell>
          <cell r="Q2822" t="str">
            <v/>
          </cell>
          <cell r="R2822" t="str">
            <v>NAWAL MUSTAFA</v>
          </cell>
          <cell r="S2822" t="str">
            <v>HAMED</v>
          </cell>
          <cell r="T2822" t="str">
            <v>SADAA</v>
          </cell>
          <cell r="U2822" t="str">
            <v>DAMASCUS</v>
          </cell>
          <cell r="V2822" t="str">
            <v/>
          </cell>
          <cell r="W2822" t="str">
            <v/>
          </cell>
          <cell r="X2822" t="str">
            <v/>
          </cell>
          <cell r="Y2822" t="str">
            <v/>
          </cell>
          <cell r="Z2822" t="str">
            <v/>
          </cell>
          <cell r="AA2822" t="str">
            <v/>
          </cell>
          <cell r="AB2822" t="str">
            <v/>
          </cell>
          <cell r="AC2822" t="str">
            <v/>
          </cell>
        </row>
        <row r="2823">
          <cell r="A2823">
            <v>526794</v>
          </cell>
          <cell r="B2823" t="str">
            <v>آلاء الحمصي</v>
          </cell>
          <cell r="C2823" t="str">
            <v>فهد</v>
          </cell>
          <cell r="D2823" t="str">
            <v>مرفت</v>
          </cell>
          <cell r="E2823" t="str">
            <v>أنثى</v>
          </cell>
          <cell r="F2823" t="str">
            <v>دمشق</v>
          </cell>
          <cell r="G2823">
            <v>31950</v>
          </cell>
          <cell r="H2823" t="str">
            <v>العربية السورية</v>
          </cell>
          <cell r="I2823" t="str">
            <v>الاولى</v>
          </cell>
          <cell r="J2823" t="str">
            <v>أدبي</v>
          </cell>
          <cell r="Q2823" t="str">
            <v/>
          </cell>
          <cell r="R2823" t="str">
            <v>NAWAL SALEH</v>
          </cell>
          <cell r="S2823" t="str">
            <v>AHMAD</v>
          </cell>
          <cell r="T2823" t="str">
            <v>MONERA</v>
          </cell>
          <cell r="U2823" t="str">
            <v>TARTOUS</v>
          </cell>
          <cell r="V2823" t="str">
            <v/>
          </cell>
          <cell r="W2823" t="str">
            <v/>
          </cell>
          <cell r="X2823" t="str">
            <v/>
          </cell>
          <cell r="Y2823" t="str">
            <v/>
          </cell>
          <cell r="Z2823" t="str">
            <v/>
          </cell>
          <cell r="AA2823" t="str">
            <v/>
          </cell>
          <cell r="AB2823" t="str">
            <v/>
          </cell>
          <cell r="AC2823" t="str">
            <v/>
          </cell>
        </row>
        <row r="2824">
          <cell r="A2824">
            <v>526795</v>
          </cell>
          <cell r="B2824" t="str">
            <v>آلاء الخالد</v>
          </cell>
          <cell r="C2824" t="str">
            <v>أحمد</v>
          </cell>
          <cell r="D2824" t="str">
            <v>كامله</v>
          </cell>
          <cell r="E2824" t="str">
            <v>أنثى</v>
          </cell>
          <cell r="F2824" t="str">
            <v>دمشق</v>
          </cell>
          <cell r="G2824">
            <v>35431</v>
          </cell>
          <cell r="H2824" t="str">
            <v>العربية السورية</v>
          </cell>
          <cell r="I2824" t="str">
            <v>الثانية</v>
          </cell>
          <cell r="J2824" t="str">
            <v>علمي</v>
          </cell>
          <cell r="Q2824" t="str">
            <v/>
          </cell>
          <cell r="R2824" t="str">
            <v>Nagham Jafar</v>
          </cell>
          <cell r="S2824" t="str">
            <v>Adnan</v>
          </cell>
          <cell r="T2824" t="str">
            <v>Baidaa</v>
          </cell>
          <cell r="U2824" t="str">
            <v>Alsheer</v>
          </cell>
          <cell r="V2824" t="str">
            <v/>
          </cell>
          <cell r="W2824" t="str">
            <v/>
          </cell>
          <cell r="X2824" t="str">
            <v/>
          </cell>
          <cell r="Y2824" t="str">
            <v/>
          </cell>
          <cell r="Z2824" t="str">
            <v/>
          </cell>
          <cell r="AA2824" t="str">
            <v/>
          </cell>
          <cell r="AB2824" t="str">
            <v/>
          </cell>
          <cell r="AC2824" t="str">
            <v/>
          </cell>
        </row>
        <row r="2825">
          <cell r="A2825">
            <v>526796</v>
          </cell>
          <cell r="B2825" t="str">
            <v>آلاء الدرويش</v>
          </cell>
          <cell r="C2825" t="str">
            <v>فريز</v>
          </cell>
          <cell r="D2825" t="str">
            <v>فاطمه</v>
          </cell>
          <cell r="E2825" t="str">
            <v>أنثى</v>
          </cell>
          <cell r="F2825" t="str">
            <v>القريتين</v>
          </cell>
          <cell r="G2825">
            <v>33604</v>
          </cell>
          <cell r="H2825" t="str">
            <v>العربية السورية</v>
          </cell>
          <cell r="I2825" t="str">
            <v>الاولى</v>
          </cell>
          <cell r="J2825" t="str">
            <v>أدبي</v>
          </cell>
          <cell r="Q2825" t="str">
            <v/>
          </cell>
          <cell r="R2825" t="str">
            <v>NAHEMA ALKASAR</v>
          </cell>
          <cell r="S2825" t="str">
            <v>MANSOUR</v>
          </cell>
          <cell r="T2825" t="str">
            <v>SAFAA</v>
          </cell>
          <cell r="U2825" t="str">
            <v>DAMASCUS</v>
          </cell>
          <cell r="V2825" t="str">
            <v/>
          </cell>
          <cell r="W2825" t="str">
            <v/>
          </cell>
          <cell r="X2825" t="str">
            <v/>
          </cell>
          <cell r="Y2825" t="str">
            <v/>
          </cell>
          <cell r="Z2825" t="str">
            <v/>
          </cell>
          <cell r="AA2825" t="str">
            <v/>
          </cell>
          <cell r="AB2825" t="str">
            <v/>
          </cell>
          <cell r="AC2825" t="str">
            <v/>
          </cell>
        </row>
        <row r="2826">
          <cell r="A2826">
            <v>526797</v>
          </cell>
          <cell r="B2826" t="str">
            <v>آيات ابو الليل</v>
          </cell>
          <cell r="C2826" t="str">
            <v>ماجد</v>
          </cell>
          <cell r="D2826" t="str">
            <v>هيام</v>
          </cell>
          <cell r="E2826" t="str">
            <v>أنثى</v>
          </cell>
          <cell r="F2826" t="str">
            <v>دمشق</v>
          </cell>
          <cell r="G2826" t="str">
            <v>8/1/1980</v>
          </cell>
          <cell r="H2826" t="str">
            <v>العربية السورية</v>
          </cell>
          <cell r="I2826" t="str">
            <v>الثانية</v>
          </cell>
          <cell r="J2826" t="str">
            <v>علمي</v>
          </cell>
          <cell r="K2826" t="str">
            <v>2000</v>
          </cell>
          <cell r="Q2826" t="str">
            <v/>
          </cell>
          <cell r="R2826" t="str">
            <v>NAEIMA ABO HELAL</v>
          </cell>
          <cell r="S2826" t="str">
            <v>HUSSAIN</v>
          </cell>
          <cell r="T2826" t="str">
            <v>ALIA</v>
          </cell>
          <cell r="U2826" t="str">
            <v>DAMASCUS</v>
          </cell>
          <cell r="V2826" t="str">
            <v/>
          </cell>
          <cell r="W2826" t="str">
            <v/>
          </cell>
          <cell r="X2826" t="str">
            <v/>
          </cell>
          <cell r="Y2826" t="str">
            <v/>
          </cell>
          <cell r="Z2826" t="str">
            <v/>
          </cell>
          <cell r="AA2826" t="str">
            <v/>
          </cell>
          <cell r="AB2826" t="str">
            <v/>
          </cell>
          <cell r="AC2826" t="str">
            <v/>
          </cell>
        </row>
        <row r="2827">
          <cell r="A2827">
            <v>526799</v>
          </cell>
          <cell r="B2827" t="str">
            <v>آيات جبر</v>
          </cell>
          <cell r="C2827" t="str">
            <v>محمد</v>
          </cell>
          <cell r="D2827" t="str">
            <v>ابتسام</v>
          </cell>
          <cell r="E2827" t="str">
            <v>أنثى</v>
          </cell>
          <cell r="F2827" t="str">
            <v>دمشق</v>
          </cell>
          <cell r="G2827" t="str">
            <v>4/14/1986</v>
          </cell>
          <cell r="H2827" t="str">
            <v>العربية السورية</v>
          </cell>
          <cell r="I2827" t="str">
            <v>الاولى</v>
          </cell>
          <cell r="J2827" t="str">
            <v>فنون نسوية</v>
          </cell>
          <cell r="K2827" t="str">
            <v>2005</v>
          </cell>
          <cell r="L2827" t="str">
            <v>دمشق</v>
          </cell>
          <cell r="Q2827" t="str">
            <v/>
          </cell>
          <cell r="R2827" t="str">
            <v>NESRIN ALKHATEB</v>
          </cell>
          <cell r="S2827" t="str">
            <v>IBRAHIEM</v>
          </cell>
          <cell r="T2827" t="str">
            <v>HAYAT</v>
          </cell>
          <cell r="U2827" t="str">
            <v>DAMASCUS</v>
          </cell>
          <cell r="V2827" t="str">
            <v/>
          </cell>
          <cell r="W2827" t="str">
            <v/>
          </cell>
          <cell r="X2827" t="str">
            <v/>
          </cell>
          <cell r="Y2827" t="str">
            <v/>
          </cell>
          <cell r="Z2827" t="str">
            <v/>
          </cell>
          <cell r="AA2827" t="str">
            <v/>
          </cell>
          <cell r="AB2827" t="str">
            <v/>
          </cell>
          <cell r="AC2827" t="str">
            <v/>
          </cell>
        </row>
        <row r="2828">
          <cell r="A2828">
            <v>526800</v>
          </cell>
          <cell r="B2828" t="str">
            <v>آيه نوح</v>
          </cell>
          <cell r="C2828" t="str">
            <v>علي</v>
          </cell>
          <cell r="D2828" t="str">
            <v>سوسن</v>
          </cell>
          <cell r="E2828" t="str">
            <v>أنثى</v>
          </cell>
          <cell r="F2828" t="str">
            <v>دمشق</v>
          </cell>
          <cell r="G2828">
            <v>33516</v>
          </cell>
          <cell r="H2828" t="str">
            <v>العربية السورية</v>
          </cell>
          <cell r="I2828" t="str">
            <v>الثانية</v>
          </cell>
          <cell r="J2828" t="str">
            <v>أدبي</v>
          </cell>
          <cell r="K2828">
            <v>2022</v>
          </cell>
          <cell r="L2828" t="str">
            <v>دمشق</v>
          </cell>
          <cell r="Q2828" t="str">
            <v/>
          </cell>
          <cell r="R2828" t="str">
            <v>NRMEN  BALOL</v>
          </cell>
          <cell r="S2828" t="str">
            <v>ADNAN</v>
          </cell>
          <cell r="T2828" t="str">
            <v>JAMELA</v>
          </cell>
          <cell r="U2828" t="str">
            <v>DAMASCUS</v>
          </cell>
          <cell r="V2828" t="str">
            <v/>
          </cell>
          <cell r="W2828" t="str">
            <v/>
          </cell>
          <cell r="X2828" t="str">
            <v/>
          </cell>
          <cell r="Y2828" t="str">
            <v/>
          </cell>
          <cell r="Z2828" t="str">
            <v/>
          </cell>
          <cell r="AA2828" t="str">
            <v/>
          </cell>
          <cell r="AB2828" t="str">
            <v/>
          </cell>
          <cell r="AC2828" t="str">
            <v/>
          </cell>
        </row>
        <row r="2829">
          <cell r="A2829">
            <v>526801</v>
          </cell>
          <cell r="B2829" t="str">
            <v>أحلام اله رشي</v>
          </cell>
          <cell r="C2829" t="str">
            <v>علي</v>
          </cell>
          <cell r="D2829" t="str">
            <v>منى دقوري</v>
          </cell>
          <cell r="E2829" t="str">
            <v>أنثى</v>
          </cell>
          <cell r="F2829" t="str">
            <v>منين</v>
          </cell>
          <cell r="G2829">
            <v>37257</v>
          </cell>
          <cell r="H2829" t="str">
            <v>العربية السورية</v>
          </cell>
          <cell r="I2829" t="str">
            <v>الثانية</v>
          </cell>
          <cell r="J2829" t="str">
            <v>أدبي</v>
          </cell>
          <cell r="K2829">
            <v>2020</v>
          </cell>
          <cell r="L2829" t="str">
            <v>ريف دمشق</v>
          </cell>
          <cell r="Q2829" t="str">
            <v/>
          </cell>
          <cell r="R2829" t="str">
            <v>NOUR ALHUDA AWAD</v>
          </cell>
          <cell r="S2829" t="str">
            <v>MHD FEISAL</v>
          </cell>
          <cell r="T2829" t="str">
            <v>KAOTHER</v>
          </cell>
          <cell r="U2829" t="str">
            <v>DAMASCUS</v>
          </cell>
          <cell r="V2829" t="str">
            <v/>
          </cell>
          <cell r="W2829" t="str">
            <v/>
          </cell>
          <cell r="X2829" t="str">
            <v/>
          </cell>
          <cell r="Y2829" t="str">
            <v/>
          </cell>
          <cell r="Z2829" t="str">
            <v/>
          </cell>
          <cell r="AA2829" t="str">
            <v/>
          </cell>
          <cell r="AB2829" t="str">
            <v/>
          </cell>
          <cell r="AC2829" t="str">
            <v/>
          </cell>
        </row>
        <row r="2830">
          <cell r="A2830">
            <v>526802</v>
          </cell>
          <cell r="B2830" t="str">
            <v>أحمد عز الدين</v>
          </cell>
          <cell r="C2830" t="str">
            <v>عبد المنعم</v>
          </cell>
          <cell r="D2830" t="str">
            <v>مغفرة</v>
          </cell>
          <cell r="E2830" t="str">
            <v>أنثى</v>
          </cell>
          <cell r="F2830" t="str">
            <v>التل</v>
          </cell>
          <cell r="G2830" t="str">
            <v>1/1/1990</v>
          </cell>
          <cell r="H2830" t="str">
            <v>العربية السورية</v>
          </cell>
          <cell r="I2830" t="str">
            <v>الاولى</v>
          </cell>
          <cell r="J2830" t="str">
            <v>أدبي</v>
          </cell>
          <cell r="K2830" t="str">
            <v>2008</v>
          </cell>
          <cell r="L2830" t="str">
            <v>ريف دمشق</v>
          </cell>
          <cell r="Q2830" t="str">
            <v/>
          </cell>
          <cell r="R2830" t="str">
            <v>NOURA MOHAISEN</v>
          </cell>
          <cell r="S2830" t="str">
            <v>NOUR ALDEEN</v>
          </cell>
          <cell r="T2830" t="str">
            <v>SABHA</v>
          </cell>
          <cell r="U2830" t="str">
            <v>ALTAL</v>
          </cell>
          <cell r="V2830" t="str">
            <v/>
          </cell>
          <cell r="W2830" t="str">
            <v/>
          </cell>
          <cell r="X2830" t="str">
            <v/>
          </cell>
          <cell r="Y2830" t="str">
            <v/>
          </cell>
          <cell r="Z2830" t="str">
            <v/>
          </cell>
          <cell r="AA2830" t="str">
            <v/>
          </cell>
          <cell r="AB2830" t="str">
            <v/>
          </cell>
          <cell r="AC2830" t="str">
            <v/>
          </cell>
        </row>
        <row r="2831">
          <cell r="A2831">
            <v>526803</v>
          </cell>
          <cell r="B2831" t="str">
            <v>أزهار سلوم</v>
          </cell>
          <cell r="C2831" t="str">
            <v>رفيق</v>
          </cell>
          <cell r="D2831" t="str">
            <v>وفاء</v>
          </cell>
          <cell r="E2831" t="str">
            <v>أنثى</v>
          </cell>
          <cell r="F2831" t="str">
            <v>ناصرية</v>
          </cell>
          <cell r="G2831">
            <v>35669</v>
          </cell>
          <cell r="H2831" t="str">
            <v>العربية السورية</v>
          </cell>
          <cell r="I2831" t="str">
            <v>الثانية</v>
          </cell>
          <cell r="J2831" t="str">
            <v>علمي</v>
          </cell>
          <cell r="K2831" t="str">
            <v/>
          </cell>
          <cell r="Q2831" t="str">
            <v/>
          </cell>
          <cell r="R2831" t="str">
            <v>NOUR SOLAIMAN</v>
          </cell>
          <cell r="S2831" t="str">
            <v>MARWAN</v>
          </cell>
          <cell r="T2831" t="str">
            <v>MONA</v>
          </cell>
          <cell r="U2831" t="str">
            <v>DAMAS SUBURB</v>
          </cell>
          <cell r="V2831" t="str">
            <v/>
          </cell>
          <cell r="W2831" t="str">
            <v/>
          </cell>
          <cell r="X2831" t="str">
            <v/>
          </cell>
          <cell r="Y2831" t="str">
            <v/>
          </cell>
          <cell r="Z2831" t="str">
            <v/>
          </cell>
          <cell r="AA2831" t="str">
            <v/>
          </cell>
          <cell r="AB2831" t="str">
            <v/>
          </cell>
          <cell r="AC2831" t="str">
            <v/>
          </cell>
        </row>
        <row r="2832">
          <cell r="A2832">
            <v>526804</v>
          </cell>
          <cell r="B2832" t="str">
            <v>أسماء المنجد</v>
          </cell>
          <cell r="C2832" t="str">
            <v>أحمد</v>
          </cell>
          <cell r="D2832" t="str">
            <v>عبلة</v>
          </cell>
          <cell r="E2832" t="str">
            <v>أنثى</v>
          </cell>
          <cell r="F2832" t="str">
            <v>دمشق</v>
          </cell>
          <cell r="G2832">
            <v>28994</v>
          </cell>
          <cell r="H2832" t="str">
            <v>العربية السورية</v>
          </cell>
          <cell r="I2832" t="str">
            <v>الثانية</v>
          </cell>
          <cell r="J2832" t="str">
            <v>أدبي</v>
          </cell>
          <cell r="Q2832" t="str">
            <v/>
          </cell>
          <cell r="R2832" t="str">
            <v>NOUR RKHIES</v>
          </cell>
          <cell r="S2832" t="str">
            <v>HUSSAIN</v>
          </cell>
          <cell r="T2832" t="str">
            <v>RASHDA</v>
          </cell>
          <cell r="U2832" t="str">
            <v>DAMAS SUBURB</v>
          </cell>
          <cell r="V2832" t="str">
            <v/>
          </cell>
          <cell r="W2832" t="str">
            <v/>
          </cell>
          <cell r="X2832" t="str">
            <v/>
          </cell>
          <cell r="Y2832" t="str">
            <v/>
          </cell>
          <cell r="Z2832" t="str">
            <v/>
          </cell>
          <cell r="AA2832" t="str">
            <v/>
          </cell>
          <cell r="AB2832" t="str">
            <v/>
          </cell>
          <cell r="AC2832" t="str">
            <v/>
          </cell>
        </row>
        <row r="2833">
          <cell r="A2833">
            <v>526805</v>
          </cell>
          <cell r="B2833" t="str">
            <v>اسماء دعدوش</v>
          </cell>
          <cell r="C2833" t="str">
            <v xml:space="preserve">ايمن </v>
          </cell>
          <cell r="D2833" t="str">
            <v>هدى</v>
          </cell>
          <cell r="E2833" t="str">
            <v>أنثى</v>
          </cell>
          <cell r="F2833" t="str">
            <v>دمشق</v>
          </cell>
          <cell r="G2833">
            <v>37622</v>
          </cell>
          <cell r="H2833" t="str">
            <v>العربية السورية</v>
          </cell>
          <cell r="I2833" t="str">
            <v>الثانية</v>
          </cell>
          <cell r="J2833" t="str">
            <v>فنون نسوية</v>
          </cell>
        </row>
        <row r="2834">
          <cell r="A2834">
            <v>526806</v>
          </cell>
          <cell r="B2834" t="str">
            <v>أماني المدني</v>
          </cell>
          <cell r="C2834" t="str">
            <v>مروان</v>
          </cell>
          <cell r="D2834" t="str">
            <v>رئيفه</v>
          </cell>
          <cell r="E2834" t="str">
            <v>أنثى</v>
          </cell>
          <cell r="F2834" t="str">
            <v>جيرود</v>
          </cell>
          <cell r="G2834">
            <v>33970</v>
          </cell>
          <cell r="H2834" t="str">
            <v>العربية السورية</v>
          </cell>
          <cell r="I2834" t="str">
            <v>الثانية</v>
          </cell>
          <cell r="J2834" t="str">
            <v>أدبي</v>
          </cell>
          <cell r="K2834">
            <v>2011</v>
          </cell>
          <cell r="Q2834" t="str">
            <v/>
          </cell>
          <cell r="R2834" t="str">
            <v>NOUR BONYAN</v>
          </cell>
          <cell r="S2834" t="str">
            <v>FAEK</v>
          </cell>
          <cell r="T2834" t="str">
            <v>ASMAA</v>
          </cell>
          <cell r="U2834" t="str">
            <v>DAMAS SUBURB</v>
          </cell>
          <cell r="V2834" t="str">
            <v/>
          </cell>
          <cell r="W2834" t="str">
            <v/>
          </cell>
          <cell r="X2834" t="str">
            <v/>
          </cell>
          <cell r="Y2834" t="str">
            <v/>
          </cell>
          <cell r="Z2834" t="str">
            <v/>
          </cell>
          <cell r="AA2834" t="str">
            <v/>
          </cell>
          <cell r="AB2834" t="str">
            <v/>
          </cell>
          <cell r="AC2834" t="str">
            <v/>
          </cell>
        </row>
        <row r="2835">
          <cell r="A2835">
            <v>526807</v>
          </cell>
          <cell r="B2835" t="str">
            <v>اماني عيسى</v>
          </cell>
          <cell r="C2835" t="str">
            <v xml:space="preserve">عبد الحميد </v>
          </cell>
          <cell r="D2835" t="str">
            <v>خيرية</v>
          </cell>
          <cell r="E2835" t="str">
            <v/>
          </cell>
          <cell r="F2835" t="str">
            <v/>
          </cell>
          <cell r="G2835" t="str">
            <v/>
          </cell>
          <cell r="I2835" t="str">
            <v>الاولى</v>
          </cell>
          <cell r="K2835" t="str">
            <v/>
          </cell>
          <cell r="L2835" t="str">
            <v/>
          </cell>
          <cell r="M2835" t="str">
            <v/>
          </cell>
          <cell r="Q2835" t="str">
            <v/>
          </cell>
          <cell r="R2835" t="str">
            <v/>
          </cell>
          <cell r="S2835" t="str">
            <v/>
          </cell>
          <cell r="T2835" t="str">
            <v/>
          </cell>
          <cell r="U2835" t="str">
            <v/>
          </cell>
          <cell r="V2835" t="str">
            <v/>
          </cell>
          <cell r="W2835" t="str">
            <v/>
          </cell>
          <cell r="X2835" t="str">
            <v/>
          </cell>
          <cell r="Y2835" t="str">
            <v/>
          </cell>
          <cell r="Z2835" t="str">
            <v/>
          </cell>
          <cell r="AA2835" t="str">
            <v/>
          </cell>
          <cell r="AB2835" t="str">
            <v/>
          </cell>
          <cell r="AC2835" t="str">
            <v/>
          </cell>
        </row>
        <row r="2836">
          <cell r="A2836">
            <v>526808</v>
          </cell>
          <cell r="B2836" t="str">
            <v>أميره اسماعيل</v>
          </cell>
          <cell r="C2836" t="str">
            <v>سمير</v>
          </cell>
          <cell r="D2836" t="str">
            <v>غنا</v>
          </cell>
          <cell r="E2836" t="str">
            <v>أنثى</v>
          </cell>
          <cell r="F2836" t="str">
            <v xml:space="preserve">دمشق </v>
          </cell>
          <cell r="G2836">
            <v>33539</v>
          </cell>
          <cell r="H2836" t="str">
            <v>العربية السورية</v>
          </cell>
          <cell r="I2836" t="str">
            <v>الثانية</v>
          </cell>
          <cell r="J2836" t="str">
            <v>علمي</v>
          </cell>
          <cell r="Q2836" t="str">
            <v/>
          </cell>
          <cell r="R2836" t="str">
            <v xml:space="preserve">NOUR ALSHEKH </v>
          </cell>
          <cell r="S2836" t="str">
            <v xml:space="preserve">ABD ALHADI </v>
          </cell>
          <cell r="T2836" t="str">
            <v>SABAH</v>
          </cell>
          <cell r="U2836" t="str">
            <v>DAMASCUS</v>
          </cell>
          <cell r="V2836" t="str">
            <v/>
          </cell>
          <cell r="W2836" t="str">
            <v/>
          </cell>
          <cell r="X2836" t="str">
            <v/>
          </cell>
          <cell r="Y2836" t="str">
            <v/>
          </cell>
          <cell r="Z2836" t="str">
            <v/>
          </cell>
          <cell r="AA2836" t="str">
            <v/>
          </cell>
          <cell r="AB2836" t="str">
            <v/>
          </cell>
          <cell r="AC2836" t="str">
            <v/>
          </cell>
        </row>
        <row r="2837">
          <cell r="A2837">
            <v>526809</v>
          </cell>
          <cell r="B2837" t="str">
            <v>أمينه هاشم</v>
          </cell>
          <cell r="C2837" t="str">
            <v>مصطفى</v>
          </cell>
          <cell r="D2837" t="str">
            <v>ملك</v>
          </cell>
          <cell r="E2837" t="str">
            <v>أنثى</v>
          </cell>
          <cell r="F2837" t="str">
            <v>قطنا</v>
          </cell>
          <cell r="G2837" t="str">
            <v>7/9/1997</v>
          </cell>
          <cell r="H2837" t="str">
            <v>العربية السورية</v>
          </cell>
          <cell r="I2837" t="str">
            <v>الاولى</v>
          </cell>
          <cell r="J2837" t="str">
            <v>أدبي</v>
          </cell>
          <cell r="K2837">
            <v>2016</v>
          </cell>
          <cell r="L2837" t="str">
            <v>القنيطرة</v>
          </cell>
          <cell r="Q2837" t="str">
            <v/>
          </cell>
          <cell r="R2837" t="str">
            <v>NOUR ALDEAB</v>
          </cell>
          <cell r="S2837" t="str">
            <v>ISSA</v>
          </cell>
          <cell r="T2837" t="str">
            <v>KHAMESHA</v>
          </cell>
          <cell r="U2837" t="str">
            <v>DAMASCUS</v>
          </cell>
          <cell r="V2837" t="str">
            <v/>
          </cell>
          <cell r="W2837" t="str">
            <v/>
          </cell>
          <cell r="X2837" t="str">
            <v/>
          </cell>
          <cell r="Y2837" t="str">
            <v/>
          </cell>
          <cell r="Z2837" t="str">
            <v/>
          </cell>
          <cell r="AA2837" t="str">
            <v/>
          </cell>
          <cell r="AB2837" t="str">
            <v/>
          </cell>
          <cell r="AC2837" t="str">
            <v/>
          </cell>
        </row>
        <row r="2838">
          <cell r="A2838">
            <v>526810</v>
          </cell>
          <cell r="B2838" t="str">
            <v>إيفا بليل</v>
          </cell>
          <cell r="C2838" t="str">
            <v>عزيز</v>
          </cell>
          <cell r="D2838" t="str">
            <v>ليلى</v>
          </cell>
          <cell r="E2838" t="str">
            <v>أنثى</v>
          </cell>
          <cell r="F2838" t="str">
            <v>دمشق</v>
          </cell>
          <cell r="G2838" t="str">
            <v>1/3/1993</v>
          </cell>
          <cell r="H2838" t="str">
            <v>العربية السورية</v>
          </cell>
          <cell r="I2838" t="str">
            <v>الاولى</v>
          </cell>
          <cell r="J2838" t="str">
            <v>علمي</v>
          </cell>
          <cell r="K2838" t="str">
            <v>2011</v>
          </cell>
          <cell r="Q2838" t="str">
            <v/>
          </cell>
          <cell r="R2838" t="str">
            <v>norhan zeen</v>
          </cell>
          <cell r="S2838" t="str">
            <v>abdoh</v>
          </cell>
          <cell r="T2838" t="str">
            <v>maha</v>
          </cell>
          <cell r="U2838" t="str">
            <v>damascus</v>
          </cell>
          <cell r="V2838" t="str">
            <v/>
          </cell>
          <cell r="W2838" t="str">
            <v/>
          </cell>
          <cell r="X2838" t="str">
            <v/>
          </cell>
          <cell r="Y2838" t="str">
            <v/>
          </cell>
          <cell r="Z2838" t="str">
            <v/>
          </cell>
          <cell r="AA2838" t="str">
            <v/>
          </cell>
          <cell r="AB2838" t="str">
            <v/>
          </cell>
          <cell r="AC2838" t="str">
            <v/>
          </cell>
        </row>
        <row r="2839">
          <cell r="A2839">
            <v>526811</v>
          </cell>
          <cell r="B2839" t="str">
            <v>إيمان احمدعلى</v>
          </cell>
          <cell r="C2839" t="str">
            <v>إبراهيم</v>
          </cell>
          <cell r="D2839" t="str">
            <v>أمينه</v>
          </cell>
          <cell r="E2839" t="str">
            <v>أنثى</v>
          </cell>
          <cell r="F2839" t="str">
            <v>دوما</v>
          </cell>
          <cell r="G2839">
            <v>29253</v>
          </cell>
          <cell r="H2839" t="str">
            <v>العربية السورية</v>
          </cell>
          <cell r="I2839" t="str">
            <v>الثانية</v>
          </cell>
          <cell r="J2839" t="str">
            <v>فنون نسوية</v>
          </cell>
          <cell r="K2839">
            <v>1998</v>
          </cell>
          <cell r="L2839" t="str">
            <v>القنيطرة</v>
          </cell>
          <cell r="Q2839" t="str">
            <v/>
          </cell>
          <cell r="R2839" t="str">
            <v>Noura Ali</v>
          </cell>
          <cell r="S2839" t="str">
            <v>Toama</v>
          </cell>
          <cell r="T2839" t="str">
            <v>Amna</v>
          </cell>
          <cell r="U2839" t="str">
            <v>Doma</v>
          </cell>
          <cell r="V2839" t="str">
            <v/>
          </cell>
          <cell r="W2839" t="str">
            <v/>
          </cell>
          <cell r="X2839" t="str">
            <v/>
          </cell>
          <cell r="Y2839" t="str">
            <v/>
          </cell>
          <cell r="Z2839" t="str">
            <v/>
          </cell>
          <cell r="AA2839" t="str">
            <v/>
          </cell>
          <cell r="AB2839" t="str">
            <v/>
          </cell>
          <cell r="AC2839" t="str">
            <v/>
          </cell>
        </row>
        <row r="2840">
          <cell r="A2840">
            <v>526812</v>
          </cell>
          <cell r="B2840" t="str">
            <v>ايناس البقاعي</v>
          </cell>
          <cell r="C2840" t="str">
            <v xml:space="preserve">يوسف </v>
          </cell>
          <cell r="D2840" t="str">
            <v>هيفاء</v>
          </cell>
          <cell r="E2840" t="str">
            <v/>
          </cell>
          <cell r="F2840" t="str">
            <v/>
          </cell>
          <cell r="G2840" t="str">
            <v/>
          </cell>
          <cell r="I2840" t="str">
            <v>الاولى</v>
          </cell>
          <cell r="K2840" t="str">
            <v/>
          </cell>
          <cell r="L2840" t="str">
            <v/>
          </cell>
          <cell r="M2840" t="str">
            <v/>
          </cell>
          <cell r="Q2840" t="str">
            <v/>
          </cell>
          <cell r="R2840" t="str">
            <v/>
          </cell>
          <cell r="S2840" t="str">
            <v/>
          </cell>
          <cell r="T2840" t="str">
            <v/>
          </cell>
          <cell r="U2840" t="str">
            <v/>
          </cell>
          <cell r="V2840" t="str">
            <v/>
          </cell>
          <cell r="W2840" t="str">
            <v/>
          </cell>
          <cell r="X2840" t="str">
            <v/>
          </cell>
          <cell r="Y2840" t="str">
            <v/>
          </cell>
          <cell r="Z2840" t="str">
            <v/>
          </cell>
          <cell r="AA2840" t="str">
            <v/>
          </cell>
          <cell r="AB2840" t="str">
            <v/>
          </cell>
          <cell r="AC2840" t="str">
            <v/>
          </cell>
        </row>
        <row r="2841">
          <cell r="A2841">
            <v>526813</v>
          </cell>
          <cell r="B2841" t="str">
            <v>بتول جزاع العبد</v>
          </cell>
          <cell r="C2841" t="str">
            <v>عذاب</v>
          </cell>
          <cell r="D2841" t="str">
            <v>تركيه</v>
          </cell>
          <cell r="E2841" t="str">
            <v>انثى</v>
          </cell>
          <cell r="F2841" t="str">
            <v xml:space="preserve">حماة - مصياف - جب رملة - قرين </v>
          </cell>
          <cell r="G2841" t="str">
            <v>12/6/1994</v>
          </cell>
          <cell r="H2841" t="str">
            <v>العربية السورية</v>
          </cell>
          <cell r="I2841" t="str">
            <v>الاولى</v>
          </cell>
          <cell r="J2841" t="str">
            <v>ادبي</v>
          </cell>
          <cell r="L2841" t="str">
            <v>دمشق</v>
          </cell>
          <cell r="Q2841" t="str">
            <v/>
          </cell>
          <cell r="R2841" t="str">
            <v>Nada Mlhm</v>
          </cell>
          <cell r="S2841" t="str">
            <v>Ahmad</v>
          </cell>
          <cell r="T2841" t="str">
            <v>Fatat</v>
          </cell>
          <cell r="U2841" t="str">
            <v xml:space="preserve">Hama </v>
          </cell>
          <cell r="V2841" t="str">
            <v/>
          </cell>
          <cell r="W2841" t="str">
            <v/>
          </cell>
          <cell r="X2841" t="str">
            <v/>
          </cell>
          <cell r="Y2841" t="str">
            <v/>
          </cell>
          <cell r="Z2841" t="str">
            <v/>
          </cell>
          <cell r="AA2841" t="str">
            <v/>
          </cell>
          <cell r="AB2841" t="str">
            <v/>
          </cell>
          <cell r="AC2841" t="str">
            <v/>
          </cell>
        </row>
        <row r="2842">
          <cell r="A2842">
            <v>526814</v>
          </cell>
          <cell r="B2842" t="str">
            <v>بتول حمود</v>
          </cell>
          <cell r="C2842" t="str">
            <v>ابراهيم</v>
          </cell>
          <cell r="D2842" t="str">
            <v>رباب</v>
          </cell>
          <cell r="E2842" t="str">
            <v>أنثى</v>
          </cell>
          <cell r="F2842" t="str">
            <v>دمشق</v>
          </cell>
          <cell r="G2842">
            <v>31415</v>
          </cell>
          <cell r="H2842" t="str">
            <v>العربية السورية</v>
          </cell>
          <cell r="I2842" t="str">
            <v>الاولى</v>
          </cell>
          <cell r="J2842" t="str">
            <v>أدبي</v>
          </cell>
          <cell r="K2842" t="str">
            <v/>
          </cell>
          <cell r="Q2842" t="str">
            <v/>
          </cell>
          <cell r="R2842" t="str">
            <v>Nada Hamdan</v>
          </cell>
          <cell r="S2842" t="str">
            <v>Ali</v>
          </cell>
          <cell r="T2842" t="str">
            <v>Adeba</v>
          </cell>
          <cell r="U2842" t="str">
            <v>Damascus</v>
          </cell>
          <cell r="V2842" t="str">
            <v/>
          </cell>
          <cell r="W2842" t="str">
            <v/>
          </cell>
          <cell r="X2842" t="str">
            <v/>
          </cell>
          <cell r="Y2842" t="str">
            <v/>
          </cell>
          <cell r="Z2842" t="str">
            <v/>
          </cell>
          <cell r="AA2842" t="str">
            <v/>
          </cell>
          <cell r="AB2842" t="str">
            <v/>
          </cell>
          <cell r="AC2842" t="str">
            <v/>
          </cell>
        </row>
        <row r="2843">
          <cell r="A2843">
            <v>526815</v>
          </cell>
          <cell r="B2843" t="str">
            <v>بتول حيدر</v>
          </cell>
          <cell r="C2843" t="str">
            <v xml:space="preserve">احمد </v>
          </cell>
          <cell r="D2843" t="str">
            <v>دجانة</v>
          </cell>
          <cell r="E2843" t="str">
            <v/>
          </cell>
          <cell r="F2843" t="str">
            <v/>
          </cell>
          <cell r="G2843" t="str">
            <v/>
          </cell>
          <cell r="I2843" t="str">
            <v>الاولى</v>
          </cell>
          <cell r="K2843" t="str">
            <v/>
          </cell>
          <cell r="L2843" t="str">
            <v/>
          </cell>
          <cell r="M2843" t="str">
            <v/>
          </cell>
          <cell r="Q2843" t="str">
            <v/>
          </cell>
          <cell r="R2843" t="str">
            <v/>
          </cell>
          <cell r="S2843" t="str">
            <v/>
          </cell>
          <cell r="T2843" t="str">
            <v/>
          </cell>
          <cell r="U2843" t="str">
            <v/>
          </cell>
          <cell r="V2843" t="str">
            <v/>
          </cell>
          <cell r="W2843" t="str">
            <v/>
          </cell>
          <cell r="X2843" t="str">
            <v/>
          </cell>
          <cell r="Y2843" t="str">
            <v/>
          </cell>
          <cell r="Z2843" t="str">
            <v/>
          </cell>
          <cell r="AA2843" t="str">
            <v/>
          </cell>
          <cell r="AB2843" t="str">
            <v/>
          </cell>
          <cell r="AC2843" t="str">
            <v/>
          </cell>
        </row>
        <row r="2844">
          <cell r="A2844">
            <v>526816</v>
          </cell>
          <cell r="B2844" t="str">
            <v>بتول خطيب</v>
          </cell>
          <cell r="C2844" t="str">
            <v>محمود</v>
          </cell>
          <cell r="D2844" t="str">
            <v>أميرة</v>
          </cell>
          <cell r="E2844" t="str">
            <v>أنثى</v>
          </cell>
          <cell r="F2844" t="str">
            <v>الرقة</v>
          </cell>
          <cell r="G2844">
            <v>34359</v>
          </cell>
          <cell r="H2844" t="str">
            <v>العربية السورية</v>
          </cell>
          <cell r="I2844" t="str">
            <v>الثانية</v>
          </cell>
          <cell r="J2844" t="str">
            <v>أدبي</v>
          </cell>
          <cell r="K2844">
            <v>2013</v>
          </cell>
          <cell r="L2844" t="str">
            <v>دير الزور</v>
          </cell>
          <cell r="Q2844" t="str">
            <v/>
          </cell>
          <cell r="R2844" t="str">
            <v>nada altoma</v>
          </cell>
          <cell r="S2844" t="str">
            <v>mousa</v>
          </cell>
          <cell r="T2844" t="str">
            <v>aesha</v>
          </cell>
          <cell r="U2844" t="str">
            <v>alraqq</v>
          </cell>
          <cell r="V2844" t="str">
            <v/>
          </cell>
          <cell r="W2844" t="str">
            <v/>
          </cell>
          <cell r="X2844" t="str">
            <v/>
          </cell>
          <cell r="Y2844" t="str">
            <v/>
          </cell>
          <cell r="Z2844" t="str">
            <v/>
          </cell>
          <cell r="AA2844" t="str">
            <v/>
          </cell>
          <cell r="AB2844" t="str">
            <v/>
          </cell>
          <cell r="AC2844" t="str">
            <v/>
          </cell>
        </row>
        <row r="2845">
          <cell r="A2845">
            <v>526817</v>
          </cell>
          <cell r="B2845" t="str">
            <v>بتول كبول</v>
          </cell>
          <cell r="C2845" t="str">
            <v>باسم</v>
          </cell>
          <cell r="D2845" t="str">
            <v>اخلاص</v>
          </cell>
          <cell r="E2845" t="str">
            <v>أنثى</v>
          </cell>
          <cell r="F2845" t="str">
            <v>كفرنبل</v>
          </cell>
          <cell r="G2845" t="str">
            <v>6/1/1983</v>
          </cell>
          <cell r="H2845" t="str">
            <v>العربية السورية</v>
          </cell>
          <cell r="I2845" t="str">
            <v>الاولى</v>
          </cell>
          <cell r="J2845" t="str">
            <v>فنون نسوية</v>
          </cell>
          <cell r="K2845" t="str">
            <v>2001</v>
          </cell>
          <cell r="L2845" t="str">
            <v>ريف دمشق</v>
          </cell>
          <cell r="Q2845" t="str">
            <v/>
          </cell>
          <cell r="R2845" t="str">
            <v>NAGLLAA ALOTHMAN</v>
          </cell>
          <cell r="S2845" t="str">
            <v>ABD ALAZZIZ</v>
          </cell>
          <cell r="T2845" t="str">
            <v>NOREA</v>
          </cell>
          <cell r="U2845" t="str">
            <v>DAMASCUS</v>
          </cell>
          <cell r="V2845" t="str">
            <v/>
          </cell>
          <cell r="W2845" t="str">
            <v/>
          </cell>
          <cell r="X2845" t="str">
            <v/>
          </cell>
          <cell r="Y2845" t="str">
            <v/>
          </cell>
          <cell r="Z2845" t="str">
            <v/>
          </cell>
          <cell r="AA2845" t="str">
            <v/>
          </cell>
          <cell r="AB2845" t="str">
            <v/>
          </cell>
          <cell r="AC2845" t="str">
            <v/>
          </cell>
        </row>
        <row r="2846">
          <cell r="A2846">
            <v>526818</v>
          </cell>
          <cell r="B2846" t="str">
            <v>بثينة الحسين</v>
          </cell>
          <cell r="C2846" t="str">
            <v>عيد</v>
          </cell>
          <cell r="D2846" t="str">
            <v>علية</v>
          </cell>
          <cell r="E2846" t="str">
            <v/>
          </cell>
          <cell r="F2846" t="str">
            <v/>
          </cell>
          <cell r="G2846" t="str">
            <v/>
          </cell>
          <cell r="I2846" t="str">
            <v>الثانية</v>
          </cell>
          <cell r="K2846" t="str">
            <v/>
          </cell>
          <cell r="L2846" t="str">
            <v/>
          </cell>
          <cell r="M2846" t="str">
            <v/>
          </cell>
          <cell r="Q2846" t="str">
            <v/>
          </cell>
          <cell r="R2846" t="str">
            <v/>
          </cell>
          <cell r="S2846" t="str">
            <v/>
          </cell>
          <cell r="T2846" t="str">
            <v/>
          </cell>
          <cell r="U2846" t="str">
            <v/>
          </cell>
          <cell r="V2846" t="str">
            <v/>
          </cell>
          <cell r="W2846" t="str">
            <v/>
          </cell>
          <cell r="X2846" t="str">
            <v/>
          </cell>
          <cell r="Y2846" t="str">
            <v/>
          </cell>
          <cell r="Z2846" t="str">
            <v/>
          </cell>
          <cell r="AA2846" t="str">
            <v/>
          </cell>
          <cell r="AB2846" t="str">
            <v/>
          </cell>
          <cell r="AC2846" t="str">
            <v/>
          </cell>
        </row>
        <row r="2847">
          <cell r="A2847">
            <v>526819</v>
          </cell>
          <cell r="B2847" t="str">
            <v>بديعة محظية</v>
          </cell>
          <cell r="C2847" t="str">
            <v>وليد</v>
          </cell>
          <cell r="D2847" t="str">
            <v>عائدة</v>
          </cell>
          <cell r="E2847" t="str">
            <v/>
          </cell>
          <cell r="F2847" t="str">
            <v/>
          </cell>
          <cell r="G2847" t="str">
            <v/>
          </cell>
          <cell r="I2847" t="str">
            <v>الاولى</v>
          </cell>
          <cell r="K2847" t="str">
            <v/>
          </cell>
          <cell r="L2847" t="str">
            <v/>
          </cell>
          <cell r="M2847" t="str">
            <v/>
          </cell>
          <cell r="Q2847" t="str">
            <v/>
          </cell>
          <cell r="R2847" t="str">
            <v/>
          </cell>
          <cell r="S2847" t="str">
            <v/>
          </cell>
          <cell r="T2847" t="str">
            <v/>
          </cell>
          <cell r="U2847" t="str">
            <v/>
          </cell>
          <cell r="V2847" t="str">
            <v/>
          </cell>
          <cell r="W2847" t="str">
            <v/>
          </cell>
          <cell r="X2847" t="str">
            <v/>
          </cell>
          <cell r="Y2847" t="str">
            <v/>
          </cell>
          <cell r="Z2847" t="str">
            <v/>
          </cell>
          <cell r="AA2847" t="str">
            <v/>
          </cell>
          <cell r="AB2847" t="str">
            <v/>
          </cell>
          <cell r="AC2847" t="str">
            <v/>
          </cell>
        </row>
        <row r="2848">
          <cell r="A2848">
            <v>526820</v>
          </cell>
          <cell r="B2848" t="str">
            <v>براءه الرشدان</v>
          </cell>
          <cell r="C2848" t="str">
            <v>عبدالرحمن</v>
          </cell>
          <cell r="D2848" t="str">
            <v>هدى</v>
          </cell>
          <cell r="E2848" t="str">
            <v>أنثى</v>
          </cell>
          <cell r="F2848" t="str">
            <v>طفس</v>
          </cell>
          <cell r="G2848">
            <v>33606</v>
          </cell>
          <cell r="H2848" t="str">
            <v>العربية السورية</v>
          </cell>
          <cell r="I2848" t="str">
            <v>الاولى</v>
          </cell>
          <cell r="J2848" t="str">
            <v>أدبي</v>
          </cell>
          <cell r="Q2848" t="str">
            <v/>
          </cell>
          <cell r="R2848" t="str">
            <v>MISHLEN ALBASHARA</v>
          </cell>
          <cell r="S2848" t="str">
            <v>GHAZI</v>
          </cell>
          <cell r="T2848" t="str">
            <v>MANSOURA</v>
          </cell>
          <cell r="U2848" t="str">
            <v>DAMASCUS</v>
          </cell>
          <cell r="V2848" t="str">
            <v/>
          </cell>
          <cell r="W2848" t="str">
            <v/>
          </cell>
          <cell r="X2848" t="str">
            <v/>
          </cell>
          <cell r="Y2848" t="str">
            <v/>
          </cell>
          <cell r="Z2848" t="str">
            <v/>
          </cell>
          <cell r="AA2848" t="str">
            <v/>
          </cell>
          <cell r="AB2848" t="str">
            <v/>
          </cell>
          <cell r="AC2848" t="str">
            <v/>
          </cell>
        </row>
        <row r="2849">
          <cell r="A2849">
            <v>526821</v>
          </cell>
          <cell r="B2849" t="str">
            <v>براءه حموده</v>
          </cell>
          <cell r="C2849" t="str">
            <v>ابراهيم</v>
          </cell>
          <cell r="D2849" t="str">
            <v>ثريا</v>
          </cell>
          <cell r="E2849" t="str">
            <v>أنثى</v>
          </cell>
          <cell r="F2849" t="str">
            <v>ليبيا - المرج</v>
          </cell>
          <cell r="G2849" t="str">
            <v>5/30/1983</v>
          </cell>
          <cell r="H2849" t="str">
            <v>الفلسطينية السورية</v>
          </cell>
          <cell r="I2849" t="str">
            <v>الاولى</v>
          </cell>
          <cell r="J2849" t="str">
            <v>أدبي</v>
          </cell>
          <cell r="K2849" t="str">
            <v>2002</v>
          </cell>
          <cell r="L2849" t="str">
            <v>غير سوري</v>
          </cell>
          <cell r="Q2849" t="str">
            <v/>
          </cell>
          <cell r="R2849" t="str">
            <v>MYSAA ALIAN</v>
          </cell>
          <cell r="S2849" t="str">
            <v>OMAR</v>
          </cell>
          <cell r="T2849" t="str">
            <v>SHAHEERA</v>
          </cell>
          <cell r="U2849" t="str">
            <v>LIPYA-ALMARG</v>
          </cell>
          <cell r="V2849" t="str">
            <v/>
          </cell>
          <cell r="W2849" t="str">
            <v/>
          </cell>
          <cell r="X2849" t="str">
            <v/>
          </cell>
          <cell r="Y2849" t="str">
            <v/>
          </cell>
          <cell r="Z2849" t="str">
            <v/>
          </cell>
          <cell r="AA2849" t="str">
            <v/>
          </cell>
          <cell r="AB2849" t="str">
            <v/>
          </cell>
          <cell r="AC2849" t="str">
            <v/>
          </cell>
        </row>
        <row r="2850">
          <cell r="A2850">
            <v>526823</v>
          </cell>
          <cell r="B2850" t="str">
            <v>بشرى الحاج حسين</v>
          </cell>
          <cell r="C2850" t="str">
            <v>محمد</v>
          </cell>
          <cell r="D2850" t="str">
            <v>نوال</v>
          </cell>
          <cell r="E2850" t="str">
            <v>أنثى</v>
          </cell>
          <cell r="F2850" t="str">
            <v>عتيبه</v>
          </cell>
          <cell r="G2850">
            <v>34501</v>
          </cell>
          <cell r="H2850" t="str">
            <v>العربية السورية</v>
          </cell>
          <cell r="I2850" t="str">
            <v>الثانية</v>
          </cell>
          <cell r="J2850" t="str">
            <v>أدبي</v>
          </cell>
          <cell r="K2850">
            <v>2012</v>
          </cell>
          <cell r="L2850" t="str">
            <v>ريف دمشق</v>
          </cell>
          <cell r="Q2850" t="str">
            <v/>
          </cell>
          <cell r="R2850" t="str">
            <v>maesaa alkailany</v>
          </cell>
          <cell r="S2850" t="str">
            <v>abdo</v>
          </cell>
          <cell r="T2850" t="str">
            <v>afaf</v>
          </cell>
          <cell r="U2850" t="str">
            <v>ateba</v>
          </cell>
          <cell r="V2850" t="str">
            <v/>
          </cell>
          <cell r="W2850" t="str">
            <v/>
          </cell>
          <cell r="X2850" t="str">
            <v/>
          </cell>
          <cell r="Y2850" t="str">
            <v/>
          </cell>
          <cell r="Z2850" t="str">
            <v/>
          </cell>
          <cell r="AA2850" t="str">
            <v/>
          </cell>
          <cell r="AB2850" t="str">
            <v/>
          </cell>
          <cell r="AC2850" t="str">
            <v/>
          </cell>
        </row>
        <row r="2851">
          <cell r="A2851">
            <v>526824</v>
          </cell>
          <cell r="B2851" t="str">
            <v>بشرى العقله</v>
          </cell>
          <cell r="C2851" t="str">
            <v>عقل</v>
          </cell>
          <cell r="D2851" t="str">
            <v>خديجه</v>
          </cell>
          <cell r="E2851" t="str">
            <v>أنثى</v>
          </cell>
          <cell r="F2851" t="str">
            <v>الصنمين</v>
          </cell>
          <cell r="G2851" t="str">
            <v>8/1/1984</v>
          </cell>
          <cell r="H2851" t="str">
            <v>العربية السورية</v>
          </cell>
          <cell r="I2851" t="str">
            <v>الاولى</v>
          </cell>
          <cell r="J2851" t="str">
            <v>أدبي</v>
          </cell>
          <cell r="K2851" t="str">
            <v>2014</v>
          </cell>
          <cell r="L2851" t="str">
            <v>درعا</v>
          </cell>
          <cell r="Q2851" t="str">
            <v/>
          </cell>
          <cell r="R2851" t="str">
            <v>maesaa alqadour</v>
          </cell>
          <cell r="S2851" t="str">
            <v>mostafa</v>
          </cell>
          <cell r="T2851" t="str">
            <v>mona</v>
          </cell>
          <cell r="U2851" t="str">
            <v>alsanameen</v>
          </cell>
          <cell r="V2851" t="str">
            <v/>
          </cell>
          <cell r="W2851" t="str">
            <v/>
          </cell>
          <cell r="X2851" t="str">
            <v/>
          </cell>
          <cell r="Y2851" t="str">
            <v/>
          </cell>
          <cell r="Z2851" t="str">
            <v/>
          </cell>
          <cell r="AA2851" t="str">
            <v/>
          </cell>
          <cell r="AB2851" t="str">
            <v/>
          </cell>
          <cell r="AC2851" t="str">
            <v/>
          </cell>
        </row>
        <row r="2852">
          <cell r="A2852">
            <v>526825</v>
          </cell>
          <cell r="B2852" t="str">
            <v>بشرى شحاده</v>
          </cell>
          <cell r="C2852" t="str">
            <v>اسماعيل</v>
          </cell>
          <cell r="D2852" t="str">
            <v>رقيه</v>
          </cell>
          <cell r="E2852" t="str">
            <v>أنثى</v>
          </cell>
          <cell r="F2852" t="str">
            <v>دمشق</v>
          </cell>
          <cell r="G2852">
            <v>33220</v>
          </cell>
          <cell r="H2852" t="str">
            <v>العربية السورية</v>
          </cell>
          <cell r="I2852" t="str">
            <v>الاولى</v>
          </cell>
          <cell r="J2852" t="str">
            <v>علمي</v>
          </cell>
          <cell r="K2852">
            <v>2008</v>
          </cell>
          <cell r="Q2852" t="str">
            <v/>
          </cell>
          <cell r="R2852" t="str">
            <v>MERVET ZARZOUR</v>
          </cell>
          <cell r="S2852" t="str">
            <v>NAJEB</v>
          </cell>
          <cell r="T2852" t="str">
            <v>TABARK</v>
          </cell>
          <cell r="U2852" t="str">
            <v>DAMASCUS</v>
          </cell>
          <cell r="V2852" t="str">
            <v/>
          </cell>
          <cell r="W2852" t="str">
            <v/>
          </cell>
          <cell r="X2852" t="str">
            <v/>
          </cell>
          <cell r="Y2852" t="str">
            <v/>
          </cell>
          <cell r="Z2852" t="str">
            <v/>
          </cell>
          <cell r="AA2852" t="str">
            <v/>
          </cell>
          <cell r="AB2852" t="str">
            <v/>
          </cell>
          <cell r="AC2852" t="str">
            <v/>
          </cell>
        </row>
        <row r="2853">
          <cell r="A2853">
            <v>526826</v>
          </cell>
          <cell r="B2853" t="str">
            <v>بشرى نوفل</v>
          </cell>
          <cell r="C2853" t="str">
            <v>احمد</v>
          </cell>
          <cell r="D2853" t="str">
            <v>راميه</v>
          </cell>
          <cell r="E2853" t="str">
            <v>أنثى</v>
          </cell>
          <cell r="F2853" t="str">
            <v>دمشق</v>
          </cell>
          <cell r="G2853" t="str">
            <v>3/1/1990</v>
          </cell>
          <cell r="H2853" t="str">
            <v>العربية السورية</v>
          </cell>
          <cell r="I2853" t="str">
            <v>الاولى</v>
          </cell>
          <cell r="J2853" t="str">
            <v>أدبي</v>
          </cell>
          <cell r="K2853" t="str">
            <v>2008</v>
          </cell>
          <cell r="L2853" t="str">
            <v>حمص</v>
          </cell>
          <cell r="Q2853" t="str">
            <v/>
          </cell>
          <cell r="R2853" t="str">
            <v>MEDEA ALKARE</v>
          </cell>
          <cell r="S2853" t="str">
            <v>MHD SALEH</v>
          </cell>
          <cell r="T2853" t="str">
            <v>HANAN</v>
          </cell>
          <cell r="U2853" t="str">
            <v>DAMASCUS</v>
          </cell>
          <cell r="V2853" t="str">
            <v/>
          </cell>
          <cell r="W2853" t="str">
            <v/>
          </cell>
          <cell r="X2853" t="str">
            <v/>
          </cell>
          <cell r="Y2853" t="str">
            <v/>
          </cell>
          <cell r="Z2853" t="str">
            <v/>
          </cell>
          <cell r="AA2853" t="str">
            <v/>
          </cell>
          <cell r="AB2853" t="str">
            <v/>
          </cell>
          <cell r="AC2853" t="str">
            <v/>
          </cell>
        </row>
        <row r="2854">
          <cell r="A2854">
            <v>526829</v>
          </cell>
          <cell r="B2854" t="str">
            <v>تركيه الشهاب</v>
          </cell>
          <cell r="C2854" t="str">
            <v>شهاب</v>
          </cell>
          <cell r="D2854" t="str">
            <v>حميده</v>
          </cell>
          <cell r="E2854" t="str">
            <v>أنثى</v>
          </cell>
          <cell r="F2854" t="str">
            <v>دمشق</v>
          </cell>
          <cell r="G2854" t="str">
            <v>11/27/1982</v>
          </cell>
          <cell r="H2854" t="str">
            <v>العربية السورية</v>
          </cell>
          <cell r="I2854" t="str">
            <v>الاولى</v>
          </cell>
          <cell r="J2854" t="str">
            <v>أدبي</v>
          </cell>
          <cell r="K2854" t="str">
            <v>2002</v>
          </cell>
          <cell r="L2854" t="str">
            <v>طرطوس</v>
          </cell>
          <cell r="Q2854" t="str">
            <v/>
          </cell>
          <cell r="R2854" t="str">
            <v>maha dayob</v>
          </cell>
          <cell r="S2854" t="str">
            <v>habeb</v>
          </cell>
          <cell r="T2854" t="str">
            <v>badeaa</v>
          </cell>
          <cell r="U2854" t="str">
            <v>0</v>
          </cell>
          <cell r="V2854" t="str">
            <v/>
          </cell>
          <cell r="W2854" t="str">
            <v/>
          </cell>
          <cell r="X2854" t="str">
            <v/>
          </cell>
          <cell r="Y2854" t="str">
            <v/>
          </cell>
          <cell r="Z2854" t="str">
            <v/>
          </cell>
          <cell r="AA2854" t="str">
            <v/>
          </cell>
          <cell r="AB2854" t="str">
            <v/>
          </cell>
          <cell r="AC2854" t="str">
            <v/>
          </cell>
        </row>
        <row r="2855">
          <cell r="A2855">
            <v>526830</v>
          </cell>
          <cell r="B2855" t="str">
            <v xml:space="preserve">تسنيم يونس </v>
          </cell>
          <cell r="C2855" t="str">
            <v>يونس</v>
          </cell>
          <cell r="D2855" t="str">
            <v>مريم</v>
          </cell>
          <cell r="E2855" t="str">
            <v>انثى</v>
          </cell>
          <cell r="F2855" t="str">
            <v>دمشق</v>
          </cell>
          <cell r="G2855">
            <v>33647</v>
          </cell>
          <cell r="H2855" t="str">
            <v>العربية السورية</v>
          </cell>
          <cell r="I2855" t="str">
            <v>الثالثة</v>
          </cell>
          <cell r="J2855" t="str">
            <v>ادبي</v>
          </cell>
          <cell r="K2855">
            <v>2014</v>
          </cell>
        </row>
        <row r="2856">
          <cell r="A2856">
            <v>526831</v>
          </cell>
          <cell r="B2856" t="str">
            <v>تغريد ابو فخر</v>
          </cell>
          <cell r="C2856" t="str">
            <v>نضال</v>
          </cell>
          <cell r="D2856" t="str">
            <v>رويده</v>
          </cell>
          <cell r="E2856" t="str">
            <v>أنثى</v>
          </cell>
          <cell r="F2856" t="str">
            <v>دمشق</v>
          </cell>
          <cell r="G2856">
            <v>31165</v>
          </cell>
          <cell r="H2856" t="str">
            <v>العربية السورية</v>
          </cell>
          <cell r="I2856" t="str">
            <v>الاولى</v>
          </cell>
          <cell r="J2856" t="str">
            <v>فنون نسوية</v>
          </cell>
          <cell r="K2856">
            <v>2003</v>
          </cell>
          <cell r="L2856" t="str">
            <v>ريف دمشق</v>
          </cell>
          <cell r="Q2856" t="str">
            <v/>
          </cell>
          <cell r="R2856" t="str">
            <v>maha badawi</v>
          </cell>
          <cell r="S2856" t="str">
            <v>jihad</v>
          </cell>
          <cell r="T2856" t="str">
            <v>haya</v>
          </cell>
          <cell r="U2856" t="str">
            <v>swaida</v>
          </cell>
          <cell r="V2856" t="str">
            <v/>
          </cell>
          <cell r="W2856" t="str">
            <v/>
          </cell>
          <cell r="X2856" t="str">
            <v/>
          </cell>
          <cell r="Y2856" t="str">
            <v/>
          </cell>
          <cell r="Z2856" t="str">
            <v/>
          </cell>
          <cell r="AA2856" t="str">
            <v/>
          </cell>
          <cell r="AB2856" t="str">
            <v/>
          </cell>
          <cell r="AC2856" t="str">
            <v/>
          </cell>
        </row>
        <row r="2857">
          <cell r="A2857">
            <v>526832</v>
          </cell>
          <cell r="B2857" t="str">
            <v>تغريد احمد</v>
          </cell>
          <cell r="C2857" t="str">
            <v>جابر</v>
          </cell>
          <cell r="D2857" t="str">
            <v>وجيده</v>
          </cell>
          <cell r="E2857" t="str">
            <v>أنثى</v>
          </cell>
          <cell r="F2857" t="str">
            <v>صبيخان</v>
          </cell>
          <cell r="G2857" t="str">
            <v>1/1/1987</v>
          </cell>
          <cell r="H2857" t="str">
            <v>العربية السورية</v>
          </cell>
          <cell r="I2857" t="str">
            <v>الاولى</v>
          </cell>
          <cell r="J2857" t="str">
            <v>أدبي</v>
          </cell>
          <cell r="K2857" t="str">
            <v>2005</v>
          </cell>
          <cell r="L2857" t="str">
            <v>دير الزور</v>
          </cell>
          <cell r="Q2857" t="str">
            <v/>
          </cell>
          <cell r="R2857" t="str">
            <v>MAHA ALFAREH ALKADRO</v>
          </cell>
          <cell r="S2857" t="str">
            <v>MOTEB</v>
          </cell>
          <cell r="T2857" t="str">
            <v>JALELA</v>
          </cell>
          <cell r="U2857" t="str">
            <v>DER ALZOR</v>
          </cell>
          <cell r="V2857" t="str">
            <v/>
          </cell>
          <cell r="W2857" t="str">
            <v/>
          </cell>
          <cell r="X2857" t="str">
            <v/>
          </cell>
          <cell r="Y2857" t="str">
            <v/>
          </cell>
          <cell r="Z2857" t="str">
            <v/>
          </cell>
          <cell r="AA2857" t="str">
            <v/>
          </cell>
          <cell r="AB2857" t="str">
            <v/>
          </cell>
          <cell r="AC2857" t="str">
            <v/>
          </cell>
        </row>
        <row r="2858">
          <cell r="A2858">
            <v>526833</v>
          </cell>
          <cell r="B2858" t="str">
            <v>تغريد ياسين</v>
          </cell>
          <cell r="C2858" t="str">
            <v>جمال</v>
          </cell>
          <cell r="D2858" t="str">
            <v>سحر</v>
          </cell>
          <cell r="E2858" t="str">
            <v>أنثى</v>
          </cell>
          <cell r="F2858" t="str">
            <v>دمشق</v>
          </cell>
          <cell r="G2858" t="str">
            <v>1/19/1987</v>
          </cell>
          <cell r="H2858" t="str">
            <v>العربية السورية</v>
          </cell>
          <cell r="I2858" t="str">
            <v>الاولى</v>
          </cell>
          <cell r="J2858" t="str">
            <v>أدبي</v>
          </cell>
          <cell r="K2858" t="str">
            <v>2006</v>
          </cell>
          <cell r="L2858" t="str">
            <v>دمشق</v>
          </cell>
          <cell r="Q2858" t="str">
            <v/>
          </cell>
          <cell r="R2858" t="str">
            <v>moneera moghraby</v>
          </cell>
          <cell r="S2858" t="str">
            <v>khaled</v>
          </cell>
          <cell r="T2858" t="str">
            <v>fatena</v>
          </cell>
          <cell r="U2858" t="str">
            <v>damascos</v>
          </cell>
          <cell r="V2858" t="str">
            <v/>
          </cell>
          <cell r="W2858" t="str">
            <v/>
          </cell>
          <cell r="X2858" t="str">
            <v/>
          </cell>
          <cell r="Y2858" t="str">
            <v/>
          </cell>
          <cell r="Z2858" t="str">
            <v/>
          </cell>
          <cell r="AA2858" t="str">
            <v/>
          </cell>
          <cell r="AB2858" t="str">
            <v/>
          </cell>
          <cell r="AC2858" t="str">
            <v/>
          </cell>
        </row>
        <row r="2859">
          <cell r="A2859">
            <v>526834</v>
          </cell>
          <cell r="B2859" t="str">
            <v>ثناء جديد</v>
          </cell>
          <cell r="C2859" t="str">
            <v>زريف</v>
          </cell>
          <cell r="D2859" t="str">
            <v>نهيده</v>
          </cell>
          <cell r="E2859" t="str">
            <v>أنثى</v>
          </cell>
          <cell r="F2859" t="str">
            <v xml:space="preserve">دمشق </v>
          </cell>
          <cell r="G2859">
            <v>30874</v>
          </cell>
          <cell r="H2859" t="str">
            <v>العربية السورية</v>
          </cell>
          <cell r="I2859" t="str">
            <v>الثانية</v>
          </cell>
          <cell r="J2859" t="str">
            <v>علمي</v>
          </cell>
          <cell r="L2859" t="str">
            <v>اللاذقية</v>
          </cell>
          <cell r="Q2859" t="str">
            <v/>
          </cell>
          <cell r="R2859" t="str">
            <v>MONA SHAKER</v>
          </cell>
          <cell r="S2859" t="str">
            <v>MAMOUN</v>
          </cell>
          <cell r="T2859" t="str">
            <v>NOSAEBA</v>
          </cell>
          <cell r="U2859" t="str">
            <v>DAMAS SUBURB</v>
          </cell>
          <cell r="V2859" t="str">
            <v/>
          </cell>
          <cell r="W2859" t="str">
            <v/>
          </cell>
          <cell r="X2859" t="str">
            <v/>
          </cell>
          <cell r="Y2859" t="str">
            <v/>
          </cell>
          <cell r="Z2859" t="str">
            <v/>
          </cell>
          <cell r="AA2859" t="str">
            <v/>
          </cell>
          <cell r="AB2859" t="str">
            <v/>
          </cell>
          <cell r="AC2859" t="str">
            <v/>
          </cell>
        </row>
        <row r="2860">
          <cell r="A2860">
            <v>526835</v>
          </cell>
          <cell r="B2860" t="str">
            <v>ثناء شمس الدين</v>
          </cell>
          <cell r="C2860" t="str">
            <v>محمد</v>
          </cell>
          <cell r="D2860" t="str">
            <v>وفاء</v>
          </cell>
          <cell r="E2860" t="str">
            <v>أنثى</v>
          </cell>
          <cell r="F2860" t="str">
            <v>حرجلة</v>
          </cell>
          <cell r="G2860" t="str">
            <v>2/23/2002</v>
          </cell>
          <cell r="H2860" t="str">
            <v>العربية السورية</v>
          </cell>
          <cell r="I2860" t="str">
            <v>الاولى</v>
          </cell>
          <cell r="J2860" t="str">
            <v>علمي</v>
          </cell>
          <cell r="K2860" t="str">
            <v>2021</v>
          </cell>
          <cell r="Q2860" t="str">
            <v/>
          </cell>
          <cell r="R2860" t="str">
            <v>mona zaeter</v>
          </cell>
          <cell r="S2860" t="str">
            <v>abdalalah</v>
          </cell>
          <cell r="T2860" t="str">
            <v>samar</v>
          </cell>
          <cell r="U2860" t="str">
            <v>hrgla</v>
          </cell>
          <cell r="V2860" t="str">
            <v/>
          </cell>
          <cell r="W2860" t="str">
            <v/>
          </cell>
          <cell r="X2860" t="str">
            <v/>
          </cell>
          <cell r="Y2860" t="str">
            <v/>
          </cell>
          <cell r="Z2860" t="str">
            <v/>
          </cell>
          <cell r="AA2860" t="str">
            <v/>
          </cell>
          <cell r="AB2860" t="str">
            <v/>
          </cell>
          <cell r="AC2860" t="str">
            <v/>
          </cell>
        </row>
        <row r="2861">
          <cell r="A2861">
            <v>526836</v>
          </cell>
          <cell r="B2861" t="str">
            <v>جانيت الجلاد</v>
          </cell>
          <cell r="C2861" t="str">
            <v>حسين</v>
          </cell>
          <cell r="D2861" t="str">
            <v>جورية</v>
          </cell>
          <cell r="E2861" t="str">
            <v>أنثى</v>
          </cell>
          <cell r="F2861" t="str">
            <v>دمشق</v>
          </cell>
          <cell r="G2861">
            <v>30637</v>
          </cell>
          <cell r="H2861" t="str">
            <v>العربية السورية</v>
          </cell>
          <cell r="I2861" t="str">
            <v>الثانية</v>
          </cell>
          <cell r="J2861" t="str">
            <v>أدبي</v>
          </cell>
          <cell r="Q2861" t="str">
            <v/>
          </cell>
          <cell r="R2861" t="str">
            <v>mona almasry</v>
          </cell>
          <cell r="S2861" t="str">
            <v>bader</v>
          </cell>
          <cell r="T2861" t="str">
            <v>samar</v>
          </cell>
          <cell r="U2861" t="str">
            <v>baqqen</v>
          </cell>
          <cell r="V2861" t="str">
            <v/>
          </cell>
          <cell r="W2861" t="str">
            <v/>
          </cell>
          <cell r="X2861" t="str">
            <v/>
          </cell>
          <cell r="Y2861" t="str">
            <v/>
          </cell>
          <cell r="Z2861" t="str">
            <v/>
          </cell>
          <cell r="AA2861" t="str">
            <v/>
          </cell>
          <cell r="AB2861" t="str">
            <v/>
          </cell>
          <cell r="AC2861" t="str">
            <v/>
          </cell>
        </row>
        <row r="2862">
          <cell r="A2862">
            <v>526837</v>
          </cell>
          <cell r="B2862" t="str">
            <v>جمانه طليعه</v>
          </cell>
          <cell r="C2862" t="str">
            <v>سليمان</v>
          </cell>
          <cell r="D2862" t="str">
            <v>شيخه</v>
          </cell>
          <cell r="E2862" t="str">
            <v>أنثى</v>
          </cell>
          <cell r="F2862" t="str">
            <v>حماة</v>
          </cell>
          <cell r="G2862" t="str">
            <v>1/1/1983</v>
          </cell>
          <cell r="H2862" t="str">
            <v>العربية السورية</v>
          </cell>
          <cell r="I2862" t="str">
            <v>الثانية</v>
          </cell>
          <cell r="J2862" t="str">
            <v>أدبي</v>
          </cell>
          <cell r="K2862">
            <v>2000</v>
          </cell>
          <cell r="Q2862" t="str">
            <v/>
          </cell>
          <cell r="R2862" t="str">
            <v>manahel alaani</v>
          </cell>
          <cell r="S2862" t="str">
            <v>adnan</v>
          </cell>
          <cell r="T2862" t="str">
            <v>aamal</v>
          </cell>
          <cell r="U2862" t="str">
            <v>hama</v>
          </cell>
          <cell r="V2862" t="str">
            <v/>
          </cell>
          <cell r="W2862" t="str">
            <v/>
          </cell>
          <cell r="X2862" t="str">
            <v/>
          </cell>
          <cell r="Y2862" t="str">
            <v/>
          </cell>
          <cell r="Z2862" t="str">
            <v/>
          </cell>
          <cell r="AA2862" t="str">
            <v/>
          </cell>
          <cell r="AB2862" t="str">
            <v/>
          </cell>
          <cell r="AC2862" t="str">
            <v/>
          </cell>
        </row>
        <row r="2863">
          <cell r="A2863">
            <v>526839</v>
          </cell>
          <cell r="B2863" t="str">
            <v>جهينه غيبة</v>
          </cell>
          <cell r="C2863" t="str">
            <v>يوسف</v>
          </cell>
          <cell r="D2863" t="str">
            <v>فيزه</v>
          </cell>
          <cell r="E2863" t="str">
            <v>أنثى</v>
          </cell>
          <cell r="F2863" t="str">
            <v>ام حارتين</v>
          </cell>
          <cell r="G2863">
            <v>32897</v>
          </cell>
          <cell r="H2863" t="str">
            <v>العربية السورية</v>
          </cell>
          <cell r="I2863" t="str">
            <v>الاولى</v>
          </cell>
          <cell r="J2863" t="str">
            <v>علمي</v>
          </cell>
          <cell r="L2863" t="str">
            <v>السويداء</v>
          </cell>
          <cell r="Q2863" t="str">
            <v/>
          </cell>
          <cell r="R2863" t="str">
            <v>MANAL HADDAD</v>
          </cell>
          <cell r="S2863" t="str">
            <v>MEKHAEEL</v>
          </cell>
          <cell r="T2863" t="str">
            <v>MONA</v>
          </cell>
          <cell r="U2863" t="str">
            <v>TARTOOS</v>
          </cell>
          <cell r="V2863" t="str">
            <v/>
          </cell>
          <cell r="W2863" t="str">
            <v/>
          </cell>
          <cell r="X2863" t="str">
            <v/>
          </cell>
          <cell r="Y2863" t="str">
            <v/>
          </cell>
          <cell r="Z2863" t="str">
            <v/>
          </cell>
          <cell r="AA2863" t="str">
            <v/>
          </cell>
          <cell r="AB2863" t="str">
            <v/>
          </cell>
          <cell r="AC2863" t="str">
            <v/>
          </cell>
        </row>
        <row r="2864">
          <cell r="A2864">
            <v>526840</v>
          </cell>
          <cell r="B2864" t="str">
            <v>جودي سكروج</v>
          </cell>
          <cell r="C2864" t="str">
            <v>جورج</v>
          </cell>
          <cell r="D2864" t="str">
            <v>نجود</v>
          </cell>
          <cell r="E2864" t="str">
            <v/>
          </cell>
          <cell r="F2864" t="str">
            <v/>
          </cell>
          <cell r="G2864" t="str">
            <v/>
          </cell>
          <cell r="I2864" t="str">
            <v>الثالثة</v>
          </cell>
          <cell r="K2864" t="str">
            <v/>
          </cell>
          <cell r="L2864" t="str">
            <v/>
          </cell>
          <cell r="M2864" t="str">
            <v/>
          </cell>
          <cell r="Q2864" t="str">
            <v/>
          </cell>
          <cell r="R2864" t="str">
            <v/>
          </cell>
          <cell r="S2864" t="str">
            <v/>
          </cell>
          <cell r="T2864" t="str">
            <v/>
          </cell>
          <cell r="U2864" t="str">
            <v/>
          </cell>
          <cell r="V2864" t="str">
            <v/>
          </cell>
          <cell r="W2864" t="str">
            <v/>
          </cell>
          <cell r="X2864" t="str">
            <v/>
          </cell>
          <cell r="Y2864" t="str">
            <v/>
          </cell>
          <cell r="Z2864" t="str">
            <v/>
          </cell>
          <cell r="AA2864" t="str">
            <v/>
          </cell>
          <cell r="AB2864" t="str">
            <v/>
          </cell>
          <cell r="AC2864" t="str">
            <v/>
          </cell>
        </row>
        <row r="2865">
          <cell r="A2865">
            <v>526841</v>
          </cell>
          <cell r="B2865" t="str">
            <v>جين عبد العزيز</v>
          </cell>
          <cell r="C2865" t="str">
            <v>ابو زيد</v>
          </cell>
          <cell r="D2865" t="str">
            <v>كلشاه</v>
          </cell>
          <cell r="E2865" t="str">
            <v>أنثى</v>
          </cell>
          <cell r="F2865" t="str">
            <v>دير مقرن</v>
          </cell>
          <cell r="G2865">
            <v>35167</v>
          </cell>
          <cell r="H2865" t="str">
            <v>العربية السورية</v>
          </cell>
          <cell r="I2865" t="str">
            <v>الثانية</v>
          </cell>
          <cell r="J2865" t="str">
            <v>علمي</v>
          </cell>
          <cell r="K2865">
            <v>2014</v>
          </cell>
          <cell r="L2865" t="str">
            <v>ريف دمشق</v>
          </cell>
          <cell r="Q2865" t="str">
            <v/>
          </cell>
          <cell r="R2865" t="str">
            <v>malika zaedan</v>
          </cell>
          <cell r="S2865" t="str">
            <v>mohammad</v>
          </cell>
          <cell r="T2865" t="str">
            <v>maha</v>
          </cell>
          <cell r="U2865" t="str">
            <v>dier maqran</v>
          </cell>
          <cell r="V2865" t="str">
            <v/>
          </cell>
          <cell r="W2865" t="str">
            <v/>
          </cell>
          <cell r="X2865" t="str">
            <v/>
          </cell>
          <cell r="Y2865" t="str">
            <v/>
          </cell>
          <cell r="Z2865" t="str">
            <v/>
          </cell>
          <cell r="AA2865" t="str">
            <v/>
          </cell>
          <cell r="AB2865" t="str">
            <v/>
          </cell>
          <cell r="AC2865" t="str">
            <v/>
          </cell>
        </row>
        <row r="2866">
          <cell r="A2866">
            <v>526842</v>
          </cell>
          <cell r="B2866" t="str">
            <v>حسين الذياب</v>
          </cell>
          <cell r="C2866" t="str">
            <v xml:space="preserve">ذياب </v>
          </cell>
          <cell r="D2866" t="str">
            <v>مريم</v>
          </cell>
          <cell r="E2866" t="str">
            <v/>
          </cell>
          <cell r="F2866" t="str">
            <v/>
          </cell>
          <cell r="G2866" t="str">
            <v/>
          </cell>
          <cell r="I2866" t="str">
            <v>الاولى</v>
          </cell>
          <cell r="K2866" t="str">
            <v/>
          </cell>
          <cell r="L2866" t="str">
            <v/>
          </cell>
          <cell r="M2866" t="str">
            <v/>
          </cell>
          <cell r="Q2866" t="str">
            <v/>
          </cell>
          <cell r="R2866" t="str">
            <v/>
          </cell>
          <cell r="S2866" t="str">
            <v/>
          </cell>
          <cell r="T2866" t="str">
            <v/>
          </cell>
          <cell r="U2866" t="str">
            <v/>
          </cell>
          <cell r="V2866" t="str">
            <v/>
          </cell>
          <cell r="W2866" t="str">
            <v/>
          </cell>
          <cell r="X2866" t="str">
            <v/>
          </cell>
          <cell r="Y2866" t="str">
            <v/>
          </cell>
          <cell r="Z2866" t="str">
            <v/>
          </cell>
          <cell r="AA2866" t="str">
            <v/>
          </cell>
          <cell r="AB2866" t="str">
            <v/>
          </cell>
          <cell r="AC2866" t="str">
            <v/>
          </cell>
        </row>
        <row r="2867">
          <cell r="A2867">
            <v>526843</v>
          </cell>
          <cell r="B2867" t="str">
            <v>حلا محمد</v>
          </cell>
          <cell r="C2867" t="str">
            <v>مدين</v>
          </cell>
          <cell r="D2867" t="str">
            <v>ميادة</v>
          </cell>
          <cell r="E2867" t="str">
            <v>أنثى</v>
          </cell>
          <cell r="F2867" t="str">
            <v>دمشق</v>
          </cell>
          <cell r="G2867">
            <v>36541</v>
          </cell>
          <cell r="H2867" t="str">
            <v>العربية السورية</v>
          </cell>
          <cell r="I2867" t="str">
            <v>الثانية</v>
          </cell>
          <cell r="J2867" t="str">
            <v>أدبي</v>
          </cell>
          <cell r="K2867">
            <v>2017</v>
          </cell>
          <cell r="Q2867" t="str">
            <v/>
          </cell>
          <cell r="R2867" t="str">
            <v>moshira alsehnawi</v>
          </cell>
          <cell r="S2867" t="str">
            <v>ajwad</v>
          </cell>
          <cell r="T2867" t="str">
            <v>linda</v>
          </cell>
          <cell r="U2867" t="str">
            <v>swaida</v>
          </cell>
          <cell r="V2867" t="str">
            <v/>
          </cell>
          <cell r="W2867" t="str">
            <v/>
          </cell>
          <cell r="X2867" t="str">
            <v/>
          </cell>
          <cell r="Y2867" t="str">
            <v/>
          </cell>
          <cell r="Z2867" t="str">
            <v/>
          </cell>
          <cell r="AA2867" t="str">
            <v/>
          </cell>
          <cell r="AB2867" t="str">
            <v/>
          </cell>
          <cell r="AC2867" t="str">
            <v/>
          </cell>
        </row>
        <row r="2868">
          <cell r="A2868">
            <v>526844</v>
          </cell>
          <cell r="B2868" t="str">
            <v>حلا وردي</v>
          </cell>
          <cell r="C2868" t="str">
            <v>سامي</v>
          </cell>
          <cell r="D2868" t="str">
            <v>يسيره</v>
          </cell>
          <cell r="E2868" t="str">
            <v>أنثى</v>
          </cell>
          <cell r="F2868" t="str">
            <v>بقليون</v>
          </cell>
          <cell r="G2868">
            <v>33821</v>
          </cell>
          <cell r="H2868" t="str">
            <v>العربية السورية</v>
          </cell>
          <cell r="I2868" t="str">
            <v>الاولى</v>
          </cell>
          <cell r="J2868" t="str">
            <v>أدبي</v>
          </cell>
          <cell r="L2868" t="str">
            <v>اللاذقية</v>
          </cell>
          <cell r="Q2868" t="str">
            <v/>
          </cell>
          <cell r="R2868" t="str">
            <v>MARIAM SHEKH OMAR</v>
          </cell>
          <cell r="S2868" t="str">
            <v>MOHAMMED</v>
          </cell>
          <cell r="T2868" t="str">
            <v>FATEMA</v>
          </cell>
          <cell r="U2868" t="str">
            <v>IDLEB</v>
          </cell>
          <cell r="V2868" t="str">
            <v/>
          </cell>
          <cell r="W2868" t="str">
            <v/>
          </cell>
          <cell r="X2868" t="str">
            <v/>
          </cell>
          <cell r="Y2868" t="str">
            <v/>
          </cell>
          <cell r="Z2868" t="str">
            <v/>
          </cell>
          <cell r="AA2868" t="str">
            <v/>
          </cell>
          <cell r="AB2868" t="str">
            <v/>
          </cell>
          <cell r="AC2868" t="str">
            <v/>
          </cell>
        </row>
        <row r="2869">
          <cell r="A2869">
            <v>526845</v>
          </cell>
          <cell r="B2869" t="str">
            <v>حنين حسون</v>
          </cell>
          <cell r="C2869" t="str">
            <v>عصام</v>
          </cell>
          <cell r="D2869" t="str">
            <v>شيخه</v>
          </cell>
          <cell r="E2869" t="str">
            <v>أنثى</v>
          </cell>
          <cell r="F2869" t="str">
            <v>حضر</v>
          </cell>
          <cell r="G2869">
            <v>36418</v>
          </cell>
          <cell r="H2869" t="str">
            <v>العربية السورية</v>
          </cell>
          <cell r="I2869" t="str">
            <v>الثانية</v>
          </cell>
          <cell r="J2869" t="str">
            <v>أدبي</v>
          </cell>
          <cell r="L2869" t="str">
            <v>القنيطرة</v>
          </cell>
          <cell r="Q2869" t="str">
            <v/>
          </cell>
          <cell r="R2869" t="str">
            <v>mayam houria</v>
          </cell>
          <cell r="S2869" t="str">
            <v>samir</v>
          </cell>
          <cell r="T2869" t="str">
            <v>sondous</v>
          </cell>
          <cell r="U2869" t="str">
            <v>qtaefa</v>
          </cell>
          <cell r="V2869" t="str">
            <v/>
          </cell>
          <cell r="W2869" t="str">
            <v/>
          </cell>
          <cell r="X2869" t="str">
            <v/>
          </cell>
          <cell r="Y2869" t="str">
            <v/>
          </cell>
          <cell r="Z2869" t="str">
            <v/>
          </cell>
          <cell r="AA2869" t="str">
            <v/>
          </cell>
          <cell r="AB2869" t="str">
            <v/>
          </cell>
          <cell r="AC2869" t="str">
            <v/>
          </cell>
        </row>
        <row r="2870">
          <cell r="A2870">
            <v>526846</v>
          </cell>
          <cell r="B2870" t="str">
            <v>حنين ضاهر</v>
          </cell>
          <cell r="C2870" t="str">
            <v>بسام</v>
          </cell>
          <cell r="D2870" t="str">
            <v>عبير</v>
          </cell>
          <cell r="E2870" t="str">
            <v>أنثى</v>
          </cell>
          <cell r="F2870" t="str">
            <v>حسرات</v>
          </cell>
          <cell r="G2870">
            <v>33428</v>
          </cell>
          <cell r="H2870" t="str">
            <v>العربية السورية</v>
          </cell>
          <cell r="I2870" t="str">
            <v>الاولى</v>
          </cell>
          <cell r="J2870" t="str">
            <v>أدبي</v>
          </cell>
          <cell r="K2870">
            <v>2012</v>
          </cell>
          <cell r="L2870" t="str">
            <v>دير الزور</v>
          </cell>
          <cell r="Q2870" t="str">
            <v/>
          </cell>
          <cell r="R2870" t="str">
            <v>MARIAM ALSULIMAN</v>
          </cell>
          <cell r="S2870" t="str">
            <v>HAMOUD</v>
          </cell>
          <cell r="T2870" t="str">
            <v>RAJHA</v>
          </cell>
          <cell r="U2870" t="str">
            <v>DAMASCUS</v>
          </cell>
          <cell r="V2870" t="str">
            <v/>
          </cell>
          <cell r="W2870" t="str">
            <v/>
          </cell>
          <cell r="X2870" t="str">
            <v/>
          </cell>
          <cell r="Y2870" t="str">
            <v/>
          </cell>
          <cell r="Z2870" t="str">
            <v/>
          </cell>
          <cell r="AA2870" t="str">
            <v/>
          </cell>
          <cell r="AB2870" t="str">
            <v/>
          </cell>
          <cell r="AC2870" t="str">
            <v/>
          </cell>
        </row>
        <row r="2871">
          <cell r="A2871">
            <v>526847</v>
          </cell>
          <cell r="B2871" t="str">
            <v>ختام العلي</v>
          </cell>
          <cell r="C2871" t="str">
            <v>خيرو</v>
          </cell>
          <cell r="D2871" t="str">
            <v>سعدى</v>
          </cell>
          <cell r="E2871" t="str">
            <v>أنثى</v>
          </cell>
          <cell r="F2871" t="str">
            <v>نجها</v>
          </cell>
          <cell r="G2871" t="str">
            <v>5/23/1997</v>
          </cell>
          <cell r="H2871" t="str">
            <v>العربية السورية</v>
          </cell>
          <cell r="I2871" t="str">
            <v>الاولى</v>
          </cell>
          <cell r="J2871" t="str">
            <v>علمي</v>
          </cell>
          <cell r="K2871" t="str">
            <v>2016</v>
          </cell>
          <cell r="Q2871" t="str">
            <v/>
          </cell>
          <cell r="R2871" t="str">
            <v>MARIAM ALJREDA</v>
          </cell>
          <cell r="S2871" t="str">
            <v>MAHMOUD</v>
          </cell>
          <cell r="T2871" t="str">
            <v>FHMIHA</v>
          </cell>
          <cell r="U2871" t="str">
            <v>DAMASCUS</v>
          </cell>
          <cell r="V2871" t="str">
            <v/>
          </cell>
          <cell r="W2871" t="str">
            <v/>
          </cell>
          <cell r="X2871" t="str">
            <v/>
          </cell>
          <cell r="Y2871" t="str">
            <v/>
          </cell>
          <cell r="Z2871" t="str">
            <v/>
          </cell>
          <cell r="AA2871" t="str">
            <v/>
          </cell>
          <cell r="AB2871" t="str">
            <v/>
          </cell>
          <cell r="AC2871" t="str">
            <v/>
          </cell>
        </row>
        <row r="2872">
          <cell r="A2872">
            <v>526848</v>
          </cell>
          <cell r="B2872" t="str">
            <v>خزامى خضور</v>
          </cell>
          <cell r="C2872" t="str">
            <v>بدر</v>
          </cell>
          <cell r="D2872" t="str">
            <v>مديحه</v>
          </cell>
          <cell r="E2872" t="str">
            <v>انثى</v>
          </cell>
          <cell r="F2872" t="str">
            <v>بيصين</v>
          </cell>
          <cell r="G2872">
            <v>33647</v>
          </cell>
          <cell r="H2872" t="str">
            <v>العربية السورية</v>
          </cell>
          <cell r="I2872" t="str">
            <v>الثانية</v>
          </cell>
          <cell r="J2872" t="str">
            <v>ادبي</v>
          </cell>
          <cell r="K2872">
            <v>2012</v>
          </cell>
        </row>
        <row r="2873">
          <cell r="A2873">
            <v>526849</v>
          </cell>
          <cell r="B2873" t="str">
            <v>خلود حسن</v>
          </cell>
          <cell r="C2873" t="str">
            <v>رياض</v>
          </cell>
          <cell r="D2873" t="str">
            <v>ناديه</v>
          </cell>
          <cell r="E2873" t="str">
            <v>أنثى</v>
          </cell>
          <cell r="F2873" t="str">
            <v>المرحه</v>
          </cell>
          <cell r="G2873">
            <v>32912</v>
          </cell>
          <cell r="H2873" t="str">
            <v>العربية السورية</v>
          </cell>
          <cell r="I2873" t="str">
            <v>الثانية</v>
          </cell>
          <cell r="J2873" t="str">
            <v>أدبي</v>
          </cell>
          <cell r="Q2873" t="str">
            <v/>
          </cell>
          <cell r="R2873" t="str">
            <v>MARIAM ABOU ALJOZ</v>
          </cell>
          <cell r="S2873" t="str">
            <v>HASAN</v>
          </cell>
          <cell r="T2873" t="str">
            <v>LAMAAT</v>
          </cell>
          <cell r="U2873" t="str">
            <v>Damascus suburb</v>
          </cell>
          <cell r="V2873" t="str">
            <v/>
          </cell>
          <cell r="W2873" t="str">
            <v/>
          </cell>
          <cell r="X2873" t="str">
            <v/>
          </cell>
          <cell r="Y2873" t="str">
            <v/>
          </cell>
          <cell r="Z2873" t="str">
            <v/>
          </cell>
          <cell r="AA2873" t="str">
            <v/>
          </cell>
          <cell r="AB2873" t="str">
            <v/>
          </cell>
          <cell r="AC2873" t="str">
            <v/>
          </cell>
        </row>
        <row r="2874">
          <cell r="A2874">
            <v>526851</v>
          </cell>
          <cell r="B2874" t="str">
            <v>خوله منصور</v>
          </cell>
          <cell r="C2874" t="str">
            <v xml:space="preserve">صالح </v>
          </cell>
          <cell r="D2874" t="str">
            <v>ليلى</v>
          </cell>
          <cell r="E2874" t="str">
            <v>أنثى</v>
          </cell>
          <cell r="F2874" t="str">
            <v>معرين</v>
          </cell>
          <cell r="G2874">
            <v>33239</v>
          </cell>
          <cell r="H2874" t="str">
            <v>العربية السورية</v>
          </cell>
          <cell r="I2874" t="str">
            <v>الثالثة</v>
          </cell>
          <cell r="J2874" t="str">
            <v>أدبي</v>
          </cell>
        </row>
        <row r="2875">
          <cell r="A2875">
            <v>526853</v>
          </cell>
          <cell r="B2875" t="str">
            <v>دارين حامد</v>
          </cell>
          <cell r="C2875" t="str">
            <v>فاروق</v>
          </cell>
          <cell r="D2875" t="str">
            <v>أميره عمار</v>
          </cell>
          <cell r="E2875" t="str">
            <v>أنثى</v>
          </cell>
          <cell r="F2875" t="str">
            <v>دمشق</v>
          </cell>
          <cell r="G2875">
            <v>29864</v>
          </cell>
          <cell r="H2875" t="str">
            <v>العربية السورية</v>
          </cell>
          <cell r="I2875" t="str">
            <v>الاولى</v>
          </cell>
          <cell r="J2875" t="str">
            <v>فنون نسوية</v>
          </cell>
          <cell r="K2875">
            <v>2000</v>
          </cell>
          <cell r="Q2875" t="str">
            <v/>
          </cell>
          <cell r="R2875" t="str">
            <v>marah hadi</v>
          </cell>
          <cell r="S2875" t="str">
            <v>khalil</v>
          </cell>
          <cell r="T2875" t="str">
            <v>amal</v>
          </cell>
          <cell r="U2875" t="str">
            <v>damascus</v>
          </cell>
          <cell r="V2875" t="str">
            <v/>
          </cell>
          <cell r="W2875" t="str">
            <v/>
          </cell>
          <cell r="X2875" t="str">
            <v/>
          </cell>
          <cell r="Y2875" t="str">
            <v/>
          </cell>
          <cell r="Z2875" t="str">
            <v/>
          </cell>
          <cell r="AA2875" t="str">
            <v/>
          </cell>
          <cell r="AB2875" t="str">
            <v/>
          </cell>
          <cell r="AC2875" t="str">
            <v/>
          </cell>
        </row>
        <row r="2876">
          <cell r="A2876">
            <v>526856</v>
          </cell>
          <cell r="B2876" t="str">
            <v>دانيا الخياط</v>
          </cell>
          <cell r="C2876" t="str">
            <v>عبده</v>
          </cell>
          <cell r="D2876" t="str">
            <v>وفاء</v>
          </cell>
          <cell r="E2876" t="str">
            <v>أنثى</v>
          </cell>
          <cell r="F2876" t="str">
            <v>عقيربات</v>
          </cell>
          <cell r="G2876">
            <v>35094</v>
          </cell>
          <cell r="H2876" t="str">
            <v>العربية السورية</v>
          </cell>
          <cell r="I2876" t="str">
            <v>الثانية</v>
          </cell>
          <cell r="J2876" t="str">
            <v>أدبي</v>
          </cell>
          <cell r="K2876">
            <v>2013</v>
          </cell>
          <cell r="L2876" t="str">
            <v>حمص</v>
          </cell>
          <cell r="Q2876" t="str">
            <v/>
          </cell>
          <cell r="R2876" t="str">
            <v>marah alhousen</v>
          </cell>
          <cell r="S2876" t="str">
            <v>read</v>
          </cell>
          <cell r="T2876" t="str">
            <v>majdouleen</v>
          </cell>
          <cell r="U2876" t="str">
            <v>ukerbat</v>
          </cell>
          <cell r="V2876" t="str">
            <v/>
          </cell>
          <cell r="W2876" t="str">
            <v/>
          </cell>
          <cell r="X2876" t="str">
            <v/>
          </cell>
          <cell r="Y2876" t="str">
            <v/>
          </cell>
          <cell r="Z2876" t="str">
            <v/>
          </cell>
          <cell r="AA2876" t="str">
            <v/>
          </cell>
          <cell r="AB2876" t="str">
            <v/>
          </cell>
          <cell r="AC2876" t="str">
            <v/>
          </cell>
        </row>
        <row r="2877">
          <cell r="A2877">
            <v>526857</v>
          </cell>
          <cell r="B2877" t="str">
            <v>دانيا العسلي</v>
          </cell>
          <cell r="C2877" t="str">
            <v>ايمن</v>
          </cell>
          <cell r="D2877" t="str">
            <v>يسره</v>
          </cell>
          <cell r="E2877" t="str">
            <v>أنثى</v>
          </cell>
          <cell r="F2877" t="str">
            <v>دمشق</v>
          </cell>
          <cell r="G2877">
            <v>32409</v>
          </cell>
          <cell r="H2877" t="str">
            <v>العربية السورية</v>
          </cell>
          <cell r="I2877" t="str">
            <v>الثانية</v>
          </cell>
          <cell r="J2877" t="str">
            <v>أدبي</v>
          </cell>
          <cell r="Q2877" t="str">
            <v/>
          </cell>
          <cell r="R2877" t="str">
            <v>mohammad abbas</v>
          </cell>
          <cell r="S2877" t="str">
            <v>Mahmoud</v>
          </cell>
          <cell r="T2877" t="str">
            <v>samar</v>
          </cell>
          <cell r="U2877" t="str">
            <v>alsouq</v>
          </cell>
          <cell r="V2877" t="str">
            <v/>
          </cell>
          <cell r="W2877" t="str">
            <v/>
          </cell>
          <cell r="X2877" t="str">
            <v/>
          </cell>
          <cell r="Y2877" t="str">
            <v/>
          </cell>
          <cell r="Z2877" t="str">
            <v/>
          </cell>
          <cell r="AA2877" t="str">
            <v/>
          </cell>
          <cell r="AB2877" t="str">
            <v/>
          </cell>
          <cell r="AC2877" t="str">
            <v/>
          </cell>
        </row>
        <row r="2878">
          <cell r="A2878">
            <v>526858</v>
          </cell>
          <cell r="B2878" t="str">
            <v>دعاء الريس</v>
          </cell>
          <cell r="C2878" t="str">
            <v>موفق</v>
          </cell>
          <cell r="D2878" t="str">
            <v>ثناء</v>
          </cell>
          <cell r="E2878" t="str">
            <v>أنثى</v>
          </cell>
          <cell r="F2878" t="str">
            <v>حرستا</v>
          </cell>
          <cell r="G2878">
            <v>33604</v>
          </cell>
          <cell r="H2878" t="str">
            <v>العربية السورية</v>
          </cell>
          <cell r="I2878" t="str">
            <v>الثانية</v>
          </cell>
          <cell r="J2878" t="str">
            <v>أدبي</v>
          </cell>
          <cell r="K2878">
            <v>2009</v>
          </cell>
          <cell r="Q2878" t="str">
            <v/>
          </cell>
          <cell r="R2878" t="str">
            <v>MOHAMAD BASEM HOURIEH</v>
          </cell>
          <cell r="S2878" t="str">
            <v>MO0HAMAD</v>
          </cell>
          <cell r="T2878" t="str">
            <v>HADLA</v>
          </cell>
          <cell r="U2878" t="str">
            <v>DAMASCUS</v>
          </cell>
          <cell r="V2878" t="str">
            <v/>
          </cell>
          <cell r="W2878" t="str">
            <v/>
          </cell>
          <cell r="X2878" t="str">
            <v/>
          </cell>
          <cell r="Y2878" t="str">
            <v/>
          </cell>
          <cell r="Z2878" t="str">
            <v/>
          </cell>
          <cell r="AA2878" t="str">
            <v/>
          </cell>
          <cell r="AB2878" t="str">
            <v/>
          </cell>
          <cell r="AC2878" t="str">
            <v/>
          </cell>
        </row>
        <row r="2879">
          <cell r="A2879">
            <v>526859</v>
          </cell>
          <cell r="B2879" t="str">
            <v>دعاء بقله</v>
          </cell>
          <cell r="C2879" t="str">
            <v>زياد</v>
          </cell>
          <cell r="D2879" t="str">
            <v>هيام</v>
          </cell>
          <cell r="E2879" t="str">
            <v>أنثى</v>
          </cell>
          <cell r="F2879" t="str">
            <v>دمشق</v>
          </cell>
          <cell r="G2879">
            <v>33332</v>
          </cell>
          <cell r="H2879" t="str">
            <v>العربية السورية</v>
          </cell>
          <cell r="I2879" t="str">
            <v>الثانية</v>
          </cell>
          <cell r="J2879" t="str">
            <v>أدبي</v>
          </cell>
          <cell r="Q2879" t="str">
            <v/>
          </cell>
          <cell r="R2879" t="str">
            <v>MOHAMMAD EDREES</v>
          </cell>
          <cell r="S2879" t="str">
            <v>AZZAM</v>
          </cell>
          <cell r="T2879" t="str">
            <v>QAMAR</v>
          </cell>
          <cell r="U2879" t="str">
            <v>DAMASCUS</v>
          </cell>
          <cell r="V2879" t="str">
            <v/>
          </cell>
          <cell r="W2879" t="str">
            <v/>
          </cell>
          <cell r="X2879" t="str">
            <v/>
          </cell>
          <cell r="Y2879" t="str">
            <v/>
          </cell>
          <cell r="Z2879" t="str">
            <v/>
          </cell>
          <cell r="AA2879" t="str">
            <v/>
          </cell>
          <cell r="AB2879" t="str">
            <v/>
          </cell>
          <cell r="AC2879" t="str">
            <v/>
          </cell>
        </row>
        <row r="2880">
          <cell r="A2880">
            <v>526860</v>
          </cell>
          <cell r="B2880" t="str">
            <v>دعاء بكر</v>
          </cell>
          <cell r="C2880" t="str">
            <v>علي</v>
          </cell>
          <cell r="D2880" t="str">
            <v>امل</v>
          </cell>
          <cell r="E2880" t="str">
            <v>أنثى</v>
          </cell>
          <cell r="F2880" t="str">
            <v>دمشق</v>
          </cell>
          <cell r="G2880">
            <v>35437</v>
          </cell>
          <cell r="H2880" t="str">
            <v>العربية السورية</v>
          </cell>
          <cell r="I2880" t="str">
            <v>الاولى</v>
          </cell>
          <cell r="J2880" t="str">
            <v>علمي</v>
          </cell>
          <cell r="L2880" t="str">
            <v>اللاذقية</v>
          </cell>
          <cell r="Q2880" t="str">
            <v/>
          </cell>
          <cell r="R2880" t="str">
            <v>maya sliman</v>
          </cell>
          <cell r="S2880" t="str">
            <v>ali</v>
          </cell>
          <cell r="T2880" t="str">
            <v>reem</v>
          </cell>
          <cell r="U2880" t="str">
            <v>damascus</v>
          </cell>
          <cell r="V2880" t="str">
            <v/>
          </cell>
          <cell r="W2880" t="str">
            <v/>
          </cell>
          <cell r="X2880" t="str">
            <v/>
          </cell>
          <cell r="Y2880" t="str">
            <v/>
          </cell>
          <cell r="Z2880" t="str">
            <v/>
          </cell>
          <cell r="AA2880" t="str">
            <v/>
          </cell>
          <cell r="AB2880" t="str">
            <v/>
          </cell>
          <cell r="AC2880" t="str">
            <v/>
          </cell>
        </row>
        <row r="2881">
          <cell r="A2881">
            <v>526861</v>
          </cell>
          <cell r="B2881" t="str">
            <v>دعاء بوش</v>
          </cell>
          <cell r="C2881" t="str">
            <v>عبداللطيف</v>
          </cell>
          <cell r="D2881" t="str">
            <v>فريدة</v>
          </cell>
          <cell r="E2881" t="str">
            <v>أنثى</v>
          </cell>
          <cell r="F2881" t="str">
            <v>مخيم اليرموك</v>
          </cell>
          <cell r="G2881" t="str">
            <v>1/1/2004</v>
          </cell>
          <cell r="H2881" t="str">
            <v>العربية السورية</v>
          </cell>
          <cell r="I2881" t="str">
            <v>الاولى</v>
          </cell>
          <cell r="J2881" t="str">
            <v>علمي</v>
          </cell>
          <cell r="K2881" t="str">
            <v>2021</v>
          </cell>
          <cell r="Q2881" t="str">
            <v/>
          </cell>
          <cell r="R2881" t="str">
            <v>MARI FAROUKH</v>
          </cell>
          <cell r="S2881" t="str">
            <v>MAHER</v>
          </cell>
          <cell r="T2881" t="str">
            <v>LOBNA</v>
          </cell>
          <cell r="U2881" t="str">
            <v>DAMASCUS</v>
          </cell>
          <cell r="V2881" t="str">
            <v/>
          </cell>
          <cell r="W2881" t="str">
            <v/>
          </cell>
          <cell r="X2881" t="str">
            <v/>
          </cell>
          <cell r="Y2881" t="str">
            <v/>
          </cell>
          <cell r="Z2881" t="str">
            <v/>
          </cell>
          <cell r="AA2881" t="str">
            <v/>
          </cell>
          <cell r="AB2881" t="str">
            <v/>
          </cell>
          <cell r="AC2881" t="str">
            <v/>
          </cell>
        </row>
        <row r="2882">
          <cell r="A2882">
            <v>526862</v>
          </cell>
          <cell r="B2882" t="str">
            <v>دعاء شيخ الأرض</v>
          </cell>
          <cell r="C2882" t="str">
            <v>محمد طريف</v>
          </cell>
          <cell r="D2882" t="str">
            <v>دانا</v>
          </cell>
          <cell r="E2882" t="str">
            <v>أنثى</v>
          </cell>
          <cell r="F2882" t="str">
            <v>قطنا</v>
          </cell>
          <cell r="G2882" t="str">
            <v>1/1/1998</v>
          </cell>
          <cell r="H2882" t="str">
            <v>العربية السورية</v>
          </cell>
          <cell r="I2882" t="str">
            <v>الاولى</v>
          </cell>
          <cell r="J2882" t="str">
            <v>أدبي</v>
          </cell>
          <cell r="K2882" t="str">
            <v>2015</v>
          </cell>
          <cell r="L2882" t="str">
            <v>حمص</v>
          </cell>
          <cell r="Q2882" t="str">
            <v/>
          </cell>
          <cell r="R2882" t="str">
            <v>MARY ABO EITHA</v>
          </cell>
          <cell r="S2882" t="str">
            <v>MISHAL</v>
          </cell>
          <cell r="T2882" t="str">
            <v>LILA</v>
          </cell>
          <cell r="U2882" t="str">
            <v>DAMASCUS</v>
          </cell>
          <cell r="V2882" t="str">
            <v/>
          </cell>
          <cell r="W2882" t="str">
            <v/>
          </cell>
          <cell r="X2882" t="str">
            <v/>
          </cell>
          <cell r="Y2882" t="str">
            <v/>
          </cell>
          <cell r="Z2882" t="str">
            <v/>
          </cell>
          <cell r="AA2882" t="str">
            <v/>
          </cell>
          <cell r="AB2882" t="str">
            <v/>
          </cell>
          <cell r="AC2882" t="str">
            <v/>
          </cell>
        </row>
        <row r="2883">
          <cell r="A2883">
            <v>526865</v>
          </cell>
          <cell r="B2883" t="str">
            <v>ديما العقر</v>
          </cell>
          <cell r="C2883" t="str">
            <v>محمود</v>
          </cell>
          <cell r="D2883" t="str">
            <v>شهناز</v>
          </cell>
          <cell r="E2883" t="str">
            <v>أنثى</v>
          </cell>
          <cell r="F2883" t="str">
            <v>يرموك</v>
          </cell>
          <cell r="G2883">
            <v>31881</v>
          </cell>
          <cell r="H2883" t="str">
            <v>الفلسطينية السورية</v>
          </cell>
          <cell r="I2883" t="str">
            <v>الثانية</v>
          </cell>
          <cell r="J2883" t="str">
            <v>علمي</v>
          </cell>
          <cell r="K2883">
            <v>2005</v>
          </cell>
          <cell r="L2883" t="str">
            <v>دمشق</v>
          </cell>
          <cell r="Q2883" t="str">
            <v/>
          </cell>
          <cell r="R2883" t="str">
            <v>Leen AlKasbate</v>
          </cell>
          <cell r="S2883" t="str">
            <v>Ahmad</v>
          </cell>
          <cell r="T2883" t="str">
            <v>Asmaa</v>
          </cell>
          <cell r="U2883" t="str">
            <v>Damascus</v>
          </cell>
          <cell r="V2883" t="str">
            <v/>
          </cell>
          <cell r="W2883" t="str">
            <v/>
          </cell>
          <cell r="X2883" t="str">
            <v/>
          </cell>
          <cell r="Y2883" t="str">
            <v/>
          </cell>
          <cell r="Z2883" t="str">
            <v/>
          </cell>
          <cell r="AA2883" t="str">
            <v/>
          </cell>
          <cell r="AB2883" t="str">
            <v/>
          </cell>
          <cell r="AC2883" t="str">
            <v/>
          </cell>
        </row>
        <row r="2884">
          <cell r="A2884">
            <v>526866</v>
          </cell>
          <cell r="B2884" t="str">
            <v>رؤى الحميدات</v>
          </cell>
          <cell r="C2884" t="str">
            <v>منهل</v>
          </cell>
          <cell r="D2884" t="str">
            <v>هدى</v>
          </cell>
          <cell r="E2884" t="str">
            <v>أنثى</v>
          </cell>
          <cell r="F2884" t="str">
            <v>دمشق</v>
          </cell>
          <cell r="G2884">
            <v>31098</v>
          </cell>
          <cell r="H2884" t="str">
            <v>العربية السورية</v>
          </cell>
          <cell r="I2884" t="str">
            <v>الثانية</v>
          </cell>
          <cell r="J2884" t="str">
            <v>أدبي</v>
          </cell>
          <cell r="K2884">
            <v>2002</v>
          </cell>
          <cell r="L2884" t="str">
            <v>دمشق</v>
          </cell>
          <cell r="Q2884" t="str">
            <v/>
          </cell>
          <cell r="R2884" t="str">
            <v>GHALIA  ALJFAN</v>
          </cell>
          <cell r="S2884" t="str">
            <v>SALAH ALDIEN</v>
          </cell>
          <cell r="T2884" t="str">
            <v>SABAH</v>
          </cell>
          <cell r="U2884" t="str">
            <v>DAMASCUS</v>
          </cell>
          <cell r="V2884" t="str">
            <v/>
          </cell>
          <cell r="W2884" t="str">
            <v/>
          </cell>
          <cell r="X2884" t="str">
            <v/>
          </cell>
          <cell r="Y2884" t="str">
            <v/>
          </cell>
          <cell r="Z2884" t="str">
            <v/>
          </cell>
          <cell r="AA2884" t="str">
            <v/>
          </cell>
          <cell r="AB2884" t="str">
            <v/>
          </cell>
          <cell r="AC2884" t="str">
            <v/>
          </cell>
        </row>
        <row r="2885">
          <cell r="A2885">
            <v>526867</v>
          </cell>
          <cell r="B2885" t="str">
            <v>رابعه الشقران</v>
          </cell>
          <cell r="C2885" t="str">
            <v>سعد</v>
          </cell>
          <cell r="D2885" t="str">
            <v>حليمه</v>
          </cell>
          <cell r="E2885" t="str">
            <v>أنثى</v>
          </cell>
          <cell r="F2885" t="str">
            <v>درعا</v>
          </cell>
          <cell r="G2885">
            <v>29822</v>
          </cell>
          <cell r="H2885" t="str">
            <v>العربية السورية</v>
          </cell>
          <cell r="I2885" t="str">
            <v>الاولى</v>
          </cell>
          <cell r="J2885" t="str">
            <v>أدبي</v>
          </cell>
          <cell r="Q2885" t="str">
            <v/>
          </cell>
          <cell r="R2885" t="str">
            <v>LILIAN ABDALLAH</v>
          </cell>
          <cell r="S2885" t="str">
            <v>ISSA</v>
          </cell>
          <cell r="T2885" t="str">
            <v>MANAL</v>
          </cell>
          <cell r="U2885" t="str">
            <v>TARTOUS</v>
          </cell>
          <cell r="V2885" t="str">
            <v/>
          </cell>
          <cell r="W2885" t="str">
            <v/>
          </cell>
          <cell r="X2885" t="str">
            <v/>
          </cell>
          <cell r="Y2885" t="str">
            <v/>
          </cell>
          <cell r="Z2885" t="str">
            <v/>
          </cell>
          <cell r="AA2885" t="str">
            <v/>
          </cell>
          <cell r="AB2885" t="str">
            <v/>
          </cell>
          <cell r="AC2885" t="str">
            <v/>
          </cell>
        </row>
        <row r="2886">
          <cell r="A2886">
            <v>526868</v>
          </cell>
          <cell r="B2886" t="str">
            <v>راشين منصور</v>
          </cell>
          <cell r="C2886" t="str">
            <v>عيد</v>
          </cell>
          <cell r="D2886" t="str">
            <v>فيروز</v>
          </cell>
          <cell r="E2886" t="str">
            <v>أنثى</v>
          </cell>
          <cell r="F2886" t="str">
            <v>معضميه</v>
          </cell>
          <cell r="G2886">
            <v>27447</v>
          </cell>
          <cell r="H2886" t="str">
            <v>العربية السورية</v>
          </cell>
          <cell r="I2886" t="str">
            <v>الثانية حديث</v>
          </cell>
          <cell r="J2886" t="str">
            <v>أدبي</v>
          </cell>
          <cell r="K2886" t="str">
            <v/>
          </cell>
          <cell r="Q2886" t="str">
            <v/>
          </cell>
          <cell r="R2886" t="str">
            <v>LAILA OBEED</v>
          </cell>
          <cell r="S2886" t="str">
            <v>MOHY EDDIN</v>
          </cell>
          <cell r="T2886" t="str">
            <v>AMINA</v>
          </cell>
          <cell r="U2886" t="str">
            <v>DAMAS SUBURB</v>
          </cell>
          <cell r="V2886" t="str">
            <v/>
          </cell>
          <cell r="W2886" t="str">
            <v/>
          </cell>
          <cell r="X2886" t="str">
            <v/>
          </cell>
          <cell r="Y2886" t="str">
            <v/>
          </cell>
          <cell r="Z2886" t="str">
            <v/>
          </cell>
          <cell r="AA2886" t="str">
            <v/>
          </cell>
          <cell r="AB2886" t="str">
            <v/>
          </cell>
          <cell r="AC2886" t="str">
            <v/>
          </cell>
        </row>
        <row r="2887">
          <cell r="A2887">
            <v>526869</v>
          </cell>
          <cell r="B2887" t="str">
            <v>راما الدياب</v>
          </cell>
          <cell r="C2887" t="str">
            <v>حميد</v>
          </cell>
          <cell r="D2887" t="str">
            <v>بديعه</v>
          </cell>
          <cell r="E2887" t="str">
            <v>أنثى</v>
          </cell>
          <cell r="F2887" t="str">
            <v>دمشق</v>
          </cell>
          <cell r="G2887">
            <v>32583</v>
          </cell>
          <cell r="H2887" t="str">
            <v>العربية السورية</v>
          </cell>
          <cell r="I2887" t="str">
            <v>الثانية</v>
          </cell>
          <cell r="J2887" t="str">
            <v>أدبي</v>
          </cell>
          <cell r="Q2887" t="str">
            <v/>
          </cell>
          <cell r="R2887" t="str">
            <v>LAILA DALAL</v>
          </cell>
          <cell r="S2887" t="str">
            <v>FATHI</v>
          </cell>
          <cell r="T2887" t="str">
            <v>MONA</v>
          </cell>
          <cell r="U2887" t="str">
            <v>DAMASCUS</v>
          </cell>
          <cell r="V2887" t="str">
            <v/>
          </cell>
          <cell r="W2887" t="str">
            <v/>
          </cell>
          <cell r="X2887" t="str">
            <v/>
          </cell>
          <cell r="Y2887" t="str">
            <v/>
          </cell>
          <cell r="Z2887" t="str">
            <v/>
          </cell>
          <cell r="AA2887" t="str">
            <v/>
          </cell>
          <cell r="AB2887" t="str">
            <v/>
          </cell>
          <cell r="AC2887" t="str">
            <v/>
          </cell>
        </row>
        <row r="2888">
          <cell r="A2888">
            <v>526870</v>
          </cell>
          <cell r="B2888" t="str">
            <v>راما كحلوس</v>
          </cell>
          <cell r="C2888" t="str">
            <v>محمد صادق</v>
          </cell>
          <cell r="D2888" t="str">
            <v>ايمان</v>
          </cell>
          <cell r="E2888" t="str">
            <v>أنثى</v>
          </cell>
          <cell r="F2888" t="str">
            <v>طرطوس</v>
          </cell>
          <cell r="G2888">
            <v>32181</v>
          </cell>
          <cell r="H2888" t="str">
            <v>العربية السورية</v>
          </cell>
          <cell r="I2888" t="str">
            <v>الاولى</v>
          </cell>
          <cell r="K2888" t="str">
            <v>2006</v>
          </cell>
          <cell r="L2888" t="str">
            <v>طرطوس</v>
          </cell>
          <cell r="Q2888" t="str">
            <v/>
          </cell>
          <cell r="R2888" t="str">
            <v>lyal ali</v>
          </cell>
          <cell r="S2888" t="str">
            <v>adnan</v>
          </cell>
          <cell r="T2888" t="str">
            <v>mouena</v>
          </cell>
          <cell r="U2888" t="str">
            <v>tartous</v>
          </cell>
          <cell r="V2888" t="str">
            <v/>
          </cell>
          <cell r="W2888" t="str">
            <v/>
          </cell>
          <cell r="X2888" t="str">
            <v/>
          </cell>
          <cell r="Y2888" t="str">
            <v/>
          </cell>
          <cell r="Z2888" t="str">
            <v/>
          </cell>
          <cell r="AA2888" t="str">
            <v/>
          </cell>
          <cell r="AB2888" t="str">
            <v/>
          </cell>
          <cell r="AC2888" t="str">
            <v/>
          </cell>
        </row>
        <row r="2889">
          <cell r="A2889">
            <v>526872</v>
          </cell>
          <cell r="B2889" t="str">
            <v>رانيا حوا</v>
          </cell>
          <cell r="C2889" t="str">
            <v>عمر</v>
          </cell>
          <cell r="D2889" t="str">
            <v>عبله</v>
          </cell>
          <cell r="E2889" t="str">
            <v>أنثى</v>
          </cell>
          <cell r="F2889" t="str">
            <v>دوما</v>
          </cell>
          <cell r="G2889">
            <v>37897</v>
          </cell>
          <cell r="H2889" t="str">
            <v>العربية السورية</v>
          </cell>
          <cell r="I2889" t="str">
            <v>الاولى</v>
          </cell>
          <cell r="J2889" t="str">
            <v>فنون نسوية</v>
          </cell>
          <cell r="K2889">
            <v>2021</v>
          </cell>
          <cell r="L2889" t="str">
            <v>ريف دمشق</v>
          </cell>
          <cell r="Q2889" t="str">
            <v/>
          </cell>
          <cell r="R2889" t="str">
            <v>LOREN JOUMHA</v>
          </cell>
          <cell r="S2889" t="str">
            <v>ASEF</v>
          </cell>
          <cell r="T2889" t="str">
            <v>SAMIERA</v>
          </cell>
          <cell r="U2889" t="str">
            <v>HAMA</v>
          </cell>
          <cell r="V2889" t="str">
            <v/>
          </cell>
          <cell r="W2889" t="str">
            <v/>
          </cell>
          <cell r="X2889" t="str">
            <v/>
          </cell>
          <cell r="Y2889" t="str">
            <v/>
          </cell>
          <cell r="Z2889" t="str">
            <v/>
          </cell>
          <cell r="AA2889" t="str">
            <v/>
          </cell>
          <cell r="AB2889" t="str">
            <v/>
          </cell>
          <cell r="AC2889" t="str">
            <v/>
          </cell>
        </row>
        <row r="2890">
          <cell r="A2890">
            <v>526873</v>
          </cell>
          <cell r="B2890" t="str">
            <v>رانيا ديب</v>
          </cell>
          <cell r="C2890" t="str">
            <v>محمد</v>
          </cell>
          <cell r="D2890" t="str">
            <v>هند</v>
          </cell>
          <cell r="E2890" t="str">
            <v>أنثى</v>
          </cell>
          <cell r="F2890" t="str">
            <v xml:space="preserve">دمشق </v>
          </cell>
          <cell r="G2890" t="str">
            <v>3/4/1984</v>
          </cell>
          <cell r="H2890" t="str">
            <v>العربية السورية</v>
          </cell>
          <cell r="I2890" t="str">
            <v>الاولى</v>
          </cell>
          <cell r="J2890" t="str">
            <v>أدبي</v>
          </cell>
          <cell r="K2890">
            <v>2003</v>
          </cell>
          <cell r="Q2890" t="str">
            <v/>
          </cell>
          <cell r="R2890" t="str">
            <v>lama asaad</v>
          </cell>
          <cell r="S2890" t="str">
            <v>ali</v>
          </cell>
          <cell r="T2890" t="str">
            <v>rabea</v>
          </cell>
          <cell r="U2890" t="str">
            <v>damascus</v>
          </cell>
          <cell r="V2890" t="str">
            <v/>
          </cell>
          <cell r="W2890" t="str">
            <v/>
          </cell>
          <cell r="X2890" t="str">
            <v/>
          </cell>
          <cell r="Y2890" t="str">
            <v/>
          </cell>
          <cell r="Z2890" t="str">
            <v/>
          </cell>
          <cell r="AA2890" t="str">
            <v/>
          </cell>
          <cell r="AB2890" t="str">
            <v/>
          </cell>
          <cell r="AC2890" t="str">
            <v/>
          </cell>
        </row>
        <row r="2891">
          <cell r="A2891">
            <v>526874</v>
          </cell>
          <cell r="B2891" t="str">
            <v>رانيه الشماط</v>
          </cell>
          <cell r="C2891" t="str">
            <v>حسين</v>
          </cell>
          <cell r="D2891" t="str">
            <v>فاطمه</v>
          </cell>
          <cell r="E2891" t="str">
            <v>أنثى</v>
          </cell>
          <cell r="F2891" t="str">
            <v>سرغايا</v>
          </cell>
          <cell r="G2891">
            <v>29244</v>
          </cell>
          <cell r="H2891" t="str">
            <v>العربية السورية</v>
          </cell>
          <cell r="I2891" t="str">
            <v>الاولى</v>
          </cell>
          <cell r="J2891" t="str">
            <v>ادبي</v>
          </cell>
          <cell r="K2891">
            <v>2003</v>
          </cell>
        </row>
        <row r="2892">
          <cell r="A2892">
            <v>526875</v>
          </cell>
          <cell r="B2892" t="str">
            <v>ربا بدران</v>
          </cell>
          <cell r="C2892" t="str">
            <v>نبيل</v>
          </cell>
          <cell r="D2892" t="str">
            <v>ازهار</v>
          </cell>
          <cell r="E2892" t="str">
            <v>أنثى</v>
          </cell>
          <cell r="F2892" t="str">
            <v>اشرفية صحنايا</v>
          </cell>
          <cell r="G2892">
            <v>32470</v>
          </cell>
          <cell r="H2892" t="str">
            <v>العربية السورية</v>
          </cell>
          <cell r="I2892" t="str">
            <v>الثانية</v>
          </cell>
          <cell r="J2892" t="str">
            <v>أدبي</v>
          </cell>
          <cell r="K2892">
            <v>2007</v>
          </cell>
          <cell r="Q2892" t="str">
            <v/>
          </cell>
          <cell r="R2892" t="str">
            <v>LAMA ALKHATEEB</v>
          </cell>
          <cell r="S2892" t="str">
            <v>BADER</v>
          </cell>
          <cell r="T2892" t="str">
            <v>WAFAA</v>
          </cell>
          <cell r="U2892" t="str">
            <v>DAMASCUS</v>
          </cell>
          <cell r="V2892" t="str">
            <v/>
          </cell>
          <cell r="W2892" t="str">
            <v/>
          </cell>
          <cell r="X2892" t="str">
            <v/>
          </cell>
          <cell r="Y2892" t="str">
            <v/>
          </cell>
          <cell r="Z2892" t="str">
            <v/>
          </cell>
          <cell r="AA2892" t="str">
            <v/>
          </cell>
          <cell r="AB2892" t="str">
            <v/>
          </cell>
          <cell r="AC2892" t="str">
            <v/>
          </cell>
        </row>
        <row r="2893">
          <cell r="A2893">
            <v>526876</v>
          </cell>
          <cell r="B2893" t="str">
            <v>ربى الفتى</v>
          </cell>
          <cell r="C2893" t="str">
            <v>عبدالحميد</v>
          </cell>
          <cell r="D2893" t="str">
            <v>سميره</v>
          </cell>
          <cell r="E2893" t="str">
            <v>أنثى</v>
          </cell>
          <cell r="F2893" t="str">
            <v>دمشق</v>
          </cell>
          <cell r="G2893">
            <v>38200</v>
          </cell>
          <cell r="H2893" t="str">
            <v>العربية السورية</v>
          </cell>
          <cell r="I2893" t="str">
            <v>الثانية</v>
          </cell>
          <cell r="J2893" t="str">
            <v>فنون نسوية</v>
          </cell>
          <cell r="L2893" t="str">
            <v>اللاذقية</v>
          </cell>
          <cell r="Q2893" t="str">
            <v/>
          </cell>
          <cell r="R2893" t="str">
            <v>LOJAIN  BARGHOUTH</v>
          </cell>
          <cell r="S2893" t="str">
            <v>KHALED</v>
          </cell>
          <cell r="T2893" t="str">
            <v>MARIAM</v>
          </cell>
          <cell r="U2893" t="str">
            <v>DAMASCUS</v>
          </cell>
          <cell r="V2893" t="str">
            <v/>
          </cell>
          <cell r="W2893" t="str">
            <v/>
          </cell>
          <cell r="X2893" t="str">
            <v/>
          </cell>
          <cell r="Y2893" t="str">
            <v/>
          </cell>
          <cell r="Z2893" t="str">
            <v/>
          </cell>
          <cell r="AA2893" t="str">
            <v/>
          </cell>
          <cell r="AB2893" t="str">
            <v/>
          </cell>
          <cell r="AC2893" t="str">
            <v/>
          </cell>
        </row>
        <row r="2894">
          <cell r="A2894">
            <v>526877</v>
          </cell>
          <cell r="B2894" t="str">
            <v>رجاء شعبان</v>
          </cell>
          <cell r="C2894" t="str">
            <v>محمد</v>
          </cell>
          <cell r="D2894" t="str">
            <v>رشا</v>
          </cell>
          <cell r="E2894" t="str">
            <v>أنثى</v>
          </cell>
          <cell r="F2894" t="str">
            <v>دمشق</v>
          </cell>
          <cell r="G2894">
            <v>37417</v>
          </cell>
          <cell r="H2894" t="str">
            <v>العربية السورية</v>
          </cell>
          <cell r="I2894" t="str">
            <v>الثانية</v>
          </cell>
          <cell r="J2894" t="str">
            <v>فنون نسوية</v>
          </cell>
          <cell r="Q2894" t="str">
            <v/>
          </cell>
          <cell r="R2894" t="str">
            <v>lubna salama</v>
          </cell>
          <cell r="S2894" t="str">
            <v>yasin</v>
          </cell>
          <cell r="T2894" t="str">
            <v>jamela</v>
          </cell>
          <cell r="U2894" t="str">
            <v>al zamlia</v>
          </cell>
          <cell r="V2894" t="str">
            <v/>
          </cell>
          <cell r="W2894" t="str">
            <v/>
          </cell>
          <cell r="X2894" t="str">
            <v/>
          </cell>
          <cell r="Y2894" t="str">
            <v/>
          </cell>
          <cell r="Z2894" t="str">
            <v/>
          </cell>
          <cell r="AA2894" t="str">
            <v/>
          </cell>
          <cell r="AB2894" t="str">
            <v/>
          </cell>
          <cell r="AC2894" t="str">
            <v/>
          </cell>
        </row>
        <row r="2895">
          <cell r="A2895">
            <v>526878</v>
          </cell>
          <cell r="B2895" t="str">
            <v>رجاءعفارة</v>
          </cell>
          <cell r="C2895" t="str">
            <v>شهاب</v>
          </cell>
          <cell r="D2895" t="str">
            <v>خديجه</v>
          </cell>
          <cell r="E2895" t="str">
            <v>انثى</v>
          </cell>
          <cell r="I2895" t="str">
            <v>الثالثة</v>
          </cell>
          <cell r="M2895" t="str">
            <v>0</v>
          </cell>
        </row>
        <row r="2896">
          <cell r="A2896">
            <v>526879</v>
          </cell>
          <cell r="B2896" t="str">
            <v>رحمة علوش</v>
          </cell>
          <cell r="C2896" t="str">
            <v xml:space="preserve">لؤي </v>
          </cell>
          <cell r="D2896" t="str">
            <v>هناء</v>
          </cell>
          <cell r="E2896" t="str">
            <v/>
          </cell>
          <cell r="F2896" t="str">
            <v/>
          </cell>
          <cell r="G2896" t="str">
            <v/>
          </cell>
          <cell r="I2896" t="str">
            <v>الاولى</v>
          </cell>
          <cell r="K2896" t="str">
            <v/>
          </cell>
          <cell r="L2896" t="str">
            <v/>
          </cell>
          <cell r="M2896" t="str">
            <v/>
          </cell>
          <cell r="Q2896" t="str">
            <v/>
          </cell>
          <cell r="R2896" t="str">
            <v/>
          </cell>
          <cell r="S2896" t="str">
            <v/>
          </cell>
          <cell r="T2896" t="str">
            <v/>
          </cell>
          <cell r="U2896" t="str">
            <v/>
          </cell>
          <cell r="V2896" t="str">
            <v/>
          </cell>
          <cell r="W2896" t="str">
            <v/>
          </cell>
          <cell r="X2896" t="str">
            <v/>
          </cell>
          <cell r="Y2896" t="str">
            <v/>
          </cell>
          <cell r="Z2896" t="str">
            <v/>
          </cell>
          <cell r="AA2896" t="str">
            <v/>
          </cell>
          <cell r="AB2896" t="str">
            <v/>
          </cell>
          <cell r="AC2896" t="str">
            <v/>
          </cell>
        </row>
        <row r="2897">
          <cell r="A2897">
            <v>526880</v>
          </cell>
          <cell r="B2897" t="str">
            <v>رزان ابراهيم</v>
          </cell>
          <cell r="C2897" t="str">
            <v>محمد</v>
          </cell>
          <cell r="D2897" t="str">
            <v>خطيرة</v>
          </cell>
          <cell r="E2897" t="str">
            <v>أنثى</v>
          </cell>
          <cell r="F2897" t="str">
            <v>قطيفة</v>
          </cell>
          <cell r="G2897" t="str">
            <v>9/22/1994</v>
          </cell>
          <cell r="H2897" t="str">
            <v>العربية السورية</v>
          </cell>
          <cell r="I2897" t="str">
            <v>الاولى</v>
          </cell>
          <cell r="J2897" t="str">
            <v>فنون نسوية</v>
          </cell>
          <cell r="K2897" t="str">
            <v>2013</v>
          </cell>
          <cell r="L2897" t="str">
            <v>ريف دمشق</v>
          </cell>
          <cell r="Q2897" t="str">
            <v/>
          </cell>
          <cell r="R2897" t="str">
            <v>lubna alshekha</v>
          </cell>
          <cell r="S2897" t="str">
            <v>abd alazeem</v>
          </cell>
          <cell r="T2897" t="str">
            <v>halima</v>
          </cell>
          <cell r="U2897" t="str">
            <v>qtaefa</v>
          </cell>
          <cell r="V2897" t="str">
            <v/>
          </cell>
          <cell r="W2897" t="str">
            <v/>
          </cell>
          <cell r="X2897" t="str">
            <v/>
          </cell>
          <cell r="Y2897" t="str">
            <v/>
          </cell>
          <cell r="Z2897" t="str">
            <v/>
          </cell>
          <cell r="AA2897" t="str">
            <v/>
          </cell>
          <cell r="AB2897" t="str">
            <v/>
          </cell>
          <cell r="AC2897" t="str">
            <v/>
          </cell>
        </row>
        <row r="2898">
          <cell r="A2898">
            <v>526881</v>
          </cell>
          <cell r="B2898" t="str">
            <v>رزان الفريواتي</v>
          </cell>
          <cell r="C2898" t="str">
            <v>محمدبسام</v>
          </cell>
          <cell r="D2898" t="str">
            <v>والدتهاسوسن</v>
          </cell>
          <cell r="E2898" t="str">
            <v>أنثى</v>
          </cell>
          <cell r="F2898" t="str">
            <v xml:space="preserve">دمشق </v>
          </cell>
          <cell r="G2898">
            <v>34462</v>
          </cell>
          <cell r="H2898" t="str">
            <v>العربية السورية</v>
          </cell>
          <cell r="I2898" t="str">
            <v>الثانية</v>
          </cell>
          <cell r="J2898" t="str">
            <v>أدبي</v>
          </cell>
          <cell r="K2898">
            <v>1998</v>
          </cell>
          <cell r="L2898" t="str">
            <v>دمشق</v>
          </cell>
          <cell r="Q2898" t="str">
            <v/>
          </cell>
          <cell r="R2898" t="str">
            <v xml:space="preserve">laryan  Ismael </v>
          </cell>
          <cell r="S2898" t="str">
            <v xml:space="preserve">nabel </v>
          </cell>
          <cell r="T2898" t="str">
            <v xml:space="preserve">malekah </v>
          </cell>
          <cell r="U2898" t="str">
            <v xml:space="preserve">damascus </v>
          </cell>
          <cell r="V2898" t="str">
            <v/>
          </cell>
          <cell r="W2898" t="str">
            <v/>
          </cell>
          <cell r="X2898" t="str">
            <v/>
          </cell>
          <cell r="Y2898" t="str">
            <v/>
          </cell>
          <cell r="Z2898" t="str">
            <v/>
          </cell>
          <cell r="AA2898" t="str">
            <v/>
          </cell>
          <cell r="AB2898" t="str">
            <v/>
          </cell>
          <cell r="AC2898" t="str">
            <v/>
          </cell>
        </row>
        <row r="2899">
          <cell r="A2899">
            <v>526882</v>
          </cell>
          <cell r="B2899" t="str">
            <v>رشا التركماني</v>
          </cell>
          <cell r="C2899" t="str">
            <v>محمدالخالد</v>
          </cell>
          <cell r="D2899" t="str">
            <v>غاده</v>
          </cell>
          <cell r="E2899" t="str">
            <v>أنثى</v>
          </cell>
          <cell r="F2899" t="str">
            <v>دمشق</v>
          </cell>
          <cell r="G2899">
            <v>30576</v>
          </cell>
          <cell r="H2899" t="str">
            <v>العربية السورية</v>
          </cell>
          <cell r="I2899" t="str">
            <v>الثانية</v>
          </cell>
          <cell r="J2899" t="str">
            <v>أدبي</v>
          </cell>
          <cell r="Q2899" t="str">
            <v/>
          </cell>
          <cell r="R2899" t="str">
            <v>LARA ISSA SUBIEH</v>
          </cell>
          <cell r="S2899" t="str">
            <v>SHHAB</v>
          </cell>
          <cell r="T2899" t="str">
            <v>IBTESAM</v>
          </cell>
          <cell r="U2899" t="str">
            <v>HAMA</v>
          </cell>
          <cell r="V2899" t="str">
            <v/>
          </cell>
          <cell r="W2899" t="str">
            <v/>
          </cell>
          <cell r="X2899" t="str">
            <v/>
          </cell>
          <cell r="Y2899" t="str">
            <v/>
          </cell>
          <cell r="Z2899" t="str">
            <v/>
          </cell>
          <cell r="AA2899" t="str">
            <v/>
          </cell>
          <cell r="AB2899" t="str">
            <v/>
          </cell>
          <cell r="AC2899" t="str">
            <v/>
          </cell>
        </row>
        <row r="2900">
          <cell r="A2900">
            <v>526883</v>
          </cell>
          <cell r="B2900" t="str">
            <v>رشا الرز</v>
          </cell>
          <cell r="C2900" t="str">
            <v>محمدحسان</v>
          </cell>
          <cell r="D2900" t="str">
            <v>أماني</v>
          </cell>
          <cell r="E2900" t="str">
            <v>أنثى</v>
          </cell>
          <cell r="F2900" t="str">
            <v>معضميه</v>
          </cell>
          <cell r="G2900">
            <v>35065</v>
          </cell>
          <cell r="H2900" t="str">
            <v>العربية السورية</v>
          </cell>
          <cell r="I2900" t="str">
            <v>الاولى</v>
          </cell>
          <cell r="J2900" t="str">
            <v>أدبي</v>
          </cell>
          <cell r="K2900">
            <v>2014</v>
          </cell>
          <cell r="Q2900" t="str">
            <v/>
          </cell>
          <cell r="R2900" t="str">
            <v>KINANA SHATTOW</v>
          </cell>
          <cell r="S2900" t="str">
            <v>ABDALAZIZ</v>
          </cell>
          <cell r="T2900" t="str">
            <v>SAFAA</v>
          </cell>
          <cell r="U2900" t="str">
            <v>DAMAS SUBURB</v>
          </cell>
          <cell r="V2900" t="str">
            <v/>
          </cell>
          <cell r="W2900" t="str">
            <v/>
          </cell>
          <cell r="X2900" t="str">
            <v/>
          </cell>
          <cell r="Y2900" t="str">
            <v/>
          </cell>
          <cell r="Z2900" t="str">
            <v/>
          </cell>
          <cell r="AA2900" t="str">
            <v/>
          </cell>
          <cell r="AB2900" t="str">
            <v/>
          </cell>
          <cell r="AC2900" t="str">
            <v/>
          </cell>
        </row>
        <row r="2901">
          <cell r="A2901">
            <v>526884</v>
          </cell>
          <cell r="B2901" t="str">
            <v>رشا ديبو</v>
          </cell>
          <cell r="C2901" t="str">
            <v>صالح</v>
          </cell>
          <cell r="D2901" t="str">
            <v>سميرة</v>
          </cell>
          <cell r="E2901" t="str">
            <v>انثى</v>
          </cell>
          <cell r="G2901">
            <v>33647</v>
          </cell>
          <cell r="H2901" t="str">
            <v>العربية السورية</v>
          </cell>
          <cell r="I2901" t="str">
            <v>الاولى</v>
          </cell>
          <cell r="J2901" t="str">
            <v>علمي</v>
          </cell>
          <cell r="K2901">
            <v>2004</v>
          </cell>
        </row>
        <row r="2902">
          <cell r="A2902">
            <v>526886</v>
          </cell>
          <cell r="B2902" t="str">
            <v>رشا زغبي</v>
          </cell>
          <cell r="C2902" t="str">
            <v>احمد</v>
          </cell>
          <cell r="D2902" t="str">
            <v>مفيدة</v>
          </cell>
          <cell r="E2902" t="str">
            <v>انثى</v>
          </cell>
          <cell r="I2902" t="str">
            <v>الثالثة</v>
          </cell>
          <cell r="M2902" t="str">
            <v>0</v>
          </cell>
        </row>
        <row r="2903">
          <cell r="A2903">
            <v>526887</v>
          </cell>
          <cell r="B2903" t="str">
            <v>رشا عز الدين</v>
          </cell>
          <cell r="C2903" t="str">
            <v>عصام</v>
          </cell>
          <cell r="D2903" t="str">
            <v>دعد</v>
          </cell>
          <cell r="E2903" t="str">
            <v>أنثى</v>
          </cell>
          <cell r="F2903" t="str">
            <v>دمشق</v>
          </cell>
          <cell r="G2903" t="str">
            <v>8/21/1996</v>
          </cell>
          <cell r="H2903" t="str">
            <v>العربية السورية</v>
          </cell>
          <cell r="I2903" t="str">
            <v>الاولى</v>
          </cell>
          <cell r="J2903" t="str">
            <v>أدبي</v>
          </cell>
          <cell r="K2903" t="str">
            <v>2014</v>
          </cell>
          <cell r="L2903" t="str">
            <v>طرطوس</v>
          </cell>
          <cell r="Q2903" t="str">
            <v/>
          </cell>
          <cell r="R2903" t="str">
            <v>Katren Hasan</v>
          </cell>
          <cell r="S2903" t="str">
            <v>Ahmed</v>
          </cell>
          <cell r="T2903" t="str">
            <v>Sahar</v>
          </cell>
          <cell r="U2903" t="str">
            <v>Damascus</v>
          </cell>
          <cell r="V2903" t="str">
            <v/>
          </cell>
          <cell r="W2903" t="str">
            <v/>
          </cell>
          <cell r="X2903" t="str">
            <v/>
          </cell>
          <cell r="Y2903" t="str">
            <v/>
          </cell>
          <cell r="Z2903" t="str">
            <v/>
          </cell>
          <cell r="AA2903" t="str">
            <v/>
          </cell>
          <cell r="AB2903" t="str">
            <v/>
          </cell>
          <cell r="AC2903" t="str">
            <v/>
          </cell>
        </row>
        <row r="2904">
          <cell r="A2904">
            <v>526888</v>
          </cell>
          <cell r="B2904" t="str">
            <v>رغد ضوا</v>
          </cell>
          <cell r="C2904" t="str">
            <v>غسان</v>
          </cell>
          <cell r="D2904" t="str">
            <v>اعتماد</v>
          </cell>
          <cell r="E2904" t="str">
            <v>أنثى</v>
          </cell>
          <cell r="H2904" t="str">
            <v>العربية السورية</v>
          </cell>
          <cell r="I2904" t="str">
            <v>الثالثة</v>
          </cell>
          <cell r="J2904" t="str">
            <v>أدبي</v>
          </cell>
          <cell r="K2904" t="str">
            <v/>
          </cell>
        </row>
        <row r="2905">
          <cell r="A2905">
            <v>526889</v>
          </cell>
          <cell r="B2905" t="str">
            <v>رغد عائشه</v>
          </cell>
          <cell r="C2905" t="str">
            <v>دياب</v>
          </cell>
          <cell r="D2905" t="str">
            <v>سلوى</v>
          </cell>
          <cell r="E2905" t="str">
            <v>أنثى</v>
          </cell>
          <cell r="F2905" t="str">
            <v>القطيفه</v>
          </cell>
          <cell r="G2905">
            <v>32957</v>
          </cell>
          <cell r="H2905" t="str">
            <v>العربية السورية</v>
          </cell>
          <cell r="I2905" t="str">
            <v>الثانية</v>
          </cell>
          <cell r="J2905" t="str">
            <v>أدبي</v>
          </cell>
          <cell r="K2905">
            <v>2008</v>
          </cell>
        </row>
        <row r="2906">
          <cell r="A2906">
            <v>526890</v>
          </cell>
          <cell r="B2906" t="str">
            <v>رغد عوده</v>
          </cell>
          <cell r="C2906" t="str">
            <v>محمدسعيد</v>
          </cell>
          <cell r="D2906" t="str">
            <v>مجد</v>
          </cell>
          <cell r="E2906" t="str">
            <v>أنثى</v>
          </cell>
          <cell r="F2906" t="str">
            <v>دمشق</v>
          </cell>
          <cell r="G2906">
            <v>31531</v>
          </cell>
          <cell r="H2906" t="str">
            <v>العربية السورية</v>
          </cell>
          <cell r="I2906" t="str">
            <v>الاولى</v>
          </cell>
          <cell r="J2906" t="str">
            <v>علمي</v>
          </cell>
          <cell r="Q2906" t="str">
            <v/>
          </cell>
          <cell r="R2906" t="str">
            <v>QAMAR ALDABAS</v>
          </cell>
          <cell r="S2906" t="str">
            <v>MHD NIZAR</v>
          </cell>
          <cell r="T2906" t="str">
            <v>KAWKAB</v>
          </cell>
          <cell r="U2906" t="str">
            <v>DAMASCUS</v>
          </cell>
          <cell r="V2906" t="str">
            <v/>
          </cell>
          <cell r="W2906" t="str">
            <v/>
          </cell>
          <cell r="X2906" t="str">
            <v/>
          </cell>
          <cell r="Y2906" t="str">
            <v/>
          </cell>
          <cell r="Z2906" t="str">
            <v/>
          </cell>
          <cell r="AA2906" t="str">
            <v/>
          </cell>
          <cell r="AB2906" t="str">
            <v/>
          </cell>
          <cell r="AC2906" t="str">
            <v/>
          </cell>
        </row>
        <row r="2907">
          <cell r="A2907">
            <v>526891</v>
          </cell>
          <cell r="B2907" t="str">
            <v>رغدا سمندر</v>
          </cell>
          <cell r="C2907" t="str">
            <v>عبدالفتاح</v>
          </cell>
          <cell r="D2907" t="str">
            <v>رغيبه</v>
          </cell>
          <cell r="E2907" t="str">
            <v>أنثى</v>
          </cell>
          <cell r="F2907" t="str">
            <v>دمشق</v>
          </cell>
          <cell r="G2907" t="str">
            <v>1/0/1900</v>
          </cell>
          <cell r="H2907" t="str">
            <v>العربية السورية</v>
          </cell>
          <cell r="I2907" t="str">
            <v>الاولى</v>
          </cell>
          <cell r="J2907" t="str">
            <v>أدبي</v>
          </cell>
          <cell r="K2907" t="str">
            <v>2004</v>
          </cell>
          <cell r="L2907" t="str">
            <v>ريف دمشق</v>
          </cell>
          <cell r="Q2907" t="str">
            <v/>
          </cell>
          <cell r="R2907" t="str">
            <v>FAOZEAH ALBAGASH</v>
          </cell>
          <cell r="S2907" t="str">
            <v>MOHAMAD FAIZ</v>
          </cell>
          <cell r="T2907" t="str">
            <v>FATIMAH</v>
          </cell>
          <cell r="U2907" t="str">
            <v>DMASCUS</v>
          </cell>
          <cell r="V2907" t="str">
            <v/>
          </cell>
          <cell r="W2907" t="str">
            <v/>
          </cell>
          <cell r="X2907" t="str">
            <v/>
          </cell>
          <cell r="Y2907" t="str">
            <v/>
          </cell>
          <cell r="Z2907" t="str">
            <v/>
          </cell>
          <cell r="AA2907" t="str">
            <v/>
          </cell>
          <cell r="AB2907" t="str">
            <v/>
          </cell>
          <cell r="AC2907" t="str">
            <v/>
          </cell>
        </row>
        <row r="2908">
          <cell r="A2908">
            <v>526892</v>
          </cell>
          <cell r="B2908" t="str">
            <v>رقيه الدنحه</v>
          </cell>
          <cell r="C2908" t="str">
            <v>خلف</v>
          </cell>
          <cell r="D2908" t="str">
            <v>مريم</v>
          </cell>
          <cell r="E2908" t="str">
            <v>أنثى</v>
          </cell>
          <cell r="F2908" t="str">
            <v>درعا</v>
          </cell>
          <cell r="G2908">
            <v>33034</v>
          </cell>
          <cell r="H2908" t="str">
            <v>العربية السورية</v>
          </cell>
          <cell r="I2908" t="str">
            <v>الثانية</v>
          </cell>
          <cell r="J2908" t="str">
            <v>علمي</v>
          </cell>
          <cell r="Q2908" t="str">
            <v/>
          </cell>
          <cell r="R2908" t="str">
            <v>FALAK ALKHDER</v>
          </cell>
          <cell r="S2908" t="str">
            <v>MAHMOUD</v>
          </cell>
          <cell r="T2908" t="str">
            <v>NAJAH</v>
          </cell>
          <cell r="U2908" t="str">
            <v>DARAA</v>
          </cell>
          <cell r="V2908" t="str">
            <v/>
          </cell>
          <cell r="W2908" t="str">
            <v/>
          </cell>
          <cell r="X2908" t="str">
            <v/>
          </cell>
          <cell r="Y2908" t="str">
            <v/>
          </cell>
          <cell r="Z2908" t="str">
            <v/>
          </cell>
          <cell r="AA2908" t="str">
            <v/>
          </cell>
          <cell r="AB2908" t="str">
            <v/>
          </cell>
          <cell r="AC2908" t="str">
            <v/>
          </cell>
        </row>
        <row r="2909">
          <cell r="A2909">
            <v>526894</v>
          </cell>
          <cell r="B2909" t="str">
            <v>رنا البهلول</v>
          </cell>
          <cell r="C2909" t="str">
            <v>عادل</v>
          </cell>
          <cell r="D2909" t="str">
            <v>صفية</v>
          </cell>
          <cell r="E2909" t="str">
            <v>أنثى</v>
          </cell>
          <cell r="F2909" t="str">
            <v>دمشق</v>
          </cell>
          <cell r="G2909">
            <v>34353</v>
          </cell>
          <cell r="H2909" t="str">
            <v>العربية السورية</v>
          </cell>
          <cell r="I2909" t="str">
            <v>الثانية</v>
          </cell>
          <cell r="J2909" t="str">
            <v>أدبي</v>
          </cell>
          <cell r="K2909">
            <v>2012</v>
          </cell>
          <cell r="L2909" t="str">
            <v>اللاذقية</v>
          </cell>
          <cell r="Q2909" t="str">
            <v/>
          </cell>
          <cell r="R2909" t="str">
            <v>FATIMA YOUSIEF</v>
          </cell>
          <cell r="S2909" t="str">
            <v>IBRAHIEM</v>
          </cell>
          <cell r="T2909" t="str">
            <v>SMAHER</v>
          </cell>
          <cell r="U2909" t="str">
            <v>DAMASCUS</v>
          </cell>
          <cell r="V2909" t="str">
            <v/>
          </cell>
          <cell r="W2909" t="str">
            <v/>
          </cell>
          <cell r="X2909" t="str">
            <v/>
          </cell>
          <cell r="Y2909" t="str">
            <v/>
          </cell>
          <cell r="Z2909" t="str">
            <v/>
          </cell>
          <cell r="AA2909" t="str">
            <v/>
          </cell>
          <cell r="AB2909" t="str">
            <v/>
          </cell>
          <cell r="AC2909" t="str">
            <v/>
          </cell>
        </row>
        <row r="2910">
          <cell r="A2910">
            <v>526895</v>
          </cell>
          <cell r="B2910" t="str">
            <v>رنا النداف</v>
          </cell>
          <cell r="C2910" t="str">
            <v>محمد ديب</v>
          </cell>
          <cell r="D2910" t="str">
            <v>سميره</v>
          </cell>
          <cell r="E2910" t="str">
            <v>انثى</v>
          </cell>
          <cell r="I2910" t="str">
            <v>الثانية</v>
          </cell>
          <cell r="M2910" t="str">
            <v>0</v>
          </cell>
        </row>
        <row r="2911">
          <cell r="A2911">
            <v>526896</v>
          </cell>
          <cell r="B2911" t="str">
            <v>رنا بركات</v>
          </cell>
          <cell r="C2911" t="str">
            <v>رياض</v>
          </cell>
          <cell r="D2911" t="str">
            <v>ناهده</v>
          </cell>
          <cell r="E2911" t="str">
            <v>أنثى</v>
          </cell>
          <cell r="F2911" t="str">
            <v>دمشق</v>
          </cell>
          <cell r="G2911">
            <v>34700</v>
          </cell>
          <cell r="H2911" t="str">
            <v>العربية السورية</v>
          </cell>
          <cell r="I2911" t="str">
            <v>الثانية</v>
          </cell>
          <cell r="J2911" t="str">
            <v>علمي</v>
          </cell>
          <cell r="Q2911" t="str">
            <v/>
          </cell>
          <cell r="R2911" t="str">
            <v>FATEMA KABAKEBI</v>
          </cell>
          <cell r="S2911" t="str">
            <v>MAHMOUD</v>
          </cell>
          <cell r="T2911" t="str">
            <v>EMAN</v>
          </cell>
          <cell r="U2911" t="str">
            <v>DAMASCUS</v>
          </cell>
          <cell r="V2911" t="str">
            <v/>
          </cell>
          <cell r="W2911" t="str">
            <v/>
          </cell>
          <cell r="X2911" t="str">
            <v/>
          </cell>
          <cell r="Y2911" t="str">
            <v/>
          </cell>
          <cell r="Z2911" t="str">
            <v/>
          </cell>
          <cell r="AA2911" t="str">
            <v/>
          </cell>
          <cell r="AB2911" t="str">
            <v/>
          </cell>
          <cell r="AC2911" t="str">
            <v/>
          </cell>
        </row>
        <row r="2912">
          <cell r="A2912">
            <v>526897</v>
          </cell>
          <cell r="B2912" t="str">
            <v>رنيم الزين</v>
          </cell>
          <cell r="C2912" t="str">
            <v>محمد معتز</v>
          </cell>
          <cell r="D2912" t="str">
            <v>ريم</v>
          </cell>
          <cell r="E2912" t="str">
            <v>أنثى</v>
          </cell>
          <cell r="F2912" t="str">
            <v>دمشق</v>
          </cell>
          <cell r="G2912">
            <v>37622</v>
          </cell>
          <cell r="H2912" t="str">
            <v>العربية السورية</v>
          </cell>
          <cell r="I2912" t="str">
            <v>الثانية</v>
          </cell>
          <cell r="J2912" t="str">
            <v>شرعية</v>
          </cell>
          <cell r="Q2912" t="str">
            <v/>
          </cell>
          <cell r="R2912" t="str">
            <v>Fateimh  Salame</v>
          </cell>
          <cell r="S2912" t="str">
            <v>ali</v>
          </cell>
          <cell r="T2912" t="str">
            <v>jomana</v>
          </cell>
          <cell r="U2912" t="str">
            <v>askebla</v>
          </cell>
          <cell r="V2912" t="str">
            <v/>
          </cell>
          <cell r="W2912" t="str">
            <v/>
          </cell>
          <cell r="X2912" t="str">
            <v/>
          </cell>
          <cell r="Y2912" t="str">
            <v/>
          </cell>
          <cell r="Z2912" t="str">
            <v/>
          </cell>
          <cell r="AA2912" t="str">
            <v/>
          </cell>
          <cell r="AB2912" t="str">
            <v/>
          </cell>
          <cell r="AC2912" t="str">
            <v/>
          </cell>
        </row>
        <row r="2913">
          <cell r="A2913">
            <v>526899</v>
          </cell>
          <cell r="B2913" t="str">
            <v>رنين سلوم</v>
          </cell>
          <cell r="C2913" t="str">
            <v>علي</v>
          </cell>
          <cell r="D2913" t="str">
            <v>نجود</v>
          </cell>
          <cell r="E2913" t="str">
            <v>أنثى</v>
          </cell>
          <cell r="F2913" t="str">
            <v>دمشق</v>
          </cell>
          <cell r="G2913">
            <v>31909</v>
          </cell>
          <cell r="H2913" t="str">
            <v>العربية السورية</v>
          </cell>
          <cell r="I2913" t="str">
            <v>الاولى</v>
          </cell>
          <cell r="J2913" t="str">
            <v>أدبي</v>
          </cell>
          <cell r="K2913">
            <v>2005</v>
          </cell>
          <cell r="L2913" t="str">
            <v>دمشق</v>
          </cell>
          <cell r="Q2913" t="str">
            <v/>
          </cell>
          <cell r="R2913" t="str">
            <v>fatema almaani</v>
          </cell>
          <cell r="S2913" t="str">
            <v>mahmoud</v>
          </cell>
          <cell r="T2913" t="str">
            <v>mnawar</v>
          </cell>
          <cell r="U2913" t="str">
            <v>damascus</v>
          </cell>
          <cell r="V2913" t="str">
            <v/>
          </cell>
          <cell r="W2913" t="str">
            <v/>
          </cell>
          <cell r="X2913" t="str">
            <v/>
          </cell>
          <cell r="Y2913" t="str">
            <v/>
          </cell>
          <cell r="Z2913" t="str">
            <v/>
          </cell>
          <cell r="AA2913" t="str">
            <v/>
          </cell>
          <cell r="AB2913" t="str">
            <v/>
          </cell>
          <cell r="AC2913" t="str">
            <v/>
          </cell>
        </row>
        <row r="2914">
          <cell r="A2914">
            <v>526900</v>
          </cell>
          <cell r="B2914" t="str">
            <v>رهام جمعه</v>
          </cell>
          <cell r="C2914" t="str">
            <v>احمد</v>
          </cell>
          <cell r="D2914" t="str">
            <v>فاتنه</v>
          </cell>
          <cell r="E2914" t="str">
            <v>أنثى</v>
          </cell>
          <cell r="F2914" t="str">
            <v>بسيمه</v>
          </cell>
          <cell r="G2914">
            <v>34700</v>
          </cell>
          <cell r="H2914" t="str">
            <v>العربية السورية</v>
          </cell>
          <cell r="I2914" t="str">
            <v>الثانية</v>
          </cell>
          <cell r="J2914" t="str">
            <v>أدبي</v>
          </cell>
          <cell r="K2914">
            <v>2012</v>
          </cell>
          <cell r="Q2914" t="str">
            <v/>
          </cell>
          <cell r="R2914" t="str">
            <v>Fatema Al Dalate</v>
          </cell>
          <cell r="S2914" t="str">
            <v>Mohmad Kher</v>
          </cell>
          <cell r="T2914" t="str">
            <v>Wafeka</v>
          </cell>
          <cell r="U2914" t="str">
            <v>Basema</v>
          </cell>
          <cell r="V2914" t="str">
            <v/>
          </cell>
          <cell r="W2914" t="str">
            <v/>
          </cell>
          <cell r="X2914" t="str">
            <v/>
          </cell>
          <cell r="Y2914" t="str">
            <v/>
          </cell>
          <cell r="Z2914" t="str">
            <v/>
          </cell>
          <cell r="AA2914" t="str">
            <v/>
          </cell>
          <cell r="AB2914" t="str">
            <v/>
          </cell>
          <cell r="AC2914" t="str">
            <v/>
          </cell>
        </row>
        <row r="2915">
          <cell r="A2915">
            <v>526901</v>
          </cell>
          <cell r="B2915" t="str">
            <v>رهام شدود</v>
          </cell>
          <cell r="C2915" t="str">
            <v>احمد</v>
          </cell>
          <cell r="D2915" t="str">
            <v>فاطمه</v>
          </cell>
          <cell r="E2915" t="str">
            <v>أنثى</v>
          </cell>
          <cell r="F2915" t="str">
            <v>زاره</v>
          </cell>
          <cell r="G2915" t="str">
            <v>1/5/1993</v>
          </cell>
          <cell r="H2915" t="str">
            <v>العربية السورية</v>
          </cell>
          <cell r="I2915" t="str">
            <v>الاولى</v>
          </cell>
          <cell r="J2915" t="str">
            <v>أدبي</v>
          </cell>
          <cell r="K2915" t="str">
            <v>2010</v>
          </cell>
          <cell r="L2915" t="str">
            <v>حمص</v>
          </cell>
          <cell r="Q2915" t="str">
            <v/>
          </cell>
          <cell r="R2915" t="str">
            <v>FATIMA HADOUL</v>
          </cell>
          <cell r="S2915" t="str">
            <v>ABD ALMAJER</v>
          </cell>
          <cell r="T2915" t="str">
            <v>HUDA</v>
          </cell>
          <cell r="U2915" t="str">
            <v>HOMS</v>
          </cell>
          <cell r="V2915" t="str">
            <v/>
          </cell>
          <cell r="W2915" t="str">
            <v/>
          </cell>
          <cell r="X2915" t="str">
            <v/>
          </cell>
          <cell r="Y2915" t="str">
            <v/>
          </cell>
          <cell r="Z2915" t="str">
            <v/>
          </cell>
          <cell r="AA2915" t="str">
            <v/>
          </cell>
          <cell r="AB2915" t="str">
            <v/>
          </cell>
          <cell r="AC2915" t="str">
            <v/>
          </cell>
        </row>
        <row r="2916">
          <cell r="A2916">
            <v>526902</v>
          </cell>
          <cell r="B2916" t="str">
            <v>رهف رمضان</v>
          </cell>
          <cell r="C2916" t="str">
            <v>محمد</v>
          </cell>
          <cell r="D2916" t="str">
            <v>اجفان</v>
          </cell>
          <cell r="E2916" t="str">
            <v>أنثى</v>
          </cell>
          <cell r="F2916" t="str">
            <v>دوما</v>
          </cell>
          <cell r="G2916" t="str">
            <v>6/19/1989</v>
          </cell>
          <cell r="H2916" t="str">
            <v>العربية السورية</v>
          </cell>
          <cell r="I2916" t="str">
            <v>الاولى</v>
          </cell>
          <cell r="J2916" t="str">
            <v>علمي</v>
          </cell>
          <cell r="K2916" t="str">
            <v>2007</v>
          </cell>
          <cell r="Q2916" t="str">
            <v/>
          </cell>
          <cell r="R2916" t="str">
            <v>FATEMA ALHORANI</v>
          </cell>
          <cell r="S2916" t="str">
            <v>MOHAMMED</v>
          </cell>
          <cell r="T2916" t="str">
            <v>BASIMA</v>
          </cell>
          <cell r="U2916" t="str">
            <v>DAMASCUS</v>
          </cell>
          <cell r="V2916" t="str">
            <v/>
          </cell>
          <cell r="W2916" t="str">
            <v/>
          </cell>
          <cell r="X2916" t="str">
            <v/>
          </cell>
          <cell r="Y2916" t="str">
            <v/>
          </cell>
          <cell r="Z2916" t="str">
            <v/>
          </cell>
          <cell r="AA2916" t="str">
            <v/>
          </cell>
          <cell r="AB2916" t="str">
            <v/>
          </cell>
          <cell r="AC2916" t="str">
            <v/>
          </cell>
        </row>
        <row r="2917">
          <cell r="A2917">
            <v>526903</v>
          </cell>
          <cell r="B2917" t="str">
            <v>رهف سعيد</v>
          </cell>
          <cell r="C2917" t="str">
            <v>حسن</v>
          </cell>
          <cell r="D2917" t="str">
            <v>عزيزه</v>
          </cell>
          <cell r="E2917" t="str">
            <v>أنثى</v>
          </cell>
          <cell r="F2917" t="str">
            <v>حماه</v>
          </cell>
          <cell r="G2917" t="str">
            <v>1/1/1999</v>
          </cell>
          <cell r="H2917" t="str">
            <v>العربية السورية</v>
          </cell>
          <cell r="I2917" t="str">
            <v>الاولى</v>
          </cell>
          <cell r="J2917" t="str">
            <v>علمي</v>
          </cell>
          <cell r="K2917" t="str">
            <v>2016</v>
          </cell>
          <cell r="Q2917" t="str">
            <v/>
          </cell>
          <cell r="R2917" t="str">
            <v>fatnen shelli</v>
          </cell>
          <cell r="S2917" t="str">
            <v>hethm</v>
          </cell>
          <cell r="T2917" t="str">
            <v>ragaa</v>
          </cell>
          <cell r="U2917" t="str">
            <v>hama</v>
          </cell>
          <cell r="V2917" t="str">
            <v/>
          </cell>
          <cell r="W2917" t="str">
            <v/>
          </cell>
          <cell r="X2917" t="str">
            <v/>
          </cell>
          <cell r="Y2917" t="str">
            <v/>
          </cell>
          <cell r="Z2917" t="str">
            <v/>
          </cell>
          <cell r="AA2917" t="str">
            <v/>
          </cell>
          <cell r="AB2917" t="str">
            <v/>
          </cell>
          <cell r="AC2917" t="str">
            <v/>
          </cell>
        </row>
        <row r="2918">
          <cell r="A2918">
            <v>526904</v>
          </cell>
          <cell r="B2918" t="str">
            <v>روان المقري</v>
          </cell>
          <cell r="C2918" t="str">
            <v>عمار</v>
          </cell>
          <cell r="D2918" t="str">
            <v>رويده</v>
          </cell>
          <cell r="E2918" t="str">
            <v>ذكر</v>
          </cell>
          <cell r="F2918" t="str">
            <v>دمشق</v>
          </cell>
          <cell r="G2918">
            <v>37644</v>
          </cell>
          <cell r="H2918" t="str">
            <v>العربية السورية</v>
          </cell>
          <cell r="I2918" t="str">
            <v>الثانية</v>
          </cell>
          <cell r="J2918" t="str">
            <v>علمي</v>
          </cell>
          <cell r="Q2918" t="str">
            <v/>
          </cell>
          <cell r="R2918" t="str">
            <v>ghaith homisha</v>
          </cell>
          <cell r="S2918" t="str">
            <v>faek</v>
          </cell>
          <cell r="T2918" t="str">
            <v>lena</v>
          </cell>
          <cell r="U2918" t="str">
            <v>damascous</v>
          </cell>
          <cell r="V2918" t="str">
            <v/>
          </cell>
          <cell r="W2918" t="str">
            <v/>
          </cell>
          <cell r="X2918" t="str">
            <v/>
          </cell>
          <cell r="Y2918" t="str">
            <v/>
          </cell>
          <cell r="Z2918" t="str">
            <v/>
          </cell>
          <cell r="AA2918" t="str">
            <v/>
          </cell>
          <cell r="AB2918" t="str">
            <v/>
          </cell>
          <cell r="AC2918" t="str">
            <v/>
          </cell>
        </row>
        <row r="2919">
          <cell r="A2919">
            <v>526906</v>
          </cell>
          <cell r="B2919" t="str">
            <v>رولا الوعري</v>
          </cell>
          <cell r="C2919" t="str">
            <v>محمود</v>
          </cell>
          <cell r="D2919" t="str">
            <v>سميه</v>
          </cell>
          <cell r="E2919" t="str">
            <v>أنثى</v>
          </cell>
          <cell r="F2919" t="str">
            <v>دمشق</v>
          </cell>
          <cell r="G2919">
            <v>30099</v>
          </cell>
          <cell r="H2919" t="str">
            <v>العربية السورية</v>
          </cell>
          <cell r="I2919" t="str">
            <v>الاولى</v>
          </cell>
          <cell r="J2919" t="str">
            <v>أدبي</v>
          </cell>
          <cell r="K2919">
            <v>2021</v>
          </cell>
          <cell r="L2919" t="str">
            <v>دمشق</v>
          </cell>
          <cell r="Q2919" t="str">
            <v/>
          </cell>
          <cell r="R2919" t="str">
            <v>GHFAR DEIAB</v>
          </cell>
          <cell r="S2919" t="str">
            <v>AMMAR</v>
          </cell>
          <cell r="T2919" t="str">
            <v>NAJWA</v>
          </cell>
          <cell r="U2919" t="str">
            <v>DAMASCUS</v>
          </cell>
          <cell r="V2919" t="str">
            <v/>
          </cell>
          <cell r="W2919" t="str">
            <v/>
          </cell>
          <cell r="X2919" t="str">
            <v/>
          </cell>
          <cell r="Y2919" t="str">
            <v/>
          </cell>
          <cell r="Z2919" t="str">
            <v/>
          </cell>
          <cell r="AA2919" t="str">
            <v/>
          </cell>
          <cell r="AB2919" t="str">
            <v/>
          </cell>
          <cell r="AC2919" t="str">
            <v/>
          </cell>
        </row>
        <row r="2920">
          <cell r="A2920">
            <v>526907</v>
          </cell>
          <cell r="B2920" t="str">
            <v>رولانا الحداد</v>
          </cell>
          <cell r="C2920" t="str">
            <v>مروان</v>
          </cell>
          <cell r="D2920" t="str">
            <v>رنده</v>
          </cell>
          <cell r="E2920" t="str">
            <v>انثى</v>
          </cell>
          <cell r="F2920" t="str">
            <v>دمشق</v>
          </cell>
          <cell r="G2920">
            <v>33647</v>
          </cell>
          <cell r="H2920" t="str">
            <v>العربية السورية</v>
          </cell>
          <cell r="I2920" t="str">
            <v>الثانية</v>
          </cell>
          <cell r="J2920" t="str">
            <v>ادبي</v>
          </cell>
          <cell r="K2920">
            <v>2009</v>
          </cell>
        </row>
        <row r="2921">
          <cell r="A2921">
            <v>526908</v>
          </cell>
          <cell r="B2921" t="str">
            <v>رويده خصيروف</v>
          </cell>
          <cell r="C2921" t="str">
            <v>حافظ</v>
          </cell>
          <cell r="D2921" t="str">
            <v>جوليا</v>
          </cell>
          <cell r="E2921" t="str">
            <v>أنثى</v>
          </cell>
          <cell r="F2921" t="str">
            <v>الرمضانيه</v>
          </cell>
          <cell r="G2921">
            <v>25400</v>
          </cell>
          <cell r="H2921" t="str">
            <v>العربية السورية</v>
          </cell>
          <cell r="I2921" t="str">
            <v>الثانية</v>
          </cell>
          <cell r="J2921" t="str">
            <v>علمي</v>
          </cell>
        </row>
        <row r="2922">
          <cell r="A2922">
            <v>526910</v>
          </cell>
          <cell r="B2922" t="str">
            <v xml:space="preserve">ريما شحادة </v>
          </cell>
          <cell r="C2922" t="str">
            <v>إسماعيل</v>
          </cell>
          <cell r="D2922" t="str">
            <v>وزيرة</v>
          </cell>
          <cell r="E2922" t="str">
            <v/>
          </cell>
          <cell r="F2922" t="str">
            <v/>
          </cell>
          <cell r="G2922" t="str">
            <v/>
          </cell>
          <cell r="I2922" t="str">
            <v>الاولى</v>
          </cell>
          <cell r="K2922" t="str">
            <v/>
          </cell>
          <cell r="L2922" t="str">
            <v/>
          </cell>
          <cell r="M2922" t="str">
            <v/>
          </cell>
          <cell r="Q2922" t="str">
            <v/>
          </cell>
          <cell r="R2922" t="str">
            <v/>
          </cell>
          <cell r="S2922" t="str">
            <v/>
          </cell>
          <cell r="T2922" t="str">
            <v/>
          </cell>
          <cell r="U2922" t="str">
            <v/>
          </cell>
          <cell r="V2922" t="str">
            <v/>
          </cell>
          <cell r="W2922" t="str">
            <v/>
          </cell>
          <cell r="X2922" t="str">
            <v/>
          </cell>
          <cell r="Y2922" t="str">
            <v/>
          </cell>
          <cell r="Z2922" t="str">
            <v/>
          </cell>
          <cell r="AA2922" t="str">
            <v/>
          </cell>
          <cell r="AB2922" t="str">
            <v/>
          </cell>
          <cell r="AC2922" t="str">
            <v/>
          </cell>
        </row>
        <row r="2923">
          <cell r="A2923">
            <v>526911</v>
          </cell>
          <cell r="B2923" t="str">
            <v>زينب ابراهيم</v>
          </cell>
          <cell r="C2923" t="str">
            <v>عياش</v>
          </cell>
          <cell r="D2923" t="str">
            <v>نوخه</v>
          </cell>
          <cell r="E2923" t="str">
            <v>أنثى</v>
          </cell>
          <cell r="F2923" t="str">
            <v>دمشق</v>
          </cell>
          <cell r="G2923" t="str">
            <v>4/30/1987</v>
          </cell>
          <cell r="H2923" t="str">
            <v>العربية السورية</v>
          </cell>
          <cell r="I2923" t="str">
            <v>الاولى</v>
          </cell>
          <cell r="J2923" t="str">
            <v>أدبي</v>
          </cell>
          <cell r="K2923" t="str">
            <v>2022</v>
          </cell>
          <cell r="L2923" t="str">
            <v>دمشق</v>
          </cell>
          <cell r="Q2923" t="str">
            <v/>
          </cell>
          <cell r="R2923" t="str">
            <v>OLA KNOUNI ARMOUSH</v>
          </cell>
          <cell r="S2923" t="str">
            <v>EHSAN</v>
          </cell>
          <cell r="T2923" t="str">
            <v>SAMAR</v>
          </cell>
          <cell r="U2923" t="str">
            <v>DAMASCUS</v>
          </cell>
          <cell r="V2923" t="str">
            <v/>
          </cell>
          <cell r="W2923" t="str">
            <v/>
          </cell>
          <cell r="X2923" t="str">
            <v/>
          </cell>
          <cell r="Y2923" t="str">
            <v/>
          </cell>
          <cell r="Z2923" t="str">
            <v/>
          </cell>
          <cell r="AA2923" t="str">
            <v/>
          </cell>
          <cell r="AB2923" t="str">
            <v/>
          </cell>
          <cell r="AC2923" t="str">
            <v/>
          </cell>
        </row>
        <row r="2924">
          <cell r="A2924">
            <v>526912</v>
          </cell>
          <cell r="B2924" t="str">
            <v>زينب الرفاعي</v>
          </cell>
          <cell r="C2924" t="str">
            <v>عوض</v>
          </cell>
          <cell r="D2924" t="str">
            <v>ندوه</v>
          </cell>
          <cell r="E2924" t="str">
            <v>أنثى</v>
          </cell>
          <cell r="F2924" t="str">
            <v>اللاذقية</v>
          </cell>
          <cell r="G2924" t="str">
            <v>9/12/1987</v>
          </cell>
          <cell r="H2924" t="str">
            <v>العربية السورية</v>
          </cell>
          <cell r="I2924" t="str">
            <v>الاولى</v>
          </cell>
          <cell r="J2924" t="str">
            <v>علمي</v>
          </cell>
          <cell r="K2924" t="str">
            <v>2005</v>
          </cell>
          <cell r="L2924" t="str">
            <v>اللاذقية</v>
          </cell>
          <cell r="Q2924" t="str">
            <v/>
          </cell>
          <cell r="R2924" t="str">
            <v>OLA ALWAN</v>
          </cell>
          <cell r="S2924" t="str">
            <v>MOHAMMED</v>
          </cell>
          <cell r="T2924" t="str">
            <v>SAWSAN</v>
          </cell>
          <cell r="U2924" t="str">
            <v>LATTAKIA</v>
          </cell>
          <cell r="V2924" t="str">
            <v/>
          </cell>
          <cell r="W2924" t="str">
            <v/>
          </cell>
          <cell r="X2924" t="str">
            <v/>
          </cell>
          <cell r="Y2924" t="str">
            <v/>
          </cell>
          <cell r="Z2924" t="str">
            <v/>
          </cell>
          <cell r="AA2924" t="str">
            <v/>
          </cell>
          <cell r="AB2924" t="str">
            <v/>
          </cell>
          <cell r="AC2924" t="str">
            <v/>
          </cell>
        </row>
        <row r="2925">
          <cell r="A2925">
            <v>526913</v>
          </cell>
          <cell r="B2925" t="str">
            <v>زينب السيد أحمد</v>
          </cell>
          <cell r="C2925" t="str">
            <v>عبد الباسط</v>
          </cell>
          <cell r="D2925" t="str">
            <v>ثناء</v>
          </cell>
          <cell r="E2925" t="str">
            <v>أنثى</v>
          </cell>
          <cell r="F2925" t="str">
            <v>داريا</v>
          </cell>
          <cell r="G2925">
            <v>37665</v>
          </cell>
          <cell r="H2925" t="str">
            <v>العربية السورية</v>
          </cell>
          <cell r="I2925" t="str">
            <v>الثانية</v>
          </cell>
          <cell r="J2925" t="str">
            <v>علمي</v>
          </cell>
          <cell r="K2925">
            <v>2021</v>
          </cell>
          <cell r="Q2925" t="str">
            <v/>
          </cell>
          <cell r="R2925" t="str">
            <v>OLA DAHLEH</v>
          </cell>
          <cell r="S2925" t="str">
            <v>TARIQ</v>
          </cell>
          <cell r="T2925" t="str">
            <v>SOMAIA</v>
          </cell>
          <cell r="U2925" t="str">
            <v>DAMAS SUBURB</v>
          </cell>
          <cell r="V2925" t="str">
            <v/>
          </cell>
          <cell r="W2925" t="str">
            <v/>
          </cell>
          <cell r="X2925" t="str">
            <v/>
          </cell>
          <cell r="Y2925" t="str">
            <v/>
          </cell>
          <cell r="Z2925" t="str">
            <v/>
          </cell>
          <cell r="AA2925" t="str">
            <v/>
          </cell>
          <cell r="AB2925" t="str">
            <v/>
          </cell>
          <cell r="AC2925" t="str">
            <v/>
          </cell>
        </row>
        <row r="2926">
          <cell r="A2926">
            <v>526914</v>
          </cell>
          <cell r="B2926" t="str">
            <v>زينب العيد</v>
          </cell>
          <cell r="C2926" t="str">
            <v>علي</v>
          </cell>
          <cell r="D2926" t="str">
            <v>جهينه غياض</v>
          </cell>
          <cell r="E2926" t="str">
            <v>أنثى</v>
          </cell>
          <cell r="F2926" t="str">
            <v>بعر ين</v>
          </cell>
          <cell r="G2926">
            <v>32060</v>
          </cell>
          <cell r="H2926" t="str">
            <v>العربية السورية</v>
          </cell>
          <cell r="I2926" t="str">
            <v>الاولى</v>
          </cell>
          <cell r="J2926" t="str">
            <v>فنون نسوية</v>
          </cell>
          <cell r="K2926" t="str">
            <v/>
          </cell>
          <cell r="Q2926" t="str">
            <v/>
          </cell>
          <cell r="R2926" t="str">
            <v>OLA JAWHARA</v>
          </cell>
          <cell r="S2926" t="str">
            <v>FAWAZ</v>
          </cell>
          <cell r="T2926" t="str">
            <v>ELHAM</v>
          </cell>
          <cell r="U2926" t="str">
            <v>HAMA</v>
          </cell>
          <cell r="V2926" t="str">
            <v/>
          </cell>
          <cell r="W2926" t="str">
            <v/>
          </cell>
          <cell r="X2926" t="str">
            <v/>
          </cell>
          <cell r="Y2926" t="str">
            <v/>
          </cell>
          <cell r="Z2926" t="str">
            <v/>
          </cell>
          <cell r="AA2926" t="str">
            <v/>
          </cell>
          <cell r="AB2926" t="str">
            <v/>
          </cell>
          <cell r="AC2926" t="str">
            <v/>
          </cell>
        </row>
        <row r="2927">
          <cell r="A2927">
            <v>526915</v>
          </cell>
          <cell r="B2927" t="str">
            <v>زينب رحال</v>
          </cell>
          <cell r="C2927" t="str">
            <v>عيسى</v>
          </cell>
          <cell r="D2927" t="str">
            <v>حنان</v>
          </cell>
          <cell r="E2927" t="str">
            <v>أنثى</v>
          </cell>
          <cell r="F2927" t="str">
            <v>اصيله</v>
          </cell>
          <cell r="G2927" t="str">
            <v>1/29/1989</v>
          </cell>
          <cell r="H2927" t="str">
            <v>العربية السورية</v>
          </cell>
          <cell r="I2927" t="str">
            <v>الاولى</v>
          </cell>
          <cell r="J2927" t="str">
            <v>أدبي</v>
          </cell>
          <cell r="K2927">
            <v>2007</v>
          </cell>
          <cell r="Q2927" t="str">
            <v/>
          </cell>
          <cell r="R2927" t="str">
            <v>ola alramadan</v>
          </cell>
          <cell r="S2927" t="str">
            <v>jamal</v>
          </cell>
          <cell r="T2927" t="str">
            <v>helwa</v>
          </cell>
          <cell r="U2927" t="str">
            <v>aselah</v>
          </cell>
          <cell r="V2927" t="str">
            <v/>
          </cell>
          <cell r="W2927" t="str">
            <v/>
          </cell>
          <cell r="X2927" t="str">
            <v/>
          </cell>
          <cell r="Y2927" t="str">
            <v/>
          </cell>
          <cell r="Z2927" t="str">
            <v/>
          </cell>
          <cell r="AA2927" t="str">
            <v/>
          </cell>
          <cell r="AB2927" t="str">
            <v/>
          </cell>
          <cell r="AC2927" t="str">
            <v/>
          </cell>
        </row>
        <row r="2928">
          <cell r="A2928">
            <v>526916</v>
          </cell>
          <cell r="B2928" t="str">
            <v>زينب عبدالرحمن</v>
          </cell>
          <cell r="C2928" t="str">
            <v>انور</v>
          </cell>
          <cell r="D2928" t="str">
            <v>هيام</v>
          </cell>
          <cell r="E2928" t="str">
            <v>أنثى</v>
          </cell>
          <cell r="F2928" t="str">
            <v>القلمون</v>
          </cell>
          <cell r="G2928">
            <v>31604</v>
          </cell>
          <cell r="H2928" t="str">
            <v>العربية السورية</v>
          </cell>
          <cell r="I2928" t="str">
            <v>الثانية</v>
          </cell>
          <cell r="J2928" t="str">
            <v>أدبي</v>
          </cell>
          <cell r="K2928">
            <v>2004</v>
          </cell>
          <cell r="L2928" t="str">
            <v>اللاذقية</v>
          </cell>
          <cell r="Q2928" t="str">
            <v/>
          </cell>
          <cell r="R2928" t="str">
            <v>afraa kafa</v>
          </cell>
          <cell r="S2928" t="str">
            <v>abd alghani</v>
          </cell>
          <cell r="T2928" t="str">
            <v>nateja</v>
          </cell>
          <cell r="U2928" t="str">
            <v>alqalamoun</v>
          </cell>
          <cell r="V2928" t="str">
            <v/>
          </cell>
          <cell r="W2928" t="str">
            <v/>
          </cell>
          <cell r="X2928" t="str">
            <v/>
          </cell>
          <cell r="Y2928" t="str">
            <v/>
          </cell>
          <cell r="Z2928" t="str">
            <v/>
          </cell>
          <cell r="AA2928" t="str">
            <v/>
          </cell>
          <cell r="AB2928" t="str">
            <v/>
          </cell>
          <cell r="AC2928" t="str">
            <v/>
          </cell>
        </row>
        <row r="2929">
          <cell r="A2929">
            <v>526917</v>
          </cell>
          <cell r="B2929" t="str">
            <v>زينب كلثوم</v>
          </cell>
          <cell r="C2929" t="str">
            <v>رستم</v>
          </cell>
          <cell r="D2929" t="str">
            <v>ناجيه</v>
          </cell>
          <cell r="E2929" t="str">
            <v>أنثى</v>
          </cell>
          <cell r="F2929" t="str">
            <v>قليعه</v>
          </cell>
          <cell r="G2929">
            <v>34337</v>
          </cell>
          <cell r="H2929" t="str">
            <v>العربية السورية</v>
          </cell>
          <cell r="I2929" t="str">
            <v>الاولى</v>
          </cell>
          <cell r="J2929" t="str">
            <v>أدبي</v>
          </cell>
          <cell r="K2929">
            <v>2012</v>
          </cell>
          <cell r="L2929" t="str">
            <v>طرطوس</v>
          </cell>
          <cell r="Q2929" t="str">
            <v/>
          </cell>
          <cell r="R2929" t="str">
            <v>afraa  othman</v>
          </cell>
          <cell r="S2929" t="str">
            <v>ahmad</v>
          </cell>
          <cell r="T2929" t="str">
            <v>mahassen</v>
          </cell>
          <cell r="U2929" t="str">
            <v>qleaa</v>
          </cell>
          <cell r="V2929" t="str">
            <v/>
          </cell>
          <cell r="W2929" t="str">
            <v/>
          </cell>
          <cell r="X2929" t="str">
            <v/>
          </cell>
          <cell r="Y2929" t="str">
            <v/>
          </cell>
          <cell r="Z2929" t="str">
            <v/>
          </cell>
          <cell r="AA2929" t="str">
            <v/>
          </cell>
          <cell r="AB2929" t="str">
            <v/>
          </cell>
          <cell r="AC2929" t="str">
            <v/>
          </cell>
        </row>
        <row r="2930">
          <cell r="A2930">
            <v>526918</v>
          </cell>
          <cell r="B2930" t="str">
            <v>زينب منى</v>
          </cell>
          <cell r="C2930" t="str">
            <v>ياسر</v>
          </cell>
          <cell r="D2930" t="str">
            <v>ريم</v>
          </cell>
          <cell r="E2930" t="str">
            <v>أنثى</v>
          </cell>
          <cell r="F2930" t="str">
            <v>النبك</v>
          </cell>
          <cell r="G2930">
            <v>36708</v>
          </cell>
          <cell r="H2930" t="str">
            <v>العربية السورية</v>
          </cell>
          <cell r="I2930" t="str">
            <v>الاولى</v>
          </cell>
          <cell r="J2930" t="str">
            <v>علمي</v>
          </cell>
          <cell r="L2930" t="str">
            <v>اللاذقية</v>
          </cell>
          <cell r="Q2930" t="str">
            <v/>
          </cell>
          <cell r="R2930" t="str">
            <v>ADLA ZAMZAM</v>
          </cell>
          <cell r="S2930" t="str">
            <v>MAHMOUD</v>
          </cell>
          <cell r="T2930" t="str">
            <v>MARLIN KHERRIB</v>
          </cell>
          <cell r="U2930" t="str">
            <v>DAMASCUS</v>
          </cell>
          <cell r="V2930" t="str">
            <v/>
          </cell>
          <cell r="W2930" t="str">
            <v/>
          </cell>
          <cell r="X2930" t="str">
            <v/>
          </cell>
          <cell r="Y2930" t="str">
            <v/>
          </cell>
          <cell r="Z2930" t="str">
            <v/>
          </cell>
          <cell r="AA2930" t="str">
            <v/>
          </cell>
          <cell r="AB2930" t="str">
            <v/>
          </cell>
          <cell r="AC2930" t="str">
            <v/>
          </cell>
        </row>
        <row r="2931">
          <cell r="A2931">
            <v>526919</v>
          </cell>
          <cell r="B2931" t="str">
            <v>زينه العتيلي</v>
          </cell>
          <cell r="C2931" t="str">
            <v>كمال</v>
          </cell>
          <cell r="D2931" t="str">
            <v>ميساء</v>
          </cell>
          <cell r="E2931" t="str">
            <v>أنثى</v>
          </cell>
          <cell r="F2931" t="str">
            <v>درعا</v>
          </cell>
          <cell r="G2931">
            <v>37399</v>
          </cell>
          <cell r="H2931" t="str">
            <v>العربية السورية</v>
          </cell>
          <cell r="I2931" t="str">
            <v>الثانية</v>
          </cell>
          <cell r="J2931" t="str">
            <v>علمي</v>
          </cell>
          <cell r="K2931">
            <v>2020</v>
          </cell>
        </row>
        <row r="2932">
          <cell r="A2932">
            <v>526920</v>
          </cell>
          <cell r="B2932" t="str">
            <v>ساره الربيه</v>
          </cell>
          <cell r="C2932" t="str">
            <v>بشار</v>
          </cell>
          <cell r="D2932" t="str">
            <v>ميرفت</v>
          </cell>
          <cell r="E2932" t="str">
            <v>أنثى</v>
          </cell>
          <cell r="F2932" t="str">
            <v>معرين</v>
          </cell>
          <cell r="G2932">
            <v>31742</v>
          </cell>
          <cell r="H2932" t="str">
            <v>العربية السورية</v>
          </cell>
          <cell r="I2932" t="str">
            <v>الاولى</v>
          </cell>
          <cell r="J2932" t="str">
            <v>أدبي</v>
          </cell>
          <cell r="K2932" t="str">
            <v/>
          </cell>
          <cell r="Q2932" t="str">
            <v/>
          </cell>
          <cell r="R2932" t="str">
            <v>ETAB ABDALLAH</v>
          </cell>
          <cell r="S2932" t="str">
            <v>KAMAL</v>
          </cell>
          <cell r="T2932" t="str">
            <v>FIDA</v>
          </cell>
          <cell r="U2932" t="str">
            <v>HAMA</v>
          </cell>
          <cell r="V2932" t="str">
            <v/>
          </cell>
          <cell r="W2932" t="str">
            <v/>
          </cell>
          <cell r="X2932" t="str">
            <v/>
          </cell>
          <cell r="Y2932" t="str">
            <v/>
          </cell>
          <cell r="Z2932" t="str">
            <v/>
          </cell>
          <cell r="AA2932" t="str">
            <v/>
          </cell>
          <cell r="AB2932" t="str">
            <v/>
          </cell>
          <cell r="AC2932" t="str">
            <v/>
          </cell>
        </row>
        <row r="2933">
          <cell r="A2933">
            <v>526921</v>
          </cell>
          <cell r="B2933" t="str">
            <v>ساره صقر</v>
          </cell>
          <cell r="C2933" t="str">
            <v>صقر</v>
          </cell>
          <cell r="D2933" t="str">
            <v>ردينه</v>
          </cell>
          <cell r="E2933" t="str">
            <v>أنثى</v>
          </cell>
          <cell r="F2933" t="str">
            <v>بقصم</v>
          </cell>
          <cell r="G2933">
            <v>37610</v>
          </cell>
          <cell r="H2933" t="str">
            <v>العربية السورية</v>
          </cell>
          <cell r="I2933" t="str">
            <v>الاولى</v>
          </cell>
          <cell r="J2933" t="str">
            <v>علمي</v>
          </cell>
          <cell r="K2933">
            <v>2019</v>
          </cell>
          <cell r="L2933" t="str">
            <v>ريف دمشق</v>
          </cell>
          <cell r="Q2933" t="str">
            <v/>
          </cell>
          <cell r="R2933" t="str">
            <v>etab dwedar</v>
          </cell>
          <cell r="S2933" t="str">
            <v>zoher</v>
          </cell>
          <cell r="T2933" t="str">
            <v>hanaa</v>
          </cell>
          <cell r="U2933" t="str">
            <v>Azaz</v>
          </cell>
          <cell r="V2933" t="str">
            <v/>
          </cell>
          <cell r="W2933" t="str">
            <v/>
          </cell>
          <cell r="X2933" t="str">
            <v/>
          </cell>
          <cell r="Y2933" t="str">
            <v/>
          </cell>
          <cell r="Z2933" t="str">
            <v/>
          </cell>
          <cell r="AA2933" t="str">
            <v/>
          </cell>
          <cell r="AB2933" t="str">
            <v/>
          </cell>
          <cell r="AC2933" t="str">
            <v/>
          </cell>
        </row>
        <row r="2934">
          <cell r="A2934">
            <v>526922</v>
          </cell>
          <cell r="B2934" t="str">
            <v>سالي محمود</v>
          </cell>
          <cell r="C2934" t="str">
            <v xml:space="preserve">احمد </v>
          </cell>
          <cell r="D2934" t="str">
            <v>نوال</v>
          </cell>
          <cell r="E2934" t="str">
            <v>أنثى</v>
          </cell>
          <cell r="F2934" t="str">
            <v>دمشق</v>
          </cell>
          <cell r="G2934">
            <v>32882</v>
          </cell>
          <cell r="H2934" t="str">
            <v>العربية السورية</v>
          </cell>
          <cell r="I2934" t="str">
            <v>الثانية</v>
          </cell>
          <cell r="J2934" t="str">
            <v>علمي</v>
          </cell>
          <cell r="K2934">
            <v>2008</v>
          </cell>
        </row>
        <row r="2935">
          <cell r="A2935">
            <v>526923</v>
          </cell>
          <cell r="B2935" t="str">
            <v>سامية السعدي</v>
          </cell>
          <cell r="C2935" t="str">
            <v>زكريا</v>
          </cell>
          <cell r="D2935" t="str">
            <v>يمن</v>
          </cell>
          <cell r="E2935" t="str">
            <v>أنثى</v>
          </cell>
          <cell r="F2935" t="str">
            <v>دمشق</v>
          </cell>
          <cell r="G2935">
            <v>33373</v>
          </cell>
          <cell r="H2935" t="str">
            <v>العربية السورية</v>
          </cell>
          <cell r="I2935" t="str">
            <v>الثانية</v>
          </cell>
          <cell r="J2935" t="str">
            <v>أدبي</v>
          </cell>
          <cell r="K2935">
            <v>2009</v>
          </cell>
          <cell r="L2935" t="str">
            <v>دمشق</v>
          </cell>
          <cell r="Q2935" t="str">
            <v/>
          </cell>
          <cell r="R2935" t="str">
            <v>abeer qaesar</v>
          </cell>
          <cell r="S2935" t="str">
            <v>abd alfattah</v>
          </cell>
          <cell r="T2935" t="str">
            <v>haefaa</v>
          </cell>
          <cell r="U2935" t="str">
            <v>damascus</v>
          </cell>
          <cell r="V2935" t="str">
            <v/>
          </cell>
          <cell r="W2935" t="str">
            <v/>
          </cell>
          <cell r="X2935" t="str">
            <v/>
          </cell>
          <cell r="Y2935" t="str">
            <v/>
          </cell>
          <cell r="Z2935" t="str">
            <v/>
          </cell>
          <cell r="AA2935" t="str">
            <v/>
          </cell>
          <cell r="AB2935" t="str">
            <v/>
          </cell>
          <cell r="AC2935" t="str">
            <v/>
          </cell>
        </row>
        <row r="2936">
          <cell r="A2936">
            <v>526924</v>
          </cell>
          <cell r="B2936" t="str">
            <v>ساندرا بوفه</v>
          </cell>
          <cell r="C2936" t="str">
            <v>معتز</v>
          </cell>
          <cell r="D2936" t="str">
            <v>ندى</v>
          </cell>
          <cell r="E2936" t="str">
            <v>أنثى</v>
          </cell>
          <cell r="F2936" t="str">
            <v>جده</v>
          </cell>
          <cell r="G2936">
            <v>32167</v>
          </cell>
          <cell r="H2936" t="str">
            <v>العربية السورية</v>
          </cell>
          <cell r="I2936" t="str">
            <v>الاولى</v>
          </cell>
          <cell r="J2936" t="str">
            <v>أدبي</v>
          </cell>
          <cell r="K2936">
            <v>2008</v>
          </cell>
          <cell r="L2936" t="str">
            <v>حمص</v>
          </cell>
          <cell r="Q2936" t="str">
            <v/>
          </cell>
          <cell r="R2936" t="str">
            <v>abeer hreden</v>
          </cell>
          <cell r="S2936" t="str">
            <v>mohammad</v>
          </cell>
          <cell r="T2936" t="str">
            <v>ferdous</v>
          </cell>
          <cell r="U2936" t="str">
            <v>jada</v>
          </cell>
          <cell r="V2936" t="str">
            <v/>
          </cell>
          <cell r="W2936" t="str">
            <v/>
          </cell>
          <cell r="X2936" t="str">
            <v/>
          </cell>
          <cell r="Y2936" t="str">
            <v/>
          </cell>
          <cell r="Z2936" t="str">
            <v/>
          </cell>
          <cell r="AA2936" t="str">
            <v/>
          </cell>
          <cell r="AB2936" t="str">
            <v/>
          </cell>
          <cell r="AC2936" t="str">
            <v/>
          </cell>
        </row>
        <row r="2937">
          <cell r="A2937">
            <v>526925</v>
          </cell>
          <cell r="B2937" t="str">
            <v>سحر الشبقي</v>
          </cell>
          <cell r="C2937" t="str">
            <v xml:space="preserve">شوكت </v>
          </cell>
          <cell r="D2937" t="str">
            <v>امل</v>
          </cell>
          <cell r="E2937" t="str">
            <v/>
          </cell>
          <cell r="F2937" t="str">
            <v/>
          </cell>
          <cell r="G2937" t="str">
            <v/>
          </cell>
          <cell r="I2937" t="str">
            <v>الاولى</v>
          </cell>
          <cell r="K2937" t="str">
            <v/>
          </cell>
          <cell r="L2937" t="str">
            <v/>
          </cell>
          <cell r="M2937" t="str">
            <v/>
          </cell>
          <cell r="Q2937" t="str">
            <v/>
          </cell>
          <cell r="R2937" t="str">
            <v/>
          </cell>
          <cell r="S2937" t="str">
            <v/>
          </cell>
          <cell r="T2937" t="str">
            <v/>
          </cell>
          <cell r="U2937" t="str">
            <v/>
          </cell>
          <cell r="V2937" t="str">
            <v/>
          </cell>
          <cell r="W2937" t="str">
            <v/>
          </cell>
          <cell r="X2937" t="str">
            <v/>
          </cell>
          <cell r="Y2937" t="str">
            <v/>
          </cell>
          <cell r="Z2937" t="str">
            <v/>
          </cell>
          <cell r="AA2937" t="str">
            <v/>
          </cell>
          <cell r="AB2937" t="str">
            <v/>
          </cell>
          <cell r="AC2937" t="str">
            <v/>
          </cell>
        </row>
        <row r="2938">
          <cell r="A2938">
            <v>526926</v>
          </cell>
          <cell r="B2938" t="str">
            <v>سحر عبيد</v>
          </cell>
          <cell r="C2938" t="str">
            <v>محمود</v>
          </cell>
          <cell r="D2938" t="str">
            <v>فاطمه</v>
          </cell>
          <cell r="E2938" t="str">
            <v>أنثى</v>
          </cell>
          <cell r="F2938" t="str">
            <v>اشرفية صحنايا</v>
          </cell>
          <cell r="G2938">
            <v>33201</v>
          </cell>
          <cell r="H2938" t="str">
            <v>العربية السورية</v>
          </cell>
          <cell r="I2938" t="str">
            <v>الاولى</v>
          </cell>
          <cell r="J2938" t="str">
            <v>علمي</v>
          </cell>
          <cell r="K2938">
            <v>2009</v>
          </cell>
          <cell r="L2938" t="str">
            <v>ريف دمشق</v>
          </cell>
          <cell r="Q2938" t="str">
            <v/>
          </cell>
          <cell r="R2938" t="str">
            <v>SAFAA ALSOS</v>
          </cell>
          <cell r="S2938" t="str">
            <v>FEAD</v>
          </cell>
          <cell r="T2938" t="str">
            <v>IBTESAM</v>
          </cell>
          <cell r="U2938" t="str">
            <v>DAMASCUS</v>
          </cell>
          <cell r="V2938" t="str">
            <v/>
          </cell>
          <cell r="W2938" t="str">
            <v/>
          </cell>
          <cell r="X2938" t="str">
            <v/>
          </cell>
          <cell r="Y2938" t="str">
            <v/>
          </cell>
          <cell r="Z2938" t="str">
            <v/>
          </cell>
          <cell r="AA2938" t="str">
            <v/>
          </cell>
          <cell r="AB2938" t="str">
            <v/>
          </cell>
          <cell r="AC2938" t="str">
            <v/>
          </cell>
        </row>
        <row r="2939">
          <cell r="A2939">
            <v>526927</v>
          </cell>
          <cell r="B2939" t="str">
            <v>سدرة خليفه</v>
          </cell>
          <cell r="C2939" t="str">
            <v>اسامه</v>
          </cell>
          <cell r="D2939" t="str">
            <v>كوثر</v>
          </cell>
          <cell r="E2939" t="str">
            <v>أنثى</v>
          </cell>
          <cell r="F2939" t="str">
            <v>دمشق</v>
          </cell>
          <cell r="G2939">
            <v>38108</v>
          </cell>
          <cell r="H2939" t="str">
            <v>العربية السورية</v>
          </cell>
          <cell r="I2939" t="str">
            <v>الاولى</v>
          </cell>
          <cell r="J2939" t="str">
            <v>فنون نسوية</v>
          </cell>
          <cell r="Q2939" t="str">
            <v/>
          </cell>
          <cell r="R2939" t="str">
            <v>SAFAA ALRADDI</v>
          </cell>
          <cell r="S2939" t="str">
            <v>YASSER</v>
          </cell>
          <cell r="T2939" t="str">
            <v>EMAN</v>
          </cell>
          <cell r="U2939" t="str">
            <v>DARAA</v>
          </cell>
          <cell r="V2939" t="str">
            <v/>
          </cell>
          <cell r="W2939" t="str">
            <v/>
          </cell>
          <cell r="X2939" t="str">
            <v/>
          </cell>
          <cell r="Y2939" t="str">
            <v/>
          </cell>
          <cell r="Z2939" t="str">
            <v/>
          </cell>
          <cell r="AA2939" t="str">
            <v/>
          </cell>
          <cell r="AB2939" t="str">
            <v/>
          </cell>
          <cell r="AC2939" t="str">
            <v/>
          </cell>
        </row>
        <row r="2940">
          <cell r="A2940">
            <v>526928</v>
          </cell>
          <cell r="B2940" t="str">
            <v>سدره الحموي</v>
          </cell>
          <cell r="C2940" t="str">
            <v>نضال</v>
          </cell>
          <cell r="D2940" t="str">
            <v>ميساء</v>
          </cell>
          <cell r="E2940" t="str">
            <v>أنثى</v>
          </cell>
          <cell r="F2940" t="str">
            <v>دمشق</v>
          </cell>
          <cell r="G2940" t="str">
            <v>1/15/1977</v>
          </cell>
          <cell r="H2940" t="str">
            <v>العربية السورية</v>
          </cell>
          <cell r="I2940" t="str">
            <v>الاولى</v>
          </cell>
          <cell r="J2940" t="str">
            <v>أدبي</v>
          </cell>
          <cell r="K2940" t="str">
            <v>2022</v>
          </cell>
          <cell r="L2940" t="str">
            <v>دمشق</v>
          </cell>
          <cell r="Q2940" t="str">
            <v/>
          </cell>
          <cell r="R2940" t="str">
            <v>safaa alberaqdar</v>
          </cell>
          <cell r="S2940" t="str">
            <v>mohealdeen</v>
          </cell>
          <cell r="T2940" t="str">
            <v>hdia</v>
          </cell>
          <cell r="U2940" t="str">
            <v>damascus</v>
          </cell>
          <cell r="V2940" t="str">
            <v/>
          </cell>
          <cell r="W2940" t="str">
            <v/>
          </cell>
          <cell r="X2940" t="str">
            <v/>
          </cell>
          <cell r="Y2940" t="str">
            <v/>
          </cell>
          <cell r="Z2940" t="str">
            <v/>
          </cell>
          <cell r="AA2940" t="str">
            <v/>
          </cell>
          <cell r="AB2940" t="str">
            <v/>
          </cell>
          <cell r="AC2940" t="str">
            <v/>
          </cell>
        </row>
        <row r="2941">
          <cell r="A2941">
            <v>526929</v>
          </cell>
          <cell r="B2941" t="str">
            <v>سدره دريد</v>
          </cell>
          <cell r="C2941" t="str">
            <v>محمود</v>
          </cell>
          <cell r="D2941" t="str">
            <v>اسماء</v>
          </cell>
          <cell r="E2941" t="str">
            <v>أنثى</v>
          </cell>
          <cell r="F2941" t="str">
            <v>كسوه</v>
          </cell>
          <cell r="G2941" t="str">
            <v>6/26/1996</v>
          </cell>
          <cell r="H2941" t="str">
            <v>العربية السورية</v>
          </cell>
          <cell r="I2941" t="str">
            <v>الاولى</v>
          </cell>
          <cell r="J2941" t="str">
            <v>أدبي</v>
          </cell>
          <cell r="K2941" t="str">
            <v>2015</v>
          </cell>
          <cell r="L2941" t="str">
            <v>ريف دمشق</v>
          </cell>
          <cell r="Q2941" t="str">
            <v/>
          </cell>
          <cell r="R2941" t="str">
            <v>Safa Aoda</v>
          </cell>
          <cell r="S2941" t="str">
            <v>Ahmed</v>
          </cell>
          <cell r="T2941" t="str">
            <v>Ekhlas</v>
          </cell>
          <cell r="U2941" t="str">
            <v>Kaswa</v>
          </cell>
          <cell r="V2941" t="str">
            <v/>
          </cell>
          <cell r="W2941" t="str">
            <v/>
          </cell>
          <cell r="X2941" t="str">
            <v/>
          </cell>
          <cell r="Y2941" t="str">
            <v/>
          </cell>
          <cell r="Z2941" t="str">
            <v/>
          </cell>
          <cell r="AA2941" t="str">
            <v/>
          </cell>
          <cell r="AB2941" t="str">
            <v/>
          </cell>
          <cell r="AC2941" t="str">
            <v/>
          </cell>
        </row>
        <row r="2942">
          <cell r="A2942">
            <v>526930</v>
          </cell>
          <cell r="B2942" t="str">
            <v>سعاد حمدون</v>
          </cell>
          <cell r="C2942" t="str">
            <v>عمر</v>
          </cell>
          <cell r="D2942" t="str">
            <v>قمر</v>
          </cell>
          <cell r="E2942" t="str">
            <v>أنثى</v>
          </cell>
          <cell r="F2942" t="str">
            <v>سعسع</v>
          </cell>
          <cell r="G2942">
            <v>36161</v>
          </cell>
          <cell r="H2942" t="str">
            <v>العربية السورية</v>
          </cell>
          <cell r="I2942" t="str">
            <v>الثانية</v>
          </cell>
          <cell r="J2942" t="str">
            <v>علمي</v>
          </cell>
          <cell r="K2942">
            <v>2016</v>
          </cell>
          <cell r="L2942" t="str">
            <v>ريف دمشق</v>
          </cell>
          <cell r="Q2942" t="str">
            <v/>
          </cell>
          <cell r="R2942" t="str">
            <v>Siba Hafez</v>
          </cell>
          <cell r="S2942" t="str">
            <v>Emad</v>
          </cell>
          <cell r="T2942" t="str">
            <v>Huda</v>
          </cell>
          <cell r="U2942" t="str">
            <v>SaaSaa</v>
          </cell>
          <cell r="V2942" t="str">
            <v/>
          </cell>
          <cell r="W2942" t="str">
            <v/>
          </cell>
          <cell r="X2942" t="str">
            <v/>
          </cell>
          <cell r="Y2942" t="str">
            <v/>
          </cell>
          <cell r="Z2942" t="str">
            <v/>
          </cell>
          <cell r="AA2942" t="str">
            <v/>
          </cell>
          <cell r="AB2942" t="str">
            <v/>
          </cell>
          <cell r="AC2942" t="str">
            <v/>
          </cell>
        </row>
        <row r="2943">
          <cell r="A2943">
            <v>526932</v>
          </cell>
          <cell r="B2943" t="str">
            <v>سلاف العكاري</v>
          </cell>
          <cell r="C2943" t="str">
            <v>شعبان</v>
          </cell>
          <cell r="D2943" t="str">
            <v>غفران</v>
          </cell>
          <cell r="E2943" t="str">
            <v>أنثى</v>
          </cell>
          <cell r="F2943" t="str">
            <v>دمشق</v>
          </cell>
          <cell r="G2943">
            <v>38141</v>
          </cell>
          <cell r="H2943" t="str">
            <v>العربية السورية</v>
          </cell>
          <cell r="I2943" t="str">
            <v>الثانية</v>
          </cell>
          <cell r="J2943" t="str">
            <v>علمي</v>
          </cell>
          <cell r="K2943">
            <v>2022</v>
          </cell>
          <cell r="L2943" t="str">
            <v>دمشق</v>
          </cell>
          <cell r="Q2943" t="str">
            <v/>
          </cell>
          <cell r="R2943" t="str">
            <v>Siba Almaaliki</v>
          </cell>
          <cell r="S2943" t="str">
            <v>Hisham</v>
          </cell>
          <cell r="T2943" t="str">
            <v>Amira</v>
          </cell>
          <cell r="U2943" t="str">
            <v>Damascus</v>
          </cell>
          <cell r="V2943" t="str">
            <v/>
          </cell>
          <cell r="W2943" t="str">
            <v/>
          </cell>
          <cell r="X2943" t="str">
            <v/>
          </cell>
          <cell r="Y2943" t="str">
            <v/>
          </cell>
          <cell r="Z2943" t="str">
            <v/>
          </cell>
          <cell r="AA2943" t="str">
            <v/>
          </cell>
          <cell r="AB2943" t="str">
            <v/>
          </cell>
          <cell r="AC2943" t="str">
            <v/>
          </cell>
        </row>
        <row r="2944">
          <cell r="A2944">
            <v>526933</v>
          </cell>
          <cell r="B2944" t="str">
            <v>سلام رحال</v>
          </cell>
          <cell r="C2944" t="str">
            <v>احمد</v>
          </cell>
          <cell r="D2944" t="str">
            <v>جميله</v>
          </cell>
          <cell r="E2944" t="str">
            <v>أنثى</v>
          </cell>
          <cell r="F2944" t="str">
            <v>دمشق</v>
          </cell>
          <cell r="G2944" t="str">
            <v>12/8/1988</v>
          </cell>
          <cell r="H2944" t="str">
            <v>العربية السورية</v>
          </cell>
          <cell r="I2944" t="str">
            <v>الاولى</v>
          </cell>
          <cell r="J2944" t="str">
            <v>فنون نسوية</v>
          </cell>
          <cell r="K2944" t="str">
            <v>2006</v>
          </cell>
          <cell r="L2944" t="str">
            <v>درعا</v>
          </cell>
          <cell r="Q2944" t="str">
            <v/>
          </cell>
          <cell r="R2944" t="str">
            <v>SALHA KARAMAN</v>
          </cell>
          <cell r="S2944" t="str">
            <v>AWAD</v>
          </cell>
          <cell r="T2944" t="str">
            <v>KHIERIA</v>
          </cell>
          <cell r="U2944" t="str">
            <v>DAMASCUS</v>
          </cell>
          <cell r="V2944" t="str">
            <v/>
          </cell>
          <cell r="W2944" t="str">
            <v/>
          </cell>
          <cell r="X2944" t="str">
            <v/>
          </cell>
          <cell r="Y2944" t="str">
            <v/>
          </cell>
          <cell r="Z2944" t="str">
            <v/>
          </cell>
          <cell r="AA2944" t="str">
            <v/>
          </cell>
          <cell r="AB2944" t="str">
            <v/>
          </cell>
          <cell r="AC2944" t="str">
            <v/>
          </cell>
        </row>
        <row r="2945">
          <cell r="A2945">
            <v>526934</v>
          </cell>
          <cell r="B2945" t="str">
            <v>سلام سرية</v>
          </cell>
          <cell r="C2945" t="str">
            <v>أحمد</v>
          </cell>
          <cell r="D2945" t="str">
            <v>سعاد</v>
          </cell>
          <cell r="E2945" t="str">
            <v>أنثى</v>
          </cell>
          <cell r="F2945" t="str">
            <v>دمشق</v>
          </cell>
          <cell r="G2945" t="str">
            <v>1/10/1989</v>
          </cell>
          <cell r="H2945" t="str">
            <v>العربية السورية</v>
          </cell>
          <cell r="I2945" t="str">
            <v>الاولى</v>
          </cell>
          <cell r="J2945" t="str">
            <v>أدبي</v>
          </cell>
          <cell r="K2945" t="str">
            <v>2021</v>
          </cell>
          <cell r="L2945" t="str">
            <v>دمشق</v>
          </cell>
          <cell r="Q2945" t="str">
            <v/>
          </cell>
          <cell r="R2945" t="str">
            <v>SHAHLA EBISH</v>
          </cell>
          <cell r="S2945" t="str">
            <v>AHMAD JAMAL</v>
          </cell>
          <cell r="T2945" t="str">
            <v>NISREEN</v>
          </cell>
          <cell r="U2945" t="str">
            <v>DAMASCUS</v>
          </cell>
          <cell r="V2945" t="str">
            <v/>
          </cell>
          <cell r="W2945" t="str">
            <v/>
          </cell>
          <cell r="X2945" t="str">
            <v/>
          </cell>
          <cell r="Y2945" t="str">
            <v/>
          </cell>
          <cell r="Z2945" t="str">
            <v/>
          </cell>
          <cell r="AA2945" t="str">
            <v/>
          </cell>
          <cell r="AB2945" t="str">
            <v/>
          </cell>
          <cell r="AC2945" t="str">
            <v/>
          </cell>
        </row>
        <row r="2946">
          <cell r="A2946">
            <v>526935</v>
          </cell>
          <cell r="B2946" t="str">
            <v>سلام يوسف</v>
          </cell>
          <cell r="C2946" t="str">
            <v>سميع</v>
          </cell>
          <cell r="D2946" t="str">
            <v>منيره</v>
          </cell>
          <cell r="E2946" t="str">
            <v>أنثى</v>
          </cell>
          <cell r="F2946" t="str">
            <v>جبعدين</v>
          </cell>
          <cell r="G2946" t="str">
            <v>1/2/2003</v>
          </cell>
          <cell r="H2946" t="str">
            <v>العربية السورية</v>
          </cell>
          <cell r="I2946" t="str">
            <v>الاولى</v>
          </cell>
          <cell r="J2946" t="str">
            <v>علمي</v>
          </cell>
          <cell r="K2946" t="str">
            <v>2020</v>
          </cell>
          <cell r="Q2946" t="str">
            <v/>
          </cell>
          <cell r="R2946" t="str">
            <v>SHIFAA BAKER</v>
          </cell>
          <cell r="S2946" t="str">
            <v>MAHMOUD</v>
          </cell>
          <cell r="T2946" t="str">
            <v>MANWA</v>
          </cell>
          <cell r="U2946" t="str">
            <v>DAMAS SUBURB</v>
          </cell>
          <cell r="V2946" t="str">
            <v/>
          </cell>
          <cell r="W2946" t="str">
            <v/>
          </cell>
          <cell r="X2946" t="str">
            <v/>
          </cell>
          <cell r="Y2946" t="str">
            <v/>
          </cell>
          <cell r="Z2946" t="str">
            <v/>
          </cell>
          <cell r="AA2946" t="str">
            <v/>
          </cell>
          <cell r="AB2946" t="str">
            <v/>
          </cell>
          <cell r="AC2946" t="str">
            <v/>
          </cell>
        </row>
        <row r="2947">
          <cell r="A2947">
            <v>526936</v>
          </cell>
          <cell r="B2947" t="str">
            <v>سماح اسبر</v>
          </cell>
          <cell r="C2947" t="str">
            <v>محمد</v>
          </cell>
          <cell r="D2947" t="str">
            <v>منى</v>
          </cell>
          <cell r="E2947" t="str">
            <v>أنثى</v>
          </cell>
          <cell r="F2947" t="str">
            <v>معضمية</v>
          </cell>
          <cell r="G2947" t="str">
            <v>1/1/1988</v>
          </cell>
          <cell r="H2947" t="str">
            <v>العربية السورية</v>
          </cell>
          <cell r="I2947" t="str">
            <v>الاولى</v>
          </cell>
          <cell r="J2947" t="str">
            <v>علمي</v>
          </cell>
          <cell r="K2947" t="str">
            <v>2006</v>
          </cell>
          <cell r="Q2947" t="str">
            <v/>
          </cell>
          <cell r="R2947" t="str">
            <v>shaza soliman</v>
          </cell>
          <cell r="S2947" t="str">
            <v>adnan</v>
          </cell>
          <cell r="T2947" t="str">
            <v>hiam</v>
          </cell>
          <cell r="U2947" t="str">
            <v>moadmia</v>
          </cell>
          <cell r="V2947" t="str">
            <v/>
          </cell>
          <cell r="W2947" t="str">
            <v/>
          </cell>
          <cell r="X2947" t="str">
            <v/>
          </cell>
          <cell r="Y2947" t="str">
            <v/>
          </cell>
          <cell r="Z2947" t="str">
            <v/>
          </cell>
          <cell r="AA2947" t="str">
            <v/>
          </cell>
          <cell r="AB2947" t="str">
            <v/>
          </cell>
          <cell r="AC2947" t="str">
            <v/>
          </cell>
        </row>
        <row r="2948">
          <cell r="A2948">
            <v>526937</v>
          </cell>
          <cell r="B2948" t="str">
            <v>سماح شعبان</v>
          </cell>
          <cell r="C2948" t="str">
            <v>مهيمن</v>
          </cell>
          <cell r="D2948" t="str">
            <v>هيام</v>
          </cell>
          <cell r="E2948" t="str">
            <v>أنثى</v>
          </cell>
          <cell r="F2948" t="str">
            <v>مشفى درعا</v>
          </cell>
          <cell r="G2948">
            <v>36661</v>
          </cell>
          <cell r="H2948" t="str">
            <v>العربية السورية</v>
          </cell>
          <cell r="I2948" t="str">
            <v>الاولى</v>
          </cell>
          <cell r="J2948" t="str">
            <v>علمي</v>
          </cell>
          <cell r="K2948">
            <v>2018</v>
          </cell>
          <cell r="L2948" t="str">
            <v>دمشق</v>
          </cell>
          <cell r="Q2948" t="str">
            <v/>
          </cell>
          <cell r="R2948" t="str">
            <v>shadia alsedawi</v>
          </cell>
          <cell r="S2948" t="str">
            <v>saad</v>
          </cell>
          <cell r="T2948" t="str">
            <v>khawla</v>
          </cell>
          <cell r="U2948" t="str">
            <v>mashfa daraa</v>
          </cell>
          <cell r="V2948" t="str">
            <v/>
          </cell>
          <cell r="W2948" t="str">
            <v/>
          </cell>
          <cell r="X2948" t="str">
            <v/>
          </cell>
          <cell r="Y2948" t="str">
            <v/>
          </cell>
          <cell r="Z2948" t="str">
            <v/>
          </cell>
          <cell r="AA2948" t="str">
            <v/>
          </cell>
          <cell r="AB2948" t="str">
            <v/>
          </cell>
          <cell r="AC2948" t="str">
            <v/>
          </cell>
        </row>
        <row r="2949">
          <cell r="A2949">
            <v>526938</v>
          </cell>
          <cell r="B2949" t="str">
            <v>سماح كردي</v>
          </cell>
          <cell r="C2949" t="str">
            <v>بشار</v>
          </cell>
          <cell r="D2949" t="str">
            <v>خوله</v>
          </cell>
          <cell r="E2949" t="str">
            <v>انثى</v>
          </cell>
          <cell r="F2949" t="str">
            <v>حماه</v>
          </cell>
          <cell r="G2949">
            <v>33647</v>
          </cell>
          <cell r="H2949" t="str">
            <v>العربية السورية</v>
          </cell>
          <cell r="I2949" t="str">
            <v>الثانية</v>
          </cell>
          <cell r="J2949" t="str">
            <v>ادبي</v>
          </cell>
          <cell r="K2949">
            <v>2002</v>
          </cell>
        </row>
        <row r="2950">
          <cell r="A2950">
            <v>526939</v>
          </cell>
          <cell r="B2950" t="str">
            <v>سماره باشا</v>
          </cell>
          <cell r="C2950" t="str">
            <v>موسى</v>
          </cell>
          <cell r="D2950" t="str">
            <v>غانا</v>
          </cell>
          <cell r="E2950" t="str">
            <v>أنثى</v>
          </cell>
          <cell r="F2950" t="str">
            <v>عوج</v>
          </cell>
          <cell r="G2950">
            <v>31356</v>
          </cell>
          <cell r="H2950" t="str">
            <v>العربية السورية</v>
          </cell>
          <cell r="I2950" t="str">
            <v>الثانية</v>
          </cell>
          <cell r="J2950" t="str">
            <v>علمي</v>
          </cell>
          <cell r="Q2950" t="str">
            <v/>
          </cell>
          <cell r="R2950" t="str">
            <v>SAWSAN SAGAWE</v>
          </cell>
          <cell r="S2950" t="str">
            <v>MOHAMAD FAROOA</v>
          </cell>
          <cell r="T2950" t="str">
            <v>RABAH</v>
          </cell>
          <cell r="U2950" t="str">
            <v>DAMASCAUS</v>
          </cell>
          <cell r="V2950" t="str">
            <v/>
          </cell>
          <cell r="W2950" t="str">
            <v/>
          </cell>
          <cell r="X2950" t="str">
            <v/>
          </cell>
          <cell r="Y2950" t="str">
            <v/>
          </cell>
          <cell r="Z2950" t="str">
            <v/>
          </cell>
          <cell r="AA2950" t="str">
            <v/>
          </cell>
          <cell r="AB2950" t="str">
            <v/>
          </cell>
          <cell r="AC2950" t="str">
            <v/>
          </cell>
        </row>
        <row r="2951">
          <cell r="A2951">
            <v>526940</v>
          </cell>
          <cell r="B2951" t="str">
            <v>سمر العلي</v>
          </cell>
          <cell r="C2951" t="str">
            <v>رضوان</v>
          </cell>
          <cell r="D2951" t="str">
            <v>عربية</v>
          </cell>
          <cell r="E2951" t="str">
            <v/>
          </cell>
          <cell r="F2951" t="str">
            <v/>
          </cell>
          <cell r="G2951" t="str">
            <v/>
          </cell>
          <cell r="I2951" t="str">
            <v>الاولى</v>
          </cell>
          <cell r="K2951" t="str">
            <v/>
          </cell>
          <cell r="L2951" t="str">
            <v/>
          </cell>
          <cell r="M2951" t="str">
            <v/>
          </cell>
          <cell r="Q2951" t="str">
            <v/>
          </cell>
          <cell r="R2951" t="str">
            <v/>
          </cell>
          <cell r="S2951" t="str">
            <v/>
          </cell>
          <cell r="T2951" t="str">
            <v/>
          </cell>
          <cell r="U2951" t="str">
            <v/>
          </cell>
          <cell r="V2951" t="str">
            <v/>
          </cell>
          <cell r="W2951" t="str">
            <v/>
          </cell>
          <cell r="X2951" t="str">
            <v/>
          </cell>
          <cell r="Y2951" t="str">
            <v/>
          </cell>
          <cell r="Z2951" t="str">
            <v/>
          </cell>
          <cell r="AA2951" t="str">
            <v/>
          </cell>
          <cell r="AB2951" t="str">
            <v/>
          </cell>
          <cell r="AC2951" t="str">
            <v/>
          </cell>
        </row>
        <row r="2952">
          <cell r="A2952">
            <v>526943</v>
          </cell>
          <cell r="B2952" t="str">
            <v>سناء الاشقر</v>
          </cell>
          <cell r="C2952" t="str">
            <v xml:space="preserve">عقل </v>
          </cell>
          <cell r="D2952" t="str">
            <v>رئيسة</v>
          </cell>
          <cell r="E2952" t="str">
            <v>أنثى</v>
          </cell>
          <cell r="F2952" t="str">
            <v>خربة الحمام</v>
          </cell>
          <cell r="G2952">
            <v>31883</v>
          </cell>
          <cell r="H2952" t="str">
            <v>العربية السورية</v>
          </cell>
          <cell r="I2952" t="str">
            <v>الثالثة</v>
          </cell>
          <cell r="J2952" t="str">
            <v>أدبي</v>
          </cell>
        </row>
        <row r="2953">
          <cell r="A2953">
            <v>526946</v>
          </cell>
          <cell r="B2953" t="str">
            <v>سندس صبح</v>
          </cell>
          <cell r="C2953" t="str">
            <v>عبدالرحمن</v>
          </cell>
          <cell r="D2953" t="str">
            <v>ناديا</v>
          </cell>
          <cell r="E2953" t="str">
            <v>أنثى</v>
          </cell>
          <cell r="F2953" t="str">
            <v>حمص</v>
          </cell>
          <cell r="G2953">
            <v>31555</v>
          </cell>
          <cell r="H2953" t="str">
            <v>العربية السورية</v>
          </cell>
          <cell r="I2953" t="str">
            <v>الثانية</v>
          </cell>
          <cell r="J2953" t="str">
            <v>أدبي</v>
          </cell>
          <cell r="Q2953" t="str">
            <v/>
          </cell>
          <cell r="R2953" t="str">
            <v>SOUNDOS ALSAEED</v>
          </cell>
          <cell r="S2953" t="str">
            <v>MAHMOUD</v>
          </cell>
          <cell r="T2953" t="str">
            <v>AMANI</v>
          </cell>
          <cell r="U2953" t="str">
            <v>DAMASCUS</v>
          </cell>
          <cell r="V2953" t="str">
            <v/>
          </cell>
          <cell r="W2953" t="str">
            <v/>
          </cell>
          <cell r="X2953" t="str">
            <v/>
          </cell>
          <cell r="Y2953" t="str">
            <v/>
          </cell>
          <cell r="Z2953" t="str">
            <v/>
          </cell>
          <cell r="AA2953" t="str">
            <v/>
          </cell>
          <cell r="AB2953" t="str">
            <v/>
          </cell>
          <cell r="AC2953" t="str">
            <v/>
          </cell>
        </row>
        <row r="2954">
          <cell r="A2954">
            <v>526947</v>
          </cell>
          <cell r="B2954" t="str">
            <v>سهى حسن</v>
          </cell>
          <cell r="C2954" t="str">
            <v>خليل</v>
          </cell>
          <cell r="D2954" t="str">
            <v>وحيدة</v>
          </cell>
          <cell r="E2954" t="str">
            <v>أنثى</v>
          </cell>
          <cell r="F2954" t="str">
            <v>السفلانية</v>
          </cell>
          <cell r="G2954" t="str">
            <v>4/1/1991</v>
          </cell>
          <cell r="H2954" t="str">
            <v>العربية السورية</v>
          </cell>
          <cell r="I2954" t="str">
            <v>الاولى</v>
          </cell>
          <cell r="J2954" t="str">
            <v>أدبي</v>
          </cell>
          <cell r="K2954" t="str">
            <v>2010</v>
          </cell>
          <cell r="L2954" t="str">
            <v>حلب</v>
          </cell>
          <cell r="Q2954" t="str">
            <v/>
          </cell>
          <cell r="R2954" t="str">
            <v>SAMIRA  ALRAMOW</v>
          </cell>
          <cell r="S2954" t="str">
            <v>JAMAL</v>
          </cell>
          <cell r="T2954" t="str">
            <v>FADIA</v>
          </cell>
          <cell r="U2954" t="str">
            <v>ALEPPO</v>
          </cell>
          <cell r="V2954" t="str">
            <v/>
          </cell>
          <cell r="W2954" t="str">
            <v/>
          </cell>
          <cell r="X2954" t="str">
            <v/>
          </cell>
          <cell r="Y2954" t="str">
            <v/>
          </cell>
          <cell r="Z2954" t="str">
            <v/>
          </cell>
          <cell r="AA2954" t="str">
            <v/>
          </cell>
          <cell r="AB2954" t="str">
            <v/>
          </cell>
          <cell r="AC2954" t="str">
            <v/>
          </cell>
        </row>
        <row r="2955">
          <cell r="A2955">
            <v>526948</v>
          </cell>
          <cell r="B2955" t="str">
            <v>سوزان ديبو</v>
          </cell>
          <cell r="C2955" t="str">
            <v>محمد</v>
          </cell>
          <cell r="D2955" t="str">
            <v>مسيله</v>
          </cell>
          <cell r="E2955" t="str">
            <v>أنثى</v>
          </cell>
          <cell r="F2955" t="str">
            <v>مفعله</v>
          </cell>
          <cell r="G2955" t="str">
            <v>8/10/1992</v>
          </cell>
          <cell r="H2955" t="str">
            <v>العربية السورية</v>
          </cell>
          <cell r="I2955" t="str">
            <v>الاولى</v>
          </cell>
          <cell r="J2955" t="str">
            <v>أدبي</v>
          </cell>
          <cell r="L2955" t="str">
            <v>السويداء</v>
          </cell>
          <cell r="Q2955" t="str">
            <v/>
          </cell>
          <cell r="R2955" t="str">
            <v>samaher alammar</v>
          </cell>
          <cell r="S2955" t="str">
            <v>aref</v>
          </cell>
          <cell r="T2955" t="str">
            <v>zida</v>
          </cell>
          <cell r="U2955" t="str">
            <v>swaida</v>
          </cell>
          <cell r="V2955" t="str">
            <v/>
          </cell>
          <cell r="W2955" t="str">
            <v/>
          </cell>
          <cell r="X2955" t="str">
            <v/>
          </cell>
          <cell r="Y2955" t="str">
            <v/>
          </cell>
          <cell r="Z2955" t="str">
            <v/>
          </cell>
          <cell r="AA2955" t="str">
            <v/>
          </cell>
          <cell r="AB2955" t="str">
            <v/>
          </cell>
          <cell r="AC2955" t="str">
            <v/>
          </cell>
        </row>
        <row r="2956">
          <cell r="A2956">
            <v>526949</v>
          </cell>
          <cell r="B2956" t="str">
            <v>سوسن سخاوي</v>
          </cell>
          <cell r="C2956" t="str">
            <v>محمدفاروق</v>
          </cell>
          <cell r="D2956" t="str">
            <v>رباح</v>
          </cell>
          <cell r="E2956" t="str">
            <v>أنثى</v>
          </cell>
          <cell r="F2956" t="str">
            <v>دمشق</v>
          </cell>
          <cell r="G2956">
            <v>32629</v>
          </cell>
          <cell r="H2956" t="str">
            <v>العربية السورية</v>
          </cell>
          <cell r="I2956" t="str">
            <v>الثانية</v>
          </cell>
          <cell r="J2956" t="str">
            <v>علمي</v>
          </cell>
          <cell r="Q2956" t="str">
            <v/>
          </cell>
          <cell r="R2956" t="str">
            <v>SAMARA BASHA</v>
          </cell>
          <cell r="S2956" t="str">
            <v>MOUSA</v>
          </cell>
          <cell r="T2956" t="str">
            <v>GHANA</v>
          </cell>
          <cell r="U2956" t="str">
            <v>HAMA</v>
          </cell>
          <cell r="V2956" t="str">
            <v/>
          </cell>
          <cell r="W2956" t="str">
            <v/>
          </cell>
          <cell r="X2956" t="str">
            <v/>
          </cell>
          <cell r="Y2956" t="str">
            <v/>
          </cell>
          <cell r="Z2956" t="str">
            <v/>
          </cell>
          <cell r="AA2956" t="str">
            <v/>
          </cell>
          <cell r="AB2956" t="str">
            <v/>
          </cell>
          <cell r="AC2956" t="str">
            <v/>
          </cell>
        </row>
        <row r="2957">
          <cell r="A2957">
            <v>526950</v>
          </cell>
          <cell r="B2957" t="str">
            <v>سوسن عساف</v>
          </cell>
          <cell r="C2957" t="str">
            <v>محمد</v>
          </cell>
          <cell r="D2957" t="str">
            <v>وداد</v>
          </cell>
          <cell r="E2957" t="str">
            <v>انثى</v>
          </cell>
          <cell r="I2957" t="str">
            <v>الثالثة</v>
          </cell>
          <cell r="M2957" t="str">
            <v>0</v>
          </cell>
        </row>
        <row r="2958">
          <cell r="A2958">
            <v>526951</v>
          </cell>
          <cell r="B2958" t="str">
            <v>شاديه الصيداوي</v>
          </cell>
          <cell r="C2958" t="str">
            <v>سعد</v>
          </cell>
          <cell r="D2958" t="str">
            <v>خوله</v>
          </cell>
          <cell r="E2958" t="str">
            <v>أنثى</v>
          </cell>
          <cell r="F2958" t="str">
            <v>دمشق</v>
          </cell>
          <cell r="G2958">
            <v>35816</v>
          </cell>
          <cell r="H2958" t="str">
            <v>العربية السورية</v>
          </cell>
          <cell r="I2958" t="str">
            <v>الثانية</v>
          </cell>
          <cell r="J2958" t="str">
            <v>علمي</v>
          </cell>
          <cell r="K2958" t="str">
            <v/>
          </cell>
          <cell r="Q2958" t="str">
            <v/>
          </cell>
          <cell r="R2958" t="str">
            <v>SAMAH SHABAN</v>
          </cell>
          <cell r="S2958" t="str">
            <v>MOHAIMEN</v>
          </cell>
          <cell r="T2958" t="str">
            <v>HYAM</v>
          </cell>
          <cell r="U2958" t="str">
            <v>DAMASCUS</v>
          </cell>
          <cell r="V2958" t="str">
            <v/>
          </cell>
          <cell r="W2958" t="str">
            <v/>
          </cell>
          <cell r="X2958" t="str">
            <v/>
          </cell>
          <cell r="Y2958" t="str">
            <v/>
          </cell>
          <cell r="Z2958" t="str">
            <v/>
          </cell>
          <cell r="AA2958" t="str">
            <v/>
          </cell>
          <cell r="AB2958" t="str">
            <v/>
          </cell>
          <cell r="AC2958" t="str">
            <v/>
          </cell>
        </row>
        <row r="2959">
          <cell r="A2959">
            <v>526952</v>
          </cell>
          <cell r="B2959" t="str">
            <v>شذا سليمان</v>
          </cell>
          <cell r="C2959" t="str">
            <v>عدنان</v>
          </cell>
          <cell r="D2959" t="str">
            <v>هيام</v>
          </cell>
          <cell r="E2959" t="str">
            <v>أنثى</v>
          </cell>
          <cell r="F2959" t="str">
            <v>حرف المسيتره</v>
          </cell>
          <cell r="G2959">
            <v>33678</v>
          </cell>
          <cell r="H2959" t="str">
            <v>العربية السورية</v>
          </cell>
          <cell r="I2959" t="str">
            <v>الاولى</v>
          </cell>
          <cell r="J2959" t="str">
            <v>أدبي</v>
          </cell>
          <cell r="L2959" t="str">
            <v>اللاذقية</v>
          </cell>
          <cell r="Q2959" t="str">
            <v/>
          </cell>
          <cell r="R2959" t="str">
            <v>SAMAH ESBER</v>
          </cell>
          <cell r="S2959" t="str">
            <v>MOHAMMED</v>
          </cell>
          <cell r="T2959" t="str">
            <v>MONA</v>
          </cell>
          <cell r="U2959" t="str">
            <v>LATTAKIA</v>
          </cell>
          <cell r="V2959" t="str">
            <v/>
          </cell>
          <cell r="W2959" t="str">
            <v/>
          </cell>
          <cell r="X2959" t="str">
            <v/>
          </cell>
          <cell r="Y2959" t="str">
            <v/>
          </cell>
          <cell r="Z2959" t="str">
            <v/>
          </cell>
          <cell r="AA2959" t="str">
            <v/>
          </cell>
          <cell r="AB2959" t="str">
            <v/>
          </cell>
          <cell r="AC2959" t="str">
            <v/>
          </cell>
        </row>
        <row r="2960">
          <cell r="A2960">
            <v>526953</v>
          </cell>
          <cell r="B2960" t="str">
            <v>شفاء بكر</v>
          </cell>
          <cell r="C2960" t="str">
            <v>محمود</v>
          </cell>
          <cell r="D2960" t="str">
            <v>منوه</v>
          </cell>
          <cell r="E2960" t="str">
            <v>أنثى</v>
          </cell>
          <cell r="F2960" t="str">
            <v>زنيو</v>
          </cell>
          <cell r="G2960" t="str">
            <v>7/8/1989</v>
          </cell>
          <cell r="H2960" t="str">
            <v>العربية السورية</v>
          </cell>
          <cell r="I2960" t="str">
            <v>الثانية</v>
          </cell>
          <cell r="J2960" t="str">
            <v>أدبي</v>
          </cell>
          <cell r="K2960">
            <v>2007</v>
          </cell>
          <cell r="L2960" t="str">
            <v>اللاذقية</v>
          </cell>
          <cell r="Q2960" t="str">
            <v/>
          </cell>
          <cell r="R2960" t="str">
            <v>salam youssef</v>
          </cell>
          <cell r="S2960" t="str">
            <v>samee</v>
          </cell>
          <cell r="T2960" t="str">
            <v>monira</v>
          </cell>
          <cell r="U2960" t="str">
            <v>zenio</v>
          </cell>
          <cell r="V2960" t="str">
            <v/>
          </cell>
          <cell r="W2960" t="str">
            <v/>
          </cell>
          <cell r="X2960" t="str">
            <v/>
          </cell>
          <cell r="Y2960" t="str">
            <v/>
          </cell>
          <cell r="Z2960" t="str">
            <v/>
          </cell>
          <cell r="AA2960" t="str">
            <v/>
          </cell>
          <cell r="AB2960" t="str">
            <v/>
          </cell>
          <cell r="AC2960" t="str">
            <v/>
          </cell>
        </row>
        <row r="2961">
          <cell r="A2961">
            <v>526954</v>
          </cell>
          <cell r="B2961" t="str">
            <v>شهلا ايبش</v>
          </cell>
          <cell r="C2961" t="str">
            <v>احمدجمال</v>
          </cell>
          <cell r="D2961" t="str">
            <v>نسرين</v>
          </cell>
          <cell r="E2961" t="str">
            <v>أنثى</v>
          </cell>
          <cell r="F2961" t="str">
            <v>قدسيا</v>
          </cell>
          <cell r="G2961" t="str">
            <v>8/19/1994</v>
          </cell>
          <cell r="H2961" t="str">
            <v>العربية السورية</v>
          </cell>
          <cell r="I2961" t="str">
            <v>الاولى</v>
          </cell>
          <cell r="J2961" t="str">
            <v>أدبي</v>
          </cell>
          <cell r="K2961">
            <v>2013</v>
          </cell>
          <cell r="L2961" t="str">
            <v>القنيطرة</v>
          </cell>
          <cell r="Q2961" t="str">
            <v/>
          </cell>
          <cell r="R2961" t="str">
            <v>salam sarya</v>
          </cell>
          <cell r="S2961" t="str">
            <v>ahmad</v>
          </cell>
          <cell r="T2961" t="str">
            <v>souad</v>
          </cell>
          <cell r="U2961" t="str">
            <v>qedsya</v>
          </cell>
          <cell r="V2961" t="str">
            <v/>
          </cell>
          <cell r="W2961" t="str">
            <v/>
          </cell>
          <cell r="X2961" t="str">
            <v/>
          </cell>
          <cell r="Y2961" t="str">
            <v/>
          </cell>
          <cell r="Z2961" t="str">
            <v/>
          </cell>
          <cell r="AA2961" t="str">
            <v/>
          </cell>
          <cell r="AB2961" t="str">
            <v/>
          </cell>
          <cell r="AC2961" t="str">
            <v/>
          </cell>
        </row>
        <row r="2962">
          <cell r="A2962">
            <v>526955</v>
          </cell>
          <cell r="B2962" t="str">
            <v>صالحه كرمان</v>
          </cell>
          <cell r="C2962" t="str">
            <v>عوض</v>
          </cell>
          <cell r="D2962" t="str">
            <v>خيرية</v>
          </cell>
          <cell r="E2962" t="str">
            <v>أنثى</v>
          </cell>
          <cell r="F2962" t="str">
            <v xml:space="preserve">الشيخ مسكين </v>
          </cell>
          <cell r="G2962">
            <v>32143</v>
          </cell>
          <cell r="H2962" t="str">
            <v>العربية السورية</v>
          </cell>
          <cell r="I2962" t="str">
            <v>الثانية</v>
          </cell>
          <cell r="J2962" t="str">
            <v>فنون نسوية</v>
          </cell>
          <cell r="Q2962" t="str">
            <v/>
          </cell>
          <cell r="R2962" t="str">
            <v>SALAM RAHAL</v>
          </cell>
          <cell r="S2962" t="str">
            <v>AHMAD</v>
          </cell>
          <cell r="T2962" t="str">
            <v>JAMELA</v>
          </cell>
          <cell r="U2962" t="str">
            <v>DARAA</v>
          </cell>
          <cell r="V2962" t="str">
            <v/>
          </cell>
          <cell r="W2962" t="str">
            <v/>
          </cell>
          <cell r="X2962" t="str">
            <v/>
          </cell>
          <cell r="Y2962" t="str">
            <v/>
          </cell>
          <cell r="Z2962" t="str">
            <v/>
          </cell>
          <cell r="AA2962" t="str">
            <v/>
          </cell>
          <cell r="AB2962" t="str">
            <v/>
          </cell>
          <cell r="AC2962" t="str">
            <v/>
          </cell>
        </row>
        <row r="2963">
          <cell r="A2963">
            <v>526957</v>
          </cell>
          <cell r="B2963" t="str">
            <v>صبا المعاليقي</v>
          </cell>
          <cell r="C2963" t="str">
            <v>هشام</v>
          </cell>
          <cell r="D2963" t="str">
            <v>اميره</v>
          </cell>
          <cell r="E2963" t="str">
            <v>أنثى</v>
          </cell>
          <cell r="F2963" t="str">
            <v>دمشق</v>
          </cell>
          <cell r="G2963">
            <v>35431</v>
          </cell>
          <cell r="H2963" t="str">
            <v>العربية السورية</v>
          </cell>
          <cell r="I2963" t="str">
            <v>الثانية</v>
          </cell>
          <cell r="J2963" t="str">
            <v>علمي</v>
          </cell>
          <cell r="Q2963" t="str">
            <v/>
          </cell>
          <cell r="R2963" t="str">
            <v>SOLAF ALAKARI</v>
          </cell>
          <cell r="S2963" t="str">
            <v>SHAABAN</v>
          </cell>
          <cell r="T2963" t="str">
            <v>GHOFRAN</v>
          </cell>
          <cell r="U2963" t="str">
            <v>HAMA</v>
          </cell>
          <cell r="V2963" t="str">
            <v/>
          </cell>
          <cell r="W2963" t="str">
            <v/>
          </cell>
          <cell r="X2963" t="str">
            <v/>
          </cell>
          <cell r="Y2963" t="str">
            <v/>
          </cell>
          <cell r="Z2963" t="str">
            <v/>
          </cell>
          <cell r="AA2963" t="str">
            <v/>
          </cell>
          <cell r="AB2963" t="str">
            <v/>
          </cell>
          <cell r="AC2963" t="str">
            <v/>
          </cell>
        </row>
        <row r="2964">
          <cell r="A2964">
            <v>526958</v>
          </cell>
          <cell r="B2964" t="str">
            <v>صبا حافظ</v>
          </cell>
          <cell r="C2964" t="str">
            <v>عماد</v>
          </cell>
          <cell r="D2964" t="str">
            <v>هدى</v>
          </cell>
          <cell r="E2964" t="str">
            <v>أنثى</v>
          </cell>
          <cell r="F2964" t="str">
            <v>سعسع</v>
          </cell>
          <cell r="G2964">
            <v>36161</v>
          </cell>
          <cell r="H2964" t="str">
            <v>العربية السورية</v>
          </cell>
          <cell r="I2964" t="str">
            <v>الثانية</v>
          </cell>
          <cell r="J2964" t="str">
            <v>علمي</v>
          </cell>
          <cell r="K2964">
            <v>2016</v>
          </cell>
          <cell r="Q2964" t="str">
            <v/>
          </cell>
          <cell r="R2964" t="str">
            <v>SUAD HAMDON</v>
          </cell>
          <cell r="S2964" t="str">
            <v>OMAR</v>
          </cell>
          <cell r="T2964" t="str">
            <v>QAMAR</v>
          </cell>
          <cell r="U2964" t="str">
            <v>DAMASCUS</v>
          </cell>
          <cell r="V2964" t="str">
            <v/>
          </cell>
          <cell r="W2964" t="str">
            <v/>
          </cell>
          <cell r="X2964" t="str">
            <v/>
          </cell>
          <cell r="Y2964" t="str">
            <v/>
          </cell>
          <cell r="Z2964" t="str">
            <v/>
          </cell>
          <cell r="AA2964" t="str">
            <v/>
          </cell>
          <cell r="AB2964" t="str">
            <v/>
          </cell>
          <cell r="AC2964" t="str">
            <v/>
          </cell>
        </row>
        <row r="2965">
          <cell r="A2965">
            <v>526959</v>
          </cell>
          <cell r="B2965" t="str">
            <v>صفا عوده</v>
          </cell>
          <cell r="C2965" t="str">
            <v>احمد</v>
          </cell>
          <cell r="D2965" t="str">
            <v>اخلاص</v>
          </cell>
          <cell r="E2965" t="str">
            <v>أنثى</v>
          </cell>
          <cell r="F2965" t="str">
            <v>دمشق</v>
          </cell>
          <cell r="G2965">
            <v>37281</v>
          </cell>
          <cell r="H2965" t="str">
            <v>العربية السورية</v>
          </cell>
          <cell r="I2965" t="str">
            <v>الثانية</v>
          </cell>
          <cell r="J2965" t="str">
            <v>أدبي</v>
          </cell>
          <cell r="K2965" t="str">
            <v/>
          </cell>
          <cell r="Q2965" t="str">
            <v/>
          </cell>
          <cell r="R2965" t="str">
            <v>SEDRA DOURED</v>
          </cell>
          <cell r="S2965" t="str">
            <v>MAHMOUD</v>
          </cell>
          <cell r="T2965" t="str">
            <v>ASMAA</v>
          </cell>
          <cell r="U2965" t="str">
            <v>DAMASCUS</v>
          </cell>
          <cell r="V2965" t="str">
            <v/>
          </cell>
          <cell r="W2965" t="str">
            <v/>
          </cell>
          <cell r="X2965" t="str">
            <v/>
          </cell>
          <cell r="Y2965" t="str">
            <v/>
          </cell>
          <cell r="Z2965" t="str">
            <v/>
          </cell>
          <cell r="AA2965" t="str">
            <v/>
          </cell>
          <cell r="AB2965" t="str">
            <v/>
          </cell>
          <cell r="AC2965" t="str">
            <v/>
          </cell>
        </row>
        <row r="2966">
          <cell r="A2966">
            <v>526960</v>
          </cell>
          <cell r="B2966" t="str">
            <v>صفاء البيرقدار</v>
          </cell>
          <cell r="C2966" t="str">
            <v>محي الدين</v>
          </cell>
          <cell r="D2966" t="str">
            <v>هديه</v>
          </cell>
          <cell r="E2966" t="str">
            <v>أنثى</v>
          </cell>
          <cell r="F2966" t="str">
            <v xml:space="preserve">دمشق </v>
          </cell>
          <cell r="H2966" t="str">
            <v>العربية السورية</v>
          </cell>
          <cell r="I2966" t="str">
            <v>الاولى</v>
          </cell>
          <cell r="J2966" t="str">
            <v>علمي</v>
          </cell>
          <cell r="K2966">
            <v>2022</v>
          </cell>
          <cell r="L2966" t="str">
            <v>دمشق</v>
          </cell>
          <cell r="Q2966" t="str">
            <v/>
          </cell>
          <cell r="R2966" t="str">
            <v>Sedra Alhamwi</v>
          </cell>
          <cell r="S2966" t="str">
            <v>Nidal</v>
          </cell>
          <cell r="T2966" t="str">
            <v>Maysaa</v>
          </cell>
          <cell r="U2966" t="str">
            <v>Damascus</v>
          </cell>
          <cell r="V2966" t="str">
            <v/>
          </cell>
          <cell r="W2966" t="str">
            <v/>
          </cell>
          <cell r="X2966" t="str">
            <v/>
          </cell>
          <cell r="Y2966" t="str">
            <v/>
          </cell>
          <cell r="Z2966" t="str">
            <v/>
          </cell>
          <cell r="AA2966" t="str">
            <v/>
          </cell>
          <cell r="AB2966" t="str">
            <v/>
          </cell>
          <cell r="AC2966" t="str">
            <v/>
          </cell>
        </row>
        <row r="2967">
          <cell r="A2967">
            <v>526961</v>
          </cell>
          <cell r="B2967" t="str">
            <v>صفاء الراضي</v>
          </cell>
          <cell r="C2967" t="str">
            <v>ياسر</v>
          </cell>
          <cell r="D2967" t="str">
            <v>ايمان</v>
          </cell>
          <cell r="E2967" t="str">
            <v>أنثى</v>
          </cell>
          <cell r="F2967" t="str">
            <v>دمشق</v>
          </cell>
          <cell r="G2967">
            <v>37991</v>
          </cell>
          <cell r="H2967" t="str">
            <v>العربية السورية</v>
          </cell>
          <cell r="I2967" t="str">
            <v>الثانية</v>
          </cell>
          <cell r="J2967" t="str">
            <v>فنون نسوية</v>
          </cell>
          <cell r="K2967" t="str">
            <v/>
          </cell>
          <cell r="Q2967" t="str">
            <v/>
          </cell>
          <cell r="R2967" t="str">
            <v/>
          </cell>
          <cell r="S2967" t="str">
            <v>0</v>
          </cell>
          <cell r="T2967" t="str">
            <v>0</v>
          </cell>
          <cell r="U2967" t="str">
            <v>0</v>
          </cell>
          <cell r="V2967" t="str">
            <v/>
          </cell>
          <cell r="W2967" t="str">
            <v/>
          </cell>
          <cell r="X2967" t="str">
            <v/>
          </cell>
          <cell r="Y2967" t="str">
            <v/>
          </cell>
          <cell r="Z2967" t="str">
            <v/>
          </cell>
          <cell r="AA2967" t="str">
            <v/>
          </cell>
          <cell r="AB2967" t="str">
            <v/>
          </cell>
          <cell r="AC2967" t="str">
            <v/>
          </cell>
        </row>
        <row r="2968">
          <cell r="A2968">
            <v>526963</v>
          </cell>
          <cell r="B2968" t="str">
            <v>صفاء فياض</v>
          </cell>
          <cell r="C2968" t="str">
            <v>فؤاد</v>
          </cell>
          <cell r="D2968" t="str">
            <v>سمره</v>
          </cell>
          <cell r="E2968" t="str">
            <v>انثى</v>
          </cell>
          <cell r="F2968" t="str">
            <v>حلب</v>
          </cell>
          <cell r="G2968">
            <v>31952</v>
          </cell>
          <cell r="H2968" t="str">
            <v>العربية السورية</v>
          </cell>
          <cell r="I2968" t="str">
            <v>الثانية</v>
          </cell>
          <cell r="J2968" t="str">
            <v>أدبي</v>
          </cell>
          <cell r="K2968">
            <v>1990</v>
          </cell>
          <cell r="L2968" t="str">
            <v>حلب</v>
          </cell>
        </row>
        <row r="2969">
          <cell r="A2969">
            <v>526964</v>
          </cell>
          <cell r="B2969" t="str">
            <v>عبير العبد</v>
          </cell>
          <cell r="C2969" t="str">
            <v>احمد</v>
          </cell>
          <cell r="D2969" t="str">
            <v>رباب</v>
          </cell>
          <cell r="E2969" t="str">
            <v>أنثى</v>
          </cell>
          <cell r="F2969" t="str">
            <v>دمشق</v>
          </cell>
          <cell r="G2969">
            <v>36908</v>
          </cell>
          <cell r="H2969" t="str">
            <v>العربية السورية</v>
          </cell>
          <cell r="I2969" t="str">
            <v>الثانية</v>
          </cell>
          <cell r="J2969" t="str">
            <v>فنون نسوية</v>
          </cell>
          <cell r="K2969">
            <v>2018</v>
          </cell>
        </row>
        <row r="2970">
          <cell r="A2970">
            <v>526965</v>
          </cell>
          <cell r="B2970" t="str">
            <v>عبير حريدين</v>
          </cell>
          <cell r="C2970" t="str">
            <v>محمد</v>
          </cell>
          <cell r="D2970" t="str">
            <v>فردوس</v>
          </cell>
          <cell r="E2970" t="str">
            <v>أنثى</v>
          </cell>
          <cell r="F2970" t="str">
            <v xml:space="preserve">جدة </v>
          </cell>
          <cell r="G2970">
            <v>32167</v>
          </cell>
          <cell r="H2970" t="str">
            <v>العربية السورية</v>
          </cell>
          <cell r="I2970" t="str">
            <v>الثانية</v>
          </cell>
          <cell r="J2970" t="str">
            <v>أدبي</v>
          </cell>
          <cell r="Q2970" t="str">
            <v/>
          </cell>
          <cell r="R2970" t="str">
            <v>SANDRA BOFA</v>
          </cell>
          <cell r="S2970" t="str">
            <v>MOATAZ</v>
          </cell>
          <cell r="T2970" t="str">
            <v>NADA</v>
          </cell>
          <cell r="U2970" t="str">
            <v>HOMS</v>
          </cell>
          <cell r="V2970" t="str">
            <v/>
          </cell>
          <cell r="W2970" t="str">
            <v/>
          </cell>
          <cell r="X2970" t="str">
            <v/>
          </cell>
          <cell r="Y2970" t="str">
            <v/>
          </cell>
          <cell r="Z2970" t="str">
            <v/>
          </cell>
          <cell r="AA2970" t="str">
            <v/>
          </cell>
          <cell r="AB2970" t="str">
            <v/>
          </cell>
          <cell r="AC2970" t="str">
            <v/>
          </cell>
        </row>
        <row r="2971">
          <cell r="A2971">
            <v>526966</v>
          </cell>
          <cell r="B2971" t="str">
            <v>عبير قيسر</v>
          </cell>
          <cell r="C2971" t="str">
            <v>عبدالفتاح</v>
          </cell>
          <cell r="D2971" t="str">
            <v>هيفاء</v>
          </cell>
          <cell r="E2971" t="str">
            <v>أنثى</v>
          </cell>
          <cell r="F2971" t="str">
            <v>دمشق</v>
          </cell>
          <cell r="G2971">
            <v>33373</v>
          </cell>
          <cell r="H2971" t="str">
            <v>العربية السورية</v>
          </cell>
          <cell r="I2971" t="str">
            <v>الثانية</v>
          </cell>
          <cell r="J2971" t="str">
            <v>أدبي</v>
          </cell>
          <cell r="Q2971" t="str">
            <v/>
          </cell>
          <cell r="R2971" t="str">
            <v>SAMIA ALSAADI</v>
          </cell>
          <cell r="S2971" t="str">
            <v>ZAKARIA</v>
          </cell>
          <cell r="T2971" t="str">
            <v>YOUMN</v>
          </cell>
          <cell r="U2971" t="str">
            <v>DAMASCUS</v>
          </cell>
          <cell r="V2971" t="str">
            <v/>
          </cell>
          <cell r="W2971" t="str">
            <v/>
          </cell>
          <cell r="X2971" t="str">
            <v/>
          </cell>
          <cell r="Y2971" t="str">
            <v/>
          </cell>
          <cell r="Z2971" t="str">
            <v/>
          </cell>
          <cell r="AA2971" t="str">
            <v/>
          </cell>
          <cell r="AB2971" t="str">
            <v/>
          </cell>
          <cell r="AC2971" t="str">
            <v/>
          </cell>
        </row>
        <row r="2972">
          <cell r="A2972">
            <v>526968</v>
          </cell>
          <cell r="B2972" t="str">
            <v>عبير كوانيني</v>
          </cell>
          <cell r="C2972" t="str">
            <v xml:space="preserve">خالد </v>
          </cell>
          <cell r="D2972" t="str">
            <v>فاطمة</v>
          </cell>
          <cell r="E2972" t="str">
            <v>أنثى</v>
          </cell>
          <cell r="F2972" t="str">
            <v>التل</v>
          </cell>
          <cell r="G2972">
            <v>35431</v>
          </cell>
          <cell r="H2972" t="str">
            <v>العربية السورية</v>
          </cell>
          <cell r="I2972" t="str">
            <v>الثانية</v>
          </cell>
          <cell r="J2972" t="str">
            <v>علمي</v>
          </cell>
          <cell r="K2972">
            <v>2014</v>
          </cell>
        </row>
        <row r="2973">
          <cell r="A2973">
            <v>526970</v>
          </cell>
          <cell r="B2973" t="str">
            <v>عتاب عبدالله</v>
          </cell>
          <cell r="C2973" t="str">
            <v>كمال</v>
          </cell>
          <cell r="D2973" t="str">
            <v>فاطمه</v>
          </cell>
          <cell r="E2973" t="str">
            <v>أنثى</v>
          </cell>
          <cell r="F2973" t="str">
            <v>معرين</v>
          </cell>
          <cell r="G2973">
            <v>31742</v>
          </cell>
          <cell r="H2973" t="str">
            <v>العربية السورية</v>
          </cell>
          <cell r="I2973" t="str">
            <v>الاولى</v>
          </cell>
          <cell r="J2973" t="str">
            <v>أدبي</v>
          </cell>
          <cell r="Q2973" t="str">
            <v/>
          </cell>
          <cell r="R2973" t="str">
            <v>SARA ALREBA</v>
          </cell>
          <cell r="S2973" t="str">
            <v>BASHAR</v>
          </cell>
          <cell r="T2973" t="str">
            <v>MERVAT</v>
          </cell>
          <cell r="U2973" t="str">
            <v>DARAA</v>
          </cell>
          <cell r="V2973" t="str">
            <v/>
          </cell>
          <cell r="W2973" t="str">
            <v/>
          </cell>
          <cell r="X2973" t="str">
            <v/>
          </cell>
          <cell r="Y2973" t="str">
            <v/>
          </cell>
          <cell r="Z2973" t="str">
            <v/>
          </cell>
          <cell r="AA2973" t="str">
            <v/>
          </cell>
          <cell r="AB2973" t="str">
            <v/>
          </cell>
          <cell r="AC2973" t="str">
            <v/>
          </cell>
        </row>
        <row r="2974">
          <cell r="A2974">
            <v>526971</v>
          </cell>
          <cell r="B2974" t="str">
            <v>عدله زمزم</v>
          </cell>
          <cell r="C2974" t="str">
            <v>محمود</v>
          </cell>
          <cell r="D2974" t="str">
            <v>مارلين</v>
          </cell>
          <cell r="E2974" t="str">
            <v>أنثى</v>
          </cell>
          <cell r="F2974" t="str">
            <v>اللاذقية</v>
          </cell>
          <cell r="G2974">
            <v>35398</v>
          </cell>
          <cell r="H2974" t="str">
            <v>العربية السورية</v>
          </cell>
          <cell r="I2974" t="str">
            <v>الثانية</v>
          </cell>
          <cell r="J2974" t="str">
            <v>أدبي</v>
          </cell>
          <cell r="K2974">
            <v>2014</v>
          </cell>
          <cell r="L2974" t="str">
            <v>ريف دمشق</v>
          </cell>
          <cell r="Q2974" t="str">
            <v/>
          </cell>
          <cell r="R2974" t="str">
            <v>zaenab mona</v>
          </cell>
          <cell r="S2974" t="str">
            <v>yasser</v>
          </cell>
          <cell r="T2974" t="str">
            <v>reem</v>
          </cell>
          <cell r="U2974" t="str">
            <v>lattaqia</v>
          </cell>
          <cell r="V2974" t="str">
            <v/>
          </cell>
          <cell r="W2974" t="str">
            <v/>
          </cell>
          <cell r="X2974" t="str">
            <v/>
          </cell>
          <cell r="Y2974" t="str">
            <v/>
          </cell>
          <cell r="Z2974" t="str">
            <v/>
          </cell>
          <cell r="AA2974" t="str">
            <v/>
          </cell>
          <cell r="AB2974" t="str">
            <v/>
          </cell>
          <cell r="AC2974" t="str">
            <v/>
          </cell>
        </row>
        <row r="2975">
          <cell r="A2975">
            <v>526972</v>
          </cell>
          <cell r="B2975" t="str">
            <v>عدنان الحوراني</v>
          </cell>
          <cell r="C2975" t="str">
            <v>هيثم</v>
          </cell>
          <cell r="D2975" t="str">
            <v>نها</v>
          </cell>
          <cell r="E2975" t="str">
            <v>ذكر</v>
          </cell>
          <cell r="I2975" t="str">
            <v>الثالثة</v>
          </cell>
          <cell r="M2975" t="str">
            <v>0</v>
          </cell>
        </row>
        <row r="2976">
          <cell r="A2976">
            <v>526973</v>
          </cell>
          <cell r="B2976" t="str">
            <v>عفراء عثمان</v>
          </cell>
          <cell r="C2976" t="str">
            <v>أحمد</v>
          </cell>
          <cell r="D2976" t="str">
            <v>محاسن</v>
          </cell>
          <cell r="E2976" t="str">
            <v>أنثى</v>
          </cell>
          <cell r="F2976" t="str">
            <v>قطنا</v>
          </cell>
          <cell r="G2976">
            <v>34487</v>
          </cell>
          <cell r="H2976" t="str">
            <v>العربية السورية</v>
          </cell>
          <cell r="I2976" t="str">
            <v>الاولى</v>
          </cell>
          <cell r="J2976" t="str">
            <v>أدبي</v>
          </cell>
          <cell r="K2976">
            <v>2014</v>
          </cell>
          <cell r="L2976" t="str">
            <v>ريف دمشق</v>
          </cell>
          <cell r="Q2976" t="str">
            <v/>
          </cell>
          <cell r="R2976" t="str">
            <v>ZAINAB KALTHOM</v>
          </cell>
          <cell r="S2976" t="str">
            <v>ROSTOM</v>
          </cell>
          <cell r="T2976" t="str">
            <v>NAJIEA</v>
          </cell>
          <cell r="U2976" t="str">
            <v>DAMAS SUBURB</v>
          </cell>
          <cell r="V2976" t="str">
            <v/>
          </cell>
          <cell r="W2976" t="str">
            <v/>
          </cell>
          <cell r="X2976" t="str">
            <v/>
          </cell>
          <cell r="Y2976" t="str">
            <v/>
          </cell>
          <cell r="Z2976" t="str">
            <v/>
          </cell>
          <cell r="AA2976" t="str">
            <v/>
          </cell>
          <cell r="AB2976" t="str">
            <v/>
          </cell>
          <cell r="AC2976" t="str">
            <v/>
          </cell>
        </row>
        <row r="2977">
          <cell r="A2977">
            <v>526974</v>
          </cell>
          <cell r="B2977" t="str">
            <v>عفراء كفا</v>
          </cell>
          <cell r="C2977" t="str">
            <v>عبدالغني</v>
          </cell>
          <cell r="D2977" t="str">
            <v>نتيجه</v>
          </cell>
          <cell r="E2977" t="str">
            <v>أنثى</v>
          </cell>
          <cell r="F2977" t="str">
            <v>صيدا</v>
          </cell>
          <cell r="G2977" t="str">
            <v>3/12/1993</v>
          </cell>
          <cell r="H2977" t="str">
            <v>العربية السورية</v>
          </cell>
          <cell r="I2977" t="str">
            <v>الاولى</v>
          </cell>
          <cell r="J2977" t="str">
            <v>علمي</v>
          </cell>
          <cell r="K2977" t="str">
            <v>2011</v>
          </cell>
          <cell r="Q2977" t="str">
            <v/>
          </cell>
          <cell r="R2977" t="str">
            <v>ZIENAB ABD ALRHMAN</v>
          </cell>
          <cell r="S2977" t="str">
            <v>ANWAR</v>
          </cell>
          <cell r="T2977" t="str">
            <v>HYAM</v>
          </cell>
          <cell r="U2977" t="str">
            <v>DARAA</v>
          </cell>
          <cell r="V2977" t="str">
            <v/>
          </cell>
          <cell r="W2977" t="str">
            <v/>
          </cell>
          <cell r="X2977" t="str">
            <v/>
          </cell>
          <cell r="Y2977" t="str">
            <v/>
          </cell>
          <cell r="Z2977" t="str">
            <v/>
          </cell>
          <cell r="AA2977" t="str">
            <v/>
          </cell>
          <cell r="AB2977" t="str">
            <v/>
          </cell>
          <cell r="AC2977" t="str">
            <v/>
          </cell>
        </row>
        <row r="2978">
          <cell r="A2978">
            <v>526975</v>
          </cell>
          <cell r="B2978" t="str">
            <v>علا الخير</v>
          </cell>
          <cell r="C2978" t="str">
            <v>محمد</v>
          </cell>
          <cell r="D2978" t="str">
            <v>غصون</v>
          </cell>
          <cell r="E2978" t="str">
            <v>أنثى</v>
          </cell>
          <cell r="F2978" t="str">
            <v>سلحب</v>
          </cell>
          <cell r="G2978">
            <v>32876</v>
          </cell>
          <cell r="H2978" t="str">
            <v>العربية السورية</v>
          </cell>
          <cell r="I2978" t="str">
            <v>الرابعة</v>
          </cell>
          <cell r="J2978" t="str">
            <v>ادبي</v>
          </cell>
        </row>
        <row r="2979">
          <cell r="A2979">
            <v>526976</v>
          </cell>
          <cell r="B2979" t="str">
            <v>علا الرمضان</v>
          </cell>
          <cell r="C2979" t="str">
            <v>جمال</v>
          </cell>
          <cell r="D2979" t="str">
            <v>حلوه</v>
          </cell>
          <cell r="E2979" t="str">
            <v>أنثى</v>
          </cell>
          <cell r="F2979" t="str">
            <v>دمشق</v>
          </cell>
          <cell r="G2979">
            <v>32537</v>
          </cell>
          <cell r="H2979" t="str">
            <v>العربية السورية</v>
          </cell>
          <cell r="I2979" t="str">
            <v>الثانية</v>
          </cell>
          <cell r="J2979" t="str">
            <v>أدبي</v>
          </cell>
          <cell r="Q2979" t="str">
            <v/>
          </cell>
          <cell r="R2979" t="str">
            <v>zaenab rahhal</v>
          </cell>
          <cell r="S2979" t="str">
            <v>essa</v>
          </cell>
          <cell r="T2979" t="str">
            <v>hanan</v>
          </cell>
          <cell r="U2979" t="str">
            <v>damascus</v>
          </cell>
          <cell r="V2979" t="str">
            <v/>
          </cell>
          <cell r="W2979" t="str">
            <v/>
          </cell>
          <cell r="X2979" t="str">
            <v/>
          </cell>
          <cell r="Y2979" t="str">
            <v/>
          </cell>
          <cell r="Z2979" t="str">
            <v/>
          </cell>
          <cell r="AA2979" t="str">
            <v/>
          </cell>
          <cell r="AB2979" t="str">
            <v/>
          </cell>
          <cell r="AC2979" t="str">
            <v/>
          </cell>
        </row>
        <row r="2980">
          <cell r="A2980">
            <v>526977</v>
          </cell>
          <cell r="B2980" t="str">
            <v>علا جوهره</v>
          </cell>
          <cell r="C2980" t="str">
            <v>فواز</v>
          </cell>
          <cell r="D2980" t="str">
            <v>الهام</v>
          </cell>
          <cell r="E2980" t="str">
            <v>أنثى</v>
          </cell>
          <cell r="F2980" t="str">
            <v>بعرين</v>
          </cell>
          <cell r="G2980">
            <v>32060</v>
          </cell>
          <cell r="H2980" t="str">
            <v>العربية السورية</v>
          </cell>
          <cell r="I2980" t="str">
            <v>الثانية</v>
          </cell>
          <cell r="J2980" t="str">
            <v>فنون نسوية</v>
          </cell>
          <cell r="Q2980" t="str">
            <v/>
          </cell>
          <cell r="R2980" t="str">
            <v>zenab aleed</v>
          </cell>
          <cell r="S2980" t="str">
            <v>ali</v>
          </cell>
          <cell r="T2980" t="str">
            <v>gohaina</v>
          </cell>
          <cell r="U2980" t="str">
            <v>enkhel</v>
          </cell>
          <cell r="V2980" t="str">
            <v/>
          </cell>
          <cell r="W2980" t="str">
            <v/>
          </cell>
          <cell r="X2980" t="str">
            <v/>
          </cell>
          <cell r="Y2980" t="str">
            <v/>
          </cell>
          <cell r="Z2980" t="str">
            <v/>
          </cell>
          <cell r="AA2980" t="str">
            <v/>
          </cell>
          <cell r="AB2980" t="str">
            <v/>
          </cell>
          <cell r="AC2980" t="str">
            <v/>
          </cell>
        </row>
        <row r="2981">
          <cell r="A2981">
            <v>526978</v>
          </cell>
          <cell r="B2981" t="str">
            <v>علا دحله</v>
          </cell>
          <cell r="C2981" t="str">
            <v>طارق</v>
          </cell>
          <cell r="D2981" t="str">
            <v>سميه</v>
          </cell>
          <cell r="E2981" t="str">
            <v>أنثى</v>
          </cell>
          <cell r="F2981" t="str">
            <v>داريا</v>
          </cell>
          <cell r="G2981">
            <v>37665</v>
          </cell>
          <cell r="H2981" t="str">
            <v>العربية السورية</v>
          </cell>
          <cell r="I2981" t="str">
            <v>الثانية</v>
          </cell>
          <cell r="J2981" t="str">
            <v>علمي</v>
          </cell>
          <cell r="K2981">
            <v>2021</v>
          </cell>
          <cell r="Q2981" t="str">
            <v/>
          </cell>
          <cell r="R2981" t="str">
            <v>zaenab alsaeed ahmad</v>
          </cell>
          <cell r="S2981" t="str">
            <v>abd aklbaset</v>
          </cell>
          <cell r="T2981" t="str">
            <v>thanaa</v>
          </cell>
          <cell r="U2981" t="str">
            <v>rhaeba</v>
          </cell>
          <cell r="V2981" t="str">
            <v/>
          </cell>
          <cell r="W2981" t="str">
            <v/>
          </cell>
          <cell r="X2981" t="str">
            <v/>
          </cell>
          <cell r="Y2981" t="str">
            <v/>
          </cell>
          <cell r="Z2981" t="str">
            <v/>
          </cell>
          <cell r="AA2981" t="str">
            <v/>
          </cell>
          <cell r="AB2981" t="str">
            <v/>
          </cell>
          <cell r="AC2981" t="str">
            <v/>
          </cell>
        </row>
        <row r="2982">
          <cell r="A2982">
            <v>526979</v>
          </cell>
          <cell r="B2982" t="str">
            <v>علا علوان</v>
          </cell>
          <cell r="C2982" t="str">
            <v>محمد</v>
          </cell>
          <cell r="D2982" t="str">
            <v>سوسن</v>
          </cell>
          <cell r="E2982" t="str">
            <v>أنثى</v>
          </cell>
          <cell r="F2982" t="str">
            <v>السيدة زينب</v>
          </cell>
          <cell r="G2982">
            <v>35574</v>
          </cell>
          <cell r="H2982" t="str">
            <v>العربية السورية</v>
          </cell>
          <cell r="I2982" t="str">
            <v>الاولى</v>
          </cell>
          <cell r="J2982" t="str">
            <v>علمي</v>
          </cell>
          <cell r="K2982">
            <v>2015</v>
          </cell>
          <cell r="L2982" t="str">
            <v>ريف دمشق</v>
          </cell>
          <cell r="Q2982" t="str">
            <v/>
          </cell>
          <cell r="R2982" t="str">
            <v>ZIENAB ALREFAE</v>
          </cell>
          <cell r="S2982" t="str">
            <v>AWAD</v>
          </cell>
          <cell r="T2982" t="str">
            <v>NADWA</v>
          </cell>
          <cell r="U2982" t="str">
            <v>DAMASCUS</v>
          </cell>
          <cell r="V2982" t="str">
            <v/>
          </cell>
          <cell r="W2982" t="str">
            <v/>
          </cell>
          <cell r="X2982" t="str">
            <v/>
          </cell>
          <cell r="Y2982" t="str">
            <v/>
          </cell>
          <cell r="Z2982" t="str">
            <v/>
          </cell>
          <cell r="AA2982" t="str">
            <v/>
          </cell>
          <cell r="AB2982" t="str">
            <v/>
          </cell>
          <cell r="AC2982" t="str">
            <v/>
          </cell>
        </row>
        <row r="2983">
          <cell r="A2983">
            <v>526980</v>
          </cell>
          <cell r="B2983" t="str">
            <v>علا كنوني عمروش</v>
          </cell>
          <cell r="C2983" t="str">
            <v>احسان</v>
          </cell>
          <cell r="D2983" t="str">
            <v>سمر</v>
          </cell>
          <cell r="E2983" t="str">
            <v>أنثى</v>
          </cell>
          <cell r="F2983" t="str">
            <v>دمشق</v>
          </cell>
          <cell r="G2983">
            <v>31897</v>
          </cell>
          <cell r="H2983" t="str">
            <v>العربية السورية</v>
          </cell>
          <cell r="I2983" t="str">
            <v>الاولى</v>
          </cell>
          <cell r="J2983" t="str">
            <v>أدبي</v>
          </cell>
          <cell r="Q2983" t="str">
            <v/>
          </cell>
          <cell r="R2983" t="str">
            <v>ZIENAB IBRAHIEM</v>
          </cell>
          <cell r="S2983" t="str">
            <v>AIASH</v>
          </cell>
          <cell r="T2983" t="str">
            <v>NOGHHA</v>
          </cell>
          <cell r="U2983" t="str">
            <v>DAMASCUS</v>
          </cell>
          <cell r="V2983" t="str">
            <v/>
          </cell>
          <cell r="W2983" t="str">
            <v/>
          </cell>
          <cell r="X2983" t="str">
            <v/>
          </cell>
          <cell r="Y2983" t="str">
            <v/>
          </cell>
          <cell r="Z2983" t="str">
            <v/>
          </cell>
          <cell r="AA2983" t="str">
            <v/>
          </cell>
          <cell r="AB2983" t="str">
            <v/>
          </cell>
          <cell r="AC2983" t="str">
            <v/>
          </cell>
        </row>
        <row r="2984">
          <cell r="A2984">
            <v>526981</v>
          </cell>
          <cell r="B2984" t="str">
            <v>علا محضر</v>
          </cell>
          <cell r="C2984" t="str">
            <v>ماهر</v>
          </cell>
          <cell r="D2984" t="str">
            <v>امل</v>
          </cell>
          <cell r="E2984" t="str">
            <v>أنثى</v>
          </cell>
          <cell r="F2984" t="str">
            <v>دمشق</v>
          </cell>
          <cell r="G2984">
            <v>37637</v>
          </cell>
          <cell r="H2984" t="str">
            <v>العربية السورية</v>
          </cell>
          <cell r="I2984" t="str">
            <v>الثانية</v>
          </cell>
          <cell r="J2984" t="str">
            <v>فنون نسوية</v>
          </cell>
          <cell r="K2984" t="str">
            <v/>
          </cell>
          <cell r="Q2984" t="str">
            <v/>
          </cell>
          <cell r="R2984" t="str">
            <v>RIMA FADLOUN</v>
          </cell>
          <cell r="S2984" t="str">
            <v>WALEED</v>
          </cell>
          <cell r="T2984" t="str">
            <v>ZAINAB</v>
          </cell>
          <cell r="U2984" t="str">
            <v>DAMASCUS</v>
          </cell>
          <cell r="V2984" t="str">
            <v/>
          </cell>
          <cell r="W2984" t="str">
            <v/>
          </cell>
          <cell r="X2984" t="str">
            <v/>
          </cell>
          <cell r="Y2984" t="str">
            <v/>
          </cell>
          <cell r="Z2984" t="str">
            <v/>
          </cell>
          <cell r="AA2984" t="str">
            <v/>
          </cell>
          <cell r="AB2984" t="str">
            <v/>
          </cell>
          <cell r="AC2984" t="str">
            <v/>
          </cell>
        </row>
        <row r="2985">
          <cell r="A2985">
            <v>526982</v>
          </cell>
          <cell r="B2985" t="str">
            <v>علياء حسين</v>
          </cell>
          <cell r="C2985" t="str">
            <v>سلطان</v>
          </cell>
          <cell r="D2985" t="str">
            <v>دلول</v>
          </cell>
          <cell r="E2985" t="str">
            <v>أنثى</v>
          </cell>
          <cell r="F2985" t="str">
            <v>حمص</v>
          </cell>
          <cell r="G2985" t="str">
            <v>8/30/2001</v>
          </cell>
          <cell r="H2985" t="str">
            <v>العربية السورية</v>
          </cell>
          <cell r="I2985" t="str">
            <v>الاولى</v>
          </cell>
          <cell r="J2985" t="str">
            <v>أدبي</v>
          </cell>
          <cell r="K2985" t="str">
            <v>2019</v>
          </cell>
          <cell r="L2985" t="str">
            <v>حمص</v>
          </cell>
          <cell r="Q2985" t="str">
            <v/>
          </cell>
          <cell r="R2985" t="str">
            <v>reem mansour</v>
          </cell>
          <cell r="S2985" t="str">
            <v>yasser</v>
          </cell>
          <cell r="T2985" t="str">
            <v>yousra</v>
          </cell>
          <cell r="U2985" t="str">
            <v>homs</v>
          </cell>
          <cell r="V2985" t="str">
            <v/>
          </cell>
          <cell r="W2985" t="str">
            <v/>
          </cell>
          <cell r="X2985" t="str">
            <v/>
          </cell>
          <cell r="Y2985" t="str">
            <v/>
          </cell>
          <cell r="Z2985" t="str">
            <v/>
          </cell>
          <cell r="AA2985" t="str">
            <v/>
          </cell>
          <cell r="AB2985" t="str">
            <v/>
          </cell>
          <cell r="AC2985" t="str">
            <v/>
          </cell>
        </row>
        <row r="2986">
          <cell r="A2986">
            <v>526983</v>
          </cell>
          <cell r="B2986" t="str">
            <v>غالية الجفان</v>
          </cell>
          <cell r="C2986" t="str">
            <v>صلاح الدين</v>
          </cell>
          <cell r="D2986" t="str">
            <v>صباح</v>
          </cell>
          <cell r="E2986" t="str">
            <v>أنثى</v>
          </cell>
          <cell r="F2986" t="str">
            <v>دمشق</v>
          </cell>
          <cell r="G2986">
            <v>31098</v>
          </cell>
          <cell r="H2986" t="str">
            <v>العربية السورية</v>
          </cell>
          <cell r="I2986" t="str">
            <v>الثانية</v>
          </cell>
          <cell r="J2986" t="str">
            <v>أدبي</v>
          </cell>
          <cell r="Q2986" t="str">
            <v/>
          </cell>
          <cell r="R2986" t="str">
            <v>roaa alhmaedat</v>
          </cell>
          <cell r="S2986" t="str">
            <v>manhal</v>
          </cell>
          <cell r="T2986" t="str">
            <v>huda</v>
          </cell>
          <cell r="U2986" t="str">
            <v>daraa</v>
          </cell>
          <cell r="V2986" t="str">
            <v/>
          </cell>
          <cell r="W2986" t="str">
            <v/>
          </cell>
          <cell r="X2986" t="str">
            <v/>
          </cell>
          <cell r="Y2986" t="str">
            <v/>
          </cell>
          <cell r="Z2986" t="str">
            <v/>
          </cell>
          <cell r="AA2986" t="str">
            <v/>
          </cell>
          <cell r="AB2986" t="str">
            <v/>
          </cell>
          <cell r="AC2986" t="str">
            <v/>
          </cell>
        </row>
        <row r="2987">
          <cell r="A2987">
            <v>526984</v>
          </cell>
          <cell r="B2987" t="str">
            <v>غفار دياب</v>
          </cell>
          <cell r="C2987" t="str">
            <v>عمار</v>
          </cell>
          <cell r="D2987" t="str">
            <v>نجوى</v>
          </cell>
          <cell r="E2987" t="str">
            <v>أنثى</v>
          </cell>
          <cell r="F2987" t="str">
            <v>مساكن القنية</v>
          </cell>
          <cell r="G2987">
            <v>33329</v>
          </cell>
          <cell r="H2987" t="str">
            <v>العربية السورية</v>
          </cell>
          <cell r="I2987" t="str">
            <v>الثانية</v>
          </cell>
          <cell r="J2987" t="str">
            <v>علمي</v>
          </cell>
          <cell r="K2987">
            <v>2010</v>
          </cell>
          <cell r="L2987" t="str">
            <v>درعا</v>
          </cell>
          <cell r="Q2987" t="str">
            <v/>
          </cell>
          <cell r="R2987" t="str">
            <v>ROULA ALWARAI</v>
          </cell>
          <cell r="S2987" t="str">
            <v>MAHMOUD</v>
          </cell>
          <cell r="T2987" t="str">
            <v>SOUMAIH</v>
          </cell>
          <cell r="U2987" t="str">
            <v>DAMASCUS</v>
          </cell>
          <cell r="V2987" t="str">
            <v/>
          </cell>
          <cell r="W2987" t="str">
            <v/>
          </cell>
          <cell r="X2987" t="str">
            <v/>
          </cell>
          <cell r="Y2987" t="str">
            <v/>
          </cell>
          <cell r="Z2987" t="str">
            <v/>
          </cell>
          <cell r="AA2987" t="str">
            <v/>
          </cell>
          <cell r="AB2987" t="str">
            <v/>
          </cell>
          <cell r="AC2987" t="str">
            <v/>
          </cell>
        </row>
        <row r="2988">
          <cell r="A2988">
            <v>526985</v>
          </cell>
          <cell r="B2988" t="str">
            <v>غفران مدلله</v>
          </cell>
          <cell r="C2988" t="str">
            <v xml:space="preserve">ضاهر </v>
          </cell>
          <cell r="D2988" t="str">
            <v>صبحية</v>
          </cell>
          <cell r="E2988" t="str">
            <v>أنثى</v>
          </cell>
          <cell r="F2988" t="str">
            <v>دمشق</v>
          </cell>
          <cell r="G2988">
            <v>29601</v>
          </cell>
          <cell r="H2988" t="str">
            <v>العربية السورية</v>
          </cell>
          <cell r="I2988" t="str">
            <v>الثالثة</v>
          </cell>
          <cell r="J2988" t="str">
            <v>فنون نسوية</v>
          </cell>
          <cell r="K2988">
            <v>1998</v>
          </cell>
        </row>
        <row r="2989">
          <cell r="A2989">
            <v>526986</v>
          </cell>
          <cell r="B2989" t="str">
            <v>غياث البرغوث</v>
          </cell>
          <cell r="C2989" t="str">
            <v>مروان</v>
          </cell>
          <cell r="D2989" t="str">
            <v>هيام</v>
          </cell>
          <cell r="E2989" t="str">
            <v>أنثى</v>
          </cell>
          <cell r="F2989" t="str">
            <v>دمشق</v>
          </cell>
          <cell r="G2989" t="str">
            <v>3/11/1984</v>
          </cell>
          <cell r="H2989" t="str">
            <v>العربية السورية</v>
          </cell>
          <cell r="I2989" t="str">
            <v>الاولى</v>
          </cell>
          <cell r="J2989" t="str">
            <v>علمي</v>
          </cell>
          <cell r="K2989" t="str">
            <v>2003</v>
          </cell>
          <cell r="Q2989" t="str">
            <v/>
          </cell>
          <cell r="R2989" t="str">
            <v>ROD  ALKAD</v>
          </cell>
          <cell r="S2989" t="str">
            <v>SADEEAH</v>
          </cell>
          <cell r="T2989" t="str">
            <v>THNAA</v>
          </cell>
          <cell r="U2989" t="str">
            <v>DAMASCUS</v>
          </cell>
          <cell r="V2989" t="str">
            <v/>
          </cell>
          <cell r="W2989" t="str">
            <v/>
          </cell>
          <cell r="X2989" t="str">
            <v/>
          </cell>
          <cell r="Y2989" t="str">
            <v/>
          </cell>
          <cell r="Z2989" t="str">
            <v/>
          </cell>
          <cell r="AA2989" t="str">
            <v/>
          </cell>
          <cell r="AB2989" t="str">
            <v/>
          </cell>
          <cell r="AC2989" t="str">
            <v/>
          </cell>
        </row>
        <row r="2990">
          <cell r="A2990">
            <v>526988</v>
          </cell>
          <cell r="B2990" t="str">
            <v>فاتن الشلي</v>
          </cell>
          <cell r="C2990" t="str">
            <v>هيثم</v>
          </cell>
          <cell r="D2990" t="str">
            <v>رجاء</v>
          </cell>
          <cell r="E2990" t="str">
            <v>أنثى</v>
          </cell>
          <cell r="F2990" t="str">
            <v>العزيزية</v>
          </cell>
          <cell r="G2990">
            <v>34060</v>
          </cell>
          <cell r="H2990" t="str">
            <v>العربية السورية</v>
          </cell>
          <cell r="I2990" t="str">
            <v>الاولى</v>
          </cell>
          <cell r="J2990" t="str">
            <v>أدبي</v>
          </cell>
          <cell r="K2990">
            <v>2013</v>
          </cell>
          <cell r="L2990" t="str">
            <v>حماة</v>
          </cell>
          <cell r="Q2990" t="str">
            <v/>
          </cell>
          <cell r="R2990" t="str">
            <v>RAHAF SAIED</v>
          </cell>
          <cell r="S2990" t="str">
            <v>HASAN</v>
          </cell>
          <cell r="T2990" t="str">
            <v>AZEZA</v>
          </cell>
          <cell r="U2990" t="str">
            <v>HAMA</v>
          </cell>
          <cell r="V2990" t="str">
            <v/>
          </cell>
          <cell r="W2990" t="str">
            <v/>
          </cell>
          <cell r="X2990" t="str">
            <v/>
          </cell>
          <cell r="Y2990" t="str">
            <v/>
          </cell>
          <cell r="Z2990" t="str">
            <v/>
          </cell>
          <cell r="AA2990" t="str">
            <v/>
          </cell>
          <cell r="AB2990" t="str">
            <v/>
          </cell>
          <cell r="AC2990" t="str">
            <v/>
          </cell>
        </row>
        <row r="2991">
          <cell r="A2991">
            <v>526989</v>
          </cell>
          <cell r="B2991" t="str">
            <v>فاتن برهوم</v>
          </cell>
          <cell r="C2991" t="str">
            <v>علي</v>
          </cell>
          <cell r="D2991" t="str">
            <v>انصاف</v>
          </cell>
          <cell r="E2991" t="str">
            <v>أنثى</v>
          </cell>
          <cell r="F2991" t="str">
            <v>أبو دالي</v>
          </cell>
          <cell r="G2991">
            <v>31802</v>
          </cell>
          <cell r="H2991" t="str">
            <v>العربية السورية</v>
          </cell>
          <cell r="I2991" t="str">
            <v>الثانية</v>
          </cell>
          <cell r="J2991" t="str">
            <v>ادبي</v>
          </cell>
        </row>
        <row r="2992">
          <cell r="A2992">
            <v>526991</v>
          </cell>
          <cell r="B2992" t="str">
            <v>فاطمة هدول</v>
          </cell>
          <cell r="C2992" t="str">
            <v>عبدالمجير</v>
          </cell>
          <cell r="D2992" t="str">
            <v>هدى</v>
          </cell>
          <cell r="E2992" t="str">
            <v>أنثى</v>
          </cell>
          <cell r="F2992" t="str">
            <v>دمشق</v>
          </cell>
          <cell r="G2992" t="str">
            <v>7/27/1990</v>
          </cell>
          <cell r="H2992" t="str">
            <v>العربية السورية</v>
          </cell>
          <cell r="I2992" t="str">
            <v>الاولى</v>
          </cell>
          <cell r="J2992" t="str">
            <v>علمي</v>
          </cell>
          <cell r="K2992" t="str">
            <v>2009</v>
          </cell>
          <cell r="Q2992" t="str">
            <v/>
          </cell>
          <cell r="R2992" t="str">
            <v>REHAM JOMAA</v>
          </cell>
          <cell r="S2992" t="str">
            <v>AHMAD</v>
          </cell>
          <cell r="T2992" t="str">
            <v>FATENA</v>
          </cell>
          <cell r="U2992" t="str">
            <v>DAMASCUS</v>
          </cell>
          <cell r="V2992" t="str">
            <v/>
          </cell>
          <cell r="W2992" t="str">
            <v/>
          </cell>
          <cell r="X2992" t="str">
            <v/>
          </cell>
          <cell r="Y2992" t="str">
            <v/>
          </cell>
          <cell r="Z2992" t="str">
            <v/>
          </cell>
          <cell r="AA2992" t="str">
            <v/>
          </cell>
          <cell r="AB2992" t="str">
            <v/>
          </cell>
          <cell r="AC2992" t="str">
            <v/>
          </cell>
        </row>
        <row r="2993">
          <cell r="A2993">
            <v>526992</v>
          </cell>
          <cell r="B2993" t="str">
            <v>فاطمه الدالاتي</v>
          </cell>
          <cell r="C2993" t="str">
            <v>محمدخير</v>
          </cell>
          <cell r="D2993" t="str">
            <v>وفيقه</v>
          </cell>
          <cell r="E2993" t="str">
            <v>أنثى</v>
          </cell>
          <cell r="F2993" t="str">
            <v>بسيمه</v>
          </cell>
          <cell r="G2993">
            <v>34700</v>
          </cell>
          <cell r="H2993" t="str">
            <v>العربية السورية</v>
          </cell>
          <cell r="I2993" t="str">
            <v>الاولى</v>
          </cell>
          <cell r="J2993" t="str">
            <v>فنون نسوية</v>
          </cell>
          <cell r="K2993">
            <v>2012</v>
          </cell>
          <cell r="Q2993" t="str">
            <v/>
          </cell>
          <cell r="R2993" t="str">
            <v>raneen saloum</v>
          </cell>
          <cell r="S2993" t="str">
            <v>ali</v>
          </cell>
          <cell r="T2993" t="str">
            <v>njoud</v>
          </cell>
          <cell r="U2993" t="str">
            <v>altaouna</v>
          </cell>
          <cell r="V2993" t="str">
            <v/>
          </cell>
          <cell r="W2993" t="str">
            <v/>
          </cell>
          <cell r="X2993" t="str">
            <v/>
          </cell>
          <cell r="Y2993" t="str">
            <v/>
          </cell>
          <cell r="Z2993" t="str">
            <v/>
          </cell>
          <cell r="AA2993" t="str">
            <v/>
          </cell>
          <cell r="AB2993" t="str">
            <v/>
          </cell>
          <cell r="AC2993" t="str">
            <v/>
          </cell>
        </row>
        <row r="2994">
          <cell r="A2994">
            <v>526993</v>
          </cell>
          <cell r="B2994" t="str">
            <v>فاطمه المعاني</v>
          </cell>
          <cell r="C2994" t="str">
            <v>محمود</v>
          </cell>
          <cell r="D2994" t="str">
            <v>منور</v>
          </cell>
          <cell r="E2994" t="str">
            <v>أنثى</v>
          </cell>
          <cell r="F2994" t="str">
            <v>دمشق</v>
          </cell>
          <cell r="G2994">
            <v>31909</v>
          </cell>
          <cell r="H2994" t="str">
            <v>العربية السورية</v>
          </cell>
          <cell r="I2994" t="str">
            <v>الاولى</v>
          </cell>
          <cell r="J2994" t="str">
            <v>أدبي</v>
          </cell>
          <cell r="K2994">
            <v>0</v>
          </cell>
          <cell r="L2994" t="str">
            <v>دمشق</v>
          </cell>
          <cell r="Q2994" t="str">
            <v/>
          </cell>
          <cell r="R2994" t="str">
            <v>Raneem Nasri</v>
          </cell>
          <cell r="S2994" t="str">
            <v>Fadi</v>
          </cell>
          <cell r="T2994" t="str">
            <v>Khadija</v>
          </cell>
          <cell r="U2994" t="str">
            <v>Damascus</v>
          </cell>
          <cell r="V2994" t="str">
            <v/>
          </cell>
          <cell r="W2994" t="str">
            <v/>
          </cell>
          <cell r="X2994" t="str">
            <v/>
          </cell>
          <cell r="Y2994" t="str">
            <v/>
          </cell>
          <cell r="Z2994" t="str">
            <v/>
          </cell>
          <cell r="AA2994" t="str">
            <v/>
          </cell>
          <cell r="AB2994" t="str">
            <v/>
          </cell>
          <cell r="AC2994" t="str">
            <v/>
          </cell>
        </row>
        <row r="2995">
          <cell r="A2995">
            <v>526995</v>
          </cell>
          <cell r="B2995" t="str">
            <v>فاطمه سلامي</v>
          </cell>
          <cell r="C2995" t="str">
            <v>علي</v>
          </cell>
          <cell r="D2995" t="str">
            <v>جمانه</v>
          </cell>
          <cell r="E2995" t="str">
            <v>أنثى</v>
          </cell>
          <cell r="F2995" t="str">
            <v>دمشق</v>
          </cell>
          <cell r="G2995" t="str">
            <v>1/1/2003</v>
          </cell>
          <cell r="H2995" t="str">
            <v>العربية السورية</v>
          </cell>
          <cell r="I2995" t="str">
            <v>الاولى</v>
          </cell>
          <cell r="K2995" t="str">
            <v>2020</v>
          </cell>
          <cell r="L2995" t="str">
            <v>دمشق</v>
          </cell>
          <cell r="M2995" t="str">
            <v>دمشق</v>
          </cell>
          <cell r="Q2995" t="str">
            <v/>
          </cell>
          <cell r="R2995" t="str">
            <v>RANIEM ALZIEN</v>
          </cell>
          <cell r="S2995" t="str">
            <v>MHD MOUTAZ</v>
          </cell>
          <cell r="T2995" t="str">
            <v>REEM</v>
          </cell>
          <cell r="U2995" t="str">
            <v>DAMASCUS</v>
          </cell>
          <cell r="V2995" t="str">
            <v/>
          </cell>
          <cell r="W2995" t="str">
            <v/>
          </cell>
          <cell r="X2995" t="str">
            <v/>
          </cell>
          <cell r="Y2995" t="str">
            <v/>
          </cell>
          <cell r="Z2995" t="str">
            <v/>
          </cell>
          <cell r="AA2995" t="str">
            <v/>
          </cell>
          <cell r="AB2995" t="str">
            <v/>
          </cell>
          <cell r="AC2995" t="str">
            <v/>
          </cell>
        </row>
        <row r="2996">
          <cell r="A2996">
            <v>526996</v>
          </cell>
          <cell r="B2996" t="str">
            <v>فاطمه قباقيبي</v>
          </cell>
          <cell r="C2996" t="str">
            <v>محمود</v>
          </cell>
          <cell r="D2996" t="str">
            <v>ايمان</v>
          </cell>
          <cell r="E2996" t="str">
            <v>أنثى</v>
          </cell>
          <cell r="F2996" t="str">
            <v>دمشق</v>
          </cell>
          <cell r="G2996">
            <v>34700</v>
          </cell>
          <cell r="H2996" t="str">
            <v>العربية السورية</v>
          </cell>
          <cell r="I2996" t="str">
            <v>الثانية</v>
          </cell>
          <cell r="J2996" t="str">
            <v>علمي</v>
          </cell>
          <cell r="Q2996" t="str">
            <v/>
          </cell>
          <cell r="R2996" t="str">
            <v>RANA BARAKAT</v>
          </cell>
          <cell r="S2996" t="str">
            <v>RIADH</v>
          </cell>
          <cell r="T2996" t="str">
            <v>NAHEDA</v>
          </cell>
          <cell r="U2996" t="str">
            <v>KSA</v>
          </cell>
          <cell r="V2996" t="str">
            <v/>
          </cell>
          <cell r="W2996" t="str">
            <v/>
          </cell>
          <cell r="X2996" t="str">
            <v/>
          </cell>
          <cell r="Y2996" t="str">
            <v/>
          </cell>
          <cell r="Z2996" t="str">
            <v/>
          </cell>
          <cell r="AA2996" t="str">
            <v/>
          </cell>
          <cell r="AB2996" t="str">
            <v/>
          </cell>
          <cell r="AC2996" t="str">
            <v/>
          </cell>
        </row>
        <row r="2997">
          <cell r="A2997">
            <v>526997</v>
          </cell>
          <cell r="B2997" t="str">
            <v>فاطمه يوسف</v>
          </cell>
          <cell r="C2997" t="str">
            <v>ابراهيم</v>
          </cell>
          <cell r="D2997" t="str">
            <v>سماهر</v>
          </cell>
          <cell r="E2997" t="str">
            <v>أنثى</v>
          </cell>
          <cell r="F2997" t="str">
            <v>دمشق</v>
          </cell>
          <cell r="G2997">
            <v>33368</v>
          </cell>
          <cell r="H2997" t="str">
            <v>العربية السورية</v>
          </cell>
          <cell r="I2997" t="str">
            <v>الاولى</v>
          </cell>
          <cell r="J2997" t="str">
            <v>أدبي</v>
          </cell>
          <cell r="K2997">
            <v>2009</v>
          </cell>
          <cell r="L2997" t="str">
            <v>ريف دمشق</v>
          </cell>
          <cell r="Q2997" t="str">
            <v/>
          </cell>
          <cell r="R2997" t="str">
            <v>RANA ALBAHLOUL</v>
          </cell>
          <cell r="S2997" t="str">
            <v>ADEL</v>
          </cell>
          <cell r="T2997" t="str">
            <v>SAFIA</v>
          </cell>
          <cell r="U2997" t="str">
            <v>DAMAS SUBURB</v>
          </cell>
          <cell r="V2997" t="str">
            <v/>
          </cell>
          <cell r="W2997" t="str">
            <v/>
          </cell>
          <cell r="X2997" t="str">
            <v/>
          </cell>
          <cell r="Y2997" t="str">
            <v/>
          </cell>
          <cell r="Z2997" t="str">
            <v/>
          </cell>
          <cell r="AA2997" t="str">
            <v/>
          </cell>
          <cell r="AB2997" t="str">
            <v/>
          </cell>
          <cell r="AC2997" t="str">
            <v/>
          </cell>
        </row>
        <row r="2998">
          <cell r="A2998">
            <v>526998</v>
          </cell>
          <cell r="B2998" t="str">
            <v>فرح نحات</v>
          </cell>
          <cell r="C2998" t="str">
            <v>فايز</v>
          </cell>
          <cell r="D2998" t="str">
            <v>نورا</v>
          </cell>
          <cell r="E2998" t="str">
            <v>أنثى</v>
          </cell>
          <cell r="F2998" t="str">
            <v xml:space="preserve">ابو خشبه </v>
          </cell>
          <cell r="G2998">
            <v>35084</v>
          </cell>
          <cell r="H2998" t="str">
            <v>العربية السورية</v>
          </cell>
          <cell r="I2998" t="str">
            <v>الثانية</v>
          </cell>
          <cell r="J2998" t="str">
            <v>أدبي</v>
          </cell>
          <cell r="K2998" t="str">
            <v/>
          </cell>
          <cell r="Q2998" t="str">
            <v/>
          </cell>
          <cell r="R2998" t="str">
            <v>RUKAIA ALOTHMAN</v>
          </cell>
          <cell r="S2998" t="str">
            <v>FAISSAL</v>
          </cell>
          <cell r="T2998" t="str">
            <v>NAJAH</v>
          </cell>
          <cell r="U2998" t="str">
            <v>HOMS</v>
          </cell>
          <cell r="V2998" t="str">
            <v/>
          </cell>
          <cell r="W2998" t="str">
            <v/>
          </cell>
          <cell r="X2998" t="str">
            <v/>
          </cell>
          <cell r="Y2998" t="str">
            <v/>
          </cell>
          <cell r="Z2998" t="str">
            <v/>
          </cell>
          <cell r="AA2998" t="str">
            <v/>
          </cell>
          <cell r="AB2998" t="str">
            <v/>
          </cell>
          <cell r="AC2998" t="str">
            <v/>
          </cell>
        </row>
        <row r="2999">
          <cell r="A2999">
            <v>526999</v>
          </cell>
          <cell r="B2999" t="str">
            <v>فلك الخضر</v>
          </cell>
          <cell r="C2999" t="str">
            <v>محمود</v>
          </cell>
          <cell r="D2999" t="str">
            <v>نجاح</v>
          </cell>
          <cell r="E2999" t="str">
            <v>أنثى</v>
          </cell>
          <cell r="F2999" t="str">
            <v>درعا</v>
          </cell>
          <cell r="G2999" t="str">
            <v>1/0/1900</v>
          </cell>
          <cell r="H2999" t="str">
            <v>العربية السورية</v>
          </cell>
          <cell r="I2999" t="str">
            <v>الاولى</v>
          </cell>
          <cell r="J2999" t="str">
            <v>علمي</v>
          </cell>
          <cell r="K2999" t="str">
            <v>2021</v>
          </cell>
          <cell r="Q2999" t="str">
            <v/>
          </cell>
          <cell r="R2999" t="str">
            <v>roqiah aldanha</v>
          </cell>
          <cell r="S2999" t="str">
            <v>khlaf</v>
          </cell>
          <cell r="T2999" t="str">
            <v>mariam</v>
          </cell>
          <cell r="U2999" t="str">
            <v>daraa</v>
          </cell>
          <cell r="V2999" t="str">
            <v/>
          </cell>
          <cell r="W2999" t="str">
            <v/>
          </cell>
          <cell r="X2999" t="str">
            <v/>
          </cell>
          <cell r="Y2999" t="str">
            <v/>
          </cell>
          <cell r="Z2999" t="str">
            <v/>
          </cell>
          <cell r="AA2999" t="str">
            <v/>
          </cell>
          <cell r="AB2999" t="str">
            <v/>
          </cell>
          <cell r="AC2999" t="str">
            <v/>
          </cell>
        </row>
        <row r="3000">
          <cell r="A3000">
            <v>527000</v>
          </cell>
          <cell r="B3000" t="str">
            <v>فوزية البحش</v>
          </cell>
          <cell r="C3000" t="str">
            <v>محمدفايز</v>
          </cell>
          <cell r="D3000" t="str">
            <v>فاطمة</v>
          </cell>
          <cell r="E3000" t="str">
            <v>أنثى</v>
          </cell>
          <cell r="F3000" t="str">
            <v>دمشق</v>
          </cell>
          <cell r="G3000">
            <v>31498</v>
          </cell>
          <cell r="H3000" t="str">
            <v>العربية السورية</v>
          </cell>
          <cell r="I3000" t="str">
            <v>الثانية</v>
          </cell>
          <cell r="J3000" t="str">
            <v>أدبي</v>
          </cell>
          <cell r="K3000">
            <v>2004</v>
          </cell>
          <cell r="Q3000" t="str">
            <v/>
          </cell>
          <cell r="R3000" t="str">
            <v>RAGHDA SMNDER</v>
          </cell>
          <cell r="S3000" t="str">
            <v>ABD ALFTAH</v>
          </cell>
          <cell r="T3000" t="str">
            <v>RAGHEBA</v>
          </cell>
          <cell r="U3000" t="str">
            <v>DAMASCUS</v>
          </cell>
          <cell r="V3000" t="str">
            <v/>
          </cell>
          <cell r="W3000" t="str">
            <v/>
          </cell>
          <cell r="X3000" t="str">
            <v/>
          </cell>
          <cell r="Y3000" t="str">
            <v/>
          </cell>
          <cell r="Z3000" t="str">
            <v/>
          </cell>
          <cell r="AA3000" t="str">
            <v/>
          </cell>
          <cell r="AB3000" t="str">
            <v/>
          </cell>
          <cell r="AC3000" t="str">
            <v/>
          </cell>
        </row>
        <row r="3001">
          <cell r="A3001">
            <v>527002</v>
          </cell>
          <cell r="B3001" t="str">
            <v>قمر الدباس</v>
          </cell>
          <cell r="C3001" t="str">
            <v>محمدنزار</v>
          </cell>
          <cell r="D3001" t="str">
            <v>كوكب</v>
          </cell>
          <cell r="E3001" t="str">
            <v>أنثى</v>
          </cell>
          <cell r="F3001" t="str">
            <v>الطائف</v>
          </cell>
          <cell r="G3001">
            <v>32574</v>
          </cell>
          <cell r="H3001" t="str">
            <v>العربية السورية</v>
          </cell>
          <cell r="I3001" t="str">
            <v>الثانية</v>
          </cell>
          <cell r="J3001" t="str">
            <v>أدبي</v>
          </cell>
          <cell r="K3001">
            <v>2015</v>
          </cell>
          <cell r="L3001" t="str">
            <v>دمشق</v>
          </cell>
          <cell r="Q3001" t="str">
            <v/>
          </cell>
          <cell r="R3001" t="str">
            <v>RAGHAD  AWDA</v>
          </cell>
          <cell r="S3001" t="str">
            <v>MHD SAIED</v>
          </cell>
          <cell r="T3001" t="str">
            <v>MAJD</v>
          </cell>
          <cell r="U3001" t="str">
            <v>DAAMSCUS</v>
          </cell>
          <cell r="V3001" t="str">
            <v/>
          </cell>
          <cell r="W3001" t="str">
            <v/>
          </cell>
          <cell r="X3001" t="str">
            <v/>
          </cell>
          <cell r="Y3001" t="str">
            <v/>
          </cell>
          <cell r="Z3001" t="str">
            <v/>
          </cell>
          <cell r="AA3001" t="str">
            <v/>
          </cell>
          <cell r="AB3001" t="str">
            <v/>
          </cell>
          <cell r="AC3001" t="str">
            <v/>
          </cell>
        </row>
        <row r="3002">
          <cell r="A3002">
            <v>527003</v>
          </cell>
          <cell r="B3002" t="str">
            <v>كاترين حسان</v>
          </cell>
          <cell r="C3002" t="str">
            <v>احمد</v>
          </cell>
          <cell r="D3002" t="str">
            <v>سحر</v>
          </cell>
          <cell r="E3002" t="str">
            <v>أنثى</v>
          </cell>
          <cell r="F3002" t="str">
            <v>جرمانا</v>
          </cell>
          <cell r="G3002" t="str">
            <v>11/8/1981</v>
          </cell>
          <cell r="H3002" t="str">
            <v>العربية السورية</v>
          </cell>
          <cell r="I3002" t="str">
            <v>الثانية</v>
          </cell>
          <cell r="J3002" t="str">
            <v>فنون نسوية</v>
          </cell>
          <cell r="K3002" t="str">
            <v>1999</v>
          </cell>
          <cell r="L3002" t="str">
            <v>ريف دمشق</v>
          </cell>
          <cell r="Q3002" t="str">
            <v/>
          </cell>
          <cell r="R3002" t="str">
            <v>RASHA EZ ALDEEN</v>
          </cell>
          <cell r="S3002" t="str">
            <v>ESSAM</v>
          </cell>
          <cell r="T3002" t="str">
            <v>DAAD</v>
          </cell>
          <cell r="U3002" t="str">
            <v>DAMASCUS</v>
          </cell>
          <cell r="V3002" t="str">
            <v/>
          </cell>
          <cell r="W3002" t="str">
            <v/>
          </cell>
          <cell r="X3002" t="str">
            <v/>
          </cell>
          <cell r="Y3002" t="str">
            <v/>
          </cell>
          <cell r="Z3002" t="str">
            <v/>
          </cell>
          <cell r="AA3002" t="str">
            <v/>
          </cell>
          <cell r="AB3002" t="str">
            <v/>
          </cell>
          <cell r="AC3002" t="str">
            <v/>
          </cell>
        </row>
        <row r="3003">
          <cell r="A3003">
            <v>527004</v>
          </cell>
          <cell r="B3003" t="str">
            <v>كلمات الفشتكي</v>
          </cell>
          <cell r="C3003" t="str">
            <v>أيوب</v>
          </cell>
          <cell r="D3003" t="str">
            <v>سناء</v>
          </cell>
          <cell r="E3003" t="str">
            <v>أنثى</v>
          </cell>
          <cell r="F3003" t="str">
            <v>اليمن</v>
          </cell>
          <cell r="G3003">
            <v>35155</v>
          </cell>
          <cell r="H3003" t="str">
            <v>الفلسطينية السورية</v>
          </cell>
          <cell r="I3003" t="str">
            <v>الثانية حديث</v>
          </cell>
          <cell r="J3003" t="str">
            <v>علمي</v>
          </cell>
          <cell r="K3003">
            <v>2014</v>
          </cell>
          <cell r="L3003" t="str">
            <v>ريف دمشق</v>
          </cell>
          <cell r="Q3003" t="str">
            <v/>
          </cell>
          <cell r="R3003" t="str">
            <v>RASHA HAJAJ</v>
          </cell>
          <cell r="S3003" t="str">
            <v>HAMAD</v>
          </cell>
          <cell r="T3003" t="str">
            <v>ELHAM</v>
          </cell>
          <cell r="U3003" t="str">
            <v>DAMASCUS</v>
          </cell>
          <cell r="V3003" t="str">
            <v/>
          </cell>
          <cell r="W3003" t="str">
            <v/>
          </cell>
          <cell r="X3003" t="str">
            <v/>
          </cell>
          <cell r="Y3003" t="str">
            <v/>
          </cell>
          <cell r="Z3003" t="str">
            <v/>
          </cell>
          <cell r="AA3003" t="str">
            <v/>
          </cell>
          <cell r="AB3003" t="str">
            <v/>
          </cell>
          <cell r="AC3003" t="str">
            <v/>
          </cell>
        </row>
        <row r="3004">
          <cell r="A3004">
            <v>527005</v>
          </cell>
          <cell r="B3004" t="str">
            <v>كنانه الذياب</v>
          </cell>
          <cell r="C3004" t="str">
            <v>احسين</v>
          </cell>
          <cell r="D3004" t="str">
            <v>فوزيه</v>
          </cell>
          <cell r="E3004" t="str">
            <v>أنثى</v>
          </cell>
          <cell r="F3004" t="str">
            <v>دير الزور</v>
          </cell>
          <cell r="G3004">
            <v>34700</v>
          </cell>
          <cell r="H3004" t="str">
            <v>العربية السورية</v>
          </cell>
          <cell r="I3004" t="str">
            <v>الثانية</v>
          </cell>
          <cell r="J3004" t="str">
            <v>أدبي</v>
          </cell>
        </row>
        <row r="3005">
          <cell r="A3005">
            <v>527006</v>
          </cell>
          <cell r="B3005" t="str">
            <v>كنانه شتو</v>
          </cell>
          <cell r="C3005" t="str">
            <v>عبدالعزيز</v>
          </cell>
          <cell r="D3005" t="str">
            <v>صفاء</v>
          </cell>
          <cell r="E3005" t="str">
            <v>أنثى</v>
          </cell>
          <cell r="F3005" t="str">
            <v>معضمية</v>
          </cell>
          <cell r="G3005">
            <v>35065</v>
          </cell>
          <cell r="H3005" t="str">
            <v>العربية السورية</v>
          </cell>
          <cell r="I3005" t="str">
            <v>الثانية</v>
          </cell>
          <cell r="J3005" t="str">
            <v>أدبي</v>
          </cell>
          <cell r="K3005">
            <v>2014</v>
          </cell>
          <cell r="Q3005" t="str">
            <v/>
          </cell>
          <cell r="R3005" t="str">
            <v>RASHA  ALREZ</v>
          </cell>
          <cell r="S3005" t="str">
            <v>MHD HASAN</v>
          </cell>
          <cell r="T3005" t="str">
            <v>AMANI</v>
          </cell>
          <cell r="U3005" t="str">
            <v>DAMASCUS</v>
          </cell>
          <cell r="V3005" t="str">
            <v/>
          </cell>
          <cell r="W3005" t="str">
            <v/>
          </cell>
          <cell r="X3005" t="str">
            <v/>
          </cell>
          <cell r="Y3005" t="str">
            <v/>
          </cell>
          <cell r="Z3005" t="str">
            <v/>
          </cell>
          <cell r="AA3005" t="str">
            <v/>
          </cell>
          <cell r="AB3005" t="str">
            <v/>
          </cell>
          <cell r="AC3005" t="str">
            <v/>
          </cell>
        </row>
        <row r="3006">
          <cell r="A3006">
            <v>527008</v>
          </cell>
          <cell r="B3006" t="str">
            <v>لارا عيسى صبيح</v>
          </cell>
          <cell r="C3006" t="str">
            <v>شهاب</v>
          </cell>
          <cell r="D3006" t="str">
            <v>ابتسام</v>
          </cell>
          <cell r="E3006" t="str">
            <v>أنثى</v>
          </cell>
          <cell r="F3006" t="str">
            <v>دمشق</v>
          </cell>
          <cell r="G3006">
            <v>34700</v>
          </cell>
          <cell r="H3006" t="str">
            <v>العربية السورية</v>
          </cell>
          <cell r="I3006" t="str">
            <v>الثانية</v>
          </cell>
          <cell r="J3006" t="str">
            <v>أدبي</v>
          </cell>
          <cell r="Q3006" t="str">
            <v/>
          </cell>
          <cell r="R3006" t="str">
            <v>RASHA ALTORKMANI</v>
          </cell>
          <cell r="S3006" t="str">
            <v>MHD KHALED</v>
          </cell>
          <cell r="T3006" t="str">
            <v>GHADA</v>
          </cell>
          <cell r="U3006" t="str">
            <v>DAMASCUS</v>
          </cell>
          <cell r="V3006" t="str">
            <v/>
          </cell>
          <cell r="W3006" t="str">
            <v/>
          </cell>
          <cell r="X3006" t="str">
            <v/>
          </cell>
          <cell r="Y3006" t="str">
            <v/>
          </cell>
          <cell r="Z3006" t="str">
            <v/>
          </cell>
          <cell r="AA3006" t="str">
            <v/>
          </cell>
          <cell r="AB3006" t="str">
            <v/>
          </cell>
          <cell r="AC3006" t="str">
            <v/>
          </cell>
        </row>
        <row r="3007">
          <cell r="A3007">
            <v>527009</v>
          </cell>
          <cell r="B3007" t="str">
            <v>لاريان اسماعيل</v>
          </cell>
          <cell r="C3007" t="str">
            <v>نبيل</v>
          </cell>
          <cell r="D3007" t="str">
            <v>ملكة</v>
          </cell>
          <cell r="E3007" t="str">
            <v>أنثى</v>
          </cell>
          <cell r="F3007" t="str">
            <v>دمشق</v>
          </cell>
          <cell r="G3007" t="str">
            <v>4/12/1980</v>
          </cell>
          <cell r="I3007" t="str">
            <v>الاولى</v>
          </cell>
          <cell r="J3007" t="str">
            <v>أدبي</v>
          </cell>
          <cell r="K3007" t="str">
            <v>1998</v>
          </cell>
          <cell r="L3007" t="str">
            <v>دمشق</v>
          </cell>
          <cell r="Q3007" t="str">
            <v/>
          </cell>
          <cell r="R3007" t="str">
            <v>razan alghrewati</v>
          </cell>
          <cell r="S3007" t="str">
            <v>mohammad bassam</v>
          </cell>
          <cell r="T3007" t="str">
            <v>sawsan</v>
          </cell>
          <cell r="U3007" t="str">
            <v>damascus</v>
          </cell>
          <cell r="V3007" t="str">
            <v/>
          </cell>
          <cell r="W3007" t="str">
            <v/>
          </cell>
          <cell r="X3007" t="str">
            <v/>
          </cell>
          <cell r="Y3007" t="str">
            <v/>
          </cell>
          <cell r="Z3007" t="str">
            <v/>
          </cell>
          <cell r="AA3007" t="str">
            <v/>
          </cell>
          <cell r="AB3007" t="str">
            <v/>
          </cell>
          <cell r="AC3007" t="str">
            <v/>
          </cell>
        </row>
        <row r="3008">
          <cell r="A3008">
            <v>527010</v>
          </cell>
          <cell r="B3008" t="str">
            <v>لانا الذياب</v>
          </cell>
          <cell r="C3008" t="str">
            <v>هاشم</v>
          </cell>
          <cell r="D3008" t="str">
            <v>شمسه</v>
          </cell>
          <cell r="E3008" t="str">
            <v>انثى</v>
          </cell>
          <cell r="F3008" t="str">
            <v>محروسه</v>
          </cell>
          <cell r="G3008">
            <v>33647</v>
          </cell>
          <cell r="H3008" t="str">
            <v>العربية السورية</v>
          </cell>
          <cell r="I3008" t="str">
            <v>الاولى</v>
          </cell>
          <cell r="J3008" t="str">
            <v>ادبي</v>
          </cell>
          <cell r="K3008">
            <v>2015</v>
          </cell>
        </row>
        <row r="3009">
          <cell r="A3009">
            <v>527012</v>
          </cell>
          <cell r="B3009" t="str">
            <v>لبنه الشيخة</v>
          </cell>
          <cell r="C3009" t="str">
            <v>عبد العظيم</v>
          </cell>
          <cell r="D3009" t="str">
            <v>حليمة</v>
          </cell>
          <cell r="E3009" t="str">
            <v>أنثى</v>
          </cell>
          <cell r="F3009" t="str">
            <v>قصيبه</v>
          </cell>
          <cell r="G3009" t="str">
            <v>10/1/1990</v>
          </cell>
          <cell r="H3009" t="str">
            <v>العربية السورية</v>
          </cell>
          <cell r="I3009" t="str">
            <v>الاولى</v>
          </cell>
          <cell r="J3009" t="str">
            <v>أدبي</v>
          </cell>
          <cell r="K3009">
            <v>2009</v>
          </cell>
          <cell r="L3009" t="str">
            <v>اللاذقية</v>
          </cell>
          <cell r="Q3009" t="str">
            <v/>
          </cell>
          <cell r="R3009" t="str">
            <v>RAZAN IBRAHEEM</v>
          </cell>
          <cell r="S3009" t="str">
            <v xml:space="preserve">IBRAHEM </v>
          </cell>
          <cell r="T3009" t="str">
            <v xml:space="preserve">KHATERA </v>
          </cell>
          <cell r="U3009" t="str">
            <v xml:space="preserve">LATAKIA </v>
          </cell>
          <cell r="V3009" t="str">
            <v/>
          </cell>
          <cell r="W3009" t="str">
            <v/>
          </cell>
          <cell r="X3009" t="str">
            <v/>
          </cell>
          <cell r="Y3009" t="str">
            <v/>
          </cell>
          <cell r="Z3009" t="str">
            <v/>
          </cell>
          <cell r="AA3009" t="str">
            <v/>
          </cell>
          <cell r="AB3009" t="str">
            <v/>
          </cell>
          <cell r="AC3009" t="str">
            <v/>
          </cell>
        </row>
        <row r="3010">
          <cell r="A3010">
            <v>527013</v>
          </cell>
          <cell r="B3010" t="str">
            <v>لبنه سلامه</v>
          </cell>
          <cell r="C3010" t="str">
            <v>ياسين</v>
          </cell>
          <cell r="D3010" t="str">
            <v>جميله</v>
          </cell>
          <cell r="E3010" t="str">
            <v>أنثى</v>
          </cell>
          <cell r="F3010" t="str">
            <v>دمشق</v>
          </cell>
          <cell r="G3010">
            <v>37417</v>
          </cell>
          <cell r="H3010" t="str">
            <v>العربية السورية</v>
          </cell>
          <cell r="I3010" t="str">
            <v>الاولى</v>
          </cell>
          <cell r="J3010" t="str">
            <v>فنون نسوية</v>
          </cell>
          <cell r="K3010" t="str">
            <v/>
          </cell>
          <cell r="Q3010" t="str">
            <v/>
          </cell>
          <cell r="R3010" t="str">
            <v>RAJAA SHABAN</v>
          </cell>
          <cell r="S3010" t="str">
            <v>MOHAMMAD</v>
          </cell>
          <cell r="T3010" t="str">
            <v>RASHA</v>
          </cell>
          <cell r="U3010" t="str">
            <v>DAMASCUS</v>
          </cell>
          <cell r="V3010" t="str">
            <v/>
          </cell>
          <cell r="W3010" t="str">
            <v/>
          </cell>
          <cell r="X3010" t="str">
            <v/>
          </cell>
          <cell r="Y3010" t="str">
            <v/>
          </cell>
          <cell r="Z3010" t="str">
            <v/>
          </cell>
          <cell r="AA3010" t="str">
            <v/>
          </cell>
          <cell r="AB3010" t="str">
            <v/>
          </cell>
          <cell r="AC3010" t="str">
            <v/>
          </cell>
        </row>
        <row r="3011">
          <cell r="A3011">
            <v>527014</v>
          </cell>
          <cell r="B3011" t="str">
            <v>لجين برغوث</v>
          </cell>
          <cell r="C3011" t="str">
            <v>خالد</v>
          </cell>
          <cell r="D3011" t="str">
            <v>مريم</v>
          </cell>
          <cell r="E3011" t="str">
            <v>أنثى</v>
          </cell>
          <cell r="F3011" t="str">
            <v>جبلة</v>
          </cell>
          <cell r="G3011">
            <v>33070</v>
          </cell>
          <cell r="H3011" t="str">
            <v>العربية السورية</v>
          </cell>
          <cell r="I3011" t="str">
            <v>الاولى</v>
          </cell>
          <cell r="J3011" t="str">
            <v>أدبي</v>
          </cell>
          <cell r="L3011" t="str">
            <v>اللاذقية</v>
          </cell>
          <cell r="Q3011" t="str">
            <v/>
          </cell>
          <cell r="R3011" t="str">
            <v>ROBA ALFATA</v>
          </cell>
          <cell r="S3011" t="str">
            <v>ABDALHAMEED</v>
          </cell>
          <cell r="T3011" t="str">
            <v>SAMIRA</v>
          </cell>
          <cell r="U3011" t="str">
            <v>LATTAKIA</v>
          </cell>
          <cell r="V3011" t="str">
            <v/>
          </cell>
          <cell r="W3011" t="str">
            <v/>
          </cell>
          <cell r="X3011" t="str">
            <v/>
          </cell>
          <cell r="Y3011" t="str">
            <v/>
          </cell>
          <cell r="Z3011" t="str">
            <v/>
          </cell>
          <cell r="AA3011" t="str">
            <v/>
          </cell>
          <cell r="AB3011" t="str">
            <v/>
          </cell>
          <cell r="AC3011" t="str">
            <v/>
          </cell>
        </row>
        <row r="3012">
          <cell r="A3012">
            <v>527015</v>
          </cell>
          <cell r="B3012" t="str">
            <v>لما الخطيب</v>
          </cell>
          <cell r="C3012" t="str">
            <v>بدر</v>
          </cell>
          <cell r="D3012" t="str">
            <v>وفاء</v>
          </cell>
          <cell r="E3012" t="str">
            <v>أنثى</v>
          </cell>
          <cell r="F3012" t="str">
            <v>اشرفية صحنايا</v>
          </cell>
          <cell r="G3012" t="str">
            <v>11/23/1988</v>
          </cell>
          <cell r="H3012" t="str">
            <v>العربية السورية</v>
          </cell>
          <cell r="I3012" t="str">
            <v>الاولى</v>
          </cell>
          <cell r="J3012" t="str">
            <v>أدبي</v>
          </cell>
          <cell r="K3012" t="str">
            <v>2007</v>
          </cell>
          <cell r="L3012" t="str">
            <v>ريف دمشق</v>
          </cell>
          <cell r="Q3012" t="str">
            <v/>
          </cell>
          <cell r="R3012" t="str">
            <v>ROBA BADRAN</v>
          </cell>
          <cell r="S3012" t="str">
            <v>NABIL</v>
          </cell>
          <cell r="T3012" t="str">
            <v>AZHAR</v>
          </cell>
          <cell r="U3012" t="str">
            <v>DAMAS SUBURB</v>
          </cell>
          <cell r="V3012" t="str">
            <v/>
          </cell>
          <cell r="W3012" t="str">
            <v/>
          </cell>
          <cell r="X3012" t="str">
            <v/>
          </cell>
          <cell r="Y3012" t="str">
            <v/>
          </cell>
          <cell r="Z3012" t="str">
            <v/>
          </cell>
          <cell r="AA3012" t="str">
            <v/>
          </cell>
          <cell r="AB3012" t="str">
            <v/>
          </cell>
          <cell r="AC3012" t="str">
            <v/>
          </cell>
        </row>
        <row r="3013">
          <cell r="A3013">
            <v>527017</v>
          </cell>
          <cell r="B3013" t="str">
            <v>لما أسعد</v>
          </cell>
          <cell r="C3013" t="str">
            <v>على</v>
          </cell>
          <cell r="D3013" t="str">
            <v>ربيعه</v>
          </cell>
          <cell r="E3013" t="str">
            <v>أنثى</v>
          </cell>
          <cell r="F3013" t="str">
            <v>دمشق</v>
          </cell>
          <cell r="G3013" t="str">
            <v>6/25/1980</v>
          </cell>
          <cell r="H3013" t="str">
            <v>العربية السورية</v>
          </cell>
          <cell r="I3013" t="str">
            <v>الاولى</v>
          </cell>
          <cell r="J3013" t="str">
            <v>فنون نسوية</v>
          </cell>
          <cell r="K3013" t="str">
            <v>2000</v>
          </cell>
          <cell r="L3013" t="str">
            <v>درعا</v>
          </cell>
          <cell r="Q3013" t="str">
            <v/>
          </cell>
          <cell r="R3013" t="str">
            <v>RANIA DEEB</v>
          </cell>
          <cell r="S3013" t="str">
            <v>MOHAMMAD</v>
          </cell>
          <cell r="T3013" t="str">
            <v>HIND</v>
          </cell>
          <cell r="U3013" t="str">
            <v>DAMASCUS</v>
          </cell>
          <cell r="V3013" t="str">
            <v/>
          </cell>
          <cell r="W3013" t="str">
            <v/>
          </cell>
          <cell r="X3013" t="str">
            <v/>
          </cell>
          <cell r="Y3013" t="str">
            <v/>
          </cell>
          <cell r="Z3013" t="str">
            <v/>
          </cell>
          <cell r="AA3013" t="str">
            <v/>
          </cell>
          <cell r="AB3013" t="str">
            <v/>
          </cell>
          <cell r="AC3013" t="str">
            <v/>
          </cell>
        </row>
        <row r="3014">
          <cell r="A3014">
            <v>527018</v>
          </cell>
          <cell r="B3014" t="str">
            <v>لورين جمعه</v>
          </cell>
          <cell r="C3014" t="str">
            <v>آصف</v>
          </cell>
          <cell r="D3014" t="str">
            <v>سميره</v>
          </cell>
          <cell r="E3014" t="str">
            <v>أنثى</v>
          </cell>
          <cell r="F3014" t="str">
            <v>دوما</v>
          </cell>
          <cell r="G3014">
            <v>37897</v>
          </cell>
          <cell r="H3014" t="str">
            <v>العربية السورية</v>
          </cell>
          <cell r="I3014" t="str">
            <v>الثانية</v>
          </cell>
          <cell r="J3014" t="str">
            <v>فنون نسوية</v>
          </cell>
          <cell r="Q3014" t="str">
            <v/>
          </cell>
          <cell r="R3014" t="str">
            <v>RANIA HAWA</v>
          </cell>
          <cell r="S3014" t="str">
            <v>OMAR</v>
          </cell>
          <cell r="T3014" t="str">
            <v>ABLA</v>
          </cell>
          <cell r="U3014" t="str">
            <v>DAMAS SUBURB</v>
          </cell>
          <cell r="V3014" t="str">
            <v/>
          </cell>
          <cell r="W3014" t="str">
            <v/>
          </cell>
          <cell r="X3014" t="str">
            <v/>
          </cell>
          <cell r="Y3014" t="str">
            <v/>
          </cell>
          <cell r="Z3014" t="str">
            <v/>
          </cell>
          <cell r="AA3014" t="str">
            <v/>
          </cell>
          <cell r="AB3014" t="str">
            <v/>
          </cell>
          <cell r="AC3014" t="str">
            <v/>
          </cell>
        </row>
        <row r="3015">
          <cell r="A3015">
            <v>527020</v>
          </cell>
          <cell r="B3015" t="str">
            <v>ليلى دلال</v>
          </cell>
          <cell r="C3015" t="str">
            <v>قتحي</v>
          </cell>
          <cell r="D3015" t="str">
            <v>منى</v>
          </cell>
          <cell r="E3015" t="str">
            <v>أنثى</v>
          </cell>
          <cell r="F3015" t="str">
            <v>كفر الطون</v>
          </cell>
          <cell r="G3015">
            <v>32874</v>
          </cell>
          <cell r="H3015" t="str">
            <v>العربية السورية</v>
          </cell>
          <cell r="I3015" t="str">
            <v>الثانية</v>
          </cell>
          <cell r="J3015" t="str">
            <v>أدبي</v>
          </cell>
          <cell r="K3015">
            <v>2008</v>
          </cell>
          <cell r="L3015" t="str">
            <v>حماة</v>
          </cell>
          <cell r="Q3015" t="str">
            <v/>
          </cell>
          <cell r="R3015" t="str">
            <v>rama aldeab</v>
          </cell>
          <cell r="S3015" t="str">
            <v>hamed</v>
          </cell>
          <cell r="T3015" t="str">
            <v>badeaa</v>
          </cell>
          <cell r="U3015" t="str">
            <v>kafar altoun</v>
          </cell>
          <cell r="V3015" t="str">
            <v/>
          </cell>
          <cell r="W3015" t="str">
            <v/>
          </cell>
          <cell r="X3015" t="str">
            <v/>
          </cell>
          <cell r="Y3015" t="str">
            <v/>
          </cell>
          <cell r="Z3015" t="str">
            <v/>
          </cell>
          <cell r="AA3015" t="str">
            <v/>
          </cell>
          <cell r="AB3015" t="str">
            <v/>
          </cell>
          <cell r="AC3015" t="str">
            <v/>
          </cell>
        </row>
        <row r="3016">
          <cell r="A3016">
            <v>527021</v>
          </cell>
          <cell r="B3016" t="str">
            <v>ليلى عبيد</v>
          </cell>
          <cell r="C3016" t="str">
            <v>محي الدين</v>
          </cell>
          <cell r="D3016" t="str">
            <v>والدتهاامينه</v>
          </cell>
          <cell r="E3016" t="str">
            <v>أنثى</v>
          </cell>
          <cell r="F3016" t="str">
            <v>ام القصور</v>
          </cell>
          <cell r="G3016" t="str">
            <v>1/20/1993</v>
          </cell>
          <cell r="H3016" t="str">
            <v>العربية السورية</v>
          </cell>
          <cell r="I3016" t="str">
            <v>الاولى</v>
          </cell>
          <cell r="J3016" t="str">
            <v>أدبي</v>
          </cell>
          <cell r="K3016" t="str">
            <v>2014</v>
          </cell>
          <cell r="L3016" t="str">
            <v>درعا</v>
          </cell>
          <cell r="Q3016" t="str">
            <v/>
          </cell>
          <cell r="R3016" t="str">
            <v>Rashen Mansor</v>
          </cell>
          <cell r="S3016" t="str">
            <v>Aed</v>
          </cell>
          <cell r="T3016" t="str">
            <v>Feroz</v>
          </cell>
          <cell r="U3016" t="str">
            <v>AmAlkasor</v>
          </cell>
          <cell r="V3016" t="str">
            <v/>
          </cell>
          <cell r="W3016" t="str">
            <v/>
          </cell>
          <cell r="X3016" t="str">
            <v/>
          </cell>
          <cell r="Y3016" t="str">
            <v/>
          </cell>
          <cell r="Z3016" t="str">
            <v/>
          </cell>
          <cell r="AA3016" t="str">
            <v/>
          </cell>
          <cell r="AB3016" t="str">
            <v/>
          </cell>
          <cell r="AC3016" t="str">
            <v/>
          </cell>
        </row>
        <row r="3017">
          <cell r="A3017">
            <v>527023</v>
          </cell>
          <cell r="B3017" t="str">
            <v>ليليان عبد الله</v>
          </cell>
          <cell r="C3017" t="str">
            <v>عيسى</v>
          </cell>
          <cell r="D3017" t="str">
            <v>منال</v>
          </cell>
          <cell r="E3017" t="str">
            <v>أنثى</v>
          </cell>
          <cell r="F3017" t="str">
            <v>المجدل</v>
          </cell>
          <cell r="G3017">
            <v>36763</v>
          </cell>
          <cell r="H3017" t="str">
            <v>العربية السورية</v>
          </cell>
          <cell r="I3017" t="str">
            <v>الاولى</v>
          </cell>
          <cell r="J3017" t="str">
            <v>علمي</v>
          </cell>
          <cell r="K3017">
            <v>2018</v>
          </cell>
          <cell r="Q3017" t="str">
            <v/>
          </cell>
          <cell r="R3017" t="str">
            <v>rabeah alshakran</v>
          </cell>
          <cell r="S3017" t="str">
            <v>saad</v>
          </cell>
          <cell r="T3017" t="str">
            <v>halimah</v>
          </cell>
          <cell r="U3017" t="str">
            <v>daraa</v>
          </cell>
          <cell r="V3017" t="str">
            <v/>
          </cell>
          <cell r="W3017" t="str">
            <v/>
          </cell>
          <cell r="X3017" t="str">
            <v/>
          </cell>
          <cell r="Y3017" t="str">
            <v/>
          </cell>
          <cell r="Z3017" t="str">
            <v/>
          </cell>
          <cell r="AA3017" t="str">
            <v/>
          </cell>
          <cell r="AB3017" t="str">
            <v/>
          </cell>
          <cell r="AC3017" t="str">
            <v/>
          </cell>
        </row>
        <row r="3018">
          <cell r="A3018">
            <v>527024</v>
          </cell>
          <cell r="B3018" t="str">
            <v>لين الباشا</v>
          </cell>
          <cell r="C3018" t="str">
            <v>ابراهيم</v>
          </cell>
          <cell r="D3018" t="str">
            <v>اسماء</v>
          </cell>
          <cell r="E3018" t="str">
            <v>أنثى</v>
          </cell>
          <cell r="F3018" t="str">
            <v>دمشق</v>
          </cell>
          <cell r="G3018" t="str">
            <v>7/12/1990</v>
          </cell>
          <cell r="H3018" t="str">
            <v>العربية السورية</v>
          </cell>
          <cell r="I3018" t="str">
            <v>الاولى</v>
          </cell>
          <cell r="J3018" t="str">
            <v>أدبي</v>
          </cell>
          <cell r="L3018" t="str">
            <v>السويداء</v>
          </cell>
          <cell r="Q3018" t="str">
            <v/>
          </cell>
          <cell r="R3018" t="str">
            <v>dema alnweser</v>
          </cell>
          <cell r="S3018" t="str">
            <v>ghassan</v>
          </cell>
          <cell r="T3018" t="str">
            <v>lores</v>
          </cell>
          <cell r="U3018" t="str">
            <v>damascus</v>
          </cell>
          <cell r="V3018" t="str">
            <v/>
          </cell>
          <cell r="W3018" t="str">
            <v/>
          </cell>
          <cell r="X3018" t="str">
            <v/>
          </cell>
          <cell r="Y3018" t="str">
            <v/>
          </cell>
          <cell r="Z3018" t="str">
            <v/>
          </cell>
          <cell r="AA3018" t="str">
            <v/>
          </cell>
          <cell r="AB3018" t="str">
            <v/>
          </cell>
          <cell r="AC3018" t="str">
            <v/>
          </cell>
        </row>
        <row r="3019">
          <cell r="A3019">
            <v>527025</v>
          </cell>
          <cell r="B3019" t="str">
            <v>لين القصيباتي</v>
          </cell>
          <cell r="C3019" t="str">
            <v>احمد</v>
          </cell>
          <cell r="D3019" t="str">
            <v>اسماء</v>
          </cell>
          <cell r="E3019" t="str">
            <v>أنثى</v>
          </cell>
          <cell r="F3019" t="str">
            <v>دمشق</v>
          </cell>
          <cell r="G3019">
            <v>29325</v>
          </cell>
          <cell r="H3019" t="str">
            <v>العربية السورية</v>
          </cell>
          <cell r="I3019" t="str">
            <v>الاولى</v>
          </cell>
          <cell r="Q3019" t="str">
            <v/>
          </cell>
          <cell r="R3019" t="str">
            <v>DIMA ALOKKAR</v>
          </cell>
          <cell r="S3019" t="str">
            <v>MAHMOUD</v>
          </cell>
          <cell r="T3019" t="str">
            <v>SHAHNAZ</v>
          </cell>
          <cell r="U3019" t="str">
            <v>DAMASCUS</v>
          </cell>
          <cell r="V3019" t="str">
            <v/>
          </cell>
          <cell r="W3019" t="str">
            <v/>
          </cell>
          <cell r="X3019" t="str">
            <v/>
          </cell>
          <cell r="Y3019" t="str">
            <v/>
          </cell>
          <cell r="Z3019" t="str">
            <v/>
          </cell>
          <cell r="AA3019" t="str">
            <v/>
          </cell>
          <cell r="AB3019" t="str">
            <v/>
          </cell>
          <cell r="AC3019" t="str">
            <v/>
          </cell>
        </row>
        <row r="3020">
          <cell r="A3020">
            <v>527026</v>
          </cell>
          <cell r="B3020" t="str">
            <v>لينا العاشق</v>
          </cell>
          <cell r="C3020" t="str">
            <v>احمد</v>
          </cell>
          <cell r="D3020" t="str">
            <v>عطاف</v>
          </cell>
          <cell r="E3020" t="str">
            <v>أنثى</v>
          </cell>
          <cell r="F3020" t="str">
            <v>دمشق</v>
          </cell>
          <cell r="G3020">
            <v>36537</v>
          </cell>
          <cell r="H3020" t="str">
            <v>العربية السورية</v>
          </cell>
          <cell r="I3020" t="str">
            <v>الثانية</v>
          </cell>
          <cell r="J3020" t="str">
            <v>أدبي</v>
          </cell>
          <cell r="K3020">
            <v>2020</v>
          </cell>
          <cell r="Q3020" t="str">
            <v/>
          </cell>
          <cell r="R3020" t="str">
            <v>DIANA EID</v>
          </cell>
          <cell r="S3020" t="str">
            <v>ALI</v>
          </cell>
          <cell r="T3020" t="str">
            <v>HAIFAA</v>
          </cell>
          <cell r="U3020" t="str">
            <v>HAMA</v>
          </cell>
          <cell r="V3020" t="str">
            <v/>
          </cell>
          <cell r="W3020" t="str">
            <v/>
          </cell>
          <cell r="X3020" t="str">
            <v/>
          </cell>
          <cell r="Y3020" t="str">
            <v/>
          </cell>
          <cell r="Z3020" t="str">
            <v/>
          </cell>
          <cell r="AA3020" t="str">
            <v/>
          </cell>
          <cell r="AB3020" t="str">
            <v/>
          </cell>
          <cell r="AC3020" t="str">
            <v/>
          </cell>
        </row>
        <row r="3021">
          <cell r="A3021">
            <v>527027</v>
          </cell>
          <cell r="B3021" t="str">
            <v>مادلين ابراهيم</v>
          </cell>
          <cell r="C3021" t="str">
            <v>تقي</v>
          </cell>
          <cell r="D3021" t="str">
            <v>لطيفه</v>
          </cell>
          <cell r="E3021" t="str">
            <v>أنثى</v>
          </cell>
          <cell r="F3021" t="str">
            <v>اللاذقية</v>
          </cell>
          <cell r="G3021">
            <v>32633</v>
          </cell>
          <cell r="H3021" t="str">
            <v>العربية السورية</v>
          </cell>
          <cell r="I3021" t="str">
            <v>الثانية</v>
          </cell>
          <cell r="J3021" t="str">
            <v>أدبي</v>
          </cell>
          <cell r="L3021" t="str">
            <v>اللاذقية</v>
          </cell>
          <cell r="Q3021" t="str">
            <v/>
          </cell>
          <cell r="R3021" t="str">
            <v>DOAA SHEKHANI</v>
          </cell>
          <cell r="S3021" t="str">
            <v>SHEKHO</v>
          </cell>
          <cell r="T3021" t="str">
            <v>SAMERA</v>
          </cell>
          <cell r="U3021" t="str">
            <v>DAMASCUS</v>
          </cell>
          <cell r="V3021" t="str">
            <v/>
          </cell>
          <cell r="W3021" t="str">
            <v/>
          </cell>
          <cell r="X3021" t="str">
            <v/>
          </cell>
          <cell r="Y3021" t="str">
            <v/>
          </cell>
          <cell r="Z3021" t="str">
            <v/>
          </cell>
          <cell r="AA3021" t="str">
            <v/>
          </cell>
          <cell r="AB3021" t="str">
            <v/>
          </cell>
          <cell r="AC3021" t="str">
            <v/>
          </cell>
        </row>
        <row r="3022">
          <cell r="A3022">
            <v>527028</v>
          </cell>
          <cell r="B3022" t="str">
            <v>ماري أبو عيطة</v>
          </cell>
          <cell r="C3022" t="str">
            <v>ميشال</v>
          </cell>
          <cell r="D3022" t="str">
            <v>ليلى</v>
          </cell>
          <cell r="E3022" t="str">
            <v>أنثى</v>
          </cell>
          <cell r="F3022" t="str">
            <v xml:space="preserve">قطنا
</v>
          </cell>
          <cell r="G3022">
            <v>35796</v>
          </cell>
          <cell r="H3022" t="str">
            <v>العربية السورية</v>
          </cell>
          <cell r="I3022" t="str">
            <v>الاولى</v>
          </cell>
          <cell r="J3022" t="str">
            <v>أدبي</v>
          </cell>
        </row>
        <row r="3023">
          <cell r="A3023">
            <v>527029</v>
          </cell>
          <cell r="B3023" t="str">
            <v>ماري فروخ</v>
          </cell>
          <cell r="C3023" t="str">
            <v>ماهر</v>
          </cell>
          <cell r="D3023" t="str">
            <v>لبنى</v>
          </cell>
          <cell r="E3023" t="str">
            <v>أنثى</v>
          </cell>
          <cell r="F3023" t="str">
            <v>الفوعة</v>
          </cell>
          <cell r="G3023" t="str">
            <v>3/1/1997</v>
          </cell>
          <cell r="H3023" t="str">
            <v>العربية السورية</v>
          </cell>
          <cell r="I3023" t="str">
            <v>الاولى</v>
          </cell>
          <cell r="J3023" t="str">
            <v>أدبي</v>
          </cell>
          <cell r="K3023" t="str">
            <v>2017</v>
          </cell>
          <cell r="L3023" t="str">
            <v>ادلب</v>
          </cell>
          <cell r="Q3023" t="str">
            <v/>
          </cell>
          <cell r="R3023" t="str">
            <v>DOAA BOUSH</v>
          </cell>
          <cell r="S3023" t="str">
            <v>ABDALLATEEF</v>
          </cell>
          <cell r="T3023" t="str">
            <v>FARIDA</v>
          </cell>
          <cell r="U3023" t="str">
            <v>IDLEB</v>
          </cell>
          <cell r="V3023" t="str">
            <v/>
          </cell>
          <cell r="W3023" t="str">
            <v/>
          </cell>
          <cell r="X3023" t="str">
            <v/>
          </cell>
          <cell r="Y3023" t="str">
            <v/>
          </cell>
          <cell r="Z3023" t="str">
            <v/>
          </cell>
          <cell r="AA3023" t="str">
            <v/>
          </cell>
          <cell r="AB3023" t="str">
            <v/>
          </cell>
          <cell r="AC3023" t="str">
            <v/>
          </cell>
        </row>
        <row r="3024">
          <cell r="A3024">
            <v>527030</v>
          </cell>
          <cell r="B3024" t="str">
            <v>مايا سليمان</v>
          </cell>
          <cell r="C3024" t="str">
            <v>علي</v>
          </cell>
          <cell r="D3024" t="str">
            <v>ريم</v>
          </cell>
          <cell r="E3024" t="str">
            <v>أنثى</v>
          </cell>
          <cell r="F3024" t="str">
            <v>دمشق</v>
          </cell>
          <cell r="G3024">
            <v>33206</v>
          </cell>
          <cell r="H3024" t="str">
            <v>العربية السورية</v>
          </cell>
          <cell r="I3024" t="str">
            <v>الثانية</v>
          </cell>
          <cell r="J3024" t="str">
            <v>أدبي</v>
          </cell>
          <cell r="K3024" t="str">
            <v/>
          </cell>
          <cell r="Q3024" t="str">
            <v/>
          </cell>
          <cell r="R3024" t="str">
            <v>DOAA BAKER</v>
          </cell>
          <cell r="S3024" t="str">
            <v>ALI</v>
          </cell>
          <cell r="T3024" t="str">
            <v>AMAL</v>
          </cell>
          <cell r="U3024" t="str">
            <v>DAMASCUS</v>
          </cell>
          <cell r="V3024" t="str">
            <v/>
          </cell>
          <cell r="W3024" t="str">
            <v/>
          </cell>
          <cell r="X3024" t="str">
            <v/>
          </cell>
          <cell r="Y3024" t="str">
            <v/>
          </cell>
          <cell r="Z3024" t="str">
            <v/>
          </cell>
          <cell r="AA3024" t="str">
            <v/>
          </cell>
          <cell r="AB3024" t="str">
            <v/>
          </cell>
          <cell r="AC3024" t="str">
            <v/>
          </cell>
        </row>
        <row r="3025">
          <cell r="A3025">
            <v>527032</v>
          </cell>
          <cell r="B3025" t="str">
            <v>محمد البراء</v>
          </cell>
          <cell r="C3025" t="str">
            <v>ماهر</v>
          </cell>
          <cell r="D3025" t="str">
            <v>هبة الله</v>
          </cell>
          <cell r="E3025" t="str">
            <v>ذكر</v>
          </cell>
          <cell r="F3025" t="str">
            <v>دمشق</v>
          </cell>
          <cell r="G3025">
            <v>33647</v>
          </cell>
          <cell r="H3025" t="str">
            <v>العربية السورية</v>
          </cell>
          <cell r="I3025" t="str">
            <v>الاولى</v>
          </cell>
          <cell r="J3025" t="str">
            <v>علمي</v>
          </cell>
          <cell r="K3025">
            <v>2008</v>
          </cell>
        </row>
        <row r="3026">
          <cell r="A3026">
            <v>527033</v>
          </cell>
          <cell r="B3026" t="str">
            <v>محمد باسم حوريه</v>
          </cell>
          <cell r="C3026" t="str">
            <v>محمد</v>
          </cell>
          <cell r="D3026" t="str">
            <v>هدلا</v>
          </cell>
          <cell r="E3026" t="str">
            <v>أنثى</v>
          </cell>
          <cell r="F3026" t="str">
            <v>حرستا</v>
          </cell>
          <cell r="G3026" t="str">
            <v>1/1/1992</v>
          </cell>
          <cell r="H3026" t="str">
            <v>العربية السورية</v>
          </cell>
          <cell r="I3026" t="str">
            <v>الاولى</v>
          </cell>
          <cell r="J3026" t="str">
            <v>أدبي</v>
          </cell>
          <cell r="K3026" t="str">
            <v>2009</v>
          </cell>
          <cell r="L3026" t="str">
            <v>ريف دمشق</v>
          </cell>
          <cell r="Q3026" t="str">
            <v/>
          </cell>
          <cell r="R3026" t="str">
            <v>Douaa Al Reas</v>
          </cell>
          <cell r="S3026" t="str">
            <v>Mofak</v>
          </cell>
          <cell r="T3026" t="str">
            <v>Thanaa</v>
          </cell>
          <cell r="U3026" t="str">
            <v>Harsta</v>
          </cell>
          <cell r="V3026" t="str">
            <v/>
          </cell>
          <cell r="W3026" t="str">
            <v/>
          </cell>
          <cell r="X3026" t="str">
            <v/>
          </cell>
          <cell r="Y3026" t="str">
            <v/>
          </cell>
          <cell r="Z3026" t="str">
            <v/>
          </cell>
          <cell r="AA3026" t="str">
            <v/>
          </cell>
          <cell r="AB3026" t="str">
            <v/>
          </cell>
          <cell r="AC3026" t="str">
            <v/>
          </cell>
        </row>
        <row r="3027">
          <cell r="A3027">
            <v>527034</v>
          </cell>
          <cell r="B3027" t="str">
            <v>محمد عباس</v>
          </cell>
          <cell r="C3027" t="str">
            <v>محمود</v>
          </cell>
          <cell r="D3027" t="str">
            <v>سمر</v>
          </cell>
          <cell r="E3027" t="str">
            <v>أنثى</v>
          </cell>
          <cell r="F3027" t="str">
            <v>دمشق</v>
          </cell>
          <cell r="G3027">
            <v>32409</v>
          </cell>
          <cell r="H3027" t="str">
            <v>العربية السورية</v>
          </cell>
          <cell r="I3027" t="str">
            <v>الاولى</v>
          </cell>
          <cell r="J3027" t="str">
            <v>أدبي</v>
          </cell>
          <cell r="K3027">
            <v>2006</v>
          </cell>
          <cell r="Q3027" t="str">
            <v/>
          </cell>
          <cell r="R3027" t="str">
            <v>DANIA ALASALI</v>
          </cell>
          <cell r="S3027" t="str">
            <v>AIMAN</v>
          </cell>
          <cell r="T3027" t="str">
            <v>YUSRA</v>
          </cell>
          <cell r="U3027" t="str">
            <v>DAMASCUS</v>
          </cell>
          <cell r="V3027" t="str">
            <v/>
          </cell>
          <cell r="W3027" t="str">
            <v/>
          </cell>
          <cell r="X3027" t="str">
            <v/>
          </cell>
          <cell r="Y3027" t="str">
            <v/>
          </cell>
          <cell r="Z3027" t="str">
            <v/>
          </cell>
          <cell r="AA3027" t="str">
            <v/>
          </cell>
          <cell r="AB3027" t="str">
            <v/>
          </cell>
          <cell r="AC3027" t="str">
            <v/>
          </cell>
        </row>
        <row r="3028">
          <cell r="A3028">
            <v>527038</v>
          </cell>
          <cell r="B3028" t="str">
            <v>مرح حجازي</v>
          </cell>
          <cell r="C3028" t="str">
            <v>عبد اللطيف</v>
          </cell>
          <cell r="D3028" t="str">
            <v>خديجه</v>
          </cell>
          <cell r="E3028" t="str">
            <v>أنثى</v>
          </cell>
          <cell r="F3028" t="str">
            <v>كسوه</v>
          </cell>
          <cell r="G3028">
            <v>34943</v>
          </cell>
          <cell r="H3028" t="str">
            <v>العربية السورية</v>
          </cell>
          <cell r="I3028" t="str">
            <v>الثانية</v>
          </cell>
          <cell r="J3028" t="str">
            <v>أدبي</v>
          </cell>
          <cell r="K3028">
            <v>2013</v>
          </cell>
          <cell r="Q3028" t="str">
            <v/>
          </cell>
          <cell r="R3028" t="str">
            <v>dalia aboud</v>
          </cell>
          <cell r="S3028" t="str">
            <v>ghassan</v>
          </cell>
          <cell r="T3028" t="str">
            <v>eifon</v>
          </cell>
          <cell r="U3028" t="str">
            <v>homs</v>
          </cell>
          <cell r="V3028" t="str">
            <v/>
          </cell>
          <cell r="W3028" t="str">
            <v/>
          </cell>
          <cell r="X3028" t="str">
            <v/>
          </cell>
          <cell r="Y3028" t="str">
            <v/>
          </cell>
          <cell r="Z3028" t="str">
            <v/>
          </cell>
          <cell r="AA3028" t="str">
            <v/>
          </cell>
          <cell r="AB3028" t="str">
            <v/>
          </cell>
          <cell r="AC3028" t="str">
            <v/>
          </cell>
        </row>
        <row r="3029">
          <cell r="A3029">
            <v>527039</v>
          </cell>
          <cell r="B3029" t="str">
            <v>مرح خضور</v>
          </cell>
          <cell r="C3029" t="str">
            <v>سليمان</v>
          </cell>
          <cell r="D3029" t="str">
            <v>فائزة</v>
          </cell>
          <cell r="E3029" t="str">
            <v>أنثى</v>
          </cell>
          <cell r="F3029" t="str">
            <v>التون الجرد</v>
          </cell>
          <cell r="G3029">
            <v>34401</v>
          </cell>
          <cell r="H3029" t="str">
            <v>العربية السورية</v>
          </cell>
          <cell r="I3029" t="str">
            <v>الثانية</v>
          </cell>
          <cell r="J3029" t="str">
            <v>علمي</v>
          </cell>
          <cell r="K3029">
            <v>2014</v>
          </cell>
        </row>
        <row r="3030">
          <cell r="A3030">
            <v>527040</v>
          </cell>
          <cell r="B3030" t="str">
            <v>مرح عيده</v>
          </cell>
          <cell r="C3030" t="str">
            <v>ناصر</v>
          </cell>
          <cell r="D3030" t="str">
            <v>نظيره</v>
          </cell>
          <cell r="E3030" t="str">
            <v>أنثى</v>
          </cell>
          <cell r="F3030" t="str">
            <v>زبداني</v>
          </cell>
          <cell r="G3030" t="str">
            <v>3/3/1984</v>
          </cell>
          <cell r="H3030" t="str">
            <v>العربية السورية</v>
          </cell>
          <cell r="I3030" t="str">
            <v>الاولى</v>
          </cell>
          <cell r="J3030" t="str">
            <v>أدبي</v>
          </cell>
          <cell r="K3030" t="str">
            <v>2002</v>
          </cell>
          <cell r="L3030" t="str">
            <v>ريف دمشق</v>
          </cell>
          <cell r="Q3030" t="str">
            <v/>
          </cell>
          <cell r="R3030" t="str">
            <v>dareen omar</v>
          </cell>
          <cell r="S3030" t="str">
            <v>ahmad</v>
          </cell>
          <cell r="T3030" t="str">
            <v>ehsan</v>
          </cell>
          <cell r="U3030" t="str">
            <v>zabadani</v>
          </cell>
          <cell r="V3030" t="str">
            <v/>
          </cell>
          <cell r="W3030" t="str">
            <v/>
          </cell>
          <cell r="X3030" t="str">
            <v/>
          </cell>
          <cell r="Y3030" t="str">
            <v/>
          </cell>
          <cell r="Z3030" t="str">
            <v/>
          </cell>
          <cell r="AA3030" t="str">
            <v/>
          </cell>
          <cell r="AB3030" t="str">
            <v/>
          </cell>
          <cell r="AC3030" t="str">
            <v/>
          </cell>
        </row>
        <row r="3031">
          <cell r="A3031">
            <v>527041</v>
          </cell>
          <cell r="B3031" t="str">
            <v>مرح هادي</v>
          </cell>
          <cell r="C3031" t="str">
            <v>خليل</v>
          </cell>
          <cell r="D3031" t="str">
            <v>أمل</v>
          </cell>
          <cell r="E3031" t="str">
            <v>أنثى</v>
          </cell>
          <cell r="F3031" t="str">
            <v>حينه</v>
          </cell>
          <cell r="G3031">
            <v>29864</v>
          </cell>
          <cell r="H3031" t="str">
            <v>العربية السورية</v>
          </cell>
          <cell r="I3031" t="str">
            <v>الثانية</v>
          </cell>
          <cell r="J3031" t="str">
            <v>فنون نسوية</v>
          </cell>
          <cell r="K3031" t="str">
            <v/>
          </cell>
          <cell r="Q3031" t="str">
            <v/>
          </cell>
          <cell r="R3031" t="str">
            <v>DAREN HAMAD</v>
          </cell>
          <cell r="S3031" t="str">
            <v>FAROOK</v>
          </cell>
          <cell r="T3031" t="str">
            <v>AMERA AMMAR</v>
          </cell>
          <cell r="U3031" t="str">
            <v>DAMASCUS</v>
          </cell>
          <cell r="V3031" t="str">
            <v/>
          </cell>
          <cell r="W3031" t="str">
            <v/>
          </cell>
          <cell r="X3031" t="str">
            <v/>
          </cell>
          <cell r="Y3031" t="str">
            <v/>
          </cell>
          <cell r="Z3031" t="str">
            <v/>
          </cell>
          <cell r="AA3031" t="str">
            <v/>
          </cell>
          <cell r="AB3031" t="str">
            <v/>
          </cell>
          <cell r="AC3031" t="str">
            <v/>
          </cell>
        </row>
        <row r="3032">
          <cell r="A3032">
            <v>527042</v>
          </cell>
          <cell r="B3032" t="str">
            <v>مروه زيدان</v>
          </cell>
          <cell r="C3032" t="str">
            <v>مروان</v>
          </cell>
          <cell r="D3032" t="str">
            <v>مسعوده</v>
          </cell>
          <cell r="E3032" t="str">
            <v>أنثى</v>
          </cell>
          <cell r="F3032" t="str">
            <v>دير مقرن</v>
          </cell>
          <cell r="G3032">
            <v>32658</v>
          </cell>
          <cell r="H3032" t="str">
            <v>العربية السورية</v>
          </cell>
          <cell r="I3032" t="str">
            <v>الاولى</v>
          </cell>
          <cell r="J3032" t="str">
            <v>أدبي</v>
          </cell>
          <cell r="K3032">
            <v>2007</v>
          </cell>
          <cell r="Q3032" t="str">
            <v/>
          </cell>
          <cell r="R3032" t="str">
            <v>khawla  mossa</v>
          </cell>
          <cell r="S3032" t="str">
            <v>mossa</v>
          </cell>
          <cell r="T3032" t="str">
            <v xml:space="preserve">slima </v>
          </cell>
          <cell r="U3032" t="str">
            <v>damas</v>
          </cell>
          <cell r="V3032" t="str">
            <v/>
          </cell>
          <cell r="W3032" t="str">
            <v/>
          </cell>
          <cell r="X3032" t="str">
            <v/>
          </cell>
          <cell r="Y3032" t="str">
            <v/>
          </cell>
          <cell r="Z3032" t="str">
            <v/>
          </cell>
          <cell r="AA3032" t="str">
            <v/>
          </cell>
          <cell r="AB3032" t="str">
            <v/>
          </cell>
          <cell r="AC3032" t="str">
            <v/>
          </cell>
        </row>
        <row r="3033">
          <cell r="A3033">
            <v>527043</v>
          </cell>
          <cell r="B3033" t="str">
            <v>مروه مسعود</v>
          </cell>
          <cell r="C3033" t="str">
            <v>حسين</v>
          </cell>
          <cell r="D3033" t="str">
            <v>امنه</v>
          </cell>
          <cell r="E3033" t="str">
            <v>أنثى</v>
          </cell>
          <cell r="F3033" t="str">
            <v>الحاره</v>
          </cell>
          <cell r="G3033" t="str">
            <v>4/1/1987</v>
          </cell>
          <cell r="H3033" t="str">
            <v>العربية السورية</v>
          </cell>
          <cell r="I3033" t="str">
            <v>الاولى</v>
          </cell>
          <cell r="J3033" t="str">
            <v>أدبي</v>
          </cell>
          <cell r="K3033" t="str">
            <v>2013</v>
          </cell>
          <cell r="L3033" t="str">
            <v>درعا</v>
          </cell>
          <cell r="Q3033" t="str">
            <v/>
          </cell>
          <cell r="R3033" t="str">
            <v>KHOLOD KANBEES</v>
          </cell>
          <cell r="S3033" t="str">
            <v>IBRAHIEM</v>
          </cell>
          <cell r="T3033" t="str">
            <v>KHADIJA</v>
          </cell>
          <cell r="U3033" t="str">
            <v>DARAA</v>
          </cell>
          <cell r="V3033" t="str">
            <v/>
          </cell>
          <cell r="W3033" t="str">
            <v/>
          </cell>
          <cell r="X3033" t="str">
            <v/>
          </cell>
          <cell r="Y3033" t="str">
            <v/>
          </cell>
          <cell r="Z3033" t="str">
            <v/>
          </cell>
          <cell r="AA3033" t="str">
            <v/>
          </cell>
          <cell r="AB3033" t="str">
            <v/>
          </cell>
          <cell r="AC3033" t="str">
            <v/>
          </cell>
        </row>
        <row r="3034">
          <cell r="A3034">
            <v>527045</v>
          </cell>
          <cell r="B3034" t="str">
            <v>مريم ابوالجوز</v>
          </cell>
          <cell r="C3034" t="str">
            <v>حسن</v>
          </cell>
          <cell r="D3034" t="str">
            <v>لمعات</v>
          </cell>
          <cell r="E3034" t="str">
            <v>انثى</v>
          </cell>
          <cell r="F3034" t="str">
            <v>سقبا</v>
          </cell>
          <cell r="G3034">
            <v>33647</v>
          </cell>
          <cell r="H3034" t="str">
            <v>العربية السورية</v>
          </cell>
          <cell r="I3034" t="str">
            <v>الثانية</v>
          </cell>
          <cell r="J3034" t="str">
            <v>ادبي</v>
          </cell>
          <cell r="K3034">
            <v>2009</v>
          </cell>
          <cell r="Q3034" t="str">
            <v/>
          </cell>
          <cell r="R3034" t="str">
            <v>KHOLOD HASAN</v>
          </cell>
          <cell r="S3034" t="str">
            <v>READ</v>
          </cell>
          <cell r="T3034" t="str">
            <v>NADIA</v>
          </cell>
          <cell r="U3034" t="str">
            <v>DAMASCUS</v>
          </cell>
          <cell r="V3034" t="str">
            <v/>
          </cell>
          <cell r="W3034" t="str">
            <v/>
          </cell>
          <cell r="X3034" t="str">
            <v/>
          </cell>
          <cell r="Y3034" t="str">
            <v/>
          </cell>
          <cell r="Z3034" t="str">
            <v/>
          </cell>
          <cell r="AA3034" t="str">
            <v/>
          </cell>
          <cell r="AB3034" t="str">
            <v/>
          </cell>
          <cell r="AC3034" t="str">
            <v/>
          </cell>
        </row>
        <row r="3035">
          <cell r="A3035">
            <v>527046</v>
          </cell>
          <cell r="B3035" t="str">
            <v>مريم البقاعي</v>
          </cell>
          <cell r="C3035" t="str">
            <v xml:space="preserve">حسام </v>
          </cell>
          <cell r="D3035" t="str">
            <v>خديجه</v>
          </cell>
          <cell r="E3035" t="str">
            <v/>
          </cell>
          <cell r="F3035" t="str">
            <v/>
          </cell>
          <cell r="G3035" t="str">
            <v/>
          </cell>
          <cell r="I3035" t="str">
            <v>الثانية</v>
          </cell>
          <cell r="K3035" t="str">
            <v/>
          </cell>
          <cell r="L3035" t="str">
            <v/>
          </cell>
          <cell r="M3035" t="str">
            <v/>
          </cell>
          <cell r="Q3035" t="str">
            <v/>
          </cell>
          <cell r="R3035" t="str">
            <v/>
          </cell>
          <cell r="S3035" t="str">
            <v/>
          </cell>
          <cell r="T3035" t="str">
            <v/>
          </cell>
          <cell r="U3035" t="str">
            <v/>
          </cell>
          <cell r="V3035" t="str">
            <v/>
          </cell>
          <cell r="W3035" t="str">
            <v/>
          </cell>
          <cell r="X3035" t="str">
            <v/>
          </cell>
          <cell r="Y3035" t="str">
            <v/>
          </cell>
          <cell r="Z3035" t="str">
            <v/>
          </cell>
          <cell r="AA3035" t="str">
            <v/>
          </cell>
          <cell r="AB3035" t="str">
            <v/>
          </cell>
          <cell r="AC3035" t="str">
            <v/>
          </cell>
        </row>
        <row r="3036">
          <cell r="A3036">
            <v>527048</v>
          </cell>
          <cell r="B3036" t="str">
            <v>مريم السبسبي</v>
          </cell>
          <cell r="C3036" t="str">
            <v>زكريا</v>
          </cell>
          <cell r="D3036" t="str">
            <v>فاديه</v>
          </cell>
          <cell r="E3036" t="str">
            <v>أنثى</v>
          </cell>
          <cell r="F3036" t="str">
            <v>دمشق</v>
          </cell>
          <cell r="G3036">
            <v>35490</v>
          </cell>
          <cell r="H3036" t="str">
            <v>العربية السورية</v>
          </cell>
          <cell r="I3036" t="str">
            <v>الثانية</v>
          </cell>
          <cell r="J3036" t="str">
            <v>أدبي</v>
          </cell>
          <cell r="K3036">
            <v>2016</v>
          </cell>
          <cell r="L3036" t="str">
            <v>دمشق</v>
          </cell>
        </row>
        <row r="3037">
          <cell r="A3037">
            <v>527049</v>
          </cell>
          <cell r="B3037" t="str">
            <v>مريم السليمان</v>
          </cell>
          <cell r="C3037" t="str">
            <v>حمود</v>
          </cell>
          <cell r="D3037" t="str">
            <v>راجحه</v>
          </cell>
          <cell r="E3037" t="str">
            <v>أنثى</v>
          </cell>
          <cell r="F3037" t="str">
            <v>حصنان</v>
          </cell>
          <cell r="G3037" t="str">
            <v>6/1/2000</v>
          </cell>
          <cell r="H3037" t="str">
            <v>العربية السورية</v>
          </cell>
          <cell r="I3037" t="str">
            <v>الاولى</v>
          </cell>
          <cell r="J3037" t="str">
            <v>أدبي</v>
          </cell>
          <cell r="K3037" t="str">
            <v>2019</v>
          </cell>
          <cell r="L3037" t="str">
            <v>اللاذقية</v>
          </cell>
          <cell r="Q3037" t="str">
            <v/>
          </cell>
          <cell r="R3037" t="str">
            <v>haneen daher</v>
          </cell>
          <cell r="S3037" t="str">
            <v>bassam</v>
          </cell>
          <cell r="T3037" t="str">
            <v>abeer</v>
          </cell>
          <cell r="U3037" t="str">
            <v>hasnan</v>
          </cell>
          <cell r="V3037" t="str">
            <v/>
          </cell>
          <cell r="W3037" t="str">
            <v/>
          </cell>
          <cell r="X3037" t="str">
            <v/>
          </cell>
          <cell r="Y3037" t="str">
            <v/>
          </cell>
          <cell r="Z3037" t="str">
            <v/>
          </cell>
          <cell r="AA3037" t="str">
            <v/>
          </cell>
          <cell r="AB3037" t="str">
            <v/>
          </cell>
          <cell r="AC3037" t="str">
            <v/>
          </cell>
        </row>
        <row r="3038">
          <cell r="A3038">
            <v>527050</v>
          </cell>
          <cell r="B3038" t="str">
            <v>مريم حوريه</v>
          </cell>
          <cell r="C3038" t="str">
            <v>سمير</v>
          </cell>
          <cell r="D3038" t="str">
            <v>سندس</v>
          </cell>
          <cell r="E3038" t="str">
            <v>أنثى</v>
          </cell>
          <cell r="F3038" t="str">
            <v>حضر</v>
          </cell>
          <cell r="G3038" t="str">
            <v>9/15/1999</v>
          </cell>
          <cell r="H3038" t="str">
            <v>العربية السورية</v>
          </cell>
          <cell r="I3038" t="str">
            <v>الاولى</v>
          </cell>
          <cell r="J3038" t="str">
            <v>أدبي</v>
          </cell>
          <cell r="K3038" t="str">
            <v>2017</v>
          </cell>
          <cell r="L3038" t="str">
            <v>القنيطرة</v>
          </cell>
          <cell r="Q3038" t="str">
            <v/>
          </cell>
          <cell r="R3038" t="str">
            <v>HANEN HASOUN</v>
          </cell>
          <cell r="S3038" t="str">
            <v>ISSAM</v>
          </cell>
          <cell r="T3038" t="str">
            <v>SHEKHA</v>
          </cell>
          <cell r="U3038" t="str">
            <v>QUNITRA</v>
          </cell>
          <cell r="V3038" t="str">
            <v/>
          </cell>
          <cell r="W3038" t="str">
            <v/>
          </cell>
          <cell r="X3038" t="str">
            <v/>
          </cell>
          <cell r="Y3038" t="str">
            <v/>
          </cell>
          <cell r="Z3038" t="str">
            <v/>
          </cell>
          <cell r="AA3038" t="str">
            <v/>
          </cell>
          <cell r="AB3038" t="str">
            <v/>
          </cell>
          <cell r="AC3038" t="str">
            <v/>
          </cell>
        </row>
        <row r="3039">
          <cell r="A3039">
            <v>527052</v>
          </cell>
          <cell r="B3039" t="str">
            <v>مشيره الصحناوي</v>
          </cell>
          <cell r="C3039" t="str">
            <v>أجود</v>
          </cell>
          <cell r="D3039" t="str">
            <v>ليندا</v>
          </cell>
          <cell r="E3039" t="str">
            <v>أنثى</v>
          </cell>
          <cell r="F3039" t="str">
            <v>دمشق</v>
          </cell>
          <cell r="G3039">
            <v>36541</v>
          </cell>
          <cell r="H3039" t="str">
            <v>العربية السورية</v>
          </cell>
          <cell r="I3039" t="str">
            <v>الاولى</v>
          </cell>
          <cell r="J3039" t="str">
            <v>أدبي</v>
          </cell>
          <cell r="K3039">
            <v>2017</v>
          </cell>
          <cell r="L3039" t="str">
            <v>دمشق</v>
          </cell>
          <cell r="Q3039" t="str">
            <v/>
          </cell>
          <cell r="R3039" t="str">
            <v>hala mohamad</v>
          </cell>
          <cell r="S3039" t="str">
            <v>madian</v>
          </cell>
          <cell r="T3039" t="str">
            <v>maiada</v>
          </cell>
          <cell r="U3039" t="str">
            <v>damascos</v>
          </cell>
          <cell r="V3039" t="str">
            <v/>
          </cell>
          <cell r="W3039" t="str">
            <v/>
          </cell>
          <cell r="X3039" t="str">
            <v/>
          </cell>
          <cell r="Y3039" t="str">
            <v/>
          </cell>
          <cell r="Z3039" t="str">
            <v/>
          </cell>
          <cell r="AA3039" t="str">
            <v/>
          </cell>
          <cell r="AB3039" t="str">
            <v/>
          </cell>
          <cell r="AC3039" t="str">
            <v/>
          </cell>
        </row>
        <row r="3040">
          <cell r="A3040">
            <v>527053</v>
          </cell>
          <cell r="B3040" t="str">
            <v>ملكه زيدان</v>
          </cell>
          <cell r="C3040" t="str">
            <v>محمد</v>
          </cell>
          <cell r="D3040" t="str">
            <v>مها</v>
          </cell>
          <cell r="E3040" t="str">
            <v>أنثى</v>
          </cell>
          <cell r="F3040" t="str">
            <v>دير مقرن</v>
          </cell>
          <cell r="G3040">
            <v>36791</v>
          </cell>
          <cell r="H3040" t="str">
            <v>العربية السورية</v>
          </cell>
          <cell r="I3040" t="str">
            <v>الثانية</v>
          </cell>
          <cell r="J3040" t="str">
            <v>علمي</v>
          </cell>
          <cell r="K3040">
            <v>2014</v>
          </cell>
          <cell r="L3040" t="str">
            <v>ريف دمشق</v>
          </cell>
          <cell r="Q3040" t="str">
            <v/>
          </cell>
          <cell r="R3040" t="str">
            <v>jeen abd alazeez</v>
          </cell>
          <cell r="S3040" t="str">
            <v>abo zaed</v>
          </cell>
          <cell r="T3040" t="str">
            <v>kalshah</v>
          </cell>
          <cell r="U3040" t="str">
            <v>alqameshly</v>
          </cell>
          <cell r="V3040" t="str">
            <v/>
          </cell>
          <cell r="W3040" t="str">
            <v/>
          </cell>
          <cell r="X3040" t="str">
            <v/>
          </cell>
          <cell r="Y3040" t="str">
            <v/>
          </cell>
          <cell r="Z3040" t="str">
            <v/>
          </cell>
          <cell r="AA3040" t="str">
            <v/>
          </cell>
          <cell r="AB3040" t="str">
            <v/>
          </cell>
          <cell r="AC3040" t="str">
            <v/>
          </cell>
        </row>
        <row r="3041">
          <cell r="A3041">
            <v>527055</v>
          </cell>
          <cell r="B3041" t="str">
            <v>منال حداد</v>
          </cell>
          <cell r="C3041" t="str">
            <v>مخائيل</v>
          </cell>
          <cell r="D3041" t="str">
            <v>منى</v>
          </cell>
          <cell r="E3041" t="str">
            <v>أنثى</v>
          </cell>
          <cell r="F3041" t="str">
            <v>الدوره</v>
          </cell>
          <cell r="G3041">
            <v>30741</v>
          </cell>
          <cell r="H3041" t="str">
            <v>العربية السورية</v>
          </cell>
          <cell r="I3041" t="str">
            <v>الثانية</v>
          </cell>
          <cell r="J3041" t="str">
            <v>فنون نسوية</v>
          </cell>
          <cell r="K3041">
            <v>2002</v>
          </cell>
          <cell r="Q3041" t="str">
            <v/>
          </cell>
          <cell r="R3041" t="str">
            <v>johaina ghaiba</v>
          </cell>
          <cell r="S3041" t="str">
            <v>yousef</v>
          </cell>
          <cell r="T3041" t="str">
            <v>faiza</v>
          </cell>
          <cell r="U3041" t="str">
            <v>swaida</v>
          </cell>
          <cell r="V3041" t="str">
            <v/>
          </cell>
          <cell r="W3041" t="str">
            <v/>
          </cell>
          <cell r="X3041" t="str">
            <v/>
          </cell>
          <cell r="Y3041" t="str">
            <v/>
          </cell>
          <cell r="Z3041" t="str">
            <v/>
          </cell>
          <cell r="AA3041" t="str">
            <v/>
          </cell>
          <cell r="AB3041" t="str">
            <v/>
          </cell>
          <cell r="AC3041" t="str">
            <v/>
          </cell>
        </row>
        <row r="3042">
          <cell r="A3042">
            <v>527056</v>
          </cell>
          <cell r="B3042" t="str">
            <v>منال حلاق</v>
          </cell>
          <cell r="C3042" t="str">
            <v>عمر</v>
          </cell>
          <cell r="D3042" t="str">
            <v>غازية</v>
          </cell>
          <cell r="E3042" t="str">
            <v>ذكر</v>
          </cell>
          <cell r="F3042" t="str">
            <v>سعسع</v>
          </cell>
          <cell r="G3042" t="str">
            <v>5/21/1971</v>
          </cell>
          <cell r="H3042" t="str">
            <v>العربية السورية</v>
          </cell>
          <cell r="I3042" t="str">
            <v>الاولى</v>
          </cell>
          <cell r="K3042" t="str">
            <v>1990</v>
          </cell>
          <cell r="L3042" t="str">
            <v>ريف دمشق</v>
          </cell>
          <cell r="Q3042" t="str">
            <v/>
          </cell>
          <cell r="R3042" t="str">
            <v>jehad tejan</v>
          </cell>
          <cell r="S3042" t="str">
            <v>kasem</v>
          </cell>
          <cell r="T3042" t="str">
            <v>hamda</v>
          </cell>
          <cell r="U3042" t="str">
            <v>ref damas</v>
          </cell>
          <cell r="V3042" t="str">
            <v/>
          </cell>
          <cell r="W3042" t="str">
            <v/>
          </cell>
          <cell r="X3042" t="str">
            <v/>
          </cell>
          <cell r="Y3042" t="str">
            <v/>
          </cell>
          <cell r="Z3042" t="str">
            <v/>
          </cell>
          <cell r="AA3042" t="str">
            <v/>
          </cell>
          <cell r="AB3042" t="str">
            <v/>
          </cell>
          <cell r="AC3042" t="str">
            <v/>
          </cell>
        </row>
        <row r="3043">
          <cell r="A3043">
            <v>527057</v>
          </cell>
          <cell r="B3043" t="str">
            <v>مناهل العاني</v>
          </cell>
          <cell r="C3043" t="str">
            <v>عدنان</v>
          </cell>
          <cell r="D3043" t="str">
            <v>امال</v>
          </cell>
          <cell r="E3043" t="str">
            <v>انثى</v>
          </cell>
          <cell r="F3043" t="str">
            <v>تلسكين القعاده</v>
          </cell>
          <cell r="G3043">
            <v>30317</v>
          </cell>
          <cell r="H3043" t="str">
            <v>العربية السورية</v>
          </cell>
          <cell r="I3043" t="str">
            <v>الثانية</v>
          </cell>
        </row>
        <row r="3044">
          <cell r="A3044">
            <v>527058</v>
          </cell>
          <cell r="B3044" t="str">
            <v>منى الحمود</v>
          </cell>
          <cell r="C3044" t="str">
            <v>عبد الكريم</v>
          </cell>
          <cell r="D3044" t="str">
            <v>زينب</v>
          </cell>
          <cell r="E3044" t="str">
            <v>أنثى</v>
          </cell>
          <cell r="F3044" t="str">
            <v>القصير</v>
          </cell>
          <cell r="G3044">
            <v>30066</v>
          </cell>
          <cell r="H3044" t="str">
            <v>العربية السورية</v>
          </cell>
          <cell r="I3044" t="str">
            <v>الثانية</v>
          </cell>
          <cell r="J3044" t="str">
            <v>فنون نسوية</v>
          </cell>
        </row>
        <row r="3045">
          <cell r="A3045">
            <v>527059</v>
          </cell>
          <cell r="B3045" t="str">
            <v>منى المصري</v>
          </cell>
          <cell r="C3045" t="str">
            <v>بدر</v>
          </cell>
          <cell r="D3045" t="str">
            <v>سمر</v>
          </cell>
          <cell r="E3045" t="str">
            <v>أنثى</v>
          </cell>
          <cell r="G3045">
            <v>30637</v>
          </cell>
          <cell r="H3045" t="str">
            <v>العربية السورية</v>
          </cell>
          <cell r="I3045" t="str">
            <v>الثانية</v>
          </cell>
          <cell r="J3045" t="str">
            <v>أدبي</v>
          </cell>
          <cell r="K3045" t="str">
            <v/>
          </cell>
          <cell r="Q3045" t="str">
            <v/>
          </cell>
          <cell r="R3045" t="str">
            <v>janet aljalad</v>
          </cell>
          <cell r="S3045" t="str">
            <v>husin</v>
          </cell>
          <cell r="T3045" t="str">
            <v>joria</v>
          </cell>
          <cell r="U3045" t="str">
            <v>katana</v>
          </cell>
          <cell r="V3045" t="str">
            <v/>
          </cell>
          <cell r="W3045" t="str">
            <v/>
          </cell>
          <cell r="X3045" t="str">
            <v/>
          </cell>
          <cell r="Y3045" t="str">
            <v/>
          </cell>
          <cell r="Z3045" t="str">
            <v/>
          </cell>
          <cell r="AA3045" t="str">
            <v/>
          </cell>
          <cell r="AB3045" t="str">
            <v/>
          </cell>
          <cell r="AC3045" t="str">
            <v/>
          </cell>
        </row>
        <row r="3046">
          <cell r="A3046">
            <v>527060</v>
          </cell>
          <cell r="B3046" t="str">
            <v>منى شاكر</v>
          </cell>
          <cell r="C3046" t="str">
            <v>مأمون</v>
          </cell>
          <cell r="D3046" t="str">
            <v>نسيبه</v>
          </cell>
          <cell r="E3046" t="str">
            <v>أنثى</v>
          </cell>
          <cell r="F3046" t="str">
            <v>دمشق</v>
          </cell>
          <cell r="G3046">
            <v>30874</v>
          </cell>
          <cell r="H3046" t="str">
            <v>العربية السورية</v>
          </cell>
          <cell r="I3046" t="str">
            <v>الثانية</v>
          </cell>
          <cell r="J3046" t="str">
            <v>علمي</v>
          </cell>
          <cell r="K3046">
            <v>2003</v>
          </cell>
          <cell r="L3046" t="str">
            <v>دمشق</v>
          </cell>
          <cell r="Q3046" t="str">
            <v/>
          </cell>
          <cell r="R3046" t="str">
            <v>snaa gded</v>
          </cell>
          <cell r="S3046" t="str">
            <v>zaref</v>
          </cell>
          <cell r="T3046" t="str">
            <v>nahedq</v>
          </cell>
          <cell r="U3046" t="str">
            <v>damascos</v>
          </cell>
          <cell r="V3046" t="str">
            <v/>
          </cell>
          <cell r="W3046" t="str">
            <v/>
          </cell>
          <cell r="X3046" t="str">
            <v/>
          </cell>
          <cell r="Y3046" t="str">
            <v/>
          </cell>
          <cell r="Z3046" t="str">
            <v/>
          </cell>
          <cell r="AA3046" t="str">
            <v/>
          </cell>
          <cell r="AB3046" t="str">
            <v/>
          </cell>
          <cell r="AC3046" t="str">
            <v/>
          </cell>
        </row>
        <row r="3047">
          <cell r="A3047">
            <v>527061</v>
          </cell>
          <cell r="B3047" t="str">
            <v>منيره توتنجي الكلاس</v>
          </cell>
          <cell r="C3047" t="str">
            <v>زهير</v>
          </cell>
          <cell r="D3047" t="str">
            <v>ابتسام</v>
          </cell>
          <cell r="E3047" t="str">
            <v>أنثى</v>
          </cell>
          <cell r="F3047" t="str">
            <v>دمشق</v>
          </cell>
          <cell r="G3047">
            <v>32623</v>
          </cell>
          <cell r="H3047" t="str">
            <v>العربية السورية</v>
          </cell>
          <cell r="I3047" t="str">
            <v>الثانية</v>
          </cell>
          <cell r="J3047" t="str">
            <v>ادبي</v>
          </cell>
        </row>
        <row r="3048">
          <cell r="A3048">
            <v>527062</v>
          </cell>
          <cell r="B3048" t="str">
            <v>منيره مغربي</v>
          </cell>
          <cell r="C3048" t="str">
            <v>خالد</v>
          </cell>
          <cell r="D3048" t="str">
            <v>فاتنه</v>
          </cell>
          <cell r="E3048" t="str">
            <v>أنثى</v>
          </cell>
          <cell r="F3048" t="str">
            <v>دمشق</v>
          </cell>
          <cell r="G3048">
            <v>31947</v>
          </cell>
          <cell r="H3048" t="str">
            <v>العربية السورية</v>
          </cell>
          <cell r="I3048" t="str">
            <v>الثانية</v>
          </cell>
          <cell r="J3048" t="str">
            <v>أدبي</v>
          </cell>
          <cell r="K3048">
            <v>2006</v>
          </cell>
          <cell r="L3048" t="str">
            <v>دمشق</v>
          </cell>
          <cell r="Q3048" t="str">
            <v/>
          </cell>
          <cell r="R3048" t="str">
            <v>TAGHREED YASSIN</v>
          </cell>
          <cell r="S3048" t="str">
            <v>JAMAL</v>
          </cell>
          <cell r="T3048" t="str">
            <v>SAHAR</v>
          </cell>
          <cell r="U3048" t="str">
            <v>DAMASCUS</v>
          </cell>
          <cell r="V3048" t="str">
            <v/>
          </cell>
          <cell r="W3048" t="str">
            <v/>
          </cell>
          <cell r="X3048" t="str">
            <v/>
          </cell>
          <cell r="Y3048" t="str">
            <v/>
          </cell>
          <cell r="Z3048" t="str">
            <v/>
          </cell>
          <cell r="AA3048" t="str">
            <v/>
          </cell>
          <cell r="AB3048" t="str">
            <v/>
          </cell>
          <cell r="AC3048" t="str">
            <v/>
          </cell>
        </row>
        <row r="3049">
          <cell r="A3049">
            <v>527063</v>
          </cell>
          <cell r="B3049" t="str">
            <v>مها الفاضل</v>
          </cell>
          <cell r="C3049" t="str">
            <v>نهار</v>
          </cell>
          <cell r="D3049" t="str">
            <v>بركه</v>
          </cell>
          <cell r="E3049" t="str">
            <v>أنثى</v>
          </cell>
          <cell r="F3049" t="str">
            <v>الحسكه</v>
          </cell>
          <cell r="G3049">
            <v>31778</v>
          </cell>
          <cell r="H3049" t="str">
            <v>العربية السورية</v>
          </cell>
          <cell r="I3049" t="str">
            <v>الثانية</v>
          </cell>
          <cell r="J3049" t="str">
            <v>أدبي</v>
          </cell>
          <cell r="K3049" t="str">
            <v/>
          </cell>
          <cell r="L3049" t="str">
            <v>الحسكة</v>
          </cell>
        </row>
        <row r="3050">
          <cell r="A3050">
            <v>527064</v>
          </cell>
          <cell r="B3050" t="str">
            <v>مها الفريح</v>
          </cell>
          <cell r="C3050" t="str">
            <v>متعب</v>
          </cell>
          <cell r="D3050" t="str">
            <v>جليله</v>
          </cell>
          <cell r="E3050" t="str">
            <v>أنثى</v>
          </cell>
          <cell r="F3050" t="str">
            <v>الدليبات</v>
          </cell>
          <cell r="G3050">
            <v>28946</v>
          </cell>
          <cell r="H3050" t="str">
            <v>العربية السورية</v>
          </cell>
          <cell r="I3050" t="str">
            <v>الاولى</v>
          </cell>
          <cell r="J3050" t="str">
            <v>أدبي</v>
          </cell>
          <cell r="L3050" t="str">
            <v>اللاذقية</v>
          </cell>
          <cell r="Q3050" t="str">
            <v/>
          </cell>
          <cell r="R3050" t="str">
            <v>taghred ahmed</v>
          </cell>
          <cell r="S3050" t="str">
            <v>gabir</v>
          </cell>
          <cell r="T3050" t="str">
            <v>wajidah</v>
          </cell>
          <cell r="U3050" t="str">
            <v>latikia</v>
          </cell>
          <cell r="V3050" t="str">
            <v/>
          </cell>
          <cell r="W3050" t="str">
            <v/>
          </cell>
          <cell r="X3050" t="str">
            <v/>
          </cell>
          <cell r="Y3050" t="str">
            <v/>
          </cell>
          <cell r="Z3050" t="str">
            <v/>
          </cell>
          <cell r="AA3050" t="str">
            <v/>
          </cell>
          <cell r="AB3050" t="str">
            <v/>
          </cell>
          <cell r="AC3050" t="str">
            <v/>
          </cell>
        </row>
        <row r="3051">
          <cell r="A3051">
            <v>527066</v>
          </cell>
          <cell r="B3051" t="str">
            <v>مها ديوب</v>
          </cell>
          <cell r="C3051" t="str">
            <v>حبيب</v>
          </cell>
          <cell r="D3051" t="str">
            <v>بديعه</v>
          </cell>
          <cell r="E3051" t="str">
            <v>أنثى</v>
          </cell>
          <cell r="F3051" t="str">
            <v>العمرات</v>
          </cell>
          <cell r="G3051">
            <v>35815</v>
          </cell>
          <cell r="H3051" t="str">
            <v>العربية السورية</v>
          </cell>
          <cell r="I3051" t="str">
            <v>الاولى</v>
          </cell>
          <cell r="J3051" t="str">
            <v>أدبي</v>
          </cell>
          <cell r="K3051">
            <v>2016</v>
          </cell>
          <cell r="L3051" t="str">
            <v>ريف دمشق</v>
          </cell>
          <cell r="Q3051" t="str">
            <v/>
          </cell>
          <cell r="R3051" t="str">
            <v>terqia alshhab</v>
          </cell>
          <cell r="S3051" t="str">
            <v>shhab</v>
          </cell>
          <cell r="T3051" t="str">
            <v>hameda</v>
          </cell>
          <cell r="U3051" t="str">
            <v>alamrat</v>
          </cell>
          <cell r="V3051" t="str">
            <v/>
          </cell>
          <cell r="W3051" t="str">
            <v/>
          </cell>
          <cell r="X3051" t="str">
            <v/>
          </cell>
          <cell r="Y3051" t="str">
            <v/>
          </cell>
          <cell r="Z3051" t="str">
            <v/>
          </cell>
          <cell r="AA3051" t="str">
            <v/>
          </cell>
          <cell r="AB3051" t="str">
            <v/>
          </cell>
          <cell r="AC3051" t="str">
            <v/>
          </cell>
        </row>
        <row r="3052">
          <cell r="A3052">
            <v>527068</v>
          </cell>
          <cell r="B3052" t="str">
            <v>مها محسن</v>
          </cell>
          <cell r="C3052" t="str">
            <v>عبدالهادي</v>
          </cell>
          <cell r="D3052" t="str">
            <v>صفاء</v>
          </cell>
          <cell r="E3052" t="str">
            <v>أنثى</v>
          </cell>
          <cell r="F3052" t="str">
            <v>دمشق</v>
          </cell>
          <cell r="G3052" t="str">
            <v>3/15/1964</v>
          </cell>
          <cell r="H3052" t="str">
            <v>العربية السورية</v>
          </cell>
          <cell r="I3052" t="str">
            <v>الاولى</v>
          </cell>
          <cell r="J3052" t="str">
            <v>علمي</v>
          </cell>
          <cell r="K3052" t="str">
            <v>1981</v>
          </cell>
          <cell r="Q3052" t="str">
            <v/>
          </cell>
          <cell r="R3052" t="str">
            <v>BANAN DARKAL</v>
          </cell>
          <cell r="S3052" t="str">
            <v>ABDALRAZZAK</v>
          </cell>
          <cell r="T3052" t="str">
            <v>SAMIRA</v>
          </cell>
          <cell r="U3052" t="str">
            <v>DAMASCUS</v>
          </cell>
          <cell r="V3052" t="str">
            <v/>
          </cell>
          <cell r="W3052" t="str">
            <v/>
          </cell>
          <cell r="X3052" t="str">
            <v/>
          </cell>
          <cell r="Y3052" t="str">
            <v/>
          </cell>
          <cell r="Z3052" t="str">
            <v/>
          </cell>
          <cell r="AA3052" t="str">
            <v/>
          </cell>
          <cell r="AB3052" t="str">
            <v/>
          </cell>
          <cell r="AC3052" t="str">
            <v/>
          </cell>
        </row>
        <row r="3053">
          <cell r="A3053">
            <v>527069</v>
          </cell>
          <cell r="B3053" t="str">
            <v>مي صبح</v>
          </cell>
          <cell r="C3053" t="str">
            <v>احمد</v>
          </cell>
          <cell r="D3053" t="str">
            <v>غاده</v>
          </cell>
          <cell r="E3053" t="str">
            <v/>
          </cell>
          <cell r="F3053" t="str">
            <v/>
          </cell>
          <cell r="G3053" t="str">
            <v/>
          </cell>
          <cell r="I3053" t="str">
            <v>الاولى</v>
          </cell>
          <cell r="K3053" t="str">
            <v/>
          </cell>
          <cell r="L3053" t="str">
            <v/>
          </cell>
          <cell r="M3053" t="str">
            <v/>
          </cell>
          <cell r="Q3053" t="str">
            <v/>
          </cell>
          <cell r="R3053" t="str">
            <v/>
          </cell>
          <cell r="S3053" t="str">
            <v/>
          </cell>
          <cell r="T3053" t="str">
            <v/>
          </cell>
          <cell r="U3053" t="str">
            <v/>
          </cell>
          <cell r="V3053" t="str">
            <v/>
          </cell>
          <cell r="W3053" t="str">
            <v/>
          </cell>
          <cell r="X3053" t="str">
            <v/>
          </cell>
          <cell r="Y3053" t="str">
            <v/>
          </cell>
          <cell r="Z3053" t="str">
            <v/>
          </cell>
          <cell r="AA3053" t="str">
            <v/>
          </cell>
          <cell r="AB3053" t="str">
            <v/>
          </cell>
          <cell r="AC3053" t="str">
            <v/>
          </cell>
        </row>
        <row r="3054">
          <cell r="A3054">
            <v>527070</v>
          </cell>
          <cell r="B3054" t="str">
            <v>ميديا القاري</v>
          </cell>
          <cell r="C3054" t="str">
            <v>محمدصالح</v>
          </cell>
          <cell r="D3054" t="str">
            <v>حنان</v>
          </cell>
          <cell r="E3054" t="str">
            <v>أنثى</v>
          </cell>
          <cell r="F3054" t="str">
            <v>رحيبه</v>
          </cell>
          <cell r="G3054">
            <v>35435</v>
          </cell>
          <cell r="H3054" t="str">
            <v>العربية السورية</v>
          </cell>
          <cell r="I3054" t="str">
            <v>الثانية</v>
          </cell>
          <cell r="J3054" t="str">
            <v>علمي</v>
          </cell>
          <cell r="Q3054" t="str">
            <v/>
          </cell>
          <cell r="R3054" t="str">
            <v>Boshra Nofal</v>
          </cell>
          <cell r="S3054" t="str">
            <v>Ahmed</v>
          </cell>
          <cell r="T3054" t="str">
            <v>Ramea</v>
          </cell>
          <cell r="U3054" t="str">
            <v>Raheba</v>
          </cell>
          <cell r="V3054" t="str">
            <v/>
          </cell>
          <cell r="W3054" t="str">
            <v/>
          </cell>
          <cell r="X3054" t="str">
            <v/>
          </cell>
          <cell r="Y3054" t="str">
            <v/>
          </cell>
          <cell r="Z3054" t="str">
            <v/>
          </cell>
          <cell r="AA3054" t="str">
            <v/>
          </cell>
          <cell r="AB3054" t="str">
            <v/>
          </cell>
          <cell r="AC3054" t="str">
            <v/>
          </cell>
        </row>
        <row r="3055">
          <cell r="A3055">
            <v>527071</v>
          </cell>
          <cell r="B3055" t="str">
            <v>ميرفت زرزور</v>
          </cell>
          <cell r="C3055" t="str">
            <v>نجيب</v>
          </cell>
          <cell r="D3055" t="str">
            <v>تبارك</v>
          </cell>
          <cell r="E3055" t="str">
            <v>أنثى</v>
          </cell>
          <cell r="F3055" t="str">
            <v>دمشق</v>
          </cell>
          <cell r="G3055">
            <v>33220</v>
          </cell>
          <cell r="H3055" t="str">
            <v>العربية السورية</v>
          </cell>
          <cell r="I3055" t="str">
            <v>الثانية</v>
          </cell>
          <cell r="J3055" t="str">
            <v>علمي</v>
          </cell>
          <cell r="K3055">
            <v>2008</v>
          </cell>
          <cell r="Q3055" t="str">
            <v/>
          </cell>
          <cell r="R3055" t="str">
            <v>Boshra Shhada</v>
          </cell>
          <cell r="S3055" t="str">
            <v>Esmil</v>
          </cell>
          <cell r="T3055" t="str">
            <v>Rokea</v>
          </cell>
          <cell r="U3055" t="str">
            <v>Roheba</v>
          </cell>
          <cell r="V3055" t="str">
            <v/>
          </cell>
          <cell r="W3055" t="str">
            <v/>
          </cell>
          <cell r="X3055" t="str">
            <v/>
          </cell>
          <cell r="Y3055" t="str">
            <v/>
          </cell>
          <cell r="Z3055" t="str">
            <v/>
          </cell>
          <cell r="AA3055" t="str">
            <v/>
          </cell>
          <cell r="AB3055" t="str">
            <v/>
          </cell>
          <cell r="AC3055" t="str">
            <v/>
          </cell>
        </row>
        <row r="3056">
          <cell r="A3056">
            <v>527072</v>
          </cell>
          <cell r="B3056" t="str">
            <v>ميساء القدور</v>
          </cell>
          <cell r="C3056" t="str">
            <v>مصطفى</v>
          </cell>
          <cell r="D3056" t="str">
            <v>منى</v>
          </cell>
          <cell r="E3056" t="str">
            <v>أنثى</v>
          </cell>
          <cell r="F3056" t="str">
            <v>دمشق</v>
          </cell>
          <cell r="G3056" t="str">
            <v>1/5/1994</v>
          </cell>
          <cell r="H3056" t="str">
            <v>العربية السورية</v>
          </cell>
          <cell r="I3056" t="str">
            <v>الاولى</v>
          </cell>
          <cell r="J3056" t="str">
            <v>علمي</v>
          </cell>
          <cell r="L3056" t="str">
            <v>القنيطرة</v>
          </cell>
          <cell r="M3056" t="str">
            <v>القنيطرة</v>
          </cell>
          <cell r="Q3056" t="str">
            <v/>
          </cell>
          <cell r="R3056" t="str">
            <v>BOSHRA  ALOKLA</v>
          </cell>
          <cell r="S3056" t="str">
            <v>AKEL</v>
          </cell>
          <cell r="T3056" t="str">
            <v>KHADYJA</v>
          </cell>
          <cell r="U3056" t="str">
            <v>0</v>
          </cell>
          <cell r="V3056" t="str">
            <v/>
          </cell>
          <cell r="W3056" t="str">
            <v/>
          </cell>
          <cell r="X3056" t="str">
            <v/>
          </cell>
          <cell r="Y3056" t="str">
            <v/>
          </cell>
          <cell r="Z3056" t="str">
            <v/>
          </cell>
          <cell r="AA3056" t="str">
            <v/>
          </cell>
          <cell r="AB3056" t="str">
            <v/>
          </cell>
          <cell r="AC3056" t="str">
            <v/>
          </cell>
        </row>
        <row r="3057">
          <cell r="A3057">
            <v>527074</v>
          </cell>
          <cell r="B3057" t="str">
            <v>ميساء جمعه</v>
          </cell>
          <cell r="C3057" t="str">
            <v>نصرالعرب</v>
          </cell>
          <cell r="D3057" t="str">
            <v>حنيفه</v>
          </cell>
          <cell r="E3057" t="str">
            <v>أنثى</v>
          </cell>
          <cell r="F3057" t="str">
            <v>مخيم اليرموك</v>
          </cell>
          <cell r="G3057" t="str">
            <v>5/25/1992</v>
          </cell>
          <cell r="H3057" t="str">
            <v>العربية السورية</v>
          </cell>
          <cell r="I3057" t="str">
            <v>الاولى</v>
          </cell>
          <cell r="J3057" t="str">
            <v>أدبي</v>
          </cell>
          <cell r="K3057" t="str">
            <v>2018</v>
          </cell>
          <cell r="L3057" t="str">
            <v>حماة</v>
          </cell>
          <cell r="Q3057" t="str">
            <v/>
          </cell>
          <cell r="R3057" t="str">
            <v>BUSHRA ABO SALEH</v>
          </cell>
          <cell r="S3057" t="str">
            <v>MOUHAMAD</v>
          </cell>
          <cell r="T3057" t="str">
            <v>ROUIDAH</v>
          </cell>
          <cell r="U3057" t="str">
            <v>DAMASCUS</v>
          </cell>
          <cell r="V3057" t="str">
            <v/>
          </cell>
          <cell r="W3057" t="str">
            <v/>
          </cell>
          <cell r="X3057" t="str">
            <v/>
          </cell>
          <cell r="Y3057" t="str">
            <v/>
          </cell>
          <cell r="Z3057" t="str">
            <v/>
          </cell>
          <cell r="AA3057" t="str">
            <v/>
          </cell>
          <cell r="AB3057" t="str">
            <v/>
          </cell>
          <cell r="AC3057" t="str">
            <v/>
          </cell>
        </row>
        <row r="3058">
          <cell r="A3058">
            <v>527076</v>
          </cell>
          <cell r="B3058" t="str">
            <v>ميساء سميه</v>
          </cell>
          <cell r="C3058" t="str">
            <v>محمد</v>
          </cell>
          <cell r="D3058" t="str">
            <v>سهام</v>
          </cell>
          <cell r="E3058" t="str">
            <v>أنثى</v>
          </cell>
          <cell r="F3058" t="str">
            <v>عين البيضا</v>
          </cell>
          <cell r="G3058">
            <v>36355</v>
          </cell>
          <cell r="H3058" t="str">
            <v>العربية السورية</v>
          </cell>
          <cell r="I3058" t="str">
            <v>الثالثة</v>
          </cell>
          <cell r="J3058" t="str">
            <v>أدبي</v>
          </cell>
          <cell r="L3058" t="str">
            <v>اللاذقية</v>
          </cell>
        </row>
        <row r="3059">
          <cell r="A3059">
            <v>527077</v>
          </cell>
          <cell r="B3059" t="str">
            <v>ميساء عليان</v>
          </cell>
          <cell r="C3059" t="str">
            <v>عمر</v>
          </cell>
          <cell r="D3059" t="str">
            <v>شهيره أبو ناهي</v>
          </cell>
          <cell r="E3059" t="str">
            <v>أنثى</v>
          </cell>
          <cell r="F3059" t="str">
            <v>تل</v>
          </cell>
          <cell r="G3059" t="str">
            <v>6/28/1995</v>
          </cell>
          <cell r="H3059" t="str">
            <v>العربية السورية</v>
          </cell>
          <cell r="I3059" t="str">
            <v>الاولى</v>
          </cell>
          <cell r="J3059" t="str">
            <v>أدبي</v>
          </cell>
          <cell r="K3059" t="str">
            <v>2020</v>
          </cell>
          <cell r="L3059" t="str">
            <v>ريف دمشق</v>
          </cell>
          <cell r="Q3059" t="str">
            <v/>
          </cell>
          <cell r="R3059" t="str">
            <v>BARAA HAMOUDA</v>
          </cell>
          <cell r="S3059" t="str">
            <v>IBRAHIEM</v>
          </cell>
          <cell r="T3059" t="str">
            <v>THREAA</v>
          </cell>
          <cell r="U3059" t="str">
            <v>DAMAS SUBURB</v>
          </cell>
          <cell r="V3059" t="str">
            <v/>
          </cell>
          <cell r="W3059" t="str">
            <v/>
          </cell>
          <cell r="X3059" t="str">
            <v/>
          </cell>
          <cell r="Y3059" t="str">
            <v/>
          </cell>
          <cell r="Z3059" t="str">
            <v/>
          </cell>
          <cell r="AA3059" t="str">
            <v/>
          </cell>
          <cell r="AB3059" t="str">
            <v/>
          </cell>
          <cell r="AC3059" t="str">
            <v/>
          </cell>
        </row>
        <row r="3060">
          <cell r="A3060">
            <v>527078</v>
          </cell>
          <cell r="B3060" t="str">
            <v>ميشلين البشاره</v>
          </cell>
          <cell r="C3060" t="str">
            <v>غازي</v>
          </cell>
          <cell r="D3060" t="str">
            <v>منصوره</v>
          </cell>
          <cell r="E3060" t="str">
            <v>أنثى</v>
          </cell>
          <cell r="F3060" t="str">
            <v>طفس</v>
          </cell>
          <cell r="G3060">
            <v>33606</v>
          </cell>
          <cell r="H3060" t="str">
            <v>العربية السورية</v>
          </cell>
          <cell r="I3060" t="str">
            <v>الاولى</v>
          </cell>
          <cell r="J3060" t="str">
            <v>أدبي</v>
          </cell>
          <cell r="K3060" t="str">
            <v/>
          </cell>
          <cell r="Q3060" t="str">
            <v/>
          </cell>
          <cell r="R3060" t="str">
            <v>BARAA ALRESHDAN</v>
          </cell>
          <cell r="S3060" t="str">
            <v>ABDALRAHMAN</v>
          </cell>
          <cell r="T3060" t="str">
            <v>HOUDA</v>
          </cell>
          <cell r="U3060" t="str">
            <v>DARAA</v>
          </cell>
          <cell r="V3060" t="str">
            <v/>
          </cell>
          <cell r="W3060" t="str">
            <v/>
          </cell>
          <cell r="X3060" t="str">
            <v/>
          </cell>
          <cell r="Y3060" t="str">
            <v/>
          </cell>
          <cell r="Z3060" t="str">
            <v/>
          </cell>
          <cell r="AA3060" t="str">
            <v/>
          </cell>
          <cell r="AB3060" t="str">
            <v/>
          </cell>
          <cell r="AC3060" t="str">
            <v/>
          </cell>
        </row>
        <row r="3061">
          <cell r="A3061">
            <v>527079</v>
          </cell>
          <cell r="B3061" t="str">
            <v>ميلاد ياسين</v>
          </cell>
          <cell r="C3061" t="str">
            <v>عيسى</v>
          </cell>
          <cell r="D3061" t="str">
            <v>سلطانة</v>
          </cell>
          <cell r="E3061" t="str">
            <v/>
          </cell>
          <cell r="F3061" t="str">
            <v/>
          </cell>
          <cell r="G3061" t="str">
            <v/>
          </cell>
          <cell r="I3061" t="str">
            <v>الاولى</v>
          </cell>
          <cell r="K3061" t="str">
            <v/>
          </cell>
          <cell r="L3061" t="str">
            <v/>
          </cell>
          <cell r="M3061" t="str">
            <v/>
          </cell>
          <cell r="Q3061" t="str">
            <v/>
          </cell>
          <cell r="R3061" t="str">
            <v/>
          </cell>
          <cell r="S3061" t="str">
            <v/>
          </cell>
          <cell r="T3061" t="str">
            <v/>
          </cell>
          <cell r="U3061" t="str">
            <v/>
          </cell>
          <cell r="V3061" t="str">
            <v/>
          </cell>
          <cell r="W3061" t="str">
            <v/>
          </cell>
          <cell r="X3061" t="str">
            <v/>
          </cell>
          <cell r="Y3061" t="str">
            <v/>
          </cell>
          <cell r="Z3061" t="str">
            <v/>
          </cell>
          <cell r="AA3061" t="str">
            <v/>
          </cell>
          <cell r="AB3061" t="str">
            <v/>
          </cell>
          <cell r="AC3061" t="str">
            <v/>
          </cell>
        </row>
        <row r="3062">
          <cell r="A3062">
            <v>527081</v>
          </cell>
          <cell r="B3062" t="str">
            <v>نادين شاهين</v>
          </cell>
          <cell r="C3062" t="str">
            <v>محمد</v>
          </cell>
          <cell r="D3062" t="str">
            <v>ليلى</v>
          </cell>
          <cell r="E3062" t="str">
            <v>أنثى</v>
          </cell>
          <cell r="F3062" t="str">
            <v>حمص</v>
          </cell>
          <cell r="G3062">
            <v>32509</v>
          </cell>
          <cell r="H3062" t="str">
            <v>العربية السورية</v>
          </cell>
          <cell r="I3062" t="str">
            <v>الاولى</v>
          </cell>
          <cell r="J3062" t="str">
            <v>فنون نسوية</v>
          </cell>
          <cell r="K3062">
            <v>2007</v>
          </cell>
          <cell r="L3062" t="str">
            <v>حمص</v>
          </cell>
        </row>
        <row r="3063">
          <cell r="A3063">
            <v>527082</v>
          </cell>
          <cell r="B3063" t="str">
            <v>نبال محمود</v>
          </cell>
          <cell r="C3063" t="str">
            <v>محمود</v>
          </cell>
          <cell r="D3063" t="str">
            <v>كوثر</v>
          </cell>
          <cell r="E3063" t="str">
            <v>أنثى</v>
          </cell>
          <cell r="F3063" t="str">
            <v>حمص</v>
          </cell>
          <cell r="G3063">
            <v>34301</v>
          </cell>
          <cell r="H3063" t="str">
            <v>العربية السورية</v>
          </cell>
          <cell r="I3063" t="str">
            <v>الثالثة حديث</v>
          </cell>
          <cell r="J3063" t="str">
            <v>أدبي</v>
          </cell>
          <cell r="K3063" t="str">
            <v/>
          </cell>
        </row>
        <row r="3064">
          <cell r="A3064">
            <v>527083</v>
          </cell>
          <cell r="B3064" t="str">
            <v>نجلاء العثمان</v>
          </cell>
          <cell r="C3064" t="str">
            <v>عبد العزيز</v>
          </cell>
          <cell r="D3064" t="str">
            <v>نورية</v>
          </cell>
          <cell r="E3064" t="str">
            <v>أنثى</v>
          </cell>
          <cell r="F3064" t="str">
            <v>جباتا الخشب</v>
          </cell>
          <cell r="G3064">
            <v>37257</v>
          </cell>
          <cell r="H3064" t="str">
            <v>العربية السورية</v>
          </cell>
          <cell r="I3064" t="str">
            <v>الثانية</v>
          </cell>
          <cell r="J3064" t="str">
            <v>علمي</v>
          </cell>
          <cell r="K3064">
            <v>2020</v>
          </cell>
          <cell r="L3064" t="str">
            <v>القنيطرة</v>
          </cell>
          <cell r="Q3064" t="str">
            <v/>
          </cell>
          <cell r="R3064" t="str">
            <v>Batoul Kaboul</v>
          </cell>
          <cell r="S3064" t="str">
            <v>Baseem</v>
          </cell>
          <cell r="T3064" t="str">
            <v>Ikhlas</v>
          </cell>
          <cell r="U3064" t="str">
            <v>Jubata Alkhashab</v>
          </cell>
          <cell r="V3064" t="str">
            <v/>
          </cell>
          <cell r="W3064" t="str">
            <v/>
          </cell>
          <cell r="X3064" t="str">
            <v/>
          </cell>
          <cell r="Y3064" t="str">
            <v/>
          </cell>
          <cell r="Z3064" t="str">
            <v/>
          </cell>
          <cell r="AA3064" t="str">
            <v/>
          </cell>
          <cell r="AB3064" t="str">
            <v/>
          </cell>
          <cell r="AC3064" t="str">
            <v/>
          </cell>
        </row>
        <row r="3065">
          <cell r="A3065">
            <v>527085</v>
          </cell>
          <cell r="B3065" t="str">
            <v>ندى حمدان</v>
          </cell>
          <cell r="C3065" t="str">
            <v>علي</v>
          </cell>
          <cell r="D3065" t="str">
            <v>اديبه</v>
          </cell>
          <cell r="E3065" t="str">
            <v>أنثى</v>
          </cell>
          <cell r="F3065" t="str">
            <v>دمشق</v>
          </cell>
          <cell r="G3065">
            <v>31415</v>
          </cell>
          <cell r="H3065" t="str">
            <v>العربية السورية</v>
          </cell>
          <cell r="I3065" t="str">
            <v>الثانية</v>
          </cell>
          <cell r="J3065" t="str">
            <v>ادبي</v>
          </cell>
          <cell r="L3065" t="str">
            <v>القنيطرة</v>
          </cell>
          <cell r="Q3065" t="str">
            <v/>
          </cell>
          <cell r="R3065" t="str">
            <v>BATOL HAMOD</v>
          </cell>
          <cell r="S3065" t="str">
            <v>EPRAHEM</v>
          </cell>
          <cell r="T3065" t="str">
            <v>RABAB</v>
          </cell>
          <cell r="U3065" t="str">
            <v>DMASCUOS</v>
          </cell>
          <cell r="V3065" t="str">
            <v/>
          </cell>
          <cell r="W3065" t="str">
            <v/>
          </cell>
          <cell r="X3065" t="str">
            <v/>
          </cell>
          <cell r="Y3065" t="str">
            <v/>
          </cell>
          <cell r="Z3065" t="str">
            <v/>
          </cell>
          <cell r="AA3065" t="str">
            <v/>
          </cell>
          <cell r="AB3065" t="str">
            <v/>
          </cell>
          <cell r="AC3065" t="str">
            <v/>
          </cell>
        </row>
        <row r="3066">
          <cell r="A3066">
            <v>527086</v>
          </cell>
          <cell r="B3066" t="str">
            <v>ندى ملحم</v>
          </cell>
          <cell r="C3066" t="str">
            <v>احمد</v>
          </cell>
          <cell r="D3066" t="str">
            <v>فتاه</v>
          </cell>
          <cell r="E3066" t="str">
            <v>أنثى</v>
          </cell>
          <cell r="F3066" t="str">
            <v>هجين</v>
          </cell>
          <cell r="G3066" t="str">
            <v>1/30/1992</v>
          </cell>
          <cell r="H3066" t="str">
            <v>العربية السورية</v>
          </cell>
          <cell r="I3066" t="str">
            <v>الاولى</v>
          </cell>
          <cell r="J3066" t="str">
            <v>أدبي</v>
          </cell>
          <cell r="K3066" t="str">
            <v>2012</v>
          </cell>
          <cell r="L3066" t="str">
            <v>دير الزور</v>
          </cell>
          <cell r="Q3066" t="str">
            <v/>
          </cell>
          <cell r="R3066" t="str">
            <v>Batool Jazaa Albed</v>
          </cell>
          <cell r="S3066" t="str">
            <v>Athab</v>
          </cell>
          <cell r="T3066" t="str">
            <v>Turkiah</v>
          </cell>
          <cell r="U3066" t="str">
            <v>Hajeen</v>
          </cell>
          <cell r="V3066" t="str">
            <v/>
          </cell>
          <cell r="W3066" t="str">
            <v/>
          </cell>
          <cell r="X3066" t="str">
            <v/>
          </cell>
          <cell r="Y3066" t="str">
            <v/>
          </cell>
          <cell r="Z3066" t="str">
            <v/>
          </cell>
          <cell r="AA3066" t="str">
            <v/>
          </cell>
          <cell r="AB3066" t="str">
            <v/>
          </cell>
          <cell r="AC3066" t="str">
            <v/>
          </cell>
        </row>
        <row r="3067">
          <cell r="A3067">
            <v>527087</v>
          </cell>
          <cell r="B3067" t="str">
            <v>نرمين بلول</v>
          </cell>
          <cell r="C3067" t="str">
            <v>عدنان</v>
          </cell>
          <cell r="D3067" t="str">
            <v>جميله</v>
          </cell>
          <cell r="E3067" t="str">
            <v>أنثى</v>
          </cell>
          <cell r="F3067" t="str">
            <v>داريا</v>
          </cell>
          <cell r="G3067" t="str">
            <v>1/1/2003</v>
          </cell>
          <cell r="H3067" t="str">
            <v>العربية السورية</v>
          </cell>
          <cell r="I3067" t="str">
            <v>الاولى</v>
          </cell>
          <cell r="J3067" t="str">
            <v>علمي</v>
          </cell>
          <cell r="K3067" t="str">
            <v>2022</v>
          </cell>
          <cell r="Q3067" t="str">
            <v/>
          </cell>
          <cell r="R3067" t="str">
            <v>AYA NOUH</v>
          </cell>
          <cell r="S3067" t="str">
            <v xml:space="preserve">ALI </v>
          </cell>
          <cell r="T3067" t="str">
            <v xml:space="preserve">SAWSAN </v>
          </cell>
          <cell r="U3067" t="str">
            <v xml:space="preserve">DAMAS SUBURB </v>
          </cell>
          <cell r="V3067" t="str">
            <v/>
          </cell>
          <cell r="W3067" t="str">
            <v/>
          </cell>
          <cell r="X3067" t="str">
            <v/>
          </cell>
          <cell r="Y3067" t="str">
            <v/>
          </cell>
          <cell r="Z3067" t="str">
            <v/>
          </cell>
          <cell r="AA3067" t="str">
            <v/>
          </cell>
          <cell r="AB3067" t="str">
            <v/>
          </cell>
          <cell r="AC3067" t="str">
            <v/>
          </cell>
        </row>
        <row r="3068">
          <cell r="A3068">
            <v>527089</v>
          </cell>
          <cell r="B3068" t="str">
            <v>نعيمه ابوهلال</v>
          </cell>
          <cell r="C3068" t="str">
            <v>حسين</v>
          </cell>
          <cell r="D3068" t="str">
            <v>عليا</v>
          </cell>
          <cell r="E3068" t="str">
            <v>أنثى</v>
          </cell>
          <cell r="F3068" t="str">
            <v>دمشق</v>
          </cell>
          <cell r="G3068">
            <v>29434</v>
          </cell>
          <cell r="H3068" t="str">
            <v>العربية السورية</v>
          </cell>
          <cell r="I3068" t="str">
            <v>الثانية</v>
          </cell>
          <cell r="J3068" t="str">
            <v>علمي</v>
          </cell>
          <cell r="L3068" t="str">
            <v>القنيطرة</v>
          </cell>
          <cell r="Q3068" t="str">
            <v/>
          </cell>
          <cell r="R3068" t="str">
            <v>AYYAT ABO ALEL</v>
          </cell>
          <cell r="S3068" t="str">
            <v>MAJED</v>
          </cell>
          <cell r="T3068" t="str">
            <v>HYAM</v>
          </cell>
          <cell r="U3068" t="str">
            <v>DAMASCUS</v>
          </cell>
          <cell r="V3068" t="str">
            <v/>
          </cell>
          <cell r="W3068" t="str">
            <v/>
          </cell>
          <cell r="X3068" t="str">
            <v/>
          </cell>
          <cell r="Y3068" t="str">
            <v/>
          </cell>
          <cell r="Z3068" t="str">
            <v/>
          </cell>
          <cell r="AA3068" t="str">
            <v/>
          </cell>
          <cell r="AB3068" t="str">
            <v/>
          </cell>
          <cell r="AC3068" t="str">
            <v/>
          </cell>
        </row>
        <row r="3069">
          <cell r="A3069">
            <v>527091</v>
          </cell>
          <cell r="B3069" t="str">
            <v>نغم جعفر</v>
          </cell>
          <cell r="C3069" t="str">
            <v>عدنان</v>
          </cell>
          <cell r="D3069" t="str">
            <v>بيداء</v>
          </cell>
          <cell r="E3069" t="str">
            <v>أنثى</v>
          </cell>
          <cell r="F3069" t="str">
            <v>الشير</v>
          </cell>
          <cell r="G3069">
            <v>32509</v>
          </cell>
          <cell r="H3069" t="str">
            <v>العربية السورية</v>
          </cell>
          <cell r="I3069" t="str">
            <v>الثانية</v>
          </cell>
          <cell r="J3069" t="str">
            <v>علمي</v>
          </cell>
          <cell r="K3069">
            <v>2007</v>
          </cell>
          <cell r="L3069" t="str">
            <v>اللاذقية</v>
          </cell>
          <cell r="Q3069" t="str">
            <v/>
          </cell>
          <cell r="R3069" t="str">
            <v>alaa alkhaled</v>
          </cell>
          <cell r="S3069" t="str">
            <v>ahmad</v>
          </cell>
          <cell r="T3069" t="str">
            <v>kamala</v>
          </cell>
          <cell r="U3069" t="str">
            <v>damascus</v>
          </cell>
          <cell r="V3069" t="str">
            <v/>
          </cell>
          <cell r="W3069" t="str">
            <v/>
          </cell>
          <cell r="X3069" t="str">
            <v/>
          </cell>
          <cell r="Y3069" t="str">
            <v/>
          </cell>
          <cell r="Z3069" t="str">
            <v/>
          </cell>
          <cell r="AA3069" t="str">
            <v/>
          </cell>
          <cell r="AB3069" t="str">
            <v/>
          </cell>
          <cell r="AC3069" t="str">
            <v/>
          </cell>
        </row>
        <row r="3070">
          <cell r="A3070">
            <v>527092</v>
          </cell>
          <cell r="B3070" t="str">
            <v>نهاد العتيري</v>
          </cell>
          <cell r="C3070" t="str">
            <v>حسن</v>
          </cell>
          <cell r="D3070" t="str">
            <v>سهام</v>
          </cell>
          <cell r="E3070" t="str">
            <v>أنثى</v>
          </cell>
          <cell r="I3070" t="str">
            <v>الثالثة</v>
          </cell>
          <cell r="M3070" t="str">
            <v>0</v>
          </cell>
        </row>
        <row r="3071">
          <cell r="A3071">
            <v>527094</v>
          </cell>
          <cell r="B3071" t="str">
            <v>نوال مصطفى</v>
          </cell>
          <cell r="C3071" t="str">
            <v>حميد</v>
          </cell>
          <cell r="D3071" t="str">
            <v>سعده</v>
          </cell>
          <cell r="E3071" t="str">
            <v>أنثى</v>
          </cell>
          <cell r="F3071" t="str">
            <v>السيدة زينب</v>
          </cell>
          <cell r="G3071">
            <v>33421</v>
          </cell>
          <cell r="H3071" t="str">
            <v>العربية السورية</v>
          </cell>
          <cell r="I3071" t="str">
            <v>الثانية</v>
          </cell>
          <cell r="J3071" t="str">
            <v>علمي</v>
          </cell>
          <cell r="K3071" t="str">
            <v/>
          </cell>
          <cell r="Q3071" t="str">
            <v/>
          </cell>
          <cell r="R3071" t="str">
            <v>ALAA ALJAHMANI</v>
          </cell>
          <cell r="S3071" t="str">
            <v>QASIM</v>
          </cell>
          <cell r="T3071" t="str">
            <v>WAZIRA</v>
          </cell>
          <cell r="U3071" t="str">
            <v>DARAA</v>
          </cell>
          <cell r="V3071" t="str">
            <v/>
          </cell>
          <cell r="W3071" t="str">
            <v/>
          </cell>
          <cell r="X3071" t="str">
            <v/>
          </cell>
          <cell r="Y3071" t="str">
            <v/>
          </cell>
          <cell r="Z3071" t="str">
            <v/>
          </cell>
          <cell r="AA3071" t="str">
            <v/>
          </cell>
          <cell r="AB3071" t="str">
            <v/>
          </cell>
          <cell r="AC3071" t="str">
            <v/>
          </cell>
        </row>
        <row r="3072">
          <cell r="A3072">
            <v>527095</v>
          </cell>
          <cell r="B3072" t="str">
            <v>نور الديري</v>
          </cell>
          <cell r="C3072" t="str">
            <v>خالد</v>
          </cell>
          <cell r="D3072" t="str">
            <v>هند</v>
          </cell>
          <cell r="E3072" t="str">
            <v>أنثى</v>
          </cell>
          <cell r="F3072" t="str">
            <v>ريمه اللحف</v>
          </cell>
          <cell r="G3072" t="str">
            <v>5/16/1986</v>
          </cell>
          <cell r="H3072" t="str">
            <v>العربية السورية</v>
          </cell>
          <cell r="I3072" t="str">
            <v>الاولى</v>
          </cell>
          <cell r="J3072" t="str">
            <v>أدبي</v>
          </cell>
          <cell r="L3072" t="str">
            <v>السويداء</v>
          </cell>
          <cell r="Q3072" t="str">
            <v/>
          </cell>
          <cell r="R3072" t="str">
            <v>ansam aljaber abo faher</v>
          </cell>
          <cell r="S3072" t="str">
            <v>salem</v>
          </cell>
          <cell r="T3072" t="str">
            <v>amena</v>
          </cell>
          <cell r="U3072" t="str">
            <v>swaida</v>
          </cell>
          <cell r="V3072" t="str">
            <v/>
          </cell>
          <cell r="W3072" t="str">
            <v/>
          </cell>
          <cell r="X3072" t="str">
            <v/>
          </cell>
          <cell r="Y3072" t="str">
            <v/>
          </cell>
          <cell r="Z3072" t="str">
            <v/>
          </cell>
          <cell r="AA3072" t="str">
            <v/>
          </cell>
          <cell r="AB3072" t="str">
            <v/>
          </cell>
          <cell r="AC3072" t="str">
            <v/>
          </cell>
        </row>
        <row r="3073">
          <cell r="A3073">
            <v>527096</v>
          </cell>
          <cell r="B3073" t="str">
            <v>نور الذياب</v>
          </cell>
          <cell r="C3073" t="str">
            <v>عيسى</v>
          </cell>
          <cell r="D3073" t="str">
            <v>خميسه</v>
          </cell>
          <cell r="E3073" t="str">
            <v>أنثى</v>
          </cell>
          <cell r="F3073" t="str">
            <v>القطيفه</v>
          </cell>
          <cell r="G3073" t="str">
            <v>9/19/1989</v>
          </cell>
          <cell r="H3073" t="str">
            <v>العربية السورية</v>
          </cell>
          <cell r="I3073" t="str">
            <v>الاولى</v>
          </cell>
          <cell r="J3073" t="str">
            <v>علمي</v>
          </cell>
          <cell r="K3073" t="str">
            <v>2007</v>
          </cell>
          <cell r="Q3073" t="str">
            <v/>
          </cell>
          <cell r="R3073" t="str">
            <v>Amena Hashem</v>
          </cell>
          <cell r="S3073" t="str">
            <v>Mostfa</v>
          </cell>
          <cell r="T3073" t="str">
            <v>Malak</v>
          </cell>
          <cell r="U3073" t="str">
            <v>Alkatefa</v>
          </cell>
          <cell r="V3073" t="str">
            <v/>
          </cell>
          <cell r="W3073" t="str">
            <v/>
          </cell>
          <cell r="X3073" t="str">
            <v/>
          </cell>
          <cell r="Y3073" t="str">
            <v/>
          </cell>
          <cell r="Z3073" t="str">
            <v/>
          </cell>
          <cell r="AA3073" t="str">
            <v/>
          </cell>
          <cell r="AB3073" t="str">
            <v/>
          </cell>
          <cell r="AC3073" t="str">
            <v/>
          </cell>
        </row>
        <row r="3074">
          <cell r="A3074">
            <v>527097</v>
          </cell>
          <cell r="B3074" t="str">
            <v>نور الشيخ محمد</v>
          </cell>
          <cell r="C3074" t="str">
            <v>عبدالهادي</v>
          </cell>
          <cell r="D3074" t="str">
            <v>صباح</v>
          </cell>
          <cell r="E3074" t="str">
            <v>أنثى</v>
          </cell>
          <cell r="F3074" t="str">
            <v>دمشق</v>
          </cell>
          <cell r="G3074">
            <v>33539</v>
          </cell>
          <cell r="H3074" t="str">
            <v>العربية السورية</v>
          </cell>
          <cell r="I3074" t="str">
            <v>الثانية</v>
          </cell>
          <cell r="J3074" t="str">
            <v>علمي</v>
          </cell>
          <cell r="K3074">
            <v>2009</v>
          </cell>
          <cell r="Q3074" t="str">
            <v/>
          </cell>
          <cell r="R3074" t="str">
            <v>AMMERA ASMAEEL</v>
          </cell>
          <cell r="S3074" t="str">
            <v>SAMMER</v>
          </cell>
          <cell r="T3074" t="str">
            <v>GENA ALKNGEE</v>
          </cell>
          <cell r="U3074" t="str">
            <v>DAMASCUS</v>
          </cell>
          <cell r="V3074" t="str">
            <v/>
          </cell>
          <cell r="W3074" t="str">
            <v/>
          </cell>
          <cell r="X3074" t="str">
            <v/>
          </cell>
          <cell r="Y3074" t="str">
            <v/>
          </cell>
          <cell r="Z3074" t="str">
            <v/>
          </cell>
          <cell r="AA3074" t="str">
            <v/>
          </cell>
          <cell r="AB3074" t="str">
            <v/>
          </cell>
          <cell r="AC3074" t="str">
            <v/>
          </cell>
        </row>
        <row r="3075">
          <cell r="A3075">
            <v>527098</v>
          </cell>
          <cell r="B3075" t="str">
            <v>نور بنيان</v>
          </cell>
          <cell r="C3075" t="str">
            <v>فائق</v>
          </cell>
          <cell r="D3075" t="str">
            <v>اسماء</v>
          </cell>
          <cell r="E3075" t="str">
            <v>أنثى</v>
          </cell>
          <cell r="F3075" t="str">
            <v>مديرا</v>
          </cell>
          <cell r="G3075">
            <v>31778</v>
          </cell>
          <cell r="H3075" t="str">
            <v>العربية السورية</v>
          </cell>
          <cell r="I3075" t="str">
            <v>الثانية</v>
          </cell>
          <cell r="J3075" t="str">
            <v>علمي</v>
          </cell>
          <cell r="K3075">
            <v>2005</v>
          </cell>
          <cell r="L3075" t="str">
            <v>ريف دمشق</v>
          </cell>
          <cell r="Q3075" t="str">
            <v/>
          </cell>
          <cell r="R3075" t="str">
            <v>AMANI ALMADNE</v>
          </cell>
          <cell r="S3075" t="str">
            <v>MARWAN</v>
          </cell>
          <cell r="T3075" t="str">
            <v>RAEFA</v>
          </cell>
          <cell r="U3075" t="str">
            <v>DAMASCUS</v>
          </cell>
          <cell r="V3075" t="str">
            <v/>
          </cell>
          <cell r="W3075" t="str">
            <v/>
          </cell>
          <cell r="X3075" t="str">
            <v/>
          </cell>
          <cell r="Y3075" t="str">
            <v/>
          </cell>
          <cell r="Z3075" t="str">
            <v/>
          </cell>
          <cell r="AA3075" t="str">
            <v/>
          </cell>
          <cell r="AB3075" t="str">
            <v/>
          </cell>
          <cell r="AC3075" t="str">
            <v/>
          </cell>
        </row>
        <row r="3076">
          <cell r="A3076">
            <v>527099</v>
          </cell>
          <cell r="B3076" t="str">
            <v>نور رخيص</v>
          </cell>
          <cell r="C3076" t="str">
            <v>حسين</v>
          </cell>
          <cell r="D3076" t="str">
            <v>رشده</v>
          </cell>
          <cell r="E3076" t="str">
            <v>أنثى</v>
          </cell>
          <cell r="F3076" t="str">
            <v>مشفى دوما</v>
          </cell>
          <cell r="G3076">
            <v>32595</v>
          </cell>
          <cell r="H3076" t="str">
            <v>العربية السورية</v>
          </cell>
          <cell r="I3076" t="str">
            <v>الثانية</v>
          </cell>
          <cell r="J3076" t="str">
            <v>علمي</v>
          </cell>
          <cell r="L3076" t="str">
            <v>القنيطرة</v>
          </cell>
          <cell r="Q3076" t="str">
            <v/>
          </cell>
          <cell r="R3076" t="str">
            <v>asmaa almonjjed</v>
          </cell>
          <cell r="S3076" t="str">
            <v>ahmad</v>
          </cell>
          <cell r="T3076" t="str">
            <v>ablh</v>
          </cell>
          <cell r="U3076" t="str">
            <v>damascus</v>
          </cell>
          <cell r="V3076" t="str">
            <v/>
          </cell>
          <cell r="W3076" t="str">
            <v/>
          </cell>
          <cell r="X3076" t="str">
            <v/>
          </cell>
          <cell r="Y3076" t="str">
            <v/>
          </cell>
          <cell r="Z3076" t="str">
            <v/>
          </cell>
          <cell r="AA3076" t="str">
            <v/>
          </cell>
          <cell r="AB3076" t="str">
            <v/>
          </cell>
          <cell r="AC3076" t="str">
            <v/>
          </cell>
        </row>
        <row r="3077">
          <cell r="A3077">
            <v>527100</v>
          </cell>
          <cell r="B3077" t="str">
            <v>نور رمضان</v>
          </cell>
          <cell r="C3077" t="str">
            <v>محمد</v>
          </cell>
          <cell r="D3077" t="str">
            <v>سهام</v>
          </cell>
          <cell r="E3077" t="str">
            <v>أنثى</v>
          </cell>
          <cell r="F3077" t="str">
            <v>دمشق</v>
          </cell>
          <cell r="G3077">
            <v>37639</v>
          </cell>
          <cell r="H3077" t="str">
            <v>العربية السورية</v>
          </cell>
          <cell r="I3077" t="str">
            <v>الاولى</v>
          </cell>
          <cell r="J3077" t="str">
            <v>علمي</v>
          </cell>
          <cell r="K3077">
            <v>2020</v>
          </cell>
          <cell r="L3077" t="str">
            <v>دمشق</v>
          </cell>
        </row>
        <row r="3078">
          <cell r="A3078">
            <v>527101</v>
          </cell>
          <cell r="B3078" t="str">
            <v>نور سليمان</v>
          </cell>
          <cell r="C3078" t="str">
            <v>مروان</v>
          </cell>
          <cell r="D3078" t="str">
            <v>منى سليمان</v>
          </cell>
          <cell r="E3078" t="str">
            <v>أنثى</v>
          </cell>
          <cell r="F3078" t="str">
            <v>دمشق</v>
          </cell>
          <cell r="G3078" t="str">
            <v>1/1/1994</v>
          </cell>
          <cell r="H3078" t="str">
            <v>العربية السورية</v>
          </cell>
          <cell r="I3078" t="str">
            <v>الاولى</v>
          </cell>
          <cell r="J3078" t="str">
            <v>أدبي</v>
          </cell>
          <cell r="K3078" t="str">
            <v>2011</v>
          </cell>
          <cell r="L3078" t="str">
            <v>حمص</v>
          </cell>
          <cell r="Q3078" t="str">
            <v/>
          </cell>
          <cell r="R3078" t="str">
            <v>AZHAR SALOUM</v>
          </cell>
          <cell r="S3078" t="str">
            <v>RAFEK</v>
          </cell>
          <cell r="T3078" t="str">
            <v>WAFAK</v>
          </cell>
          <cell r="U3078" t="str">
            <v>DAMASCUS</v>
          </cell>
          <cell r="V3078" t="str">
            <v/>
          </cell>
          <cell r="W3078" t="str">
            <v/>
          </cell>
          <cell r="X3078" t="str">
            <v/>
          </cell>
          <cell r="Y3078" t="str">
            <v/>
          </cell>
          <cell r="Z3078" t="str">
            <v/>
          </cell>
          <cell r="AA3078" t="str">
            <v/>
          </cell>
          <cell r="AB3078" t="str">
            <v/>
          </cell>
          <cell r="AC3078" t="str">
            <v/>
          </cell>
        </row>
        <row r="3079">
          <cell r="A3079">
            <v>527103</v>
          </cell>
          <cell r="B3079" t="str">
            <v>نورالهدى عواد</v>
          </cell>
          <cell r="C3079" t="str">
            <v>محمد فيصل</v>
          </cell>
          <cell r="D3079" t="str">
            <v>كوثر</v>
          </cell>
          <cell r="E3079" t="str">
            <v>أنثى</v>
          </cell>
          <cell r="F3079" t="str">
            <v>منين</v>
          </cell>
          <cell r="G3079">
            <v>37257</v>
          </cell>
          <cell r="H3079" t="str">
            <v>العربية السورية</v>
          </cell>
          <cell r="I3079" t="str">
            <v>الثانية</v>
          </cell>
          <cell r="J3079" t="str">
            <v>أدبي</v>
          </cell>
          <cell r="K3079">
            <v>2020</v>
          </cell>
          <cell r="Q3079" t="str">
            <v/>
          </cell>
          <cell r="R3079" t="str">
            <v>ahlam alrashi</v>
          </cell>
          <cell r="S3079" t="str">
            <v>ali</v>
          </cell>
          <cell r="T3079" t="str">
            <v>mouna</v>
          </cell>
          <cell r="U3079" t="str">
            <v>bnkasi</v>
          </cell>
          <cell r="V3079" t="str">
            <v/>
          </cell>
          <cell r="W3079" t="str">
            <v/>
          </cell>
          <cell r="X3079" t="str">
            <v/>
          </cell>
          <cell r="Y3079" t="str">
            <v/>
          </cell>
          <cell r="Z3079" t="str">
            <v/>
          </cell>
          <cell r="AA3079" t="str">
            <v/>
          </cell>
          <cell r="AB3079" t="str">
            <v/>
          </cell>
          <cell r="AC3079" t="str">
            <v/>
          </cell>
        </row>
        <row r="3080">
          <cell r="A3080">
            <v>527104</v>
          </cell>
          <cell r="B3080" t="str">
            <v>نوره الحسين الحميد</v>
          </cell>
          <cell r="C3080" t="str">
            <v>شهاب</v>
          </cell>
          <cell r="D3080" t="str">
            <v xml:space="preserve">رجاء </v>
          </cell>
          <cell r="E3080" t="str">
            <v>أنثى</v>
          </cell>
          <cell r="F3080" t="str">
            <v>ضواهره</v>
          </cell>
          <cell r="G3080">
            <v>34709</v>
          </cell>
          <cell r="H3080" t="str">
            <v>العربية السورية</v>
          </cell>
          <cell r="I3080" t="str">
            <v>الثالثة حديث</v>
          </cell>
          <cell r="J3080" t="str">
            <v>علمي</v>
          </cell>
          <cell r="K3080">
            <v>2012</v>
          </cell>
          <cell r="L3080" t="str">
            <v>ريف دمشق</v>
          </cell>
        </row>
        <row r="3081">
          <cell r="A3081">
            <v>527105</v>
          </cell>
          <cell r="B3081" t="str">
            <v>نوره علي</v>
          </cell>
          <cell r="C3081" t="str">
            <v>طعمه</v>
          </cell>
          <cell r="D3081" t="str">
            <v>امنه</v>
          </cell>
          <cell r="E3081" t="str">
            <v>أنثى</v>
          </cell>
          <cell r="F3081" t="str">
            <v>دوما</v>
          </cell>
          <cell r="H3081" t="str">
            <v>العربية السورية</v>
          </cell>
          <cell r="I3081" t="str">
            <v>الثانية</v>
          </cell>
          <cell r="J3081" t="str">
            <v>فنون نسوية</v>
          </cell>
          <cell r="K3081">
            <v>1999</v>
          </cell>
          <cell r="L3081" t="str">
            <v>القنيطرة</v>
          </cell>
          <cell r="Q3081" t="str">
            <v/>
          </cell>
          <cell r="R3081" t="str">
            <v>EMAN AHMAD ALI</v>
          </cell>
          <cell r="S3081" t="str">
            <v>IBRAHIEM</v>
          </cell>
          <cell r="T3081" t="str">
            <v>AMIENHA</v>
          </cell>
          <cell r="U3081" t="str">
            <v>DAMASCUS</v>
          </cell>
          <cell r="V3081" t="str">
            <v/>
          </cell>
          <cell r="W3081" t="str">
            <v/>
          </cell>
          <cell r="X3081" t="str">
            <v/>
          </cell>
          <cell r="Y3081" t="str">
            <v/>
          </cell>
          <cell r="Z3081" t="str">
            <v/>
          </cell>
          <cell r="AA3081" t="str">
            <v/>
          </cell>
          <cell r="AB3081" t="str">
            <v/>
          </cell>
          <cell r="AC3081" t="str">
            <v/>
          </cell>
        </row>
        <row r="3082">
          <cell r="A3082">
            <v>527106</v>
          </cell>
          <cell r="B3082" t="str">
            <v>نورهان زين</v>
          </cell>
          <cell r="C3082" t="str">
            <v>عبده</v>
          </cell>
          <cell r="D3082" t="str">
            <v>مها</v>
          </cell>
          <cell r="E3082" t="str">
            <v>أنثى</v>
          </cell>
          <cell r="F3082" t="str">
            <v>دمشق</v>
          </cell>
          <cell r="G3082">
            <v>35490</v>
          </cell>
          <cell r="H3082" t="str">
            <v>العربية السورية</v>
          </cell>
          <cell r="I3082" t="str">
            <v>الثانية</v>
          </cell>
          <cell r="J3082" t="str">
            <v>علمي</v>
          </cell>
          <cell r="K3082">
            <v>2015</v>
          </cell>
          <cell r="L3082" t="str">
            <v>حماة</v>
          </cell>
          <cell r="Q3082" t="str">
            <v/>
          </cell>
          <cell r="R3082" t="str">
            <v>EVA BALAIL</v>
          </cell>
          <cell r="S3082" t="str">
            <v>AZIZE</v>
          </cell>
          <cell r="T3082" t="str">
            <v>LAILA</v>
          </cell>
          <cell r="U3082" t="str">
            <v>DAMASUSE</v>
          </cell>
          <cell r="V3082" t="str">
            <v/>
          </cell>
          <cell r="W3082" t="str">
            <v/>
          </cell>
          <cell r="X3082" t="str">
            <v/>
          </cell>
          <cell r="Y3082" t="str">
            <v/>
          </cell>
          <cell r="Z3082" t="str">
            <v/>
          </cell>
          <cell r="AA3082" t="str">
            <v/>
          </cell>
          <cell r="AB3082" t="str">
            <v/>
          </cell>
          <cell r="AC3082" t="str">
            <v/>
          </cell>
        </row>
        <row r="3083">
          <cell r="A3083">
            <v>527107</v>
          </cell>
          <cell r="B3083" t="str">
            <v>نيروز ابوموسى</v>
          </cell>
          <cell r="C3083" t="str">
            <v>شحادة</v>
          </cell>
          <cell r="D3083" t="str">
            <v>صباح</v>
          </cell>
          <cell r="E3083" t="str">
            <v/>
          </cell>
          <cell r="F3083" t="str">
            <v/>
          </cell>
          <cell r="G3083" t="str">
            <v/>
          </cell>
          <cell r="I3083" t="str">
            <v>الاولى</v>
          </cell>
          <cell r="K3083" t="str">
            <v/>
          </cell>
          <cell r="L3083" t="str">
            <v/>
          </cell>
          <cell r="M3083" t="str">
            <v/>
          </cell>
          <cell r="Q3083" t="str">
            <v/>
          </cell>
          <cell r="R3083" t="str">
            <v/>
          </cell>
          <cell r="S3083" t="str">
            <v/>
          </cell>
          <cell r="T3083" t="str">
            <v/>
          </cell>
          <cell r="U3083" t="str">
            <v/>
          </cell>
          <cell r="V3083" t="str">
            <v/>
          </cell>
          <cell r="W3083" t="str">
            <v/>
          </cell>
          <cell r="X3083" t="str">
            <v/>
          </cell>
          <cell r="Y3083" t="str">
            <v/>
          </cell>
          <cell r="Z3083" t="str">
            <v/>
          </cell>
          <cell r="AA3083" t="str">
            <v/>
          </cell>
          <cell r="AB3083" t="str">
            <v/>
          </cell>
          <cell r="AC3083" t="str">
            <v/>
          </cell>
        </row>
        <row r="3084">
          <cell r="A3084">
            <v>527108</v>
          </cell>
          <cell r="B3084" t="str">
            <v>هبة جنيد</v>
          </cell>
          <cell r="C3084" t="str">
            <v>محمد علي</v>
          </cell>
          <cell r="D3084" t="str">
            <v>إنعام</v>
          </cell>
          <cell r="E3084" t="str">
            <v>أنثى</v>
          </cell>
          <cell r="F3084" t="str">
            <v>القطيفة</v>
          </cell>
          <cell r="G3084">
            <v>36529</v>
          </cell>
          <cell r="H3084" t="str">
            <v>العربية السورية</v>
          </cell>
          <cell r="I3084" t="str">
            <v>الاولى</v>
          </cell>
          <cell r="J3084" t="str">
            <v>شرعية</v>
          </cell>
          <cell r="K3084">
            <v>2017</v>
          </cell>
          <cell r="Q3084" t="str">
            <v/>
          </cell>
          <cell r="R3084" t="str">
            <v>AYA ASAAD</v>
          </cell>
          <cell r="S3084" t="str">
            <v>MAJED</v>
          </cell>
          <cell r="T3084" t="str">
            <v>NAWAL</v>
          </cell>
          <cell r="U3084" t="str">
            <v>QUNIETRA</v>
          </cell>
          <cell r="V3084" t="str">
            <v/>
          </cell>
          <cell r="W3084" t="str">
            <v/>
          </cell>
          <cell r="X3084" t="str">
            <v/>
          </cell>
          <cell r="Y3084" t="str">
            <v/>
          </cell>
          <cell r="Z3084" t="str">
            <v/>
          </cell>
          <cell r="AA3084" t="str">
            <v/>
          </cell>
          <cell r="AB3084" t="str">
            <v/>
          </cell>
          <cell r="AC3084" t="str">
            <v/>
          </cell>
        </row>
        <row r="3085">
          <cell r="A3085">
            <v>527109</v>
          </cell>
          <cell r="B3085" t="str">
            <v>هبه الصبره</v>
          </cell>
          <cell r="C3085" t="str">
            <v>عماد</v>
          </cell>
          <cell r="D3085" t="str">
            <v>مريم</v>
          </cell>
          <cell r="E3085" t="str">
            <v>أنثى</v>
          </cell>
          <cell r="F3085" t="str">
            <v>السيدة زينب</v>
          </cell>
          <cell r="G3085" t="str">
            <v>1/1/1997</v>
          </cell>
          <cell r="H3085" t="str">
            <v>الفلسطينية السورية</v>
          </cell>
          <cell r="I3085" t="str">
            <v>الاولى</v>
          </cell>
          <cell r="J3085" t="str">
            <v>علمي</v>
          </cell>
          <cell r="K3085">
            <v>2014</v>
          </cell>
          <cell r="Q3085" t="str">
            <v/>
          </cell>
          <cell r="R3085" t="str">
            <v>enas hussein</v>
          </cell>
          <cell r="S3085" t="str">
            <v>hussein</v>
          </cell>
          <cell r="T3085" t="str">
            <v>fahmia</v>
          </cell>
          <cell r="U3085" t="str">
            <v>alsaeda zaenab</v>
          </cell>
          <cell r="V3085" t="str">
            <v/>
          </cell>
          <cell r="W3085" t="str">
            <v/>
          </cell>
          <cell r="X3085" t="str">
            <v/>
          </cell>
          <cell r="Y3085" t="str">
            <v/>
          </cell>
          <cell r="Z3085" t="str">
            <v/>
          </cell>
          <cell r="AA3085" t="str">
            <v/>
          </cell>
          <cell r="AB3085" t="str">
            <v/>
          </cell>
          <cell r="AC3085" t="str">
            <v/>
          </cell>
        </row>
        <row r="3086">
          <cell r="A3086">
            <v>527110</v>
          </cell>
          <cell r="B3086" t="str">
            <v>هبه المنسي</v>
          </cell>
          <cell r="C3086" t="str">
            <v>احمد سعيد</v>
          </cell>
          <cell r="D3086" t="str">
            <v>شهيره</v>
          </cell>
          <cell r="E3086" t="str">
            <v>أنثى</v>
          </cell>
          <cell r="F3086" t="str">
            <v>دمشق</v>
          </cell>
          <cell r="G3086" t="str">
            <v>1/7/1994</v>
          </cell>
          <cell r="H3086" t="str">
            <v>العربية السورية</v>
          </cell>
          <cell r="I3086" t="str">
            <v>الاولى</v>
          </cell>
          <cell r="J3086" t="str">
            <v>أدبي</v>
          </cell>
          <cell r="K3086" t="str">
            <v>2012</v>
          </cell>
          <cell r="L3086" t="str">
            <v>ريف دمشق</v>
          </cell>
          <cell r="Q3086" t="str">
            <v/>
          </cell>
          <cell r="R3086" t="str">
            <v>EMAN WEHA</v>
          </cell>
          <cell r="S3086" t="str">
            <v>YOUSIEF</v>
          </cell>
          <cell r="T3086" t="str">
            <v>KHAWLA</v>
          </cell>
          <cell r="U3086" t="str">
            <v>DAMASCUS</v>
          </cell>
          <cell r="V3086" t="str">
            <v/>
          </cell>
          <cell r="W3086" t="str">
            <v/>
          </cell>
          <cell r="X3086" t="str">
            <v/>
          </cell>
          <cell r="Y3086" t="str">
            <v/>
          </cell>
          <cell r="Z3086" t="str">
            <v/>
          </cell>
          <cell r="AA3086" t="str">
            <v/>
          </cell>
          <cell r="AB3086" t="str">
            <v/>
          </cell>
          <cell r="AC3086" t="str">
            <v/>
          </cell>
        </row>
        <row r="3087">
          <cell r="A3087">
            <v>527111</v>
          </cell>
          <cell r="B3087" t="str">
            <v>هبه سليمان</v>
          </cell>
          <cell r="C3087" t="str">
            <v>نعمان</v>
          </cell>
          <cell r="D3087" t="str">
            <v>سلمى</v>
          </cell>
          <cell r="E3087" t="str">
            <v>أنثى</v>
          </cell>
          <cell r="F3087" t="str">
            <v>ريف دمشق - عربين</v>
          </cell>
          <cell r="G3087">
            <v>32741</v>
          </cell>
          <cell r="H3087" t="str">
            <v>العربية السورية</v>
          </cell>
          <cell r="I3087" t="str">
            <v>الاولى</v>
          </cell>
          <cell r="J3087" t="str">
            <v>أدبي</v>
          </cell>
          <cell r="K3087">
            <v>2007</v>
          </cell>
          <cell r="L3087" t="str">
            <v>ريف دمشق</v>
          </cell>
          <cell r="Q3087" t="str">
            <v/>
          </cell>
          <cell r="R3087" t="str">
            <v>Eman krnbe</v>
          </cell>
          <cell r="S3087" t="str">
            <v>taher</v>
          </cell>
          <cell r="T3087" t="str">
            <v>enaam</v>
          </cell>
          <cell r="U3087" t="str">
            <v>Erbin</v>
          </cell>
          <cell r="V3087" t="str">
            <v/>
          </cell>
          <cell r="W3087" t="str">
            <v/>
          </cell>
          <cell r="X3087" t="str">
            <v/>
          </cell>
          <cell r="Y3087" t="str">
            <v/>
          </cell>
          <cell r="Z3087" t="str">
            <v/>
          </cell>
          <cell r="AA3087" t="str">
            <v/>
          </cell>
          <cell r="AB3087" t="str">
            <v/>
          </cell>
          <cell r="AC3087" t="str">
            <v/>
          </cell>
        </row>
        <row r="3088">
          <cell r="A3088">
            <v>527112</v>
          </cell>
          <cell r="B3088" t="str">
            <v>هبه عباس</v>
          </cell>
          <cell r="C3088" t="str">
            <v>حسام</v>
          </cell>
          <cell r="D3088" t="str">
            <v>اميره</v>
          </cell>
          <cell r="E3088" t="str">
            <v>أنثى</v>
          </cell>
          <cell r="F3088" t="str">
            <v>دمشق</v>
          </cell>
          <cell r="G3088" t="str">
            <v>4/11/1991</v>
          </cell>
          <cell r="H3088" t="str">
            <v>العربية السورية</v>
          </cell>
          <cell r="I3088" t="str">
            <v>الاولى</v>
          </cell>
          <cell r="J3088" t="str">
            <v>أدبي</v>
          </cell>
          <cell r="K3088" t="str">
            <v>2009</v>
          </cell>
          <cell r="L3088" t="str">
            <v>دمشق</v>
          </cell>
          <cell r="Q3088" t="str">
            <v/>
          </cell>
          <cell r="R3088" t="str">
            <v>EMAN ALMALAH</v>
          </cell>
          <cell r="S3088" t="str">
            <v>BASSAM</v>
          </cell>
          <cell r="T3088" t="str">
            <v>HUDA</v>
          </cell>
          <cell r="U3088" t="str">
            <v>DAMASCUS</v>
          </cell>
          <cell r="V3088" t="str">
            <v/>
          </cell>
          <cell r="W3088" t="str">
            <v/>
          </cell>
          <cell r="X3088" t="str">
            <v/>
          </cell>
          <cell r="Y3088" t="str">
            <v/>
          </cell>
          <cell r="Z3088" t="str">
            <v/>
          </cell>
          <cell r="AA3088" t="str">
            <v/>
          </cell>
          <cell r="AB3088" t="str">
            <v/>
          </cell>
          <cell r="AC3088" t="str">
            <v/>
          </cell>
        </row>
        <row r="3089">
          <cell r="A3089">
            <v>527113</v>
          </cell>
          <cell r="B3089" t="str">
            <v>هديل شرف</v>
          </cell>
          <cell r="C3089" t="str">
            <v>عصام</v>
          </cell>
          <cell r="D3089" t="str">
            <v>هيام</v>
          </cell>
          <cell r="E3089" t="str">
            <v>أنثى</v>
          </cell>
          <cell r="F3089" t="str">
            <v>درعا</v>
          </cell>
          <cell r="G3089" t="str">
            <v>4/17/1995</v>
          </cell>
          <cell r="H3089" t="str">
            <v>العربية السورية</v>
          </cell>
          <cell r="I3089" t="str">
            <v>الاولى</v>
          </cell>
          <cell r="J3089" t="str">
            <v>أدبي</v>
          </cell>
          <cell r="K3089" t="str">
            <v>2013</v>
          </cell>
          <cell r="L3089" t="str">
            <v>درعا</v>
          </cell>
          <cell r="Q3089" t="str">
            <v/>
          </cell>
          <cell r="R3089" t="str">
            <v>EMAN ALMASALMA</v>
          </cell>
          <cell r="S3089" t="str">
            <v>MOHAMMAD</v>
          </cell>
          <cell r="T3089" t="str">
            <v>rabiea</v>
          </cell>
          <cell r="U3089" t="str">
            <v>direa</v>
          </cell>
          <cell r="V3089" t="str">
            <v/>
          </cell>
          <cell r="W3089" t="str">
            <v/>
          </cell>
          <cell r="X3089" t="str">
            <v/>
          </cell>
          <cell r="Y3089" t="str">
            <v/>
          </cell>
          <cell r="Z3089" t="str">
            <v/>
          </cell>
          <cell r="AA3089" t="str">
            <v/>
          </cell>
          <cell r="AB3089" t="str">
            <v/>
          </cell>
          <cell r="AC3089" t="str">
            <v/>
          </cell>
        </row>
        <row r="3090">
          <cell r="A3090">
            <v>527114</v>
          </cell>
          <cell r="B3090" t="str">
            <v>هناء باز لله</v>
          </cell>
          <cell r="C3090" t="str">
            <v xml:space="preserve">قاسم </v>
          </cell>
          <cell r="D3090" t="str">
            <v>غاده</v>
          </cell>
          <cell r="E3090" t="str">
            <v>أنثى</v>
          </cell>
          <cell r="I3090" t="str">
            <v>الثالثة</v>
          </cell>
          <cell r="M3090" t="str">
            <v>0</v>
          </cell>
        </row>
        <row r="3091">
          <cell r="A3091">
            <v>527115</v>
          </cell>
          <cell r="B3091" t="str">
            <v>هناء عباس</v>
          </cell>
          <cell r="C3091" t="str">
            <v>محمد</v>
          </cell>
          <cell r="D3091" t="str">
            <v>اسعاف</v>
          </cell>
          <cell r="E3091" t="str">
            <v/>
          </cell>
          <cell r="F3091" t="str">
            <v/>
          </cell>
          <cell r="G3091" t="str">
            <v/>
          </cell>
          <cell r="I3091" t="str">
            <v>الاولى</v>
          </cell>
          <cell r="K3091" t="str">
            <v/>
          </cell>
          <cell r="L3091" t="str">
            <v/>
          </cell>
          <cell r="M3091" t="str">
            <v/>
          </cell>
          <cell r="Q3091" t="str">
            <v/>
          </cell>
          <cell r="R3091" t="str">
            <v/>
          </cell>
          <cell r="S3091" t="str">
            <v/>
          </cell>
          <cell r="T3091" t="str">
            <v/>
          </cell>
          <cell r="U3091" t="str">
            <v/>
          </cell>
          <cell r="V3091" t="str">
            <v/>
          </cell>
          <cell r="W3091" t="str">
            <v/>
          </cell>
          <cell r="X3091" t="str">
            <v/>
          </cell>
          <cell r="Y3091" t="str">
            <v/>
          </cell>
          <cell r="Z3091" t="str">
            <v/>
          </cell>
          <cell r="AA3091" t="str">
            <v/>
          </cell>
          <cell r="AB3091" t="str">
            <v/>
          </cell>
          <cell r="AC3091" t="str">
            <v/>
          </cell>
        </row>
        <row r="3092">
          <cell r="A3092">
            <v>527117</v>
          </cell>
          <cell r="B3092" t="str">
            <v>هيا برازي</v>
          </cell>
          <cell r="C3092" t="str">
            <v>سمير</v>
          </cell>
          <cell r="D3092" t="str">
            <v>متحده بوزقلي</v>
          </cell>
          <cell r="E3092" t="str">
            <v>أنثى</v>
          </cell>
          <cell r="F3092" t="str">
            <v>دمشق</v>
          </cell>
          <cell r="G3092">
            <v>31884</v>
          </cell>
          <cell r="H3092" t="str">
            <v>العربية السورية</v>
          </cell>
          <cell r="I3092" t="str">
            <v>الاولى</v>
          </cell>
          <cell r="J3092" t="str">
            <v>أدبي</v>
          </cell>
          <cell r="K3092" t="str">
            <v/>
          </cell>
          <cell r="Q3092" t="str">
            <v/>
          </cell>
          <cell r="R3092" t="str">
            <v>AMERA NAKLI</v>
          </cell>
          <cell r="S3092" t="str">
            <v>SOBHI</v>
          </cell>
          <cell r="T3092" t="str">
            <v>AHLAM</v>
          </cell>
          <cell r="U3092" t="str">
            <v>DAMASCUS</v>
          </cell>
          <cell r="V3092" t="str">
            <v/>
          </cell>
          <cell r="W3092" t="str">
            <v/>
          </cell>
          <cell r="X3092" t="str">
            <v/>
          </cell>
          <cell r="Y3092" t="str">
            <v/>
          </cell>
          <cell r="Z3092" t="str">
            <v/>
          </cell>
          <cell r="AA3092" t="str">
            <v/>
          </cell>
          <cell r="AB3092" t="str">
            <v/>
          </cell>
          <cell r="AC3092" t="str">
            <v/>
          </cell>
        </row>
        <row r="3093">
          <cell r="A3093">
            <v>527118</v>
          </cell>
          <cell r="B3093" t="str">
            <v>هيا سويد</v>
          </cell>
          <cell r="C3093" t="str">
            <v>حكمت</v>
          </cell>
          <cell r="D3093" t="str">
            <v>زكيه</v>
          </cell>
          <cell r="E3093" t="str">
            <v>أنثى</v>
          </cell>
          <cell r="I3093" t="str">
            <v>الثانية</v>
          </cell>
          <cell r="M3093" t="str">
            <v>0</v>
          </cell>
        </row>
        <row r="3094">
          <cell r="A3094">
            <v>527120</v>
          </cell>
          <cell r="B3094" t="str">
            <v>وصال الرعد</v>
          </cell>
          <cell r="C3094" t="str">
            <v>فايز</v>
          </cell>
          <cell r="D3094" t="str">
            <v>امنه</v>
          </cell>
          <cell r="E3094" t="str">
            <v>أنثى</v>
          </cell>
          <cell r="F3094" t="str">
            <v>جديده</v>
          </cell>
          <cell r="G3094">
            <v>36545</v>
          </cell>
          <cell r="H3094" t="str">
            <v>العربية السورية</v>
          </cell>
          <cell r="I3094" t="str">
            <v>الثانية</v>
          </cell>
          <cell r="J3094" t="str">
            <v>علمي</v>
          </cell>
          <cell r="K3094" t="str">
            <v/>
          </cell>
          <cell r="Q3094" t="str">
            <v/>
          </cell>
          <cell r="R3094" t="str">
            <v>AMAL ISMAIL</v>
          </cell>
          <cell r="S3094" t="str">
            <v>YOUSSEF</v>
          </cell>
          <cell r="T3094" t="str">
            <v>FATIMA</v>
          </cell>
          <cell r="U3094" t="str">
            <v>DAMAS SUBURB</v>
          </cell>
          <cell r="V3094" t="str">
            <v/>
          </cell>
          <cell r="W3094" t="str">
            <v/>
          </cell>
          <cell r="X3094" t="str">
            <v/>
          </cell>
          <cell r="Y3094" t="str">
            <v/>
          </cell>
          <cell r="Z3094" t="str">
            <v/>
          </cell>
          <cell r="AA3094" t="str">
            <v/>
          </cell>
          <cell r="AB3094" t="str">
            <v/>
          </cell>
          <cell r="AC3094" t="str">
            <v/>
          </cell>
        </row>
        <row r="3095">
          <cell r="A3095">
            <v>527121</v>
          </cell>
          <cell r="B3095" t="str">
            <v>وفاء السلامه</v>
          </cell>
          <cell r="C3095" t="str">
            <v>علي</v>
          </cell>
          <cell r="D3095" t="str">
            <v>رحمه</v>
          </cell>
          <cell r="E3095" t="str">
            <v>أنثى</v>
          </cell>
          <cell r="F3095" t="str">
            <v>البوكمال</v>
          </cell>
          <cell r="G3095" t="str">
            <v>1/1/1992</v>
          </cell>
          <cell r="H3095" t="str">
            <v>العربية السورية</v>
          </cell>
          <cell r="I3095" t="str">
            <v>الاولى</v>
          </cell>
          <cell r="J3095" t="str">
            <v>أدبي</v>
          </cell>
          <cell r="K3095" t="str">
            <v>2011</v>
          </cell>
          <cell r="L3095" t="str">
            <v>دير الزور</v>
          </cell>
          <cell r="Q3095" t="str">
            <v/>
          </cell>
          <cell r="R3095" t="str">
            <v>ALAA RADEF</v>
          </cell>
          <cell r="S3095" t="str">
            <v>MAHMOUD</v>
          </cell>
          <cell r="T3095" t="str">
            <v>HANAA</v>
          </cell>
          <cell r="U3095" t="str">
            <v>DAMASCUS</v>
          </cell>
          <cell r="V3095" t="str">
            <v/>
          </cell>
          <cell r="W3095" t="str">
            <v/>
          </cell>
          <cell r="X3095" t="str">
            <v/>
          </cell>
          <cell r="Y3095" t="str">
            <v/>
          </cell>
          <cell r="Z3095" t="str">
            <v/>
          </cell>
          <cell r="AA3095" t="str">
            <v/>
          </cell>
          <cell r="AB3095" t="str">
            <v/>
          </cell>
          <cell r="AC3095" t="str">
            <v/>
          </cell>
        </row>
        <row r="3096">
          <cell r="A3096">
            <v>527122</v>
          </cell>
          <cell r="B3096" t="str">
            <v>وفاء بولص</v>
          </cell>
          <cell r="C3096" t="str">
            <v>ميشال</v>
          </cell>
          <cell r="D3096" t="str">
            <v>مهى</v>
          </cell>
          <cell r="E3096" t="str">
            <v>أنثى</v>
          </cell>
          <cell r="F3096" t="str">
            <v>دمشق</v>
          </cell>
          <cell r="G3096" t="str">
            <v>2/27/1993</v>
          </cell>
          <cell r="H3096" t="str">
            <v>العربية السورية</v>
          </cell>
          <cell r="I3096" t="str">
            <v>الثانية</v>
          </cell>
          <cell r="J3096" t="str">
            <v>أدبي</v>
          </cell>
          <cell r="K3096" t="str">
            <v>2011</v>
          </cell>
          <cell r="L3096" t="str">
            <v>القنيطرة</v>
          </cell>
          <cell r="Q3096" t="str">
            <v/>
          </cell>
          <cell r="R3096" t="str">
            <v>Alaa Hamdan</v>
          </cell>
          <cell r="S3096" t="str">
            <v>Ali</v>
          </cell>
          <cell r="T3096" t="str">
            <v>Adeba</v>
          </cell>
          <cell r="U3096" t="str">
            <v>Damascus</v>
          </cell>
          <cell r="V3096" t="str">
            <v/>
          </cell>
          <cell r="W3096" t="str">
            <v/>
          </cell>
          <cell r="X3096" t="str">
            <v/>
          </cell>
          <cell r="Y3096" t="str">
            <v/>
          </cell>
          <cell r="Z3096" t="str">
            <v/>
          </cell>
          <cell r="AA3096" t="str">
            <v/>
          </cell>
          <cell r="AB3096" t="str">
            <v/>
          </cell>
          <cell r="AC3096" t="str">
            <v/>
          </cell>
        </row>
        <row r="3097">
          <cell r="A3097">
            <v>527123</v>
          </cell>
          <cell r="B3097" t="str">
            <v>وفاء حماده</v>
          </cell>
          <cell r="C3097" t="str">
            <v>محمدعيد</v>
          </cell>
          <cell r="D3097" t="str">
            <v>نجوى</v>
          </cell>
          <cell r="E3097" t="str">
            <v>أنثى</v>
          </cell>
          <cell r="F3097" t="str">
            <v>التل</v>
          </cell>
          <cell r="G3097">
            <v>33467</v>
          </cell>
          <cell r="H3097" t="str">
            <v>العربية السورية</v>
          </cell>
          <cell r="I3097" t="str">
            <v>الثانية</v>
          </cell>
          <cell r="J3097" t="str">
            <v>ادبي</v>
          </cell>
          <cell r="K3097">
            <v>2009</v>
          </cell>
          <cell r="Q3097" t="str">
            <v/>
          </cell>
          <cell r="R3097" t="str">
            <v>allaa asaad</v>
          </cell>
          <cell r="S3097" t="str">
            <v>yousef</v>
          </cell>
          <cell r="T3097" t="str">
            <v>sumaia</v>
          </cell>
          <cell r="U3097" t="str">
            <v>alsanamin</v>
          </cell>
          <cell r="V3097" t="str">
            <v/>
          </cell>
          <cell r="W3097" t="str">
            <v/>
          </cell>
          <cell r="X3097" t="str">
            <v/>
          </cell>
          <cell r="Y3097" t="str">
            <v/>
          </cell>
          <cell r="Z3097" t="str">
            <v/>
          </cell>
          <cell r="AA3097" t="str">
            <v/>
          </cell>
          <cell r="AB3097" t="str">
            <v/>
          </cell>
          <cell r="AC3097" t="str">
            <v/>
          </cell>
        </row>
        <row r="3098">
          <cell r="A3098">
            <v>527124</v>
          </cell>
          <cell r="B3098" t="str">
            <v>ولاء حوا</v>
          </cell>
          <cell r="C3098" t="str">
            <v>عمر</v>
          </cell>
          <cell r="D3098" t="str">
            <v>عبله</v>
          </cell>
          <cell r="E3098" t="str">
            <v>أنثى</v>
          </cell>
          <cell r="F3098" t="str">
            <v>دمشق</v>
          </cell>
          <cell r="G3098">
            <v>34194</v>
          </cell>
          <cell r="H3098" t="str">
            <v>العربية السورية</v>
          </cell>
          <cell r="I3098" t="str">
            <v>الاولى</v>
          </cell>
          <cell r="J3098" t="str">
            <v>أدبي</v>
          </cell>
          <cell r="K3098" t="str">
            <v/>
          </cell>
          <cell r="Q3098" t="str">
            <v/>
          </cell>
          <cell r="R3098" t="str">
            <v>EATEDAL BALQEES</v>
          </cell>
          <cell r="S3098" t="str">
            <v>HUSSAIN</v>
          </cell>
          <cell r="T3098" t="str">
            <v>AFNAN</v>
          </cell>
          <cell r="U3098" t="str">
            <v>DAMASCUS</v>
          </cell>
          <cell r="V3098" t="str">
            <v/>
          </cell>
          <cell r="W3098" t="str">
            <v/>
          </cell>
          <cell r="X3098" t="str">
            <v/>
          </cell>
          <cell r="Y3098" t="str">
            <v/>
          </cell>
          <cell r="Z3098" t="str">
            <v/>
          </cell>
          <cell r="AA3098" t="str">
            <v/>
          </cell>
          <cell r="AB3098" t="str">
            <v/>
          </cell>
          <cell r="AC3098" t="str">
            <v/>
          </cell>
        </row>
        <row r="3099">
          <cell r="A3099">
            <v>527125</v>
          </cell>
          <cell r="B3099" t="str">
            <v>ولاء زينب</v>
          </cell>
          <cell r="C3099" t="str">
            <v>هيثم</v>
          </cell>
          <cell r="D3099" t="str">
            <v>نجاح</v>
          </cell>
          <cell r="E3099" t="str">
            <v>أنثى</v>
          </cell>
          <cell r="F3099" t="str">
            <v>دمشق</v>
          </cell>
          <cell r="G3099">
            <v>36178</v>
          </cell>
          <cell r="H3099" t="str">
            <v>العربية السورية</v>
          </cell>
          <cell r="I3099" t="str">
            <v>الثانية</v>
          </cell>
          <cell r="J3099" t="str">
            <v>أدبي</v>
          </cell>
          <cell r="K3099">
            <v>2018</v>
          </cell>
          <cell r="L3099" t="str">
            <v>دمشق</v>
          </cell>
          <cell r="Q3099" t="str">
            <v/>
          </cell>
          <cell r="R3099" t="str">
            <v>asmaa alghazawi</v>
          </cell>
          <cell r="S3099" t="str">
            <v>zwab</v>
          </cell>
          <cell r="T3099" t="str">
            <v>ebtesam</v>
          </cell>
          <cell r="U3099" t="str">
            <v>mashfa daraa</v>
          </cell>
          <cell r="V3099" t="str">
            <v/>
          </cell>
          <cell r="W3099" t="str">
            <v/>
          </cell>
          <cell r="X3099" t="str">
            <v/>
          </cell>
          <cell r="Y3099" t="str">
            <v/>
          </cell>
          <cell r="Z3099" t="str">
            <v/>
          </cell>
          <cell r="AA3099" t="str">
            <v/>
          </cell>
          <cell r="AB3099" t="str">
            <v/>
          </cell>
          <cell r="AC3099" t="str">
            <v/>
          </cell>
        </row>
        <row r="3100">
          <cell r="A3100">
            <v>527127</v>
          </cell>
          <cell r="B3100" t="str">
            <v>ياسمين ابوالجدايل</v>
          </cell>
          <cell r="C3100" t="str">
            <v>عبدالسلام</v>
          </cell>
          <cell r="D3100" t="str">
            <v>سعاد</v>
          </cell>
          <cell r="E3100" t="str">
            <v>انثى</v>
          </cell>
          <cell r="F3100" t="str">
            <v>مصياف</v>
          </cell>
          <cell r="G3100">
            <v>29980</v>
          </cell>
          <cell r="H3100" t="str">
            <v>العربية السورية</v>
          </cell>
          <cell r="I3100" t="str">
            <v>الاولى</v>
          </cell>
          <cell r="J3100" t="str">
            <v>علمي</v>
          </cell>
        </row>
        <row r="3101">
          <cell r="A3101">
            <v>527129</v>
          </cell>
          <cell r="B3101" t="str">
            <v>ياسمين ضاهر</v>
          </cell>
          <cell r="C3101" t="str">
            <v>عبدو</v>
          </cell>
          <cell r="D3101" t="str">
            <v>فاطمه</v>
          </cell>
          <cell r="E3101" t="str">
            <v>ذكر</v>
          </cell>
          <cell r="F3101" t="str">
            <v>دمشق</v>
          </cell>
          <cell r="G3101" t="str">
            <v>10/30/2003</v>
          </cell>
          <cell r="H3101" t="str">
            <v>العربية السورية</v>
          </cell>
          <cell r="I3101" t="str">
            <v>الاولى</v>
          </cell>
          <cell r="J3101" t="str">
            <v>أدبي</v>
          </cell>
          <cell r="K3101" t="str">
            <v>2022</v>
          </cell>
          <cell r="L3101" t="str">
            <v>دمشق</v>
          </cell>
          <cell r="Q3101" t="str">
            <v/>
          </cell>
          <cell r="R3101" t="str">
            <v>AHMAD KALTHOM</v>
          </cell>
          <cell r="S3101" t="str">
            <v>MHD BASHAR</v>
          </cell>
          <cell r="T3101" t="str">
            <v>JAMELA</v>
          </cell>
          <cell r="U3101" t="str">
            <v>DAMASCUS</v>
          </cell>
          <cell r="V3101" t="str">
            <v/>
          </cell>
          <cell r="W3101" t="str">
            <v/>
          </cell>
          <cell r="X3101" t="str">
            <v/>
          </cell>
          <cell r="Y3101" t="str">
            <v/>
          </cell>
          <cell r="Z3101" t="str">
            <v/>
          </cell>
          <cell r="AA3101" t="str">
            <v/>
          </cell>
          <cell r="AB3101" t="str">
            <v/>
          </cell>
          <cell r="AC3101" t="str">
            <v/>
          </cell>
        </row>
        <row r="3102">
          <cell r="A3102">
            <v>527131</v>
          </cell>
          <cell r="B3102" t="str">
            <v>ياسمين وسوف</v>
          </cell>
          <cell r="C3102" t="str">
            <v>جبر</v>
          </cell>
          <cell r="D3102" t="str">
            <v>حميده</v>
          </cell>
          <cell r="E3102" t="str">
            <v>أنثى</v>
          </cell>
          <cell r="F3102" t="str">
            <v xml:space="preserve">جدرين </v>
          </cell>
          <cell r="G3102">
            <v>34547</v>
          </cell>
          <cell r="H3102" t="str">
            <v>العربية السورية</v>
          </cell>
          <cell r="I3102" t="str">
            <v>الثانية</v>
          </cell>
          <cell r="J3102" t="str">
            <v>أدبي</v>
          </cell>
          <cell r="K3102">
            <v>2014</v>
          </cell>
          <cell r="L3102" t="str">
            <v>درعا</v>
          </cell>
          <cell r="Q3102" t="str">
            <v/>
          </cell>
          <cell r="R3102" t="str">
            <v>ebtehal algomaa</v>
          </cell>
          <cell r="S3102" t="str">
            <v>reda</v>
          </cell>
          <cell r="T3102" t="str">
            <v>fawzia</v>
          </cell>
          <cell r="U3102" t="str">
            <v>alrabwa</v>
          </cell>
          <cell r="V3102" t="str">
            <v/>
          </cell>
          <cell r="W3102" t="str">
            <v/>
          </cell>
          <cell r="X3102" t="str">
            <v/>
          </cell>
          <cell r="Y3102" t="str">
            <v/>
          </cell>
          <cell r="Z3102" t="str">
            <v/>
          </cell>
          <cell r="AA3102" t="str">
            <v/>
          </cell>
          <cell r="AB3102" t="str">
            <v/>
          </cell>
          <cell r="AC3102" t="str">
            <v/>
          </cell>
        </row>
        <row r="3103">
          <cell r="A3103">
            <v>527132</v>
          </cell>
          <cell r="B3103" t="str">
            <v>يانا سليمان</v>
          </cell>
          <cell r="C3103" t="str">
            <v>ابراهيم</v>
          </cell>
          <cell r="D3103" t="str">
            <v>ميليا</v>
          </cell>
          <cell r="E3103" t="str">
            <v>أنثى</v>
          </cell>
          <cell r="F3103" t="str">
            <v xml:space="preserve">حرستا البصل </v>
          </cell>
          <cell r="G3103" t="str">
            <v>5/14/1976</v>
          </cell>
          <cell r="H3103" t="str">
            <v>العربية السورية</v>
          </cell>
          <cell r="I3103" t="str">
            <v>الاولى</v>
          </cell>
          <cell r="J3103" t="str">
            <v>أدبي</v>
          </cell>
          <cell r="K3103" t="str">
            <v>1994</v>
          </cell>
          <cell r="L3103" t="str">
            <v>اللاذقية</v>
          </cell>
          <cell r="Q3103" t="str">
            <v/>
          </cell>
          <cell r="R3103" t="str">
            <v>EBIISSAM ALI DEEB</v>
          </cell>
          <cell r="S3103" t="str">
            <v>MAHMOUD</v>
          </cell>
          <cell r="T3103" t="str">
            <v>ALIA</v>
          </cell>
          <cell r="U3103" t="str">
            <v>DAMAS SUBURB</v>
          </cell>
          <cell r="V3103" t="str">
            <v/>
          </cell>
          <cell r="W3103" t="str">
            <v/>
          </cell>
          <cell r="X3103" t="str">
            <v/>
          </cell>
          <cell r="Y3103" t="str">
            <v/>
          </cell>
          <cell r="Z3103" t="str">
            <v/>
          </cell>
          <cell r="AA3103" t="str">
            <v/>
          </cell>
          <cell r="AB3103" t="str">
            <v/>
          </cell>
          <cell r="AC3103" t="str">
            <v/>
          </cell>
        </row>
        <row r="3104">
          <cell r="A3104">
            <v>527133</v>
          </cell>
          <cell r="B3104" t="str">
            <v>يسرى العامر</v>
          </cell>
          <cell r="C3104" t="str">
            <v>محمدخير</v>
          </cell>
          <cell r="D3104" t="str">
            <v>عطفه</v>
          </cell>
          <cell r="E3104" t="str">
            <v>أنثى</v>
          </cell>
          <cell r="F3104" t="str">
            <v>الكويت</v>
          </cell>
          <cell r="G3104">
            <v>33050</v>
          </cell>
          <cell r="H3104" t="str">
            <v>العربية السورية</v>
          </cell>
          <cell r="I3104" t="str">
            <v>الثانية</v>
          </cell>
          <cell r="J3104" t="str">
            <v>أدبي</v>
          </cell>
          <cell r="K3104" t="str">
            <v/>
          </cell>
          <cell r="Q3104" t="str">
            <v/>
          </cell>
          <cell r="R3104" t="str">
            <v>IBTISAM ALMOHAMMED ALHUSSAIN</v>
          </cell>
          <cell r="S3104" t="str">
            <v>TALIEA</v>
          </cell>
          <cell r="T3104" t="str">
            <v>SARA</v>
          </cell>
          <cell r="U3104" t="str">
            <v>ALKWAIT</v>
          </cell>
          <cell r="V3104" t="str">
            <v/>
          </cell>
          <cell r="W3104" t="str">
            <v/>
          </cell>
          <cell r="X3104" t="str">
            <v/>
          </cell>
          <cell r="Y3104" t="str">
            <v/>
          </cell>
          <cell r="Z3104" t="str">
            <v/>
          </cell>
          <cell r="AA3104" t="str">
            <v/>
          </cell>
          <cell r="AB3104" t="str">
            <v/>
          </cell>
          <cell r="AC3104" t="str">
            <v/>
          </cell>
        </row>
        <row r="3105">
          <cell r="A3105">
            <v>527135</v>
          </cell>
          <cell r="B3105" t="str">
            <v>ديما النويصر</v>
          </cell>
          <cell r="C3105" t="str">
            <v>غسان</v>
          </cell>
          <cell r="D3105" t="str">
            <v>لوريس</v>
          </cell>
          <cell r="E3105" t="str">
            <v>أنثى</v>
          </cell>
          <cell r="F3105" t="str">
            <v>دمشق</v>
          </cell>
          <cell r="G3105">
            <v>36337</v>
          </cell>
          <cell r="H3105" t="str">
            <v>الفلسطينية السورية</v>
          </cell>
          <cell r="I3105" t="str">
            <v>الاولى</v>
          </cell>
          <cell r="J3105" t="str">
            <v>أدبي</v>
          </cell>
          <cell r="K3105">
            <v>2009</v>
          </cell>
          <cell r="L3105" t="str">
            <v>السويداء</v>
          </cell>
          <cell r="Q3105" t="str">
            <v/>
          </cell>
          <cell r="R3105" t="str">
            <v>LEEN ALBASHA</v>
          </cell>
          <cell r="S3105" t="str">
            <v>IBRAHIEM</v>
          </cell>
          <cell r="T3105" t="str">
            <v>ASMAA</v>
          </cell>
          <cell r="U3105" t="str">
            <v>DAMASCUS</v>
          </cell>
          <cell r="V3105" t="str">
            <v/>
          </cell>
          <cell r="W3105" t="str">
            <v/>
          </cell>
          <cell r="X3105" t="str">
            <v/>
          </cell>
          <cell r="Y3105" t="str">
            <v/>
          </cell>
          <cell r="Z3105" t="str">
            <v/>
          </cell>
          <cell r="AA3105" t="str">
            <v/>
          </cell>
          <cell r="AB3105" t="str">
            <v/>
          </cell>
          <cell r="AC3105" t="str">
            <v/>
          </cell>
        </row>
        <row r="3106">
          <cell r="A3106">
            <v>527136</v>
          </cell>
          <cell r="B3106" t="str">
            <v>سماهر العمار</v>
          </cell>
          <cell r="C3106" t="str">
            <v>عارف</v>
          </cell>
          <cell r="D3106" t="str">
            <v>زيده</v>
          </cell>
          <cell r="E3106" t="str">
            <v>أنثى</v>
          </cell>
          <cell r="F3106" t="str">
            <v>الصفاء</v>
          </cell>
          <cell r="G3106">
            <v>31802</v>
          </cell>
          <cell r="H3106" t="str">
            <v>العربية السورية</v>
          </cell>
          <cell r="I3106" t="str">
            <v>الثانية</v>
          </cell>
          <cell r="J3106" t="str">
            <v>فنون نسوية</v>
          </cell>
          <cell r="Q3106" t="str">
            <v/>
          </cell>
          <cell r="R3106" t="str">
            <v>SOUZAN DEBO</v>
          </cell>
          <cell r="S3106" t="str">
            <v>MOHAMMED</v>
          </cell>
          <cell r="T3106" t="str">
            <v>MASELA</v>
          </cell>
          <cell r="U3106" t="str">
            <v>HAMA</v>
          </cell>
          <cell r="V3106" t="str">
            <v/>
          </cell>
          <cell r="W3106" t="str">
            <v/>
          </cell>
          <cell r="X3106" t="str">
            <v/>
          </cell>
          <cell r="Y3106" t="str">
            <v/>
          </cell>
          <cell r="Z3106" t="str">
            <v/>
          </cell>
          <cell r="AA3106" t="str">
            <v/>
          </cell>
          <cell r="AB3106" t="str">
            <v/>
          </cell>
          <cell r="AC3106" t="str">
            <v/>
          </cell>
        </row>
        <row r="3107">
          <cell r="A3107">
            <v>527137</v>
          </cell>
          <cell r="B3107" t="str">
            <v>سهاد عبدالسلام</v>
          </cell>
          <cell r="C3107" t="str">
            <v>انور</v>
          </cell>
          <cell r="D3107" t="str">
            <v>نهى</v>
          </cell>
          <cell r="E3107" t="str">
            <v>أنثى</v>
          </cell>
          <cell r="F3107" t="str">
            <v xml:space="preserve">دمشق </v>
          </cell>
          <cell r="G3107" t="str">
            <v>5/20/1985</v>
          </cell>
          <cell r="H3107" t="str">
            <v>العربية السورية</v>
          </cell>
          <cell r="I3107" t="str">
            <v>الاولى</v>
          </cell>
          <cell r="J3107" t="str">
            <v>علمي</v>
          </cell>
          <cell r="K3107" t="str">
            <v>2004</v>
          </cell>
          <cell r="Q3107" t="str">
            <v/>
          </cell>
          <cell r="R3107" t="str">
            <v>sanaa maarouf</v>
          </cell>
          <cell r="S3107" t="str">
            <v>yayyl</v>
          </cell>
          <cell r="T3107" t="str">
            <v>lora</v>
          </cell>
          <cell r="U3107" t="str">
            <v>damascus</v>
          </cell>
          <cell r="V3107" t="str">
            <v/>
          </cell>
          <cell r="W3107" t="str">
            <v/>
          </cell>
          <cell r="X3107" t="str">
            <v/>
          </cell>
          <cell r="Y3107" t="str">
            <v/>
          </cell>
          <cell r="Z3107" t="str">
            <v/>
          </cell>
          <cell r="AA3107" t="str">
            <v/>
          </cell>
          <cell r="AB3107" t="str">
            <v/>
          </cell>
          <cell r="AC3107" t="str">
            <v/>
          </cell>
        </row>
        <row r="3108">
          <cell r="A3108">
            <v>527138</v>
          </cell>
          <cell r="B3108" t="str">
            <v>ساره طرطوسي</v>
          </cell>
          <cell r="C3108" t="str">
            <v>انور</v>
          </cell>
          <cell r="D3108" t="str">
            <v>اغراء</v>
          </cell>
          <cell r="E3108" t="str">
            <v>أنثى</v>
          </cell>
          <cell r="F3108" t="str">
            <v>ارواد</v>
          </cell>
          <cell r="G3108">
            <v>34343</v>
          </cell>
          <cell r="H3108" t="str">
            <v>العربية السورية</v>
          </cell>
          <cell r="I3108" t="str">
            <v>الثانية</v>
          </cell>
          <cell r="J3108" t="str">
            <v>أدبي</v>
          </cell>
          <cell r="K3108">
            <v>2011</v>
          </cell>
          <cell r="Q3108" t="str">
            <v/>
          </cell>
          <cell r="R3108" t="str">
            <v>ABEER  KAWANINI</v>
          </cell>
          <cell r="S3108" t="str">
            <v xml:space="preserve">KHALED </v>
          </cell>
          <cell r="T3108" t="str">
            <v xml:space="preserve">FATIMA </v>
          </cell>
          <cell r="U3108" t="str">
            <v xml:space="preserve">DAMAS SUBURB </v>
          </cell>
          <cell r="V3108" t="str">
            <v/>
          </cell>
          <cell r="W3108" t="str">
            <v/>
          </cell>
          <cell r="X3108" t="str">
            <v/>
          </cell>
          <cell r="Y3108" t="str">
            <v/>
          </cell>
          <cell r="Z3108" t="str">
            <v/>
          </cell>
          <cell r="AA3108" t="str">
            <v/>
          </cell>
          <cell r="AB3108" t="str">
            <v/>
          </cell>
          <cell r="AC3108" t="str">
            <v/>
          </cell>
        </row>
        <row r="3109">
          <cell r="A3109">
            <v>527139</v>
          </cell>
          <cell r="B3109" t="str">
            <v>ولاء شدود</v>
          </cell>
          <cell r="C3109" t="str">
            <v>عبدو</v>
          </cell>
          <cell r="D3109" t="str">
            <v>ابتهال</v>
          </cell>
          <cell r="E3109" t="str">
            <v>أنثى</v>
          </cell>
          <cell r="F3109" t="str">
            <v>حرجله</v>
          </cell>
          <cell r="G3109" t="str">
            <v>6/1/2003</v>
          </cell>
          <cell r="H3109" t="str">
            <v>العربية السورية</v>
          </cell>
          <cell r="I3109" t="str">
            <v>الاولى</v>
          </cell>
          <cell r="J3109" t="str">
            <v>أدبي</v>
          </cell>
          <cell r="K3109" t="str">
            <v>2022</v>
          </cell>
          <cell r="L3109" t="str">
            <v>ريف دمشق</v>
          </cell>
          <cell r="Q3109" t="str">
            <v/>
          </cell>
          <cell r="R3109" t="str">
            <v>ASMAA ALSHEHAB</v>
          </cell>
          <cell r="S3109" t="str">
            <v>ABDALKAREEM</v>
          </cell>
          <cell r="T3109" t="str">
            <v>HANA</v>
          </cell>
          <cell r="U3109" t="str">
            <v>DAMAS SUBURB</v>
          </cell>
          <cell r="V3109" t="str">
            <v/>
          </cell>
          <cell r="W3109" t="str">
            <v/>
          </cell>
          <cell r="X3109" t="str">
            <v/>
          </cell>
          <cell r="Y3109" t="str">
            <v/>
          </cell>
          <cell r="Z3109" t="str">
            <v/>
          </cell>
          <cell r="AA3109" t="str">
            <v/>
          </cell>
          <cell r="AB3109" t="str">
            <v/>
          </cell>
          <cell r="AC3109" t="str">
            <v/>
          </cell>
        </row>
        <row r="3110">
          <cell r="A3110">
            <v>527140</v>
          </cell>
          <cell r="B3110" t="str">
            <v>نور بو غاوي</v>
          </cell>
          <cell r="C3110" t="str">
            <v>ماجد</v>
          </cell>
          <cell r="D3110" t="str">
            <v>بردقان</v>
          </cell>
          <cell r="E3110" t="str">
            <v>أنثى</v>
          </cell>
          <cell r="F3110" t="str">
            <v>الرحا</v>
          </cell>
          <cell r="G3110">
            <v>33605</v>
          </cell>
          <cell r="H3110" t="str">
            <v>العربية السورية</v>
          </cell>
          <cell r="I3110" t="str">
            <v>الثانية</v>
          </cell>
          <cell r="J3110" t="str">
            <v>أدبي</v>
          </cell>
          <cell r="L3110" t="str">
            <v>السويداء</v>
          </cell>
        </row>
        <row r="3111">
          <cell r="A3111">
            <v>527141</v>
          </cell>
          <cell r="B3111" t="str">
            <v>آيات الحمودي</v>
          </cell>
          <cell r="C3111" t="str">
            <v>محمد علي</v>
          </cell>
          <cell r="D3111" t="str">
            <v>عزيزه</v>
          </cell>
          <cell r="E3111" t="str">
            <v>أنثى</v>
          </cell>
          <cell r="F3111" t="str">
            <v>دمشق</v>
          </cell>
          <cell r="G3111" t="str">
            <v>2/13/1997</v>
          </cell>
          <cell r="H3111" t="str">
            <v>العربية السورية</v>
          </cell>
          <cell r="I3111" t="str">
            <v>الاولى</v>
          </cell>
          <cell r="J3111" t="str">
            <v>أدبي</v>
          </cell>
          <cell r="K3111" t="str">
            <v>2022</v>
          </cell>
          <cell r="L3111" t="str">
            <v>دمشق</v>
          </cell>
          <cell r="Q3111" t="str">
            <v/>
          </cell>
          <cell r="R3111" t="str">
            <v>NASEBA ALBESH</v>
          </cell>
          <cell r="S3111" t="str">
            <v>YASSIN</v>
          </cell>
          <cell r="T3111" t="str">
            <v>MAREIAM</v>
          </cell>
          <cell r="U3111" t="str">
            <v>DAMASCUS</v>
          </cell>
          <cell r="V3111" t="str">
            <v/>
          </cell>
          <cell r="W3111" t="str">
            <v/>
          </cell>
          <cell r="X3111" t="str">
            <v/>
          </cell>
          <cell r="Y3111" t="str">
            <v/>
          </cell>
          <cell r="Z3111" t="str">
            <v/>
          </cell>
          <cell r="AA3111" t="str">
            <v/>
          </cell>
          <cell r="AB3111" t="str">
            <v/>
          </cell>
          <cell r="AC3111" t="str">
            <v/>
          </cell>
        </row>
        <row r="3112">
          <cell r="A3112">
            <v>527142</v>
          </cell>
          <cell r="B3112" t="str">
            <v>أنسام الجبرأبوفخر</v>
          </cell>
          <cell r="C3112" t="str">
            <v>سليم</v>
          </cell>
          <cell r="D3112" t="str">
            <v>آمنه</v>
          </cell>
          <cell r="E3112" t="str">
            <v>أنثى</v>
          </cell>
          <cell r="F3112" t="str">
            <v>الشيخ مسكين</v>
          </cell>
          <cell r="G3112" t="str">
            <v>11/20/1996</v>
          </cell>
          <cell r="H3112" t="str">
            <v>العربية السورية</v>
          </cell>
          <cell r="I3112" t="str">
            <v>الاولى</v>
          </cell>
          <cell r="J3112" t="str">
            <v>علمي</v>
          </cell>
          <cell r="K3112" t="str">
            <v>2015</v>
          </cell>
          <cell r="Q3112" t="str">
            <v/>
          </cell>
          <cell r="R3112" t="str">
            <v>NOUR ALDERI</v>
          </cell>
          <cell r="S3112" t="str">
            <v>KHALED</v>
          </cell>
          <cell r="T3112" t="str">
            <v>HEND</v>
          </cell>
          <cell r="U3112" t="str">
            <v>DARAA</v>
          </cell>
          <cell r="V3112" t="str">
            <v/>
          </cell>
          <cell r="W3112" t="str">
            <v/>
          </cell>
          <cell r="X3112" t="str">
            <v/>
          </cell>
          <cell r="Y3112" t="str">
            <v/>
          </cell>
          <cell r="Z3112" t="str">
            <v/>
          </cell>
          <cell r="AA3112" t="str">
            <v/>
          </cell>
          <cell r="AB3112" t="str">
            <v/>
          </cell>
          <cell r="AC3112" t="str">
            <v/>
          </cell>
        </row>
        <row r="3113">
          <cell r="A3113">
            <v>527143</v>
          </cell>
          <cell r="B3113" t="str">
            <v>بشرى ابو صالح</v>
          </cell>
          <cell r="C3113" t="str">
            <v>محمد</v>
          </cell>
          <cell r="D3113" t="str">
            <v>رويده</v>
          </cell>
          <cell r="E3113" t="str">
            <v>أنثى</v>
          </cell>
          <cell r="F3113" t="str">
            <v>دمشق</v>
          </cell>
          <cell r="G3113" t="str">
            <v>2/3/1995</v>
          </cell>
          <cell r="H3113" t="str">
            <v>العربية السورية</v>
          </cell>
          <cell r="I3113" t="str">
            <v>الاولى</v>
          </cell>
          <cell r="J3113" t="str">
            <v>أدبي</v>
          </cell>
          <cell r="K3113" t="str">
            <v>2022</v>
          </cell>
          <cell r="L3113" t="str">
            <v>ريف دمشق</v>
          </cell>
          <cell r="Q3113" t="str">
            <v/>
          </cell>
          <cell r="R3113" t="str">
            <v>MAESSAA GOUMA</v>
          </cell>
          <cell r="S3113" t="str">
            <v>NASSER ALARAB</v>
          </cell>
          <cell r="T3113" t="str">
            <v>HANEFA ALSABLE</v>
          </cell>
          <cell r="U3113" t="str">
            <v>DAMASCUS</v>
          </cell>
          <cell r="V3113" t="str">
            <v/>
          </cell>
          <cell r="W3113" t="str">
            <v/>
          </cell>
          <cell r="X3113" t="str">
            <v/>
          </cell>
          <cell r="Y3113" t="str">
            <v/>
          </cell>
          <cell r="Z3113" t="str">
            <v/>
          </cell>
          <cell r="AA3113" t="str">
            <v/>
          </cell>
          <cell r="AB3113" t="str">
            <v/>
          </cell>
          <cell r="AC3113" t="str">
            <v/>
          </cell>
        </row>
        <row r="3114">
          <cell r="A3114">
            <v>527144</v>
          </cell>
          <cell r="B3114" t="str">
            <v>بنان دركل</v>
          </cell>
          <cell r="C3114" t="str">
            <v>عبد الرزاق</v>
          </cell>
          <cell r="D3114" t="str">
            <v>سميره</v>
          </cell>
          <cell r="E3114" t="str">
            <v>أنثى</v>
          </cell>
          <cell r="F3114" t="str">
            <v>دمشق</v>
          </cell>
          <cell r="G3114">
            <v>23451</v>
          </cell>
          <cell r="H3114" t="str">
            <v>العربية السورية</v>
          </cell>
          <cell r="I3114" t="str">
            <v>الثانية</v>
          </cell>
          <cell r="J3114" t="str">
            <v>علمي</v>
          </cell>
          <cell r="Q3114" t="str">
            <v/>
          </cell>
          <cell r="R3114" t="str">
            <v>Maha Mahsen</v>
          </cell>
          <cell r="S3114" t="str">
            <v>Abd AlHade</v>
          </cell>
          <cell r="T3114" t="str">
            <v>Safaa</v>
          </cell>
          <cell r="U3114" t="str">
            <v>Damascus</v>
          </cell>
          <cell r="V3114" t="str">
            <v/>
          </cell>
          <cell r="W3114" t="str">
            <v/>
          </cell>
          <cell r="X3114" t="str">
            <v/>
          </cell>
          <cell r="Y3114" t="str">
            <v/>
          </cell>
          <cell r="Z3114" t="str">
            <v/>
          </cell>
          <cell r="AA3114" t="str">
            <v/>
          </cell>
          <cell r="AB3114" t="str">
            <v/>
          </cell>
          <cell r="AC3114" t="str">
            <v/>
          </cell>
        </row>
        <row r="3115">
          <cell r="A3115">
            <v>527145</v>
          </cell>
          <cell r="B3115" t="str">
            <v>بهيسة الشحادات</v>
          </cell>
          <cell r="C3115" t="str">
            <v>حامد</v>
          </cell>
          <cell r="D3115" t="str">
            <v>بدريه</v>
          </cell>
          <cell r="E3115" t="str">
            <v>أنثى</v>
          </cell>
          <cell r="F3115" t="str">
            <v>هامه</v>
          </cell>
          <cell r="G3115">
            <v>31340</v>
          </cell>
          <cell r="H3115" t="str">
            <v>العربية السورية</v>
          </cell>
          <cell r="I3115" t="str">
            <v>الاولى</v>
          </cell>
          <cell r="J3115" t="str">
            <v>علمي</v>
          </cell>
          <cell r="Q3115" t="str">
            <v/>
          </cell>
          <cell r="R3115" t="str">
            <v>MAHA OTHMAN</v>
          </cell>
          <cell r="S3115" t="str">
            <v>SALEH</v>
          </cell>
          <cell r="T3115" t="str">
            <v>EHSAN</v>
          </cell>
          <cell r="U3115" t="str">
            <v>DAMAS SUBURB</v>
          </cell>
          <cell r="V3115" t="str">
            <v/>
          </cell>
          <cell r="W3115" t="str">
            <v/>
          </cell>
          <cell r="X3115" t="str">
            <v/>
          </cell>
          <cell r="Y3115" t="str">
            <v/>
          </cell>
          <cell r="Z3115" t="str">
            <v/>
          </cell>
          <cell r="AA3115" t="str">
            <v/>
          </cell>
          <cell r="AB3115" t="str">
            <v/>
          </cell>
          <cell r="AC3115" t="str">
            <v/>
          </cell>
        </row>
        <row r="3116">
          <cell r="A3116">
            <v>527147</v>
          </cell>
          <cell r="B3116" t="str">
            <v>خوله موسى</v>
          </cell>
          <cell r="C3116" t="str">
            <v>موسى</v>
          </cell>
          <cell r="D3116" t="str">
            <v>سليمه</v>
          </cell>
          <cell r="E3116" t="str">
            <v>أنثى</v>
          </cell>
          <cell r="F3116" t="str">
            <v>دير مقرن</v>
          </cell>
          <cell r="G3116" t="str">
            <v>5/30/1989</v>
          </cell>
          <cell r="H3116" t="str">
            <v>العربية السورية</v>
          </cell>
          <cell r="I3116" t="str">
            <v>الاولى</v>
          </cell>
          <cell r="J3116" t="str">
            <v>أدبي</v>
          </cell>
          <cell r="K3116" t="str">
            <v>2007</v>
          </cell>
          <cell r="L3116" t="str">
            <v>ريف دمشق</v>
          </cell>
          <cell r="Q3116" t="str">
            <v/>
          </cell>
          <cell r="R3116" t="str">
            <v>MARWA ZAIDAN</v>
          </cell>
          <cell r="S3116" t="str">
            <v>MARWAN</v>
          </cell>
          <cell r="T3116" t="str">
            <v>MASOUDA</v>
          </cell>
          <cell r="U3116" t="str">
            <v>DAMAS SUBURB</v>
          </cell>
          <cell r="V3116" t="str">
            <v/>
          </cell>
          <cell r="W3116" t="str">
            <v/>
          </cell>
          <cell r="X3116" t="str">
            <v/>
          </cell>
          <cell r="Y3116" t="str">
            <v/>
          </cell>
          <cell r="Z3116" t="str">
            <v/>
          </cell>
          <cell r="AA3116" t="str">
            <v/>
          </cell>
          <cell r="AB3116" t="str">
            <v/>
          </cell>
          <cell r="AC3116" t="str">
            <v/>
          </cell>
        </row>
        <row r="3117">
          <cell r="A3117">
            <v>527148</v>
          </cell>
          <cell r="B3117" t="str">
            <v>دارين عمر</v>
          </cell>
          <cell r="C3117" t="str">
            <v>احمد</v>
          </cell>
          <cell r="D3117" t="str">
            <v>احسان</v>
          </cell>
          <cell r="E3117" t="str">
            <v>أنثى</v>
          </cell>
          <cell r="F3117" t="str">
            <v xml:space="preserve">قنية
</v>
          </cell>
          <cell r="G3117">
            <v>37281</v>
          </cell>
          <cell r="H3117" t="str">
            <v>العربية السورية</v>
          </cell>
          <cell r="I3117" t="str">
            <v>الاولى</v>
          </cell>
          <cell r="J3117" t="str">
            <v>علمي</v>
          </cell>
          <cell r="K3117">
            <v>2019</v>
          </cell>
          <cell r="L3117" t="str">
            <v>حمص</v>
          </cell>
          <cell r="Q3117" t="str">
            <v/>
          </cell>
          <cell r="R3117" t="str">
            <v xml:space="preserve">Marah Aeda
</v>
          </cell>
          <cell r="S3117" t="str">
            <v xml:space="preserve">Naser
</v>
          </cell>
          <cell r="T3117" t="str">
            <v xml:space="preserve">Nazera
</v>
          </cell>
          <cell r="U3117" t="str">
            <v xml:space="preserve">Knea
</v>
          </cell>
          <cell r="V3117" t="str">
            <v/>
          </cell>
          <cell r="W3117" t="str">
            <v/>
          </cell>
          <cell r="X3117" t="str">
            <v/>
          </cell>
          <cell r="Y3117" t="str">
            <v/>
          </cell>
          <cell r="Z3117" t="str">
            <v/>
          </cell>
          <cell r="AA3117" t="str">
            <v/>
          </cell>
          <cell r="AB3117" t="str">
            <v/>
          </cell>
          <cell r="AC3117" t="str">
            <v/>
          </cell>
        </row>
        <row r="3118">
          <cell r="A3118">
            <v>527149</v>
          </cell>
          <cell r="B3118" t="str">
            <v>داليا عبود</v>
          </cell>
          <cell r="C3118" t="str">
            <v>غسان</v>
          </cell>
          <cell r="D3118" t="str">
            <v>ايفون</v>
          </cell>
          <cell r="E3118" t="str">
            <v>أنثى</v>
          </cell>
          <cell r="F3118" t="str">
            <v>ريف دمشق</v>
          </cell>
          <cell r="G3118">
            <v>34943</v>
          </cell>
          <cell r="H3118" t="str">
            <v>العربية السورية</v>
          </cell>
          <cell r="I3118" t="str">
            <v>الاولى</v>
          </cell>
          <cell r="J3118" t="str">
            <v>أدبي</v>
          </cell>
          <cell r="K3118">
            <v>2013</v>
          </cell>
          <cell r="L3118" t="str">
            <v>ريف دمشق</v>
          </cell>
          <cell r="Q3118" t="str">
            <v/>
          </cell>
          <cell r="R3118" t="str">
            <v>MARAH HAJAZI</v>
          </cell>
          <cell r="S3118" t="str">
            <v>ABDULATEEF</v>
          </cell>
          <cell r="T3118" t="str">
            <v>KHADJA</v>
          </cell>
          <cell r="U3118" t="str">
            <v>DAMASCUS</v>
          </cell>
          <cell r="V3118" t="str">
            <v/>
          </cell>
          <cell r="W3118" t="str">
            <v/>
          </cell>
          <cell r="X3118" t="str">
            <v/>
          </cell>
          <cell r="Y3118" t="str">
            <v/>
          </cell>
          <cell r="Z3118" t="str">
            <v/>
          </cell>
          <cell r="AA3118" t="str">
            <v/>
          </cell>
          <cell r="AB3118" t="str">
            <v/>
          </cell>
          <cell r="AC3118" t="str">
            <v/>
          </cell>
        </row>
        <row r="3119">
          <cell r="A3119">
            <v>527150</v>
          </cell>
          <cell r="B3119" t="str">
            <v>دعاء شيخاني</v>
          </cell>
          <cell r="C3119" t="str">
            <v>شيخو</v>
          </cell>
          <cell r="D3119" t="str">
            <v>سميرا</v>
          </cell>
          <cell r="E3119" t="str">
            <v>أنثى</v>
          </cell>
          <cell r="F3119" t="str">
            <v>دمشق</v>
          </cell>
          <cell r="G3119">
            <v>32903</v>
          </cell>
          <cell r="H3119" t="str">
            <v>العربية السورية</v>
          </cell>
          <cell r="I3119" t="str">
            <v>الثانية</v>
          </cell>
          <cell r="J3119" t="str">
            <v>علمي</v>
          </cell>
          <cell r="Q3119" t="str">
            <v/>
          </cell>
          <cell r="R3119" t="str">
            <v>MADLEEN IBRAHEEM</v>
          </cell>
          <cell r="S3119" t="str">
            <v>TAKI</v>
          </cell>
          <cell r="T3119" t="str">
            <v>LATEFA</v>
          </cell>
          <cell r="U3119" t="str">
            <v>LATTAKIA</v>
          </cell>
          <cell r="V3119" t="str">
            <v/>
          </cell>
          <cell r="W3119" t="str">
            <v/>
          </cell>
          <cell r="X3119" t="str">
            <v/>
          </cell>
          <cell r="Y3119" t="str">
            <v/>
          </cell>
          <cell r="Z3119" t="str">
            <v/>
          </cell>
          <cell r="AA3119" t="str">
            <v/>
          </cell>
          <cell r="AB3119" t="str">
            <v/>
          </cell>
          <cell r="AC3119" t="str">
            <v/>
          </cell>
        </row>
        <row r="3120">
          <cell r="A3120">
            <v>527151</v>
          </cell>
          <cell r="B3120" t="str">
            <v>رشا رجب سليمان حجاج</v>
          </cell>
          <cell r="C3120" t="str">
            <v>حماد</v>
          </cell>
          <cell r="D3120" t="str">
            <v>الهام</v>
          </cell>
          <cell r="E3120" t="str">
            <v>أنثى</v>
          </cell>
          <cell r="F3120" t="str">
            <v>نوى</v>
          </cell>
          <cell r="G3120">
            <v>35155</v>
          </cell>
          <cell r="H3120" t="str">
            <v>العربية السورية</v>
          </cell>
          <cell r="I3120" t="str">
            <v>الاولى</v>
          </cell>
          <cell r="J3120" t="str">
            <v>علمي</v>
          </cell>
          <cell r="K3120" t="str">
            <v/>
          </cell>
          <cell r="Q3120" t="str">
            <v/>
          </cell>
          <cell r="R3120" t="str">
            <v>kalemat alfashtaki</v>
          </cell>
          <cell r="S3120" t="str">
            <v>ayoub</v>
          </cell>
          <cell r="T3120" t="str">
            <v>sanaa</v>
          </cell>
          <cell r="U3120" t="str">
            <v>nawa</v>
          </cell>
          <cell r="V3120" t="str">
            <v/>
          </cell>
          <cell r="W3120" t="str">
            <v/>
          </cell>
          <cell r="X3120" t="str">
            <v/>
          </cell>
          <cell r="Y3120" t="str">
            <v/>
          </cell>
          <cell r="Z3120" t="str">
            <v/>
          </cell>
          <cell r="AA3120" t="str">
            <v/>
          </cell>
          <cell r="AB3120" t="str">
            <v/>
          </cell>
          <cell r="AC3120" t="str">
            <v/>
          </cell>
        </row>
        <row r="3121">
          <cell r="A3121">
            <v>527152</v>
          </cell>
          <cell r="B3121" t="str">
            <v>رقيه العثمان</v>
          </cell>
          <cell r="C3121" t="str">
            <v>فيصل</v>
          </cell>
          <cell r="D3121" t="str">
            <v>نجاه</v>
          </cell>
          <cell r="E3121" t="str">
            <v>أنثى</v>
          </cell>
          <cell r="F3121" t="str">
            <v>دمشق</v>
          </cell>
          <cell r="G3121">
            <v>31419</v>
          </cell>
          <cell r="H3121" t="str">
            <v>العربية السورية</v>
          </cell>
          <cell r="I3121" t="str">
            <v>الاولى</v>
          </cell>
          <cell r="J3121" t="str">
            <v>علمي</v>
          </cell>
          <cell r="K3121">
            <v>2004</v>
          </cell>
          <cell r="L3121" t="str">
            <v>دمشق</v>
          </cell>
          <cell r="Q3121" t="str">
            <v/>
          </cell>
          <cell r="R3121" t="str">
            <v>Farah Nahat</v>
          </cell>
          <cell r="S3121" t="str">
            <v>Fayez</v>
          </cell>
          <cell r="T3121" t="str">
            <v>Nora</v>
          </cell>
          <cell r="U3121" t="str">
            <v>Damascus</v>
          </cell>
          <cell r="V3121" t="str">
            <v/>
          </cell>
          <cell r="W3121" t="str">
            <v/>
          </cell>
          <cell r="X3121" t="str">
            <v/>
          </cell>
          <cell r="Y3121" t="str">
            <v/>
          </cell>
          <cell r="Z3121" t="str">
            <v/>
          </cell>
          <cell r="AA3121" t="str">
            <v/>
          </cell>
          <cell r="AB3121" t="str">
            <v/>
          </cell>
          <cell r="AC3121" t="str">
            <v/>
          </cell>
        </row>
        <row r="3122">
          <cell r="A3122">
            <v>527153</v>
          </cell>
          <cell r="B3122" t="str">
            <v>رنيم نصري</v>
          </cell>
          <cell r="C3122" t="str">
            <v>فادي</v>
          </cell>
          <cell r="D3122" t="str">
            <v>خديجه</v>
          </cell>
          <cell r="E3122" t="str">
            <v>أنثى</v>
          </cell>
          <cell r="F3122" t="str">
            <v>دمشق</v>
          </cell>
          <cell r="G3122">
            <v>37754</v>
          </cell>
          <cell r="H3122" t="str">
            <v>العربية السورية</v>
          </cell>
          <cell r="I3122" t="str">
            <v>الثانية حديث</v>
          </cell>
          <cell r="J3122" t="str">
            <v>أدبي</v>
          </cell>
        </row>
        <row r="3123">
          <cell r="A3123">
            <v>527154</v>
          </cell>
          <cell r="B3123" t="str">
            <v>رود القده</v>
          </cell>
          <cell r="C3123" t="str">
            <v>سعدي</v>
          </cell>
          <cell r="D3123" t="str">
            <v>ثناء</v>
          </cell>
          <cell r="E3123" t="str">
            <v>ذكر</v>
          </cell>
          <cell r="F3123" t="str">
            <v>دوما</v>
          </cell>
          <cell r="G3123" t="str">
            <v>4/3/2000</v>
          </cell>
          <cell r="H3123" t="str">
            <v>العربية السورية</v>
          </cell>
          <cell r="I3123" t="str">
            <v>الاولى</v>
          </cell>
          <cell r="J3123" t="str">
            <v>علمي</v>
          </cell>
          <cell r="K3123" t="str">
            <v>2020</v>
          </cell>
          <cell r="Q3123" t="str">
            <v/>
          </cell>
          <cell r="R3123" t="str">
            <v>GHIATH ALBRGHOTH</v>
          </cell>
          <cell r="S3123" t="str">
            <v>MARWAN</v>
          </cell>
          <cell r="T3123" t="str">
            <v>HIAM</v>
          </cell>
          <cell r="U3123" t="str">
            <v>DOUMA</v>
          </cell>
          <cell r="V3123" t="str">
            <v/>
          </cell>
          <cell r="W3123" t="str">
            <v/>
          </cell>
          <cell r="X3123" t="str">
            <v/>
          </cell>
          <cell r="Y3123" t="str">
            <v/>
          </cell>
          <cell r="Z3123" t="str">
            <v/>
          </cell>
          <cell r="AA3123" t="str">
            <v/>
          </cell>
          <cell r="AB3123" t="str">
            <v/>
          </cell>
          <cell r="AC3123" t="str">
            <v/>
          </cell>
        </row>
        <row r="3124">
          <cell r="A3124">
            <v>527155</v>
          </cell>
          <cell r="B3124" t="str">
            <v>ريم منصور</v>
          </cell>
          <cell r="C3124" t="str">
            <v>ياسر</v>
          </cell>
          <cell r="D3124" t="str">
            <v>يسره</v>
          </cell>
          <cell r="E3124" t="str">
            <v>أنثى</v>
          </cell>
          <cell r="F3124" t="str">
            <v>دمشق</v>
          </cell>
          <cell r="G3124">
            <v>37514</v>
          </cell>
          <cell r="H3124" t="str">
            <v>العربية السورية</v>
          </cell>
          <cell r="I3124" t="str">
            <v>الاولى</v>
          </cell>
          <cell r="J3124" t="str">
            <v>علمي</v>
          </cell>
          <cell r="K3124">
            <v>2020</v>
          </cell>
          <cell r="L3124" t="str">
            <v>دمشق</v>
          </cell>
          <cell r="Q3124" t="str">
            <v/>
          </cell>
          <cell r="R3124" t="str">
            <v>ALIAA HUSIEN</v>
          </cell>
          <cell r="S3124" t="str">
            <v>SULTAN</v>
          </cell>
          <cell r="T3124" t="str">
            <v>DALOL</v>
          </cell>
          <cell r="U3124" t="str">
            <v>DAMASCUS</v>
          </cell>
          <cell r="V3124" t="str">
            <v/>
          </cell>
          <cell r="W3124" t="str">
            <v/>
          </cell>
          <cell r="X3124" t="str">
            <v/>
          </cell>
          <cell r="Y3124" t="str">
            <v/>
          </cell>
          <cell r="Z3124" t="str">
            <v/>
          </cell>
          <cell r="AA3124" t="str">
            <v/>
          </cell>
          <cell r="AB3124" t="str">
            <v/>
          </cell>
          <cell r="AC3124" t="str">
            <v/>
          </cell>
        </row>
        <row r="3125">
          <cell r="A3125">
            <v>527156</v>
          </cell>
          <cell r="B3125" t="str">
            <v>ريمه فضلون</v>
          </cell>
          <cell r="C3125" t="str">
            <v>وليد</v>
          </cell>
          <cell r="D3125" t="str">
            <v>زينب</v>
          </cell>
          <cell r="E3125" t="str">
            <v>أنثى</v>
          </cell>
          <cell r="F3125" t="str">
            <v>دوما</v>
          </cell>
          <cell r="G3125" t="str">
            <v>1/1/2005</v>
          </cell>
          <cell r="H3125" t="str">
            <v>العربية السورية</v>
          </cell>
          <cell r="I3125" t="str">
            <v>الاولى</v>
          </cell>
          <cell r="J3125" t="str">
            <v>فنون نسوية</v>
          </cell>
          <cell r="K3125" t="str">
            <v>2022</v>
          </cell>
          <cell r="L3125" t="str">
            <v>دمشق</v>
          </cell>
          <cell r="Q3125" t="str">
            <v/>
          </cell>
          <cell r="R3125" t="str">
            <v>OLA MHDER</v>
          </cell>
          <cell r="S3125" t="str">
            <v>MAHER</v>
          </cell>
          <cell r="T3125" t="str">
            <v>AMAL</v>
          </cell>
          <cell r="U3125" t="str">
            <v>DAMASCUS</v>
          </cell>
          <cell r="V3125" t="str">
            <v/>
          </cell>
          <cell r="W3125" t="str">
            <v/>
          </cell>
          <cell r="X3125" t="str">
            <v/>
          </cell>
          <cell r="Y3125" t="str">
            <v/>
          </cell>
          <cell r="Z3125" t="str">
            <v/>
          </cell>
          <cell r="AA3125" t="str">
            <v/>
          </cell>
          <cell r="AB3125" t="str">
            <v/>
          </cell>
          <cell r="AC3125" t="str">
            <v/>
          </cell>
        </row>
        <row r="3126">
          <cell r="A3126">
            <v>527157</v>
          </cell>
          <cell r="B3126" t="str">
            <v>سميره الرمو</v>
          </cell>
          <cell r="C3126" t="str">
            <v>جمال</v>
          </cell>
          <cell r="D3126" t="str">
            <v>فاديه</v>
          </cell>
          <cell r="E3126" t="str">
            <v>أنثى</v>
          </cell>
          <cell r="F3126" t="str">
            <v>السفلانية</v>
          </cell>
          <cell r="G3126">
            <v>33329</v>
          </cell>
          <cell r="H3126" t="str">
            <v>العربية السورية</v>
          </cell>
          <cell r="I3126" t="str">
            <v>الثانية</v>
          </cell>
          <cell r="J3126" t="str">
            <v>أدبي</v>
          </cell>
          <cell r="L3126" t="str">
            <v>حلب</v>
          </cell>
          <cell r="Q3126" t="str">
            <v/>
          </cell>
          <cell r="R3126" t="str">
            <v>Soha Hasan</v>
          </cell>
          <cell r="S3126" t="str">
            <v>Khalil</v>
          </cell>
          <cell r="T3126" t="str">
            <v>Waheda</v>
          </cell>
          <cell r="U3126" t="str">
            <v>Alseda Zenab</v>
          </cell>
          <cell r="V3126" t="str">
            <v/>
          </cell>
          <cell r="W3126" t="str">
            <v/>
          </cell>
          <cell r="X3126" t="str">
            <v/>
          </cell>
          <cell r="Y3126" t="str">
            <v/>
          </cell>
          <cell r="Z3126" t="str">
            <v/>
          </cell>
          <cell r="AA3126" t="str">
            <v/>
          </cell>
          <cell r="AB3126" t="str">
            <v/>
          </cell>
          <cell r="AC3126" t="str">
            <v/>
          </cell>
        </row>
        <row r="3127">
          <cell r="A3127">
            <v>527158</v>
          </cell>
          <cell r="B3127" t="str">
            <v>سناء معروف</v>
          </cell>
          <cell r="C3127" t="str">
            <v>ياييل</v>
          </cell>
          <cell r="D3127" t="str">
            <v>لورا</v>
          </cell>
          <cell r="E3127" t="str">
            <v>أنثى</v>
          </cell>
          <cell r="F3127" t="str">
            <v>السويداء</v>
          </cell>
          <cell r="G3127" t="str">
            <v>9/7/1985</v>
          </cell>
          <cell r="H3127" t="str">
            <v>العربية السورية</v>
          </cell>
          <cell r="I3127" t="str">
            <v>الاولى</v>
          </cell>
          <cell r="J3127" t="str">
            <v>علمي</v>
          </cell>
          <cell r="K3127" t="str">
            <v>2005</v>
          </cell>
          <cell r="L3127" t="str">
            <v>السويداء</v>
          </cell>
          <cell r="Q3127" t="str">
            <v/>
          </cell>
          <cell r="R3127" t="str">
            <v>souhad abed alsalam</v>
          </cell>
          <cell r="S3127" t="str">
            <v>anoar</v>
          </cell>
          <cell r="T3127" t="str">
            <v>nohe</v>
          </cell>
          <cell r="U3127" t="str">
            <v>swaida</v>
          </cell>
          <cell r="V3127" t="str">
            <v/>
          </cell>
          <cell r="W3127" t="str">
            <v/>
          </cell>
          <cell r="X3127" t="str">
            <v/>
          </cell>
          <cell r="Y3127" t="str">
            <v/>
          </cell>
          <cell r="Z3127" t="str">
            <v/>
          </cell>
          <cell r="AA3127" t="str">
            <v/>
          </cell>
          <cell r="AB3127" t="str">
            <v/>
          </cell>
          <cell r="AC3127" t="str">
            <v/>
          </cell>
        </row>
        <row r="3128">
          <cell r="A3128">
            <v>527159</v>
          </cell>
          <cell r="B3128" t="str">
            <v>سندس السيد</v>
          </cell>
          <cell r="C3128" t="str">
            <v>محمود</v>
          </cell>
          <cell r="D3128" t="str">
            <v>اماني</v>
          </cell>
          <cell r="E3128" t="str">
            <v>أنثى</v>
          </cell>
          <cell r="F3128" t="str">
            <v>حمص</v>
          </cell>
          <cell r="G3128">
            <v>31555</v>
          </cell>
          <cell r="H3128" t="str">
            <v>العربية السورية</v>
          </cell>
          <cell r="I3128" t="str">
            <v>الاولى</v>
          </cell>
          <cell r="K3128" t="str">
            <v>2014</v>
          </cell>
          <cell r="Q3128" t="str">
            <v/>
          </cell>
          <cell r="R3128" t="str">
            <v>SONDOS SOBH</v>
          </cell>
          <cell r="S3128" t="str">
            <v>ABD ALRHMAN</v>
          </cell>
          <cell r="T3128" t="str">
            <v>NADIA</v>
          </cell>
          <cell r="U3128" t="str">
            <v>HOMS</v>
          </cell>
          <cell r="V3128" t="str">
            <v/>
          </cell>
          <cell r="W3128" t="str">
            <v/>
          </cell>
          <cell r="X3128" t="str">
            <v/>
          </cell>
          <cell r="Y3128" t="str">
            <v/>
          </cell>
          <cell r="Z3128" t="str">
            <v/>
          </cell>
          <cell r="AA3128" t="str">
            <v/>
          </cell>
          <cell r="AB3128" t="str">
            <v/>
          </cell>
          <cell r="AC3128" t="str">
            <v/>
          </cell>
        </row>
        <row r="3129">
          <cell r="A3129">
            <v>527160</v>
          </cell>
          <cell r="B3129" t="str">
            <v>سندس الشاقي</v>
          </cell>
          <cell r="C3129" t="str">
            <v>عبدو</v>
          </cell>
          <cell r="D3129" t="str">
            <v>عصمت</v>
          </cell>
          <cell r="E3129" t="str">
            <v>أنثى</v>
          </cell>
          <cell r="F3129" t="str">
            <v>دمشق</v>
          </cell>
          <cell r="G3129" t="str">
            <v>11/2/2002</v>
          </cell>
          <cell r="H3129" t="str">
            <v>العربية السورية</v>
          </cell>
          <cell r="I3129" t="str">
            <v>الاولى</v>
          </cell>
          <cell r="J3129" t="str">
            <v>فنون نسوية</v>
          </cell>
          <cell r="K3129" t="str">
            <v>2020</v>
          </cell>
          <cell r="L3129" t="str">
            <v>ريف دمشق</v>
          </cell>
          <cell r="Q3129" t="str">
            <v/>
          </cell>
          <cell r="R3129" t="str">
            <v>Sands Alshake</v>
          </cell>
          <cell r="S3129" t="str">
            <v>Abdo</v>
          </cell>
          <cell r="T3129" t="str">
            <v>Asmat</v>
          </cell>
          <cell r="U3129" t="str">
            <v>Damascus</v>
          </cell>
          <cell r="V3129" t="str">
            <v/>
          </cell>
          <cell r="W3129" t="str">
            <v/>
          </cell>
          <cell r="X3129" t="str">
            <v/>
          </cell>
          <cell r="Y3129" t="str">
            <v/>
          </cell>
          <cell r="Z3129" t="str">
            <v/>
          </cell>
          <cell r="AA3129" t="str">
            <v/>
          </cell>
          <cell r="AB3129" t="str">
            <v/>
          </cell>
          <cell r="AC3129" t="str">
            <v/>
          </cell>
        </row>
        <row r="3130">
          <cell r="A3130">
            <v>527161</v>
          </cell>
          <cell r="B3130" t="str">
            <v>صفاء الصوص</v>
          </cell>
          <cell r="C3130" t="str">
            <v>فياض</v>
          </cell>
          <cell r="D3130" t="str">
            <v>ابتسام</v>
          </cell>
          <cell r="E3130" t="str">
            <v>أنثى</v>
          </cell>
          <cell r="F3130" t="str">
            <v>مخيم يرموك</v>
          </cell>
          <cell r="G3130">
            <v>38129</v>
          </cell>
          <cell r="H3130" t="str">
            <v>العربية السورية</v>
          </cell>
          <cell r="I3130" t="str">
            <v>الاولى</v>
          </cell>
          <cell r="J3130" t="str">
            <v>شرعية</v>
          </cell>
          <cell r="K3130" t="str">
            <v/>
          </cell>
          <cell r="Q3130" t="str">
            <v/>
          </cell>
          <cell r="R3130" t="str">
            <v>sahar obid</v>
          </cell>
          <cell r="S3130" t="str">
            <v>mahmoud</v>
          </cell>
          <cell r="T3130" t="str">
            <v>fatema</v>
          </cell>
          <cell r="U3130" t="str">
            <v>mokhim yarmok</v>
          </cell>
          <cell r="V3130" t="str">
            <v/>
          </cell>
          <cell r="W3130" t="str">
            <v/>
          </cell>
          <cell r="X3130" t="str">
            <v/>
          </cell>
          <cell r="Y3130" t="str">
            <v/>
          </cell>
          <cell r="Z3130" t="str">
            <v/>
          </cell>
          <cell r="AA3130" t="str">
            <v/>
          </cell>
          <cell r="AB3130" t="str">
            <v/>
          </cell>
          <cell r="AC3130" t="str">
            <v/>
          </cell>
        </row>
        <row r="3131">
          <cell r="A3131">
            <v>527163</v>
          </cell>
          <cell r="B3131" t="str">
            <v>عتاب دويدر</v>
          </cell>
          <cell r="C3131" t="str">
            <v>زهير</v>
          </cell>
          <cell r="D3131" t="str">
            <v>هناء</v>
          </cell>
          <cell r="E3131" t="str">
            <v>أنثى</v>
          </cell>
          <cell r="F3131" t="str">
            <v>بقعسم</v>
          </cell>
          <cell r="G3131" t="str">
            <v>12/20/2002</v>
          </cell>
          <cell r="H3131" t="str">
            <v>العربية السورية</v>
          </cell>
          <cell r="I3131" t="str">
            <v>الاولى</v>
          </cell>
          <cell r="J3131" t="str">
            <v>علمي</v>
          </cell>
          <cell r="L3131" t="str">
            <v>القنيطرة</v>
          </cell>
          <cell r="M3131" t="str">
            <v>القنيطرة</v>
          </cell>
          <cell r="Q3131" t="str">
            <v/>
          </cell>
          <cell r="R3131" t="str">
            <v>SARA SAKKER</v>
          </cell>
          <cell r="S3131" t="str">
            <v>SAKKER</v>
          </cell>
          <cell r="T3131" t="str">
            <v>RODINA</v>
          </cell>
          <cell r="U3131" t="str">
            <v>DAMAS SUBURB</v>
          </cell>
          <cell r="V3131" t="str">
            <v/>
          </cell>
          <cell r="W3131" t="str">
            <v/>
          </cell>
          <cell r="X3131" t="str">
            <v/>
          </cell>
          <cell r="Y3131" t="str">
            <v/>
          </cell>
          <cell r="Z3131" t="str">
            <v/>
          </cell>
          <cell r="AA3131" t="str">
            <v/>
          </cell>
          <cell r="AB3131" t="str">
            <v/>
          </cell>
          <cell r="AC3131" t="str">
            <v/>
          </cell>
        </row>
        <row r="3132">
          <cell r="A3132">
            <v>527164</v>
          </cell>
          <cell r="B3132" t="str">
            <v>غيث حميشه</v>
          </cell>
          <cell r="C3132" t="str">
            <v>فائق</v>
          </cell>
          <cell r="D3132" t="str">
            <v>لينا</v>
          </cell>
          <cell r="E3132" t="str">
            <v>أنثى</v>
          </cell>
          <cell r="F3132" t="str">
            <v>دمشق</v>
          </cell>
          <cell r="G3132" t="str">
            <v>1/0/1900</v>
          </cell>
          <cell r="H3132" t="str">
            <v>العربية السورية</v>
          </cell>
          <cell r="I3132" t="str">
            <v>الاولى</v>
          </cell>
          <cell r="K3132" t="str">
            <v>2022</v>
          </cell>
          <cell r="L3132" t="str">
            <v>دمشق</v>
          </cell>
          <cell r="M3132" t="str">
            <v>دمشق</v>
          </cell>
          <cell r="Q3132" t="str">
            <v/>
          </cell>
          <cell r="R3132" t="str">
            <v>RAWAN ALMOQRY</v>
          </cell>
          <cell r="S3132" t="str">
            <v>AMMAR</v>
          </cell>
          <cell r="T3132" t="str">
            <v>RWAEDA</v>
          </cell>
          <cell r="U3132" t="str">
            <v>DAMASCUS</v>
          </cell>
          <cell r="V3132" t="str">
            <v/>
          </cell>
          <cell r="W3132" t="str">
            <v/>
          </cell>
          <cell r="X3132" t="str">
            <v/>
          </cell>
          <cell r="Y3132" t="str">
            <v/>
          </cell>
          <cell r="Z3132" t="str">
            <v/>
          </cell>
          <cell r="AA3132" t="str">
            <v/>
          </cell>
          <cell r="AB3132" t="str">
            <v/>
          </cell>
          <cell r="AC3132" t="str">
            <v/>
          </cell>
        </row>
        <row r="3133">
          <cell r="A3133">
            <v>527165</v>
          </cell>
          <cell r="B3133" t="str">
            <v>فاطمة الحوراني</v>
          </cell>
          <cell r="C3133" t="str">
            <v>محمد</v>
          </cell>
          <cell r="D3133" t="str">
            <v>باسمة</v>
          </cell>
          <cell r="E3133" t="str">
            <v>انثى</v>
          </cell>
          <cell r="F3133" t="str">
            <v>دمشق</v>
          </cell>
          <cell r="G3133" t="str">
            <v>9/1/1990</v>
          </cell>
          <cell r="H3133" t="str">
            <v>العربية السورية</v>
          </cell>
          <cell r="I3133" t="str">
            <v>الاولى</v>
          </cell>
          <cell r="J3133" t="str">
            <v>ادبي</v>
          </cell>
          <cell r="L3133" t="str">
            <v>حمص</v>
          </cell>
          <cell r="Q3133" t="str">
            <v/>
          </cell>
          <cell r="R3133" t="str">
            <v>RAHAF RAMADAN</v>
          </cell>
          <cell r="S3133" t="str">
            <v>MOHAMMAD</v>
          </cell>
          <cell r="T3133" t="str">
            <v>AJFAN</v>
          </cell>
          <cell r="U3133" t="str">
            <v>DAMASCUS</v>
          </cell>
          <cell r="V3133" t="str">
            <v/>
          </cell>
          <cell r="W3133" t="str">
            <v/>
          </cell>
          <cell r="X3133" t="str">
            <v/>
          </cell>
          <cell r="Y3133" t="str">
            <v/>
          </cell>
          <cell r="Z3133" t="str">
            <v/>
          </cell>
          <cell r="AA3133" t="str">
            <v/>
          </cell>
          <cell r="AB3133" t="str">
            <v/>
          </cell>
          <cell r="AC3133" t="str">
            <v/>
          </cell>
        </row>
        <row r="3134">
          <cell r="A3134">
            <v>527166</v>
          </cell>
          <cell r="B3134" t="str">
            <v>فاطمة النصيرات</v>
          </cell>
          <cell r="C3134" t="str">
            <v>علي</v>
          </cell>
          <cell r="D3134" t="str">
            <v>نعمه</v>
          </cell>
          <cell r="E3134" t="str">
            <v>أنثى</v>
          </cell>
          <cell r="F3134" t="str">
            <v>حمص</v>
          </cell>
          <cell r="G3134" t="str">
            <v>4/14/1994</v>
          </cell>
          <cell r="H3134" t="str">
            <v>العربية السورية</v>
          </cell>
          <cell r="I3134" t="str">
            <v>الاولى</v>
          </cell>
          <cell r="J3134" t="str">
            <v>أدبي</v>
          </cell>
          <cell r="K3134" t="str">
            <v>2012</v>
          </cell>
          <cell r="L3134" t="str">
            <v>حمص</v>
          </cell>
          <cell r="Q3134" t="str">
            <v/>
          </cell>
          <cell r="R3134" t="str">
            <v>RIHAM SHADOUD</v>
          </cell>
          <cell r="S3134" t="str">
            <v>AHMAD</v>
          </cell>
          <cell r="T3134" t="str">
            <v>FATIMA</v>
          </cell>
          <cell r="U3134" t="str">
            <v>حمص</v>
          </cell>
          <cell r="V3134" t="str">
            <v/>
          </cell>
          <cell r="W3134" t="str">
            <v/>
          </cell>
          <cell r="X3134" t="str">
            <v/>
          </cell>
          <cell r="Y3134" t="str">
            <v/>
          </cell>
          <cell r="Z3134" t="str">
            <v/>
          </cell>
          <cell r="AA3134" t="str">
            <v/>
          </cell>
          <cell r="AB3134" t="str">
            <v/>
          </cell>
          <cell r="AC3134" t="str">
            <v/>
          </cell>
        </row>
        <row r="3135">
          <cell r="A3135">
            <v>527167</v>
          </cell>
          <cell r="B3135" t="str">
            <v>ليال علي</v>
          </cell>
          <cell r="C3135" t="str">
            <v>عدنان</v>
          </cell>
          <cell r="D3135" t="str">
            <v>معينه</v>
          </cell>
          <cell r="E3135" t="str">
            <v>أنثى</v>
          </cell>
          <cell r="F3135" t="str">
            <v>دمشق</v>
          </cell>
          <cell r="G3135">
            <v>32181</v>
          </cell>
          <cell r="H3135" t="str">
            <v>العربية السورية</v>
          </cell>
          <cell r="I3135" t="str">
            <v>الثانية</v>
          </cell>
          <cell r="J3135" t="str">
            <v>علمي</v>
          </cell>
          <cell r="K3135">
            <v>2006</v>
          </cell>
          <cell r="Q3135" t="str">
            <v/>
          </cell>
          <cell r="R3135" t="str">
            <v>RAMA KAHLOUS</v>
          </cell>
          <cell r="S3135" t="str">
            <v>MHD SADEK</v>
          </cell>
          <cell r="T3135" t="str">
            <v>EMAN</v>
          </cell>
          <cell r="U3135" t="str">
            <v>DAMASCUS</v>
          </cell>
          <cell r="V3135" t="str">
            <v/>
          </cell>
          <cell r="W3135" t="str">
            <v/>
          </cell>
          <cell r="X3135" t="str">
            <v/>
          </cell>
          <cell r="Y3135" t="str">
            <v/>
          </cell>
          <cell r="Z3135" t="str">
            <v/>
          </cell>
          <cell r="AA3135" t="str">
            <v/>
          </cell>
          <cell r="AB3135" t="str">
            <v/>
          </cell>
          <cell r="AC3135" t="str">
            <v/>
          </cell>
        </row>
        <row r="3136">
          <cell r="A3136">
            <v>527169</v>
          </cell>
          <cell r="B3136" t="str">
            <v>محمد ادريس</v>
          </cell>
          <cell r="C3136" t="str">
            <v>عزام</v>
          </cell>
          <cell r="D3136" t="str">
            <v>قمر</v>
          </cell>
          <cell r="E3136" t="str">
            <v>أنثى</v>
          </cell>
          <cell r="F3136" t="str">
            <v>دمشق</v>
          </cell>
          <cell r="G3136">
            <v>33332</v>
          </cell>
          <cell r="H3136" t="str">
            <v>العربية السورية</v>
          </cell>
          <cell r="I3136" t="str">
            <v>الثانية</v>
          </cell>
          <cell r="J3136" t="str">
            <v>أدبي</v>
          </cell>
          <cell r="Q3136" t="str">
            <v/>
          </cell>
          <cell r="R3136" t="str">
            <v>DOAA BAKLA</v>
          </cell>
          <cell r="S3136" t="str">
            <v>ZIAD</v>
          </cell>
          <cell r="T3136" t="str">
            <v>HYAM</v>
          </cell>
          <cell r="U3136" t="str">
            <v>DAMASCUS</v>
          </cell>
          <cell r="V3136" t="str">
            <v/>
          </cell>
          <cell r="W3136" t="str">
            <v/>
          </cell>
          <cell r="X3136" t="str">
            <v/>
          </cell>
          <cell r="Y3136" t="str">
            <v/>
          </cell>
          <cell r="Z3136" t="str">
            <v/>
          </cell>
          <cell r="AA3136" t="str">
            <v/>
          </cell>
          <cell r="AB3136" t="str">
            <v/>
          </cell>
          <cell r="AC3136" t="str">
            <v/>
          </cell>
        </row>
        <row r="3137">
          <cell r="A3137">
            <v>527170</v>
          </cell>
          <cell r="B3137" t="str">
            <v>مرح الحسين</v>
          </cell>
          <cell r="C3137" t="str">
            <v>رياض</v>
          </cell>
          <cell r="D3137" t="str">
            <v>مجدلين</v>
          </cell>
          <cell r="E3137" t="str">
            <v>أنثى</v>
          </cell>
          <cell r="F3137" t="str">
            <v>دمشق</v>
          </cell>
          <cell r="G3137" t="str">
            <v>8/4/1983</v>
          </cell>
          <cell r="H3137" t="str">
            <v>العربية السورية</v>
          </cell>
          <cell r="I3137" t="str">
            <v>الاولى</v>
          </cell>
          <cell r="J3137" t="str">
            <v>علمي</v>
          </cell>
          <cell r="K3137" t="str">
            <v>2001</v>
          </cell>
          <cell r="Q3137" t="str">
            <v/>
          </cell>
          <cell r="R3137" t="str">
            <v>DANIA ALKHAYAT</v>
          </cell>
          <cell r="S3137" t="str">
            <v>ABDOH</v>
          </cell>
          <cell r="T3137" t="str">
            <v>WAFAA</v>
          </cell>
          <cell r="U3137" t="str">
            <v>DAMASCUS</v>
          </cell>
          <cell r="V3137" t="str">
            <v/>
          </cell>
          <cell r="W3137" t="str">
            <v/>
          </cell>
          <cell r="X3137" t="str">
            <v/>
          </cell>
          <cell r="Y3137" t="str">
            <v/>
          </cell>
          <cell r="Z3137" t="str">
            <v/>
          </cell>
          <cell r="AA3137" t="str">
            <v/>
          </cell>
          <cell r="AB3137" t="str">
            <v/>
          </cell>
          <cell r="AC3137" t="str">
            <v/>
          </cell>
        </row>
        <row r="3138">
          <cell r="A3138">
            <v>527172</v>
          </cell>
          <cell r="B3138" t="str">
            <v>منى زعيتر</v>
          </cell>
          <cell r="C3138" t="str">
            <v>عبد الإله</v>
          </cell>
          <cell r="D3138" t="str">
            <v>سمر</v>
          </cell>
          <cell r="E3138" t="str">
            <v>أنثى</v>
          </cell>
          <cell r="F3138" t="str">
            <v>دمشق</v>
          </cell>
          <cell r="G3138" t="str">
            <v>1/8/1983</v>
          </cell>
          <cell r="H3138" t="str">
            <v>العربية السورية</v>
          </cell>
          <cell r="I3138" t="str">
            <v>الاولى</v>
          </cell>
          <cell r="K3138" t="str">
            <v>2001</v>
          </cell>
          <cell r="L3138" t="str">
            <v>دمشق</v>
          </cell>
          <cell r="Q3138" t="str">
            <v/>
          </cell>
          <cell r="R3138" t="str">
            <v>THANAA SHAMES ALDIEN</v>
          </cell>
          <cell r="S3138" t="str">
            <v>MOHAMMAD</v>
          </cell>
          <cell r="T3138" t="str">
            <v>WAFAA</v>
          </cell>
          <cell r="U3138" t="str">
            <v>DAMASCUS</v>
          </cell>
          <cell r="V3138" t="str">
            <v/>
          </cell>
          <cell r="W3138" t="str">
            <v/>
          </cell>
          <cell r="X3138" t="str">
            <v/>
          </cell>
          <cell r="Y3138" t="str">
            <v/>
          </cell>
          <cell r="Z3138" t="str">
            <v/>
          </cell>
          <cell r="AA3138" t="str">
            <v/>
          </cell>
          <cell r="AB3138" t="str">
            <v/>
          </cell>
          <cell r="AC3138" t="str">
            <v/>
          </cell>
        </row>
        <row r="3139">
          <cell r="A3139">
            <v>527173</v>
          </cell>
          <cell r="B3139" t="str">
            <v>مها بدوي</v>
          </cell>
          <cell r="C3139" t="str">
            <v>جهاد</v>
          </cell>
          <cell r="D3139" t="str">
            <v>هيا</v>
          </cell>
          <cell r="E3139" t="str">
            <v>أنثى</v>
          </cell>
          <cell r="F3139" t="str">
            <v>دمشق</v>
          </cell>
          <cell r="G3139">
            <v>31165</v>
          </cell>
          <cell r="H3139" t="str">
            <v>العربية السورية</v>
          </cell>
          <cell r="I3139" t="str">
            <v>الثانية</v>
          </cell>
          <cell r="J3139" t="str">
            <v>فنون نسوية</v>
          </cell>
          <cell r="K3139">
            <v>2003</v>
          </cell>
          <cell r="L3139" t="str">
            <v>ريف دمشق</v>
          </cell>
          <cell r="Q3139" t="str">
            <v/>
          </cell>
          <cell r="R3139" t="str">
            <v>TAGHRED ABO FAGHR</v>
          </cell>
          <cell r="S3139" t="str">
            <v>NEDAL</v>
          </cell>
          <cell r="T3139" t="str">
            <v>ROUIDA</v>
          </cell>
          <cell r="U3139" t="str">
            <v>DAMASCUS</v>
          </cell>
          <cell r="V3139" t="str">
            <v/>
          </cell>
          <cell r="W3139" t="str">
            <v/>
          </cell>
          <cell r="X3139" t="str">
            <v/>
          </cell>
          <cell r="Y3139" t="str">
            <v/>
          </cell>
          <cell r="Z3139" t="str">
            <v/>
          </cell>
          <cell r="AA3139" t="str">
            <v/>
          </cell>
          <cell r="AB3139" t="str">
            <v/>
          </cell>
          <cell r="AC3139" t="str">
            <v/>
          </cell>
        </row>
        <row r="3140">
          <cell r="A3140">
            <v>527174</v>
          </cell>
          <cell r="B3140" t="str">
            <v>مها عثمان</v>
          </cell>
          <cell r="C3140" t="str">
            <v>صالح</v>
          </cell>
          <cell r="D3140" t="str">
            <v>احسان</v>
          </cell>
          <cell r="E3140" t="str">
            <v>أنثى</v>
          </cell>
          <cell r="F3140" t="str">
            <v>هامه</v>
          </cell>
          <cell r="G3140">
            <v>31340</v>
          </cell>
          <cell r="H3140" t="str">
            <v>العربية السورية</v>
          </cell>
          <cell r="I3140" t="str">
            <v>الثانية</v>
          </cell>
          <cell r="J3140" t="str">
            <v>علمي</v>
          </cell>
          <cell r="K3140">
            <v>2023</v>
          </cell>
          <cell r="Q3140" t="str">
            <v/>
          </cell>
          <cell r="R3140" t="str">
            <v>bahesa alshhadat</v>
          </cell>
          <cell r="S3140" t="str">
            <v>hamed</v>
          </cell>
          <cell r="T3140" t="str">
            <v>badrea</v>
          </cell>
          <cell r="U3140" t="str">
            <v>daael</v>
          </cell>
          <cell r="V3140" t="str">
            <v/>
          </cell>
          <cell r="W3140" t="str">
            <v/>
          </cell>
          <cell r="X3140" t="str">
            <v/>
          </cell>
          <cell r="Y3140" t="str">
            <v/>
          </cell>
          <cell r="Z3140" t="str">
            <v/>
          </cell>
          <cell r="AA3140" t="str">
            <v/>
          </cell>
          <cell r="AB3140" t="str">
            <v/>
          </cell>
          <cell r="AC3140" t="str">
            <v/>
          </cell>
        </row>
        <row r="3141">
          <cell r="A3141">
            <v>527175</v>
          </cell>
          <cell r="B3141" t="str">
            <v>ميساء الكيلاني</v>
          </cell>
          <cell r="C3141" t="str">
            <v>عبدو</v>
          </cell>
          <cell r="D3141" t="str">
            <v>عفاف</v>
          </cell>
          <cell r="E3141" t="str">
            <v>أنثى</v>
          </cell>
          <cell r="F3141" t="str">
            <v>القطيفة</v>
          </cell>
          <cell r="G3141" t="str">
            <v>11/25/1992</v>
          </cell>
          <cell r="H3141" t="str">
            <v>العربية السورية</v>
          </cell>
          <cell r="I3141" t="str">
            <v>الاولى</v>
          </cell>
          <cell r="J3141" t="str">
            <v>أدبي</v>
          </cell>
          <cell r="K3141" t="str">
            <v>2015</v>
          </cell>
          <cell r="L3141" t="str">
            <v>ريف دمشق</v>
          </cell>
          <cell r="Q3141" t="str">
            <v/>
          </cell>
          <cell r="R3141" t="str">
            <v>BOUSRAH ALHAAG HASSEN</v>
          </cell>
          <cell r="S3141" t="str">
            <v>MOUHAMMAD</v>
          </cell>
          <cell r="T3141" t="str">
            <v>NAWWAL AGGAG</v>
          </cell>
          <cell r="U3141" t="str">
            <v>DAMASCUS</v>
          </cell>
          <cell r="V3141" t="str">
            <v/>
          </cell>
          <cell r="W3141" t="str">
            <v/>
          </cell>
          <cell r="X3141" t="str">
            <v/>
          </cell>
          <cell r="Y3141" t="str">
            <v/>
          </cell>
          <cell r="Z3141" t="str">
            <v/>
          </cell>
          <cell r="AA3141" t="str">
            <v/>
          </cell>
          <cell r="AB3141" t="str">
            <v/>
          </cell>
          <cell r="AC3141" t="str">
            <v/>
          </cell>
        </row>
        <row r="3142">
          <cell r="A3142">
            <v>527176</v>
          </cell>
          <cell r="B3142" t="str">
            <v>نادين حسن</v>
          </cell>
          <cell r="C3142" t="str">
            <v>احمد غازي</v>
          </cell>
          <cell r="D3142" t="str">
            <v>ناهد</v>
          </cell>
          <cell r="E3142" t="str">
            <v>أنثى</v>
          </cell>
          <cell r="F3142" t="str">
            <v>دمشق</v>
          </cell>
          <cell r="G3142">
            <v>35436</v>
          </cell>
          <cell r="H3142" t="str">
            <v>العربية السورية</v>
          </cell>
          <cell r="I3142" t="str">
            <v>الاولى</v>
          </cell>
          <cell r="J3142" t="str">
            <v>أدبي</v>
          </cell>
          <cell r="Q3142" t="str">
            <v/>
          </cell>
          <cell r="R3142" t="str">
            <v>BADEAA MOHZIEA</v>
          </cell>
          <cell r="S3142" t="str">
            <v>WALEED</v>
          </cell>
          <cell r="T3142" t="str">
            <v>AYDA</v>
          </cell>
          <cell r="U3142" t="str">
            <v>DAMAS SUBURB</v>
          </cell>
          <cell r="V3142" t="str">
            <v/>
          </cell>
          <cell r="W3142" t="str">
            <v/>
          </cell>
          <cell r="X3142" t="str">
            <v/>
          </cell>
          <cell r="Y3142" t="str">
            <v/>
          </cell>
          <cell r="Z3142" t="str">
            <v/>
          </cell>
          <cell r="AA3142" t="str">
            <v/>
          </cell>
          <cell r="AB3142" t="str">
            <v/>
          </cell>
          <cell r="AC3142" t="str">
            <v/>
          </cell>
        </row>
        <row r="3143">
          <cell r="A3143">
            <v>527177</v>
          </cell>
          <cell r="B3143" t="str">
            <v>نسرين الخطيب</v>
          </cell>
          <cell r="C3143" t="str">
            <v>ابراهيم</v>
          </cell>
          <cell r="D3143" t="str">
            <v>حياة</v>
          </cell>
          <cell r="E3143" t="str">
            <v>أنثى</v>
          </cell>
          <cell r="F3143" t="str">
            <v>مشفى درعا</v>
          </cell>
          <cell r="G3143">
            <v>34331</v>
          </cell>
          <cell r="H3143" t="str">
            <v>العربية السورية</v>
          </cell>
          <cell r="I3143" t="str">
            <v>الاولى</v>
          </cell>
          <cell r="J3143" t="str">
            <v>أدبي</v>
          </cell>
          <cell r="K3143" t="str">
            <v/>
          </cell>
          <cell r="Q3143" t="str">
            <v/>
          </cell>
          <cell r="R3143" t="str">
            <v>AYAT JABR</v>
          </cell>
          <cell r="S3143" t="str">
            <v>MOHAMMED</v>
          </cell>
          <cell r="T3143" t="str">
            <v>IBTISSAM</v>
          </cell>
          <cell r="U3143" t="str">
            <v>DARAA</v>
          </cell>
          <cell r="V3143" t="str">
            <v/>
          </cell>
          <cell r="W3143" t="str">
            <v/>
          </cell>
          <cell r="X3143" t="str">
            <v/>
          </cell>
          <cell r="Y3143" t="str">
            <v/>
          </cell>
          <cell r="Z3143" t="str">
            <v/>
          </cell>
          <cell r="AA3143" t="str">
            <v/>
          </cell>
          <cell r="AB3143" t="str">
            <v/>
          </cell>
          <cell r="AC3143" t="str">
            <v/>
          </cell>
        </row>
        <row r="3144">
          <cell r="A3144">
            <v>527178</v>
          </cell>
          <cell r="B3144" t="str">
            <v>نسيبه البيش</v>
          </cell>
          <cell r="C3144" t="str">
            <v>ياسين</v>
          </cell>
          <cell r="D3144" t="str">
            <v>مريم</v>
          </cell>
          <cell r="E3144" t="str">
            <v>أنثى</v>
          </cell>
          <cell r="F3144" t="str">
            <v>دمشق</v>
          </cell>
          <cell r="G3144">
            <v>35474</v>
          </cell>
          <cell r="H3144" t="str">
            <v>العربية السورية</v>
          </cell>
          <cell r="I3144" t="str">
            <v>الثانية</v>
          </cell>
          <cell r="J3144" t="str">
            <v>أدبي</v>
          </cell>
          <cell r="K3144">
            <v>2021</v>
          </cell>
          <cell r="L3144" t="str">
            <v>دمشق</v>
          </cell>
          <cell r="Q3144" t="str">
            <v/>
          </cell>
          <cell r="R3144" t="str">
            <v>AYAAT ALHAMODE</v>
          </cell>
          <cell r="S3144" t="str">
            <v>MHD ALI</v>
          </cell>
          <cell r="T3144" t="str">
            <v>AZEZA</v>
          </cell>
          <cell r="U3144" t="str">
            <v>DAMASCUS</v>
          </cell>
          <cell r="V3144" t="str">
            <v/>
          </cell>
          <cell r="W3144" t="str">
            <v/>
          </cell>
          <cell r="X3144" t="str">
            <v/>
          </cell>
          <cell r="Y3144" t="str">
            <v/>
          </cell>
          <cell r="Z3144" t="str">
            <v/>
          </cell>
          <cell r="AA3144" t="str">
            <v/>
          </cell>
          <cell r="AB3144" t="str">
            <v/>
          </cell>
          <cell r="AC3144" t="str">
            <v/>
          </cell>
        </row>
        <row r="3145">
          <cell r="A3145">
            <v>527179</v>
          </cell>
          <cell r="B3145" t="str">
            <v>نورا محيسن</v>
          </cell>
          <cell r="C3145" t="str">
            <v>نورالدين</v>
          </cell>
          <cell r="D3145" t="str">
            <v>صبحه</v>
          </cell>
          <cell r="E3145" t="str">
            <v>ذكر</v>
          </cell>
          <cell r="F3145" t="str">
            <v>كفير الزيت</v>
          </cell>
          <cell r="G3145">
            <v>37144</v>
          </cell>
          <cell r="H3145" t="str">
            <v>العربية السورية</v>
          </cell>
          <cell r="I3145" t="str">
            <v>الاولى</v>
          </cell>
          <cell r="K3145" t="str">
            <v>2020</v>
          </cell>
          <cell r="Q3145" t="str">
            <v/>
          </cell>
          <cell r="R3145" t="str">
            <v>ahmad ez aldeen</v>
          </cell>
          <cell r="S3145" t="str">
            <v>abd almounem</v>
          </cell>
          <cell r="T3145" t="str">
            <v>maghfra</v>
          </cell>
          <cell r="U3145" t="str">
            <v>kfer alzet</v>
          </cell>
          <cell r="V3145" t="str">
            <v/>
          </cell>
          <cell r="W3145" t="str">
            <v/>
          </cell>
          <cell r="X3145" t="str">
            <v/>
          </cell>
          <cell r="Y3145" t="str">
            <v/>
          </cell>
          <cell r="Z3145" t="str">
            <v/>
          </cell>
          <cell r="AA3145" t="str">
            <v/>
          </cell>
          <cell r="AB3145" t="str">
            <v/>
          </cell>
          <cell r="AC3145" t="str">
            <v/>
          </cell>
        </row>
        <row r="3146">
          <cell r="A3146">
            <v>527180</v>
          </cell>
          <cell r="B3146" t="str">
            <v>هبه الشعار</v>
          </cell>
          <cell r="C3146" t="str">
            <v>جميل</v>
          </cell>
          <cell r="D3146" t="str">
            <v>زهر</v>
          </cell>
          <cell r="E3146" t="str">
            <v>أنثى</v>
          </cell>
          <cell r="F3146" t="str">
            <v>السيدة زينب</v>
          </cell>
          <cell r="G3146" t="str">
            <v>1/1/2003</v>
          </cell>
          <cell r="H3146" t="str">
            <v>العربية السورية</v>
          </cell>
          <cell r="I3146" t="str">
            <v>الاولى</v>
          </cell>
          <cell r="J3146" t="str">
            <v>علمي</v>
          </cell>
          <cell r="L3146" t="str">
            <v>القنيطرة</v>
          </cell>
          <cell r="M3146" t="str">
            <v>القنيطرة</v>
          </cell>
          <cell r="Q3146" t="str">
            <v/>
          </cell>
          <cell r="R3146" t="str">
            <v>AYA ABO FOUDA</v>
          </cell>
          <cell r="S3146" t="str">
            <v>MOHAMMAD</v>
          </cell>
          <cell r="T3146" t="str">
            <v>HOURIA</v>
          </cell>
          <cell r="U3146" t="str">
            <v>DAMASCUS</v>
          </cell>
          <cell r="V3146" t="str">
            <v/>
          </cell>
          <cell r="W3146" t="str">
            <v/>
          </cell>
          <cell r="X3146" t="str">
            <v/>
          </cell>
          <cell r="Y3146" t="str">
            <v/>
          </cell>
          <cell r="Z3146" t="str">
            <v/>
          </cell>
          <cell r="AA3146" t="str">
            <v/>
          </cell>
          <cell r="AB3146" t="str">
            <v/>
          </cell>
          <cell r="AC3146" t="str">
            <v/>
          </cell>
        </row>
        <row r="3147">
          <cell r="A3147">
            <v>527181</v>
          </cell>
          <cell r="B3147" t="str">
            <v>هيا ايبو</v>
          </cell>
          <cell r="C3147" t="str">
            <v>محمدمعتز</v>
          </cell>
          <cell r="D3147" t="str">
            <v>هيام</v>
          </cell>
          <cell r="E3147" t="str">
            <v>أنثى</v>
          </cell>
          <cell r="F3147" t="str">
            <v>دمشق</v>
          </cell>
          <cell r="G3147" t="str">
            <v>12/29/1986</v>
          </cell>
          <cell r="H3147" t="str">
            <v>العربية السورية</v>
          </cell>
          <cell r="I3147" t="str">
            <v>الاولى</v>
          </cell>
          <cell r="K3147" t="str">
            <v>2005</v>
          </cell>
          <cell r="L3147" t="str">
            <v>دمشق</v>
          </cell>
          <cell r="Q3147" t="str">
            <v/>
          </cell>
          <cell r="R3147" t="str">
            <v>ENAS KATAA ALNAEL</v>
          </cell>
          <cell r="S3147" t="str">
            <v>MHD RASHAD</v>
          </cell>
          <cell r="T3147" t="str">
            <v>WAFAA</v>
          </cell>
          <cell r="U3147" t="str">
            <v>DAMASCUS</v>
          </cell>
          <cell r="V3147" t="str">
            <v/>
          </cell>
          <cell r="W3147" t="str">
            <v/>
          </cell>
          <cell r="X3147" t="str">
            <v/>
          </cell>
          <cell r="Y3147" t="str">
            <v/>
          </cell>
          <cell r="Z3147" t="str">
            <v/>
          </cell>
          <cell r="AA3147" t="str">
            <v/>
          </cell>
          <cell r="AB3147" t="str">
            <v/>
          </cell>
          <cell r="AC3147" t="str">
            <v/>
          </cell>
        </row>
        <row r="3148">
          <cell r="A3148">
            <v>527182</v>
          </cell>
          <cell r="B3148" t="str">
            <v>وئام خشفه</v>
          </cell>
          <cell r="C3148" t="str">
            <v>عبد المجيد</v>
          </cell>
          <cell r="D3148" t="str">
            <v>روضه</v>
          </cell>
          <cell r="E3148" t="str">
            <v>أنثى</v>
          </cell>
          <cell r="F3148" t="str">
            <v>زبداني</v>
          </cell>
          <cell r="G3148" t="str">
            <v>9/15/1992</v>
          </cell>
          <cell r="H3148" t="str">
            <v>العربية السورية</v>
          </cell>
          <cell r="I3148" t="str">
            <v>الاولى</v>
          </cell>
          <cell r="J3148" t="str">
            <v>علمي</v>
          </cell>
          <cell r="K3148" t="str">
            <v>2010</v>
          </cell>
          <cell r="Q3148" t="str">
            <v/>
          </cell>
          <cell r="R3148" t="str">
            <v>ISLAM SHBARHA</v>
          </cell>
          <cell r="S3148" t="str">
            <v>ABD ALRHMAN</v>
          </cell>
          <cell r="T3148" t="str">
            <v>FAYZA</v>
          </cell>
          <cell r="U3148" t="str">
            <v>DAMASCUS</v>
          </cell>
          <cell r="V3148" t="str">
            <v/>
          </cell>
          <cell r="W3148" t="str">
            <v/>
          </cell>
          <cell r="X3148" t="str">
            <v/>
          </cell>
          <cell r="Y3148" t="str">
            <v/>
          </cell>
          <cell r="Z3148" t="str">
            <v/>
          </cell>
          <cell r="AA3148" t="str">
            <v/>
          </cell>
          <cell r="AB3148" t="str">
            <v/>
          </cell>
          <cell r="AC3148" t="str">
            <v/>
          </cell>
        </row>
        <row r="3149">
          <cell r="A3149">
            <v>527183</v>
          </cell>
          <cell r="B3149" t="str">
            <v>ولاء الحريري</v>
          </cell>
          <cell r="C3149" t="str">
            <v>خالد</v>
          </cell>
          <cell r="D3149" t="str">
            <v>ازدهار</v>
          </cell>
          <cell r="E3149" t="str">
            <v>0</v>
          </cell>
          <cell r="F3149" t="str">
            <v>دمشق</v>
          </cell>
          <cell r="G3149" t="str">
            <v>4/16/1988</v>
          </cell>
          <cell r="H3149" t="str">
            <v>العربية السورية</v>
          </cell>
          <cell r="I3149" t="str">
            <v>الاولى</v>
          </cell>
          <cell r="J3149" t="str">
            <v>أدبي</v>
          </cell>
          <cell r="K3149" t="str">
            <v>2007</v>
          </cell>
          <cell r="L3149" t="str">
            <v>دمشق</v>
          </cell>
          <cell r="Q3149" t="str">
            <v/>
          </cell>
          <cell r="R3149" t="str">
            <v>ALAA ALMASRY</v>
          </cell>
          <cell r="S3149" t="str">
            <v>WALEED</v>
          </cell>
          <cell r="T3149" t="str">
            <v>WESAL</v>
          </cell>
          <cell r="U3149" t="str">
            <v>DAMASCUS</v>
          </cell>
          <cell r="V3149" t="str">
            <v/>
          </cell>
          <cell r="W3149" t="str">
            <v/>
          </cell>
          <cell r="X3149" t="str">
            <v/>
          </cell>
          <cell r="Y3149" t="str">
            <v/>
          </cell>
          <cell r="Z3149" t="str">
            <v/>
          </cell>
          <cell r="AA3149" t="str">
            <v/>
          </cell>
          <cell r="AB3149" t="str">
            <v/>
          </cell>
          <cell r="AC3149" t="str">
            <v/>
          </cell>
        </row>
        <row r="3150">
          <cell r="A3150">
            <v>527184</v>
          </cell>
          <cell r="B3150" t="str">
            <v>ياسمين العثمان</v>
          </cell>
          <cell r="C3150" t="str">
            <v>ناصر</v>
          </cell>
          <cell r="D3150" t="str">
            <v>رشدة</v>
          </cell>
          <cell r="E3150" t="str">
            <v>أنثى</v>
          </cell>
          <cell r="F3150" t="str">
            <v>وجه الحجر</v>
          </cell>
          <cell r="G3150">
            <v>35796</v>
          </cell>
          <cell r="H3150" t="str">
            <v>العربية السورية</v>
          </cell>
          <cell r="I3150" t="str">
            <v>الثانية حديث</v>
          </cell>
          <cell r="J3150" t="str">
            <v>أدبي</v>
          </cell>
          <cell r="Q3150" t="str">
            <v/>
          </cell>
          <cell r="R3150" t="str">
            <v>AREJ  ALALI</v>
          </cell>
          <cell r="S3150" t="str">
            <v>RAMEZ</v>
          </cell>
          <cell r="T3150" t="str">
            <v>HANAA</v>
          </cell>
          <cell r="U3150" t="str">
            <v>DAMASCUS</v>
          </cell>
          <cell r="V3150" t="str">
            <v/>
          </cell>
          <cell r="W3150" t="str">
            <v/>
          </cell>
          <cell r="X3150" t="str">
            <v/>
          </cell>
          <cell r="Y3150" t="str">
            <v/>
          </cell>
          <cell r="Z3150" t="str">
            <v/>
          </cell>
          <cell r="AA3150" t="str">
            <v/>
          </cell>
          <cell r="AB3150" t="str">
            <v/>
          </cell>
          <cell r="AC3150" t="str">
            <v/>
          </cell>
        </row>
        <row r="3151">
          <cell r="A3151">
            <v>527185</v>
          </cell>
          <cell r="B3151" t="str">
            <v>ياسمين عيسى</v>
          </cell>
          <cell r="C3151" t="str">
            <v>محمد</v>
          </cell>
          <cell r="D3151" t="str">
            <v>حلوة</v>
          </cell>
          <cell r="E3151" t="str">
            <v>أنثى</v>
          </cell>
          <cell r="F3151" t="str">
            <v>دمشق</v>
          </cell>
          <cell r="G3151" t="str">
            <v>10/22/1986</v>
          </cell>
          <cell r="H3151" t="str">
            <v>العربية السورية</v>
          </cell>
          <cell r="I3151" t="str">
            <v>الاولى</v>
          </cell>
          <cell r="J3151" t="str">
            <v>فنون نسوية</v>
          </cell>
          <cell r="K3151" t="str">
            <v>2004</v>
          </cell>
          <cell r="L3151" t="str">
            <v>ريف دمشق</v>
          </cell>
          <cell r="Q3151" t="str">
            <v/>
          </cell>
          <cell r="R3151" t="str">
            <v>AHLAM ALZAGHLOL</v>
          </cell>
          <cell r="S3151" t="str">
            <v>MOUFAQ</v>
          </cell>
          <cell r="T3151" t="str">
            <v>EMAN</v>
          </cell>
          <cell r="U3151" t="str">
            <v>DAMASCUS</v>
          </cell>
          <cell r="V3151" t="str">
            <v/>
          </cell>
          <cell r="W3151" t="str">
            <v/>
          </cell>
          <cell r="X3151" t="str">
            <v/>
          </cell>
          <cell r="Y3151" t="str">
            <v/>
          </cell>
          <cell r="Z3151" t="str">
            <v/>
          </cell>
          <cell r="AA3151" t="str">
            <v/>
          </cell>
          <cell r="AB3151" t="str">
            <v/>
          </cell>
          <cell r="AC3151" t="str">
            <v/>
          </cell>
        </row>
        <row r="3152">
          <cell r="A3152">
            <v>527187</v>
          </cell>
          <cell r="B3152" t="str">
            <v>منال االاحمد</v>
          </cell>
          <cell r="C3152" t="str">
            <v>احمد</v>
          </cell>
          <cell r="D3152" t="str">
            <v>فوزه</v>
          </cell>
          <cell r="E3152" t="str">
            <v>ذكر</v>
          </cell>
          <cell r="F3152" t="str">
            <v>حمص</v>
          </cell>
          <cell r="G3152">
            <v>33647</v>
          </cell>
          <cell r="H3152" t="str">
            <v>العربية السورية</v>
          </cell>
          <cell r="I3152" t="str">
            <v>الثانية</v>
          </cell>
          <cell r="J3152" t="str">
            <v>ادبي</v>
          </cell>
          <cell r="K3152">
            <v>2016</v>
          </cell>
        </row>
        <row r="3153">
          <cell r="A3153">
            <v>527188</v>
          </cell>
          <cell r="B3153" t="str">
            <v>مريم شيخ عمر</v>
          </cell>
          <cell r="C3153" t="str">
            <v>محمد</v>
          </cell>
          <cell r="D3153" t="str">
            <v>فاطمة</v>
          </cell>
          <cell r="E3153" t="str">
            <v>أنثى</v>
          </cell>
          <cell r="F3153" t="str">
            <v>بقيلون</v>
          </cell>
          <cell r="G3153">
            <v>33821</v>
          </cell>
          <cell r="H3153" t="str">
            <v>العربية السورية</v>
          </cell>
          <cell r="I3153" t="str">
            <v>الاولى</v>
          </cell>
          <cell r="J3153" t="str">
            <v>أدبي</v>
          </cell>
          <cell r="K3153">
            <v>2010</v>
          </cell>
          <cell r="L3153" t="str">
            <v>اللاذقية</v>
          </cell>
          <cell r="Q3153" t="str">
            <v/>
          </cell>
          <cell r="R3153" t="str">
            <v>HALA WARDE</v>
          </cell>
          <cell r="S3153" t="str">
            <v>SAMI</v>
          </cell>
          <cell r="T3153" t="str">
            <v>YSERA</v>
          </cell>
          <cell r="U3153" t="str">
            <v>DAMASCUS</v>
          </cell>
          <cell r="V3153" t="str">
            <v/>
          </cell>
          <cell r="W3153" t="str">
            <v/>
          </cell>
          <cell r="X3153" t="str">
            <v/>
          </cell>
          <cell r="Y3153" t="str">
            <v/>
          </cell>
          <cell r="Z3153" t="str">
            <v/>
          </cell>
          <cell r="AA3153" t="str">
            <v/>
          </cell>
          <cell r="AB3153" t="str">
            <v/>
          </cell>
          <cell r="AC3153" t="str">
            <v/>
          </cell>
        </row>
        <row r="3154">
          <cell r="A3154">
            <v>527190</v>
          </cell>
          <cell r="B3154" t="str">
            <v>اسراء سيد سليمان</v>
          </cell>
          <cell r="C3154" t="str">
            <v>طالب</v>
          </cell>
          <cell r="D3154" t="str">
            <v>صباح</v>
          </cell>
          <cell r="E3154" t="str">
            <v>انثى</v>
          </cell>
          <cell r="F3154" t="str">
            <v>داريا</v>
          </cell>
          <cell r="G3154">
            <v>34700</v>
          </cell>
          <cell r="H3154" t="str">
            <v>العربية السورية</v>
          </cell>
          <cell r="I3154" t="str">
            <v>الثانية</v>
          </cell>
          <cell r="J3154" t="str">
            <v>علمي</v>
          </cell>
          <cell r="K3154">
            <v>2015</v>
          </cell>
          <cell r="L3154" t="str">
            <v>ريف دمشق</v>
          </cell>
        </row>
        <row r="3155">
          <cell r="A3155">
            <v>527191</v>
          </cell>
          <cell r="B3155" t="str">
            <v>أسراء يوسف</v>
          </cell>
          <cell r="C3155" t="str">
            <v>يوسف</v>
          </cell>
          <cell r="D3155" t="str">
            <v>فاطمة</v>
          </cell>
          <cell r="E3155" t="str">
            <v>أنثى</v>
          </cell>
          <cell r="F3155" t="str">
            <v xml:space="preserve">التل </v>
          </cell>
          <cell r="G3155">
            <v>37641</v>
          </cell>
          <cell r="H3155" t="str">
            <v>العربية السورية</v>
          </cell>
          <cell r="I3155" t="str">
            <v>الثانية</v>
          </cell>
          <cell r="J3155" t="str">
            <v>علمي</v>
          </cell>
          <cell r="K3155">
            <v>2021</v>
          </cell>
        </row>
        <row r="3156">
          <cell r="A3156">
            <v>527192</v>
          </cell>
          <cell r="B3156" t="str">
            <v>الاء زيني</v>
          </cell>
          <cell r="C3156" t="str">
            <v>نبيل</v>
          </cell>
          <cell r="D3156" t="str">
            <v>اميرة</v>
          </cell>
          <cell r="E3156" t="str">
            <v>أنثى</v>
          </cell>
          <cell r="F3156" t="str">
            <v>تعنيتا</v>
          </cell>
          <cell r="G3156">
            <v>36739</v>
          </cell>
          <cell r="H3156" t="str">
            <v>العربية السورية</v>
          </cell>
          <cell r="I3156" t="str">
            <v>الثانية</v>
          </cell>
          <cell r="J3156" t="str">
            <v>أدبي</v>
          </cell>
          <cell r="K3156">
            <v>2018</v>
          </cell>
        </row>
        <row r="3157">
          <cell r="A3157">
            <v>527193</v>
          </cell>
          <cell r="B3157" t="str">
            <v>الاء محمد</v>
          </cell>
          <cell r="C3157" t="str">
            <v>حسام</v>
          </cell>
          <cell r="D3157" t="str">
            <v>سميه</v>
          </cell>
          <cell r="E3157" t="str">
            <v>أنثى</v>
          </cell>
          <cell r="F3157" t="str">
            <v>دمشق</v>
          </cell>
          <cell r="G3157">
            <v>36453</v>
          </cell>
          <cell r="H3157" t="str">
            <v>الفلسطينية السورية</v>
          </cell>
          <cell r="I3157" t="str">
            <v>الثانية</v>
          </cell>
          <cell r="J3157" t="str">
            <v>أدبي</v>
          </cell>
          <cell r="K3157">
            <v>2020</v>
          </cell>
          <cell r="L3157" t="str">
            <v>ريف دمشق</v>
          </cell>
        </row>
        <row r="3158">
          <cell r="A3158">
            <v>527195</v>
          </cell>
          <cell r="B3158" t="str">
            <v>الاء قرة</v>
          </cell>
          <cell r="C3158" t="str">
            <v>بسام</v>
          </cell>
          <cell r="D3158" t="str">
            <v>بشرى</v>
          </cell>
          <cell r="E3158" t="str">
            <v>انثى</v>
          </cell>
          <cell r="F3158" t="str">
            <v>دمشق</v>
          </cell>
          <cell r="G3158">
            <v>33647</v>
          </cell>
          <cell r="H3158" t="str">
            <v>العربية السورية</v>
          </cell>
          <cell r="I3158" t="str">
            <v>الثالثة</v>
          </cell>
          <cell r="J3158" t="str">
            <v>ادبي</v>
          </cell>
          <cell r="K3158">
            <v>2008</v>
          </cell>
        </row>
        <row r="3159">
          <cell r="A3159">
            <v>527196</v>
          </cell>
          <cell r="B3159" t="str">
            <v>بثينه محمد علي</v>
          </cell>
          <cell r="C3159" t="str">
            <v>عز الدين</v>
          </cell>
          <cell r="D3159" t="str">
            <v>وداد</v>
          </cell>
          <cell r="E3159" t="str">
            <v>أنثى</v>
          </cell>
          <cell r="F3159" t="str">
            <v>مديده</v>
          </cell>
          <cell r="G3159">
            <v>29425</v>
          </cell>
          <cell r="H3159" t="str">
            <v>العربية السورية</v>
          </cell>
          <cell r="I3159" t="str">
            <v>الاولى</v>
          </cell>
          <cell r="J3159" t="str">
            <v>علمي</v>
          </cell>
          <cell r="L3159" t="str">
            <v>اللاذقية</v>
          </cell>
        </row>
        <row r="3160">
          <cell r="A3160">
            <v>527197</v>
          </cell>
          <cell r="B3160" t="str">
            <v>بسامه رشق</v>
          </cell>
          <cell r="C3160" t="str">
            <v>محمود</v>
          </cell>
          <cell r="D3160" t="str">
            <v>خوله</v>
          </cell>
          <cell r="E3160" t="str">
            <v>أنثى</v>
          </cell>
          <cell r="F3160" t="str">
            <v>المشرفه</v>
          </cell>
          <cell r="G3160">
            <v>30197</v>
          </cell>
          <cell r="H3160" t="str">
            <v>العربية السورية</v>
          </cell>
          <cell r="I3160" t="str">
            <v>الثانية</v>
          </cell>
          <cell r="J3160" t="str">
            <v>ادبي</v>
          </cell>
          <cell r="K3160">
            <v>2002</v>
          </cell>
        </row>
        <row r="3161">
          <cell r="A3161">
            <v>527198</v>
          </cell>
          <cell r="B3161" t="str">
            <v>بيان اللطوف</v>
          </cell>
          <cell r="C3161" t="str">
            <v>فراس</v>
          </cell>
          <cell r="D3161" t="str">
            <v>سهام</v>
          </cell>
          <cell r="E3161" t="str">
            <v>أنثى</v>
          </cell>
          <cell r="F3161" t="str">
            <v>حمص</v>
          </cell>
          <cell r="G3161">
            <v>37622</v>
          </cell>
          <cell r="H3161" t="str">
            <v>العربية السورية</v>
          </cell>
          <cell r="I3161" t="str">
            <v>الثانية</v>
          </cell>
          <cell r="J3161" t="str">
            <v>علمي</v>
          </cell>
        </row>
        <row r="3162">
          <cell r="A3162">
            <v>527199</v>
          </cell>
          <cell r="B3162" t="str">
            <v>بيان سيفو</v>
          </cell>
          <cell r="C3162" t="str">
            <v>محمدبشار</v>
          </cell>
          <cell r="D3162" t="str">
            <v>ندى</v>
          </cell>
          <cell r="E3162" t="str">
            <v>أنثى</v>
          </cell>
          <cell r="F3162" t="str">
            <v>دمشق</v>
          </cell>
          <cell r="G3162">
            <v>35631</v>
          </cell>
          <cell r="H3162" t="str">
            <v>العربية السورية</v>
          </cell>
          <cell r="I3162" t="str">
            <v>الثانية</v>
          </cell>
          <cell r="J3162" t="str">
            <v>أدبي</v>
          </cell>
          <cell r="K3162">
            <v>2017</v>
          </cell>
        </row>
        <row r="3163">
          <cell r="A3163">
            <v>527200</v>
          </cell>
          <cell r="B3163" t="str">
            <v xml:space="preserve">حسنه جوهر المحمد </v>
          </cell>
          <cell r="C3163" t="str">
            <v>صالح</v>
          </cell>
          <cell r="D3163" t="str">
            <v>نوره</v>
          </cell>
          <cell r="E3163" t="str">
            <v>انثى</v>
          </cell>
          <cell r="F3163" t="str">
            <v>كسوه</v>
          </cell>
          <cell r="G3163">
            <v>34124</v>
          </cell>
          <cell r="H3163" t="str">
            <v>العربية السورية</v>
          </cell>
          <cell r="I3163" t="str">
            <v>الثانية</v>
          </cell>
          <cell r="J3163" t="str">
            <v>ادبي</v>
          </cell>
          <cell r="K3163">
            <v>2002</v>
          </cell>
        </row>
        <row r="3164">
          <cell r="A3164">
            <v>527201</v>
          </cell>
          <cell r="B3164" t="str">
            <v>حنين الفارس</v>
          </cell>
          <cell r="C3164" t="str">
            <v>محمد</v>
          </cell>
          <cell r="D3164" t="str">
            <v>هبه</v>
          </cell>
          <cell r="E3164" t="str">
            <v>انثى</v>
          </cell>
          <cell r="F3164" t="str">
            <v>بصرى الشام</v>
          </cell>
          <cell r="G3164">
            <v>37831</v>
          </cell>
          <cell r="H3164" t="str">
            <v>العربية السورية</v>
          </cell>
          <cell r="I3164" t="str">
            <v>الثانية</v>
          </cell>
          <cell r="J3164" t="str">
            <v>علمي</v>
          </cell>
          <cell r="K3164">
            <v>2021</v>
          </cell>
          <cell r="L3164" t="str">
            <v>درعا</v>
          </cell>
        </row>
        <row r="3165">
          <cell r="A3165">
            <v>527202</v>
          </cell>
          <cell r="B3165" t="str">
            <v>رشا عثمان</v>
          </cell>
          <cell r="C3165" t="str">
            <v>عبد الناصر</v>
          </cell>
          <cell r="D3165" t="str">
            <v>بشيره</v>
          </cell>
          <cell r="E3165" t="str">
            <v>انثى</v>
          </cell>
          <cell r="F3165" t="str">
            <v>دمشق</v>
          </cell>
          <cell r="G3165">
            <v>33647</v>
          </cell>
          <cell r="H3165" t="str">
            <v>العربية السورية</v>
          </cell>
          <cell r="I3165" t="str">
            <v>الثانية</v>
          </cell>
          <cell r="J3165" t="str">
            <v>علمي</v>
          </cell>
          <cell r="K3165">
            <v>2022</v>
          </cell>
        </row>
        <row r="3166">
          <cell r="A3166">
            <v>527204</v>
          </cell>
          <cell r="B3166" t="str">
            <v>ردينا ابو خير</v>
          </cell>
          <cell r="C3166" t="str">
            <v>نايف</v>
          </cell>
          <cell r="D3166" t="str">
            <v>سهاد</v>
          </cell>
          <cell r="E3166" t="str">
            <v>انثى</v>
          </cell>
          <cell r="F3166" t="str">
            <v>ام رمان</v>
          </cell>
          <cell r="G3166">
            <v>33647</v>
          </cell>
          <cell r="H3166" t="str">
            <v>العربية السورية</v>
          </cell>
          <cell r="I3166" t="str">
            <v>الثانية</v>
          </cell>
          <cell r="J3166" t="str">
            <v>ادبي</v>
          </cell>
          <cell r="K3166">
            <v>2008</v>
          </cell>
          <cell r="L3166" t="str">
            <v>السويداء</v>
          </cell>
        </row>
        <row r="3167">
          <cell r="A3167">
            <v>527207</v>
          </cell>
          <cell r="B3167" t="str">
            <v>سفيرة عيسى</v>
          </cell>
          <cell r="C3167" t="str">
            <v>نظير</v>
          </cell>
          <cell r="D3167" t="str">
            <v>مريم</v>
          </cell>
          <cell r="E3167" t="str">
            <v>أنثى</v>
          </cell>
          <cell r="F3167" t="str">
            <v>دمشق</v>
          </cell>
          <cell r="G3167">
            <v>29019</v>
          </cell>
          <cell r="H3167" t="str">
            <v>العربية السورية</v>
          </cell>
          <cell r="I3167" t="str">
            <v>الثانية</v>
          </cell>
          <cell r="J3167" t="str">
            <v>ادبي</v>
          </cell>
          <cell r="K3167">
            <v>2004</v>
          </cell>
        </row>
        <row r="3168">
          <cell r="A3168">
            <v>527208</v>
          </cell>
          <cell r="B3168" t="str">
            <v>سلمى عون</v>
          </cell>
          <cell r="C3168" t="str">
            <v>نور الدين</v>
          </cell>
          <cell r="D3168" t="str">
            <v>تمره</v>
          </cell>
          <cell r="E3168" t="str">
            <v>انثى</v>
          </cell>
          <cell r="F3168" t="str">
            <v>دمشق</v>
          </cell>
          <cell r="G3168">
            <v>24134</v>
          </cell>
          <cell r="H3168" t="str">
            <v>العربية السورية</v>
          </cell>
          <cell r="I3168" t="str">
            <v>الثانية</v>
          </cell>
          <cell r="J3168" t="str">
            <v>أدبي</v>
          </cell>
          <cell r="K3168">
            <v>2021</v>
          </cell>
          <cell r="L3168" t="str">
            <v>دمشق</v>
          </cell>
        </row>
        <row r="3169">
          <cell r="A3169">
            <v>527209</v>
          </cell>
          <cell r="B3169" t="str">
            <v>سماهر شله</v>
          </cell>
          <cell r="C3169" t="str">
            <v>عثمان</v>
          </cell>
          <cell r="D3169" t="str">
            <v>وداد</v>
          </cell>
          <cell r="E3169" t="str">
            <v>أنثى</v>
          </cell>
          <cell r="F3169" t="str">
            <v>دوما</v>
          </cell>
          <cell r="G3169">
            <v>37080</v>
          </cell>
          <cell r="H3169" t="str">
            <v>العربية السورية</v>
          </cell>
          <cell r="I3169" t="str">
            <v>الثانية</v>
          </cell>
          <cell r="J3169" t="str">
            <v>ادبي</v>
          </cell>
          <cell r="K3169">
            <v>2001</v>
          </cell>
        </row>
        <row r="3170">
          <cell r="A3170">
            <v>527210</v>
          </cell>
          <cell r="B3170" t="str">
            <v>سهى ابراهيم</v>
          </cell>
          <cell r="C3170" t="str">
            <v>ممدوح</v>
          </cell>
          <cell r="D3170" t="str">
            <v>سجيعه</v>
          </cell>
          <cell r="E3170" t="str">
            <v>أنثى</v>
          </cell>
          <cell r="F3170" t="str">
            <v>الحاطرية</v>
          </cell>
          <cell r="G3170">
            <v>33790</v>
          </cell>
          <cell r="H3170" t="str">
            <v>العربية السورية</v>
          </cell>
          <cell r="I3170" t="str">
            <v>الثانية</v>
          </cell>
          <cell r="J3170" t="str">
            <v>ادبي</v>
          </cell>
          <cell r="K3170">
            <v>2010</v>
          </cell>
        </row>
        <row r="3171">
          <cell r="A3171">
            <v>527211</v>
          </cell>
          <cell r="B3171" t="str">
            <v>سيريناد اليوسف</v>
          </cell>
          <cell r="C3171" t="str">
            <v>سعد</v>
          </cell>
          <cell r="D3171" t="str">
            <v>ورده</v>
          </cell>
          <cell r="E3171" t="str">
            <v>انثى</v>
          </cell>
          <cell r="F3171" t="str">
            <v>بللين</v>
          </cell>
          <cell r="G3171">
            <v>33647</v>
          </cell>
          <cell r="H3171" t="str">
            <v>العربية السورية</v>
          </cell>
          <cell r="I3171" t="str">
            <v>الثانية</v>
          </cell>
          <cell r="J3171" t="str">
            <v>ادبي</v>
          </cell>
          <cell r="K3171">
            <v>2012</v>
          </cell>
        </row>
        <row r="3172">
          <cell r="A3172">
            <v>527212</v>
          </cell>
          <cell r="B3172" t="str">
            <v>شذا خليل</v>
          </cell>
          <cell r="C3172" t="str">
            <v>احمد</v>
          </cell>
          <cell r="D3172" t="str">
            <v>ماجده</v>
          </cell>
          <cell r="E3172" t="str">
            <v>أنثى</v>
          </cell>
          <cell r="F3172" t="str">
            <v>عين الجاش</v>
          </cell>
          <cell r="G3172">
            <v>33647</v>
          </cell>
          <cell r="H3172" t="str">
            <v>العربية السورية</v>
          </cell>
          <cell r="I3172" t="str">
            <v>الثالثة</v>
          </cell>
          <cell r="J3172" t="str">
            <v>علمي</v>
          </cell>
          <cell r="K3172">
            <v>2016</v>
          </cell>
        </row>
        <row r="3173">
          <cell r="A3173">
            <v>527213</v>
          </cell>
          <cell r="B3173" t="str">
            <v>شذى عبيد</v>
          </cell>
          <cell r="C3173" t="str">
            <v>توفيق</v>
          </cell>
          <cell r="D3173" t="str">
            <v>هناء</v>
          </cell>
          <cell r="E3173" t="str">
            <v>انثى</v>
          </cell>
          <cell r="F3173" t="str">
            <v>دمشق</v>
          </cell>
          <cell r="G3173">
            <v>33647</v>
          </cell>
          <cell r="H3173" t="str">
            <v>العربية السورية</v>
          </cell>
          <cell r="I3173" t="str">
            <v>الثانية</v>
          </cell>
          <cell r="J3173" t="str">
            <v>ادبي</v>
          </cell>
          <cell r="K3173">
            <v>2020</v>
          </cell>
          <cell r="L3173" t="str">
            <v>السويداء</v>
          </cell>
        </row>
        <row r="3174">
          <cell r="A3174">
            <v>527214</v>
          </cell>
          <cell r="B3174" t="str">
            <v>عليا العر</v>
          </cell>
          <cell r="C3174" t="str">
            <v>حسين</v>
          </cell>
          <cell r="D3174" t="str">
            <v>صفاء</v>
          </cell>
          <cell r="E3174" t="str">
            <v>أنثى</v>
          </cell>
          <cell r="F3174" t="str">
            <v xml:space="preserve">جبا </v>
          </cell>
          <cell r="G3174">
            <v>35105</v>
          </cell>
          <cell r="H3174" t="str">
            <v>العربية السورية</v>
          </cell>
          <cell r="I3174" t="str">
            <v>الثانية</v>
          </cell>
          <cell r="J3174" t="str">
            <v>أدبي</v>
          </cell>
          <cell r="K3174">
            <v>2017</v>
          </cell>
          <cell r="L3174" t="str">
            <v>ريف دمشق</v>
          </cell>
        </row>
        <row r="3175">
          <cell r="A3175">
            <v>527215</v>
          </cell>
          <cell r="B3175" t="str">
            <v>غرام عريج</v>
          </cell>
          <cell r="C3175" t="str">
            <v>رفيق</v>
          </cell>
          <cell r="D3175" t="str">
            <v>خلود</v>
          </cell>
          <cell r="E3175" t="str">
            <v>انثى</v>
          </cell>
          <cell r="F3175" t="str">
            <v>السويداء</v>
          </cell>
          <cell r="G3175">
            <v>36452</v>
          </cell>
          <cell r="H3175" t="str">
            <v>العربية السورية</v>
          </cell>
          <cell r="I3175" t="str">
            <v>الثانية</v>
          </cell>
          <cell r="J3175" t="str">
            <v>أدبي</v>
          </cell>
          <cell r="K3175">
            <v>2017</v>
          </cell>
          <cell r="L3175" t="str">
            <v>السويداء</v>
          </cell>
        </row>
        <row r="3176">
          <cell r="A3176">
            <v>527216</v>
          </cell>
          <cell r="B3176" t="str">
            <v>غنوى خزام</v>
          </cell>
          <cell r="C3176" t="str">
            <v>محمد</v>
          </cell>
          <cell r="D3176" t="str">
            <v>نديمه</v>
          </cell>
          <cell r="E3176" t="str">
            <v>انثى</v>
          </cell>
          <cell r="F3176" t="str">
            <v>جبله</v>
          </cell>
          <cell r="G3176">
            <v>33647</v>
          </cell>
          <cell r="H3176" t="str">
            <v>العربية السورية</v>
          </cell>
          <cell r="I3176" t="str">
            <v>الثالثة</v>
          </cell>
          <cell r="J3176" t="str">
            <v>ادبي</v>
          </cell>
          <cell r="K3176">
            <v>2009</v>
          </cell>
          <cell r="L3176" t="str">
            <v>اللاذقية</v>
          </cell>
        </row>
        <row r="3177">
          <cell r="A3177">
            <v>527217</v>
          </cell>
          <cell r="B3177" t="str">
            <v>فاطمة الكيلاني</v>
          </cell>
          <cell r="C3177" t="str">
            <v>محمد</v>
          </cell>
          <cell r="D3177" t="str">
            <v>لطيفه</v>
          </cell>
          <cell r="E3177" t="str">
            <v>انثى</v>
          </cell>
          <cell r="F3177" t="str">
            <v>سبينه</v>
          </cell>
          <cell r="G3177">
            <v>38013</v>
          </cell>
          <cell r="H3177" t="str">
            <v>العربية السورية</v>
          </cell>
          <cell r="I3177" t="str">
            <v>الثانية</v>
          </cell>
          <cell r="J3177" t="str">
            <v>علمي</v>
          </cell>
          <cell r="K3177">
            <v>2021</v>
          </cell>
          <cell r="L3177" t="str">
            <v>ريف دمشق</v>
          </cell>
        </row>
        <row r="3178">
          <cell r="A3178">
            <v>527218</v>
          </cell>
          <cell r="B3178" t="str">
            <v>فاطمة قعدان</v>
          </cell>
          <cell r="C3178" t="str">
            <v>محمد علي</v>
          </cell>
          <cell r="D3178" t="str">
            <v>رقيه</v>
          </cell>
          <cell r="E3178" t="str">
            <v>انثى</v>
          </cell>
          <cell r="F3178" t="str">
            <v>دمشق</v>
          </cell>
          <cell r="G3178">
            <v>30117</v>
          </cell>
          <cell r="H3178" t="str">
            <v>العربية السورية</v>
          </cell>
          <cell r="I3178" t="str">
            <v>الثانية</v>
          </cell>
          <cell r="J3178" t="str">
            <v>أدبي</v>
          </cell>
          <cell r="K3178">
            <v>2002</v>
          </cell>
          <cell r="L3178" t="str">
            <v>دمشق</v>
          </cell>
        </row>
        <row r="3179">
          <cell r="A3179">
            <v>527219</v>
          </cell>
          <cell r="B3179" t="str">
            <v>كارول ديوب</v>
          </cell>
          <cell r="C3179" t="str">
            <v>سليمان</v>
          </cell>
          <cell r="D3179" t="str">
            <v>ميسون</v>
          </cell>
          <cell r="E3179" t="str">
            <v>انثى</v>
          </cell>
          <cell r="F3179" t="str">
            <v>دمشق</v>
          </cell>
          <cell r="G3179">
            <v>36667</v>
          </cell>
          <cell r="H3179" t="str">
            <v>العربية السورية</v>
          </cell>
          <cell r="I3179" t="str">
            <v>الثانية</v>
          </cell>
          <cell r="J3179" t="str">
            <v>أدبي</v>
          </cell>
          <cell r="K3179">
            <v>2018</v>
          </cell>
          <cell r="L3179" t="str">
            <v>ريف دمشق</v>
          </cell>
        </row>
        <row r="3180">
          <cell r="A3180">
            <v>527220</v>
          </cell>
          <cell r="B3180" t="str">
            <v>لما الراعي</v>
          </cell>
          <cell r="C3180" t="str">
            <v>سليم</v>
          </cell>
          <cell r="D3180" t="str">
            <v>سمر</v>
          </cell>
          <cell r="E3180" t="str">
            <v>أنثى</v>
          </cell>
          <cell r="F3180" t="str">
            <v>قطنا</v>
          </cell>
          <cell r="G3180">
            <v>34431</v>
          </cell>
          <cell r="H3180" t="str">
            <v>العربية السورية</v>
          </cell>
          <cell r="I3180" t="str">
            <v>الثانية</v>
          </cell>
          <cell r="J3180" t="str">
            <v>أدبي</v>
          </cell>
          <cell r="K3180">
            <v>2012</v>
          </cell>
          <cell r="L3180" t="str">
            <v>ريف دمشق</v>
          </cell>
        </row>
        <row r="3181">
          <cell r="A3181">
            <v>527221</v>
          </cell>
          <cell r="B3181" t="str">
            <v>لمى الشيخه</v>
          </cell>
          <cell r="C3181" t="str">
            <v>صالح</v>
          </cell>
          <cell r="D3181" t="str">
            <v>رويده</v>
          </cell>
          <cell r="E3181" t="str">
            <v>أنثى</v>
          </cell>
          <cell r="F3181" t="str">
            <v>قطيفة</v>
          </cell>
          <cell r="G3181">
            <v>37215</v>
          </cell>
          <cell r="H3181" t="str">
            <v>العربية السورية</v>
          </cell>
          <cell r="I3181" t="str">
            <v>الثانية</v>
          </cell>
          <cell r="J3181" t="str">
            <v>علمي</v>
          </cell>
          <cell r="K3181" t="str">
            <v/>
          </cell>
        </row>
        <row r="3182">
          <cell r="A3182">
            <v>527222</v>
          </cell>
          <cell r="B3182" t="str">
            <v>ليالي علي</v>
          </cell>
          <cell r="C3182" t="str">
            <v>علي</v>
          </cell>
          <cell r="D3182" t="str">
            <v>الهام</v>
          </cell>
          <cell r="E3182" t="str">
            <v>أنثى</v>
          </cell>
          <cell r="F3182" t="str">
            <v>تلكلخ</v>
          </cell>
          <cell r="G3182">
            <v>33124</v>
          </cell>
          <cell r="H3182" t="str">
            <v>العربية السورية</v>
          </cell>
          <cell r="I3182" t="str">
            <v>الثانية</v>
          </cell>
          <cell r="J3182" t="str">
            <v>علمي</v>
          </cell>
        </row>
        <row r="3183">
          <cell r="A3183">
            <v>527223</v>
          </cell>
          <cell r="B3183" t="str">
            <v>ليندا شاهين</v>
          </cell>
          <cell r="C3183" t="str">
            <v>شاهين</v>
          </cell>
          <cell r="D3183" t="str">
            <v>فيروز</v>
          </cell>
          <cell r="E3183" t="str">
            <v>أنثى</v>
          </cell>
          <cell r="F3183" t="str">
            <v>اللاذقية</v>
          </cell>
          <cell r="G3183">
            <v>33729</v>
          </cell>
          <cell r="H3183" t="str">
            <v>العربية السورية</v>
          </cell>
          <cell r="I3183" t="str">
            <v>الثانية</v>
          </cell>
          <cell r="J3183" t="str">
            <v>نسوي</v>
          </cell>
        </row>
        <row r="3184">
          <cell r="A3184">
            <v>527224</v>
          </cell>
          <cell r="B3184" t="str">
            <v>ليندا علي</v>
          </cell>
          <cell r="C3184" t="str">
            <v>جميل</v>
          </cell>
          <cell r="D3184" t="str">
            <v>سجيعه</v>
          </cell>
          <cell r="E3184" t="str">
            <v>أنثى</v>
          </cell>
          <cell r="F3184" t="str">
            <v>دمشق</v>
          </cell>
          <cell r="G3184">
            <v>34854</v>
          </cell>
          <cell r="H3184" t="str">
            <v>العربية السورية</v>
          </cell>
          <cell r="I3184" t="str">
            <v>الثانية</v>
          </cell>
          <cell r="J3184" t="str">
            <v>ادبي</v>
          </cell>
          <cell r="K3184">
            <v>2002</v>
          </cell>
        </row>
        <row r="3185">
          <cell r="A3185">
            <v>527227</v>
          </cell>
          <cell r="B3185" t="str">
            <v>مرح سلامي</v>
          </cell>
          <cell r="C3185" t="str">
            <v>احمد</v>
          </cell>
          <cell r="D3185" t="str">
            <v>لينا</v>
          </cell>
          <cell r="E3185" t="str">
            <v>أنثى</v>
          </cell>
          <cell r="F3185" t="str">
            <v>دمشق</v>
          </cell>
          <cell r="G3185">
            <v>36161</v>
          </cell>
          <cell r="H3185" t="str">
            <v>العربية السورية</v>
          </cell>
          <cell r="I3185" t="str">
            <v>الثانية</v>
          </cell>
          <cell r="J3185" t="str">
            <v>أدبي</v>
          </cell>
          <cell r="K3185">
            <v>2016</v>
          </cell>
        </row>
        <row r="3186">
          <cell r="A3186">
            <v>527228</v>
          </cell>
          <cell r="B3186" t="str">
            <v>مروه العبد العمر</v>
          </cell>
          <cell r="C3186" t="str">
            <v>محمد</v>
          </cell>
          <cell r="D3186" t="str">
            <v>خولة</v>
          </cell>
          <cell r="E3186" t="str">
            <v>انثى</v>
          </cell>
          <cell r="F3186" t="str">
            <v>دير الزور</v>
          </cell>
          <cell r="G3186">
            <v>34455</v>
          </cell>
          <cell r="H3186" t="str">
            <v>العربية السورية</v>
          </cell>
          <cell r="I3186" t="str">
            <v>الثانية</v>
          </cell>
          <cell r="J3186" t="str">
            <v>أدبي</v>
          </cell>
          <cell r="K3186">
            <v>2014</v>
          </cell>
          <cell r="L3186" t="str">
            <v>دير الزور</v>
          </cell>
        </row>
        <row r="3187">
          <cell r="A3187">
            <v>527229</v>
          </cell>
          <cell r="B3187" t="str">
            <v>معطيه زيدان</v>
          </cell>
          <cell r="C3187" t="str">
            <v>مروان</v>
          </cell>
          <cell r="D3187" t="str">
            <v>مسعوده</v>
          </cell>
          <cell r="E3187" t="str">
            <v>أنثى</v>
          </cell>
          <cell r="F3187" t="str">
            <v>دير مقرن</v>
          </cell>
          <cell r="G3187">
            <v>29891</v>
          </cell>
          <cell r="H3187" t="str">
            <v>العربية السورية</v>
          </cell>
          <cell r="I3187" t="str">
            <v>الثانية</v>
          </cell>
          <cell r="J3187" t="str">
            <v>أدبي</v>
          </cell>
          <cell r="K3187">
            <v>2006</v>
          </cell>
        </row>
        <row r="3188">
          <cell r="A3188">
            <v>527230</v>
          </cell>
          <cell r="B3188" t="str">
            <v>ميرفت الكاتب</v>
          </cell>
          <cell r="C3188" t="str">
            <v>فايز</v>
          </cell>
          <cell r="D3188" t="str">
            <v>سميره</v>
          </cell>
          <cell r="E3188" t="str">
            <v>أنثى</v>
          </cell>
          <cell r="F3188" t="str">
            <v>دمشق</v>
          </cell>
          <cell r="G3188">
            <v>30390</v>
          </cell>
          <cell r="H3188" t="str">
            <v>العربية السورية</v>
          </cell>
          <cell r="I3188" t="str">
            <v>الثانية</v>
          </cell>
          <cell r="J3188" t="str">
            <v>علمي</v>
          </cell>
        </row>
        <row r="3189">
          <cell r="A3189">
            <v>527231</v>
          </cell>
          <cell r="B3189" t="str">
            <v>نادين الدكاك</v>
          </cell>
          <cell r="C3189" t="str">
            <v>بدر</v>
          </cell>
          <cell r="D3189" t="str">
            <v>ايمان</v>
          </cell>
          <cell r="E3189" t="str">
            <v>انثى</v>
          </cell>
          <cell r="F3189" t="str">
            <v>جيرود</v>
          </cell>
          <cell r="G3189">
            <v>19893</v>
          </cell>
          <cell r="H3189" t="str">
            <v>العربية السورية</v>
          </cell>
          <cell r="I3189" t="str">
            <v>الثانية</v>
          </cell>
          <cell r="J3189" t="str">
            <v>ادبي</v>
          </cell>
          <cell r="K3189">
            <v>2020</v>
          </cell>
        </row>
        <row r="3190">
          <cell r="A3190">
            <v>527232</v>
          </cell>
          <cell r="B3190" t="str">
            <v>نجوى النمر</v>
          </cell>
          <cell r="C3190" t="str">
            <v>ياسين</v>
          </cell>
          <cell r="D3190" t="str">
            <v>زهيرة</v>
          </cell>
          <cell r="E3190" t="str">
            <v>أنثى</v>
          </cell>
          <cell r="F3190" t="str">
            <v>دمشق</v>
          </cell>
          <cell r="G3190">
            <v>30061</v>
          </cell>
          <cell r="H3190" t="str">
            <v>العربية السورية</v>
          </cell>
          <cell r="I3190" t="str">
            <v>الثانية</v>
          </cell>
          <cell r="J3190" t="str">
            <v>ادبي</v>
          </cell>
          <cell r="K3190">
            <v>2002</v>
          </cell>
        </row>
        <row r="3191">
          <cell r="A3191">
            <v>527233</v>
          </cell>
          <cell r="B3191" t="str">
            <v>نور الوافي</v>
          </cell>
          <cell r="C3191" t="str">
            <v>زياد</v>
          </cell>
          <cell r="D3191" t="str">
            <v>رفيقه</v>
          </cell>
          <cell r="E3191" t="str">
            <v>انثى</v>
          </cell>
          <cell r="F3191" t="str">
            <v>مشفى دوما</v>
          </cell>
          <cell r="G3191">
            <v>33647</v>
          </cell>
          <cell r="H3191" t="str">
            <v>العربية السورية</v>
          </cell>
          <cell r="I3191" t="str">
            <v>الثانية</v>
          </cell>
          <cell r="J3191" t="str">
            <v>ادبي</v>
          </cell>
          <cell r="K3191">
            <v>2010</v>
          </cell>
        </row>
        <row r="3192">
          <cell r="A3192">
            <v>527234</v>
          </cell>
          <cell r="B3192" t="str">
            <v>هبه عريج</v>
          </cell>
          <cell r="C3192" t="str">
            <v>شفيق</v>
          </cell>
          <cell r="D3192" t="str">
            <v>هيفاء</v>
          </cell>
          <cell r="E3192" t="str">
            <v>أنثى</v>
          </cell>
          <cell r="F3192" t="str">
            <v>السويداء</v>
          </cell>
          <cell r="G3192">
            <v>33647</v>
          </cell>
          <cell r="H3192" t="str">
            <v>العربية السورية</v>
          </cell>
          <cell r="I3192" t="str">
            <v>الثانية</v>
          </cell>
          <cell r="J3192" t="str">
            <v>ادبي</v>
          </cell>
          <cell r="K3192">
            <v>2017</v>
          </cell>
          <cell r="L3192" t="str">
            <v>السويداء</v>
          </cell>
        </row>
        <row r="3193">
          <cell r="A3193">
            <v>527235</v>
          </cell>
          <cell r="B3193" t="str">
            <v>هلا رمضان</v>
          </cell>
          <cell r="C3193" t="str">
            <v>يونس</v>
          </cell>
          <cell r="D3193" t="str">
            <v>سعده</v>
          </cell>
          <cell r="E3193" t="str">
            <v>انثى</v>
          </cell>
          <cell r="F3193" t="str">
            <v>حمص</v>
          </cell>
          <cell r="G3193">
            <v>32893</v>
          </cell>
          <cell r="H3193" t="str">
            <v>العربية السورية</v>
          </cell>
          <cell r="I3193" t="str">
            <v>الثانية</v>
          </cell>
          <cell r="J3193" t="str">
            <v>أدبي</v>
          </cell>
          <cell r="K3193">
            <v>2007</v>
          </cell>
          <cell r="L3193" t="str">
            <v>حمص</v>
          </cell>
        </row>
        <row r="3194">
          <cell r="A3194">
            <v>527236</v>
          </cell>
          <cell r="B3194" t="str">
            <v>هناء طويل</v>
          </cell>
          <cell r="C3194" t="str">
            <v>احمد</v>
          </cell>
          <cell r="D3194" t="str">
            <v>وفاء</v>
          </cell>
          <cell r="E3194" t="str">
            <v>انثى</v>
          </cell>
          <cell r="F3194" t="str">
            <v>حلب</v>
          </cell>
          <cell r="G3194">
            <v>34335</v>
          </cell>
          <cell r="H3194" t="str">
            <v>العربية السورية</v>
          </cell>
          <cell r="I3194" t="str">
            <v>الثانية</v>
          </cell>
          <cell r="J3194" t="str">
            <v>علمي</v>
          </cell>
          <cell r="K3194">
            <v>2011</v>
          </cell>
          <cell r="L3194" t="str">
            <v>حلب</v>
          </cell>
        </row>
        <row r="3195">
          <cell r="A3195">
            <v>527237</v>
          </cell>
          <cell r="B3195" t="str">
            <v>هيام الساعي</v>
          </cell>
          <cell r="C3195" t="str">
            <v xml:space="preserve">ناظم </v>
          </cell>
          <cell r="D3195" t="str">
            <v>خديجه</v>
          </cell>
          <cell r="E3195" t="str">
            <v>انثى</v>
          </cell>
          <cell r="F3195" t="str">
            <v>ميادين</v>
          </cell>
          <cell r="G3195">
            <v>33647</v>
          </cell>
          <cell r="H3195" t="str">
            <v>العربية السورية</v>
          </cell>
          <cell r="I3195" t="str">
            <v>الثانية</v>
          </cell>
          <cell r="J3195" t="str">
            <v>ادبي</v>
          </cell>
          <cell r="K3195">
            <v>2011</v>
          </cell>
        </row>
        <row r="3196">
          <cell r="A3196">
            <v>527238</v>
          </cell>
          <cell r="B3196" t="str">
            <v>وداد صدقه</v>
          </cell>
          <cell r="C3196" t="str">
            <v>سليمان</v>
          </cell>
          <cell r="D3196" t="str">
            <v>بديعه</v>
          </cell>
          <cell r="E3196" t="str">
            <v>انثى</v>
          </cell>
          <cell r="F3196" t="str">
            <v>قدسيا</v>
          </cell>
          <cell r="G3196">
            <v>33647</v>
          </cell>
          <cell r="H3196" t="str">
            <v>العربية السورية</v>
          </cell>
          <cell r="I3196" t="str">
            <v>الثانية</v>
          </cell>
          <cell r="J3196" t="str">
            <v>ادبي</v>
          </cell>
          <cell r="K3196">
            <v>2010</v>
          </cell>
        </row>
        <row r="3197">
          <cell r="A3197">
            <v>527239</v>
          </cell>
          <cell r="B3197" t="str">
            <v>وسام معلا</v>
          </cell>
          <cell r="C3197" t="str">
            <v>ابراهيم</v>
          </cell>
          <cell r="D3197" t="str">
            <v>ليلى</v>
          </cell>
          <cell r="E3197" t="str">
            <v>أنثى</v>
          </cell>
          <cell r="F3197" t="str">
            <v>طرطوس</v>
          </cell>
          <cell r="G3197">
            <v>30300</v>
          </cell>
          <cell r="H3197" t="str">
            <v>العربية السورية</v>
          </cell>
          <cell r="I3197" t="str">
            <v>الثانية</v>
          </cell>
          <cell r="J3197" t="str">
            <v>أدبي</v>
          </cell>
          <cell r="K3197" t="str">
            <v/>
          </cell>
        </row>
        <row r="3198">
          <cell r="A3198">
            <v>527240</v>
          </cell>
          <cell r="B3198" t="str">
            <v>وعد الحسين</v>
          </cell>
          <cell r="C3198" t="str">
            <v>سليمان</v>
          </cell>
          <cell r="D3198" t="str">
            <v>غادا</v>
          </cell>
          <cell r="E3198" t="str">
            <v>انثى</v>
          </cell>
          <cell r="F3198" t="str">
            <v>الجيزة</v>
          </cell>
          <cell r="G3198">
            <v>37123</v>
          </cell>
          <cell r="H3198" t="str">
            <v>العربية السورية</v>
          </cell>
          <cell r="I3198" t="str">
            <v>الثانية</v>
          </cell>
          <cell r="J3198" t="str">
            <v>علمي</v>
          </cell>
          <cell r="K3198">
            <v>2022</v>
          </cell>
          <cell r="L3198" t="str">
            <v>درعا</v>
          </cell>
        </row>
        <row r="3199">
          <cell r="A3199">
            <v>527241</v>
          </cell>
          <cell r="B3199" t="str">
            <v>وفاء  عريج</v>
          </cell>
          <cell r="C3199" t="str">
            <v>حسين</v>
          </cell>
          <cell r="D3199" t="str">
            <v>برهجان</v>
          </cell>
          <cell r="E3199" t="str">
            <v>أنثى</v>
          </cell>
          <cell r="F3199" t="str">
            <v>السويده</v>
          </cell>
          <cell r="G3199">
            <v>36708</v>
          </cell>
          <cell r="H3199" t="str">
            <v>العربية السورية</v>
          </cell>
          <cell r="I3199" t="str">
            <v>الثانية</v>
          </cell>
          <cell r="J3199" t="str">
            <v>علمي</v>
          </cell>
          <cell r="L3199" t="str">
            <v>السويداء</v>
          </cell>
        </row>
        <row r="3200">
          <cell r="A3200">
            <v>527242</v>
          </cell>
          <cell r="B3200" t="str">
            <v>ولاء النشواتي</v>
          </cell>
          <cell r="C3200" t="str">
            <v>محمد وليد</v>
          </cell>
          <cell r="D3200" t="str">
            <v>فاتن</v>
          </cell>
          <cell r="E3200" t="str">
            <v>انثى</v>
          </cell>
          <cell r="F3200" t="str">
            <v>دمشق</v>
          </cell>
          <cell r="G3200">
            <v>31829</v>
          </cell>
          <cell r="H3200" t="str">
            <v>العربية السورية</v>
          </cell>
          <cell r="I3200" t="str">
            <v>الثانية</v>
          </cell>
          <cell r="J3200" t="str">
            <v>ادبي</v>
          </cell>
          <cell r="K3200">
            <v>2006</v>
          </cell>
        </row>
        <row r="3201">
          <cell r="A3201">
            <v>527243</v>
          </cell>
          <cell r="B3201" t="str">
            <v>يارا عواد</v>
          </cell>
          <cell r="C3201" t="str">
            <v>محمد</v>
          </cell>
          <cell r="D3201" t="str">
            <v>جهينه</v>
          </cell>
          <cell r="E3201" t="str">
            <v>أنثى</v>
          </cell>
          <cell r="F3201" t="str">
            <v>السويداء</v>
          </cell>
          <cell r="G3201">
            <v>33647</v>
          </cell>
          <cell r="H3201" t="str">
            <v>العربية السورية</v>
          </cell>
          <cell r="I3201" t="str">
            <v>الثانية</v>
          </cell>
          <cell r="J3201" t="str">
            <v>ادبي</v>
          </cell>
          <cell r="K3201">
            <v>2019</v>
          </cell>
          <cell r="L3201" t="str">
            <v>السويداء</v>
          </cell>
        </row>
        <row r="3202">
          <cell r="A3202">
            <v>527244</v>
          </cell>
          <cell r="B3202" t="str">
            <v>مرح أبو مغضب</v>
          </cell>
          <cell r="C3202" t="str">
            <v>فارس</v>
          </cell>
          <cell r="D3202" t="str">
            <v>سميا</v>
          </cell>
          <cell r="E3202" t="str">
            <v>أنثى</v>
          </cell>
          <cell r="F3202" t="str">
            <v>السويداء</v>
          </cell>
          <cell r="G3202">
            <v>36124</v>
          </cell>
          <cell r="H3202" t="str">
            <v>العربية السورية</v>
          </cell>
          <cell r="I3202" t="str">
            <v>الثانية</v>
          </cell>
          <cell r="J3202" t="str">
            <v>فنون نسوية</v>
          </cell>
          <cell r="L3202" t="str">
            <v>السويداء</v>
          </cell>
        </row>
        <row r="3203">
          <cell r="A3203">
            <v>527245</v>
          </cell>
          <cell r="B3203" t="str">
            <v>احلام اسعد</v>
          </cell>
          <cell r="C3203" t="str">
            <v>سليم</v>
          </cell>
          <cell r="D3203" t="str">
            <v>زكيه</v>
          </cell>
          <cell r="E3203" t="str">
            <v>أنثى</v>
          </cell>
          <cell r="F3203" t="str">
            <v>حرجله</v>
          </cell>
          <cell r="G3203">
            <v>34701</v>
          </cell>
          <cell r="H3203" t="str">
            <v>العربية السورية</v>
          </cell>
          <cell r="I3203" t="str">
            <v>الاولى</v>
          </cell>
          <cell r="J3203" t="str">
            <v>أدبي</v>
          </cell>
        </row>
        <row r="3204">
          <cell r="A3204">
            <v>527246</v>
          </cell>
          <cell r="B3204" t="str">
            <v>اسراء ابو زيد</v>
          </cell>
          <cell r="C3204" t="str">
            <v>محمد</v>
          </cell>
          <cell r="D3204" t="str">
            <v>ساميه</v>
          </cell>
          <cell r="E3204" t="str">
            <v>أنثى</v>
          </cell>
          <cell r="F3204" t="str">
            <v>جدة</v>
          </cell>
          <cell r="G3204">
            <v>36202</v>
          </cell>
          <cell r="H3204" t="str">
            <v>العربية السورية</v>
          </cell>
          <cell r="I3204" t="str">
            <v>الاولى</v>
          </cell>
          <cell r="J3204" t="str">
            <v>علمي</v>
          </cell>
          <cell r="K3204">
            <v>2019</v>
          </cell>
        </row>
        <row r="3205">
          <cell r="A3205">
            <v>527247</v>
          </cell>
          <cell r="B3205" t="str">
            <v>اسراء حجير</v>
          </cell>
          <cell r="C3205" t="str">
            <v>محمد</v>
          </cell>
          <cell r="D3205" t="str">
            <v>امال</v>
          </cell>
          <cell r="E3205" t="str">
            <v>أنثى</v>
          </cell>
          <cell r="F3205" t="str">
            <v>مخيم اليرموك</v>
          </cell>
          <cell r="G3205">
            <v>35761</v>
          </cell>
          <cell r="H3205" t="str">
            <v>الفلسطينية السورية</v>
          </cell>
          <cell r="I3205" t="str">
            <v>الاولى</v>
          </cell>
          <cell r="J3205" t="str">
            <v>أدبي</v>
          </cell>
          <cell r="K3205">
            <v>2015</v>
          </cell>
          <cell r="L3205" t="str">
            <v>ريف دمشق</v>
          </cell>
        </row>
        <row r="3206">
          <cell r="A3206">
            <v>527248</v>
          </cell>
          <cell r="B3206" t="str">
            <v>اسراء مصري</v>
          </cell>
          <cell r="C3206" t="str">
            <v>رضوان</v>
          </cell>
          <cell r="D3206" t="str">
            <v>نجاح</v>
          </cell>
          <cell r="E3206" t="str">
            <v>أنثى</v>
          </cell>
          <cell r="F3206" t="str">
            <v>دمشق</v>
          </cell>
          <cell r="G3206">
            <v>33944</v>
          </cell>
          <cell r="H3206" t="str">
            <v>العربية السورية</v>
          </cell>
          <cell r="I3206" t="str">
            <v>الاولى</v>
          </cell>
          <cell r="J3206" t="str">
            <v>علمي</v>
          </cell>
        </row>
        <row r="3207">
          <cell r="A3207">
            <v>527249</v>
          </cell>
          <cell r="B3207" t="str">
            <v>اسرار الهوشي</v>
          </cell>
          <cell r="C3207" t="str">
            <v>فاتح</v>
          </cell>
          <cell r="D3207" t="str">
            <v>جهينا</v>
          </cell>
          <cell r="E3207" t="str">
            <v>أنثى</v>
          </cell>
          <cell r="F3207" t="str">
            <v>جيبول</v>
          </cell>
          <cell r="G3207">
            <v>29434</v>
          </cell>
          <cell r="H3207" t="str">
            <v>العربية السورية</v>
          </cell>
          <cell r="I3207" t="str">
            <v>الاولى</v>
          </cell>
          <cell r="J3207" t="str">
            <v>أدبي</v>
          </cell>
          <cell r="L3207" t="str">
            <v>اللاذقية</v>
          </cell>
        </row>
        <row r="3208">
          <cell r="A3208">
            <v>527250</v>
          </cell>
          <cell r="B3208" t="str">
            <v>اسيل رمضان</v>
          </cell>
          <cell r="C3208" t="str">
            <v>رمضان</v>
          </cell>
          <cell r="D3208" t="str">
            <v>كوثر</v>
          </cell>
          <cell r="E3208" t="str">
            <v>أنثى</v>
          </cell>
          <cell r="F3208" t="str">
            <v>الغزلانية</v>
          </cell>
          <cell r="G3208">
            <v>35977</v>
          </cell>
          <cell r="H3208" t="str">
            <v>العربية السورية</v>
          </cell>
          <cell r="I3208" t="str">
            <v>الاولى</v>
          </cell>
          <cell r="J3208" t="str">
            <v>أدبي</v>
          </cell>
          <cell r="K3208">
            <v>2016</v>
          </cell>
        </row>
        <row r="3209">
          <cell r="A3209">
            <v>527251</v>
          </cell>
          <cell r="B3209" t="str">
            <v>الاء ابراهيم</v>
          </cell>
          <cell r="C3209" t="str">
            <v>محسن</v>
          </cell>
          <cell r="D3209" t="str">
            <v>هيفاء</v>
          </cell>
          <cell r="E3209" t="str">
            <v>أنثى</v>
          </cell>
          <cell r="F3209" t="str">
            <v>مخيم اليرموك</v>
          </cell>
          <cell r="G3209">
            <v>33979</v>
          </cell>
          <cell r="H3209" t="str">
            <v>العربية السورية</v>
          </cell>
          <cell r="I3209" t="str">
            <v>الاولى</v>
          </cell>
          <cell r="J3209" t="str">
            <v>فنون نسوية</v>
          </cell>
          <cell r="L3209" t="str">
            <v>اللاذقية</v>
          </cell>
        </row>
        <row r="3210">
          <cell r="A3210">
            <v>527252</v>
          </cell>
          <cell r="B3210" t="str">
            <v>الهام التركماني</v>
          </cell>
          <cell r="C3210" t="str">
            <v>فهد</v>
          </cell>
          <cell r="D3210" t="str">
            <v>عائده</v>
          </cell>
          <cell r="E3210" t="str">
            <v>أنثى</v>
          </cell>
          <cell r="F3210" t="str">
            <v>السهوه</v>
          </cell>
          <cell r="G3210">
            <v>34881</v>
          </cell>
          <cell r="H3210" t="str">
            <v>العربية السورية</v>
          </cell>
          <cell r="I3210" t="str">
            <v>الاولى</v>
          </cell>
          <cell r="J3210" t="str">
            <v>أدبي</v>
          </cell>
        </row>
        <row r="3211">
          <cell r="A3211">
            <v>527253</v>
          </cell>
          <cell r="B3211" t="str">
            <v>اماني سلوم</v>
          </cell>
          <cell r="C3211" t="str">
            <v>محمد</v>
          </cell>
          <cell r="D3211" t="str">
            <v>مريم</v>
          </cell>
          <cell r="E3211" t="str">
            <v>أنثى</v>
          </cell>
          <cell r="F3211" t="str">
            <v>دمشق</v>
          </cell>
          <cell r="G3211">
            <v>37803</v>
          </cell>
          <cell r="H3211" t="str">
            <v>العربية السورية</v>
          </cell>
          <cell r="I3211" t="str">
            <v>الاولى</v>
          </cell>
          <cell r="J3211" t="str">
            <v>نسوي</v>
          </cell>
          <cell r="K3211">
            <v>2023</v>
          </cell>
          <cell r="L3211" t="str">
            <v>ريف دمشق</v>
          </cell>
        </row>
        <row r="3212">
          <cell r="A3212">
            <v>527254</v>
          </cell>
          <cell r="B3212" t="str">
            <v>امل عيون</v>
          </cell>
          <cell r="C3212" t="str">
            <v>سعيد</v>
          </cell>
          <cell r="D3212" t="str">
            <v>سهام</v>
          </cell>
          <cell r="E3212" t="str">
            <v>أنثى</v>
          </cell>
          <cell r="F3212" t="str">
            <v>دوما</v>
          </cell>
          <cell r="G3212">
            <v>36930</v>
          </cell>
          <cell r="H3212" t="str">
            <v>العربية السورية</v>
          </cell>
          <cell r="I3212" t="str">
            <v>الاولى</v>
          </cell>
          <cell r="J3212" t="str">
            <v>علمي</v>
          </cell>
          <cell r="K3212">
            <v>2019</v>
          </cell>
        </row>
        <row r="3213">
          <cell r="A3213">
            <v>527255</v>
          </cell>
          <cell r="B3213" t="str">
            <v>اميره المجول الابراهيم</v>
          </cell>
          <cell r="C3213" t="str">
            <v>ابراهيم</v>
          </cell>
          <cell r="D3213" t="str">
            <v>جميله</v>
          </cell>
          <cell r="E3213" t="str">
            <v>أنثى</v>
          </cell>
          <cell r="F3213" t="str">
            <v>دير الزور</v>
          </cell>
          <cell r="G3213">
            <v>34907</v>
          </cell>
          <cell r="H3213" t="str">
            <v>العربية السورية</v>
          </cell>
          <cell r="I3213" t="str">
            <v>الاولى</v>
          </cell>
          <cell r="J3213" t="str">
            <v>أدبي</v>
          </cell>
          <cell r="K3213">
            <v>2021</v>
          </cell>
          <cell r="L3213" t="str">
            <v>غير سوري</v>
          </cell>
        </row>
        <row r="3214">
          <cell r="A3214">
            <v>527256</v>
          </cell>
          <cell r="B3214" t="str">
            <v>انتصار سرور</v>
          </cell>
          <cell r="C3214" t="str">
            <v>عبدالهادي</v>
          </cell>
          <cell r="D3214" t="str">
            <v>هدى</v>
          </cell>
          <cell r="E3214" t="str">
            <v>أنثى</v>
          </cell>
          <cell r="F3214" t="str">
            <v>منين</v>
          </cell>
          <cell r="G3214">
            <v>31819</v>
          </cell>
          <cell r="H3214" t="str">
            <v>العربية السورية</v>
          </cell>
          <cell r="I3214" t="str">
            <v>الاولى</v>
          </cell>
          <cell r="J3214" t="str">
            <v>علمي</v>
          </cell>
          <cell r="K3214">
            <v>2005</v>
          </cell>
        </row>
        <row r="3215">
          <cell r="A3215">
            <v>527257</v>
          </cell>
          <cell r="B3215" t="str">
            <v>انعام القداح</v>
          </cell>
          <cell r="C3215" t="str">
            <v>جميل</v>
          </cell>
          <cell r="D3215" t="str">
            <v>فوزيه</v>
          </cell>
          <cell r="E3215" t="str">
            <v>أنثى</v>
          </cell>
          <cell r="F3215" t="str">
            <v xml:space="preserve">مشفى درعا </v>
          </cell>
          <cell r="G3215">
            <v>33444</v>
          </cell>
          <cell r="H3215" t="str">
            <v>العربية السورية</v>
          </cell>
          <cell r="I3215" t="str">
            <v>الاولى</v>
          </cell>
          <cell r="J3215" t="str">
            <v>أدبي</v>
          </cell>
        </row>
        <row r="3216">
          <cell r="A3216">
            <v>527258</v>
          </cell>
          <cell r="B3216" t="str">
            <v>ايفلين حبيب</v>
          </cell>
          <cell r="C3216" t="str">
            <v>محمد</v>
          </cell>
          <cell r="D3216" t="str">
            <v>ميساء</v>
          </cell>
          <cell r="E3216" t="str">
            <v>أنثى</v>
          </cell>
          <cell r="F3216" t="str">
            <v>حماه</v>
          </cell>
          <cell r="G3216">
            <v>33789</v>
          </cell>
          <cell r="H3216" t="str">
            <v>العربية السورية</v>
          </cell>
          <cell r="I3216" t="str">
            <v>الاولى</v>
          </cell>
          <cell r="J3216" t="str">
            <v>أدبي</v>
          </cell>
        </row>
        <row r="3217">
          <cell r="A3217">
            <v>527259</v>
          </cell>
          <cell r="B3217" t="str">
            <v>ايمان الغزالي</v>
          </cell>
          <cell r="C3217" t="str">
            <v>هيثم</v>
          </cell>
          <cell r="D3217" t="str">
            <v>احسان</v>
          </cell>
          <cell r="E3217" t="str">
            <v>أنثى</v>
          </cell>
          <cell r="F3217" t="str">
            <v>قرفا</v>
          </cell>
          <cell r="G3217">
            <v>36425</v>
          </cell>
          <cell r="H3217" t="str">
            <v>العربية السورية</v>
          </cell>
          <cell r="I3217" t="str">
            <v>الاولى</v>
          </cell>
          <cell r="J3217" t="str">
            <v>علمي</v>
          </cell>
        </row>
        <row r="3218">
          <cell r="A3218">
            <v>527260</v>
          </cell>
          <cell r="B3218" t="str">
            <v>ايمان جعاره</v>
          </cell>
          <cell r="C3218" t="str">
            <v>محمد</v>
          </cell>
          <cell r="D3218" t="str">
            <v>روضه</v>
          </cell>
          <cell r="E3218" t="str">
            <v>أنثى</v>
          </cell>
          <cell r="F3218" t="str">
            <v>بيت سحم</v>
          </cell>
          <cell r="G3218">
            <v>37622</v>
          </cell>
          <cell r="H3218" t="str">
            <v>العربية السورية</v>
          </cell>
          <cell r="I3218" t="str">
            <v>الاولى</v>
          </cell>
          <cell r="J3218" t="str">
            <v>علمي</v>
          </cell>
          <cell r="K3218">
            <v>2020</v>
          </cell>
        </row>
        <row r="3219">
          <cell r="A3219">
            <v>527261</v>
          </cell>
          <cell r="B3219" t="str">
            <v>ايمان خضور</v>
          </cell>
          <cell r="C3219" t="str">
            <v>يوسف</v>
          </cell>
          <cell r="D3219" t="str">
            <v>شفيقه</v>
          </cell>
          <cell r="E3219" t="str">
            <v>أنثى</v>
          </cell>
          <cell r="F3219" t="str">
            <v xml:space="preserve">دمشق </v>
          </cell>
          <cell r="G3219">
            <v>34885</v>
          </cell>
          <cell r="H3219" t="str">
            <v>العربية السورية</v>
          </cell>
          <cell r="I3219" t="str">
            <v>الاولى</v>
          </cell>
          <cell r="J3219" t="str">
            <v>علمي</v>
          </cell>
          <cell r="L3219" t="str">
            <v>اللاذقية</v>
          </cell>
        </row>
        <row r="3220">
          <cell r="A3220">
            <v>527262</v>
          </cell>
          <cell r="B3220" t="str">
            <v>ايمان صفيه</v>
          </cell>
          <cell r="C3220" t="str">
            <v>عبدالقادر</v>
          </cell>
          <cell r="D3220" t="str">
            <v>شيخه</v>
          </cell>
          <cell r="E3220" t="str">
            <v>أنثى</v>
          </cell>
          <cell r="F3220" t="str">
            <v>حفير فوقا</v>
          </cell>
          <cell r="G3220">
            <v>32575</v>
          </cell>
          <cell r="H3220" t="str">
            <v>العربية السورية</v>
          </cell>
          <cell r="I3220" t="str">
            <v>الاولى</v>
          </cell>
          <cell r="J3220" t="str">
            <v>أدبي</v>
          </cell>
          <cell r="K3220">
            <v>2007</v>
          </cell>
        </row>
        <row r="3221">
          <cell r="A3221">
            <v>527263</v>
          </cell>
          <cell r="B3221" t="str">
            <v>ايمان عثمان</v>
          </cell>
          <cell r="C3221" t="str">
            <v>ابراهيم</v>
          </cell>
          <cell r="D3221" t="str">
            <v>وفاء</v>
          </cell>
          <cell r="E3221" t="str">
            <v>أنثى</v>
          </cell>
          <cell r="F3221" t="str">
            <v>دمشق</v>
          </cell>
          <cell r="G3221">
            <v>27273</v>
          </cell>
          <cell r="H3221" t="str">
            <v>العربية السورية</v>
          </cell>
          <cell r="I3221" t="str">
            <v>الاولى</v>
          </cell>
          <cell r="J3221" t="str">
            <v>أدبي</v>
          </cell>
          <cell r="K3221">
            <v>2007</v>
          </cell>
        </row>
        <row r="3222">
          <cell r="A3222">
            <v>527264</v>
          </cell>
          <cell r="B3222" t="str">
            <v>ايمان محمود</v>
          </cell>
          <cell r="C3222" t="str">
            <v>رشيد</v>
          </cell>
          <cell r="D3222" t="str">
            <v>شمسه</v>
          </cell>
          <cell r="E3222" t="str">
            <v>أنثى</v>
          </cell>
          <cell r="F3222" t="str">
            <v>نهر البارد</v>
          </cell>
          <cell r="G3222">
            <v>31361</v>
          </cell>
          <cell r="H3222" t="str">
            <v>العربية السورية</v>
          </cell>
          <cell r="I3222" t="str">
            <v>الاولى</v>
          </cell>
          <cell r="J3222" t="str">
            <v>أدبي</v>
          </cell>
        </row>
        <row r="3223">
          <cell r="A3223">
            <v>527265</v>
          </cell>
          <cell r="B3223" t="str">
            <v>ايه الجاسم</v>
          </cell>
          <cell r="C3223" t="str">
            <v>عدنان</v>
          </cell>
          <cell r="D3223" t="str">
            <v xml:space="preserve">سميره </v>
          </cell>
          <cell r="E3223" t="str">
            <v>أنثى</v>
          </cell>
          <cell r="F3223" t="str">
            <v>مشفى دوما</v>
          </cell>
          <cell r="G3223">
            <v>34783</v>
          </cell>
          <cell r="H3223" t="str">
            <v>العربية السورية</v>
          </cell>
          <cell r="I3223" t="str">
            <v>الاولى</v>
          </cell>
          <cell r="J3223" t="str">
            <v>علمي</v>
          </cell>
          <cell r="L3223" t="str">
            <v>القنيطرة</v>
          </cell>
        </row>
        <row r="3224">
          <cell r="A3224">
            <v>527266</v>
          </cell>
          <cell r="B3224" t="str">
            <v>أحمد بالو</v>
          </cell>
          <cell r="C3224" t="str">
            <v>محمدزهير</v>
          </cell>
          <cell r="D3224" t="str">
            <v>سحر</v>
          </cell>
          <cell r="E3224" t="str">
            <v>ذكر</v>
          </cell>
          <cell r="F3224" t="str">
            <v>دمشق</v>
          </cell>
          <cell r="G3224">
            <v>32581</v>
          </cell>
          <cell r="H3224" t="str">
            <v>العربية السورية</v>
          </cell>
          <cell r="I3224" t="str">
            <v>الاولى</v>
          </cell>
          <cell r="J3224" t="str">
            <v>علمي</v>
          </cell>
        </row>
        <row r="3225">
          <cell r="A3225">
            <v>527267</v>
          </cell>
          <cell r="B3225" t="str">
            <v>أسماء مرعي</v>
          </cell>
          <cell r="C3225" t="str">
            <v>محمد</v>
          </cell>
          <cell r="D3225" t="str">
            <v>فطيم</v>
          </cell>
          <cell r="E3225" t="str">
            <v>أنثى</v>
          </cell>
          <cell r="F3225" t="str">
            <v>التل</v>
          </cell>
          <cell r="G3225">
            <v>34590</v>
          </cell>
          <cell r="H3225" t="str">
            <v>العربية السورية</v>
          </cell>
          <cell r="I3225" t="str">
            <v>الاولى</v>
          </cell>
          <cell r="J3225" t="str">
            <v>علمي</v>
          </cell>
          <cell r="K3225">
            <v>2014</v>
          </cell>
        </row>
        <row r="3226">
          <cell r="A3226">
            <v>527268</v>
          </cell>
          <cell r="B3226" t="str">
            <v>أمان إبراهيم</v>
          </cell>
          <cell r="C3226" t="str">
            <v>موسى</v>
          </cell>
          <cell r="D3226" t="str">
            <v>زينب</v>
          </cell>
          <cell r="E3226" t="str">
            <v>أنثى</v>
          </cell>
          <cell r="F3226" t="str">
            <v>الحجر الأسود</v>
          </cell>
          <cell r="G3226">
            <v>38356</v>
          </cell>
          <cell r="H3226" t="str">
            <v>العربية السورية</v>
          </cell>
          <cell r="I3226" t="str">
            <v>الاولى</v>
          </cell>
          <cell r="J3226" t="str">
            <v>فنون نسوية</v>
          </cell>
          <cell r="L3226" t="str">
            <v>القنيطرة</v>
          </cell>
        </row>
        <row r="3227">
          <cell r="A3227">
            <v>527269</v>
          </cell>
          <cell r="B3227" t="str">
            <v>أماني الكمشه</v>
          </cell>
          <cell r="C3227" t="str">
            <v>محمود</v>
          </cell>
          <cell r="D3227" t="str">
            <v>سميحه</v>
          </cell>
          <cell r="E3227" t="str">
            <v>أنثى</v>
          </cell>
          <cell r="F3227" t="str">
            <v>دمشق</v>
          </cell>
          <cell r="G3227">
            <v>32577</v>
          </cell>
          <cell r="H3227" t="str">
            <v>العربية السورية</v>
          </cell>
          <cell r="I3227" t="str">
            <v>الاولى</v>
          </cell>
          <cell r="J3227" t="str">
            <v>فنون نسوية</v>
          </cell>
        </row>
        <row r="3228">
          <cell r="A3228">
            <v>527270</v>
          </cell>
          <cell r="B3228" t="str">
            <v>أماني طيان</v>
          </cell>
          <cell r="C3228" t="str">
            <v>محمود</v>
          </cell>
          <cell r="D3228" t="str">
            <v>فاطمة</v>
          </cell>
          <cell r="E3228" t="str">
            <v>أنثى</v>
          </cell>
          <cell r="F3228" t="str">
            <v>دمشق</v>
          </cell>
          <cell r="G3228">
            <v>31472</v>
          </cell>
          <cell r="H3228" t="str">
            <v>العربية السورية</v>
          </cell>
          <cell r="I3228" t="str">
            <v>الاولى</v>
          </cell>
          <cell r="J3228" t="str">
            <v>علمي</v>
          </cell>
        </row>
        <row r="3229">
          <cell r="A3229">
            <v>527271</v>
          </cell>
          <cell r="B3229" t="str">
            <v>أميرة خطاب</v>
          </cell>
          <cell r="C3229" t="str">
            <v>نبيل</v>
          </cell>
          <cell r="D3229" t="str">
            <v>عائشة</v>
          </cell>
          <cell r="E3229" t="str">
            <v>أنثى</v>
          </cell>
          <cell r="F3229" t="str">
            <v>دمشق</v>
          </cell>
          <cell r="G3229">
            <v>33304</v>
          </cell>
          <cell r="H3229" t="str">
            <v>العربية السورية</v>
          </cell>
          <cell r="I3229" t="str">
            <v>الاولى</v>
          </cell>
          <cell r="J3229" t="str">
            <v>أدبي</v>
          </cell>
        </row>
        <row r="3230">
          <cell r="A3230">
            <v>527272</v>
          </cell>
          <cell r="B3230" t="str">
            <v>أميره بركات</v>
          </cell>
          <cell r="C3230" t="str">
            <v>بركات</v>
          </cell>
          <cell r="D3230" t="str">
            <v>اكتمال</v>
          </cell>
          <cell r="E3230" t="str">
            <v>أنثى</v>
          </cell>
          <cell r="F3230" t="str">
            <v xml:space="preserve">كفر عقيد </v>
          </cell>
          <cell r="G3230">
            <v>31625</v>
          </cell>
          <cell r="H3230" t="str">
            <v>العربية السورية</v>
          </cell>
          <cell r="I3230" t="str">
            <v>الاولى</v>
          </cell>
          <cell r="J3230" t="str">
            <v>أدبي</v>
          </cell>
        </row>
        <row r="3231">
          <cell r="A3231">
            <v>527273</v>
          </cell>
          <cell r="B3231" t="str">
            <v>آلاء البكري</v>
          </cell>
          <cell r="C3231" t="str">
            <v>محمد</v>
          </cell>
          <cell r="D3231" t="str">
            <v>زهرية</v>
          </cell>
          <cell r="E3231" t="str">
            <v>أنثى</v>
          </cell>
          <cell r="F3231" t="str">
            <v>عفرين</v>
          </cell>
          <cell r="G3231">
            <v>34344</v>
          </cell>
          <cell r="H3231" t="str">
            <v>العربية السورية</v>
          </cell>
          <cell r="I3231" t="str">
            <v>الاولى</v>
          </cell>
          <cell r="J3231" t="str">
            <v>أدبي</v>
          </cell>
        </row>
        <row r="3232">
          <cell r="A3232">
            <v>527274</v>
          </cell>
          <cell r="B3232" t="str">
            <v>آلاء الخطيب</v>
          </cell>
          <cell r="C3232" t="str">
            <v>محمد</v>
          </cell>
          <cell r="D3232" t="str">
            <v>زهره</v>
          </cell>
          <cell r="E3232" t="str">
            <v>أنثى</v>
          </cell>
          <cell r="F3232" t="str">
            <v>النبك</v>
          </cell>
          <cell r="G3232">
            <v>35227</v>
          </cell>
          <cell r="H3232" t="str">
            <v>العربية السورية</v>
          </cell>
          <cell r="I3232" t="str">
            <v>الاولى</v>
          </cell>
          <cell r="J3232" t="str">
            <v>أدبي</v>
          </cell>
          <cell r="K3232">
            <v>2014</v>
          </cell>
        </row>
        <row r="3233">
          <cell r="A3233">
            <v>527275</v>
          </cell>
          <cell r="B3233" t="str">
            <v>آلاء الشعار</v>
          </cell>
          <cell r="C3233" t="str">
            <v>جلال</v>
          </cell>
          <cell r="D3233" t="str">
            <v>رنه</v>
          </cell>
          <cell r="E3233" t="str">
            <v>أنثى</v>
          </cell>
          <cell r="F3233" t="str">
            <v>كسوه</v>
          </cell>
          <cell r="G3233">
            <v>37991</v>
          </cell>
          <cell r="H3233" t="str">
            <v>العربية السورية</v>
          </cell>
          <cell r="I3233" t="str">
            <v>الاولى</v>
          </cell>
          <cell r="J3233" t="str">
            <v>أدبي</v>
          </cell>
          <cell r="K3233">
            <v>2022</v>
          </cell>
        </row>
        <row r="3234">
          <cell r="A3234">
            <v>527276</v>
          </cell>
          <cell r="B3234" t="str">
            <v>آلاء أبوداود</v>
          </cell>
          <cell r="C3234" t="str">
            <v>محمدهيثم</v>
          </cell>
          <cell r="D3234" t="str">
            <v>غناء</v>
          </cell>
          <cell r="E3234" t="str">
            <v>أنثى</v>
          </cell>
          <cell r="F3234" t="str">
            <v>دمشق</v>
          </cell>
          <cell r="G3234">
            <v>31908</v>
          </cell>
          <cell r="H3234" t="str">
            <v>العربية السورية</v>
          </cell>
          <cell r="I3234" t="str">
            <v>الاولى</v>
          </cell>
          <cell r="J3234" t="str">
            <v>أدبي</v>
          </cell>
        </row>
        <row r="3235">
          <cell r="A3235">
            <v>527277</v>
          </cell>
          <cell r="B3235" t="str">
            <v>آلاء حبيجان</v>
          </cell>
          <cell r="C3235" t="str">
            <v>عبدالكريم</v>
          </cell>
          <cell r="D3235" t="str">
            <v>عسليه</v>
          </cell>
          <cell r="E3235" t="str">
            <v>أنثى</v>
          </cell>
          <cell r="G3235">
            <v>33240</v>
          </cell>
          <cell r="H3235" t="str">
            <v>العربية السورية</v>
          </cell>
          <cell r="I3235" t="str">
            <v>الاولى</v>
          </cell>
          <cell r="J3235" t="str">
            <v>أدبي</v>
          </cell>
        </row>
        <row r="3236">
          <cell r="A3236">
            <v>527278</v>
          </cell>
          <cell r="B3236" t="str">
            <v>آلاء كوشه</v>
          </cell>
          <cell r="C3236" t="str">
            <v>موفق</v>
          </cell>
          <cell r="D3236" t="str">
            <v>جمانه</v>
          </cell>
          <cell r="E3236" t="str">
            <v>أنثى</v>
          </cell>
          <cell r="F3236" t="str">
            <v>دمشق</v>
          </cell>
          <cell r="G3236">
            <v>34700</v>
          </cell>
          <cell r="H3236" t="str">
            <v>العربية السورية</v>
          </cell>
          <cell r="I3236" t="str">
            <v>الاولى</v>
          </cell>
          <cell r="J3236" t="str">
            <v>فنون نسوية</v>
          </cell>
          <cell r="L3236" t="str">
            <v>القنيطرة</v>
          </cell>
          <cell r="M3236" t="str">
            <v>القنيطرة</v>
          </cell>
        </row>
        <row r="3237">
          <cell r="A3237">
            <v>527279</v>
          </cell>
          <cell r="B3237" t="str">
            <v>آلاء محفوض</v>
          </cell>
          <cell r="C3237" t="str">
            <v>محمدخير</v>
          </cell>
          <cell r="D3237" t="str">
            <v>بشرى</v>
          </cell>
          <cell r="E3237" t="str">
            <v>أنثى</v>
          </cell>
          <cell r="F3237" t="str">
            <v>دمشق</v>
          </cell>
          <cell r="G3237">
            <v>32651</v>
          </cell>
          <cell r="H3237" t="str">
            <v>العربية السورية</v>
          </cell>
          <cell r="I3237" t="str">
            <v>الاولى</v>
          </cell>
          <cell r="J3237" t="str">
            <v>علمي</v>
          </cell>
        </row>
        <row r="3238">
          <cell r="A3238">
            <v>527280</v>
          </cell>
          <cell r="B3238" t="str">
            <v>آمنة الهبيطي</v>
          </cell>
          <cell r="C3238" t="str">
            <v>أحمد</v>
          </cell>
          <cell r="D3238" t="str">
            <v>هاجر</v>
          </cell>
          <cell r="E3238" t="str">
            <v>أنثى</v>
          </cell>
          <cell r="F3238" t="str">
            <v>الهبيط</v>
          </cell>
          <cell r="G3238">
            <v>35278</v>
          </cell>
          <cell r="H3238" t="str">
            <v>العربية السورية</v>
          </cell>
          <cell r="I3238" t="str">
            <v>الاولى</v>
          </cell>
          <cell r="J3238" t="str">
            <v>أدبي</v>
          </cell>
          <cell r="L3238" t="str">
            <v>القنيطرة</v>
          </cell>
        </row>
        <row r="3239">
          <cell r="A3239">
            <v>527281</v>
          </cell>
          <cell r="B3239" t="str">
            <v>آمنه الذيب</v>
          </cell>
          <cell r="C3239" t="str">
            <v>محمود</v>
          </cell>
          <cell r="D3239" t="str">
            <v>هدى</v>
          </cell>
          <cell r="E3239" t="str">
            <v>أنثى</v>
          </cell>
          <cell r="F3239" t="str">
            <v>دمشق</v>
          </cell>
          <cell r="G3239">
            <v>36799</v>
          </cell>
          <cell r="H3239" t="str">
            <v>العربية السورية</v>
          </cell>
          <cell r="I3239" t="str">
            <v>الاولى</v>
          </cell>
          <cell r="J3239" t="str">
            <v>علمي</v>
          </cell>
        </row>
        <row r="3240">
          <cell r="A3240">
            <v>527282</v>
          </cell>
          <cell r="B3240" t="str">
            <v>آيات حيدر</v>
          </cell>
          <cell r="C3240" t="str">
            <v>محمد ناصر</v>
          </cell>
          <cell r="D3240" t="str">
            <v>بشرى</v>
          </cell>
          <cell r="E3240" t="str">
            <v>أنثى</v>
          </cell>
          <cell r="F3240" t="str">
            <v>دمشق</v>
          </cell>
          <cell r="G3240">
            <v>35126</v>
          </cell>
          <cell r="H3240" t="str">
            <v>العربية السورية</v>
          </cell>
          <cell r="I3240" t="str">
            <v>الاولى</v>
          </cell>
          <cell r="J3240" t="str">
            <v>علمي</v>
          </cell>
          <cell r="K3240">
            <v>2014</v>
          </cell>
        </row>
        <row r="3241">
          <cell r="A3241">
            <v>527283</v>
          </cell>
          <cell r="B3241" t="str">
            <v>آية مهاوش</v>
          </cell>
          <cell r="C3241" t="str">
            <v>عبد الكريم</v>
          </cell>
          <cell r="D3241" t="str">
            <v>سعاد</v>
          </cell>
          <cell r="E3241" t="str">
            <v>أنثى</v>
          </cell>
          <cell r="F3241" t="str">
            <v>السيدة زينب</v>
          </cell>
          <cell r="G3241">
            <v>37257</v>
          </cell>
          <cell r="H3241" t="str">
            <v>العربية السورية</v>
          </cell>
          <cell r="I3241" t="str">
            <v>الاولى</v>
          </cell>
          <cell r="J3241" t="str">
            <v>فنون نسوية</v>
          </cell>
          <cell r="L3241" t="str">
            <v>القنيطرة</v>
          </cell>
        </row>
        <row r="3242">
          <cell r="A3242">
            <v>527284</v>
          </cell>
          <cell r="B3242" t="str">
            <v>بتول بركات</v>
          </cell>
          <cell r="C3242" t="str">
            <v>بركات</v>
          </cell>
          <cell r="D3242" t="str">
            <v>اكتمال</v>
          </cell>
          <cell r="E3242" t="str">
            <v>أنثى</v>
          </cell>
          <cell r="F3242" t="str">
            <v>دمشق</v>
          </cell>
          <cell r="G3242">
            <v>37681</v>
          </cell>
          <cell r="H3242" t="str">
            <v>العربية السورية</v>
          </cell>
          <cell r="I3242" t="str">
            <v>الاولى</v>
          </cell>
          <cell r="J3242" t="str">
            <v>أدبي</v>
          </cell>
        </row>
        <row r="3243">
          <cell r="A3243">
            <v>527285</v>
          </cell>
          <cell r="B3243" t="str">
            <v>بتول صالحاني</v>
          </cell>
          <cell r="C3243" t="str">
            <v>محمود</v>
          </cell>
          <cell r="D3243" t="str">
            <v>سمية</v>
          </cell>
          <cell r="E3243" t="str">
            <v>أنثى</v>
          </cell>
          <cell r="F3243" t="str">
            <v>دمشق</v>
          </cell>
          <cell r="G3243">
            <v>33409</v>
          </cell>
          <cell r="H3243" t="str">
            <v>العربية السورية</v>
          </cell>
          <cell r="I3243" t="str">
            <v>الاولى</v>
          </cell>
          <cell r="J3243" t="str">
            <v>علمي</v>
          </cell>
        </row>
        <row r="3244">
          <cell r="A3244">
            <v>527286</v>
          </cell>
          <cell r="B3244" t="str">
            <v>بثينه كليب</v>
          </cell>
          <cell r="C3244" t="str">
            <v>جميل</v>
          </cell>
          <cell r="D3244" t="str">
            <v>سميره</v>
          </cell>
          <cell r="E3244" t="str">
            <v>أنثى</v>
          </cell>
          <cell r="F3244" t="str">
            <v>القصير</v>
          </cell>
          <cell r="G3244">
            <v>33117</v>
          </cell>
          <cell r="H3244" t="str">
            <v>العربية السورية</v>
          </cell>
          <cell r="I3244" t="str">
            <v>الاولى</v>
          </cell>
          <cell r="J3244" t="str">
            <v>أدبي</v>
          </cell>
          <cell r="L3244" t="str">
            <v>القنيطرة</v>
          </cell>
        </row>
        <row r="3245">
          <cell r="A3245">
            <v>527287</v>
          </cell>
          <cell r="B3245" t="str">
            <v>براء عزو</v>
          </cell>
          <cell r="C3245" t="str">
            <v>محمد</v>
          </cell>
          <cell r="D3245" t="str">
            <v>مجدولين</v>
          </cell>
          <cell r="E3245" t="str">
            <v>أنثى</v>
          </cell>
          <cell r="F3245" t="str">
            <v>قيرون</v>
          </cell>
          <cell r="G3245">
            <v>30974</v>
          </cell>
          <cell r="H3245" t="str">
            <v>العربية السورية</v>
          </cell>
          <cell r="I3245" t="str">
            <v>الاولى</v>
          </cell>
          <cell r="J3245" t="str">
            <v>فنون نسوية</v>
          </cell>
        </row>
        <row r="3246">
          <cell r="A3246">
            <v>527288</v>
          </cell>
          <cell r="B3246" t="str">
            <v>براءه الغضبان</v>
          </cell>
          <cell r="C3246" t="str">
            <v>قاسم</v>
          </cell>
          <cell r="D3246" t="str">
            <v>منال</v>
          </cell>
          <cell r="E3246" t="str">
            <v>0</v>
          </cell>
          <cell r="F3246" t="str">
            <v>سرغايا</v>
          </cell>
          <cell r="G3246">
            <v>35431</v>
          </cell>
          <cell r="H3246" t="str">
            <v>العربية السورية</v>
          </cell>
          <cell r="I3246" t="str">
            <v>الاولى</v>
          </cell>
          <cell r="J3246" t="str">
            <v>علمي</v>
          </cell>
          <cell r="K3246">
            <v>2014</v>
          </cell>
        </row>
        <row r="3247">
          <cell r="A3247">
            <v>527289</v>
          </cell>
          <cell r="B3247" t="str">
            <v>بسمه شافعه</v>
          </cell>
          <cell r="C3247" t="str">
            <v>محمود</v>
          </cell>
          <cell r="D3247" t="str">
            <v>فطوم</v>
          </cell>
          <cell r="E3247" t="str">
            <v>أنثى</v>
          </cell>
          <cell r="F3247" t="str">
            <v>دمشق</v>
          </cell>
          <cell r="G3247">
            <v>33594</v>
          </cell>
          <cell r="H3247" t="str">
            <v>العربية السورية</v>
          </cell>
          <cell r="I3247" t="str">
            <v>الاولى</v>
          </cell>
          <cell r="J3247" t="str">
            <v>علمي</v>
          </cell>
          <cell r="K3247">
            <v>2009</v>
          </cell>
        </row>
        <row r="3248">
          <cell r="A3248">
            <v>527290</v>
          </cell>
          <cell r="B3248" t="str">
            <v>بشرى اسماعيل</v>
          </cell>
          <cell r="C3248" t="str">
            <v>امين</v>
          </cell>
          <cell r="D3248" t="str">
            <v>زوات</v>
          </cell>
          <cell r="E3248" t="str">
            <v>أنثى</v>
          </cell>
          <cell r="F3248" t="str">
            <v>دمشق</v>
          </cell>
          <cell r="G3248">
            <v>32592</v>
          </cell>
          <cell r="H3248" t="str">
            <v>العربية السورية</v>
          </cell>
          <cell r="I3248" t="str">
            <v>الاولى</v>
          </cell>
          <cell r="J3248" t="str">
            <v>أدبي</v>
          </cell>
          <cell r="L3248" t="str">
            <v>اللاذقية</v>
          </cell>
        </row>
        <row r="3249">
          <cell r="A3249">
            <v>527291</v>
          </cell>
          <cell r="B3249" t="str">
            <v>بشرى الدنيا</v>
          </cell>
          <cell r="C3249" t="str">
            <v>محرز</v>
          </cell>
          <cell r="D3249" t="str">
            <v>ليلا</v>
          </cell>
          <cell r="E3249" t="str">
            <v>أنثى</v>
          </cell>
          <cell r="F3249" t="str">
            <v>حرف المسيترة</v>
          </cell>
          <cell r="G3249">
            <v>33608</v>
          </cell>
          <cell r="H3249" t="str">
            <v>العربية السورية</v>
          </cell>
          <cell r="I3249" t="str">
            <v>الاولى</v>
          </cell>
          <cell r="J3249" t="str">
            <v>أدبي</v>
          </cell>
          <cell r="L3249" t="str">
            <v>اللاذقية</v>
          </cell>
        </row>
        <row r="3250">
          <cell r="A3250">
            <v>527292</v>
          </cell>
          <cell r="B3250" t="str">
            <v>بشرى النايف</v>
          </cell>
          <cell r="C3250" t="str">
            <v>احمد</v>
          </cell>
          <cell r="D3250" t="str">
            <v>الهام</v>
          </cell>
          <cell r="E3250" t="str">
            <v>أنثى</v>
          </cell>
          <cell r="F3250" t="str">
            <v>انخل</v>
          </cell>
          <cell r="G3250">
            <v>37017</v>
          </cell>
          <cell r="H3250" t="str">
            <v>العربية السورية</v>
          </cell>
          <cell r="I3250" t="str">
            <v>الاولى</v>
          </cell>
          <cell r="J3250" t="str">
            <v>علمي</v>
          </cell>
        </row>
        <row r="3251">
          <cell r="A3251">
            <v>527293</v>
          </cell>
          <cell r="B3251" t="str">
            <v>بشرى لهد</v>
          </cell>
          <cell r="C3251" t="str">
            <v>متعب</v>
          </cell>
          <cell r="D3251" t="str">
            <v>جميله</v>
          </cell>
          <cell r="E3251" t="str">
            <v>أنثى</v>
          </cell>
          <cell r="F3251" t="str">
            <v>جدل</v>
          </cell>
          <cell r="G3251">
            <v>34434</v>
          </cell>
          <cell r="H3251" t="str">
            <v>العربية السورية</v>
          </cell>
          <cell r="I3251" t="str">
            <v>الاولى</v>
          </cell>
          <cell r="J3251" t="str">
            <v>أدبي</v>
          </cell>
        </row>
        <row r="3252">
          <cell r="A3252">
            <v>527294</v>
          </cell>
          <cell r="B3252" t="str">
            <v>بنازير المواج</v>
          </cell>
          <cell r="C3252" t="str">
            <v>عايد</v>
          </cell>
          <cell r="D3252" t="str">
            <v>انتصار</v>
          </cell>
          <cell r="E3252" t="str">
            <v>أنثى</v>
          </cell>
          <cell r="F3252" t="str">
            <v>النجيح</v>
          </cell>
          <cell r="G3252">
            <v>31490</v>
          </cell>
          <cell r="H3252" t="str">
            <v>العربية السورية</v>
          </cell>
          <cell r="I3252" t="str">
            <v>الاولى</v>
          </cell>
          <cell r="J3252" t="str">
            <v>أدبي</v>
          </cell>
        </row>
        <row r="3253">
          <cell r="A3253">
            <v>527295</v>
          </cell>
          <cell r="B3253" t="str">
            <v>بيان حلاوه</v>
          </cell>
          <cell r="C3253" t="str">
            <v>محمد</v>
          </cell>
          <cell r="D3253" t="str">
            <v>فاطمه</v>
          </cell>
          <cell r="E3253" t="str">
            <v>أنثى</v>
          </cell>
          <cell r="F3253" t="str">
            <v xml:space="preserve">حجيرة </v>
          </cell>
          <cell r="H3253" t="str">
            <v>العربية السورية</v>
          </cell>
          <cell r="I3253" t="str">
            <v>الاولى</v>
          </cell>
          <cell r="J3253" t="str">
            <v>أدبي</v>
          </cell>
          <cell r="K3253">
            <v>2023</v>
          </cell>
        </row>
        <row r="3254">
          <cell r="A3254">
            <v>527296</v>
          </cell>
          <cell r="B3254" t="str">
            <v>تسنيم الخشه</v>
          </cell>
          <cell r="C3254" t="str">
            <v>يوسف</v>
          </cell>
          <cell r="D3254" t="str">
            <v>كوثر</v>
          </cell>
          <cell r="E3254" t="str">
            <v>أنثى</v>
          </cell>
          <cell r="F3254" t="str">
            <v>دمشق</v>
          </cell>
          <cell r="G3254">
            <v>37625</v>
          </cell>
          <cell r="H3254" t="str">
            <v>العربية السورية</v>
          </cell>
          <cell r="I3254" t="str">
            <v>الاولى</v>
          </cell>
          <cell r="J3254" t="str">
            <v>علمي</v>
          </cell>
        </row>
        <row r="3255">
          <cell r="A3255">
            <v>527297</v>
          </cell>
          <cell r="B3255" t="str">
            <v>تسنيم عيد</v>
          </cell>
          <cell r="C3255" t="str">
            <v>بسام</v>
          </cell>
          <cell r="D3255" t="str">
            <v>غزل</v>
          </cell>
          <cell r="E3255" t="str">
            <v>أنثى</v>
          </cell>
          <cell r="F3255" t="str">
            <v>دمشق</v>
          </cell>
          <cell r="G3255">
            <v>37123</v>
          </cell>
          <cell r="H3255" t="str">
            <v>العربية السورية</v>
          </cell>
          <cell r="I3255" t="str">
            <v>الاولى</v>
          </cell>
          <cell r="J3255" t="str">
            <v>علمي</v>
          </cell>
        </row>
        <row r="3256">
          <cell r="A3256">
            <v>527298</v>
          </cell>
          <cell r="B3256" t="str">
            <v>تسنيم فرج</v>
          </cell>
          <cell r="C3256" t="str">
            <v>عبدالله</v>
          </cell>
          <cell r="D3256" t="str">
            <v>مؤمنه</v>
          </cell>
          <cell r="E3256" t="str">
            <v>أنثى</v>
          </cell>
          <cell r="F3256" t="str">
            <v>حرستا</v>
          </cell>
          <cell r="G3256">
            <v>36526</v>
          </cell>
          <cell r="H3256" t="str">
            <v>العربية السورية</v>
          </cell>
          <cell r="I3256" t="str">
            <v>الاولى</v>
          </cell>
          <cell r="J3256" t="str">
            <v>فنون نسوية</v>
          </cell>
          <cell r="K3256">
            <v>2020</v>
          </cell>
        </row>
        <row r="3257">
          <cell r="A3257">
            <v>527299</v>
          </cell>
          <cell r="B3257" t="str">
            <v>ثناء سليمان</v>
          </cell>
          <cell r="C3257" t="str">
            <v>وفيق</v>
          </cell>
          <cell r="D3257" t="str">
            <v>صديقه</v>
          </cell>
          <cell r="E3257" t="str">
            <v>أنثى</v>
          </cell>
          <cell r="F3257" t="str">
            <v>جيبول</v>
          </cell>
          <cell r="G3257">
            <v>32987</v>
          </cell>
          <cell r="H3257" t="str">
            <v>العربية السورية</v>
          </cell>
          <cell r="I3257" t="str">
            <v>الاولى</v>
          </cell>
          <cell r="J3257" t="str">
            <v>أدبي</v>
          </cell>
          <cell r="L3257" t="str">
            <v>اللاذقية</v>
          </cell>
        </row>
        <row r="3258">
          <cell r="A3258">
            <v>527300</v>
          </cell>
          <cell r="B3258" t="str">
            <v>جميله العيدالسليمان</v>
          </cell>
          <cell r="C3258" t="str">
            <v>غالب</v>
          </cell>
          <cell r="D3258" t="str">
            <v>نصره</v>
          </cell>
          <cell r="E3258" t="str">
            <v>أنثى</v>
          </cell>
          <cell r="F3258" t="str">
            <v>الغبره</v>
          </cell>
          <cell r="G3258">
            <v>33126</v>
          </cell>
          <cell r="H3258" t="str">
            <v>العربية السورية</v>
          </cell>
          <cell r="I3258" t="str">
            <v>الاولى</v>
          </cell>
          <cell r="J3258" t="str">
            <v>أدبي</v>
          </cell>
        </row>
        <row r="3259">
          <cell r="A3259">
            <v>527301</v>
          </cell>
          <cell r="B3259" t="str">
            <v>جواهر الطويل</v>
          </cell>
          <cell r="C3259" t="str">
            <v>محمد</v>
          </cell>
          <cell r="D3259" t="str">
            <v>شهيرة</v>
          </cell>
          <cell r="E3259" t="str">
            <v>أنثى</v>
          </cell>
          <cell r="F3259" t="str">
            <v>جبعدين</v>
          </cell>
          <cell r="G3259">
            <v>30437</v>
          </cell>
          <cell r="H3259" t="str">
            <v>العربية السورية</v>
          </cell>
          <cell r="I3259" t="str">
            <v>الاولى</v>
          </cell>
          <cell r="J3259" t="str">
            <v>علمي</v>
          </cell>
          <cell r="K3259">
            <v>2002</v>
          </cell>
        </row>
        <row r="3260">
          <cell r="A3260">
            <v>527302</v>
          </cell>
          <cell r="B3260" t="str">
            <v>حسام كنج</v>
          </cell>
          <cell r="C3260" t="str">
            <v>هشام</v>
          </cell>
          <cell r="D3260" t="str">
            <v>ريمه عفان</v>
          </cell>
          <cell r="E3260" t="str">
            <v>ذكر</v>
          </cell>
          <cell r="F3260" t="str">
            <v>دمشق</v>
          </cell>
          <cell r="G3260">
            <v>37751</v>
          </cell>
          <cell r="H3260" t="str">
            <v>العربية السورية</v>
          </cell>
          <cell r="I3260" t="str">
            <v>الاولى</v>
          </cell>
          <cell r="J3260" t="str">
            <v>علمي</v>
          </cell>
        </row>
        <row r="3261">
          <cell r="A3261">
            <v>527303</v>
          </cell>
          <cell r="B3261" t="str">
            <v>حسناء الناصر</v>
          </cell>
          <cell r="C3261" t="str">
            <v>عبد الرحمن</v>
          </cell>
          <cell r="D3261" t="str">
            <v>اميره</v>
          </cell>
          <cell r="E3261" t="str">
            <v>أنثى</v>
          </cell>
          <cell r="F3261" t="str">
            <v>دمشق</v>
          </cell>
          <cell r="G3261">
            <v>34544</v>
          </cell>
          <cell r="H3261" t="str">
            <v>العربية السورية</v>
          </cell>
          <cell r="I3261" t="str">
            <v>الاولى</v>
          </cell>
          <cell r="J3261" t="str">
            <v>أدبي</v>
          </cell>
        </row>
        <row r="3262">
          <cell r="A3262">
            <v>527304</v>
          </cell>
          <cell r="B3262" t="str">
            <v>حسنه سعيد</v>
          </cell>
          <cell r="C3262" t="str">
            <v>جابر</v>
          </cell>
          <cell r="D3262" t="str">
            <v>حميده</v>
          </cell>
          <cell r="E3262" t="str">
            <v>أنثى</v>
          </cell>
          <cell r="F3262" t="str">
            <v>العبر</v>
          </cell>
          <cell r="G3262">
            <v>33013</v>
          </cell>
          <cell r="H3262" t="str">
            <v>العربية السورية</v>
          </cell>
          <cell r="I3262" t="str">
            <v>الاولى</v>
          </cell>
          <cell r="J3262" t="str">
            <v>أدبي</v>
          </cell>
        </row>
        <row r="3263">
          <cell r="A3263">
            <v>527305</v>
          </cell>
          <cell r="B3263" t="str">
            <v>حلا برهوم</v>
          </cell>
          <cell r="C3263" t="str">
            <v>نبيل</v>
          </cell>
          <cell r="D3263" t="str">
            <v>شفيقة</v>
          </cell>
          <cell r="E3263" t="str">
            <v>أنثى</v>
          </cell>
          <cell r="F3263" t="str">
            <v>دمشق</v>
          </cell>
          <cell r="G3263">
            <v>33791</v>
          </cell>
          <cell r="H3263" t="str">
            <v>العربية السورية</v>
          </cell>
          <cell r="I3263" t="str">
            <v>الاولى</v>
          </cell>
          <cell r="J3263" t="str">
            <v>علمي</v>
          </cell>
          <cell r="L3263" t="str">
            <v>اللاذقية</v>
          </cell>
        </row>
        <row r="3264">
          <cell r="A3264">
            <v>527306</v>
          </cell>
          <cell r="B3264" t="str">
            <v>حنين ابو خرمه</v>
          </cell>
          <cell r="C3264" t="str">
            <v>محمد خالد</v>
          </cell>
          <cell r="D3264" t="str">
            <v>حليمه</v>
          </cell>
          <cell r="E3264" t="str">
            <v>أنثى</v>
          </cell>
          <cell r="F3264" t="str">
            <v xml:space="preserve">المملكة العربية السعودية </v>
          </cell>
          <cell r="G3264">
            <v>35661</v>
          </cell>
          <cell r="H3264" t="str">
            <v>العربية السورية</v>
          </cell>
          <cell r="I3264" t="str">
            <v>الاولى</v>
          </cell>
          <cell r="J3264" t="str">
            <v>علمي</v>
          </cell>
          <cell r="K3264">
            <v>2015</v>
          </cell>
        </row>
        <row r="3265">
          <cell r="A3265">
            <v>527307</v>
          </cell>
          <cell r="B3265" t="str">
            <v>حنين اليوسف</v>
          </cell>
          <cell r="C3265" t="str">
            <v>علي</v>
          </cell>
          <cell r="D3265" t="str">
            <v>انصاف</v>
          </cell>
          <cell r="E3265" t="str">
            <v>أنثى</v>
          </cell>
          <cell r="F3265" t="str">
            <v>غور العاصي</v>
          </cell>
          <cell r="G3265">
            <v>37416</v>
          </cell>
          <cell r="H3265" t="str">
            <v>العربية السورية</v>
          </cell>
          <cell r="I3265" t="str">
            <v>الاولى</v>
          </cell>
          <cell r="J3265" t="str">
            <v>ادبي</v>
          </cell>
        </row>
        <row r="3266">
          <cell r="A3266">
            <v>527308</v>
          </cell>
          <cell r="B3266" t="str">
            <v>خديجه ابراهيم</v>
          </cell>
          <cell r="C3266" t="str">
            <v>احمد</v>
          </cell>
          <cell r="D3266" t="str">
            <v>زينب لطيفه</v>
          </cell>
          <cell r="E3266" t="str">
            <v>أنثى</v>
          </cell>
          <cell r="F3266" t="str">
            <v>دمشق</v>
          </cell>
          <cell r="G3266">
            <v>38489</v>
          </cell>
          <cell r="H3266" t="str">
            <v>العربية السورية</v>
          </cell>
          <cell r="I3266" t="str">
            <v>الاولى</v>
          </cell>
          <cell r="J3266" t="str">
            <v>فنون نسوية</v>
          </cell>
          <cell r="K3266">
            <v>2023</v>
          </cell>
        </row>
        <row r="3267">
          <cell r="A3267">
            <v>527309</v>
          </cell>
          <cell r="B3267" t="str">
            <v>خزامه عماد</v>
          </cell>
          <cell r="C3267" t="str">
            <v>فايز</v>
          </cell>
          <cell r="D3267" t="str">
            <v>هنده</v>
          </cell>
          <cell r="E3267" t="str">
            <v>أنثى</v>
          </cell>
          <cell r="F3267" t="str">
            <v>السويداء</v>
          </cell>
          <cell r="G3267">
            <v>31263</v>
          </cell>
          <cell r="H3267" t="str">
            <v>العربية السورية</v>
          </cell>
          <cell r="I3267" t="str">
            <v>الاولى</v>
          </cell>
          <cell r="J3267" t="str">
            <v>أدبي</v>
          </cell>
          <cell r="L3267" t="str">
            <v>السويداء</v>
          </cell>
        </row>
        <row r="3268">
          <cell r="A3268">
            <v>527310</v>
          </cell>
          <cell r="B3268" t="str">
            <v>خلود البيطار</v>
          </cell>
          <cell r="C3268" t="str">
            <v>سليم</v>
          </cell>
          <cell r="D3268" t="str">
            <v>فدوى</v>
          </cell>
          <cell r="E3268" t="str">
            <v>أنثى</v>
          </cell>
          <cell r="F3268" t="str">
            <v>دوما</v>
          </cell>
          <cell r="G3268">
            <v>33452</v>
          </cell>
          <cell r="H3268" t="str">
            <v>العربية السورية</v>
          </cell>
          <cell r="I3268" t="str">
            <v>الاولى</v>
          </cell>
          <cell r="J3268" t="str">
            <v>علمي</v>
          </cell>
          <cell r="K3268">
            <v>2009</v>
          </cell>
        </row>
        <row r="3269">
          <cell r="A3269">
            <v>527311</v>
          </cell>
          <cell r="B3269" t="str">
            <v>خلود العبدالله</v>
          </cell>
          <cell r="C3269" t="str">
            <v>عبدالكريم</v>
          </cell>
          <cell r="D3269" t="str">
            <v>سعاد</v>
          </cell>
          <cell r="E3269" t="str">
            <v>أنثى</v>
          </cell>
          <cell r="F3269" t="str">
            <v>القريتين</v>
          </cell>
          <cell r="G3269">
            <v>27468</v>
          </cell>
          <cell r="H3269" t="str">
            <v>العربية السورية</v>
          </cell>
          <cell r="I3269" t="str">
            <v>الاولى</v>
          </cell>
          <cell r="J3269" t="str">
            <v>أدبي</v>
          </cell>
        </row>
        <row r="3270">
          <cell r="A3270">
            <v>527312</v>
          </cell>
          <cell r="B3270" t="str">
            <v>خلود قنبس</v>
          </cell>
          <cell r="C3270" t="str">
            <v>ابراهيم</v>
          </cell>
          <cell r="D3270" t="str">
            <v>خديجه</v>
          </cell>
          <cell r="E3270" t="str">
            <v>أنثى</v>
          </cell>
          <cell r="F3270" t="str">
            <v>الحاره</v>
          </cell>
          <cell r="G3270">
            <v>31868</v>
          </cell>
          <cell r="H3270" t="str">
            <v>العربية السورية</v>
          </cell>
          <cell r="I3270" t="str">
            <v>الاولى</v>
          </cell>
          <cell r="J3270" t="str">
            <v>أدبي</v>
          </cell>
        </row>
        <row r="3271">
          <cell r="A3271">
            <v>527313</v>
          </cell>
          <cell r="B3271" t="str">
            <v>خليل عثمان</v>
          </cell>
          <cell r="C3271" t="str">
            <v>يوسف</v>
          </cell>
          <cell r="D3271" t="str">
            <v>هدى</v>
          </cell>
          <cell r="E3271" t="str">
            <v>ذكر</v>
          </cell>
          <cell r="F3271" t="str">
            <v>مخيم اليرموك</v>
          </cell>
          <cell r="G3271">
            <v>37507</v>
          </cell>
          <cell r="H3271" t="str">
            <v>العربية السورية</v>
          </cell>
          <cell r="I3271" t="str">
            <v>الاولى</v>
          </cell>
          <cell r="J3271" t="str">
            <v>علمي</v>
          </cell>
          <cell r="K3271">
            <v>2021</v>
          </cell>
        </row>
        <row r="3272">
          <cell r="A3272">
            <v>527314</v>
          </cell>
          <cell r="B3272" t="str">
            <v>داليه الحلاق</v>
          </cell>
          <cell r="C3272" t="str">
            <v>علي</v>
          </cell>
          <cell r="D3272" t="str">
            <v>عربيه</v>
          </cell>
          <cell r="E3272" t="str">
            <v>أنثى</v>
          </cell>
          <cell r="F3272" t="str">
            <v>دمشق</v>
          </cell>
          <cell r="G3272">
            <v>35995</v>
          </cell>
          <cell r="H3272" t="str">
            <v>العربية السورية</v>
          </cell>
          <cell r="I3272" t="str">
            <v>الاولى</v>
          </cell>
          <cell r="J3272" t="str">
            <v>علمي</v>
          </cell>
        </row>
        <row r="3273">
          <cell r="A3273">
            <v>527315</v>
          </cell>
          <cell r="B3273" t="str">
            <v>دعاء الزهر</v>
          </cell>
          <cell r="C3273" t="str">
            <v>علي</v>
          </cell>
          <cell r="D3273" t="str">
            <v>فاطمة</v>
          </cell>
          <cell r="E3273" t="str">
            <v>أنثى</v>
          </cell>
          <cell r="F3273" t="str">
            <v>دمشق</v>
          </cell>
          <cell r="G3273">
            <v>33289</v>
          </cell>
          <cell r="H3273" t="str">
            <v>العربية السورية</v>
          </cell>
          <cell r="I3273" t="str">
            <v>الاولى</v>
          </cell>
          <cell r="J3273" t="str">
            <v>فنون نسوية</v>
          </cell>
        </row>
        <row r="3274">
          <cell r="A3274">
            <v>527316</v>
          </cell>
          <cell r="B3274" t="str">
            <v>دعاء المنصور</v>
          </cell>
          <cell r="C3274" t="str">
            <v>موسى</v>
          </cell>
          <cell r="D3274" t="str">
            <v>مسره</v>
          </cell>
          <cell r="E3274" t="str">
            <v>أنثى</v>
          </cell>
          <cell r="F3274" t="str">
            <v>خان أرنبة</v>
          </cell>
          <cell r="G3274">
            <v>35590</v>
          </cell>
          <cell r="H3274" t="str">
            <v>العربية السورية</v>
          </cell>
          <cell r="I3274" t="str">
            <v>الاولى</v>
          </cell>
          <cell r="J3274" t="str">
            <v>علمي</v>
          </cell>
          <cell r="L3274" t="str">
            <v>القنيطرة</v>
          </cell>
        </row>
        <row r="3275">
          <cell r="A3275">
            <v>527317</v>
          </cell>
          <cell r="B3275" t="str">
            <v>دعاء حمصي</v>
          </cell>
          <cell r="C3275" t="str">
            <v>محمدزياد</v>
          </cell>
          <cell r="D3275" t="str">
            <v>سميره</v>
          </cell>
          <cell r="E3275" t="str">
            <v>أنثى</v>
          </cell>
          <cell r="F3275" t="str">
            <v>دمشق</v>
          </cell>
          <cell r="G3275">
            <v>33177</v>
          </cell>
          <cell r="H3275" t="str">
            <v>العربية السورية</v>
          </cell>
          <cell r="I3275" t="str">
            <v>الاولى</v>
          </cell>
          <cell r="J3275" t="str">
            <v>علمي</v>
          </cell>
        </row>
        <row r="3276">
          <cell r="A3276">
            <v>527318</v>
          </cell>
          <cell r="B3276" t="str">
            <v>دعاء خضر</v>
          </cell>
          <cell r="C3276" t="str">
            <v>بكر</v>
          </cell>
          <cell r="D3276" t="str">
            <v>صفاء</v>
          </cell>
          <cell r="E3276" t="str">
            <v>أنثى</v>
          </cell>
          <cell r="F3276" t="str">
            <v>حمص</v>
          </cell>
          <cell r="G3276">
            <v>36273</v>
          </cell>
          <cell r="H3276" t="str">
            <v>العربية السورية</v>
          </cell>
          <cell r="I3276" t="str">
            <v>الاولى</v>
          </cell>
          <cell r="J3276" t="str">
            <v>أدبي</v>
          </cell>
        </row>
        <row r="3277">
          <cell r="A3277">
            <v>527319</v>
          </cell>
          <cell r="B3277" t="str">
            <v>دلال المطلق</v>
          </cell>
          <cell r="C3277" t="str">
            <v>جدعان</v>
          </cell>
          <cell r="D3277" t="str">
            <v>صيته</v>
          </cell>
          <cell r="E3277" t="str">
            <v>أنثى</v>
          </cell>
          <cell r="F3277" t="str">
            <v>الكويت</v>
          </cell>
          <cell r="G3277">
            <v>31802</v>
          </cell>
          <cell r="H3277" t="str">
            <v>العربية السورية</v>
          </cell>
          <cell r="I3277" t="str">
            <v>الاولى</v>
          </cell>
          <cell r="J3277" t="str">
            <v>أدبي</v>
          </cell>
        </row>
        <row r="3278">
          <cell r="A3278">
            <v>527320</v>
          </cell>
          <cell r="B3278" t="str">
            <v>دلال عودة</v>
          </cell>
          <cell r="C3278" t="str">
            <v>احمد</v>
          </cell>
          <cell r="D3278" t="str">
            <v>زهريه شعبان</v>
          </cell>
          <cell r="E3278" t="str">
            <v>أنثى</v>
          </cell>
          <cell r="F3278" t="str">
            <v>دمشق</v>
          </cell>
          <cell r="G3278">
            <v>27110</v>
          </cell>
          <cell r="H3278" t="str">
            <v>العربية السورية</v>
          </cell>
          <cell r="I3278" t="str">
            <v>الاولى</v>
          </cell>
          <cell r="J3278" t="str">
            <v>أدبي</v>
          </cell>
        </row>
        <row r="3279">
          <cell r="A3279">
            <v>527321</v>
          </cell>
          <cell r="B3279" t="str">
            <v>دموع ورده</v>
          </cell>
          <cell r="C3279" t="str">
            <v>نبيل</v>
          </cell>
          <cell r="D3279" t="str">
            <v>نوال</v>
          </cell>
          <cell r="E3279" t="str">
            <v>أنثى</v>
          </cell>
          <cell r="F3279" t="str">
            <v>مخيم اليرموك</v>
          </cell>
          <cell r="G3279">
            <v>30935</v>
          </cell>
          <cell r="H3279" t="str">
            <v>العربية السورية</v>
          </cell>
          <cell r="I3279" t="str">
            <v>الاولى</v>
          </cell>
          <cell r="J3279" t="str">
            <v>فنون نسوية</v>
          </cell>
          <cell r="L3279" t="str">
            <v>القنيطرة</v>
          </cell>
        </row>
        <row r="3280">
          <cell r="A3280">
            <v>527322</v>
          </cell>
          <cell r="B3280" t="str">
            <v>ديانا الخليل</v>
          </cell>
          <cell r="C3280" t="str">
            <v>يونس</v>
          </cell>
          <cell r="D3280" t="str">
            <v>زهور</v>
          </cell>
          <cell r="E3280" t="str">
            <v>أنثى</v>
          </cell>
          <cell r="F3280" t="str">
            <v>الزيبق</v>
          </cell>
          <cell r="G3280">
            <v>34252</v>
          </cell>
          <cell r="H3280" t="str">
            <v>العربية السورية</v>
          </cell>
          <cell r="I3280" t="str">
            <v>الاولى</v>
          </cell>
          <cell r="J3280" t="str">
            <v>أدبي</v>
          </cell>
        </row>
        <row r="3281">
          <cell r="A3281">
            <v>527323</v>
          </cell>
          <cell r="B3281" t="str">
            <v>ديانا داود</v>
          </cell>
          <cell r="C3281" t="str">
            <v>نهاد</v>
          </cell>
          <cell r="D3281" t="str">
            <v>امل</v>
          </cell>
          <cell r="E3281" t="str">
            <v>أنثى</v>
          </cell>
          <cell r="F3281" t="str">
            <v>جرمانا</v>
          </cell>
          <cell r="G3281">
            <v>33193</v>
          </cell>
          <cell r="H3281" t="str">
            <v>العربية السورية</v>
          </cell>
          <cell r="I3281" t="str">
            <v>الاولى</v>
          </cell>
          <cell r="J3281" t="str">
            <v>أدبي</v>
          </cell>
          <cell r="K3281">
            <v>2011</v>
          </cell>
        </row>
        <row r="3282">
          <cell r="A3282">
            <v>527324</v>
          </cell>
          <cell r="B3282" t="str">
            <v>ذكاء جعفر</v>
          </cell>
          <cell r="C3282" t="str">
            <v>فهد</v>
          </cell>
          <cell r="D3282" t="str">
            <v>حميده</v>
          </cell>
          <cell r="E3282" t="str">
            <v>أنثى</v>
          </cell>
          <cell r="F3282" t="str">
            <v>مشتى محفوض</v>
          </cell>
          <cell r="G3282">
            <v>34700</v>
          </cell>
          <cell r="H3282" t="str">
            <v>العربية السورية</v>
          </cell>
          <cell r="I3282" t="str">
            <v>الاولى</v>
          </cell>
          <cell r="J3282" t="str">
            <v>أدبي</v>
          </cell>
        </row>
        <row r="3283">
          <cell r="A3283">
            <v>527325</v>
          </cell>
          <cell r="B3283" t="str">
            <v>راما الاعظمي</v>
          </cell>
          <cell r="C3283" t="str">
            <v>بشر</v>
          </cell>
          <cell r="D3283" t="str">
            <v>سوسن</v>
          </cell>
          <cell r="E3283" t="str">
            <v>أنثى</v>
          </cell>
          <cell r="F3283" t="str">
            <v>دمشق</v>
          </cell>
          <cell r="G3283">
            <v>35173</v>
          </cell>
          <cell r="H3283" t="str">
            <v>العربية السورية</v>
          </cell>
          <cell r="I3283" t="str">
            <v>الاولى</v>
          </cell>
          <cell r="J3283" t="str">
            <v>أدبي</v>
          </cell>
        </row>
        <row r="3284">
          <cell r="A3284">
            <v>527326</v>
          </cell>
          <cell r="B3284" t="str">
            <v>راما العبدالله</v>
          </cell>
          <cell r="C3284" t="str">
            <v>خالد</v>
          </cell>
          <cell r="D3284" t="str">
            <v>فتحيه</v>
          </cell>
          <cell r="E3284" t="str">
            <v>أنثى</v>
          </cell>
          <cell r="F3284" t="str">
            <v>دروشا</v>
          </cell>
          <cell r="G3284">
            <v>37987</v>
          </cell>
          <cell r="H3284" t="str">
            <v>العربية السورية</v>
          </cell>
          <cell r="I3284" t="str">
            <v>الاولى</v>
          </cell>
          <cell r="J3284" t="str">
            <v>فنون نسوية</v>
          </cell>
          <cell r="K3284">
            <v>2021</v>
          </cell>
        </row>
        <row r="3285">
          <cell r="A3285">
            <v>527327</v>
          </cell>
          <cell r="B3285" t="str">
            <v>راما عليشه</v>
          </cell>
          <cell r="C3285" t="str">
            <v>حكمت</v>
          </cell>
          <cell r="D3285" t="str">
            <v>عليا</v>
          </cell>
          <cell r="E3285" t="str">
            <v>أنثى</v>
          </cell>
          <cell r="F3285" t="str">
            <v>هامه</v>
          </cell>
          <cell r="G3285">
            <v>37622</v>
          </cell>
          <cell r="H3285" t="str">
            <v>العربية السورية</v>
          </cell>
          <cell r="I3285" t="str">
            <v>الاولى</v>
          </cell>
          <cell r="J3285" t="str">
            <v>علمي</v>
          </cell>
        </row>
        <row r="3286">
          <cell r="A3286">
            <v>527328</v>
          </cell>
          <cell r="B3286" t="str">
            <v>راما ملا</v>
          </cell>
          <cell r="C3286" t="str">
            <v>سعيد</v>
          </cell>
          <cell r="D3286" t="str">
            <v>باسمه</v>
          </cell>
          <cell r="E3286" t="str">
            <v>أنثى</v>
          </cell>
          <cell r="F3286" t="str">
            <v>دمشق</v>
          </cell>
          <cell r="G3286">
            <v>37848</v>
          </cell>
          <cell r="H3286" t="str">
            <v>العربية السورية</v>
          </cell>
          <cell r="I3286" t="str">
            <v>الاولى</v>
          </cell>
          <cell r="J3286" t="str">
            <v>علمي</v>
          </cell>
        </row>
        <row r="3287">
          <cell r="A3287">
            <v>527329</v>
          </cell>
          <cell r="B3287" t="str">
            <v>راما مهدي</v>
          </cell>
          <cell r="C3287" t="str">
            <v>نزير</v>
          </cell>
          <cell r="D3287" t="str">
            <v>صفيه</v>
          </cell>
          <cell r="E3287" t="str">
            <v>أنثى</v>
          </cell>
          <cell r="F3287" t="str">
            <v>جدة</v>
          </cell>
          <cell r="G3287">
            <v>35365</v>
          </cell>
          <cell r="H3287" t="str">
            <v>العربية السورية</v>
          </cell>
          <cell r="I3287" t="str">
            <v>الاولى</v>
          </cell>
          <cell r="J3287" t="str">
            <v>علمي</v>
          </cell>
          <cell r="K3287">
            <v>2015</v>
          </cell>
        </row>
        <row r="3288">
          <cell r="A3288">
            <v>527330</v>
          </cell>
          <cell r="B3288" t="str">
            <v>راميه خضيره</v>
          </cell>
          <cell r="C3288" t="str">
            <v>جمال الدين</v>
          </cell>
          <cell r="D3288" t="str">
            <v>فائده</v>
          </cell>
          <cell r="E3288" t="str">
            <v>أنثى</v>
          </cell>
          <cell r="F3288" t="str">
            <v>مخيم جرمانا</v>
          </cell>
          <cell r="G3288">
            <v>29830</v>
          </cell>
          <cell r="H3288" t="str">
            <v>العربية السورية</v>
          </cell>
          <cell r="I3288" t="str">
            <v>الاولى</v>
          </cell>
          <cell r="J3288" t="str">
            <v>أدبي</v>
          </cell>
          <cell r="L3288" t="str">
            <v>اللاذقية</v>
          </cell>
        </row>
        <row r="3289">
          <cell r="A3289">
            <v>527331</v>
          </cell>
          <cell r="B3289" t="str">
            <v>رانيا سمره</v>
          </cell>
          <cell r="C3289" t="str">
            <v>سمير</v>
          </cell>
          <cell r="D3289" t="str">
            <v>رباح</v>
          </cell>
          <cell r="E3289" t="str">
            <v>أنثى</v>
          </cell>
          <cell r="F3289" t="str">
            <v>داريا</v>
          </cell>
          <cell r="G3289">
            <v>37433</v>
          </cell>
          <cell r="H3289" t="str">
            <v>العربية السورية</v>
          </cell>
          <cell r="I3289" t="str">
            <v>الاولى</v>
          </cell>
          <cell r="J3289" t="str">
            <v>أدبي</v>
          </cell>
          <cell r="K3289">
            <v>2021</v>
          </cell>
        </row>
        <row r="3290">
          <cell r="A3290">
            <v>527332</v>
          </cell>
          <cell r="B3290" t="str">
            <v>رانيا نصرالله</v>
          </cell>
          <cell r="C3290" t="str">
            <v>خالد</v>
          </cell>
          <cell r="D3290" t="str">
            <v>حنان</v>
          </cell>
          <cell r="E3290" t="str">
            <v>أنثى</v>
          </cell>
          <cell r="F3290" t="str">
            <v>دمشق</v>
          </cell>
          <cell r="G3290">
            <v>31836</v>
          </cell>
          <cell r="H3290" t="str">
            <v>العربية السورية</v>
          </cell>
          <cell r="I3290" t="str">
            <v>الاولى</v>
          </cell>
          <cell r="J3290" t="str">
            <v>أدبي</v>
          </cell>
          <cell r="K3290">
            <v>2005</v>
          </cell>
        </row>
        <row r="3291">
          <cell r="A3291">
            <v>527333</v>
          </cell>
          <cell r="B3291" t="str">
            <v>ربا الجردي</v>
          </cell>
          <cell r="C3291" t="str">
            <v>محمود</v>
          </cell>
          <cell r="D3291" t="str">
            <v>منيرة</v>
          </cell>
          <cell r="E3291" t="str">
            <v>أنثى</v>
          </cell>
          <cell r="F3291" t="str">
            <v>مخرم فوقاني</v>
          </cell>
          <cell r="G3291">
            <v>29803</v>
          </cell>
          <cell r="H3291" t="str">
            <v>العربية السورية</v>
          </cell>
          <cell r="I3291" t="str">
            <v>الاولى</v>
          </cell>
          <cell r="J3291" t="str">
            <v>فنون نسوية</v>
          </cell>
        </row>
        <row r="3292">
          <cell r="A3292">
            <v>527334</v>
          </cell>
          <cell r="B3292" t="str">
            <v>ربا الحلاق اوضه باشي</v>
          </cell>
          <cell r="C3292" t="str">
            <v>ايمن</v>
          </cell>
          <cell r="D3292" t="str">
            <v>سوسن</v>
          </cell>
          <cell r="E3292" t="str">
            <v>أنثى</v>
          </cell>
          <cell r="F3292" t="str">
            <v>دمشق</v>
          </cell>
          <cell r="G3292">
            <v>31138</v>
          </cell>
          <cell r="H3292" t="str">
            <v>العربية السورية</v>
          </cell>
          <cell r="I3292" t="str">
            <v>الاولى</v>
          </cell>
          <cell r="J3292" t="str">
            <v>أدبي</v>
          </cell>
        </row>
        <row r="3293">
          <cell r="A3293">
            <v>527335</v>
          </cell>
          <cell r="B3293" t="str">
            <v>ربا دياب</v>
          </cell>
          <cell r="C3293" t="str">
            <v>سهيل</v>
          </cell>
          <cell r="D3293" t="str">
            <v>منى</v>
          </cell>
          <cell r="E3293" t="str">
            <v>انثى</v>
          </cell>
          <cell r="F3293" t="str">
            <v>دمشق</v>
          </cell>
          <cell r="G3293">
            <v>34329</v>
          </cell>
          <cell r="H3293" t="str">
            <v>العربية السورية</v>
          </cell>
          <cell r="I3293" t="str">
            <v>الاولى</v>
          </cell>
          <cell r="J3293" t="str">
            <v>ادبي</v>
          </cell>
          <cell r="K3293">
            <v>2011</v>
          </cell>
        </row>
        <row r="3294">
          <cell r="A3294">
            <v>527336</v>
          </cell>
          <cell r="B3294" t="str">
            <v>ربان الحناش</v>
          </cell>
          <cell r="C3294" t="str">
            <v>عواد</v>
          </cell>
          <cell r="D3294" t="str">
            <v>خالديه</v>
          </cell>
          <cell r="E3294" t="str">
            <v>أنثى</v>
          </cell>
          <cell r="F3294" t="str">
            <v>بصيره</v>
          </cell>
          <cell r="G3294">
            <v>33269</v>
          </cell>
          <cell r="H3294" t="str">
            <v>العربية السورية</v>
          </cell>
          <cell r="I3294" t="str">
            <v>الاولى</v>
          </cell>
          <cell r="J3294" t="str">
            <v>أدبي</v>
          </cell>
        </row>
        <row r="3295">
          <cell r="A3295">
            <v>527337</v>
          </cell>
          <cell r="B3295" t="str">
            <v>رجاء اسعد</v>
          </cell>
          <cell r="C3295" t="str">
            <v>احمد</v>
          </cell>
          <cell r="D3295" t="str">
            <v>خديجه</v>
          </cell>
          <cell r="E3295" t="str">
            <v>أنثى</v>
          </cell>
          <cell r="F3295" t="str">
            <v>بعبده</v>
          </cell>
          <cell r="G3295">
            <v>29841</v>
          </cell>
          <cell r="H3295" t="str">
            <v>العربية السورية</v>
          </cell>
          <cell r="I3295" t="str">
            <v>الاولى</v>
          </cell>
          <cell r="J3295" t="str">
            <v>علمي</v>
          </cell>
          <cell r="L3295" t="str">
            <v>اللاذقية</v>
          </cell>
        </row>
        <row r="3296">
          <cell r="A3296">
            <v>527338</v>
          </cell>
          <cell r="B3296" t="str">
            <v>رحاب الحوراني</v>
          </cell>
          <cell r="C3296" t="str">
            <v>محمد غسان</v>
          </cell>
          <cell r="D3296" t="str">
            <v>ساميه</v>
          </cell>
          <cell r="E3296" t="str">
            <v>أنثى</v>
          </cell>
          <cell r="F3296" t="str">
            <v>دوما</v>
          </cell>
          <cell r="G3296">
            <v>32068</v>
          </cell>
          <cell r="H3296" t="str">
            <v>العربية السورية</v>
          </cell>
          <cell r="I3296" t="str">
            <v>الاولى</v>
          </cell>
          <cell r="J3296" t="str">
            <v>فنون نسوية</v>
          </cell>
          <cell r="K3296">
            <v>2005</v>
          </cell>
        </row>
        <row r="3297">
          <cell r="A3297">
            <v>527339</v>
          </cell>
          <cell r="B3297" t="str">
            <v>رزان سلوم</v>
          </cell>
          <cell r="C3297" t="str">
            <v>عادل</v>
          </cell>
          <cell r="D3297" t="str">
            <v>بسما</v>
          </cell>
          <cell r="E3297" t="str">
            <v>أنثى</v>
          </cell>
          <cell r="F3297" t="str">
            <v>دمشق</v>
          </cell>
          <cell r="G3297">
            <v>35510</v>
          </cell>
          <cell r="H3297" t="str">
            <v>العربية السورية</v>
          </cell>
          <cell r="I3297" t="str">
            <v>الاولى</v>
          </cell>
          <cell r="J3297" t="str">
            <v>علمي</v>
          </cell>
          <cell r="K3297">
            <v>2016</v>
          </cell>
        </row>
        <row r="3298">
          <cell r="A3298">
            <v>527340</v>
          </cell>
          <cell r="B3298" t="str">
            <v>رشى محمد</v>
          </cell>
          <cell r="C3298" t="str">
            <v>رجب</v>
          </cell>
          <cell r="D3298" t="str">
            <v>مسيره</v>
          </cell>
          <cell r="E3298" t="str">
            <v>أنثى</v>
          </cell>
          <cell r="F3298" t="str">
            <v>بعرين</v>
          </cell>
          <cell r="G3298">
            <v>31310</v>
          </cell>
          <cell r="H3298" t="str">
            <v>العربية السورية</v>
          </cell>
          <cell r="I3298" t="str">
            <v>الاولى</v>
          </cell>
          <cell r="J3298" t="str">
            <v>علمي</v>
          </cell>
        </row>
        <row r="3299">
          <cell r="A3299">
            <v>527341</v>
          </cell>
          <cell r="B3299" t="str">
            <v>رغد اسبر</v>
          </cell>
          <cell r="C3299" t="str">
            <v>محمد</v>
          </cell>
          <cell r="D3299" t="str">
            <v>ثناء</v>
          </cell>
          <cell r="E3299" t="str">
            <v>أنثى</v>
          </cell>
          <cell r="F3299" t="str">
            <v>دمشق</v>
          </cell>
          <cell r="G3299">
            <v>37289</v>
          </cell>
          <cell r="H3299" t="str">
            <v>العربية السورية</v>
          </cell>
          <cell r="I3299" t="str">
            <v>الاولى</v>
          </cell>
          <cell r="J3299" t="str">
            <v>علمي</v>
          </cell>
          <cell r="L3299" t="str">
            <v>القنيطرة</v>
          </cell>
          <cell r="M3299" t="str">
            <v>القنيطرة</v>
          </cell>
        </row>
        <row r="3300">
          <cell r="A3300">
            <v>527342</v>
          </cell>
          <cell r="B3300" t="str">
            <v>رغد العضم</v>
          </cell>
          <cell r="C3300" t="str">
            <v>عبد الرحمن</v>
          </cell>
          <cell r="D3300" t="str">
            <v>سمر</v>
          </cell>
          <cell r="E3300" t="str">
            <v>أنثى</v>
          </cell>
          <cell r="F3300" t="str">
            <v>دمشق</v>
          </cell>
          <cell r="G3300">
            <v>36576</v>
          </cell>
          <cell r="H3300" t="str">
            <v>العربية السورية</v>
          </cell>
          <cell r="I3300" t="str">
            <v>الاولى</v>
          </cell>
          <cell r="J3300" t="str">
            <v>أدبي</v>
          </cell>
        </row>
        <row r="3301">
          <cell r="A3301">
            <v>527343</v>
          </cell>
          <cell r="B3301" t="str">
            <v>رغد زينة</v>
          </cell>
          <cell r="C3301" t="str">
            <v>محمود</v>
          </cell>
          <cell r="D3301" t="str">
            <v>منال</v>
          </cell>
          <cell r="E3301" t="str">
            <v>أنثى</v>
          </cell>
          <cell r="F3301" t="str">
            <v>جدل</v>
          </cell>
          <cell r="G3301">
            <v>36177</v>
          </cell>
          <cell r="H3301" t="str">
            <v>العربية السورية</v>
          </cell>
          <cell r="I3301" t="str">
            <v>الاولى</v>
          </cell>
          <cell r="J3301" t="str">
            <v>علمي</v>
          </cell>
        </row>
        <row r="3302">
          <cell r="A3302">
            <v>527344</v>
          </cell>
          <cell r="B3302" t="str">
            <v>رغد عيون</v>
          </cell>
          <cell r="C3302" t="str">
            <v>ممدوح</v>
          </cell>
          <cell r="D3302" t="str">
            <v>دانيا</v>
          </cell>
          <cell r="E3302" t="str">
            <v>انثى</v>
          </cell>
          <cell r="F3302" t="str">
            <v>دوما</v>
          </cell>
          <cell r="G3302">
            <v>37761</v>
          </cell>
          <cell r="H3302" t="str">
            <v>العربية السورية</v>
          </cell>
          <cell r="I3302" t="str">
            <v>الاولى</v>
          </cell>
          <cell r="J3302" t="str">
            <v>أدبي</v>
          </cell>
          <cell r="K3302">
            <v>2021</v>
          </cell>
          <cell r="L3302" t="str">
            <v>دمشق</v>
          </cell>
        </row>
        <row r="3303">
          <cell r="A3303">
            <v>527345</v>
          </cell>
          <cell r="B3303" t="str">
            <v>رفعه السلام</v>
          </cell>
          <cell r="C3303" t="str">
            <v>جاسم</v>
          </cell>
          <cell r="D3303" t="str">
            <v>رحمه</v>
          </cell>
          <cell r="E3303" t="str">
            <v>أنثى</v>
          </cell>
          <cell r="F3303" t="str">
            <v>دمشق</v>
          </cell>
          <cell r="G3303">
            <v>32634</v>
          </cell>
          <cell r="H3303" t="str">
            <v>العربية السورية</v>
          </cell>
          <cell r="I3303" t="str">
            <v>الاولى</v>
          </cell>
          <cell r="J3303" t="str">
            <v>أدبي</v>
          </cell>
          <cell r="L3303" t="str">
            <v>القنيطرة</v>
          </cell>
        </row>
        <row r="3304">
          <cell r="A3304">
            <v>527346</v>
          </cell>
          <cell r="B3304" t="str">
            <v>رنا العبار</v>
          </cell>
          <cell r="C3304" t="str">
            <v>ياسر</v>
          </cell>
          <cell r="D3304" t="str">
            <v>سميره</v>
          </cell>
          <cell r="E3304" t="str">
            <v>أنثى</v>
          </cell>
          <cell r="F3304" t="str">
            <v>دمشق</v>
          </cell>
          <cell r="G3304">
            <v>37625</v>
          </cell>
          <cell r="H3304" t="str">
            <v>العربية السورية</v>
          </cell>
          <cell r="I3304" t="str">
            <v>الاولى</v>
          </cell>
          <cell r="J3304" t="str">
            <v>علمي</v>
          </cell>
          <cell r="K3304">
            <v>2021</v>
          </cell>
        </row>
        <row r="3305">
          <cell r="A3305">
            <v>527347</v>
          </cell>
          <cell r="B3305" t="str">
            <v>رنا حميدان</v>
          </cell>
          <cell r="C3305" t="str">
            <v>أمين</v>
          </cell>
          <cell r="D3305" t="str">
            <v>نهيدة</v>
          </cell>
          <cell r="E3305" t="str">
            <v>أنثى</v>
          </cell>
          <cell r="F3305" t="str">
            <v>ساقية نجم</v>
          </cell>
          <cell r="G3305">
            <v>35431</v>
          </cell>
          <cell r="H3305" t="str">
            <v>العربية السورية</v>
          </cell>
          <cell r="I3305" t="str">
            <v>الاولى</v>
          </cell>
          <cell r="J3305" t="str">
            <v>أدبي</v>
          </cell>
        </row>
        <row r="3306">
          <cell r="A3306">
            <v>527348</v>
          </cell>
          <cell r="B3306" t="str">
            <v>رند الحسن</v>
          </cell>
          <cell r="C3306" t="str">
            <v>عماد</v>
          </cell>
          <cell r="D3306" t="str">
            <v>ميس</v>
          </cell>
          <cell r="E3306" t="str">
            <v>أنثى</v>
          </cell>
          <cell r="F3306" t="str">
            <v>دمشق</v>
          </cell>
          <cell r="G3306">
            <v>38107</v>
          </cell>
          <cell r="H3306" t="str">
            <v>العربية السورية</v>
          </cell>
          <cell r="I3306" t="str">
            <v>الاولى</v>
          </cell>
          <cell r="J3306" t="str">
            <v>أدبي</v>
          </cell>
        </row>
        <row r="3307">
          <cell r="A3307">
            <v>527349</v>
          </cell>
          <cell r="B3307" t="str">
            <v>رنده ديوب</v>
          </cell>
          <cell r="C3307" t="str">
            <v>صالح</v>
          </cell>
          <cell r="D3307" t="str">
            <v>جميله</v>
          </cell>
          <cell r="E3307" t="str">
            <v>أنثى</v>
          </cell>
          <cell r="F3307" t="str">
            <v>ساقية نجم</v>
          </cell>
          <cell r="G3307">
            <v>33439</v>
          </cell>
          <cell r="H3307" t="str">
            <v>العربية السورية</v>
          </cell>
          <cell r="I3307" t="str">
            <v>الاولى</v>
          </cell>
          <cell r="J3307" t="str">
            <v>أدبي</v>
          </cell>
        </row>
        <row r="3308">
          <cell r="A3308">
            <v>527350</v>
          </cell>
          <cell r="B3308" t="str">
            <v>رنده عباس</v>
          </cell>
          <cell r="C3308" t="str">
            <v>نعيم</v>
          </cell>
          <cell r="D3308" t="str">
            <v>غاده</v>
          </cell>
          <cell r="E3308" t="str">
            <v>أنثى</v>
          </cell>
          <cell r="F3308" t="str">
            <v>طرطوس</v>
          </cell>
          <cell r="G3308">
            <v>35861</v>
          </cell>
          <cell r="H3308" t="str">
            <v>العربية السورية</v>
          </cell>
          <cell r="I3308" t="str">
            <v>الاولى</v>
          </cell>
          <cell r="J3308" t="str">
            <v>علمي</v>
          </cell>
          <cell r="K3308">
            <v>2016</v>
          </cell>
        </row>
        <row r="3309">
          <cell r="A3309">
            <v>527351</v>
          </cell>
          <cell r="B3309" t="str">
            <v>رنده مصلط</v>
          </cell>
          <cell r="C3309" t="str">
            <v>مسلط</v>
          </cell>
          <cell r="D3309" t="str">
            <v>تبارك</v>
          </cell>
          <cell r="E3309" t="str">
            <v>أنثى</v>
          </cell>
          <cell r="F3309" t="str">
            <v>رحيبه</v>
          </cell>
          <cell r="G3309">
            <v>37257</v>
          </cell>
          <cell r="H3309" t="str">
            <v>العربية السورية</v>
          </cell>
          <cell r="I3309" t="str">
            <v>الاولى</v>
          </cell>
          <cell r="J3309" t="str">
            <v>أدبي</v>
          </cell>
          <cell r="K3309">
            <v>2022</v>
          </cell>
        </row>
        <row r="3310">
          <cell r="A3310">
            <v>527352</v>
          </cell>
          <cell r="B3310" t="str">
            <v>رنيم اطليبي</v>
          </cell>
          <cell r="C3310" t="str">
            <v>خالد</v>
          </cell>
          <cell r="D3310" t="str">
            <v>منال</v>
          </cell>
          <cell r="E3310" t="str">
            <v>أنثى</v>
          </cell>
          <cell r="F3310" t="str">
            <v>دمشق</v>
          </cell>
          <cell r="G3310">
            <v>37622</v>
          </cell>
          <cell r="H3310" t="str">
            <v>العربية السورية</v>
          </cell>
          <cell r="I3310" t="str">
            <v>الاولى</v>
          </cell>
          <cell r="J3310" t="str">
            <v>علمي</v>
          </cell>
        </row>
        <row r="3311">
          <cell r="A3311">
            <v>527353</v>
          </cell>
          <cell r="B3311" t="str">
            <v>رنيم الحديد</v>
          </cell>
          <cell r="C3311" t="str">
            <v>نزار</v>
          </cell>
          <cell r="D3311" t="str">
            <v>سحر</v>
          </cell>
          <cell r="E3311" t="str">
            <v>أنثى</v>
          </cell>
          <cell r="F3311" t="str">
            <v>دمشق</v>
          </cell>
          <cell r="G3311">
            <v>36342</v>
          </cell>
          <cell r="H3311" t="str">
            <v>العربية السورية</v>
          </cell>
          <cell r="I3311" t="str">
            <v>الاولى</v>
          </cell>
          <cell r="J3311" t="str">
            <v>علمي</v>
          </cell>
          <cell r="L3311" t="str">
            <v>القنيطرة</v>
          </cell>
          <cell r="M3311" t="str">
            <v>القنيطرة</v>
          </cell>
        </row>
        <row r="3312">
          <cell r="A3312">
            <v>527354</v>
          </cell>
          <cell r="B3312" t="str">
            <v>رنيم سليمان</v>
          </cell>
          <cell r="C3312" t="str">
            <v>عمادالدين</v>
          </cell>
          <cell r="D3312" t="str">
            <v>اميره</v>
          </cell>
          <cell r="E3312" t="str">
            <v>أنثى</v>
          </cell>
          <cell r="F3312" t="str">
            <v>دمشق</v>
          </cell>
          <cell r="G3312">
            <v>31153</v>
          </cell>
          <cell r="H3312" t="str">
            <v>العربية السورية</v>
          </cell>
          <cell r="I3312" t="str">
            <v>الاولى</v>
          </cell>
          <cell r="J3312" t="str">
            <v>أدبي</v>
          </cell>
          <cell r="L3312" t="str">
            <v>اللاذقية</v>
          </cell>
        </row>
        <row r="3313">
          <cell r="A3313">
            <v>527355</v>
          </cell>
          <cell r="B3313" t="str">
            <v>رنيم عيسى</v>
          </cell>
          <cell r="C3313" t="str">
            <v>حماد</v>
          </cell>
          <cell r="D3313" t="str">
            <v>سناء</v>
          </cell>
          <cell r="E3313" t="str">
            <v>أنثى</v>
          </cell>
          <cell r="F3313" t="str">
            <v>قطنا</v>
          </cell>
          <cell r="G3313">
            <v>37561</v>
          </cell>
          <cell r="H3313" t="str">
            <v>العربية السورية</v>
          </cell>
          <cell r="I3313" t="str">
            <v>الاولى</v>
          </cell>
          <cell r="J3313" t="str">
            <v>أدبي</v>
          </cell>
        </row>
        <row r="3314">
          <cell r="A3314">
            <v>527356</v>
          </cell>
          <cell r="B3314" t="str">
            <v>رنيم محي الدين</v>
          </cell>
          <cell r="C3314" t="str">
            <v>ديب</v>
          </cell>
          <cell r="D3314" t="str">
            <v>زينب</v>
          </cell>
          <cell r="E3314" t="str">
            <v>أنثى</v>
          </cell>
          <cell r="F3314" t="str">
            <v>دمشق</v>
          </cell>
          <cell r="G3314">
            <v>30859</v>
          </cell>
          <cell r="H3314" t="str">
            <v>الفلسطينية السورية</v>
          </cell>
          <cell r="I3314" t="str">
            <v>الاولى</v>
          </cell>
          <cell r="J3314" t="str">
            <v>أدبي</v>
          </cell>
          <cell r="K3314">
            <v>2003</v>
          </cell>
          <cell r="L3314" t="str">
            <v>دمشق</v>
          </cell>
        </row>
        <row r="3315">
          <cell r="A3315">
            <v>527357</v>
          </cell>
          <cell r="B3315" t="str">
            <v>رهام ميهوب</v>
          </cell>
          <cell r="C3315" t="str">
            <v>هيثم</v>
          </cell>
          <cell r="D3315" t="str">
            <v>جمانه</v>
          </cell>
          <cell r="E3315" t="str">
            <v>أنثى</v>
          </cell>
          <cell r="F3315" t="str">
            <v>طرطوس</v>
          </cell>
          <cell r="G3315">
            <v>33859</v>
          </cell>
          <cell r="H3315" t="str">
            <v>العربية السورية</v>
          </cell>
          <cell r="I3315" t="str">
            <v>الاولى</v>
          </cell>
          <cell r="J3315" t="str">
            <v>علمي</v>
          </cell>
          <cell r="K3315">
            <v>2010</v>
          </cell>
        </row>
        <row r="3316">
          <cell r="A3316">
            <v>527358</v>
          </cell>
          <cell r="B3316" t="str">
            <v>رهف العاصي</v>
          </cell>
          <cell r="C3316" t="str">
            <v>سمير</v>
          </cell>
          <cell r="D3316" t="str">
            <v>هناء</v>
          </cell>
          <cell r="E3316" t="str">
            <v>أنثى</v>
          </cell>
          <cell r="F3316" t="str">
            <v>منين</v>
          </cell>
          <cell r="G3316">
            <v>36670</v>
          </cell>
          <cell r="H3316" t="str">
            <v>العربية السورية</v>
          </cell>
          <cell r="I3316" t="str">
            <v>الاولى</v>
          </cell>
          <cell r="J3316" t="str">
            <v>فنون نسوية</v>
          </cell>
          <cell r="K3316">
            <v>2018</v>
          </cell>
        </row>
        <row r="3317">
          <cell r="A3317">
            <v>527359</v>
          </cell>
          <cell r="B3317" t="str">
            <v>روان علي</v>
          </cell>
          <cell r="C3317" t="str">
            <v>مجد</v>
          </cell>
          <cell r="D3317" t="str">
            <v>داليا</v>
          </cell>
          <cell r="E3317" t="str">
            <v>أنثى</v>
          </cell>
          <cell r="F3317" t="str">
            <v>عين بشريتي</v>
          </cell>
          <cell r="G3317">
            <v>37706</v>
          </cell>
          <cell r="H3317" t="str">
            <v>العربية السورية</v>
          </cell>
          <cell r="I3317" t="str">
            <v>الاولى</v>
          </cell>
          <cell r="J3317" t="str">
            <v>علمي</v>
          </cell>
          <cell r="K3317">
            <v>2021</v>
          </cell>
        </row>
        <row r="3318">
          <cell r="A3318">
            <v>527360</v>
          </cell>
          <cell r="B3318" t="str">
            <v>روبى الجراح</v>
          </cell>
          <cell r="C3318" t="str">
            <v>محمدفاروق</v>
          </cell>
          <cell r="D3318" t="str">
            <v>رندة</v>
          </cell>
          <cell r="E3318" t="str">
            <v>أنثى</v>
          </cell>
          <cell r="F3318" t="str">
            <v>دمشق</v>
          </cell>
          <cell r="G3318">
            <v>32570</v>
          </cell>
          <cell r="H3318" t="str">
            <v>العربية السورية</v>
          </cell>
          <cell r="I3318" t="str">
            <v>الاولى</v>
          </cell>
          <cell r="J3318" t="str">
            <v>علمي</v>
          </cell>
        </row>
        <row r="3319">
          <cell r="A3319">
            <v>527361</v>
          </cell>
          <cell r="B3319" t="str">
            <v>روزيت حمدان</v>
          </cell>
          <cell r="C3319" t="str">
            <v>حمزة</v>
          </cell>
          <cell r="D3319" t="str">
            <v>بثينة</v>
          </cell>
          <cell r="E3319" t="str">
            <v>أنثى</v>
          </cell>
          <cell r="F3319" t="str">
            <v>الكسوة</v>
          </cell>
          <cell r="G3319">
            <v>33386</v>
          </cell>
          <cell r="H3319" t="str">
            <v>العربية السورية</v>
          </cell>
          <cell r="I3319" t="str">
            <v>الاولى</v>
          </cell>
          <cell r="J3319" t="str">
            <v>أدبي</v>
          </cell>
          <cell r="L3319" t="str">
            <v>اللاذقية</v>
          </cell>
        </row>
        <row r="3320">
          <cell r="A3320">
            <v>527362</v>
          </cell>
          <cell r="B3320" t="str">
            <v>رولا الحسن الشيخ تركاوي</v>
          </cell>
          <cell r="C3320" t="str">
            <v>محمد عصام</v>
          </cell>
          <cell r="D3320" t="str">
            <v>لينا</v>
          </cell>
          <cell r="E3320" t="str">
            <v>أنثى</v>
          </cell>
          <cell r="F3320" t="str">
            <v>دمشق</v>
          </cell>
          <cell r="G3320">
            <v>36678</v>
          </cell>
          <cell r="H3320" t="str">
            <v>العربية السورية</v>
          </cell>
          <cell r="I3320" t="str">
            <v>الاولى</v>
          </cell>
          <cell r="J3320" t="str">
            <v>علمي</v>
          </cell>
        </row>
        <row r="3321">
          <cell r="A3321">
            <v>527363</v>
          </cell>
          <cell r="B3321" t="str">
            <v>رولا بني المرجه</v>
          </cell>
          <cell r="C3321" t="str">
            <v>عمر</v>
          </cell>
          <cell r="D3321" t="str">
            <v>نجاح</v>
          </cell>
          <cell r="E3321" t="str">
            <v>أنثى</v>
          </cell>
          <cell r="F3321" t="str">
            <v>دمشق</v>
          </cell>
          <cell r="G3321">
            <v>29970</v>
          </cell>
          <cell r="H3321" t="str">
            <v>العربية السورية</v>
          </cell>
          <cell r="I3321" t="str">
            <v>الاولى</v>
          </cell>
          <cell r="J3321" t="str">
            <v>علمي</v>
          </cell>
        </row>
        <row r="3322">
          <cell r="A3322">
            <v>527364</v>
          </cell>
          <cell r="B3322" t="str">
            <v>رولا درويش</v>
          </cell>
          <cell r="C3322" t="str">
            <v>يحيى</v>
          </cell>
          <cell r="D3322" t="str">
            <v>نوال</v>
          </cell>
          <cell r="E3322" t="str">
            <v>أنثى</v>
          </cell>
          <cell r="F3322" t="str">
            <v>دمشق</v>
          </cell>
          <cell r="G3322">
            <v>31049</v>
          </cell>
          <cell r="I3322" t="str">
            <v>الاولى</v>
          </cell>
          <cell r="J3322" t="str">
            <v>أدبي</v>
          </cell>
          <cell r="L3322" t="str">
            <v>إدلب</v>
          </cell>
        </row>
        <row r="3323">
          <cell r="A3323">
            <v>527365</v>
          </cell>
          <cell r="B3323" t="str">
            <v>رولا رفاعي</v>
          </cell>
          <cell r="C3323" t="str">
            <v>عماد</v>
          </cell>
          <cell r="D3323" t="str">
            <v>آمنة</v>
          </cell>
          <cell r="E3323" t="str">
            <v>أنثى</v>
          </cell>
          <cell r="F3323" t="str">
            <v>مخيم اليرموك</v>
          </cell>
          <cell r="G3323">
            <v>33293</v>
          </cell>
          <cell r="H3323" t="str">
            <v>العربية السورية</v>
          </cell>
          <cell r="I3323" t="str">
            <v>الاولى</v>
          </cell>
          <cell r="J3323" t="str">
            <v>أدبي</v>
          </cell>
          <cell r="L3323" t="str">
            <v>إدلب</v>
          </cell>
        </row>
        <row r="3324">
          <cell r="A3324">
            <v>527366</v>
          </cell>
          <cell r="B3324" t="str">
            <v>روند الزربا</v>
          </cell>
          <cell r="C3324" t="str">
            <v>يوسف</v>
          </cell>
          <cell r="D3324" t="str">
            <v>فلك</v>
          </cell>
          <cell r="E3324" t="str">
            <v>أنثى</v>
          </cell>
          <cell r="F3324" t="str">
            <v>جرمانا</v>
          </cell>
          <cell r="G3324">
            <v>31698</v>
          </cell>
          <cell r="H3324" t="str">
            <v>العربية السورية</v>
          </cell>
          <cell r="I3324" t="str">
            <v>الاولى</v>
          </cell>
          <cell r="J3324" t="str">
            <v>علمي</v>
          </cell>
          <cell r="K3324">
            <v>2007</v>
          </cell>
        </row>
        <row r="3325">
          <cell r="A3325">
            <v>527367</v>
          </cell>
          <cell r="B3325" t="str">
            <v>رويده العيسى</v>
          </cell>
          <cell r="C3325" t="str">
            <v>محمد</v>
          </cell>
          <cell r="D3325" t="str">
            <v>وضحه</v>
          </cell>
          <cell r="E3325" t="str">
            <v>أنثى</v>
          </cell>
          <cell r="F3325" t="str">
            <v>حماه</v>
          </cell>
          <cell r="G3325">
            <v>31143</v>
          </cell>
          <cell r="H3325" t="str">
            <v>العربية السورية</v>
          </cell>
          <cell r="I3325" t="str">
            <v>الاولى</v>
          </cell>
          <cell r="J3325" t="str">
            <v>علمي</v>
          </cell>
        </row>
        <row r="3326">
          <cell r="A3326">
            <v>527368</v>
          </cell>
          <cell r="B3326" t="str">
            <v>رؤى العتمه</v>
          </cell>
          <cell r="C3326" t="str">
            <v>موسى</v>
          </cell>
          <cell r="D3326" t="str">
            <v>فوزه</v>
          </cell>
          <cell r="E3326" t="str">
            <v>أنثى</v>
          </cell>
          <cell r="F3326" t="str">
            <v>الصنمين</v>
          </cell>
          <cell r="G3326">
            <v>34839</v>
          </cell>
          <cell r="H3326" t="str">
            <v>العربية السورية</v>
          </cell>
          <cell r="I3326" t="str">
            <v>الاولى</v>
          </cell>
          <cell r="J3326" t="str">
            <v>فنون نسوية</v>
          </cell>
        </row>
        <row r="3327">
          <cell r="A3327">
            <v>527369</v>
          </cell>
          <cell r="B3327" t="str">
            <v>رؤى محمد</v>
          </cell>
          <cell r="C3327" t="str">
            <v>ابراهيم</v>
          </cell>
          <cell r="D3327" t="str">
            <v>عزيزة</v>
          </cell>
          <cell r="E3327" t="str">
            <v>أنثى</v>
          </cell>
          <cell r="F3327" t="str">
            <v>بستان الحمام</v>
          </cell>
          <cell r="G3327">
            <v>33971</v>
          </cell>
          <cell r="H3327" t="str">
            <v>العربية السورية</v>
          </cell>
          <cell r="I3327" t="str">
            <v>الاولى</v>
          </cell>
          <cell r="J3327" t="str">
            <v>علمي</v>
          </cell>
          <cell r="K3327">
            <v>2010</v>
          </cell>
        </row>
        <row r="3328">
          <cell r="A3328">
            <v>527370</v>
          </cell>
          <cell r="B3328" t="str">
            <v>ريم الحسن</v>
          </cell>
          <cell r="C3328" t="str">
            <v>ياسر</v>
          </cell>
          <cell r="D3328" t="str">
            <v>هيفاء</v>
          </cell>
          <cell r="E3328" t="str">
            <v>أنثى</v>
          </cell>
          <cell r="F3328" t="str">
            <v>خربة القصر</v>
          </cell>
          <cell r="G3328">
            <v>35191</v>
          </cell>
          <cell r="H3328" t="str">
            <v>العربية السورية</v>
          </cell>
          <cell r="I3328" t="str">
            <v>الاولى</v>
          </cell>
          <cell r="J3328" t="str">
            <v>أدبي</v>
          </cell>
        </row>
        <row r="3329">
          <cell r="A3329">
            <v>527371</v>
          </cell>
          <cell r="B3329" t="str">
            <v>ريم العصيرى</v>
          </cell>
          <cell r="C3329" t="str">
            <v>عمر</v>
          </cell>
          <cell r="D3329" t="str">
            <v>صبحيه</v>
          </cell>
          <cell r="E3329" t="str">
            <v>أنثى</v>
          </cell>
          <cell r="F3329" t="str">
            <v>دمشق</v>
          </cell>
          <cell r="G3329">
            <v>32238</v>
          </cell>
          <cell r="H3329" t="str">
            <v>العربية السورية</v>
          </cell>
          <cell r="I3329" t="str">
            <v>الاولى</v>
          </cell>
          <cell r="J3329" t="str">
            <v>أدبي</v>
          </cell>
        </row>
        <row r="3330">
          <cell r="A3330">
            <v>527372</v>
          </cell>
          <cell r="B3330" t="str">
            <v>ريم حسين</v>
          </cell>
          <cell r="C3330" t="str">
            <v>بدر</v>
          </cell>
          <cell r="D3330" t="str">
            <v>سوسن</v>
          </cell>
          <cell r="E3330" t="str">
            <v>أنثى</v>
          </cell>
          <cell r="F3330" t="str">
            <v>القنيطرة</v>
          </cell>
          <cell r="G3330">
            <v>33884</v>
          </cell>
          <cell r="H3330" t="str">
            <v>العربية السورية</v>
          </cell>
          <cell r="I3330" t="str">
            <v>الاولى</v>
          </cell>
          <cell r="J3330" t="str">
            <v>علمي</v>
          </cell>
          <cell r="L3330" t="str">
            <v>القنيطرة</v>
          </cell>
        </row>
        <row r="3331">
          <cell r="A3331">
            <v>527373</v>
          </cell>
          <cell r="B3331" t="str">
            <v>ريم حيدر</v>
          </cell>
          <cell r="C3331" t="str">
            <v>محمدسالم</v>
          </cell>
          <cell r="D3331" t="str">
            <v>صباح</v>
          </cell>
          <cell r="E3331" t="str">
            <v>أنثى</v>
          </cell>
          <cell r="F3331" t="str">
            <v>دمشق</v>
          </cell>
          <cell r="G3331">
            <v>30061</v>
          </cell>
          <cell r="H3331" t="str">
            <v>العربية السورية</v>
          </cell>
          <cell r="I3331" t="str">
            <v>الاولى</v>
          </cell>
          <cell r="J3331" t="str">
            <v>علمي</v>
          </cell>
        </row>
        <row r="3332">
          <cell r="A3332">
            <v>527374</v>
          </cell>
          <cell r="B3332" t="str">
            <v>ريم ناعمة</v>
          </cell>
          <cell r="C3332" t="str">
            <v>جهاد</v>
          </cell>
          <cell r="D3332" t="str">
            <v>عليه</v>
          </cell>
          <cell r="E3332" t="str">
            <v>أنثى</v>
          </cell>
          <cell r="F3332" t="str">
            <v>دمشق</v>
          </cell>
          <cell r="G3332">
            <v>33970</v>
          </cell>
          <cell r="H3332" t="str">
            <v>العربية السورية</v>
          </cell>
          <cell r="I3332" t="str">
            <v>الاولى</v>
          </cell>
          <cell r="J3332" t="str">
            <v>أدبي</v>
          </cell>
        </row>
        <row r="3333">
          <cell r="A3333">
            <v>527375</v>
          </cell>
          <cell r="B3333" t="str">
            <v>ريما الرشيدات</v>
          </cell>
          <cell r="C3333" t="str">
            <v>أنور</v>
          </cell>
          <cell r="D3333" t="str">
            <v>جميلة</v>
          </cell>
          <cell r="E3333" t="str">
            <v>أنثى</v>
          </cell>
          <cell r="F3333" t="str">
            <v>دمشق</v>
          </cell>
          <cell r="G3333">
            <v>31032</v>
          </cell>
          <cell r="H3333" t="str">
            <v>العربية السورية</v>
          </cell>
          <cell r="I3333" t="str">
            <v>الاولى</v>
          </cell>
          <cell r="J3333" t="str">
            <v>علمي</v>
          </cell>
        </row>
        <row r="3334">
          <cell r="A3334">
            <v>527376</v>
          </cell>
          <cell r="B3334" t="str">
            <v>ريما العلي</v>
          </cell>
          <cell r="C3334" t="str">
            <v>فوزات</v>
          </cell>
          <cell r="D3334" t="str">
            <v>نهاد</v>
          </cell>
          <cell r="E3334" t="str">
            <v>أنثى</v>
          </cell>
          <cell r="F3334" t="str">
            <v>السويداء</v>
          </cell>
          <cell r="G3334">
            <v>33387</v>
          </cell>
          <cell r="H3334" t="str">
            <v>العربية السورية</v>
          </cell>
          <cell r="I3334" t="str">
            <v>الاولى</v>
          </cell>
          <cell r="J3334" t="str">
            <v>أدبي</v>
          </cell>
          <cell r="L3334" t="str">
            <v>السويداء</v>
          </cell>
        </row>
        <row r="3335">
          <cell r="A3335">
            <v>527377</v>
          </cell>
          <cell r="B3335" t="str">
            <v>زلفى حموده</v>
          </cell>
          <cell r="C3335" t="str">
            <v>محمد مطيع</v>
          </cell>
          <cell r="D3335" t="str">
            <v>سمر</v>
          </cell>
          <cell r="E3335" t="str">
            <v>أنثى</v>
          </cell>
          <cell r="F3335" t="str">
            <v>قطنا</v>
          </cell>
          <cell r="G3335">
            <v>38377</v>
          </cell>
          <cell r="H3335" t="str">
            <v>العربية السورية</v>
          </cell>
          <cell r="I3335" t="str">
            <v>الاولى</v>
          </cell>
          <cell r="J3335" t="str">
            <v>أدبي</v>
          </cell>
          <cell r="K3335">
            <v>2022</v>
          </cell>
        </row>
        <row r="3336">
          <cell r="A3336">
            <v>527378</v>
          </cell>
          <cell r="B3336" t="str">
            <v>زهرة الحموي</v>
          </cell>
          <cell r="C3336" t="str">
            <v>مصطفى</v>
          </cell>
          <cell r="D3336" t="str">
            <v>فرزات</v>
          </cell>
          <cell r="E3336" t="str">
            <v>أنثى</v>
          </cell>
          <cell r="F3336" t="str">
            <v>دمشق</v>
          </cell>
          <cell r="G3336">
            <v>32962</v>
          </cell>
          <cell r="H3336" t="str">
            <v>العربية السورية</v>
          </cell>
          <cell r="I3336" t="str">
            <v>الاولى</v>
          </cell>
          <cell r="J3336" t="str">
            <v>علمي</v>
          </cell>
        </row>
        <row r="3337">
          <cell r="A3337">
            <v>527379</v>
          </cell>
          <cell r="B3337" t="str">
            <v>زينب البشلاوي</v>
          </cell>
          <cell r="C3337" t="str">
            <v>تيسير</v>
          </cell>
          <cell r="D3337" t="str">
            <v>حميده</v>
          </cell>
          <cell r="E3337" t="str">
            <v>0</v>
          </cell>
          <cell r="F3337" t="str">
            <v>دمشق</v>
          </cell>
          <cell r="G3337">
            <v>36757</v>
          </cell>
          <cell r="H3337" t="str">
            <v>العربية السورية</v>
          </cell>
          <cell r="I3337" t="str">
            <v>الاولى</v>
          </cell>
          <cell r="J3337" t="str">
            <v>أدبي</v>
          </cell>
          <cell r="L3337" t="str">
            <v>اللاذقية</v>
          </cell>
        </row>
        <row r="3338">
          <cell r="A3338">
            <v>527380</v>
          </cell>
          <cell r="B3338" t="str">
            <v>زينب الصالح</v>
          </cell>
          <cell r="C3338" t="str">
            <v>سمير</v>
          </cell>
          <cell r="D3338" t="str">
            <v>سميرة</v>
          </cell>
          <cell r="E3338" t="str">
            <v>أنثى</v>
          </cell>
          <cell r="F3338" t="str">
            <v>الفوعة</v>
          </cell>
          <cell r="G3338">
            <v>34049</v>
          </cell>
          <cell r="H3338" t="str">
            <v>العربية السورية</v>
          </cell>
          <cell r="I3338" t="str">
            <v>الاولى</v>
          </cell>
          <cell r="J3338" t="str">
            <v>أدبي</v>
          </cell>
          <cell r="L3338" t="str">
            <v>ادلب</v>
          </cell>
        </row>
        <row r="3339">
          <cell r="A3339">
            <v>527381</v>
          </cell>
          <cell r="B3339" t="str">
            <v>زينب العتر</v>
          </cell>
          <cell r="C3339" t="str">
            <v>عادل</v>
          </cell>
          <cell r="D3339" t="str">
            <v>هناء</v>
          </cell>
          <cell r="E3339" t="str">
            <v>أنثى</v>
          </cell>
          <cell r="F3339" t="str">
            <v>حماه</v>
          </cell>
          <cell r="G3339">
            <v>36905</v>
          </cell>
          <cell r="H3339" t="str">
            <v>العربية السورية</v>
          </cell>
          <cell r="I3339" t="str">
            <v>الاولى</v>
          </cell>
          <cell r="J3339" t="str">
            <v>فنون نسوية</v>
          </cell>
          <cell r="L3339" t="str">
            <v>القنيطرة</v>
          </cell>
          <cell r="M3339" t="str">
            <v>القنيطرة</v>
          </cell>
        </row>
        <row r="3340">
          <cell r="A3340">
            <v>527383</v>
          </cell>
          <cell r="B3340" t="str">
            <v>زينة ديبو</v>
          </cell>
          <cell r="C3340" t="str">
            <v>علي</v>
          </cell>
          <cell r="D3340" t="str">
            <v>منال</v>
          </cell>
          <cell r="E3340" t="str">
            <v>أنثى</v>
          </cell>
          <cell r="F3340" t="str">
            <v>عنازة</v>
          </cell>
          <cell r="G3340">
            <v>34972</v>
          </cell>
          <cell r="H3340" t="str">
            <v>العربية السورية</v>
          </cell>
          <cell r="I3340" t="str">
            <v>الاولى</v>
          </cell>
          <cell r="J3340" t="str">
            <v>فنون نسوية</v>
          </cell>
          <cell r="K3340">
            <v>2013</v>
          </cell>
        </row>
        <row r="3341">
          <cell r="A3341">
            <v>527384</v>
          </cell>
          <cell r="B3341" t="str">
            <v>ساره ذياب الزراق</v>
          </cell>
          <cell r="C3341" t="str">
            <v>محمد</v>
          </cell>
          <cell r="D3341" t="str">
            <v>هند الاحمد</v>
          </cell>
          <cell r="E3341" t="str">
            <v>أنثى</v>
          </cell>
          <cell r="F3341" t="str">
            <v>السيدة زينب</v>
          </cell>
          <cell r="G3341">
            <v>38100</v>
          </cell>
          <cell r="H3341" t="str">
            <v>العربية السورية</v>
          </cell>
          <cell r="I3341" t="str">
            <v>الاولى</v>
          </cell>
          <cell r="L3341" t="str">
            <v>القنيطرة</v>
          </cell>
        </row>
        <row r="3342">
          <cell r="A3342">
            <v>527385</v>
          </cell>
          <cell r="B3342" t="str">
            <v>ساره مرزوق</v>
          </cell>
          <cell r="C3342" t="str">
            <v>مرزوق</v>
          </cell>
          <cell r="D3342" t="str">
            <v>ريم</v>
          </cell>
          <cell r="E3342" t="str">
            <v>أنثى</v>
          </cell>
          <cell r="F3342" t="str">
            <v>هامه</v>
          </cell>
          <cell r="G3342">
            <v>38355</v>
          </cell>
          <cell r="H3342" t="str">
            <v>العربية السورية</v>
          </cell>
          <cell r="I3342" t="str">
            <v>الاولى</v>
          </cell>
          <cell r="J3342" t="str">
            <v>علمي</v>
          </cell>
          <cell r="K3342">
            <v>2023</v>
          </cell>
        </row>
        <row r="3343">
          <cell r="A3343">
            <v>527386</v>
          </cell>
          <cell r="B3343" t="str">
            <v>ساميه العاقل</v>
          </cell>
          <cell r="C3343" t="str">
            <v>ياسر</v>
          </cell>
          <cell r="D3343" t="str">
            <v>أمال</v>
          </cell>
          <cell r="E3343" t="str">
            <v>أنثى</v>
          </cell>
          <cell r="F3343" t="str">
            <v>ام الرمان</v>
          </cell>
          <cell r="G3343">
            <v>30851</v>
          </cell>
          <cell r="H3343" t="str">
            <v>العربية السورية</v>
          </cell>
          <cell r="I3343" t="str">
            <v>الاولى</v>
          </cell>
          <cell r="J3343" t="str">
            <v>أدبي</v>
          </cell>
          <cell r="L3343" t="str">
            <v>السويداء</v>
          </cell>
        </row>
        <row r="3344">
          <cell r="A3344">
            <v>527387</v>
          </cell>
          <cell r="B3344" t="str">
            <v>سائره الزين</v>
          </cell>
          <cell r="C3344" t="str">
            <v>محمد</v>
          </cell>
          <cell r="D3344" t="str">
            <v>وفيقه</v>
          </cell>
          <cell r="E3344" t="str">
            <v>أنثى</v>
          </cell>
          <cell r="F3344" t="str">
            <v>رحيبه</v>
          </cell>
          <cell r="G3344">
            <v>34709</v>
          </cell>
          <cell r="H3344" t="str">
            <v>العربية السورية</v>
          </cell>
          <cell r="I3344" t="str">
            <v>الاولى</v>
          </cell>
          <cell r="J3344" t="str">
            <v>أدبي</v>
          </cell>
          <cell r="K3344">
            <v>2023</v>
          </cell>
        </row>
        <row r="3345">
          <cell r="A3345">
            <v>527388</v>
          </cell>
          <cell r="B3345" t="str">
            <v>سبال مكاوي</v>
          </cell>
          <cell r="C3345" t="str">
            <v>محمد</v>
          </cell>
          <cell r="D3345" t="str">
            <v>انعام</v>
          </cell>
          <cell r="E3345" t="str">
            <v>أنثى</v>
          </cell>
          <cell r="F3345" t="str">
            <v>حلا</v>
          </cell>
          <cell r="G3345">
            <v>37258</v>
          </cell>
          <cell r="H3345" t="str">
            <v>العربية السورية</v>
          </cell>
          <cell r="I3345" t="str">
            <v>الاولى</v>
          </cell>
          <cell r="J3345" t="str">
            <v>علمي</v>
          </cell>
          <cell r="K3345">
            <v>2020</v>
          </cell>
        </row>
        <row r="3346">
          <cell r="A3346">
            <v>527389</v>
          </cell>
          <cell r="B3346" t="str">
            <v>سجى الصياد</v>
          </cell>
          <cell r="C3346" t="str">
            <v>عبد الرزاق</v>
          </cell>
          <cell r="D3346" t="str">
            <v>منى</v>
          </cell>
          <cell r="E3346" t="str">
            <v>أنثى</v>
          </cell>
          <cell r="F3346" t="str">
            <v>كسوة</v>
          </cell>
          <cell r="G3346">
            <v>35434</v>
          </cell>
          <cell r="H3346" t="str">
            <v>العربية السورية</v>
          </cell>
          <cell r="I3346" t="str">
            <v>الاولى</v>
          </cell>
          <cell r="J3346" t="str">
            <v>علمي</v>
          </cell>
          <cell r="K3346">
            <v>2014</v>
          </cell>
        </row>
        <row r="3347">
          <cell r="A3347">
            <v>527390</v>
          </cell>
          <cell r="B3347" t="str">
            <v>سدرة شاهين</v>
          </cell>
          <cell r="C3347" t="str">
            <v>يوسف</v>
          </cell>
          <cell r="D3347" t="str">
            <v>هيام</v>
          </cell>
          <cell r="E3347" t="str">
            <v>أنثى</v>
          </cell>
          <cell r="F3347" t="str">
            <v>دمشق</v>
          </cell>
          <cell r="G3347">
            <v>38542</v>
          </cell>
          <cell r="H3347" t="str">
            <v>العربية السورية</v>
          </cell>
          <cell r="I3347" t="str">
            <v>الاولى</v>
          </cell>
          <cell r="J3347" t="str">
            <v>أدبي</v>
          </cell>
        </row>
        <row r="3348">
          <cell r="A3348">
            <v>527391</v>
          </cell>
          <cell r="B3348" t="str">
            <v>سرات يوسف</v>
          </cell>
          <cell r="C3348" t="str">
            <v>رياض</v>
          </cell>
          <cell r="D3348" t="str">
            <v>زليخه</v>
          </cell>
          <cell r="E3348" t="str">
            <v>أنثى</v>
          </cell>
          <cell r="F3348" t="str">
            <v>عوينه الريحان</v>
          </cell>
          <cell r="G3348">
            <v>33975</v>
          </cell>
          <cell r="H3348" t="str">
            <v>العربية السورية</v>
          </cell>
          <cell r="I3348" t="str">
            <v>الاولى</v>
          </cell>
          <cell r="J3348" t="str">
            <v>أدبي</v>
          </cell>
          <cell r="L3348" t="str">
            <v>اللاذقية</v>
          </cell>
        </row>
        <row r="3349">
          <cell r="A3349">
            <v>527392</v>
          </cell>
          <cell r="B3349" t="str">
            <v>سلام الجفان</v>
          </cell>
          <cell r="C3349" t="str">
            <v>محمد ضياء</v>
          </cell>
          <cell r="D3349" t="str">
            <v>ناديا القباني</v>
          </cell>
          <cell r="E3349" t="str">
            <v>أنثى</v>
          </cell>
          <cell r="F3349" t="str">
            <v>جده</v>
          </cell>
          <cell r="G3349">
            <v>37262</v>
          </cell>
          <cell r="H3349" t="str">
            <v>العربية السورية</v>
          </cell>
          <cell r="I3349" t="str">
            <v>الاولى</v>
          </cell>
        </row>
        <row r="3350">
          <cell r="A3350">
            <v>527393</v>
          </cell>
          <cell r="B3350" t="str">
            <v>سلمى سرور</v>
          </cell>
          <cell r="C3350" t="str">
            <v>راشد</v>
          </cell>
          <cell r="D3350" t="str">
            <v>فاطمه</v>
          </cell>
          <cell r="E3350" t="str">
            <v>أنثى</v>
          </cell>
          <cell r="F3350" t="str">
            <v>منين</v>
          </cell>
          <cell r="G3350">
            <v>35152</v>
          </cell>
          <cell r="H3350" t="str">
            <v>العربية السورية</v>
          </cell>
          <cell r="I3350" t="str">
            <v>الاولى</v>
          </cell>
          <cell r="J3350" t="str">
            <v>فنون نسوية</v>
          </cell>
          <cell r="K3350">
            <v>2014</v>
          </cell>
        </row>
        <row r="3351">
          <cell r="A3351">
            <v>527394</v>
          </cell>
          <cell r="B3351" t="str">
            <v>سلمى عال</v>
          </cell>
          <cell r="C3351" t="str">
            <v>هشام</v>
          </cell>
          <cell r="D3351" t="str">
            <v>سميره</v>
          </cell>
          <cell r="E3351" t="str">
            <v>أنثى</v>
          </cell>
          <cell r="F3351" t="str">
            <v>دمشق</v>
          </cell>
          <cell r="G3351">
            <v>33025</v>
          </cell>
          <cell r="H3351" t="str">
            <v>العربية السورية</v>
          </cell>
          <cell r="I3351" t="str">
            <v>الاولى</v>
          </cell>
          <cell r="J3351" t="str">
            <v>علمي</v>
          </cell>
        </row>
        <row r="3352">
          <cell r="A3352">
            <v>527395</v>
          </cell>
          <cell r="B3352" t="str">
            <v>سماح عبدالحي</v>
          </cell>
          <cell r="C3352" t="str">
            <v>تركي</v>
          </cell>
          <cell r="D3352" t="str">
            <v>سعاد</v>
          </cell>
          <cell r="E3352" t="str">
            <v>أنثى</v>
          </cell>
          <cell r="F3352" t="str">
            <v>كفر اللحف</v>
          </cell>
          <cell r="G3352">
            <v>29992</v>
          </cell>
          <cell r="H3352" t="str">
            <v>العربية السورية</v>
          </cell>
          <cell r="I3352" t="str">
            <v>الاولى</v>
          </cell>
          <cell r="J3352" t="str">
            <v>أدبي</v>
          </cell>
          <cell r="L3352" t="str">
            <v>السويداء</v>
          </cell>
        </row>
        <row r="3353">
          <cell r="A3353">
            <v>527396</v>
          </cell>
          <cell r="B3353" t="str">
            <v>سماهر الحموي</v>
          </cell>
          <cell r="C3353" t="str">
            <v>محمدشحاده</v>
          </cell>
          <cell r="D3353" t="str">
            <v>فايزه</v>
          </cell>
          <cell r="E3353" t="str">
            <v>أنثى</v>
          </cell>
          <cell r="F3353" t="str">
            <v>دمشق</v>
          </cell>
          <cell r="G3353">
            <v>31638</v>
          </cell>
          <cell r="H3353" t="str">
            <v>العربية السورية</v>
          </cell>
          <cell r="I3353" t="str">
            <v>الاولى</v>
          </cell>
          <cell r="J3353" t="str">
            <v>علمي</v>
          </cell>
        </row>
        <row r="3354">
          <cell r="A3354">
            <v>527397</v>
          </cell>
          <cell r="B3354" t="str">
            <v>سماهر المير</v>
          </cell>
          <cell r="C3354" t="str">
            <v>هاشم</v>
          </cell>
          <cell r="D3354" t="str">
            <v>سميره</v>
          </cell>
          <cell r="E3354" t="str">
            <v>أنثى</v>
          </cell>
          <cell r="F3354" t="str">
            <v>دمشق</v>
          </cell>
          <cell r="G3354">
            <v>27941</v>
          </cell>
          <cell r="H3354" t="str">
            <v>العربية السورية</v>
          </cell>
          <cell r="I3354" t="str">
            <v>الاولى</v>
          </cell>
          <cell r="J3354" t="str">
            <v>فنون نسوية</v>
          </cell>
        </row>
        <row r="3355">
          <cell r="A3355">
            <v>527398</v>
          </cell>
          <cell r="B3355" t="str">
            <v>سمر الخضور</v>
          </cell>
          <cell r="C3355" t="str">
            <v>ميسر</v>
          </cell>
          <cell r="D3355" t="str">
            <v>نوره</v>
          </cell>
          <cell r="E3355" t="str">
            <v>أنثى</v>
          </cell>
          <cell r="F3355" t="str">
            <v>قطنا</v>
          </cell>
          <cell r="G3355">
            <v>33277</v>
          </cell>
          <cell r="H3355" t="str">
            <v>العربية السورية</v>
          </cell>
          <cell r="I3355" t="str">
            <v>الاولى</v>
          </cell>
          <cell r="J3355" t="str">
            <v>علمي</v>
          </cell>
        </row>
        <row r="3356">
          <cell r="A3356">
            <v>527399</v>
          </cell>
          <cell r="B3356" t="str">
            <v>سمر جبري</v>
          </cell>
          <cell r="C3356" t="str">
            <v>احمدشاكر</v>
          </cell>
          <cell r="D3356" t="str">
            <v>تهاني</v>
          </cell>
          <cell r="E3356" t="str">
            <v>أنثى</v>
          </cell>
          <cell r="F3356" t="str">
            <v>دمشق</v>
          </cell>
          <cell r="G3356">
            <v>32935</v>
          </cell>
          <cell r="H3356" t="str">
            <v>العربية السورية</v>
          </cell>
          <cell r="I3356" t="str">
            <v>الاولى</v>
          </cell>
          <cell r="J3356" t="str">
            <v>علمي</v>
          </cell>
          <cell r="K3356">
            <v>2008</v>
          </cell>
          <cell r="L3356" t="str">
            <v>دمشق</v>
          </cell>
        </row>
        <row r="3357">
          <cell r="A3357">
            <v>527400</v>
          </cell>
          <cell r="B3357" t="str">
            <v>سمر محمد</v>
          </cell>
          <cell r="C3357" t="str">
            <v>وفيق</v>
          </cell>
          <cell r="D3357" t="str">
            <v>فدوى</v>
          </cell>
          <cell r="E3357" t="str">
            <v>أنثى</v>
          </cell>
          <cell r="F3357" t="str">
            <v>جبلة</v>
          </cell>
          <cell r="G3357">
            <v>29301</v>
          </cell>
          <cell r="H3357" t="str">
            <v>العربية السورية</v>
          </cell>
          <cell r="I3357" t="str">
            <v>الاولى</v>
          </cell>
          <cell r="J3357" t="str">
            <v>علمي</v>
          </cell>
          <cell r="K3357">
            <v>1999</v>
          </cell>
        </row>
        <row r="3358">
          <cell r="A3358">
            <v>527401</v>
          </cell>
          <cell r="B3358" t="str">
            <v>سندس زهرا</v>
          </cell>
          <cell r="C3358" t="str">
            <v>يوسف</v>
          </cell>
          <cell r="D3358" t="str">
            <v>سلمى</v>
          </cell>
          <cell r="E3358" t="str">
            <v>أنثى</v>
          </cell>
          <cell r="F3358" t="str">
            <v>الحيلونة</v>
          </cell>
          <cell r="G3358">
            <v>31088</v>
          </cell>
          <cell r="H3358" t="str">
            <v>العربية السورية</v>
          </cell>
          <cell r="I3358" t="str">
            <v>الاولى</v>
          </cell>
          <cell r="J3358" t="str">
            <v>علمي</v>
          </cell>
        </row>
        <row r="3359">
          <cell r="A3359">
            <v>527402</v>
          </cell>
          <cell r="B3359" t="str">
            <v>سهى غزال</v>
          </cell>
          <cell r="C3359" t="str">
            <v>محمد حسني</v>
          </cell>
          <cell r="D3359" t="str">
            <v>وفاء</v>
          </cell>
          <cell r="E3359" t="str">
            <v>أنثى</v>
          </cell>
          <cell r="F3359" t="str">
            <v>دمشق</v>
          </cell>
          <cell r="G3359">
            <v>37627</v>
          </cell>
          <cell r="H3359" t="str">
            <v>العربية السورية</v>
          </cell>
          <cell r="I3359" t="str">
            <v>الاولى</v>
          </cell>
          <cell r="J3359" t="str">
            <v>علمي</v>
          </cell>
          <cell r="L3359" t="str">
            <v>القنيطرة</v>
          </cell>
          <cell r="M3359" t="str">
            <v>القنيطرة</v>
          </cell>
        </row>
        <row r="3360">
          <cell r="A3360">
            <v>527403</v>
          </cell>
          <cell r="B3360" t="str">
            <v>سهير الشاكوش</v>
          </cell>
          <cell r="C3360" t="str">
            <v>فواز</v>
          </cell>
          <cell r="D3360" t="str">
            <v>مفيده</v>
          </cell>
          <cell r="E3360" t="str">
            <v>أنثى</v>
          </cell>
          <cell r="F3360" t="str">
            <v>ام حارتين</v>
          </cell>
          <cell r="G3360">
            <v>30188</v>
          </cell>
          <cell r="H3360" t="str">
            <v>العربية السورية</v>
          </cell>
          <cell r="I3360" t="str">
            <v>الاولى</v>
          </cell>
          <cell r="J3360" t="str">
            <v>علمي</v>
          </cell>
          <cell r="L3360" t="str">
            <v>السويداء</v>
          </cell>
        </row>
        <row r="3361">
          <cell r="A3361">
            <v>527404</v>
          </cell>
          <cell r="B3361" t="str">
            <v>سوزان الخطايبي</v>
          </cell>
          <cell r="C3361" t="str">
            <v>اكرم</v>
          </cell>
          <cell r="D3361" t="str">
            <v>سعاد</v>
          </cell>
          <cell r="E3361" t="str">
            <v>أنثى</v>
          </cell>
          <cell r="F3361" t="str">
            <v>دمشق</v>
          </cell>
          <cell r="G3361">
            <v>35586</v>
          </cell>
          <cell r="H3361" t="str">
            <v>الفلسطينية السورية</v>
          </cell>
          <cell r="I3361" t="str">
            <v>الاولى</v>
          </cell>
          <cell r="J3361" t="str">
            <v>علمي</v>
          </cell>
          <cell r="K3361">
            <v>2015</v>
          </cell>
          <cell r="L3361" t="str">
            <v>ريف دمشق</v>
          </cell>
        </row>
        <row r="3362">
          <cell r="A3362">
            <v>527405</v>
          </cell>
          <cell r="B3362" t="str">
            <v>سوزان الداؤد</v>
          </cell>
          <cell r="C3362" t="str">
            <v>احمد</v>
          </cell>
          <cell r="D3362" t="str">
            <v>لينا</v>
          </cell>
          <cell r="E3362" t="str">
            <v>أنثى</v>
          </cell>
          <cell r="F3362" t="str">
            <v>الصفصافية</v>
          </cell>
          <cell r="G3362">
            <v>35445</v>
          </cell>
          <cell r="H3362" t="str">
            <v>العربية السورية</v>
          </cell>
          <cell r="I3362" t="str">
            <v>الاولى</v>
          </cell>
          <cell r="J3362" t="str">
            <v>أدبي</v>
          </cell>
        </row>
        <row r="3363">
          <cell r="A3363">
            <v>527406</v>
          </cell>
          <cell r="B3363" t="str">
            <v>سوزان سليمان</v>
          </cell>
          <cell r="C3363" t="str">
            <v>سمير</v>
          </cell>
          <cell r="D3363" t="str">
            <v>زاهيه</v>
          </cell>
          <cell r="E3363" t="str">
            <v>أنثى</v>
          </cell>
          <cell r="F3363" t="str">
            <v>بيت الوادي</v>
          </cell>
          <cell r="G3363">
            <v>32264</v>
          </cell>
          <cell r="H3363" t="str">
            <v>العربية السورية</v>
          </cell>
          <cell r="I3363" t="str">
            <v>الاولى</v>
          </cell>
          <cell r="J3363" t="str">
            <v>أدبي</v>
          </cell>
        </row>
        <row r="3364">
          <cell r="A3364">
            <v>527407</v>
          </cell>
          <cell r="B3364" t="str">
            <v>سوسن الابراهيم</v>
          </cell>
          <cell r="C3364" t="str">
            <v>عماد</v>
          </cell>
          <cell r="D3364" t="str">
            <v>هيام</v>
          </cell>
          <cell r="E3364" t="str">
            <v>أنثى</v>
          </cell>
          <cell r="F3364" t="str">
            <v>دمشق</v>
          </cell>
          <cell r="G3364">
            <v>36161</v>
          </cell>
          <cell r="H3364" t="str">
            <v>العربية السورية</v>
          </cell>
          <cell r="I3364" t="str">
            <v>الاولى</v>
          </cell>
          <cell r="J3364" t="str">
            <v>علمي</v>
          </cell>
        </row>
        <row r="3365">
          <cell r="A3365">
            <v>527408</v>
          </cell>
          <cell r="B3365" t="str">
            <v>سوسن الذيب</v>
          </cell>
          <cell r="C3365" t="str">
            <v>محمود</v>
          </cell>
          <cell r="D3365" t="str">
            <v>هدى</v>
          </cell>
          <cell r="E3365" t="str">
            <v>أنثى</v>
          </cell>
          <cell r="F3365" t="str">
            <v>دمشق</v>
          </cell>
          <cell r="G3365">
            <v>35633</v>
          </cell>
          <cell r="H3365" t="str">
            <v>العربية السورية</v>
          </cell>
          <cell r="I3365" t="str">
            <v>الاولى</v>
          </cell>
          <cell r="J3365" t="str">
            <v>علمي</v>
          </cell>
        </row>
        <row r="3366">
          <cell r="A3366">
            <v>527409</v>
          </cell>
          <cell r="B3366" t="str">
            <v>سوسن نمير</v>
          </cell>
          <cell r="C3366" t="str">
            <v>سلامه</v>
          </cell>
          <cell r="D3366" t="str">
            <v>الهام</v>
          </cell>
          <cell r="E3366" t="str">
            <v>أنثى</v>
          </cell>
          <cell r="F3366" t="str">
            <v>دمشق</v>
          </cell>
          <cell r="G3366">
            <v>27607</v>
          </cell>
          <cell r="H3366" t="str">
            <v>العربية السورية</v>
          </cell>
          <cell r="I3366" t="str">
            <v>الاولى</v>
          </cell>
          <cell r="J3366" t="str">
            <v>أدبي</v>
          </cell>
          <cell r="L3366" t="str">
            <v>الحسكة</v>
          </cell>
        </row>
        <row r="3367">
          <cell r="A3367">
            <v>527410</v>
          </cell>
          <cell r="B3367" t="str">
            <v>سيدره سلامة</v>
          </cell>
          <cell r="C3367" t="str">
            <v>محمد</v>
          </cell>
          <cell r="D3367" t="str">
            <v>جرجيت</v>
          </cell>
          <cell r="E3367" t="str">
            <v>أنثى</v>
          </cell>
          <cell r="F3367" t="str">
            <v>دمشق</v>
          </cell>
          <cell r="G3367">
            <v>38612</v>
          </cell>
          <cell r="H3367" t="str">
            <v>العربية السورية</v>
          </cell>
          <cell r="I3367" t="str">
            <v>الاولى</v>
          </cell>
          <cell r="J3367" t="str">
            <v>علمي</v>
          </cell>
          <cell r="L3367" t="str">
            <v>اللاذقية</v>
          </cell>
        </row>
        <row r="3368">
          <cell r="A3368">
            <v>527411</v>
          </cell>
          <cell r="B3368" t="str">
            <v>شام الخياط</v>
          </cell>
          <cell r="C3368" t="str">
            <v>محمد جهاد</v>
          </cell>
          <cell r="D3368" t="str">
            <v>سوسن</v>
          </cell>
          <cell r="E3368" t="str">
            <v>أنثى</v>
          </cell>
          <cell r="F3368" t="str">
            <v>دمشق</v>
          </cell>
          <cell r="G3368">
            <v>37422</v>
          </cell>
          <cell r="H3368" t="str">
            <v>العربية السورية</v>
          </cell>
          <cell r="I3368" t="str">
            <v>الاولى</v>
          </cell>
          <cell r="J3368" t="str">
            <v>أدبي</v>
          </cell>
          <cell r="L3368" t="str">
            <v>القنيطرة</v>
          </cell>
          <cell r="M3368" t="str">
            <v>القنيطرة</v>
          </cell>
        </row>
        <row r="3369">
          <cell r="A3369">
            <v>527412</v>
          </cell>
          <cell r="B3369" t="str">
            <v>شذا بري</v>
          </cell>
          <cell r="C3369" t="str">
            <v>واصل</v>
          </cell>
          <cell r="D3369" t="str">
            <v>ازدهار</v>
          </cell>
          <cell r="E3369" t="str">
            <v>أنثى</v>
          </cell>
          <cell r="F3369" t="str">
            <v>دمشق</v>
          </cell>
          <cell r="G3369">
            <v>34700</v>
          </cell>
          <cell r="H3369" t="str">
            <v>العربية السورية</v>
          </cell>
          <cell r="I3369" t="str">
            <v>الاولى</v>
          </cell>
          <cell r="J3369" t="str">
            <v>أدبي</v>
          </cell>
        </row>
        <row r="3370">
          <cell r="A3370">
            <v>527413</v>
          </cell>
          <cell r="B3370" t="str">
            <v>شهيره الخالدي</v>
          </cell>
          <cell r="C3370" t="str">
            <v>محمدعلي</v>
          </cell>
          <cell r="D3370" t="str">
            <v>ثناء</v>
          </cell>
          <cell r="E3370" t="str">
            <v>أنثى</v>
          </cell>
          <cell r="F3370" t="str">
            <v>دمشق</v>
          </cell>
          <cell r="G3370">
            <v>33239</v>
          </cell>
          <cell r="H3370" t="str">
            <v>العربية السورية</v>
          </cell>
          <cell r="I3370" t="str">
            <v>الاولى</v>
          </cell>
          <cell r="J3370" t="str">
            <v>أدبي</v>
          </cell>
        </row>
        <row r="3371">
          <cell r="A3371">
            <v>527414</v>
          </cell>
          <cell r="B3371" t="str">
            <v>صالحه عبد الغني</v>
          </cell>
          <cell r="C3371" t="str">
            <v>صالح</v>
          </cell>
          <cell r="D3371" t="str">
            <v>شريفه</v>
          </cell>
          <cell r="E3371" t="str">
            <v>انثى</v>
          </cell>
          <cell r="F3371" t="str">
            <v>بريده</v>
          </cell>
          <cell r="G3371">
            <v>30120</v>
          </cell>
          <cell r="H3371" t="str">
            <v>العربية السورية</v>
          </cell>
          <cell r="I3371" t="str">
            <v>الاولى</v>
          </cell>
          <cell r="J3371" t="str">
            <v>علمي</v>
          </cell>
        </row>
        <row r="3372">
          <cell r="A3372">
            <v>527415</v>
          </cell>
          <cell r="B3372" t="str">
            <v>صبا النيساني</v>
          </cell>
          <cell r="C3372" t="str">
            <v>رمضان</v>
          </cell>
          <cell r="D3372" t="str">
            <v>سوسن</v>
          </cell>
          <cell r="E3372" t="str">
            <v>أنثى</v>
          </cell>
          <cell r="F3372" t="str">
            <v>حماه</v>
          </cell>
          <cell r="G3372">
            <v>32123</v>
          </cell>
          <cell r="H3372" t="str">
            <v>العربية السورية</v>
          </cell>
          <cell r="I3372" t="str">
            <v>الاولى</v>
          </cell>
          <cell r="J3372" t="str">
            <v>أدبي</v>
          </cell>
          <cell r="L3372" t="str">
            <v>اللاذقية</v>
          </cell>
        </row>
        <row r="3373">
          <cell r="A3373">
            <v>527416</v>
          </cell>
          <cell r="B3373" t="str">
            <v>صبا زينه</v>
          </cell>
          <cell r="C3373" t="str">
            <v>حسن</v>
          </cell>
          <cell r="D3373" t="str">
            <v>شفيقه</v>
          </cell>
          <cell r="E3373" t="str">
            <v>أنثى</v>
          </cell>
          <cell r="F3373" t="str">
            <v>جبله</v>
          </cell>
          <cell r="G3373">
            <v>29945</v>
          </cell>
          <cell r="H3373" t="str">
            <v>العربية السورية</v>
          </cell>
          <cell r="I3373" t="str">
            <v>الاولى</v>
          </cell>
          <cell r="J3373" t="str">
            <v>أدبي</v>
          </cell>
          <cell r="L3373" t="str">
            <v>اللاذقية</v>
          </cell>
        </row>
        <row r="3374">
          <cell r="A3374">
            <v>527417</v>
          </cell>
          <cell r="B3374" t="str">
            <v>صفا العلي</v>
          </cell>
          <cell r="C3374" t="str">
            <v>فواز</v>
          </cell>
          <cell r="D3374" t="str">
            <v>فايزه</v>
          </cell>
          <cell r="E3374" t="str">
            <v>أنثى</v>
          </cell>
          <cell r="F3374" t="str">
            <v>دمشق</v>
          </cell>
          <cell r="G3374">
            <v>34179</v>
          </cell>
          <cell r="H3374" t="str">
            <v>العربية السورية</v>
          </cell>
          <cell r="I3374" t="str">
            <v>الاولى</v>
          </cell>
          <cell r="J3374" t="str">
            <v>أدبي</v>
          </cell>
          <cell r="L3374" t="str">
            <v>القنيطرة</v>
          </cell>
        </row>
        <row r="3375">
          <cell r="A3375">
            <v>527418</v>
          </cell>
          <cell r="B3375" t="str">
            <v>صفاء حموى</v>
          </cell>
          <cell r="C3375" t="str">
            <v>احمدفتحي</v>
          </cell>
          <cell r="D3375" t="str">
            <v>امينه</v>
          </cell>
          <cell r="E3375" t="str">
            <v>أنثى</v>
          </cell>
          <cell r="F3375" t="str">
            <v>دمشق</v>
          </cell>
          <cell r="G3375">
            <v>31149</v>
          </cell>
          <cell r="H3375" t="str">
            <v>العربية السورية</v>
          </cell>
          <cell r="I3375" t="str">
            <v>الاولى</v>
          </cell>
        </row>
        <row r="3376">
          <cell r="A3376">
            <v>527419</v>
          </cell>
          <cell r="B3376" t="str">
            <v>صفاء عوض</v>
          </cell>
          <cell r="C3376" t="str">
            <v>احمد</v>
          </cell>
          <cell r="D3376" t="str">
            <v>رجاء</v>
          </cell>
          <cell r="E3376" t="str">
            <v>أنثى</v>
          </cell>
          <cell r="F3376" t="str">
            <v>دمشق</v>
          </cell>
          <cell r="G3376">
            <v>31686</v>
          </cell>
          <cell r="H3376" t="str">
            <v>العربية السورية</v>
          </cell>
          <cell r="I3376" t="str">
            <v>الثانية</v>
          </cell>
          <cell r="J3376" t="str">
            <v>أدبي</v>
          </cell>
          <cell r="K3376" t="str">
            <v/>
          </cell>
        </row>
        <row r="3377">
          <cell r="A3377">
            <v>527420</v>
          </cell>
          <cell r="B3377" t="str">
            <v>صفاء ملحم</v>
          </cell>
          <cell r="C3377" t="str">
            <v>زكي</v>
          </cell>
          <cell r="D3377" t="str">
            <v>ساميه</v>
          </cell>
          <cell r="E3377" t="str">
            <v>أنثى</v>
          </cell>
          <cell r="F3377" t="str">
            <v>بسنه</v>
          </cell>
          <cell r="G3377">
            <v>34839</v>
          </cell>
          <cell r="H3377" t="str">
            <v>العربية السورية</v>
          </cell>
          <cell r="I3377" t="str">
            <v>الاولى</v>
          </cell>
          <cell r="J3377" t="str">
            <v>علمي</v>
          </cell>
          <cell r="L3377" t="str">
            <v>اللاذقية</v>
          </cell>
        </row>
        <row r="3378">
          <cell r="A3378">
            <v>527421</v>
          </cell>
          <cell r="B3378" t="str">
            <v>ضحى العبدالله الحاج</v>
          </cell>
          <cell r="C3378" t="str">
            <v>ساهر</v>
          </cell>
          <cell r="D3378" t="str">
            <v>جميله</v>
          </cell>
          <cell r="E3378" t="str">
            <v>أنثى</v>
          </cell>
          <cell r="F3378" t="str">
            <v>دير الزور</v>
          </cell>
          <cell r="G3378">
            <v>34340</v>
          </cell>
          <cell r="H3378" t="str">
            <v>العربية السورية</v>
          </cell>
          <cell r="I3378" t="str">
            <v>الاولى</v>
          </cell>
          <cell r="J3378" t="str">
            <v>علمي</v>
          </cell>
        </row>
        <row r="3379">
          <cell r="A3379">
            <v>527422</v>
          </cell>
          <cell r="B3379" t="str">
            <v>ضحى حيدر</v>
          </cell>
          <cell r="C3379" t="str">
            <v>محمدراتب</v>
          </cell>
          <cell r="D3379" t="str">
            <v>نادره</v>
          </cell>
          <cell r="E3379" t="str">
            <v>أنثى</v>
          </cell>
          <cell r="F3379" t="str">
            <v>دمشق</v>
          </cell>
          <cell r="G3379">
            <v>32144</v>
          </cell>
          <cell r="H3379" t="str">
            <v>العربية السورية</v>
          </cell>
          <cell r="I3379" t="str">
            <v>الاولى</v>
          </cell>
          <cell r="J3379" t="str">
            <v>علمي</v>
          </cell>
        </row>
        <row r="3380">
          <cell r="A3380">
            <v>527423</v>
          </cell>
          <cell r="B3380" t="str">
            <v>عائشه المهرجي</v>
          </cell>
          <cell r="C3380" t="str">
            <v>احمد</v>
          </cell>
          <cell r="D3380" t="str">
            <v>مريم</v>
          </cell>
          <cell r="E3380" t="str">
            <v>أنثى</v>
          </cell>
          <cell r="F3380" t="str">
            <v>مخيم اليرموك</v>
          </cell>
          <cell r="G3380">
            <v>31520</v>
          </cell>
          <cell r="H3380" t="str">
            <v>الفلسطينية السورية</v>
          </cell>
          <cell r="I3380" t="str">
            <v>الاولى</v>
          </cell>
          <cell r="J3380" t="str">
            <v>علمي</v>
          </cell>
          <cell r="K3380">
            <v>2004</v>
          </cell>
          <cell r="L3380" t="str">
            <v>دمشق</v>
          </cell>
        </row>
        <row r="3381">
          <cell r="A3381">
            <v>527424</v>
          </cell>
          <cell r="B3381" t="str">
            <v>عبدالهادي سالم</v>
          </cell>
          <cell r="C3381" t="str">
            <v>تميم</v>
          </cell>
          <cell r="D3381" t="str">
            <v>فاطمة</v>
          </cell>
          <cell r="E3381" t="str">
            <v>ذكر</v>
          </cell>
          <cell r="F3381" t="str">
            <v>دمشق</v>
          </cell>
          <cell r="G3381">
            <v>35280</v>
          </cell>
          <cell r="H3381" t="str">
            <v>العربية السورية</v>
          </cell>
          <cell r="I3381" t="str">
            <v>الاولى</v>
          </cell>
          <cell r="J3381" t="str">
            <v>أدبي</v>
          </cell>
          <cell r="K3381">
            <v>2015</v>
          </cell>
        </row>
        <row r="3382">
          <cell r="A3382">
            <v>527425</v>
          </cell>
          <cell r="B3382" t="str">
            <v>عبدالهادي عوض</v>
          </cell>
          <cell r="C3382" t="str">
            <v>حميد</v>
          </cell>
          <cell r="D3382" t="str">
            <v>عبيده</v>
          </cell>
          <cell r="E3382" t="str">
            <v>ذكر</v>
          </cell>
          <cell r="F3382" t="str">
            <v>دمشق</v>
          </cell>
          <cell r="G3382">
            <v>32971</v>
          </cell>
          <cell r="H3382" t="str">
            <v>العربية السورية</v>
          </cell>
          <cell r="I3382" t="str">
            <v>الاولى</v>
          </cell>
          <cell r="J3382" t="str">
            <v>علمي</v>
          </cell>
          <cell r="K3382">
            <v>2008</v>
          </cell>
        </row>
        <row r="3383">
          <cell r="A3383">
            <v>527426</v>
          </cell>
          <cell r="B3383" t="str">
            <v>عبير ويحا</v>
          </cell>
          <cell r="C3383" t="str">
            <v>جمال</v>
          </cell>
          <cell r="D3383" t="str">
            <v>هيام</v>
          </cell>
          <cell r="E3383" t="str">
            <v>أنثى</v>
          </cell>
          <cell r="F3383" t="str">
            <v>دمشق</v>
          </cell>
          <cell r="G3383">
            <v>32236</v>
          </cell>
          <cell r="H3383" t="str">
            <v>العربية السورية</v>
          </cell>
          <cell r="I3383" t="str">
            <v>الاولى</v>
          </cell>
          <cell r="J3383" t="str">
            <v>علمي</v>
          </cell>
          <cell r="K3383">
            <v>2006</v>
          </cell>
        </row>
        <row r="3384">
          <cell r="A3384">
            <v>527427</v>
          </cell>
          <cell r="B3384" t="str">
            <v>عتاب الحومه</v>
          </cell>
          <cell r="C3384" t="str">
            <v>حسن</v>
          </cell>
          <cell r="D3384" t="str">
            <v>ايمان</v>
          </cell>
          <cell r="E3384" t="str">
            <v>أنثى</v>
          </cell>
          <cell r="F3384" t="str">
            <v>دمشق</v>
          </cell>
          <cell r="G3384">
            <v>33095</v>
          </cell>
          <cell r="H3384" t="str">
            <v>العربية السورية</v>
          </cell>
          <cell r="I3384" t="str">
            <v>الاولى</v>
          </cell>
          <cell r="J3384" t="str">
            <v>علمي</v>
          </cell>
        </row>
        <row r="3385">
          <cell r="A3385">
            <v>527429</v>
          </cell>
          <cell r="B3385" t="str">
            <v>عزار هدبة</v>
          </cell>
          <cell r="C3385" t="str">
            <v>حكمت</v>
          </cell>
          <cell r="D3385" t="str">
            <v>رقيه</v>
          </cell>
          <cell r="E3385" t="str">
            <v>أنثى</v>
          </cell>
          <cell r="F3385" t="str">
            <v>دمشق</v>
          </cell>
          <cell r="G3385">
            <v>37505</v>
          </cell>
          <cell r="H3385" t="str">
            <v>العربية السورية</v>
          </cell>
          <cell r="I3385" t="str">
            <v>الاولى</v>
          </cell>
          <cell r="J3385" t="str">
            <v>علمي</v>
          </cell>
          <cell r="K3385">
            <v>2020</v>
          </cell>
        </row>
        <row r="3386">
          <cell r="A3386">
            <v>527430</v>
          </cell>
          <cell r="B3386" t="str">
            <v>علا ابو حسنه</v>
          </cell>
          <cell r="C3386" t="str">
            <v>غسان</v>
          </cell>
          <cell r="D3386" t="str">
            <v>فاطمه</v>
          </cell>
          <cell r="E3386" t="str">
            <v>أنثى</v>
          </cell>
          <cell r="F3386" t="str">
            <v>خان ارنبة</v>
          </cell>
          <cell r="G3386">
            <v>35986</v>
          </cell>
          <cell r="H3386" t="str">
            <v>العربية السورية</v>
          </cell>
          <cell r="I3386" t="str">
            <v>الاولى</v>
          </cell>
          <cell r="J3386" t="str">
            <v>علمي</v>
          </cell>
          <cell r="L3386" t="str">
            <v>القنيطرة</v>
          </cell>
        </row>
        <row r="3387">
          <cell r="A3387">
            <v>527431</v>
          </cell>
          <cell r="B3387" t="str">
            <v>علا ابورشيد</v>
          </cell>
          <cell r="C3387" t="str">
            <v>عبدالرزاق</v>
          </cell>
          <cell r="D3387" t="str">
            <v>نهى</v>
          </cell>
          <cell r="E3387" t="str">
            <v>أنثى</v>
          </cell>
          <cell r="F3387" t="str">
            <v>دمشق</v>
          </cell>
          <cell r="G3387">
            <v>35972</v>
          </cell>
          <cell r="H3387" t="str">
            <v>العربية السورية</v>
          </cell>
          <cell r="I3387" t="str">
            <v>الاولى</v>
          </cell>
          <cell r="J3387" t="str">
            <v>علمي</v>
          </cell>
        </row>
        <row r="3388">
          <cell r="A3388">
            <v>527432</v>
          </cell>
          <cell r="B3388" t="str">
            <v>علا الدهبي</v>
          </cell>
          <cell r="C3388" t="str">
            <v>هلال</v>
          </cell>
          <cell r="D3388" t="str">
            <v>ملك</v>
          </cell>
          <cell r="E3388" t="str">
            <v>أنثى</v>
          </cell>
          <cell r="F3388" t="str">
            <v>دمشق</v>
          </cell>
          <cell r="G3388">
            <v>30895</v>
          </cell>
          <cell r="H3388" t="str">
            <v>العربية السورية</v>
          </cell>
          <cell r="I3388" t="str">
            <v>الاولى</v>
          </cell>
          <cell r="J3388" t="str">
            <v>أدبي</v>
          </cell>
        </row>
        <row r="3389">
          <cell r="A3389">
            <v>527433</v>
          </cell>
          <cell r="B3389" t="str">
            <v>علا جمعه</v>
          </cell>
          <cell r="C3389" t="str">
            <v>عبدالرحمن</v>
          </cell>
          <cell r="D3389" t="str">
            <v>راجحه</v>
          </cell>
          <cell r="E3389" t="str">
            <v>أنثى</v>
          </cell>
          <cell r="F3389" t="str">
            <v>ريف دمشق</v>
          </cell>
          <cell r="G3389">
            <v>34029</v>
          </cell>
          <cell r="H3389" t="str">
            <v>العربية السورية</v>
          </cell>
          <cell r="I3389" t="str">
            <v>الاولى</v>
          </cell>
          <cell r="J3389" t="str">
            <v>أدبي</v>
          </cell>
          <cell r="K3389">
            <v>2013</v>
          </cell>
        </row>
        <row r="3390">
          <cell r="A3390">
            <v>527434</v>
          </cell>
          <cell r="B3390" t="str">
            <v>علا عبد العزيز</v>
          </cell>
          <cell r="C3390" t="str">
            <v>نذير</v>
          </cell>
          <cell r="D3390" t="str">
            <v>روله</v>
          </cell>
          <cell r="E3390" t="str">
            <v>أنثى</v>
          </cell>
          <cell r="F3390" t="str">
            <v>دوما</v>
          </cell>
          <cell r="G3390">
            <v>36476</v>
          </cell>
          <cell r="H3390" t="str">
            <v>العربية السورية</v>
          </cell>
          <cell r="I3390" t="str">
            <v>الاولى</v>
          </cell>
          <cell r="J3390" t="str">
            <v>علمي</v>
          </cell>
          <cell r="K3390">
            <v>2018</v>
          </cell>
        </row>
        <row r="3391">
          <cell r="A3391">
            <v>527435</v>
          </cell>
          <cell r="B3391" t="str">
            <v>غاده الشتار</v>
          </cell>
          <cell r="C3391" t="str">
            <v>محمد</v>
          </cell>
          <cell r="D3391" t="str">
            <v>كوكب</v>
          </cell>
          <cell r="E3391" t="str">
            <v>أنثى</v>
          </cell>
          <cell r="F3391" t="str">
            <v>الصنمين</v>
          </cell>
          <cell r="G3391">
            <v>32874</v>
          </cell>
          <cell r="H3391" t="str">
            <v>العربية السورية</v>
          </cell>
          <cell r="I3391" t="str">
            <v>الاولى</v>
          </cell>
          <cell r="J3391" t="str">
            <v>أدبي</v>
          </cell>
        </row>
        <row r="3392">
          <cell r="A3392">
            <v>527436</v>
          </cell>
          <cell r="B3392" t="str">
            <v>غاليه المصري</v>
          </cell>
          <cell r="C3392" t="str">
            <v>أحمد</v>
          </cell>
          <cell r="D3392" t="str">
            <v>حنان</v>
          </cell>
          <cell r="E3392" t="str">
            <v>أنثى</v>
          </cell>
          <cell r="F3392" t="str">
            <v>دمشق</v>
          </cell>
          <cell r="G3392">
            <v>33633</v>
          </cell>
          <cell r="H3392" t="str">
            <v>العربية السورية</v>
          </cell>
          <cell r="I3392" t="str">
            <v>الاولى</v>
          </cell>
          <cell r="J3392" t="str">
            <v>علمي</v>
          </cell>
        </row>
        <row r="3393">
          <cell r="A3393">
            <v>527437</v>
          </cell>
          <cell r="B3393" t="str">
            <v>غاليه بارودي</v>
          </cell>
          <cell r="C3393" t="str">
            <v>محمدزكريا</v>
          </cell>
          <cell r="D3393" t="str">
            <v>منتهى</v>
          </cell>
          <cell r="E3393" t="str">
            <v>أنثى</v>
          </cell>
          <cell r="F3393" t="str">
            <v>دمشق</v>
          </cell>
          <cell r="G3393">
            <v>30023</v>
          </cell>
          <cell r="H3393" t="str">
            <v>العربية السورية</v>
          </cell>
          <cell r="I3393" t="str">
            <v>الاولى</v>
          </cell>
          <cell r="J3393" t="str">
            <v>أدبي</v>
          </cell>
        </row>
        <row r="3394">
          <cell r="A3394">
            <v>527438</v>
          </cell>
          <cell r="B3394" t="str">
            <v>غاليه خوله</v>
          </cell>
          <cell r="C3394" t="str">
            <v>مأمون</v>
          </cell>
          <cell r="D3394" t="str">
            <v>خديجه</v>
          </cell>
          <cell r="E3394" t="str">
            <v>أنثى</v>
          </cell>
          <cell r="F3394" t="str">
            <v>دمشق</v>
          </cell>
          <cell r="G3394">
            <v>36576</v>
          </cell>
          <cell r="H3394" t="str">
            <v>العربية السورية</v>
          </cell>
          <cell r="I3394" t="str">
            <v>الاولى</v>
          </cell>
          <cell r="J3394" t="str">
            <v>علمي</v>
          </cell>
        </row>
        <row r="3395">
          <cell r="A3395">
            <v>527439</v>
          </cell>
          <cell r="B3395" t="str">
            <v>غدير الرفه</v>
          </cell>
          <cell r="C3395" t="str">
            <v>حسن</v>
          </cell>
          <cell r="D3395" t="str">
            <v>ساميه</v>
          </cell>
          <cell r="E3395" t="str">
            <v>أنثى</v>
          </cell>
          <cell r="F3395" t="str">
            <v>سويسه</v>
          </cell>
          <cell r="G3395">
            <v>36526</v>
          </cell>
          <cell r="H3395" t="str">
            <v>العربية السورية</v>
          </cell>
          <cell r="I3395" t="str">
            <v>الاولى</v>
          </cell>
          <cell r="J3395" t="str">
            <v>أدبي</v>
          </cell>
          <cell r="L3395" t="str">
            <v>القنيطرة</v>
          </cell>
        </row>
        <row r="3396">
          <cell r="A3396">
            <v>527440</v>
          </cell>
          <cell r="B3396" t="str">
            <v>غيداء يوسف علي</v>
          </cell>
          <cell r="C3396" t="str">
            <v>يوسف</v>
          </cell>
          <cell r="D3396" t="str">
            <v>هدى</v>
          </cell>
          <cell r="E3396" t="str">
            <v>أنثى</v>
          </cell>
          <cell r="F3396" t="str">
            <v>دمشق</v>
          </cell>
          <cell r="G3396">
            <v>33606</v>
          </cell>
          <cell r="H3396" t="str">
            <v>العربية السورية</v>
          </cell>
          <cell r="I3396" t="str">
            <v>الاولى</v>
          </cell>
          <cell r="J3396" t="str">
            <v>أدبي</v>
          </cell>
        </row>
        <row r="3397">
          <cell r="A3397">
            <v>527441</v>
          </cell>
          <cell r="B3397" t="str">
            <v>فادي اسعد</v>
          </cell>
          <cell r="C3397" t="str">
            <v>عبدالحميد</v>
          </cell>
          <cell r="D3397" t="str">
            <v>ميليا</v>
          </cell>
          <cell r="E3397" t="str">
            <v>ذكر</v>
          </cell>
          <cell r="F3397" t="str">
            <v>دمشق</v>
          </cell>
          <cell r="G3397">
            <v>28330</v>
          </cell>
          <cell r="H3397" t="str">
            <v>العربية السورية</v>
          </cell>
          <cell r="I3397" t="str">
            <v>الاولى</v>
          </cell>
          <cell r="J3397" t="str">
            <v>أدبي</v>
          </cell>
          <cell r="L3397" t="str">
            <v>اللاذقية</v>
          </cell>
        </row>
        <row r="3398">
          <cell r="A3398">
            <v>527442</v>
          </cell>
          <cell r="B3398" t="str">
            <v>فاطمة الزهراء الكليب</v>
          </cell>
          <cell r="C3398" t="str">
            <v>ابراهيم</v>
          </cell>
          <cell r="D3398" t="str">
            <v>نجاح</v>
          </cell>
          <cell r="E3398" t="str">
            <v>أنثى</v>
          </cell>
          <cell r="F3398" t="str">
            <v>القطعه</v>
          </cell>
          <cell r="G3398">
            <v>36228</v>
          </cell>
          <cell r="H3398" t="str">
            <v>العربية السورية</v>
          </cell>
          <cell r="I3398" t="str">
            <v>الاولى</v>
          </cell>
          <cell r="J3398" t="str">
            <v>علمي</v>
          </cell>
        </row>
        <row r="3399">
          <cell r="A3399">
            <v>527443</v>
          </cell>
          <cell r="B3399" t="str">
            <v>فاطمة الطربوش</v>
          </cell>
          <cell r="C3399" t="str">
            <v>محمود</v>
          </cell>
          <cell r="D3399" t="str">
            <v>كوثر</v>
          </cell>
          <cell r="E3399" t="str">
            <v>أنثى</v>
          </cell>
          <cell r="F3399" t="str">
            <v>جيرود</v>
          </cell>
          <cell r="G3399">
            <v>33705</v>
          </cell>
          <cell r="H3399" t="str">
            <v>العربية السورية</v>
          </cell>
          <cell r="I3399" t="str">
            <v>الاولى</v>
          </cell>
          <cell r="J3399" t="str">
            <v>علمي</v>
          </cell>
          <cell r="K3399">
            <v>2010</v>
          </cell>
        </row>
        <row r="3400">
          <cell r="A3400">
            <v>527444</v>
          </cell>
          <cell r="B3400" t="str">
            <v>فاطمة باكير</v>
          </cell>
          <cell r="C3400" t="str">
            <v>أكرم</v>
          </cell>
          <cell r="D3400" t="str">
            <v>فايزه</v>
          </cell>
          <cell r="E3400" t="str">
            <v>أنثى</v>
          </cell>
          <cell r="F3400" t="str">
            <v>معربا</v>
          </cell>
          <cell r="G3400">
            <v>35821</v>
          </cell>
          <cell r="H3400" t="str">
            <v>العربية السورية</v>
          </cell>
          <cell r="I3400" t="str">
            <v>الاولى</v>
          </cell>
          <cell r="J3400" t="str">
            <v>أدبي</v>
          </cell>
          <cell r="K3400">
            <v>2016</v>
          </cell>
        </row>
        <row r="3401">
          <cell r="A3401">
            <v>527445</v>
          </cell>
          <cell r="B3401" t="str">
            <v>فاطمة عمرالاحمدالخليل</v>
          </cell>
          <cell r="C3401" t="str">
            <v>محمود</v>
          </cell>
          <cell r="D3401" t="str">
            <v>نوفة</v>
          </cell>
          <cell r="E3401" t="str">
            <v>أنثى</v>
          </cell>
          <cell r="F3401" t="str">
            <v>قباسين</v>
          </cell>
          <cell r="G3401">
            <v>32387</v>
          </cell>
          <cell r="H3401" t="str">
            <v>العربية السورية</v>
          </cell>
          <cell r="I3401" t="str">
            <v>الاولى</v>
          </cell>
          <cell r="J3401" t="str">
            <v>أدبي</v>
          </cell>
          <cell r="L3401" t="str">
            <v>حلب</v>
          </cell>
        </row>
        <row r="3402">
          <cell r="A3402">
            <v>527446</v>
          </cell>
          <cell r="B3402" t="str">
            <v>فاطمه الزهراء يوسف</v>
          </cell>
          <cell r="C3402" t="str">
            <v>حسين</v>
          </cell>
          <cell r="D3402" t="str">
            <v>ايمان</v>
          </cell>
          <cell r="E3402" t="str">
            <v>أنثى</v>
          </cell>
          <cell r="F3402" t="str">
            <v>نبل</v>
          </cell>
          <cell r="G3402">
            <v>35801</v>
          </cell>
          <cell r="H3402" t="str">
            <v>العربية السورية</v>
          </cell>
          <cell r="I3402" t="str">
            <v>الاولى</v>
          </cell>
          <cell r="J3402" t="str">
            <v>أدبي</v>
          </cell>
          <cell r="L3402" t="str">
            <v>حلب</v>
          </cell>
        </row>
        <row r="3403">
          <cell r="A3403">
            <v>527447</v>
          </cell>
          <cell r="B3403" t="str">
            <v>فاطمه العكله</v>
          </cell>
          <cell r="C3403" t="str">
            <v>حرب</v>
          </cell>
          <cell r="D3403" t="str">
            <v>ساميه</v>
          </cell>
          <cell r="E3403" t="str">
            <v>أنثى</v>
          </cell>
          <cell r="F3403" t="str">
            <v>الرمادي</v>
          </cell>
          <cell r="G3403">
            <v>31247</v>
          </cell>
          <cell r="H3403" t="str">
            <v>العربية السورية</v>
          </cell>
          <cell r="I3403" t="str">
            <v>الاولى</v>
          </cell>
          <cell r="J3403" t="str">
            <v>أدبي</v>
          </cell>
        </row>
        <row r="3404">
          <cell r="A3404">
            <v>527448</v>
          </cell>
          <cell r="B3404" t="str">
            <v>فاطمه عبد الرزاق</v>
          </cell>
          <cell r="C3404" t="str">
            <v>احمد ديب</v>
          </cell>
          <cell r="D3404" t="str">
            <v>خديجه</v>
          </cell>
          <cell r="E3404" t="str">
            <v>أنثى</v>
          </cell>
          <cell r="F3404" t="str">
            <v>دمشق</v>
          </cell>
          <cell r="G3404">
            <v>34701</v>
          </cell>
          <cell r="H3404" t="str">
            <v>العربية السورية</v>
          </cell>
          <cell r="I3404" t="str">
            <v>الاولى</v>
          </cell>
          <cell r="J3404" t="str">
            <v>أدبي</v>
          </cell>
        </row>
        <row r="3405">
          <cell r="A3405">
            <v>527449</v>
          </cell>
          <cell r="B3405" t="str">
            <v>فايزه الصياد</v>
          </cell>
          <cell r="C3405" t="str">
            <v>عماد</v>
          </cell>
          <cell r="D3405" t="str">
            <v>رغداء</v>
          </cell>
          <cell r="E3405" t="str">
            <v>أنثى</v>
          </cell>
          <cell r="F3405" t="str">
            <v>كسوه</v>
          </cell>
          <cell r="G3405">
            <v>36894</v>
          </cell>
          <cell r="H3405" t="str">
            <v>العربية السورية</v>
          </cell>
          <cell r="I3405" t="str">
            <v>الاولى</v>
          </cell>
          <cell r="J3405" t="str">
            <v>علمي</v>
          </cell>
          <cell r="K3405">
            <v>2018</v>
          </cell>
        </row>
        <row r="3406">
          <cell r="A3406">
            <v>527450</v>
          </cell>
          <cell r="B3406" t="str">
            <v>فايزه همشري</v>
          </cell>
          <cell r="C3406" t="str">
            <v>احمد</v>
          </cell>
          <cell r="D3406" t="str">
            <v>فاطمة</v>
          </cell>
          <cell r="E3406" t="str">
            <v>أنثى</v>
          </cell>
          <cell r="F3406" t="str">
            <v>دمشق</v>
          </cell>
          <cell r="G3406">
            <v>33661</v>
          </cell>
          <cell r="H3406" t="str">
            <v>العربية السورية</v>
          </cell>
          <cell r="I3406" t="str">
            <v>الاولى</v>
          </cell>
          <cell r="J3406" t="str">
            <v>أدبي</v>
          </cell>
          <cell r="K3406">
            <v>2010</v>
          </cell>
        </row>
        <row r="3407">
          <cell r="A3407">
            <v>527451</v>
          </cell>
          <cell r="B3407" t="str">
            <v>فرح السلمو</v>
          </cell>
          <cell r="C3407" t="str">
            <v>علي</v>
          </cell>
          <cell r="D3407" t="str">
            <v>لمياء</v>
          </cell>
          <cell r="E3407" t="str">
            <v>أنثى</v>
          </cell>
          <cell r="F3407" t="str">
            <v>تادف</v>
          </cell>
          <cell r="G3407">
            <v>37257</v>
          </cell>
          <cell r="H3407" t="str">
            <v>العربية السورية</v>
          </cell>
          <cell r="I3407" t="str">
            <v>الاولى</v>
          </cell>
          <cell r="J3407" t="str">
            <v>علمي</v>
          </cell>
        </row>
        <row r="3408">
          <cell r="A3408">
            <v>527452</v>
          </cell>
          <cell r="B3408" t="str">
            <v>فيحاء المصنف</v>
          </cell>
          <cell r="C3408" t="str">
            <v>عدنان</v>
          </cell>
          <cell r="D3408" t="str">
            <v>اسمهان</v>
          </cell>
          <cell r="E3408" t="str">
            <v>أنثى</v>
          </cell>
          <cell r="F3408" t="str">
            <v>حمص</v>
          </cell>
          <cell r="G3408">
            <v>33895</v>
          </cell>
          <cell r="H3408" t="str">
            <v>العربية السورية</v>
          </cell>
          <cell r="I3408" t="str">
            <v>الاولى</v>
          </cell>
          <cell r="J3408" t="str">
            <v>أدبي</v>
          </cell>
        </row>
        <row r="3409">
          <cell r="A3409">
            <v>527453</v>
          </cell>
          <cell r="B3409" t="str">
            <v>فيحاء بزازه</v>
          </cell>
          <cell r="C3409" t="str">
            <v>محي الدين</v>
          </cell>
          <cell r="D3409" t="str">
            <v>ثناء</v>
          </cell>
          <cell r="E3409" t="str">
            <v>أنثى</v>
          </cell>
          <cell r="F3409" t="str">
            <v>دمشق</v>
          </cell>
          <cell r="G3409">
            <v>37937</v>
          </cell>
          <cell r="H3409" t="str">
            <v>العربية السورية</v>
          </cell>
          <cell r="I3409" t="str">
            <v>الاولى</v>
          </cell>
          <cell r="J3409" t="str">
            <v>فنون نسوية</v>
          </cell>
        </row>
        <row r="3410">
          <cell r="A3410">
            <v>527454</v>
          </cell>
          <cell r="B3410" t="str">
            <v>فينوس ابراهيم</v>
          </cell>
          <cell r="C3410" t="str">
            <v>محمد</v>
          </cell>
          <cell r="D3410" t="str">
            <v>سناء</v>
          </cell>
          <cell r="E3410" t="str">
            <v>أنثى</v>
          </cell>
          <cell r="F3410" t="str">
            <v>حمص</v>
          </cell>
          <cell r="G3410">
            <v>35074</v>
          </cell>
          <cell r="H3410" t="str">
            <v>العربية السورية</v>
          </cell>
          <cell r="I3410" t="str">
            <v>الاولى</v>
          </cell>
          <cell r="J3410" t="str">
            <v>أدبي</v>
          </cell>
        </row>
        <row r="3411">
          <cell r="A3411">
            <v>527455</v>
          </cell>
          <cell r="B3411" t="str">
            <v>فينوس عيسى</v>
          </cell>
          <cell r="C3411" t="str">
            <v>مرهج</v>
          </cell>
          <cell r="D3411" t="str">
            <v>سمر</v>
          </cell>
          <cell r="E3411" t="str">
            <v>أنثى</v>
          </cell>
          <cell r="F3411" t="str">
            <v>حماة</v>
          </cell>
          <cell r="G3411">
            <v>31136</v>
          </cell>
          <cell r="H3411" t="str">
            <v>العربية السورية</v>
          </cell>
          <cell r="I3411" t="str">
            <v>الاولى</v>
          </cell>
          <cell r="J3411" t="str">
            <v>أدبي</v>
          </cell>
        </row>
        <row r="3412">
          <cell r="A3412">
            <v>527456</v>
          </cell>
          <cell r="B3412" t="str">
            <v>قمر حمود</v>
          </cell>
          <cell r="C3412" t="str">
            <v>محي الدين</v>
          </cell>
          <cell r="D3412" t="str">
            <v>حنان</v>
          </cell>
          <cell r="E3412" t="str">
            <v>أنثى</v>
          </cell>
          <cell r="F3412" t="str">
            <v>كسوة</v>
          </cell>
          <cell r="G3412">
            <v>35068</v>
          </cell>
          <cell r="H3412" t="str">
            <v>العربية السورية</v>
          </cell>
          <cell r="I3412" t="str">
            <v>الاولى</v>
          </cell>
          <cell r="J3412" t="str">
            <v>فنون نسوية</v>
          </cell>
          <cell r="K3412">
            <v>2013</v>
          </cell>
        </row>
        <row r="3413">
          <cell r="A3413">
            <v>527457</v>
          </cell>
          <cell r="B3413" t="str">
            <v>قمر مسعود</v>
          </cell>
          <cell r="C3413" t="str">
            <v>هاشم</v>
          </cell>
          <cell r="D3413" t="str">
            <v>انعام</v>
          </cell>
          <cell r="E3413" t="str">
            <v>أنثى</v>
          </cell>
          <cell r="F3413" t="str">
            <v>السويداء</v>
          </cell>
          <cell r="G3413">
            <v>37764</v>
          </cell>
          <cell r="H3413" t="str">
            <v>العربية السورية</v>
          </cell>
          <cell r="I3413" t="str">
            <v>الاولى</v>
          </cell>
          <cell r="J3413" t="str">
            <v>علمي</v>
          </cell>
          <cell r="L3413" t="str">
            <v>السويداء</v>
          </cell>
        </row>
        <row r="3414">
          <cell r="A3414">
            <v>527458</v>
          </cell>
          <cell r="B3414" t="str">
            <v>كاترين ابو مغضب</v>
          </cell>
          <cell r="C3414" t="str">
            <v>معين</v>
          </cell>
          <cell r="D3414" t="str">
            <v>سرا</v>
          </cell>
          <cell r="E3414" t="str">
            <v>أنثى</v>
          </cell>
          <cell r="F3414" t="str">
            <v xml:space="preserve">السويداء </v>
          </cell>
          <cell r="G3414">
            <v>37437</v>
          </cell>
          <cell r="H3414" t="str">
            <v>العربية السورية</v>
          </cell>
          <cell r="I3414" t="str">
            <v>الاولى</v>
          </cell>
          <cell r="J3414" t="str">
            <v>أدبي</v>
          </cell>
          <cell r="L3414" t="str">
            <v>السويداء</v>
          </cell>
        </row>
        <row r="3415">
          <cell r="A3415">
            <v>527459</v>
          </cell>
          <cell r="B3415" t="str">
            <v>كرم الحاج صادق</v>
          </cell>
          <cell r="C3415" t="str">
            <v>موسى الكاظم</v>
          </cell>
          <cell r="D3415" t="str">
            <v>ليزا</v>
          </cell>
          <cell r="E3415" t="str">
            <v>ذكر</v>
          </cell>
          <cell r="F3415" t="str">
            <v>ادلب</v>
          </cell>
          <cell r="G3415">
            <v>36161</v>
          </cell>
          <cell r="H3415" t="str">
            <v>العربية السورية</v>
          </cell>
          <cell r="I3415" t="str">
            <v>الاولى</v>
          </cell>
          <cell r="J3415" t="str">
            <v>علمي</v>
          </cell>
          <cell r="L3415" t="str">
            <v>ادلب</v>
          </cell>
        </row>
        <row r="3416">
          <cell r="A3416">
            <v>527460</v>
          </cell>
          <cell r="B3416" t="str">
            <v>كفاء صمود</v>
          </cell>
          <cell r="C3416" t="str">
            <v>سليمان</v>
          </cell>
          <cell r="D3416" t="str">
            <v>مها</v>
          </cell>
          <cell r="E3416" t="str">
            <v>أنثى</v>
          </cell>
          <cell r="F3416" t="str">
            <v>دوما</v>
          </cell>
          <cell r="G3416">
            <v>36361</v>
          </cell>
          <cell r="H3416" t="str">
            <v>العربية السورية</v>
          </cell>
          <cell r="I3416" t="str">
            <v>الاولى</v>
          </cell>
          <cell r="J3416" t="str">
            <v>علمي</v>
          </cell>
          <cell r="K3416">
            <v>2021</v>
          </cell>
        </row>
        <row r="3417">
          <cell r="A3417">
            <v>527461</v>
          </cell>
          <cell r="B3417" t="str">
            <v>كنانه سميا</v>
          </cell>
          <cell r="C3417" t="str">
            <v>غسان</v>
          </cell>
          <cell r="D3417" t="str">
            <v>حسيبه</v>
          </cell>
          <cell r="E3417" t="str">
            <v>أنثى</v>
          </cell>
          <cell r="F3417" t="str">
            <v>بتعله</v>
          </cell>
          <cell r="G3417">
            <v>31862</v>
          </cell>
          <cell r="H3417" t="str">
            <v>العربية السورية</v>
          </cell>
          <cell r="I3417" t="str">
            <v>الاولى</v>
          </cell>
          <cell r="J3417" t="str">
            <v>نسوي</v>
          </cell>
          <cell r="L3417" t="str">
            <v>اللاذقية</v>
          </cell>
        </row>
        <row r="3418">
          <cell r="A3418">
            <v>527462</v>
          </cell>
          <cell r="B3418" t="str">
            <v>كوثر الساجر</v>
          </cell>
          <cell r="C3418" t="str">
            <v>حسين</v>
          </cell>
          <cell r="D3418" t="str">
            <v>برده</v>
          </cell>
          <cell r="E3418" t="str">
            <v>أنثى</v>
          </cell>
          <cell r="F3418" t="str">
            <v>الكويت</v>
          </cell>
          <cell r="G3418">
            <v>31441</v>
          </cell>
          <cell r="H3418" t="str">
            <v>العربية السورية</v>
          </cell>
          <cell r="I3418" t="str">
            <v>الاولى</v>
          </cell>
          <cell r="J3418" t="str">
            <v>أدبي</v>
          </cell>
        </row>
        <row r="3419">
          <cell r="A3419">
            <v>527463</v>
          </cell>
          <cell r="B3419" t="str">
            <v>لانا بقدونس</v>
          </cell>
          <cell r="C3419" t="str">
            <v>مازن</v>
          </cell>
          <cell r="D3419" t="str">
            <v>سميره</v>
          </cell>
          <cell r="E3419" t="str">
            <v>أنثى</v>
          </cell>
          <cell r="F3419" t="str">
            <v>دمشق</v>
          </cell>
          <cell r="G3419">
            <v>36742</v>
          </cell>
          <cell r="H3419" t="str">
            <v>العربية السورية</v>
          </cell>
          <cell r="I3419" t="str">
            <v>الاولى</v>
          </cell>
          <cell r="J3419" t="str">
            <v>فنون نسوية</v>
          </cell>
        </row>
        <row r="3420">
          <cell r="A3420">
            <v>527464</v>
          </cell>
          <cell r="B3420" t="str">
            <v>لما احمد</v>
          </cell>
          <cell r="C3420" t="str">
            <v>هلال</v>
          </cell>
          <cell r="D3420" t="str">
            <v>مطيعه</v>
          </cell>
          <cell r="E3420" t="str">
            <v>أنثى</v>
          </cell>
          <cell r="F3420" t="str">
            <v>قطيفه</v>
          </cell>
          <cell r="G3420">
            <v>31875</v>
          </cell>
          <cell r="H3420" t="str">
            <v>العربية السورية</v>
          </cell>
          <cell r="I3420" t="str">
            <v>الاولى</v>
          </cell>
          <cell r="J3420" t="str">
            <v>أدبي</v>
          </cell>
          <cell r="L3420" t="str">
            <v>اللاذقية</v>
          </cell>
        </row>
        <row r="3421">
          <cell r="A3421">
            <v>527465</v>
          </cell>
          <cell r="B3421" t="str">
            <v>لمى الصوفي</v>
          </cell>
          <cell r="C3421" t="str">
            <v>محمد ضياء الدين</v>
          </cell>
          <cell r="D3421" t="str">
            <v>وديعه</v>
          </cell>
          <cell r="E3421" t="str">
            <v>أنثى</v>
          </cell>
          <cell r="F3421" t="str">
            <v>حمص</v>
          </cell>
          <cell r="G3421">
            <v>27400</v>
          </cell>
          <cell r="H3421" t="str">
            <v>العربية السورية</v>
          </cell>
          <cell r="I3421" t="str">
            <v>الاولى</v>
          </cell>
          <cell r="J3421" t="str">
            <v>أدبي</v>
          </cell>
          <cell r="L3421" t="str">
            <v>السويداء</v>
          </cell>
        </row>
        <row r="3422">
          <cell r="A3422">
            <v>527466</v>
          </cell>
          <cell r="B3422" t="str">
            <v>لمى حمود</v>
          </cell>
          <cell r="C3422" t="str">
            <v>حامد</v>
          </cell>
          <cell r="D3422" t="str">
            <v>هيفاء</v>
          </cell>
          <cell r="E3422" t="str">
            <v>أنثى</v>
          </cell>
          <cell r="F3422" t="str">
            <v>قنيه</v>
          </cell>
          <cell r="G3422">
            <v>32696</v>
          </cell>
          <cell r="H3422" t="str">
            <v>العربية السورية</v>
          </cell>
          <cell r="I3422" t="str">
            <v>الاولى</v>
          </cell>
          <cell r="J3422" t="str">
            <v>علمي</v>
          </cell>
          <cell r="K3422">
            <v>2007</v>
          </cell>
        </row>
        <row r="3423">
          <cell r="A3423">
            <v>527467</v>
          </cell>
          <cell r="B3423" t="str">
            <v>ليليان عبد الرحمن</v>
          </cell>
          <cell r="C3423" t="str">
            <v>محمد</v>
          </cell>
          <cell r="D3423" t="str">
            <v>ليندا</v>
          </cell>
          <cell r="E3423" t="str">
            <v>أنثى</v>
          </cell>
          <cell r="F3423" t="str">
            <v>السخابه</v>
          </cell>
          <cell r="G3423">
            <v>36180</v>
          </cell>
          <cell r="H3423" t="str">
            <v>العربية السورية</v>
          </cell>
          <cell r="I3423" t="str">
            <v>الاولى</v>
          </cell>
          <cell r="J3423" t="str">
            <v>أدبي</v>
          </cell>
          <cell r="L3423" t="str">
            <v>اللاذقية</v>
          </cell>
        </row>
        <row r="3424">
          <cell r="A3424">
            <v>527468</v>
          </cell>
          <cell r="B3424" t="str">
            <v>لين عيوش</v>
          </cell>
          <cell r="C3424" t="str">
            <v>محمد</v>
          </cell>
          <cell r="D3424" t="str">
            <v>الهام</v>
          </cell>
          <cell r="E3424" t="str">
            <v>أنثى</v>
          </cell>
          <cell r="F3424" t="str">
            <v>دمشق</v>
          </cell>
          <cell r="G3424">
            <v>36778</v>
          </cell>
          <cell r="H3424" t="str">
            <v>العربية السورية</v>
          </cell>
          <cell r="I3424" t="str">
            <v>الاولى</v>
          </cell>
          <cell r="J3424" t="str">
            <v>علمي</v>
          </cell>
          <cell r="L3424" t="str">
            <v>اللاذقية</v>
          </cell>
        </row>
        <row r="3425">
          <cell r="A3425">
            <v>527469</v>
          </cell>
          <cell r="B3425" t="str">
            <v>لينة السيداه</v>
          </cell>
          <cell r="C3425" t="str">
            <v>فراس</v>
          </cell>
          <cell r="D3425" t="str">
            <v>أماني</v>
          </cell>
          <cell r="E3425" t="str">
            <v>أنثى</v>
          </cell>
          <cell r="F3425" t="str">
            <v>دمشق</v>
          </cell>
          <cell r="G3425">
            <v>37776</v>
          </cell>
          <cell r="H3425" t="str">
            <v>العربية السورية</v>
          </cell>
          <cell r="I3425" t="str">
            <v>الاولى</v>
          </cell>
          <cell r="J3425" t="str">
            <v>شرعي</v>
          </cell>
        </row>
        <row r="3426">
          <cell r="A3426">
            <v>527470</v>
          </cell>
          <cell r="B3426" t="str">
            <v>لينه الحسين</v>
          </cell>
          <cell r="C3426" t="str">
            <v>عقل</v>
          </cell>
          <cell r="D3426" t="str">
            <v>فاطمه</v>
          </cell>
          <cell r="E3426" t="str">
            <v>أنثى</v>
          </cell>
          <cell r="F3426" t="str">
            <v>قفليون</v>
          </cell>
          <cell r="G3426">
            <v>30011</v>
          </cell>
          <cell r="H3426" t="str">
            <v>العربية السورية</v>
          </cell>
          <cell r="I3426" t="str">
            <v>الاولى</v>
          </cell>
          <cell r="J3426" t="str">
            <v>أدبي</v>
          </cell>
        </row>
        <row r="3427">
          <cell r="A3427">
            <v>527471</v>
          </cell>
          <cell r="B3427" t="str">
            <v>ماجدة الابراهيم</v>
          </cell>
          <cell r="C3427" t="str">
            <v>فريد</v>
          </cell>
          <cell r="D3427" t="str">
            <v>شهرو</v>
          </cell>
          <cell r="E3427" t="str">
            <v>أنثى</v>
          </cell>
          <cell r="F3427" t="str">
            <v>ظهر المغر</v>
          </cell>
          <cell r="G3427">
            <v>27315</v>
          </cell>
          <cell r="H3427" t="str">
            <v>العربية السورية</v>
          </cell>
          <cell r="I3427" t="str">
            <v>الاولى</v>
          </cell>
          <cell r="J3427" t="str">
            <v>علمي</v>
          </cell>
          <cell r="L3427" t="str">
            <v>الحسكة</v>
          </cell>
        </row>
        <row r="3428">
          <cell r="A3428">
            <v>527472</v>
          </cell>
          <cell r="B3428" t="str">
            <v>مايا الاسعد</v>
          </cell>
          <cell r="C3428" t="str">
            <v>سهيل</v>
          </cell>
          <cell r="D3428" t="str">
            <v>رحاب</v>
          </cell>
          <cell r="E3428" t="str">
            <v>أنثى</v>
          </cell>
          <cell r="F3428" t="str">
            <v>حماه</v>
          </cell>
          <cell r="G3428">
            <v>37987</v>
          </cell>
          <cell r="H3428" t="str">
            <v>العربية السورية</v>
          </cell>
          <cell r="I3428" t="str">
            <v>الاولى</v>
          </cell>
          <cell r="J3428" t="str">
            <v>أدبي</v>
          </cell>
        </row>
        <row r="3429">
          <cell r="A3429">
            <v>527473</v>
          </cell>
          <cell r="B3429" t="str">
            <v>مجد ناصر</v>
          </cell>
          <cell r="C3429" t="str">
            <v>عبدالعزيز</v>
          </cell>
          <cell r="D3429" t="str">
            <v>نعمت</v>
          </cell>
          <cell r="E3429" t="str">
            <v>أنثى</v>
          </cell>
          <cell r="F3429" t="str">
            <v>تدمر</v>
          </cell>
          <cell r="G3429">
            <v>31600</v>
          </cell>
          <cell r="H3429" t="str">
            <v>العربية السورية</v>
          </cell>
          <cell r="I3429" t="str">
            <v>الاولى</v>
          </cell>
          <cell r="J3429" t="str">
            <v>أدبي</v>
          </cell>
        </row>
        <row r="3430">
          <cell r="A3430">
            <v>527474</v>
          </cell>
          <cell r="B3430" t="str">
            <v>محمد الحميد</v>
          </cell>
          <cell r="C3430" t="str">
            <v>مزيد</v>
          </cell>
          <cell r="D3430" t="str">
            <v>يسرى</v>
          </cell>
          <cell r="E3430" t="str">
            <v>ذكر</v>
          </cell>
          <cell r="F3430" t="str">
            <v>غارية غربية</v>
          </cell>
          <cell r="G3430">
            <v>37787</v>
          </cell>
          <cell r="H3430" t="str">
            <v>العربية السورية</v>
          </cell>
          <cell r="I3430" t="str">
            <v>الاولى</v>
          </cell>
          <cell r="J3430" t="str">
            <v>علمي</v>
          </cell>
        </row>
        <row r="3431">
          <cell r="A3431">
            <v>527475</v>
          </cell>
          <cell r="B3431" t="str">
            <v>محمدفواز التركماني</v>
          </cell>
          <cell r="C3431" t="str">
            <v>عبدالله</v>
          </cell>
          <cell r="D3431" t="str">
            <v>نعمت</v>
          </cell>
          <cell r="E3431" t="str">
            <v>أنثى</v>
          </cell>
          <cell r="F3431" t="str">
            <v>قطيفة</v>
          </cell>
          <cell r="G3431">
            <v>33239</v>
          </cell>
          <cell r="H3431" t="str">
            <v>العربية السورية</v>
          </cell>
          <cell r="I3431" t="str">
            <v>الاولى</v>
          </cell>
          <cell r="J3431" t="str">
            <v>علمي</v>
          </cell>
        </row>
        <row r="3432">
          <cell r="A3432">
            <v>527476</v>
          </cell>
          <cell r="B3432" t="str">
            <v>مرام الحريري</v>
          </cell>
          <cell r="C3432" t="str">
            <v>محمدخير</v>
          </cell>
          <cell r="D3432" t="str">
            <v>منى</v>
          </cell>
          <cell r="E3432" t="str">
            <v>أنثى</v>
          </cell>
          <cell r="F3432" t="str">
            <v>درعا</v>
          </cell>
          <cell r="G3432">
            <v>32173</v>
          </cell>
          <cell r="H3432" t="str">
            <v>العربية السورية</v>
          </cell>
          <cell r="I3432" t="str">
            <v>الاولى</v>
          </cell>
          <cell r="J3432" t="str">
            <v>علمي</v>
          </cell>
        </row>
        <row r="3433">
          <cell r="A3433">
            <v>527477</v>
          </cell>
          <cell r="B3433" t="str">
            <v>مرام زنوبه</v>
          </cell>
          <cell r="C3433" t="str">
            <v>حسن</v>
          </cell>
          <cell r="D3433" t="str">
            <v>شذا</v>
          </cell>
          <cell r="E3433" t="str">
            <v>أنثى</v>
          </cell>
          <cell r="F3433" t="str">
            <v>بنش</v>
          </cell>
          <cell r="G3433">
            <v>36170</v>
          </cell>
          <cell r="H3433" t="str">
            <v>العربية السورية</v>
          </cell>
          <cell r="I3433" t="str">
            <v>الاولى</v>
          </cell>
          <cell r="J3433" t="str">
            <v>أدبي</v>
          </cell>
          <cell r="L3433" t="str">
            <v>ادلب</v>
          </cell>
        </row>
        <row r="3434">
          <cell r="A3434">
            <v>527478</v>
          </cell>
          <cell r="B3434" t="str">
            <v>مرام سويدان</v>
          </cell>
          <cell r="C3434" t="str">
            <v>محمد</v>
          </cell>
          <cell r="D3434" t="str">
            <v>امينه</v>
          </cell>
          <cell r="E3434" t="str">
            <v>أنثى</v>
          </cell>
          <cell r="F3434" t="str">
            <v>دمشق</v>
          </cell>
          <cell r="G3434">
            <v>34866</v>
          </cell>
          <cell r="H3434" t="str">
            <v>العربية السورية</v>
          </cell>
          <cell r="I3434" t="str">
            <v>الاولى</v>
          </cell>
          <cell r="J3434" t="str">
            <v>أدبي</v>
          </cell>
          <cell r="L3434" t="str">
            <v>القنيطرة</v>
          </cell>
          <cell r="M3434" t="str">
            <v>القنيطرة</v>
          </cell>
        </row>
        <row r="3435">
          <cell r="A3435">
            <v>527479</v>
          </cell>
          <cell r="B3435" t="str">
            <v>مرام مخلوف</v>
          </cell>
          <cell r="C3435" t="str">
            <v>نيروز</v>
          </cell>
          <cell r="D3435" t="str">
            <v>دارين</v>
          </cell>
          <cell r="E3435" t="str">
            <v>أنثى</v>
          </cell>
          <cell r="F3435" t="str">
            <v>اللاذقية</v>
          </cell>
          <cell r="G3435">
            <v>37856</v>
          </cell>
          <cell r="H3435" t="str">
            <v>العربية السورية</v>
          </cell>
          <cell r="I3435" t="str">
            <v>الاولى</v>
          </cell>
          <cell r="J3435" t="str">
            <v>أدبي</v>
          </cell>
          <cell r="L3435" t="str">
            <v>اللاذقية</v>
          </cell>
        </row>
        <row r="3436">
          <cell r="A3436">
            <v>527480</v>
          </cell>
          <cell r="B3436" t="str">
            <v>مرام مناد</v>
          </cell>
          <cell r="C3436" t="str">
            <v>منصور</v>
          </cell>
          <cell r="D3436" t="str">
            <v>أمل</v>
          </cell>
          <cell r="E3436" t="str">
            <v>أنثى</v>
          </cell>
          <cell r="F3436" t="str">
            <v>دمشق</v>
          </cell>
          <cell r="G3436">
            <v>33799</v>
          </cell>
          <cell r="H3436" t="str">
            <v>الفلسطينية</v>
          </cell>
          <cell r="I3436" t="str">
            <v>الاولى</v>
          </cell>
          <cell r="J3436" t="str">
            <v>أدبي</v>
          </cell>
          <cell r="K3436">
            <v>2010</v>
          </cell>
          <cell r="L3436" t="str">
            <v>ريف دمشق</v>
          </cell>
        </row>
        <row r="3437">
          <cell r="A3437">
            <v>527481</v>
          </cell>
          <cell r="B3437" t="str">
            <v>مرح ابوقنصول</v>
          </cell>
          <cell r="C3437" t="str">
            <v>حمد</v>
          </cell>
          <cell r="D3437" t="str">
            <v>ريم</v>
          </cell>
          <cell r="E3437" t="str">
            <v>أنثى</v>
          </cell>
          <cell r="F3437" t="str">
            <v>دمشق</v>
          </cell>
          <cell r="G3437">
            <v>35466</v>
          </cell>
          <cell r="H3437" t="str">
            <v>العربية السورية</v>
          </cell>
          <cell r="I3437" t="str">
            <v>الاولى</v>
          </cell>
          <cell r="J3437" t="str">
            <v>أدبي</v>
          </cell>
          <cell r="L3437" t="str">
            <v>السويداء</v>
          </cell>
        </row>
        <row r="3438">
          <cell r="A3438">
            <v>527482</v>
          </cell>
          <cell r="B3438" t="str">
            <v>مرح النصار</v>
          </cell>
          <cell r="C3438" t="str">
            <v>محمد</v>
          </cell>
          <cell r="D3438" t="str">
            <v>فايزه</v>
          </cell>
          <cell r="E3438" t="str">
            <v>أنثى</v>
          </cell>
          <cell r="F3438" t="str">
            <v>الصنمين</v>
          </cell>
          <cell r="G3438">
            <v>38380</v>
          </cell>
          <cell r="H3438" t="str">
            <v>العربية السورية</v>
          </cell>
          <cell r="I3438" t="str">
            <v>الاولى</v>
          </cell>
          <cell r="J3438" t="str">
            <v>علمي</v>
          </cell>
        </row>
        <row r="3439">
          <cell r="A3439">
            <v>527483</v>
          </cell>
          <cell r="B3439" t="str">
            <v>مرح علوش</v>
          </cell>
          <cell r="C3439" t="str">
            <v>محمد</v>
          </cell>
          <cell r="D3439" t="str">
            <v>هند</v>
          </cell>
          <cell r="E3439" t="str">
            <v>أنثى</v>
          </cell>
          <cell r="F3439" t="str">
            <v>دمشق</v>
          </cell>
          <cell r="G3439">
            <v>32570</v>
          </cell>
          <cell r="H3439" t="str">
            <v>العربية السورية</v>
          </cell>
          <cell r="I3439" t="str">
            <v>الاولى</v>
          </cell>
          <cell r="J3439" t="str">
            <v>أدبي</v>
          </cell>
          <cell r="K3439">
            <v>2008</v>
          </cell>
        </row>
        <row r="3440">
          <cell r="A3440">
            <v>527484</v>
          </cell>
          <cell r="B3440" t="str">
            <v>مرح عيسى</v>
          </cell>
          <cell r="C3440" t="str">
            <v>زياد</v>
          </cell>
          <cell r="D3440" t="str">
            <v>صفاء</v>
          </cell>
          <cell r="E3440" t="str">
            <v>أنثى</v>
          </cell>
          <cell r="F3440" t="str">
            <v>بيت القنوطه</v>
          </cell>
          <cell r="G3440">
            <v>38244</v>
          </cell>
          <cell r="H3440" t="str">
            <v>العربية السورية</v>
          </cell>
          <cell r="I3440" t="str">
            <v>الاولى</v>
          </cell>
          <cell r="J3440" t="str">
            <v>أدبي</v>
          </cell>
          <cell r="L3440" t="str">
            <v>اللاذقية</v>
          </cell>
        </row>
        <row r="3441">
          <cell r="A3441">
            <v>527485</v>
          </cell>
          <cell r="B3441" t="str">
            <v>مرح محمود</v>
          </cell>
          <cell r="C3441" t="str">
            <v>محمود</v>
          </cell>
          <cell r="D3441" t="str">
            <v>وزيرة</v>
          </cell>
          <cell r="E3441" t="str">
            <v>أنثى</v>
          </cell>
          <cell r="F3441" t="str">
            <v>طير جبه</v>
          </cell>
          <cell r="G3441">
            <v>35086</v>
          </cell>
          <cell r="H3441" t="str">
            <v>العربية السورية</v>
          </cell>
          <cell r="I3441" t="str">
            <v>الاولى</v>
          </cell>
          <cell r="J3441" t="str">
            <v>أدبي</v>
          </cell>
        </row>
        <row r="3442">
          <cell r="A3442">
            <v>527486</v>
          </cell>
          <cell r="B3442" t="str">
            <v>مرح ناعم</v>
          </cell>
          <cell r="C3442" t="str">
            <v>مالك</v>
          </cell>
          <cell r="D3442" t="str">
            <v>عليا</v>
          </cell>
          <cell r="E3442" t="str">
            <v>أنثى</v>
          </cell>
          <cell r="F3442" t="str">
            <v>دمشق</v>
          </cell>
          <cell r="G3442">
            <v>36066</v>
          </cell>
          <cell r="H3442" t="str">
            <v>العربية السورية</v>
          </cell>
          <cell r="I3442" t="str">
            <v>الاولى</v>
          </cell>
          <cell r="J3442" t="str">
            <v>علمي</v>
          </cell>
        </row>
        <row r="3443">
          <cell r="A3443">
            <v>527487</v>
          </cell>
          <cell r="B3443" t="str">
            <v>مروه قزاز</v>
          </cell>
          <cell r="C3443" t="str">
            <v>عدنان</v>
          </cell>
          <cell r="D3443" t="str">
            <v>ناديا</v>
          </cell>
          <cell r="E3443" t="str">
            <v>أنثى</v>
          </cell>
          <cell r="F3443" t="str">
            <v>دمشق</v>
          </cell>
          <cell r="G3443">
            <v>33974</v>
          </cell>
          <cell r="H3443" t="str">
            <v>العربية السورية</v>
          </cell>
          <cell r="I3443" t="str">
            <v>الاولى</v>
          </cell>
          <cell r="J3443" t="str">
            <v>علمي</v>
          </cell>
        </row>
        <row r="3444">
          <cell r="A3444">
            <v>527488</v>
          </cell>
          <cell r="B3444" t="str">
            <v>مريم الببيلي</v>
          </cell>
          <cell r="C3444" t="str">
            <v>عبدالقادر</v>
          </cell>
          <cell r="D3444" t="str">
            <v>فاتنه</v>
          </cell>
          <cell r="E3444" t="str">
            <v>أنثى</v>
          </cell>
          <cell r="F3444" t="str">
            <v>كفر بطنا</v>
          </cell>
          <cell r="G3444">
            <v>34359</v>
          </cell>
          <cell r="H3444" t="str">
            <v>العربية السورية</v>
          </cell>
          <cell r="I3444" t="str">
            <v>الاولى</v>
          </cell>
          <cell r="J3444" t="str">
            <v>فنون نسوية</v>
          </cell>
          <cell r="K3444">
            <v>2012</v>
          </cell>
        </row>
        <row r="3445">
          <cell r="A3445">
            <v>527489</v>
          </cell>
          <cell r="B3445" t="str">
            <v>مريم رحال</v>
          </cell>
          <cell r="C3445" t="str">
            <v>علي</v>
          </cell>
          <cell r="D3445" t="str">
            <v>مها</v>
          </cell>
          <cell r="E3445" t="str">
            <v>أنثى</v>
          </cell>
          <cell r="F3445" t="str">
            <v>حلة عارا</v>
          </cell>
          <cell r="G3445">
            <v>35557</v>
          </cell>
          <cell r="H3445" t="str">
            <v>العربية السورية</v>
          </cell>
          <cell r="I3445" t="str">
            <v>الاولى</v>
          </cell>
          <cell r="J3445" t="str">
            <v>أدبي</v>
          </cell>
          <cell r="L3445" t="str">
            <v>اللاذقية</v>
          </cell>
        </row>
        <row r="3446">
          <cell r="A3446">
            <v>527490</v>
          </cell>
          <cell r="B3446" t="str">
            <v>مريم علي</v>
          </cell>
          <cell r="C3446" t="str">
            <v>نعيم</v>
          </cell>
          <cell r="D3446" t="str">
            <v>بدريه</v>
          </cell>
          <cell r="E3446" t="str">
            <v>أنثى</v>
          </cell>
          <cell r="F3446" t="str">
            <v>دمشق</v>
          </cell>
          <cell r="G3446">
            <v>37758</v>
          </cell>
          <cell r="H3446" t="str">
            <v>العربية السورية</v>
          </cell>
          <cell r="I3446" t="str">
            <v>الاولى</v>
          </cell>
          <cell r="J3446" t="str">
            <v>أدبي</v>
          </cell>
          <cell r="K3446">
            <v>2021</v>
          </cell>
        </row>
        <row r="3447">
          <cell r="A3447">
            <v>527491</v>
          </cell>
          <cell r="B3447" t="str">
            <v>مريم محمد</v>
          </cell>
          <cell r="C3447" t="str">
            <v>محمد</v>
          </cell>
          <cell r="D3447" t="str">
            <v>الهام</v>
          </cell>
          <cell r="E3447" t="str">
            <v>أنثى</v>
          </cell>
          <cell r="F3447" t="str">
            <v xml:space="preserve">جارة الوادي </v>
          </cell>
          <cell r="G3447">
            <v>37865</v>
          </cell>
          <cell r="H3447" t="str">
            <v>العربية السورية</v>
          </cell>
          <cell r="I3447" t="str">
            <v>الاولى</v>
          </cell>
          <cell r="J3447" t="str">
            <v>أدبي</v>
          </cell>
          <cell r="K3447">
            <v>2021</v>
          </cell>
        </row>
        <row r="3448">
          <cell r="A3448">
            <v>527492</v>
          </cell>
          <cell r="B3448" t="str">
            <v>مزينه الموصلي</v>
          </cell>
          <cell r="C3448" t="str">
            <v>فواز</v>
          </cell>
          <cell r="D3448" t="str">
            <v>جهينه</v>
          </cell>
          <cell r="E3448" t="str">
            <v>أنثى</v>
          </cell>
          <cell r="F3448" t="str">
            <v>جيرود</v>
          </cell>
          <cell r="G3448">
            <v>33610</v>
          </cell>
          <cell r="H3448" t="str">
            <v>العربية السورية</v>
          </cell>
          <cell r="I3448" t="str">
            <v>الاولى</v>
          </cell>
          <cell r="J3448" t="str">
            <v>أدبي</v>
          </cell>
          <cell r="K3448">
            <v>2010</v>
          </cell>
        </row>
        <row r="3449">
          <cell r="A3449">
            <v>527493</v>
          </cell>
          <cell r="B3449" t="str">
            <v>مشاعل النادر</v>
          </cell>
          <cell r="C3449" t="str">
            <v>خالد</v>
          </cell>
          <cell r="D3449" t="str">
            <v>امال</v>
          </cell>
          <cell r="E3449" t="str">
            <v>أنثى</v>
          </cell>
          <cell r="F3449" t="str">
            <v>دمشق</v>
          </cell>
          <cell r="H3449" t="str">
            <v>العربية السورية</v>
          </cell>
          <cell r="I3449" t="str">
            <v>الاولى</v>
          </cell>
          <cell r="J3449" t="str">
            <v>فنون نسوية</v>
          </cell>
          <cell r="K3449">
            <v>2023</v>
          </cell>
        </row>
        <row r="3450">
          <cell r="A3450">
            <v>527494</v>
          </cell>
          <cell r="B3450" t="str">
            <v>مضر سليمان</v>
          </cell>
          <cell r="C3450" t="str">
            <v>عائد</v>
          </cell>
          <cell r="D3450" t="str">
            <v>نادين</v>
          </cell>
          <cell r="E3450" t="str">
            <v>ذكر</v>
          </cell>
          <cell r="F3450" t="str">
            <v>جديدة عرطوز</v>
          </cell>
          <cell r="G3450">
            <v>38294</v>
          </cell>
          <cell r="H3450" t="str">
            <v>العربية السورية</v>
          </cell>
          <cell r="I3450" t="str">
            <v>الاولى</v>
          </cell>
          <cell r="J3450" t="str">
            <v>علمي</v>
          </cell>
          <cell r="L3450" t="str">
            <v>اللاذقية</v>
          </cell>
        </row>
        <row r="3451">
          <cell r="A3451">
            <v>527495</v>
          </cell>
          <cell r="B3451" t="str">
            <v>ملفت ديوب</v>
          </cell>
          <cell r="C3451" t="str">
            <v>علي</v>
          </cell>
          <cell r="D3451" t="str">
            <v>يسرى</v>
          </cell>
          <cell r="E3451" t="str">
            <v>أنثى</v>
          </cell>
          <cell r="F3451" t="str">
            <v>بيرة الجبل</v>
          </cell>
          <cell r="G3451">
            <v>32448</v>
          </cell>
          <cell r="H3451" t="str">
            <v>العربية السورية</v>
          </cell>
          <cell r="I3451" t="str">
            <v>الاولى</v>
          </cell>
          <cell r="J3451" t="str">
            <v>فنون نسوية</v>
          </cell>
        </row>
        <row r="3452">
          <cell r="A3452">
            <v>527496</v>
          </cell>
          <cell r="B3452" t="str">
            <v>منال الجبر</v>
          </cell>
          <cell r="C3452" t="str">
            <v>فهد</v>
          </cell>
          <cell r="D3452" t="str">
            <v>نجاح</v>
          </cell>
          <cell r="E3452" t="str">
            <v>أنثى</v>
          </cell>
          <cell r="F3452" t="str">
            <v>دمشق</v>
          </cell>
          <cell r="G3452">
            <v>29849</v>
          </cell>
          <cell r="H3452" t="str">
            <v>العربية السورية</v>
          </cell>
          <cell r="I3452" t="str">
            <v>الاولى</v>
          </cell>
          <cell r="J3452" t="str">
            <v>علمي</v>
          </cell>
          <cell r="L3452" t="str">
            <v>السويداء</v>
          </cell>
        </row>
        <row r="3453">
          <cell r="A3453">
            <v>527497</v>
          </cell>
          <cell r="B3453" t="str">
            <v>منال الجوهري</v>
          </cell>
          <cell r="C3453" t="str">
            <v>عفيف</v>
          </cell>
          <cell r="D3453" t="str">
            <v>غزاله</v>
          </cell>
          <cell r="E3453" t="str">
            <v>أنثى</v>
          </cell>
          <cell r="F3453" t="str">
            <v>الكفر</v>
          </cell>
          <cell r="G3453">
            <v>33299</v>
          </cell>
          <cell r="H3453" t="str">
            <v>العربية السورية</v>
          </cell>
          <cell r="I3453" t="str">
            <v>الاولى</v>
          </cell>
          <cell r="J3453" t="str">
            <v>أدبي</v>
          </cell>
          <cell r="L3453" t="str">
            <v>السويداء</v>
          </cell>
        </row>
        <row r="3454">
          <cell r="A3454">
            <v>527498</v>
          </cell>
          <cell r="B3454" t="str">
            <v>منال الضامن</v>
          </cell>
          <cell r="C3454" t="str">
            <v>سامي</v>
          </cell>
          <cell r="D3454" t="str">
            <v>سهام</v>
          </cell>
          <cell r="E3454" t="str">
            <v>أنثى</v>
          </cell>
          <cell r="F3454" t="str">
            <v>ضامن</v>
          </cell>
          <cell r="G3454">
            <v>29653</v>
          </cell>
          <cell r="H3454" t="str">
            <v>العربية السورية</v>
          </cell>
          <cell r="I3454" t="str">
            <v>الاولى</v>
          </cell>
          <cell r="J3454" t="str">
            <v>فنون نسوية</v>
          </cell>
          <cell r="K3454">
            <v>1998</v>
          </cell>
        </row>
        <row r="3455">
          <cell r="A3455">
            <v>527499</v>
          </cell>
          <cell r="B3455" t="str">
            <v>مها جوهره</v>
          </cell>
          <cell r="C3455" t="str">
            <v>حسين</v>
          </cell>
          <cell r="D3455" t="str">
            <v>جوهره</v>
          </cell>
          <cell r="E3455" t="str">
            <v>أنثى</v>
          </cell>
          <cell r="F3455" t="str">
            <v>بعرين</v>
          </cell>
          <cell r="G3455">
            <v>30682</v>
          </cell>
          <cell r="H3455" t="str">
            <v>العربية السورية</v>
          </cell>
          <cell r="I3455" t="str">
            <v>الاولى</v>
          </cell>
          <cell r="J3455" t="str">
            <v>علمي</v>
          </cell>
        </row>
        <row r="3456">
          <cell r="A3456">
            <v>527500</v>
          </cell>
          <cell r="B3456" t="str">
            <v>موسى صالح</v>
          </cell>
          <cell r="C3456" t="str">
            <v>ابراهيم</v>
          </cell>
          <cell r="D3456" t="str">
            <v>نظيره</v>
          </cell>
          <cell r="E3456" t="str">
            <v>ذكر</v>
          </cell>
          <cell r="F3456" t="str">
            <v>قرين</v>
          </cell>
          <cell r="G3456">
            <v>31573</v>
          </cell>
          <cell r="H3456" t="str">
            <v>العربية السورية</v>
          </cell>
          <cell r="I3456" t="str">
            <v>الاولى</v>
          </cell>
          <cell r="J3456" t="str">
            <v>علمي</v>
          </cell>
        </row>
        <row r="3457">
          <cell r="A3457">
            <v>527501</v>
          </cell>
          <cell r="B3457" t="str">
            <v>ميرنا السماره</v>
          </cell>
          <cell r="C3457" t="str">
            <v>ياسر</v>
          </cell>
          <cell r="D3457" t="str">
            <v>سمره</v>
          </cell>
          <cell r="E3457" t="str">
            <v>أنثى</v>
          </cell>
          <cell r="F3457" t="str">
            <v>دمشق</v>
          </cell>
          <cell r="G3457">
            <v>36434</v>
          </cell>
          <cell r="H3457" t="str">
            <v>العربية السورية</v>
          </cell>
          <cell r="I3457" t="str">
            <v>الاولى</v>
          </cell>
          <cell r="J3457" t="str">
            <v>علمي</v>
          </cell>
          <cell r="L3457" t="str">
            <v>السويداء</v>
          </cell>
        </row>
        <row r="3458">
          <cell r="A3458">
            <v>527502</v>
          </cell>
          <cell r="B3458" t="str">
            <v>ميس طويل</v>
          </cell>
          <cell r="C3458" t="str">
            <v>محمد</v>
          </cell>
          <cell r="D3458" t="str">
            <v>حسنا</v>
          </cell>
          <cell r="E3458" t="str">
            <v>أنثى</v>
          </cell>
          <cell r="F3458" t="str">
            <v xml:space="preserve">طرطوس </v>
          </cell>
          <cell r="G3458">
            <v>31263</v>
          </cell>
          <cell r="H3458" t="str">
            <v>العربية السورية</v>
          </cell>
          <cell r="I3458" t="str">
            <v>الاولى</v>
          </cell>
          <cell r="J3458" t="str">
            <v>علمي</v>
          </cell>
          <cell r="K3458">
            <v>2004</v>
          </cell>
        </row>
        <row r="3459">
          <cell r="A3459">
            <v>527503</v>
          </cell>
          <cell r="B3459" t="str">
            <v>ميس محفوض</v>
          </cell>
          <cell r="C3459" t="str">
            <v>يوسف</v>
          </cell>
          <cell r="D3459" t="str">
            <v>صديقه</v>
          </cell>
          <cell r="E3459" t="str">
            <v>أنثى</v>
          </cell>
          <cell r="F3459" t="str">
            <v>بيت العلوني</v>
          </cell>
          <cell r="G3459">
            <v>32646</v>
          </cell>
          <cell r="H3459" t="str">
            <v>العربية السورية</v>
          </cell>
          <cell r="I3459" t="str">
            <v>الاولى</v>
          </cell>
          <cell r="J3459" t="str">
            <v>أدبي</v>
          </cell>
          <cell r="L3459" t="str">
            <v>اللاذقية</v>
          </cell>
        </row>
        <row r="3460">
          <cell r="A3460">
            <v>527504</v>
          </cell>
          <cell r="B3460" t="str">
            <v>ميلاد النجرس</v>
          </cell>
          <cell r="C3460" t="str">
            <v>تركي</v>
          </cell>
          <cell r="D3460" t="str">
            <v>امل</v>
          </cell>
          <cell r="E3460" t="str">
            <v>أنثى</v>
          </cell>
          <cell r="F3460" t="str">
            <v>سويدان شاميه</v>
          </cell>
          <cell r="G3460">
            <v>34335</v>
          </cell>
          <cell r="H3460" t="str">
            <v>العربية السورية</v>
          </cell>
          <cell r="I3460" t="str">
            <v>الاولى</v>
          </cell>
          <cell r="J3460" t="str">
            <v>أدبي</v>
          </cell>
        </row>
        <row r="3461">
          <cell r="A3461">
            <v>527505</v>
          </cell>
          <cell r="B3461" t="str">
            <v>نادين الكحلوني</v>
          </cell>
          <cell r="C3461" t="str">
            <v>نبيل</v>
          </cell>
          <cell r="D3461" t="str">
            <v>سونيا</v>
          </cell>
          <cell r="E3461" t="str">
            <v>أنثى</v>
          </cell>
          <cell r="F3461" t="str">
            <v>دمشق</v>
          </cell>
          <cell r="G3461">
            <v>34947</v>
          </cell>
          <cell r="H3461" t="str">
            <v>العربية السورية</v>
          </cell>
          <cell r="I3461" t="str">
            <v>الاولى</v>
          </cell>
          <cell r="J3461" t="str">
            <v>أدبي</v>
          </cell>
          <cell r="L3461" t="str">
            <v>القنيطرة</v>
          </cell>
        </row>
        <row r="3462">
          <cell r="A3462">
            <v>527506</v>
          </cell>
          <cell r="B3462" t="str">
            <v>ناره محمد</v>
          </cell>
          <cell r="C3462" t="str">
            <v>عادل</v>
          </cell>
          <cell r="D3462" t="str">
            <v>فايزه</v>
          </cell>
          <cell r="E3462" t="str">
            <v>أنثى</v>
          </cell>
          <cell r="F3462" t="str">
            <v>دمشق</v>
          </cell>
          <cell r="G3462">
            <v>36985</v>
          </cell>
          <cell r="H3462" t="str">
            <v>العربية السورية</v>
          </cell>
          <cell r="I3462" t="str">
            <v>الاولى</v>
          </cell>
          <cell r="J3462" t="str">
            <v>علمي</v>
          </cell>
          <cell r="K3462">
            <v>2019</v>
          </cell>
        </row>
        <row r="3463">
          <cell r="A3463">
            <v>527507</v>
          </cell>
          <cell r="B3463" t="str">
            <v>ناريمان الجابر</v>
          </cell>
          <cell r="C3463" t="str">
            <v>جابر</v>
          </cell>
          <cell r="D3463" t="str">
            <v>رجاء</v>
          </cell>
          <cell r="E3463" t="str">
            <v>أنثى</v>
          </cell>
          <cell r="F3463" t="str">
            <v>حمص</v>
          </cell>
          <cell r="G3463">
            <v>31231</v>
          </cell>
          <cell r="H3463" t="str">
            <v>العربية السورية</v>
          </cell>
          <cell r="I3463" t="str">
            <v>الاولى</v>
          </cell>
          <cell r="J3463" t="str">
            <v>علمي</v>
          </cell>
        </row>
        <row r="3464">
          <cell r="A3464">
            <v>527508</v>
          </cell>
          <cell r="B3464" t="str">
            <v>ناريمان علي</v>
          </cell>
          <cell r="C3464" t="str">
            <v>محمود</v>
          </cell>
          <cell r="D3464" t="str">
            <v>ماجده</v>
          </cell>
          <cell r="E3464" t="str">
            <v>أنثى</v>
          </cell>
          <cell r="F3464" t="str">
            <v>قطيفة</v>
          </cell>
          <cell r="G3464">
            <v>33239</v>
          </cell>
          <cell r="H3464" t="str">
            <v>العربية السورية</v>
          </cell>
          <cell r="I3464" t="str">
            <v>الاولى</v>
          </cell>
          <cell r="J3464" t="str">
            <v>أدبي</v>
          </cell>
          <cell r="L3464" t="str">
            <v>اللاذقية</v>
          </cell>
        </row>
        <row r="3465">
          <cell r="A3465">
            <v>527509</v>
          </cell>
          <cell r="B3465" t="str">
            <v>ناريمان نصر</v>
          </cell>
          <cell r="C3465" t="str">
            <v>عامر</v>
          </cell>
          <cell r="D3465" t="str">
            <v>سهيله</v>
          </cell>
          <cell r="E3465" t="str">
            <v>أنثى</v>
          </cell>
          <cell r="F3465" t="str">
            <v>الجزائر</v>
          </cell>
          <cell r="G3465">
            <v>32706</v>
          </cell>
          <cell r="H3465" t="str">
            <v>العربية السورية</v>
          </cell>
          <cell r="I3465" t="str">
            <v>الاولى</v>
          </cell>
          <cell r="J3465" t="str">
            <v>أدبي</v>
          </cell>
          <cell r="L3465" t="str">
            <v>السويداء</v>
          </cell>
        </row>
        <row r="3466">
          <cell r="A3466">
            <v>527510</v>
          </cell>
          <cell r="B3466" t="str">
            <v>نانسي مصرى</v>
          </cell>
          <cell r="C3466" t="str">
            <v>ميشيل</v>
          </cell>
          <cell r="D3466" t="str">
            <v>منى</v>
          </cell>
          <cell r="E3466" t="str">
            <v>أنثى</v>
          </cell>
          <cell r="F3466" t="str">
            <v>دمشق</v>
          </cell>
          <cell r="G3466">
            <v>31355</v>
          </cell>
          <cell r="H3466" t="str">
            <v>العربية السورية</v>
          </cell>
          <cell r="I3466" t="str">
            <v>الاولى</v>
          </cell>
          <cell r="J3466" t="str">
            <v>علمي</v>
          </cell>
        </row>
        <row r="3467">
          <cell r="A3467">
            <v>527511</v>
          </cell>
          <cell r="B3467" t="str">
            <v>ناهد العيشات</v>
          </cell>
          <cell r="C3467" t="str">
            <v>محمد</v>
          </cell>
          <cell r="D3467" t="str">
            <v>ناجيه</v>
          </cell>
          <cell r="E3467" t="str">
            <v>أنثى</v>
          </cell>
          <cell r="F3467" t="str">
            <v>تل شهاب</v>
          </cell>
          <cell r="G3467">
            <v>27459</v>
          </cell>
          <cell r="H3467" t="str">
            <v>العربية السورية</v>
          </cell>
          <cell r="I3467" t="str">
            <v>الاولى</v>
          </cell>
          <cell r="J3467" t="str">
            <v>علمي</v>
          </cell>
        </row>
        <row r="3468">
          <cell r="A3468">
            <v>527512</v>
          </cell>
          <cell r="B3468" t="str">
            <v>نبال المعيوف</v>
          </cell>
          <cell r="C3468" t="str">
            <v>ذاكر</v>
          </cell>
          <cell r="D3468" t="str">
            <v>فوزه</v>
          </cell>
          <cell r="E3468" t="str">
            <v>أنثى</v>
          </cell>
          <cell r="F3468" t="str">
            <v>دمشق</v>
          </cell>
          <cell r="G3468">
            <v>33329</v>
          </cell>
          <cell r="H3468" t="str">
            <v>العربية السورية</v>
          </cell>
          <cell r="I3468" t="str">
            <v>الاولى</v>
          </cell>
          <cell r="J3468" t="str">
            <v>أدبي</v>
          </cell>
        </row>
        <row r="3469">
          <cell r="A3469">
            <v>527513</v>
          </cell>
          <cell r="B3469" t="str">
            <v>نجوى الملا</v>
          </cell>
          <cell r="C3469" t="str">
            <v>عمر</v>
          </cell>
          <cell r="D3469" t="str">
            <v>غاده</v>
          </cell>
          <cell r="E3469" t="str">
            <v>أنثى</v>
          </cell>
          <cell r="F3469" t="str">
            <v>دمشق</v>
          </cell>
          <cell r="G3469">
            <v>30618</v>
          </cell>
          <cell r="H3469" t="str">
            <v>العربية السورية</v>
          </cell>
          <cell r="I3469" t="str">
            <v>الاولى</v>
          </cell>
          <cell r="J3469" t="str">
            <v>أدبي</v>
          </cell>
          <cell r="L3469" t="str">
            <v>القنيطرة</v>
          </cell>
          <cell r="M3469" t="str">
            <v>القنيطرة</v>
          </cell>
        </row>
        <row r="3470">
          <cell r="A3470">
            <v>527514</v>
          </cell>
          <cell r="B3470" t="str">
            <v>نداء نورالدين</v>
          </cell>
          <cell r="C3470" t="str">
            <v>مروان</v>
          </cell>
          <cell r="D3470" t="str">
            <v>ختام</v>
          </cell>
          <cell r="E3470" t="str">
            <v>أنثى</v>
          </cell>
          <cell r="F3470" t="str">
            <v xml:space="preserve">زاكيه </v>
          </cell>
          <cell r="G3470">
            <v>34146</v>
          </cell>
          <cell r="H3470" t="str">
            <v>العربية السورية</v>
          </cell>
          <cell r="I3470" t="str">
            <v>الاولى</v>
          </cell>
          <cell r="J3470" t="str">
            <v>أدبي</v>
          </cell>
          <cell r="K3470">
            <v>2013</v>
          </cell>
        </row>
        <row r="3471">
          <cell r="A3471">
            <v>527515</v>
          </cell>
          <cell r="B3471" t="str">
            <v>ندى ابوليلى</v>
          </cell>
          <cell r="C3471" t="str">
            <v>يوسف</v>
          </cell>
          <cell r="D3471" t="str">
            <v>سميه</v>
          </cell>
          <cell r="E3471" t="str">
            <v>أنثى</v>
          </cell>
          <cell r="F3471" t="str">
            <v>الكويت</v>
          </cell>
          <cell r="G3471">
            <v>33058</v>
          </cell>
          <cell r="H3471" t="str">
            <v>العربية السورية</v>
          </cell>
          <cell r="I3471" t="str">
            <v>الاولى</v>
          </cell>
          <cell r="J3471" t="str">
            <v>فنون نسوية</v>
          </cell>
          <cell r="K3471">
            <v>2008</v>
          </cell>
        </row>
        <row r="3472">
          <cell r="A3472">
            <v>527516</v>
          </cell>
          <cell r="B3472" t="str">
            <v>ندى مراد</v>
          </cell>
          <cell r="C3472" t="str">
            <v>هيسم</v>
          </cell>
          <cell r="D3472" t="str">
            <v>امل</v>
          </cell>
          <cell r="E3472" t="str">
            <v>أنثى</v>
          </cell>
          <cell r="F3472" t="str">
            <v>بكا</v>
          </cell>
          <cell r="G3472">
            <v>34557</v>
          </cell>
          <cell r="H3472" t="str">
            <v>العربية السورية</v>
          </cell>
          <cell r="I3472" t="str">
            <v>الاولى</v>
          </cell>
          <cell r="J3472" t="str">
            <v>أدبي</v>
          </cell>
          <cell r="L3472" t="str">
            <v>السويداء</v>
          </cell>
        </row>
        <row r="3473">
          <cell r="A3473">
            <v>527517</v>
          </cell>
          <cell r="B3473" t="str">
            <v>نرمين حبيب</v>
          </cell>
          <cell r="C3473" t="str">
            <v>محمد</v>
          </cell>
          <cell r="D3473" t="str">
            <v>ميساء</v>
          </cell>
          <cell r="E3473" t="str">
            <v>أنثى</v>
          </cell>
          <cell r="F3473" t="str">
            <v>دمشق</v>
          </cell>
          <cell r="G3473">
            <v>33270</v>
          </cell>
          <cell r="H3473" t="str">
            <v>العربية السورية</v>
          </cell>
          <cell r="I3473" t="str">
            <v>الاولى</v>
          </cell>
          <cell r="J3473" t="str">
            <v>أدبي</v>
          </cell>
        </row>
        <row r="3474">
          <cell r="A3474">
            <v>527518</v>
          </cell>
          <cell r="B3474" t="str">
            <v>نسرين ديب</v>
          </cell>
          <cell r="C3474" t="str">
            <v>معين</v>
          </cell>
          <cell r="D3474" t="str">
            <v>زينه</v>
          </cell>
          <cell r="E3474" t="str">
            <v>أنثى</v>
          </cell>
          <cell r="F3474" t="str">
            <v xml:space="preserve">القرداحة </v>
          </cell>
          <cell r="G3474">
            <v>30154</v>
          </cell>
          <cell r="H3474" t="str">
            <v>العربية السورية</v>
          </cell>
          <cell r="I3474" t="str">
            <v>الاولى</v>
          </cell>
          <cell r="J3474" t="str">
            <v>أدبي</v>
          </cell>
          <cell r="L3474" t="str">
            <v>اللاذقية</v>
          </cell>
        </row>
        <row r="3475">
          <cell r="A3475">
            <v>527519</v>
          </cell>
          <cell r="B3475" t="str">
            <v>نغم الأحمر</v>
          </cell>
          <cell r="C3475" t="str">
            <v>أحمد</v>
          </cell>
          <cell r="D3475" t="str">
            <v>انتصار</v>
          </cell>
          <cell r="E3475" t="str">
            <v>أنثى</v>
          </cell>
          <cell r="F3475" t="str">
            <v>التل</v>
          </cell>
          <cell r="G3475">
            <v>37773</v>
          </cell>
          <cell r="H3475" t="str">
            <v>العربية السورية</v>
          </cell>
          <cell r="I3475" t="str">
            <v>الاولى</v>
          </cell>
          <cell r="J3475" t="str">
            <v>علمي</v>
          </cell>
          <cell r="K3475">
            <v>2022</v>
          </cell>
        </row>
        <row r="3476">
          <cell r="A3476">
            <v>527520</v>
          </cell>
          <cell r="B3476" t="str">
            <v>نوال الهبه</v>
          </cell>
          <cell r="C3476" t="str">
            <v>حمد</v>
          </cell>
          <cell r="D3476" t="str">
            <v>ادليل</v>
          </cell>
          <cell r="E3476" t="str">
            <v>انثى</v>
          </cell>
          <cell r="F3476" t="str">
            <v xml:space="preserve">الشفعة </v>
          </cell>
          <cell r="G3476">
            <v>32152</v>
          </cell>
          <cell r="H3476" t="str">
            <v>العربية السورية</v>
          </cell>
          <cell r="I3476" t="str">
            <v>الاولى</v>
          </cell>
          <cell r="J3476" t="str">
            <v>ادبي</v>
          </cell>
        </row>
        <row r="3477">
          <cell r="A3477">
            <v>527521</v>
          </cell>
          <cell r="B3477" t="str">
            <v>نور الطيلوني</v>
          </cell>
          <cell r="C3477" t="str">
            <v>فريز</v>
          </cell>
          <cell r="D3477" t="str">
            <v>سلوى</v>
          </cell>
          <cell r="E3477" t="str">
            <v>أنثى</v>
          </cell>
          <cell r="F3477" t="str">
            <v>السعودية</v>
          </cell>
          <cell r="G3477">
            <v>31552</v>
          </cell>
          <cell r="H3477" t="str">
            <v>العربية السورية</v>
          </cell>
          <cell r="I3477" t="str">
            <v>الاولى</v>
          </cell>
          <cell r="J3477" t="str">
            <v>علمي</v>
          </cell>
        </row>
        <row r="3478">
          <cell r="A3478">
            <v>527522</v>
          </cell>
          <cell r="B3478" t="str">
            <v>نور جلبوط</v>
          </cell>
          <cell r="C3478" t="str">
            <v>خليل</v>
          </cell>
          <cell r="D3478" t="str">
            <v>فاطمة</v>
          </cell>
          <cell r="E3478" t="str">
            <v>أنثى</v>
          </cell>
          <cell r="F3478" t="str">
            <v>يرموك</v>
          </cell>
          <cell r="G3478">
            <v>33181</v>
          </cell>
          <cell r="H3478" t="str">
            <v>الفلسطينية السورية</v>
          </cell>
          <cell r="I3478" t="str">
            <v>الاولى</v>
          </cell>
          <cell r="J3478" t="str">
            <v>أدبي</v>
          </cell>
          <cell r="K3478">
            <v>2008</v>
          </cell>
          <cell r="L3478" t="str">
            <v>دمشق</v>
          </cell>
        </row>
        <row r="3479">
          <cell r="A3479">
            <v>527523</v>
          </cell>
          <cell r="B3479" t="str">
            <v>نور حسين</v>
          </cell>
          <cell r="C3479" t="str">
            <v>بدر</v>
          </cell>
          <cell r="D3479" t="str">
            <v>سوسن</v>
          </cell>
          <cell r="E3479" t="str">
            <v>أنثى</v>
          </cell>
          <cell r="F3479" t="str">
            <v>دمشق</v>
          </cell>
          <cell r="G3479">
            <v>33132</v>
          </cell>
          <cell r="H3479" t="str">
            <v>العربية السورية</v>
          </cell>
          <cell r="I3479" t="str">
            <v>الاولى</v>
          </cell>
          <cell r="J3479" t="str">
            <v>علمي</v>
          </cell>
          <cell r="L3479" t="str">
            <v>القنيطرة</v>
          </cell>
        </row>
        <row r="3480">
          <cell r="A3480">
            <v>527524</v>
          </cell>
          <cell r="B3480" t="str">
            <v>نور رزق</v>
          </cell>
          <cell r="C3480" t="str">
            <v>ايمن</v>
          </cell>
          <cell r="D3480" t="str">
            <v>ملكة</v>
          </cell>
          <cell r="E3480" t="str">
            <v>أنثى</v>
          </cell>
          <cell r="F3480" t="str">
            <v>دمشق</v>
          </cell>
          <cell r="G3480">
            <v>34728</v>
          </cell>
          <cell r="H3480" t="str">
            <v>العربية السورية</v>
          </cell>
          <cell r="I3480" t="str">
            <v>الاولى</v>
          </cell>
          <cell r="J3480" t="str">
            <v>أدبي</v>
          </cell>
          <cell r="L3480" t="str">
            <v>اللاذقية</v>
          </cell>
        </row>
        <row r="3481">
          <cell r="A3481">
            <v>527525</v>
          </cell>
          <cell r="B3481" t="str">
            <v>نور زركلي</v>
          </cell>
          <cell r="C3481" t="str">
            <v>جمال</v>
          </cell>
          <cell r="D3481" t="str">
            <v>أمل</v>
          </cell>
          <cell r="E3481" t="str">
            <v>أنثى</v>
          </cell>
          <cell r="F3481" t="str">
            <v>ريف دمشق</v>
          </cell>
          <cell r="G3481">
            <v>34243</v>
          </cell>
          <cell r="H3481" t="str">
            <v>العربية السورية</v>
          </cell>
          <cell r="I3481" t="str">
            <v>الاولى</v>
          </cell>
          <cell r="J3481" t="str">
            <v>أدبي</v>
          </cell>
        </row>
        <row r="3482">
          <cell r="A3482">
            <v>527526</v>
          </cell>
          <cell r="B3482" t="str">
            <v>نور شربا</v>
          </cell>
          <cell r="C3482" t="str">
            <v>حسام الدين</v>
          </cell>
          <cell r="D3482" t="str">
            <v>هيفاء</v>
          </cell>
          <cell r="E3482" t="str">
            <v>أنثى</v>
          </cell>
          <cell r="F3482" t="str">
            <v>ديماس</v>
          </cell>
          <cell r="G3482">
            <v>36897</v>
          </cell>
          <cell r="H3482" t="str">
            <v>العربية السورية</v>
          </cell>
          <cell r="I3482" t="str">
            <v>الاولى</v>
          </cell>
          <cell r="J3482" t="str">
            <v>علمي</v>
          </cell>
          <cell r="K3482">
            <v>2018</v>
          </cell>
        </row>
        <row r="3483">
          <cell r="A3483">
            <v>527527</v>
          </cell>
          <cell r="B3483" t="str">
            <v>نورا ذيب</v>
          </cell>
          <cell r="C3483" t="str">
            <v>محمد</v>
          </cell>
          <cell r="D3483" t="str">
            <v>دلال</v>
          </cell>
          <cell r="E3483" t="str">
            <v>أنثى</v>
          </cell>
          <cell r="F3483" t="str">
            <v>دمشق</v>
          </cell>
          <cell r="G3483">
            <v>33831</v>
          </cell>
          <cell r="H3483" t="str">
            <v>العربية السورية</v>
          </cell>
          <cell r="I3483" t="str">
            <v>الاولى</v>
          </cell>
          <cell r="J3483" t="str">
            <v>علمي</v>
          </cell>
          <cell r="L3483" t="str">
            <v>القنيطرة</v>
          </cell>
        </row>
        <row r="3484">
          <cell r="A3484">
            <v>527528</v>
          </cell>
          <cell r="B3484" t="str">
            <v>نورا عامر</v>
          </cell>
          <cell r="C3484" t="str">
            <v>كنج</v>
          </cell>
          <cell r="D3484" t="str">
            <v>ميله</v>
          </cell>
          <cell r="E3484" t="str">
            <v>أنثى</v>
          </cell>
          <cell r="F3484" t="str">
            <v>السويمره</v>
          </cell>
          <cell r="G3484">
            <v>30258</v>
          </cell>
          <cell r="H3484" t="str">
            <v>العربية السورية</v>
          </cell>
          <cell r="I3484" t="str">
            <v>الاولى</v>
          </cell>
          <cell r="J3484" t="str">
            <v>أدبي</v>
          </cell>
          <cell r="L3484" t="str">
            <v>السويداء</v>
          </cell>
        </row>
        <row r="3485">
          <cell r="A3485">
            <v>527529</v>
          </cell>
          <cell r="B3485" t="str">
            <v>نورالهدى الباش</v>
          </cell>
          <cell r="C3485" t="str">
            <v>محمد</v>
          </cell>
          <cell r="D3485" t="str">
            <v>ايمان</v>
          </cell>
          <cell r="E3485" t="str">
            <v>أنثى</v>
          </cell>
          <cell r="F3485" t="str">
            <v>دمشق</v>
          </cell>
          <cell r="G3485">
            <v>35431</v>
          </cell>
          <cell r="H3485" t="str">
            <v>العربية السورية</v>
          </cell>
          <cell r="I3485" t="str">
            <v>الاولى</v>
          </cell>
          <cell r="J3485" t="str">
            <v>أدبي</v>
          </cell>
        </row>
        <row r="3486">
          <cell r="A3486">
            <v>527530</v>
          </cell>
          <cell r="B3486" t="str">
            <v>نوها المغربي</v>
          </cell>
          <cell r="C3486" t="str">
            <v>قاسم</v>
          </cell>
          <cell r="D3486" t="str">
            <v>مريم</v>
          </cell>
          <cell r="E3486" t="str">
            <v>أنثى</v>
          </cell>
          <cell r="F3486" t="str">
            <v>زبداني</v>
          </cell>
          <cell r="G3486">
            <v>31973</v>
          </cell>
          <cell r="H3486" t="str">
            <v>العربية السورية</v>
          </cell>
          <cell r="I3486" t="str">
            <v>الاولى</v>
          </cell>
          <cell r="J3486" t="str">
            <v>أدبي</v>
          </cell>
          <cell r="K3486">
            <v>2005</v>
          </cell>
        </row>
        <row r="3487">
          <cell r="A3487">
            <v>527531</v>
          </cell>
          <cell r="B3487" t="str">
            <v>هبة قلعه جي</v>
          </cell>
          <cell r="C3487" t="str">
            <v>محمد</v>
          </cell>
          <cell r="D3487" t="str">
            <v>مها</v>
          </cell>
          <cell r="E3487" t="str">
            <v>أنثى</v>
          </cell>
          <cell r="F3487" t="str">
            <v>دمشق</v>
          </cell>
          <cell r="G3487">
            <v>31976</v>
          </cell>
          <cell r="H3487" t="str">
            <v>العربية السورية</v>
          </cell>
          <cell r="I3487" t="str">
            <v>الاولى</v>
          </cell>
          <cell r="J3487" t="str">
            <v>فنون نسوية</v>
          </cell>
          <cell r="L3487" t="str">
            <v>إدلب</v>
          </cell>
        </row>
        <row r="3488">
          <cell r="A3488">
            <v>527532</v>
          </cell>
          <cell r="B3488" t="str">
            <v>هبه احمد</v>
          </cell>
          <cell r="C3488" t="str">
            <v>هلال</v>
          </cell>
          <cell r="D3488" t="str">
            <v>مطيعه</v>
          </cell>
          <cell r="E3488" t="str">
            <v>أنثى</v>
          </cell>
          <cell r="F3488" t="str">
            <v>قطيفه</v>
          </cell>
          <cell r="G3488">
            <v>33340</v>
          </cell>
          <cell r="H3488" t="str">
            <v>العربية السورية</v>
          </cell>
          <cell r="I3488" t="str">
            <v>الاولى</v>
          </cell>
          <cell r="J3488" t="str">
            <v>أدبي</v>
          </cell>
          <cell r="L3488" t="str">
            <v>اللاذقية</v>
          </cell>
        </row>
        <row r="3489">
          <cell r="A3489">
            <v>527533</v>
          </cell>
          <cell r="B3489" t="str">
            <v>هبه الرباط</v>
          </cell>
          <cell r="C3489" t="str">
            <v>عماد</v>
          </cell>
          <cell r="D3489" t="str">
            <v>منى</v>
          </cell>
          <cell r="E3489" t="str">
            <v>أنثى</v>
          </cell>
          <cell r="F3489" t="str">
            <v>الحجر الأسود</v>
          </cell>
          <cell r="G3489">
            <v>32715</v>
          </cell>
          <cell r="H3489" t="str">
            <v>العربية السورية</v>
          </cell>
          <cell r="I3489" t="str">
            <v>الاولى</v>
          </cell>
          <cell r="J3489" t="str">
            <v>أدبي</v>
          </cell>
          <cell r="L3489" t="str">
            <v>القنيطرة</v>
          </cell>
          <cell r="M3489" t="str">
            <v>القنيطرة</v>
          </cell>
        </row>
        <row r="3490">
          <cell r="A3490">
            <v>527534</v>
          </cell>
          <cell r="B3490" t="str">
            <v>هبه العيد</v>
          </cell>
          <cell r="C3490" t="str">
            <v>عماد</v>
          </cell>
          <cell r="D3490" t="str">
            <v>هلا</v>
          </cell>
          <cell r="E3490" t="str">
            <v>أنثى</v>
          </cell>
          <cell r="F3490" t="str">
            <v>دمشق</v>
          </cell>
          <cell r="G3490">
            <v>38138</v>
          </cell>
          <cell r="H3490" t="str">
            <v>العربية السورية</v>
          </cell>
          <cell r="I3490" t="str">
            <v>الاولى</v>
          </cell>
          <cell r="J3490" t="str">
            <v>أدبي</v>
          </cell>
          <cell r="L3490" t="str">
            <v>السويداء</v>
          </cell>
        </row>
        <row r="3491">
          <cell r="A3491">
            <v>527536</v>
          </cell>
          <cell r="B3491" t="str">
            <v>هبه انديوي</v>
          </cell>
          <cell r="C3491" t="str">
            <v>مهدي</v>
          </cell>
          <cell r="D3491" t="str">
            <v>نجاح</v>
          </cell>
          <cell r="E3491" t="str">
            <v>أنثى</v>
          </cell>
          <cell r="F3491" t="str">
            <v>دمشق</v>
          </cell>
          <cell r="G3491">
            <v>33604</v>
          </cell>
          <cell r="H3491" t="str">
            <v>العربية السورية</v>
          </cell>
          <cell r="I3491" t="str">
            <v>الاولى</v>
          </cell>
          <cell r="J3491" t="str">
            <v>أدبي</v>
          </cell>
          <cell r="K3491">
            <v>2009</v>
          </cell>
        </row>
        <row r="3492">
          <cell r="A3492">
            <v>527537</v>
          </cell>
          <cell r="B3492" t="str">
            <v>هبه علان</v>
          </cell>
          <cell r="C3492" t="str">
            <v>عماد</v>
          </cell>
          <cell r="D3492" t="str">
            <v>مديحه</v>
          </cell>
          <cell r="E3492" t="str">
            <v>أنثى</v>
          </cell>
          <cell r="F3492" t="str">
            <v>سيانو</v>
          </cell>
          <cell r="G3492">
            <v>33239</v>
          </cell>
          <cell r="H3492" t="str">
            <v>العربية السورية</v>
          </cell>
          <cell r="I3492" t="str">
            <v>الاولى</v>
          </cell>
          <cell r="J3492" t="str">
            <v>أدبي</v>
          </cell>
          <cell r="L3492" t="str">
            <v>اللاذقية</v>
          </cell>
        </row>
        <row r="3493">
          <cell r="A3493">
            <v>527538</v>
          </cell>
          <cell r="B3493" t="str">
            <v>هبه معلا</v>
          </cell>
          <cell r="C3493" t="str">
            <v>طاهر</v>
          </cell>
          <cell r="D3493" t="str">
            <v>اميمه</v>
          </cell>
          <cell r="E3493" t="str">
            <v>أنثى</v>
          </cell>
          <cell r="F3493" t="str">
            <v>الرقمه</v>
          </cell>
          <cell r="G3493">
            <v>33478</v>
          </cell>
          <cell r="H3493" t="str">
            <v>العربية السورية</v>
          </cell>
          <cell r="I3493" t="str">
            <v>الاولى</v>
          </cell>
          <cell r="J3493" t="str">
            <v>علمي</v>
          </cell>
          <cell r="K3493">
            <v>2009</v>
          </cell>
        </row>
        <row r="3494">
          <cell r="A3494">
            <v>527539</v>
          </cell>
          <cell r="B3494" t="str">
            <v>هبه نمور</v>
          </cell>
          <cell r="C3494" t="str">
            <v>محمداحسان</v>
          </cell>
          <cell r="D3494" t="str">
            <v>صباح</v>
          </cell>
          <cell r="E3494" t="str">
            <v>أنثى</v>
          </cell>
          <cell r="F3494" t="str">
            <v>دمشق</v>
          </cell>
          <cell r="G3494">
            <v>29763</v>
          </cell>
          <cell r="H3494" t="str">
            <v>العربية السورية</v>
          </cell>
          <cell r="I3494" t="str">
            <v>الاولى</v>
          </cell>
          <cell r="J3494" t="str">
            <v>علمي</v>
          </cell>
        </row>
        <row r="3495">
          <cell r="A3495">
            <v>527540</v>
          </cell>
          <cell r="B3495" t="str">
            <v>هدى علم الدين</v>
          </cell>
          <cell r="C3495" t="str">
            <v>محمد</v>
          </cell>
          <cell r="D3495" t="str">
            <v>خديجه</v>
          </cell>
          <cell r="E3495" t="str">
            <v>أنثى</v>
          </cell>
          <cell r="F3495" t="str">
            <v>دمشق</v>
          </cell>
          <cell r="G3495">
            <v>32672</v>
          </cell>
          <cell r="H3495" t="str">
            <v>العربية السورية</v>
          </cell>
          <cell r="I3495" t="str">
            <v>الاولى</v>
          </cell>
          <cell r="J3495" t="str">
            <v>أدبي</v>
          </cell>
          <cell r="K3495">
            <v>2008</v>
          </cell>
        </row>
        <row r="3496">
          <cell r="A3496">
            <v>527541</v>
          </cell>
          <cell r="B3496" t="str">
            <v>هدير الهندي</v>
          </cell>
          <cell r="C3496" t="str">
            <v>عصام</v>
          </cell>
          <cell r="D3496" t="str">
            <v>خوله</v>
          </cell>
          <cell r="E3496" t="str">
            <v>أنثى</v>
          </cell>
          <cell r="F3496" t="str">
            <v>دمشق</v>
          </cell>
          <cell r="G3496">
            <v>33139</v>
          </cell>
          <cell r="H3496" t="str">
            <v>العربية السورية</v>
          </cell>
          <cell r="I3496" t="str">
            <v>الاولى</v>
          </cell>
          <cell r="J3496" t="str">
            <v>فنون نسوية</v>
          </cell>
          <cell r="K3496">
            <v>2008</v>
          </cell>
        </row>
        <row r="3497">
          <cell r="A3497">
            <v>527542</v>
          </cell>
          <cell r="B3497" t="str">
            <v>هديل ابوغازي</v>
          </cell>
          <cell r="C3497" t="str">
            <v>خالد</v>
          </cell>
          <cell r="D3497" t="str">
            <v>تميمه</v>
          </cell>
          <cell r="E3497" t="str">
            <v>أنثى</v>
          </cell>
          <cell r="F3497" t="str">
            <v>السويداء</v>
          </cell>
          <cell r="G3497">
            <v>37718</v>
          </cell>
          <cell r="H3497" t="str">
            <v>العربية السورية</v>
          </cell>
          <cell r="I3497" t="str">
            <v>الاولى</v>
          </cell>
          <cell r="J3497" t="str">
            <v>علمي</v>
          </cell>
          <cell r="L3497" t="str">
            <v>السويداء</v>
          </cell>
        </row>
        <row r="3498">
          <cell r="A3498">
            <v>527543</v>
          </cell>
          <cell r="B3498" t="str">
            <v>هزار خليل</v>
          </cell>
          <cell r="C3498" t="str">
            <v>محمد</v>
          </cell>
          <cell r="D3498" t="str">
            <v>سعاد</v>
          </cell>
          <cell r="E3498" t="str">
            <v>أنثى</v>
          </cell>
          <cell r="F3498" t="str">
            <v xml:space="preserve">سلحب </v>
          </cell>
          <cell r="G3498">
            <v>32761</v>
          </cell>
          <cell r="H3498" t="str">
            <v>العربية السورية</v>
          </cell>
          <cell r="I3498" t="str">
            <v>الاولى</v>
          </cell>
          <cell r="J3498" t="str">
            <v>أدبي</v>
          </cell>
        </row>
        <row r="3499">
          <cell r="A3499">
            <v>527544</v>
          </cell>
          <cell r="B3499" t="str">
            <v>هلا البابا</v>
          </cell>
          <cell r="C3499" t="str">
            <v>محمد خير</v>
          </cell>
          <cell r="D3499" t="str">
            <v>فائزة</v>
          </cell>
          <cell r="E3499" t="str">
            <v>أنثى</v>
          </cell>
          <cell r="F3499" t="str">
            <v>دمشق</v>
          </cell>
          <cell r="G3499">
            <v>31413</v>
          </cell>
          <cell r="H3499" t="str">
            <v>العربية السورية</v>
          </cell>
          <cell r="I3499" t="str">
            <v>الاولى</v>
          </cell>
          <cell r="J3499" t="str">
            <v>فنون نسوية</v>
          </cell>
        </row>
        <row r="3500">
          <cell r="A3500">
            <v>527545</v>
          </cell>
          <cell r="B3500" t="str">
            <v>هناء فلاح</v>
          </cell>
          <cell r="C3500" t="str">
            <v>موسى</v>
          </cell>
          <cell r="D3500" t="str">
            <v>فصل</v>
          </cell>
          <cell r="E3500" t="str">
            <v>أنثى</v>
          </cell>
          <cell r="F3500" t="str">
            <v>الصنمين</v>
          </cell>
          <cell r="G3500">
            <v>29710</v>
          </cell>
          <cell r="H3500" t="str">
            <v>العربية السورية</v>
          </cell>
          <cell r="I3500" t="str">
            <v>الاولى</v>
          </cell>
          <cell r="J3500" t="str">
            <v>علمي</v>
          </cell>
        </row>
        <row r="3501">
          <cell r="A3501">
            <v>527546</v>
          </cell>
          <cell r="B3501" t="str">
            <v>هنادي خولي</v>
          </cell>
          <cell r="C3501" t="str">
            <v>نور الدين</v>
          </cell>
          <cell r="D3501" t="str">
            <v>نعيمه</v>
          </cell>
          <cell r="E3501" t="str">
            <v>أنثى</v>
          </cell>
          <cell r="F3501" t="str">
            <v>قصرايا</v>
          </cell>
          <cell r="G3501">
            <v>33885</v>
          </cell>
          <cell r="H3501" t="str">
            <v>العربية السورية</v>
          </cell>
          <cell r="I3501" t="str">
            <v>الاولى</v>
          </cell>
          <cell r="J3501" t="str">
            <v>أدبي</v>
          </cell>
        </row>
        <row r="3502">
          <cell r="A3502">
            <v>527547</v>
          </cell>
          <cell r="B3502" t="str">
            <v>هيام فياض</v>
          </cell>
          <cell r="C3502" t="str">
            <v>بهجت</v>
          </cell>
          <cell r="D3502" t="str">
            <v>مريم</v>
          </cell>
          <cell r="E3502" t="str">
            <v>أنثى</v>
          </cell>
          <cell r="F3502" t="str">
            <v>قباسين</v>
          </cell>
          <cell r="G3502">
            <v>33486</v>
          </cell>
          <cell r="H3502" t="str">
            <v>العربية السورية</v>
          </cell>
          <cell r="I3502" t="str">
            <v>الاولى</v>
          </cell>
          <cell r="J3502" t="str">
            <v>أدبي</v>
          </cell>
          <cell r="L3502" t="str">
            <v>حلب</v>
          </cell>
        </row>
        <row r="3503">
          <cell r="A3503">
            <v>527548</v>
          </cell>
          <cell r="B3503" t="str">
            <v>هيام يوسف</v>
          </cell>
          <cell r="C3503" t="str">
            <v>علي</v>
          </cell>
          <cell r="D3503" t="str">
            <v>عذاب</v>
          </cell>
          <cell r="E3503" t="str">
            <v>أنثى</v>
          </cell>
          <cell r="F3503" t="str">
            <v>سبينه</v>
          </cell>
          <cell r="G3503">
            <v>29718</v>
          </cell>
          <cell r="H3503" t="str">
            <v>الفلسطينية السورية</v>
          </cell>
          <cell r="I3503" t="str">
            <v>الاولى</v>
          </cell>
          <cell r="J3503" t="str">
            <v>أدبي</v>
          </cell>
          <cell r="K3503">
            <v>2000</v>
          </cell>
          <cell r="L3503" t="str">
            <v>ريف دمشق</v>
          </cell>
        </row>
        <row r="3504">
          <cell r="A3504">
            <v>527549</v>
          </cell>
          <cell r="B3504" t="str">
            <v>هيفاء منصور</v>
          </cell>
          <cell r="C3504" t="str">
            <v>خالد</v>
          </cell>
          <cell r="D3504" t="str">
            <v>نور</v>
          </cell>
          <cell r="E3504" t="str">
            <v>أنثى</v>
          </cell>
          <cell r="F3504" t="str">
            <v>كفر بطنا</v>
          </cell>
          <cell r="G3504">
            <v>38185</v>
          </cell>
          <cell r="H3504" t="str">
            <v>العربية السورية</v>
          </cell>
          <cell r="I3504" t="str">
            <v>الاولى</v>
          </cell>
          <cell r="J3504" t="str">
            <v>علمي</v>
          </cell>
        </row>
        <row r="3505">
          <cell r="A3505">
            <v>527550</v>
          </cell>
          <cell r="B3505" t="str">
            <v>وجدان السويداني</v>
          </cell>
          <cell r="C3505" t="str">
            <v>نعيم</v>
          </cell>
          <cell r="D3505" t="str">
            <v>نهاد</v>
          </cell>
          <cell r="E3505" t="str">
            <v>أنثى</v>
          </cell>
          <cell r="F3505" t="str">
            <v>نوى</v>
          </cell>
          <cell r="G3505">
            <v>34809</v>
          </cell>
          <cell r="H3505" t="str">
            <v>العربية السورية</v>
          </cell>
          <cell r="I3505" t="str">
            <v>الاولى</v>
          </cell>
          <cell r="J3505" t="str">
            <v>أدبي</v>
          </cell>
        </row>
        <row r="3506">
          <cell r="A3506">
            <v>527551</v>
          </cell>
          <cell r="B3506" t="str">
            <v>ورد أبوخير</v>
          </cell>
          <cell r="C3506" t="str">
            <v>سلطان</v>
          </cell>
          <cell r="D3506" t="str">
            <v>فاديه</v>
          </cell>
          <cell r="E3506" t="str">
            <v>أنثى</v>
          </cell>
          <cell r="F3506" t="str">
            <v>قطنا</v>
          </cell>
          <cell r="G3506">
            <v>32509</v>
          </cell>
          <cell r="H3506" t="str">
            <v>العربية السورية</v>
          </cell>
          <cell r="I3506" t="str">
            <v>الاولى</v>
          </cell>
          <cell r="J3506" t="str">
            <v>علمي</v>
          </cell>
          <cell r="K3506">
            <v>2006</v>
          </cell>
        </row>
        <row r="3507">
          <cell r="A3507">
            <v>527552</v>
          </cell>
          <cell r="B3507" t="str">
            <v>ورود شكير</v>
          </cell>
          <cell r="C3507" t="str">
            <v>محمدسعيد</v>
          </cell>
          <cell r="D3507" t="str">
            <v>ايمان</v>
          </cell>
          <cell r="E3507" t="str">
            <v>أنثى</v>
          </cell>
          <cell r="F3507" t="str">
            <v>دمشق</v>
          </cell>
          <cell r="G3507">
            <v>33932</v>
          </cell>
          <cell r="H3507" t="str">
            <v>العربية السورية</v>
          </cell>
          <cell r="I3507" t="str">
            <v>الاولى</v>
          </cell>
          <cell r="J3507" t="str">
            <v>علمي</v>
          </cell>
          <cell r="K3507">
            <v>2010</v>
          </cell>
        </row>
        <row r="3508">
          <cell r="A3508">
            <v>527553</v>
          </cell>
          <cell r="B3508" t="str">
            <v>وفاء الدنيفات</v>
          </cell>
          <cell r="C3508" t="str">
            <v>يونس</v>
          </cell>
          <cell r="D3508" t="str">
            <v>فوزيه</v>
          </cell>
          <cell r="E3508" t="str">
            <v>أنثى</v>
          </cell>
          <cell r="F3508" t="str">
            <v>جاسم</v>
          </cell>
          <cell r="G3508">
            <v>33268</v>
          </cell>
          <cell r="H3508" t="str">
            <v>العربية السورية</v>
          </cell>
          <cell r="I3508" t="str">
            <v>الاولى</v>
          </cell>
          <cell r="J3508" t="str">
            <v>أدبي</v>
          </cell>
        </row>
        <row r="3509">
          <cell r="A3509">
            <v>527554</v>
          </cell>
          <cell r="B3509" t="str">
            <v>وفاء محمد</v>
          </cell>
          <cell r="C3509" t="str">
            <v>يوسف</v>
          </cell>
          <cell r="D3509" t="str">
            <v>فطيم</v>
          </cell>
          <cell r="E3509" t="str">
            <v>أنثى</v>
          </cell>
          <cell r="F3509" t="str">
            <v>دمشق</v>
          </cell>
          <cell r="G3509">
            <v>33445</v>
          </cell>
          <cell r="H3509" t="str">
            <v>العربية السورية</v>
          </cell>
          <cell r="I3509" t="str">
            <v>الاولى</v>
          </cell>
          <cell r="J3509" t="str">
            <v>أدبي</v>
          </cell>
          <cell r="L3509" t="str">
            <v>القنيطرة</v>
          </cell>
        </row>
        <row r="3510">
          <cell r="A3510">
            <v>527555</v>
          </cell>
          <cell r="B3510" t="str">
            <v>ولاء الحسن</v>
          </cell>
          <cell r="C3510" t="str">
            <v>مفيد</v>
          </cell>
          <cell r="D3510" t="str">
            <v>هناء</v>
          </cell>
          <cell r="E3510" t="str">
            <v>أنثى</v>
          </cell>
          <cell r="F3510" t="str">
            <v>الكسوه</v>
          </cell>
          <cell r="G3510">
            <v>34284</v>
          </cell>
          <cell r="H3510" t="str">
            <v>العربية السورية</v>
          </cell>
          <cell r="I3510" t="str">
            <v>الاولى</v>
          </cell>
          <cell r="J3510" t="str">
            <v>أدبي</v>
          </cell>
        </row>
        <row r="3511">
          <cell r="A3511">
            <v>527556</v>
          </cell>
          <cell r="B3511" t="str">
            <v>ولاء الغنيمي الميداني</v>
          </cell>
          <cell r="C3511" t="str">
            <v>محمدخير</v>
          </cell>
          <cell r="D3511" t="str">
            <v>هنا</v>
          </cell>
          <cell r="E3511" t="str">
            <v>أنثى</v>
          </cell>
          <cell r="F3511" t="str">
            <v>دمشق</v>
          </cell>
          <cell r="G3511">
            <v>33606</v>
          </cell>
          <cell r="H3511" t="str">
            <v>العربية السورية</v>
          </cell>
          <cell r="I3511" t="str">
            <v>الاولى</v>
          </cell>
          <cell r="J3511" t="str">
            <v>أدبي</v>
          </cell>
        </row>
        <row r="3512">
          <cell r="A3512">
            <v>527557</v>
          </cell>
          <cell r="B3512" t="str">
            <v>ولاء المصطفى</v>
          </cell>
          <cell r="C3512" t="str">
            <v>عبسي</v>
          </cell>
          <cell r="D3512" t="str">
            <v>امينة</v>
          </cell>
          <cell r="E3512" t="str">
            <v>أنثى</v>
          </cell>
          <cell r="F3512" t="str">
            <v>كفرزيبا</v>
          </cell>
          <cell r="G3512">
            <v>37001</v>
          </cell>
          <cell r="H3512" t="str">
            <v>العربية السورية</v>
          </cell>
          <cell r="I3512" t="str">
            <v>الاولى</v>
          </cell>
          <cell r="J3512" t="str">
            <v>فنون نسوية</v>
          </cell>
          <cell r="L3512" t="str">
            <v>إدلب</v>
          </cell>
        </row>
        <row r="3513">
          <cell r="A3513">
            <v>527558</v>
          </cell>
          <cell r="B3513" t="str">
            <v>ولاء دللول</v>
          </cell>
          <cell r="C3513" t="str">
            <v>عبدالناصر</v>
          </cell>
          <cell r="D3513" t="str">
            <v>ساميا</v>
          </cell>
          <cell r="E3513" t="str">
            <v>أنثى</v>
          </cell>
          <cell r="F3513" t="str">
            <v>دمشق</v>
          </cell>
          <cell r="G3513">
            <v>32257</v>
          </cell>
          <cell r="H3513" t="str">
            <v>العربية السورية</v>
          </cell>
          <cell r="I3513" t="str">
            <v>الاولى</v>
          </cell>
          <cell r="J3513" t="str">
            <v>علمي</v>
          </cell>
        </row>
        <row r="3514">
          <cell r="A3514">
            <v>527559</v>
          </cell>
          <cell r="B3514" t="str">
            <v>ولاء رجامحمدالعبيد</v>
          </cell>
          <cell r="C3514" t="str">
            <v>تركي</v>
          </cell>
          <cell r="D3514" t="str">
            <v>اعتماد</v>
          </cell>
          <cell r="E3514" t="str">
            <v>أنثى</v>
          </cell>
          <cell r="F3514" t="str">
            <v>دمشق</v>
          </cell>
          <cell r="G3514">
            <v>33020</v>
          </cell>
          <cell r="H3514" t="str">
            <v>العربية السورية</v>
          </cell>
          <cell r="I3514" t="str">
            <v>الاولى</v>
          </cell>
          <cell r="J3514" t="str">
            <v>أدبي</v>
          </cell>
        </row>
        <row r="3515">
          <cell r="A3515">
            <v>527560</v>
          </cell>
          <cell r="B3515" t="str">
            <v>ولاء عبدالمجيد</v>
          </cell>
          <cell r="C3515" t="str">
            <v>ياسر</v>
          </cell>
          <cell r="D3515" t="str">
            <v>منى</v>
          </cell>
          <cell r="E3515" t="str">
            <v>أنثى</v>
          </cell>
          <cell r="F3515" t="str">
            <v>دوما</v>
          </cell>
          <cell r="G3515">
            <v>33018</v>
          </cell>
          <cell r="H3515" t="str">
            <v>العربية السورية</v>
          </cell>
          <cell r="I3515" t="str">
            <v>الاولى</v>
          </cell>
          <cell r="J3515" t="str">
            <v>علمي</v>
          </cell>
          <cell r="K3515">
            <v>2007</v>
          </cell>
        </row>
        <row r="3516">
          <cell r="A3516">
            <v>527561</v>
          </cell>
          <cell r="B3516" t="str">
            <v>ولاء نصر</v>
          </cell>
          <cell r="C3516" t="str">
            <v>علي</v>
          </cell>
          <cell r="D3516" t="str">
            <v>ميس</v>
          </cell>
          <cell r="E3516" t="str">
            <v>أنثى</v>
          </cell>
          <cell r="F3516" t="str">
            <v>دمشق</v>
          </cell>
          <cell r="G3516">
            <v>36191</v>
          </cell>
          <cell r="H3516" t="str">
            <v>العربية السورية</v>
          </cell>
          <cell r="I3516" t="str">
            <v>الاولى</v>
          </cell>
          <cell r="J3516" t="str">
            <v>علمي</v>
          </cell>
          <cell r="K3516">
            <v>2017</v>
          </cell>
        </row>
        <row r="3517">
          <cell r="A3517">
            <v>527562</v>
          </cell>
          <cell r="B3517" t="str">
            <v>ولاء هلال</v>
          </cell>
          <cell r="C3517" t="str">
            <v>بشار</v>
          </cell>
          <cell r="D3517" t="str">
            <v>سمر</v>
          </cell>
          <cell r="E3517" t="str">
            <v>أنثى</v>
          </cell>
          <cell r="F3517" t="str">
            <v>جيرود</v>
          </cell>
          <cell r="G3517">
            <v>34121</v>
          </cell>
          <cell r="H3517" t="str">
            <v>العربية السورية</v>
          </cell>
          <cell r="I3517" t="str">
            <v>الاولى</v>
          </cell>
          <cell r="J3517" t="str">
            <v>علمي</v>
          </cell>
          <cell r="K3517">
            <v>2011</v>
          </cell>
        </row>
        <row r="3518">
          <cell r="A3518">
            <v>527563</v>
          </cell>
          <cell r="B3518" t="str">
            <v>وئام الصفدي</v>
          </cell>
          <cell r="C3518" t="str">
            <v>فؤاد</v>
          </cell>
          <cell r="D3518" t="str">
            <v>نوال</v>
          </cell>
          <cell r="E3518" t="str">
            <v>أنثى</v>
          </cell>
          <cell r="F3518" t="str">
            <v>االسويداء</v>
          </cell>
          <cell r="G3518">
            <v>33148</v>
          </cell>
          <cell r="H3518" t="str">
            <v>العربية السورية</v>
          </cell>
          <cell r="I3518" t="str">
            <v>الاولى</v>
          </cell>
          <cell r="J3518" t="str">
            <v>فنون نسوية</v>
          </cell>
          <cell r="L3518" t="str">
            <v>السويداء</v>
          </cell>
        </row>
        <row r="3519">
          <cell r="A3519">
            <v>527564</v>
          </cell>
          <cell r="B3519" t="str">
            <v>وئام مهنا</v>
          </cell>
          <cell r="C3519" t="str">
            <v>محمد</v>
          </cell>
          <cell r="D3519" t="str">
            <v>دلال</v>
          </cell>
          <cell r="E3519" t="str">
            <v>أنثى</v>
          </cell>
          <cell r="F3519" t="str">
            <v>دمشق</v>
          </cell>
          <cell r="G3519">
            <v>32615</v>
          </cell>
          <cell r="H3519" t="str">
            <v>العربية السورية</v>
          </cell>
          <cell r="I3519" t="str">
            <v>الاولى</v>
          </cell>
          <cell r="J3519" t="str">
            <v>أدبي</v>
          </cell>
          <cell r="L3519" t="str">
            <v>القنيطرة</v>
          </cell>
          <cell r="M3519" t="str">
            <v>القنيطرة</v>
          </cell>
        </row>
        <row r="3520">
          <cell r="A3520">
            <v>527565</v>
          </cell>
          <cell r="B3520" t="str">
            <v>يارا مراد</v>
          </cell>
          <cell r="C3520" t="str">
            <v>مصطفى</v>
          </cell>
          <cell r="D3520" t="str">
            <v>فايزه</v>
          </cell>
          <cell r="E3520" t="str">
            <v>أنثى</v>
          </cell>
          <cell r="F3520" t="str">
            <v>زبداني</v>
          </cell>
          <cell r="G3520">
            <v>35432</v>
          </cell>
          <cell r="H3520" t="str">
            <v>العربية السورية</v>
          </cell>
          <cell r="I3520" t="str">
            <v>الاولى</v>
          </cell>
          <cell r="J3520" t="str">
            <v>أدبي</v>
          </cell>
          <cell r="K3520">
            <v>2014</v>
          </cell>
        </row>
        <row r="3521">
          <cell r="A3521">
            <v>527566</v>
          </cell>
          <cell r="B3521" t="str">
            <v>يارا مريشه</v>
          </cell>
          <cell r="C3521" t="str">
            <v>علي</v>
          </cell>
          <cell r="D3521" t="str">
            <v>اكتمال</v>
          </cell>
          <cell r="E3521" t="str">
            <v>أنثى</v>
          </cell>
          <cell r="F3521" t="str">
            <v>الجوره</v>
          </cell>
          <cell r="G3521">
            <v>36191</v>
          </cell>
          <cell r="H3521" t="str">
            <v>العربية السورية</v>
          </cell>
          <cell r="I3521" t="str">
            <v>الاولى</v>
          </cell>
          <cell r="J3521" t="str">
            <v>أدبي</v>
          </cell>
        </row>
        <row r="3522">
          <cell r="A3522">
            <v>527567</v>
          </cell>
          <cell r="B3522" t="str">
            <v>ياسمين زيود</v>
          </cell>
          <cell r="C3522" t="str">
            <v>محمد</v>
          </cell>
          <cell r="D3522" t="str">
            <v>خدوج</v>
          </cell>
          <cell r="E3522" t="str">
            <v>أنثى</v>
          </cell>
          <cell r="F3522" t="str">
            <v>حماه</v>
          </cell>
          <cell r="G3522">
            <v>31260</v>
          </cell>
          <cell r="H3522" t="str">
            <v>العربية السورية</v>
          </cell>
          <cell r="I3522" t="str">
            <v>الاولى</v>
          </cell>
          <cell r="J3522" t="str">
            <v>أدبي</v>
          </cell>
        </row>
        <row r="3523">
          <cell r="A3523">
            <v>527568</v>
          </cell>
          <cell r="B3523" t="str">
            <v>ياسمين محمد</v>
          </cell>
          <cell r="C3523" t="str">
            <v>حسن</v>
          </cell>
          <cell r="D3523" t="str">
            <v>كونه</v>
          </cell>
          <cell r="E3523" t="str">
            <v>أنثى</v>
          </cell>
          <cell r="F3523" t="str">
            <v>دمشق</v>
          </cell>
          <cell r="G3523">
            <v>34933</v>
          </cell>
          <cell r="H3523" t="str">
            <v>العربية السورية</v>
          </cell>
          <cell r="I3523" t="str">
            <v>الاولى</v>
          </cell>
          <cell r="J3523" t="str">
            <v>أدبي</v>
          </cell>
          <cell r="L3523" t="str">
            <v>القنيطرة</v>
          </cell>
        </row>
        <row r="3524">
          <cell r="A3524">
            <v>527569</v>
          </cell>
          <cell r="B3524" t="str">
            <v>اسراء العمار</v>
          </cell>
          <cell r="C3524" t="str">
            <v>يوسف</v>
          </cell>
          <cell r="D3524" t="str">
            <v>ايمان</v>
          </cell>
          <cell r="E3524" t="str">
            <v>انثى</v>
          </cell>
          <cell r="F3524" t="str">
            <v>نمر</v>
          </cell>
          <cell r="G3524">
            <v>38394</v>
          </cell>
          <cell r="H3524" t="str">
            <v>العربية السورية</v>
          </cell>
          <cell r="I3524" t="str">
            <v>الاولى</v>
          </cell>
          <cell r="J3524" t="str">
            <v>أدبي</v>
          </cell>
        </row>
        <row r="3525">
          <cell r="A3525">
            <v>527571</v>
          </cell>
          <cell r="B3525" t="str">
            <v>نسرين ابوعسلي</v>
          </cell>
          <cell r="C3525" t="str">
            <v>كمال</v>
          </cell>
          <cell r="D3525" t="str">
            <v>نجاه</v>
          </cell>
          <cell r="E3525" t="str">
            <v>أنثى</v>
          </cell>
          <cell r="F3525" t="str">
            <v>السويداء</v>
          </cell>
          <cell r="G3525">
            <v>31780</v>
          </cell>
          <cell r="H3525" t="str">
            <v>العربية السورية</v>
          </cell>
          <cell r="I3525" t="str">
            <v>الاولى</v>
          </cell>
          <cell r="J3525" t="str">
            <v>فنون نسوية</v>
          </cell>
          <cell r="L3525" t="str">
            <v>السويداء</v>
          </cell>
        </row>
        <row r="3526">
          <cell r="A3526">
            <v>527572</v>
          </cell>
          <cell r="B3526" t="str">
            <v>رغد ديوب</v>
          </cell>
          <cell r="C3526" t="str">
            <v>حسين</v>
          </cell>
          <cell r="D3526" t="str">
            <v>صبريه</v>
          </cell>
          <cell r="E3526" t="str">
            <v>أنثى</v>
          </cell>
          <cell r="F3526" t="str">
            <v>طرطوس</v>
          </cell>
          <cell r="G3526">
            <v>36389</v>
          </cell>
          <cell r="H3526" t="str">
            <v>العربية السورية</v>
          </cell>
          <cell r="I3526" t="str">
            <v>الثانية</v>
          </cell>
          <cell r="J3526" t="str">
            <v>أدبي</v>
          </cell>
          <cell r="K3526">
            <v>2017</v>
          </cell>
        </row>
        <row r="3527">
          <cell r="A3527">
            <v>527573</v>
          </cell>
          <cell r="B3527" t="str">
            <v>ماسه قصص</v>
          </cell>
          <cell r="C3527" t="str">
            <v>محمد اياد</v>
          </cell>
          <cell r="D3527" t="str">
            <v>منال</v>
          </cell>
          <cell r="E3527" t="str">
            <v>انثى</v>
          </cell>
          <cell r="F3527" t="str">
            <v>دمسق</v>
          </cell>
          <cell r="H3527" t="str">
            <v>العربية السورية</v>
          </cell>
          <cell r="I3527" t="str">
            <v>الثانية</v>
          </cell>
          <cell r="J3527" t="str">
            <v>فنون نسوية</v>
          </cell>
          <cell r="K3527">
            <v>2022</v>
          </cell>
          <cell r="L3527" t="str">
            <v>ريف دمشق</v>
          </cell>
        </row>
        <row r="3528">
          <cell r="A3528">
            <v>527574</v>
          </cell>
          <cell r="B3528" t="str">
            <v>سوسن عبدالله</v>
          </cell>
          <cell r="C3528" t="str">
            <v>محمود</v>
          </cell>
          <cell r="D3528" t="str">
            <v>نجاح</v>
          </cell>
          <cell r="E3528" t="str">
            <v>أنثى</v>
          </cell>
          <cell r="F3528" t="str">
            <v>دمشق</v>
          </cell>
          <cell r="G3528">
            <v>30810</v>
          </cell>
          <cell r="H3528" t="str">
            <v>العربية السورية</v>
          </cell>
          <cell r="I3528" t="str">
            <v>الاولى</v>
          </cell>
          <cell r="J3528" t="str">
            <v>أدبي</v>
          </cell>
          <cell r="K3528">
            <v>2004</v>
          </cell>
        </row>
        <row r="3529">
          <cell r="A3529">
            <v>527575</v>
          </cell>
          <cell r="B3529" t="str">
            <v>داليه رشيد</v>
          </cell>
          <cell r="C3529" t="str">
            <v>مفيد</v>
          </cell>
          <cell r="D3529" t="str">
            <v>ريحاب</v>
          </cell>
          <cell r="E3529" t="str">
            <v>أنثى</v>
          </cell>
          <cell r="F3529" t="str">
            <v>عرمان</v>
          </cell>
          <cell r="G3529">
            <v>31396</v>
          </cell>
          <cell r="H3529" t="str">
            <v>العربية السورية</v>
          </cell>
          <cell r="I3529" t="str">
            <v>الاولى</v>
          </cell>
          <cell r="J3529" t="str">
            <v>أدبي</v>
          </cell>
          <cell r="L3529" t="str">
            <v>السويداء</v>
          </cell>
        </row>
        <row r="3530">
          <cell r="A3530">
            <v>527576</v>
          </cell>
          <cell r="B3530" t="str">
            <v>رجاء البرهوم</v>
          </cell>
          <cell r="C3530" t="str">
            <v>عمر</v>
          </cell>
          <cell r="D3530" t="str">
            <v>فاطمة</v>
          </cell>
          <cell r="E3530" t="str">
            <v>أنثى</v>
          </cell>
          <cell r="F3530" t="str">
            <v>اللج الشمالي</v>
          </cell>
          <cell r="G3530">
            <v>31048</v>
          </cell>
          <cell r="H3530" t="str">
            <v>العربية السورية</v>
          </cell>
          <cell r="I3530" t="str">
            <v>الاولى</v>
          </cell>
          <cell r="J3530" t="str">
            <v>أدبي</v>
          </cell>
          <cell r="L3530" t="str">
            <v>إدلب</v>
          </cell>
        </row>
        <row r="3531">
          <cell r="A3531">
            <v>527577</v>
          </cell>
          <cell r="B3531" t="str">
            <v>أمل فراج الشوفي</v>
          </cell>
          <cell r="C3531" t="str">
            <v>منير</v>
          </cell>
          <cell r="D3531" t="str">
            <v>سناء</v>
          </cell>
          <cell r="E3531" t="str">
            <v>أنثى</v>
          </cell>
          <cell r="F3531" t="str">
            <v>صلخد</v>
          </cell>
          <cell r="G3531">
            <v>32704</v>
          </cell>
          <cell r="H3531" t="str">
            <v>العربية السورية</v>
          </cell>
          <cell r="I3531" t="str">
            <v>الاولى</v>
          </cell>
          <cell r="J3531" t="str">
            <v>أدبي</v>
          </cell>
          <cell r="L3531" t="str">
            <v>السويداء</v>
          </cell>
        </row>
        <row r="3532">
          <cell r="A3532">
            <v>501177</v>
          </cell>
          <cell r="B3532" t="str">
            <v xml:space="preserve">سيرين الحكيم </v>
          </cell>
          <cell r="C3532" t="str">
            <v>أيمن</v>
          </cell>
          <cell r="D3532" t="str">
            <v xml:space="preserve">أديبه </v>
          </cell>
          <cell r="E3532" t="str">
            <v>أنثى</v>
          </cell>
          <cell r="F3532">
            <v>29381</v>
          </cell>
          <cell r="G3532" t="str">
            <v>المانيا الغربية</v>
          </cell>
          <cell r="H3532" t="str">
            <v>العربية السورية</v>
          </cell>
          <cell r="I3532" t="str">
            <v>الرابعة</v>
          </cell>
          <cell r="J3532" t="str">
            <v>أدبي</v>
          </cell>
          <cell r="K3532">
            <v>2000</v>
          </cell>
          <cell r="L3532" t="str">
            <v>دمشق</v>
          </cell>
        </row>
        <row r="3533">
          <cell r="A3533">
            <v>502240</v>
          </cell>
          <cell r="B3533" t="str">
            <v>يارا نصار</v>
          </cell>
          <cell r="C3533" t="str">
            <v>نبيل</v>
          </cell>
          <cell r="D3533" t="str">
            <v>صباح</v>
          </cell>
          <cell r="E3533" t="str">
            <v>أنثى</v>
          </cell>
          <cell r="F3533">
            <v>30034</v>
          </cell>
          <cell r="G3533" t="str">
            <v>السويداء</v>
          </cell>
          <cell r="H3533" t="str">
            <v>العربية السورية</v>
          </cell>
          <cell r="I3533" t="str">
            <v>الرابعة</v>
          </cell>
          <cell r="J3533" t="str">
            <v>أدبي</v>
          </cell>
          <cell r="K3533">
            <v>2003</v>
          </cell>
          <cell r="L3533" t="str">
            <v>السويداء</v>
          </cell>
        </row>
        <row r="3534">
          <cell r="A3534">
            <v>502920</v>
          </cell>
          <cell r="B3534" t="str">
            <v>امل السقا</v>
          </cell>
          <cell r="C3534" t="str">
            <v xml:space="preserve">سمير </v>
          </cell>
          <cell r="D3534" t="str">
            <v>ناجية</v>
          </cell>
        </row>
        <row r="3535">
          <cell r="A3535">
            <v>503090</v>
          </cell>
          <cell r="B3535" t="str">
            <v>أنور عكاشه</v>
          </cell>
          <cell r="C3535" t="str">
            <v>فهد</v>
          </cell>
          <cell r="D3535" t="str">
            <v>صبحه</v>
          </cell>
          <cell r="E3535" t="str">
            <v>أنثى</v>
          </cell>
          <cell r="F3535">
            <v>31300</v>
          </cell>
          <cell r="G3535" t="str">
            <v>جب الصفا</v>
          </cell>
          <cell r="H3535" t="str">
            <v>العربية السورية</v>
          </cell>
          <cell r="I3535" t="str">
            <v>الرابعة</v>
          </cell>
          <cell r="J3535" t="str">
            <v>أدبي</v>
          </cell>
          <cell r="K3535">
            <v>2005</v>
          </cell>
          <cell r="L3535" t="str">
            <v>ريف دمشق</v>
          </cell>
        </row>
        <row r="3536">
          <cell r="A3536">
            <v>503646</v>
          </cell>
          <cell r="B3536" t="str">
            <v>ثناء محمد</v>
          </cell>
          <cell r="C3536" t="str">
            <v>محمود</v>
          </cell>
          <cell r="D3536" t="str">
            <v>بليل</v>
          </cell>
          <cell r="I3536" t="str">
            <v>الرابعة</v>
          </cell>
        </row>
        <row r="3537">
          <cell r="A3537">
            <v>504073</v>
          </cell>
          <cell r="B3537" t="str">
            <v>خلود الحرستاني</v>
          </cell>
          <cell r="C3537" t="str">
            <v>ابراهيم</v>
          </cell>
          <cell r="D3537" t="str">
            <v>هيفاء</v>
          </cell>
          <cell r="E3537" t="str">
            <v>أنثى</v>
          </cell>
          <cell r="F3537">
            <v>30916</v>
          </cell>
          <cell r="G3537" t="str">
            <v>طرطوس</v>
          </cell>
          <cell r="H3537" t="str">
            <v>العربية السورية</v>
          </cell>
          <cell r="I3537" t="str">
            <v>الرابعة</v>
          </cell>
          <cell r="J3537" t="str">
            <v>فنون نسوية</v>
          </cell>
          <cell r="K3537">
            <v>2003</v>
          </cell>
          <cell r="L3537" t="str">
            <v>طرطوس</v>
          </cell>
        </row>
        <row r="3538">
          <cell r="A3538">
            <v>504556</v>
          </cell>
          <cell r="B3538" t="str">
            <v>رانيا الخضري</v>
          </cell>
          <cell r="C3538" t="str">
            <v>محي الدين</v>
          </cell>
          <cell r="D3538" t="str">
            <v>سهام</v>
          </cell>
          <cell r="E3538" t="str">
            <v>أنثى</v>
          </cell>
          <cell r="F3538">
            <v>29611</v>
          </cell>
          <cell r="G3538" t="str">
            <v>دمشق</v>
          </cell>
          <cell r="H3538" t="str">
            <v>العربية السورية</v>
          </cell>
          <cell r="I3538" t="str">
            <v>الرابعة</v>
          </cell>
          <cell r="J3538" t="str">
            <v>فنون نسوية</v>
          </cell>
          <cell r="K3538">
            <v>1998</v>
          </cell>
          <cell r="L3538" t="str">
            <v>دمشق</v>
          </cell>
        </row>
        <row r="3539">
          <cell r="A3539">
            <v>504635</v>
          </cell>
          <cell r="B3539" t="str">
            <v xml:space="preserve">ربا الرشيد ابازيد </v>
          </cell>
          <cell r="C3539" t="str">
            <v>فيصل</v>
          </cell>
          <cell r="D3539" t="str">
            <v>حياة</v>
          </cell>
          <cell r="E3539" t="str">
            <v>أنثى</v>
          </cell>
          <cell r="F3539">
            <v>29572</v>
          </cell>
          <cell r="G3539" t="str">
            <v>درعا</v>
          </cell>
          <cell r="H3539" t="str">
            <v>العربية السورية</v>
          </cell>
          <cell r="I3539" t="str">
            <v>الرابعة</v>
          </cell>
          <cell r="J3539" t="str">
            <v>أدبي</v>
          </cell>
          <cell r="K3539">
            <v>2002</v>
          </cell>
          <cell r="L3539" t="str">
            <v>درعا</v>
          </cell>
        </row>
        <row r="3540">
          <cell r="A3540">
            <v>504670</v>
          </cell>
          <cell r="B3540" t="str">
            <v>ربا ناصر</v>
          </cell>
          <cell r="C3540" t="str">
            <v>يعقوب</v>
          </cell>
          <cell r="D3540" t="str">
            <v>سحر</v>
          </cell>
          <cell r="E3540" t="str">
            <v>أنثى</v>
          </cell>
          <cell r="F3540">
            <v>31382</v>
          </cell>
          <cell r="G3540" t="str">
            <v>زللو</v>
          </cell>
          <cell r="H3540" t="str">
            <v>العربية السورية</v>
          </cell>
          <cell r="I3540" t="str">
            <v>الرابعة</v>
          </cell>
          <cell r="J3540" t="str">
            <v>أدبي</v>
          </cell>
          <cell r="K3540">
            <v>2002</v>
          </cell>
          <cell r="L3540" t="str">
            <v>طرطوس</v>
          </cell>
        </row>
        <row r="3541">
          <cell r="A3541">
            <v>504726</v>
          </cell>
          <cell r="B3541" t="str">
            <v>رحاب سعدة</v>
          </cell>
          <cell r="C3541" t="str">
            <v>محمد خير</v>
          </cell>
          <cell r="D3541" t="str">
            <v>خديجة</v>
          </cell>
          <cell r="I3541" t="str">
            <v>الرابعة</v>
          </cell>
        </row>
        <row r="3542">
          <cell r="A3542">
            <v>504733</v>
          </cell>
          <cell r="B3542" t="str">
            <v>رحمة برغلة</v>
          </cell>
          <cell r="C3542" t="str">
            <v>مصطفى</v>
          </cell>
          <cell r="D3542" t="str">
            <v>سميرة</v>
          </cell>
          <cell r="I3542" t="str">
            <v>الرابعة</v>
          </cell>
        </row>
        <row r="3543">
          <cell r="A3543">
            <v>504826</v>
          </cell>
          <cell r="B3543" t="str">
            <v>رشا السبسبي الرفاعي</v>
          </cell>
          <cell r="C3543" t="str">
            <v>محمد</v>
          </cell>
          <cell r="I3543" t="str">
            <v>الرابعة</v>
          </cell>
        </row>
        <row r="3544">
          <cell r="A3544">
            <v>505328</v>
          </cell>
          <cell r="B3544" t="str">
            <v>رولا شاميه</v>
          </cell>
          <cell r="C3544" t="str">
            <v>ديب</v>
          </cell>
          <cell r="D3544" t="str">
            <v>فطوم</v>
          </cell>
          <cell r="E3544" t="str">
            <v>أنثى</v>
          </cell>
          <cell r="F3544">
            <v>32076</v>
          </cell>
          <cell r="G3544">
            <v>32076</v>
          </cell>
          <cell r="H3544" t="str">
            <v>العربية السورية</v>
          </cell>
          <cell r="I3544" t="str">
            <v>الرابعة</v>
          </cell>
          <cell r="J3544" t="str">
            <v>أدبي</v>
          </cell>
          <cell r="K3544">
            <v>2005</v>
          </cell>
          <cell r="L3544" t="str">
            <v>دمشق</v>
          </cell>
        </row>
        <row r="3545">
          <cell r="A3545">
            <v>505697</v>
          </cell>
          <cell r="B3545" t="str">
            <v>ساره عيسى</v>
          </cell>
          <cell r="C3545" t="str">
            <v>عزيز</v>
          </cell>
          <cell r="D3545" t="str">
            <v>سلوى</v>
          </cell>
          <cell r="I3545" t="str">
            <v>الرابعة</v>
          </cell>
        </row>
        <row r="3546">
          <cell r="A3546">
            <v>505754</v>
          </cell>
          <cell r="B3546" t="str">
            <v>سامية غزالي</v>
          </cell>
          <cell r="C3546" t="str">
            <v>محسن</v>
          </cell>
          <cell r="D3546" t="str">
            <v>ميليا</v>
          </cell>
          <cell r="I3546" t="str">
            <v>الرابعة</v>
          </cell>
        </row>
        <row r="3547">
          <cell r="A3547">
            <v>506006</v>
          </cell>
          <cell r="B3547" t="str">
            <v>سميحة فرحات</v>
          </cell>
          <cell r="C3547" t="str">
            <v>احمد</v>
          </cell>
          <cell r="D3547" t="str">
            <v>امل</v>
          </cell>
          <cell r="E3547" t="str">
            <v>أنثى</v>
          </cell>
          <cell r="F3547">
            <v>31852</v>
          </cell>
          <cell r="G3547" t="str">
            <v>مخيم اليرموك</v>
          </cell>
          <cell r="H3547" t="str">
            <v>الفلسطينية السورية</v>
          </cell>
          <cell r="I3547" t="str">
            <v>الرابعة</v>
          </cell>
          <cell r="J3547" t="str">
            <v>أدبي</v>
          </cell>
          <cell r="K3547">
            <v>2005</v>
          </cell>
          <cell r="L3547" t="str">
            <v>دمشق</v>
          </cell>
        </row>
        <row r="3548">
          <cell r="A3548">
            <v>506692</v>
          </cell>
          <cell r="B3548" t="str">
            <v>عبد الرحيم العبد الحسين</v>
          </cell>
          <cell r="C3548" t="str">
            <v xml:space="preserve">محمد </v>
          </cell>
          <cell r="D3548" t="str">
            <v>طليعه</v>
          </cell>
          <cell r="E3548" t="str">
            <v>أنثى</v>
          </cell>
          <cell r="F3548">
            <v>31427</v>
          </cell>
          <cell r="G3548" t="str">
            <v>السوسه</v>
          </cell>
          <cell r="H3548" t="str">
            <v>العربية السورية</v>
          </cell>
          <cell r="I3548" t="str">
            <v>الرابعة</v>
          </cell>
          <cell r="J3548" t="str">
            <v>أدبي</v>
          </cell>
          <cell r="K3548">
            <v>20006</v>
          </cell>
          <cell r="L3548" t="str">
            <v>دير الزور</v>
          </cell>
        </row>
        <row r="3549">
          <cell r="A3549">
            <v>506993</v>
          </cell>
          <cell r="B3549" t="str">
            <v>علا الجباعي</v>
          </cell>
          <cell r="C3549" t="str">
            <v>مزيد</v>
          </cell>
          <cell r="D3549" t="str">
            <v>تركيه</v>
          </cell>
          <cell r="E3549" t="str">
            <v>أنثى</v>
          </cell>
          <cell r="F3549">
            <v>28367</v>
          </cell>
          <cell r="G3549" t="str">
            <v>السويداء</v>
          </cell>
          <cell r="H3549" t="str">
            <v>العربية السورية</v>
          </cell>
          <cell r="I3549" t="str">
            <v>الثالثة</v>
          </cell>
          <cell r="J3549" t="str">
            <v>أدبي</v>
          </cell>
          <cell r="K3549">
            <v>1990</v>
          </cell>
          <cell r="L3549" t="str">
            <v>السويداء</v>
          </cell>
        </row>
        <row r="3550">
          <cell r="A3550">
            <v>507032</v>
          </cell>
          <cell r="B3550" t="str">
            <v>علا خضر</v>
          </cell>
          <cell r="C3550" t="str">
            <v>محمد</v>
          </cell>
          <cell r="D3550" t="str">
            <v>آمال</v>
          </cell>
          <cell r="E3550" t="str">
            <v>أنثى</v>
          </cell>
          <cell r="F3550">
            <v>31611</v>
          </cell>
          <cell r="G3550" t="str">
            <v>طرطوس</v>
          </cell>
          <cell r="H3550" t="str">
            <v>العربية السورية</v>
          </cell>
          <cell r="I3550" t="str">
            <v>الرابعة</v>
          </cell>
          <cell r="J3550" t="str">
            <v>أدبي</v>
          </cell>
          <cell r="K3550">
            <v>2005</v>
          </cell>
          <cell r="L3550" t="str">
            <v>طرطوس</v>
          </cell>
        </row>
        <row r="3551">
          <cell r="A3551">
            <v>507374</v>
          </cell>
          <cell r="B3551" t="str">
            <v>فاتن جانودي</v>
          </cell>
          <cell r="C3551" t="str">
            <v>محمد نور</v>
          </cell>
          <cell r="D3551" t="str">
            <v>مريم</v>
          </cell>
          <cell r="I3551" t="str">
            <v>الرابعة</v>
          </cell>
        </row>
        <row r="3552">
          <cell r="A3552">
            <v>507607</v>
          </cell>
          <cell r="B3552" t="str">
            <v>فراس سلوم</v>
          </cell>
          <cell r="C3552" t="str">
            <v>جابر</v>
          </cell>
          <cell r="D3552" t="str">
            <v>فطومه</v>
          </cell>
          <cell r="E3552" t="str">
            <v>أنثى</v>
          </cell>
          <cell r="F3552">
            <v>30751</v>
          </cell>
          <cell r="G3552" t="str">
            <v>راس العين</v>
          </cell>
          <cell r="H3552" t="str">
            <v>العربية السورية</v>
          </cell>
          <cell r="I3552" t="str">
            <v>الرابعة</v>
          </cell>
          <cell r="J3552" t="str">
            <v>أدبي</v>
          </cell>
          <cell r="K3552">
            <v>2004</v>
          </cell>
          <cell r="L3552" t="str">
            <v>حماه</v>
          </cell>
        </row>
        <row r="3553">
          <cell r="A3553">
            <v>507955</v>
          </cell>
          <cell r="B3553" t="str">
            <v>لمى دغمة</v>
          </cell>
          <cell r="C3553" t="str">
            <v>علي</v>
          </cell>
          <cell r="I3553" t="str">
            <v>الرابعة</v>
          </cell>
        </row>
        <row r="3554">
          <cell r="A3554">
            <v>507957</v>
          </cell>
          <cell r="B3554" t="str">
            <v>لمى سلامه</v>
          </cell>
          <cell r="C3554" t="str">
            <v>محمود</v>
          </cell>
          <cell r="D3554" t="str">
            <v>سميرة</v>
          </cell>
          <cell r="I3554" t="str">
            <v>الرابعة</v>
          </cell>
        </row>
        <row r="3555">
          <cell r="A3555">
            <v>508722</v>
          </cell>
          <cell r="B3555" t="str">
            <v>منار المحمد</v>
          </cell>
          <cell r="C3555" t="str">
            <v>منصور</v>
          </cell>
          <cell r="D3555" t="str">
            <v>نبيله</v>
          </cell>
          <cell r="E3555" t="str">
            <v>أنثى</v>
          </cell>
          <cell r="F3555">
            <v>30818</v>
          </cell>
          <cell r="G3555" t="str">
            <v>درعا المحطه</v>
          </cell>
          <cell r="H3555" t="str">
            <v>العربية السورية</v>
          </cell>
          <cell r="I3555" t="str">
            <v>الرابعة</v>
          </cell>
          <cell r="J3555" t="str">
            <v>أدبي</v>
          </cell>
          <cell r="K3555">
            <v>2004</v>
          </cell>
          <cell r="L3555" t="str">
            <v>درعا</v>
          </cell>
        </row>
        <row r="3556">
          <cell r="A3556">
            <v>509377</v>
          </cell>
          <cell r="B3556" t="str">
            <v>نرجس شلغين</v>
          </cell>
          <cell r="C3556" t="str">
            <v>كمال</v>
          </cell>
          <cell r="D3556" t="str">
            <v>مها</v>
          </cell>
          <cell r="E3556" t="str">
            <v>أنثى</v>
          </cell>
          <cell r="F3556">
            <v>31906</v>
          </cell>
          <cell r="G3556" t="str">
            <v>جرمانا</v>
          </cell>
          <cell r="H3556" t="str">
            <v>العربية السورية</v>
          </cell>
          <cell r="I3556" t="str">
            <v>الرابعة</v>
          </cell>
          <cell r="J3556" t="str">
            <v>أدبي</v>
          </cell>
          <cell r="K3556">
            <v>2005</v>
          </cell>
          <cell r="L3556" t="str">
            <v>السويداء</v>
          </cell>
        </row>
        <row r="3557">
          <cell r="A3557">
            <v>509550</v>
          </cell>
          <cell r="B3557" t="str">
            <v>نغم طيار</v>
          </cell>
          <cell r="C3557" t="str">
            <v>جمال</v>
          </cell>
          <cell r="D3557" t="str">
            <v>صباح</v>
          </cell>
          <cell r="E3557" t="str">
            <v>أنثى</v>
          </cell>
          <cell r="F3557">
            <v>30012</v>
          </cell>
          <cell r="G3557">
            <v>30012</v>
          </cell>
          <cell r="H3557" t="str">
            <v>العربية السورية</v>
          </cell>
          <cell r="I3557" t="str">
            <v>الرابعة</v>
          </cell>
          <cell r="J3557" t="str">
            <v>فنون نسوية</v>
          </cell>
          <cell r="K3557">
            <v>2000</v>
          </cell>
          <cell r="L3557" t="str">
            <v>دمشق</v>
          </cell>
        </row>
        <row r="3558">
          <cell r="A3558">
            <v>509636</v>
          </cell>
          <cell r="B3558" t="str">
            <v>نور احمد الشواخ</v>
          </cell>
          <cell r="C3558" t="str">
            <v>محمود</v>
          </cell>
          <cell r="D3558" t="str">
            <v>كفيه</v>
          </cell>
          <cell r="E3558" t="str">
            <v>أنثى</v>
          </cell>
          <cell r="F3558">
            <v>31778</v>
          </cell>
          <cell r="G3558" t="str">
            <v>دمشق</v>
          </cell>
          <cell r="H3558" t="str">
            <v>العربية السورية</v>
          </cell>
          <cell r="I3558" t="str">
            <v>الرابعة</v>
          </cell>
          <cell r="J3558" t="str">
            <v>أدبي</v>
          </cell>
          <cell r="K3558">
            <v>2008</v>
          </cell>
          <cell r="L3558" t="str">
            <v>دير الزور</v>
          </cell>
        </row>
        <row r="3559">
          <cell r="A3559">
            <v>509866</v>
          </cell>
          <cell r="B3559" t="str">
            <v>هبا جعباص</v>
          </cell>
          <cell r="C3559" t="str">
            <v>ابراهيم</v>
          </cell>
          <cell r="D3559" t="str">
            <v>هدى</v>
          </cell>
          <cell r="E3559" t="str">
            <v>أنثى</v>
          </cell>
          <cell r="F3559">
            <v>31948</v>
          </cell>
          <cell r="G3559" t="str">
            <v>سبينه</v>
          </cell>
          <cell r="H3559" t="str">
            <v>العربية السورية</v>
          </cell>
          <cell r="I3559" t="str">
            <v>الرابعة</v>
          </cell>
          <cell r="J3559" t="str">
            <v>فنون نسوية</v>
          </cell>
          <cell r="K3559">
            <v>2004</v>
          </cell>
          <cell r="L3559" t="str">
            <v>ريف دمشق</v>
          </cell>
        </row>
        <row r="3560">
          <cell r="A3560">
            <v>510322</v>
          </cell>
          <cell r="B3560" t="str">
            <v>وداد القنطار</v>
          </cell>
          <cell r="C3560" t="str">
            <v>علي</v>
          </cell>
          <cell r="D3560" t="str">
            <v>فوزيه</v>
          </cell>
          <cell r="E3560" t="str">
            <v>أنثى</v>
          </cell>
          <cell r="F3560">
            <v>24473</v>
          </cell>
          <cell r="G3560" t="str">
            <v>درعا</v>
          </cell>
          <cell r="H3560" t="str">
            <v>العربية السورية</v>
          </cell>
          <cell r="I3560" t="str">
            <v>الثالثة</v>
          </cell>
          <cell r="J3560" t="str">
            <v>أدبي</v>
          </cell>
          <cell r="K3560">
            <v>2002</v>
          </cell>
          <cell r="L3560" t="str">
            <v>السويداء</v>
          </cell>
        </row>
        <row r="3561">
          <cell r="A3561">
            <v>510393</v>
          </cell>
          <cell r="B3561" t="str">
            <v>وعد الشوفي</v>
          </cell>
          <cell r="C3561" t="str">
            <v>عصام</v>
          </cell>
          <cell r="D3561" t="str">
            <v>سهام</v>
          </cell>
          <cell r="E3561" t="str">
            <v>أنثى</v>
          </cell>
          <cell r="F3561">
            <v>29010</v>
          </cell>
          <cell r="G3561" t="str">
            <v>أبو ظبي</v>
          </cell>
          <cell r="H3561" t="str">
            <v>العربية السورية</v>
          </cell>
          <cell r="I3561" t="str">
            <v>الرابعة</v>
          </cell>
          <cell r="J3561" t="str">
            <v>أدبي</v>
          </cell>
          <cell r="K3561">
            <v>2002</v>
          </cell>
          <cell r="L3561" t="str">
            <v>السويداء</v>
          </cell>
        </row>
        <row r="3562">
          <cell r="A3562">
            <v>510642</v>
          </cell>
          <cell r="B3562" t="str">
            <v>امال علم الدين</v>
          </cell>
          <cell r="C3562" t="str">
            <v>انيس</v>
          </cell>
          <cell r="D3562" t="str">
            <v>هيله</v>
          </cell>
          <cell r="E3562" t="str">
            <v>أنثى</v>
          </cell>
          <cell r="F3562">
            <v>21747</v>
          </cell>
          <cell r="G3562" t="str">
            <v>السويداء</v>
          </cell>
          <cell r="H3562" t="str">
            <v>العربية السورية</v>
          </cell>
          <cell r="I3562" t="str">
            <v>الرابعة</v>
          </cell>
          <cell r="J3562" t="str">
            <v>أدبي</v>
          </cell>
          <cell r="K3562">
            <v>1987</v>
          </cell>
          <cell r="L3562" t="str">
            <v>السويداء</v>
          </cell>
        </row>
        <row r="3563">
          <cell r="A3563">
            <v>510849</v>
          </cell>
          <cell r="B3563" t="str">
            <v>حسن حسن</v>
          </cell>
          <cell r="C3563" t="str">
            <v>ضاحي</v>
          </cell>
          <cell r="I3563" t="str">
            <v>الرابعة</v>
          </cell>
        </row>
        <row r="3564">
          <cell r="A3564">
            <v>511024</v>
          </cell>
          <cell r="B3564" t="str">
            <v>ريم مصطفى كنعان</v>
          </cell>
          <cell r="C3564" t="str">
            <v>رضوان</v>
          </cell>
          <cell r="D3564" t="str">
            <v>هدى</v>
          </cell>
          <cell r="I3564" t="str">
            <v>الرابعة</v>
          </cell>
        </row>
        <row r="3565">
          <cell r="A3565">
            <v>511057</v>
          </cell>
          <cell r="B3565" t="str">
            <v>سماهر العمارين</v>
          </cell>
          <cell r="C3565" t="str">
            <v>سليمان</v>
          </cell>
          <cell r="D3565" t="str">
            <v>مريم</v>
          </cell>
          <cell r="E3565" t="str">
            <v>أنثى</v>
          </cell>
          <cell r="F3565">
            <v>31229</v>
          </cell>
          <cell r="G3565" t="str">
            <v>نوى</v>
          </cell>
          <cell r="H3565" t="str">
            <v>العربية السورية</v>
          </cell>
          <cell r="I3565" t="str">
            <v>الرابعة</v>
          </cell>
          <cell r="J3565" t="str">
            <v>أدبي</v>
          </cell>
          <cell r="K3565">
            <v>2007</v>
          </cell>
          <cell r="L3565" t="str">
            <v>درعا</v>
          </cell>
        </row>
        <row r="3566">
          <cell r="A3566">
            <v>511127</v>
          </cell>
          <cell r="B3566" t="str">
            <v>صفاء حسون</v>
          </cell>
          <cell r="C3566" t="str">
            <v>لطفي</v>
          </cell>
          <cell r="D3566" t="str">
            <v>سهام</v>
          </cell>
          <cell r="E3566" t="str">
            <v>أنثى</v>
          </cell>
          <cell r="F3566">
            <v>29140</v>
          </cell>
          <cell r="G3566" t="str">
            <v>جرمانا</v>
          </cell>
          <cell r="H3566" t="str">
            <v>العربية السورية</v>
          </cell>
          <cell r="I3566" t="str">
            <v>الرابعة</v>
          </cell>
          <cell r="J3566" t="str">
            <v>فنون نسوية</v>
          </cell>
          <cell r="K3566">
            <v>2000</v>
          </cell>
          <cell r="L3566" t="str">
            <v>ريف دمشق</v>
          </cell>
        </row>
        <row r="3567">
          <cell r="A3567">
            <v>511763</v>
          </cell>
          <cell r="B3567" t="str">
            <v>دينا ابو منصور</v>
          </cell>
          <cell r="C3567" t="str">
            <v>ثائر</v>
          </cell>
          <cell r="D3567" t="str">
            <v>سحاب</v>
          </cell>
          <cell r="E3567" t="str">
            <v>أنثى</v>
          </cell>
          <cell r="F3567">
            <v>33117</v>
          </cell>
          <cell r="G3567">
            <v>33117</v>
          </cell>
          <cell r="H3567" t="str">
            <v>العربية السورية</v>
          </cell>
          <cell r="I3567" t="str">
            <v>الرابعة</v>
          </cell>
          <cell r="J3567" t="str">
            <v>علمي</v>
          </cell>
          <cell r="K3567">
            <v>2008</v>
          </cell>
          <cell r="L3567" t="str">
            <v>السويداء</v>
          </cell>
        </row>
        <row r="3568">
          <cell r="A3568">
            <v>511847</v>
          </cell>
          <cell r="B3568" t="str">
            <v xml:space="preserve">رهف قربان </v>
          </cell>
          <cell r="C3568" t="str">
            <v>محمد رياض</v>
          </cell>
          <cell r="D3568" t="str">
            <v>ابتسام</v>
          </cell>
          <cell r="E3568" t="str">
            <v>أنثى</v>
          </cell>
          <cell r="F3568">
            <v>32541</v>
          </cell>
          <cell r="G3568" t="str">
            <v>دمشق</v>
          </cell>
          <cell r="H3568" t="str">
            <v>الأفغانية</v>
          </cell>
          <cell r="I3568" t="str">
            <v>الرابعة</v>
          </cell>
          <cell r="J3568" t="str">
            <v>فنون نسوية</v>
          </cell>
          <cell r="K3568">
            <v>2008</v>
          </cell>
          <cell r="L3568" t="str">
            <v>ريف دمشق</v>
          </cell>
        </row>
        <row r="3569">
          <cell r="A3569">
            <v>511890</v>
          </cell>
          <cell r="B3569" t="str">
            <v>ساره دالي</v>
          </cell>
          <cell r="C3569" t="str">
            <v>عز الدين</v>
          </cell>
          <cell r="D3569" t="str">
            <v>سهام</v>
          </cell>
          <cell r="I3569" t="str">
            <v>الرابعة</v>
          </cell>
        </row>
        <row r="3570">
          <cell r="A3570">
            <v>511938</v>
          </cell>
          <cell r="B3570" t="str">
            <v>عبير عائشة</v>
          </cell>
          <cell r="C3570" t="str">
            <v>عبدالله</v>
          </cell>
          <cell r="D3570" t="str">
            <v>نوال</v>
          </cell>
          <cell r="I3570" t="str">
            <v>الثالثة</v>
          </cell>
        </row>
        <row r="3571">
          <cell r="A3571">
            <v>512138</v>
          </cell>
          <cell r="B3571" t="str">
            <v>مرام الحللي</v>
          </cell>
          <cell r="C3571" t="str">
            <v>عمر</v>
          </cell>
          <cell r="D3571" t="str">
            <v>مياده</v>
          </cell>
          <cell r="E3571" t="str">
            <v>أنثى</v>
          </cell>
          <cell r="F3571">
            <v>33239</v>
          </cell>
          <cell r="G3571" t="str">
            <v>برزه</v>
          </cell>
          <cell r="H3571" t="str">
            <v>العربية السورية</v>
          </cell>
          <cell r="I3571" t="str">
            <v>الرابعة</v>
          </cell>
          <cell r="J3571" t="str">
            <v>أدبي</v>
          </cell>
          <cell r="K3571">
            <v>2008</v>
          </cell>
          <cell r="L3571" t="str">
            <v>دمشق</v>
          </cell>
        </row>
        <row r="3572">
          <cell r="A3572">
            <v>512224</v>
          </cell>
          <cell r="B3572" t="str">
            <v>نجلاء الحسن</v>
          </cell>
          <cell r="C3572" t="str">
            <v>زكريا</v>
          </cell>
          <cell r="D3572" t="str">
            <v>مكية</v>
          </cell>
          <cell r="E3572" t="str">
            <v>أنثى</v>
          </cell>
          <cell r="F3572">
            <v>32874</v>
          </cell>
          <cell r="G3572" t="str">
            <v>الفوعة</v>
          </cell>
          <cell r="H3572" t="str">
            <v>العربية السورية</v>
          </cell>
          <cell r="I3572" t="str">
            <v>الرابعة</v>
          </cell>
          <cell r="J3572" t="str">
            <v>فنون نسوية</v>
          </cell>
          <cell r="K3572">
            <v>2008</v>
          </cell>
          <cell r="L3572" t="str">
            <v>دمشق</v>
          </cell>
        </row>
        <row r="3573">
          <cell r="A3573">
            <v>512486</v>
          </cell>
          <cell r="B3573" t="str">
            <v>ايمان الناقوح</v>
          </cell>
          <cell r="C3573" t="str">
            <v>احمد</v>
          </cell>
          <cell r="D3573" t="str">
            <v>امنة</v>
          </cell>
          <cell r="I3573" t="str">
            <v>الرابعة</v>
          </cell>
        </row>
        <row r="3574">
          <cell r="A3574">
            <v>512533</v>
          </cell>
          <cell r="B3574" t="str">
            <v>تانيا موسى</v>
          </cell>
          <cell r="C3574" t="str">
            <v>محمد</v>
          </cell>
          <cell r="D3574" t="str">
            <v>زينب</v>
          </cell>
          <cell r="E3574" t="str">
            <v>أنثى</v>
          </cell>
          <cell r="F3574">
            <v>27943</v>
          </cell>
          <cell r="G3574">
            <v>27943</v>
          </cell>
          <cell r="H3574" t="str">
            <v>العربية السورية</v>
          </cell>
          <cell r="I3574" t="str">
            <v>الرابعة</v>
          </cell>
          <cell r="J3574" t="str">
            <v>فنون نسوية</v>
          </cell>
          <cell r="K3574">
            <v>1996</v>
          </cell>
          <cell r="L3574" t="str">
            <v>دمشق</v>
          </cell>
        </row>
        <row r="3575">
          <cell r="A3575">
            <v>512682</v>
          </cell>
          <cell r="B3575" t="str">
            <v>رسميه عزام</v>
          </cell>
          <cell r="C3575" t="str">
            <v>ابراهيم</v>
          </cell>
          <cell r="D3575" t="str">
            <v>ألطاف</v>
          </cell>
          <cell r="E3575" t="str">
            <v>أنثى</v>
          </cell>
          <cell r="F3575">
            <v>30283</v>
          </cell>
          <cell r="G3575">
            <v>30283</v>
          </cell>
          <cell r="H3575" t="str">
            <v>العربية السورية</v>
          </cell>
          <cell r="I3575" t="str">
            <v>الرابعة</v>
          </cell>
          <cell r="J3575" t="str">
            <v>فنون نسوية</v>
          </cell>
          <cell r="K3575">
            <v>2005</v>
          </cell>
          <cell r="L3575" t="str">
            <v>السويداء</v>
          </cell>
        </row>
        <row r="3576">
          <cell r="A3576">
            <v>513057</v>
          </cell>
          <cell r="B3576" t="str">
            <v xml:space="preserve">مروه بلان </v>
          </cell>
          <cell r="C3576" t="str">
            <v xml:space="preserve">ناصر </v>
          </cell>
          <cell r="D3576" t="str">
            <v>امل</v>
          </cell>
          <cell r="E3576" t="str">
            <v>أنثى</v>
          </cell>
          <cell r="F3576">
            <v>33248</v>
          </cell>
          <cell r="G3576" t="str">
            <v>السويداء</v>
          </cell>
          <cell r="H3576" t="str">
            <v>العربية السورية</v>
          </cell>
          <cell r="I3576" t="str">
            <v>الرابعة</v>
          </cell>
          <cell r="J3576" t="str">
            <v>فنون نسوية</v>
          </cell>
          <cell r="K3576">
            <v>2009</v>
          </cell>
          <cell r="L3576" t="str">
            <v>السويداء</v>
          </cell>
        </row>
        <row r="3577">
          <cell r="A3577">
            <v>513075</v>
          </cell>
          <cell r="B3577" t="str">
            <v>منار دياب</v>
          </cell>
          <cell r="C3577" t="str">
            <v>احمد</v>
          </cell>
          <cell r="D3577" t="str">
            <v>كروان</v>
          </cell>
          <cell r="E3577" t="str">
            <v>أنثى</v>
          </cell>
          <cell r="F3577">
            <v>33034</v>
          </cell>
          <cell r="G3577">
            <v>33034</v>
          </cell>
          <cell r="H3577" t="str">
            <v>العربية السورية</v>
          </cell>
          <cell r="I3577" t="str">
            <v>الرابعة</v>
          </cell>
          <cell r="J3577" t="str">
            <v>أدبي</v>
          </cell>
          <cell r="K3577">
            <v>2009</v>
          </cell>
          <cell r="L3577" t="str">
            <v>القنيطرة</v>
          </cell>
        </row>
        <row r="3578">
          <cell r="A3578">
            <v>513079</v>
          </cell>
          <cell r="B3578" t="str">
            <v>منال العيان</v>
          </cell>
          <cell r="C3578" t="str">
            <v>محمد</v>
          </cell>
          <cell r="D3578" t="str">
            <v>سحر</v>
          </cell>
          <cell r="E3578" t="str">
            <v>أنثى</v>
          </cell>
          <cell r="F3578">
            <v>31416</v>
          </cell>
          <cell r="G3578">
            <v>31416</v>
          </cell>
          <cell r="H3578" t="str">
            <v>العربية السورية</v>
          </cell>
          <cell r="I3578" t="str">
            <v>الرابعة</v>
          </cell>
          <cell r="J3578" t="str">
            <v>فنون نسوية</v>
          </cell>
          <cell r="K3578">
            <v>2004</v>
          </cell>
          <cell r="L3578" t="str">
            <v>حماه</v>
          </cell>
        </row>
        <row r="3579">
          <cell r="A3579">
            <v>513114</v>
          </cell>
          <cell r="B3579" t="str">
            <v>ميرنا طنوس</v>
          </cell>
          <cell r="C3579" t="str">
            <v>الياس</v>
          </cell>
          <cell r="D3579" t="str">
            <v>سميره</v>
          </cell>
          <cell r="E3579" t="str">
            <v>أنثى</v>
          </cell>
          <cell r="F3579">
            <v>31049</v>
          </cell>
          <cell r="G3579" t="str">
            <v>دمشق</v>
          </cell>
          <cell r="H3579" t="str">
            <v>العربية السورية</v>
          </cell>
          <cell r="I3579" t="str">
            <v>الرابعة</v>
          </cell>
          <cell r="J3579" t="str">
            <v>فنون نسوية</v>
          </cell>
          <cell r="K3579">
            <v>2002</v>
          </cell>
          <cell r="L3579" t="str">
            <v>دمشق</v>
          </cell>
        </row>
        <row r="3580">
          <cell r="A3580">
            <v>513119</v>
          </cell>
          <cell r="B3580" t="str">
            <v>ميس بلال</v>
          </cell>
          <cell r="C3580" t="str">
            <v>محمد عبيد علي</v>
          </cell>
          <cell r="I3580" t="str">
            <v>الثانية</v>
          </cell>
        </row>
        <row r="3581">
          <cell r="A3581">
            <v>513121</v>
          </cell>
          <cell r="B3581" t="str">
            <v>ميس زيادة</v>
          </cell>
          <cell r="C3581" t="str">
            <v>حمام</v>
          </cell>
          <cell r="D3581" t="str">
            <v>وفاء</v>
          </cell>
          <cell r="I3581" t="str">
            <v>الرابعة</v>
          </cell>
        </row>
        <row r="3582">
          <cell r="A3582">
            <v>513126</v>
          </cell>
          <cell r="B3582" t="str">
            <v>ميساء الخليفة</v>
          </cell>
          <cell r="C3582" t="str">
            <v>جسيم</v>
          </cell>
          <cell r="D3582" t="str">
            <v>فيضه</v>
          </cell>
          <cell r="I3582" t="str">
            <v>الرابعة</v>
          </cell>
        </row>
        <row r="3583">
          <cell r="A3583">
            <v>513155</v>
          </cell>
          <cell r="B3583" t="str">
            <v>ندى العبد الله</v>
          </cell>
          <cell r="C3583" t="str">
            <v>علي</v>
          </cell>
          <cell r="D3583" t="str">
            <v>مها</v>
          </cell>
          <cell r="E3583" t="str">
            <v>أنثى</v>
          </cell>
          <cell r="F3583">
            <v>31780</v>
          </cell>
          <cell r="G3583" t="str">
            <v>الميادين</v>
          </cell>
          <cell r="H3583" t="str">
            <v>العربية السورية</v>
          </cell>
          <cell r="I3583" t="str">
            <v>الثالثة</v>
          </cell>
          <cell r="J3583" t="str">
            <v>أدبي</v>
          </cell>
          <cell r="K3583">
            <v>2008</v>
          </cell>
          <cell r="L3583" t="str">
            <v>دير الزور</v>
          </cell>
        </row>
        <row r="3584">
          <cell r="A3584">
            <v>513254</v>
          </cell>
          <cell r="B3584" t="str">
            <v>رانيا سليم</v>
          </cell>
          <cell r="C3584" t="str">
            <v>زيد</v>
          </cell>
          <cell r="D3584" t="str">
            <v>لطيفه</v>
          </cell>
          <cell r="E3584" t="str">
            <v>أنثى</v>
          </cell>
          <cell r="F3584">
            <v>28714</v>
          </cell>
          <cell r="G3584">
            <v>28714</v>
          </cell>
          <cell r="H3584" t="str">
            <v>العربية السورية</v>
          </cell>
          <cell r="I3584" t="str">
            <v>الرابعة</v>
          </cell>
          <cell r="J3584" t="str">
            <v>فنون نسوية</v>
          </cell>
          <cell r="K3584">
            <v>1995</v>
          </cell>
          <cell r="L3584" t="str">
            <v>السويداء</v>
          </cell>
        </row>
        <row r="3585">
          <cell r="A3585">
            <v>513258</v>
          </cell>
          <cell r="B3585" t="str">
            <v>هلا النجار</v>
          </cell>
          <cell r="C3585" t="str">
            <v>محمد يوسف</v>
          </cell>
          <cell r="D3585" t="str">
            <v>ايمان</v>
          </cell>
          <cell r="E3585" t="str">
            <v>أنثى</v>
          </cell>
          <cell r="F3585">
            <v>29279</v>
          </cell>
          <cell r="G3585" t="str">
            <v>الرياض</v>
          </cell>
          <cell r="H3585" t="str">
            <v>العربية السورية</v>
          </cell>
          <cell r="I3585" t="str">
            <v>الرابعة</v>
          </cell>
          <cell r="J3585" t="str">
            <v>أدبي</v>
          </cell>
          <cell r="K3585">
            <v>1997</v>
          </cell>
          <cell r="L3585" t="str">
            <v>دمشق</v>
          </cell>
        </row>
        <row r="3586">
          <cell r="A3586">
            <v>513300</v>
          </cell>
          <cell r="B3586" t="str">
            <v>وفاء قرموشه</v>
          </cell>
          <cell r="C3586" t="str">
            <v>محسن</v>
          </cell>
          <cell r="D3586" t="str">
            <v>مغيضة</v>
          </cell>
          <cell r="I3586" t="str">
            <v>الرابعة</v>
          </cell>
        </row>
        <row r="3587">
          <cell r="A3587">
            <v>513525</v>
          </cell>
          <cell r="B3587" t="str">
            <v>ديانا نعيم</v>
          </cell>
          <cell r="C3587" t="str">
            <v>غسان</v>
          </cell>
          <cell r="D3587" t="str">
            <v>يسرى</v>
          </cell>
          <cell r="E3587" t="str">
            <v>أنثى</v>
          </cell>
          <cell r="F3587">
            <v>30251</v>
          </cell>
          <cell r="G3587" t="str">
            <v>السويداء</v>
          </cell>
          <cell r="H3587" t="str">
            <v>العربية السورية</v>
          </cell>
          <cell r="I3587" t="str">
            <v>الثانية</v>
          </cell>
          <cell r="J3587" t="str">
            <v>فنون نسوية</v>
          </cell>
          <cell r="K3587">
            <v>2000</v>
          </cell>
          <cell r="L3587" t="str">
            <v>السويداء</v>
          </cell>
        </row>
        <row r="3588">
          <cell r="A3588">
            <v>513532</v>
          </cell>
          <cell r="B3588" t="str">
            <v>رؤى الظفري</v>
          </cell>
          <cell r="C3588" t="str">
            <v>محمد نبيل</v>
          </cell>
          <cell r="D3588" t="str">
            <v>هويدا</v>
          </cell>
          <cell r="I3588" t="str">
            <v>الرابعة</v>
          </cell>
        </row>
        <row r="3589">
          <cell r="A3589">
            <v>515426</v>
          </cell>
          <cell r="B3589" t="str">
            <v>سماح الحشيش</v>
          </cell>
          <cell r="C3589" t="str">
            <v>علي</v>
          </cell>
          <cell r="D3589" t="str">
            <v>نهوند</v>
          </cell>
          <cell r="E3589" t="str">
            <v>أنثى</v>
          </cell>
          <cell r="F3589">
            <v>28557</v>
          </cell>
          <cell r="G3589" t="str">
            <v>دمشق</v>
          </cell>
          <cell r="H3589" t="str">
            <v>العربية السورية</v>
          </cell>
          <cell r="I3589" t="str">
            <v>الثالثة حديث</v>
          </cell>
          <cell r="J3589" t="str">
            <v>أدبي</v>
          </cell>
          <cell r="K3589">
            <v>1997</v>
          </cell>
          <cell r="L3589" t="str">
            <v>القنيطرة</v>
          </cell>
        </row>
        <row r="3590">
          <cell r="A3590">
            <v>515510</v>
          </cell>
          <cell r="B3590" t="str">
            <v>لميس الاشرم</v>
          </cell>
          <cell r="C3590" t="str">
            <v>محمد</v>
          </cell>
          <cell r="D3590" t="str">
            <v>اسراء</v>
          </cell>
          <cell r="I3590" t="str">
            <v>الثالثة</v>
          </cell>
        </row>
        <row r="3591">
          <cell r="A3591">
            <v>516427</v>
          </cell>
          <cell r="B3591" t="str">
            <v>مجدولين الكردي</v>
          </cell>
          <cell r="C3591" t="str">
            <v>محمد</v>
          </cell>
          <cell r="D3591" t="str">
            <v>ريما</v>
          </cell>
          <cell r="E3591" t="str">
            <v>أنثى</v>
          </cell>
          <cell r="F3591">
            <v>34335</v>
          </cell>
          <cell r="G3591" t="str">
            <v>دمشق</v>
          </cell>
          <cell r="H3591" t="str">
            <v>العربية السورية</v>
          </cell>
          <cell r="I3591" t="str">
            <v>الرابعة</v>
          </cell>
          <cell r="J3591" t="str">
            <v>فنون نسوية</v>
          </cell>
          <cell r="K3591">
            <v>2012</v>
          </cell>
          <cell r="L3591" t="str">
            <v>دمشق</v>
          </cell>
        </row>
        <row r="3592">
          <cell r="A3592">
            <v>516522</v>
          </cell>
          <cell r="B3592" t="str">
            <v>ميرفت المعلم</v>
          </cell>
          <cell r="C3592" t="str">
            <v>عمر</v>
          </cell>
          <cell r="D3592" t="str">
            <v>سمر</v>
          </cell>
          <cell r="E3592" t="str">
            <v>أنثى</v>
          </cell>
          <cell r="F3592">
            <v>31328</v>
          </cell>
          <cell r="G3592" t="str">
            <v>دمشق</v>
          </cell>
          <cell r="H3592" t="str">
            <v>العربية السورية</v>
          </cell>
          <cell r="I3592" t="str">
            <v>الثانية</v>
          </cell>
          <cell r="J3592" t="str">
            <v>فنون نسوية</v>
          </cell>
          <cell r="K3592">
            <v>2002</v>
          </cell>
          <cell r="L3592" t="str">
            <v>دمشق</v>
          </cell>
        </row>
        <row r="3593">
          <cell r="A3593">
            <v>516523</v>
          </cell>
          <cell r="B3593" t="str">
            <v>ميرفت أبو حسون</v>
          </cell>
          <cell r="C3593" t="str">
            <v>امين</v>
          </cell>
          <cell r="D3593" t="str">
            <v>رجاء</v>
          </cell>
          <cell r="E3593" t="str">
            <v>أنثى</v>
          </cell>
          <cell r="F3593">
            <v>28734</v>
          </cell>
          <cell r="G3593" t="str">
            <v>ترهونه</v>
          </cell>
          <cell r="H3593" t="str">
            <v>العربية السورية</v>
          </cell>
          <cell r="I3593" t="str">
            <v>الثانية</v>
          </cell>
          <cell r="J3593" t="str">
            <v>أدبي</v>
          </cell>
          <cell r="K3593">
            <v>1998</v>
          </cell>
          <cell r="L3593" t="str">
            <v>السويداء</v>
          </cell>
        </row>
        <row r="3594">
          <cell r="A3594">
            <v>516644</v>
          </cell>
          <cell r="B3594" t="str">
            <v>هناء السالم</v>
          </cell>
          <cell r="C3594" t="str">
            <v>محمود</v>
          </cell>
          <cell r="D3594" t="str">
            <v>نجمه</v>
          </cell>
          <cell r="E3594" t="str">
            <v>أنثى</v>
          </cell>
          <cell r="F3594">
            <v>29396</v>
          </cell>
          <cell r="G3594" t="str">
            <v>الصنمين</v>
          </cell>
          <cell r="H3594" t="str">
            <v>العربية السورية</v>
          </cell>
          <cell r="I3594" t="str">
            <v>الرابعة</v>
          </cell>
          <cell r="J3594" t="str">
            <v>فنون نسوية</v>
          </cell>
          <cell r="K3594">
            <v>1999</v>
          </cell>
          <cell r="L3594" t="str">
            <v>درعا</v>
          </cell>
        </row>
        <row r="3595">
          <cell r="A3595">
            <v>517446</v>
          </cell>
          <cell r="B3595" t="str">
            <v>لميس الشومري</v>
          </cell>
          <cell r="C3595" t="str">
            <v>مرسل</v>
          </cell>
          <cell r="D3595" t="str">
            <v>ناديا</v>
          </cell>
          <cell r="E3595" t="str">
            <v>أنثى</v>
          </cell>
          <cell r="F3595">
            <v>32325</v>
          </cell>
          <cell r="G3595" t="str">
            <v>السويداء</v>
          </cell>
          <cell r="H3595" t="str">
            <v>العربية السورية</v>
          </cell>
          <cell r="I3595" t="str">
            <v>الثانية</v>
          </cell>
          <cell r="J3595" t="str">
            <v>أدبي</v>
          </cell>
          <cell r="K3595">
            <v>2010</v>
          </cell>
          <cell r="L3595" t="str">
            <v>السويداء</v>
          </cell>
        </row>
        <row r="3596">
          <cell r="A3596">
            <v>517719</v>
          </cell>
          <cell r="B3596" t="str">
            <v>ولاء التنبكجي</v>
          </cell>
          <cell r="C3596" t="str">
            <v>سليم</v>
          </cell>
          <cell r="D3596" t="str">
            <v>سمر</v>
          </cell>
          <cell r="E3596" t="str">
            <v>أنثى</v>
          </cell>
          <cell r="F3596">
            <v>32874</v>
          </cell>
          <cell r="G3596" t="str">
            <v>دمشق</v>
          </cell>
          <cell r="H3596" t="str">
            <v>العربية السورية</v>
          </cell>
          <cell r="I3596" t="str">
            <v>الثالثة</v>
          </cell>
          <cell r="J3596" t="str">
            <v>فنون نسوية</v>
          </cell>
          <cell r="K3596">
            <v>2005</v>
          </cell>
          <cell r="L3596" t="str">
            <v>ريف دمشق</v>
          </cell>
        </row>
        <row r="3597">
          <cell r="A3597">
            <v>518059</v>
          </cell>
          <cell r="B3597" t="str">
            <v>ايمان عبد الجليل</v>
          </cell>
          <cell r="C3597" t="str">
            <v>مراد</v>
          </cell>
          <cell r="D3597" t="str">
            <v>هدى</v>
          </cell>
          <cell r="E3597" t="str">
            <v>أنثى</v>
          </cell>
          <cell r="F3597">
            <v>31906</v>
          </cell>
          <cell r="G3597" t="str">
            <v>عربين</v>
          </cell>
          <cell r="H3597" t="str">
            <v>العربية السورية</v>
          </cell>
          <cell r="I3597" t="str">
            <v>الرابعة</v>
          </cell>
          <cell r="J3597" t="str">
            <v>أدبي</v>
          </cell>
          <cell r="K3597">
            <v>2007</v>
          </cell>
          <cell r="L3597" t="str">
            <v>ريف دمشق</v>
          </cell>
        </row>
        <row r="3598">
          <cell r="A3598">
            <v>518245</v>
          </cell>
          <cell r="B3598" t="str">
            <v>خلود النعمان</v>
          </cell>
          <cell r="C3598" t="str">
            <v>محمد</v>
          </cell>
          <cell r="D3598" t="str">
            <v>مريم</v>
          </cell>
          <cell r="E3598" t="str">
            <v>أنثى</v>
          </cell>
          <cell r="F3598">
            <v>30100</v>
          </cell>
          <cell r="G3598" t="str">
            <v>رأس العين</v>
          </cell>
          <cell r="H3598" t="str">
            <v>العربية السورية</v>
          </cell>
          <cell r="I3598" t="str">
            <v>الرابعة</v>
          </cell>
          <cell r="J3598" t="str">
            <v>أدبي</v>
          </cell>
          <cell r="K3598">
            <v>2013</v>
          </cell>
          <cell r="L3598" t="str">
            <v>ريف دمشق</v>
          </cell>
        </row>
        <row r="3599">
          <cell r="A3599">
            <v>518265</v>
          </cell>
          <cell r="B3599" t="str">
            <v>دانه الحلبي</v>
          </cell>
          <cell r="C3599" t="str">
            <v>كنان</v>
          </cell>
          <cell r="D3599" t="str">
            <v>مجد</v>
          </cell>
          <cell r="E3599" t="str">
            <v>أنثى</v>
          </cell>
          <cell r="F3599">
            <v>34455</v>
          </cell>
          <cell r="G3599" t="str">
            <v xml:space="preserve">الخبر </v>
          </cell>
          <cell r="H3599" t="str">
            <v>العربية السورية</v>
          </cell>
          <cell r="I3599" t="str">
            <v>الثالثة</v>
          </cell>
          <cell r="J3599" t="str">
            <v>أدبي</v>
          </cell>
          <cell r="K3599">
            <v>2015</v>
          </cell>
          <cell r="L3599" t="str">
            <v>دمشق</v>
          </cell>
        </row>
        <row r="3600">
          <cell r="A3600">
            <v>518401</v>
          </cell>
          <cell r="B3600" t="str">
            <v>رزان حسن الملقب زغير</v>
          </cell>
          <cell r="C3600" t="str">
            <v>صالح</v>
          </cell>
          <cell r="D3600" t="str">
            <v>ناجيه</v>
          </cell>
          <cell r="E3600" t="str">
            <v>أنثى</v>
          </cell>
          <cell r="F3600">
            <v>30682</v>
          </cell>
          <cell r="G3600" t="str">
            <v xml:space="preserve"> دير الزور</v>
          </cell>
          <cell r="H3600" t="str">
            <v>العربية السورية</v>
          </cell>
          <cell r="I3600" t="str">
            <v>الرابعة</v>
          </cell>
          <cell r="J3600" t="str">
            <v>علمي</v>
          </cell>
          <cell r="K3600">
            <v>2002</v>
          </cell>
          <cell r="L3600" t="str">
            <v>دير الزور</v>
          </cell>
        </row>
        <row r="3601">
          <cell r="A3601">
            <v>519442</v>
          </cell>
          <cell r="B3601" t="str">
            <v>نور كوسجي</v>
          </cell>
          <cell r="C3601" t="str">
            <v>يحيى</v>
          </cell>
          <cell r="D3601" t="str">
            <v>آمنه</v>
          </cell>
          <cell r="E3601" t="str">
            <v>أنثى</v>
          </cell>
          <cell r="F3601">
            <v>32051</v>
          </cell>
          <cell r="G3601" t="str">
            <v>دمشق</v>
          </cell>
          <cell r="H3601" t="str">
            <v>العربية السورية</v>
          </cell>
          <cell r="I3601" t="str">
            <v>الثالثة</v>
          </cell>
          <cell r="J3601" t="str">
            <v>أدبي</v>
          </cell>
          <cell r="K3601">
            <v>2006</v>
          </cell>
          <cell r="L3601" t="str">
            <v>دمشق</v>
          </cell>
        </row>
        <row r="3602">
          <cell r="A3602">
            <v>519815</v>
          </cell>
          <cell r="B3602" t="str">
            <v>ألاء إدلبي</v>
          </cell>
          <cell r="C3602" t="str">
            <v>منير</v>
          </cell>
          <cell r="D3602" t="str">
            <v>خوله</v>
          </cell>
          <cell r="E3602" t="str">
            <v>أنثى</v>
          </cell>
          <cell r="F3602">
            <v>32526</v>
          </cell>
          <cell r="G3602">
            <v>32526</v>
          </cell>
          <cell r="H3602" t="str">
            <v>العربية السورية</v>
          </cell>
          <cell r="I3602" t="str">
            <v>الثانية</v>
          </cell>
          <cell r="J3602" t="str">
            <v>علمي</v>
          </cell>
          <cell r="K3602">
            <v>2007</v>
          </cell>
          <cell r="L3602" t="str">
            <v>دمشق</v>
          </cell>
        </row>
        <row r="3603">
          <cell r="A3603">
            <v>519922</v>
          </cell>
          <cell r="B3603" t="str">
            <v>آيات شبيب</v>
          </cell>
          <cell r="C3603" t="str">
            <v>عبد الهادي</v>
          </cell>
          <cell r="D3603" t="str">
            <v>ثروت</v>
          </cell>
          <cell r="E3603" t="str">
            <v>أنثى</v>
          </cell>
          <cell r="F3603">
            <v>35821</v>
          </cell>
          <cell r="G3603" t="str">
            <v>دمشق</v>
          </cell>
          <cell r="H3603" t="str">
            <v>العربية السورية</v>
          </cell>
          <cell r="I3603" t="str">
            <v>الرابعة</v>
          </cell>
          <cell r="J3603" t="str">
            <v>علمي</v>
          </cell>
          <cell r="K3603">
            <v>2017</v>
          </cell>
          <cell r="L3603" t="str">
            <v>دمشق</v>
          </cell>
        </row>
        <row r="3604">
          <cell r="A3604">
            <v>519987</v>
          </cell>
          <cell r="B3604" t="str">
            <v>بتول حلبية</v>
          </cell>
          <cell r="C3604" t="str">
            <v>حسام الدين</v>
          </cell>
          <cell r="D3604" t="str">
            <v>سهير</v>
          </cell>
          <cell r="E3604" t="str">
            <v>أنثى</v>
          </cell>
          <cell r="F3604">
            <v>35798</v>
          </cell>
          <cell r="G3604" t="str">
            <v>دمشق</v>
          </cell>
          <cell r="H3604" t="str">
            <v>العربية السورية</v>
          </cell>
          <cell r="I3604" t="str">
            <v>الثانية</v>
          </cell>
          <cell r="J3604" t="str">
            <v>أدبي</v>
          </cell>
          <cell r="K3604">
            <v>2016</v>
          </cell>
          <cell r="L3604" t="str">
            <v>ريف دمشق</v>
          </cell>
        </row>
        <row r="3605">
          <cell r="A3605">
            <v>520017</v>
          </cell>
          <cell r="B3605" t="str">
            <v>بيان الصباغ</v>
          </cell>
          <cell r="C3605" t="str">
            <v>محمد راتب</v>
          </cell>
          <cell r="D3605" t="str">
            <v>خديجه</v>
          </cell>
          <cell r="E3605" t="str">
            <v>أنثى</v>
          </cell>
          <cell r="F3605">
            <v>35247</v>
          </cell>
          <cell r="G3605" t="str">
            <v>حمص</v>
          </cell>
          <cell r="H3605" t="str">
            <v>العربية السورية</v>
          </cell>
          <cell r="I3605" t="str">
            <v>الأولى</v>
          </cell>
          <cell r="J3605" t="str">
            <v>فنون نسوية</v>
          </cell>
          <cell r="K3605">
            <v>2016</v>
          </cell>
          <cell r="L3605" t="str">
            <v>دمشق</v>
          </cell>
        </row>
        <row r="3606">
          <cell r="A3606">
            <v>520170</v>
          </cell>
          <cell r="B3606" t="str">
            <v>دعاء حسن</v>
          </cell>
          <cell r="C3606" t="str">
            <v>محسن</v>
          </cell>
          <cell r="D3606" t="str">
            <v>ناديا</v>
          </cell>
          <cell r="E3606" t="str">
            <v>أنثى</v>
          </cell>
          <cell r="F3606">
            <v>35966</v>
          </cell>
          <cell r="G3606" t="str">
            <v>كرتو</v>
          </cell>
          <cell r="H3606" t="str">
            <v>العربية السورية</v>
          </cell>
          <cell r="I3606" t="str">
            <v>الرابعة</v>
          </cell>
          <cell r="J3606" t="str">
            <v>علمي</v>
          </cell>
          <cell r="K3606">
            <v>2018</v>
          </cell>
          <cell r="L3606" t="str">
            <v>طرطوس</v>
          </cell>
        </row>
        <row r="3607">
          <cell r="A3607">
            <v>520346</v>
          </cell>
          <cell r="B3607" t="str">
            <v>رنيم الأبرص</v>
          </cell>
          <cell r="C3607" t="str">
            <v>فؤاد</v>
          </cell>
          <cell r="D3607" t="str">
            <v>رنده</v>
          </cell>
          <cell r="E3607" t="str">
            <v>أنثى</v>
          </cell>
          <cell r="F3607">
            <v>33607</v>
          </cell>
          <cell r="G3607" t="str">
            <v>دمشق</v>
          </cell>
          <cell r="H3607" t="str">
            <v>العربية السورية</v>
          </cell>
          <cell r="I3607" t="str">
            <v>الثانية</v>
          </cell>
          <cell r="J3607" t="str">
            <v>فنون نسوية</v>
          </cell>
          <cell r="K3607">
            <v>2011</v>
          </cell>
          <cell r="L3607" t="str">
            <v>دمشق</v>
          </cell>
        </row>
        <row r="3608">
          <cell r="A3608">
            <v>520585</v>
          </cell>
          <cell r="B3608" t="str">
            <v>اية الحرفوش</v>
          </cell>
          <cell r="C3608" t="str">
            <v>ايمن</v>
          </cell>
          <cell r="I3608" t="str">
            <v>الثالثة</v>
          </cell>
        </row>
        <row r="3609">
          <cell r="A3609">
            <v>520997</v>
          </cell>
          <cell r="B3609" t="str">
            <v>مريانا مطر</v>
          </cell>
          <cell r="C3609" t="str">
            <v>هيثم</v>
          </cell>
          <cell r="D3609" t="str">
            <v>منال</v>
          </cell>
          <cell r="E3609" t="str">
            <v>أنثى</v>
          </cell>
          <cell r="F3609">
            <v>35629</v>
          </cell>
          <cell r="G3609" t="str">
            <v>دمشق</v>
          </cell>
          <cell r="H3609" t="str">
            <v>العربية السورية</v>
          </cell>
          <cell r="I3609" t="str">
            <v>الأولى</v>
          </cell>
          <cell r="J3609" t="str">
            <v>أدبي</v>
          </cell>
          <cell r="K3609">
            <v>2017</v>
          </cell>
          <cell r="L3609" t="str">
            <v>ريف دمشق</v>
          </cell>
        </row>
        <row r="3610">
          <cell r="A3610">
            <v>521340</v>
          </cell>
          <cell r="B3610" t="str">
            <v>ولاء الكردي</v>
          </cell>
          <cell r="C3610" t="str">
            <v>محمد</v>
          </cell>
          <cell r="D3610" t="str">
            <v>منال</v>
          </cell>
          <cell r="E3610" t="str">
            <v>أنثى</v>
          </cell>
          <cell r="F3610">
            <v>33979</v>
          </cell>
          <cell r="G3610" t="str">
            <v>دمشق</v>
          </cell>
          <cell r="H3610" t="str">
            <v>العربية السورية</v>
          </cell>
          <cell r="I3610" t="str">
            <v>الرابعة</v>
          </cell>
          <cell r="J3610" t="str">
            <v>أدبي</v>
          </cell>
          <cell r="K3610">
            <v>2019</v>
          </cell>
          <cell r="L3610" t="str">
            <v>دمشق</v>
          </cell>
        </row>
        <row r="3611">
          <cell r="A3611">
            <v>522414</v>
          </cell>
          <cell r="B3611" t="str">
            <v>اية يونس</v>
          </cell>
          <cell r="C3611" t="str">
            <v>محمد</v>
          </cell>
          <cell r="I3611" t="str">
            <v>الرابعة</v>
          </cell>
        </row>
        <row r="3612">
          <cell r="A3612">
            <v>522452</v>
          </cell>
          <cell r="B3612" t="str">
            <v>لورة مخول</v>
          </cell>
          <cell r="C3612" t="str">
            <v>نديم</v>
          </cell>
        </row>
        <row r="3613">
          <cell r="A3613">
            <v>522728</v>
          </cell>
          <cell r="B3613" t="str">
            <v>نوفا المنصور</v>
          </cell>
          <cell r="C3613" t="str">
            <v>نبيل</v>
          </cell>
          <cell r="D3613" t="str">
            <v>جميله</v>
          </cell>
          <cell r="E3613" t="str">
            <v>أنثى</v>
          </cell>
          <cell r="F3613">
            <v>35431</v>
          </cell>
          <cell r="G3613" t="str">
            <v>كسوه</v>
          </cell>
          <cell r="H3613" t="str">
            <v>العربية السورية</v>
          </cell>
          <cell r="I3613" t="str">
            <v>الثانية</v>
          </cell>
          <cell r="J3613" t="str">
            <v>علمي</v>
          </cell>
          <cell r="K3613">
            <v>2014</v>
          </cell>
          <cell r="L3613" t="str">
            <v>القنيطرة</v>
          </cell>
        </row>
        <row r="3614">
          <cell r="A3614">
            <v>522839</v>
          </cell>
          <cell r="B3614" t="str">
            <v>وفاء أبو عساف</v>
          </cell>
          <cell r="C3614" t="str">
            <v>فوزي</v>
          </cell>
          <cell r="D3614" t="str">
            <v>زيده</v>
          </cell>
          <cell r="E3614" t="str">
            <v>أنثى</v>
          </cell>
          <cell r="F3614">
            <v>29817</v>
          </cell>
          <cell r="G3614">
            <v>29817</v>
          </cell>
          <cell r="H3614" t="str">
            <v>العربية السورية</v>
          </cell>
          <cell r="I3614" t="str">
            <v>الثالثة حديث</v>
          </cell>
          <cell r="J3614" t="str">
            <v>فنون نسوية</v>
          </cell>
          <cell r="K3614">
            <v>2000</v>
          </cell>
          <cell r="L3614" t="str">
            <v>السويداء</v>
          </cell>
        </row>
        <row r="3615">
          <cell r="A3615">
            <v>523044</v>
          </cell>
          <cell r="B3615" t="str">
            <v>ايات العقيلي</v>
          </cell>
          <cell r="C3615" t="str">
            <v>علي</v>
          </cell>
          <cell r="D3615" t="str">
            <v>فاديه</v>
          </cell>
          <cell r="E3615" t="str">
            <v>أنثى</v>
          </cell>
          <cell r="F3615">
            <v>34756</v>
          </cell>
          <cell r="G3615" t="str">
            <v>دمشق</v>
          </cell>
          <cell r="H3615" t="str">
            <v>العربية السورية</v>
          </cell>
          <cell r="I3615" t="str">
            <v>الاولى</v>
          </cell>
          <cell r="J3615" t="str">
            <v>أدبي</v>
          </cell>
          <cell r="K3615">
            <v>2016</v>
          </cell>
          <cell r="L3615" t="str">
            <v>ريف دمشق</v>
          </cell>
        </row>
        <row r="3616">
          <cell r="A3616">
            <v>523305</v>
          </cell>
          <cell r="B3616" t="str">
            <v>رنيم سبيناتي</v>
          </cell>
          <cell r="C3616" t="str">
            <v>توفيق</v>
          </cell>
          <cell r="D3616" t="str">
            <v>وفاء</v>
          </cell>
          <cell r="E3616" t="str">
            <v>أنثى</v>
          </cell>
          <cell r="F3616">
            <v>31458</v>
          </cell>
          <cell r="G3616" t="str">
            <v>دمشق</v>
          </cell>
          <cell r="H3616" t="str">
            <v>العربية السورية</v>
          </cell>
          <cell r="I3616" t="str">
            <v>الثانية</v>
          </cell>
          <cell r="J3616" t="str">
            <v>أدبي</v>
          </cell>
          <cell r="K3616">
            <v>2004</v>
          </cell>
          <cell r="L3616" t="str">
            <v>دمشق</v>
          </cell>
        </row>
        <row r="3617">
          <cell r="A3617">
            <v>523367</v>
          </cell>
          <cell r="B3617" t="str">
            <v>رشا الدعاس</v>
          </cell>
          <cell r="C3617" t="str">
            <v>صمادي</v>
          </cell>
          <cell r="D3617" t="str">
            <v>كوثر</v>
          </cell>
          <cell r="I3617" t="str">
            <v>الثالثة</v>
          </cell>
        </row>
        <row r="3618">
          <cell r="A3618">
            <v>523470</v>
          </cell>
          <cell r="B3618" t="str">
            <v>ضحى اسماعيل</v>
          </cell>
          <cell r="C3618" t="str">
            <v>محمود</v>
          </cell>
          <cell r="D3618" t="str">
            <v>خديجه</v>
          </cell>
          <cell r="E3618" t="str">
            <v>أنثى</v>
          </cell>
          <cell r="F3618">
            <v>34981</v>
          </cell>
          <cell r="G3618" t="str">
            <v>دمشق</v>
          </cell>
          <cell r="H3618" t="str">
            <v>العربية السورية</v>
          </cell>
          <cell r="I3618" t="str">
            <v>الثانية</v>
          </cell>
          <cell r="J3618" t="str">
            <v>فنون نسوية</v>
          </cell>
          <cell r="K3618">
            <v>2013</v>
          </cell>
          <cell r="L3618" t="str">
            <v>دمشق</v>
          </cell>
        </row>
        <row r="3619">
          <cell r="A3619">
            <v>523641</v>
          </cell>
          <cell r="B3619" t="str">
            <v>لميس الدعيبس</v>
          </cell>
          <cell r="C3619" t="str">
            <v>رفيق</v>
          </cell>
          <cell r="D3619" t="str">
            <v>مقبولي</v>
          </cell>
          <cell r="E3619" t="str">
            <v>أنثى</v>
          </cell>
          <cell r="F3619">
            <v>34316</v>
          </cell>
          <cell r="G3619" t="str">
            <v>مفعله</v>
          </cell>
          <cell r="H3619" t="str">
            <v>العربية السورية</v>
          </cell>
          <cell r="I3619" t="str">
            <v>الثانية</v>
          </cell>
          <cell r="J3619" t="str">
            <v>فنون نسوية</v>
          </cell>
          <cell r="K3619">
            <v>2016</v>
          </cell>
          <cell r="L3619" t="str">
            <v>السويداء</v>
          </cell>
        </row>
        <row r="3620">
          <cell r="A3620">
            <v>523657</v>
          </cell>
          <cell r="B3620" t="str">
            <v xml:space="preserve">ليليان نصر </v>
          </cell>
          <cell r="C3620" t="str">
            <v>سليمان</v>
          </cell>
          <cell r="D3620" t="str">
            <v>نوال</v>
          </cell>
          <cell r="I3620" t="str">
            <v>الثانية</v>
          </cell>
        </row>
        <row r="3621">
          <cell r="A3621">
            <v>523664</v>
          </cell>
          <cell r="B3621" t="str">
            <v>لينا دعمش</v>
          </cell>
          <cell r="C3621" t="str">
            <v>محمد علي</v>
          </cell>
          <cell r="D3621" t="str">
            <v>سماح</v>
          </cell>
          <cell r="E3621" t="str">
            <v>أنثى</v>
          </cell>
          <cell r="F3621">
            <v>34287</v>
          </cell>
          <cell r="G3621" t="str">
            <v>التل</v>
          </cell>
          <cell r="H3621" t="str">
            <v>العربية السورية</v>
          </cell>
          <cell r="I3621" t="str">
            <v>الثانية</v>
          </cell>
          <cell r="J3621" t="str">
            <v>أدبي</v>
          </cell>
          <cell r="K3621">
            <v>2014</v>
          </cell>
          <cell r="L3621" t="str">
            <v>ريف دمشق</v>
          </cell>
        </row>
        <row r="3622">
          <cell r="A3622">
            <v>523909</v>
          </cell>
          <cell r="B3622" t="str">
            <v>هبه الطويل</v>
          </cell>
          <cell r="C3622" t="str">
            <v>محمد</v>
          </cell>
          <cell r="D3622" t="str">
            <v>لطيفه</v>
          </cell>
          <cell r="E3622" t="str">
            <v>أنثى</v>
          </cell>
          <cell r="F3622">
            <v>31786</v>
          </cell>
          <cell r="G3622" t="str">
            <v>جبعدين</v>
          </cell>
          <cell r="H3622" t="str">
            <v>العربية السورية</v>
          </cell>
          <cell r="I3622" t="str">
            <v>الثالثة حديث</v>
          </cell>
          <cell r="J3622" t="str">
            <v>فنون نسوية</v>
          </cell>
          <cell r="K3622">
            <v>2005</v>
          </cell>
          <cell r="L3622" t="str">
            <v>دمشق</v>
          </cell>
        </row>
        <row r="3623">
          <cell r="A3623">
            <v>525189</v>
          </cell>
          <cell r="B3623" t="str">
            <v xml:space="preserve">قمر مواس </v>
          </cell>
          <cell r="C3623" t="str">
            <v>جابر</v>
          </cell>
          <cell r="D3623" t="str">
            <v>ثناء</v>
          </cell>
          <cell r="E3623" t="str">
            <v>أنثى</v>
          </cell>
          <cell r="F3623">
            <v>33984</v>
          </cell>
          <cell r="G3623">
            <v>33984</v>
          </cell>
          <cell r="H3623" t="str">
            <v>العربية السورية</v>
          </cell>
          <cell r="I3623" t="str">
            <v>الأولى</v>
          </cell>
          <cell r="J3623" t="str">
            <v>أدبي</v>
          </cell>
          <cell r="K3623">
            <v>2012</v>
          </cell>
          <cell r="L3623" t="str">
            <v>حمص</v>
          </cell>
        </row>
        <row r="3624">
          <cell r="A3624">
            <v>525688</v>
          </cell>
          <cell r="B3624" t="str">
            <v>هديل النعيمي</v>
          </cell>
          <cell r="C3624" t="str">
            <v>سمير</v>
          </cell>
          <cell r="D3624" t="str">
            <v>مريم</v>
          </cell>
          <cell r="E3624" t="str">
            <v>أنثى</v>
          </cell>
          <cell r="F3624">
            <v>29834</v>
          </cell>
          <cell r="G3624">
            <v>29834</v>
          </cell>
          <cell r="H3624" t="str">
            <v>العربية السورية</v>
          </cell>
          <cell r="I3624" t="str">
            <v>الثانية حديث</v>
          </cell>
          <cell r="J3624" t="str">
            <v>أدبي</v>
          </cell>
          <cell r="K3624">
            <v>2018</v>
          </cell>
          <cell r="L3624" t="str">
            <v>دمشق</v>
          </cell>
        </row>
        <row r="3625">
          <cell r="A3625">
            <v>525840</v>
          </cell>
          <cell r="B3625" t="str">
            <v xml:space="preserve">ديانا الاسماعيل </v>
          </cell>
          <cell r="C3625" t="str">
            <v>رفعت</v>
          </cell>
          <cell r="D3625" t="str">
            <v>يسرى</v>
          </cell>
          <cell r="I3625" t="str">
            <v>الثانية</v>
          </cell>
        </row>
        <row r="3626">
          <cell r="A3626">
            <v>526430</v>
          </cell>
          <cell r="B3626" t="str">
            <v>خلود قنبس</v>
          </cell>
          <cell r="C3626" t="str">
            <v>ابراهيم</v>
          </cell>
          <cell r="D3626" t="str">
            <v>خديجه</v>
          </cell>
          <cell r="I3626" t="str">
            <v>الاولى</v>
          </cell>
        </row>
        <row r="3627">
          <cell r="A3627">
            <v>527001</v>
          </cell>
          <cell r="B3627" t="str">
            <v>فوزية الملط</v>
          </cell>
          <cell r="C3627" t="str">
            <v>موفق</v>
          </cell>
          <cell r="D3627" t="str">
            <v>امينة</v>
          </cell>
          <cell r="I3627" t="str">
            <v>الاولى</v>
          </cell>
        </row>
        <row r="3628">
          <cell r="A3628">
            <v>527011</v>
          </cell>
          <cell r="B3628" t="str">
            <v>لبانه المرعي</v>
          </cell>
          <cell r="C3628" t="str">
            <v xml:space="preserve">سليمان </v>
          </cell>
          <cell r="D3628" t="str">
            <v>يسى</v>
          </cell>
          <cell r="I3628" t="str">
            <v>الاولى</v>
          </cell>
        </row>
        <row r="3629">
          <cell r="A3629">
            <v>527022</v>
          </cell>
          <cell r="B3629" t="str">
            <v>ليليان سلامي</v>
          </cell>
          <cell r="C3629" t="str">
            <v>خضر</v>
          </cell>
          <cell r="D3629" t="str">
            <v>فتاة</v>
          </cell>
          <cell r="I3629" t="str">
            <v>الاولى</v>
          </cell>
        </row>
        <row r="3630">
          <cell r="A3630">
            <v>527035</v>
          </cell>
          <cell r="B3630" t="str">
            <v>محمود المسعود</v>
          </cell>
          <cell r="C3630" t="str">
            <v>محمد</v>
          </cell>
          <cell r="D3630" t="str">
            <v>عويش</v>
          </cell>
          <cell r="I3630" t="str">
            <v>الاولى</v>
          </cell>
        </row>
        <row r="3631">
          <cell r="A3631">
            <v>527036</v>
          </cell>
          <cell r="B3631" t="str">
            <v>مرام بويدر</v>
          </cell>
          <cell r="C3631" t="str">
            <v>رئيف</v>
          </cell>
          <cell r="D3631" t="str">
            <v>منيفة</v>
          </cell>
          <cell r="I3631" t="str">
            <v>الاولى</v>
          </cell>
        </row>
        <row r="3632">
          <cell r="A3632">
            <v>527037</v>
          </cell>
          <cell r="B3632" t="str">
            <v>مرح الحسين</v>
          </cell>
          <cell r="C3632" t="str">
            <v>رياض</v>
          </cell>
          <cell r="D3632" t="str">
            <v>مجدلين</v>
          </cell>
          <cell r="I3632" t="str">
            <v>الاولى</v>
          </cell>
        </row>
        <row r="3633">
          <cell r="A3633">
            <v>527044</v>
          </cell>
          <cell r="B3633" t="str">
            <v>مروه الحسين</v>
          </cell>
          <cell r="C3633" t="str">
            <v>طارق</v>
          </cell>
          <cell r="D3633" t="str">
            <v>ثناء</v>
          </cell>
          <cell r="I3633" t="str">
            <v>الاولى</v>
          </cell>
        </row>
        <row r="3634">
          <cell r="A3634">
            <v>527146</v>
          </cell>
          <cell r="B3634" t="str">
            <v>خلود قنبس</v>
          </cell>
          <cell r="C3634" t="str">
            <v>ابراهيم</v>
          </cell>
          <cell r="D3634" t="str">
            <v>خديجه</v>
          </cell>
          <cell r="I3634" t="str">
            <v>الاولى</v>
          </cell>
        </row>
        <row r="3635">
          <cell r="A3635">
            <v>527578</v>
          </cell>
          <cell r="B3635" t="str">
            <v>زينب النميرى</v>
          </cell>
          <cell r="C3635" t="str">
            <v>أحمد</v>
          </cell>
          <cell r="D3635" t="str">
            <v>آمنة</v>
          </cell>
          <cell r="E3635" t="str">
            <v>أنثى</v>
          </cell>
          <cell r="F3635">
            <v>31274</v>
          </cell>
          <cell r="G3635" t="str">
            <v>صيدنايا</v>
          </cell>
          <cell r="H3635" t="str">
            <v>العربية السورية</v>
          </cell>
          <cell r="I3635" t="str">
            <v>الثانية حديث</v>
          </cell>
          <cell r="J3635" t="str">
            <v>علمي</v>
          </cell>
          <cell r="K3635">
            <v>2003</v>
          </cell>
          <cell r="L3635" t="str">
            <v>ريف دمشق</v>
          </cell>
        </row>
        <row r="3636">
          <cell r="A3636">
            <v>502370</v>
          </cell>
          <cell r="B3636" t="str">
            <v>أحلام نداف</v>
          </cell>
          <cell r="C3636" t="str">
            <v>عبدالله</v>
          </cell>
          <cell r="D3636" t="str">
            <v>رؤفة</v>
          </cell>
          <cell r="I3636" t="str">
            <v>الرابعة</v>
          </cell>
        </row>
      </sheetData>
      <sheetData sheetId="2">
        <row r="1">
          <cell r="B1" t="str">
            <v>الرقم</v>
          </cell>
        </row>
        <row r="2">
          <cell r="B2">
            <v>500330</v>
          </cell>
          <cell r="C2" t="str">
            <v xml:space="preserve">أسماء القيق </v>
          </cell>
          <cell r="D2" t="str">
            <v>محمد</v>
          </cell>
          <cell r="E2" t="str">
            <v>نعمه</v>
          </cell>
          <cell r="F2" t="str">
            <v>الرابعة حديث</v>
          </cell>
          <cell r="G2" t="str">
            <v>م</v>
          </cell>
        </row>
        <row r="3">
          <cell r="B3">
            <v>501161</v>
          </cell>
          <cell r="C3" t="str">
            <v>سوسن الزحيلي</v>
          </cell>
          <cell r="D3" t="str">
            <v>نبيل</v>
          </cell>
          <cell r="E3" t="str">
            <v>رويده</v>
          </cell>
          <cell r="F3" t="str">
            <v>الثالثة</v>
          </cell>
        </row>
        <row r="4">
          <cell r="B4">
            <v>501184</v>
          </cell>
          <cell r="C4" t="str">
            <v>شذا الحاج علي</v>
          </cell>
          <cell r="D4" t="str">
            <v>حسني</v>
          </cell>
          <cell r="E4" t="str">
            <v>جميله</v>
          </cell>
          <cell r="F4" t="str">
            <v>الرابعة</v>
          </cell>
        </row>
        <row r="5">
          <cell r="B5">
            <v>501612</v>
          </cell>
          <cell r="C5" t="str">
            <v xml:space="preserve">لميس طيبا </v>
          </cell>
          <cell r="D5" t="str">
            <v>محي الدين</v>
          </cell>
          <cell r="E5" t="str">
            <v>هيام</v>
          </cell>
          <cell r="F5" t="str">
            <v>الرابعة</v>
          </cell>
          <cell r="G5" t="str">
            <v>مستنفذ فصل ثاني  2023-2024</v>
          </cell>
        </row>
        <row r="6">
          <cell r="B6">
            <v>501661</v>
          </cell>
          <cell r="C6" t="str">
            <v>ليندا عدوان</v>
          </cell>
          <cell r="D6" t="str">
            <v>غالب</v>
          </cell>
          <cell r="E6" t="str">
            <v>اسيمه</v>
          </cell>
          <cell r="F6" t="str">
            <v>الرابعة</v>
          </cell>
        </row>
        <row r="7">
          <cell r="B7">
            <v>502096</v>
          </cell>
          <cell r="C7" t="str">
            <v>هبة حسين علي</v>
          </cell>
          <cell r="D7" t="str">
            <v>حسين</v>
          </cell>
          <cell r="E7" t="str">
            <v>ازدهار</v>
          </cell>
          <cell r="F7" t="str">
            <v>الرابعة</v>
          </cell>
        </row>
        <row r="8">
          <cell r="B8">
            <v>502518</v>
          </cell>
          <cell r="C8" t="str">
            <v>اروى السويداني</v>
          </cell>
          <cell r="D8" t="str">
            <v>احمد فوزي</v>
          </cell>
          <cell r="E8" t="str">
            <v>نعمات</v>
          </cell>
          <cell r="F8" t="str">
            <v>الرابعة</v>
          </cell>
        </row>
        <row r="9">
          <cell r="B9">
            <v>502608</v>
          </cell>
          <cell r="C9" t="str">
            <v>اسماء الزعبي</v>
          </cell>
          <cell r="D9" t="str">
            <v>احمد</v>
          </cell>
          <cell r="E9" t="str">
            <v>ملكه</v>
          </cell>
          <cell r="F9" t="str">
            <v>الرابعة</v>
          </cell>
        </row>
        <row r="10">
          <cell r="B10">
            <v>502610</v>
          </cell>
          <cell r="C10" t="str">
            <v>اسماء الشاهر</v>
          </cell>
          <cell r="D10" t="str">
            <v>احمد</v>
          </cell>
          <cell r="E10" t="str">
            <v>حياة</v>
          </cell>
          <cell r="F10" t="str">
            <v>الرابعة</v>
          </cell>
        </row>
        <row r="11">
          <cell r="B11">
            <v>502788</v>
          </cell>
          <cell r="C11" t="str">
            <v>الفت الفاعوري</v>
          </cell>
          <cell r="D11" t="str">
            <v>حامد</v>
          </cell>
          <cell r="E11" t="str">
            <v>جميله</v>
          </cell>
          <cell r="F11" t="str">
            <v>الرابعة</v>
          </cell>
        </row>
        <row r="12">
          <cell r="B12">
            <v>503747</v>
          </cell>
          <cell r="C12" t="str">
            <v>جهينة البني</v>
          </cell>
          <cell r="D12" t="str">
            <v>هاني</v>
          </cell>
          <cell r="E12" t="str">
            <v>نجاح</v>
          </cell>
          <cell r="F12" t="str">
            <v>الرابعة</v>
          </cell>
        </row>
        <row r="13">
          <cell r="B13">
            <v>504154</v>
          </cell>
          <cell r="C13" t="str">
            <v>دارين البني</v>
          </cell>
          <cell r="D13" t="str">
            <v xml:space="preserve">محمد هيثم </v>
          </cell>
          <cell r="E13" t="str">
            <v>منى</v>
          </cell>
          <cell r="F13" t="str">
            <v>الثالثة</v>
          </cell>
        </row>
        <row r="14">
          <cell r="B14">
            <v>504193</v>
          </cell>
          <cell r="C14" t="str">
            <v>داليا القوصي</v>
          </cell>
          <cell r="D14" t="str">
            <v>وفيق</v>
          </cell>
          <cell r="E14" t="str">
            <v>غاده</v>
          </cell>
          <cell r="F14" t="str">
            <v>الثانية</v>
          </cell>
        </row>
        <row r="15">
          <cell r="B15">
            <v>504336</v>
          </cell>
          <cell r="C15" t="str">
            <v>ديانا غزالة</v>
          </cell>
          <cell r="D15" t="str">
            <v>محمد</v>
          </cell>
          <cell r="E15" t="str">
            <v>نبيهه</v>
          </cell>
          <cell r="F15" t="str">
            <v>الرابعة</v>
          </cell>
        </row>
        <row r="16">
          <cell r="B16">
            <v>504382</v>
          </cell>
          <cell r="C16" t="str">
            <v>ديما ديب</v>
          </cell>
          <cell r="D16" t="str">
            <v>محمد</v>
          </cell>
          <cell r="E16" t="str">
            <v>ليلى</v>
          </cell>
          <cell r="F16" t="str">
            <v>الرابعة</v>
          </cell>
        </row>
        <row r="17">
          <cell r="B17">
            <v>504468</v>
          </cell>
          <cell r="C17" t="str">
            <v>رائدة المطر الابراهيم</v>
          </cell>
          <cell r="D17" t="str">
            <v>احد</v>
          </cell>
          <cell r="E17" t="str">
            <v>يازي</v>
          </cell>
          <cell r="F17" t="str">
            <v>الرابعة</v>
          </cell>
        </row>
        <row r="18">
          <cell r="B18">
            <v>504586</v>
          </cell>
          <cell r="C18" t="str">
            <v>رانيا فرج</v>
          </cell>
          <cell r="D18" t="str">
            <v>طلال</v>
          </cell>
          <cell r="E18" t="str">
            <v>زكيه</v>
          </cell>
          <cell r="F18" t="str">
            <v>الرابعة</v>
          </cell>
        </row>
        <row r="19">
          <cell r="B19">
            <v>504645</v>
          </cell>
          <cell r="C19" t="str">
            <v>ربا النهار</v>
          </cell>
          <cell r="D19" t="str">
            <v>عبد الحليم</v>
          </cell>
          <cell r="E19" t="str">
            <v>فاطمه</v>
          </cell>
          <cell r="F19" t="str">
            <v>الثالثة</v>
          </cell>
        </row>
        <row r="20">
          <cell r="B20">
            <v>504747</v>
          </cell>
          <cell r="C20" t="str">
            <v xml:space="preserve">رزان كركوتلي </v>
          </cell>
          <cell r="D20" t="str">
            <v>محمد عدنان</v>
          </cell>
          <cell r="E20" t="str">
            <v>ضحوك</v>
          </cell>
          <cell r="F20" t="str">
            <v>الرابعة</v>
          </cell>
        </row>
        <row r="21">
          <cell r="B21">
            <v>504776</v>
          </cell>
          <cell r="C21" t="str">
            <v>رزان علي</v>
          </cell>
          <cell r="D21" t="str">
            <v>بديع</v>
          </cell>
          <cell r="E21" t="str">
            <v>منى</v>
          </cell>
          <cell r="F21" t="str">
            <v>الثالثة</v>
          </cell>
        </row>
        <row r="22">
          <cell r="B22">
            <v>504963</v>
          </cell>
          <cell r="C22" t="str">
            <v>رفاه الحو</v>
          </cell>
          <cell r="D22" t="str">
            <v>محمد خير</v>
          </cell>
          <cell r="E22" t="str">
            <v>سهام</v>
          </cell>
          <cell r="F22" t="str">
            <v>الثانية</v>
          </cell>
          <cell r="G22" t="str">
            <v>مستنفذ فصل ثاني 2023-2024</v>
          </cell>
        </row>
        <row r="23">
          <cell r="B23">
            <v>505433</v>
          </cell>
          <cell r="C23" t="str">
            <v>ريم تمره</v>
          </cell>
          <cell r="D23" t="str">
            <v>حبيب</v>
          </cell>
          <cell r="E23" t="str">
            <v>هدى</v>
          </cell>
          <cell r="F23" t="str">
            <v>الرابعة</v>
          </cell>
          <cell r="G23" t="str">
            <v>مستنفذ فصل ثاني  2023-2024</v>
          </cell>
        </row>
        <row r="24">
          <cell r="B24">
            <v>505730</v>
          </cell>
          <cell r="C24" t="str">
            <v>سامر المراد</v>
          </cell>
          <cell r="D24" t="str">
            <v>ابراهيم</v>
          </cell>
          <cell r="E24" t="str">
            <v>امنة</v>
          </cell>
          <cell r="F24" t="str">
            <v>الرابعة</v>
          </cell>
        </row>
        <row r="25">
          <cell r="B25">
            <v>505922</v>
          </cell>
          <cell r="C25" t="str">
            <v>سماح كلثوم</v>
          </cell>
          <cell r="D25" t="str">
            <v>محمد سمير</v>
          </cell>
          <cell r="E25" t="str">
            <v>نزهه</v>
          </cell>
          <cell r="F25" t="str">
            <v>الثالثة</v>
          </cell>
          <cell r="G25" t="str">
            <v>مستنفذ فصل ثاني 2023-2024</v>
          </cell>
        </row>
        <row r="26">
          <cell r="B26">
            <v>505979</v>
          </cell>
          <cell r="C26" t="str">
            <v>سحر ميهوب</v>
          </cell>
          <cell r="D26" t="str">
            <v>عزيز</v>
          </cell>
          <cell r="E26" t="str">
            <v>غزه</v>
          </cell>
          <cell r="F26" t="str">
            <v>الرابعة</v>
          </cell>
          <cell r="G26" t="str">
            <v>مستنفذ فصل ثاني  2023-2024</v>
          </cell>
        </row>
        <row r="27">
          <cell r="B27">
            <v>506079</v>
          </cell>
          <cell r="C27" t="str">
            <v>سهاد زكريا</v>
          </cell>
          <cell r="D27" t="str">
            <v>نور</v>
          </cell>
          <cell r="E27" t="str">
            <v>سهام</v>
          </cell>
          <cell r="F27" t="str">
            <v>الرابعة حديث</v>
          </cell>
          <cell r="G27" t="str">
            <v>م</v>
          </cell>
        </row>
        <row r="28">
          <cell r="B28">
            <v>506169</v>
          </cell>
          <cell r="C28" t="str">
            <v>سوزان الشامي</v>
          </cell>
          <cell r="D28" t="str">
            <v>مصطفى</v>
          </cell>
          <cell r="E28" t="str">
            <v>امينه</v>
          </cell>
          <cell r="F28" t="str">
            <v>الرابعة</v>
          </cell>
          <cell r="G28" t="str">
            <v>مستنفذ فصل ثاني  2023-2024</v>
          </cell>
        </row>
        <row r="29">
          <cell r="B29">
            <v>506253</v>
          </cell>
          <cell r="C29" t="str">
            <v>سونيا حكيم</v>
          </cell>
          <cell r="D29" t="str">
            <v>يوسف</v>
          </cell>
          <cell r="E29" t="str">
            <v>ساميه</v>
          </cell>
          <cell r="F29" t="str">
            <v>الثانية</v>
          </cell>
        </row>
        <row r="30">
          <cell r="B30">
            <v>507572</v>
          </cell>
          <cell r="C30" t="str">
            <v>فداء الزيبق</v>
          </cell>
          <cell r="D30" t="str">
            <v>خليل</v>
          </cell>
          <cell r="E30" t="str">
            <v>فاطمة</v>
          </cell>
          <cell r="F30" t="str">
            <v>الرابعة حديث</v>
          </cell>
          <cell r="G30" t="str">
            <v>م</v>
          </cell>
        </row>
        <row r="31">
          <cell r="B31">
            <v>507982</v>
          </cell>
          <cell r="C31" t="str">
            <v>لميس الخطيب</v>
          </cell>
          <cell r="D31" t="str">
            <v xml:space="preserve">عبد الكريم </v>
          </cell>
          <cell r="E31" t="str">
            <v>اميمه</v>
          </cell>
          <cell r="F31" t="str">
            <v>الرابعة</v>
          </cell>
        </row>
        <row r="32">
          <cell r="B32">
            <v>508027</v>
          </cell>
          <cell r="C32" t="str">
            <v>ليال علي</v>
          </cell>
          <cell r="D32" t="str">
            <v>علي</v>
          </cell>
          <cell r="E32" t="str">
            <v>اميرة</v>
          </cell>
          <cell r="F32" t="str">
            <v>الرابعة</v>
          </cell>
        </row>
        <row r="33">
          <cell r="B33">
            <v>508034</v>
          </cell>
          <cell r="C33" t="str">
            <v>ليالي خضور</v>
          </cell>
          <cell r="D33" t="str">
            <v>حمدان</v>
          </cell>
          <cell r="E33" t="str">
            <v>امل</v>
          </cell>
          <cell r="F33" t="str">
            <v>الثالثة</v>
          </cell>
          <cell r="G33" t="str">
            <v>مستنفذ فصل ثاني 2023-2024</v>
          </cell>
        </row>
        <row r="34">
          <cell r="B34">
            <v>508076</v>
          </cell>
          <cell r="C34" t="str">
            <v>لينا البويضاني</v>
          </cell>
          <cell r="D34" t="str">
            <v>محمد فيصل</v>
          </cell>
          <cell r="E34" t="str">
            <v>سوسن</v>
          </cell>
          <cell r="F34" t="str">
            <v>الرابعة</v>
          </cell>
          <cell r="G34" t="str">
            <v>مستنفذ فصل ثاني  2023-2024</v>
          </cell>
        </row>
        <row r="35">
          <cell r="B35">
            <v>508277</v>
          </cell>
          <cell r="C35" t="str">
            <v>ميس الحاطوم</v>
          </cell>
          <cell r="D35" t="str">
            <v>وفيق</v>
          </cell>
          <cell r="E35" t="str">
            <v>هيام</v>
          </cell>
          <cell r="F35" t="str">
            <v>الرابعة حديث</v>
          </cell>
          <cell r="G35" t="str">
            <v>م</v>
          </cell>
        </row>
        <row r="36">
          <cell r="B36">
            <v>509012</v>
          </cell>
          <cell r="C36" t="str">
            <v>مياسة احمد</v>
          </cell>
          <cell r="D36" t="str">
            <v>ياسر</v>
          </cell>
          <cell r="E36" t="str">
            <v>نديمة</v>
          </cell>
          <cell r="F36" t="str">
            <v>الثانية</v>
          </cell>
        </row>
        <row r="37">
          <cell r="B37">
            <v>509053</v>
          </cell>
          <cell r="C37" t="str">
            <v>ميس الداودي</v>
          </cell>
          <cell r="D37" t="str">
            <v>المعتزبالله</v>
          </cell>
          <cell r="F37" t="str">
            <v>الرابعة</v>
          </cell>
          <cell r="G37" t="str">
            <v>مستنفذ فصل ثاني  2023-2024</v>
          </cell>
        </row>
        <row r="38">
          <cell r="B38">
            <v>509174</v>
          </cell>
          <cell r="C38" t="str">
            <v>ناديا البوارشي</v>
          </cell>
          <cell r="D38" t="str">
            <v>محمد فاروق</v>
          </cell>
          <cell r="E38" t="str">
            <v>ثمر</v>
          </cell>
          <cell r="F38" t="str">
            <v>الثالثة</v>
          </cell>
          <cell r="G38" t="str">
            <v>مستنفذ فصل ثاني 2023-2024</v>
          </cell>
        </row>
        <row r="39">
          <cell r="B39">
            <v>509476</v>
          </cell>
          <cell r="C39" t="str">
            <v>نسرين عرفة</v>
          </cell>
          <cell r="D39" t="str">
            <v xml:space="preserve">بسام </v>
          </cell>
          <cell r="E39" t="str">
            <v>ندى</v>
          </cell>
          <cell r="F39" t="str">
            <v>الرابعة</v>
          </cell>
          <cell r="G39" t="str">
            <v>مستنفذ فصل ثاني  2023-2024</v>
          </cell>
        </row>
        <row r="40">
          <cell r="B40">
            <v>509764</v>
          </cell>
          <cell r="C40" t="str">
            <v>نورا مندو</v>
          </cell>
          <cell r="D40" t="str">
            <v>علاء الدين</v>
          </cell>
          <cell r="E40" t="str">
            <v>مريم</v>
          </cell>
          <cell r="F40" t="str">
            <v>الرابعة</v>
          </cell>
        </row>
        <row r="41">
          <cell r="B41">
            <v>510015</v>
          </cell>
          <cell r="C41" t="str">
            <v>هدى دباس</v>
          </cell>
          <cell r="D41" t="str">
            <v>علي</v>
          </cell>
          <cell r="E41" t="str">
            <v>وفاء</v>
          </cell>
          <cell r="F41" t="str">
            <v>الرابعة</v>
          </cell>
        </row>
        <row r="42">
          <cell r="B42">
            <v>510392</v>
          </cell>
          <cell r="C42" t="str">
            <v>وعد الشرع</v>
          </cell>
          <cell r="D42" t="str">
            <v>محمد</v>
          </cell>
          <cell r="E42" t="str">
            <v>حنان</v>
          </cell>
          <cell r="F42" t="str">
            <v>الثالثة</v>
          </cell>
          <cell r="G42" t="str">
            <v>مستنفذ فصل ثاني 2023-2024</v>
          </cell>
        </row>
        <row r="43">
          <cell r="B43">
            <v>510452</v>
          </cell>
          <cell r="C43" t="str">
            <v>ولاء الابراهيم</v>
          </cell>
          <cell r="D43" t="str">
            <v>مزيد</v>
          </cell>
          <cell r="E43" t="str">
            <v>فريده الابراهيم</v>
          </cell>
          <cell r="F43" t="str">
            <v>الرابعة حديث</v>
          </cell>
          <cell r="G43" t="str">
            <v>م</v>
          </cell>
        </row>
        <row r="44">
          <cell r="B44">
            <v>510497</v>
          </cell>
          <cell r="C44" t="str">
            <v>يارا محمد</v>
          </cell>
          <cell r="D44" t="str">
            <v>سلمان</v>
          </cell>
          <cell r="E44" t="str">
            <v>نجيحه</v>
          </cell>
          <cell r="F44" t="str">
            <v>الرابعة</v>
          </cell>
        </row>
        <row r="45">
          <cell r="B45">
            <v>510786</v>
          </cell>
          <cell r="C45" t="str">
            <v>ايمان بقعاوي</v>
          </cell>
          <cell r="D45" t="str">
            <v>علي</v>
          </cell>
          <cell r="E45" t="str">
            <v>نشيده</v>
          </cell>
          <cell r="F45" t="str">
            <v>الثالثة</v>
          </cell>
        </row>
        <row r="46">
          <cell r="B46">
            <v>510829</v>
          </cell>
          <cell r="C46" t="str">
            <v xml:space="preserve">تمامة الخلف </v>
          </cell>
          <cell r="D46" t="str">
            <v xml:space="preserve">خلف </v>
          </cell>
          <cell r="E46" t="str">
            <v>حمرة</v>
          </cell>
          <cell r="F46" t="str">
            <v>الثالثة</v>
          </cell>
          <cell r="G46" t="str">
            <v>مستنفذ فصل ثاني 2023-2024</v>
          </cell>
        </row>
        <row r="47">
          <cell r="B47">
            <v>510912</v>
          </cell>
          <cell r="C47" t="str">
            <v>رائدة الحريري</v>
          </cell>
          <cell r="D47" t="str">
            <v>جمال</v>
          </cell>
          <cell r="E47" t="str">
            <v>اميرة</v>
          </cell>
          <cell r="F47" t="str">
            <v>الثالثة</v>
          </cell>
          <cell r="G47" t="str">
            <v>مستنفذ فصل ثاني 2023-2024</v>
          </cell>
        </row>
        <row r="48">
          <cell r="B48">
            <v>511215</v>
          </cell>
          <cell r="C48" t="str">
            <v>فاطمه الملحم</v>
          </cell>
          <cell r="D48" t="str">
            <v>احمد</v>
          </cell>
          <cell r="E48" t="str">
            <v>وطنيه</v>
          </cell>
          <cell r="F48" t="str">
            <v>الثالثة</v>
          </cell>
        </row>
        <row r="49">
          <cell r="B49">
            <v>511320</v>
          </cell>
          <cell r="C49" t="str">
            <v>محمود عبد الله</v>
          </cell>
          <cell r="D49" t="str">
            <v>فؤاد</v>
          </cell>
          <cell r="E49" t="str">
            <v>فاطمه</v>
          </cell>
          <cell r="F49" t="str">
            <v>الرابعة حديث</v>
          </cell>
          <cell r="G49" t="str">
            <v>م</v>
          </cell>
        </row>
        <row r="50">
          <cell r="B50">
            <v>511364</v>
          </cell>
          <cell r="C50" t="str">
            <v>منى المعطي</v>
          </cell>
          <cell r="D50" t="str">
            <v xml:space="preserve">شحادة </v>
          </cell>
          <cell r="E50" t="str">
            <v>سميرة</v>
          </cell>
          <cell r="F50" t="str">
            <v>الثالثة</v>
          </cell>
          <cell r="G50" t="str">
            <v>مستنفذ فصل ثاني 2023-2024</v>
          </cell>
        </row>
        <row r="51">
          <cell r="B51">
            <v>511389</v>
          </cell>
          <cell r="C51" t="str">
            <v>ميس الحسين</v>
          </cell>
          <cell r="D51" t="str">
            <v>محمدخير</v>
          </cell>
          <cell r="E51" t="str">
            <v>ميساء</v>
          </cell>
          <cell r="F51" t="str">
            <v>الثالثة</v>
          </cell>
        </row>
        <row r="52">
          <cell r="B52">
            <v>511407</v>
          </cell>
          <cell r="C52" t="str">
            <v>نانسي جريس فارس</v>
          </cell>
          <cell r="D52" t="str">
            <v>عيسى</v>
          </cell>
          <cell r="E52" t="str">
            <v>منتى</v>
          </cell>
          <cell r="F52" t="str">
            <v>الرابعة</v>
          </cell>
        </row>
        <row r="53">
          <cell r="B53">
            <v>511569</v>
          </cell>
          <cell r="C53" t="str">
            <v>ازدهار الحريري</v>
          </cell>
          <cell r="D53" t="str">
            <v>حسني</v>
          </cell>
          <cell r="E53" t="str">
            <v>سعاد</v>
          </cell>
          <cell r="F53" t="str">
            <v>الرابعة</v>
          </cell>
        </row>
        <row r="54">
          <cell r="B54">
            <v>511691</v>
          </cell>
          <cell r="C54" t="str">
            <v>تهاني غزال</v>
          </cell>
          <cell r="D54" t="str">
            <v>غزال</v>
          </cell>
          <cell r="E54" t="str">
            <v>فايزة</v>
          </cell>
          <cell r="F54" t="str">
            <v>الرابعة</v>
          </cell>
        </row>
        <row r="55">
          <cell r="B55">
            <v>511835</v>
          </cell>
          <cell r="C55" t="str">
            <v>رنيم بدران</v>
          </cell>
          <cell r="D55" t="str">
            <v>محمد ربيع</v>
          </cell>
          <cell r="E55" t="str">
            <v>امل</v>
          </cell>
          <cell r="F55" t="str">
            <v>الرابعة</v>
          </cell>
        </row>
        <row r="56">
          <cell r="B56">
            <v>512215</v>
          </cell>
          <cell r="C56" t="str">
            <v>ناهد علوان</v>
          </cell>
          <cell r="D56" t="str">
            <v>خالد</v>
          </cell>
          <cell r="E56" t="str">
            <v>فاطمة</v>
          </cell>
          <cell r="F56" t="str">
            <v>الثانية</v>
          </cell>
        </row>
        <row r="57">
          <cell r="B57">
            <v>512232</v>
          </cell>
          <cell r="C57" t="str">
            <v>ندى ابو حلاوي</v>
          </cell>
          <cell r="D57" t="str">
            <v>المهدي</v>
          </cell>
          <cell r="E57" t="str">
            <v>مادلين</v>
          </cell>
          <cell r="F57" t="str">
            <v>الثالثة</v>
          </cell>
          <cell r="G57" t="str">
            <v>مستنفذ فصل ثاني 2023-2024</v>
          </cell>
        </row>
        <row r="58">
          <cell r="B58">
            <v>512471</v>
          </cell>
          <cell r="C58" t="str">
            <v>ان درغام</v>
          </cell>
          <cell r="D58" t="str">
            <v>بشار</v>
          </cell>
          <cell r="E58" t="str">
            <v>ندى</v>
          </cell>
          <cell r="F58" t="str">
            <v>الرابعة</v>
          </cell>
          <cell r="G58" t="str">
            <v>مستنفذ فصل ثاني  2023-2024</v>
          </cell>
        </row>
        <row r="59">
          <cell r="B59">
            <v>512827</v>
          </cell>
          <cell r="C59" t="str">
            <v>سهير درويش</v>
          </cell>
          <cell r="D59" t="str">
            <v>محمد</v>
          </cell>
          <cell r="E59" t="str">
            <v>مركزان</v>
          </cell>
          <cell r="F59" t="str">
            <v>الرابعة حديث</v>
          </cell>
          <cell r="G59" t="str">
            <v>م</v>
          </cell>
        </row>
        <row r="60">
          <cell r="B60">
            <v>513063</v>
          </cell>
          <cell r="C60" t="str">
            <v>مريم احمد</v>
          </cell>
          <cell r="D60" t="str">
            <v>غسان</v>
          </cell>
          <cell r="E60" t="str">
            <v>كفى</v>
          </cell>
          <cell r="F60" t="str">
            <v>الثالثة</v>
          </cell>
          <cell r="G60" t="str">
            <v>مستنفذ فصل ثاني 2023-2024</v>
          </cell>
        </row>
        <row r="61">
          <cell r="B61">
            <v>513081</v>
          </cell>
          <cell r="C61" t="str">
            <v>منال خلاف</v>
          </cell>
          <cell r="D61" t="str">
            <v>طلعت</v>
          </cell>
          <cell r="E61" t="str">
            <v>سميرة</v>
          </cell>
          <cell r="F61" t="str">
            <v>الرابعة</v>
          </cell>
          <cell r="G61" t="str">
            <v>مستنفذ فصل ثاني  2023-2024</v>
          </cell>
        </row>
        <row r="62">
          <cell r="B62">
            <v>513270</v>
          </cell>
          <cell r="C62" t="str">
            <v>هنادي العبد</v>
          </cell>
          <cell r="D62" t="str">
            <v>جميل</v>
          </cell>
          <cell r="E62" t="str">
            <v>انيسة</v>
          </cell>
          <cell r="F62" t="str">
            <v>الرابعة</v>
          </cell>
        </row>
        <row r="63">
          <cell r="B63">
            <v>513424</v>
          </cell>
          <cell r="C63" t="str">
            <v>ايه ثمينه</v>
          </cell>
          <cell r="D63" t="str">
            <v>سليم</v>
          </cell>
          <cell r="E63" t="str">
            <v>فاطمه</v>
          </cell>
          <cell r="F63" t="str">
            <v>الثالثة</v>
          </cell>
        </row>
        <row r="64">
          <cell r="B64">
            <v>513429</v>
          </cell>
          <cell r="C64" t="str">
            <v>بتول مخول</v>
          </cell>
          <cell r="D64" t="str">
            <v>عامر</v>
          </cell>
          <cell r="E64" t="str">
            <v>دعد</v>
          </cell>
          <cell r="F64" t="str">
            <v>الثالثة</v>
          </cell>
          <cell r="G64" t="str">
            <v>مستنفذ فصل ثاني 2023-2024</v>
          </cell>
        </row>
        <row r="65">
          <cell r="B65">
            <v>513528</v>
          </cell>
          <cell r="C65" t="str">
            <v>ديما رزق</v>
          </cell>
          <cell r="D65" t="str">
            <v xml:space="preserve">نبيه </v>
          </cell>
          <cell r="E65" t="str">
            <v>نوال</v>
          </cell>
          <cell r="F65" t="str">
            <v>الثالثة</v>
          </cell>
        </row>
        <row r="66">
          <cell r="B66">
            <v>513597</v>
          </cell>
          <cell r="C66" t="str">
            <v>رهام خطبا</v>
          </cell>
          <cell r="D66" t="str">
            <v>نبيل</v>
          </cell>
          <cell r="E66" t="str">
            <v>اميرة</v>
          </cell>
          <cell r="F66" t="str">
            <v>الرابعة</v>
          </cell>
        </row>
        <row r="67">
          <cell r="B67">
            <v>513605</v>
          </cell>
          <cell r="C67" t="str">
            <v>رهف جودية</v>
          </cell>
          <cell r="D67" t="str">
            <v xml:space="preserve">عادل </v>
          </cell>
          <cell r="E67" t="str">
            <v>الهام</v>
          </cell>
          <cell r="F67" t="str">
            <v>الرابعة حديث</v>
          </cell>
          <cell r="G67" t="str">
            <v>م</v>
          </cell>
        </row>
        <row r="68">
          <cell r="B68">
            <v>513616</v>
          </cell>
          <cell r="C68" t="str">
            <v>رولا شرف الدين ابو فخر</v>
          </cell>
          <cell r="D68" t="str">
            <v>وفيق</v>
          </cell>
          <cell r="E68" t="str">
            <v>ليلى</v>
          </cell>
          <cell r="F68" t="str">
            <v>الثالثة</v>
          </cell>
          <cell r="G68" t="str">
            <v>مستنفذ فصل ثاني 2023-2024</v>
          </cell>
        </row>
        <row r="69">
          <cell r="B69">
            <v>513636</v>
          </cell>
          <cell r="C69" t="str">
            <v>ريما نصري</v>
          </cell>
          <cell r="D69" t="str">
            <v>محمد نضال</v>
          </cell>
          <cell r="E69" t="str">
            <v>زهور</v>
          </cell>
          <cell r="F69" t="str">
            <v>الرابعة</v>
          </cell>
        </row>
        <row r="70">
          <cell r="B70">
            <v>513642</v>
          </cell>
          <cell r="C70" t="str">
            <v>زينة حيدر</v>
          </cell>
          <cell r="D70" t="str">
            <v>كمال</v>
          </cell>
          <cell r="E70" t="str">
            <v>ريما</v>
          </cell>
          <cell r="F70" t="str">
            <v>الرابعة</v>
          </cell>
        </row>
        <row r="71">
          <cell r="B71">
            <v>513779</v>
          </cell>
          <cell r="C71" t="str">
            <v>فاتنه المزور</v>
          </cell>
          <cell r="D71" t="str">
            <v>محمد زهير</v>
          </cell>
          <cell r="E71" t="str">
            <v>امل</v>
          </cell>
          <cell r="F71" t="str">
            <v>الرابعة</v>
          </cell>
        </row>
        <row r="72">
          <cell r="B72">
            <v>513836</v>
          </cell>
          <cell r="C72" t="str">
            <v>لورين غندور</v>
          </cell>
          <cell r="D72" t="str">
            <v>فاروق</v>
          </cell>
          <cell r="E72" t="str">
            <v>سمر</v>
          </cell>
          <cell r="F72" t="str">
            <v>الرابعة</v>
          </cell>
        </row>
        <row r="73">
          <cell r="B73">
            <v>513930</v>
          </cell>
          <cell r="C73" t="str">
            <v>مياده الهارون</v>
          </cell>
          <cell r="D73" t="str">
            <v>محمد</v>
          </cell>
          <cell r="E73" t="str">
            <v>فاطمه</v>
          </cell>
          <cell r="F73" t="str">
            <v>الرابعة</v>
          </cell>
        </row>
        <row r="74">
          <cell r="B74">
            <v>514044</v>
          </cell>
          <cell r="C74" t="str">
            <v xml:space="preserve">هناء حمود </v>
          </cell>
          <cell r="D74" t="str">
            <v>مأمون</v>
          </cell>
          <cell r="E74" t="str">
            <v>رقية</v>
          </cell>
          <cell r="F74" t="str">
            <v>الرابعة</v>
          </cell>
        </row>
        <row r="75">
          <cell r="B75">
            <v>514136</v>
          </cell>
          <cell r="C75" t="str">
            <v xml:space="preserve">اسراء البني </v>
          </cell>
          <cell r="D75" t="str">
            <v>موفق</v>
          </cell>
          <cell r="E75" t="str">
            <v>خديجه</v>
          </cell>
          <cell r="F75" t="str">
            <v>الرابعة</v>
          </cell>
        </row>
        <row r="76">
          <cell r="B76">
            <v>514228</v>
          </cell>
          <cell r="C76" t="str">
            <v>الاء المعلم</v>
          </cell>
          <cell r="D76" t="str">
            <v>زهير</v>
          </cell>
          <cell r="E76" t="str">
            <v>منى</v>
          </cell>
          <cell r="F76" t="str">
            <v>الرابعة</v>
          </cell>
        </row>
        <row r="77">
          <cell r="B77">
            <v>514271</v>
          </cell>
          <cell r="C77" t="str">
            <v>ثناء عبدالله</v>
          </cell>
          <cell r="D77" t="str">
            <v xml:space="preserve">عبدالله </v>
          </cell>
          <cell r="E77" t="str">
            <v>امنه</v>
          </cell>
          <cell r="F77" t="str">
            <v>الرابعة</v>
          </cell>
          <cell r="G77" t="str">
            <v>مستنفذ فصل ثاني  2023-2024</v>
          </cell>
        </row>
        <row r="78">
          <cell r="B78">
            <v>514320</v>
          </cell>
          <cell r="C78" t="str">
            <v>دارين الديري</v>
          </cell>
          <cell r="D78" t="str">
            <v>احمد</v>
          </cell>
          <cell r="E78" t="str">
            <v>فضا</v>
          </cell>
          <cell r="F78" t="str">
            <v>الثالثة</v>
          </cell>
        </row>
        <row r="79">
          <cell r="B79">
            <v>514436</v>
          </cell>
          <cell r="C79" t="str">
            <v>رهف العر</v>
          </cell>
          <cell r="D79" t="str">
            <v>خالد</v>
          </cell>
          <cell r="E79" t="str">
            <v>سميره</v>
          </cell>
          <cell r="F79" t="str">
            <v>الرابعة</v>
          </cell>
        </row>
        <row r="80">
          <cell r="B80">
            <v>514486</v>
          </cell>
          <cell r="C80" t="str">
            <v>زينب عصفور</v>
          </cell>
          <cell r="D80" t="str">
            <v>محمد خير</v>
          </cell>
          <cell r="E80" t="str">
            <v>بدريه</v>
          </cell>
          <cell r="F80" t="str">
            <v>الرابعة</v>
          </cell>
        </row>
        <row r="81">
          <cell r="B81">
            <v>514498</v>
          </cell>
          <cell r="C81" t="str">
            <v>سالي حسن</v>
          </cell>
          <cell r="D81" t="str">
            <v>نبيل</v>
          </cell>
          <cell r="E81" t="str">
            <v>جبينة</v>
          </cell>
          <cell r="F81" t="str">
            <v>الرابعة</v>
          </cell>
        </row>
        <row r="82">
          <cell r="B82">
            <v>514514</v>
          </cell>
          <cell r="C82" t="str">
            <v>سلوى الباشا</v>
          </cell>
          <cell r="D82" t="str">
            <v>شاهر</v>
          </cell>
          <cell r="E82" t="str">
            <v>ضحى</v>
          </cell>
          <cell r="F82" t="str">
            <v>الرابعة</v>
          </cell>
          <cell r="G82" t="str">
            <v>مستنفذ فصل ثاني  2023-2024</v>
          </cell>
        </row>
        <row r="83">
          <cell r="B83">
            <v>514529</v>
          </cell>
          <cell r="C83" t="str">
            <v>سميحه عبله</v>
          </cell>
          <cell r="D83" t="str">
            <v>احمد</v>
          </cell>
          <cell r="E83" t="str">
            <v>نسيبه</v>
          </cell>
          <cell r="F83" t="str">
            <v>الثالثة</v>
          </cell>
        </row>
        <row r="84">
          <cell r="B84">
            <v>514539</v>
          </cell>
          <cell r="C84" t="str">
            <v>سهام ابو الخير</v>
          </cell>
          <cell r="D84" t="str">
            <v>احمد</v>
          </cell>
          <cell r="E84" t="str">
            <v>وصال</v>
          </cell>
          <cell r="F84" t="str">
            <v>الثانية</v>
          </cell>
        </row>
        <row r="85">
          <cell r="B85">
            <v>514540</v>
          </cell>
          <cell r="C85" t="str">
            <v>سهى الهبال</v>
          </cell>
          <cell r="D85" t="str">
            <v>طلال</v>
          </cell>
          <cell r="E85" t="str">
            <v>رؤى</v>
          </cell>
          <cell r="F85" t="str">
            <v>الرابعة</v>
          </cell>
          <cell r="G85" t="str">
            <v>مستنفذ فصل ثاني  2023-2024</v>
          </cell>
        </row>
        <row r="86">
          <cell r="B86">
            <v>514545</v>
          </cell>
          <cell r="C86" t="str">
            <v>سوزان أبو زلام</v>
          </cell>
          <cell r="D86" t="str">
            <v>محمد ماجد</v>
          </cell>
          <cell r="E86" t="str">
            <v>مياده</v>
          </cell>
          <cell r="F86" t="str">
            <v>الاولى</v>
          </cell>
        </row>
        <row r="87">
          <cell r="B87">
            <v>514682</v>
          </cell>
          <cell r="C87" t="str">
            <v>فداء البيطار</v>
          </cell>
          <cell r="D87" t="str">
            <v>نصوح</v>
          </cell>
          <cell r="E87" t="str">
            <v>ناديا</v>
          </cell>
          <cell r="F87" t="str">
            <v>الثانية</v>
          </cell>
          <cell r="G87" t="str">
            <v>مستنفذ فصل ثاني 2023-2024</v>
          </cell>
        </row>
        <row r="88">
          <cell r="B88">
            <v>514687</v>
          </cell>
          <cell r="C88" t="str">
            <v>فرح برنبو</v>
          </cell>
          <cell r="D88" t="str">
            <v>محمد بسام</v>
          </cell>
          <cell r="E88" t="str">
            <v>ابتسام</v>
          </cell>
          <cell r="F88" t="str">
            <v>الرابعة</v>
          </cell>
        </row>
        <row r="89">
          <cell r="B89">
            <v>514743</v>
          </cell>
          <cell r="C89" t="str">
            <v>لينا سلمون</v>
          </cell>
          <cell r="D89" t="str">
            <v>انور</v>
          </cell>
          <cell r="E89" t="str">
            <v>سميرة</v>
          </cell>
          <cell r="F89" t="str">
            <v>الرابعة</v>
          </cell>
        </row>
        <row r="90">
          <cell r="B90">
            <v>514747</v>
          </cell>
          <cell r="C90" t="str">
            <v>ليندا حفار حبال</v>
          </cell>
          <cell r="D90" t="str">
            <v>هيثم</v>
          </cell>
          <cell r="E90" t="str">
            <v>سحر</v>
          </cell>
          <cell r="F90" t="str">
            <v>الرابعة</v>
          </cell>
        </row>
        <row r="91">
          <cell r="B91">
            <v>514775</v>
          </cell>
          <cell r="C91" t="str">
            <v>مروة قادري</v>
          </cell>
          <cell r="D91" t="str">
            <v>عماد</v>
          </cell>
          <cell r="E91" t="str">
            <v>ضحوك</v>
          </cell>
          <cell r="F91" t="str">
            <v>الرابعة</v>
          </cell>
        </row>
        <row r="92">
          <cell r="B92">
            <v>514777</v>
          </cell>
          <cell r="C92" t="str">
            <v>مروة العمارين</v>
          </cell>
          <cell r="F92" t="str">
            <v>الثالثة</v>
          </cell>
        </row>
        <row r="93">
          <cell r="B93">
            <v>514809</v>
          </cell>
          <cell r="C93" t="str">
            <v>منيره ريا</v>
          </cell>
          <cell r="D93" t="str">
            <v>حازم</v>
          </cell>
          <cell r="E93" t="str">
            <v>دلال</v>
          </cell>
          <cell r="F93" t="str">
            <v>الرابعة</v>
          </cell>
        </row>
        <row r="94">
          <cell r="B94">
            <v>514813</v>
          </cell>
          <cell r="C94" t="str">
            <v>مها العفلق</v>
          </cell>
          <cell r="D94" t="str">
            <v>اسد</v>
          </cell>
          <cell r="E94" t="str">
            <v>منيفه</v>
          </cell>
          <cell r="F94" t="str">
            <v>الرابعة</v>
          </cell>
        </row>
        <row r="95">
          <cell r="B95">
            <v>514846</v>
          </cell>
          <cell r="C95" t="str">
            <v>نجاة خابوري</v>
          </cell>
          <cell r="D95" t="str">
            <v>امين</v>
          </cell>
          <cell r="E95" t="str">
            <v>صديقة</v>
          </cell>
          <cell r="F95" t="str">
            <v>الرابعة</v>
          </cell>
        </row>
        <row r="96">
          <cell r="B96">
            <v>514862</v>
          </cell>
          <cell r="C96" t="str">
            <v>نرمين مكي</v>
          </cell>
          <cell r="D96" t="str">
            <v>رضوان</v>
          </cell>
          <cell r="E96" t="str">
            <v>فادية</v>
          </cell>
          <cell r="F96" t="str">
            <v>الرابعة</v>
          </cell>
        </row>
        <row r="97">
          <cell r="B97">
            <v>514874</v>
          </cell>
          <cell r="C97" t="str">
            <v>نغم ابو مغضب</v>
          </cell>
          <cell r="D97" t="str">
            <v>نزار</v>
          </cell>
          <cell r="E97" t="str">
            <v>اعتدال</v>
          </cell>
          <cell r="F97" t="str">
            <v>الثالثة</v>
          </cell>
        </row>
        <row r="98">
          <cell r="B98">
            <v>514933</v>
          </cell>
          <cell r="C98" t="str">
            <v>هبه العلي</v>
          </cell>
          <cell r="D98" t="str">
            <v>احمد</v>
          </cell>
          <cell r="E98" t="str">
            <v>انتصار</v>
          </cell>
          <cell r="F98" t="str">
            <v>الثالثة</v>
          </cell>
        </row>
        <row r="99">
          <cell r="B99">
            <v>515086</v>
          </cell>
          <cell r="C99" t="str">
            <v>فهد قنزع</v>
          </cell>
          <cell r="D99" t="str">
            <v>علي</v>
          </cell>
          <cell r="E99" t="str">
            <v>فكراه</v>
          </cell>
          <cell r="F99" t="str">
            <v>الرابعة</v>
          </cell>
          <cell r="G99" t="str">
            <v>مستنفذ فصل ثاني  2023-2024</v>
          </cell>
        </row>
        <row r="100">
          <cell r="B100">
            <v>515099</v>
          </cell>
          <cell r="C100" t="str">
            <v xml:space="preserve">احمد حمزة </v>
          </cell>
          <cell r="D100" t="str">
            <v>محمد</v>
          </cell>
          <cell r="E100" t="str">
            <v>فطوم</v>
          </cell>
          <cell r="F100" t="str">
            <v>الثالثة</v>
          </cell>
        </row>
        <row r="101">
          <cell r="B101">
            <v>515116</v>
          </cell>
          <cell r="C101" t="str">
            <v>الاء كلساني</v>
          </cell>
          <cell r="D101" t="str">
            <v>محمدفايز</v>
          </cell>
          <cell r="E101" t="str">
            <v>نبيلة</v>
          </cell>
          <cell r="F101" t="str">
            <v>الرابعة</v>
          </cell>
        </row>
        <row r="102">
          <cell r="B102">
            <v>515190</v>
          </cell>
          <cell r="C102" t="str">
            <v>بدور الاحمر</v>
          </cell>
          <cell r="D102" t="str">
            <v>ياسين</v>
          </cell>
          <cell r="E102" t="str">
            <v>نوره</v>
          </cell>
          <cell r="F102" t="str">
            <v>الثالثة</v>
          </cell>
          <cell r="G102" t="str">
            <v>م</v>
          </cell>
        </row>
        <row r="103">
          <cell r="B103">
            <v>515215</v>
          </cell>
          <cell r="C103" t="str">
            <v>تمارة أيو عزيزة</v>
          </cell>
          <cell r="D103" t="str">
            <v>عدنان</v>
          </cell>
          <cell r="E103" t="str">
            <v>لميس</v>
          </cell>
          <cell r="F103" t="str">
            <v>الرابعة</v>
          </cell>
          <cell r="G103" t="str">
            <v>مستنفذ فصل ثاني  2023-2024</v>
          </cell>
        </row>
        <row r="104">
          <cell r="B104">
            <v>515239</v>
          </cell>
          <cell r="C104" t="str">
            <v>جيهان قاسم</v>
          </cell>
          <cell r="D104" t="str">
            <v>احمد</v>
          </cell>
          <cell r="E104" t="str">
            <v>نوفه</v>
          </cell>
          <cell r="F104" t="str">
            <v>الرابعة</v>
          </cell>
        </row>
        <row r="105">
          <cell r="B105">
            <v>515293</v>
          </cell>
          <cell r="C105" t="str">
            <v>ديماالطويل</v>
          </cell>
          <cell r="D105" t="str">
            <v>شمس الدين</v>
          </cell>
          <cell r="E105" t="str">
            <v>خوله</v>
          </cell>
          <cell r="F105" t="str">
            <v>الرابعة</v>
          </cell>
        </row>
        <row r="106">
          <cell r="B106">
            <v>515325</v>
          </cell>
          <cell r="C106" t="str">
            <v>رزان الزرعي</v>
          </cell>
          <cell r="D106" t="str">
            <v>سمير</v>
          </cell>
          <cell r="E106" t="str">
            <v>صباح</v>
          </cell>
          <cell r="F106" t="str">
            <v>الرابعة</v>
          </cell>
        </row>
        <row r="107">
          <cell r="B107">
            <v>515331</v>
          </cell>
          <cell r="C107" t="str">
            <v>رشا اسماعيل</v>
          </cell>
          <cell r="D107" t="str">
            <v>عبدو</v>
          </cell>
          <cell r="E107" t="str">
            <v>فاطمة</v>
          </cell>
          <cell r="F107" t="str">
            <v>الثالثة</v>
          </cell>
        </row>
        <row r="108">
          <cell r="B108">
            <v>515391</v>
          </cell>
          <cell r="C108" t="str">
            <v>ريم الضماد</v>
          </cell>
          <cell r="D108" t="str">
            <v>محمدمحسن</v>
          </cell>
          <cell r="E108" t="str">
            <v>فايزة</v>
          </cell>
          <cell r="F108" t="str">
            <v>الثانية</v>
          </cell>
        </row>
        <row r="109">
          <cell r="B109">
            <v>515398</v>
          </cell>
          <cell r="C109" t="str">
            <v>ريم زين</v>
          </cell>
          <cell r="D109" t="str">
            <v>نسيم</v>
          </cell>
          <cell r="E109" t="str">
            <v>هدى</v>
          </cell>
          <cell r="F109" t="str">
            <v>الرابعة</v>
          </cell>
        </row>
        <row r="110">
          <cell r="B110">
            <v>515402</v>
          </cell>
          <cell r="C110" t="str">
            <v>ريما الخالدي</v>
          </cell>
          <cell r="D110" t="str">
            <v>احمد بن عيدسعيد</v>
          </cell>
          <cell r="E110" t="str">
            <v>عائده</v>
          </cell>
          <cell r="F110" t="str">
            <v>الثالثة</v>
          </cell>
        </row>
        <row r="111">
          <cell r="B111">
            <v>515436</v>
          </cell>
          <cell r="C111" t="str">
            <v>سنى قبسي</v>
          </cell>
          <cell r="D111" t="str">
            <v>قدسي</v>
          </cell>
          <cell r="E111" t="str">
            <v>هناء</v>
          </cell>
          <cell r="F111" t="str">
            <v>الرابعة حديث</v>
          </cell>
          <cell r="G111" t="str">
            <v>م</v>
          </cell>
        </row>
        <row r="112">
          <cell r="B112">
            <v>515528</v>
          </cell>
          <cell r="C112" t="str">
            <v>غديرالحوراني</v>
          </cell>
          <cell r="D112" t="str">
            <v>علاء</v>
          </cell>
          <cell r="E112" t="str">
            <v>امينة</v>
          </cell>
          <cell r="F112" t="str">
            <v>الرابعة</v>
          </cell>
        </row>
        <row r="113">
          <cell r="B113">
            <v>515539</v>
          </cell>
          <cell r="C113" t="str">
            <v>فاديا الغضة</v>
          </cell>
          <cell r="D113" t="str">
            <v>مدحت</v>
          </cell>
          <cell r="E113" t="str">
            <v>سلام</v>
          </cell>
          <cell r="F113" t="str">
            <v>الثالثة</v>
          </cell>
        </row>
        <row r="114">
          <cell r="B114">
            <v>515575</v>
          </cell>
          <cell r="C114" t="str">
            <v>لونا محمود</v>
          </cell>
          <cell r="D114" t="str">
            <v>رضوان</v>
          </cell>
          <cell r="E114" t="str">
            <v>منى</v>
          </cell>
          <cell r="F114" t="str">
            <v>الرابعة</v>
          </cell>
          <cell r="G114" t="str">
            <v>مستنفذ فصل ثاني  2023-2024</v>
          </cell>
        </row>
        <row r="115">
          <cell r="B115">
            <v>515586</v>
          </cell>
          <cell r="C115" t="str">
            <v>مارلين جبارة</v>
          </cell>
          <cell r="D115" t="str">
            <v>اسعد</v>
          </cell>
          <cell r="E115" t="str">
            <v>سوسن</v>
          </cell>
          <cell r="F115" t="str">
            <v>الرابعة</v>
          </cell>
        </row>
        <row r="116">
          <cell r="B116">
            <v>515615</v>
          </cell>
          <cell r="C116" t="str">
            <v>مرح المحاميد</v>
          </cell>
          <cell r="D116" t="str">
            <v>حسين</v>
          </cell>
          <cell r="E116" t="str">
            <v>نفل</v>
          </cell>
          <cell r="F116" t="str">
            <v>الثانية</v>
          </cell>
        </row>
        <row r="117">
          <cell r="B117">
            <v>515658</v>
          </cell>
          <cell r="C117" t="str">
            <v>ميسون احمد</v>
          </cell>
          <cell r="D117" t="str">
            <v>محمد</v>
          </cell>
          <cell r="E117" t="str">
            <v>اسماء</v>
          </cell>
          <cell r="F117" t="str">
            <v>الرابعة</v>
          </cell>
          <cell r="G117" t="str">
            <v>مستنفذ فصل ثاني  2023-2024</v>
          </cell>
        </row>
        <row r="118">
          <cell r="B118">
            <v>515717</v>
          </cell>
          <cell r="C118" t="str">
            <v>نورالنحاس</v>
          </cell>
          <cell r="D118" t="str">
            <v>مطاع</v>
          </cell>
          <cell r="E118" t="str">
            <v>هبه</v>
          </cell>
          <cell r="F118" t="str">
            <v>الثانية</v>
          </cell>
        </row>
        <row r="119">
          <cell r="B119">
            <v>515718</v>
          </cell>
          <cell r="C119" t="str">
            <v>نور الهدى جعفري المصري</v>
          </cell>
          <cell r="D119" t="str">
            <v>محمد ماجد</v>
          </cell>
          <cell r="E119" t="str">
            <v>وفاء</v>
          </cell>
          <cell r="F119" t="str">
            <v>الثالثة</v>
          </cell>
          <cell r="G119" t="str">
            <v>مستنفذ فصل ثاني 2023-2024</v>
          </cell>
        </row>
        <row r="120">
          <cell r="B120">
            <v>515774</v>
          </cell>
          <cell r="C120" t="str">
            <v>هيا البكر</v>
          </cell>
          <cell r="D120" t="str">
            <v>جمعة</v>
          </cell>
          <cell r="E120" t="str">
            <v>حسنه</v>
          </cell>
          <cell r="F120" t="str">
            <v>الرابعة</v>
          </cell>
          <cell r="G120" t="str">
            <v>مستنفذ فصل ثاني  2023-2024</v>
          </cell>
        </row>
        <row r="121">
          <cell r="B121">
            <v>515850</v>
          </cell>
          <cell r="C121" t="str">
            <v>اسراء العماش</v>
          </cell>
          <cell r="D121" t="str">
            <v>محمد</v>
          </cell>
          <cell r="E121" t="str">
            <v>شكوره</v>
          </cell>
          <cell r="F121" t="str">
            <v>الثانية</v>
          </cell>
          <cell r="G121" t="str">
            <v>مستنفذ فصل ثاني 2023-2024</v>
          </cell>
        </row>
        <row r="122">
          <cell r="B122">
            <v>515851</v>
          </cell>
          <cell r="C122" t="str">
            <v>اسراء الياسين</v>
          </cell>
          <cell r="D122" t="str">
            <v>محمود</v>
          </cell>
          <cell r="E122" t="str">
            <v>فاطمة</v>
          </cell>
          <cell r="F122" t="str">
            <v>الرابعة</v>
          </cell>
        </row>
        <row r="123">
          <cell r="B123">
            <v>515879</v>
          </cell>
          <cell r="C123" t="str">
            <v>الرحاب المحمد</v>
          </cell>
          <cell r="D123" t="str">
            <v>عبده</v>
          </cell>
          <cell r="F123" t="str">
            <v>الثالثة</v>
          </cell>
        </row>
        <row r="124">
          <cell r="B124">
            <v>515881</v>
          </cell>
          <cell r="C124" t="str">
            <v>الفت مقلد</v>
          </cell>
          <cell r="D124" t="str">
            <v>صقر</v>
          </cell>
          <cell r="E124" t="str">
            <v>نزيره</v>
          </cell>
          <cell r="F124" t="str">
            <v>الرابعة حديث</v>
          </cell>
          <cell r="G124" t="str">
            <v>م</v>
          </cell>
        </row>
        <row r="125">
          <cell r="B125">
            <v>515913</v>
          </cell>
          <cell r="C125" t="str">
            <v>ايمان حجيج</v>
          </cell>
          <cell r="D125" t="str">
            <v>يوسف</v>
          </cell>
          <cell r="E125" t="str">
            <v>هاله</v>
          </cell>
          <cell r="F125" t="str">
            <v>الرابعة</v>
          </cell>
          <cell r="G125" t="str">
            <v>مستنفذ فصل ثاني  2023-2024</v>
          </cell>
        </row>
        <row r="126">
          <cell r="B126">
            <v>515916</v>
          </cell>
          <cell r="C126" t="str">
            <v xml:space="preserve">ايمان شلهوم </v>
          </cell>
          <cell r="D126" t="str">
            <v xml:space="preserve">قيس </v>
          </cell>
          <cell r="E126" t="str">
            <v>جميلة</v>
          </cell>
          <cell r="F126" t="str">
            <v>الرابعة</v>
          </cell>
        </row>
        <row r="127">
          <cell r="B127">
            <v>515933</v>
          </cell>
          <cell r="C127" t="str">
            <v>الاء الغباري</v>
          </cell>
          <cell r="D127" t="str">
            <v>محمد</v>
          </cell>
          <cell r="E127" t="str">
            <v>رئيفه</v>
          </cell>
          <cell r="F127" t="str">
            <v>الرابعة</v>
          </cell>
          <cell r="G127" t="str">
            <v>مستنفذ فصل ثاني  2023-2024</v>
          </cell>
        </row>
        <row r="128">
          <cell r="B128">
            <v>515939</v>
          </cell>
          <cell r="C128" t="str">
            <v>ايه عربي كاتبي</v>
          </cell>
          <cell r="D128" t="str">
            <v>محمد</v>
          </cell>
          <cell r="E128" t="str">
            <v>نبيله</v>
          </cell>
          <cell r="F128" t="str">
            <v>الرابعة حديث</v>
          </cell>
          <cell r="G128" t="str">
            <v>م</v>
          </cell>
        </row>
        <row r="129">
          <cell r="B129">
            <v>515954</v>
          </cell>
          <cell r="C129" t="str">
            <v>بشرى كريم الدين</v>
          </cell>
          <cell r="D129" t="str">
            <v>عبد الحميد</v>
          </cell>
          <cell r="E129" t="str">
            <v>حنان</v>
          </cell>
          <cell r="F129" t="str">
            <v>الثالثة</v>
          </cell>
        </row>
        <row r="130">
          <cell r="B130">
            <v>515962</v>
          </cell>
          <cell r="C130" t="str">
            <v>بنان طنطه</v>
          </cell>
          <cell r="D130" t="str">
            <v>محمد غياث</v>
          </cell>
          <cell r="E130" t="str">
            <v>هبة</v>
          </cell>
          <cell r="F130" t="str">
            <v>الرابعة</v>
          </cell>
        </row>
        <row r="131">
          <cell r="B131">
            <v>515968</v>
          </cell>
          <cell r="C131" t="str">
            <v>بيان برنيه</v>
          </cell>
          <cell r="D131" t="str">
            <v>خالد</v>
          </cell>
          <cell r="E131" t="str">
            <v>غاده</v>
          </cell>
          <cell r="F131" t="str">
            <v>الرابعة</v>
          </cell>
        </row>
        <row r="132">
          <cell r="B132">
            <v>515985</v>
          </cell>
          <cell r="C132" t="str">
            <v>ثراء حمزه</v>
          </cell>
          <cell r="D132" t="str">
            <v>نزيه</v>
          </cell>
          <cell r="E132" t="str">
            <v>صباح</v>
          </cell>
          <cell r="F132" t="str">
            <v>الرابعة</v>
          </cell>
        </row>
        <row r="133">
          <cell r="B133">
            <v>516012</v>
          </cell>
          <cell r="C133" t="str">
            <v>حياة الاسود</v>
          </cell>
          <cell r="D133" t="str">
            <v>محمود</v>
          </cell>
          <cell r="E133" t="str">
            <v>جمان</v>
          </cell>
          <cell r="F133" t="str">
            <v>الرابعة</v>
          </cell>
        </row>
        <row r="134">
          <cell r="B134">
            <v>516016</v>
          </cell>
          <cell r="C134" t="str">
            <v>خلود بسيوني</v>
          </cell>
          <cell r="D134" t="str">
            <v>شحادة</v>
          </cell>
          <cell r="E134" t="str">
            <v>بندر</v>
          </cell>
          <cell r="F134" t="str">
            <v>الرابعة</v>
          </cell>
          <cell r="G134" t="str">
            <v>مستنفذ فصل ثاني  2023-2024</v>
          </cell>
        </row>
        <row r="135">
          <cell r="B135">
            <v>516039</v>
          </cell>
          <cell r="C135" t="str">
            <v xml:space="preserve">دعاء موسى باشا </v>
          </cell>
          <cell r="D135" t="str">
            <v xml:space="preserve">نزار </v>
          </cell>
          <cell r="E135" t="str">
            <v>هدى</v>
          </cell>
          <cell r="F135" t="str">
            <v>الرابعة</v>
          </cell>
        </row>
        <row r="136">
          <cell r="B136">
            <v>516043</v>
          </cell>
          <cell r="C136" t="str">
            <v>دونة العبود</v>
          </cell>
          <cell r="D136" t="str">
            <v>ابراهيم</v>
          </cell>
          <cell r="F136" t="str">
            <v>الثالثة</v>
          </cell>
        </row>
        <row r="137">
          <cell r="B137">
            <v>516069</v>
          </cell>
          <cell r="C137" t="str">
            <v>ربا الجلاوي</v>
          </cell>
          <cell r="D137" t="str">
            <v>اسماعيل</v>
          </cell>
          <cell r="E137" t="str">
            <v>وضاح</v>
          </cell>
          <cell r="F137" t="str">
            <v>الرابعة</v>
          </cell>
        </row>
        <row r="138">
          <cell r="B138">
            <v>516070</v>
          </cell>
          <cell r="C138" t="str">
            <v>ربا اليوسف</v>
          </cell>
          <cell r="D138" t="str">
            <v>عاطف</v>
          </cell>
          <cell r="E138" t="str">
            <v>وداد</v>
          </cell>
          <cell r="F138" t="str">
            <v>الرابعة</v>
          </cell>
        </row>
        <row r="139">
          <cell r="B139">
            <v>516072</v>
          </cell>
          <cell r="C139" t="str">
            <v xml:space="preserve">ربا هيلون </v>
          </cell>
          <cell r="D139" t="str">
            <v xml:space="preserve">سليم </v>
          </cell>
          <cell r="E139" t="str">
            <v>رجاء</v>
          </cell>
          <cell r="F139" t="str">
            <v>الرابعة</v>
          </cell>
        </row>
        <row r="140">
          <cell r="B140">
            <v>516111</v>
          </cell>
          <cell r="C140" t="str">
            <v>رلى الخطيب</v>
          </cell>
          <cell r="D140" t="str">
            <v>عبد الباسط</v>
          </cell>
          <cell r="E140" t="str">
            <v>ليلى</v>
          </cell>
          <cell r="F140" t="str">
            <v>الرابعة</v>
          </cell>
        </row>
        <row r="141">
          <cell r="B141">
            <v>516115</v>
          </cell>
          <cell r="C141" t="str">
            <v>رنا الجاجه</v>
          </cell>
          <cell r="D141" t="str">
            <v>نذير</v>
          </cell>
          <cell r="E141" t="str">
            <v>سعاد</v>
          </cell>
          <cell r="F141" t="str">
            <v>الرابعة</v>
          </cell>
          <cell r="G141" t="str">
            <v>مستنفذ فصل ثاني  2023-2024</v>
          </cell>
        </row>
        <row r="142">
          <cell r="B142">
            <v>516130</v>
          </cell>
          <cell r="C142" t="str">
            <v>رنيم الحلبي</v>
          </cell>
          <cell r="D142" t="str">
            <v>زياد</v>
          </cell>
          <cell r="F142" t="str">
            <v>الثالثة</v>
          </cell>
        </row>
        <row r="143">
          <cell r="B143">
            <v>516135</v>
          </cell>
          <cell r="C143" t="str">
            <v>رهام مقصوصه</v>
          </cell>
          <cell r="D143" t="str">
            <v>محمد عادل</v>
          </cell>
          <cell r="E143" t="str">
            <v>لما</v>
          </cell>
          <cell r="F143" t="str">
            <v>الرابعة</v>
          </cell>
        </row>
        <row r="144">
          <cell r="B144">
            <v>516171</v>
          </cell>
          <cell r="C144" t="str">
            <v>ريم الذياب</v>
          </cell>
          <cell r="D144" t="str">
            <v>ناصر</v>
          </cell>
          <cell r="E144" t="str">
            <v>خيريه</v>
          </cell>
          <cell r="F144" t="str">
            <v>الرابعة</v>
          </cell>
          <cell r="G144" t="str">
            <v>مستنفذ فصل ثاني  2023-2024</v>
          </cell>
        </row>
        <row r="145">
          <cell r="B145">
            <v>516174</v>
          </cell>
          <cell r="C145" t="str">
            <v>ريم الشحيذ</v>
          </cell>
          <cell r="D145" t="str">
            <v>ظافر</v>
          </cell>
          <cell r="E145" t="str">
            <v>سوسن</v>
          </cell>
          <cell r="F145" t="str">
            <v>الثالثة</v>
          </cell>
        </row>
        <row r="146">
          <cell r="B146">
            <v>516180</v>
          </cell>
          <cell r="C146" t="str">
            <v>ريم سعدي</v>
          </cell>
          <cell r="D146" t="str">
            <v>أيمن</v>
          </cell>
          <cell r="E146" t="str">
            <v>خوله</v>
          </cell>
          <cell r="F146" t="str">
            <v>الرابعة</v>
          </cell>
        </row>
        <row r="147">
          <cell r="B147">
            <v>516216</v>
          </cell>
          <cell r="C147" t="str">
            <v>سلام سليمان</v>
          </cell>
          <cell r="D147" t="str">
            <v>جاسم</v>
          </cell>
          <cell r="E147" t="str">
            <v>خديجة</v>
          </cell>
          <cell r="F147" t="str">
            <v>الرابعة</v>
          </cell>
        </row>
        <row r="148">
          <cell r="B148">
            <v>516221</v>
          </cell>
          <cell r="C148" t="str">
            <v>سلوى الايون الدباغ</v>
          </cell>
          <cell r="D148" t="str">
            <v>احمد</v>
          </cell>
          <cell r="E148" t="str">
            <v>منى</v>
          </cell>
          <cell r="F148" t="str">
            <v>الرابعة</v>
          </cell>
          <cell r="G148" t="str">
            <v>مستنفذ فصل ثاني  2023-2024</v>
          </cell>
        </row>
        <row r="149">
          <cell r="B149">
            <v>516240</v>
          </cell>
          <cell r="C149" t="str">
            <v xml:space="preserve">سوسن كحيل </v>
          </cell>
          <cell r="D149" t="str">
            <v>محمد</v>
          </cell>
          <cell r="E149" t="str">
            <v>نورا</v>
          </cell>
          <cell r="F149" t="str">
            <v>الرابعة</v>
          </cell>
        </row>
        <row r="150">
          <cell r="B150">
            <v>516247</v>
          </cell>
          <cell r="C150" t="str">
            <v>شاديه زاهر</v>
          </cell>
          <cell r="D150" t="str">
            <v>سلمان</v>
          </cell>
          <cell r="E150" t="str">
            <v>دلال</v>
          </cell>
          <cell r="F150" t="str">
            <v>الثالثة</v>
          </cell>
          <cell r="G150" t="str">
            <v>مستنفذ فصل ثاني 2023-2024</v>
          </cell>
        </row>
        <row r="151">
          <cell r="B151">
            <v>516259</v>
          </cell>
          <cell r="C151" t="str">
            <v>شيماء النعيم</v>
          </cell>
          <cell r="D151" t="str">
            <v>نواف</v>
          </cell>
          <cell r="E151" t="str">
            <v>خيرات</v>
          </cell>
          <cell r="F151" t="str">
            <v>الثالثة</v>
          </cell>
        </row>
        <row r="152">
          <cell r="B152">
            <v>516264</v>
          </cell>
          <cell r="C152" t="str">
            <v>صبحية الناصير</v>
          </cell>
          <cell r="D152" t="str">
            <v>عبد الكريم</v>
          </cell>
          <cell r="F152" t="str">
            <v>الثانية</v>
          </cell>
        </row>
        <row r="153">
          <cell r="B153">
            <v>516270</v>
          </cell>
          <cell r="C153" t="str">
            <v>صوفيا راجحه</v>
          </cell>
          <cell r="D153" t="str">
            <v>نسيم</v>
          </cell>
          <cell r="E153" t="str">
            <v>سهلا</v>
          </cell>
          <cell r="F153" t="str">
            <v>الرابعة</v>
          </cell>
        </row>
        <row r="154">
          <cell r="B154">
            <v>516295</v>
          </cell>
          <cell r="C154" t="str">
            <v>عفه مقلد</v>
          </cell>
          <cell r="D154" t="str">
            <v>صقر</v>
          </cell>
          <cell r="E154" t="str">
            <v>نزيره</v>
          </cell>
          <cell r="F154" t="str">
            <v>الرابعة</v>
          </cell>
        </row>
        <row r="155">
          <cell r="B155">
            <v>516300</v>
          </cell>
          <cell r="C155" t="str">
            <v xml:space="preserve">علا عبيد </v>
          </cell>
          <cell r="D155" t="str">
            <v xml:space="preserve">خالد </v>
          </cell>
          <cell r="E155" t="str">
            <v>ناديا</v>
          </cell>
          <cell r="F155" t="str">
            <v>الرابعة</v>
          </cell>
          <cell r="G155" t="str">
            <v>مستنفذ فصل ثاني  2023-2024</v>
          </cell>
        </row>
        <row r="156">
          <cell r="B156">
            <v>516342</v>
          </cell>
          <cell r="C156" t="str">
            <v>فاطمه الجلخ</v>
          </cell>
          <cell r="D156" t="str">
            <v xml:space="preserve">زكريا </v>
          </cell>
          <cell r="E156" t="str">
            <v>كرديه</v>
          </cell>
          <cell r="F156" t="str">
            <v>الرابعة</v>
          </cell>
        </row>
        <row r="157">
          <cell r="B157">
            <v>516357</v>
          </cell>
          <cell r="C157" t="str">
            <v>فرح السبيريج</v>
          </cell>
          <cell r="D157" t="str">
            <v>رضوان</v>
          </cell>
          <cell r="E157" t="str">
            <v>مريفه</v>
          </cell>
          <cell r="F157" t="str">
            <v>الرابعة</v>
          </cell>
        </row>
        <row r="158">
          <cell r="B158">
            <v>516399</v>
          </cell>
          <cell r="C158" t="str">
            <v>ليلى العمري</v>
          </cell>
          <cell r="D158" t="str">
            <v>محمود</v>
          </cell>
          <cell r="E158" t="str">
            <v>رنده</v>
          </cell>
          <cell r="F158" t="str">
            <v>الرابعة</v>
          </cell>
          <cell r="G158" t="str">
            <v>مستنفذ فصل ثاني  2023-2024</v>
          </cell>
        </row>
        <row r="159">
          <cell r="B159">
            <v>516416</v>
          </cell>
          <cell r="C159" t="str">
            <v>ماجدة المطلق</v>
          </cell>
          <cell r="D159" t="str">
            <v>قاسم</v>
          </cell>
          <cell r="E159" t="str">
            <v>عائشة</v>
          </cell>
          <cell r="F159" t="str">
            <v>الرابعة</v>
          </cell>
          <cell r="G159" t="str">
            <v>مستنفذ فصل ثاني  2023-2024</v>
          </cell>
        </row>
        <row r="160">
          <cell r="B160">
            <v>516449</v>
          </cell>
          <cell r="C160" t="str">
            <v>مرح البدوي</v>
          </cell>
          <cell r="D160" t="str">
            <v>غياث</v>
          </cell>
          <cell r="E160" t="str">
            <v>صبحيه</v>
          </cell>
          <cell r="F160" t="str">
            <v>الثالثة</v>
          </cell>
        </row>
        <row r="161">
          <cell r="B161">
            <v>516453</v>
          </cell>
          <cell r="C161" t="str">
            <v>مرح شبانة</v>
          </cell>
          <cell r="D161" t="str">
            <v>علي</v>
          </cell>
          <cell r="E161" t="str">
            <v>شريفة</v>
          </cell>
          <cell r="F161" t="str">
            <v>الرابعة</v>
          </cell>
          <cell r="G161" t="str">
            <v>مستنفذ فصل ثاني  2023-2024</v>
          </cell>
        </row>
        <row r="162">
          <cell r="B162">
            <v>516454</v>
          </cell>
          <cell r="C162" t="str">
            <v>مرح ضاهر</v>
          </cell>
          <cell r="D162" t="str">
            <v>احمد</v>
          </cell>
          <cell r="F162" t="str">
            <v>الثالثة</v>
          </cell>
        </row>
        <row r="163">
          <cell r="B163">
            <v>516455</v>
          </cell>
          <cell r="C163" t="str">
            <v>مرح عز الدين</v>
          </cell>
          <cell r="D163" t="str">
            <v>جهاد</v>
          </cell>
          <cell r="E163" t="str">
            <v>فوز</v>
          </cell>
          <cell r="F163" t="str">
            <v>الرابعة</v>
          </cell>
        </row>
        <row r="164">
          <cell r="B164">
            <v>516481</v>
          </cell>
          <cell r="C164" t="str">
            <v>مريم قويدر</v>
          </cell>
          <cell r="D164" t="str">
            <v>محمد</v>
          </cell>
          <cell r="E164" t="str">
            <v>حباه</v>
          </cell>
          <cell r="F164" t="str">
            <v>الثالثة</v>
          </cell>
        </row>
        <row r="165">
          <cell r="B165">
            <v>516500</v>
          </cell>
          <cell r="C165" t="str">
            <v>منال القلعجي</v>
          </cell>
          <cell r="D165" t="str">
            <v>سعد الله</v>
          </cell>
          <cell r="E165" t="str">
            <v>منا</v>
          </cell>
          <cell r="F165" t="str">
            <v>الرابعة</v>
          </cell>
          <cell r="G165" t="str">
            <v>مستنفذ فصل ثاني  2023-2024</v>
          </cell>
        </row>
        <row r="166">
          <cell r="B166">
            <v>516506</v>
          </cell>
          <cell r="C166" t="str">
            <v>منى المنصور</v>
          </cell>
          <cell r="D166" t="str">
            <v>كريم</v>
          </cell>
          <cell r="E166" t="str">
            <v>عندليب</v>
          </cell>
          <cell r="F166" t="str">
            <v>الثالثة</v>
          </cell>
        </row>
        <row r="167">
          <cell r="B167">
            <v>516516</v>
          </cell>
          <cell r="C167" t="str">
            <v xml:space="preserve">مايا حرب </v>
          </cell>
          <cell r="D167" t="str">
            <v xml:space="preserve">فضل </v>
          </cell>
          <cell r="E167" t="str">
            <v>الطاف</v>
          </cell>
          <cell r="F167" t="str">
            <v>الرابعة</v>
          </cell>
        </row>
        <row r="168">
          <cell r="B168">
            <v>516518</v>
          </cell>
          <cell r="C168" t="str">
            <v>مياده الشحف</v>
          </cell>
          <cell r="D168" t="str">
            <v>مرسل</v>
          </cell>
          <cell r="E168" t="str">
            <v>غزاله</v>
          </cell>
          <cell r="F168" t="str">
            <v>الرابعة</v>
          </cell>
        </row>
        <row r="169">
          <cell r="B169">
            <v>516531</v>
          </cell>
          <cell r="C169" t="str">
            <v>ميسم علقم</v>
          </cell>
          <cell r="D169" t="str">
            <v>عادل</v>
          </cell>
          <cell r="E169" t="str">
            <v>ناديا</v>
          </cell>
          <cell r="F169" t="str">
            <v>الرابعة</v>
          </cell>
        </row>
        <row r="170">
          <cell r="B170">
            <v>516537</v>
          </cell>
          <cell r="C170" t="str">
            <v>نانسي عيسى</v>
          </cell>
          <cell r="D170" t="str">
            <v>غسان</v>
          </cell>
          <cell r="E170" t="str">
            <v>رجاء</v>
          </cell>
          <cell r="F170" t="str">
            <v>الرابعة</v>
          </cell>
        </row>
        <row r="171">
          <cell r="B171">
            <v>516552</v>
          </cell>
          <cell r="C171" t="str">
            <v>ندى ابو الخير</v>
          </cell>
          <cell r="D171" t="str">
            <v>حسن</v>
          </cell>
          <cell r="E171" t="str">
            <v>منى</v>
          </cell>
          <cell r="F171" t="str">
            <v>الرابعة</v>
          </cell>
        </row>
        <row r="172">
          <cell r="B172">
            <v>516559</v>
          </cell>
          <cell r="C172" t="str">
            <v>نسرين عجيب</v>
          </cell>
          <cell r="D172" t="str">
            <v>اسعد</v>
          </cell>
          <cell r="E172" t="str">
            <v>انصاف</v>
          </cell>
          <cell r="F172" t="str">
            <v>الثانية</v>
          </cell>
        </row>
        <row r="173">
          <cell r="B173">
            <v>516561</v>
          </cell>
          <cell r="C173" t="str">
            <v>نسرين نظام</v>
          </cell>
          <cell r="D173" t="str">
            <v xml:space="preserve">احمد </v>
          </cell>
          <cell r="E173" t="str">
            <v>هدى</v>
          </cell>
          <cell r="F173" t="str">
            <v>الرابعة</v>
          </cell>
        </row>
        <row r="174">
          <cell r="B174">
            <v>516567</v>
          </cell>
          <cell r="C174" t="str">
            <v>نغم حرب</v>
          </cell>
          <cell r="D174" t="str">
            <v>أمير</v>
          </cell>
          <cell r="E174" t="str">
            <v>سحر</v>
          </cell>
          <cell r="F174" t="str">
            <v>الرابعة</v>
          </cell>
        </row>
        <row r="175">
          <cell r="B175">
            <v>516577</v>
          </cell>
          <cell r="C175" t="str">
            <v>نور الخبير</v>
          </cell>
          <cell r="D175" t="str">
            <v>جمال</v>
          </cell>
          <cell r="E175" t="str">
            <v>ميمونه</v>
          </cell>
          <cell r="F175" t="str">
            <v>الثالثة</v>
          </cell>
        </row>
        <row r="176">
          <cell r="B176">
            <v>516586</v>
          </cell>
          <cell r="C176" t="str">
            <v>نور الهدى اند ر</v>
          </cell>
          <cell r="D176" t="str">
            <v>خالد</v>
          </cell>
          <cell r="E176" t="str">
            <v>لواحظ</v>
          </cell>
          <cell r="F176" t="str">
            <v>الثانية</v>
          </cell>
        </row>
        <row r="177">
          <cell r="B177">
            <v>516597</v>
          </cell>
          <cell r="C177" t="str">
            <v>نورا الموسى</v>
          </cell>
          <cell r="D177" t="str">
            <v>دحام</v>
          </cell>
          <cell r="E177" t="str">
            <v>ورده</v>
          </cell>
          <cell r="F177" t="str">
            <v>الرابعة حديث</v>
          </cell>
          <cell r="G177" t="str">
            <v>م</v>
          </cell>
        </row>
        <row r="178">
          <cell r="B178">
            <v>516610</v>
          </cell>
          <cell r="C178" t="str">
            <v>هازار دلول</v>
          </cell>
          <cell r="D178" t="str">
            <v>عماد</v>
          </cell>
          <cell r="E178" t="str">
            <v>بسوم</v>
          </cell>
          <cell r="F178" t="str">
            <v>الرابعة</v>
          </cell>
        </row>
        <row r="179">
          <cell r="B179">
            <v>516624</v>
          </cell>
          <cell r="C179" t="str">
            <v>هبة عابدين</v>
          </cell>
          <cell r="D179" t="str">
            <v>احمد</v>
          </cell>
          <cell r="E179" t="str">
            <v>رافت</v>
          </cell>
          <cell r="F179" t="str">
            <v>الثالثة</v>
          </cell>
        </row>
        <row r="180">
          <cell r="B180">
            <v>516627</v>
          </cell>
          <cell r="C180" t="str">
            <v>هدى الحميدي</v>
          </cell>
          <cell r="D180" t="str">
            <v>علي</v>
          </cell>
          <cell r="E180" t="str">
            <v>غازيه</v>
          </cell>
          <cell r="F180" t="str">
            <v>الثالثة</v>
          </cell>
          <cell r="G180" t="str">
            <v>مستنفذ فصل ثاني 2023-2024</v>
          </cell>
        </row>
        <row r="181">
          <cell r="B181">
            <v>516639</v>
          </cell>
          <cell r="C181" t="str">
            <v>هلا الصباغ</v>
          </cell>
          <cell r="D181" t="str">
            <v>سليمان</v>
          </cell>
          <cell r="E181" t="str">
            <v>وفاء</v>
          </cell>
          <cell r="F181" t="str">
            <v>الرابعة</v>
          </cell>
        </row>
        <row r="182">
          <cell r="B182">
            <v>516649</v>
          </cell>
          <cell r="C182" t="str">
            <v>هنادي الدبس</v>
          </cell>
          <cell r="D182" t="str">
            <v>عصام</v>
          </cell>
          <cell r="E182" t="str">
            <v>ثناء</v>
          </cell>
          <cell r="F182" t="str">
            <v>الرابعة</v>
          </cell>
        </row>
        <row r="183">
          <cell r="B183">
            <v>516651</v>
          </cell>
          <cell r="C183" t="str">
            <v>هنادي رجب</v>
          </cell>
          <cell r="D183" t="str">
            <v>يوسف</v>
          </cell>
          <cell r="E183" t="str">
            <v>هلا</v>
          </cell>
          <cell r="F183" t="str">
            <v>الرابعة</v>
          </cell>
        </row>
        <row r="184">
          <cell r="B184">
            <v>516662</v>
          </cell>
          <cell r="C184" t="str">
            <v>هيفرون شيخ عيسى</v>
          </cell>
          <cell r="D184" t="str">
            <v>عبد الرحمن</v>
          </cell>
          <cell r="E184" t="str">
            <v>منصورة</v>
          </cell>
          <cell r="F184" t="str">
            <v>الثانية</v>
          </cell>
          <cell r="G184" t="str">
            <v>مستنفذ فصل ثاني 2023-2024</v>
          </cell>
        </row>
        <row r="185">
          <cell r="B185">
            <v>516672</v>
          </cell>
          <cell r="C185" t="str">
            <v>وفاء أبو حوى</v>
          </cell>
          <cell r="D185" t="str">
            <v>محمد</v>
          </cell>
          <cell r="E185" t="str">
            <v>خديجه</v>
          </cell>
          <cell r="F185" t="str">
            <v>الرابعة</v>
          </cell>
        </row>
        <row r="186">
          <cell r="B186">
            <v>516758</v>
          </cell>
          <cell r="C186" t="str">
            <v>سلام الكيلاني</v>
          </cell>
          <cell r="D186" t="str">
            <v>محمود</v>
          </cell>
          <cell r="E186" t="str">
            <v>فائزة</v>
          </cell>
          <cell r="F186" t="str">
            <v>الرابعة</v>
          </cell>
        </row>
        <row r="187">
          <cell r="B187">
            <v>516782</v>
          </cell>
          <cell r="C187" t="str">
            <v>منار الناظر</v>
          </cell>
          <cell r="D187" t="str">
            <v xml:space="preserve">محمد </v>
          </cell>
          <cell r="E187" t="str">
            <v>فردوس</v>
          </cell>
          <cell r="F187" t="str">
            <v>الرابعة</v>
          </cell>
        </row>
        <row r="188">
          <cell r="B188">
            <v>516784</v>
          </cell>
          <cell r="C188" t="str">
            <v>نور الحلواني</v>
          </cell>
          <cell r="D188" t="str">
            <v xml:space="preserve">شريف </v>
          </cell>
          <cell r="E188" t="str">
            <v>غاده</v>
          </cell>
          <cell r="F188" t="str">
            <v>الثالثة</v>
          </cell>
        </row>
        <row r="189">
          <cell r="B189">
            <v>516794</v>
          </cell>
          <cell r="C189" t="str">
            <v>بتول معروف</v>
          </cell>
          <cell r="D189" t="str">
            <v>احمد</v>
          </cell>
          <cell r="E189" t="str">
            <v>لطفيه</v>
          </cell>
          <cell r="F189" t="str">
            <v>الرابعة</v>
          </cell>
        </row>
        <row r="190">
          <cell r="B190">
            <v>516826</v>
          </cell>
          <cell r="C190" t="str">
            <v>احلام صالح</v>
          </cell>
          <cell r="D190" t="str">
            <v>سليم</v>
          </cell>
          <cell r="E190" t="str">
            <v>امل</v>
          </cell>
          <cell r="F190" t="str">
            <v>الثالثة</v>
          </cell>
        </row>
        <row r="191">
          <cell r="B191">
            <v>516866</v>
          </cell>
          <cell r="C191" t="str">
            <v>الاء برغله</v>
          </cell>
          <cell r="D191" t="str">
            <v>عيسى</v>
          </cell>
          <cell r="E191" t="str">
            <v>مكية</v>
          </cell>
          <cell r="F191" t="str">
            <v>الرابعة</v>
          </cell>
        </row>
        <row r="192">
          <cell r="B192">
            <v>516873</v>
          </cell>
          <cell r="C192" t="str">
            <v xml:space="preserve">الاءابو رشدان </v>
          </cell>
          <cell r="D192" t="str">
            <v>محمد سعيد</v>
          </cell>
          <cell r="E192" t="str">
            <v>منى</v>
          </cell>
          <cell r="F192" t="str">
            <v>الرابعة</v>
          </cell>
        </row>
        <row r="193">
          <cell r="B193">
            <v>516883</v>
          </cell>
          <cell r="C193" t="str">
            <v>اماني سقا</v>
          </cell>
          <cell r="D193" t="str">
            <v>فايز</v>
          </cell>
          <cell r="E193" t="str">
            <v>زاهرة</v>
          </cell>
          <cell r="F193" t="str">
            <v>الرابعة</v>
          </cell>
        </row>
        <row r="194">
          <cell r="B194">
            <v>516889</v>
          </cell>
          <cell r="C194" t="str">
            <v>امل السعيد</v>
          </cell>
          <cell r="D194" t="str">
            <v>اسعد</v>
          </cell>
          <cell r="E194" t="str">
            <v>عائشه</v>
          </cell>
          <cell r="F194" t="str">
            <v>الرابعة</v>
          </cell>
        </row>
        <row r="195">
          <cell r="B195">
            <v>516903</v>
          </cell>
          <cell r="C195" t="str">
            <v>اميمه الخطيب</v>
          </cell>
          <cell r="D195" t="str">
            <v>عبد المجيد</v>
          </cell>
          <cell r="E195" t="str">
            <v>رقية</v>
          </cell>
          <cell r="F195" t="str">
            <v>الرابعة</v>
          </cell>
        </row>
        <row r="196">
          <cell r="B196">
            <v>516909</v>
          </cell>
          <cell r="C196" t="str">
            <v>انمار هاشم</v>
          </cell>
          <cell r="D196" t="str">
            <v xml:space="preserve">فيصل </v>
          </cell>
          <cell r="E196" t="str">
            <v>اشواق</v>
          </cell>
          <cell r="F196" t="str">
            <v>الثالثة</v>
          </cell>
        </row>
        <row r="197">
          <cell r="B197">
            <v>516913</v>
          </cell>
          <cell r="C197" t="str">
            <v>ايات جبر</v>
          </cell>
          <cell r="D197" t="str">
            <v>عثمان</v>
          </cell>
          <cell r="E197" t="str">
            <v>وفاء</v>
          </cell>
          <cell r="F197" t="str">
            <v>الرابعة</v>
          </cell>
        </row>
        <row r="198">
          <cell r="B198">
            <v>516922</v>
          </cell>
          <cell r="C198" t="str">
            <v>ايمان بربش</v>
          </cell>
          <cell r="D198" t="str">
            <v>حسن</v>
          </cell>
          <cell r="E198" t="str">
            <v>مريم</v>
          </cell>
          <cell r="F198" t="str">
            <v>الثانية</v>
          </cell>
          <cell r="G198" t="str">
            <v>مستنفذ فصل ثاني 2023-2024</v>
          </cell>
        </row>
        <row r="199">
          <cell r="B199">
            <v>516946</v>
          </cell>
          <cell r="C199" t="str">
            <v>بتول صقر</v>
          </cell>
          <cell r="D199" t="str">
            <v xml:space="preserve">وليد </v>
          </cell>
          <cell r="E199" t="str">
            <v>سلمى الحسني</v>
          </cell>
          <cell r="F199" t="str">
            <v>الثانية</v>
          </cell>
        </row>
        <row r="200">
          <cell r="B200">
            <v>516950</v>
          </cell>
          <cell r="C200" t="str">
            <v>بثينة محمود</v>
          </cell>
          <cell r="D200" t="str">
            <v>عبد الكريم</v>
          </cell>
          <cell r="E200" t="str">
            <v>غفله</v>
          </cell>
          <cell r="F200" t="str">
            <v>الثانية</v>
          </cell>
        </row>
        <row r="201">
          <cell r="B201">
            <v>516970</v>
          </cell>
          <cell r="C201" t="str">
            <v xml:space="preserve">تسنيم الأمين  </v>
          </cell>
          <cell r="D201" t="str">
            <v>بدر الدين</v>
          </cell>
          <cell r="E201" t="str">
            <v>صفاء</v>
          </cell>
          <cell r="F201" t="str">
            <v>الرابعة</v>
          </cell>
        </row>
        <row r="202">
          <cell r="B202">
            <v>516977</v>
          </cell>
          <cell r="C202" t="str">
            <v>جانسيت دوغوظ</v>
          </cell>
          <cell r="D202" t="str">
            <v>محمد زياد</v>
          </cell>
          <cell r="E202" t="str">
            <v>رنده</v>
          </cell>
          <cell r="F202" t="str">
            <v>الرابعة</v>
          </cell>
        </row>
        <row r="203">
          <cell r="B203">
            <v>517006</v>
          </cell>
          <cell r="C203" t="str">
            <v>حنان الشولي</v>
          </cell>
          <cell r="D203" t="str">
            <v>عبد الحكيم</v>
          </cell>
          <cell r="E203" t="str">
            <v>هدى</v>
          </cell>
          <cell r="F203" t="str">
            <v>الرابعة</v>
          </cell>
          <cell r="G203" t="str">
            <v>مستنفذ فصل ثاني  2023-2024</v>
          </cell>
        </row>
        <row r="204">
          <cell r="B204">
            <v>517010</v>
          </cell>
          <cell r="C204" t="str">
            <v>حنان سره</v>
          </cell>
          <cell r="D204" t="str">
            <v>محمد صلاح</v>
          </cell>
          <cell r="E204" t="str">
            <v>فاطمة</v>
          </cell>
          <cell r="F204" t="str">
            <v>الرابعة</v>
          </cell>
        </row>
        <row r="205">
          <cell r="B205">
            <v>517014</v>
          </cell>
          <cell r="C205" t="str">
            <v>حنين سحيم</v>
          </cell>
          <cell r="D205" t="str">
            <v>عبد الرزاق</v>
          </cell>
          <cell r="E205" t="str">
            <v>نوال</v>
          </cell>
          <cell r="F205" t="str">
            <v>الرابعة</v>
          </cell>
        </row>
        <row r="206">
          <cell r="B206">
            <v>517017</v>
          </cell>
          <cell r="C206" t="str">
            <v>حيات اللحام</v>
          </cell>
          <cell r="D206" t="str">
            <v>سامي</v>
          </cell>
          <cell r="E206" t="str">
            <v>قمر</v>
          </cell>
          <cell r="F206" t="str">
            <v>الرابعة</v>
          </cell>
        </row>
        <row r="207">
          <cell r="B207">
            <v>517027</v>
          </cell>
          <cell r="C207" t="str">
            <v>خديجة ذيب</v>
          </cell>
          <cell r="D207" t="str">
            <v xml:space="preserve">فضيل </v>
          </cell>
          <cell r="E207" t="str">
            <v>عائشة</v>
          </cell>
          <cell r="F207" t="str">
            <v>الرابعة</v>
          </cell>
          <cell r="G207" t="str">
            <v>مستنفذ فصل ثاني  2023-2024</v>
          </cell>
        </row>
        <row r="208">
          <cell r="B208">
            <v>517028</v>
          </cell>
          <cell r="C208" t="str">
            <v>خزامه جعفر</v>
          </cell>
          <cell r="D208" t="str">
            <v>معن</v>
          </cell>
          <cell r="E208" t="str">
            <v>عواطف</v>
          </cell>
          <cell r="F208" t="str">
            <v>الثانية</v>
          </cell>
        </row>
        <row r="209">
          <cell r="B209">
            <v>517033</v>
          </cell>
          <cell r="C209" t="str">
            <v>خلود عدنان</v>
          </cell>
          <cell r="D209" t="str">
            <v>حسن</v>
          </cell>
          <cell r="E209" t="str">
            <v>مدلله</v>
          </cell>
          <cell r="F209" t="str">
            <v>الرابعة</v>
          </cell>
        </row>
        <row r="210">
          <cell r="B210">
            <v>517041</v>
          </cell>
          <cell r="C210" t="str">
            <v>دارين فهد الحناوي</v>
          </cell>
          <cell r="D210" t="str">
            <v>مفيد</v>
          </cell>
          <cell r="E210" t="str">
            <v>نجاة</v>
          </cell>
          <cell r="F210" t="str">
            <v>الثالثة</v>
          </cell>
        </row>
        <row r="211">
          <cell r="B211">
            <v>517057</v>
          </cell>
          <cell r="C211" t="str">
            <v>دعاءخالد</v>
          </cell>
          <cell r="D211" t="str">
            <v>محمد</v>
          </cell>
          <cell r="E211" t="str">
            <v>منى</v>
          </cell>
          <cell r="F211" t="str">
            <v>الرابعة</v>
          </cell>
        </row>
        <row r="212">
          <cell r="B212">
            <v>517062</v>
          </cell>
          <cell r="C212" t="str">
            <v>ديما سلامة</v>
          </cell>
          <cell r="D212" t="str">
            <v>احسان</v>
          </cell>
          <cell r="E212" t="str">
            <v>عائدة</v>
          </cell>
          <cell r="F212" t="str">
            <v>الرابعة</v>
          </cell>
        </row>
        <row r="213">
          <cell r="B213">
            <v>517076</v>
          </cell>
          <cell r="C213" t="str">
            <v>راما السيد</v>
          </cell>
          <cell r="D213" t="str">
            <v>عماد الدين</v>
          </cell>
          <cell r="E213" t="str">
            <v>هناء</v>
          </cell>
          <cell r="F213" t="str">
            <v>الرابعة</v>
          </cell>
          <cell r="G213" t="str">
            <v>مستنفذ فصل ثاني  2023-2024</v>
          </cell>
        </row>
        <row r="214">
          <cell r="B214">
            <v>517088</v>
          </cell>
          <cell r="C214" t="str">
            <v>رانيه زينه</v>
          </cell>
          <cell r="D214" t="str">
            <v>رفعت</v>
          </cell>
          <cell r="E214" t="str">
            <v>نجاح</v>
          </cell>
          <cell r="F214" t="str">
            <v>الرابعة</v>
          </cell>
        </row>
        <row r="215">
          <cell r="B215">
            <v>517101</v>
          </cell>
          <cell r="C215" t="str">
            <v>رزان الحمصي</v>
          </cell>
          <cell r="D215" t="str">
            <v>خالد</v>
          </cell>
          <cell r="E215" t="str">
            <v>فاطمة</v>
          </cell>
          <cell r="F215" t="str">
            <v>الرابعة</v>
          </cell>
        </row>
        <row r="216">
          <cell r="B216">
            <v>517105</v>
          </cell>
          <cell r="C216" t="str">
            <v xml:space="preserve">رزان شحبر </v>
          </cell>
          <cell r="D216" t="str">
            <v>محمد</v>
          </cell>
          <cell r="E216" t="str">
            <v>ناهية</v>
          </cell>
          <cell r="F216" t="str">
            <v>الرابعة</v>
          </cell>
        </row>
        <row r="217">
          <cell r="B217">
            <v>517108</v>
          </cell>
          <cell r="C217" t="str">
            <v>رشا ابوحدبه</v>
          </cell>
          <cell r="D217" t="str">
            <v>مروان</v>
          </cell>
          <cell r="E217" t="str">
            <v>سوسن</v>
          </cell>
          <cell r="F217" t="str">
            <v>الرابعة</v>
          </cell>
        </row>
        <row r="218">
          <cell r="B218">
            <v>517109</v>
          </cell>
          <cell r="C218" t="str">
            <v>رشا احمد</v>
          </cell>
          <cell r="D218" t="str">
            <v>جمال</v>
          </cell>
          <cell r="E218" t="str">
            <v>لمياء</v>
          </cell>
          <cell r="F218" t="str">
            <v>الرابعة</v>
          </cell>
        </row>
        <row r="219">
          <cell r="B219">
            <v>517145</v>
          </cell>
          <cell r="C219" t="str">
            <v>رهف العلبي</v>
          </cell>
          <cell r="D219" t="str">
            <v>محمد أيمن</v>
          </cell>
          <cell r="E219" t="str">
            <v>ناديا</v>
          </cell>
          <cell r="F219" t="str">
            <v>الرابعة</v>
          </cell>
          <cell r="G219" t="str">
            <v>مستنفذ فصل ثاني  2023-2024</v>
          </cell>
        </row>
        <row r="220">
          <cell r="B220">
            <v>517151</v>
          </cell>
          <cell r="C220" t="str">
            <v xml:space="preserve">رهف كيكي </v>
          </cell>
          <cell r="D220" t="str">
            <v>علي</v>
          </cell>
          <cell r="E220" t="str">
            <v>منتها</v>
          </cell>
          <cell r="F220" t="str">
            <v>الرابعة</v>
          </cell>
          <cell r="G220" t="str">
            <v>مستنفذ فصل ثاني  2023-2024</v>
          </cell>
        </row>
        <row r="221">
          <cell r="B221">
            <v>517154</v>
          </cell>
          <cell r="C221" t="str">
            <v>رهف معاد</v>
          </cell>
          <cell r="D221" t="str">
            <v>احمد</v>
          </cell>
          <cell r="E221" t="str">
            <v>رحاب</v>
          </cell>
          <cell r="F221" t="str">
            <v>الرابعة</v>
          </cell>
        </row>
        <row r="222">
          <cell r="B222">
            <v>517156</v>
          </cell>
          <cell r="C222" t="str">
            <v>روان السمان</v>
          </cell>
          <cell r="D222" t="str">
            <v>محمد سعيد</v>
          </cell>
          <cell r="E222" t="str">
            <v>ناريمان</v>
          </cell>
          <cell r="F222" t="str">
            <v>الرابعة</v>
          </cell>
        </row>
        <row r="223">
          <cell r="B223">
            <v>517174</v>
          </cell>
          <cell r="C223" t="str">
            <v>رولا السيوفي</v>
          </cell>
          <cell r="D223" t="str">
            <v>اسعد</v>
          </cell>
          <cell r="E223" t="str">
            <v>هيفاء</v>
          </cell>
          <cell r="F223" t="str">
            <v>الثالثة</v>
          </cell>
        </row>
        <row r="224">
          <cell r="B224">
            <v>517211</v>
          </cell>
          <cell r="C224" t="str">
            <v>زينب اسماعيل</v>
          </cell>
          <cell r="D224" t="str">
            <v>رمضان</v>
          </cell>
          <cell r="E224" t="str">
            <v>اعتصام</v>
          </cell>
          <cell r="F224" t="str">
            <v>الرابعة</v>
          </cell>
        </row>
        <row r="225">
          <cell r="B225">
            <v>517224</v>
          </cell>
          <cell r="C225" t="str">
            <v>سارة احمد</v>
          </cell>
          <cell r="D225" t="str">
            <v>جميل</v>
          </cell>
          <cell r="E225" t="str">
            <v>نبيهه</v>
          </cell>
          <cell r="F225" t="str">
            <v>الثالثة</v>
          </cell>
        </row>
        <row r="226">
          <cell r="B226">
            <v>517287</v>
          </cell>
          <cell r="C226" t="str">
            <v>شروق العقده</v>
          </cell>
          <cell r="D226" t="str">
            <v>حسن</v>
          </cell>
          <cell r="E226" t="str">
            <v>باسمه</v>
          </cell>
          <cell r="F226" t="str">
            <v>الرابعة</v>
          </cell>
        </row>
        <row r="227">
          <cell r="B227">
            <v>517294</v>
          </cell>
          <cell r="C227" t="str">
            <v>صالح العجيل</v>
          </cell>
          <cell r="D227" t="str">
            <v>اسماعيل</v>
          </cell>
          <cell r="E227" t="str">
            <v>يازي</v>
          </cell>
          <cell r="F227" t="str">
            <v>الرابعة</v>
          </cell>
        </row>
        <row r="228">
          <cell r="B228">
            <v>517302</v>
          </cell>
          <cell r="C228" t="str">
            <v>صفاء الخطيب</v>
          </cell>
          <cell r="D228" t="str">
            <v>صفوات</v>
          </cell>
          <cell r="E228" t="str">
            <v>دنيا</v>
          </cell>
          <cell r="F228" t="str">
            <v>الرابعة</v>
          </cell>
          <cell r="G228" t="str">
            <v>مستنفذ فصل ثاني  2023-2024</v>
          </cell>
        </row>
        <row r="229">
          <cell r="B229">
            <v>517324</v>
          </cell>
          <cell r="C229" t="str">
            <v>عبير الحصري</v>
          </cell>
          <cell r="D229" t="str">
            <v>غسان</v>
          </cell>
          <cell r="E229" t="str">
            <v>اسماء</v>
          </cell>
          <cell r="F229" t="str">
            <v>الرابعة</v>
          </cell>
        </row>
        <row r="230">
          <cell r="B230">
            <v>517330</v>
          </cell>
          <cell r="C230" t="str">
            <v>عدن رحمه</v>
          </cell>
          <cell r="D230" t="str">
            <v>محمد</v>
          </cell>
          <cell r="E230" t="str">
            <v>هنادي</v>
          </cell>
          <cell r="F230" t="str">
            <v>الرابعة</v>
          </cell>
        </row>
        <row r="231">
          <cell r="B231">
            <v>517377</v>
          </cell>
          <cell r="C231" t="str">
            <v>فاتن عيد</v>
          </cell>
          <cell r="D231" t="str">
            <v>رشاد</v>
          </cell>
          <cell r="E231" t="str">
            <v>فهميه</v>
          </cell>
          <cell r="F231" t="str">
            <v>الرابعة</v>
          </cell>
        </row>
        <row r="232">
          <cell r="B232">
            <v>517379</v>
          </cell>
          <cell r="C232" t="str">
            <v>فاديا حمود</v>
          </cell>
          <cell r="D232" t="str">
            <v>عبد الله</v>
          </cell>
          <cell r="E232" t="str">
            <v>سهام</v>
          </cell>
          <cell r="F232" t="str">
            <v>الرابعة</v>
          </cell>
        </row>
        <row r="233">
          <cell r="B233">
            <v>517382</v>
          </cell>
          <cell r="C233" t="str">
            <v>فاطمة الزهراء مرعي</v>
          </cell>
          <cell r="D233" t="str">
            <v>محمد</v>
          </cell>
          <cell r="E233" t="str">
            <v>كوكب</v>
          </cell>
          <cell r="F233" t="str">
            <v>الثانية</v>
          </cell>
          <cell r="G233" t="str">
            <v>مستنفذ فصل ثاني 2023-2024</v>
          </cell>
        </row>
        <row r="234">
          <cell r="B234">
            <v>517384</v>
          </cell>
          <cell r="C234" t="str">
            <v>فاطمة المصري</v>
          </cell>
          <cell r="D234" t="str">
            <v>علي</v>
          </cell>
          <cell r="E234" t="str">
            <v>شكران</v>
          </cell>
          <cell r="F234" t="str">
            <v>الرابعة</v>
          </cell>
          <cell r="G234" t="str">
            <v>مستنفذ فصل ثاني  2023-2024</v>
          </cell>
        </row>
        <row r="235">
          <cell r="B235">
            <v>517397</v>
          </cell>
          <cell r="C235" t="str">
            <v>فاطمه المسلماني</v>
          </cell>
          <cell r="D235" t="str">
            <v>محمد فايز</v>
          </cell>
          <cell r="E235" t="str">
            <v>ايمان</v>
          </cell>
          <cell r="F235" t="str">
            <v>الرابعة</v>
          </cell>
        </row>
        <row r="236">
          <cell r="B236">
            <v>517403</v>
          </cell>
          <cell r="C236" t="str">
            <v>فاطمه كرم</v>
          </cell>
          <cell r="D236" t="str">
            <v>محمد معروف</v>
          </cell>
          <cell r="E236" t="str">
            <v>سميرة</v>
          </cell>
          <cell r="F236" t="str">
            <v>الرابعة</v>
          </cell>
        </row>
        <row r="237">
          <cell r="B237">
            <v>517430</v>
          </cell>
          <cell r="C237" t="str">
            <v>لبنى ابو الذهب</v>
          </cell>
          <cell r="D237" t="str">
            <v>مازن</v>
          </cell>
          <cell r="E237" t="str">
            <v>خلود</v>
          </cell>
          <cell r="F237" t="str">
            <v>الرابعة</v>
          </cell>
          <cell r="G237" t="str">
            <v>مستنفذ فصل ثاني  2023-2024</v>
          </cell>
        </row>
        <row r="238">
          <cell r="B238">
            <v>517452</v>
          </cell>
          <cell r="C238" t="str">
            <v>ليله الحاج علي</v>
          </cell>
          <cell r="D238" t="str">
            <v>نايف</v>
          </cell>
          <cell r="E238" t="str">
            <v>عطيه</v>
          </cell>
          <cell r="F238" t="str">
            <v>الرابعة</v>
          </cell>
        </row>
        <row r="239">
          <cell r="B239">
            <v>517455</v>
          </cell>
          <cell r="C239" t="str">
            <v>لين صافية</v>
          </cell>
          <cell r="D239" t="str">
            <v>محمد زهير</v>
          </cell>
          <cell r="E239" t="str">
            <v>سوسن</v>
          </cell>
          <cell r="F239" t="str">
            <v>الثانية</v>
          </cell>
        </row>
        <row r="240">
          <cell r="B240">
            <v>517460</v>
          </cell>
          <cell r="C240" t="str">
            <v>لينا رجب</v>
          </cell>
          <cell r="D240" t="str">
            <v>عبد الفتاح</v>
          </cell>
          <cell r="E240" t="str">
            <v>امنة</v>
          </cell>
          <cell r="F240" t="str">
            <v>الرابعة</v>
          </cell>
          <cell r="G240" t="str">
            <v>مستنفذ فصل ثاني  2023-2024</v>
          </cell>
        </row>
        <row r="241">
          <cell r="B241">
            <v>517464</v>
          </cell>
          <cell r="C241" t="str">
            <v>ليندا مكيه</v>
          </cell>
          <cell r="D241" t="str">
            <v>نصوح</v>
          </cell>
          <cell r="E241" t="str">
            <v>شاكه</v>
          </cell>
          <cell r="F241" t="str">
            <v>الرابعة</v>
          </cell>
        </row>
        <row r="242">
          <cell r="B242">
            <v>517470</v>
          </cell>
          <cell r="C242" t="str">
            <v>ماريا حداد</v>
          </cell>
          <cell r="D242" t="str">
            <v>يوسف</v>
          </cell>
          <cell r="E242" t="str">
            <v xml:space="preserve">سيده باع صولو </v>
          </cell>
          <cell r="F242" t="str">
            <v>الثالثة</v>
          </cell>
        </row>
        <row r="243">
          <cell r="B243">
            <v>517527</v>
          </cell>
          <cell r="C243" t="str">
            <v>مريم عشماوي</v>
          </cell>
          <cell r="D243" t="str">
            <v>محمد</v>
          </cell>
          <cell r="E243" t="str">
            <v>خيريه</v>
          </cell>
          <cell r="F243" t="str">
            <v>الرابعة</v>
          </cell>
          <cell r="G243" t="str">
            <v>مستنفذ فصل ثاني  2023-2024</v>
          </cell>
        </row>
        <row r="244">
          <cell r="B244">
            <v>517541</v>
          </cell>
          <cell r="C244" t="str">
            <v>منى زيتون</v>
          </cell>
          <cell r="D244" t="str">
            <v>درغام</v>
          </cell>
          <cell r="E244" t="str">
            <v>كبريه</v>
          </cell>
          <cell r="F244" t="str">
            <v>الثالثة</v>
          </cell>
          <cell r="G244" t="str">
            <v>مستنفذ فصل ثاني 2023-2024</v>
          </cell>
        </row>
        <row r="245">
          <cell r="B245">
            <v>517575</v>
          </cell>
          <cell r="C245" t="str">
            <v>نجلاء الزعبي</v>
          </cell>
          <cell r="D245" t="str">
            <v>محمد</v>
          </cell>
          <cell r="E245" t="str">
            <v>وداع</v>
          </cell>
          <cell r="F245" t="str">
            <v>الرابعة</v>
          </cell>
          <cell r="G245" t="str">
            <v>مستنفذ فصل ثاني  2023-2024</v>
          </cell>
        </row>
        <row r="246">
          <cell r="B246">
            <v>517577</v>
          </cell>
          <cell r="C246" t="str">
            <v>نجود ابو حامد</v>
          </cell>
          <cell r="D246" t="str">
            <v>صالح</v>
          </cell>
          <cell r="E246" t="str">
            <v>كريمه</v>
          </cell>
          <cell r="F246" t="str">
            <v>الثالثة</v>
          </cell>
        </row>
        <row r="247">
          <cell r="B247">
            <v>517581</v>
          </cell>
          <cell r="C247" t="str">
            <v>نجوى مرحبا</v>
          </cell>
          <cell r="D247" t="str">
            <v>محمود</v>
          </cell>
          <cell r="E247" t="str">
            <v>صفاء</v>
          </cell>
          <cell r="F247" t="str">
            <v>الثالثة</v>
          </cell>
          <cell r="G247" t="str">
            <v>مستنفذ فصل ثاني 2023-2024</v>
          </cell>
        </row>
        <row r="248">
          <cell r="B248">
            <v>517588</v>
          </cell>
          <cell r="C248" t="str">
            <v>نسرين حمشو</v>
          </cell>
          <cell r="D248" t="str">
            <v>خالد</v>
          </cell>
          <cell r="E248" t="str">
            <v>ايمان</v>
          </cell>
          <cell r="F248" t="str">
            <v>الرابعة</v>
          </cell>
        </row>
        <row r="249">
          <cell r="B249">
            <v>517595</v>
          </cell>
          <cell r="C249" t="str">
            <v xml:space="preserve">نور الباشا </v>
          </cell>
          <cell r="D249" t="str">
            <v>موفق</v>
          </cell>
          <cell r="E249" t="str">
            <v>ميرفت</v>
          </cell>
          <cell r="F249" t="str">
            <v>الرابعة</v>
          </cell>
          <cell r="G249" t="str">
            <v>مستنفذ فصل ثاني  2023-2024</v>
          </cell>
        </row>
        <row r="250">
          <cell r="B250">
            <v>517603</v>
          </cell>
          <cell r="C250" t="str">
            <v>نور جديد</v>
          </cell>
          <cell r="D250" t="str">
            <v>حسن</v>
          </cell>
          <cell r="E250" t="str">
            <v>يسرى</v>
          </cell>
          <cell r="F250" t="str">
            <v>الرابعة</v>
          </cell>
        </row>
        <row r="251">
          <cell r="B251">
            <v>517609</v>
          </cell>
          <cell r="C251" t="str">
            <v>نور درويش</v>
          </cell>
          <cell r="D251" t="str">
            <v>صالح</v>
          </cell>
          <cell r="E251" t="str">
            <v>جوليا درويش</v>
          </cell>
          <cell r="F251" t="str">
            <v>الثانية</v>
          </cell>
        </row>
        <row r="252">
          <cell r="B252">
            <v>517616</v>
          </cell>
          <cell r="C252" t="str">
            <v>نور قدور</v>
          </cell>
          <cell r="D252" t="str">
            <v>محمد نور</v>
          </cell>
          <cell r="E252" t="str">
            <v>وفاء</v>
          </cell>
          <cell r="F252" t="str">
            <v>الرابعة</v>
          </cell>
        </row>
        <row r="253">
          <cell r="B253">
            <v>517620</v>
          </cell>
          <cell r="C253" t="str">
            <v>نورا المعلم</v>
          </cell>
          <cell r="D253" t="str">
            <v>زهير</v>
          </cell>
          <cell r="E253" t="str">
            <v>منى</v>
          </cell>
          <cell r="F253" t="str">
            <v>الرابعة</v>
          </cell>
        </row>
        <row r="254">
          <cell r="B254">
            <v>517626</v>
          </cell>
          <cell r="C254" t="str">
            <v>نورحداد</v>
          </cell>
          <cell r="D254" t="str">
            <v>يوسف</v>
          </cell>
          <cell r="E254" t="str">
            <v>سيده</v>
          </cell>
          <cell r="F254" t="str">
            <v>الرابعة</v>
          </cell>
        </row>
        <row r="255">
          <cell r="B255">
            <v>517628</v>
          </cell>
          <cell r="C255" t="str">
            <v>نورشان الحسين</v>
          </cell>
          <cell r="D255" t="str">
            <v>زكريا</v>
          </cell>
          <cell r="E255" t="str">
            <v>فريال</v>
          </cell>
          <cell r="F255" t="str">
            <v>الرابعة</v>
          </cell>
          <cell r="G255" t="str">
            <v>مستنفذ فصل ثاني  2023-2024</v>
          </cell>
        </row>
        <row r="256">
          <cell r="B256">
            <v>517638</v>
          </cell>
          <cell r="C256" t="str">
            <v>نيرمين عبدو</v>
          </cell>
          <cell r="D256" t="str">
            <v>مهدي</v>
          </cell>
          <cell r="E256" t="str">
            <v>جميلة</v>
          </cell>
          <cell r="F256" t="str">
            <v>الرابعة</v>
          </cell>
        </row>
        <row r="257">
          <cell r="B257">
            <v>517640</v>
          </cell>
          <cell r="C257" t="str">
            <v>نيفين الصباغ</v>
          </cell>
          <cell r="D257" t="str">
            <v>محمد سعيد</v>
          </cell>
          <cell r="E257" t="str">
            <v>بدريه</v>
          </cell>
          <cell r="F257" t="str">
            <v>الرابعة</v>
          </cell>
        </row>
        <row r="258">
          <cell r="B258">
            <v>517648</v>
          </cell>
          <cell r="C258" t="str">
            <v>هبة بكر</v>
          </cell>
          <cell r="D258" t="str">
            <v>لؤي</v>
          </cell>
          <cell r="E258" t="str">
            <v>شفاء</v>
          </cell>
          <cell r="F258" t="str">
            <v>الثالثة</v>
          </cell>
        </row>
        <row r="259">
          <cell r="B259">
            <v>517649</v>
          </cell>
          <cell r="C259" t="str">
            <v>هبة شحادة</v>
          </cell>
          <cell r="D259" t="str">
            <v>احمد</v>
          </cell>
          <cell r="E259" t="str">
            <v>ازدهار</v>
          </cell>
          <cell r="F259" t="str">
            <v>الرابعة</v>
          </cell>
        </row>
        <row r="260">
          <cell r="B260">
            <v>517657</v>
          </cell>
          <cell r="C260" t="str">
            <v>هبه الزنجي</v>
          </cell>
          <cell r="D260" t="str">
            <v>زياد</v>
          </cell>
          <cell r="E260" t="str">
            <v>ايمان</v>
          </cell>
          <cell r="F260" t="str">
            <v>الرابعة</v>
          </cell>
        </row>
        <row r="261">
          <cell r="B261">
            <v>517659</v>
          </cell>
          <cell r="C261" t="str">
            <v>هبه العسلي</v>
          </cell>
          <cell r="D261" t="str">
            <v>عماد الدين</v>
          </cell>
          <cell r="E261" t="str">
            <v>عهد</v>
          </cell>
          <cell r="F261" t="str">
            <v>الرابعة</v>
          </cell>
          <cell r="G261" t="str">
            <v>مستنفذ فصل ثاني  2023-2024</v>
          </cell>
        </row>
        <row r="262">
          <cell r="B262">
            <v>517661</v>
          </cell>
          <cell r="C262" t="str">
            <v>هبه الميدعاني</v>
          </cell>
          <cell r="D262" t="str">
            <v>مأمون</v>
          </cell>
          <cell r="E262" t="str">
            <v>وفاء</v>
          </cell>
          <cell r="F262" t="str">
            <v>الثالثة</v>
          </cell>
        </row>
        <row r="263">
          <cell r="B263">
            <v>517668</v>
          </cell>
          <cell r="C263" t="str">
            <v xml:space="preserve">هبه عمار </v>
          </cell>
          <cell r="D263" t="str">
            <v>عارف</v>
          </cell>
          <cell r="E263" t="str">
            <v>ملنده</v>
          </cell>
          <cell r="F263" t="str">
            <v>الرابعة</v>
          </cell>
        </row>
        <row r="264">
          <cell r="B264">
            <v>517670</v>
          </cell>
          <cell r="C264" t="str">
            <v>هبه ورده</v>
          </cell>
          <cell r="D264" t="str">
            <v>محمد</v>
          </cell>
          <cell r="E264" t="str">
            <v>امينه</v>
          </cell>
          <cell r="F264" t="str">
            <v>الرابعة</v>
          </cell>
        </row>
        <row r="265">
          <cell r="B265">
            <v>517673</v>
          </cell>
          <cell r="C265" t="str">
            <v>هدى الدقاق</v>
          </cell>
          <cell r="D265" t="str">
            <v xml:space="preserve">هيثم </v>
          </cell>
          <cell r="E265" t="str">
            <v>خلود</v>
          </cell>
          <cell r="F265" t="str">
            <v>الرابعة</v>
          </cell>
          <cell r="G265" t="str">
            <v>مستنفذ فصل ثاني  2023-2024</v>
          </cell>
        </row>
        <row r="266">
          <cell r="B266">
            <v>517675</v>
          </cell>
          <cell r="C266" t="str">
            <v>هدى بدوي</v>
          </cell>
          <cell r="D266" t="str">
            <v>مصطفى</v>
          </cell>
          <cell r="E266" t="str">
            <v>سهام</v>
          </cell>
          <cell r="F266" t="str">
            <v>الرابعة</v>
          </cell>
        </row>
        <row r="267">
          <cell r="B267">
            <v>517684</v>
          </cell>
          <cell r="C267" t="str">
            <v>هلا شحادة</v>
          </cell>
          <cell r="D267" t="str">
            <v xml:space="preserve">محمد  </v>
          </cell>
          <cell r="E267" t="str">
            <v>وفاء</v>
          </cell>
          <cell r="F267" t="str">
            <v>الرابعة حديث</v>
          </cell>
          <cell r="G267" t="str">
            <v>م</v>
          </cell>
        </row>
        <row r="268">
          <cell r="B268">
            <v>517694</v>
          </cell>
          <cell r="C268" t="str">
            <v xml:space="preserve">هنادي عبد السلام </v>
          </cell>
          <cell r="D268" t="str">
            <v xml:space="preserve">معين </v>
          </cell>
          <cell r="E268" t="str">
            <v>نهى</v>
          </cell>
          <cell r="F268" t="str">
            <v>الثالثة</v>
          </cell>
        </row>
        <row r="269">
          <cell r="B269">
            <v>517697</v>
          </cell>
          <cell r="C269" t="str">
            <v>هند بلال</v>
          </cell>
          <cell r="D269" t="str">
            <v>مصطفى</v>
          </cell>
          <cell r="E269" t="str">
            <v>ديبه</v>
          </cell>
          <cell r="F269" t="str">
            <v>الرابعة</v>
          </cell>
        </row>
        <row r="270">
          <cell r="B270">
            <v>517742</v>
          </cell>
          <cell r="C270" t="str">
            <v>ايفان رزق</v>
          </cell>
          <cell r="D270" t="str">
            <v>عماد الدين</v>
          </cell>
          <cell r="E270" t="str">
            <v>فريدة</v>
          </cell>
          <cell r="F270" t="str">
            <v>الرابعة</v>
          </cell>
        </row>
        <row r="271">
          <cell r="B271">
            <v>517746</v>
          </cell>
          <cell r="C271" t="str">
            <v>بشرى حبيب</v>
          </cell>
          <cell r="D271" t="str">
            <v xml:space="preserve">فهد </v>
          </cell>
          <cell r="E271" t="str">
            <v>فاتن</v>
          </cell>
          <cell r="F271" t="str">
            <v>الرابعة</v>
          </cell>
        </row>
        <row r="272">
          <cell r="B272">
            <v>517755</v>
          </cell>
          <cell r="C272" t="str">
            <v>ريم حرم اغاسي</v>
          </cell>
          <cell r="D272" t="str">
            <v xml:space="preserve">حسن ايمن </v>
          </cell>
          <cell r="E272" t="str">
            <v>سمر</v>
          </cell>
          <cell r="F272" t="str">
            <v>الرابعة</v>
          </cell>
        </row>
        <row r="273">
          <cell r="B273">
            <v>517780</v>
          </cell>
          <cell r="C273" t="str">
            <v>هيفاء احدب</v>
          </cell>
          <cell r="D273" t="str">
            <v>عادل</v>
          </cell>
          <cell r="E273" t="str">
            <v>شفيقة</v>
          </cell>
          <cell r="F273" t="str">
            <v>الثالثة</v>
          </cell>
        </row>
        <row r="274">
          <cell r="B274">
            <v>517783</v>
          </cell>
          <cell r="C274" t="str">
            <v>امال الشهاب</v>
          </cell>
          <cell r="D274" t="str">
            <v>عدنان</v>
          </cell>
          <cell r="E274" t="str">
            <v>سمية</v>
          </cell>
          <cell r="F274" t="str">
            <v>الرابعة</v>
          </cell>
          <cell r="G274" t="str">
            <v>مستنفذ فصل ثاني  2023-2024</v>
          </cell>
        </row>
        <row r="275">
          <cell r="B275">
            <v>517787</v>
          </cell>
          <cell r="C275" t="str">
            <v>تغريد حسون</v>
          </cell>
          <cell r="D275" t="str">
            <v>فرحات</v>
          </cell>
          <cell r="E275" t="str">
            <v>اشتياق</v>
          </cell>
          <cell r="F275" t="str">
            <v>الرابعة</v>
          </cell>
        </row>
        <row r="276">
          <cell r="B276">
            <v>517794</v>
          </cell>
          <cell r="C276" t="str">
            <v>رجاء بوره</v>
          </cell>
          <cell r="D276" t="str">
            <v>راتب</v>
          </cell>
          <cell r="E276" t="str">
            <v>فاطمه</v>
          </cell>
          <cell r="F276" t="str">
            <v>الثالثة</v>
          </cell>
          <cell r="G276" t="str">
            <v>مستنفذ فصل ثاني 2023-2024</v>
          </cell>
        </row>
        <row r="277">
          <cell r="B277">
            <v>517796</v>
          </cell>
          <cell r="C277" t="str">
            <v>رهف ادريس</v>
          </cell>
          <cell r="D277" t="str">
            <v>نزار</v>
          </cell>
          <cell r="E277" t="str">
            <v>سهام</v>
          </cell>
          <cell r="F277" t="str">
            <v>الثالثة</v>
          </cell>
        </row>
        <row r="278">
          <cell r="B278">
            <v>517815</v>
          </cell>
          <cell r="C278" t="str">
            <v>يولا زيتون</v>
          </cell>
          <cell r="D278" t="str">
            <v>ابراهيم</v>
          </cell>
          <cell r="E278" t="str">
            <v>جوزفين</v>
          </cell>
          <cell r="F278" t="str">
            <v>الثالثة</v>
          </cell>
        </row>
        <row r="279">
          <cell r="B279">
            <v>517820</v>
          </cell>
          <cell r="C279" t="str">
            <v>ديما عزكور</v>
          </cell>
          <cell r="D279" t="str">
            <v>خالد</v>
          </cell>
          <cell r="E279" t="str">
            <v>وفاء</v>
          </cell>
          <cell r="F279" t="str">
            <v>الرابعة</v>
          </cell>
        </row>
        <row r="280">
          <cell r="B280">
            <v>517870</v>
          </cell>
          <cell r="C280" t="str">
            <v xml:space="preserve">اسراء خضير </v>
          </cell>
          <cell r="D280" t="str">
            <v xml:space="preserve">عز الدين </v>
          </cell>
          <cell r="E280" t="str">
            <v>اسماء</v>
          </cell>
          <cell r="F280" t="str">
            <v>الرابعة حديث</v>
          </cell>
          <cell r="G280" t="str">
            <v>م</v>
          </cell>
        </row>
        <row r="281">
          <cell r="B281">
            <v>517874</v>
          </cell>
          <cell r="C281" t="str">
            <v>اسراء سوار</v>
          </cell>
          <cell r="D281" t="str">
            <v>محمد نادر</v>
          </cell>
          <cell r="E281" t="str">
            <v>نعمت</v>
          </cell>
          <cell r="F281" t="str">
            <v>الثالثة</v>
          </cell>
        </row>
        <row r="282">
          <cell r="B282">
            <v>517882</v>
          </cell>
          <cell r="C282" t="str">
            <v xml:space="preserve">اسلام حسين </v>
          </cell>
          <cell r="D282" t="str">
            <v>احمد</v>
          </cell>
          <cell r="E282" t="str">
            <v>منى</v>
          </cell>
          <cell r="F282" t="str">
            <v>الثالثة</v>
          </cell>
        </row>
        <row r="283">
          <cell r="B283">
            <v>517885</v>
          </cell>
          <cell r="C283" t="str">
            <v>اسماء الذياب</v>
          </cell>
          <cell r="D283" t="str">
            <v>باير</v>
          </cell>
          <cell r="E283" t="str">
            <v>هندية</v>
          </cell>
          <cell r="F283" t="str">
            <v>الرابعة</v>
          </cell>
        </row>
        <row r="284">
          <cell r="B284">
            <v>517887</v>
          </cell>
          <cell r="C284" t="str">
            <v>اسماء الشويكي</v>
          </cell>
          <cell r="D284" t="str">
            <v>ناصر الدين</v>
          </cell>
          <cell r="E284" t="str">
            <v>هناء</v>
          </cell>
          <cell r="F284" t="str">
            <v>الرابعة</v>
          </cell>
        </row>
        <row r="285">
          <cell r="B285">
            <v>517895</v>
          </cell>
          <cell r="C285" t="str">
            <v>اسماء حصري</v>
          </cell>
          <cell r="D285" t="str">
            <v xml:space="preserve">محمد نبيل </v>
          </cell>
          <cell r="E285" t="str">
            <v>ايناس</v>
          </cell>
          <cell r="F285" t="str">
            <v>الرابعة</v>
          </cell>
        </row>
        <row r="286">
          <cell r="B286">
            <v>517901</v>
          </cell>
          <cell r="C286" t="str">
            <v>أسماء كتب</v>
          </cell>
          <cell r="D286" t="str">
            <v>موفق</v>
          </cell>
          <cell r="E286" t="str">
            <v>ايمان</v>
          </cell>
          <cell r="F286" t="str">
            <v>الرابعة</v>
          </cell>
          <cell r="G286" t="str">
            <v>مستنفذ فصل ثاني  2023-2024</v>
          </cell>
        </row>
        <row r="287">
          <cell r="B287">
            <v>517904</v>
          </cell>
          <cell r="C287" t="str">
            <v>أسماء نجيبة</v>
          </cell>
          <cell r="D287" t="str">
            <v>محمد</v>
          </cell>
          <cell r="E287" t="str">
            <v>رغداء</v>
          </cell>
          <cell r="F287" t="str">
            <v>الثالثة</v>
          </cell>
          <cell r="G287" t="str">
            <v>مستنفذ فصل ثاني 2023-2024</v>
          </cell>
        </row>
        <row r="288">
          <cell r="B288">
            <v>517908</v>
          </cell>
          <cell r="C288" t="str">
            <v xml:space="preserve">اصاله النصيرات </v>
          </cell>
          <cell r="D288" t="str">
            <v xml:space="preserve">نصري </v>
          </cell>
          <cell r="E288" t="str">
            <v>اخلاص</v>
          </cell>
          <cell r="F288" t="str">
            <v>الرابعة</v>
          </cell>
        </row>
        <row r="289">
          <cell r="B289">
            <v>517909</v>
          </cell>
          <cell r="C289" t="str">
            <v xml:space="preserve">اصيل دقماق </v>
          </cell>
          <cell r="D289" t="str">
            <v xml:space="preserve">فائز </v>
          </cell>
          <cell r="E289" t="str">
            <v>ندى</v>
          </cell>
          <cell r="F289" t="str">
            <v>الرابعة</v>
          </cell>
        </row>
        <row r="290">
          <cell r="B290">
            <v>517940</v>
          </cell>
          <cell r="C290" t="str">
            <v>الاء المقداد</v>
          </cell>
          <cell r="D290" t="str">
            <v xml:space="preserve">مصطفى </v>
          </cell>
          <cell r="E290" t="str">
            <v>غادة</v>
          </cell>
          <cell r="F290" t="str">
            <v>الرابعة</v>
          </cell>
        </row>
        <row r="291">
          <cell r="B291">
            <v>517941</v>
          </cell>
          <cell r="C291" t="str">
            <v xml:space="preserve">الاء الهدهد </v>
          </cell>
          <cell r="D291" t="str">
            <v xml:space="preserve">مصطفى </v>
          </cell>
          <cell r="E291" t="str">
            <v>هيفاء</v>
          </cell>
          <cell r="F291" t="str">
            <v>الثالثة</v>
          </cell>
        </row>
        <row r="292">
          <cell r="B292">
            <v>517954</v>
          </cell>
          <cell r="C292" t="str">
            <v xml:space="preserve">الاء شديد </v>
          </cell>
          <cell r="D292" t="str">
            <v xml:space="preserve">احمد </v>
          </cell>
          <cell r="E292" t="str">
            <v>سهام</v>
          </cell>
          <cell r="F292" t="str">
            <v>الثالثة</v>
          </cell>
        </row>
        <row r="293">
          <cell r="B293">
            <v>517958</v>
          </cell>
          <cell r="C293" t="str">
            <v>الاء غريري</v>
          </cell>
          <cell r="D293" t="str">
            <v xml:space="preserve">نصر </v>
          </cell>
          <cell r="E293" t="str">
            <v>مريم</v>
          </cell>
          <cell r="F293" t="str">
            <v>الرابعة</v>
          </cell>
          <cell r="G293" t="str">
            <v>مستنفذ فصل ثاني  2023-2024</v>
          </cell>
        </row>
        <row r="294">
          <cell r="B294">
            <v>517960</v>
          </cell>
          <cell r="C294" t="str">
            <v xml:space="preserve">الاء غياض </v>
          </cell>
          <cell r="D294" t="str">
            <v>يوسف</v>
          </cell>
          <cell r="E294" t="str">
            <v>صباح</v>
          </cell>
          <cell r="F294" t="str">
            <v>الرابعة</v>
          </cell>
        </row>
        <row r="295">
          <cell r="B295">
            <v>517975</v>
          </cell>
          <cell r="C295" t="str">
            <v xml:space="preserve">الين العساف </v>
          </cell>
          <cell r="D295" t="str">
            <v xml:space="preserve">مسلم </v>
          </cell>
          <cell r="E295" t="str">
            <v>جمانه</v>
          </cell>
          <cell r="F295" t="str">
            <v>الرابعة</v>
          </cell>
        </row>
        <row r="296">
          <cell r="B296">
            <v>517976</v>
          </cell>
          <cell r="C296" t="str">
            <v>آمال العلي</v>
          </cell>
          <cell r="D296" t="str">
            <v>محسن</v>
          </cell>
          <cell r="E296" t="str">
            <v>وزيره</v>
          </cell>
          <cell r="F296" t="str">
            <v>الثالثة</v>
          </cell>
        </row>
        <row r="297">
          <cell r="B297">
            <v>518006</v>
          </cell>
          <cell r="C297" t="str">
            <v>اميرة المؤذن</v>
          </cell>
          <cell r="D297" t="str">
            <v xml:space="preserve">محمد مروان </v>
          </cell>
          <cell r="E297" t="str">
            <v>سوسن</v>
          </cell>
          <cell r="F297" t="str">
            <v>الثالثة</v>
          </cell>
        </row>
        <row r="298">
          <cell r="B298">
            <v>518022</v>
          </cell>
          <cell r="C298" t="str">
            <v>انعام يونس</v>
          </cell>
          <cell r="D298" t="str">
            <v xml:space="preserve">جمعة </v>
          </cell>
          <cell r="E298" t="str">
            <v>دلال</v>
          </cell>
          <cell r="F298" t="str">
            <v>الثالثة</v>
          </cell>
        </row>
        <row r="299">
          <cell r="B299">
            <v>518028</v>
          </cell>
          <cell r="C299" t="str">
            <v>ايات اسعد</v>
          </cell>
          <cell r="D299" t="str">
            <v>علي</v>
          </cell>
          <cell r="E299" t="str">
            <v>نوار</v>
          </cell>
          <cell r="F299" t="str">
            <v>الرابعة</v>
          </cell>
          <cell r="G299" t="str">
            <v>مستنفذ فصل ثاني  2023-2024</v>
          </cell>
        </row>
        <row r="300">
          <cell r="B300">
            <v>518035</v>
          </cell>
          <cell r="C300" t="str">
            <v>ايات خالد</v>
          </cell>
          <cell r="D300" t="str">
            <v>احمد</v>
          </cell>
          <cell r="E300" t="str">
            <v>نعمه</v>
          </cell>
          <cell r="F300" t="str">
            <v>الرابعة</v>
          </cell>
        </row>
        <row r="301">
          <cell r="B301">
            <v>518057</v>
          </cell>
          <cell r="C301" t="str">
            <v>ايمان صلاخه</v>
          </cell>
          <cell r="D301" t="str">
            <v xml:space="preserve">خالد </v>
          </cell>
          <cell r="E301" t="str">
            <v>وداد</v>
          </cell>
          <cell r="F301" t="str">
            <v>الرابعة</v>
          </cell>
        </row>
        <row r="302">
          <cell r="B302">
            <v>518062</v>
          </cell>
          <cell r="C302" t="str">
            <v>ايمان كلش</v>
          </cell>
          <cell r="D302" t="str">
            <v>سليم</v>
          </cell>
          <cell r="E302" t="str">
            <v>ملكة</v>
          </cell>
          <cell r="F302" t="str">
            <v>الثانية</v>
          </cell>
          <cell r="G302" t="str">
            <v>مستنفذ فصل ثاني 2023-2024</v>
          </cell>
        </row>
        <row r="303">
          <cell r="B303">
            <v>518066</v>
          </cell>
          <cell r="C303" t="str">
            <v xml:space="preserve">إيثار خلاف  </v>
          </cell>
          <cell r="D303" t="str">
            <v xml:space="preserve">فيصل </v>
          </cell>
          <cell r="E303" t="str">
            <v>نظيرة</v>
          </cell>
          <cell r="F303" t="str">
            <v>الرابعة</v>
          </cell>
        </row>
        <row r="304">
          <cell r="B304">
            <v>518075</v>
          </cell>
          <cell r="C304" t="str">
            <v>ايه العبد</v>
          </cell>
          <cell r="D304" t="str">
            <v>وجيه</v>
          </cell>
          <cell r="E304" t="str">
            <v>فاتن</v>
          </cell>
          <cell r="F304" t="str">
            <v>الرابعة</v>
          </cell>
        </row>
        <row r="305">
          <cell r="B305">
            <v>518081</v>
          </cell>
          <cell r="C305" t="str">
            <v>ايه علما</v>
          </cell>
          <cell r="D305" t="str">
            <v>حسان</v>
          </cell>
          <cell r="E305" t="str">
            <v>قمر</v>
          </cell>
          <cell r="F305" t="str">
            <v>الرابعة</v>
          </cell>
        </row>
        <row r="306">
          <cell r="B306">
            <v>518089</v>
          </cell>
          <cell r="C306" t="str">
            <v xml:space="preserve">باسمة ابراهيم </v>
          </cell>
          <cell r="D306" t="str">
            <v xml:space="preserve">علي </v>
          </cell>
          <cell r="E306" t="str">
            <v>نضال</v>
          </cell>
          <cell r="F306" t="str">
            <v>الثالثة</v>
          </cell>
        </row>
        <row r="307">
          <cell r="B307">
            <v>518092</v>
          </cell>
          <cell r="C307" t="str">
            <v xml:space="preserve">بانة حداد </v>
          </cell>
          <cell r="D307" t="str">
            <v>بدر</v>
          </cell>
          <cell r="E307" t="str">
            <v>رندا</v>
          </cell>
          <cell r="F307" t="str">
            <v>الثالثة</v>
          </cell>
          <cell r="G307" t="str">
            <v>مستنفذ فصل ثاني 2023-2024</v>
          </cell>
        </row>
        <row r="308">
          <cell r="B308">
            <v>518104</v>
          </cell>
          <cell r="C308" t="str">
            <v xml:space="preserve">بتول شحودي </v>
          </cell>
          <cell r="D308" t="str">
            <v xml:space="preserve">محمد </v>
          </cell>
          <cell r="E308" t="str">
            <v>ابتسام</v>
          </cell>
          <cell r="F308" t="str">
            <v>الثالثة</v>
          </cell>
        </row>
        <row r="309">
          <cell r="B309">
            <v>518109</v>
          </cell>
          <cell r="C309" t="str">
            <v xml:space="preserve">بثينه البيطار </v>
          </cell>
          <cell r="D309" t="str">
            <v xml:space="preserve">حاتم </v>
          </cell>
          <cell r="E309" t="str">
            <v>ماجده</v>
          </cell>
          <cell r="F309" t="str">
            <v>الرابعة</v>
          </cell>
        </row>
        <row r="310">
          <cell r="B310">
            <v>518124</v>
          </cell>
          <cell r="C310" t="str">
            <v>بشرى الحجاج</v>
          </cell>
          <cell r="D310" t="str">
            <v>محمد</v>
          </cell>
          <cell r="E310" t="str">
            <v>مريم</v>
          </cell>
          <cell r="F310" t="str">
            <v>الرابعة</v>
          </cell>
          <cell r="G310" t="str">
            <v>مستنفذ فصل ثاني  2023-2024</v>
          </cell>
        </row>
        <row r="311">
          <cell r="B311">
            <v>518126</v>
          </cell>
          <cell r="C311" t="str">
            <v xml:space="preserve">بشرى المعطي </v>
          </cell>
          <cell r="D311" t="str">
            <v>وحيد</v>
          </cell>
          <cell r="E311" t="str">
            <v>منى</v>
          </cell>
          <cell r="F311" t="str">
            <v>الرابعة</v>
          </cell>
        </row>
        <row r="312">
          <cell r="B312">
            <v>518127</v>
          </cell>
          <cell r="C312" t="str">
            <v xml:space="preserve">بشرى الهرباوي </v>
          </cell>
          <cell r="D312" t="str">
            <v xml:space="preserve">عمر </v>
          </cell>
          <cell r="E312" t="str">
            <v>رانيه</v>
          </cell>
          <cell r="F312" t="str">
            <v>الرابعة</v>
          </cell>
        </row>
        <row r="313">
          <cell r="B313">
            <v>518142</v>
          </cell>
          <cell r="C313" t="str">
            <v>بيان ادريس</v>
          </cell>
          <cell r="D313" t="str">
            <v>محمد بلال</v>
          </cell>
          <cell r="E313" t="str">
            <v xml:space="preserve">ناريمان </v>
          </cell>
          <cell r="F313" t="str">
            <v>الرابعة</v>
          </cell>
        </row>
        <row r="314">
          <cell r="B314">
            <v>518146</v>
          </cell>
          <cell r="C314" t="str">
            <v>بيان الحرش</v>
          </cell>
          <cell r="D314" t="str">
            <v xml:space="preserve">احمد </v>
          </cell>
          <cell r="E314" t="str">
            <v>سناء</v>
          </cell>
          <cell r="F314" t="str">
            <v>الرابعة</v>
          </cell>
        </row>
        <row r="315">
          <cell r="B315">
            <v>518171</v>
          </cell>
          <cell r="C315" t="str">
            <v>تغريد ياغي</v>
          </cell>
          <cell r="D315" t="str">
            <v>بدر</v>
          </cell>
          <cell r="E315" t="str">
            <v>منور</v>
          </cell>
          <cell r="F315" t="str">
            <v>الرابعة</v>
          </cell>
        </row>
        <row r="316">
          <cell r="B316">
            <v>518173</v>
          </cell>
          <cell r="C316" t="str">
            <v>تماره ريشي</v>
          </cell>
          <cell r="D316" t="str">
            <v>محمد</v>
          </cell>
          <cell r="E316" t="str">
            <v>أميرة</v>
          </cell>
          <cell r="F316" t="str">
            <v>الثالثة</v>
          </cell>
        </row>
        <row r="317">
          <cell r="B317">
            <v>518188</v>
          </cell>
          <cell r="C317" t="str">
            <v xml:space="preserve">جودي اسماعيل </v>
          </cell>
          <cell r="D317" t="str">
            <v xml:space="preserve">سليم </v>
          </cell>
          <cell r="E317" t="str">
            <v>مريم</v>
          </cell>
          <cell r="F317" t="str">
            <v>الرابعة</v>
          </cell>
        </row>
        <row r="318">
          <cell r="B318">
            <v>518202</v>
          </cell>
          <cell r="C318" t="str">
            <v>حسنا حصري</v>
          </cell>
          <cell r="D318" t="str">
            <v>محمد نبيل</v>
          </cell>
          <cell r="E318" t="str">
            <v>ايناس</v>
          </cell>
          <cell r="F318" t="str">
            <v>الرابعة</v>
          </cell>
        </row>
        <row r="319">
          <cell r="B319">
            <v>518206</v>
          </cell>
          <cell r="C319" t="str">
            <v>حلا  يوسف</v>
          </cell>
          <cell r="D319" t="str">
            <v xml:space="preserve">يوسف </v>
          </cell>
          <cell r="E319" t="str">
            <v>مجيده</v>
          </cell>
          <cell r="F319" t="str">
            <v>الرابعة</v>
          </cell>
        </row>
        <row r="320">
          <cell r="B320">
            <v>518208</v>
          </cell>
          <cell r="C320" t="str">
            <v>حلا حمود</v>
          </cell>
          <cell r="D320" t="str">
            <v>ابراهيم</v>
          </cell>
          <cell r="E320" t="str">
            <v>ندى</v>
          </cell>
          <cell r="F320" t="str">
            <v>الثالثة</v>
          </cell>
        </row>
        <row r="321">
          <cell r="B321">
            <v>518210</v>
          </cell>
          <cell r="C321" t="str">
            <v>حلا معزو</v>
          </cell>
          <cell r="D321" t="str">
            <v>خليل</v>
          </cell>
          <cell r="E321" t="str">
            <v>وحيدة</v>
          </cell>
          <cell r="F321" t="str">
            <v>الثالثة</v>
          </cell>
        </row>
        <row r="322">
          <cell r="B322">
            <v>518226</v>
          </cell>
          <cell r="C322" t="str">
            <v xml:space="preserve">حنين حورية </v>
          </cell>
          <cell r="D322" t="str">
            <v>عماد</v>
          </cell>
          <cell r="E322" t="str">
            <v>فاطمة</v>
          </cell>
          <cell r="F322" t="str">
            <v>الثالثة</v>
          </cell>
        </row>
        <row r="323">
          <cell r="B323">
            <v>518228</v>
          </cell>
          <cell r="C323" t="str">
            <v>حنين عماشه</v>
          </cell>
          <cell r="D323" t="str">
            <v>غسان</v>
          </cell>
          <cell r="E323" t="str">
            <v>سهام</v>
          </cell>
          <cell r="F323" t="str">
            <v>الثالثة</v>
          </cell>
        </row>
        <row r="324">
          <cell r="B324">
            <v>518232</v>
          </cell>
          <cell r="C324" t="str">
            <v>ختام الذياب</v>
          </cell>
          <cell r="D324" t="str">
            <v>حسين</v>
          </cell>
          <cell r="E324" t="str">
            <v>حمده</v>
          </cell>
          <cell r="F324" t="str">
            <v>الثالثة</v>
          </cell>
        </row>
        <row r="325">
          <cell r="B325">
            <v>518233</v>
          </cell>
          <cell r="C325" t="str">
            <v>ختام سلطان</v>
          </cell>
          <cell r="D325" t="str">
            <v>محمد</v>
          </cell>
          <cell r="E325" t="str">
            <v>هالا</v>
          </cell>
          <cell r="F325" t="str">
            <v>الرابعة</v>
          </cell>
        </row>
        <row r="326">
          <cell r="B326">
            <v>518236</v>
          </cell>
          <cell r="C326" t="str">
            <v>خديجه بوشي</v>
          </cell>
          <cell r="D326" t="str">
            <v>محمد</v>
          </cell>
          <cell r="E326" t="str">
            <v>دلال</v>
          </cell>
          <cell r="F326" t="str">
            <v>الرابعة</v>
          </cell>
        </row>
        <row r="327">
          <cell r="B327">
            <v>518243</v>
          </cell>
          <cell r="C327" t="str">
            <v>خلود القزحلي</v>
          </cell>
          <cell r="D327" t="str">
            <v>غازي</v>
          </cell>
          <cell r="E327" t="str">
            <v>حميده</v>
          </cell>
          <cell r="F327" t="str">
            <v>الرابعة</v>
          </cell>
        </row>
        <row r="328">
          <cell r="B328">
            <v>518247</v>
          </cell>
          <cell r="C328" t="str">
            <v>خلود دقو</v>
          </cell>
          <cell r="D328" t="str">
            <v>عبد المجيد</v>
          </cell>
          <cell r="E328" t="str">
            <v>سميرة</v>
          </cell>
          <cell r="F328" t="str">
            <v>الرابعة</v>
          </cell>
        </row>
        <row r="329">
          <cell r="B329">
            <v>518250</v>
          </cell>
          <cell r="C329" t="str">
            <v>خلود مرعي</v>
          </cell>
          <cell r="D329" t="str">
            <v>رياض</v>
          </cell>
          <cell r="E329" t="str">
            <v>اديبة</v>
          </cell>
          <cell r="F329" t="str">
            <v>الرابعة</v>
          </cell>
        </row>
        <row r="330">
          <cell r="B330">
            <v>518260</v>
          </cell>
          <cell r="C330" t="str">
            <v xml:space="preserve">دانا العلبي </v>
          </cell>
          <cell r="D330" t="str">
            <v xml:space="preserve">محمد  </v>
          </cell>
          <cell r="E330" t="str">
            <v>فاطمة</v>
          </cell>
          <cell r="F330" t="str">
            <v>الرابعة</v>
          </cell>
          <cell r="G330" t="str">
            <v>مستنفذ فصل ثاني  2023-2024</v>
          </cell>
        </row>
        <row r="331">
          <cell r="B331">
            <v>518262</v>
          </cell>
          <cell r="C331" t="str">
            <v>دانا المبيض</v>
          </cell>
          <cell r="D331" t="str">
            <v>محمد</v>
          </cell>
          <cell r="E331" t="str">
            <v>صفاء</v>
          </cell>
          <cell r="F331" t="str">
            <v>الرابعة</v>
          </cell>
        </row>
        <row r="332">
          <cell r="B332">
            <v>518263</v>
          </cell>
          <cell r="C332" t="str">
            <v>دانا قرعوني</v>
          </cell>
          <cell r="D332" t="str">
            <v>غسان</v>
          </cell>
          <cell r="E332" t="str">
            <v>سهير</v>
          </cell>
          <cell r="F332" t="str">
            <v>الثانية</v>
          </cell>
        </row>
        <row r="333">
          <cell r="B333">
            <v>518285</v>
          </cell>
          <cell r="C333" t="str">
            <v>دعاء الزعوري</v>
          </cell>
          <cell r="D333" t="str">
            <v>سمير</v>
          </cell>
          <cell r="E333" t="str">
            <v>هناء</v>
          </cell>
          <cell r="F333" t="str">
            <v>الرابعة</v>
          </cell>
        </row>
        <row r="334">
          <cell r="B334">
            <v>518288</v>
          </cell>
          <cell r="C334" t="str">
            <v>دعاء السوادي</v>
          </cell>
          <cell r="D334" t="str">
            <v>احمد عماد</v>
          </cell>
          <cell r="E334" t="str">
            <v>حنان</v>
          </cell>
          <cell r="F334" t="str">
            <v>الرابعة</v>
          </cell>
        </row>
        <row r="335">
          <cell r="B335">
            <v>518293</v>
          </cell>
          <cell r="C335" t="str">
            <v>دعاء القصبلي</v>
          </cell>
          <cell r="D335" t="str">
            <v>محمد</v>
          </cell>
          <cell r="E335" t="str">
            <v>نديمة</v>
          </cell>
          <cell r="F335" t="str">
            <v>الثانية</v>
          </cell>
          <cell r="G335" t="str">
            <v>مستنفذ فصل ثاني 2023-2024</v>
          </cell>
        </row>
        <row r="336">
          <cell r="B336">
            <v>518295</v>
          </cell>
          <cell r="C336" t="str">
            <v>دعاء الملك</v>
          </cell>
          <cell r="D336" t="str">
            <v>محمد جمال</v>
          </cell>
          <cell r="E336" t="str">
            <v>هدى</v>
          </cell>
          <cell r="F336" t="str">
            <v>الرابعة حديث</v>
          </cell>
          <cell r="G336" t="str">
            <v>م</v>
          </cell>
        </row>
        <row r="337">
          <cell r="B337">
            <v>518314</v>
          </cell>
          <cell r="C337" t="str">
            <v xml:space="preserve">دعاء معتوق </v>
          </cell>
          <cell r="D337" t="str">
            <v>محمد</v>
          </cell>
          <cell r="E337" t="str">
            <v>نجوى</v>
          </cell>
          <cell r="F337" t="str">
            <v>الرابعة حديث</v>
          </cell>
          <cell r="G337" t="str">
            <v>م</v>
          </cell>
        </row>
        <row r="338">
          <cell r="B338">
            <v>518332</v>
          </cell>
          <cell r="C338" t="str">
            <v>ديما الاحمد</v>
          </cell>
          <cell r="D338" t="str">
            <v>غسان</v>
          </cell>
          <cell r="E338" t="str">
            <v xml:space="preserve">سميرة </v>
          </cell>
          <cell r="F338" t="str">
            <v>الثانية</v>
          </cell>
          <cell r="G338" t="str">
            <v>مستنفذ فصل ثاني 2023-2024</v>
          </cell>
        </row>
        <row r="339">
          <cell r="B339">
            <v>518346</v>
          </cell>
          <cell r="C339" t="str">
            <v xml:space="preserve">راما الشحادات </v>
          </cell>
          <cell r="D339" t="str">
            <v xml:space="preserve">بشار </v>
          </cell>
          <cell r="E339" t="str">
            <v>سمر</v>
          </cell>
          <cell r="F339" t="str">
            <v>الثالثة</v>
          </cell>
        </row>
        <row r="340">
          <cell r="B340">
            <v>518359</v>
          </cell>
          <cell r="C340" t="str">
            <v>راما موزه</v>
          </cell>
          <cell r="D340" t="str">
            <v>سمير</v>
          </cell>
          <cell r="E340" t="str">
            <v>عيناء</v>
          </cell>
          <cell r="F340" t="str">
            <v>الثالثة</v>
          </cell>
        </row>
        <row r="341">
          <cell r="B341">
            <v>518360</v>
          </cell>
          <cell r="C341" t="str">
            <v>راماموسى</v>
          </cell>
          <cell r="D341" t="str">
            <v>محمد</v>
          </cell>
          <cell r="E341" t="str">
            <v>مرام</v>
          </cell>
          <cell r="F341" t="str">
            <v>الرابعة</v>
          </cell>
        </row>
        <row r="342">
          <cell r="B342">
            <v>518375</v>
          </cell>
          <cell r="C342" t="str">
            <v xml:space="preserve">ربى  عيطه </v>
          </cell>
          <cell r="D342" t="str">
            <v>أسعد</v>
          </cell>
          <cell r="E342" t="str">
            <v>عائدة</v>
          </cell>
          <cell r="F342" t="str">
            <v>الرابعة</v>
          </cell>
        </row>
        <row r="343">
          <cell r="B343">
            <v>518376</v>
          </cell>
          <cell r="C343" t="str">
            <v>ربى الربداوي</v>
          </cell>
          <cell r="D343" t="str">
            <v>ممدوح</v>
          </cell>
          <cell r="E343" t="str">
            <v>منيرة</v>
          </cell>
          <cell r="F343" t="str">
            <v>الرابعة</v>
          </cell>
        </row>
        <row r="344">
          <cell r="B344">
            <v>518385</v>
          </cell>
          <cell r="C344" t="str">
            <v xml:space="preserve">رحمه المصري </v>
          </cell>
          <cell r="D344" t="str">
            <v xml:space="preserve">محمد علي </v>
          </cell>
          <cell r="E344" t="str">
            <v>حنان</v>
          </cell>
          <cell r="F344" t="str">
            <v>الرابعة</v>
          </cell>
        </row>
        <row r="345">
          <cell r="B345">
            <v>518393</v>
          </cell>
          <cell r="C345" t="str">
            <v xml:space="preserve">رزان ابراهيم </v>
          </cell>
          <cell r="D345" t="str">
            <v xml:space="preserve">محمد </v>
          </cell>
          <cell r="E345" t="str">
            <v>فريده</v>
          </cell>
          <cell r="F345" t="str">
            <v>الرابعة</v>
          </cell>
        </row>
        <row r="346">
          <cell r="B346">
            <v>518415</v>
          </cell>
          <cell r="C346" t="str">
            <v>رشا الحاج</v>
          </cell>
          <cell r="D346" t="str">
            <v>وليد</v>
          </cell>
          <cell r="E346" t="str">
            <v>سمر</v>
          </cell>
          <cell r="F346" t="str">
            <v>الثالثة</v>
          </cell>
        </row>
        <row r="347">
          <cell r="B347">
            <v>518422</v>
          </cell>
          <cell r="C347" t="str">
            <v>رشا سنان</v>
          </cell>
          <cell r="D347" t="str">
            <v>هيثم</v>
          </cell>
          <cell r="E347" t="str">
            <v>ملك</v>
          </cell>
          <cell r="F347" t="str">
            <v>الرابعة</v>
          </cell>
        </row>
        <row r="348">
          <cell r="B348">
            <v>518448</v>
          </cell>
          <cell r="C348" t="str">
            <v xml:space="preserve">رغداء خباز </v>
          </cell>
          <cell r="D348" t="str">
            <v xml:space="preserve">احمد </v>
          </cell>
          <cell r="E348" t="str">
            <v>ناهد</v>
          </cell>
          <cell r="F348" t="str">
            <v>الرابعة</v>
          </cell>
        </row>
        <row r="349">
          <cell r="B349">
            <v>518452</v>
          </cell>
          <cell r="C349" t="str">
            <v>رغده خولة</v>
          </cell>
          <cell r="D349" t="str">
            <v>سليم</v>
          </cell>
          <cell r="E349" t="str">
            <v>لمياء</v>
          </cell>
          <cell r="F349" t="str">
            <v>الثالثة</v>
          </cell>
        </row>
        <row r="350">
          <cell r="B350">
            <v>518461</v>
          </cell>
          <cell r="C350" t="str">
            <v>رنا الدقاق</v>
          </cell>
          <cell r="D350" t="str">
            <v>محمدنهاد</v>
          </cell>
          <cell r="E350" t="str">
            <v>غادة</v>
          </cell>
          <cell r="F350" t="str">
            <v>الثالثة</v>
          </cell>
          <cell r="G350" t="str">
            <v>مستنفذ فصل ثاني 2023-2024</v>
          </cell>
        </row>
        <row r="351">
          <cell r="B351">
            <v>518481</v>
          </cell>
          <cell r="C351" t="str">
            <v>رنده علي</v>
          </cell>
          <cell r="D351" t="str">
            <v xml:space="preserve">محمد </v>
          </cell>
          <cell r="E351" t="str">
            <v>مياده</v>
          </cell>
          <cell r="F351" t="str">
            <v>الرابعة</v>
          </cell>
        </row>
        <row r="352">
          <cell r="B352">
            <v>518482</v>
          </cell>
          <cell r="C352" t="str">
            <v>رنيم العلي</v>
          </cell>
          <cell r="D352" t="str">
            <v>عادل</v>
          </cell>
          <cell r="E352" t="str">
            <v>رجاء</v>
          </cell>
          <cell r="F352" t="str">
            <v>الرابعة</v>
          </cell>
          <cell r="G352" t="str">
            <v>مستنفذ فصل ثاني  2023-2024</v>
          </cell>
        </row>
        <row r="353">
          <cell r="B353">
            <v>518486</v>
          </cell>
          <cell r="C353" t="str">
            <v xml:space="preserve">رنيم خليفة </v>
          </cell>
          <cell r="D353" t="str">
            <v xml:space="preserve">سعيد </v>
          </cell>
          <cell r="E353" t="str">
            <v>ميساء</v>
          </cell>
          <cell r="F353" t="str">
            <v>الرابعة</v>
          </cell>
          <cell r="G353" t="str">
            <v>مستنفذ فصل ثاني  2023-2024</v>
          </cell>
        </row>
        <row r="354">
          <cell r="B354">
            <v>518488</v>
          </cell>
          <cell r="C354" t="str">
            <v>رنيم ضيه</v>
          </cell>
          <cell r="D354" t="str">
            <v>محمود</v>
          </cell>
          <cell r="E354" t="str">
            <v>هدى</v>
          </cell>
          <cell r="F354" t="str">
            <v>الرابعة</v>
          </cell>
        </row>
        <row r="355">
          <cell r="B355">
            <v>518489</v>
          </cell>
          <cell r="C355" t="str">
            <v>رهام ابو عمار</v>
          </cell>
          <cell r="D355" t="str">
            <v>فاضل</v>
          </cell>
          <cell r="E355" t="str">
            <v>نها</v>
          </cell>
          <cell r="F355" t="str">
            <v>الرابعة</v>
          </cell>
        </row>
        <row r="356">
          <cell r="B356">
            <v>518513</v>
          </cell>
          <cell r="C356" t="str">
            <v>رهف الدبش</v>
          </cell>
          <cell r="D356" t="str">
            <v>سمير</v>
          </cell>
          <cell r="E356" t="str">
            <v>اسماء</v>
          </cell>
          <cell r="F356" t="str">
            <v>الرابعة</v>
          </cell>
          <cell r="G356" t="str">
            <v>مستنفذ فصل ثاني  2023-2024</v>
          </cell>
        </row>
        <row r="357">
          <cell r="B357">
            <v>518516</v>
          </cell>
          <cell r="C357" t="str">
            <v>رهف المصري</v>
          </cell>
          <cell r="D357" t="str">
            <v>محمود</v>
          </cell>
          <cell r="E357" t="str">
            <v>لطيفه</v>
          </cell>
          <cell r="F357" t="str">
            <v>الرابعة</v>
          </cell>
        </row>
        <row r="358">
          <cell r="B358">
            <v>518521</v>
          </cell>
          <cell r="C358" t="str">
            <v xml:space="preserve">رهف خوله </v>
          </cell>
          <cell r="D358" t="str">
            <v>سليم</v>
          </cell>
          <cell r="E358" t="str">
            <v>لمياء</v>
          </cell>
          <cell r="F358" t="str">
            <v>الرابعة</v>
          </cell>
          <cell r="G358" t="str">
            <v>مستنفذ فصل ثاني  2023-2024</v>
          </cell>
        </row>
        <row r="359">
          <cell r="B359">
            <v>518526</v>
          </cell>
          <cell r="C359" t="str">
            <v xml:space="preserve">رهف سلامة </v>
          </cell>
          <cell r="D359" t="str">
            <v xml:space="preserve">مهنا </v>
          </cell>
          <cell r="E359" t="str">
            <v>حياة</v>
          </cell>
          <cell r="F359" t="str">
            <v>الرابعة</v>
          </cell>
          <cell r="G359" t="str">
            <v>مستنفذ فصل ثاني  2023-2024</v>
          </cell>
        </row>
        <row r="360">
          <cell r="B360">
            <v>518535</v>
          </cell>
          <cell r="C360" t="str">
            <v xml:space="preserve">روان الحجلي </v>
          </cell>
          <cell r="D360" t="str">
            <v xml:space="preserve">زياد </v>
          </cell>
          <cell r="E360" t="str">
            <v>زهيرة</v>
          </cell>
          <cell r="F360" t="str">
            <v>الرابعة</v>
          </cell>
          <cell r="G360" t="str">
            <v>مستنفذ فصل ثاني  2023-2024</v>
          </cell>
        </row>
        <row r="361">
          <cell r="B361">
            <v>518542</v>
          </cell>
          <cell r="C361" t="str">
            <v>روان عبدمسلم محمد</v>
          </cell>
          <cell r="D361" t="str">
            <v>عقيل</v>
          </cell>
          <cell r="E361" t="str">
            <v>منى</v>
          </cell>
          <cell r="F361" t="str">
            <v>الرابعة</v>
          </cell>
          <cell r="G361" t="str">
            <v>مستنفذ فصل ثاني  2023-2024</v>
          </cell>
        </row>
        <row r="362">
          <cell r="B362">
            <v>518550</v>
          </cell>
          <cell r="C362" t="str">
            <v>روعه الخشن</v>
          </cell>
          <cell r="D362" t="str">
            <v>محمد</v>
          </cell>
          <cell r="E362" t="str">
            <v>سمر</v>
          </cell>
          <cell r="F362" t="str">
            <v>الرابعة</v>
          </cell>
        </row>
        <row r="363">
          <cell r="B363">
            <v>518554</v>
          </cell>
          <cell r="C363" t="str">
            <v xml:space="preserve">روعه محي الدين </v>
          </cell>
          <cell r="D363" t="str">
            <v>محمود</v>
          </cell>
          <cell r="E363" t="str">
            <v>نجاح</v>
          </cell>
          <cell r="F363" t="str">
            <v>الرابعة</v>
          </cell>
          <cell r="G363" t="str">
            <v>مستنفذ فصل ثاني  2023-2024</v>
          </cell>
        </row>
        <row r="364">
          <cell r="B364">
            <v>518562</v>
          </cell>
          <cell r="C364" t="str">
            <v>رولا دياب</v>
          </cell>
          <cell r="D364" t="str">
            <v>محمد خير</v>
          </cell>
          <cell r="E364" t="str">
            <v>هناء</v>
          </cell>
          <cell r="F364" t="str">
            <v>الرابعة</v>
          </cell>
        </row>
        <row r="365">
          <cell r="B365">
            <v>518564</v>
          </cell>
          <cell r="C365" t="str">
            <v>روندة عواد</v>
          </cell>
          <cell r="D365" t="str">
            <v>زاهر</v>
          </cell>
          <cell r="E365" t="str">
            <v>ثناء</v>
          </cell>
          <cell r="F365" t="str">
            <v>الثالثة</v>
          </cell>
        </row>
        <row r="366">
          <cell r="B366">
            <v>518568</v>
          </cell>
          <cell r="C366" t="str">
            <v>رؤى الوادي</v>
          </cell>
          <cell r="D366" t="str">
            <v xml:space="preserve">عمر </v>
          </cell>
          <cell r="E366" t="str">
            <v>تغريد</v>
          </cell>
          <cell r="F366" t="str">
            <v>الرابعة</v>
          </cell>
        </row>
        <row r="367">
          <cell r="B367">
            <v>518569</v>
          </cell>
          <cell r="C367" t="str">
            <v>روى خطاب</v>
          </cell>
          <cell r="D367" t="str">
            <v>محمود</v>
          </cell>
          <cell r="E367" t="str">
            <v>سناء</v>
          </cell>
          <cell r="F367" t="str">
            <v>الثالثة</v>
          </cell>
        </row>
        <row r="368">
          <cell r="B368">
            <v>518579</v>
          </cell>
          <cell r="C368" t="str">
            <v>ريم الكدع</v>
          </cell>
          <cell r="D368" t="str">
            <v>محمد</v>
          </cell>
          <cell r="E368" t="str">
            <v>ماجدة</v>
          </cell>
          <cell r="F368" t="str">
            <v>الرابعة</v>
          </cell>
        </row>
        <row r="369">
          <cell r="B369">
            <v>518580</v>
          </cell>
          <cell r="C369" t="str">
            <v xml:space="preserve">ريم الكيال  </v>
          </cell>
          <cell r="D369" t="str">
            <v>محمد نادر</v>
          </cell>
          <cell r="E369" t="str">
            <v>ثناء</v>
          </cell>
          <cell r="F369" t="str">
            <v>الرابعة</v>
          </cell>
        </row>
        <row r="370">
          <cell r="B370">
            <v>518582</v>
          </cell>
          <cell r="C370" t="str">
            <v>ريم النجار</v>
          </cell>
          <cell r="D370" t="str">
            <v xml:space="preserve">محمد زيد </v>
          </cell>
          <cell r="E370" t="str">
            <v xml:space="preserve">ناهد </v>
          </cell>
          <cell r="F370" t="str">
            <v>الثانية</v>
          </cell>
        </row>
        <row r="371">
          <cell r="B371">
            <v>518584</v>
          </cell>
          <cell r="C371" t="str">
            <v>ريم حبال</v>
          </cell>
          <cell r="D371" t="str">
            <v>حسن</v>
          </cell>
          <cell r="E371" t="str">
            <v>رشا</v>
          </cell>
          <cell r="F371" t="str">
            <v>الرابعة</v>
          </cell>
        </row>
        <row r="372">
          <cell r="B372">
            <v>518586</v>
          </cell>
          <cell r="C372" t="str">
            <v xml:space="preserve">ريم خولي </v>
          </cell>
          <cell r="D372" t="str">
            <v>جابر</v>
          </cell>
          <cell r="E372" t="str">
            <v>سهيلة</v>
          </cell>
          <cell r="F372" t="str">
            <v>الرابعة</v>
          </cell>
        </row>
        <row r="373">
          <cell r="B373">
            <v>518592</v>
          </cell>
          <cell r="C373" t="str">
            <v>ريم قاسم</v>
          </cell>
          <cell r="D373" t="str">
            <v>عاطف</v>
          </cell>
          <cell r="E373" t="str">
            <v>وسام</v>
          </cell>
          <cell r="F373" t="str">
            <v>الرابعة</v>
          </cell>
          <cell r="G373" t="str">
            <v>مستنفذ فصل ثاني  2023-2024</v>
          </cell>
        </row>
        <row r="374">
          <cell r="B374">
            <v>518594</v>
          </cell>
          <cell r="C374" t="str">
            <v xml:space="preserve">ريما الخرج </v>
          </cell>
          <cell r="D374" t="str">
            <v xml:space="preserve">محمد امين </v>
          </cell>
          <cell r="E374" t="str">
            <v>فايزه</v>
          </cell>
          <cell r="F374" t="str">
            <v>الرابعة</v>
          </cell>
        </row>
        <row r="375">
          <cell r="B375">
            <v>518602</v>
          </cell>
          <cell r="C375" t="str">
            <v xml:space="preserve">ريموندا عبود  </v>
          </cell>
          <cell r="D375" t="str">
            <v xml:space="preserve">نضال </v>
          </cell>
          <cell r="E375" t="str">
            <v>اليس</v>
          </cell>
          <cell r="F375" t="str">
            <v>الرابعة</v>
          </cell>
          <cell r="G375" t="str">
            <v>مستنفذ فصل ثاني  2023-2024</v>
          </cell>
        </row>
        <row r="376">
          <cell r="B376">
            <v>518608</v>
          </cell>
          <cell r="C376" t="str">
            <v xml:space="preserve">زهر صفدي </v>
          </cell>
          <cell r="D376" t="str">
            <v xml:space="preserve">محمد فواز </v>
          </cell>
          <cell r="E376" t="str">
            <v>امينه</v>
          </cell>
          <cell r="F376" t="str">
            <v>الرابعة</v>
          </cell>
          <cell r="G376" t="str">
            <v>مستنفذ فصل ثاني  2023-2024</v>
          </cell>
        </row>
        <row r="377">
          <cell r="B377">
            <v>518615</v>
          </cell>
          <cell r="C377" t="str">
            <v>زينب اسماعيل</v>
          </cell>
          <cell r="D377" t="str">
            <v xml:space="preserve">احمد </v>
          </cell>
          <cell r="E377" t="str">
            <v>مريم</v>
          </cell>
          <cell r="F377" t="str">
            <v>الرابعة</v>
          </cell>
        </row>
        <row r="378">
          <cell r="B378">
            <v>518616</v>
          </cell>
          <cell r="C378" t="str">
            <v>زينب الخالد</v>
          </cell>
          <cell r="D378" t="str">
            <v>محمد</v>
          </cell>
          <cell r="E378" t="str">
            <v>عفاف</v>
          </cell>
          <cell r="F378" t="str">
            <v>الثالثة</v>
          </cell>
        </row>
        <row r="379">
          <cell r="B379">
            <v>518625</v>
          </cell>
          <cell r="C379" t="str">
            <v>زينب منصور</v>
          </cell>
          <cell r="D379" t="str">
            <v>حسام</v>
          </cell>
          <cell r="E379" t="str">
            <v>امال</v>
          </cell>
          <cell r="F379" t="str">
            <v>الرابعة</v>
          </cell>
        </row>
        <row r="380">
          <cell r="B380">
            <v>518627</v>
          </cell>
          <cell r="C380" t="str">
            <v>زينه اسماعيل</v>
          </cell>
          <cell r="D380" t="str">
            <v>سليم</v>
          </cell>
          <cell r="E380" t="str">
            <v>مريم</v>
          </cell>
          <cell r="F380" t="str">
            <v>الرابعة</v>
          </cell>
        </row>
        <row r="381">
          <cell r="B381">
            <v>518628</v>
          </cell>
          <cell r="C381" t="str">
            <v>ساجده الزوري</v>
          </cell>
          <cell r="D381" t="str">
            <v xml:space="preserve">عبدالله </v>
          </cell>
          <cell r="E381" t="str">
            <v>رحاب</v>
          </cell>
          <cell r="F381" t="str">
            <v>الرابعة</v>
          </cell>
        </row>
        <row r="382">
          <cell r="B382">
            <v>518630</v>
          </cell>
          <cell r="C382" t="str">
            <v>سارة الذياب</v>
          </cell>
          <cell r="D382" t="str">
            <v>فيصل</v>
          </cell>
          <cell r="E382" t="str">
            <v>سميره</v>
          </cell>
          <cell r="F382" t="str">
            <v>الثانية</v>
          </cell>
        </row>
        <row r="383">
          <cell r="B383">
            <v>518632</v>
          </cell>
          <cell r="C383" t="str">
            <v>سارة أيوب</v>
          </cell>
          <cell r="D383" t="str">
            <v>عز الدين</v>
          </cell>
          <cell r="E383" t="str">
            <v>فاتن</v>
          </cell>
          <cell r="F383" t="str">
            <v>الثانية</v>
          </cell>
        </row>
        <row r="384">
          <cell r="B384">
            <v>518633</v>
          </cell>
          <cell r="C384" t="str">
            <v xml:space="preserve">سارة جعفري </v>
          </cell>
          <cell r="D384" t="str">
            <v>محمد</v>
          </cell>
          <cell r="E384" t="str">
            <v>سمر</v>
          </cell>
          <cell r="F384" t="str">
            <v>الرابعة</v>
          </cell>
          <cell r="G384" t="str">
            <v>مستنفذ فصل ثاني  2023-2024</v>
          </cell>
        </row>
        <row r="385">
          <cell r="B385">
            <v>518637</v>
          </cell>
          <cell r="C385" t="str">
            <v>سارة عبيد</v>
          </cell>
          <cell r="D385" t="str">
            <v>مهند</v>
          </cell>
          <cell r="E385" t="str">
            <v>نهى</v>
          </cell>
          <cell r="F385" t="str">
            <v>الرابعة</v>
          </cell>
          <cell r="G385" t="str">
            <v>مستنفذ فصل ثاني  2023-2024</v>
          </cell>
        </row>
        <row r="386">
          <cell r="B386">
            <v>518638</v>
          </cell>
          <cell r="C386" t="str">
            <v xml:space="preserve">ساره ابو الذهب </v>
          </cell>
          <cell r="D386" t="str">
            <v xml:space="preserve">مازن </v>
          </cell>
          <cell r="E386" t="str">
            <v>خلود</v>
          </cell>
          <cell r="F386" t="str">
            <v>الرابعة</v>
          </cell>
        </row>
        <row r="387">
          <cell r="B387">
            <v>518651</v>
          </cell>
          <cell r="C387" t="str">
            <v xml:space="preserve">سحر ذيب </v>
          </cell>
          <cell r="D387" t="str">
            <v>محمد</v>
          </cell>
          <cell r="E387" t="str">
            <v>دلال</v>
          </cell>
          <cell r="F387" t="str">
            <v>الثالثة</v>
          </cell>
        </row>
        <row r="388">
          <cell r="B388">
            <v>518692</v>
          </cell>
          <cell r="C388" t="str">
            <v xml:space="preserve">سمر خميس </v>
          </cell>
          <cell r="D388" t="str">
            <v>احمد</v>
          </cell>
          <cell r="E388" t="str">
            <v>سعاد</v>
          </cell>
          <cell r="F388" t="str">
            <v>الرابعة</v>
          </cell>
        </row>
        <row r="389">
          <cell r="B389">
            <v>518725</v>
          </cell>
          <cell r="C389" t="str">
            <v>سوار طوبجي</v>
          </cell>
          <cell r="D389" t="str">
            <v>نزار</v>
          </cell>
          <cell r="E389" t="str">
            <v>نبيلا</v>
          </cell>
          <cell r="F389" t="str">
            <v>الرابعة</v>
          </cell>
        </row>
        <row r="390">
          <cell r="B390">
            <v>518727</v>
          </cell>
          <cell r="C390" t="str">
            <v>سوزان اليونس</v>
          </cell>
          <cell r="D390" t="str">
            <v>وائل</v>
          </cell>
          <cell r="E390" t="str">
            <v>رجاء</v>
          </cell>
          <cell r="F390" t="str">
            <v>الرابعة</v>
          </cell>
          <cell r="G390" t="str">
            <v>مستنفذ فصل ثاني  2023-2024</v>
          </cell>
        </row>
        <row r="391">
          <cell r="B391">
            <v>518729</v>
          </cell>
          <cell r="C391" t="str">
            <v>سوزان زيد</v>
          </cell>
          <cell r="D391" t="str">
            <v>حسن</v>
          </cell>
          <cell r="E391" t="str">
            <v>زهور</v>
          </cell>
          <cell r="F391" t="str">
            <v>الرابعة</v>
          </cell>
        </row>
        <row r="392">
          <cell r="B392">
            <v>518732</v>
          </cell>
          <cell r="C392" t="str">
            <v>سوزان عربش</v>
          </cell>
          <cell r="D392" t="str">
            <v>سامي</v>
          </cell>
          <cell r="E392" t="str">
            <v>ماري</v>
          </cell>
          <cell r="F392" t="str">
            <v>الرابعة</v>
          </cell>
        </row>
        <row r="393">
          <cell r="B393">
            <v>518734</v>
          </cell>
          <cell r="C393" t="str">
            <v xml:space="preserve">سوزان قبيطري </v>
          </cell>
          <cell r="D393" t="str">
            <v>محمد</v>
          </cell>
          <cell r="E393" t="str">
            <v>سوسن</v>
          </cell>
          <cell r="F393" t="str">
            <v>الرابعة</v>
          </cell>
          <cell r="G393" t="str">
            <v>مستنفذ فصل ثاني  2023-2024</v>
          </cell>
        </row>
        <row r="394">
          <cell r="B394">
            <v>518738</v>
          </cell>
          <cell r="C394" t="str">
            <v>سوسن السرحان</v>
          </cell>
          <cell r="D394" t="str">
            <v>هاشم</v>
          </cell>
          <cell r="E394" t="str">
            <v>نظميه</v>
          </cell>
          <cell r="F394" t="str">
            <v>الثانية</v>
          </cell>
          <cell r="G394" t="str">
            <v>مستنفذ فصل ثاني 2023-2024</v>
          </cell>
        </row>
        <row r="395">
          <cell r="B395">
            <v>518739</v>
          </cell>
          <cell r="C395" t="str">
            <v>سوسن الشحادة</v>
          </cell>
          <cell r="D395" t="str">
            <v>موسى</v>
          </cell>
          <cell r="E395" t="str">
            <v>منصوره</v>
          </cell>
          <cell r="F395" t="str">
            <v>الرابعة</v>
          </cell>
        </row>
        <row r="396">
          <cell r="B396">
            <v>518740</v>
          </cell>
          <cell r="C396" t="str">
            <v>سوسن العجي</v>
          </cell>
          <cell r="D396" t="str">
            <v>حسين</v>
          </cell>
          <cell r="E396" t="str">
            <v>زكيه</v>
          </cell>
          <cell r="F396" t="str">
            <v>الرابعة</v>
          </cell>
        </row>
        <row r="397">
          <cell r="B397">
            <v>518748</v>
          </cell>
          <cell r="C397" t="str">
            <v>شادية عامر</v>
          </cell>
          <cell r="D397" t="str">
            <v>ثليج</v>
          </cell>
          <cell r="E397" t="str">
            <v>سهام</v>
          </cell>
          <cell r="F397" t="str">
            <v>الرابعة</v>
          </cell>
          <cell r="G397" t="str">
            <v>مستنفذ فصل ثاني  2023-2024</v>
          </cell>
        </row>
        <row r="398">
          <cell r="B398">
            <v>518753</v>
          </cell>
          <cell r="C398" t="str">
            <v>شذا بدر الدين</v>
          </cell>
          <cell r="D398" t="str">
            <v>فواز</v>
          </cell>
          <cell r="E398" t="str">
            <v>ايمان</v>
          </cell>
          <cell r="F398" t="str">
            <v>الرابعة</v>
          </cell>
        </row>
        <row r="399">
          <cell r="B399">
            <v>518758</v>
          </cell>
          <cell r="C399" t="str">
            <v>شروق يونس</v>
          </cell>
          <cell r="D399" t="str">
            <v xml:space="preserve">عبد الغني </v>
          </cell>
          <cell r="E399" t="str">
            <v>ضياء</v>
          </cell>
          <cell r="F399" t="str">
            <v>الرابعة</v>
          </cell>
          <cell r="G399" t="str">
            <v>مستنفذ فصل ثاني  2023-2024</v>
          </cell>
        </row>
        <row r="400">
          <cell r="B400">
            <v>518772</v>
          </cell>
          <cell r="C400" t="str">
            <v xml:space="preserve">صبا عباس </v>
          </cell>
          <cell r="D400" t="str">
            <v xml:space="preserve">صالح </v>
          </cell>
          <cell r="E400" t="str">
            <v>علا</v>
          </cell>
          <cell r="F400" t="str">
            <v>الثالثة</v>
          </cell>
        </row>
        <row r="401">
          <cell r="B401">
            <v>518778</v>
          </cell>
          <cell r="C401" t="str">
            <v>صفا الطربوش</v>
          </cell>
          <cell r="D401" t="str">
            <v>أحمد</v>
          </cell>
          <cell r="E401" t="str">
            <v>رائدة</v>
          </cell>
          <cell r="F401" t="str">
            <v>الثالثة</v>
          </cell>
        </row>
        <row r="402">
          <cell r="B402">
            <v>518782</v>
          </cell>
          <cell r="C402" t="str">
            <v xml:space="preserve">صفا طنطه </v>
          </cell>
          <cell r="D402" t="str">
            <v xml:space="preserve">سليمان </v>
          </cell>
          <cell r="E402" t="str">
            <v>هناء</v>
          </cell>
          <cell r="F402" t="str">
            <v>الرابعة</v>
          </cell>
        </row>
        <row r="403">
          <cell r="B403">
            <v>518791</v>
          </cell>
          <cell r="C403" t="str">
            <v>صفاء بداح</v>
          </cell>
          <cell r="D403" t="str">
            <v>كامل</v>
          </cell>
          <cell r="E403" t="str">
            <v>سهام</v>
          </cell>
          <cell r="F403" t="str">
            <v>الرابعة</v>
          </cell>
        </row>
        <row r="404">
          <cell r="B404">
            <v>518801</v>
          </cell>
          <cell r="C404" t="str">
            <v>ضحى لطوف</v>
          </cell>
          <cell r="D404" t="str">
            <v>غسان</v>
          </cell>
          <cell r="E404" t="str">
            <v>فاتنه</v>
          </cell>
          <cell r="F404" t="str">
            <v>الثالثة</v>
          </cell>
        </row>
        <row r="405">
          <cell r="B405">
            <v>518820</v>
          </cell>
          <cell r="C405" t="str">
            <v>عبير الزعوري</v>
          </cell>
          <cell r="D405" t="str">
            <v xml:space="preserve">سليمان </v>
          </cell>
          <cell r="E405" t="str">
            <v>رفيه</v>
          </cell>
          <cell r="F405" t="str">
            <v>الثالثة</v>
          </cell>
        </row>
        <row r="406">
          <cell r="B406">
            <v>518822</v>
          </cell>
          <cell r="C406" t="str">
            <v xml:space="preserve">عبير المنير </v>
          </cell>
          <cell r="D406" t="str">
            <v xml:space="preserve">محمد طه </v>
          </cell>
          <cell r="E406" t="str">
            <v>باسمه</v>
          </cell>
          <cell r="F406" t="str">
            <v>الرابعة</v>
          </cell>
          <cell r="G406" t="str">
            <v>مستنفذ فصل ثاني  2023-2024</v>
          </cell>
        </row>
        <row r="407">
          <cell r="B407">
            <v>518825</v>
          </cell>
          <cell r="C407" t="str">
            <v>عبير فواز</v>
          </cell>
          <cell r="D407" t="str">
            <v>عبدالله</v>
          </cell>
          <cell r="E407" t="str">
            <v>اعتدال</v>
          </cell>
          <cell r="F407" t="str">
            <v>الثالثة</v>
          </cell>
        </row>
        <row r="408">
          <cell r="B408">
            <v>518830</v>
          </cell>
          <cell r="C408" t="str">
            <v>عبيرشرشار</v>
          </cell>
          <cell r="D408" t="str">
            <v>محمد</v>
          </cell>
          <cell r="E408" t="str">
            <v>منال</v>
          </cell>
          <cell r="F408" t="str">
            <v>الرابعة</v>
          </cell>
          <cell r="G408" t="str">
            <v>مستنفذ فصل ثاني  2023-2024</v>
          </cell>
        </row>
        <row r="409">
          <cell r="B409">
            <v>518836</v>
          </cell>
          <cell r="C409" t="str">
            <v>عزيزه يلداني</v>
          </cell>
          <cell r="D409" t="str">
            <v>محمد سليم</v>
          </cell>
          <cell r="E409" t="str">
            <v>امل</v>
          </cell>
          <cell r="F409" t="str">
            <v>الرابعة</v>
          </cell>
        </row>
        <row r="410">
          <cell r="B410">
            <v>518845</v>
          </cell>
          <cell r="C410" t="str">
            <v>عفاف نور الدين</v>
          </cell>
          <cell r="D410" t="str">
            <v>سعيد</v>
          </cell>
          <cell r="E410" t="str">
            <v>روضه</v>
          </cell>
          <cell r="F410" t="str">
            <v>الرابعة</v>
          </cell>
        </row>
        <row r="411">
          <cell r="B411">
            <v>518847</v>
          </cell>
          <cell r="C411" t="str">
            <v>عفراء برو</v>
          </cell>
          <cell r="D411" t="str">
            <v>صالح</v>
          </cell>
          <cell r="E411" t="str">
            <v>هدى</v>
          </cell>
          <cell r="F411" t="str">
            <v>الرابعة</v>
          </cell>
          <cell r="G411" t="str">
            <v>مستنفذ فصل ثاني  2023-2024</v>
          </cell>
        </row>
        <row r="412">
          <cell r="B412">
            <v>518851</v>
          </cell>
          <cell r="C412" t="str">
            <v>عفراء مسعود</v>
          </cell>
          <cell r="D412" t="str">
            <v>موفق</v>
          </cell>
          <cell r="E412" t="str">
            <v>فاطمة</v>
          </cell>
          <cell r="F412" t="str">
            <v>الثالثة</v>
          </cell>
          <cell r="G412" t="str">
            <v>مستنفذ فصل ثاني 2023-2024</v>
          </cell>
        </row>
        <row r="413">
          <cell r="B413">
            <v>518861</v>
          </cell>
          <cell r="C413" t="str">
            <v xml:space="preserve">علا العينيه </v>
          </cell>
          <cell r="D413" t="str">
            <v xml:space="preserve">جهاد </v>
          </cell>
          <cell r="E413" t="str">
            <v>اميرة</v>
          </cell>
          <cell r="F413" t="str">
            <v>الرابعة</v>
          </cell>
        </row>
        <row r="414">
          <cell r="B414">
            <v>518865</v>
          </cell>
          <cell r="C414" t="str">
            <v xml:space="preserve">علا بزرة </v>
          </cell>
          <cell r="D414" t="str">
            <v>محمدماهر</v>
          </cell>
          <cell r="E414" t="str">
            <v>نهله</v>
          </cell>
          <cell r="F414" t="str">
            <v>الرابعة</v>
          </cell>
        </row>
        <row r="415">
          <cell r="B415">
            <v>518866</v>
          </cell>
          <cell r="C415" t="str">
            <v xml:space="preserve">علا بقلي </v>
          </cell>
          <cell r="D415" t="str">
            <v xml:space="preserve">طالب عبدالحسين </v>
          </cell>
          <cell r="E415" t="str">
            <v>عفاف</v>
          </cell>
          <cell r="F415" t="str">
            <v>الرابعة</v>
          </cell>
        </row>
        <row r="416">
          <cell r="B416">
            <v>518871</v>
          </cell>
          <cell r="C416" t="str">
            <v>عليا سعد الدين</v>
          </cell>
          <cell r="D416" t="str">
            <v>محمد اسامه</v>
          </cell>
          <cell r="E416" t="str">
            <v>هناء</v>
          </cell>
          <cell r="F416" t="str">
            <v>الرابعة حديث</v>
          </cell>
          <cell r="G416" t="str">
            <v>م</v>
          </cell>
        </row>
        <row r="417">
          <cell r="B417">
            <v>518874</v>
          </cell>
          <cell r="C417" t="str">
            <v>علياء الفواخيري</v>
          </cell>
          <cell r="D417" t="str">
            <v>محمد نجيب</v>
          </cell>
          <cell r="E417" t="str">
            <v>مها</v>
          </cell>
          <cell r="F417" t="str">
            <v>الثانية</v>
          </cell>
          <cell r="G417" t="str">
            <v>مستنفذ فصل ثاني 2023-2024</v>
          </cell>
        </row>
        <row r="418">
          <cell r="B418">
            <v>518887</v>
          </cell>
          <cell r="C418" t="str">
            <v xml:space="preserve">غاليه جلال الدين </v>
          </cell>
          <cell r="D418" t="str">
            <v xml:space="preserve">محمد غياث </v>
          </cell>
          <cell r="E418" t="str">
            <v>منال</v>
          </cell>
          <cell r="F418" t="str">
            <v>الثالثة</v>
          </cell>
          <cell r="G418" t="str">
            <v>مستنفذ فصل ثاني 2023-2024</v>
          </cell>
        </row>
        <row r="419">
          <cell r="B419">
            <v>518898</v>
          </cell>
          <cell r="C419" t="str">
            <v xml:space="preserve">غزل البكري </v>
          </cell>
          <cell r="D419" t="str">
            <v xml:space="preserve">بسام </v>
          </cell>
          <cell r="E419" t="str">
            <v>ريما</v>
          </cell>
          <cell r="F419" t="str">
            <v>الرابعة</v>
          </cell>
        </row>
        <row r="420">
          <cell r="B420">
            <v>518900</v>
          </cell>
          <cell r="C420" t="str">
            <v>غزل شيا</v>
          </cell>
          <cell r="D420" t="str">
            <v>سامي</v>
          </cell>
          <cell r="E420" t="str">
            <v>عنايه</v>
          </cell>
          <cell r="F420" t="str">
            <v>الثالثة</v>
          </cell>
        </row>
        <row r="421">
          <cell r="B421">
            <v>518907</v>
          </cell>
          <cell r="C421" t="str">
            <v>غصون عثمان</v>
          </cell>
          <cell r="D421" t="str">
            <v xml:space="preserve">حسين </v>
          </cell>
          <cell r="E421" t="str">
            <v>خديجه</v>
          </cell>
          <cell r="F421" t="str">
            <v>الرابعة</v>
          </cell>
          <cell r="G421" t="str">
            <v>مستنفذ فصل ثاني  2023-2024</v>
          </cell>
        </row>
        <row r="422">
          <cell r="B422">
            <v>518913</v>
          </cell>
          <cell r="C422" t="str">
            <v>غفران الرحيباني</v>
          </cell>
          <cell r="D422" t="str">
            <v>فاروق</v>
          </cell>
          <cell r="E422" t="str">
            <v>فايده</v>
          </cell>
          <cell r="F422" t="str">
            <v>الرابعة</v>
          </cell>
        </row>
        <row r="423">
          <cell r="B423">
            <v>518914</v>
          </cell>
          <cell r="C423" t="str">
            <v xml:space="preserve">غفران العمري </v>
          </cell>
          <cell r="D423" t="str">
            <v xml:space="preserve">خالد </v>
          </cell>
          <cell r="E423" t="str">
            <v>سهام</v>
          </cell>
          <cell r="F423" t="str">
            <v>الرابعة</v>
          </cell>
        </row>
        <row r="424">
          <cell r="B424">
            <v>518923</v>
          </cell>
          <cell r="C424" t="str">
            <v>غنى النحاس</v>
          </cell>
          <cell r="D424" t="str">
            <v>هاني</v>
          </cell>
          <cell r="E424" t="str">
            <v>هديه</v>
          </cell>
          <cell r="F424" t="str">
            <v>الثالثة</v>
          </cell>
        </row>
        <row r="425">
          <cell r="B425">
            <v>518924</v>
          </cell>
          <cell r="C425" t="str">
            <v>غوث عربي كاتبي</v>
          </cell>
          <cell r="D425" t="str">
            <v>محمد بدر الدين</v>
          </cell>
          <cell r="E425" t="str">
            <v>سناء</v>
          </cell>
          <cell r="F425" t="str">
            <v>الثانية</v>
          </cell>
          <cell r="G425" t="str">
            <v>مستنفذ فصل ثاني 2023-2024</v>
          </cell>
        </row>
        <row r="426">
          <cell r="B426">
            <v>518927</v>
          </cell>
          <cell r="C426" t="str">
            <v>فاتن الخطيب</v>
          </cell>
          <cell r="D426" t="str">
            <v>محمد</v>
          </cell>
          <cell r="E426" t="str">
            <v>اسما</v>
          </cell>
          <cell r="F426" t="str">
            <v>الرابعة</v>
          </cell>
        </row>
        <row r="427">
          <cell r="B427">
            <v>518942</v>
          </cell>
          <cell r="C427" t="str">
            <v>فاطمه الزعبي</v>
          </cell>
          <cell r="D427" t="str">
            <v xml:space="preserve">عصام </v>
          </cell>
          <cell r="E427" t="str">
            <v>كروان</v>
          </cell>
          <cell r="F427" t="str">
            <v>الرابعة</v>
          </cell>
          <cell r="G427" t="str">
            <v>مستنفذ فصل ثاني  2023-2024</v>
          </cell>
        </row>
        <row r="428">
          <cell r="B428">
            <v>518946</v>
          </cell>
          <cell r="C428" t="str">
            <v xml:space="preserve">فاطمه الشتيوي </v>
          </cell>
          <cell r="D428" t="str">
            <v xml:space="preserve">عيد </v>
          </cell>
          <cell r="E428" t="str">
            <v>عيشه</v>
          </cell>
          <cell r="F428" t="str">
            <v>الثانية</v>
          </cell>
          <cell r="G428" t="str">
            <v>مستنفذ فصل ثاني 2023-2024</v>
          </cell>
        </row>
        <row r="429">
          <cell r="B429">
            <v>518966</v>
          </cell>
          <cell r="C429" t="str">
            <v xml:space="preserve">فاطمه فرحات </v>
          </cell>
          <cell r="D429" t="str">
            <v xml:space="preserve">عماد </v>
          </cell>
          <cell r="E429" t="str">
            <v>رحاب</v>
          </cell>
          <cell r="F429" t="str">
            <v>الثالثة</v>
          </cell>
        </row>
        <row r="430">
          <cell r="B430">
            <v>518976</v>
          </cell>
          <cell r="C430" t="str">
            <v xml:space="preserve">فرح العطار </v>
          </cell>
          <cell r="D430" t="str">
            <v xml:space="preserve">هاشم </v>
          </cell>
          <cell r="E430" t="str">
            <v>سحر</v>
          </cell>
          <cell r="F430" t="str">
            <v>الرابعة</v>
          </cell>
        </row>
        <row r="431">
          <cell r="B431">
            <v>518977</v>
          </cell>
          <cell r="C431" t="str">
            <v xml:space="preserve">فرح المغربي </v>
          </cell>
          <cell r="D431" t="str">
            <v xml:space="preserve">عبد الرزاق </v>
          </cell>
          <cell r="E431" t="str">
            <v>نجاة</v>
          </cell>
          <cell r="F431" t="str">
            <v>الرابعة</v>
          </cell>
        </row>
        <row r="432">
          <cell r="B432">
            <v>518978</v>
          </cell>
          <cell r="C432" t="str">
            <v>فرح اليماني</v>
          </cell>
          <cell r="D432" t="str">
            <v>عبد المنعم</v>
          </cell>
          <cell r="E432" t="str">
            <v>شهناز</v>
          </cell>
          <cell r="F432" t="str">
            <v>الرابعة حديث</v>
          </cell>
          <cell r="G432" t="str">
            <v>م</v>
          </cell>
        </row>
        <row r="433">
          <cell r="B433">
            <v>518979</v>
          </cell>
          <cell r="C433" t="str">
            <v xml:space="preserve">فرح جباصيني </v>
          </cell>
          <cell r="D433" t="str">
            <v xml:space="preserve">نعيم </v>
          </cell>
          <cell r="E433" t="str">
            <v>منور</v>
          </cell>
          <cell r="F433" t="str">
            <v>الثالثة</v>
          </cell>
          <cell r="G433" t="str">
            <v>مستنفذ فصل ثاني 2023-2024</v>
          </cell>
        </row>
        <row r="434">
          <cell r="B434">
            <v>518984</v>
          </cell>
          <cell r="C434" t="str">
            <v>فرح محو</v>
          </cell>
          <cell r="D434" t="str">
            <v>سهيل</v>
          </cell>
          <cell r="E434" t="str">
            <v>نوال</v>
          </cell>
          <cell r="F434" t="str">
            <v>الرابعة</v>
          </cell>
          <cell r="G434" t="str">
            <v>مستنفذ فصل ثاني  2023-2024</v>
          </cell>
        </row>
        <row r="435">
          <cell r="B435">
            <v>518987</v>
          </cell>
          <cell r="C435" t="str">
            <v xml:space="preserve">فردوس خالد </v>
          </cell>
          <cell r="D435" t="str">
            <v xml:space="preserve">زيدان </v>
          </cell>
          <cell r="E435" t="str">
            <v>هيام</v>
          </cell>
          <cell r="F435" t="str">
            <v>الثالثة</v>
          </cell>
        </row>
        <row r="436">
          <cell r="B436">
            <v>518991</v>
          </cell>
          <cell r="C436" t="str">
            <v>فريزه سكروجة</v>
          </cell>
          <cell r="D436" t="str">
            <v>محمد عيد</v>
          </cell>
          <cell r="E436" t="str">
            <v>ملك</v>
          </cell>
          <cell r="F436" t="str">
            <v>الثانية حديث</v>
          </cell>
          <cell r="G436" t="str">
            <v>م</v>
          </cell>
        </row>
        <row r="437">
          <cell r="B437">
            <v>519002</v>
          </cell>
          <cell r="C437" t="str">
            <v>قمر تقي</v>
          </cell>
          <cell r="D437" t="str">
            <v>يوسف</v>
          </cell>
          <cell r="E437" t="str">
            <v>زهور</v>
          </cell>
          <cell r="F437" t="str">
            <v>الرابعة حديث</v>
          </cell>
          <cell r="G437" t="str">
            <v>م</v>
          </cell>
        </row>
        <row r="438">
          <cell r="B438">
            <v>519004</v>
          </cell>
          <cell r="C438" t="str">
            <v>كاتريت رشيد الشعر</v>
          </cell>
          <cell r="D438" t="str">
            <v>منير</v>
          </cell>
          <cell r="E438" t="str">
            <v>سهر</v>
          </cell>
          <cell r="F438" t="str">
            <v>الثالثة</v>
          </cell>
        </row>
        <row r="439">
          <cell r="B439">
            <v>519011</v>
          </cell>
          <cell r="C439" t="str">
            <v>كريستين الخولي</v>
          </cell>
          <cell r="D439" t="str">
            <v xml:space="preserve">جان </v>
          </cell>
          <cell r="E439" t="str">
            <v>ماري</v>
          </cell>
          <cell r="F439" t="str">
            <v>الرابعة</v>
          </cell>
        </row>
        <row r="440">
          <cell r="B440">
            <v>519019</v>
          </cell>
          <cell r="C440" t="str">
            <v>كوثر السرغاني</v>
          </cell>
          <cell r="D440" t="str">
            <v>محمد</v>
          </cell>
          <cell r="E440" t="str">
            <v>ايمان</v>
          </cell>
          <cell r="F440" t="str">
            <v>الثالثة حديث</v>
          </cell>
          <cell r="G440" t="str">
            <v>م</v>
          </cell>
        </row>
        <row r="441">
          <cell r="B441">
            <v>519033</v>
          </cell>
          <cell r="C441" t="str">
            <v>لانا قربي</v>
          </cell>
          <cell r="D441" t="str">
            <v>مهند</v>
          </cell>
          <cell r="E441" t="str">
            <v>رانيا</v>
          </cell>
          <cell r="F441" t="str">
            <v>الثالثة</v>
          </cell>
          <cell r="G441" t="str">
            <v>مستنفذ فصل ثاني 2023-2024</v>
          </cell>
        </row>
        <row r="442">
          <cell r="B442">
            <v>519035</v>
          </cell>
          <cell r="C442" t="str">
            <v xml:space="preserve">لبابة عجاج </v>
          </cell>
          <cell r="D442" t="str">
            <v xml:space="preserve">عمر </v>
          </cell>
          <cell r="E442" t="str">
            <v>مياده</v>
          </cell>
          <cell r="F442" t="str">
            <v>الرابعة</v>
          </cell>
        </row>
        <row r="443">
          <cell r="B443">
            <v>519038</v>
          </cell>
          <cell r="C443" t="str">
            <v xml:space="preserve">لبنى المسلماني </v>
          </cell>
          <cell r="D443" t="str">
            <v xml:space="preserve">رضوان </v>
          </cell>
          <cell r="E443" t="str">
            <v>لونا</v>
          </cell>
          <cell r="F443" t="str">
            <v>الرابعة</v>
          </cell>
        </row>
        <row r="444">
          <cell r="B444">
            <v>519054</v>
          </cell>
          <cell r="C444" t="str">
            <v xml:space="preserve">لما هيفه </v>
          </cell>
          <cell r="D444" t="str">
            <v xml:space="preserve">نورس </v>
          </cell>
          <cell r="E444" t="str">
            <v>ليلا</v>
          </cell>
          <cell r="F444" t="str">
            <v>الرابعة</v>
          </cell>
        </row>
        <row r="445">
          <cell r="B445">
            <v>519060</v>
          </cell>
          <cell r="C445" t="str">
            <v>لمى خانم سلعوس</v>
          </cell>
          <cell r="D445" t="str">
            <v>محمد غسان</v>
          </cell>
          <cell r="E445" t="str">
            <v>مائده</v>
          </cell>
          <cell r="F445" t="str">
            <v>الثانية</v>
          </cell>
          <cell r="G445" t="str">
            <v>مستنفذ فصل ثاني 2023-2024</v>
          </cell>
        </row>
        <row r="446">
          <cell r="B446">
            <v>519069</v>
          </cell>
          <cell r="C446" t="str">
            <v>لمى ويس</v>
          </cell>
          <cell r="D446" t="str">
            <v xml:space="preserve">ماهر </v>
          </cell>
          <cell r="E446" t="str">
            <v>امل</v>
          </cell>
          <cell r="F446" t="str">
            <v>الرابعة</v>
          </cell>
          <cell r="G446" t="str">
            <v>مستنفذ فصل ثاني  2023-2024</v>
          </cell>
        </row>
        <row r="447">
          <cell r="B447">
            <v>519074</v>
          </cell>
          <cell r="C447" t="str">
            <v xml:space="preserve">ليال العلي </v>
          </cell>
          <cell r="D447" t="str">
            <v xml:space="preserve">صالح </v>
          </cell>
          <cell r="E447" t="str">
            <v>دعد</v>
          </cell>
          <cell r="F447" t="str">
            <v>الرابعة</v>
          </cell>
        </row>
        <row r="448">
          <cell r="B448">
            <v>519084</v>
          </cell>
          <cell r="C448" t="str">
            <v>ليلى العبد</v>
          </cell>
          <cell r="D448" t="str">
            <v>فايز</v>
          </cell>
          <cell r="E448" t="str">
            <v>وصفيه</v>
          </cell>
          <cell r="F448" t="str">
            <v>الرابعة</v>
          </cell>
        </row>
        <row r="449">
          <cell r="B449">
            <v>519086</v>
          </cell>
          <cell r="C449" t="str">
            <v>ليلى ديركي</v>
          </cell>
          <cell r="D449" t="str">
            <v>ابراهيم</v>
          </cell>
          <cell r="E449" t="str">
            <v>رجاء</v>
          </cell>
          <cell r="F449" t="str">
            <v>الثانية</v>
          </cell>
        </row>
        <row r="450">
          <cell r="B450">
            <v>519107</v>
          </cell>
          <cell r="C450" t="str">
            <v>مؤمنات كوكش</v>
          </cell>
          <cell r="D450" t="str">
            <v>محمد هشام</v>
          </cell>
          <cell r="E450" t="str">
            <v>ميسون</v>
          </cell>
          <cell r="F450" t="str">
            <v>الثالثة</v>
          </cell>
        </row>
        <row r="451">
          <cell r="B451">
            <v>519117</v>
          </cell>
          <cell r="C451" t="str">
            <v xml:space="preserve">مارلا الترك </v>
          </cell>
          <cell r="D451" t="str">
            <v xml:space="preserve">فريد </v>
          </cell>
          <cell r="E451" t="str">
            <v>رولا</v>
          </cell>
          <cell r="F451" t="str">
            <v>الثالثة</v>
          </cell>
          <cell r="G451" t="str">
            <v>مستنفذ فصل ثاني 2023-2024</v>
          </cell>
        </row>
        <row r="452">
          <cell r="B452">
            <v>519118</v>
          </cell>
          <cell r="C452" t="str">
            <v xml:space="preserve">ماري الحلو </v>
          </cell>
          <cell r="D452" t="str">
            <v>ميلاد</v>
          </cell>
          <cell r="E452" t="str">
            <v>ايلين</v>
          </cell>
          <cell r="F452" t="str">
            <v>الثالثة</v>
          </cell>
        </row>
        <row r="453">
          <cell r="B453">
            <v>519120</v>
          </cell>
          <cell r="C453" t="str">
            <v xml:space="preserve">ماري عمران </v>
          </cell>
          <cell r="D453" t="str">
            <v xml:space="preserve">بسام </v>
          </cell>
          <cell r="E453" t="str">
            <v>سحر</v>
          </cell>
          <cell r="F453" t="str">
            <v>الثالثة</v>
          </cell>
        </row>
        <row r="454">
          <cell r="B454">
            <v>519154</v>
          </cell>
          <cell r="C454" t="str">
            <v>مديحه عميش</v>
          </cell>
          <cell r="D454" t="str">
            <v>حمزه</v>
          </cell>
          <cell r="E454" t="str">
            <v>عطيه</v>
          </cell>
          <cell r="F454" t="str">
            <v>الرابعة</v>
          </cell>
        </row>
        <row r="455">
          <cell r="B455">
            <v>519175</v>
          </cell>
          <cell r="C455" t="str">
            <v>مروة توتنجي</v>
          </cell>
          <cell r="D455" t="str">
            <v>زهير</v>
          </cell>
          <cell r="E455" t="str">
            <v>باسمه</v>
          </cell>
          <cell r="F455" t="str">
            <v>الثالثة</v>
          </cell>
        </row>
        <row r="456">
          <cell r="B456">
            <v>519177</v>
          </cell>
          <cell r="C456" t="str">
            <v xml:space="preserve">مروة خطاب </v>
          </cell>
          <cell r="D456" t="str">
            <v xml:space="preserve">نادر </v>
          </cell>
          <cell r="E456" t="str">
            <v>هيام</v>
          </cell>
          <cell r="F456" t="str">
            <v>الثالثة</v>
          </cell>
          <cell r="G456" t="str">
            <v>مستنفذ فصل ثاني 2023-2024</v>
          </cell>
        </row>
        <row r="457">
          <cell r="B457">
            <v>519179</v>
          </cell>
          <cell r="C457" t="str">
            <v>مروة سعد الدين</v>
          </cell>
          <cell r="D457" t="str">
            <v>فتحي</v>
          </cell>
          <cell r="E457" t="str">
            <v>دلال</v>
          </cell>
          <cell r="F457" t="str">
            <v>الثالثة</v>
          </cell>
        </row>
        <row r="458">
          <cell r="B458">
            <v>519180</v>
          </cell>
          <cell r="C458" t="str">
            <v>مروه ابوشاش</v>
          </cell>
          <cell r="D458" t="str">
            <v>شفيق</v>
          </cell>
          <cell r="E458" t="str">
            <v>نصرى</v>
          </cell>
          <cell r="F458" t="str">
            <v>الرابعة</v>
          </cell>
        </row>
        <row r="459">
          <cell r="B459">
            <v>519185</v>
          </cell>
          <cell r="C459" t="str">
            <v>مروه المسوتي</v>
          </cell>
          <cell r="D459" t="str">
            <v>عبد العزيز</v>
          </cell>
          <cell r="E459" t="str">
            <v>سمر</v>
          </cell>
          <cell r="F459" t="str">
            <v>الرابعة</v>
          </cell>
          <cell r="G459" t="str">
            <v>مستنفذ فصل ثاني  2023-2024</v>
          </cell>
        </row>
        <row r="460">
          <cell r="B460">
            <v>519194</v>
          </cell>
          <cell r="C460" t="str">
            <v>مريانا الداهوك</v>
          </cell>
          <cell r="D460" t="str">
            <v xml:space="preserve">مروان </v>
          </cell>
          <cell r="E460" t="str">
            <v>هويده</v>
          </cell>
          <cell r="F460" t="str">
            <v>الثالثة</v>
          </cell>
        </row>
        <row r="461">
          <cell r="B461">
            <v>519196</v>
          </cell>
          <cell r="C461" t="str">
            <v>مريم احمد</v>
          </cell>
          <cell r="D461" t="str">
            <v>نصر</v>
          </cell>
          <cell r="E461" t="str">
            <v>منيره</v>
          </cell>
          <cell r="F461" t="str">
            <v>الرابعة</v>
          </cell>
          <cell r="G461" t="str">
            <v>مستنفذ فصل ثاني  2023-2024</v>
          </cell>
        </row>
        <row r="462">
          <cell r="B462">
            <v>519208</v>
          </cell>
          <cell r="C462" t="str">
            <v>مريم سعدية</v>
          </cell>
          <cell r="D462" t="str">
            <v>عماد</v>
          </cell>
          <cell r="E462" t="str">
            <v>ناديا</v>
          </cell>
          <cell r="F462" t="str">
            <v>الثالثة</v>
          </cell>
        </row>
        <row r="463">
          <cell r="B463">
            <v>519214</v>
          </cell>
          <cell r="C463" t="str">
            <v xml:space="preserve">مزنة ملص </v>
          </cell>
          <cell r="D463" t="str">
            <v>احمد</v>
          </cell>
          <cell r="E463" t="str">
            <v>فاتنه</v>
          </cell>
          <cell r="F463" t="str">
            <v>الثالثة</v>
          </cell>
          <cell r="G463" t="str">
            <v>مستنفذ فصل ثاني 2023-2024</v>
          </cell>
        </row>
        <row r="464">
          <cell r="B464">
            <v>519229</v>
          </cell>
          <cell r="C464" t="str">
            <v xml:space="preserve">منار جزماتي </v>
          </cell>
          <cell r="D464" t="str">
            <v xml:space="preserve">محمد ياسر </v>
          </cell>
          <cell r="E464" t="str">
            <v xml:space="preserve">فاطمة </v>
          </cell>
          <cell r="F464" t="str">
            <v>الرابعة</v>
          </cell>
          <cell r="G464" t="str">
            <v>مستنفذ فصل ثاني  2023-2024</v>
          </cell>
        </row>
        <row r="465">
          <cell r="B465">
            <v>519264</v>
          </cell>
          <cell r="C465" t="str">
            <v>منيرة حوري</v>
          </cell>
          <cell r="D465" t="str">
            <v>دريد</v>
          </cell>
          <cell r="E465" t="str">
            <v>سميرة</v>
          </cell>
          <cell r="F465" t="str">
            <v>الرابعة</v>
          </cell>
        </row>
        <row r="466">
          <cell r="B466">
            <v>519274</v>
          </cell>
          <cell r="C466" t="str">
            <v>مي علي</v>
          </cell>
          <cell r="D466" t="str">
            <v>عدنان</v>
          </cell>
          <cell r="E466" t="str">
            <v>بديعة</v>
          </cell>
          <cell r="F466" t="str">
            <v>الثالثة</v>
          </cell>
        </row>
        <row r="467">
          <cell r="B467">
            <v>519278</v>
          </cell>
          <cell r="C467" t="str">
            <v xml:space="preserve">ميادة القطريب </v>
          </cell>
          <cell r="D467" t="str">
            <v xml:space="preserve">اوسامة </v>
          </cell>
          <cell r="E467" t="str">
            <v>جينا</v>
          </cell>
          <cell r="F467" t="str">
            <v>الرابعة</v>
          </cell>
        </row>
        <row r="468">
          <cell r="B468">
            <v>519281</v>
          </cell>
          <cell r="C468" t="str">
            <v xml:space="preserve">مياده سليمان </v>
          </cell>
          <cell r="D468" t="str">
            <v xml:space="preserve">احمد </v>
          </cell>
          <cell r="E468" t="str">
            <v>وجيهه</v>
          </cell>
          <cell r="F468" t="str">
            <v>الرابعة</v>
          </cell>
        </row>
        <row r="469">
          <cell r="B469">
            <v>519291</v>
          </cell>
          <cell r="C469" t="str">
            <v>ميريل نجمه</v>
          </cell>
          <cell r="D469" t="str">
            <v>عادل</v>
          </cell>
          <cell r="E469" t="str">
            <v>يولا</v>
          </cell>
          <cell r="F469" t="str">
            <v>الرابعة</v>
          </cell>
        </row>
        <row r="470">
          <cell r="B470">
            <v>519293</v>
          </cell>
          <cell r="C470" t="str">
            <v>ميساء الخيمي</v>
          </cell>
          <cell r="D470" t="str">
            <v xml:space="preserve">محمد أيمن </v>
          </cell>
          <cell r="E470" t="str">
            <v>هدى</v>
          </cell>
          <cell r="F470" t="str">
            <v>الرابعة</v>
          </cell>
        </row>
        <row r="471">
          <cell r="B471">
            <v>519319</v>
          </cell>
          <cell r="C471" t="str">
            <v>ناديه بدر</v>
          </cell>
          <cell r="D471" t="str">
            <v>رياض</v>
          </cell>
          <cell r="E471" t="str">
            <v>بندر</v>
          </cell>
          <cell r="F471" t="str">
            <v>الثانية</v>
          </cell>
        </row>
        <row r="472">
          <cell r="B472">
            <v>519325</v>
          </cell>
          <cell r="C472" t="str">
            <v xml:space="preserve">نانسي  مخلوف </v>
          </cell>
          <cell r="D472" t="str">
            <v xml:space="preserve">سمير </v>
          </cell>
          <cell r="E472" t="str">
            <v>امل</v>
          </cell>
          <cell r="F472" t="str">
            <v>الرابعة</v>
          </cell>
          <cell r="G472" t="str">
            <v>مستنفذ فصل ثاني  2023-2024</v>
          </cell>
        </row>
        <row r="473">
          <cell r="B473">
            <v>519327</v>
          </cell>
          <cell r="C473" t="str">
            <v>ناهد حجله</v>
          </cell>
          <cell r="D473" t="str">
            <v>ناظم</v>
          </cell>
          <cell r="E473" t="str">
            <v>فايزة</v>
          </cell>
          <cell r="F473" t="str">
            <v>الرابعة</v>
          </cell>
        </row>
        <row r="474">
          <cell r="B474">
            <v>519328</v>
          </cell>
          <cell r="C474" t="str">
            <v>ناهد خولي</v>
          </cell>
          <cell r="D474" t="str">
            <v>محمد</v>
          </cell>
          <cell r="E474" t="str">
            <v>امينه</v>
          </cell>
          <cell r="F474" t="str">
            <v>الرابعة</v>
          </cell>
        </row>
        <row r="475">
          <cell r="B475">
            <v>519333</v>
          </cell>
          <cell r="C475" t="str">
            <v>نبال عكرمه</v>
          </cell>
          <cell r="D475" t="str">
            <v>عبد الباسط</v>
          </cell>
          <cell r="E475" t="str">
            <v>وصال</v>
          </cell>
          <cell r="F475" t="str">
            <v>الاولى</v>
          </cell>
        </row>
        <row r="476">
          <cell r="B476">
            <v>519343</v>
          </cell>
          <cell r="C476" t="str">
            <v xml:space="preserve">نجوى قمر </v>
          </cell>
          <cell r="D476" t="str">
            <v xml:space="preserve">سلمان </v>
          </cell>
          <cell r="E476" t="str">
            <v>عائشة</v>
          </cell>
          <cell r="F476" t="str">
            <v>الرابعة</v>
          </cell>
        </row>
        <row r="477">
          <cell r="B477">
            <v>519345</v>
          </cell>
          <cell r="C477" t="str">
            <v>نده شنار</v>
          </cell>
          <cell r="D477" t="str">
            <v>عبدالله</v>
          </cell>
          <cell r="E477" t="str">
            <v>دلال</v>
          </cell>
          <cell r="F477" t="str">
            <v>الرابعة</v>
          </cell>
          <cell r="G477" t="str">
            <v>مستنفذ فصل ثاني  2023-2024</v>
          </cell>
        </row>
        <row r="478">
          <cell r="B478">
            <v>519352</v>
          </cell>
          <cell r="C478" t="str">
            <v>ندى زعبوب</v>
          </cell>
          <cell r="D478" t="str">
            <v xml:space="preserve">علي </v>
          </cell>
          <cell r="E478" t="str">
            <v>فاديا</v>
          </cell>
          <cell r="F478" t="str">
            <v>الثالثة</v>
          </cell>
          <cell r="G478" t="str">
            <v>مستنفذ فصل ثاني 2023-2024</v>
          </cell>
        </row>
        <row r="479">
          <cell r="B479">
            <v>519360</v>
          </cell>
          <cell r="C479" t="str">
            <v>نسرين احمد</v>
          </cell>
          <cell r="D479" t="str">
            <v xml:space="preserve">راجي </v>
          </cell>
          <cell r="E479" t="str">
            <v>هيام</v>
          </cell>
          <cell r="F479" t="str">
            <v>الرابعة</v>
          </cell>
        </row>
        <row r="480">
          <cell r="B480">
            <v>519363</v>
          </cell>
          <cell r="C480" t="str">
            <v xml:space="preserve">نسرين الحموي </v>
          </cell>
          <cell r="D480" t="str">
            <v>مفيد</v>
          </cell>
          <cell r="E480" t="str">
            <v>اعتدال</v>
          </cell>
          <cell r="F480" t="str">
            <v>الرابعة</v>
          </cell>
        </row>
        <row r="481">
          <cell r="B481">
            <v>519366</v>
          </cell>
          <cell r="C481" t="str">
            <v>نسرين حسن</v>
          </cell>
          <cell r="D481" t="str">
            <v>جابر</v>
          </cell>
          <cell r="E481" t="str">
            <v>نعيمه</v>
          </cell>
          <cell r="F481" t="str">
            <v>الثالثة</v>
          </cell>
        </row>
        <row r="482">
          <cell r="B482">
            <v>519371</v>
          </cell>
          <cell r="C482" t="str">
            <v xml:space="preserve">نسرين قسومه </v>
          </cell>
          <cell r="D482" t="str">
            <v xml:space="preserve">نذير </v>
          </cell>
          <cell r="E482" t="str">
            <v>فلك</v>
          </cell>
          <cell r="F482" t="str">
            <v>الرابعة</v>
          </cell>
        </row>
        <row r="483">
          <cell r="B483">
            <v>519379</v>
          </cell>
          <cell r="C483" t="str">
            <v>نعمه  بيطار</v>
          </cell>
          <cell r="D483" t="str">
            <v xml:space="preserve">هشام </v>
          </cell>
          <cell r="E483" t="str">
            <v>فاطمة</v>
          </cell>
          <cell r="F483" t="str">
            <v>الرابعة</v>
          </cell>
        </row>
        <row r="484">
          <cell r="B484">
            <v>519380</v>
          </cell>
          <cell r="C484" t="str">
            <v>نعمه ابو مر</v>
          </cell>
          <cell r="D484" t="str">
            <v xml:space="preserve">ابراهيم </v>
          </cell>
          <cell r="E484" t="str">
            <v>بسمة</v>
          </cell>
          <cell r="F484" t="str">
            <v>الرابعة</v>
          </cell>
        </row>
        <row r="485">
          <cell r="B485">
            <v>519381</v>
          </cell>
          <cell r="C485" t="str">
            <v xml:space="preserve">نعيمه القادري </v>
          </cell>
          <cell r="D485" t="str">
            <v xml:space="preserve">محمد </v>
          </cell>
          <cell r="E485" t="str">
            <v>نوال</v>
          </cell>
          <cell r="F485" t="str">
            <v>الثالثة</v>
          </cell>
        </row>
        <row r="486">
          <cell r="B486">
            <v>519412</v>
          </cell>
          <cell r="C486" t="str">
            <v>نور الهدى  الدباس قبلان</v>
          </cell>
          <cell r="D486" t="str">
            <v>محمد</v>
          </cell>
          <cell r="E486" t="str">
            <v>ايمان</v>
          </cell>
          <cell r="F486" t="str">
            <v>الثالثة</v>
          </cell>
        </row>
        <row r="487">
          <cell r="B487">
            <v>519421</v>
          </cell>
          <cell r="C487" t="str">
            <v>نور الهدى صبيحه</v>
          </cell>
          <cell r="D487" t="str">
            <v xml:space="preserve"> كامل</v>
          </cell>
          <cell r="E487" t="str">
            <v>يسرى</v>
          </cell>
          <cell r="F487" t="str">
            <v>الرابعة</v>
          </cell>
          <cell r="G487" t="str">
            <v>مستنفذ فصل ثاني  2023-2024</v>
          </cell>
        </row>
        <row r="488">
          <cell r="B488">
            <v>519422</v>
          </cell>
          <cell r="C488" t="str">
            <v>نور الهدى قشاطه الشهير بالرباطه</v>
          </cell>
          <cell r="D488" t="str">
            <v>محمد رمضان</v>
          </cell>
          <cell r="E488" t="str">
            <v>ايمان</v>
          </cell>
          <cell r="F488" t="str">
            <v>الرابعة</v>
          </cell>
          <cell r="G488" t="str">
            <v>مستنفذ فصل ثاني  2023-2024</v>
          </cell>
        </row>
        <row r="489">
          <cell r="B489">
            <v>519429</v>
          </cell>
          <cell r="C489" t="str">
            <v>نور حين</v>
          </cell>
          <cell r="D489" t="str">
            <v>هيثم</v>
          </cell>
          <cell r="E489" t="str">
            <v>منيره</v>
          </cell>
          <cell r="F489" t="str">
            <v>الثانية</v>
          </cell>
          <cell r="G489" t="str">
            <v>مستنفذ فصل ثاني 2023-2024</v>
          </cell>
        </row>
        <row r="490">
          <cell r="B490">
            <v>519430</v>
          </cell>
          <cell r="C490" t="str">
            <v xml:space="preserve">نور خلاصي </v>
          </cell>
          <cell r="D490" t="str">
            <v xml:space="preserve">زكريا </v>
          </cell>
          <cell r="E490" t="str">
            <v>اميرة</v>
          </cell>
          <cell r="F490" t="str">
            <v>الرابعة</v>
          </cell>
        </row>
        <row r="491">
          <cell r="B491">
            <v>519432</v>
          </cell>
          <cell r="C491" t="str">
            <v xml:space="preserve">نور زينو </v>
          </cell>
          <cell r="D491" t="str">
            <v xml:space="preserve">عدنان </v>
          </cell>
          <cell r="E491" t="str">
            <v>كمالة</v>
          </cell>
          <cell r="F491" t="str">
            <v>الثالثة</v>
          </cell>
        </row>
        <row r="492">
          <cell r="B492">
            <v>519436</v>
          </cell>
          <cell r="C492" t="str">
            <v>نور طقطق</v>
          </cell>
          <cell r="D492" t="str">
            <v xml:space="preserve">عبدالله </v>
          </cell>
          <cell r="E492" t="str">
            <v>فاطمه</v>
          </cell>
          <cell r="F492" t="str">
            <v>الرابعة</v>
          </cell>
        </row>
        <row r="493">
          <cell r="B493">
            <v>519443</v>
          </cell>
          <cell r="C493" t="str">
            <v xml:space="preserve">نور مريش </v>
          </cell>
          <cell r="D493" t="str">
            <v>محمد راتب</v>
          </cell>
          <cell r="E493" t="str">
            <v>اسيمة</v>
          </cell>
          <cell r="F493" t="str">
            <v>الثالثة</v>
          </cell>
        </row>
        <row r="494">
          <cell r="B494">
            <v>519452</v>
          </cell>
          <cell r="C494" t="str">
            <v>نورمان السيدا</v>
          </cell>
          <cell r="D494" t="str">
            <v>محمد</v>
          </cell>
          <cell r="E494" t="str">
            <v>بثينة</v>
          </cell>
          <cell r="F494" t="str">
            <v>الرابعة</v>
          </cell>
        </row>
        <row r="495">
          <cell r="B495">
            <v>519455</v>
          </cell>
          <cell r="C495" t="str">
            <v xml:space="preserve">نوره حسين </v>
          </cell>
          <cell r="D495" t="str">
            <v xml:space="preserve">عبد الرحمن </v>
          </cell>
          <cell r="E495" t="str">
            <v>افتكار</v>
          </cell>
          <cell r="F495" t="str">
            <v>الرابعة</v>
          </cell>
          <cell r="G495" t="str">
            <v>مستنفذ فصل ثاني  2023-2024</v>
          </cell>
        </row>
        <row r="496">
          <cell r="B496">
            <v>519476</v>
          </cell>
          <cell r="C496" t="str">
            <v>هبه الله شمسين</v>
          </cell>
          <cell r="D496" t="str">
            <v>رفعت</v>
          </cell>
          <cell r="E496" t="str">
            <v>سميره</v>
          </cell>
          <cell r="F496" t="str">
            <v>الثانية</v>
          </cell>
          <cell r="G496" t="str">
            <v>مستنفذ فصل ثاني 2023-2024</v>
          </cell>
        </row>
        <row r="497">
          <cell r="B497">
            <v>519477</v>
          </cell>
          <cell r="C497" t="str">
            <v>هبه الله طسه</v>
          </cell>
          <cell r="D497" t="str">
            <v>هشام</v>
          </cell>
          <cell r="E497" t="str">
            <v>سفيرا</v>
          </cell>
          <cell r="F497" t="str">
            <v>الثانية</v>
          </cell>
          <cell r="G497" t="str">
            <v>مستنفذ فصل ثاني 2023-2024</v>
          </cell>
        </row>
        <row r="498">
          <cell r="B498">
            <v>519484</v>
          </cell>
          <cell r="C498" t="str">
            <v>هبه خولي</v>
          </cell>
          <cell r="D498" t="str">
            <v>محمد</v>
          </cell>
          <cell r="E498" t="str">
            <v>نعمت</v>
          </cell>
          <cell r="F498" t="str">
            <v>الرابعة</v>
          </cell>
        </row>
        <row r="499">
          <cell r="B499">
            <v>519489</v>
          </cell>
          <cell r="C499" t="str">
            <v xml:space="preserve">هبه سليمان </v>
          </cell>
          <cell r="D499" t="str">
            <v>محمد</v>
          </cell>
          <cell r="E499" t="str">
            <v>ساميه</v>
          </cell>
          <cell r="F499" t="str">
            <v>الثالثة</v>
          </cell>
        </row>
        <row r="500">
          <cell r="B500">
            <v>519503</v>
          </cell>
          <cell r="C500" t="str">
            <v>هدايه شريباتي</v>
          </cell>
          <cell r="D500" t="str">
            <v xml:space="preserve">ايمن </v>
          </cell>
          <cell r="E500" t="str">
            <v>ماجده</v>
          </cell>
          <cell r="F500" t="str">
            <v>الرابعة</v>
          </cell>
          <cell r="G500" t="str">
            <v>مستنفذ فصل ثاني  2023-2024</v>
          </cell>
        </row>
        <row r="501">
          <cell r="B501">
            <v>519511</v>
          </cell>
          <cell r="C501" t="str">
            <v xml:space="preserve">هدى طراف </v>
          </cell>
          <cell r="D501" t="str">
            <v xml:space="preserve">مالك </v>
          </cell>
          <cell r="E501" t="str">
            <v>مريم</v>
          </cell>
          <cell r="F501" t="str">
            <v>الرابعة حديث</v>
          </cell>
          <cell r="G501" t="str">
            <v>م</v>
          </cell>
        </row>
        <row r="502">
          <cell r="B502">
            <v>519514</v>
          </cell>
          <cell r="C502" t="str">
            <v xml:space="preserve">هديل ابو شقرة </v>
          </cell>
          <cell r="D502" t="str">
            <v>منيب</v>
          </cell>
          <cell r="E502" t="str">
            <v>هدى</v>
          </cell>
          <cell r="F502" t="str">
            <v>الرابعة</v>
          </cell>
        </row>
        <row r="503">
          <cell r="B503">
            <v>519531</v>
          </cell>
          <cell r="C503" t="str">
            <v>هلا الكراد</v>
          </cell>
          <cell r="D503" t="str">
            <v xml:space="preserve">جمال </v>
          </cell>
          <cell r="E503" t="str">
            <v>امل</v>
          </cell>
          <cell r="F503" t="str">
            <v>الرابعة</v>
          </cell>
        </row>
        <row r="504">
          <cell r="B504">
            <v>519533</v>
          </cell>
          <cell r="C504" t="str">
            <v>هلا زينو</v>
          </cell>
          <cell r="D504" t="str">
            <v>جمال</v>
          </cell>
          <cell r="E504" t="str">
            <v>سمر</v>
          </cell>
          <cell r="F504" t="str">
            <v>الثانية</v>
          </cell>
        </row>
        <row r="505">
          <cell r="B505">
            <v>519539</v>
          </cell>
          <cell r="C505" t="str">
            <v>هناء الفارس</v>
          </cell>
          <cell r="D505" t="str">
            <v>يوسف</v>
          </cell>
          <cell r="E505" t="str">
            <v>فاطمة</v>
          </cell>
          <cell r="F505" t="str">
            <v>الثانية</v>
          </cell>
          <cell r="G505" t="str">
            <v>مستنفذ فصل ثاني 2023-2024</v>
          </cell>
        </row>
        <row r="506">
          <cell r="B506">
            <v>519548</v>
          </cell>
          <cell r="C506" t="str">
            <v>هنادي سنوبر</v>
          </cell>
          <cell r="D506" t="str">
            <v>محمد</v>
          </cell>
          <cell r="E506" t="str">
            <v>سلمى</v>
          </cell>
          <cell r="F506" t="str">
            <v>الرابعة</v>
          </cell>
          <cell r="G506" t="str">
            <v>مستنفذ فصل ثاني  2023-2024</v>
          </cell>
        </row>
        <row r="507">
          <cell r="B507">
            <v>519563</v>
          </cell>
          <cell r="C507" t="str">
            <v>هيام عمر</v>
          </cell>
          <cell r="D507" t="str">
            <v>حسن</v>
          </cell>
          <cell r="E507" t="str">
            <v>فاطمة</v>
          </cell>
          <cell r="F507" t="str">
            <v>الرابعة</v>
          </cell>
        </row>
        <row r="508">
          <cell r="B508">
            <v>519569</v>
          </cell>
          <cell r="C508" t="str">
            <v>هيفاء قسام</v>
          </cell>
          <cell r="D508" t="str">
            <v>سلمان</v>
          </cell>
          <cell r="E508" t="str">
            <v>هنا</v>
          </cell>
          <cell r="F508" t="str">
            <v>الرابعة</v>
          </cell>
        </row>
        <row r="509">
          <cell r="B509">
            <v>519580</v>
          </cell>
          <cell r="C509" t="str">
            <v>وردة ريحان</v>
          </cell>
          <cell r="D509" t="str">
            <v>علي</v>
          </cell>
          <cell r="E509" t="str">
            <v>لينا</v>
          </cell>
          <cell r="F509" t="str">
            <v>الرابعة</v>
          </cell>
        </row>
        <row r="510">
          <cell r="B510">
            <v>519581</v>
          </cell>
          <cell r="C510" t="str">
            <v xml:space="preserve">ورود سالم </v>
          </cell>
          <cell r="D510" t="str">
            <v xml:space="preserve">محمد جابر </v>
          </cell>
          <cell r="E510" t="str">
            <v>بشيرة</v>
          </cell>
          <cell r="F510" t="str">
            <v>الرابعة</v>
          </cell>
          <cell r="G510" t="str">
            <v>مستنفذ فصل ثاني  2023-2024</v>
          </cell>
        </row>
        <row r="511">
          <cell r="B511">
            <v>519582</v>
          </cell>
          <cell r="C511" t="str">
            <v>وسام عبسي</v>
          </cell>
          <cell r="D511" t="str">
            <v>وليد</v>
          </cell>
          <cell r="E511" t="str">
            <v>ضياء</v>
          </cell>
          <cell r="F511" t="str">
            <v>الرابعة</v>
          </cell>
        </row>
        <row r="512">
          <cell r="B512">
            <v>519586</v>
          </cell>
          <cell r="C512" t="str">
            <v>وصال المحمود</v>
          </cell>
          <cell r="D512" t="str">
            <v>محمد</v>
          </cell>
          <cell r="E512" t="str">
            <v>ذيبه</v>
          </cell>
          <cell r="F512" t="str">
            <v>الرابعة</v>
          </cell>
        </row>
        <row r="513">
          <cell r="B513">
            <v>519591</v>
          </cell>
          <cell r="C513" t="str">
            <v xml:space="preserve">وعد عجاج </v>
          </cell>
          <cell r="D513" t="str">
            <v xml:space="preserve">خالد </v>
          </cell>
          <cell r="E513" t="str">
            <v>فايزة</v>
          </cell>
          <cell r="F513" t="str">
            <v>الثالثة</v>
          </cell>
          <cell r="G513" t="str">
            <v>مستنفذ فصل ثاني 2023-2024</v>
          </cell>
        </row>
        <row r="514">
          <cell r="B514">
            <v>519598</v>
          </cell>
          <cell r="C514" t="str">
            <v xml:space="preserve">وفاء الشاعر </v>
          </cell>
          <cell r="D514" t="str">
            <v xml:space="preserve">فوزي </v>
          </cell>
          <cell r="E514" t="str">
            <v>باسمة</v>
          </cell>
          <cell r="F514" t="str">
            <v>الرابعة</v>
          </cell>
        </row>
        <row r="515">
          <cell r="B515">
            <v>519609</v>
          </cell>
          <cell r="C515" t="str">
            <v>ولاء الحمصي الشهير بالازرق</v>
          </cell>
          <cell r="D515" t="str">
            <v>محمد ابراهيم</v>
          </cell>
          <cell r="E515" t="str">
            <v>امل</v>
          </cell>
          <cell r="F515" t="str">
            <v>الرابعة</v>
          </cell>
        </row>
        <row r="516">
          <cell r="B516">
            <v>519616</v>
          </cell>
          <cell r="C516" t="str">
            <v xml:space="preserve">ولاء شاهين </v>
          </cell>
          <cell r="D516" t="str">
            <v xml:space="preserve">نايف </v>
          </cell>
          <cell r="E516" t="str">
            <v>ليلى</v>
          </cell>
          <cell r="F516" t="str">
            <v>الرابعة</v>
          </cell>
          <cell r="G516" t="str">
            <v>مستنفذ فصل ثاني  2023-2024</v>
          </cell>
        </row>
        <row r="517">
          <cell r="B517">
            <v>519628</v>
          </cell>
          <cell r="C517" t="str">
            <v>يارا الحلبي</v>
          </cell>
          <cell r="D517" t="str">
            <v>احمد</v>
          </cell>
          <cell r="E517" t="str">
            <v>ناجيه</v>
          </cell>
          <cell r="F517" t="str">
            <v>الرابعة</v>
          </cell>
        </row>
        <row r="518">
          <cell r="B518">
            <v>519629</v>
          </cell>
          <cell r="C518" t="str">
            <v>يارا حديفة</v>
          </cell>
          <cell r="D518" t="str">
            <v xml:space="preserve">رمزي </v>
          </cell>
          <cell r="E518" t="str">
            <v>جمانة</v>
          </cell>
          <cell r="F518" t="str">
            <v>الثالثة</v>
          </cell>
        </row>
        <row r="519">
          <cell r="B519">
            <v>519631</v>
          </cell>
          <cell r="C519" t="str">
            <v xml:space="preserve">يارا شاهين </v>
          </cell>
          <cell r="D519" t="str">
            <v xml:space="preserve">هلال </v>
          </cell>
          <cell r="E519" t="str">
            <v>نهاد</v>
          </cell>
          <cell r="F519" t="str">
            <v>الرابعة</v>
          </cell>
        </row>
        <row r="520">
          <cell r="B520">
            <v>519635</v>
          </cell>
          <cell r="C520" t="str">
            <v>ياراسلوم</v>
          </cell>
          <cell r="D520" t="str">
            <v>محمد</v>
          </cell>
          <cell r="E520" t="str">
            <v>سمر</v>
          </cell>
          <cell r="F520" t="str">
            <v>الثالثة</v>
          </cell>
          <cell r="G520" t="str">
            <v>مستنفذ فصل ثاني 2023-2024</v>
          </cell>
        </row>
        <row r="521">
          <cell r="B521">
            <v>519646</v>
          </cell>
          <cell r="C521" t="str">
            <v>يسرى زقزق</v>
          </cell>
          <cell r="D521" t="str">
            <v>منير</v>
          </cell>
          <cell r="E521" t="str">
            <v>ليلى</v>
          </cell>
          <cell r="F521" t="str">
            <v>الثالثة</v>
          </cell>
          <cell r="G521" t="str">
            <v>مستنفذ فصل ثاني 2023-2024</v>
          </cell>
        </row>
        <row r="522">
          <cell r="B522">
            <v>519653</v>
          </cell>
          <cell r="C522" t="str">
            <v>اية السقال</v>
          </cell>
          <cell r="D522" t="str">
            <v>احمد</v>
          </cell>
          <cell r="E522" t="str">
            <v>قمر</v>
          </cell>
          <cell r="F522" t="str">
            <v>الثالثة</v>
          </cell>
        </row>
        <row r="523">
          <cell r="B523">
            <v>519654</v>
          </cell>
          <cell r="C523" t="str">
            <v>ثناء بلول</v>
          </cell>
          <cell r="D523" t="str">
            <v>عيسى</v>
          </cell>
          <cell r="E523" t="str">
            <v>الماظه</v>
          </cell>
          <cell r="F523" t="str">
            <v>الرابعة</v>
          </cell>
          <cell r="G523" t="str">
            <v>مستنفذ فصل ثاني  2023-2024</v>
          </cell>
        </row>
        <row r="524">
          <cell r="B524">
            <v>519681</v>
          </cell>
          <cell r="C524" t="str">
            <v>منى عماد</v>
          </cell>
          <cell r="D524" t="str">
            <v>غالب</v>
          </cell>
          <cell r="E524" t="str">
            <v>يسره</v>
          </cell>
          <cell r="F524" t="str">
            <v>الثالثة</v>
          </cell>
        </row>
        <row r="525">
          <cell r="B525">
            <v>519692</v>
          </cell>
          <cell r="C525" t="str">
            <v>هنادي بلول</v>
          </cell>
          <cell r="D525" t="str">
            <v>عيسى</v>
          </cell>
          <cell r="E525" t="str">
            <v>الماظة</v>
          </cell>
          <cell r="F525" t="str">
            <v>الرابعة</v>
          </cell>
          <cell r="G525" t="str">
            <v>مستنفذ فصل ثاني  2023-2024</v>
          </cell>
        </row>
        <row r="526">
          <cell r="B526">
            <v>519696</v>
          </cell>
          <cell r="C526" t="str">
            <v>مها حسن</v>
          </cell>
          <cell r="D526" t="str">
            <v>فائز</v>
          </cell>
          <cell r="E526" t="str">
            <v>نجاح</v>
          </cell>
          <cell r="F526" t="str">
            <v>الثانية</v>
          </cell>
        </row>
        <row r="527">
          <cell r="B527">
            <v>519721</v>
          </cell>
          <cell r="C527" t="str">
            <v>فايزة السلمان</v>
          </cell>
          <cell r="D527" t="str">
            <v>رضوان</v>
          </cell>
          <cell r="E527" t="str">
            <v>زهرية</v>
          </cell>
          <cell r="F527" t="str">
            <v>الثالثة</v>
          </cell>
        </row>
        <row r="528">
          <cell r="B528">
            <v>519722</v>
          </cell>
          <cell r="C528" t="str">
            <v xml:space="preserve">حنان ديوب </v>
          </cell>
          <cell r="D528" t="str">
            <v xml:space="preserve">يوسف </v>
          </cell>
          <cell r="E528" t="str">
            <v>فاديا</v>
          </cell>
          <cell r="F528" t="str">
            <v>الرابعة</v>
          </cell>
        </row>
        <row r="529">
          <cell r="B529">
            <v>519740</v>
          </cell>
          <cell r="C529" t="str">
            <v>ريما الشامي</v>
          </cell>
          <cell r="D529" t="str">
            <v>عاصم</v>
          </cell>
          <cell r="E529" t="str">
            <v>لما</v>
          </cell>
          <cell r="F529" t="str">
            <v>الرابعة</v>
          </cell>
        </row>
        <row r="530">
          <cell r="B530">
            <v>519742</v>
          </cell>
          <cell r="C530" t="str">
            <v>ماجدة العلي الطه</v>
          </cell>
          <cell r="D530" t="str">
            <v>زهير</v>
          </cell>
          <cell r="E530" t="str">
            <v>جميلة</v>
          </cell>
          <cell r="F530" t="str">
            <v>الرابعة</v>
          </cell>
        </row>
        <row r="531">
          <cell r="B531">
            <v>519761</v>
          </cell>
          <cell r="C531" t="str">
            <v>ابتهاج خطيب</v>
          </cell>
          <cell r="D531" t="str">
            <v>محمد حسام</v>
          </cell>
          <cell r="E531" t="str">
            <v>غصون</v>
          </cell>
          <cell r="F531" t="str">
            <v>الرابعة</v>
          </cell>
        </row>
        <row r="532">
          <cell r="B532">
            <v>519765</v>
          </cell>
          <cell r="C532" t="str">
            <v xml:space="preserve">احلام حمودة </v>
          </cell>
          <cell r="D532" t="str">
            <v xml:space="preserve">عارف </v>
          </cell>
          <cell r="E532" t="str">
            <v>هدى</v>
          </cell>
          <cell r="F532" t="str">
            <v>الثالثة</v>
          </cell>
        </row>
        <row r="533">
          <cell r="B533">
            <v>519778</v>
          </cell>
          <cell r="C533" t="str">
            <v xml:space="preserve">اسامة حافض </v>
          </cell>
          <cell r="D533" t="str">
            <v xml:space="preserve">محمد خير </v>
          </cell>
          <cell r="E533" t="str">
            <v>زينب</v>
          </cell>
          <cell r="F533" t="str">
            <v>الرابعة</v>
          </cell>
          <cell r="G533" t="str">
            <v>مستنفذ فصل ثاني  2023-2024</v>
          </cell>
        </row>
        <row r="534">
          <cell r="B534">
            <v>519784</v>
          </cell>
          <cell r="C534" t="str">
            <v xml:space="preserve">اسراء الغبرة </v>
          </cell>
          <cell r="D534" t="str">
            <v xml:space="preserve">عبد الناصر </v>
          </cell>
          <cell r="E534" t="str">
            <v>سلوى</v>
          </cell>
          <cell r="F534" t="str">
            <v>الرابعة</v>
          </cell>
        </row>
        <row r="535">
          <cell r="B535">
            <v>519804</v>
          </cell>
          <cell r="C535" t="str">
            <v>اسماء قويدر</v>
          </cell>
          <cell r="D535" t="str">
            <v>عبد القادر</v>
          </cell>
          <cell r="E535" t="str">
            <v>ثريا</v>
          </cell>
          <cell r="F535" t="str">
            <v>الثالثة</v>
          </cell>
        </row>
        <row r="536">
          <cell r="B536">
            <v>519814</v>
          </cell>
          <cell r="C536" t="str">
            <v xml:space="preserve">الاء احمد </v>
          </cell>
          <cell r="D536" t="str">
            <v xml:space="preserve">احمد </v>
          </cell>
          <cell r="E536" t="str">
            <v>بشرى</v>
          </cell>
          <cell r="F536" t="str">
            <v>الرابعة</v>
          </cell>
        </row>
        <row r="537">
          <cell r="B537">
            <v>519832</v>
          </cell>
          <cell r="C537" t="str">
            <v xml:space="preserve">الاء المصري </v>
          </cell>
          <cell r="D537" t="str">
            <v xml:space="preserve">عبد القادر </v>
          </cell>
          <cell r="E537" t="str">
            <v>فاتن</v>
          </cell>
          <cell r="F537" t="str">
            <v>الرابعة</v>
          </cell>
        </row>
        <row r="538">
          <cell r="B538">
            <v>519833</v>
          </cell>
          <cell r="C538" t="str">
            <v>الاء المظلوم</v>
          </cell>
          <cell r="D538" t="str">
            <v>محمد</v>
          </cell>
          <cell r="E538" t="str">
            <v>نهلة</v>
          </cell>
          <cell r="F538" t="str">
            <v>الرابعة</v>
          </cell>
        </row>
        <row r="539">
          <cell r="B539">
            <v>519844</v>
          </cell>
          <cell r="C539" t="str">
            <v>الاء عابدين</v>
          </cell>
          <cell r="D539" t="str">
            <v>محمد خير</v>
          </cell>
          <cell r="E539" t="str">
            <v>هناء</v>
          </cell>
          <cell r="F539" t="str">
            <v>الثالثة</v>
          </cell>
          <cell r="G539" t="str">
            <v>مستنفذ فصل ثاني 2023-2024</v>
          </cell>
        </row>
        <row r="540">
          <cell r="B540">
            <v>519855</v>
          </cell>
          <cell r="C540" t="str">
            <v>اليزة الرمضان</v>
          </cell>
          <cell r="D540" t="str">
            <v>سمير</v>
          </cell>
          <cell r="E540" t="str">
            <v>فوزه</v>
          </cell>
          <cell r="F540" t="str">
            <v>الرابعة</v>
          </cell>
        </row>
        <row r="541">
          <cell r="B541">
            <v>519867</v>
          </cell>
          <cell r="C541" t="str">
            <v xml:space="preserve">اماني جوهر </v>
          </cell>
          <cell r="D541" t="str">
            <v xml:space="preserve">كمال </v>
          </cell>
          <cell r="E541" t="str">
            <v>ليلى</v>
          </cell>
          <cell r="F541" t="str">
            <v>الرابعة</v>
          </cell>
        </row>
        <row r="542">
          <cell r="B542">
            <v>519871</v>
          </cell>
          <cell r="C542" t="str">
            <v xml:space="preserve">امتثال الغبرة </v>
          </cell>
          <cell r="D542" t="str">
            <v xml:space="preserve">مصطفى </v>
          </cell>
          <cell r="E542" t="str">
            <v>امال</v>
          </cell>
          <cell r="F542" t="str">
            <v>الرابعة</v>
          </cell>
        </row>
        <row r="543">
          <cell r="B543">
            <v>519873</v>
          </cell>
          <cell r="C543" t="str">
            <v>امل الحسن</v>
          </cell>
          <cell r="D543" t="str">
            <v>فتح الدين</v>
          </cell>
          <cell r="E543" t="str">
            <v>وطفة</v>
          </cell>
          <cell r="F543" t="str">
            <v>الثالثة</v>
          </cell>
        </row>
        <row r="544">
          <cell r="B544">
            <v>519878</v>
          </cell>
          <cell r="C544" t="str">
            <v xml:space="preserve">امل العقدة </v>
          </cell>
          <cell r="D544" t="str">
            <v xml:space="preserve">احمد </v>
          </cell>
          <cell r="E544" t="str">
            <v>منى</v>
          </cell>
          <cell r="F544" t="str">
            <v>الرابعة</v>
          </cell>
        </row>
        <row r="545">
          <cell r="B545">
            <v>519897</v>
          </cell>
          <cell r="C545" t="str">
            <v xml:space="preserve">امنة عيناوي </v>
          </cell>
          <cell r="D545" t="str">
            <v xml:space="preserve">زكي </v>
          </cell>
          <cell r="E545" t="str">
            <v>فاطمة</v>
          </cell>
          <cell r="F545" t="str">
            <v>الرابعة</v>
          </cell>
        </row>
        <row r="546">
          <cell r="B546">
            <v>519899</v>
          </cell>
          <cell r="C546" t="str">
            <v>اميرة الاكتع</v>
          </cell>
          <cell r="D546" t="str">
            <v>خالد</v>
          </cell>
          <cell r="E546" t="str">
            <v>فلك</v>
          </cell>
          <cell r="F546" t="str">
            <v>الرابعة</v>
          </cell>
          <cell r="G546" t="str">
            <v>مستنفذ فصل ثاني  2023-2024</v>
          </cell>
        </row>
        <row r="547">
          <cell r="B547">
            <v>519914</v>
          </cell>
          <cell r="C547" t="str">
            <v>انوار الغزالي</v>
          </cell>
          <cell r="D547" t="str">
            <v>علي</v>
          </cell>
          <cell r="E547" t="str">
            <v>هناء</v>
          </cell>
          <cell r="F547" t="str">
            <v>الثانية</v>
          </cell>
          <cell r="G547" t="str">
            <v>مستنفذ فصل ثاني 2023-2024</v>
          </cell>
        </row>
        <row r="548">
          <cell r="B548">
            <v>519917</v>
          </cell>
          <cell r="C548" t="str">
            <v xml:space="preserve">انوار قطيش </v>
          </cell>
          <cell r="D548" t="str">
            <v xml:space="preserve">خالد </v>
          </cell>
          <cell r="E548" t="str">
            <v>غاده</v>
          </cell>
          <cell r="F548" t="str">
            <v>الثالثة</v>
          </cell>
        </row>
        <row r="549">
          <cell r="B549">
            <v>519920</v>
          </cell>
          <cell r="C549" t="str">
            <v>ايات السيد</v>
          </cell>
          <cell r="D549" t="str">
            <v xml:space="preserve">مشهور </v>
          </cell>
          <cell r="E549" t="str">
            <v>حياة</v>
          </cell>
          <cell r="F549" t="str">
            <v>الثالثة</v>
          </cell>
        </row>
        <row r="550">
          <cell r="B550">
            <v>519924</v>
          </cell>
          <cell r="C550" t="str">
            <v xml:space="preserve">ايات عليا </v>
          </cell>
          <cell r="D550" t="str">
            <v xml:space="preserve">اسماعيل </v>
          </cell>
          <cell r="E550" t="str">
            <v>نسيبه</v>
          </cell>
          <cell r="F550" t="str">
            <v>الرابعة</v>
          </cell>
        </row>
        <row r="551">
          <cell r="B551">
            <v>519932</v>
          </cell>
          <cell r="C551" t="str">
            <v xml:space="preserve">اية حمزة </v>
          </cell>
          <cell r="D551" t="str">
            <v xml:space="preserve">شاهر </v>
          </cell>
          <cell r="E551" t="str">
            <v>نجوى</v>
          </cell>
          <cell r="F551" t="str">
            <v>الرابعة</v>
          </cell>
          <cell r="G551" t="str">
            <v>مستنفذ فصل ثاني  2023-2024</v>
          </cell>
        </row>
        <row r="552">
          <cell r="B552">
            <v>519942</v>
          </cell>
          <cell r="C552" t="str">
            <v>اية نابلسي</v>
          </cell>
          <cell r="D552" t="str">
            <v>مهاب</v>
          </cell>
          <cell r="E552" t="str">
            <v>زبيدة</v>
          </cell>
          <cell r="F552" t="str">
            <v>الثالثة</v>
          </cell>
        </row>
        <row r="553">
          <cell r="B553">
            <v>519946</v>
          </cell>
          <cell r="C553" t="str">
            <v>ايمان الجنادي</v>
          </cell>
          <cell r="D553" t="str">
            <v>محمد خير</v>
          </cell>
          <cell r="E553" t="str">
            <v>خوله</v>
          </cell>
          <cell r="F553" t="str">
            <v>الثالثة</v>
          </cell>
        </row>
        <row r="554">
          <cell r="B554">
            <v>519961</v>
          </cell>
          <cell r="C554" t="str">
            <v xml:space="preserve">ايمان سيد رمضان </v>
          </cell>
          <cell r="D554" t="str">
            <v xml:space="preserve">صديق </v>
          </cell>
          <cell r="E554" t="str">
            <v>غاده</v>
          </cell>
          <cell r="F554" t="str">
            <v>الثالثة</v>
          </cell>
        </row>
        <row r="555">
          <cell r="B555">
            <v>519963</v>
          </cell>
          <cell r="C555" t="str">
            <v>ايمان صادقة</v>
          </cell>
          <cell r="D555" t="str">
            <v>نبيل</v>
          </cell>
          <cell r="E555" t="str">
            <v>رجاء</v>
          </cell>
          <cell r="F555" t="str">
            <v>الثالثة</v>
          </cell>
        </row>
        <row r="556">
          <cell r="B556">
            <v>519977</v>
          </cell>
          <cell r="C556" t="str">
            <v xml:space="preserve">ايناس زينه </v>
          </cell>
          <cell r="D556" t="str">
            <v xml:space="preserve">عدنان </v>
          </cell>
          <cell r="E556" t="str">
            <v>دلال</v>
          </cell>
          <cell r="F556" t="str">
            <v>الرابعة</v>
          </cell>
          <cell r="G556" t="str">
            <v>مستنفذ فصل ثاني  2023-2024</v>
          </cell>
        </row>
        <row r="557">
          <cell r="B557">
            <v>519978</v>
          </cell>
          <cell r="C557" t="str">
            <v xml:space="preserve">ايناس شوشرة </v>
          </cell>
          <cell r="D557" t="str">
            <v>رياض</v>
          </cell>
          <cell r="E557" t="str">
            <v>غاده</v>
          </cell>
          <cell r="F557" t="str">
            <v>الرابعة</v>
          </cell>
          <cell r="G557" t="str">
            <v>مستنفذ فصل ثاني  2023-2024</v>
          </cell>
        </row>
        <row r="558">
          <cell r="B558">
            <v>519980</v>
          </cell>
          <cell r="C558" t="str">
            <v xml:space="preserve">ايناس محملجي </v>
          </cell>
          <cell r="D558" t="str">
            <v xml:space="preserve">هيثم </v>
          </cell>
          <cell r="E558" t="str">
            <v>هدى</v>
          </cell>
          <cell r="F558" t="str">
            <v>الرابعة</v>
          </cell>
        </row>
        <row r="559">
          <cell r="B559">
            <v>519988</v>
          </cell>
          <cell r="C559" t="str">
            <v>بتول حمامة</v>
          </cell>
          <cell r="D559" t="str">
            <v>بسام</v>
          </cell>
          <cell r="E559" t="str">
            <v>يسرى</v>
          </cell>
          <cell r="F559" t="str">
            <v>الاولى</v>
          </cell>
          <cell r="G559" t="str">
            <v>مستنفذ فصل ثاني 2023-2024</v>
          </cell>
        </row>
        <row r="560">
          <cell r="B560">
            <v>520007</v>
          </cell>
          <cell r="C560" t="str">
            <v>بشرى الرميلة</v>
          </cell>
          <cell r="D560" t="str">
            <v>أحمد</v>
          </cell>
          <cell r="E560" t="str">
            <v>هيام</v>
          </cell>
          <cell r="F560" t="str">
            <v>الثالثة</v>
          </cell>
        </row>
        <row r="561">
          <cell r="B561">
            <v>520015</v>
          </cell>
          <cell r="C561" t="str">
            <v xml:space="preserve">بياد جنيد </v>
          </cell>
          <cell r="D561" t="str">
            <v xml:space="preserve">محمد نعيم </v>
          </cell>
          <cell r="E561" t="str">
            <v>صبحيه</v>
          </cell>
          <cell r="F561" t="str">
            <v>الرابعة حديث</v>
          </cell>
          <cell r="G561" t="str">
            <v>م</v>
          </cell>
        </row>
        <row r="562">
          <cell r="B562">
            <v>520018</v>
          </cell>
          <cell r="C562" t="str">
            <v>بيان الفارس</v>
          </cell>
          <cell r="D562" t="str">
            <v>صالح</v>
          </cell>
          <cell r="E562" t="str">
            <v>حسنه</v>
          </cell>
          <cell r="F562" t="str">
            <v>الرابعة</v>
          </cell>
        </row>
        <row r="563">
          <cell r="B563">
            <v>520024</v>
          </cell>
          <cell r="C563" t="str">
            <v xml:space="preserve">بيان نجيب </v>
          </cell>
          <cell r="D563" t="str">
            <v xml:space="preserve">محمد ديب </v>
          </cell>
          <cell r="E563" t="str">
            <v>لينا</v>
          </cell>
          <cell r="F563" t="str">
            <v>الرابعة</v>
          </cell>
        </row>
        <row r="564">
          <cell r="B564">
            <v>520031</v>
          </cell>
          <cell r="C564" t="str">
            <v xml:space="preserve">تسنيم شنكان </v>
          </cell>
          <cell r="D564" t="str">
            <v>فريد</v>
          </cell>
          <cell r="E564" t="str">
            <v>مرام</v>
          </cell>
          <cell r="F564" t="str">
            <v>الثانية</v>
          </cell>
        </row>
        <row r="565">
          <cell r="B565">
            <v>520041</v>
          </cell>
          <cell r="C565" t="str">
            <v xml:space="preserve">تقى المليص </v>
          </cell>
          <cell r="D565" t="str">
            <v>فاروق</v>
          </cell>
          <cell r="E565" t="str">
            <v>فاطمة</v>
          </cell>
          <cell r="F565" t="str">
            <v>الرابعة</v>
          </cell>
        </row>
        <row r="566">
          <cell r="B566">
            <v>520053</v>
          </cell>
          <cell r="C566" t="str">
            <v>ثراء  جعفر</v>
          </cell>
          <cell r="D566" t="str">
            <v xml:space="preserve">نجدت </v>
          </cell>
          <cell r="E566" t="str">
            <v>يمنه</v>
          </cell>
          <cell r="F566" t="str">
            <v>الثانية</v>
          </cell>
        </row>
        <row r="567">
          <cell r="B567">
            <v>520077</v>
          </cell>
          <cell r="C567" t="str">
            <v xml:space="preserve">جهان صقر </v>
          </cell>
          <cell r="D567" t="str">
            <v>حسام</v>
          </cell>
          <cell r="E567" t="str">
            <v>حلوة</v>
          </cell>
          <cell r="F567" t="str">
            <v>الثالثة</v>
          </cell>
          <cell r="G567" t="str">
            <v>مستنفذ فصل ثاني 2023-2024</v>
          </cell>
        </row>
        <row r="568">
          <cell r="B568">
            <v>520086</v>
          </cell>
          <cell r="C568" t="str">
            <v>جيهان الطريفي</v>
          </cell>
          <cell r="D568" t="str">
            <v>فوزي</v>
          </cell>
          <cell r="E568" t="str">
            <v>ميسون</v>
          </cell>
          <cell r="F568" t="str">
            <v>الرابعة</v>
          </cell>
        </row>
        <row r="569">
          <cell r="B569">
            <v>520130</v>
          </cell>
          <cell r="C569" t="str">
            <v xml:space="preserve">خلود مهتدي </v>
          </cell>
          <cell r="D569" t="str">
            <v xml:space="preserve">وليد </v>
          </cell>
          <cell r="E569" t="str">
            <v>حنان</v>
          </cell>
          <cell r="F569" t="str">
            <v>الثالثة</v>
          </cell>
          <cell r="G569" t="str">
            <v>مستنفذ فصل ثاني 2023-2024</v>
          </cell>
        </row>
        <row r="570">
          <cell r="B570">
            <v>520134</v>
          </cell>
          <cell r="C570" t="str">
            <v>خولة مرعي</v>
          </cell>
          <cell r="D570" t="str">
            <v>عبد المجيد</v>
          </cell>
          <cell r="E570" t="str">
            <v>رضيه</v>
          </cell>
          <cell r="F570" t="str">
            <v>الرابعة</v>
          </cell>
        </row>
        <row r="571">
          <cell r="B571">
            <v>520140</v>
          </cell>
          <cell r="C571" t="str">
            <v xml:space="preserve">دالين المحمد </v>
          </cell>
          <cell r="D571" t="str">
            <v xml:space="preserve">صلاح </v>
          </cell>
          <cell r="E571" t="str">
            <v>مريم</v>
          </cell>
          <cell r="F571" t="str">
            <v>الرابعة</v>
          </cell>
          <cell r="G571" t="str">
            <v>مستنفذ فصل ثاني  2023-2024</v>
          </cell>
        </row>
        <row r="572">
          <cell r="B572">
            <v>520143</v>
          </cell>
          <cell r="C572" t="str">
            <v xml:space="preserve">دانيا كعدان </v>
          </cell>
          <cell r="D572" t="str">
            <v xml:space="preserve">هيثم </v>
          </cell>
          <cell r="E572" t="str">
            <v>سلوى</v>
          </cell>
          <cell r="F572" t="str">
            <v>الرابعة</v>
          </cell>
          <cell r="G572" t="str">
            <v>مستنفذ فصل ثاني  2023-2024</v>
          </cell>
        </row>
        <row r="573">
          <cell r="B573">
            <v>520171</v>
          </cell>
          <cell r="C573" t="str">
            <v xml:space="preserve">دعاء خشة </v>
          </cell>
          <cell r="D573" t="str">
            <v xml:space="preserve">محمد مازن </v>
          </cell>
          <cell r="E573" t="str">
            <v>رحاب</v>
          </cell>
          <cell r="F573" t="str">
            <v>الرابعة</v>
          </cell>
        </row>
        <row r="574">
          <cell r="B574">
            <v>520173</v>
          </cell>
          <cell r="C574" t="str">
            <v>دعاء عبد ربه</v>
          </cell>
          <cell r="D574" t="str">
            <v>محمد امين</v>
          </cell>
          <cell r="E574" t="str">
            <v>رحمه</v>
          </cell>
          <cell r="F574" t="str">
            <v>الرابعة</v>
          </cell>
        </row>
        <row r="575">
          <cell r="B575">
            <v>520177</v>
          </cell>
          <cell r="C575" t="str">
            <v>دعاء فزع</v>
          </cell>
          <cell r="D575" t="str">
            <v>ايمن</v>
          </cell>
          <cell r="E575" t="str">
            <v>خوله</v>
          </cell>
          <cell r="F575" t="str">
            <v>الرابعة</v>
          </cell>
        </row>
        <row r="576">
          <cell r="B576">
            <v>520186</v>
          </cell>
          <cell r="C576" t="str">
            <v xml:space="preserve">دوناي اسماعيل </v>
          </cell>
          <cell r="D576" t="str">
            <v xml:space="preserve">محمد </v>
          </cell>
          <cell r="E576" t="str">
            <v>بارنية</v>
          </cell>
          <cell r="F576" t="str">
            <v>الرابعة</v>
          </cell>
        </row>
        <row r="577">
          <cell r="B577">
            <v>520209</v>
          </cell>
          <cell r="C577" t="str">
            <v xml:space="preserve">رئيفة بكار </v>
          </cell>
          <cell r="D577" t="str">
            <v>محمد</v>
          </cell>
          <cell r="E577" t="str">
            <v>جميله</v>
          </cell>
          <cell r="F577" t="str">
            <v>الرابعة حديث</v>
          </cell>
          <cell r="G577" t="str">
            <v>م</v>
          </cell>
        </row>
        <row r="578">
          <cell r="B578">
            <v>520210</v>
          </cell>
          <cell r="C578" t="str">
            <v xml:space="preserve">رائدة علي </v>
          </cell>
          <cell r="D578" t="str">
            <v xml:space="preserve">هاشم </v>
          </cell>
          <cell r="E578" t="str">
            <v>سوريا</v>
          </cell>
          <cell r="F578" t="str">
            <v>الرابعة</v>
          </cell>
          <cell r="G578" t="str">
            <v>مستنفذ فصل ثاني  2023-2024</v>
          </cell>
        </row>
        <row r="579">
          <cell r="B579">
            <v>520215</v>
          </cell>
          <cell r="C579" t="str">
            <v>راما البيطار</v>
          </cell>
          <cell r="D579" t="str">
            <v>محمد سليم</v>
          </cell>
          <cell r="E579" t="str">
            <v>حنان</v>
          </cell>
          <cell r="F579" t="str">
            <v>الرابعة</v>
          </cell>
        </row>
        <row r="580">
          <cell r="B580">
            <v>520216</v>
          </cell>
          <cell r="C580" t="str">
            <v xml:space="preserve">راما الجدعان </v>
          </cell>
          <cell r="D580" t="str">
            <v xml:space="preserve">جمال </v>
          </cell>
          <cell r="E580" t="str">
            <v>صباح</v>
          </cell>
          <cell r="F580" t="str">
            <v>الرابعة</v>
          </cell>
        </row>
        <row r="581">
          <cell r="B581">
            <v>520219</v>
          </cell>
          <cell r="C581" t="str">
            <v xml:space="preserve">راما الغبرة </v>
          </cell>
          <cell r="D581" t="str">
            <v xml:space="preserve">حسين </v>
          </cell>
          <cell r="E581" t="str">
            <v>ابتسام</v>
          </cell>
          <cell r="F581" t="str">
            <v>الرابعة</v>
          </cell>
        </row>
        <row r="582">
          <cell r="B582">
            <v>520224</v>
          </cell>
          <cell r="C582" t="str">
            <v xml:space="preserve">راما دالاتي </v>
          </cell>
          <cell r="D582" t="str">
            <v xml:space="preserve">فهد الدين </v>
          </cell>
          <cell r="E582" t="str">
            <v>سوسن</v>
          </cell>
          <cell r="F582" t="str">
            <v>الرابعة</v>
          </cell>
        </row>
        <row r="583">
          <cell r="B583">
            <v>520231</v>
          </cell>
          <cell r="C583" t="str">
            <v xml:space="preserve">راما مارديني </v>
          </cell>
          <cell r="D583" t="str">
            <v>محمدسليمان</v>
          </cell>
          <cell r="E583" t="str">
            <v>صفاء</v>
          </cell>
          <cell r="F583" t="str">
            <v>الرابعة</v>
          </cell>
        </row>
        <row r="584">
          <cell r="B584">
            <v>520236</v>
          </cell>
          <cell r="C584" t="str">
            <v xml:space="preserve">رانيا الدهنة </v>
          </cell>
          <cell r="D584" t="str">
            <v xml:space="preserve">غسان </v>
          </cell>
          <cell r="E584" t="str">
            <v>هند</v>
          </cell>
          <cell r="F584" t="str">
            <v>الثالثة</v>
          </cell>
        </row>
        <row r="585">
          <cell r="B585">
            <v>520248</v>
          </cell>
          <cell r="C585" t="str">
            <v>ربا رجب</v>
          </cell>
          <cell r="D585" t="str">
            <v>محمد ديب</v>
          </cell>
          <cell r="E585" t="str">
            <v>جميله</v>
          </cell>
          <cell r="F585" t="str">
            <v>الرابعة</v>
          </cell>
        </row>
        <row r="586">
          <cell r="B586">
            <v>520254</v>
          </cell>
          <cell r="C586" t="str">
            <v xml:space="preserve">ربى الزايد </v>
          </cell>
          <cell r="D586" t="str">
            <v xml:space="preserve">محمود </v>
          </cell>
          <cell r="E586" t="str">
            <v>مها</v>
          </cell>
          <cell r="F586" t="str">
            <v>الثالثة</v>
          </cell>
        </row>
        <row r="587">
          <cell r="B587">
            <v>520263</v>
          </cell>
          <cell r="C587" t="str">
            <v xml:space="preserve">رحاب الحناوي </v>
          </cell>
          <cell r="D587" t="str">
            <v xml:space="preserve">فايز </v>
          </cell>
          <cell r="E587" t="str">
            <v>سلامه</v>
          </cell>
          <cell r="F587" t="str">
            <v>الثالثة</v>
          </cell>
        </row>
        <row r="588">
          <cell r="B588">
            <v>520267</v>
          </cell>
          <cell r="C588" t="str">
            <v xml:space="preserve">رحمة العبدالله </v>
          </cell>
          <cell r="D588" t="str">
            <v xml:space="preserve">خالد </v>
          </cell>
          <cell r="E588" t="str">
            <v>نهله</v>
          </cell>
          <cell r="F588" t="str">
            <v>الرابعة</v>
          </cell>
        </row>
        <row r="589">
          <cell r="B589">
            <v>520269</v>
          </cell>
          <cell r="C589" t="str">
            <v>رزان أبو طاره</v>
          </cell>
          <cell r="D589" t="str">
            <v>خالد</v>
          </cell>
          <cell r="E589" t="str">
            <v>عليا</v>
          </cell>
          <cell r="F589" t="str">
            <v>الثالثة</v>
          </cell>
        </row>
        <row r="590">
          <cell r="B590">
            <v>520278</v>
          </cell>
          <cell r="C590" t="str">
            <v xml:space="preserve">رشا الحاج علي </v>
          </cell>
          <cell r="D590" t="str">
            <v>سليمان</v>
          </cell>
          <cell r="E590" t="str">
            <v>روضه</v>
          </cell>
          <cell r="F590" t="str">
            <v>الثانية</v>
          </cell>
          <cell r="G590" t="str">
            <v>مستنفذ فصل ثاني 2023-2024</v>
          </cell>
        </row>
        <row r="591">
          <cell r="B591">
            <v>520284</v>
          </cell>
          <cell r="C591" t="str">
            <v xml:space="preserve">رشا حمو </v>
          </cell>
          <cell r="D591" t="str">
            <v xml:space="preserve">رشاد </v>
          </cell>
          <cell r="E591" t="str">
            <v>مارا</v>
          </cell>
          <cell r="F591" t="str">
            <v>الرابعة</v>
          </cell>
        </row>
        <row r="592">
          <cell r="B592">
            <v>520292</v>
          </cell>
          <cell r="C592" t="str">
            <v>رشا محمود</v>
          </cell>
          <cell r="D592" t="str">
            <v>محمد</v>
          </cell>
          <cell r="E592" t="str">
            <v>حيات</v>
          </cell>
          <cell r="F592" t="str">
            <v>الرابعة</v>
          </cell>
          <cell r="G592" t="str">
            <v>مستنفذ فصل ثاني  2023-2024</v>
          </cell>
        </row>
        <row r="593">
          <cell r="B593">
            <v>520297</v>
          </cell>
          <cell r="C593" t="str">
            <v xml:space="preserve">رشا يوسف </v>
          </cell>
          <cell r="D593" t="str">
            <v xml:space="preserve">عيسى </v>
          </cell>
          <cell r="E593" t="str">
            <v>فاطمة</v>
          </cell>
          <cell r="F593" t="str">
            <v>الرابعة</v>
          </cell>
        </row>
        <row r="594">
          <cell r="B594">
            <v>520310</v>
          </cell>
          <cell r="C594" t="str">
            <v xml:space="preserve">رغدالتحفة </v>
          </cell>
          <cell r="D594" t="str">
            <v xml:space="preserve">مسلم </v>
          </cell>
          <cell r="E594" t="str">
            <v>سمر</v>
          </cell>
          <cell r="F594" t="str">
            <v>الثانية</v>
          </cell>
        </row>
        <row r="595">
          <cell r="B595">
            <v>520314</v>
          </cell>
          <cell r="C595" t="str">
            <v xml:space="preserve">رفل بقلي </v>
          </cell>
          <cell r="D595" t="str">
            <v xml:space="preserve">طالب عبد الحسين </v>
          </cell>
          <cell r="E595" t="str">
            <v>عفاف</v>
          </cell>
          <cell r="F595" t="str">
            <v>الثالثة</v>
          </cell>
        </row>
        <row r="596">
          <cell r="B596">
            <v>520316</v>
          </cell>
          <cell r="C596" t="str">
            <v xml:space="preserve">رقية القطان </v>
          </cell>
          <cell r="D596" t="str">
            <v xml:space="preserve">سمير </v>
          </cell>
          <cell r="E596" t="str">
            <v>نوار</v>
          </cell>
          <cell r="F596" t="str">
            <v>الثالثة</v>
          </cell>
        </row>
        <row r="597">
          <cell r="B597">
            <v>520327</v>
          </cell>
          <cell r="C597" t="str">
            <v>رنا الكردي</v>
          </cell>
          <cell r="D597" t="str">
            <v>محمد نزير</v>
          </cell>
          <cell r="E597" t="str">
            <v>منا</v>
          </cell>
          <cell r="F597" t="str">
            <v>الثالثة</v>
          </cell>
        </row>
        <row r="598">
          <cell r="B598">
            <v>520339</v>
          </cell>
          <cell r="C598" t="str">
            <v xml:space="preserve">رند عبد الرحيم </v>
          </cell>
          <cell r="D598" t="str">
            <v xml:space="preserve">هيسم </v>
          </cell>
          <cell r="E598" t="str">
            <v>تهاني</v>
          </cell>
          <cell r="F598" t="str">
            <v>الرابعة</v>
          </cell>
        </row>
        <row r="599">
          <cell r="B599">
            <v>520353</v>
          </cell>
          <cell r="C599" t="str">
            <v>رنيم سرة</v>
          </cell>
          <cell r="D599" t="str">
            <v>رضوان</v>
          </cell>
          <cell r="E599" t="str">
            <v>نادية</v>
          </cell>
          <cell r="F599" t="str">
            <v>الثالثة</v>
          </cell>
        </row>
        <row r="600">
          <cell r="B600">
            <v>520363</v>
          </cell>
          <cell r="C600" t="str">
            <v>رهام عوض</v>
          </cell>
          <cell r="D600" t="str">
            <v>احمد</v>
          </cell>
          <cell r="E600" t="str">
            <v>خوله</v>
          </cell>
          <cell r="F600" t="str">
            <v>الاولى</v>
          </cell>
        </row>
        <row r="601">
          <cell r="B601">
            <v>520376</v>
          </cell>
          <cell r="C601" t="str">
            <v>رهف الهرباوي</v>
          </cell>
          <cell r="D601" t="str">
            <v>احمد</v>
          </cell>
          <cell r="E601" t="str">
            <v>ناديا</v>
          </cell>
          <cell r="F601" t="str">
            <v>الرابعة</v>
          </cell>
          <cell r="G601" t="str">
            <v>مستنفذ فصل ثاني  2023-2024</v>
          </cell>
        </row>
        <row r="602">
          <cell r="B602">
            <v>520381</v>
          </cell>
          <cell r="C602" t="str">
            <v xml:space="preserve">رهف شمس الدين </v>
          </cell>
          <cell r="D602" t="str">
            <v xml:space="preserve">زياد </v>
          </cell>
          <cell r="E602" t="str">
            <v>وفاء</v>
          </cell>
          <cell r="F602" t="str">
            <v>الرابعة</v>
          </cell>
        </row>
        <row r="603">
          <cell r="B603">
            <v>520383</v>
          </cell>
          <cell r="C603" t="str">
            <v>رهف عبيد</v>
          </cell>
          <cell r="D603" t="str">
            <v>منصور</v>
          </cell>
          <cell r="E603" t="str">
            <v>ندا</v>
          </cell>
          <cell r="F603" t="str">
            <v>الرابعة</v>
          </cell>
        </row>
        <row r="604">
          <cell r="B604">
            <v>520384</v>
          </cell>
          <cell r="C604" t="str">
            <v>رهف فروج</v>
          </cell>
          <cell r="D604" t="str">
            <v>حسيب</v>
          </cell>
          <cell r="E604" t="str">
            <v>ثورات</v>
          </cell>
          <cell r="F604" t="str">
            <v>الثالثة</v>
          </cell>
        </row>
        <row r="605">
          <cell r="B605">
            <v>520395</v>
          </cell>
          <cell r="C605" t="str">
            <v xml:space="preserve">روان الهابط </v>
          </cell>
          <cell r="D605" t="str">
            <v xml:space="preserve">هاني </v>
          </cell>
          <cell r="E605" t="str">
            <v>ابتسام</v>
          </cell>
          <cell r="F605" t="str">
            <v>الرابعة</v>
          </cell>
        </row>
        <row r="606">
          <cell r="B606">
            <v>520400</v>
          </cell>
          <cell r="C606" t="str">
            <v>روان سماق</v>
          </cell>
          <cell r="D606" t="str">
            <v>عامر</v>
          </cell>
          <cell r="E606" t="str">
            <v>ساميه</v>
          </cell>
          <cell r="F606" t="str">
            <v>الرابعة</v>
          </cell>
          <cell r="G606" t="str">
            <v>مستنفذ فصل ثاني  2023-2024</v>
          </cell>
        </row>
        <row r="607">
          <cell r="B607">
            <v>520404</v>
          </cell>
          <cell r="C607" t="str">
            <v>روز الاسعد</v>
          </cell>
          <cell r="D607" t="str">
            <v>طلال</v>
          </cell>
          <cell r="E607" t="str">
            <v>صبحيه</v>
          </cell>
          <cell r="F607" t="str">
            <v>الثالثة</v>
          </cell>
        </row>
        <row r="608">
          <cell r="B608">
            <v>520415</v>
          </cell>
          <cell r="C608" t="str">
            <v>رولا قاسم</v>
          </cell>
          <cell r="D608" t="str">
            <v>عبد الكريم</v>
          </cell>
          <cell r="E608" t="str">
            <v>نديمه</v>
          </cell>
          <cell r="F608" t="str">
            <v>الرابعة</v>
          </cell>
          <cell r="G608" t="str">
            <v>مستنفذ فصل ثاني  2023-2024</v>
          </cell>
        </row>
        <row r="609">
          <cell r="B609">
            <v>520417</v>
          </cell>
          <cell r="C609" t="str">
            <v>رولا محمد</v>
          </cell>
          <cell r="D609" t="str">
            <v>يوسف</v>
          </cell>
          <cell r="E609" t="str">
            <v>فوزي</v>
          </cell>
          <cell r="F609" t="str">
            <v>الرابعة حديث</v>
          </cell>
          <cell r="G609" t="str">
            <v>م</v>
          </cell>
        </row>
        <row r="610">
          <cell r="B610">
            <v>520436</v>
          </cell>
          <cell r="C610" t="str">
            <v xml:space="preserve">ريم حنوف </v>
          </cell>
          <cell r="D610" t="str">
            <v xml:space="preserve">علي </v>
          </cell>
          <cell r="E610" t="str">
            <v>كرام</v>
          </cell>
          <cell r="F610" t="str">
            <v>الرابعة</v>
          </cell>
        </row>
        <row r="611">
          <cell r="B611">
            <v>520443</v>
          </cell>
          <cell r="C611" t="str">
            <v>ريم صليبي</v>
          </cell>
          <cell r="D611" t="str">
            <v>موفق</v>
          </cell>
          <cell r="E611" t="str">
            <v>باسمه</v>
          </cell>
          <cell r="F611" t="str">
            <v>الثانية</v>
          </cell>
          <cell r="G611" t="str">
            <v>مستنفذ فصل ثاني 2023-2024</v>
          </cell>
        </row>
        <row r="612">
          <cell r="B612">
            <v>520448</v>
          </cell>
          <cell r="C612" t="str">
            <v xml:space="preserve">ريم مزاوي </v>
          </cell>
          <cell r="D612" t="str">
            <v>احمد</v>
          </cell>
          <cell r="E612" t="str">
            <v>رندى</v>
          </cell>
          <cell r="F612" t="str">
            <v>الثالثة</v>
          </cell>
        </row>
        <row r="613">
          <cell r="B613">
            <v>520455</v>
          </cell>
          <cell r="C613" t="str">
            <v xml:space="preserve">ريما خلاف </v>
          </cell>
          <cell r="D613" t="str">
            <v xml:space="preserve">عفيف </v>
          </cell>
          <cell r="E613" t="str">
            <v>ساميه</v>
          </cell>
          <cell r="F613" t="str">
            <v>الرابعة</v>
          </cell>
        </row>
        <row r="614">
          <cell r="B614">
            <v>520456</v>
          </cell>
          <cell r="C614" t="str">
            <v xml:space="preserve">ريما رومية </v>
          </cell>
          <cell r="D614" t="str">
            <v xml:space="preserve">خالد </v>
          </cell>
          <cell r="E614" t="str">
            <v>نها</v>
          </cell>
          <cell r="F614" t="str">
            <v>الثانية</v>
          </cell>
        </row>
        <row r="615">
          <cell r="B615">
            <v>520463</v>
          </cell>
          <cell r="C615" t="str">
            <v xml:space="preserve">ريما غريب </v>
          </cell>
          <cell r="D615" t="str">
            <v xml:space="preserve">محمود </v>
          </cell>
          <cell r="E615" t="str">
            <v>نوال</v>
          </cell>
          <cell r="F615" t="str">
            <v>الثانية</v>
          </cell>
        </row>
        <row r="616">
          <cell r="B616">
            <v>520471</v>
          </cell>
          <cell r="C616" t="str">
            <v>ريهام شمندور</v>
          </cell>
          <cell r="D616" t="str">
            <v>وحيد</v>
          </cell>
          <cell r="E616" t="str">
            <v>رغداء</v>
          </cell>
          <cell r="F616" t="str">
            <v>الثالثة</v>
          </cell>
        </row>
        <row r="617">
          <cell r="B617">
            <v>520474</v>
          </cell>
          <cell r="C617" t="str">
            <v>زمزم الحاج</v>
          </cell>
          <cell r="D617" t="str">
            <v>تيسير</v>
          </cell>
          <cell r="E617" t="str">
            <v>شيخه خليل</v>
          </cell>
          <cell r="F617" t="str">
            <v>الرابعة</v>
          </cell>
        </row>
        <row r="618">
          <cell r="B618">
            <v>520477</v>
          </cell>
          <cell r="C618" t="str">
            <v xml:space="preserve">زهراء صيداوي </v>
          </cell>
          <cell r="D618" t="str">
            <v xml:space="preserve">غسان </v>
          </cell>
          <cell r="E618" t="str">
            <v>صفاء</v>
          </cell>
          <cell r="F618" t="str">
            <v>الرابعة</v>
          </cell>
        </row>
        <row r="619">
          <cell r="B619">
            <v>520484</v>
          </cell>
          <cell r="C619" t="str">
            <v>زهره فتح الله</v>
          </cell>
          <cell r="D619" t="str">
            <v>محمد</v>
          </cell>
          <cell r="E619" t="str">
            <v>ميساء</v>
          </cell>
          <cell r="F619" t="str">
            <v>الاولى</v>
          </cell>
        </row>
        <row r="620">
          <cell r="B620">
            <v>520485</v>
          </cell>
          <cell r="C620" t="str">
            <v>زهرية العمري</v>
          </cell>
          <cell r="D620" t="str">
            <v>نبيل</v>
          </cell>
          <cell r="E620" t="str">
            <v>نادره</v>
          </cell>
          <cell r="F620" t="str">
            <v>الثانية</v>
          </cell>
          <cell r="G620" t="str">
            <v>مستنفذ فصل ثاني 2023-2024</v>
          </cell>
        </row>
        <row r="621">
          <cell r="B621">
            <v>520488</v>
          </cell>
          <cell r="C621" t="str">
            <v xml:space="preserve">زينب احمد </v>
          </cell>
          <cell r="D621" t="str">
            <v xml:space="preserve">عبد العزيز </v>
          </cell>
          <cell r="E621" t="str">
            <v>كوثر</v>
          </cell>
          <cell r="F621" t="str">
            <v>الثالثة</v>
          </cell>
        </row>
        <row r="622">
          <cell r="B622">
            <v>520492</v>
          </cell>
          <cell r="C622" t="str">
            <v xml:space="preserve">زينب الدغلي </v>
          </cell>
          <cell r="D622" t="str">
            <v xml:space="preserve">احمد </v>
          </cell>
          <cell r="E622" t="str">
            <v>اماني</v>
          </cell>
          <cell r="F622" t="str">
            <v>الرابعة</v>
          </cell>
        </row>
        <row r="623">
          <cell r="B623">
            <v>520494</v>
          </cell>
          <cell r="C623" t="str">
            <v>زينب الكردي</v>
          </cell>
          <cell r="D623" t="str">
            <v>ياسر</v>
          </cell>
          <cell r="E623" t="str">
            <v>منى</v>
          </cell>
          <cell r="F623" t="str">
            <v>الثالثة</v>
          </cell>
        </row>
        <row r="624">
          <cell r="B624">
            <v>520497</v>
          </cell>
          <cell r="C624" t="str">
            <v>زينب سعدة</v>
          </cell>
          <cell r="D624" t="str">
            <v>اسماعيل</v>
          </cell>
          <cell r="E624" t="str">
            <v>فاطمه</v>
          </cell>
          <cell r="F624" t="str">
            <v>الثالثة</v>
          </cell>
        </row>
        <row r="625">
          <cell r="B625">
            <v>520503</v>
          </cell>
          <cell r="C625" t="str">
            <v>سارة الحلبي</v>
          </cell>
          <cell r="D625" t="str">
            <v>ايمن</v>
          </cell>
          <cell r="E625" t="str">
            <v>ختام</v>
          </cell>
          <cell r="F625" t="str">
            <v>الثانية</v>
          </cell>
        </row>
        <row r="626">
          <cell r="B626">
            <v>520506</v>
          </cell>
          <cell r="C626" t="str">
            <v>سارة السليمان</v>
          </cell>
          <cell r="D626" t="str">
            <v>محمود</v>
          </cell>
          <cell r="E626" t="str">
            <v>زينات</v>
          </cell>
          <cell r="F626" t="str">
            <v>الرابعة</v>
          </cell>
        </row>
        <row r="627">
          <cell r="B627">
            <v>520508</v>
          </cell>
          <cell r="C627" t="str">
            <v>سارة تللو</v>
          </cell>
          <cell r="D627" t="str">
            <v>خلدون</v>
          </cell>
          <cell r="E627" t="str">
            <v>سوزي</v>
          </cell>
          <cell r="F627" t="str">
            <v>الرابعة</v>
          </cell>
        </row>
        <row r="628">
          <cell r="B628">
            <v>520509</v>
          </cell>
          <cell r="C628" t="str">
            <v>سارة عزام</v>
          </cell>
          <cell r="D628" t="str">
            <v>صلاح الدين</v>
          </cell>
          <cell r="E628" t="str">
            <v>اناهيد</v>
          </cell>
          <cell r="F628" t="str">
            <v>الرابعة</v>
          </cell>
        </row>
        <row r="629">
          <cell r="B629">
            <v>520520</v>
          </cell>
          <cell r="C629" t="str">
            <v>ساندي قاسم</v>
          </cell>
          <cell r="D629" t="str">
            <v>احمد</v>
          </cell>
          <cell r="E629" t="str">
            <v>نوفه</v>
          </cell>
          <cell r="F629" t="str">
            <v>الثالثة</v>
          </cell>
        </row>
        <row r="630">
          <cell r="B630">
            <v>520531</v>
          </cell>
          <cell r="C630" t="str">
            <v>سلام الحلبي</v>
          </cell>
          <cell r="D630" t="str">
            <v>حمدي</v>
          </cell>
          <cell r="E630" t="str">
            <v>ابتسام</v>
          </cell>
          <cell r="F630" t="str">
            <v>الرابعة</v>
          </cell>
        </row>
        <row r="631">
          <cell r="B631">
            <v>520541</v>
          </cell>
          <cell r="C631" t="str">
            <v>سلوى البشاش</v>
          </cell>
          <cell r="D631" t="str">
            <v>عصام</v>
          </cell>
          <cell r="E631" t="str">
            <v>سلمى الحسني</v>
          </cell>
          <cell r="F631" t="str">
            <v>الثانية</v>
          </cell>
        </row>
        <row r="632">
          <cell r="B632">
            <v>520542</v>
          </cell>
          <cell r="C632" t="str">
            <v>سما الحلواني</v>
          </cell>
          <cell r="D632" t="str">
            <v>رياض</v>
          </cell>
          <cell r="E632" t="str">
            <v>هدى</v>
          </cell>
          <cell r="F632" t="str">
            <v>الرابعة</v>
          </cell>
        </row>
        <row r="633">
          <cell r="B633">
            <v>520544</v>
          </cell>
          <cell r="C633" t="str">
            <v xml:space="preserve">سماح الرفاعي </v>
          </cell>
          <cell r="D633" t="str">
            <v xml:space="preserve">محمد طالب </v>
          </cell>
          <cell r="E633" t="str">
            <v>هيام</v>
          </cell>
          <cell r="F633" t="str">
            <v>الرابعة</v>
          </cell>
        </row>
        <row r="634">
          <cell r="B634">
            <v>520557</v>
          </cell>
          <cell r="C634" t="str">
            <v>سمر عطايا</v>
          </cell>
          <cell r="D634" t="str">
            <v>وليد</v>
          </cell>
          <cell r="E634" t="str">
            <v>نايفة</v>
          </cell>
          <cell r="F634" t="str">
            <v>الثالثة</v>
          </cell>
        </row>
        <row r="635">
          <cell r="B635">
            <v>520577</v>
          </cell>
          <cell r="C635" t="str">
            <v xml:space="preserve">سها الشهابي </v>
          </cell>
          <cell r="D635" t="str">
            <v xml:space="preserve">حسن </v>
          </cell>
          <cell r="E635" t="str">
            <v>مروه</v>
          </cell>
          <cell r="F635" t="str">
            <v>الرابعة</v>
          </cell>
        </row>
        <row r="636">
          <cell r="B636">
            <v>520584</v>
          </cell>
          <cell r="C636" t="str">
            <v>سهى زين العابدين</v>
          </cell>
          <cell r="D636" t="str">
            <v>ياسر</v>
          </cell>
          <cell r="E636" t="str">
            <v>ريمه</v>
          </cell>
          <cell r="F636" t="str">
            <v>الثالثة</v>
          </cell>
        </row>
        <row r="637">
          <cell r="B637">
            <v>520601</v>
          </cell>
          <cell r="C637" t="str">
            <v>سوزان ماليل</v>
          </cell>
          <cell r="D637" t="str">
            <v>عمر</v>
          </cell>
          <cell r="E637" t="str">
            <v>عائشه</v>
          </cell>
          <cell r="F637" t="str">
            <v>الثالثة</v>
          </cell>
        </row>
        <row r="638">
          <cell r="B638">
            <v>520622</v>
          </cell>
          <cell r="C638" t="str">
            <v>شذى كبريت</v>
          </cell>
          <cell r="D638" t="str">
            <v>رسول</v>
          </cell>
          <cell r="E638" t="str">
            <v>منال</v>
          </cell>
          <cell r="F638" t="str">
            <v>الرابعة</v>
          </cell>
          <cell r="G638" t="str">
            <v>مستنفذ فصل ثاني  2023-2024</v>
          </cell>
        </row>
        <row r="639">
          <cell r="B639">
            <v>520624</v>
          </cell>
          <cell r="C639" t="str">
            <v xml:space="preserve">شروق النصار </v>
          </cell>
          <cell r="D639" t="str">
            <v xml:space="preserve">ناجي </v>
          </cell>
          <cell r="E639" t="str">
            <v>كوثر</v>
          </cell>
          <cell r="F639" t="str">
            <v>الرابعة</v>
          </cell>
          <cell r="G639" t="str">
            <v>مستنفذ فصل ثاني  2023-2024</v>
          </cell>
        </row>
        <row r="640">
          <cell r="B640">
            <v>520625</v>
          </cell>
          <cell r="C640" t="str">
            <v>شروق عبد الرحمن</v>
          </cell>
          <cell r="D640" t="str">
            <v>نبيل</v>
          </cell>
          <cell r="E640" t="str">
            <v>اديبة</v>
          </cell>
          <cell r="F640" t="str">
            <v>الرابعة</v>
          </cell>
        </row>
        <row r="641">
          <cell r="B641">
            <v>520627</v>
          </cell>
          <cell r="C641" t="str">
            <v>شروق ياسين</v>
          </cell>
          <cell r="D641" t="str">
            <v>ماهر</v>
          </cell>
          <cell r="E641" t="str">
            <v>زينة</v>
          </cell>
          <cell r="F641" t="str">
            <v>الثالثة</v>
          </cell>
        </row>
        <row r="642">
          <cell r="B642">
            <v>520630</v>
          </cell>
          <cell r="C642" t="str">
            <v xml:space="preserve">شهد جبري </v>
          </cell>
          <cell r="D642" t="str">
            <v xml:space="preserve">بشار </v>
          </cell>
          <cell r="E642" t="str">
            <v>شذى</v>
          </cell>
          <cell r="F642" t="str">
            <v>الرابعة</v>
          </cell>
          <cell r="G642" t="str">
            <v>مستنفذ فصل ثاني  2023-2024</v>
          </cell>
        </row>
        <row r="643">
          <cell r="B643">
            <v>520661</v>
          </cell>
          <cell r="C643" t="str">
            <v xml:space="preserve">صفاء عرنوس </v>
          </cell>
          <cell r="D643" t="str">
            <v xml:space="preserve">يحيى </v>
          </cell>
          <cell r="E643" t="str">
            <v>فاطمة</v>
          </cell>
          <cell r="F643" t="str">
            <v>الرابعة</v>
          </cell>
          <cell r="G643" t="str">
            <v>مستنفذ فصل ثاني  2023-2024</v>
          </cell>
        </row>
        <row r="644">
          <cell r="B644">
            <v>520703</v>
          </cell>
          <cell r="C644" t="str">
            <v>عفراء حمود</v>
          </cell>
          <cell r="D644" t="str">
            <v>صالح</v>
          </cell>
          <cell r="E644" t="str">
            <v>مفيده</v>
          </cell>
          <cell r="F644" t="str">
            <v>الثالثة</v>
          </cell>
        </row>
        <row r="645">
          <cell r="B645">
            <v>520717</v>
          </cell>
          <cell r="C645" t="str">
            <v xml:space="preserve">علا محفوض </v>
          </cell>
          <cell r="D645" t="str">
            <v xml:space="preserve">علاء الدين </v>
          </cell>
          <cell r="E645" t="str">
            <v>ادلينا</v>
          </cell>
          <cell r="F645" t="str">
            <v>الرابعة حديث</v>
          </cell>
          <cell r="G645" t="str">
            <v>م</v>
          </cell>
        </row>
        <row r="646">
          <cell r="B646">
            <v>520720</v>
          </cell>
          <cell r="C646" t="str">
            <v xml:space="preserve">علا يوسف </v>
          </cell>
          <cell r="D646" t="str">
            <v>محمود</v>
          </cell>
          <cell r="E646" t="str">
            <v>ظبيه</v>
          </cell>
          <cell r="F646" t="str">
            <v>الرابعة</v>
          </cell>
        </row>
        <row r="647">
          <cell r="B647">
            <v>520740</v>
          </cell>
          <cell r="C647" t="str">
            <v xml:space="preserve">غالية الشماع </v>
          </cell>
          <cell r="D647" t="str">
            <v xml:space="preserve">محمد ايمن </v>
          </cell>
          <cell r="E647" t="str">
            <v>ميساء</v>
          </cell>
          <cell r="F647" t="str">
            <v>الرابعة</v>
          </cell>
        </row>
        <row r="648">
          <cell r="B648">
            <v>520742</v>
          </cell>
          <cell r="C648" t="str">
            <v xml:space="preserve">غالية المليحاني </v>
          </cell>
          <cell r="D648" t="str">
            <v xml:space="preserve">محمود </v>
          </cell>
          <cell r="E648" t="str">
            <v>ابتسام</v>
          </cell>
          <cell r="F648" t="str">
            <v>الرابعة</v>
          </cell>
        </row>
        <row r="649">
          <cell r="B649">
            <v>520747</v>
          </cell>
          <cell r="C649" t="str">
            <v>غزل احمد</v>
          </cell>
          <cell r="D649" t="str">
            <v>نبيل</v>
          </cell>
          <cell r="E649" t="str">
            <v>اعتدال</v>
          </cell>
          <cell r="F649" t="str">
            <v>الرابعة</v>
          </cell>
        </row>
        <row r="650">
          <cell r="B650">
            <v>520750</v>
          </cell>
          <cell r="C650" t="str">
            <v>غزل حلواني</v>
          </cell>
          <cell r="D650" t="str">
            <v>جمال</v>
          </cell>
          <cell r="E650" t="str">
            <v>فاتنه</v>
          </cell>
          <cell r="F650" t="str">
            <v>الثالثة</v>
          </cell>
        </row>
        <row r="651">
          <cell r="B651">
            <v>520751</v>
          </cell>
          <cell r="C651" t="str">
            <v xml:space="preserve">غزل قيروط </v>
          </cell>
          <cell r="D651" t="str">
            <v xml:space="preserve">نجدت </v>
          </cell>
          <cell r="E651" t="str">
            <v>ايتسام</v>
          </cell>
          <cell r="F651" t="str">
            <v>الرابعة حديث</v>
          </cell>
          <cell r="G651" t="str">
            <v>م</v>
          </cell>
        </row>
        <row r="652">
          <cell r="B652">
            <v>520756</v>
          </cell>
          <cell r="C652" t="str">
            <v xml:space="preserve">غفران الاشقر </v>
          </cell>
          <cell r="D652" t="str">
            <v xml:space="preserve">محمد امين </v>
          </cell>
          <cell r="E652" t="str">
            <v>عائشة</v>
          </cell>
          <cell r="F652" t="str">
            <v>الرابعة</v>
          </cell>
        </row>
        <row r="653">
          <cell r="B653">
            <v>520769</v>
          </cell>
          <cell r="C653" t="str">
            <v xml:space="preserve">غنوه ابراهيم </v>
          </cell>
          <cell r="D653" t="str">
            <v>خضر</v>
          </cell>
          <cell r="E653" t="str">
            <v>ملكة</v>
          </cell>
          <cell r="F653" t="str">
            <v>الرابعة</v>
          </cell>
        </row>
        <row r="654">
          <cell r="B654">
            <v>520776</v>
          </cell>
          <cell r="C654" t="str">
            <v>غيداء جبر</v>
          </cell>
          <cell r="D654" t="str">
            <v xml:space="preserve">زهير </v>
          </cell>
          <cell r="E654" t="str">
            <v>فائزه</v>
          </cell>
          <cell r="F654" t="str">
            <v>الرابعة</v>
          </cell>
        </row>
        <row r="655">
          <cell r="B655">
            <v>520777</v>
          </cell>
          <cell r="C655" t="str">
            <v>غيداء حسن</v>
          </cell>
          <cell r="D655" t="str">
            <v>سلامة</v>
          </cell>
          <cell r="E655" t="str">
            <v>ناديه</v>
          </cell>
          <cell r="F655" t="str">
            <v>الثالثة</v>
          </cell>
        </row>
        <row r="656">
          <cell r="B656">
            <v>520787</v>
          </cell>
          <cell r="C656" t="str">
            <v xml:space="preserve">فاطمة الابرص </v>
          </cell>
          <cell r="D656" t="str">
            <v xml:space="preserve">عد المجيد </v>
          </cell>
          <cell r="E656" t="str">
            <v>هيام</v>
          </cell>
          <cell r="F656" t="str">
            <v>الثالثة</v>
          </cell>
        </row>
        <row r="657">
          <cell r="B657">
            <v>520793</v>
          </cell>
          <cell r="C657" t="str">
            <v xml:space="preserve">فاطمة تقي </v>
          </cell>
          <cell r="D657" t="str">
            <v xml:space="preserve">محمد شريف </v>
          </cell>
          <cell r="E657" t="str">
            <v>سكينه</v>
          </cell>
          <cell r="F657" t="str">
            <v>الرابعة حديث</v>
          </cell>
          <cell r="G657" t="str">
            <v>م</v>
          </cell>
        </row>
        <row r="658">
          <cell r="B658">
            <v>520800</v>
          </cell>
          <cell r="C658" t="str">
            <v>فاطمه عبد الله</v>
          </cell>
          <cell r="D658" t="str">
            <v>محمد</v>
          </cell>
          <cell r="E658" t="str">
            <v>جواهر</v>
          </cell>
          <cell r="F658" t="str">
            <v>الثالثة حديث</v>
          </cell>
          <cell r="G658" t="str">
            <v>م</v>
          </cell>
        </row>
        <row r="659">
          <cell r="B659">
            <v>520804</v>
          </cell>
          <cell r="C659" t="str">
            <v>فاطمه فهد</v>
          </cell>
          <cell r="D659" t="str">
            <v>سليمان</v>
          </cell>
          <cell r="E659" t="str">
            <v>فهميه</v>
          </cell>
          <cell r="F659" t="str">
            <v>الرابعة</v>
          </cell>
        </row>
        <row r="660">
          <cell r="B660">
            <v>520810</v>
          </cell>
          <cell r="C660" t="str">
            <v xml:space="preserve">فاطمه المصري </v>
          </cell>
          <cell r="D660" t="str">
            <v xml:space="preserve">حسن </v>
          </cell>
          <cell r="E660" t="str">
            <v>امل</v>
          </cell>
          <cell r="F660" t="str">
            <v>الرابعة</v>
          </cell>
        </row>
        <row r="661">
          <cell r="B661">
            <v>520818</v>
          </cell>
          <cell r="C661" t="str">
            <v>فدوى مان الدين نصر</v>
          </cell>
          <cell r="D661" t="str">
            <v>ذوقان</v>
          </cell>
          <cell r="E661" t="str">
            <v>سوسن</v>
          </cell>
          <cell r="F661" t="str">
            <v>الثانية</v>
          </cell>
          <cell r="G661" t="str">
            <v>مستنفذ فصل ثاني 2023-2024</v>
          </cell>
        </row>
        <row r="662">
          <cell r="B662">
            <v>520822</v>
          </cell>
          <cell r="C662" t="str">
            <v>فرح الحداد</v>
          </cell>
          <cell r="D662" t="str">
            <v>محمد امير</v>
          </cell>
          <cell r="E662" t="str">
            <v>خلود</v>
          </cell>
          <cell r="F662" t="str">
            <v>الاولى</v>
          </cell>
        </row>
        <row r="663">
          <cell r="B663">
            <v>520826</v>
          </cell>
          <cell r="C663" t="str">
            <v xml:space="preserve">فرح عجوز </v>
          </cell>
          <cell r="D663" t="str">
            <v xml:space="preserve">يحيى </v>
          </cell>
          <cell r="E663" t="str">
            <v>فايزه</v>
          </cell>
          <cell r="F663" t="str">
            <v>الرابعة</v>
          </cell>
        </row>
        <row r="664">
          <cell r="B664">
            <v>520828</v>
          </cell>
          <cell r="C664" t="str">
            <v xml:space="preserve">فرح فطوم </v>
          </cell>
          <cell r="D664" t="str">
            <v>نضال</v>
          </cell>
          <cell r="E664" t="str">
            <v>دلال</v>
          </cell>
          <cell r="F664" t="str">
            <v>الثالثة حديث</v>
          </cell>
          <cell r="G664" t="str">
            <v>م</v>
          </cell>
        </row>
        <row r="665">
          <cell r="B665">
            <v>520833</v>
          </cell>
          <cell r="C665" t="str">
            <v xml:space="preserve">فردوس البديوي </v>
          </cell>
          <cell r="D665" t="str">
            <v xml:space="preserve">موسى </v>
          </cell>
          <cell r="E665" t="str">
            <v>فائزة</v>
          </cell>
          <cell r="F665" t="str">
            <v>الرابعة</v>
          </cell>
          <cell r="G665" t="str">
            <v>مستنفذ فصل ثاني  2023-2024</v>
          </cell>
        </row>
        <row r="666">
          <cell r="B666">
            <v>520842</v>
          </cell>
          <cell r="C666" t="str">
            <v xml:space="preserve">فلورين حمزة </v>
          </cell>
          <cell r="D666" t="str">
            <v xml:space="preserve">فريد </v>
          </cell>
          <cell r="E666" t="str">
            <v>فداء</v>
          </cell>
          <cell r="F666" t="str">
            <v>الرابعة</v>
          </cell>
        </row>
        <row r="667">
          <cell r="B667">
            <v>520850</v>
          </cell>
          <cell r="C667" t="str">
            <v>كاترين هلاله</v>
          </cell>
          <cell r="D667" t="str">
            <v>الياس</v>
          </cell>
          <cell r="E667" t="str">
            <v>منرفا</v>
          </cell>
          <cell r="F667" t="str">
            <v>الثالثة</v>
          </cell>
        </row>
        <row r="668">
          <cell r="B668">
            <v>520851</v>
          </cell>
          <cell r="C668" t="str">
            <v>كاتيا غيث</v>
          </cell>
          <cell r="D668" t="str">
            <v>انطوان</v>
          </cell>
          <cell r="E668" t="str">
            <v>جورجيت</v>
          </cell>
          <cell r="F668" t="str">
            <v>الرابعة</v>
          </cell>
        </row>
        <row r="669">
          <cell r="B669">
            <v>520854</v>
          </cell>
          <cell r="C669" t="str">
            <v>كريستين دعيبس</v>
          </cell>
          <cell r="D669" t="str">
            <v>مشيل</v>
          </cell>
          <cell r="E669" t="str">
            <v>نيلي</v>
          </cell>
          <cell r="F669" t="str">
            <v>الثالثة</v>
          </cell>
        </row>
        <row r="670">
          <cell r="B670">
            <v>520864</v>
          </cell>
          <cell r="C670" t="str">
            <v xml:space="preserve">لافا بصبوص </v>
          </cell>
          <cell r="D670" t="str">
            <v xml:space="preserve">عبد الرحمن </v>
          </cell>
          <cell r="E670" t="str">
            <v>ظهيرة</v>
          </cell>
          <cell r="F670" t="str">
            <v>الرابعة</v>
          </cell>
        </row>
        <row r="671">
          <cell r="B671">
            <v>520882</v>
          </cell>
          <cell r="C671" t="str">
            <v xml:space="preserve">لجين يونس </v>
          </cell>
          <cell r="D671" t="str">
            <v xml:space="preserve">مامون </v>
          </cell>
          <cell r="E671" t="str">
            <v>سماح</v>
          </cell>
          <cell r="F671" t="str">
            <v>الثالثة</v>
          </cell>
          <cell r="G671" t="str">
            <v>مستنفذ فصل ثاني 2023-2024</v>
          </cell>
        </row>
        <row r="672">
          <cell r="B672">
            <v>520894</v>
          </cell>
          <cell r="C672" t="str">
            <v>لميس بدران</v>
          </cell>
          <cell r="D672" t="str">
            <v>عادل</v>
          </cell>
          <cell r="E672" t="str">
            <v>فوزيه</v>
          </cell>
          <cell r="F672" t="str">
            <v>الرابعة</v>
          </cell>
          <cell r="G672" t="str">
            <v>مستنفذ فصل ثاني  2023-2024</v>
          </cell>
        </row>
        <row r="673">
          <cell r="B673">
            <v>520896</v>
          </cell>
          <cell r="C673" t="str">
            <v xml:space="preserve">لميس حتاحت </v>
          </cell>
          <cell r="D673" t="str">
            <v xml:space="preserve">ممدوح </v>
          </cell>
          <cell r="E673" t="str">
            <v>منال</v>
          </cell>
          <cell r="F673" t="str">
            <v>الرابعة</v>
          </cell>
          <cell r="G673" t="str">
            <v>مستنفذ فصل ثاني  2023-2024</v>
          </cell>
        </row>
        <row r="674">
          <cell r="B674">
            <v>520904</v>
          </cell>
          <cell r="C674" t="str">
            <v xml:space="preserve">ليال اسمندر </v>
          </cell>
          <cell r="D674" t="str">
            <v xml:space="preserve">يوسف </v>
          </cell>
          <cell r="E674" t="str">
            <v>هند</v>
          </cell>
          <cell r="F674" t="str">
            <v>الرابعة</v>
          </cell>
        </row>
        <row r="675">
          <cell r="B675">
            <v>520916</v>
          </cell>
          <cell r="C675" t="str">
            <v xml:space="preserve">لين عز الدين </v>
          </cell>
          <cell r="D675" t="str">
            <v xml:space="preserve">سامي </v>
          </cell>
          <cell r="E675" t="str">
            <v>منور</v>
          </cell>
          <cell r="F675" t="str">
            <v>الرابعة</v>
          </cell>
          <cell r="G675" t="str">
            <v>مستنفذ فصل ثاني  2023-2024</v>
          </cell>
        </row>
        <row r="676">
          <cell r="B676">
            <v>520921</v>
          </cell>
          <cell r="C676" t="str">
            <v>لينا حقي</v>
          </cell>
          <cell r="D676" t="str">
            <v xml:space="preserve">محمد ياسر </v>
          </cell>
          <cell r="E676" t="str">
            <v>نبيلة</v>
          </cell>
          <cell r="F676" t="str">
            <v>الثالثة</v>
          </cell>
        </row>
        <row r="677">
          <cell r="B677">
            <v>520927</v>
          </cell>
          <cell r="C677" t="str">
            <v xml:space="preserve">ماجد ابو حشيش </v>
          </cell>
          <cell r="D677" t="str">
            <v xml:space="preserve">عبد الرحيم </v>
          </cell>
          <cell r="E677" t="str">
            <v>سورية</v>
          </cell>
          <cell r="F677" t="str">
            <v>الرابعة</v>
          </cell>
          <cell r="G677" t="str">
            <v>مستنفذ فصل ثاني  2023-2024</v>
          </cell>
        </row>
        <row r="678">
          <cell r="B678">
            <v>520935</v>
          </cell>
          <cell r="C678" t="str">
            <v xml:space="preserve">ماسة عربي كاتبي </v>
          </cell>
          <cell r="D678" t="str">
            <v>واثق</v>
          </cell>
          <cell r="E678" t="str">
            <v>علياء</v>
          </cell>
          <cell r="F678" t="str">
            <v>الرابعة حديث</v>
          </cell>
          <cell r="G678" t="str">
            <v>م</v>
          </cell>
        </row>
        <row r="679">
          <cell r="B679">
            <v>520968</v>
          </cell>
          <cell r="C679" t="str">
            <v>مرام غواش</v>
          </cell>
          <cell r="D679" t="str">
            <v>جهاد</v>
          </cell>
          <cell r="E679" t="str">
            <v>عليه</v>
          </cell>
          <cell r="F679" t="str">
            <v>الرابعة</v>
          </cell>
        </row>
        <row r="680">
          <cell r="B680">
            <v>520995</v>
          </cell>
          <cell r="C680" t="str">
            <v xml:space="preserve">مروى مهاوش </v>
          </cell>
          <cell r="D680" t="str">
            <v xml:space="preserve">فوزي </v>
          </cell>
          <cell r="E680" t="str">
            <v>حمدة</v>
          </cell>
          <cell r="F680" t="str">
            <v>الرابعة</v>
          </cell>
        </row>
        <row r="681">
          <cell r="B681">
            <v>520996</v>
          </cell>
          <cell r="C681" t="str">
            <v xml:space="preserve">مريانا سلمان </v>
          </cell>
          <cell r="D681" t="str">
            <v xml:space="preserve">علي </v>
          </cell>
          <cell r="E681" t="str">
            <v>امل</v>
          </cell>
          <cell r="F681" t="str">
            <v>الرابعة</v>
          </cell>
        </row>
        <row r="682">
          <cell r="B682">
            <v>520998</v>
          </cell>
          <cell r="C682" t="str">
            <v xml:space="preserve">مريم الحلبي </v>
          </cell>
          <cell r="D682" t="str">
            <v xml:space="preserve">محمد </v>
          </cell>
          <cell r="E682" t="str">
            <v>فاطمه</v>
          </cell>
          <cell r="F682" t="str">
            <v>الثالثة</v>
          </cell>
        </row>
        <row r="683">
          <cell r="B683">
            <v>521006</v>
          </cell>
          <cell r="C683" t="str">
            <v>مريم شمس الدين</v>
          </cell>
          <cell r="D683" t="str">
            <v xml:space="preserve">بشير </v>
          </cell>
          <cell r="E683" t="str">
            <v>فتحيه</v>
          </cell>
          <cell r="F683" t="str">
            <v>الثالثة</v>
          </cell>
        </row>
        <row r="684">
          <cell r="B684">
            <v>521014</v>
          </cell>
          <cell r="C684" t="str">
            <v xml:space="preserve">مضى ابراهيم </v>
          </cell>
          <cell r="D684" t="str">
            <v xml:space="preserve">هيثم </v>
          </cell>
          <cell r="E684" t="str">
            <v>شفيقة</v>
          </cell>
          <cell r="F684" t="str">
            <v>الثانية</v>
          </cell>
        </row>
        <row r="685">
          <cell r="B685">
            <v>521022</v>
          </cell>
          <cell r="C685" t="str">
            <v>منار قاسم</v>
          </cell>
          <cell r="D685" t="str">
            <v>محمد</v>
          </cell>
          <cell r="E685" t="str">
            <v>فاطمة</v>
          </cell>
          <cell r="F685" t="str">
            <v>الثالثة حديث</v>
          </cell>
          <cell r="G685" t="str">
            <v>م</v>
          </cell>
        </row>
        <row r="686">
          <cell r="B686">
            <v>521027</v>
          </cell>
          <cell r="C686" t="str">
            <v xml:space="preserve">منال الفهد </v>
          </cell>
          <cell r="D686" t="str">
            <v>عبد الوهاب</v>
          </cell>
          <cell r="E686" t="str">
            <v>عائشة</v>
          </cell>
          <cell r="F686" t="str">
            <v>الرابعة</v>
          </cell>
          <cell r="G686" t="str">
            <v>مستنفذ فصل ثاني  2023-2024</v>
          </cell>
        </row>
        <row r="687">
          <cell r="B687">
            <v>521029</v>
          </cell>
          <cell r="C687" t="str">
            <v>منال برنبو</v>
          </cell>
          <cell r="D687" t="str">
            <v>يوسف</v>
          </cell>
          <cell r="E687" t="str">
            <v>منى</v>
          </cell>
          <cell r="F687" t="str">
            <v>الثانية</v>
          </cell>
          <cell r="G687" t="str">
            <v>مستنفذ فصل ثاني 2023-2024</v>
          </cell>
        </row>
        <row r="688">
          <cell r="B688">
            <v>521035</v>
          </cell>
          <cell r="C688" t="str">
            <v>منال محمد</v>
          </cell>
          <cell r="D688" t="str">
            <v xml:space="preserve">مرهج </v>
          </cell>
          <cell r="E688" t="str">
            <v>تماثيل</v>
          </cell>
          <cell r="F688" t="str">
            <v>الرابعة</v>
          </cell>
        </row>
        <row r="689">
          <cell r="B689">
            <v>521038</v>
          </cell>
          <cell r="C689" t="str">
            <v>منى الخضري</v>
          </cell>
          <cell r="D689" t="str">
            <v>زياد</v>
          </cell>
          <cell r="E689" t="str">
            <v>ميادة</v>
          </cell>
          <cell r="F689" t="str">
            <v>الثالثة</v>
          </cell>
          <cell r="G689" t="str">
            <v>مستنفذ فصل ثاني 2023-2024</v>
          </cell>
        </row>
        <row r="690">
          <cell r="B690">
            <v>521046</v>
          </cell>
          <cell r="C690" t="str">
            <v xml:space="preserve">منى عز الدين </v>
          </cell>
          <cell r="D690" t="str">
            <v xml:space="preserve">بشير </v>
          </cell>
          <cell r="E690" t="str">
            <v>اميره</v>
          </cell>
          <cell r="F690" t="str">
            <v>الثالثة</v>
          </cell>
        </row>
        <row r="691">
          <cell r="B691">
            <v>521050</v>
          </cell>
          <cell r="C691" t="str">
            <v xml:space="preserve">مها المجذوب </v>
          </cell>
          <cell r="D691" t="str">
            <v xml:space="preserve">محمد سعيد </v>
          </cell>
          <cell r="E691" t="str">
            <v>ازدهار</v>
          </cell>
          <cell r="F691" t="str">
            <v>الرابعة</v>
          </cell>
        </row>
        <row r="692">
          <cell r="B692">
            <v>521053</v>
          </cell>
          <cell r="C692" t="str">
            <v xml:space="preserve">مها خورشيد </v>
          </cell>
          <cell r="D692" t="str">
            <v xml:space="preserve">عبدالله </v>
          </cell>
          <cell r="E692" t="str">
            <v>امنه</v>
          </cell>
          <cell r="F692" t="str">
            <v>الرابعة</v>
          </cell>
        </row>
        <row r="693">
          <cell r="B693">
            <v>521069</v>
          </cell>
          <cell r="C693" t="str">
            <v>مياس نونو</v>
          </cell>
          <cell r="D693" t="str">
            <v>محمد</v>
          </cell>
          <cell r="E693" t="str">
            <v>ابتسام</v>
          </cell>
          <cell r="F693" t="str">
            <v>الثالثة</v>
          </cell>
        </row>
        <row r="694">
          <cell r="B694">
            <v>521077</v>
          </cell>
          <cell r="C694" t="str">
            <v xml:space="preserve">ميس البدي </v>
          </cell>
          <cell r="D694" t="str">
            <v>محمد</v>
          </cell>
          <cell r="E694" t="str">
            <v>امينه</v>
          </cell>
          <cell r="F694" t="str">
            <v>الثالثة</v>
          </cell>
        </row>
        <row r="695">
          <cell r="B695">
            <v>521084</v>
          </cell>
          <cell r="C695" t="str">
            <v xml:space="preserve">ميساء الحاج علي </v>
          </cell>
          <cell r="D695" t="str">
            <v xml:space="preserve">فؤاد </v>
          </cell>
          <cell r="E695" t="str">
            <v>فاطمه</v>
          </cell>
          <cell r="F695" t="str">
            <v>الثالثة</v>
          </cell>
          <cell r="G695" t="str">
            <v>مستنفذ فصل ثاني 2023-2024</v>
          </cell>
        </row>
        <row r="696">
          <cell r="B696">
            <v>521103</v>
          </cell>
          <cell r="C696" t="str">
            <v>ناديا سيد احمد</v>
          </cell>
          <cell r="D696" t="str">
            <v>سامر</v>
          </cell>
          <cell r="E696" t="str">
            <v>رندة</v>
          </cell>
          <cell r="F696" t="str">
            <v>الرابعة</v>
          </cell>
        </row>
        <row r="697">
          <cell r="B697">
            <v>521119</v>
          </cell>
          <cell r="C697" t="str">
            <v xml:space="preserve">نداء سمير </v>
          </cell>
          <cell r="D697" t="str">
            <v xml:space="preserve">مصطفى </v>
          </cell>
          <cell r="E697" t="str">
            <v>سعاد</v>
          </cell>
          <cell r="F697" t="str">
            <v>الرابعة</v>
          </cell>
        </row>
        <row r="698">
          <cell r="B698">
            <v>521140</v>
          </cell>
          <cell r="C698" t="str">
            <v xml:space="preserve">نسرين يوسف </v>
          </cell>
          <cell r="D698" t="str">
            <v xml:space="preserve">حبيب </v>
          </cell>
          <cell r="E698" t="str">
            <v>هدى</v>
          </cell>
          <cell r="F698" t="str">
            <v>الرابعة</v>
          </cell>
        </row>
        <row r="699">
          <cell r="B699">
            <v>521143</v>
          </cell>
          <cell r="C699" t="str">
            <v xml:space="preserve">نعيمة ونوس </v>
          </cell>
          <cell r="D699" t="str">
            <v xml:space="preserve">نزار </v>
          </cell>
          <cell r="E699" t="str">
            <v>رمزه</v>
          </cell>
          <cell r="F699" t="str">
            <v>الرابعة</v>
          </cell>
          <cell r="G699" t="str">
            <v>مستنفذ فصل ثاني  2023-2024</v>
          </cell>
        </row>
        <row r="700">
          <cell r="B700">
            <v>521155</v>
          </cell>
          <cell r="C700" t="str">
            <v>نور ابراهيم</v>
          </cell>
          <cell r="D700" t="str">
            <v xml:space="preserve">سهيل </v>
          </cell>
          <cell r="E700" t="str">
            <v>اسيه</v>
          </cell>
          <cell r="F700" t="str">
            <v>الرابعة</v>
          </cell>
          <cell r="G700" t="str">
            <v>مستنفذ فصل ثاني  2023-2024</v>
          </cell>
        </row>
        <row r="701">
          <cell r="B701">
            <v>521160</v>
          </cell>
          <cell r="C701" t="str">
            <v xml:space="preserve">نور الباشا </v>
          </cell>
          <cell r="D701" t="str">
            <v xml:space="preserve">مصطفى </v>
          </cell>
          <cell r="E701" t="str">
            <v>خوله</v>
          </cell>
          <cell r="F701" t="str">
            <v>الثانية</v>
          </cell>
          <cell r="G701" t="str">
            <v>مستنفذ فصل ثاني 2023-2024</v>
          </cell>
        </row>
        <row r="702">
          <cell r="B702">
            <v>521163</v>
          </cell>
          <cell r="C702" t="str">
            <v xml:space="preserve">نور الخطيب الجشي </v>
          </cell>
          <cell r="D702" t="str">
            <v xml:space="preserve">ابراهيم </v>
          </cell>
          <cell r="E702" t="str">
            <v>فاطمة</v>
          </cell>
          <cell r="F702" t="str">
            <v>الثانية</v>
          </cell>
        </row>
        <row r="703">
          <cell r="B703">
            <v>521165</v>
          </cell>
          <cell r="C703" t="str">
            <v xml:space="preserve">نور الشام الخجا </v>
          </cell>
          <cell r="D703" t="str">
            <v xml:space="preserve">محمد رامز </v>
          </cell>
          <cell r="E703" t="str">
            <v>غفران</v>
          </cell>
          <cell r="F703" t="str">
            <v>الرابعة</v>
          </cell>
          <cell r="G703" t="str">
            <v>مستنفذ فصل ثاني  2023-2024</v>
          </cell>
        </row>
        <row r="704">
          <cell r="B704">
            <v>521166</v>
          </cell>
          <cell r="C704" t="str">
            <v xml:space="preserve">نور الصفدي </v>
          </cell>
          <cell r="D704" t="str">
            <v xml:space="preserve">محمد ياسر </v>
          </cell>
          <cell r="E704" t="str">
            <v>حنان</v>
          </cell>
          <cell r="F704" t="str">
            <v>الثالثة</v>
          </cell>
        </row>
        <row r="705">
          <cell r="B705">
            <v>521179</v>
          </cell>
          <cell r="C705" t="str">
            <v>نور جان غايري</v>
          </cell>
          <cell r="D705" t="str">
            <v>ياسر</v>
          </cell>
          <cell r="E705" t="str">
            <v>امينة</v>
          </cell>
          <cell r="F705" t="str">
            <v>الرابعة</v>
          </cell>
        </row>
        <row r="706">
          <cell r="B706">
            <v>521180</v>
          </cell>
          <cell r="C706" t="str">
            <v>نور جبر</v>
          </cell>
          <cell r="D706" t="str">
            <v>محمد</v>
          </cell>
          <cell r="E706" t="str">
            <v>رجاء</v>
          </cell>
          <cell r="F706" t="str">
            <v>الثالثة</v>
          </cell>
        </row>
        <row r="707">
          <cell r="B707">
            <v>521185</v>
          </cell>
          <cell r="C707" t="str">
            <v>نور عباس</v>
          </cell>
          <cell r="D707" t="str">
            <v>معين</v>
          </cell>
          <cell r="E707" t="str">
            <v>رفيقه</v>
          </cell>
          <cell r="F707" t="str">
            <v>الثانية</v>
          </cell>
        </row>
        <row r="708">
          <cell r="B708">
            <v>521186</v>
          </cell>
          <cell r="C708" t="str">
            <v>نور عبد الفتاح</v>
          </cell>
          <cell r="D708" t="str">
            <v>وليد</v>
          </cell>
          <cell r="E708" t="str">
            <v>فاطمة</v>
          </cell>
          <cell r="F708" t="str">
            <v>الرابعة</v>
          </cell>
          <cell r="G708" t="str">
            <v>مستنفذ فصل ثاني  2023-2024</v>
          </cell>
        </row>
        <row r="709">
          <cell r="B709">
            <v>521203</v>
          </cell>
          <cell r="C709" t="str">
            <v>نورا قباقيبي</v>
          </cell>
          <cell r="D709" t="str">
            <v>رفيق</v>
          </cell>
          <cell r="E709" t="str">
            <v>ناريمان</v>
          </cell>
          <cell r="F709" t="str">
            <v>الثانية</v>
          </cell>
        </row>
        <row r="710">
          <cell r="B710">
            <v>521211</v>
          </cell>
          <cell r="C710" t="str">
            <v>نيفين السيد</v>
          </cell>
          <cell r="D710" t="str">
            <v>منير</v>
          </cell>
          <cell r="E710" t="str">
            <v>انصاف</v>
          </cell>
          <cell r="F710" t="str">
            <v>الثالثة حديث</v>
          </cell>
          <cell r="G710" t="str">
            <v>م</v>
          </cell>
        </row>
        <row r="711">
          <cell r="B711">
            <v>521214</v>
          </cell>
          <cell r="C711" t="str">
            <v>هاجرالجبان</v>
          </cell>
          <cell r="D711" t="str">
            <v>ايمن</v>
          </cell>
          <cell r="E711" t="str">
            <v>اماني</v>
          </cell>
          <cell r="F711" t="str">
            <v>الرابعة حديث</v>
          </cell>
          <cell r="G711" t="str">
            <v>م</v>
          </cell>
        </row>
        <row r="712">
          <cell r="B712">
            <v>521219</v>
          </cell>
          <cell r="C712" t="str">
            <v>هانية الهدهد</v>
          </cell>
          <cell r="D712" t="str">
            <v xml:space="preserve">محمد سعيد </v>
          </cell>
          <cell r="E712" t="str">
            <v>بنان</v>
          </cell>
          <cell r="F712" t="str">
            <v>الثالثة</v>
          </cell>
        </row>
        <row r="713">
          <cell r="B713">
            <v>521236</v>
          </cell>
          <cell r="C713" t="str">
            <v>هبة دعبول</v>
          </cell>
          <cell r="D713" t="str">
            <v>هيثم</v>
          </cell>
          <cell r="E713" t="str">
            <v>نداء</v>
          </cell>
          <cell r="F713" t="str">
            <v>الثالثة</v>
          </cell>
        </row>
        <row r="714">
          <cell r="B714">
            <v>521241</v>
          </cell>
          <cell r="C714" t="str">
            <v>هبة عبد النبي</v>
          </cell>
          <cell r="D714" t="str">
            <v>قاسم</v>
          </cell>
          <cell r="E714" t="str">
            <v>فاطمة</v>
          </cell>
          <cell r="F714" t="str">
            <v>الرابعة</v>
          </cell>
        </row>
        <row r="715">
          <cell r="B715">
            <v>521243</v>
          </cell>
          <cell r="C715" t="str">
            <v>هبة كنعان</v>
          </cell>
          <cell r="D715" t="str">
            <v>محمد</v>
          </cell>
          <cell r="E715" t="str">
            <v>وفاء</v>
          </cell>
          <cell r="F715" t="str">
            <v>الثانية</v>
          </cell>
        </row>
        <row r="716">
          <cell r="B716">
            <v>521247</v>
          </cell>
          <cell r="C716" t="str">
            <v>هبه عباس</v>
          </cell>
          <cell r="D716" t="str">
            <v xml:space="preserve">سمير </v>
          </cell>
          <cell r="E716" t="str">
            <v>رباب</v>
          </cell>
          <cell r="F716" t="str">
            <v>الرابعة</v>
          </cell>
          <cell r="G716" t="str">
            <v>مستنفذ فصل ثاني  2023-2024</v>
          </cell>
        </row>
        <row r="717">
          <cell r="B717">
            <v>521258</v>
          </cell>
          <cell r="C717" t="str">
            <v>هدى بزازة</v>
          </cell>
          <cell r="D717" t="str">
            <v>محمد عدنان</v>
          </cell>
          <cell r="E717" t="str">
            <v>سمر</v>
          </cell>
          <cell r="F717" t="str">
            <v>الرابعة</v>
          </cell>
        </row>
        <row r="718">
          <cell r="B718">
            <v>521262</v>
          </cell>
          <cell r="C718" t="str">
            <v xml:space="preserve">هدى قطب </v>
          </cell>
          <cell r="D718" t="str">
            <v xml:space="preserve">محمد نبيل </v>
          </cell>
          <cell r="E718" t="str">
            <v>هنا</v>
          </cell>
          <cell r="F718" t="str">
            <v>الرابعة</v>
          </cell>
        </row>
        <row r="719">
          <cell r="B719">
            <v>521268</v>
          </cell>
          <cell r="C719" t="str">
            <v xml:space="preserve">هديل برغلة </v>
          </cell>
          <cell r="D719" t="str">
            <v>عزو</v>
          </cell>
          <cell r="E719" t="str">
            <v>امنة</v>
          </cell>
          <cell r="F719" t="str">
            <v>الرابعة</v>
          </cell>
        </row>
        <row r="720">
          <cell r="B720">
            <v>521274</v>
          </cell>
          <cell r="C720" t="str">
            <v xml:space="preserve">هديل كشيك </v>
          </cell>
          <cell r="D720" t="str">
            <v xml:space="preserve">يوسف </v>
          </cell>
          <cell r="E720" t="str">
            <v>فيروز</v>
          </cell>
          <cell r="F720" t="str">
            <v>الثالثة</v>
          </cell>
        </row>
        <row r="721">
          <cell r="B721">
            <v>521286</v>
          </cell>
          <cell r="C721" t="str">
            <v xml:space="preserve">هناء محمد </v>
          </cell>
          <cell r="D721" t="str">
            <v xml:space="preserve">ابراهيم </v>
          </cell>
          <cell r="E721" t="str">
            <v>خديجه</v>
          </cell>
          <cell r="F721" t="str">
            <v>الرابعة</v>
          </cell>
        </row>
        <row r="722">
          <cell r="B722">
            <v>521296</v>
          </cell>
          <cell r="C722" t="str">
            <v>هوازن العبود الحميد</v>
          </cell>
          <cell r="D722" t="str">
            <v>موفق</v>
          </cell>
          <cell r="E722" t="str">
            <v>ليلى</v>
          </cell>
          <cell r="F722" t="str">
            <v>الثانية</v>
          </cell>
          <cell r="G722" t="str">
            <v>مستنفذ فصل ثاني 2023-2024</v>
          </cell>
        </row>
        <row r="723">
          <cell r="B723">
            <v>521298</v>
          </cell>
          <cell r="C723" t="str">
            <v xml:space="preserve">هيا اسعد </v>
          </cell>
          <cell r="D723" t="str">
            <v xml:space="preserve">اياد </v>
          </cell>
          <cell r="E723" t="str">
            <v>جهينه</v>
          </cell>
          <cell r="F723" t="str">
            <v>الرابعة</v>
          </cell>
          <cell r="G723" t="str">
            <v>مستنفذ فصل ثاني  2023-2024</v>
          </cell>
        </row>
        <row r="724">
          <cell r="B724">
            <v>521303</v>
          </cell>
          <cell r="C724" t="str">
            <v xml:space="preserve">هيفاء عربش </v>
          </cell>
          <cell r="D724" t="str">
            <v xml:space="preserve">هاشم </v>
          </cell>
          <cell r="E724" t="str">
            <v>انعام</v>
          </cell>
          <cell r="F724" t="str">
            <v>الرابعة</v>
          </cell>
        </row>
        <row r="725">
          <cell r="B725">
            <v>521307</v>
          </cell>
          <cell r="C725" t="str">
            <v xml:space="preserve">وجدان صقر </v>
          </cell>
          <cell r="D725" t="str">
            <v xml:space="preserve">نضال </v>
          </cell>
          <cell r="E725" t="str">
            <v>هدية</v>
          </cell>
          <cell r="F725" t="str">
            <v>الرابعة</v>
          </cell>
        </row>
        <row r="726">
          <cell r="B726">
            <v>521319</v>
          </cell>
          <cell r="C726" t="str">
            <v xml:space="preserve">وعد الكلش </v>
          </cell>
          <cell r="D726" t="str">
            <v xml:space="preserve">فيصل </v>
          </cell>
          <cell r="E726" t="str">
            <v>وحيده</v>
          </cell>
          <cell r="F726" t="str">
            <v>الرابعة</v>
          </cell>
        </row>
        <row r="727">
          <cell r="B727">
            <v>521329</v>
          </cell>
          <cell r="C727" t="str">
            <v>وفاء راضي</v>
          </cell>
          <cell r="D727" t="str">
            <v>تيسير</v>
          </cell>
          <cell r="E727" t="str">
            <v>فاطمه</v>
          </cell>
          <cell r="F727" t="str">
            <v>الثالثة</v>
          </cell>
        </row>
        <row r="728">
          <cell r="B728">
            <v>521333</v>
          </cell>
          <cell r="C728" t="str">
            <v xml:space="preserve">ولاء الحوراني </v>
          </cell>
          <cell r="D728" t="str">
            <v xml:space="preserve">احمد </v>
          </cell>
          <cell r="E728" t="str">
            <v>كريمة</v>
          </cell>
          <cell r="F728" t="str">
            <v>الرابعة</v>
          </cell>
          <cell r="G728" t="str">
            <v>مستنفذ فصل ثاني  2023-2024</v>
          </cell>
        </row>
        <row r="729">
          <cell r="B729">
            <v>521336</v>
          </cell>
          <cell r="C729" t="str">
            <v xml:space="preserve">ولاء السيد </v>
          </cell>
          <cell r="D729" t="str">
            <v xml:space="preserve">عماد </v>
          </cell>
          <cell r="E729" t="str">
            <v>رجاء</v>
          </cell>
          <cell r="F729" t="str">
            <v>الرابعة</v>
          </cell>
        </row>
        <row r="730">
          <cell r="B730">
            <v>521337</v>
          </cell>
          <cell r="C730" t="str">
            <v xml:space="preserve">ولاء الصفدي </v>
          </cell>
          <cell r="D730" t="str">
            <v xml:space="preserve">محمد تيسير </v>
          </cell>
          <cell r="E730" t="str">
            <v>نفيسه</v>
          </cell>
          <cell r="F730" t="str">
            <v>الرابعة</v>
          </cell>
        </row>
        <row r="731">
          <cell r="B731">
            <v>521341</v>
          </cell>
          <cell r="C731" t="str">
            <v xml:space="preserve">ولاء المحمد </v>
          </cell>
          <cell r="D731" t="str">
            <v xml:space="preserve">عبد الكريم </v>
          </cell>
          <cell r="E731" t="str">
            <v>نوال</v>
          </cell>
          <cell r="F731" t="str">
            <v>الثانية</v>
          </cell>
        </row>
        <row r="732">
          <cell r="B732">
            <v>521344</v>
          </cell>
          <cell r="C732" t="str">
            <v xml:space="preserve">ولاء بيكو </v>
          </cell>
          <cell r="D732" t="str">
            <v xml:space="preserve">مروان </v>
          </cell>
          <cell r="E732" t="str">
            <v>ايمان</v>
          </cell>
          <cell r="F732" t="str">
            <v>الرابعة</v>
          </cell>
          <cell r="G732" t="str">
            <v>مستنفذ فصل ثاني  2023-2024</v>
          </cell>
        </row>
        <row r="733">
          <cell r="B733">
            <v>521345</v>
          </cell>
          <cell r="C733" t="str">
            <v>ولاء خشة</v>
          </cell>
          <cell r="D733" t="str">
            <v>محمد مازن</v>
          </cell>
          <cell r="E733" t="str">
            <v>رحاب</v>
          </cell>
          <cell r="F733" t="str">
            <v>الرابعة</v>
          </cell>
        </row>
        <row r="734">
          <cell r="B734">
            <v>521349</v>
          </cell>
          <cell r="C734" t="str">
            <v xml:space="preserve">ولاء شعبان </v>
          </cell>
          <cell r="D734" t="str">
            <v xml:space="preserve">شعبان </v>
          </cell>
          <cell r="E734" t="str">
            <v>فاطمة</v>
          </cell>
          <cell r="F734" t="str">
            <v>الرابعة</v>
          </cell>
        </row>
        <row r="735">
          <cell r="B735">
            <v>521365</v>
          </cell>
          <cell r="C735" t="str">
            <v>ياسمين حلاوة</v>
          </cell>
          <cell r="D735" t="str">
            <v>محمود</v>
          </cell>
          <cell r="E735" t="str">
            <v>وفاء</v>
          </cell>
          <cell r="F735" t="str">
            <v>الرابعة</v>
          </cell>
        </row>
        <row r="736">
          <cell r="B736">
            <v>521373</v>
          </cell>
          <cell r="C736" t="str">
            <v>ياسمين قضباشي</v>
          </cell>
          <cell r="D736" t="str">
            <v>محمود</v>
          </cell>
          <cell r="E736" t="str">
            <v>ناديا</v>
          </cell>
          <cell r="F736" t="str">
            <v>الثانية</v>
          </cell>
        </row>
        <row r="737">
          <cell r="B737">
            <v>521378</v>
          </cell>
          <cell r="C737" t="str">
            <v xml:space="preserve">يسرى سعد الدين </v>
          </cell>
          <cell r="D737" t="str">
            <v xml:space="preserve">علي </v>
          </cell>
          <cell r="E737" t="str">
            <v>رنا</v>
          </cell>
          <cell r="F737" t="str">
            <v>الرابعة</v>
          </cell>
        </row>
        <row r="738">
          <cell r="B738">
            <v>521382</v>
          </cell>
          <cell r="C738" t="str">
            <v>يمنى عياش</v>
          </cell>
          <cell r="D738" t="str">
            <v>ياسر</v>
          </cell>
          <cell r="E738" t="str">
            <v>رشا</v>
          </cell>
          <cell r="F738" t="str">
            <v>الثالثة</v>
          </cell>
        </row>
        <row r="739">
          <cell r="B739">
            <v>521385</v>
          </cell>
          <cell r="C739" t="str">
            <v>اصيل الرفاعي</v>
          </cell>
          <cell r="D739" t="str">
            <v>موفق</v>
          </cell>
          <cell r="E739" t="str">
            <v>ميسم</v>
          </cell>
          <cell r="F739" t="str">
            <v>الرابعة</v>
          </cell>
          <cell r="G739" t="str">
            <v>مستنفذ فصل ثاني  2023-2024</v>
          </cell>
        </row>
        <row r="740">
          <cell r="B740">
            <v>521388</v>
          </cell>
          <cell r="C740" t="str">
            <v>ديمة مرهج</v>
          </cell>
          <cell r="D740" t="str">
            <v>علي</v>
          </cell>
          <cell r="E740" t="str">
            <v>فيلور</v>
          </cell>
          <cell r="F740" t="str">
            <v>الرابعة</v>
          </cell>
          <cell r="G740" t="str">
            <v>مستنفذ فصل ثاني  2023-2024</v>
          </cell>
        </row>
        <row r="741">
          <cell r="B741">
            <v>521398</v>
          </cell>
          <cell r="C741" t="str">
            <v xml:space="preserve">ريماز نصار </v>
          </cell>
          <cell r="D741" t="str">
            <v>محمد</v>
          </cell>
          <cell r="E741" t="str">
            <v>مريم</v>
          </cell>
          <cell r="F741" t="str">
            <v>الثالثة</v>
          </cell>
        </row>
        <row r="742">
          <cell r="B742">
            <v>521400</v>
          </cell>
          <cell r="C742" t="str">
            <v>سمر التقي</v>
          </cell>
          <cell r="D742" t="str">
            <v>سلمان</v>
          </cell>
          <cell r="E742" t="str">
            <v>نهاد</v>
          </cell>
          <cell r="F742" t="str">
            <v>الرابعة</v>
          </cell>
        </row>
        <row r="743">
          <cell r="B743">
            <v>521402</v>
          </cell>
          <cell r="C743" t="str">
            <v>شيرين الجيرودي</v>
          </cell>
          <cell r="D743" t="str">
            <v>محمد احسان</v>
          </cell>
          <cell r="E743" t="str">
            <v>سمر</v>
          </cell>
          <cell r="F743" t="str">
            <v>الرابعة</v>
          </cell>
        </row>
        <row r="744">
          <cell r="B744">
            <v>521435</v>
          </cell>
          <cell r="C744" t="str">
            <v>ابتسام صقر</v>
          </cell>
          <cell r="D744" t="str">
            <v>هيثم</v>
          </cell>
          <cell r="E744" t="str">
            <v>حفيظه</v>
          </cell>
          <cell r="F744" t="str">
            <v>الثالثة</v>
          </cell>
        </row>
        <row r="745">
          <cell r="B745">
            <v>521436</v>
          </cell>
          <cell r="C745" t="str">
            <v>ابتسام مجاهد</v>
          </cell>
          <cell r="D745" t="str">
            <v>خلدون</v>
          </cell>
          <cell r="E745" t="str">
            <v>هدى</v>
          </cell>
          <cell r="F745" t="str">
            <v>الثالثة</v>
          </cell>
          <cell r="G745" t="str">
            <v>مستنفذ فصل ثاني 2023-2024</v>
          </cell>
        </row>
        <row r="746">
          <cell r="B746">
            <v>521438</v>
          </cell>
          <cell r="C746" t="str">
            <v>أحلام فياض</v>
          </cell>
          <cell r="D746" t="str">
            <v>عقيد</v>
          </cell>
          <cell r="F746" t="str">
            <v>الثالثة</v>
          </cell>
        </row>
        <row r="747">
          <cell r="B747">
            <v>521442</v>
          </cell>
          <cell r="C747" t="str">
            <v>اروى خرنوب</v>
          </cell>
          <cell r="D747" t="str">
            <v>مصطفى</v>
          </cell>
          <cell r="E747" t="str">
            <v>سليمى</v>
          </cell>
          <cell r="F747" t="str">
            <v>الثانية</v>
          </cell>
        </row>
        <row r="748">
          <cell r="B748">
            <v>521446</v>
          </cell>
          <cell r="C748" t="str">
            <v>اريج خميس</v>
          </cell>
          <cell r="D748" t="str">
            <v>رياض</v>
          </cell>
          <cell r="E748" t="str">
            <v>امل</v>
          </cell>
          <cell r="F748" t="str">
            <v>الرابعة</v>
          </cell>
        </row>
        <row r="749">
          <cell r="B749">
            <v>521448</v>
          </cell>
          <cell r="C749" t="str">
            <v>اسراء ابوالتسعات</v>
          </cell>
          <cell r="D749" t="str">
            <v>محمد</v>
          </cell>
          <cell r="E749" t="str">
            <v>حسنا</v>
          </cell>
          <cell r="F749" t="str">
            <v>الرابعة حديث</v>
          </cell>
          <cell r="G749" t="str">
            <v>م</v>
          </cell>
        </row>
        <row r="750">
          <cell r="B750">
            <v>521449</v>
          </cell>
          <cell r="C750" t="str">
            <v>اسراء ازدحمد</v>
          </cell>
          <cell r="D750" t="str">
            <v>محمد</v>
          </cell>
          <cell r="E750" t="str">
            <v>لميس</v>
          </cell>
          <cell r="F750" t="str">
            <v>الثانية</v>
          </cell>
        </row>
        <row r="751">
          <cell r="B751">
            <v>521452</v>
          </cell>
          <cell r="C751" t="str">
            <v>اسراء الكيلاني</v>
          </cell>
          <cell r="D751" t="str">
            <v>حسين</v>
          </cell>
          <cell r="E751" t="str">
            <v>فاطمه</v>
          </cell>
          <cell r="F751" t="str">
            <v>الثالثة</v>
          </cell>
          <cell r="G751" t="str">
            <v>مستنفذ فصل ثاني 2023-2024</v>
          </cell>
        </row>
        <row r="752">
          <cell r="B752">
            <v>521454</v>
          </cell>
          <cell r="C752" t="str">
            <v>اسراء حامد</v>
          </cell>
          <cell r="D752" t="str">
            <v>منيب</v>
          </cell>
          <cell r="E752" t="str">
            <v>سهام</v>
          </cell>
          <cell r="F752" t="str">
            <v>الثانية</v>
          </cell>
        </row>
        <row r="753">
          <cell r="B753">
            <v>521459</v>
          </cell>
          <cell r="C753" t="str">
            <v>اسراء شحاده</v>
          </cell>
          <cell r="D753" t="str">
            <v>فيصل</v>
          </cell>
          <cell r="E753" t="str">
            <v>جميلة</v>
          </cell>
          <cell r="F753" t="str">
            <v>الرابعة</v>
          </cell>
        </row>
        <row r="754">
          <cell r="B754">
            <v>521460</v>
          </cell>
          <cell r="C754" t="str">
            <v>اسراء محمد</v>
          </cell>
          <cell r="D754" t="str">
            <v>هيثم</v>
          </cell>
          <cell r="E754" t="str">
            <v>ميساء</v>
          </cell>
          <cell r="F754" t="str">
            <v>الرابعة</v>
          </cell>
          <cell r="G754" t="str">
            <v>مستنفذ فصل ثاني  2023-2024</v>
          </cell>
        </row>
        <row r="755">
          <cell r="B755">
            <v>521461</v>
          </cell>
          <cell r="C755" t="str">
            <v>اسراء هلال</v>
          </cell>
          <cell r="D755" t="str">
            <v>خالد</v>
          </cell>
          <cell r="E755" t="str">
            <v>ميساء</v>
          </cell>
          <cell r="F755" t="str">
            <v>الثالثة</v>
          </cell>
        </row>
        <row r="756">
          <cell r="B756">
            <v>521469</v>
          </cell>
          <cell r="C756" t="str">
            <v>اسماء القويدر</v>
          </cell>
          <cell r="D756" t="str">
            <v>عدنان</v>
          </cell>
          <cell r="E756" t="str">
            <v>مريم</v>
          </cell>
          <cell r="F756" t="str">
            <v>الرابعة</v>
          </cell>
          <cell r="G756" t="str">
            <v>مستنفذ فصل ثاني  2023-2024</v>
          </cell>
        </row>
        <row r="757">
          <cell r="B757">
            <v>521470</v>
          </cell>
          <cell r="C757" t="str">
            <v>اسماء أسعد</v>
          </cell>
          <cell r="D757" t="str">
            <v>محمد</v>
          </cell>
          <cell r="E757" t="str">
            <v>عائشة</v>
          </cell>
          <cell r="F757" t="str">
            <v>الرابعة</v>
          </cell>
        </row>
        <row r="758">
          <cell r="B758">
            <v>521479</v>
          </cell>
          <cell r="C758" t="str">
            <v>اسيا اسماعيل</v>
          </cell>
          <cell r="D758" t="str">
            <v>اسماعيل</v>
          </cell>
          <cell r="E758" t="str">
            <v>ريما</v>
          </cell>
          <cell r="F758" t="str">
            <v>الرابعة</v>
          </cell>
        </row>
        <row r="759">
          <cell r="B759">
            <v>521487</v>
          </cell>
          <cell r="C759" t="str">
            <v>الاء الحموي</v>
          </cell>
          <cell r="D759" t="str">
            <v>رفيق</v>
          </cell>
          <cell r="E759" t="str">
            <v>هبه</v>
          </cell>
          <cell r="F759" t="str">
            <v>الثالثة</v>
          </cell>
        </row>
        <row r="760">
          <cell r="B760">
            <v>521491</v>
          </cell>
          <cell r="C760" t="str">
            <v>الاء الزعبي</v>
          </cell>
          <cell r="D760" t="str">
            <v>عبد الحميد</v>
          </cell>
          <cell r="E760" t="str">
            <v>اصلاح</v>
          </cell>
          <cell r="F760" t="str">
            <v>الرابعة</v>
          </cell>
        </row>
        <row r="761">
          <cell r="B761">
            <v>521492</v>
          </cell>
          <cell r="C761" t="str">
            <v>الاء العساف</v>
          </cell>
          <cell r="D761" t="str">
            <v>ماجد</v>
          </cell>
          <cell r="E761" t="str">
            <v>ندى</v>
          </cell>
          <cell r="F761" t="str">
            <v>الرابعة</v>
          </cell>
        </row>
        <row r="762">
          <cell r="B762">
            <v>521493</v>
          </cell>
          <cell r="C762" t="str">
            <v xml:space="preserve">الاء العش </v>
          </cell>
          <cell r="D762" t="str">
            <v>محمد</v>
          </cell>
          <cell r="E762" t="str">
            <v>باهيه</v>
          </cell>
          <cell r="F762" t="str">
            <v>الرابعة</v>
          </cell>
          <cell r="G762" t="str">
            <v>مستنفذ فصل ثاني  2023-2024</v>
          </cell>
        </row>
        <row r="763">
          <cell r="B763">
            <v>521497</v>
          </cell>
          <cell r="C763" t="str">
            <v>الاء الكردي</v>
          </cell>
          <cell r="D763" t="str">
            <v>محمدسمير</v>
          </cell>
          <cell r="E763" t="str">
            <v>هنا</v>
          </cell>
          <cell r="F763" t="str">
            <v>الثالثة</v>
          </cell>
        </row>
        <row r="764">
          <cell r="B764">
            <v>521499</v>
          </cell>
          <cell r="C764" t="str">
            <v>الاء المظلوم</v>
          </cell>
          <cell r="D764" t="str">
            <v>عبد الوهاب</v>
          </cell>
          <cell r="E764" t="str">
            <v>غاده</v>
          </cell>
          <cell r="F764" t="str">
            <v>الثالثة</v>
          </cell>
        </row>
        <row r="765">
          <cell r="B765">
            <v>521509</v>
          </cell>
          <cell r="C765" t="str">
            <v>الاء داوود</v>
          </cell>
          <cell r="D765" t="str">
            <v xml:space="preserve">حسام </v>
          </cell>
          <cell r="E765" t="str">
            <v>تغاريد</v>
          </cell>
          <cell r="F765" t="str">
            <v>الرابعة</v>
          </cell>
        </row>
        <row r="766">
          <cell r="B766">
            <v>521517</v>
          </cell>
          <cell r="C766" t="str">
            <v>الاء عباس</v>
          </cell>
          <cell r="D766" t="str">
            <v>تيسير</v>
          </cell>
          <cell r="F766" t="str">
            <v>الثالثة</v>
          </cell>
          <cell r="G766" t="str">
            <v>مستنفذ فصل ثاني 2023-2024</v>
          </cell>
        </row>
        <row r="767">
          <cell r="B767">
            <v>521518</v>
          </cell>
          <cell r="C767" t="str">
            <v>الاء عرابي</v>
          </cell>
          <cell r="D767" t="str">
            <v xml:space="preserve">محمد </v>
          </cell>
          <cell r="E767" t="str">
            <v>عليه</v>
          </cell>
          <cell r="F767" t="str">
            <v>الثالثة</v>
          </cell>
        </row>
        <row r="768">
          <cell r="B768">
            <v>521521</v>
          </cell>
          <cell r="C768" t="str">
            <v>الاء نوري السالم</v>
          </cell>
          <cell r="D768" t="str">
            <v>خالد</v>
          </cell>
          <cell r="E768" t="str">
            <v>عليه</v>
          </cell>
          <cell r="F768" t="str">
            <v>الرابعة</v>
          </cell>
        </row>
        <row r="769">
          <cell r="B769">
            <v>521526</v>
          </cell>
          <cell r="C769" t="str">
            <v>الهام حسن</v>
          </cell>
          <cell r="D769" t="str">
            <v>خالد</v>
          </cell>
          <cell r="E769" t="str">
            <v>خديجة</v>
          </cell>
          <cell r="F769" t="str">
            <v>الرابعة</v>
          </cell>
        </row>
        <row r="770">
          <cell r="B770">
            <v>521534</v>
          </cell>
          <cell r="C770" t="str">
            <v>اماني الشلبي</v>
          </cell>
          <cell r="D770" t="str">
            <v>مسلم</v>
          </cell>
          <cell r="E770" t="str">
            <v>ايمان</v>
          </cell>
          <cell r="F770" t="str">
            <v>الرابعة</v>
          </cell>
        </row>
        <row r="771">
          <cell r="B771">
            <v>521537</v>
          </cell>
          <cell r="C771" t="str">
            <v>اماني حسن</v>
          </cell>
          <cell r="D771" t="str">
            <v>خالد</v>
          </cell>
          <cell r="E771" t="str">
            <v>نايفة</v>
          </cell>
          <cell r="F771" t="str">
            <v>الرابعة</v>
          </cell>
        </row>
        <row r="772">
          <cell r="B772">
            <v>521542</v>
          </cell>
          <cell r="C772" t="str">
            <v>اماني شاب الدين</v>
          </cell>
          <cell r="D772" t="str">
            <v>منصور</v>
          </cell>
          <cell r="E772" t="str">
            <v>اقبال</v>
          </cell>
          <cell r="F772" t="str">
            <v>الرابعة</v>
          </cell>
          <cell r="G772" t="str">
            <v>مستنفذ فصل ثاني  2023-2024</v>
          </cell>
        </row>
        <row r="773">
          <cell r="B773">
            <v>521547</v>
          </cell>
          <cell r="C773" t="str">
            <v>اماني يعقوب</v>
          </cell>
          <cell r="D773" t="str">
            <v xml:space="preserve">صلاح </v>
          </cell>
          <cell r="E773" t="str">
            <v>لميس</v>
          </cell>
          <cell r="F773" t="str">
            <v>الاولى</v>
          </cell>
        </row>
        <row r="774">
          <cell r="B774">
            <v>521551</v>
          </cell>
          <cell r="C774" t="str">
            <v>امل ادهم</v>
          </cell>
          <cell r="D774" t="str">
            <v>محمد</v>
          </cell>
          <cell r="E774" t="str">
            <v>منى</v>
          </cell>
          <cell r="F774" t="str">
            <v>الثالثة</v>
          </cell>
        </row>
        <row r="775">
          <cell r="B775">
            <v>521555</v>
          </cell>
          <cell r="C775" t="str">
            <v>امل العمر</v>
          </cell>
          <cell r="D775" t="str">
            <v>ذياب</v>
          </cell>
          <cell r="E775" t="str">
            <v>حسيبه</v>
          </cell>
          <cell r="F775" t="str">
            <v>الرابعة</v>
          </cell>
        </row>
        <row r="776">
          <cell r="B776">
            <v>521562</v>
          </cell>
          <cell r="C776" t="str">
            <v>امنه شربجي</v>
          </cell>
          <cell r="D776" t="str">
            <v>محمود</v>
          </cell>
          <cell r="E776" t="str">
            <v>كفا</v>
          </cell>
          <cell r="F776" t="str">
            <v>الرابعة</v>
          </cell>
          <cell r="G776" t="str">
            <v>مستنفذ فصل ثاني  2023-2024</v>
          </cell>
        </row>
        <row r="777">
          <cell r="B777">
            <v>521567</v>
          </cell>
          <cell r="C777" t="str">
            <v>انتصار القصيري</v>
          </cell>
          <cell r="D777" t="str">
            <v>حسين</v>
          </cell>
          <cell r="E777" t="str">
            <v>فاطمة</v>
          </cell>
          <cell r="F777" t="str">
            <v>الرابعة</v>
          </cell>
        </row>
        <row r="778">
          <cell r="B778">
            <v>521568</v>
          </cell>
          <cell r="C778" t="str">
            <v>انتصار درويش</v>
          </cell>
          <cell r="D778" t="str">
            <v>عبدالحكيم</v>
          </cell>
          <cell r="E778" t="str">
            <v>جميله</v>
          </cell>
          <cell r="F778" t="str">
            <v>الرابعة</v>
          </cell>
        </row>
        <row r="779">
          <cell r="B779">
            <v>521583</v>
          </cell>
          <cell r="C779" t="str">
            <v>ايه اسماعيل</v>
          </cell>
          <cell r="D779" t="str">
            <v>احمد</v>
          </cell>
          <cell r="E779" t="str">
            <v>سوزان</v>
          </cell>
          <cell r="F779" t="str">
            <v>الثالثة</v>
          </cell>
        </row>
        <row r="780">
          <cell r="B780">
            <v>521585</v>
          </cell>
          <cell r="C780" t="str">
            <v>اية الحرفوش</v>
          </cell>
          <cell r="D780" t="str">
            <v>ايمن</v>
          </cell>
          <cell r="E780" t="str">
            <v>فرات</v>
          </cell>
          <cell r="F780" t="str">
            <v>الثالثة</v>
          </cell>
          <cell r="G780" t="str">
            <v>مستنفذ فصل ثاني 2023-2024</v>
          </cell>
        </row>
        <row r="781">
          <cell r="B781">
            <v>521588</v>
          </cell>
          <cell r="C781" t="str">
            <v>اية الكردي</v>
          </cell>
          <cell r="D781" t="str">
            <v>عز الدين</v>
          </cell>
          <cell r="E781" t="str">
            <v>ايناس</v>
          </cell>
          <cell r="F781" t="str">
            <v>الثالثة</v>
          </cell>
        </row>
        <row r="782">
          <cell r="B782">
            <v>521590</v>
          </cell>
          <cell r="C782" t="str">
            <v>اية بكداش</v>
          </cell>
          <cell r="D782" t="str">
            <v>عبدالله</v>
          </cell>
          <cell r="E782" t="str">
            <v>حرب</v>
          </cell>
          <cell r="F782" t="str">
            <v>الثالثة</v>
          </cell>
          <cell r="G782" t="str">
            <v>مستنفذ فصل ثاني 2023-2024</v>
          </cell>
        </row>
        <row r="783">
          <cell r="B783">
            <v>521596</v>
          </cell>
          <cell r="C783" t="str">
            <v>ايلاف عبد</v>
          </cell>
          <cell r="D783" t="str">
            <v xml:space="preserve"> غازي</v>
          </cell>
          <cell r="E783" t="str">
            <v>خوله</v>
          </cell>
          <cell r="F783" t="str">
            <v>الرابعة</v>
          </cell>
        </row>
        <row r="784">
          <cell r="B784">
            <v>521598</v>
          </cell>
          <cell r="C784" t="str">
            <v>ايمان  نجيب</v>
          </cell>
          <cell r="D784" t="str">
            <v>عبد الهادي</v>
          </cell>
          <cell r="E784" t="str">
            <v>ثناء</v>
          </cell>
          <cell r="F784" t="str">
            <v>الرابعة</v>
          </cell>
        </row>
        <row r="785">
          <cell r="B785">
            <v>521606</v>
          </cell>
          <cell r="C785" t="str">
            <v>ايمان الزرير</v>
          </cell>
          <cell r="D785" t="str">
            <v>سالم</v>
          </cell>
          <cell r="E785" t="str">
            <v>عايشه</v>
          </cell>
          <cell r="F785" t="str">
            <v>الثالثة</v>
          </cell>
        </row>
        <row r="786">
          <cell r="B786">
            <v>521609</v>
          </cell>
          <cell r="C786" t="str">
            <v>ايمان خضرو</v>
          </cell>
          <cell r="D786" t="str">
            <v>حسن</v>
          </cell>
          <cell r="E786" t="str">
            <v>سوسن</v>
          </cell>
          <cell r="F786" t="str">
            <v>الرابعة</v>
          </cell>
        </row>
        <row r="787">
          <cell r="B787">
            <v>521611</v>
          </cell>
          <cell r="C787" t="str">
            <v>ايمان غنام</v>
          </cell>
          <cell r="D787" t="str">
            <v>عبدالرزاق</v>
          </cell>
          <cell r="E787" t="str">
            <v>هيام</v>
          </cell>
          <cell r="F787" t="str">
            <v>الثالثة</v>
          </cell>
        </row>
        <row r="788">
          <cell r="B788">
            <v>521612</v>
          </cell>
          <cell r="C788" t="str">
            <v>ايمان قرقورا</v>
          </cell>
          <cell r="D788" t="str">
            <v>عمر</v>
          </cell>
          <cell r="E788" t="str">
            <v>فاطمة</v>
          </cell>
          <cell r="F788" t="str">
            <v>الرابعة</v>
          </cell>
        </row>
        <row r="789">
          <cell r="B789">
            <v>521613</v>
          </cell>
          <cell r="C789" t="str">
            <v>ايناس ابو نصار</v>
          </cell>
          <cell r="D789" t="str">
            <v>نصار</v>
          </cell>
          <cell r="E789" t="str">
            <v>بهجة</v>
          </cell>
          <cell r="F789" t="str">
            <v>الرابعة</v>
          </cell>
        </row>
        <row r="790">
          <cell r="B790">
            <v>521620</v>
          </cell>
          <cell r="C790" t="str">
            <v>ايه سلوم</v>
          </cell>
          <cell r="D790" t="str">
            <v>مأمون</v>
          </cell>
          <cell r="E790" t="str">
            <v>انعام</v>
          </cell>
          <cell r="F790" t="str">
            <v>الرابعة</v>
          </cell>
        </row>
        <row r="791">
          <cell r="B791">
            <v>521630</v>
          </cell>
          <cell r="C791" t="str">
            <v>بتول حوريه</v>
          </cell>
          <cell r="D791" t="str">
            <v>محمد باسم</v>
          </cell>
          <cell r="E791" t="str">
            <v>سناء</v>
          </cell>
          <cell r="F791" t="str">
            <v>الرابعة</v>
          </cell>
        </row>
        <row r="792">
          <cell r="B792">
            <v>521634</v>
          </cell>
          <cell r="C792" t="str">
            <v>بتول عاصي</v>
          </cell>
          <cell r="D792" t="str">
            <v>حكمت</v>
          </cell>
          <cell r="E792" t="str">
            <v>صباح</v>
          </cell>
          <cell r="F792" t="str">
            <v>الرابعة</v>
          </cell>
        </row>
        <row r="793">
          <cell r="B793">
            <v>521637</v>
          </cell>
          <cell r="C793" t="str">
            <v>بتول محيسن</v>
          </cell>
          <cell r="D793" t="str">
            <v>وليد</v>
          </cell>
          <cell r="E793" t="str">
            <v>ناديا</v>
          </cell>
          <cell r="F793" t="str">
            <v>الرابعة</v>
          </cell>
        </row>
        <row r="794">
          <cell r="B794">
            <v>521640</v>
          </cell>
          <cell r="C794" t="str">
            <v>بدور باره</v>
          </cell>
          <cell r="D794" t="str">
            <v>هيثم</v>
          </cell>
          <cell r="E794" t="str">
            <v>ناديا</v>
          </cell>
          <cell r="F794" t="str">
            <v>الثالثة</v>
          </cell>
        </row>
        <row r="795">
          <cell r="B795">
            <v>521644</v>
          </cell>
          <cell r="C795" t="str">
            <v>براءة معطي</v>
          </cell>
          <cell r="D795" t="str">
            <v>محمد سمير</v>
          </cell>
          <cell r="E795" t="str">
            <v>اماني</v>
          </cell>
          <cell r="F795" t="str">
            <v>الثانية</v>
          </cell>
        </row>
        <row r="796">
          <cell r="B796">
            <v>521656</v>
          </cell>
          <cell r="C796" t="str">
            <v>بشرى الريس</v>
          </cell>
          <cell r="D796" t="str">
            <v>محمدزياد</v>
          </cell>
          <cell r="E796" t="str">
            <v>ميسون</v>
          </cell>
          <cell r="F796" t="str">
            <v>الرابعة</v>
          </cell>
        </row>
        <row r="797">
          <cell r="B797">
            <v>521659</v>
          </cell>
          <cell r="C797" t="str">
            <v>بشرى عباس</v>
          </cell>
          <cell r="D797" t="str">
            <v>موسى</v>
          </cell>
          <cell r="F797" t="str">
            <v>الثانية</v>
          </cell>
        </row>
        <row r="798">
          <cell r="B798">
            <v>521661</v>
          </cell>
          <cell r="C798" t="str">
            <v>بهيجه ملحم</v>
          </cell>
          <cell r="D798" t="str">
            <v>منذر</v>
          </cell>
          <cell r="E798" t="str">
            <v>كتيبه</v>
          </cell>
          <cell r="F798" t="str">
            <v>الرابعة</v>
          </cell>
          <cell r="G798" t="str">
            <v>مستنفذ فصل ثاني  2023-2024</v>
          </cell>
        </row>
        <row r="799">
          <cell r="B799">
            <v>521662</v>
          </cell>
          <cell r="C799" t="str">
            <v>بوران آبي</v>
          </cell>
          <cell r="D799" t="str">
            <v>محمد</v>
          </cell>
          <cell r="E799" t="str">
            <v>زينب</v>
          </cell>
          <cell r="F799" t="str">
            <v>الثانية</v>
          </cell>
        </row>
        <row r="800">
          <cell r="B800">
            <v>521664</v>
          </cell>
          <cell r="C800" t="str">
            <v>بيان الزايد</v>
          </cell>
          <cell r="D800" t="str">
            <v>محمدرشاد</v>
          </cell>
          <cell r="E800" t="str">
            <v>سلمى</v>
          </cell>
          <cell r="F800" t="str">
            <v>الثالثة</v>
          </cell>
        </row>
        <row r="801">
          <cell r="B801">
            <v>521667</v>
          </cell>
          <cell r="C801" t="str">
            <v>بيان الكسم</v>
          </cell>
          <cell r="D801" t="str">
            <v>أديب</v>
          </cell>
          <cell r="E801" t="str">
            <v>غرام</v>
          </cell>
          <cell r="F801" t="str">
            <v>الرابعة</v>
          </cell>
          <cell r="G801" t="str">
            <v>مستنفذ فصل ثاني  2023-2024</v>
          </cell>
        </row>
        <row r="802">
          <cell r="B802">
            <v>521671</v>
          </cell>
          <cell r="C802" t="str">
            <v>بيداء السحلي</v>
          </cell>
          <cell r="D802" t="str">
            <v>محمد</v>
          </cell>
          <cell r="E802" t="str">
            <v>اميرة</v>
          </cell>
          <cell r="F802" t="str">
            <v>الثالثة</v>
          </cell>
        </row>
        <row r="803">
          <cell r="B803">
            <v>521672</v>
          </cell>
          <cell r="C803" t="str">
            <v>تاج الجبان</v>
          </cell>
          <cell r="D803" t="str">
            <v>محمد</v>
          </cell>
          <cell r="E803" t="str">
            <v>سيما</v>
          </cell>
          <cell r="F803" t="str">
            <v>الثالثة</v>
          </cell>
        </row>
        <row r="804">
          <cell r="B804">
            <v>521674</v>
          </cell>
          <cell r="C804" t="str">
            <v>تالا شريف</v>
          </cell>
          <cell r="D804" t="str">
            <v>شريف</v>
          </cell>
          <cell r="E804" t="str">
            <v>منال</v>
          </cell>
          <cell r="F804" t="str">
            <v>الرابعة</v>
          </cell>
        </row>
        <row r="805">
          <cell r="B805">
            <v>521675</v>
          </cell>
          <cell r="C805" t="str">
            <v>تركيه سكاف</v>
          </cell>
          <cell r="D805" t="str">
            <v>محمد</v>
          </cell>
          <cell r="E805" t="str">
            <v>حمده</v>
          </cell>
          <cell r="F805" t="str">
            <v>الثانية</v>
          </cell>
        </row>
        <row r="806">
          <cell r="B806">
            <v>521676</v>
          </cell>
          <cell r="C806" t="str">
            <v>تريز عجوري</v>
          </cell>
          <cell r="D806" t="str">
            <v>كميل</v>
          </cell>
          <cell r="F806" t="str">
            <v>الثانية</v>
          </cell>
          <cell r="G806" t="str">
            <v>مستنفذ فصل ثاني 2023-2024</v>
          </cell>
        </row>
        <row r="807">
          <cell r="B807">
            <v>521679</v>
          </cell>
          <cell r="C807" t="str">
            <v>تسنيم سعيد</v>
          </cell>
          <cell r="D807" t="str">
            <v>محمد</v>
          </cell>
          <cell r="E807" t="str">
            <v>سوسن</v>
          </cell>
          <cell r="F807" t="str">
            <v>الثالثة</v>
          </cell>
        </row>
        <row r="808">
          <cell r="B808">
            <v>521682</v>
          </cell>
          <cell r="C808" t="str">
            <v>تسنيم محمود</v>
          </cell>
          <cell r="D808" t="str">
            <v>امين</v>
          </cell>
          <cell r="E808" t="str">
            <v>حنان</v>
          </cell>
          <cell r="F808" t="str">
            <v>الرابعة</v>
          </cell>
        </row>
        <row r="809">
          <cell r="B809">
            <v>521684</v>
          </cell>
          <cell r="C809" t="str">
            <v>تغريد العريضي</v>
          </cell>
          <cell r="D809" t="str">
            <v>فريد</v>
          </cell>
          <cell r="E809" t="str">
            <v>ذهبية</v>
          </cell>
          <cell r="F809" t="str">
            <v>الرابعة</v>
          </cell>
        </row>
        <row r="810">
          <cell r="B810">
            <v>521687</v>
          </cell>
          <cell r="C810" t="str">
            <v>تغريد الدكاك</v>
          </cell>
          <cell r="D810" t="str">
            <v>فواز</v>
          </cell>
          <cell r="E810" t="str">
            <v>امنه</v>
          </cell>
          <cell r="F810" t="str">
            <v>الثانية</v>
          </cell>
        </row>
        <row r="811">
          <cell r="B811">
            <v>521699</v>
          </cell>
          <cell r="C811" t="str">
            <v>ثريا الاسطه</v>
          </cell>
          <cell r="D811" t="str">
            <v>محمد نديم</v>
          </cell>
          <cell r="E811" t="str">
            <v>صفاء</v>
          </cell>
          <cell r="F811" t="str">
            <v>الرابعة</v>
          </cell>
        </row>
        <row r="812">
          <cell r="B812">
            <v>521703</v>
          </cell>
          <cell r="C812" t="str">
            <v>ثناء الشنان</v>
          </cell>
          <cell r="D812" t="str">
            <v>عبدالله</v>
          </cell>
          <cell r="E812" t="str">
            <v>يسرى</v>
          </cell>
          <cell r="F812" t="str">
            <v>الرابعة</v>
          </cell>
          <cell r="G812" t="str">
            <v>مستنفذ فصل ثاني  2023-2024</v>
          </cell>
        </row>
        <row r="813">
          <cell r="B813">
            <v>521706</v>
          </cell>
          <cell r="C813" t="str">
            <v>جمانه احمد</v>
          </cell>
          <cell r="D813" t="str">
            <v>احمد</v>
          </cell>
          <cell r="E813" t="str">
            <v>مريم</v>
          </cell>
          <cell r="F813" t="str">
            <v>الرابعة</v>
          </cell>
        </row>
        <row r="814">
          <cell r="B814">
            <v>521710</v>
          </cell>
          <cell r="C814" t="str">
            <v>جودي شويكاني</v>
          </cell>
          <cell r="D814" t="str">
            <v>مهند</v>
          </cell>
          <cell r="F814" t="str">
            <v>الثالثة</v>
          </cell>
        </row>
        <row r="815">
          <cell r="B815">
            <v>521727</v>
          </cell>
          <cell r="C815" t="str">
            <v>حسناء عبدو</v>
          </cell>
          <cell r="D815" t="str">
            <v>مضيف</v>
          </cell>
          <cell r="E815" t="str">
            <v>ملك</v>
          </cell>
          <cell r="F815" t="str">
            <v>الرابعة</v>
          </cell>
        </row>
        <row r="816">
          <cell r="B816">
            <v>521729</v>
          </cell>
          <cell r="C816" t="str">
            <v>حفصه الشعبي</v>
          </cell>
          <cell r="D816" t="str">
            <v>عطاالله</v>
          </cell>
          <cell r="E816" t="str">
            <v>يسرى</v>
          </cell>
          <cell r="F816" t="str">
            <v>الرابعة</v>
          </cell>
        </row>
        <row r="817">
          <cell r="B817">
            <v>521733</v>
          </cell>
          <cell r="C817" t="str">
            <v>حميده هلال</v>
          </cell>
          <cell r="D817" t="str">
            <v>قاسم</v>
          </cell>
          <cell r="E817" t="str">
            <v>زينب</v>
          </cell>
          <cell r="F817" t="str">
            <v>الثالثة</v>
          </cell>
        </row>
        <row r="818">
          <cell r="B818">
            <v>521734</v>
          </cell>
          <cell r="C818" t="str">
            <v>حنان أبو حامد</v>
          </cell>
          <cell r="D818" t="str">
            <v>عمر</v>
          </cell>
          <cell r="F818" t="str">
            <v>الثالثة</v>
          </cell>
        </row>
        <row r="819">
          <cell r="B819">
            <v>521737</v>
          </cell>
          <cell r="C819" t="str">
            <v>حنان البوش</v>
          </cell>
          <cell r="D819" t="str">
            <v>صالح</v>
          </cell>
          <cell r="E819" t="str">
            <v>سارة</v>
          </cell>
          <cell r="F819" t="str">
            <v>الثالثة</v>
          </cell>
        </row>
        <row r="820">
          <cell r="B820">
            <v>521747</v>
          </cell>
          <cell r="C820" t="str">
            <v>حنان محمد</v>
          </cell>
          <cell r="D820" t="str">
            <v>محمد</v>
          </cell>
          <cell r="E820" t="str">
            <v>اسيا</v>
          </cell>
          <cell r="F820" t="str">
            <v>الثالثة</v>
          </cell>
          <cell r="G820" t="str">
            <v>مستنفذ فصل ثاني 2023-2024</v>
          </cell>
        </row>
        <row r="821">
          <cell r="B821">
            <v>521756</v>
          </cell>
          <cell r="C821" t="str">
            <v>خلود بدور</v>
          </cell>
          <cell r="D821" t="str">
            <v>جودت</v>
          </cell>
          <cell r="E821" t="str">
            <v>نوفا</v>
          </cell>
          <cell r="F821" t="str">
            <v>الرابعة</v>
          </cell>
        </row>
        <row r="822">
          <cell r="B822">
            <v>521760</v>
          </cell>
          <cell r="C822" t="str">
            <v>خلود سميسم</v>
          </cell>
          <cell r="D822" t="str">
            <v>محمود</v>
          </cell>
          <cell r="E822" t="str">
            <v>سعاد</v>
          </cell>
          <cell r="F822" t="str">
            <v>الثالثة</v>
          </cell>
        </row>
        <row r="823">
          <cell r="B823">
            <v>521761</v>
          </cell>
          <cell r="C823" t="str">
            <v>خلود عامر</v>
          </cell>
          <cell r="D823" t="str">
            <v>عقاب</v>
          </cell>
          <cell r="E823" t="str">
            <v>سناء</v>
          </cell>
          <cell r="F823" t="str">
            <v>الرابعة حديث</v>
          </cell>
          <cell r="G823" t="str">
            <v>ن</v>
          </cell>
        </row>
        <row r="824">
          <cell r="B824">
            <v>521762</v>
          </cell>
          <cell r="C824" t="str">
            <v>خلود عبداللطيف</v>
          </cell>
          <cell r="D824" t="str">
            <v>بهجت</v>
          </cell>
          <cell r="E824" t="str">
            <v>شهيرة</v>
          </cell>
          <cell r="F824" t="str">
            <v>الرابعة</v>
          </cell>
        </row>
        <row r="825">
          <cell r="B825">
            <v>521763</v>
          </cell>
          <cell r="C825" t="str">
            <v>خلود غبره</v>
          </cell>
          <cell r="D825" t="str">
            <v>اديب</v>
          </cell>
          <cell r="E825" t="str">
            <v>رضيه</v>
          </cell>
          <cell r="F825" t="str">
            <v>الرابعة</v>
          </cell>
        </row>
        <row r="826">
          <cell r="B826">
            <v>521771</v>
          </cell>
          <cell r="C826" t="str">
            <v>دارين معروف</v>
          </cell>
          <cell r="D826" t="str">
            <v>فاروق</v>
          </cell>
          <cell r="E826" t="str">
            <v>غصنه</v>
          </cell>
          <cell r="F826" t="str">
            <v>الرابعة</v>
          </cell>
        </row>
        <row r="827">
          <cell r="B827">
            <v>521772</v>
          </cell>
          <cell r="C827" t="str">
            <v>داليا رضوان</v>
          </cell>
          <cell r="D827" t="str">
            <v xml:space="preserve">عارف </v>
          </cell>
          <cell r="F827" t="str">
            <v>الثالثة</v>
          </cell>
        </row>
        <row r="828">
          <cell r="B828">
            <v>521774</v>
          </cell>
          <cell r="C828" t="str">
            <v>داليا مسلم</v>
          </cell>
          <cell r="D828" t="str">
            <v>ابراهيم</v>
          </cell>
          <cell r="E828" t="str">
            <v>يمنى</v>
          </cell>
          <cell r="F828" t="str">
            <v>الرابعة</v>
          </cell>
        </row>
        <row r="829">
          <cell r="B829">
            <v>521776</v>
          </cell>
          <cell r="C829" t="str">
            <v>دانا الشمالي</v>
          </cell>
          <cell r="D829" t="str">
            <v>محمد</v>
          </cell>
          <cell r="E829" t="str">
            <v>ريم</v>
          </cell>
          <cell r="F829" t="str">
            <v>الثانية</v>
          </cell>
        </row>
        <row r="830">
          <cell r="B830">
            <v>521779</v>
          </cell>
          <cell r="C830" t="str">
            <v>دانه أبوعبده</v>
          </cell>
          <cell r="D830" t="str">
            <v>خالد</v>
          </cell>
          <cell r="E830" t="str">
            <v>ماجده</v>
          </cell>
          <cell r="F830" t="str">
            <v>الثالثة</v>
          </cell>
        </row>
        <row r="831">
          <cell r="B831">
            <v>521780</v>
          </cell>
          <cell r="C831" t="str">
            <v>دانه داوود</v>
          </cell>
          <cell r="D831" t="str">
            <v>محمدخير</v>
          </cell>
          <cell r="E831" t="str">
            <v>سوسن</v>
          </cell>
          <cell r="F831" t="str">
            <v>الثانية</v>
          </cell>
        </row>
        <row r="832">
          <cell r="B832">
            <v>521785</v>
          </cell>
          <cell r="C832" t="str">
            <v>دانيه الفروان</v>
          </cell>
          <cell r="D832" t="str">
            <v>بسام</v>
          </cell>
          <cell r="E832" t="str">
            <v>سوسن</v>
          </cell>
          <cell r="F832" t="str">
            <v>الرابعة</v>
          </cell>
          <cell r="G832" t="str">
            <v>مستنفذ فصل ثاني  2023-2024</v>
          </cell>
        </row>
        <row r="833">
          <cell r="B833">
            <v>521786</v>
          </cell>
          <cell r="C833" t="str">
            <v>دانية بطحيش</v>
          </cell>
          <cell r="D833" t="str">
            <v>صبحي</v>
          </cell>
          <cell r="F833" t="str">
            <v>الثالثة</v>
          </cell>
        </row>
        <row r="834">
          <cell r="B834">
            <v>521788</v>
          </cell>
          <cell r="C834" t="str">
            <v>دعاء البحصه لي</v>
          </cell>
          <cell r="D834" t="str">
            <v>سمير</v>
          </cell>
          <cell r="E834" t="str">
            <v>رغداء</v>
          </cell>
          <cell r="F834" t="str">
            <v>الرابعة</v>
          </cell>
        </row>
        <row r="835">
          <cell r="B835">
            <v>521789</v>
          </cell>
          <cell r="C835" t="str">
            <v>دعاء الحمصي</v>
          </cell>
          <cell r="D835" t="str">
            <v>محمد حسن</v>
          </cell>
          <cell r="E835" t="str">
            <v>ايمان</v>
          </cell>
          <cell r="F835" t="str">
            <v>الثالثة</v>
          </cell>
        </row>
        <row r="836">
          <cell r="B836">
            <v>521795</v>
          </cell>
          <cell r="C836" t="str">
            <v>دعاء قبلان</v>
          </cell>
          <cell r="D836" t="str">
            <v>محمود</v>
          </cell>
          <cell r="F836" t="str">
            <v>الثالثة</v>
          </cell>
        </row>
        <row r="837">
          <cell r="B837">
            <v>521801</v>
          </cell>
          <cell r="C837" t="str">
            <v>ديالا شرف الدين</v>
          </cell>
          <cell r="D837" t="str">
            <v>شوقي</v>
          </cell>
          <cell r="E837" t="str">
            <v>سهام</v>
          </cell>
          <cell r="F837" t="str">
            <v>الرابعة</v>
          </cell>
        </row>
        <row r="838">
          <cell r="B838">
            <v>521805</v>
          </cell>
          <cell r="C838" t="str">
            <v>ديما باكير</v>
          </cell>
          <cell r="D838" t="str">
            <v>خير الدين</v>
          </cell>
          <cell r="E838" t="str">
            <v>عدلة</v>
          </cell>
          <cell r="F838" t="str">
            <v>الرابعة</v>
          </cell>
        </row>
        <row r="839">
          <cell r="B839">
            <v>521811</v>
          </cell>
          <cell r="C839" t="str">
            <v>دينا الحموي</v>
          </cell>
          <cell r="D839" t="str">
            <v>حامد</v>
          </cell>
          <cell r="E839" t="str">
            <v>امل</v>
          </cell>
          <cell r="F839" t="str">
            <v>الرابعة</v>
          </cell>
        </row>
        <row r="840">
          <cell r="B840">
            <v>521820</v>
          </cell>
          <cell r="C840" t="str">
            <v>راما اسكندراني</v>
          </cell>
          <cell r="D840" t="str">
            <v>محمد فائز</v>
          </cell>
          <cell r="E840" t="str">
            <v>ندى</v>
          </cell>
          <cell r="F840" t="str">
            <v>الرابعة</v>
          </cell>
          <cell r="G840" t="str">
            <v>مستنفذ فصل ثاني  2023-2024</v>
          </cell>
        </row>
        <row r="841">
          <cell r="B841">
            <v>521828</v>
          </cell>
          <cell r="C841" t="str">
            <v>راما المدلل</v>
          </cell>
          <cell r="D841" t="str">
            <v>محمدعامر</v>
          </cell>
          <cell r="E841" t="str">
            <v>مرام</v>
          </cell>
          <cell r="F841" t="str">
            <v>الرابعة</v>
          </cell>
        </row>
        <row r="842">
          <cell r="B842">
            <v>521829</v>
          </cell>
          <cell r="C842" t="str">
            <v>راما المرعي</v>
          </cell>
          <cell r="D842" t="str">
            <v>أسامة</v>
          </cell>
          <cell r="E842" t="str">
            <v>حنان</v>
          </cell>
          <cell r="F842" t="str">
            <v>الرابعة</v>
          </cell>
        </row>
        <row r="843">
          <cell r="B843">
            <v>521832</v>
          </cell>
          <cell r="C843" t="str">
            <v>راما برغوث</v>
          </cell>
          <cell r="D843" t="str">
            <v>محمود</v>
          </cell>
          <cell r="E843" t="str">
            <v>ناديا</v>
          </cell>
          <cell r="F843" t="str">
            <v>الرابعة</v>
          </cell>
        </row>
        <row r="844">
          <cell r="B844">
            <v>521833</v>
          </cell>
          <cell r="C844" t="str">
            <v>راما درويش</v>
          </cell>
          <cell r="D844" t="str">
            <v>زهير</v>
          </cell>
          <cell r="F844" t="str">
            <v>الثالثة</v>
          </cell>
        </row>
        <row r="845">
          <cell r="B845">
            <v>521836</v>
          </cell>
          <cell r="C845" t="str">
            <v>راما حمامه</v>
          </cell>
          <cell r="D845" t="str">
            <v>فهد</v>
          </cell>
          <cell r="E845" t="str">
            <v>ايمان</v>
          </cell>
          <cell r="F845" t="str">
            <v>الرابعة</v>
          </cell>
        </row>
        <row r="846">
          <cell r="B846">
            <v>521840</v>
          </cell>
          <cell r="C846" t="str">
            <v>راما صفدي</v>
          </cell>
          <cell r="D846" t="str">
            <v>زهير</v>
          </cell>
          <cell r="E846" t="str">
            <v>رنا</v>
          </cell>
          <cell r="F846" t="str">
            <v>الثالثة حديث</v>
          </cell>
          <cell r="G846" t="str">
            <v>م</v>
          </cell>
        </row>
        <row r="847">
          <cell r="B847">
            <v>521841</v>
          </cell>
          <cell r="C847" t="str">
            <v>راما صقر</v>
          </cell>
          <cell r="D847" t="str">
            <v>قاسم</v>
          </cell>
          <cell r="E847" t="str">
            <v>سامية</v>
          </cell>
          <cell r="F847" t="str">
            <v>الرابعة</v>
          </cell>
        </row>
        <row r="848">
          <cell r="B848">
            <v>521843</v>
          </cell>
          <cell r="C848" t="str">
            <v>راما عثمان</v>
          </cell>
          <cell r="D848" t="str">
            <v>عدنان</v>
          </cell>
          <cell r="E848" t="str">
            <v>ريم</v>
          </cell>
          <cell r="F848" t="str">
            <v>الرابعة حديث</v>
          </cell>
          <cell r="G848" t="str">
            <v>م</v>
          </cell>
        </row>
        <row r="849">
          <cell r="B849">
            <v>521846</v>
          </cell>
          <cell r="C849" t="str">
            <v>راما مهرات</v>
          </cell>
          <cell r="D849" t="str">
            <v>شهير</v>
          </cell>
          <cell r="E849" t="str">
            <v>ندى</v>
          </cell>
          <cell r="F849" t="str">
            <v>الرابعة</v>
          </cell>
          <cell r="G849" t="str">
            <v>مستنفذ فصل ثاني  2023-2024</v>
          </cell>
        </row>
        <row r="850">
          <cell r="B850">
            <v>521857</v>
          </cell>
          <cell r="C850" t="str">
            <v>ربا ابوسرحان</v>
          </cell>
          <cell r="D850" t="str">
            <v>حسن</v>
          </cell>
          <cell r="E850" t="str">
            <v>سمره</v>
          </cell>
          <cell r="F850" t="str">
            <v>الثانية</v>
          </cell>
        </row>
        <row r="851">
          <cell r="B851">
            <v>521859</v>
          </cell>
          <cell r="C851" t="str">
            <v>ربا الخنسه</v>
          </cell>
          <cell r="D851" t="str">
            <v>مروان</v>
          </cell>
          <cell r="E851" t="str">
            <v>هناده</v>
          </cell>
          <cell r="F851" t="str">
            <v>الرابعة</v>
          </cell>
        </row>
        <row r="852">
          <cell r="B852">
            <v>521861</v>
          </cell>
          <cell r="C852" t="str">
            <v>ربا الصغير</v>
          </cell>
          <cell r="D852" t="str">
            <v>محمود</v>
          </cell>
          <cell r="E852" t="str">
            <v>سهام</v>
          </cell>
          <cell r="F852" t="str">
            <v>الرابعة</v>
          </cell>
        </row>
        <row r="853">
          <cell r="B853">
            <v>521866</v>
          </cell>
          <cell r="C853" t="str">
            <v>رجاء اشريفه</v>
          </cell>
          <cell r="D853" t="str">
            <v>عبدو</v>
          </cell>
          <cell r="E853" t="str">
            <v>منى</v>
          </cell>
          <cell r="F853" t="str">
            <v>الرابعة</v>
          </cell>
        </row>
        <row r="854">
          <cell r="B854">
            <v>521868</v>
          </cell>
          <cell r="C854" t="str">
            <v>رحاب الخطيب</v>
          </cell>
          <cell r="D854" t="str">
            <v>عبد الوهاب</v>
          </cell>
          <cell r="E854" t="str">
            <v>سهام</v>
          </cell>
          <cell r="F854" t="str">
            <v>الرابعة</v>
          </cell>
        </row>
        <row r="855">
          <cell r="B855">
            <v>521872</v>
          </cell>
          <cell r="C855" t="str">
            <v>رزان الزيلع</v>
          </cell>
          <cell r="D855" t="str">
            <v>نصار</v>
          </cell>
          <cell r="E855" t="str">
            <v>غادة</v>
          </cell>
          <cell r="F855" t="str">
            <v>الثالثة</v>
          </cell>
        </row>
        <row r="856">
          <cell r="B856">
            <v>521873</v>
          </cell>
          <cell r="C856" t="str">
            <v>رزان العودة</v>
          </cell>
          <cell r="D856" t="str">
            <v xml:space="preserve">محمود </v>
          </cell>
          <cell r="E856" t="str">
            <v>ماجده</v>
          </cell>
          <cell r="F856" t="str">
            <v>الثالثة</v>
          </cell>
        </row>
        <row r="857">
          <cell r="B857">
            <v>521876</v>
          </cell>
          <cell r="C857" t="str">
            <v>رزان سليمان</v>
          </cell>
          <cell r="D857" t="str">
            <v>نوفل</v>
          </cell>
          <cell r="E857" t="str">
            <v>ابتسام</v>
          </cell>
          <cell r="F857" t="str">
            <v>الرابعة</v>
          </cell>
        </row>
        <row r="858">
          <cell r="B858">
            <v>521880</v>
          </cell>
          <cell r="C858" t="str">
            <v>رشا الجودي</v>
          </cell>
          <cell r="D858" t="str">
            <v>احمد راتب</v>
          </cell>
          <cell r="E858" t="str">
            <v>صباح</v>
          </cell>
          <cell r="F858" t="str">
            <v>الرابعة</v>
          </cell>
        </row>
        <row r="859">
          <cell r="B859">
            <v>521885</v>
          </cell>
          <cell r="C859" t="str">
            <v>رشا العقله</v>
          </cell>
          <cell r="D859" t="str">
            <v>احمد</v>
          </cell>
          <cell r="E859" t="str">
            <v>رسميه</v>
          </cell>
          <cell r="F859" t="str">
            <v>الثالثة</v>
          </cell>
        </row>
        <row r="860">
          <cell r="B860">
            <v>521886</v>
          </cell>
          <cell r="C860" t="str">
            <v>رشا الملوحي</v>
          </cell>
          <cell r="D860" t="str">
            <v>عمر</v>
          </cell>
          <cell r="E860" t="str">
            <v>فايزة</v>
          </cell>
          <cell r="F860" t="str">
            <v>الثانية</v>
          </cell>
          <cell r="G860" t="str">
            <v>مستنفذ فصل ثاني 2023-2024</v>
          </cell>
        </row>
        <row r="861">
          <cell r="B861">
            <v>521889</v>
          </cell>
          <cell r="C861" t="str">
            <v>رشا برغلي</v>
          </cell>
          <cell r="D861" t="str">
            <v>محمد رشدي</v>
          </cell>
          <cell r="E861" t="str">
            <v>فاتن</v>
          </cell>
          <cell r="F861" t="str">
            <v>الرابعة</v>
          </cell>
        </row>
        <row r="862">
          <cell r="B862">
            <v>521892</v>
          </cell>
          <cell r="C862" t="str">
            <v>رشا شنانة</v>
          </cell>
          <cell r="D862" t="str">
            <v>أحمد</v>
          </cell>
          <cell r="E862" t="str">
            <v>يسري</v>
          </cell>
          <cell r="F862" t="str">
            <v>الرابعة</v>
          </cell>
        </row>
        <row r="863">
          <cell r="B863">
            <v>521896</v>
          </cell>
          <cell r="C863" t="str">
            <v>رشا عليان</v>
          </cell>
          <cell r="D863" t="str">
            <v>سليم</v>
          </cell>
          <cell r="E863" t="str">
            <v>خضره</v>
          </cell>
          <cell r="F863" t="str">
            <v>الرابعة</v>
          </cell>
        </row>
        <row r="864">
          <cell r="B864">
            <v>521897</v>
          </cell>
          <cell r="C864" t="str">
            <v>رشا عليشه</v>
          </cell>
          <cell r="D864" t="str">
            <v>أيمن</v>
          </cell>
          <cell r="E864" t="str">
            <v>سوهام</v>
          </cell>
          <cell r="F864" t="str">
            <v>الرابعة</v>
          </cell>
          <cell r="G864" t="str">
            <v>مستنفذ فصل ثاني  2023-2024</v>
          </cell>
        </row>
        <row r="865">
          <cell r="B865">
            <v>521898</v>
          </cell>
          <cell r="C865" t="str">
            <v>رشا غره</v>
          </cell>
          <cell r="D865" t="str">
            <v>محمدفخري</v>
          </cell>
          <cell r="E865" t="str">
            <v>ساجده</v>
          </cell>
          <cell r="F865" t="str">
            <v>الثالثة</v>
          </cell>
        </row>
        <row r="866">
          <cell r="B866">
            <v>521905</v>
          </cell>
          <cell r="C866" t="str">
            <v xml:space="preserve">رغد سالم </v>
          </cell>
          <cell r="D866" t="str">
            <v>مروان</v>
          </cell>
          <cell r="E866" t="str">
            <v>خديجه</v>
          </cell>
          <cell r="F866" t="str">
            <v>الثالثة</v>
          </cell>
        </row>
        <row r="867">
          <cell r="B867">
            <v>521908</v>
          </cell>
          <cell r="C867" t="str">
            <v>رغد شنار</v>
          </cell>
          <cell r="D867" t="str">
            <v>مازن</v>
          </cell>
          <cell r="E867" t="str">
            <v>غيداء</v>
          </cell>
          <cell r="F867" t="str">
            <v>الثالثة</v>
          </cell>
          <cell r="G867" t="str">
            <v>مستنفذ فصل ثاني 2023-2024</v>
          </cell>
        </row>
        <row r="868">
          <cell r="B868">
            <v>521911</v>
          </cell>
          <cell r="C868" t="str">
            <v>رغداء عجاج</v>
          </cell>
          <cell r="D868" t="str">
            <v>سليمان</v>
          </cell>
          <cell r="E868" t="str">
            <v>صفاء</v>
          </cell>
          <cell r="F868" t="str">
            <v>الرابعة</v>
          </cell>
        </row>
        <row r="869">
          <cell r="B869">
            <v>521912</v>
          </cell>
          <cell r="C869" t="str">
            <v>رغداء عوض</v>
          </cell>
          <cell r="D869" t="str">
            <v>غازي</v>
          </cell>
          <cell r="E869" t="str">
            <v>عفاف</v>
          </cell>
          <cell r="F869" t="str">
            <v>الثانية</v>
          </cell>
          <cell r="G869" t="str">
            <v>مستنفذ فصل ثاني 2023-2024</v>
          </cell>
        </row>
        <row r="870">
          <cell r="B870">
            <v>521914</v>
          </cell>
          <cell r="C870" t="str">
            <v>رفاه الططري</v>
          </cell>
          <cell r="D870" t="str">
            <v>علي</v>
          </cell>
          <cell r="E870" t="str">
            <v>جميلة الططري</v>
          </cell>
          <cell r="F870" t="str">
            <v>الثانية</v>
          </cell>
        </row>
        <row r="871">
          <cell r="B871">
            <v>521915</v>
          </cell>
          <cell r="C871" t="str">
            <v>رفاه شاهين</v>
          </cell>
          <cell r="D871" t="str">
            <v>مصطفى</v>
          </cell>
          <cell r="E871" t="str">
            <v>هناء</v>
          </cell>
          <cell r="F871" t="str">
            <v>الثالثة</v>
          </cell>
        </row>
        <row r="872">
          <cell r="B872">
            <v>521929</v>
          </cell>
          <cell r="C872" t="str">
            <v>رنا الحمد</v>
          </cell>
          <cell r="D872" t="str">
            <v>محمد</v>
          </cell>
          <cell r="E872" t="str">
            <v>دلال</v>
          </cell>
          <cell r="F872" t="str">
            <v>الرابعة</v>
          </cell>
        </row>
        <row r="873">
          <cell r="B873">
            <v>521930</v>
          </cell>
          <cell r="C873" t="str">
            <v>رنا الزيبق</v>
          </cell>
          <cell r="D873" t="str">
            <v>محمد</v>
          </cell>
          <cell r="E873" t="str">
            <v>صفا</v>
          </cell>
          <cell r="F873" t="str">
            <v>الرابعة</v>
          </cell>
        </row>
        <row r="874">
          <cell r="B874">
            <v>521934</v>
          </cell>
          <cell r="C874" t="str">
            <v>رنا دردر</v>
          </cell>
          <cell r="D874" t="str">
            <v>محمدمأمون</v>
          </cell>
          <cell r="E874" t="str">
            <v>دريه</v>
          </cell>
          <cell r="F874" t="str">
            <v>الرابعة</v>
          </cell>
        </row>
        <row r="875">
          <cell r="B875">
            <v>521935</v>
          </cell>
          <cell r="C875" t="str">
            <v>رنا صبح</v>
          </cell>
          <cell r="D875" t="str">
            <v>اسعد</v>
          </cell>
          <cell r="F875" t="str">
            <v>الثالثة</v>
          </cell>
        </row>
        <row r="876">
          <cell r="B876">
            <v>521937</v>
          </cell>
          <cell r="C876" t="str">
            <v>رنا محمود</v>
          </cell>
          <cell r="D876" t="str">
            <v>محمد</v>
          </cell>
          <cell r="E876" t="str">
            <v>امينه</v>
          </cell>
          <cell r="F876" t="str">
            <v>الرابعة</v>
          </cell>
        </row>
        <row r="877">
          <cell r="B877">
            <v>521941</v>
          </cell>
          <cell r="C877" t="str">
            <v>رنى صالح العبده</v>
          </cell>
          <cell r="D877" t="str">
            <v>احمد</v>
          </cell>
          <cell r="E877" t="str">
            <v>مياده</v>
          </cell>
          <cell r="F877" t="str">
            <v>الثالثة</v>
          </cell>
        </row>
        <row r="878">
          <cell r="B878">
            <v>521944</v>
          </cell>
          <cell r="C878" t="str">
            <v>رنيم الهبج</v>
          </cell>
          <cell r="D878" t="str">
            <v>بسام</v>
          </cell>
          <cell r="E878" t="str">
            <v>رزان</v>
          </cell>
          <cell r="F878" t="str">
            <v>الرابعة</v>
          </cell>
        </row>
        <row r="879">
          <cell r="B879">
            <v>521948</v>
          </cell>
          <cell r="C879" t="str">
            <v>رنيم خليل</v>
          </cell>
          <cell r="D879" t="str">
            <v>عبدالله</v>
          </cell>
          <cell r="E879" t="str">
            <v>بديعه</v>
          </cell>
          <cell r="F879" t="str">
            <v>الثانية</v>
          </cell>
        </row>
        <row r="880">
          <cell r="B880">
            <v>521950</v>
          </cell>
          <cell r="C880" t="str">
            <v>رنيم سحلول</v>
          </cell>
          <cell r="D880" t="str">
            <v>عمار</v>
          </cell>
          <cell r="E880" t="str">
            <v>اماني</v>
          </cell>
          <cell r="F880" t="str">
            <v>الرابعة</v>
          </cell>
          <cell r="G880" t="str">
            <v>مستنفذ فصل ثاني  2023-2024</v>
          </cell>
        </row>
        <row r="881">
          <cell r="B881">
            <v>521956</v>
          </cell>
          <cell r="C881" t="str">
            <v>رنين شلش</v>
          </cell>
          <cell r="D881" t="str">
            <v>غانم</v>
          </cell>
          <cell r="E881" t="str">
            <v>ثناء</v>
          </cell>
          <cell r="F881" t="str">
            <v>الرابعة</v>
          </cell>
        </row>
        <row r="882">
          <cell r="B882">
            <v>521960</v>
          </cell>
          <cell r="C882" t="str">
            <v>رهام الشماع</v>
          </cell>
          <cell r="D882" t="str">
            <v>محمدهشام</v>
          </cell>
          <cell r="E882" t="str">
            <v>رائده</v>
          </cell>
          <cell r="F882" t="str">
            <v>الرابعة</v>
          </cell>
        </row>
        <row r="883">
          <cell r="B883">
            <v>521963</v>
          </cell>
          <cell r="C883" t="str">
            <v>رهام مراد</v>
          </cell>
          <cell r="D883" t="str">
            <v>نبيل</v>
          </cell>
          <cell r="E883" t="str">
            <v>سلوى</v>
          </cell>
          <cell r="F883" t="str">
            <v>الثالثة</v>
          </cell>
        </row>
        <row r="884">
          <cell r="B884">
            <v>521967</v>
          </cell>
          <cell r="C884" t="str">
            <v>رهف جاكيش</v>
          </cell>
          <cell r="D884" t="str">
            <v>كريم</v>
          </cell>
          <cell r="E884" t="str">
            <v>هيام</v>
          </cell>
          <cell r="F884" t="str">
            <v>الرابعة حديث</v>
          </cell>
          <cell r="G884" t="str">
            <v>م</v>
          </cell>
        </row>
        <row r="885">
          <cell r="B885">
            <v>521971</v>
          </cell>
          <cell r="C885" t="str">
            <v>رهف شيخ مخانق</v>
          </cell>
          <cell r="D885" t="str">
            <v>محمدمروان</v>
          </cell>
          <cell r="E885" t="str">
            <v>نور الهدى</v>
          </cell>
          <cell r="F885" t="str">
            <v>الرابعة</v>
          </cell>
          <cell r="G885" t="str">
            <v>مستنفذ فصل ثاني  2023-2024</v>
          </cell>
        </row>
        <row r="886">
          <cell r="B886">
            <v>521972</v>
          </cell>
          <cell r="C886" t="str">
            <v>رهف عبود</v>
          </cell>
          <cell r="D886" t="str">
            <v>فراس</v>
          </cell>
          <cell r="E886" t="str">
            <v>زيانا</v>
          </cell>
          <cell r="F886" t="str">
            <v>الرابعة حديث</v>
          </cell>
          <cell r="G886" t="str">
            <v>م</v>
          </cell>
        </row>
        <row r="887">
          <cell r="B887">
            <v>521974</v>
          </cell>
          <cell r="C887" t="str">
            <v>رهف ناصيف</v>
          </cell>
          <cell r="D887" t="str">
            <v>محمد</v>
          </cell>
          <cell r="F887" t="str">
            <v>الاولى</v>
          </cell>
        </row>
        <row r="888">
          <cell r="B888">
            <v>521976</v>
          </cell>
          <cell r="C888" t="str">
            <v>رهف يحيى</v>
          </cell>
          <cell r="D888" t="str">
            <v>طاهر</v>
          </cell>
          <cell r="E888" t="str">
            <v>ليلى</v>
          </cell>
          <cell r="F888" t="str">
            <v>الرابعة</v>
          </cell>
        </row>
        <row r="889">
          <cell r="B889">
            <v>521977</v>
          </cell>
          <cell r="C889" t="str">
            <v>روان  جمول</v>
          </cell>
          <cell r="D889" t="str">
            <v>فؤاد</v>
          </cell>
          <cell r="E889" t="str">
            <v>صفاء</v>
          </cell>
          <cell r="F889" t="str">
            <v>الرابعة</v>
          </cell>
        </row>
        <row r="890">
          <cell r="B890">
            <v>521993</v>
          </cell>
          <cell r="C890" t="str">
            <v>روجينا مزهر</v>
          </cell>
          <cell r="D890" t="str">
            <v>هايل</v>
          </cell>
          <cell r="E890" t="str">
            <v>فانيا</v>
          </cell>
          <cell r="F890" t="str">
            <v>الثانية</v>
          </cell>
          <cell r="G890" t="str">
            <v>مستنفذ فصل ثاني 2023-2024</v>
          </cell>
        </row>
        <row r="891">
          <cell r="B891">
            <v>521995</v>
          </cell>
          <cell r="C891" t="str">
            <v>رودينة بدوي</v>
          </cell>
          <cell r="D891" t="str">
            <v>محمد</v>
          </cell>
          <cell r="E891" t="str">
            <v>سلوى</v>
          </cell>
          <cell r="F891" t="str">
            <v>الرابعة</v>
          </cell>
        </row>
        <row r="892">
          <cell r="B892">
            <v>521999</v>
          </cell>
          <cell r="C892" t="str">
            <v>روضه سعد</v>
          </cell>
          <cell r="D892" t="str">
            <v>حسين</v>
          </cell>
          <cell r="E892" t="str">
            <v>عفاف</v>
          </cell>
          <cell r="F892" t="str">
            <v>الثالثة</v>
          </cell>
        </row>
        <row r="893">
          <cell r="B893">
            <v>522000</v>
          </cell>
          <cell r="C893" t="str">
            <v>روعة غنام</v>
          </cell>
          <cell r="D893" t="str">
            <v>فيصل</v>
          </cell>
          <cell r="E893" t="str">
            <v>سلوى</v>
          </cell>
          <cell r="F893" t="str">
            <v>الثالثة</v>
          </cell>
        </row>
        <row r="894">
          <cell r="B894">
            <v>522008</v>
          </cell>
          <cell r="C894" t="str">
            <v>رولا عثمان</v>
          </cell>
          <cell r="D894" t="str">
            <v>محمود</v>
          </cell>
          <cell r="E894" t="str">
            <v>ماجده</v>
          </cell>
          <cell r="F894" t="str">
            <v>الرابعة</v>
          </cell>
        </row>
        <row r="895">
          <cell r="B895">
            <v>522010</v>
          </cell>
          <cell r="C895" t="str">
            <v>رولا قزيح</v>
          </cell>
          <cell r="D895" t="str">
            <v>خالد</v>
          </cell>
          <cell r="E895" t="str">
            <v>خديجه</v>
          </cell>
          <cell r="F895" t="str">
            <v>الرابعة</v>
          </cell>
        </row>
        <row r="896">
          <cell r="B896">
            <v>522015</v>
          </cell>
          <cell r="C896" t="str">
            <v>ريام الجندلي</v>
          </cell>
          <cell r="D896" t="str">
            <v>محمد</v>
          </cell>
          <cell r="E896" t="str">
            <v>فاطمه</v>
          </cell>
          <cell r="F896" t="str">
            <v>الثالثة</v>
          </cell>
        </row>
        <row r="897">
          <cell r="B897">
            <v>522017</v>
          </cell>
          <cell r="C897" t="str">
            <v>ريتا صالح</v>
          </cell>
          <cell r="D897" t="str">
            <v>بسام</v>
          </cell>
          <cell r="E897" t="str">
            <v>لودي</v>
          </cell>
          <cell r="F897" t="str">
            <v>الثانية</v>
          </cell>
          <cell r="G897" t="str">
            <v>مستنفذ فصل ثاني 2023-2024</v>
          </cell>
        </row>
        <row r="898">
          <cell r="B898">
            <v>522020</v>
          </cell>
          <cell r="C898" t="str">
            <v>ريم أبو الحسن</v>
          </cell>
          <cell r="D898" t="str">
            <v>بسام</v>
          </cell>
          <cell r="E898" t="str">
            <v>ناهده</v>
          </cell>
          <cell r="F898" t="str">
            <v>الثانية</v>
          </cell>
        </row>
        <row r="899">
          <cell r="B899">
            <v>522022</v>
          </cell>
          <cell r="C899" t="str">
            <v>ريم الحمعة</v>
          </cell>
          <cell r="D899" t="str">
            <v>محمد</v>
          </cell>
          <cell r="E899" t="str">
            <v>عبير</v>
          </cell>
          <cell r="F899" t="str">
            <v>الثالثة حديث</v>
          </cell>
          <cell r="G899" t="str">
            <v>م</v>
          </cell>
        </row>
        <row r="900">
          <cell r="B900">
            <v>522023</v>
          </cell>
          <cell r="C900" t="str">
            <v>ريم الحاج علي</v>
          </cell>
          <cell r="D900" t="str">
            <v>كمال</v>
          </cell>
          <cell r="E900" t="str">
            <v>نهديه</v>
          </cell>
          <cell r="F900" t="str">
            <v>الثانية</v>
          </cell>
          <cell r="G900" t="str">
            <v>مستنفذ فصل ثاني 2023-2024</v>
          </cell>
        </row>
        <row r="901">
          <cell r="B901">
            <v>522027</v>
          </cell>
          <cell r="C901" t="str">
            <v>ريم أبو ربعية</v>
          </cell>
          <cell r="D901" t="str">
            <v>أحمد منذر</v>
          </cell>
          <cell r="E901" t="str">
            <v>سلوى</v>
          </cell>
          <cell r="F901" t="str">
            <v>الرابعة</v>
          </cell>
        </row>
        <row r="902">
          <cell r="B902">
            <v>522029</v>
          </cell>
          <cell r="C902" t="str">
            <v>ريم حيدر</v>
          </cell>
          <cell r="D902" t="str">
            <v>فواز</v>
          </cell>
          <cell r="E902" t="str">
            <v>نجاح</v>
          </cell>
          <cell r="F902" t="str">
            <v>الرابعة</v>
          </cell>
        </row>
        <row r="903">
          <cell r="B903">
            <v>522034</v>
          </cell>
          <cell r="C903" t="str">
            <v>ريم قرمان</v>
          </cell>
          <cell r="D903" t="str">
            <v>حجازي</v>
          </cell>
          <cell r="E903" t="str">
            <v>وداد</v>
          </cell>
          <cell r="F903" t="str">
            <v>الثالثة</v>
          </cell>
        </row>
        <row r="904">
          <cell r="B904">
            <v>522038</v>
          </cell>
          <cell r="C904" t="str">
            <v>ريم مرزا</v>
          </cell>
          <cell r="D904" t="str">
            <v>فواز</v>
          </cell>
          <cell r="E904" t="str">
            <v>غالية</v>
          </cell>
          <cell r="F904" t="str">
            <v>الرابعة</v>
          </cell>
        </row>
        <row r="905">
          <cell r="B905">
            <v>522041</v>
          </cell>
          <cell r="C905" t="str">
            <v>ريم يونس</v>
          </cell>
          <cell r="D905" t="str">
            <v>محمدشريف</v>
          </cell>
          <cell r="E905" t="str">
            <v>هبا</v>
          </cell>
          <cell r="F905" t="str">
            <v>الرابعة</v>
          </cell>
          <cell r="G905" t="str">
            <v>مستنفذ فصل ثاني  2023-2024</v>
          </cell>
        </row>
        <row r="906">
          <cell r="B906">
            <v>522054</v>
          </cell>
          <cell r="C906" t="str">
            <v>زهر النابلسي</v>
          </cell>
          <cell r="D906" t="str">
            <v>محمد</v>
          </cell>
          <cell r="F906" t="str">
            <v>الثالثة</v>
          </cell>
        </row>
        <row r="907">
          <cell r="B907">
            <v>522057</v>
          </cell>
          <cell r="C907" t="str">
            <v>زهور المصري</v>
          </cell>
          <cell r="D907" t="str">
            <v>فايز</v>
          </cell>
          <cell r="E907" t="str">
            <v>صفاء</v>
          </cell>
          <cell r="F907" t="str">
            <v>الرابعة</v>
          </cell>
        </row>
        <row r="908">
          <cell r="B908">
            <v>522070</v>
          </cell>
          <cell r="C908" t="str">
            <v>زينه بابا كرد</v>
          </cell>
          <cell r="D908" t="str">
            <v>مصطفى</v>
          </cell>
          <cell r="E908" t="str">
            <v>نادية</v>
          </cell>
          <cell r="F908" t="str">
            <v>الثالثة حديث</v>
          </cell>
          <cell r="G908" t="str">
            <v>م</v>
          </cell>
        </row>
        <row r="909">
          <cell r="B909">
            <v>522071</v>
          </cell>
          <cell r="C909" t="str">
            <v>زينه حوراني</v>
          </cell>
          <cell r="D909" t="str">
            <v>محمود</v>
          </cell>
          <cell r="E909" t="str">
            <v>ندى</v>
          </cell>
          <cell r="F909" t="str">
            <v>الثانية</v>
          </cell>
        </row>
        <row r="910">
          <cell r="B910">
            <v>522072</v>
          </cell>
          <cell r="C910" t="str">
            <v>سائدة محمدالحاج مصطفى</v>
          </cell>
          <cell r="D910" t="str">
            <v>صبحي</v>
          </cell>
          <cell r="E910" t="str">
            <v>نوال</v>
          </cell>
          <cell r="F910" t="str">
            <v>الرابعة</v>
          </cell>
        </row>
        <row r="911">
          <cell r="B911">
            <v>522076</v>
          </cell>
          <cell r="C911" t="str">
            <v>ساره الاسعد</v>
          </cell>
          <cell r="D911" t="str">
            <v>حسن</v>
          </cell>
          <cell r="E911" t="str">
            <v>يسرى</v>
          </cell>
          <cell r="F911" t="str">
            <v>الرابعة</v>
          </cell>
        </row>
        <row r="912">
          <cell r="B912">
            <v>522077</v>
          </cell>
          <cell r="C912" t="str">
            <v>ساره العتر</v>
          </cell>
          <cell r="D912" t="str">
            <v>محمدنبيل</v>
          </cell>
          <cell r="E912" t="str">
            <v>ايمان</v>
          </cell>
          <cell r="F912" t="str">
            <v>الرابعة</v>
          </cell>
        </row>
        <row r="913">
          <cell r="B913">
            <v>522082</v>
          </cell>
          <cell r="C913" t="str">
            <v>ساره شموط</v>
          </cell>
          <cell r="D913" t="str">
            <v>محمد سامر</v>
          </cell>
          <cell r="E913" t="str">
            <v>هناده</v>
          </cell>
          <cell r="F913" t="str">
            <v>الثالثة</v>
          </cell>
        </row>
        <row r="914">
          <cell r="B914">
            <v>522084</v>
          </cell>
          <cell r="C914" t="str">
            <v>ساره صالح</v>
          </cell>
          <cell r="D914" t="str">
            <v>سمير</v>
          </cell>
          <cell r="E914" t="str">
            <v>فايزة</v>
          </cell>
          <cell r="F914" t="str">
            <v>الثالثة</v>
          </cell>
        </row>
        <row r="915">
          <cell r="B915">
            <v>522088</v>
          </cell>
          <cell r="C915" t="str">
            <v>سالي المكاري</v>
          </cell>
          <cell r="D915" t="str">
            <v>محمد</v>
          </cell>
          <cell r="E915" t="str">
            <v>نسرين</v>
          </cell>
          <cell r="F915" t="str">
            <v>الرابعة حديث</v>
          </cell>
          <cell r="G915" t="str">
            <v>م</v>
          </cell>
        </row>
        <row r="916">
          <cell r="B916">
            <v>522090</v>
          </cell>
          <cell r="C916" t="str">
            <v>ساميه الطرشان</v>
          </cell>
          <cell r="D916" t="str">
            <v>قاسم</v>
          </cell>
          <cell r="E916" t="str">
            <v>عائده</v>
          </cell>
          <cell r="F916" t="str">
            <v>الرابعة</v>
          </cell>
        </row>
        <row r="917">
          <cell r="B917">
            <v>522094</v>
          </cell>
          <cell r="C917" t="str">
            <v>سبته كريم</v>
          </cell>
          <cell r="D917" t="str">
            <v>قاسم</v>
          </cell>
          <cell r="E917" t="str">
            <v>اميرة</v>
          </cell>
          <cell r="F917" t="str">
            <v>الرابعة حديث</v>
          </cell>
          <cell r="G917" t="str">
            <v>م</v>
          </cell>
        </row>
        <row r="918">
          <cell r="B918">
            <v>522096</v>
          </cell>
          <cell r="C918" t="str">
            <v>سحر الخليل</v>
          </cell>
          <cell r="D918" t="str">
            <v>حاتم</v>
          </cell>
          <cell r="E918" t="str">
            <v>خديجه</v>
          </cell>
          <cell r="F918" t="str">
            <v>الثانية</v>
          </cell>
        </row>
        <row r="919">
          <cell r="B919">
            <v>522098</v>
          </cell>
          <cell r="C919" t="str">
            <v>سدره برا</v>
          </cell>
          <cell r="D919" t="str">
            <v>محمد</v>
          </cell>
          <cell r="E919" t="str">
            <v>خلود</v>
          </cell>
          <cell r="F919" t="str">
            <v>الرابعة</v>
          </cell>
          <cell r="G919" t="str">
            <v>مستنفذ فصل ثاني  2023-2024</v>
          </cell>
        </row>
        <row r="920">
          <cell r="B920">
            <v>522103</v>
          </cell>
          <cell r="C920" t="str">
            <v>سلافا نوفل</v>
          </cell>
          <cell r="D920" t="str">
            <v>نضال</v>
          </cell>
          <cell r="E920" t="str">
            <v>رانيا</v>
          </cell>
          <cell r="F920" t="str">
            <v>الرابعة</v>
          </cell>
        </row>
        <row r="921">
          <cell r="B921">
            <v>522105</v>
          </cell>
          <cell r="C921" t="str">
            <v>سلام بركات</v>
          </cell>
          <cell r="D921" t="str">
            <v>محمد</v>
          </cell>
          <cell r="E921" t="str">
            <v>دله</v>
          </cell>
          <cell r="F921" t="str">
            <v>الرابعة</v>
          </cell>
        </row>
        <row r="922">
          <cell r="B922">
            <v>522106</v>
          </cell>
          <cell r="C922" t="str">
            <v>سلام بكري</v>
          </cell>
          <cell r="D922" t="str">
            <v>حيدر</v>
          </cell>
          <cell r="E922" t="str">
            <v>زينب</v>
          </cell>
          <cell r="F922" t="str">
            <v>الرابعة</v>
          </cell>
        </row>
        <row r="923">
          <cell r="B923">
            <v>522111</v>
          </cell>
          <cell r="C923" t="str">
            <v>سلمى  شاهين</v>
          </cell>
          <cell r="D923" t="str">
            <v>سيف</v>
          </cell>
          <cell r="E923" t="str">
            <v>صبحيه</v>
          </cell>
          <cell r="F923" t="str">
            <v>الثالثة</v>
          </cell>
          <cell r="G923" t="str">
            <v>مستنفذ فصل ثاني 2023-2024</v>
          </cell>
        </row>
        <row r="924">
          <cell r="B924">
            <v>522112</v>
          </cell>
          <cell r="C924" t="str">
            <v>سلمى البحره</v>
          </cell>
          <cell r="D924" t="str">
            <v>عصام</v>
          </cell>
          <cell r="E924" t="str">
            <v>منى</v>
          </cell>
          <cell r="F924" t="str">
            <v>الرابعة</v>
          </cell>
        </row>
        <row r="925">
          <cell r="B925">
            <v>522119</v>
          </cell>
          <cell r="C925" t="str">
            <v>سماح احمد</v>
          </cell>
          <cell r="D925" t="str">
            <v>عمر</v>
          </cell>
          <cell r="E925" t="str">
            <v>نسيبة</v>
          </cell>
          <cell r="F925" t="str">
            <v>الرابعة</v>
          </cell>
        </row>
        <row r="926">
          <cell r="B926">
            <v>522122</v>
          </cell>
          <cell r="C926" t="str">
            <v>سماح نصري</v>
          </cell>
          <cell r="D926" t="str">
            <v>نبيل</v>
          </cell>
          <cell r="E926" t="str">
            <v>ثناء</v>
          </cell>
          <cell r="F926" t="str">
            <v>الرابعة</v>
          </cell>
          <cell r="G926" t="str">
            <v>مستنفذ فصل ثاني  2023-2024</v>
          </cell>
        </row>
        <row r="927">
          <cell r="B927">
            <v>522129</v>
          </cell>
          <cell r="C927" t="str">
            <v>سمر الشطة</v>
          </cell>
          <cell r="D927" t="str">
            <v>محمد</v>
          </cell>
          <cell r="E927" t="str">
            <v>هدى</v>
          </cell>
          <cell r="F927" t="str">
            <v>الرابعة</v>
          </cell>
        </row>
        <row r="928">
          <cell r="B928">
            <v>522130</v>
          </cell>
          <cell r="C928" t="str">
            <v>سمر المحمود</v>
          </cell>
          <cell r="D928" t="str">
            <v>شحاده</v>
          </cell>
          <cell r="E928" t="str">
            <v>شمسه</v>
          </cell>
          <cell r="F928" t="str">
            <v>الرابعة</v>
          </cell>
        </row>
        <row r="929">
          <cell r="B929">
            <v>522135</v>
          </cell>
          <cell r="C929" t="str">
            <v>سمر عبد النبي</v>
          </cell>
          <cell r="D929" t="str">
            <v>محمد</v>
          </cell>
          <cell r="E929" t="str">
            <v>منيره</v>
          </cell>
          <cell r="F929" t="str">
            <v>الرابعة</v>
          </cell>
        </row>
        <row r="930">
          <cell r="B930">
            <v>522136</v>
          </cell>
          <cell r="C930" t="str">
            <v>سمر غصون</v>
          </cell>
          <cell r="D930" t="str">
            <v>محمد</v>
          </cell>
          <cell r="F930" t="str">
            <v>الثالثة</v>
          </cell>
        </row>
        <row r="931">
          <cell r="B931">
            <v>522143</v>
          </cell>
          <cell r="C931" t="str">
            <v>سميه البديوي</v>
          </cell>
          <cell r="D931" t="str">
            <v>عدنان</v>
          </cell>
          <cell r="E931" t="str">
            <v>منال</v>
          </cell>
          <cell r="F931" t="str">
            <v>الثانية</v>
          </cell>
        </row>
        <row r="932">
          <cell r="B932">
            <v>522144</v>
          </cell>
          <cell r="C932" t="str">
            <v>سميه محيسن</v>
          </cell>
          <cell r="D932" t="str">
            <v>عبدالله</v>
          </cell>
          <cell r="E932" t="str">
            <v>زينب</v>
          </cell>
          <cell r="F932" t="str">
            <v>الرابعة</v>
          </cell>
        </row>
        <row r="933">
          <cell r="B933">
            <v>522148</v>
          </cell>
          <cell r="C933" t="str">
            <v>سناء الرميله</v>
          </cell>
          <cell r="D933" t="str">
            <v>خالد</v>
          </cell>
          <cell r="E933" t="str">
            <v>صبحيه</v>
          </cell>
          <cell r="F933" t="str">
            <v>الثانية</v>
          </cell>
        </row>
        <row r="934">
          <cell r="B934">
            <v>522151</v>
          </cell>
          <cell r="C934" t="str">
            <v>سناء المحمد</v>
          </cell>
          <cell r="D934" t="str">
            <v>محمد</v>
          </cell>
          <cell r="E934" t="str">
            <v>روزة</v>
          </cell>
          <cell r="F934" t="str">
            <v>الثالثة</v>
          </cell>
        </row>
        <row r="935">
          <cell r="B935">
            <v>522154</v>
          </cell>
          <cell r="C935" t="str">
            <v>سندس النفاخ</v>
          </cell>
          <cell r="D935" t="str">
            <v>احمد</v>
          </cell>
          <cell r="E935" t="str">
            <v>ميرفت</v>
          </cell>
          <cell r="F935" t="str">
            <v>الرابعة</v>
          </cell>
        </row>
        <row r="936">
          <cell r="B936">
            <v>522156</v>
          </cell>
          <cell r="C936" t="str">
            <v>سندس محارب</v>
          </cell>
          <cell r="D936" t="str">
            <v>خالد</v>
          </cell>
          <cell r="E936" t="str">
            <v>شعاع</v>
          </cell>
          <cell r="F936" t="str">
            <v>الثانية</v>
          </cell>
        </row>
        <row r="937">
          <cell r="B937">
            <v>522157</v>
          </cell>
          <cell r="C937" t="str">
            <v>سها سلهب</v>
          </cell>
          <cell r="D937" t="str">
            <v>محمد</v>
          </cell>
          <cell r="E937" t="str">
            <v>سوسن</v>
          </cell>
          <cell r="F937" t="str">
            <v>الرابعة حديث</v>
          </cell>
          <cell r="G937" t="str">
            <v>م</v>
          </cell>
        </row>
        <row r="938">
          <cell r="B938">
            <v>522163</v>
          </cell>
          <cell r="C938" t="str">
            <v>سهير فاهمة</v>
          </cell>
          <cell r="D938" t="str">
            <v xml:space="preserve">هشام </v>
          </cell>
          <cell r="E938" t="str">
            <v>عواطف</v>
          </cell>
          <cell r="F938" t="str">
            <v>الرابعة</v>
          </cell>
        </row>
        <row r="939">
          <cell r="B939">
            <v>522167</v>
          </cell>
          <cell r="C939" t="str">
            <v>سوزان حسن</v>
          </cell>
          <cell r="D939" t="str">
            <v>محمد</v>
          </cell>
          <cell r="E939" t="str">
            <v>حمده</v>
          </cell>
          <cell r="F939" t="str">
            <v>الثالثة</v>
          </cell>
        </row>
        <row r="940">
          <cell r="B940">
            <v>522177</v>
          </cell>
          <cell r="C940" t="str">
            <v>سوسن عجميه</v>
          </cell>
          <cell r="D940" t="str">
            <v>أيمن</v>
          </cell>
          <cell r="E940" t="str">
            <v>عائده</v>
          </cell>
          <cell r="F940" t="str">
            <v>الرابعة</v>
          </cell>
        </row>
        <row r="941">
          <cell r="B941">
            <v>522178</v>
          </cell>
          <cell r="C941" t="str">
            <v>سونيا دوبا</v>
          </cell>
          <cell r="D941" t="str">
            <v>عبدالحميد</v>
          </cell>
          <cell r="E941" t="str">
            <v>حسنه</v>
          </cell>
          <cell r="F941" t="str">
            <v>الرابعة</v>
          </cell>
        </row>
        <row r="942">
          <cell r="B942">
            <v>522183</v>
          </cell>
          <cell r="C942" t="str">
            <v>شام مدور</v>
          </cell>
          <cell r="D942" t="str">
            <v>محمد رضوان</v>
          </cell>
          <cell r="E942" t="str">
            <v>سمر</v>
          </cell>
          <cell r="F942" t="str">
            <v>الرابعة</v>
          </cell>
        </row>
        <row r="943">
          <cell r="B943">
            <v>522191</v>
          </cell>
          <cell r="C943" t="str">
            <v>شروق البدوي</v>
          </cell>
          <cell r="D943" t="str">
            <v>عبد الحكيم</v>
          </cell>
          <cell r="E943" t="str">
            <v>اديبة</v>
          </cell>
          <cell r="F943" t="str">
            <v>الرابعة حديث</v>
          </cell>
          <cell r="G943" t="str">
            <v>م</v>
          </cell>
        </row>
        <row r="944">
          <cell r="B944">
            <v>522192</v>
          </cell>
          <cell r="C944" t="str">
            <v>شروق عرابي</v>
          </cell>
          <cell r="D944" t="str">
            <v xml:space="preserve">عدنان </v>
          </cell>
          <cell r="E944" t="str">
            <v xml:space="preserve">مريم </v>
          </cell>
          <cell r="F944" t="str">
            <v>الرابعة</v>
          </cell>
        </row>
        <row r="945">
          <cell r="B945">
            <v>522196</v>
          </cell>
          <cell r="C945" t="str">
            <v>شمس مناوي</v>
          </cell>
          <cell r="D945" t="str">
            <v>سعيد</v>
          </cell>
          <cell r="F945" t="str">
            <v>الثالثة</v>
          </cell>
        </row>
        <row r="946">
          <cell r="B946">
            <v>522204</v>
          </cell>
          <cell r="C946" t="str">
            <v>شيما بنيان</v>
          </cell>
          <cell r="D946" t="str">
            <v>فؤاد</v>
          </cell>
          <cell r="F946" t="str">
            <v>الثالثة</v>
          </cell>
        </row>
        <row r="947">
          <cell r="B947">
            <v>522205</v>
          </cell>
          <cell r="C947" t="str">
            <v>شيماء الجبان</v>
          </cell>
          <cell r="D947" t="str">
            <v>ايمن</v>
          </cell>
          <cell r="E947" t="str">
            <v>اماني</v>
          </cell>
          <cell r="F947" t="str">
            <v>الرابعة</v>
          </cell>
        </row>
        <row r="948">
          <cell r="B948">
            <v>522216</v>
          </cell>
          <cell r="C948" t="str">
            <v>صفاء  البقاعي</v>
          </cell>
          <cell r="D948" t="str">
            <v>محمود</v>
          </cell>
          <cell r="E948" t="str">
            <v>هيام</v>
          </cell>
          <cell r="F948" t="str">
            <v>الرابعة</v>
          </cell>
        </row>
        <row r="949">
          <cell r="B949">
            <v>522239</v>
          </cell>
          <cell r="C949" t="str">
            <v>عبيده المغربي</v>
          </cell>
          <cell r="D949" t="str">
            <v>عبدالرزاق</v>
          </cell>
          <cell r="E949" t="str">
            <v>نجاة</v>
          </cell>
          <cell r="F949" t="str">
            <v>الرابعة</v>
          </cell>
        </row>
        <row r="950">
          <cell r="B950">
            <v>522240</v>
          </cell>
          <cell r="C950" t="str">
            <v xml:space="preserve">عبير أبو زيد </v>
          </cell>
          <cell r="D950" t="str">
            <v>فيصل</v>
          </cell>
          <cell r="E950" t="str">
            <v>فاتنه</v>
          </cell>
          <cell r="F950" t="str">
            <v>الثانية</v>
          </cell>
        </row>
        <row r="951">
          <cell r="B951">
            <v>522243</v>
          </cell>
          <cell r="C951" t="str">
            <v>عبير الشيخ قويدر</v>
          </cell>
          <cell r="D951" t="str">
            <v>علي</v>
          </cell>
          <cell r="E951" t="str">
            <v>منى</v>
          </cell>
          <cell r="F951" t="str">
            <v>الرابعة</v>
          </cell>
        </row>
        <row r="952">
          <cell r="B952">
            <v>522245</v>
          </cell>
          <cell r="C952" t="str">
            <v>عبير المصري</v>
          </cell>
          <cell r="D952" t="str">
            <v>خالد</v>
          </cell>
          <cell r="E952" t="str">
            <v>منال</v>
          </cell>
          <cell r="F952" t="str">
            <v>الرابعة حديث</v>
          </cell>
          <cell r="G952" t="str">
            <v>م</v>
          </cell>
        </row>
        <row r="953">
          <cell r="B953">
            <v>522247</v>
          </cell>
          <cell r="C953" t="str">
            <v>عبير شيخ خليل</v>
          </cell>
          <cell r="D953" t="str">
            <v>خالد</v>
          </cell>
          <cell r="E953" t="str">
            <v>اميرة</v>
          </cell>
          <cell r="F953" t="str">
            <v>الرابعة</v>
          </cell>
        </row>
        <row r="954">
          <cell r="B954">
            <v>522249</v>
          </cell>
          <cell r="C954" t="str">
            <v>عبير هشيم</v>
          </cell>
          <cell r="D954" t="str">
            <v>فواز</v>
          </cell>
          <cell r="E954" t="str">
            <v>ممدوحه</v>
          </cell>
          <cell r="F954" t="str">
            <v>الرابعة</v>
          </cell>
        </row>
        <row r="955">
          <cell r="B955">
            <v>522250</v>
          </cell>
          <cell r="C955" t="str">
            <v>عتاب أبو جيب</v>
          </cell>
          <cell r="D955" t="str">
            <v>محمد رشدي</v>
          </cell>
          <cell r="F955" t="str">
            <v>الثالثة</v>
          </cell>
        </row>
        <row r="956">
          <cell r="B956">
            <v>522253</v>
          </cell>
          <cell r="C956" t="str">
            <v>عطاء مهاوش</v>
          </cell>
          <cell r="D956" t="str">
            <v>يوسف</v>
          </cell>
          <cell r="E956" t="str">
            <v>فاطمه</v>
          </cell>
          <cell r="F956" t="str">
            <v>الرابعة</v>
          </cell>
        </row>
        <row r="957">
          <cell r="B957">
            <v>522260</v>
          </cell>
          <cell r="C957" t="str">
            <v>علا سعدالدين</v>
          </cell>
          <cell r="D957" t="str">
            <v>جمال الدين</v>
          </cell>
          <cell r="E957" t="str">
            <v>سهيلة</v>
          </cell>
          <cell r="F957" t="str">
            <v>الرابعة</v>
          </cell>
        </row>
        <row r="958">
          <cell r="B958">
            <v>522261</v>
          </cell>
          <cell r="C958" t="str">
            <v>علا هاجر</v>
          </cell>
          <cell r="D958" t="str">
            <v>محمدعدنان</v>
          </cell>
          <cell r="E958" t="str">
            <v>رغداء</v>
          </cell>
          <cell r="F958" t="str">
            <v>الرابعة</v>
          </cell>
        </row>
        <row r="959">
          <cell r="B959">
            <v>522264</v>
          </cell>
          <cell r="C959" t="str">
            <v>علياء خشيني</v>
          </cell>
          <cell r="D959" t="str">
            <v>عبدو</v>
          </cell>
          <cell r="F959" t="str">
            <v>الثالثة</v>
          </cell>
        </row>
        <row r="960">
          <cell r="B960">
            <v>522266</v>
          </cell>
          <cell r="C960" t="str">
            <v>علياء ناصر</v>
          </cell>
          <cell r="D960" t="str">
            <v>عمار</v>
          </cell>
          <cell r="E960" t="str">
            <v>ريهان</v>
          </cell>
          <cell r="F960" t="str">
            <v>الرابعة حديث</v>
          </cell>
          <cell r="G960" t="str">
            <v>م</v>
          </cell>
        </row>
        <row r="961">
          <cell r="B961">
            <v>522267</v>
          </cell>
          <cell r="C961" t="str">
            <v>عمار الحموي</v>
          </cell>
          <cell r="D961" t="str">
            <v>عماد الدين</v>
          </cell>
          <cell r="E961" t="str">
            <v>رجاء</v>
          </cell>
          <cell r="F961" t="str">
            <v>الثالثة</v>
          </cell>
        </row>
        <row r="962">
          <cell r="B962">
            <v>522268</v>
          </cell>
          <cell r="C962" t="str">
            <v>عمر الحاجي</v>
          </cell>
          <cell r="D962" t="str">
            <v>حسين</v>
          </cell>
          <cell r="E962" t="str">
            <v>حنيفه</v>
          </cell>
          <cell r="F962" t="str">
            <v>الرابعة</v>
          </cell>
          <cell r="G962" t="str">
            <v>مستنفذ فصل ثاني  2023-2024</v>
          </cell>
        </row>
        <row r="963">
          <cell r="B963">
            <v>522270</v>
          </cell>
          <cell r="C963" t="str">
            <v>عناية بيرقدار</v>
          </cell>
          <cell r="D963" t="str">
            <v>منذر</v>
          </cell>
          <cell r="E963" t="str">
            <v>امل</v>
          </cell>
          <cell r="F963" t="str">
            <v>الثالثة</v>
          </cell>
        </row>
        <row r="964">
          <cell r="B964">
            <v>522273</v>
          </cell>
          <cell r="C964" t="str">
            <v>غادة رسول</v>
          </cell>
          <cell r="D964" t="str">
            <v>حسن</v>
          </cell>
          <cell r="E964" t="str">
            <v>سميرة</v>
          </cell>
          <cell r="F964" t="str">
            <v>الرابعة</v>
          </cell>
        </row>
        <row r="965">
          <cell r="B965">
            <v>522281</v>
          </cell>
          <cell r="C965" t="str">
            <v>غالية الغزي</v>
          </cell>
          <cell r="D965" t="str">
            <v>سمير</v>
          </cell>
          <cell r="E965" t="str">
            <v>خلود</v>
          </cell>
          <cell r="F965" t="str">
            <v>الثانية</v>
          </cell>
          <cell r="G965" t="str">
            <v>مستنفذ فصل ثاني 2023-2024</v>
          </cell>
        </row>
        <row r="966">
          <cell r="B966">
            <v>522285</v>
          </cell>
          <cell r="C966" t="str">
            <v>غزل الباشا</v>
          </cell>
          <cell r="D966" t="str">
            <v>بسام</v>
          </cell>
          <cell r="E966" t="str">
            <v>هيفاء</v>
          </cell>
          <cell r="F966" t="str">
            <v>الثانية</v>
          </cell>
        </row>
        <row r="967">
          <cell r="B967">
            <v>522291</v>
          </cell>
          <cell r="C967" t="str">
            <v>غصون محمد</v>
          </cell>
          <cell r="D967" t="str">
            <v>منوخ</v>
          </cell>
          <cell r="E967" t="str">
            <v>عائشة</v>
          </cell>
          <cell r="F967" t="str">
            <v>الرابعة</v>
          </cell>
        </row>
        <row r="968">
          <cell r="B968">
            <v>522293</v>
          </cell>
          <cell r="C968" t="str">
            <v>غفران الجراقي</v>
          </cell>
          <cell r="D968" t="str">
            <v>رياض</v>
          </cell>
          <cell r="E968" t="str">
            <v>باسمة</v>
          </cell>
          <cell r="F968" t="str">
            <v>الرابعة</v>
          </cell>
        </row>
        <row r="969">
          <cell r="B969">
            <v>522297</v>
          </cell>
          <cell r="C969" t="str">
            <v>غفران شنور</v>
          </cell>
          <cell r="D969" t="str">
            <v>نبيل</v>
          </cell>
          <cell r="E969" t="str">
            <v>اميره</v>
          </cell>
          <cell r="F969" t="str">
            <v>الرابعة</v>
          </cell>
        </row>
        <row r="970">
          <cell r="B970">
            <v>522301</v>
          </cell>
          <cell r="C970" t="str">
            <v>غفران هيلم</v>
          </cell>
          <cell r="D970" t="str">
            <v>فهد</v>
          </cell>
          <cell r="E970" t="str">
            <v>خديجة</v>
          </cell>
          <cell r="F970" t="str">
            <v>الرابعة</v>
          </cell>
        </row>
        <row r="971">
          <cell r="B971">
            <v>522306</v>
          </cell>
          <cell r="C971" t="str">
            <v>غيداء البخيت</v>
          </cell>
          <cell r="D971" t="str">
            <v>ربيع</v>
          </cell>
          <cell r="E971" t="str">
            <v>عفيفه</v>
          </cell>
          <cell r="F971" t="str">
            <v>الرابعة</v>
          </cell>
        </row>
        <row r="972">
          <cell r="B972">
            <v>522307</v>
          </cell>
          <cell r="C972" t="str">
            <v>غيداء حسون</v>
          </cell>
          <cell r="D972" t="str">
            <v>حسان</v>
          </cell>
          <cell r="E972" t="str">
            <v>قمر</v>
          </cell>
          <cell r="F972" t="str">
            <v>الثالثة</v>
          </cell>
        </row>
        <row r="973">
          <cell r="B973">
            <v>522308</v>
          </cell>
          <cell r="C973" t="str">
            <v>غيداء كريزان</v>
          </cell>
          <cell r="D973" t="str">
            <v>نادر</v>
          </cell>
          <cell r="E973" t="str">
            <v>نادرة</v>
          </cell>
          <cell r="F973" t="str">
            <v>الرابعة</v>
          </cell>
        </row>
        <row r="974">
          <cell r="B974">
            <v>522311</v>
          </cell>
          <cell r="C974" t="str">
            <v>فاتن فاكهاني</v>
          </cell>
          <cell r="D974" t="str">
            <v>محمد</v>
          </cell>
          <cell r="E974" t="str">
            <v>امل</v>
          </cell>
          <cell r="F974" t="str">
            <v>الرابعة</v>
          </cell>
        </row>
        <row r="975">
          <cell r="B975">
            <v>522312</v>
          </cell>
          <cell r="C975" t="str">
            <v>فاتن مهرات</v>
          </cell>
          <cell r="D975" t="str">
            <v>زهير</v>
          </cell>
          <cell r="E975" t="str">
            <v>رزان</v>
          </cell>
          <cell r="F975" t="str">
            <v>الرابعة حديث</v>
          </cell>
          <cell r="G975" t="str">
            <v>م</v>
          </cell>
        </row>
        <row r="976">
          <cell r="B976">
            <v>522318</v>
          </cell>
          <cell r="C976" t="str">
            <v>فاطمة الحجي</v>
          </cell>
          <cell r="D976" t="str">
            <v>محمد</v>
          </cell>
          <cell r="E976" t="str">
            <v>ايمان</v>
          </cell>
          <cell r="F976" t="str">
            <v>الثالثة</v>
          </cell>
        </row>
        <row r="977">
          <cell r="B977">
            <v>522325</v>
          </cell>
          <cell r="C977" t="str">
            <v>فاطمة همهم</v>
          </cell>
          <cell r="D977" t="str">
            <v>فاضل</v>
          </cell>
          <cell r="E977" t="str">
            <v>خاتون</v>
          </cell>
          <cell r="F977" t="str">
            <v>الثالثة</v>
          </cell>
        </row>
        <row r="978">
          <cell r="B978">
            <v>522327</v>
          </cell>
          <cell r="C978" t="str">
            <v>فاطمه البكر</v>
          </cell>
          <cell r="D978" t="str">
            <v>جمعه</v>
          </cell>
          <cell r="E978" t="str">
            <v>حسنه</v>
          </cell>
          <cell r="F978" t="str">
            <v>الرابعة</v>
          </cell>
        </row>
        <row r="979">
          <cell r="B979">
            <v>522331</v>
          </cell>
          <cell r="C979" t="str">
            <v>فاطمه العبسي</v>
          </cell>
          <cell r="D979" t="str">
            <v>اسماعيل</v>
          </cell>
          <cell r="E979" t="str">
            <v>مفيده</v>
          </cell>
          <cell r="F979" t="str">
            <v>الثانية</v>
          </cell>
        </row>
        <row r="980">
          <cell r="B980">
            <v>522333</v>
          </cell>
          <cell r="C980" t="str">
            <v>فاطمه جحا</v>
          </cell>
          <cell r="D980" t="str">
            <v>يوسف</v>
          </cell>
          <cell r="E980" t="str">
            <v>رحاب</v>
          </cell>
          <cell r="F980" t="str">
            <v>الثانية</v>
          </cell>
          <cell r="G980" t="str">
            <v>مستنفذ فصل ثاني 2023-2024</v>
          </cell>
        </row>
        <row r="981">
          <cell r="B981">
            <v>522335</v>
          </cell>
          <cell r="C981" t="str">
            <v>فاطمه حسون</v>
          </cell>
          <cell r="D981" t="str">
            <v>محمد</v>
          </cell>
          <cell r="E981" t="str">
            <v>سمية</v>
          </cell>
          <cell r="F981" t="str">
            <v>الرابعة</v>
          </cell>
        </row>
        <row r="982">
          <cell r="B982">
            <v>522336</v>
          </cell>
          <cell r="C982" t="str">
            <v>فاطمه رحمه</v>
          </cell>
          <cell r="D982" t="str">
            <v xml:space="preserve">رياض </v>
          </cell>
          <cell r="E982" t="str">
            <v>رشا</v>
          </cell>
          <cell r="F982" t="str">
            <v>الرابعة</v>
          </cell>
          <cell r="G982" t="str">
            <v>مستنفذ فصل ثاني  2023-2024</v>
          </cell>
        </row>
        <row r="983">
          <cell r="B983">
            <v>522340</v>
          </cell>
          <cell r="C983" t="str">
            <v>فاطمه علي</v>
          </cell>
          <cell r="D983" t="str">
            <v>سمير</v>
          </cell>
          <cell r="E983" t="str">
            <v>ندى</v>
          </cell>
          <cell r="F983" t="str">
            <v>الرابعة</v>
          </cell>
        </row>
        <row r="984">
          <cell r="B984">
            <v>522342</v>
          </cell>
          <cell r="C984" t="str">
            <v>فاطمة غليون</v>
          </cell>
          <cell r="D984" t="str">
            <v>محمد سامي</v>
          </cell>
          <cell r="F984" t="str">
            <v>الثالثة</v>
          </cell>
        </row>
        <row r="985">
          <cell r="B985">
            <v>522351</v>
          </cell>
          <cell r="C985" t="str">
            <v>فدوى بازرباشي</v>
          </cell>
          <cell r="D985" t="str">
            <v>بسام</v>
          </cell>
          <cell r="E985" t="str">
            <v>ايمان</v>
          </cell>
          <cell r="F985" t="str">
            <v>الرابعة</v>
          </cell>
        </row>
        <row r="986">
          <cell r="B986">
            <v>522356</v>
          </cell>
          <cell r="C986" t="str">
            <v>فرح السلق</v>
          </cell>
          <cell r="D986" t="str">
            <v>ابراهيم</v>
          </cell>
          <cell r="E986" t="str">
            <v>ناديه</v>
          </cell>
          <cell r="F986" t="str">
            <v>الرابعة</v>
          </cell>
        </row>
        <row r="987">
          <cell r="B987">
            <v>522364</v>
          </cell>
          <cell r="C987" t="str">
            <v>فرح يونس</v>
          </cell>
          <cell r="D987" t="str">
            <v>احمد</v>
          </cell>
          <cell r="E987" t="str">
            <v>ريما</v>
          </cell>
          <cell r="F987" t="str">
            <v>الرابعة</v>
          </cell>
        </row>
        <row r="988">
          <cell r="B988">
            <v>522373</v>
          </cell>
          <cell r="C988" t="str">
            <v>قمر الدنف</v>
          </cell>
          <cell r="D988" t="str">
            <v>أكرم</v>
          </cell>
          <cell r="E988" t="str">
            <v>شريفه</v>
          </cell>
          <cell r="F988" t="str">
            <v>الثالثة</v>
          </cell>
        </row>
        <row r="989">
          <cell r="B989">
            <v>522374</v>
          </cell>
          <cell r="C989" t="str">
            <v>قمر الكيلاني</v>
          </cell>
          <cell r="D989" t="str">
            <v>محمد</v>
          </cell>
          <cell r="F989" t="str">
            <v>الثالثة</v>
          </cell>
        </row>
        <row r="990">
          <cell r="B990">
            <v>522378</v>
          </cell>
          <cell r="C990" t="str">
            <v>قمر نتوف</v>
          </cell>
          <cell r="D990" t="str">
            <v>عدنان</v>
          </cell>
          <cell r="E990" t="str">
            <v>اسما</v>
          </cell>
          <cell r="F990" t="str">
            <v>الرابعة</v>
          </cell>
        </row>
        <row r="991">
          <cell r="B991">
            <v>522379</v>
          </cell>
          <cell r="C991" t="str">
            <v>قمر يوسف</v>
          </cell>
          <cell r="D991" t="str">
            <v>ناصر</v>
          </cell>
          <cell r="E991" t="str">
            <v>منال</v>
          </cell>
          <cell r="F991" t="str">
            <v>الثالثة</v>
          </cell>
          <cell r="G991" t="str">
            <v>مستنفذ فصل ثاني 2023-2024</v>
          </cell>
        </row>
        <row r="992">
          <cell r="B992">
            <v>522383</v>
          </cell>
          <cell r="C992" t="str">
            <v>كاتيا حرب</v>
          </cell>
          <cell r="D992" t="str">
            <v>زاهي</v>
          </cell>
          <cell r="E992" t="str">
            <v>اميرة</v>
          </cell>
          <cell r="F992" t="str">
            <v>الرابعة</v>
          </cell>
        </row>
        <row r="993">
          <cell r="B993">
            <v>522387</v>
          </cell>
          <cell r="C993" t="str">
            <v>كارين شلهوب</v>
          </cell>
          <cell r="D993" t="str">
            <v>مروان</v>
          </cell>
          <cell r="E993" t="str">
            <v>روز</v>
          </cell>
          <cell r="F993" t="str">
            <v>الثانية</v>
          </cell>
        </row>
        <row r="994">
          <cell r="B994">
            <v>522391</v>
          </cell>
          <cell r="C994" t="str">
            <v>كفاح ابراهيم</v>
          </cell>
          <cell r="D994" t="str">
            <v>خليل</v>
          </cell>
          <cell r="E994" t="str">
            <v>عائشة</v>
          </cell>
          <cell r="F994" t="str">
            <v>الرابعة</v>
          </cell>
        </row>
        <row r="995">
          <cell r="B995">
            <v>522394</v>
          </cell>
          <cell r="C995" t="str">
            <v>كنوز درويش</v>
          </cell>
          <cell r="D995" t="str">
            <v>رضوان</v>
          </cell>
          <cell r="E995" t="str">
            <v>هند</v>
          </cell>
          <cell r="F995" t="str">
            <v>الرابعة</v>
          </cell>
        </row>
        <row r="996">
          <cell r="B996">
            <v>522398</v>
          </cell>
          <cell r="C996" t="str">
            <v>كوثر مصطفى</v>
          </cell>
          <cell r="D996" t="str">
            <v>جابر</v>
          </cell>
          <cell r="E996" t="str">
            <v>مؤمنة</v>
          </cell>
          <cell r="F996" t="str">
            <v>الرابعة</v>
          </cell>
        </row>
        <row r="997">
          <cell r="B997">
            <v>522399</v>
          </cell>
          <cell r="C997" t="str">
            <v>لارا خالد</v>
          </cell>
          <cell r="D997" t="str">
            <v>وليد</v>
          </cell>
          <cell r="E997" t="str">
            <v>امنه</v>
          </cell>
          <cell r="F997" t="str">
            <v>الرابعة حديث</v>
          </cell>
          <cell r="G997" t="str">
            <v>ن</v>
          </cell>
        </row>
        <row r="998">
          <cell r="B998">
            <v>522402</v>
          </cell>
          <cell r="C998" t="str">
            <v>لاما جبر</v>
          </cell>
          <cell r="D998" t="str">
            <v>سليم</v>
          </cell>
          <cell r="E998" t="str">
            <v>هدية</v>
          </cell>
          <cell r="F998" t="str">
            <v>الرابعة</v>
          </cell>
        </row>
        <row r="999">
          <cell r="B999">
            <v>522404</v>
          </cell>
          <cell r="C999" t="str">
            <v>لانا فتال</v>
          </cell>
          <cell r="D999" t="str">
            <v>نديم</v>
          </cell>
          <cell r="E999" t="str">
            <v>ندى</v>
          </cell>
          <cell r="F999" t="str">
            <v>الرابعة</v>
          </cell>
        </row>
        <row r="1000">
          <cell r="B1000">
            <v>522416</v>
          </cell>
          <cell r="C1000" t="str">
            <v>لمى كيوان</v>
          </cell>
          <cell r="D1000" t="str">
            <v>عصام</v>
          </cell>
          <cell r="E1000" t="str">
            <v>اعتدال</v>
          </cell>
          <cell r="F1000" t="str">
            <v>الرابعة</v>
          </cell>
        </row>
        <row r="1001">
          <cell r="B1001">
            <v>522417</v>
          </cell>
          <cell r="C1001" t="str">
            <v>لمى مغربي</v>
          </cell>
          <cell r="D1001" t="str">
            <v>عارف</v>
          </cell>
          <cell r="E1001" t="str">
            <v>شاديه</v>
          </cell>
          <cell r="F1001" t="str">
            <v>الرابعة</v>
          </cell>
        </row>
        <row r="1002">
          <cell r="B1002">
            <v>522419</v>
          </cell>
          <cell r="C1002" t="str">
            <v>لميس ابو رافع</v>
          </cell>
          <cell r="D1002" t="str">
            <v>يوسف</v>
          </cell>
          <cell r="E1002" t="str">
            <v>نوال</v>
          </cell>
          <cell r="F1002" t="str">
            <v>الثالثة</v>
          </cell>
        </row>
        <row r="1003">
          <cell r="B1003">
            <v>522423</v>
          </cell>
          <cell r="C1003" t="str">
            <v>لوده قبلان</v>
          </cell>
          <cell r="D1003" t="str">
            <v>عصام</v>
          </cell>
          <cell r="E1003" t="str">
            <v>منى</v>
          </cell>
          <cell r="F1003" t="str">
            <v>الثانية</v>
          </cell>
        </row>
        <row r="1004">
          <cell r="B1004">
            <v>522428</v>
          </cell>
          <cell r="C1004" t="str">
            <v>لونا ملص</v>
          </cell>
          <cell r="D1004" t="str">
            <v>جهاد</v>
          </cell>
          <cell r="E1004" t="str">
            <v>ريما</v>
          </cell>
          <cell r="F1004" t="str">
            <v>الثالثة</v>
          </cell>
        </row>
        <row r="1005">
          <cell r="B1005">
            <v>522431</v>
          </cell>
          <cell r="C1005" t="str">
            <v>ليان شيخ الأرض</v>
          </cell>
          <cell r="D1005" t="str">
            <v>محمود</v>
          </cell>
          <cell r="E1005" t="str">
            <v>رائده</v>
          </cell>
          <cell r="F1005" t="str">
            <v>الرابعة</v>
          </cell>
        </row>
        <row r="1006">
          <cell r="B1006">
            <v>522438</v>
          </cell>
          <cell r="C1006" t="str">
            <v>ليلى سلمان</v>
          </cell>
          <cell r="D1006" t="str">
            <v>نزار</v>
          </cell>
          <cell r="E1006" t="str">
            <v>ابتسام</v>
          </cell>
          <cell r="F1006" t="str">
            <v>الرابعة</v>
          </cell>
        </row>
        <row r="1007">
          <cell r="B1007">
            <v>522440</v>
          </cell>
          <cell r="C1007" t="str">
            <v>ليلى طحلة</v>
          </cell>
          <cell r="D1007" t="str">
            <v>زياد</v>
          </cell>
          <cell r="F1007" t="str">
            <v>الرابعة</v>
          </cell>
        </row>
        <row r="1008">
          <cell r="B1008">
            <v>522443</v>
          </cell>
          <cell r="C1008" t="str">
            <v>لين الفرا</v>
          </cell>
          <cell r="D1008" t="str">
            <v>عرفان</v>
          </cell>
          <cell r="E1008" t="str">
            <v>رشا</v>
          </cell>
          <cell r="F1008" t="str">
            <v>الرابعة</v>
          </cell>
        </row>
        <row r="1009">
          <cell r="B1009">
            <v>522444</v>
          </cell>
          <cell r="C1009" t="str">
            <v>لين اللحام</v>
          </cell>
          <cell r="D1009" t="str">
            <v>مصطفى</v>
          </cell>
          <cell r="E1009" t="str">
            <v>هنادي</v>
          </cell>
          <cell r="F1009" t="str">
            <v>الثالثة</v>
          </cell>
        </row>
        <row r="1010">
          <cell r="B1010">
            <v>522446</v>
          </cell>
          <cell r="C1010" t="str">
            <v>لين الموصللي</v>
          </cell>
          <cell r="D1010" t="str">
            <v>مصطفى</v>
          </cell>
          <cell r="E1010" t="str">
            <v>مرح</v>
          </cell>
          <cell r="F1010" t="str">
            <v>الرابعة</v>
          </cell>
        </row>
        <row r="1011">
          <cell r="B1011">
            <v>522448</v>
          </cell>
          <cell r="C1011" t="str">
            <v>لين رمو</v>
          </cell>
          <cell r="D1011" t="str">
            <v>محمد طلال</v>
          </cell>
          <cell r="F1011" t="str">
            <v>الثالثة</v>
          </cell>
        </row>
        <row r="1012">
          <cell r="B1012">
            <v>522450</v>
          </cell>
          <cell r="C1012" t="str">
            <v>لينا الحجار</v>
          </cell>
          <cell r="D1012" t="str">
            <v>موفق</v>
          </cell>
          <cell r="E1012" t="str">
            <v>فريال</v>
          </cell>
          <cell r="F1012" t="str">
            <v>الرابعة</v>
          </cell>
        </row>
        <row r="1013">
          <cell r="B1013">
            <v>522454</v>
          </cell>
          <cell r="C1013" t="str">
            <v>لينا عبدالنبي</v>
          </cell>
          <cell r="D1013" t="str">
            <v>يوسف</v>
          </cell>
          <cell r="E1013" t="str">
            <v>صباح</v>
          </cell>
          <cell r="F1013" t="str">
            <v>الثالثة</v>
          </cell>
          <cell r="G1013" t="str">
            <v>مستنفذ فصل ثاني 2023-2024</v>
          </cell>
        </row>
        <row r="1014">
          <cell r="B1014">
            <v>522456</v>
          </cell>
          <cell r="C1014" t="str">
            <v>ليندا فروج</v>
          </cell>
          <cell r="D1014" t="str">
            <v>فايز</v>
          </cell>
          <cell r="E1014" t="str">
            <v>ناهي</v>
          </cell>
          <cell r="F1014" t="str">
            <v>الرابعة</v>
          </cell>
        </row>
        <row r="1015">
          <cell r="B1015">
            <v>522457</v>
          </cell>
          <cell r="C1015" t="str">
            <v>لينه البشعان</v>
          </cell>
          <cell r="D1015" t="str">
            <v>حيدر</v>
          </cell>
          <cell r="E1015" t="str">
            <v>ايمان الراوي</v>
          </cell>
          <cell r="F1015" t="str">
            <v>الثالثة حديث</v>
          </cell>
          <cell r="G1015" t="str">
            <v>م</v>
          </cell>
        </row>
        <row r="1016">
          <cell r="B1016">
            <v>522460</v>
          </cell>
          <cell r="C1016" t="str">
            <v>ماجده زين</v>
          </cell>
          <cell r="D1016" t="str">
            <v>حسين</v>
          </cell>
          <cell r="E1016" t="str">
            <v>سهام</v>
          </cell>
          <cell r="F1016" t="str">
            <v>الثالثة</v>
          </cell>
        </row>
        <row r="1017">
          <cell r="B1017">
            <v>522463</v>
          </cell>
          <cell r="C1017" t="str">
            <v>ماري جرجس</v>
          </cell>
          <cell r="D1017" t="str">
            <v>بسام</v>
          </cell>
          <cell r="E1017" t="str">
            <v>عائده</v>
          </cell>
          <cell r="F1017" t="str">
            <v>الرابعة</v>
          </cell>
        </row>
        <row r="1018">
          <cell r="B1018">
            <v>522467</v>
          </cell>
          <cell r="C1018" t="str">
            <v>ماريه العلي</v>
          </cell>
          <cell r="D1018" t="str">
            <v>محمد</v>
          </cell>
          <cell r="E1018" t="str">
            <v>سهى</v>
          </cell>
          <cell r="F1018" t="str">
            <v>الرابعة</v>
          </cell>
        </row>
        <row r="1019">
          <cell r="B1019">
            <v>522472</v>
          </cell>
          <cell r="C1019" t="str">
            <v>مايا اورفه لي</v>
          </cell>
          <cell r="D1019" t="str">
            <v>محمد واصف</v>
          </cell>
          <cell r="E1019" t="str">
            <v>فائذه</v>
          </cell>
          <cell r="F1019" t="str">
            <v>الرابعة</v>
          </cell>
        </row>
        <row r="1020">
          <cell r="B1020">
            <v>522492</v>
          </cell>
          <cell r="C1020" t="str">
            <v>محمود طعمة حلبي</v>
          </cell>
          <cell r="D1020" t="str">
            <v>محمد</v>
          </cell>
          <cell r="F1020" t="str">
            <v>الثالثة</v>
          </cell>
        </row>
        <row r="1021">
          <cell r="B1021">
            <v>522496</v>
          </cell>
          <cell r="C1021" t="str">
            <v>مرام عبد المالك</v>
          </cell>
          <cell r="D1021" t="str">
            <v>فايز</v>
          </cell>
          <cell r="E1021" t="str">
            <v>فاطمه</v>
          </cell>
          <cell r="F1021" t="str">
            <v>الرابعة</v>
          </cell>
          <cell r="G1021" t="str">
            <v>مستنفذ فصل ثاني  2023-2024</v>
          </cell>
        </row>
        <row r="1022">
          <cell r="B1022">
            <v>522500</v>
          </cell>
          <cell r="C1022" t="str">
            <v>مرح ابو اللبن</v>
          </cell>
          <cell r="D1022" t="str">
            <v>محمد عارف</v>
          </cell>
          <cell r="E1022" t="str">
            <v>ثناء</v>
          </cell>
          <cell r="F1022" t="str">
            <v>الثالثة</v>
          </cell>
        </row>
        <row r="1023">
          <cell r="B1023">
            <v>522504</v>
          </cell>
          <cell r="C1023" t="str">
            <v>مرح حوري</v>
          </cell>
          <cell r="D1023" t="str">
            <v>محمد</v>
          </cell>
          <cell r="E1023" t="str">
            <v>حسن</v>
          </cell>
          <cell r="F1023" t="str">
            <v>الرابعة</v>
          </cell>
        </row>
        <row r="1024">
          <cell r="B1024">
            <v>522506</v>
          </cell>
          <cell r="C1024" t="str">
            <v>مرح قطايف</v>
          </cell>
          <cell r="D1024" t="str">
            <v>محمدبسام</v>
          </cell>
          <cell r="E1024" t="str">
            <v>باسمه</v>
          </cell>
          <cell r="F1024" t="str">
            <v>الرابعة</v>
          </cell>
        </row>
        <row r="1025">
          <cell r="B1025">
            <v>522514</v>
          </cell>
          <cell r="C1025" t="str">
            <v>مروة يعقوب</v>
          </cell>
          <cell r="D1025" t="str">
            <v>احمد</v>
          </cell>
          <cell r="E1025" t="str">
            <v>سناء</v>
          </cell>
          <cell r="F1025" t="str">
            <v>الثالثة</v>
          </cell>
        </row>
        <row r="1026">
          <cell r="B1026">
            <v>522520</v>
          </cell>
          <cell r="C1026" t="str">
            <v>مروه سوقيه</v>
          </cell>
          <cell r="D1026" t="str">
            <v>محمدسمير</v>
          </cell>
          <cell r="E1026" t="str">
            <v>عائشه</v>
          </cell>
          <cell r="F1026" t="str">
            <v>الرابعة</v>
          </cell>
        </row>
        <row r="1027">
          <cell r="B1027">
            <v>522523</v>
          </cell>
          <cell r="C1027" t="str">
            <v>مروه نسب</v>
          </cell>
          <cell r="D1027" t="str">
            <v>ماجد</v>
          </cell>
          <cell r="E1027" t="str">
            <v>وسيمه</v>
          </cell>
          <cell r="F1027" t="str">
            <v>الثالثة</v>
          </cell>
        </row>
        <row r="1028">
          <cell r="B1028">
            <v>522529</v>
          </cell>
          <cell r="C1028" t="str">
            <v>مريم بكر</v>
          </cell>
          <cell r="D1028" t="str">
            <v>فواز</v>
          </cell>
          <cell r="E1028" t="str">
            <v>فاطمة</v>
          </cell>
          <cell r="F1028" t="str">
            <v>الرابعة</v>
          </cell>
          <cell r="G1028" t="str">
            <v>مستنفذ فصل ثاني  2023-2024</v>
          </cell>
        </row>
        <row r="1029">
          <cell r="B1029">
            <v>522534</v>
          </cell>
          <cell r="C1029" t="str">
            <v>مريم عباس</v>
          </cell>
          <cell r="D1029" t="str">
            <v>سالم</v>
          </cell>
          <cell r="E1029" t="str">
            <v>فادية</v>
          </cell>
          <cell r="F1029" t="str">
            <v>الرابعة</v>
          </cell>
        </row>
        <row r="1030">
          <cell r="B1030">
            <v>522539</v>
          </cell>
          <cell r="C1030" t="str">
            <v>مريم محمد</v>
          </cell>
          <cell r="D1030" t="str">
            <v>محمد</v>
          </cell>
          <cell r="E1030" t="str">
            <v>سلمى</v>
          </cell>
          <cell r="F1030" t="str">
            <v>الرابعة حديث</v>
          </cell>
          <cell r="G1030" t="str">
            <v>م</v>
          </cell>
        </row>
        <row r="1031">
          <cell r="B1031">
            <v>522546</v>
          </cell>
          <cell r="C1031" t="str">
            <v>معالي قاسم</v>
          </cell>
          <cell r="D1031" t="str">
            <v>مرشد</v>
          </cell>
          <cell r="F1031" t="str">
            <v>الثالثة</v>
          </cell>
        </row>
        <row r="1032">
          <cell r="B1032">
            <v>522552</v>
          </cell>
          <cell r="C1032" t="str">
            <v>منار سعد</v>
          </cell>
          <cell r="D1032" t="str">
            <v>منذر</v>
          </cell>
          <cell r="F1032" t="str">
            <v>الثالثة</v>
          </cell>
        </row>
        <row r="1033">
          <cell r="B1033">
            <v>522553</v>
          </cell>
          <cell r="C1033" t="str">
            <v>منار شاهين</v>
          </cell>
          <cell r="D1033" t="str">
            <v>جميل</v>
          </cell>
          <cell r="E1033" t="str">
            <v>سهام</v>
          </cell>
          <cell r="F1033" t="str">
            <v>الرابعة</v>
          </cell>
          <cell r="G1033" t="str">
            <v>مستنفذ فصل ثاني  2023-2024</v>
          </cell>
        </row>
        <row r="1034">
          <cell r="B1034">
            <v>522555</v>
          </cell>
          <cell r="C1034" t="str">
            <v>منار عطيه</v>
          </cell>
          <cell r="D1034" t="str">
            <v>حسين</v>
          </cell>
          <cell r="E1034" t="str">
            <v>ناديه</v>
          </cell>
          <cell r="F1034" t="str">
            <v>الرابعة</v>
          </cell>
        </row>
        <row r="1035">
          <cell r="B1035">
            <v>522559</v>
          </cell>
          <cell r="C1035" t="str">
            <v>منال الابراهيم</v>
          </cell>
          <cell r="D1035" t="str">
            <v>ابراهيم</v>
          </cell>
          <cell r="E1035" t="str">
            <v>خولة</v>
          </cell>
          <cell r="F1035" t="str">
            <v>الثالثة</v>
          </cell>
          <cell r="G1035" t="str">
            <v>مستنفذ فصل ثاني 2023-2024</v>
          </cell>
        </row>
        <row r="1036">
          <cell r="B1036">
            <v>522566</v>
          </cell>
          <cell r="C1036" t="str">
            <v>منال القاضي</v>
          </cell>
          <cell r="D1036" t="str">
            <v>محمود</v>
          </cell>
          <cell r="E1036" t="str">
            <v>فاطمه</v>
          </cell>
          <cell r="F1036" t="str">
            <v>الثالثة</v>
          </cell>
        </row>
        <row r="1037">
          <cell r="B1037">
            <v>522575</v>
          </cell>
          <cell r="C1037" t="str">
            <v>منى العبدالله</v>
          </cell>
          <cell r="D1037" t="str">
            <v>عبدالحميد</v>
          </cell>
          <cell r="E1037" t="str">
            <v>فوزيه</v>
          </cell>
          <cell r="F1037" t="str">
            <v>الثالثة</v>
          </cell>
        </row>
        <row r="1038">
          <cell r="B1038">
            <v>522580</v>
          </cell>
          <cell r="C1038" t="str">
            <v>منى قسومه</v>
          </cell>
          <cell r="D1038" t="str">
            <v>محمد حسان</v>
          </cell>
          <cell r="E1038" t="str">
            <v>باسمة</v>
          </cell>
          <cell r="F1038" t="str">
            <v>الرابعة</v>
          </cell>
          <cell r="G1038" t="str">
            <v>مستنفذ فصل ثاني  2023-2024</v>
          </cell>
        </row>
        <row r="1039">
          <cell r="B1039">
            <v>522592</v>
          </cell>
          <cell r="C1039" t="str">
            <v>ميار حماديه</v>
          </cell>
          <cell r="D1039" t="str">
            <v>عصام</v>
          </cell>
          <cell r="E1039" t="str">
            <v>منى</v>
          </cell>
          <cell r="F1039" t="str">
            <v>الرابعة</v>
          </cell>
        </row>
        <row r="1040">
          <cell r="B1040">
            <v>522595</v>
          </cell>
          <cell r="C1040" t="str">
            <v>مياس شبعانيه</v>
          </cell>
          <cell r="D1040" t="str">
            <v>محمد سهيل</v>
          </cell>
          <cell r="E1040" t="str">
            <v xml:space="preserve">سمر </v>
          </cell>
          <cell r="F1040" t="str">
            <v>الثانية</v>
          </cell>
          <cell r="G1040" t="str">
            <v>مستنفذ فصل ثاني 2023-2024</v>
          </cell>
        </row>
        <row r="1041">
          <cell r="B1041">
            <v>522596</v>
          </cell>
          <cell r="C1041" t="str">
            <v>ميراي القسيس</v>
          </cell>
          <cell r="D1041" t="str">
            <v>بشار</v>
          </cell>
          <cell r="E1041" t="str">
            <v>انطوانيت</v>
          </cell>
          <cell r="F1041" t="str">
            <v>الرابعة</v>
          </cell>
          <cell r="G1041" t="str">
            <v>مستنفذ فصل ثاني  2023-2024</v>
          </cell>
        </row>
        <row r="1042">
          <cell r="B1042">
            <v>522597</v>
          </cell>
          <cell r="C1042" t="str">
            <v>ميرفت  حيدر</v>
          </cell>
          <cell r="D1042" t="str">
            <v>محمد</v>
          </cell>
          <cell r="E1042" t="str">
            <v>رئيفه</v>
          </cell>
          <cell r="F1042" t="str">
            <v>الرابعة</v>
          </cell>
        </row>
        <row r="1043">
          <cell r="B1043">
            <v>522608</v>
          </cell>
          <cell r="C1043" t="str">
            <v>ميساء ديوب</v>
          </cell>
          <cell r="D1043" t="str">
            <v>حسن</v>
          </cell>
          <cell r="E1043" t="str">
            <v>مدينه</v>
          </cell>
          <cell r="F1043" t="str">
            <v>الرابعة</v>
          </cell>
        </row>
        <row r="1044">
          <cell r="B1044">
            <v>522616</v>
          </cell>
          <cell r="C1044" t="str">
            <v>نادين نعمة</v>
          </cell>
          <cell r="D1044" t="str">
            <v>رياض</v>
          </cell>
          <cell r="E1044" t="str">
            <v>نهى</v>
          </cell>
          <cell r="F1044" t="str">
            <v>الثالثة</v>
          </cell>
        </row>
        <row r="1045">
          <cell r="B1045">
            <v>522619</v>
          </cell>
          <cell r="C1045" t="str">
            <v>ناهده مارديني</v>
          </cell>
          <cell r="D1045" t="str">
            <v>محمد صبحي</v>
          </cell>
          <cell r="E1045" t="str">
            <v>بديعة</v>
          </cell>
          <cell r="F1045" t="str">
            <v>الثالثة</v>
          </cell>
        </row>
        <row r="1046">
          <cell r="B1046">
            <v>522637</v>
          </cell>
          <cell r="C1046" t="str">
            <v>نداء يوسف</v>
          </cell>
          <cell r="D1046" t="str">
            <v>محمود</v>
          </cell>
          <cell r="E1046" t="str">
            <v>ماريه</v>
          </cell>
          <cell r="F1046" t="str">
            <v>الرابعة حديث</v>
          </cell>
          <cell r="G1046" t="str">
            <v>م</v>
          </cell>
        </row>
        <row r="1047">
          <cell r="B1047">
            <v>522640</v>
          </cell>
          <cell r="C1047" t="str">
            <v>ندى النمر</v>
          </cell>
          <cell r="D1047" t="str">
            <v>فهد</v>
          </cell>
          <cell r="E1047" t="str">
            <v>رتيبه</v>
          </cell>
          <cell r="F1047" t="str">
            <v>الرابعة</v>
          </cell>
        </row>
        <row r="1048">
          <cell r="B1048">
            <v>522642</v>
          </cell>
          <cell r="C1048" t="str">
            <v>ندى سليمان</v>
          </cell>
          <cell r="D1048" t="str">
            <v>احمد</v>
          </cell>
          <cell r="F1048" t="str">
            <v>الثانية</v>
          </cell>
          <cell r="G1048" t="str">
            <v>مستنفذ فصل ثاني 2023-2024</v>
          </cell>
        </row>
        <row r="1049">
          <cell r="B1049">
            <v>522643</v>
          </cell>
          <cell r="C1049" t="str">
            <v>ندى عائشه</v>
          </cell>
          <cell r="D1049" t="str">
            <v>عبدالرحمن</v>
          </cell>
          <cell r="E1049" t="str">
            <v>فاطمة</v>
          </cell>
          <cell r="F1049" t="str">
            <v>الرابعة</v>
          </cell>
        </row>
        <row r="1050">
          <cell r="B1050">
            <v>522644</v>
          </cell>
          <cell r="C1050" t="str">
            <v>ندى معن</v>
          </cell>
          <cell r="D1050" t="str">
            <v>صالح</v>
          </cell>
          <cell r="E1050" t="str">
            <v>ناديا</v>
          </cell>
          <cell r="F1050" t="str">
            <v>الثالثة</v>
          </cell>
        </row>
        <row r="1051">
          <cell r="B1051">
            <v>522647</v>
          </cell>
          <cell r="C1051" t="str">
            <v>نرمين تبليس</v>
          </cell>
          <cell r="D1051" t="str">
            <v>احمد</v>
          </cell>
          <cell r="E1051" t="str">
            <v>فريال</v>
          </cell>
          <cell r="F1051" t="str">
            <v>الثالثة</v>
          </cell>
        </row>
        <row r="1052">
          <cell r="B1052">
            <v>522648</v>
          </cell>
          <cell r="C1052" t="str">
            <v>نسرين التركي</v>
          </cell>
          <cell r="D1052" t="str">
            <v>ميزر</v>
          </cell>
          <cell r="E1052" t="str">
            <v>كمرة</v>
          </cell>
          <cell r="F1052" t="str">
            <v>الثالثة</v>
          </cell>
          <cell r="G1052" t="str">
            <v>مستنفذ فصل ثاني 2023-2024</v>
          </cell>
        </row>
        <row r="1053">
          <cell r="B1053">
            <v>522653</v>
          </cell>
          <cell r="C1053" t="str">
            <v>نسرين العلي</v>
          </cell>
          <cell r="D1053" t="str">
            <v>عباس</v>
          </cell>
          <cell r="E1053" t="str">
            <v>حُسن</v>
          </cell>
          <cell r="F1053" t="str">
            <v>الثالثة</v>
          </cell>
          <cell r="G1053" t="str">
            <v>م</v>
          </cell>
        </row>
        <row r="1054">
          <cell r="B1054">
            <v>522655</v>
          </cell>
          <cell r="C1054" t="str">
            <v>نسرين المشعان</v>
          </cell>
          <cell r="D1054" t="str">
            <v>قاسم</v>
          </cell>
          <cell r="F1054" t="str">
            <v>الثالثة</v>
          </cell>
        </row>
        <row r="1055">
          <cell r="B1055">
            <v>522657</v>
          </cell>
          <cell r="C1055" t="str">
            <v>نسرين شبيب</v>
          </cell>
          <cell r="D1055" t="str">
            <v>يوسف</v>
          </cell>
          <cell r="E1055" t="str">
            <v>مكيه</v>
          </cell>
          <cell r="F1055" t="str">
            <v>الرابعة</v>
          </cell>
        </row>
        <row r="1056">
          <cell r="B1056">
            <v>522660</v>
          </cell>
          <cell r="C1056" t="str">
            <v>نسور الحميد العبدالله</v>
          </cell>
          <cell r="D1056" t="str">
            <v>حامد</v>
          </cell>
          <cell r="E1056" t="str">
            <v>مالكه</v>
          </cell>
          <cell r="F1056" t="str">
            <v>الرابعة</v>
          </cell>
        </row>
        <row r="1057">
          <cell r="B1057">
            <v>522664</v>
          </cell>
          <cell r="C1057" t="str">
            <v>نعمة حبش</v>
          </cell>
          <cell r="D1057" t="str">
            <v>عبد الوهاب</v>
          </cell>
          <cell r="E1057" t="str">
            <v>أمل</v>
          </cell>
          <cell r="F1057" t="str">
            <v>الاولى</v>
          </cell>
        </row>
        <row r="1058">
          <cell r="B1058">
            <v>522665</v>
          </cell>
          <cell r="C1058" t="str">
            <v>نعمه الكلش</v>
          </cell>
          <cell r="D1058" t="str">
            <v>محمود</v>
          </cell>
          <cell r="E1058" t="str">
            <v>افتكار</v>
          </cell>
          <cell r="F1058" t="str">
            <v>الرابعة</v>
          </cell>
          <cell r="G1058" t="str">
            <v>مستنفذ فصل ثاني  2023-2024</v>
          </cell>
        </row>
        <row r="1059">
          <cell r="B1059">
            <v>522673</v>
          </cell>
          <cell r="C1059" t="str">
            <v>نهلا الابراهيم</v>
          </cell>
          <cell r="D1059" t="str">
            <v>علي</v>
          </cell>
          <cell r="E1059" t="str">
            <v>مهجة</v>
          </cell>
          <cell r="F1059" t="str">
            <v>الرابعة</v>
          </cell>
        </row>
        <row r="1060">
          <cell r="B1060">
            <v>522674</v>
          </cell>
          <cell r="C1060" t="str">
            <v>نهله الاحمد</v>
          </cell>
          <cell r="D1060" t="str">
            <v>محمد</v>
          </cell>
          <cell r="E1060" t="str">
            <v>عزيزه</v>
          </cell>
          <cell r="F1060" t="str">
            <v>الرابعة</v>
          </cell>
        </row>
        <row r="1061">
          <cell r="B1061">
            <v>522675</v>
          </cell>
          <cell r="C1061" t="str">
            <v>نهى كناكري</v>
          </cell>
          <cell r="D1061" t="str">
            <v>احسان</v>
          </cell>
          <cell r="E1061" t="str">
            <v>مياده</v>
          </cell>
          <cell r="F1061" t="str">
            <v>الرابعة</v>
          </cell>
        </row>
        <row r="1062">
          <cell r="B1062">
            <v>522684</v>
          </cell>
          <cell r="C1062" t="str">
            <v>نور الخطيب</v>
          </cell>
          <cell r="D1062" t="str">
            <v>محي الدين</v>
          </cell>
          <cell r="E1062" t="str">
            <v>ليلا</v>
          </cell>
          <cell r="F1062" t="str">
            <v>الثالثة حديث</v>
          </cell>
          <cell r="G1062" t="str">
            <v>م</v>
          </cell>
        </row>
        <row r="1063">
          <cell r="B1063">
            <v>522688</v>
          </cell>
          <cell r="C1063" t="str">
            <v>نور السقا</v>
          </cell>
          <cell r="D1063" t="str">
            <v>معتز</v>
          </cell>
          <cell r="E1063" t="str">
            <v>حنان</v>
          </cell>
          <cell r="F1063" t="str">
            <v>الرابعة</v>
          </cell>
        </row>
        <row r="1064">
          <cell r="B1064">
            <v>522690</v>
          </cell>
          <cell r="C1064" t="str">
            <v>نور العينيه</v>
          </cell>
          <cell r="D1064" t="str">
            <v xml:space="preserve">محمد </v>
          </cell>
          <cell r="E1064" t="str">
            <v>ايمان</v>
          </cell>
          <cell r="F1064" t="str">
            <v>الرابعة حديث</v>
          </cell>
        </row>
        <row r="1065">
          <cell r="B1065">
            <v>522698</v>
          </cell>
          <cell r="C1065" t="str">
            <v>نور جواد</v>
          </cell>
          <cell r="D1065" t="str">
            <v>قاسم</v>
          </cell>
          <cell r="E1065" t="str">
            <v>نهله</v>
          </cell>
          <cell r="F1065" t="str">
            <v>الثانية</v>
          </cell>
        </row>
        <row r="1066">
          <cell r="B1066">
            <v>522704</v>
          </cell>
          <cell r="C1066" t="str">
            <v>نور سعد</v>
          </cell>
          <cell r="D1066" t="str">
            <v>ياسر</v>
          </cell>
          <cell r="E1066" t="str">
            <v>ماجدة</v>
          </cell>
          <cell r="F1066" t="str">
            <v>الثالثة</v>
          </cell>
        </row>
        <row r="1067">
          <cell r="B1067">
            <v>522710</v>
          </cell>
          <cell r="C1067" t="str">
            <v>نور غوثاني</v>
          </cell>
          <cell r="D1067" t="str">
            <v>محمدمطيع</v>
          </cell>
          <cell r="E1067" t="str">
            <v>ميساء</v>
          </cell>
          <cell r="F1067" t="str">
            <v>الرابعة</v>
          </cell>
        </row>
        <row r="1068">
          <cell r="B1068">
            <v>522711</v>
          </cell>
          <cell r="C1068" t="str">
            <v>نور محمد</v>
          </cell>
          <cell r="D1068" t="str">
            <v>محمدخير</v>
          </cell>
          <cell r="E1068" t="str">
            <v>سناء</v>
          </cell>
          <cell r="F1068" t="str">
            <v>الرابعة حديث</v>
          </cell>
          <cell r="G1068" t="str">
            <v>م</v>
          </cell>
        </row>
        <row r="1069">
          <cell r="B1069">
            <v>522715</v>
          </cell>
          <cell r="C1069" t="str">
            <v>نورا دعبول</v>
          </cell>
          <cell r="D1069" t="str">
            <v>محمدشاهر</v>
          </cell>
          <cell r="E1069" t="str">
            <v>امل</v>
          </cell>
          <cell r="F1069" t="str">
            <v>الرابعة حديث</v>
          </cell>
          <cell r="G1069" t="str">
            <v>م</v>
          </cell>
        </row>
        <row r="1070">
          <cell r="B1070">
            <v>522718</v>
          </cell>
          <cell r="C1070" t="str">
            <v>نورالهدى جمعه</v>
          </cell>
          <cell r="D1070" t="str">
            <v>عبدالاله</v>
          </cell>
          <cell r="E1070" t="str">
            <v>عليه</v>
          </cell>
          <cell r="F1070" t="str">
            <v>الرابعة</v>
          </cell>
        </row>
        <row r="1071">
          <cell r="B1071">
            <v>522720</v>
          </cell>
          <cell r="C1071" t="str">
            <v>نوران الغاوي</v>
          </cell>
          <cell r="D1071" t="str">
            <v>صلاح</v>
          </cell>
          <cell r="E1071" t="str">
            <v>سميرة</v>
          </cell>
          <cell r="F1071" t="str">
            <v>الرابعة</v>
          </cell>
          <cell r="G1071" t="str">
            <v>مستنفذ فصل ثاني  2023-2024</v>
          </cell>
        </row>
        <row r="1072">
          <cell r="B1072">
            <v>522722</v>
          </cell>
          <cell r="C1072" t="str">
            <v>نوران جمال الدين</v>
          </cell>
          <cell r="D1072" t="str">
            <v xml:space="preserve"> فؤاد</v>
          </cell>
          <cell r="E1072" t="str">
            <v>منار</v>
          </cell>
          <cell r="F1072" t="str">
            <v>الرابعة</v>
          </cell>
        </row>
        <row r="1073">
          <cell r="B1073">
            <v>522723</v>
          </cell>
          <cell r="C1073" t="str">
            <v>نورليسا المنجد</v>
          </cell>
          <cell r="D1073" t="str">
            <v>بسام</v>
          </cell>
          <cell r="E1073" t="str">
            <v>وفاء</v>
          </cell>
          <cell r="F1073" t="str">
            <v>الرابعة</v>
          </cell>
        </row>
        <row r="1074">
          <cell r="B1074">
            <v>522724</v>
          </cell>
          <cell r="C1074" t="str">
            <v>نورمان دباس</v>
          </cell>
          <cell r="D1074" t="str">
            <v>نزار</v>
          </cell>
          <cell r="E1074" t="str">
            <v>ناريمان</v>
          </cell>
          <cell r="F1074" t="str">
            <v>الرابعة</v>
          </cell>
        </row>
        <row r="1075">
          <cell r="B1075">
            <v>522739</v>
          </cell>
          <cell r="C1075" t="str">
            <v>هاله الهندي</v>
          </cell>
          <cell r="D1075" t="str">
            <v>محمد</v>
          </cell>
          <cell r="E1075" t="str">
            <v>نبيله</v>
          </cell>
          <cell r="F1075" t="str">
            <v>الثانية</v>
          </cell>
          <cell r="G1075" t="str">
            <v>مستنفذ فصل ثاني 2023-2024</v>
          </cell>
        </row>
        <row r="1076">
          <cell r="B1076">
            <v>522748</v>
          </cell>
          <cell r="C1076" t="str">
            <v>هبه ابورايد</v>
          </cell>
          <cell r="D1076" t="str">
            <v>جودات</v>
          </cell>
          <cell r="E1076" t="str">
            <v>هيام</v>
          </cell>
          <cell r="F1076" t="str">
            <v>الرابعة</v>
          </cell>
          <cell r="G1076" t="str">
            <v>مستنفذ فصل ثاني  2023-2024</v>
          </cell>
        </row>
        <row r="1077">
          <cell r="B1077">
            <v>522752</v>
          </cell>
          <cell r="C1077" t="str">
            <v>هبه الكحاله</v>
          </cell>
          <cell r="D1077" t="str">
            <v>محمدخير</v>
          </cell>
          <cell r="E1077" t="str">
            <v>امل</v>
          </cell>
          <cell r="F1077" t="str">
            <v>الرابعة</v>
          </cell>
        </row>
        <row r="1078">
          <cell r="B1078">
            <v>522753</v>
          </cell>
          <cell r="C1078" t="str">
            <v>هبه الله موسى</v>
          </cell>
          <cell r="D1078" t="str">
            <v>جهاد</v>
          </cell>
          <cell r="E1078" t="str">
            <v>فاطمة</v>
          </cell>
          <cell r="F1078" t="str">
            <v>الرابعة</v>
          </cell>
        </row>
        <row r="1079">
          <cell r="B1079">
            <v>522758</v>
          </cell>
          <cell r="C1079" t="str">
            <v>هبه سليمان</v>
          </cell>
          <cell r="D1079" t="str">
            <v>صالح</v>
          </cell>
          <cell r="E1079" t="str">
            <v>ناديا</v>
          </cell>
          <cell r="F1079" t="str">
            <v>الثانية</v>
          </cell>
        </row>
        <row r="1080">
          <cell r="B1080">
            <v>522765</v>
          </cell>
          <cell r="C1080" t="str">
            <v>هدى الشن</v>
          </cell>
          <cell r="D1080" t="str">
            <v>محمد خير</v>
          </cell>
          <cell r="E1080" t="str">
            <v>سميره</v>
          </cell>
          <cell r="F1080" t="str">
            <v>الثانية</v>
          </cell>
        </row>
        <row r="1081">
          <cell r="B1081">
            <v>522770</v>
          </cell>
          <cell r="C1081" t="str">
            <v>هدى طالب</v>
          </cell>
          <cell r="D1081" t="str">
            <v>محمد</v>
          </cell>
          <cell r="E1081" t="str">
            <v>فايز</v>
          </cell>
          <cell r="F1081" t="str">
            <v>الرابعة</v>
          </cell>
        </row>
        <row r="1082">
          <cell r="B1082">
            <v>522771</v>
          </cell>
          <cell r="C1082" t="str">
            <v>هديل الحلبي</v>
          </cell>
          <cell r="D1082" t="str">
            <v>بسام</v>
          </cell>
          <cell r="E1082" t="str">
            <v>سلوى</v>
          </cell>
          <cell r="F1082" t="str">
            <v>الثانية</v>
          </cell>
        </row>
        <row r="1083">
          <cell r="B1083">
            <v>522772</v>
          </cell>
          <cell r="C1083" t="str">
            <v>هديل السعدي</v>
          </cell>
          <cell r="D1083" t="str">
            <v>طلعت</v>
          </cell>
          <cell r="E1083" t="str">
            <v>رابحة</v>
          </cell>
          <cell r="F1083" t="str">
            <v>الرابعة</v>
          </cell>
        </row>
        <row r="1084">
          <cell r="B1084">
            <v>522785</v>
          </cell>
          <cell r="C1084" t="str">
            <v>هلا قصيباتي</v>
          </cell>
          <cell r="D1084" t="str">
            <v>محمد سامر</v>
          </cell>
          <cell r="E1084" t="str">
            <v>نور الهدى</v>
          </cell>
          <cell r="F1084" t="str">
            <v>الرابعة حديث</v>
          </cell>
          <cell r="G1084" t="str">
            <v>م</v>
          </cell>
        </row>
        <row r="1085">
          <cell r="B1085">
            <v>522801</v>
          </cell>
          <cell r="C1085" t="str">
            <v>هنادي صبان</v>
          </cell>
          <cell r="D1085" t="str">
            <v>ياسين</v>
          </cell>
          <cell r="E1085" t="str">
            <v>سهام</v>
          </cell>
          <cell r="F1085" t="str">
            <v>الرابعة</v>
          </cell>
        </row>
        <row r="1086">
          <cell r="B1086">
            <v>522811</v>
          </cell>
          <cell r="C1086" t="str">
            <v>هيا الغياض</v>
          </cell>
          <cell r="D1086" t="str">
            <v>عبد الرؤوف</v>
          </cell>
          <cell r="E1086" t="str">
            <v>فاطمة</v>
          </cell>
          <cell r="F1086" t="str">
            <v>الرابعة</v>
          </cell>
        </row>
        <row r="1087">
          <cell r="B1087">
            <v>522816</v>
          </cell>
          <cell r="C1087" t="str">
            <v>هيفاء الحلبي</v>
          </cell>
          <cell r="D1087" t="str">
            <v>محمدديب</v>
          </cell>
          <cell r="E1087" t="str">
            <v>اماني</v>
          </cell>
          <cell r="F1087" t="str">
            <v>الثالثة</v>
          </cell>
        </row>
        <row r="1088">
          <cell r="B1088">
            <v>522818</v>
          </cell>
          <cell r="C1088" t="str">
            <v>هيفاء هلال</v>
          </cell>
          <cell r="D1088" t="str">
            <v>عبدالكريم</v>
          </cell>
          <cell r="E1088" t="str">
            <v>خديجة</v>
          </cell>
          <cell r="F1088" t="str">
            <v>الرابعة</v>
          </cell>
        </row>
        <row r="1089">
          <cell r="B1089">
            <v>522821</v>
          </cell>
          <cell r="C1089" t="str">
            <v>وجدان الحمود</v>
          </cell>
          <cell r="D1089" t="str">
            <v>جميل</v>
          </cell>
          <cell r="E1089" t="str">
            <v>فوزيه</v>
          </cell>
          <cell r="F1089" t="str">
            <v>الثانية</v>
          </cell>
        </row>
        <row r="1090">
          <cell r="B1090">
            <v>522826</v>
          </cell>
          <cell r="C1090" t="str">
            <v>وداد دحروج</v>
          </cell>
          <cell r="D1090" t="str">
            <v>محمدسعيد</v>
          </cell>
          <cell r="E1090" t="str">
            <v>فاطمه</v>
          </cell>
          <cell r="F1090" t="str">
            <v>الثالثة</v>
          </cell>
        </row>
        <row r="1091">
          <cell r="B1091">
            <v>522846</v>
          </cell>
          <cell r="C1091" t="str">
            <v>وفاء عموري</v>
          </cell>
          <cell r="D1091" t="str">
            <v>خالد</v>
          </cell>
          <cell r="E1091" t="str">
            <v>خديجه</v>
          </cell>
          <cell r="F1091" t="str">
            <v>الثالثة</v>
          </cell>
        </row>
        <row r="1092">
          <cell r="B1092">
            <v>522852</v>
          </cell>
          <cell r="C1092" t="str">
            <v>ولاء طيري</v>
          </cell>
          <cell r="D1092" t="str">
            <v>ياسر</v>
          </cell>
          <cell r="E1092" t="str">
            <v>فاطمة</v>
          </cell>
          <cell r="F1092" t="str">
            <v>الرابعة</v>
          </cell>
        </row>
        <row r="1093">
          <cell r="B1093">
            <v>522853</v>
          </cell>
          <cell r="C1093" t="str">
            <v>ولاء كعك</v>
          </cell>
          <cell r="D1093" t="str">
            <v>علي</v>
          </cell>
          <cell r="E1093" t="str">
            <v>فايزه</v>
          </cell>
          <cell r="F1093" t="str">
            <v>الرابعة</v>
          </cell>
        </row>
        <row r="1094">
          <cell r="B1094">
            <v>522863</v>
          </cell>
          <cell r="C1094" t="str">
            <v>ياسمين أعمى</v>
          </cell>
          <cell r="D1094" t="str">
            <v>صالح</v>
          </cell>
          <cell r="E1094" t="str">
            <v>زكيه</v>
          </cell>
          <cell r="F1094" t="str">
            <v>الرابعة</v>
          </cell>
        </row>
        <row r="1095">
          <cell r="B1095">
            <v>522864</v>
          </cell>
          <cell r="C1095" t="str">
            <v>ياسمين ثابت</v>
          </cell>
          <cell r="D1095" t="str">
            <v>ياسر</v>
          </cell>
          <cell r="E1095" t="str">
            <v>نسرين</v>
          </cell>
          <cell r="F1095" t="str">
            <v>الرابعة</v>
          </cell>
        </row>
        <row r="1096">
          <cell r="B1096">
            <v>522872</v>
          </cell>
          <cell r="C1096" t="str">
            <v>يانا الريشاني</v>
          </cell>
          <cell r="D1096" t="str">
            <v>إسكندر</v>
          </cell>
          <cell r="E1096" t="str">
            <v>ميسون</v>
          </cell>
          <cell r="F1096" t="str">
            <v>الثانية</v>
          </cell>
          <cell r="G1096" t="str">
            <v>مستنفذ فصل ثاني 2023-2024</v>
          </cell>
        </row>
        <row r="1097">
          <cell r="B1097">
            <v>522879</v>
          </cell>
          <cell r="C1097" t="str">
            <v>يسرى كنعان</v>
          </cell>
          <cell r="D1097" t="str">
            <v>علي</v>
          </cell>
          <cell r="E1097" t="str">
            <v>سميه</v>
          </cell>
          <cell r="F1097" t="str">
            <v>الثالثة</v>
          </cell>
        </row>
        <row r="1098">
          <cell r="B1098">
            <v>522881</v>
          </cell>
          <cell r="C1098" t="str">
            <v>يمامه المطلق</v>
          </cell>
          <cell r="D1098" t="str">
            <v>حسين</v>
          </cell>
          <cell r="E1098" t="str">
            <v>خديجة</v>
          </cell>
          <cell r="F1098" t="str">
            <v>الرابعة</v>
          </cell>
        </row>
        <row r="1099">
          <cell r="B1099">
            <v>522886</v>
          </cell>
          <cell r="C1099" t="str">
            <v>سلام الشيخ</v>
          </cell>
          <cell r="D1099" t="str">
            <v>علي</v>
          </cell>
          <cell r="E1099" t="str">
            <v>فاطمة</v>
          </cell>
          <cell r="F1099" t="str">
            <v>الرابعة</v>
          </cell>
        </row>
        <row r="1100">
          <cell r="B1100">
            <v>522892</v>
          </cell>
          <cell r="C1100" t="str">
            <v>عذراء العطوة</v>
          </cell>
          <cell r="D1100" t="str">
            <v>عبد الحميد</v>
          </cell>
          <cell r="E1100" t="str">
            <v>مريم</v>
          </cell>
          <cell r="F1100" t="str">
            <v>الرابعة</v>
          </cell>
        </row>
        <row r="1101">
          <cell r="B1101">
            <v>522899</v>
          </cell>
          <cell r="C1101" t="str">
            <v xml:space="preserve">سوار الخطيب </v>
          </cell>
          <cell r="D1101" t="str">
            <v>اسامه</v>
          </cell>
          <cell r="E1101" t="str">
            <v>رائدة</v>
          </cell>
          <cell r="F1101" t="str">
            <v>الرابعة</v>
          </cell>
        </row>
        <row r="1102">
          <cell r="B1102">
            <v>522900</v>
          </cell>
          <cell r="C1102" t="str">
            <v>الخنساء حامد ناجي</v>
          </cell>
          <cell r="D1102" t="str">
            <v>محمد عامر</v>
          </cell>
          <cell r="E1102" t="str">
            <v>زينب</v>
          </cell>
          <cell r="F1102" t="str">
            <v>الثانية</v>
          </cell>
        </row>
        <row r="1103">
          <cell r="B1103">
            <v>522914</v>
          </cell>
          <cell r="C1103" t="str">
            <v>نوال بقدونس</v>
          </cell>
          <cell r="D1103" t="str">
            <v>خليل</v>
          </cell>
          <cell r="E1103" t="str">
            <v>محاسن</v>
          </cell>
          <cell r="F1103" t="str">
            <v>الرابعة</v>
          </cell>
        </row>
        <row r="1104">
          <cell r="B1104">
            <v>522916</v>
          </cell>
          <cell r="C1104" t="str">
            <v>هديه يوسف شيباني</v>
          </cell>
          <cell r="D1104" t="str">
            <v>يوسف</v>
          </cell>
          <cell r="E1104" t="str">
            <v>سميرة</v>
          </cell>
          <cell r="F1104" t="str">
            <v>الرابعة</v>
          </cell>
        </row>
        <row r="1105">
          <cell r="B1105">
            <v>522918</v>
          </cell>
          <cell r="C1105" t="str">
            <v>يارا  غريب</v>
          </cell>
          <cell r="D1105" t="str">
            <v>علي</v>
          </cell>
          <cell r="E1105" t="str">
            <v>وفاء</v>
          </cell>
          <cell r="F1105" t="str">
            <v>الثانية</v>
          </cell>
        </row>
        <row r="1106">
          <cell r="B1106">
            <v>522919</v>
          </cell>
          <cell r="C1106" t="str">
            <v>ندى فياض</v>
          </cell>
          <cell r="D1106" t="str">
            <v>احمد</v>
          </cell>
          <cell r="E1106" t="str">
            <v>حسنه</v>
          </cell>
          <cell r="F1106" t="str">
            <v>الرابعة</v>
          </cell>
        </row>
        <row r="1107">
          <cell r="B1107">
            <v>522925</v>
          </cell>
          <cell r="C1107" t="str">
            <v>رزان كريم الدين</v>
          </cell>
          <cell r="D1107" t="str">
            <v>محمد حسان</v>
          </cell>
          <cell r="F1107" t="str">
            <v>الثالثة</v>
          </cell>
        </row>
        <row r="1108">
          <cell r="B1108">
            <v>522935</v>
          </cell>
          <cell r="C1108" t="str">
            <v>حنان الشلبي</v>
          </cell>
          <cell r="D1108" t="str">
            <v>محمد فاتح</v>
          </cell>
          <cell r="E1108" t="str">
            <v>بشيرة</v>
          </cell>
          <cell r="F1108" t="str">
            <v>الرابعة</v>
          </cell>
        </row>
        <row r="1109">
          <cell r="B1109">
            <v>522940</v>
          </cell>
          <cell r="C1109" t="str">
            <v>ابتسام الشعراني</v>
          </cell>
          <cell r="D1109" t="str">
            <v>جدعان</v>
          </cell>
          <cell r="E1109" t="str">
            <v>حلوه</v>
          </cell>
          <cell r="F1109" t="str">
            <v>الرابعة</v>
          </cell>
        </row>
        <row r="1110">
          <cell r="B1110">
            <v>522955</v>
          </cell>
          <cell r="C1110" t="str">
            <v>اروى علوش</v>
          </cell>
          <cell r="D1110" t="str">
            <v>سمير</v>
          </cell>
          <cell r="E1110" t="str">
            <v>سمر</v>
          </cell>
          <cell r="F1110" t="str">
            <v>الرابعة</v>
          </cell>
        </row>
        <row r="1111">
          <cell r="B1111">
            <v>522957</v>
          </cell>
          <cell r="C1111" t="str">
            <v>اريج الجهماني</v>
          </cell>
          <cell r="D1111" t="str">
            <v>محمد أمين</v>
          </cell>
          <cell r="E1111" t="str">
            <v>شيرين</v>
          </cell>
          <cell r="F1111" t="str">
            <v>الرابعة</v>
          </cell>
        </row>
        <row r="1112">
          <cell r="B1112">
            <v>522959</v>
          </cell>
          <cell r="C1112" t="str">
            <v>اريج السوادي</v>
          </cell>
          <cell r="D1112" t="str">
            <v>ياسين</v>
          </cell>
          <cell r="E1112" t="str">
            <v>روضه</v>
          </cell>
          <cell r="F1112" t="str">
            <v>الثالثة</v>
          </cell>
        </row>
        <row r="1113">
          <cell r="B1113">
            <v>522962</v>
          </cell>
          <cell r="C1113" t="str">
            <v>اريج ناجي</v>
          </cell>
          <cell r="D1113" t="str">
            <v>محمود</v>
          </cell>
          <cell r="E1113" t="str">
            <v>رائدة</v>
          </cell>
          <cell r="F1113" t="str">
            <v>الرابعة</v>
          </cell>
        </row>
        <row r="1114">
          <cell r="B1114">
            <v>522965</v>
          </cell>
          <cell r="C1114" t="str">
            <v>اسراء شحرور</v>
          </cell>
          <cell r="D1114" t="str">
            <v>فايز</v>
          </cell>
          <cell r="E1114" t="str">
            <v>ايمان</v>
          </cell>
          <cell r="F1114" t="str">
            <v>الثالثة</v>
          </cell>
        </row>
        <row r="1115">
          <cell r="B1115">
            <v>522973</v>
          </cell>
          <cell r="C1115" t="str">
            <v>اسراء محي الدين</v>
          </cell>
          <cell r="D1115" t="str">
            <v>سليمان</v>
          </cell>
          <cell r="E1115" t="str">
            <v>سناء</v>
          </cell>
          <cell r="F1115" t="str">
            <v>الرابعة حديث</v>
          </cell>
          <cell r="G1115" t="str">
            <v>م</v>
          </cell>
        </row>
        <row r="1116">
          <cell r="B1116">
            <v>522975</v>
          </cell>
          <cell r="C1116" t="str">
            <v>اسلام فريسان</v>
          </cell>
          <cell r="D1116" t="str">
            <v>يحيى</v>
          </cell>
          <cell r="E1116" t="str">
            <v>فاطمه</v>
          </cell>
          <cell r="F1116" t="str">
            <v>الرابعة حديث</v>
          </cell>
          <cell r="G1116" t="str">
            <v>م</v>
          </cell>
        </row>
        <row r="1117">
          <cell r="B1117">
            <v>522986</v>
          </cell>
          <cell r="C1117" t="str">
            <v>اعتماد عبدالخالق</v>
          </cell>
          <cell r="D1117" t="str">
            <v>علي</v>
          </cell>
          <cell r="E1117" t="str">
            <v>عائشه</v>
          </cell>
          <cell r="F1117" t="str">
            <v>الثالثة</v>
          </cell>
        </row>
        <row r="1118">
          <cell r="B1118">
            <v>522987</v>
          </cell>
          <cell r="C1118" t="str">
            <v>الاء الاكشر</v>
          </cell>
          <cell r="D1118" t="str">
            <v>محمدخير</v>
          </cell>
          <cell r="E1118" t="str">
            <v>ميساء</v>
          </cell>
          <cell r="F1118" t="str">
            <v>الرابعة</v>
          </cell>
        </row>
        <row r="1119">
          <cell r="B1119">
            <v>522990</v>
          </cell>
          <cell r="C1119" t="str">
            <v>الاء الدرة</v>
          </cell>
          <cell r="D1119" t="str">
            <v>بشير</v>
          </cell>
          <cell r="E1119" t="str">
            <v>فطمة</v>
          </cell>
          <cell r="F1119" t="str">
            <v>الرابعة</v>
          </cell>
          <cell r="G1119" t="str">
            <v>مستنفذ فصل ثاني  2023-2024</v>
          </cell>
        </row>
        <row r="1120">
          <cell r="B1120">
            <v>522996</v>
          </cell>
          <cell r="C1120" t="str">
            <v>الاء حورية</v>
          </cell>
          <cell r="D1120" t="str">
            <v>محمد</v>
          </cell>
          <cell r="F1120" t="str">
            <v>الثالثة</v>
          </cell>
        </row>
        <row r="1121">
          <cell r="B1121">
            <v>522999</v>
          </cell>
          <cell r="C1121" t="str">
            <v>الاء طعمه</v>
          </cell>
          <cell r="D1121" t="str">
            <v>عدنان</v>
          </cell>
          <cell r="E1121" t="str">
            <v>بثينه</v>
          </cell>
          <cell r="F1121" t="str">
            <v>الرابعة</v>
          </cell>
        </row>
        <row r="1122">
          <cell r="B1122">
            <v>523003</v>
          </cell>
          <cell r="C1122" t="str">
            <v>البتول علي</v>
          </cell>
          <cell r="D1122" t="str">
            <v>يونس</v>
          </cell>
          <cell r="E1122" t="str">
            <v>سهيلا</v>
          </cell>
          <cell r="F1122" t="str">
            <v>الرابعة</v>
          </cell>
        </row>
        <row r="1123">
          <cell r="B1123">
            <v>523004</v>
          </cell>
          <cell r="C1123" t="str">
            <v>الزهراء الخلف</v>
          </cell>
          <cell r="D1123" t="str">
            <v>احمد</v>
          </cell>
          <cell r="E1123" t="str">
            <v>جميله</v>
          </cell>
          <cell r="F1123" t="str">
            <v>الرابعة حديث</v>
          </cell>
          <cell r="G1123" t="str">
            <v>م</v>
          </cell>
        </row>
        <row r="1124">
          <cell r="B1124">
            <v>523008</v>
          </cell>
          <cell r="C1124" t="str">
            <v>الفت برهان</v>
          </cell>
          <cell r="D1124" t="str">
            <v>محمد</v>
          </cell>
          <cell r="E1124" t="str">
            <v>رانيه</v>
          </cell>
          <cell r="F1124" t="str">
            <v>الرابعة حديث</v>
          </cell>
        </row>
        <row r="1125">
          <cell r="B1125">
            <v>523012</v>
          </cell>
          <cell r="C1125" t="str">
            <v>الهام ابراهيم</v>
          </cell>
          <cell r="D1125" t="str">
            <v>نورالدين</v>
          </cell>
          <cell r="E1125" t="str">
            <v>نعمه</v>
          </cell>
          <cell r="F1125" t="str">
            <v>الرابعة</v>
          </cell>
        </row>
        <row r="1126">
          <cell r="B1126">
            <v>523013</v>
          </cell>
          <cell r="C1126" t="str">
            <v>الهام المهاوش</v>
          </cell>
          <cell r="D1126" t="str">
            <v>أحمد</v>
          </cell>
          <cell r="E1126" t="str">
            <v>حمده</v>
          </cell>
          <cell r="F1126" t="str">
            <v>الرابعة</v>
          </cell>
        </row>
        <row r="1127">
          <cell r="B1127">
            <v>523014</v>
          </cell>
          <cell r="C1127" t="str">
            <v>الهام مسعود</v>
          </cell>
          <cell r="D1127" t="str">
            <v>نواف</v>
          </cell>
          <cell r="E1127" t="str">
            <v>عزيزه</v>
          </cell>
          <cell r="F1127" t="str">
            <v>الرابعة</v>
          </cell>
        </row>
        <row r="1128">
          <cell r="B1128">
            <v>523015</v>
          </cell>
          <cell r="C1128" t="str">
            <v>امارة النقار</v>
          </cell>
          <cell r="D1128" t="str">
            <v>اديب</v>
          </cell>
          <cell r="E1128" t="str">
            <v>بشرى</v>
          </cell>
          <cell r="F1128" t="str">
            <v>الثالثة</v>
          </cell>
        </row>
        <row r="1129">
          <cell r="B1129">
            <v>523016</v>
          </cell>
          <cell r="C1129" t="str">
            <v>امال العلام</v>
          </cell>
          <cell r="D1129" t="str">
            <v xml:space="preserve">سليم </v>
          </cell>
          <cell r="E1129" t="str">
            <v>مريم</v>
          </cell>
          <cell r="F1129" t="str">
            <v>الثالثة</v>
          </cell>
        </row>
        <row r="1130">
          <cell r="B1130">
            <v>523019</v>
          </cell>
          <cell r="C1130" t="str">
            <v>اماني اقبيق</v>
          </cell>
          <cell r="D1130" t="str">
            <v>محمدجلال</v>
          </cell>
          <cell r="E1130" t="str">
            <v>حنان</v>
          </cell>
          <cell r="F1130" t="str">
            <v>الرابعة</v>
          </cell>
        </row>
        <row r="1131">
          <cell r="B1131">
            <v>523020</v>
          </cell>
          <cell r="C1131" t="str">
            <v>اماني الاحمد</v>
          </cell>
          <cell r="D1131" t="str">
            <v>حسين</v>
          </cell>
          <cell r="E1131" t="str">
            <v>ابتسام</v>
          </cell>
          <cell r="F1131" t="str">
            <v>الرابعة</v>
          </cell>
        </row>
        <row r="1132">
          <cell r="B1132">
            <v>523031</v>
          </cell>
          <cell r="C1132" t="str">
            <v>اميرة العثمان</v>
          </cell>
          <cell r="D1132" t="str">
            <v>نادر</v>
          </cell>
          <cell r="E1132" t="str">
            <v>عيوش</v>
          </cell>
          <cell r="F1132" t="str">
            <v>الرابعة</v>
          </cell>
        </row>
        <row r="1133">
          <cell r="B1133">
            <v>523033</v>
          </cell>
          <cell r="C1133" t="str">
            <v>اميره شرف</v>
          </cell>
          <cell r="D1133" t="str">
            <v>علاءالدين</v>
          </cell>
          <cell r="E1133" t="str">
            <v>سلام</v>
          </cell>
          <cell r="F1133" t="str">
            <v>الرابعة</v>
          </cell>
          <cell r="G1133" t="str">
            <v>مستنفذ فصل ثاني  2023-2024</v>
          </cell>
        </row>
        <row r="1134">
          <cell r="B1134">
            <v>523036</v>
          </cell>
          <cell r="C1134" t="str">
            <v>اميمة القربي</v>
          </cell>
          <cell r="D1134" t="str">
            <v>معاوية</v>
          </cell>
          <cell r="E1134" t="str">
            <v>خزامى</v>
          </cell>
          <cell r="F1134" t="str">
            <v>الثالثة</v>
          </cell>
        </row>
        <row r="1135">
          <cell r="B1135">
            <v>523041</v>
          </cell>
          <cell r="C1135" t="str">
            <v>انوار سمني</v>
          </cell>
          <cell r="D1135" t="str">
            <v>عبده</v>
          </cell>
          <cell r="E1135" t="str">
            <v>سعاد</v>
          </cell>
          <cell r="F1135" t="str">
            <v>الرابعة</v>
          </cell>
        </row>
        <row r="1136">
          <cell r="B1136">
            <v>523042</v>
          </cell>
          <cell r="C1136" t="str">
            <v>ايات الابراهيم</v>
          </cell>
          <cell r="D1136" t="str">
            <v>منصور</v>
          </cell>
          <cell r="E1136" t="str">
            <v>فاطمه</v>
          </cell>
          <cell r="F1136" t="str">
            <v>الرابعة</v>
          </cell>
        </row>
        <row r="1137">
          <cell r="B1137">
            <v>523043</v>
          </cell>
          <cell r="C1137" t="str">
            <v>ايات الريس</v>
          </cell>
          <cell r="D1137" t="str">
            <v>احمد</v>
          </cell>
          <cell r="E1137" t="str">
            <v>صباح</v>
          </cell>
          <cell r="F1137" t="str">
            <v>الثانية</v>
          </cell>
        </row>
        <row r="1138">
          <cell r="B1138">
            <v>523046</v>
          </cell>
          <cell r="C1138" t="str">
            <v>ايات زرزور</v>
          </cell>
          <cell r="D1138" t="str">
            <v>عبد الجليل</v>
          </cell>
          <cell r="E1138" t="str">
            <v>سمر</v>
          </cell>
          <cell r="F1138" t="str">
            <v>الثالثة</v>
          </cell>
        </row>
        <row r="1139">
          <cell r="B1139">
            <v>523047</v>
          </cell>
          <cell r="C1139" t="str">
            <v xml:space="preserve">اية سليمان </v>
          </cell>
          <cell r="D1139" t="str">
            <v>اكرم</v>
          </cell>
          <cell r="E1139" t="str">
            <v>فدوى</v>
          </cell>
          <cell r="F1139" t="str">
            <v>الثانية</v>
          </cell>
        </row>
        <row r="1140">
          <cell r="B1140">
            <v>523050</v>
          </cell>
          <cell r="C1140" t="str">
            <v>ايمان بريكات</v>
          </cell>
          <cell r="D1140" t="str">
            <v>حاتم</v>
          </cell>
          <cell r="E1140" t="str">
            <v>نعامه</v>
          </cell>
          <cell r="F1140" t="str">
            <v>الثالثة</v>
          </cell>
        </row>
        <row r="1141">
          <cell r="B1141">
            <v>523054</v>
          </cell>
          <cell r="C1141" t="str">
            <v>ايمان مصطفى</v>
          </cell>
          <cell r="D1141" t="str">
            <v>عيسى</v>
          </cell>
          <cell r="E1141" t="str">
            <v>فاطمة</v>
          </cell>
          <cell r="F1141" t="str">
            <v>الرابعة</v>
          </cell>
        </row>
        <row r="1142">
          <cell r="B1142">
            <v>523055</v>
          </cell>
          <cell r="C1142" t="str">
            <v>ايمان نابلسي</v>
          </cell>
          <cell r="D1142" t="str">
            <v>مهاب</v>
          </cell>
          <cell r="E1142" t="str">
            <v>زبيده</v>
          </cell>
          <cell r="F1142" t="str">
            <v>الثالثة</v>
          </cell>
        </row>
        <row r="1143">
          <cell r="B1143">
            <v>523056</v>
          </cell>
          <cell r="C1143" t="str">
            <v>ايناس أبوقش</v>
          </cell>
          <cell r="D1143" t="str">
            <v>محمد خالد</v>
          </cell>
          <cell r="E1143" t="str">
            <v>نعمه</v>
          </cell>
          <cell r="F1143" t="str">
            <v>الثالثة</v>
          </cell>
          <cell r="G1143" t="str">
            <v>مستنفذ فصل ثاني 2023-2024</v>
          </cell>
        </row>
        <row r="1144">
          <cell r="B1144">
            <v>523062</v>
          </cell>
          <cell r="C1144" t="str">
            <v>ايه شيخو</v>
          </cell>
          <cell r="D1144" t="str">
            <v>رائد</v>
          </cell>
          <cell r="E1144" t="str">
            <v>نسرين</v>
          </cell>
          <cell r="F1144" t="str">
            <v>الرابعة</v>
          </cell>
        </row>
        <row r="1145">
          <cell r="B1145">
            <v>523063</v>
          </cell>
          <cell r="C1145" t="str">
            <v>ايه عباس</v>
          </cell>
          <cell r="D1145" t="str">
            <v>حافظ</v>
          </cell>
          <cell r="E1145" t="str">
            <v>سلوى</v>
          </cell>
          <cell r="F1145" t="str">
            <v>الثالثة</v>
          </cell>
        </row>
        <row r="1146">
          <cell r="B1146">
            <v>523067</v>
          </cell>
          <cell r="C1146" t="str">
            <v>باسمة العامود</v>
          </cell>
          <cell r="D1146" t="str">
            <v>نورس</v>
          </cell>
          <cell r="E1146" t="str">
            <v>سميحة</v>
          </cell>
          <cell r="F1146" t="str">
            <v>الرابعة</v>
          </cell>
        </row>
        <row r="1147">
          <cell r="B1147">
            <v>523068</v>
          </cell>
          <cell r="C1147" t="str">
            <v>باسمه كمال الدين</v>
          </cell>
          <cell r="D1147" t="str">
            <v>خالد</v>
          </cell>
          <cell r="E1147" t="str">
            <v>فاطمه</v>
          </cell>
          <cell r="F1147" t="str">
            <v>الثالثة</v>
          </cell>
          <cell r="G1147" t="str">
            <v>مستنفذ فصل ثاني 2023-2024</v>
          </cell>
        </row>
        <row r="1148">
          <cell r="B1148">
            <v>523071</v>
          </cell>
          <cell r="C1148" t="str">
            <v>بتول داؤود</v>
          </cell>
          <cell r="D1148" t="str">
            <v>عبداللطيف</v>
          </cell>
          <cell r="E1148" t="str">
            <v>هيام</v>
          </cell>
          <cell r="F1148" t="str">
            <v>الثانية</v>
          </cell>
        </row>
        <row r="1149">
          <cell r="B1149">
            <v>523074</v>
          </cell>
          <cell r="C1149" t="str">
            <v>بتول علي</v>
          </cell>
          <cell r="D1149" t="str">
            <v>محسن</v>
          </cell>
          <cell r="E1149" t="str">
            <v>هاجر</v>
          </cell>
          <cell r="F1149" t="str">
            <v>الرابعة</v>
          </cell>
        </row>
        <row r="1150">
          <cell r="B1150">
            <v>523079</v>
          </cell>
          <cell r="C1150" t="str">
            <v>بدريه الدقي</v>
          </cell>
          <cell r="D1150" t="str">
            <v>نزار</v>
          </cell>
          <cell r="E1150" t="str">
            <v>دلال</v>
          </cell>
          <cell r="F1150" t="str">
            <v>الرابعة</v>
          </cell>
        </row>
        <row r="1151">
          <cell r="B1151">
            <v>523081</v>
          </cell>
          <cell r="C1151" t="str">
            <v>براءة منصور</v>
          </cell>
          <cell r="D1151" t="str">
            <v>شريف</v>
          </cell>
          <cell r="E1151" t="str">
            <v>حنان</v>
          </cell>
          <cell r="F1151" t="str">
            <v>الرابعة</v>
          </cell>
        </row>
        <row r="1152">
          <cell r="B1152">
            <v>523089</v>
          </cell>
          <cell r="C1152" t="str">
            <v>بشرى الحريري</v>
          </cell>
          <cell r="D1152" t="str">
            <v>سامر</v>
          </cell>
          <cell r="E1152" t="str">
            <v>يوكسال</v>
          </cell>
          <cell r="F1152" t="str">
            <v>الثالثة</v>
          </cell>
        </row>
        <row r="1153">
          <cell r="B1153">
            <v>523091</v>
          </cell>
          <cell r="C1153" t="str">
            <v>بشرى الكحالة</v>
          </cell>
          <cell r="D1153" t="str">
            <v>أسامة</v>
          </cell>
          <cell r="E1153" t="str">
            <v>منى</v>
          </cell>
          <cell r="F1153" t="str">
            <v>الثالثة</v>
          </cell>
        </row>
        <row r="1154">
          <cell r="B1154">
            <v>523093</v>
          </cell>
          <cell r="C1154" t="str">
            <v>بشرى جوديه</v>
          </cell>
          <cell r="D1154" t="str">
            <v>فاضل</v>
          </cell>
          <cell r="E1154" t="str">
            <v>امينه</v>
          </cell>
          <cell r="F1154" t="str">
            <v>الرابعة</v>
          </cell>
        </row>
        <row r="1155">
          <cell r="B1155">
            <v>523101</v>
          </cell>
          <cell r="C1155" t="str">
            <v>بيان السيد</v>
          </cell>
          <cell r="D1155" t="str">
            <v>توفيق</v>
          </cell>
          <cell r="E1155" t="str">
            <v>اسعاف</v>
          </cell>
          <cell r="F1155" t="str">
            <v>الرابعة</v>
          </cell>
        </row>
        <row r="1156">
          <cell r="B1156">
            <v>523102</v>
          </cell>
          <cell r="C1156" t="str">
            <v>بيان حريدين</v>
          </cell>
          <cell r="D1156" t="str">
            <v>محمدجميل</v>
          </cell>
          <cell r="E1156" t="str">
            <v>شتوه</v>
          </cell>
          <cell r="F1156" t="str">
            <v>الثانية</v>
          </cell>
          <cell r="G1156" t="str">
            <v>مستنفذ فصل ثاني 2023-2024</v>
          </cell>
        </row>
        <row r="1157">
          <cell r="B1157">
            <v>523107</v>
          </cell>
          <cell r="C1157" t="str">
            <v>تسنيم ابو عساف</v>
          </cell>
          <cell r="D1157" t="str">
            <v>جهاد</v>
          </cell>
          <cell r="E1157" t="str">
            <v>افتكار</v>
          </cell>
          <cell r="F1157" t="str">
            <v>الرابعة</v>
          </cell>
        </row>
        <row r="1158">
          <cell r="B1158">
            <v>523108</v>
          </cell>
          <cell r="C1158" t="str">
            <v>تسنيم الطالب</v>
          </cell>
          <cell r="D1158" t="str">
            <v>أكرم</v>
          </cell>
          <cell r="E1158" t="str">
            <v>روز</v>
          </cell>
          <cell r="F1158" t="str">
            <v>الرابعة</v>
          </cell>
        </row>
        <row r="1159">
          <cell r="B1159">
            <v>523111</v>
          </cell>
          <cell r="C1159" t="str">
            <v>تغريد أبو دقة</v>
          </cell>
          <cell r="D1159" t="str">
            <v>خالد</v>
          </cell>
          <cell r="E1159" t="str">
            <v>جميلة</v>
          </cell>
          <cell r="F1159" t="str">
            <v>الثالثة</v>
          </cell>
        </row>
        <row r="1160">
          <cell r="B1160">
            <v>523112</v>
          </cell>
          <cell r="C1160" t="str">
            <v>تقى بكر</v>
          </cell>
          <cell r="D1160" t="str">
            <v>بكر</v>
          </cell>
          <cell r="E1160" t="str">
            <v>منور</v>
          </cell>
          <cell r="F1160" t="str">
            <v>الرابعة حديث</v>
          </cell>
          <cell r="G1160" t="str">
            <v>م</v>
          </cell>
        </row>
        <row r="1161">
          <cell r="B1161">
            <v>523113</v>
          </cell>
          <cell r="C1161" t="str">
            <v>تمارا سبع</v>
          </cell>
          <cell r="D1161" t="str">
            <v>أجود</v>
          </cell>
          <cell r="E1161" t="str">
            <v>رسيلة</v>
          </cell>
          <cell r="F1161" t="str">
            <v>الرابعة</v>
          </cell>
        </row>
        <row r="1162">
          <cell r="B1162">
            <v>523115</v>
          </cell>
          <cell r="C1162" t="str">
            <v>تهاني الفقسه</v>
          </cell>
          <cell r="D1162" t="str">
            <v>نبيل</v>
          </cell>
          <cell r="E1162" t="str">
            <v>اماني</v>
          </cell>
          <cell r="F1162" t="str">
            <v>الرابعة</v>
          </cell>
        </row>
        <row r="1163">
          <cell r="B1163">
            <v>523120</v>
          </cell>
          <cell r="C1163" t="str">
            <v>ثريه ابوعوده</v>
          </cell>
          <cell r="D1163" t="str">
            <v>يوسف</v>
          </cell>
          <cell r="E1163" t="str">
            <v>فاطمه</v>
          </cell>
          <cell r="F1163" t="str">
            <v>الثالثة</v>
          </cell>
        </row>
        <row r="1164">
          <cell r="B1164">
            <v>523123</v>
          </cell>
          <cell r="C1164" t="str">
            <v>جروح النبهان</v>
          </cell>
          <cell r="D1164" t="str">
            <v>خالد</v>
          </cell>
          <cell r="E1164" t="str">
            <v>نبيله</v>
          </cell>
          <cell r="F1164" t="str">
            <v>الرابعة حديث</v>
          </cell>
          <cell r="G1164" t="str">
            <v>م</v>
          </cell>
        </row>
        <row r="1165">
          <cell r="B1165">
            <v>523124</v>
          </cell>
          <cell r="C1165" t="str">
            <v>جلنار العلوش</v>
          </cell>
          <cell r="D1165" t="str">
            <v>محمد</v>
          </cell>
          <cell r="E1165" t="str">
            <v>كاترين</v>
          </cell>
          <cell r="F1165" t="str">
            <v>الرابعة</v>
          </cell>
        </row>
        <row r="1166">
          <cell r="B1166">
            <v>523125</v>
          </cell>
          <cell r="C1166" t="str">
            <v>جلنار القاق</v>
          </cell>
          <cell r="D1166" t="str">
            <v>حسن</v>
          </cell>
          <cell r="E1166" t="str">
            <v>وفاء</v>
          </cell>
          <cell r="F1166" t="str">
            <v>الثالثة</v>
          </cell>
        </row>
        <row r="1167">
          <cell r="B1167">
            <v>523133</v>
          </cell>
          <cell r="C1167" t="str">
            <v>جيهان الغزالي</v>
          </cell>
          <cell r="D1167" t="str">
            <v>عبداللطيف</v>
          </cell>
          <cell r="E1167" t="str">
            <v>ايمان</v>
          </cell>
          <cell r="F1167" t="str">
            <v>الرابعة</v>
          </cell>
        </row>
        <row r="1168">
          <cell r="B1168">
            <v>523138</v>
          </cell>
          <cell r="C1168" t="str">
            <v>حفيظه عبدالعزيز</v>
          </cell>
          <cell r="D1168" t="str">
            <v>محمدماجد</v>
          </cell>
          <cell r="E1168" t="str">
            <v>لطيفه</v>
          </cell>
          <cell r="F1168" t="str">
            <v>الرابعة حديث</v>
          </cell>
          <cell r="G1168" t="str">
            <v>م</v>
          </cell>
        </row>
        <row r="1169">
          <cell r="B1169">
            <v>523139</v>
          </cell>
          <cell r="C1169" t="str">
            <v>حلا الدروبي</v>
          </cell>
          <cell r="D1169" t="str">
            <v>شجاع</v>
          </cell>
          <cell r="E1169" t="str">
            <v>سعاد</v>
          </cell>
          <cell r="F1169" t="str">
            <v>الثالثة</v>
          </cell>
        </row>
        <row r="1170">
          <cell r="B1170">
            <v>523149</v>
          </cell>
          <cell r="C1170" t="str">
            <v>حنان الحريري</v>
          </cell>
          <cell r="D1170" t="str">
            <v>عبد الرحيم</v>
          </cell>
          <cell r="E1170" t="str">
            <v>عائشه</v>
          </cell>
          <cell r="F1170" t="str">
            <v>الرابعة</v>
          </cell>
        </row>
        <row r="1171">
          <cell r="B1171">
            <v>523151</v>
          </cell>
          <cell r="C1171" t="str">
            <v>حنان سواحة</v>
          </cell>
          <cell r="D1171" t="str">
            <v>محمد فياض</v>
          </cell>
          <cell r="E1171" t="str">
            <v>جهان</v>
          </cell>
          <cell r="F1171" t="str">
            <v>الثالثة</v>
          </cell>
        </row>
        <row r="1172">
          <cell r="B1172">
            <v>523153</v>
          </cell>
          <cell r="C1172" t="str">
            <v>حنان كنيش</v>
          </cell>
          <cell r="D1172" t="str">
            <v>علي</v>
          </cell>
          <cell r="E1172" t="str">
            <v>دلال</v>
          </cell>
          <cell r="F1172" t="str">
            <v>الثالثة</v>
          </cell>
        </row>
        <row r="1173">
          <cell r="B1173">
            <v>523155</v>
          </cell>
          <cell r="C1173" t="str">
            <v>حنين ابو ترابي</v>
          </cell>
          <cell r="D1173" t="str">
            <v>نشأت</v>
          </cell>
          <cell r="E1173" t="str">
            <v>جيهان</v>
          </cell>
          <cell r="F1173" t="str">
            <v>الرابعة</v>
          </cell>
          <cell r="G1173" t="str">
            <v>مستنفذ فصل ثاني  2023-2024</v>
          </cell>
        </row>
        <row r="1174">
          <cell r="B1174">
            <v>523157</v>
          </cell>
          <cell r="C1174" t="str">
            <v>حنين حمد</v>
          </cell>
          <cell r="D1174" t="str">
            <v>رضوان</v>
          </cell>
          <cell r="E1174" t="str">
            <v>خيريه</v>
          </cell>
          <cell r="F1174" t="str">
            <v>الرابعة</v>
          </cell>
        </row>
        <row r="1175">
          <cell r="B1175">
            <v>523159</v>
          </cell>
          <cell r="C1175" t="str">
            <v>حنين وفا</v>
          </cell>
          <cell r="D1175" t="str">
            <v>خالد</v>
          </cell>
          <cell r="E1175" t="str">
            <v>باسمة</v>
          </cell>
          <cell r="F1175" t="str">
            <v>الرابعة</v>
          </cell>
        </row>
        <row r="1176">
          <cell r="B1176">
            <v>523160</v>
          </cell>
          <cell r="C1176" t="str">
            <v>حورية جهد الله</v>
          </cell>
          <cell r="D1176" t="str">
            <v>محمد</v>
          </cell>
          <cell r="E1176" t="str">
            <v>نعمت</v>
          </cell>
          <cell r="F1176" t="str">
            <v>الثالثة</v>
          </cell>
        </row>
        <row r="1177">
          <cell r="B1177">
            <v>523165</v>
          </cell>
          <cell r="C1177" t="str">
            <v>ختام الغياض</v>
          </cell>
          <cell r="D1177" t="str">
            <v>محمد جمال</v>
          </cell>
          <cell r="E1177" t="str">
            <v>اسماء</v>
          </cell>
          <cell r="F1177" t="str">
            <v>الرابعة</v>
          </cell>
        </row>
        <row r="1178">
          <cell r="B1178">
            <v>523168</v>
          </cell>
          <cell r="C1178" t="str">
            <v xml:space="preserve">خديجة كريم </v>
          </cell>
          <cell r="D1178" t="str">
            <v>حسن</v>
          </cell>
          <cell r="E1178" t="str">
            <v>سلمى</v>
          </cell>
          <cell r="F1178" t="str">
            <v>الرابعة</v>
          </cell>
        </row>
        <row r="1179">
          <cell r="B1179">
            <v>523172</v>
          </cell>
          <cell r="C1179" t="str">
            <v>خديجه الشاغوري</v>
          </cell>
          <cell r="D1179" t="str">
            <v>نزار</v>
          </cell>
          <cell r="E1179" t="str">
            <v>سمر</v>
          </cell>
          <cell r="F1179" t="str">
            <v>الرابعة</v>
          </cell>
        </row>
        <row r="1180">
          <cell r="B1180">
            <v>523174</v>
          </cell>
          <cell r="C1180" t="str">
            <v>خزامه بركات</v>
          </cell>
          <cell r="D1180" t="str">
            <v>ناظم</v>
          </cell>
          <cell r="E1180" t="str">
            <v>امال</v>
          </cell>
          <cell r="F1180" t="str">
            <v>الثالثة</v>
          </cell>
        </row>
        <row r="1181">
          <cell r="B1181">
            <v>523176</v>
          </cell>
          <cell r="C1181" t="str">
            <v>خلود سفرجلاني</v>
          </cell>
          <cell r="D1181" t="str">
            <v>صبحي</v>
          </cell>
          <cell r="E1181" t="str">
            <v>خديجة</v>
          </cell>
          <cell r="F1181" t="str">
            <v>الرابعة</v>
          </cell>
        </row>
        <row r="1182">
          <cell r="B1182">
            <v>523177</v>
          </cell>
          <cell r="C1182" t="str">
            <v>خلود ياسين</v>
          </cell>
          <cell r="D1182" t="str">
            <v>بسام</v>
          </cell>
          <cell r="E1182" t="str">
            <v>هنا</v>
          </cell>
          <cell r="F1182" t="str">
            <v>الثانية</v>
          </cell>
        </row>
        <row r="1183">
          <cell r="B1183">
            <v>523186</v>
          </cell>
          <cell r="C1183" t="str">
            <v>دانيا الصالح</v>
          </cell>
          <cell r="D1183" t="str">
            <v>محمد</v>
          </cell>
          <cell r="E1183" t="str">
            <v>امنة</v>
          </cell>
          <cell r="F1183" t="str">
            <v>الثالثة</v>
          </cell>
        </row>
        <row r="1184">
          <cell r="B1184">
            <v>523187</v>
          </cell>
          <cell r="C1184" t="str">
            <v>دانيا شموط</v>
          </cell>
          <cell r="D1184" t="str">
            <v>محمد</v>
          </cell>
          <cell r="E1184" t="str">
            <v>سميرة</v>
          </cell>
          <cell r="F1184" t="str">
            <v>الرابعة</v>
          </cell>
        </row>
        <row r="1185">
          <cell r="B1185">
            <v>523188</v>
          </cell>
          <cell r="C1185" t="str">
            <v>دانيه الصباغ</v>
          </cell>
          <cell r="D1185" t="str">
            <v>محمد غازي</v>
          </cell>
          <cell r="E1185" t="str">
            <v>فاتنه</v>
          </cell>
          <cell r="F1185" t="str">
            <v>الثالثة</v>
          </cell>
        </row>
        <row r="1186">
          <cell r="B1186">
            <v>523189</v>
          </cell>
          <cell r="C1186" t="str">
            <v>دانيه سنوبر</v>
          </cell>
          <cell r="D1186" t="str">
            <v>علي</v>
          </cell>
          <cell r="E1186" t="str">
            <v>قمر</v>
          </cell>
          <cell r="F1186" t="str">
            <v>الرابعة</v>
          </cell>
        </row>
        <row r="1187">
          <cell r="B1187">
            <v>523190</v>
          </cell>
          <cell r="C1187" t="str">
            <v>دانيه منعم</v>
          </cell>
          <cell r="D1187" t="str">
            <v>محمود</v>
          </cell>
          <cell r="E1187" t="str">
            <v>عفاف</v>
          </cell>
          <cell r="F1187" t="str">
            <v>الرابعة</v>
          </cell>
        </row>
        <row r="1188">
          <cell r="B1188">
            <v>523191</v>
          </cell>
          <cell r="C1188" t="str">
            <v>دعاء اخوان</v>
          </cell>
          <cell r="D1188" t="str">
            <v>محمود</v>
          </cell>
          <cell r="E1188" t="str">
            <v>مزين</v>
          </cell>
          <cell r="F1188" t="str">
            <v>الثالثة</v>
          </cell>
        </row>
        <row r="1189">
          <cell r="B1189">
            <v>523192</v>
          </cell>
          <cell r="C1189" t="str">
            <v>دعاء الداهوك</v>
          </cell>
          <cell r="D1189" t="str">
            <v xml:space="preserve">خالد </v>
          </cell>
          <cell r="E1189" t="str">
            <v xml:space="preserve">فاطمة </v>
          </cell>
          <cell r="F1189" t="str">
            <v>الرابعة حديث</v>
          </cell>
        </row>
        <row r="1190">
          <cell r="B1190">
            <v>523194</v>
          </cell>
          <cell r="C1190" t="str">
            <v>دعاء السويدان</v>
          </cell>
          <cell r="D1190" t="str">
            <v>درغام</v>
          </cell>
          <cell r="E1190" t="str">
            <v>تحرير</v>
          </cell>
          <cell r="F1190" t="str">
            <v>الثالثة</v>
          </cell>
        </row>
        <row r="1191">
          <cell r="B1191">
            <v>523197</v>
          </cell>
          <cell r="C1191" t="str">
            <v>دعاء الفاضل</v>
          </cell>
          <cell r="D1191" t="str">
            <v>اسامه</v>
          </cell>
          <cell r="E1191" t="str">
            <v>فاديا</v>
          </cell>
          <cell r="F1191" t="str">
            <v>الثانية</v>
          </cell>
          <cell r="G1191" t="str">
            <v>مستنفذ فصل ثاني 2023-2024</v>
          </cell>
        </row>
        <row r="1192">
          <cell r="B1192">
            <v>523202</v>
          </cell>
          <cell r="C1192" t="str">
            <v>دعاء شقيران</v>
          </cell>
          <cell r="D1192" t="str">
            <v>عبدالحفيظ</v>
          </cell>
          <cell r="E1192" t="str">
            <v>ميساء</v>
          </cell>
          <cell r="F1192" t="str">
            <v>الرابعة</v>
          </cell>
        </row>
        <row r="1193">
          <cell r="B1193">
            <v>523206</v>
          </cell>
          <cell r="C1193" t="str">
            <v>دعاء مراد</v>
          </cell>
          <cell r="D1193" t="str">
            <v>عمار</v>
          </cell>
          <cell r="E1193" t="str">
            <v>ميساء</v>
          </cell>
          <cell r="F1193" t="str">
            <v>الثالثة</v>
          </cell>
        </row>
        <row r="1194">
          <cell r="B1194">
            <v>523211</v>
          </cell>
          <cell r="C1194" t="str">
            <v>دنيا سليمان</v>
          </cell>
          <cell r="D1194" t="str">
            <v>دانيال</v>
          </cell>
          <cell r="E1194" t="str">
            <v>لبينا</v>
          </cell>
          <cell r="F1194" t="str">
            <v>الثانية</v>
          </cell>
        </row>
        <row r="1195">
          <cell r="B1195">
            <v>523212</v>
          </cell>
          <cell r="C1195" t="str">
            <v>ديالا الخطيب</v>
          </cell>
          <cell r="D1195" t="str">
            <v>عبد الحميد</v>
          </cell>
          <cell r="E1195" t="str">
            <v>عمسه</v>
          </cell>
          <cell r="F1195" t="str">
            <v>الرابعة</v>
          </cell>
        </row>
        <row r="1196">
          <cell r="B1196">
            <v>523213</v>
          </cell>
          <cell r="C1196" t="str">
            <v>ديانا الحريري</v>
          </cell>
          <cell r="D1196" t="str">
            <v>عبد الكريم</v>
          </cell>
          <cell r="E1196" t="str">
            <v>داليا</v>
          </cell>
          <cell r="F1196" t="str">
            <v>الثالثة</v>
          </cell>
        </row>
        <row r="1197">
          <cell r="B1197">
            <v>523214</v>
          </cell>
          <cell r="C1197" t="str">
            <v>ديانا الشريف</v>
          </cell>
          <cell r="D1197" t="str">
            <v>محمد</v>
          </cell>
          <cell r="E1197" t="str">
            <v>اميرة</v>
          </cell>
          <cell r="F1197" t="str">
            <v>الرابعة</v>
          </cell>
        </row>
        <row r="1198">
          <cell r="B1198">
            <v>523217</v>
          </cell>
          <cell r="C1198" t="str">
            <v>ديما بكار</v>
          </cell>
          <cell r="D1198" t="str">
            <v>احمد</v>
          </cell>
          <cell r="E1198" t="str">
            <v>ريمه</v>
          </cell>
          <cell r="F1198" t="str">
            <v>الرابعة</v>
          </cell>
        </row>
        <row r="1199">
          <cell r="B1199">
            <v>523222</v>
          </cell>
          <cell r="C1199" t="str">
            <v>دينا النابلسي</v>
          </cell>
          <cell r="D1199" t="str">
            <v>معتز</v>
          </cell>
          <cell r="E1199" t="str">
            <v>بثينة</v>
          </cell>
          <cell r="F1199" t="str">
            <v>الثالثة</v>
          </cell>
        </row>
        <row r="1200">
          <cell r="B1200">
            <v>523223</v>
          </cell>
          <cell r="C1200" t="str">
            <v>رؤى امرير</v>
          </cell>
          <cell r="D1200" t="str">
            <v>شاهر</v>
          </cell>
          <cell r="E1200" t="str">
            <v>سلام</v>
          </cell>
          <cell r="F1200" t="str">
            <v>الاولى</v>
          </cell>
        </row>
        <row r="1201">
          <cell r="B1201">
            <v>523224</v>
          </cell>
          <cell r="C1201" t="str">
            <v>رؤى حاتم</v>
          </cell>
          <cell r="D1201" t="str">
            <v>عدنان</v>
          </cell>
          <cell r="E1201" t="str">
            <v>هيفاء</v>
          </cell>
          <cell r="F1201" t="str">
            <v>الرابعة</v>
          </cell>
          <cell r="G1201" t="str">
            <v>مستنفذ فصل ثاني  2023-2024</v>
          </cell>
        </row>
        <row r="1202">
          <cell r="B1202">
            <v>523228</v>
          </cell>
          <cell r="C1202" t="str">
            <v>رازا وجوخ</v>
          </cell>
          <cell r="D1202" t="str">
            <v>صفوان</v>
          </cell>
          <cell r="E1202" t="str">
            <v>رنده</v>
          </cell>
          <cell r="F1202" t="str">
            <v>الرابعة</v>
          </cell>
        </row>
        <row r="1203">
          <cell r="B1203">
            <v>523230</v>
          </cell>
          <cell r="C1203" t="str">
            <v>راما الاسعد</v>
          </cell>
          <cell r="D1203" t="str">
            <v>مروان</v>
          </cell>
          <cell r="E1203" t="str">
            <v>اكرام</v>
          </cell>
          <cell r="F1203" t="str">
            <v>الثالثة</v>
          </cell>
        </row>
        <row r="1204">
          <cell r="B1204">
            <v>523234</v>
          </cell>
          <cell r="C1204" t="str">
            <v>راما العبد</v>
          </cell>
          <cell r="D1204" t="str">
            <v>ابراهيم</v>
          </cell>
          <cell r="E1204" t="str">
            <v>منال</v>
          </cell>
          <cell r="F1204" t="str">
            <v>الثالثة</v>
          </cell>
        </row>
        <row r="1205">
          <cell r="B1205">
            <v>523235</v>
          </cell>
          <cell r="C1205" t="str">
            <v>راما بكري باشا</v>
          </cell>
          <cell r="D1205" t="str">
            <v>سمير</v>
          </cell>
          <cell r="E1205" t="str">
            <v>اسماء</v>
          </cell>
          <cell r="F1205" t="str">
            <v>الرابعة</v>
          </cell>
        </row>
        <row r="1206">
          <cell r="B1206">
            <v>523237</v>
          </cell>
          <cell r="C1206" t="str">
            <v>راما سليمان</v>
          </cell>
          <cell r="D1206" t="str">
            <v>ياسين</v>
          </cell>
          <cell r="E1206" t="str">
            <v>حياة</v>
          </cell>
          <cell r="F1206" t="str">
            <v>الرابعة</v>
          </cell>
        </row>
        <row r="1207">
          <cell r="B1207">
            <v>523247</v>
          </cell>
          <cell r="C1207" t="str">
            <v>ربا الطرودي</v>
          </cell>
          <cell r="D1207" t="str">
            <v>عزات</v>
          </cell>
          <cell r="E1207" t="str">
            <v>زاهيره</v>
          </cell>
          <cell r="F1207" t="str">
            <v>الرابعة</v>
          </cell>
        </row>
        <row r="1208">
          <cell r="B1208">
            <v>523248</v>
          </cell>
          <cell r="C1208" t="str">
            <v>ربا فخرو</v>
          </cell>
          <cell r="D1208" t="str">
            <v>محمد</v>
          </cell>
          <cell r="E1208" t="str">
            <v>غاده</v>
          </cell>
          <cell r="F1208" t="str">
            <v>الثانية</v>
          </cell>
          <cell r="G1208" t="str">
            <v>مستنفذ فصل ثاني 2023-2024</v>
          </cell>
        </row>
        <row r="1209">
          <cell r="B1209">
            <v>523250</v>
          </cell>
          <cell r="C1209" t="str">
            <v>ربى القده</v>
          </cell>
          <cell r="D1209" t="str">
            <v>محمدبشار</v>
          </cell>
          <cell r="E1209" t="str">
            <v>منى</v>
          </cell>
          <cell r="F1209" t="str">
            <v>الرابعة</v>
          </cell>
        </row>
        <row r="1210">
          <cell r="B1210">
            <v>523252</v>
          </cell>
          <cell r="C1210" t="str">
            <v>ربى شيخ اكريم</v>
          </cell>
          <cell r="D1210" t="str">
            <v>محمدعزت</v>
          </cell>
          <cell r="E1210" t="str">
            <v>هدى</v>
          </cell>
          <cell r="F1210" t="str">
            <v>الثالثة</v>
          </cell>
        </row>
        <row r="1211">
          <cell r="B1211">
            <v>523253</v>
          </cell>
          <cell r="C1211" t="str">
            <v>ربيعه نصر</v>
          </cell>
          <cell r="D1211" t="str">
            <v>فهد</v>
          </cell>
          <cell r="E1211" t="str">
            <v>امل</v>
          </cell>
          <cell r="F1211" t="str">
            <v>الرابعة حديث</v>
          </cell>
          <cell r="G1211" t="str">
            <v>م</v>
          </cell>
        </row>
        <row r="1212">
          <cell r="B1212">
            <v>523255</v>
          </cell>
          <cell r="C1212" t="str">
            <v>رجاء قداح</v>
          </cell>
          <cell r="D1212" t="str">
            <v>أحمد</v>
          </cell>
          <cell r="E1212" t="str">
            <v>خديجة</v>
          </cell>
          <cell r="F1212" t="str">
            <v>الثالثة</v>
          </cell>
        </row>
        <row r="1213">
          <cell r="B1213">
            <v>523260</v>
          </cell>
          <cell r="C1213" t="str">
            <v>رزان طلب</v>
          </cell>
          <cell r="D1213" t="str">
            <v>محمدحسن</v>
          </cell>
          <cell r="E1213" t="str">
            <v>حسنيه</v>
          </cell>
          <cell r="F1213" t="str">
            <v>الرابعة</v>
          </cell>
        </row>
        <row r="1214">
          <cell r="B1214">
            <v>523263</v>
          </cell>
          <cell r="C1214" t="str">
            <v>رشا ابوعقل</v>
          </cell>
          <cell r="D1214" t="str">
            <v>حسن</v>
          </cell>
          <cell r="E1214" t="str">
            <v>هنا</v>
          </cell>
          <cell r="F1214" t="str">
            <v>الرابعة</v>
          </cell>
        </row>
        <row r="1215">
          <cell r="B1215">
            <v>523266</v>
          </cell>
          <cell r="C1215" t="str">
            <v>رشا الداود</v>
          </cell>
          <cell r="D1215" t="str">
            <v>علي</v>
          </cell>
          <cell r="E1215" t="str">
            <v>انتصار</v>
          </cell>
          <cell r="F1215" t="str">
            <v>الرابعة</v>
          </cell>
        </row>
        <row r="1216">
          <cell r="B1216">
            <v>523269</v>
          </cell>
          <cell r="C1216" t="str">
            <v>رشا الزغيب</v>
          </cell>
          <cell r="D1216" t="str">
            <v>عبد</v>
          </cell>
          <cell r="E1216" t="str">
            <v>رفعه</v>
          </cell>
          <cell r="F1216" t="str">
            <v>الثالثة</v>
          </cell>
        </row>
        <row r="1217">
          <cell r="B1217">
            <v>523270</v>
          </cell>
          <cell r="C1217" t="str">
            <v>رشا الصوص</v>
          </cell>
          <cell r="D1217" t="str">
            <v>شبلي</v>
          </cell>
          <cell r="E1217" t="str">
            <v>فاتن</v>
          </cell>
          <cell r="F1217" t="str">
            <v>الرابعة</v>
          </cell>
        </row>
        <row r="1218">
          <cell r="B1218">
            <v>523280</v>
          </cell>
          <cell r="C1218" t="str">
            <v>رغد الابراهيم</v>
          </cell>
          <cell r="D1218" t="str">
            <v>يحيى</v>
          </cell>
          <cell r="E1218" t="str">
            <v>غصون</v>
          </cell>
          <cell r="F1218" t="str">
            <v>الثالثة</v>
          </cell>
        </row>
        <row r="1219">
          <cell r="B1219">
            <v>523281</v>
          </cell>
          <cell r="C1219" t="str">
            <v>رغد الخضري</v>
          </cell>
          <cell r="D1219" t="str">
            <v>فواز</v>
          </cell>
          <cell r="E1219" t="str">
            <v>روضه</v>
          </cell>
          <cell r="F1219" t="str">
            <v>الثالثة</v>
          </cell>
        </row>
        <row r="1220">
          <cell r="B1220">
            <v>523282</v>
          </cell>
          <cell r="C1220" t="str">
            <v>رغد الشيخة</v>
          </cell>
          <cell r="D1220" t="str">
            <v>دياب</v>
          </cell>
          <cell r="E1220" t="str">
            <v>نبال</v>
          </cell>
          <cell r="F1220" t="str">
            <v>الرابعة</v>
          </cell>
        </row>
        <row r="1221">
          <cell r="B1221">
            <v>523285</v>
          </cell>
          <cell r="C1221" t="str">
            <v>رغد أبوالوفا</v>
          </cell>
          <cell r="D1221" t="str">
            <v>محمد عمر</v>
          </cell>
          <cell r="E1221" t="str">
            <v>نجاح</v>
          </cell>
          <cell r="F1221" t="str">
            <v>الرابعة</v>
          </cell>
          <cell r="G1221" t="str">
            <v>مستنفذ فصل ثاني  2023-2024</v>
          </cell>
        </row>
        <row r="1222">
          <cell r="B1222">
            <v>523286</v>
          </cell>
          <cell r="C1222" t="str">
            <v>رغد درويش</v>
          </cell>
          <cell r="D1222" t="str">
            <v>محمدجميل</v>
          </cell>
          <cell r="E1222" t="str">
            <v>نور الهدى</v>
          </cell>
          <cell r="F1222" t="str">
            <v>الرابعة</v>
          </cell>
        </row>
        <row r="1223">
          <cell r="B1223">
            <v>523289</v>
          </cell>
          <cell r="C1223" t="str">
            <v>رفاء مكارم</v>
          </cell>
          <cell r="D1223" t="str">
            <v>نايف</v>
          </cell>
          <cell r="E1223" t="str">
            <v>صباح</v>
          </cell>
          <cell r="F1223" t="str">
            <v>الرابعة</v>
          </cell>
          <cell r="G1223" t="str">
            <v>مستنفذ فصل ثاني  2023-2024</v>
          </cell>
        </row>
        <row r="1224">
          <cell r="B1224">
            <v>523291</v>
          </cell>
          <cell r="C1224" t="str">
            <v>رقية العبد</v>
          </cell>
          <cell r="D1224" t="str">
            <v>رمضان</v>
          </cell>
          <cell r="E1224" t="str">
            <v>رشده</v>
          </cell>
          <cell r="F1224" t="str">
            <v>الرابعة</v>
          </cell>
        </row>
        <row r="1225">
          <cell r="B1225">
            <v>523292</v>
          </cell>
          <cell r="C1225" t="str">
            <v>رقيه ادلبي</v>
          </cell>
          <cell r="D1225" t="str">
            <v>خالد</v>
          </cell>
          <cell r="E1225" t="str">
            <v>ملكه</v>
          </cell>
          <cell r="F1225" t="str">
            <v>الرابعة</v>
          </cell>
        </row>
        <row r="1226">
          <cell r="B1226">
            <v>523297</v>
          </cell>
          <cell r="C1226" t="str">
            <v>رنا دره</v>
          </cell>
          <cell r="D1226" t="str">
            <v>عمر</v>
          </cell>
          <cell r="E1226" t="str">
            <v>زمرده</v>
          </cell>
          <cell r="F1226" t="str">
            <v>الثانية</v>
          </cell>
        </row>
        <row r="1227">
          <cell r="B1227">
            <v>523298</v>
          </cell>
          <cell r="C1227" t="str">
            <v>رند احمد</v>
          </cell>
          <cell r="D1227" t="str">
            <v>عامر</v>
          </cell>
          <cell r="E1227" t="str">
            <v>حنان</v>
          </cell>
          <cell r="F1227" t="str">
            <v>الرابعة</v>
          </cell>
        </row>
        <row r="1228">
          <cell r="B1228">
            <v>523302</v>
          </cell>
          <cell r="C1228" t="str">
            <v>رنيم التخين</v>
          </cell>
          <cell r="D1228" t="str">
            <v>فايق</v>
          </cell>
          <cell r="E1228" t="str">
            <v>سميرة</v>
          </cell>
          <cell r="F1228" t="str">
            <v>الثالثة</v>
          </cell>
        </row>
        <row r="1229">
          <cell r="B1229">
            <v>523307</v>
          </cell>
          <cell r="C1229" t="str">
            <v>رهام سالم</v>
          </cell>
          <cell r="D1229" t="str">
            <v>احمد</v>
          </cell>
          <cell r="E1229" t="str">
            <v>نوال</v>
          </cell>
          <cell r="F1229" t="str">
            <v>الرابعة</v>
          </cell>
        </row>
        <row r="1230">
          <cell r="B1230">
            <v>523311</v>
          </cell>
          <cell r="C1230" t="str">
            <v>رهف القباني</v>
          </cell>
          <cell r="D1230" t="str">
            <v>زياد</v>
          </cell>
          <cell r="E1230" t="str">
            <v>سابينا</v>
          </cell>
          <cell r="F1230" t="str">
            <v>الرابعة</v>
          </cell>
        </row>
        <row r="1231">
          <cell r="B1231">
            <v>523312</v>
          </cell>
          <cell r="C1231" t="str">
            <v>رهف النمر</v>
          </cell>
          <cell r="D1231" t="str">
            <v>محمدكاسر</v>
          </cell>
          <cell r="E1231" t="str">
            <v>انتصار</v>
          </cell>
          <cell r="F1231" t="str">
            <v>الرابعة</v>
          </cell>
        </row>
        <row r="1232">
          <cell r="B1232">
            <v>523313</v>
          </cell>
          <cell r="C1232" t="str">
            <v>رهف ساري</v>
          </cell>
          <cell r="D1232" t="str">
            <v>حسين</v>
          </cell>
          <cell r="E1232" t="str">
            <v>صبحية</v>
          </cell>
          <cell r="F1232" t="str">
            <v>الرابعة</v>
          </cell>
        </row>
        <row r="1233">
          <cell r="B1233">
            <v>523314</v>
          </cell>
          <cell r="C1233" t="str">
            <v>رهف صهيون</v>
          </cell>
          <cell r="D1233" t="str">
            <v>حسان</v>
          </cell>
          <cell r="E1233" t="str">
            <v>ملك</v>
          </cell>
          <cell r="F1233" t="str">
            <v>الرابعة</v>
          </cell>
        </row>
        <row r="1234">
          <cell r="B1234">
            <v>523317</v>
          </cell>
          <cell r="C1234" t="str">
            <v>رهف علي</v>
          </cell>
          <cell r="D1234" t="str">
            <v>فايق</v>
          </cell>
          <cell r="E1234" t="str">
            <v>غروب</v>
          </cell>
          <cell r="F1234" t="str">
            <v>الرابعة</v>
          </cell>
        </row>
        <row r="1235">
          <cell r="B1235">
            <v>523318</v>
          </cell>
          <cell r="C1235" t="str">
            <v>رهف عوده</v>
          </cell>
          <cell r="D1235" t="str">
            <v>محمدجمال</v>
          </cell>
          <cell r="E1235" t="str">
            <v>لينه</v>
          </cell>
          <cell r="F1235" t="str">
            <v>الرابعة</v>
          </cell>
          <cell r="G1235" t="str">
            <v>مستنفذ فصل ثاني  2023-2024</v>
          </cell>
        </row>
        <row r="1236">
          <cell r="B1236">
            <v>523320</v>
          </cell>
          <cell r="C1236" t="str">
            <v>رهف محرز</v>
          </cell>
          <cell r="D1236" t="str">
            <v>نبيل</v>
          </cell>
          <cell r="E1236" t="str">
            <v>فريال</v>
          </cell>
          <cell r="F1236" t="str">
            <v>الرابعة</v>
          </cell>
        </row>
        <row r="1237">
          <cell r="B1237">
            <v>523321</v>
          </cell>
          <cell r="C1237" t="str">
            <v>روان الحلبي</v>
          </cell>
          <cell r="D1237" t="str">
            <v>محمدعبدالناصر</v>
          </cell>
          <cell r="E1237" t="str">
            <v>باسمه</v>
          </cell>
          <cell r="F1237" t="str">
            <v>الرابعة حديث</v>
          </cell>
          <cell r="G1237" t="str">
            <v>م</v>
          </cell>
        </row>
        <row r="1238">
          <cell r="B1238">
            <v>523322</v>
          </cell>
          <cell r="C1238" t="str">
            <v>روان الحمد</v>
          </cell>
          <cell r="D1238" t="str">
            <v>بسام</v>
          </cell>
          <cell r="E1238" t="str">
            <v>سميره</v>
          </cell>
          <cell r="F1238" t="str">
            <v>الرابعة</v>
          </cell>
        </row>
        <row r="1239">
          <cell r="B1239">
            <v>523323</v>
          </cell>
          <cell r="C1239" t="str">
            <v>روان الحموي</v>
          </cell>
          <cell r="D1239" t="str">
            <v>غسان</v>
          </cell>
          <cell r="E1239" t="str">
            <v>غالية</v>
          </cell>
          <cell r="F1239" t="str">
            <v>الرابعة</v>
          </cell>
        </row>
        <row r="1240">
          <cell r="B1240">
            <v>523324</v>
          </cell>
          <cell r="C1240" t="str">
            <v>روان الحناوي</v>
          </cell>
          <cell r="D1240" t="str">
            <v>عزات</v>
          </cell>
          <cell r="E1240" t="str">
            <v>صفاء</v>
          </cell>
          <cell r="F1240" t="str">
            <v>الرابعة حديث</v>
          </cell>
          <cell r="G1240" t="str">
            <v>م</v>
          </cell>
        </row>
        <row r="1241">
          <cell r="B1241">
            <v>523330</v>
          </cell>
          <cell r="C1241" t="str">
            <v>روان عبد القادر</v>
          </cell>
          <cell r="D1241" t="str">
            <v>خالد</v>
          </cell>
          <cell r="E1241" t="str">
            <v>سمر</v>
          </cell>
          <cell r="F1241" t="str">
            <v>الرابعة</v>
          </cell>
        </row>
        <row r="1242">
          <cell r="B1242">
            <v>523332</v>
          </cell>
          <cell r="C1242" t="str">
            <v>روان مريش</v>
          </cell>
          <cell r="D1242" t="str">
            <v>محمدممتاز</v>
          </cell>
          <cell r="E1242" t="str">
            <v>رنده</v>
          </cell>
          <cell r="F1242" t="str">
            <v>الثالثة</v>
          </cell>
        </row>
        <row r="1243">
          <cell r="B1243">
            <v>523334</v>
          </cell>
          <cell r="C1243" t="str">
            <v>روز الخليل</v>
          </cell>
          <cell r="D1243" t="str">
            <v>أحمد</v>
          </cell>
          <cell r="E1243" t="str">
            <v>اسماء</v>
          </cell>
          <cell r="F1243" t="str">
            <v>الرابعة</v>
          </cell>
        </row>
        <row r="1244">
          <cell r="B1244">
            <v>523335</v>
          </cell>
          <cell r="C1244" t="str">
            <v>روز جبور</v>
          </cell>
          <cell r="D1244" t="str">
            <v>سليم</v>
          </cell>
          <cell r="E1244" t="str">
            <v>الهام</v>
          </cell>
          <cell r="F1244" t="str">
            <v>الرابعة</v>
          </cell>
        </row>
        <row r="1245">
          <cell r="B1245">
            <v>523339</v>
          </cell>
          <cell r="C1245" t="str">
            <v>رولا الجلاب</v>
          </cell>
          <cell r="D1245" t="str">
            <v>عبد الغفور</v>
          </cell>
          <cell r="E1245" t="str">
            <v>راغده</v>
          </cell>
          <cell r="F1245" t="str">
            <v>الثانية</v>
          </cell>
        </row>
        <row r="1246">
          <cell r="B1246">
            <v>523341</v>
          </cell>
          <cell r="C1246" t="str">
            <v>رولا فشتوك</v>
          </cell>
          <cell r="D1246" t="str">
            <v>خضر</v>
          </cell>
          <cell r="E1246" t="str">
            <v>هناء</v>
          </cell>
          <cell r="F1246" t="str">
            <v>الرابعة</v>
          </cell>
        </row>
        <row r="1247">
          <cell r="B1247">
            <v>523345</v>
          </cell>
          <cell r="C1247" t="str">
            <v>رويدة القهوه جي</v>
          </cell>
          <cell r="D1247" t="str">
            <v>راشد</v>
          </cell>
          <cell r="E1247" t="str">
            <v>هيام</v>
          </cell>
          <cell r="F1247" t="str">
            <v>الرابعة</v>
          </cell>
        </row>
        <row r="1248">
          <cell r="B1248">
            <v>523347</v>
          </cell>
          <cell r="C1248" t="str">
            <v>ريم احمد</v>
          </cell>
          <cell r="D1248" t="str">
            <v>محسن</v>
          </cell>
          <cell r="E1248" t="str">
            <v>ابتسام</v>
          </cell>
          <cell r="F1248" t="str">
            <v>الرابعة</v>
          </cell>
        </row>
        <row r="1249">
          <cell r="B1249">
            <v>523353</v>
          </cell>
          <cell r="C1249" t="str">
            <v>ريم الشوفي</v>
          </cell>
          <cell r="D1249" t="str">
            <v>جمال</v>
          </cell>
          <cell r="E1249" t="str">
            <v>نجاه</v>
          </cell>
          <cell r="F1249" t="str">
            <v>الثالثة</v>
          </cell>
        </row>
        <row r="1250">
          <cell r="B1250">
            <v>523359</v>
          </cell>
          <cell r="C1250" t="str">
            <v>ريما الاسعد</v>
          </cell>
          <cell r="D1250" t="str">
            <v>محمد</v>
          </cell>
          <cell r="E1250" t="str">
            <v>عيشه</v>
          </cell>
          <cell r="F1250" t="str">
            <v>الرابعة</v>
          </cell>
        </row>
        <row r="1251">
          <cell r="B1251">
            <v>523362</v>
          </cell>
          <cell r="C1251" t="str">
            <v>ريما حرب</v>
          </cell>
          <cell r="D1251" t="str">
            <v>فؤاد</v>
          </cell>
          <cell r="E1251" t="str">
            <v>نهاد</v>
          </cell>
          <cell r="F1251" t="str">
            <v>الرابعة حديث</v>
          </cell>
          <cell r="G1251" t="str">
            <v>م</v>
          </cell>
        </row>
        <row r="1252">
          <cell r="B1252">
            <v>523364</v>
          </cell>
          <cell r="C1252" t="str">
            <v>ريما رحيباني</v>
          </cell>
          <cell r="D1252" t="str">
            <v xml:space="preserve">ياسين </v>
          </cell>
          <cell r="E1252" t="str">
            <v>اميره</v>
          </cell>
          <cell r="F1252" t="str">
            <v>الرابعة حديث</v>
          </cell>
          <cell r="G1252" t="str">
            <v>م</v>
          </cell>
        </row>
        <row r="1253">
          <cell r="B1253">
            <v>523366</v>
          </cell>
          <cell r="C1253" t="str">
            <v>ريهام الداوود</v>
          </cell>
          <cell r="D1253" t="str">
            <v>رضوان</v>
          </cell>
          <cell r="E1253" t="str">
            <v>بدريه</v>
          </cell>
          <cell r="F1253" t="str">
            <v>الثالثة</v>
          </cell>
        </row>
        <row r="1254">
          <cell r="B1254">
            <v>523372</v>
          </cell>
          <cell r="C1254" t="str">
            <v>زينب الشحود</v>
          </cell>
          <cell r="D1254" t="str">
            <v>محمد</v>
          </cell>
          <cell r="E1254" t="str">
            <v>بتول</v>
          </cell>
          <cell r="F1254" t="str">
            <v>الثالثة</v>
          </cell>
        </row>
        <row r="1255">
          <cell r="B1255">
            <v>523376</v>
          </cell>
          <cell r="C1255" t="str">
            <v>زينب بردان</v>
          </cell>
          <cell r="D1255" t="str">
            <v>محمود</v>
          </cell>
          <cell r="E1255" t="str">
            <v>سميره</v>
          </cell>
          <cell r="F1255" t="str">
            <v>الثالثة</v>
          </cell>
        </row>
        <row r="1256">
          <cell r="B1256">
            <v>523377</v>
          </cell>
          <cell r="C1256" t="str">
            <v>زينب حسن</v>
          </cell>
          <cell r="D1256" t="str">
            <v>منجد</v>
          </cell>
          <cell r="E1256" t="str">
            <v>سهام</v>
          </cell>
          <cell r="F1256" t="str">
            <v>الثالثة</v>
          </cell>
        </row>
        <row r="1257">
          <cell r="B1257">
            <v>523379</v>
          </cell>
          <cell r="C1257" t="str">
            <v>زينب خليفه</v>
          </cell>
          <cell r="D1257" t="str">
            <v>محمدحسام</v>
          </cell>
          <cell r="E1257" t="str">
            <v>رزان</v>
          </cell>
          <cell r="F1257" t="str">
            <v>الثالثة</v>
          </cell>
        </row>
        <row r="1258">
          <cell r="B1258">
            <v>523382</v>
          </cell>
          <cell r="C1258" t="str">
            <v>زينب هرمز</v>
          </cell>
          <cell r="D1258" t="str">
            <v>هيثم</v>
          </cell>
          <cell r="E1258" t="str">
            <v>رولا</v>
          </cell>
          <cell r="F1258" t="str">
            <v>الرابعة حديث</v>
          </cell>
          <cell r="G1258" t="str">
            <v>م</v>
          </cell>
        </row>
        <row r="1259">
          <cell r="B1259">
            <v>523386</v>
          </cell>
          <cell r="C1259" t="str">
            <v>ساره الخوري</v>
          </cell>
          <cell r="D1259" t="str">
            <v>اميل</v>
          </cell>
          <cell r="E1259" t="str">
            <v>سراب</v>
          </cell>
          <cell r="F1259" t="str">
            <v>الرابعة</v>
          </cell>
        </row>
        <row r="1260">
          <cell r="B1260">
            <v>523391</v>
          </cell>
          <cell r="C1260" t="str">
            <v>سالي حمصي</v>
          </cell>
          <cell r="D1260" t="str">
            <v>الياس</v>
          </cell>
          <cell r="E1260" t="str">
            <v>نهوى</v>
          </cell>
          <cell r="F1260" t="str">
            <v>الرابعة</v>
          </cell>
        </row>
        <row r="1261">
          <cell r="B1261">
            <v>523393</v>
          </cell>
          <cell r="C1261" t="str">
            <v>سالي عبدالكريم</v>
          </cell>
          <cell r="D1261" t="str">
            <v>سامر</v>
          </cell>
          <cell r="E1261" t="str">
            <v>ريا</v>
          </cell>
          <cell r="F1261" t="str">
            <v>الثانية</v>
          </cell>
          <cell r="G1261" t="str">
            <v>مستنفذ فصل ثاني 2023-2024</v>
          </cell>
        </row>
        <row r="1262">
          <cell r="B1262">
            <v>523394</v>
          </cell>
          <cell r="C1262" t="str">
            <v>ساميه ابراهيم</v>
          </cell>
          <cell r="D1262" t="str">
            <v>علي</v>
          </cell>
          <cell r="E1262" t="str">
            <v>مهجه</v>
          </cell>
          <cell r="F1262" t="str">
            <v>الثانية</v>
          </cell>
        </row>
        <row r="1263">
          <cell r="B1263">
            <v>523402</v>
          </cell>
          <cell r="C1263" t="str">
            <v>سلاف شلغين</v>
          </cell>
          <cell r="D1263" t="str">
            <v>محمود</v>
          </cell>
          <cell r="E1263" t="str">
            <v>نجاة</v>
          </cell>
          <cell r="F1263" t="str">
            <v>الرابعة</v>
          </cell>
        </row>
        <row r="1264">
          <cell r="B1264">
            <v>523404</v>
          </cell>
          <cell r="C1264" t="str">
            <v>سلام سعادات</v>
          </cell>
          <cell r="D1264" t="str">
            <v>عماد</v>
          </cell>
          <cell r="E1264" t="str">
            <v>هالة</v>
          </cell>
          <cell r="F1264" t="str">
            <v>الرابعة</v>
          </cell>
        </row>
        <row r="1265">
          <cell r="B1265">
            <v>523407</v>
          </cell>
          <cell r="C1265" t="str">
            <v>سلامة عبدالرزاق</v>
          </cell>
          <cell r="D1265" t="str">
            <v>فاروق</v>
          </cell>
          <cell r="E1265" t="str">
            <v>فاطمة</v>
          </cell>
          <cell r="F1265" t="str">
            <v>الرابعة</v>
          </cell>
        </row>
        <row r="1266">
          <cell r="B1266">
            <v>523411</v>
          </cell>
          <cell r="C1266" t="str">
            <v>سلوى الدرويش</v>
          </cell>
          <cell r="D1266" t="str">
            <v>رمضان</v>
          </cell>
          <cell r="E1266" t="str">
            <v>فاطمه</v>
          </cell>
          <cell r="F1266" t="str">
            <v>الثانية</v>
          </cell>
          <cell r="G1266" t="str">
            <v>مستنفذ فصل ثاني 2023-2024</v>
          </cell>
        </row>
        <row r="1267">
          <cell r="B1267">
            <v>523415</v>
          </cell>
          <cell r="C1267" t="str">
            <v>سماح ديراني</v>
          </cell>
          <cell r="D1267" t="str">
            <v>عادل</v>
          </cell>
          <cell r="E1267" t="str">
            <v>صباح</v>
          </cell>
          <cell r="F1267" t="str">
            <v>الثانية</v>
          </cell>
        </row>
        <row r="1268">
          <cell r="B1268">
            <v>523416</v>
          </cell>
          <cell r="C1268" t="str">
            <v>سماح شربك</v>
          </cell>
          <cell r="D1268" t="str">
            <v>محمد غسان</v>
          </cell>
          <cell r="E1268" t="str">
            <v>فريال</v>
          </cell>
          <cell r="F1268" t="str">
            <v>الثالثة حديث</v>
          </cell>
          <cell r="G1268" t="str">
            <v>م</v>
          </cell>
        </row>
        <row r="1269">
          <cell r="B1269">
            <v>523426</v>
          </cell>
          <cell r="C1269" t="str">
            <v>سميرة مبروكة</v>
          </cell>
          <cell r="D1269" t="str">
            <v>ايمن</v>
          </cell>
          <cell r="E1269" t="str">
            <v>منال</v>
          </cell>
          <cell r="F1269" t="str">
            <v>الثانية</v>
          </cell>
        </row>
        <row r="1270">
          <cell r="B1270">
            <v>523434</v>
          </cell>
          <cell r="C1270" t="str">
            <v>سنين رجب</v>
          </cell>
          <cell r="D1270" t="str">
            <v>جهاد</v>
          </cell>
          <cell r="E1270" t="str">
            <v xml:space="preserve">سميره </v>
          </cell>
          <cell r="F1270" t="str">
            <v>الثانية حديث</v>
          </cell>
          <cell r="G1270" t="str">
            <v>م</v>
          </cell>
        </row>
        <row r="1271">
          <cell r="B1271">
            <v>523437</v>
          </cell>
          <cell r="C1271" t="str">
            <v>سهام قارصلي</v>
          </cell>
          <cell r="D1271" t="str">
            <v>عبد المعين</v>
          </cell>
          <cell r="E1271" t="str">
            <v>نبيلة</v>
          </cell>
          <cell r="F1271" t="str">
            <v>الرابعة</v>
          </cell>
        </row>
        <row r="1272">
          <cell r="B1272">
            <v>523438</v>
          </cell>
          <cell r="C1272" t="str">
            <v>سهام ميرة</v>
          </cell>
          <cell r="D1272" t="str">
            <v>هشام</v>
          </cell>
          <cell r="E1272" t="str">
            <v>رجاء</v>
          </cell>
          <cell r="F1272" t="str">
            <v>الثالثة</v>
          </cell>
        </row>
        <row r="1273">
          <cell r="B1273">
            <v>523441</v>
          </cell>
          <cell r="C1273" t="str">
            <v>سوار الحمد</v>
          </cell>
          <cell r="D1273" t="str">
            <v>عماد</v>
          </cell>
          <cell r="E1273" t="str">
            <v>قربال</v>
          </cell>
          <cell r="F1273" t="str">
            <v>الرابعة</v>
          </cell>
          <cell r="G1273" t="str">
            <v>مستنفذ فصل ثاني  2023-2024</v>
          </cell>
        </row>
        <row r="1274">
          <cell r="B1274">
            <v>523450</v>
          </cell>
          <cell r="C1274" t="str">
            <v>سوسن علي</v>
          </cell>
          <cell r="D1274" t="str">
            <v>علي</v>
          </cell>
          <cell r="E1274" t="str">
            <v>فاطمه</v>
          </cell>
          <cell r="F1274" t="str">
            <v>الرابعة</v>
          </cell>
        </row>
        <row r="1275">
          <cell r="B1275">
            <v>523452</v>
          </cell>
          <cell r="C1275" t="str">
            <v>شام كعدان</v>
          </cell>
          <cell r="D1275" t="str">
            <v>فواز</v>
          </cell>
          <cell r="E1275" t="str">
            <v>هالا</v>
          </cell>
          <cell r="F1275" t="str">
            <v>الثانية</v>
          </cell>
          <cell r="G1275" t="str">
            <v>مستنفذ فصل ثاني 2023-2024</v>
          </cell>
        </row>
        <row r="1276">
          <cell r="B1276">
            <v>523456</v>
          </cell>
          <cell r="C1276" t="str">
            <v>شفاء الخالد</v>
          </cell>
          <cell r="D1276" t="str">
            <v>حسن</v>
          </cell>
          <cell r="E1276" t="str">
            <v>فاطمة</v>
          </cell>
          <cell r="F1276" t="str">
            <v>الرابعة</v>
          </cell>
        </row>
        <row r="1277">
          <cell r="B1277">
            <v>523457</v>
          </cell>
          <cell r="C1277" t="str">
            <v>شفاء المهاوش</v>
          </cell>
          <cell r="D1277" t="str">
            <v>علي</v>
          </cell>
          <cell r="E1277" t="str">
            <v>مريم</v>
          </cell>
          <cell r="F1277" t="str">
            <v>الثالثة</v>
          </cell>
        </row>
        <row r="1278">
          <cell r="B1278">
            <v>523462</v>
          </cell>
          <cell r="C1278" t="str">
            <v>صبا التمكي</v>
          </cell>
          <cell r="D1278" t="str">
            <v>زكريا</v>
          </cell>
          <cell r="E1278" t="str">
            <v>ميسون</v>
          </cell>
          <cell r="F1278" t="str">
            <v>الثانية</v>
          </cell>
          <cell r="G1278" t="str">
            <v>مستنفذ فصل ثاني 2023-2024</v>
          </cell>
        </row>
        <row r="1279">
          <cell r="B1279">
            <v>523466</v>
          </cell>
          <cell r="C1279" t="str">
            <v>صفاء الخلف</v>
          </cell>
          <cell r="D1279" t="str">
            <v>حردان</v>
          </cell>
          <cell r="E1279" t="str">
            <v>حمده</v>
          </cell>
          <cell r="F1279" t="str">
            <v>الرابعة</v>
          </cell>
          <cell r="G1279" t="str">
            <v>مستنفذ فصل ثاني  2023-2024</v>
          </cell>
        </row>
        <row r="1280">
          <cell r="B1280">
            <v>523479</v>
          </cell>
          <cell r="C1280" t="str">
            <v>عائشه سعده</v>
          </cell>
          <cell r="D1280" t="str">
            <v>محمد عيد</v>
          </cell>
          <cell r="E1280" t="str">
            <v>ناديا</v>
          </cell>
          <cell r="F1280" t="str">
            <v>الثالثة</v>
          </cell>
        </row>
        <row r="1281">
          <cell r="B1281">
            <v>523481</v>
          </cell>
          <cell r="C1281" t="str">
            <v>عاتكه السعدي</v>
          </cell>
          <cell r="D1281" t="str">
            <v>سامي</v>
          </cell>
          <cell r="E1281" t="str">
            <v>جالا</v>
          </cell>
          <cell r="F1281" t="str">
            <v>الرابعة</v>
          </cell>
        </row>
        <row r="1282">
          <cell r="B1282">
            <v>523482</v>
          </cell>
          <cell r="C1282" t="str">
            <v>عايشه الحسن</v>
          </cell>
          <cell r="D1282" t="str">
            <v>شهاب</v>
          </cell>
          <cell r="E1282" t="str">
            <v>مريم</v>
          </cell>
          <cell r="F1282" t="str">
            <v>الثالثة</v>
          </cell>
        </row>
        <row r="1283">
          <cell r="B1283">
            <v>523488</v>
          </cell>
          <cell r="C1283" t="str">
            <v>عبير بطاح الحصني</v>
          </cell>
          <cell r="D1283" t="str">
            <v>مرهف</v>
          </cell>
          <cell r="E1283" t="str">
            <v>ايمان</v>
          </cell>
          <cell r="F1283" t="str">
            <v>الثانية</v>
          </cell>
        </row>
        <row r="1284">
          <cell r="B1284">
            <v>523490</v>
          </cell>
          <cell r="C1284" t="str">
            <v>عبير ذياب</v>
          </cell>
          <cell r="D1284" t="str">
            <v>محمد</v>
          </cell>
          <cell r="E1284" t="str">
            <v>فاطمه</v>
          </cell>
          <cell r="F1284" t="str">
            <v>الرابعة</v>
          </cell>
        </row>
        <row r="1285">
          <cell r="B1285">
            <v>523497</v>
          </cell>
          <cell r="C1285" t="str">
            <v>عفاف الدبس</v>
          </cell>
          <cell r="D1285" t="str">
            <v>رغيد</v>
          </cell>
          <cell r="E1285" t="str">
            <v>تهاني</v>
          </cell>
          <cell r="F1285" t="str">
            <v>الرابعة حديث</v>
          </cell>
          <cell r="G1285" t="str">
            <v>م</v>
          </cell>
        </row>
        <row r="1286">
          <cell r="B1286">
            <v>523499</v>
          </cell>
          <cell r="C1286" t="str">
            <v>عفاف عباس</v>
          </cell>
          <cell r="D1286" t="str">
            <v>عبدالرزاق</v>
          </cell>
          <cell r="E1286" t="str">
            <v>تفيده</v>
          </cell>
          <cell r="F1286" t="str">
            <v>الرابعة</v>
          </cell>
          <cell r="G1286" t="str">
            <v>مستنفذ فصل ثاني  2023-2024</v>
          </cell>
        </row>
        <row r="1287">
          <cell r="B1287">
            <v>523504</v>
          </cell>
          <cell r="C1287" t="str">
            <v>عفراء عبد النبي</v>
          </cell>
          <cell r="D1287" t="str">
            <v>محمد</v>
          </cell>
          <cell r="E1287" t="str">
            <v>حمده</v>
          </cell>
          <cell r="F1287" t="str">
            <v>الرابعة</v>
          </cell>
        </row>
        <row r="1288">
          <cell r="B1288">
            <v>523508</v>
          </cell>
          <cell r="C1288" t="str">
            <v>علا الدريبي</v>
          </cell>
          <cell r="D1288" t="str">
            <v>عبد الحكيم</v>
          </cell>
          <cell r="E1288" t="str">
            <v>ايمان</v>
          </cell>
          <cell r="F1288" t="str">
            <v>الرابعة</v>
          </cell>
        </row>
        <row r="1289">
          <cell r="B1289">
            <v>523509</v>
          </cell>
          <cell r="C1289" t="str">
            <v>علا الرفاعي</v>
          </cell>
          <cell r="D1289" t="str">
            <v>كمال</v>
          </cell>
          <cell r="E1289" t="str">
            <v>منى</v>
          </cell>
          <cell r="F1289" t="str">
            <v>الرابعة</v>
          </cell>
        </row>
        <row r="1290">
          <cell r="B1290">
            <v>523515</v>
          </cell>
          <cell r="C1290" t="str">
            <v>علا مظلوم</v>
          </cell>
          <cell r="D1290" t="str">
            <v>بشار</v>
          </cell>
          <cell r="E1290" t="str">
            <v>ايمان</v>
          </cell>
          <cell r="F1290" t="str">
            <v>الثالثة</v>
          </cell>
        </row>
        <row r="1291">
          <cell r="B1291">
            <v>523523</v>
          </cell>
          <cell r="C1291" t="str">
            <v>غادة فرج</v>
          </cell>
          <cell r="D1291" t="str">
            <v>جاد الله</v>
          </cell>
          <cell r="E1291" t="str">
            <v>نايفه</v>
          </cell>
          <cell r="F1291" t="str">
            <v>الثالثة</v>
          </cell>
        </row>
        <row r="1292">
          <cell r="B1292">
            <v>523525</v>
          </cell>
          <cell r="C1292" t="str">
            <v>غالية الأكرمي</v>
          </cell>
          <cell r="D1292" t="str">
            <v>فاروق</v>
          </cell>
          <cell r="E1292" t="str">
            <v>فادية</v>
          </cell>
          <cell r="F1292" t="str">
            <v>الرابعة</v>
          </cell>
        </row>
        <row r="1293">
          <cell r="B1293">
            <v>523526</v>
          </cell>
          <cell r="C1293" t="str">
            <v>غالية الحلاق</v>
          </cell>
          <cell r="D1293" t="str">
            <v>زهير</v>
          </cell>
          <cell r="E1293" t="str">
            <v>ابتسام</v>
          </cell>
          <cell r="F1293" t="str">
            <v>الرابعة</v>
          </cell>
        </row>
        <row r="1294">
          <cell r="B1294">
            <v>523538</v>
          </cell>
          <cell r="C1294" t="str">
            <v>غفران البغدادي</v>
          </cell>
          <cell r="D1294" t="str">
            <v>موسى</v>
          </cell>
          <cell r="E1294" t="str">
            <v>عيشه</v>
          </cell>
          <cell r="F1294" t="str">
            <v>الرابعة</v>
          </cell>
        </row>
        <row r="1295">
          <cell r="B1295">
            <v>523540</v>
          </cell>
          <cell r="C1295" t="str">
            <v>غفران زين</v>
          </cell>
          <cell r="D1295" t="str">
            <v>محمد</v>
          </cell>
          <cell r="F1295" t="str">
            <v>الرابعة</v>
          </cell>
          <cell r="G1295" t="str">
            <v>مستنفذ فصل ثاني  2023-2024</v>
          </cell>
        </row>
        <row r="1296">
          <cell r="B1296">
            <v>523541</v>
          </cell>
          <cell r="C1296" t="str">
            <v>غفران شبعاني</v>
          </cell>
          <cell r="D1296" t="str">
            <v>سامر</v>
          </cell>
          <cell r="E1296" t="str">
            <v>نهى</v>
          </cell>
          <cell r="F1296" t="str">
            <v>الثالثة</v>
          </cell>
        </row>
        <row r="1297">
          <cell r="B1297">
            <v>523551</v>
          </cell>
          <cell r="C1297" t="str">
            <v>غيداء الصالح</v>
          </cell>
          <cell r="D1297" t="str">
            <v>علي</v>
          </cell>
          <cell r="E1297" t="str">
            <v>يسرى</v>
          </cell>
          <cell r="F1297" t="str">
            <v>الرابعة حديث</v>
          </cell>
          <cell r="G1297" t="str">
            <v>م</v>
          </cell>
        </row>
        <row r="1298">
          <cell r="B1298">
            <v>523553</v>
          </cell>
          <cell r="C1298" t="str">
            <v>غيداء زهر الدين</v>
          </cell>
          <cell r="D1298" t="str">
            <v>محفوظ</v>
          </cell>
          <cell r="E1298" t="str">
            <v>هيام</v>
          </cell>
          <cell r="F1298" t="str">
            <v>الثالثة</v>
          </cell>
        </row>
        <row r="1299">
          <cell r="B1299">
            <v>523555</v>
          </cell>
          <cell r="C1299" t="str">
            <v>فاتن حماد</v>
          </cell>
          <cell r="D1299" t="str">
            <v>فؤاد</v>
          </cell>
          <cell r="E1299" t="str">
            <v>ناديا</v>
          </cell>
          <cell r="F1299" t="str">
            <v>الرابعة</v>
          </cell>
        </row>
        <row r="1300">
          <cell r="B1300">
            <v>523557</v>
          </cell>
          <cell r="C1300" t="str">
            <v>فاتن زين</v>
          </cell>
          <cell r="D1300" t="str">
            <v>حسين</v>
          </cell>
          <cell r="E1300" t="str">
            <v>فاديا</v>
          </cell>
          <cell r="F1300" t="str">
            <v>الرابعة</v>
          </cell>
        </row>
        <row r="1301">
          <cell r="B1301">
            <v>523560</v>
          </cell>
          <cell r="C1301" t="str">
            <v>فاديا جومر</v>
          </cell>
          <cell r="D1301" t="str">
            <v>احمد</v>
          </cell>
          <cell r="E1301" t="str">
            <v>عبيدة</v>
          </cell>
          <cell r="F1301" t="str">
            <v>الثالثة</v>
          </cell>
        </row>
        <row r="1302">
          <cell r="B1302">
            <v>523564</v>
          </cell>
          <cell r="C1302" t="str">
            <v>فاطمه العلوش</v>
          </cell>
          <cell r="D1302" t="str">
            <v>صالح</v>
          </cell>
          <cell r="E1302" t="str">
            <v>يازي</v>
          </cell>
          <cell r="F1302" t="str">
            <v>الثانية</v>
          </cell>
        </row>
        <row r="1303">
          <cell r="B1303">
            <v>523565</v>
          </cell>
          <cell r="C1303" t="str">
            <v>فاطمة صالح</v>
          </cell>
          <cell r="D1303" t="str">
            <v>محمد</v>
          </cell>
          <cell r="E1303" t="str">
            <v>امنة</v>
          </cell>
          <cell r="F1303" t="str">
            <v>الرابعة</v>
          </cell>
        </row>
        <row r="1304">
          <cell r="B1304">
            <v>523576</v>
          </cell>
          <cell r="C1304" t="str">
            <v>فاطمه العيلان</v>
          </cell>
          <cell r="D1304" t="str">
            <v>بدعي</v>
          </cell>
          <cell r="E1304" t="str">
            <v>صيته</v>
          </cell>
          <cell r="F1304" t="str">
            <v>الثالثة</v>
          </cell>
        </row>
        <row r="1305">
          <cell r="B1305">
            <v>523578</v>
          </cell>
          <cell r="C1305" t="str">
            <v>فاطمه القادري</v>
          </cell>
          <cell r="D1305" t="str">
            <v>ابراهيم</v>
          </cell>
          <cell r="E1305" t="str">
            <v>سحر</v>
          </cell>
          <cell r="F1305" t="str">
            <v>الثالثة</v>
          </cell>
        </row>
        <row r="1306">
          <cell r="B1306">
            <v>523579</v>
          </cell>
          <cell r="C1306" t="str">
            <v>فاطمه النور</v>
          </cell>
          <cell r="D1306" t="str">
            <v>عثمان</v>
          </cell>
          <cell r="E1306" t="str">
            <v>انعام</v>
          </cell>
          <cell r="F1306" t="str">
            <v>الثالثة</v>
          </cell>
        </row>
        <row r="1307">
          <cell r="B1307">
            <v>523589</v>
          </cell>
          <cell r="C1307" t="str">
            <v>فاطمه شله</v>
          </cell>
          <cell r="D1307" t="str">
            <v>نعيم</v>
          </cell>
          <cell r="E1307" t="str">
            <v>دلال</v>
          </cell>
          <cell r="F1307" t="str">
            <v>الثالثة</v>
          </cell>
        </row>
        <row r="1308">
          <cell r="B1308">
            <v>523592</v>
          </cell>
          <cell r="C1308" t="str">
            <v>فتحية بشير</v>
          </cell>
          <cell r="D1308" t="str">
            <v>احمد</v>
          </cell>
          <cell r="E1308" t="str">
            <v>عائشة</v>
          </cell>
          <cell r="F1308" t="str">
            <v>الرابعة</v>
          </cell>
        </row>
        <row r="1309">
          <cell r="B1309">
            <v>523593</v>
          </cell>
          <cell r="C1309" t="str">
            <v>فتون وكيل</v>
          </cell>
          <cell r="D1309" t="str">
            <v>وليد</v>
          </cell>
          <cell r="E1309" t="str">
            <v>باسمه</v>
          </cell>
          <cell r="F1309" t="str">
            <v>الرابعة</v>
          </cell>
        </row>
        <row r="1310">
          <cell r="B1310">
            <v>523596</v>
          </cell>
          <cell r="C1310" t="str">
            <v>فرح غانم</v>
          </cell>
          <cell r="D1310" t="str">
            <v>فيصل</v>
          </cell>
          <cell r="E1310" t="str">
            <v>نجاح</v>
          </cell>
          <cell r="F1310" t="str">
            <v>الثالثة</v>
          </cell>
        </row>
        <row r="1311">
          <cell r="B1311">
            <v>523597</v>
          </cell>
          <cell r="C1311" t="str">
            <v>فرح مطر</v>
          </cell>
          <cell r="D1311" t="str">
            <v>وليد</v>
          </cell>
          <cell r="E1311" t="str">
            <v>رجاء</v>
          </cell>
          <cell r="F1311" t="str">
            <v>الثالثة</v>
          </cell>
        </row>
        <row r="1312">
          <cell r="B1312">
            <v>523599</v>
          </cell>
          <cell r="C1312" t="str">
            <v>فضه الحسن</v>
          </cell>
          <cell r="D1312" t="str">
            <v>جمال</v>
          </cell>
          <cell r="E1312" t="str">
            <v>حمده</v>
          </cell>
          <cell r="F1312" t="str">
            <v>الرابعة</v>
          </cell>
        </row>
        <row r="1313">
          <cell r="B1313">
            <v>523602</v>
          </cell>
          <cell r="C1313" t="str">
            <v>قمر القصار</v>
          </cell>
          <cell r="D1313" t="str">
            <v>منذر</v>
          </cell>
          <cell r="E1313" t="str">
            <v>حنان</v>
          </cell>
          <cell r="F1313" t="str">
            <v>الرابعة حديث</v>
          </cell>
          <cell r="G1313" t="str">
            <v>م</v>
          </cell>
        </row>
        <row r="1314">
          <cell r="B1314">
            <v>523608</v>
          </cell>
          <cell r="C1314" t="str">
            <v>قمر غنام</v>
          </cell>
          <cell r="D1314" t="str">
            <v>محمود</v>
          </cell>
          <cell r="E1314" t="str">
            <v>سلوى</v>
          </cell>
          <cell r="F1314" t="str">
            <v>الرابعة</v>
          </cell>
        </row>
        <row r="1315">
          <cell r="B1315">
            <v>523609</v>
          </cell>
          <cell r="C1315" t="str">
            <v>كاترين صقر</v>
          </cell>
          <cell r="D1315" t="str">
            <v>رياض</v>
          </cell>
          <cell r="E1315" t="str">
            <v>تفيده</v>
          </cell>
          <cell r="F1315" t="str">
            <v>الثالثة</v>
          </cell>
        </row>
        <row r="1316">
          <cell r="B1316">
            <v>523610</v>
          </cell>
          <cell r="C1316" t="str">
            <v>كارلا العجم</v>
          </cell>
          <cell r="D1316" t="str">
            <v>يوسف</v>
          </cell>
          <cell r="E1316" t="str">
            <v>ميرنا</v>
          </cell>
          <cell r="F1316" t="str">
            <v>الثالثة</v>
          </cell>
        </row>
        <row r="1317">
          <cell r="B1317">
            <v>523611</v>
          </cell>
          <cell r="C1317" t="str">
            <v>كارول ابراهيم</v>
          </cell>
          <cell r="D1317" t="str">
            <v>سامر</v>
          </cell>
          <cell r="E1317" t="str">
            <v>هيام</v>
          </cell>
          <cell r="F1317" t="str">
            <v>الرابعة حديث</v>
          </cell>
          <cell r="G1317" t="str">
            <v>م</v>
          </cell>
        </row>
        <row r="1318">
          <cell r="B1318">
            <v>523628</v>
          </cell>
          <cell r="C1318" t="str">
            <v>لبانه حسن</v>
          </cell>
          <cell r="D1318" t="str">
            <v>اسامه</v>
          </cell>
          <cell r="E1318" t="str">
            <v>مريم</v>
          </cell>
          <cell r="F1318" t="str">
            <v>الرابعة</v>
          </cell>
        </row>
        <row r="1319">
          <cell r="B1319">
            <v>523630</v>
          </cell>
          <cell r="C1319" t="str">
            <v>لبنى الموسى</v>
          </cell>
          <cell r="D1319" t="str">
            <v>ناجي</v>
          </cell>
          <cell r="E1319" t="str">
            <v>وفاء</v>
          </cell>
          <cell r="F1319" t="str">
            <v>الرابعة</v>
          </cell>
        </row>
        <row r="1320">
          <cell r="B1320">
            <v>523631</v>
          </cell>
          <cell r="C1320" t="str">
            <v>لبنى سباهي ارناؤوط</v>
          </cell>
          <cell r="D1320" t="str">
            <v>محمد كامل</v>
          </cell>
          <cell r="E1320" t="str">
            <v>بيان</v>
          </cell>
          <cell r="F1320" t="str">
            <v>الرابعة</v>
          </cell>
        </row>
        <row r="1321">
          <cell r="B1321">
            <v>523635</v>
          </cell>
          <cell r="C1321" t="str">
            <v>لطيفه طلب</v>
          </cell>
          <cell r="D1321" t="str">
            <v>عبداللطيف</v>
          </cell>
          <cell r="E1321" t="str">
            <v>اعتدال</v>
          </cell>
          <cell r="F1321" t="str">
            <v>الثالثة</v>
          </cell>
        </row>
        <row r="1322">
          <cell r="B1322">
            <v>523639</v>
          </cell>
          <cell r="C1322" t="str">
            <v>لمى سبح</v>
          </cell>
          <cell r="D1322" t="str">
            <v>ايمن</v>
          </cell>
          <cell r="E1322" t="str">
            <v>صباح</v>
          </cell>
          <cell r="F1322" t="str">
            <v>الثالثة</v>
          </cell>
        </row>
        <row r="1323">
          <cell r="B1323">
            <v>523649</v>
          </cell>
          <cell r="C1323" t="str">
            <v>ليالي القاق</v>
          </cell>
          <cell r="D1323" t="str">
            <v>احمد</v>
          </cell>
          <cell r="E1323" t="str">
            <v>هيفاء</v>
          </cell>
          <cell r="F1323" t="str">
            <v>الثالثة</v>
          </cell>
        </row>
        <row r="1324">
          <cell r="B1324">
            <v>523650</v>
          </cell>
          <cell r="C1324" t="str">
            <v>ليلاس البرادعي</v>
          </cell>
          <cell r="D1324" t="str">
            <v>محمود</v>
          </cell>
          <cell r="E1324" t="str">
            <v>دانيا</v>
          </cell>
          <cell r="F1324" t="str">
            <v>الثانية</v>
          </cell>
        </row>
        <row r="1325">
          <cell r="B1325">
            <v>523651</v>
          </cell>
          <cell r="C1325" t="str">
            <v>ليلى التحفه</v>
          </cell>
          <cell r="D1325" t="str">
            <v>مسلم</v>
          </cell>
          <cell r="E1325" t="str">
            <v>سمر</v>
          </cell>
          <cell r="F1325" t="str">
            <v>الرابعة</v>
          </cell>
        </row>
        <row r="1326">
          <cell r="B1326">
            <v>523653</v>
          </cell>
          <cell r="C1326" t="str">
            <v>ليلى حسن</v>
          </cell>
          <cell r="D1326" t="str">
            <v xml:space="preserve">منجد </v>
          </cell>
          <cell r="E1326" t="str">
            <v>سهام</v>
          </cell>
          <cell r="F1326" t="str">
            <v>الثانية</v>
          </cell>
        </row>
        <row r="1327">
          <cell r="B1327">
            <v>523654</v>
          </cell>
          <cell r="C1327" t="str">
            <v>ليلى عرار</v>
          </cell>
          <cell r="D1327" t="str">
            <v>محمد ياسين</v>
          </cell>
          <cell r="E1327" t="str">
            <v>روضه</v>
          </cell>
          <cell r="F1327" t="str">
            <v>الرابعة</v>
          </cell>
        </row>
        <row r="1328">
          <cell r="B1328">
            <v>523655</v>
          </cell>
          <cell r="C1328" t="str">
            <v>ليلى عزاوي</v>
          </cell>
          <cell r="D1328" t="str">
            <v>جاسم</v>
          </cell>
          <cell r="E1328" t="str">
            <v>ريشة</v>
          </cell>
          <cell r="F1328" t="str">
            <v>الرابعة</v>
          </cell>
          <cell r="G1328" t="str">
            <v>مستنفذ فصل ثاني  2023-2024</v>
          </cell>
        </row>
        <row r="1329">
          <cell r="B1329">
            <v>523662</v>
          </cell>
          <cell r="C1329" t="str">
            <v>لينا الزعبي</v>
          </cell>
          <cell r="D1329" t="str">
            <v>احمد نشأت</v>
          </cell>
          <cell r="E1329" t="str">
            <v>نجات</v>
          </cell>
          <cell r="F1329" t="str">
            <v>الرابعة حديث</v>
          </cell>
          <cell r="G1329" t="str">
            <v>م</v>
          </cell>
        </row>
        <row r="1330">
          <cell r="B1330">
            <v>523666</v>
          </cell>
          <cell r="C1330" t="str">
            <v>لينا واكد</v>
          </cell>
          <cell r="D1330" t="str">
            <v>هيثم</v>
          </cell>
          <cell r="E1330" t="str">
            <v>وفاء</v>
          </cell>
          <cell r="F1330" t="str">
            <v>الرابعة حديث</v>
          </cell>
          <cell r="G1330" t="str">
            <v>م</v>
          </cell>
        </row>
        <row r="1331">
          <cell r="B1331">
            <v>523688</v>
          </cell>
          <cell r="C1331" t="str">
            <v>محمد خليل الحاج علي</v>
          </cell>
          <cell r="D1331" t="str">
            <v>نضال</v>
          </cell>
          <cell r="E1331" t="str">
            <v>تركيه</v>
          </cell>
          <cell r="F1331" t="str">
            <v>الرابعة</v>
          </cell>
        </row>
        <row r="1332">
          <cell r="B1332">
            <v>523693</v>
          </cell>
          <cell r="C1332" t="str">
            <v>مرام البردقاني</v>
          </cell>
          <cell r="D1332" t="str">
            <v>محمدبسام</v>
          </cell>
          <cell r="E1332" t="str">
            <v>هيفاء</v>
          </cell>
          <cell r="F1332" t="str">
            <v>الثانية</v>
          </cell>
          <cell r="G1332" t="str">
            <v>مستنفذ فصل ثاني 2023-2024</v>
          </cell>
        </row>
        <row r="1333">
          <cell r="B1333">
            <v>523695</v>
          </cell>
          <cell r="C1333" t="str">
            <v>مرام المحمد</v>
          </cell>
          <cell r="D1333" t="str">
            <v>احمد</v>
          </cell>
          <cell r="E1333" t="str">
            <v>نهاد</v>
          </cell>
          <cell r="F1333" t="str">
            <v>الرابعة</v>
          </cell>
        </row>
        <row r="1334">
          <cell r="B1334">
            <v>523697</v>
          </cell>
          <cell r="C1334" t="str">
            <v>مرام بريك</v>
          </cell>
          <cell r="D1334" t="str">
            <v>عماد</v>
          </cell>
          <cell r="E1334" t="str">
            <v>ناديا</v>
          </cell>
          <cell r="F1334" t="str">
            <v>الرابعة</v>
          </cell>
        </row>
        <row r="1335">
          <cell r="B1335">
            <v>523698</v>
          </cell>
          <cell r="C1335" t="str">
            <v>مرام رزق</v>
          </cell>
          <cell r="D1335" t="str">
            <v>حسان</v>
          </cell>
          <cell r="E1335" t="str">
            <v>هدى</v>
          </cell>
          <cell r="F1335" t="str">
            <v>الثالثة</v>
          </cell>
        </row>
        <row r="1336">
          <cell r="B1336">
            <v>523699</v>
          </cell>
          <cell r="C1336" t="str">
            <v>مرام عامر</v>
          </cell>
          <cell r="D1336" t="str">
            <v>تيسير</v>
          </cell>
          <cell r="E1336" t="str">
            <v>نجاح</v>
          </cell>
          <cell r="F1336" t="str">
            <v>الثانية</v>
          </cell>
          <cell r="G1336" t="str">
            <v>مستنفذ فصل ثاني 2023-2024</v>
          </cell>
        </row>
        <row r="1337">
          <cell r="B1337">
            <v>523702</v>
          </cell>
          <cell r="C1337" t="str">
            <v>مرح الجباعي</v>
          </cell>
          <cell r="D1337" t="str">
            <v>فداء</v>
          </cell>
          <cell r="E1337" t="str">
            <v>سماح</v>
          </cell>
          <cell r="F1337" t="str">
            <v>الثالثة</v>
          </cell>
        </row>
        <row r="1338">
          <cell r="B1338">
            <v>523713</v>
          </cell>
          <cell r="C1338" t="str">
            <v>مرح صوان</v>
          </cell>
          <cell r="D1338" t="str">
            <v>احمد</v>
          </cell>
          <cell r="E1338" t="str">
            <v>سعاد</v>
          </cell>
          <cell r="F1338" t="str">
            <v>الثالثة</v>
          </cell>
        </row>
        <row r="1339">
          <cell r="B1339">
            <v>523714</v>
          </cell>
          <cell r="C1339" t="str">
            <v>مرح فلوح</v>
          </cell>
          <cell r="D1339" t="str">
            <v>جوهر</v>
          </cell>
          <cell r="E1339" t="str">
            <v>منى</v>
          </cell>
          <cell r="F1339" t="str">
            <v>الرابعة</v>
          </cell>
        </row>
        <row r="1340">
          <cell r="B1340">
            <v>523719</v>
          </cell>
          <cell r="C1340" t="str">
            <v>مروة الفحل</v>
          </cell>
          <cell r="D1340" t="str">
            <v>علي</v>
          </cell>
          <cell r="E1340" t="str">
            <v>مريم</v>
          </cell>
          <cell r="F1340" t="str">
            <v>الرابعة</v>
          </cell>
        </row>
        <row r="1341">
          <cell r="B1341">
            <v>523720</v>
          </cell>
          <cell r="C1341" t="str">
            <v>مروة أبوراس</v>
          </cell>
          <cell r="D1341" t="str">
            <v>محمدوليد</v>
          </cell>
          <cell r="E1341" t="str">
            <v>دلال</v>
          </cell>
          <cell r="F1341" t="str">
            <v>الرابعة</v>
          </cell>
        </row>
        <row r="1342">
          <cell r="B1342">
            <v>523723</v>
          </cell>
          <cell r="C1342" t="str">
            <v>مروه حميدي</v>
          </cell>
          <cell r="D1342" t="str">
            <v>كدرم</v>
          </cell>
          <cell r="E1342" t="str">
            <v>ثريا</v>
          </cell>
          <cell r="F1342" t="str">
            <v>الثانية</v>
          </cell>
          <cell r="G1342" t="str">
            <v>مستنفذ فصل ثاني 2023-2024</v>
          </cell>
        </row>
        <row r="1343">
          <cell r="B1343">
            <v>523729</v>
          </cell>
          <cell r="C1343" t="str">
            <v>مريم ابو عوده</v>
          </cell>
          <cell r="D1343" t="str">
            <v>احمد</v>
          </cell>
          <cell r="E1343" t="str">
            <v>حمده</v>
          </cell>
          <cell r="F1343" t="str">
            <v>الثالثة</v>
          </cell>
        </row>
        <row r="1344">
          <cell r="B1344">
            <v>523732</v>
          </cell>
          <cell r="C1344" t="str">
            <v>مريم البطش</v>
          </cell>
          <cell r="D1344" t="str">
            <v>مطانس</v>
          </cell>
          <cell r="E1344" t="str">
            <v>سعاد</v>
          </cell>
          <cell r="F1344" t="str">
            <v>الثالثة</v>
          </cell>
        </row>
        <row r="1345">
          <cell r="B1345">
            <v>523737</v>
          </cell>
          <cell r="C1345" t="str">
            <v>مريم الشحادات</v>
          </cell>
          <cell r="D1345" t="str">
            <v>ماجد</v>
          </cell>
          <cell r="E1345" t="str">
            <v>مها</v>
          </cell>
          <cell r="F1345" t="str">
            <v>الرابعة</v>
          </cell>
        </row>
        <row r="1346">
          <cell r="B1346">
            <v>523738</v>
          </cell>
          <cell r="C1346" t="str">
            <v>مريم الشمالي</v>
          </cell>
          <cell r="D1346" t="str">
            <v>مصطفى</v>
          </cell>
          <cell r="E1346" t="str">
            <v>انتصار</v>
          </cell>
          <cell r="F1346" t="str">
            <v>الثالثة</v>
          </cell>
        </row>
        <row r="1347">
          <cell r="B1347">
            <v>523740</v>
          </cell>
          <cell r="C1347" t="str">
            <v>مريم أباظة</v>
          </cell>
          <cell r="D1347" t="str">
            <v>رضوان</v>
          </cell>
          <cell r="E1347" t="str">
            <v>سهام</v>
          </cell>
          <cell r="F1347" t="str">
            <v>الرابعة</v>
          </cell>
        </row>
        <row r="1348">
          <cell r="B1348">
            <v>523741</v>
          </cell>
          <cell r="C1348" t="str">
            <v>مريم برغلة</v>
          </cell>
          <cell r="D1348" t="str">
            <v>ياسر</v>
          </cell>
          <cell r="E1348" t="str">
            <v>نعمت</v>
          </cell>
          <cell r="F1348" t="str">
            <v>الثالثة</v>
          </cell>
        </row>
        <row r="1349">
          <cell r="B1349">
            <v>523747</v>
          </cell>
          <cell r="C1349" t="str">
            <v>ملاذ بغدادي</v>
          </cell>
          <cell r="D1349" t="str">
            <v>محمد عاطف</v>
          </cell>
          <cell r="E1349" t="str">
            <v>غاده</v>
          </cell>
          <cell r="F1349" t="str">
            <v>الثالثة</v>
          </cell>
        </row>
        <row r="1350">
          <cell r="B1350">
            <v>523750</v>
          </cell>
          <cell r="C1350" t="str">
            <v>ملك مصمص</v>
          </cell>
          <cell r="D1350" t="str">
            <v>محمد</v>
          </cell>
          <cell r="E1350" t="str">
            <v>امنه</v>
          </cell>
          <cell r="F1350" t="str">
            <v>الرابعة</v>
          </cell>
        </row>
        <row r="1351">
          <cell r="B1351">
            <v>523756</v>
          </cell>
          <cell r="C1351" t="str">
            <v>منال الحاجي</v>
          </cell>
          <cell r="D1351" t="str">
            <v>عمر</v>
          </cell>
          <cell r="E1351" t="str">
            <v>فاطمه</v>
          </cell>
          <cell r="F1351" t="str">
            <v>الرابعة حديث</v>
          </cell>
          <cell r="G1351" t="str">
            <v>م</v>
          </cell>
        </row>
        <row r="1352">
          <cell r="B1352">
            <v>523759</v>
          </cell>
          <cell r="C1352" t="str">
            <v>منال سليمان</v>
          </cell>
          <cell r="D1352" t="str">
            <v>رشيد</v>
          </cell>
          <cell r="E1352" t="str">
            <v>عليا</v>
          </cell>
          <cell r="F1352" t="str">
            <v>الرابعة</v>
          </cell>
        </row>
        <row r="1353">
          <cell r="B1353">
            <v>523765</v>
          </cell>
          <cell r="C1353" t="str">
            <v>منى الحميد</v>
          </cell>
          <cell r="D1353" t="str">
            <v>عزيز</v>
          </cell>
          <cell r="E1353" t="str">
            <v>منسيه</v>
          </cell>
          <cell r="F1353" t="str">
            <v>الرابعة</v>
          </cell>
        </row>
        <row r="1354">
          <cell r="B1354">
            <v>523768</v>
          </cell>
          <cell r="C1354" t="str">
            <v>منى حسواني</v>
          </cell>
          <cell r="D1354" t="str">
            <v>نصوح</v>
          </cell>
          <cell r="E1354" t="str">
            <v>ايمان</v>
          </cell>
          <cell r="F1354" t="str">
            <v>الرابعة</v>
          </cell>
        </row>
        <row r="1355">
          <cell r="B1355">
            <v>523770</v>
          </cell>
          <cell r="C1355" t="str">
            <v>منى لباد</v>
          </cell>
          <cell r="D1355" t="str">
            <v>أحمد</v>
          </cell>
          <cell r="E1355" t="str">
            <v>عائشة</v>
          </cell>
          <cell r="F1355" t="str">
            <v>الرابعة</v>
          </cell>
        </row>
        <row r="1356">
          <cell r="B1356">
            <v>523773</v>
          </cell>
          <cell r="C1356" t="str">
            <v>مها مرزه</v>
          </cell>
          <cell r="D1356" t="str">
            <v>محمدسعيد</v>
          </cell>
          <cell r="E1356" t="str">
            <v>هدية</v>
          </cell>
          <cell r="F1356" t="str">
            <v>الرابعة</v>
          </cell>
        </row>
        <row r="1357">
          <cell r="B1357">
            <v>523778</v>
          </cell>
          <cell r="C1357" t="str">
            <v>ميرال اليوسف</v>
          </cell>
          <cell r="D1357" t="str">
            <v>عاصم</v>
          </cell>
          <cell r="E1357" t="str">
            <v>وفاء</v>
          </cell>
          <cell r="F1357" t="str">
            <v>الرابعة حديث</v>
          </cell>
          <cell r="G1357" t="str">
            <v>م</v>
          </cell>
        </row>
        <row r="1358">
          <cell r="B1358">
            <v>523781</v>
          </cell>
          <cell r="C1358" t="str">
            <v>ميرنا ضاحي</v>
          </cell>
          <cell r="D1358" t="str">
            <v>جورج</v>
          </cell>
          <cell r="E1358" t="str">
            <v>دنيا</v>
          </cell>
          <cell r="F1358" t="str">
            <v>الرابعة</v>
          </cell>
        </row>
        <row r="1359">
          <cell r="B1359">
            <v>523782</v>
          </cell>
          <cell r="C1359" t="str">
            <v>ميريانا ملاك</v>
          </cell>
          <cell r="D1359" t="str">
            <v>غازي</v>
          </cell>
          <cell r="E1359" t="str">
            <v>لينا</v>
          </cell>
          <cell r="F1359" t="str">
            <v>الثالثة</v>
          </cell>
        </row>
        <row r="1360">
          <cell r="B1360">
            <v>523783</v>
          </cell>
          <cell r="C1360" t="str">
            <v>ميريلا الحداد</v>
          </cell>
          <cell r="D1360" t="str">
            <v>جهاد</v>
          </cell>
          <cell r="E1360" t="str">
            <v>كنده</v>
          </cell>
          <cell r="F1360" t="str">
            <v>الثانية</v>
          </cell>
          <cell r="G1360" t="str">
            <v>مستنفذ فصل ثاني 2023-2024</v>
          </cell>
        </row>
        <row r="1361">
          <cell r="B1361">
            <v>523784</v>
          </cell>
          <cell r="C1361" t="str">
            <v>ميس الحريري</v>
          </cell>
          <cell r="D1361" t="str">
            <v>محمود</v>
          </cell>
          <cell r="E1361" t="str">
            <v>جمالات</v>
          </cell>
          <cell r="F1361" t="str">
            <v>الرابعة</v>
          </cell>
        </row>
        <row r="1362">
          <cell r="B1362">
            <v>523787</v>
          </cell>
          <cell r="C1362" t="str">
            <v>ميساء الزعبي</v>
          </cell>
          <cell r="D1362" t="str">
            <v>احمد خير</v>
          </cell>
          <cell r="E1362" t="str">
            <v>فطوم</v>
          </cell>
          <cell r="F1362" t="str">
            <v>الرابعة</v>
          </cell>
        </row>
        <row r="1363">
          <cell r="B1363">
            <v>523788</v>
          </cell>
          <cell r="C1363" t="str">
            <v>ميساء المحمد</v>
          </cell>
          <cell r="D1363" t="str">
            <v>عبدالله</v>
          </cell>
          <cell r="E1363" t="str">
            <v>فاطمة</v>
          </cell>
          <cell r="F1363" t="str">
            <v>الرابعة</v>
          </cell>
        </row>
        <row r="1364">
          <cell r="B1364">
            <v>523797</v>
          </cell>
          <cell r="C1364" t="str">
            <v>نادين كنينه</v>
          </cell>
          <cell r="D1364" t="str">
            <v>زياد</v>
          </cell>
          <cell r="E1364" t="str">
            <v>اعتدال</v>
          </cell>
          <cell r="F1364" t="str">
            <v>الرابعة</v>
          </cell>
        </row>
        <row r="1365">
          <cell r="B1365">
            <v>523801</v>
          </cell>
          <cell r="C1365" t="str">
            <v>ناهده ابوفخر</v>
          </cell>
          <cell r="D1365" t="str">
            <v>ناصر</v>
          </cell>
          <cell r="E1365" t="str">
            <v>نعيمه</v>
          </cell>
          <cell r="F1365" t="str">
            <v>الثانية</v>
          </cell>
        </row>
        <row r="1366">
          <cell r="B1366">
            <v>523812</v>
          </cell>
          <cell r="C1366" t="str">
            <v>ندى الكيال</v>
          </cell>
          <cell r="D1366" t="str">
            <v>محمد فريد</v>
          </cell>
          <cell r="E1366" t="str">
            <v>وفاء</v>
          </cell>
          <cell r="F1366" t="str">
            <v>الرابعة حديث</v>
          </cell>
          <cell r="G1366" t="str">
            <v>م</v>
          </cell>
        </row>
        <row r="1367">
          <cell r="B1367">
            <v>523813</v>
          </cell>
          <cell r="C1367" t="str">
            <v>ندى المسوتي</v>
          </cell>
          <cell r="D1367" t="str">
            <v>محمدياسين</v>
          </cell>
          <cell r="E1367" t="str">
            <v>خانم</v>
          </cell>
          <cell r="F1367" t="str">
            <v>الرابعة</v>
          </cell>
        </row>
        <row r="1368">
          <cell r="B1368">
            <v>523818</v>
          </cell>
          <cell r="C1368" t="str">
            <v>نسرين الذياب</v>
          </cell>
          <cell r="D1368" t="str">
            <v>حسين</v>
          </cell>
          <cell r="E1368" t="str">
            <v>سهام</v>
          </cell>
          <cell r="F1368" t="str">
            <v>الثالثة</v>
          </cell>
        </row>
        <row r="1369">
          <cell r="B1369">
            <v>523823</v>
          </cell>
          <cell r="C1369" t="str">
            <v>نسرين خليل</v>
          </cell>
          <cell r="D1369" t="str">
            <v>محمد</v>
          </cell>
          <cell r="E1369" t="str">
            <v>خديجه</v>
          </cell>
          <cell r="F1369" t="str">
            <v>الرابعة</v>
          </cell>
        </row>
        <row r="1370">
          <cell r="B1370">
            <v>523825</v>
          </cell>
          <cell r="C1370" t="str">
            <v>نسرين شرشار</v>
          </cell>
          <cell r="D1370" t="str">
            <v>محمداديب</v>
          </cell>
          <cell r="E1370" t="str">
            <v>منال</v>
          </cell>
          <cell r="F1370" t="str">
            <v>الثالثة</v>
          </cell>
        </row>
        <row r="1371">
          <cell r="B1371">
            <v>523827</v>
          </cell>
          <cell r="C1371" t="str">
            <v>نسيبة الشيخ</v>
          </cell>
          <cell r="D1371" t="str">
            <v>عبد الحكيم</v>
          </cell>
          <cell r="E1371" t="str">
            <v>كريمه</v>
          </cell>
          <cell r="F1371" t="str">
            <v>الرابعة</v>
          </cell>
        </row>
        <row r="1372">
          <cell r="B1372">
            <v>523828</v>
          </cell>
          <cell r="C1372" t="str">
            <v>نسيبه دلال</v>
          </cell>
          <cell r="D1372" t="str">
            <v>مظهر</v>
          </cell>
          <cell r="E1372" t="str">
            <v>منا</v>
          </cell>
          <cell r="F1372" t="str">
            <v>الرابعة</v>
          </cell>
        </row>
        <row r="1373">
          <cell r="B1373">
            <v>523832</v>
          </cell>
          <cell r="C1373" t="str">
            <v>نعمه طلب</v>
          </cell>
          <cell r="D1373" t="str">
            <v>محمد حسن</v>
          </cell>
          <cell r="E1373" t="str">
            <v>حسينه</v>
          </cell>
          <cell r="F1373" t="str">
            <v>الثالثة</v>
          </cell>
        </row>
        <row r="1374">
          <cell r="B1374">
            <v>523834</v>
          </cell>
          <cell r="C1374" t="str">
            <v>نغم جغنون</v>
          </cell>
          <cell r="D1374" t="str">
            <v>بسيم</v>
          </cell>
          <cell r="E1374" t="str">
            <v>منا</v>
          </cell>
          <cell r="F1374" t="str">
            <v>الثالثة</v>
          </cell>
        </row>
        <row r="1375">
          <cell r="B1375">
            <v>523846</v>
          </cell>
          <cell r="C1375" t="str">
            <v>نوار الزعبي</v>
          </cell>
          <cell r="D1375" t="str">
            <v>محمد</v>
          </cell>
          <cell r="E1375" t="str">
            <v>وفاء</v>
          </cell>
          <cell r="F1375" t="str">
            <v>الرابعة حديث</v>
          </cell>
          <cell r="G1375" t="str">
            <v>م</v>
          </cell>
        </row>
        <row r="1376">
          <cell r="B1376">
            <v>523848</v>
          </cell>
          <cell r="C1376" t="str">
            <v>نوال توتونجي</v>
          </cell>
          <cell r="D1376" t="str">
            <v>محمدانور</v>
          </cell>
          <cell r="E1376" t="str">
            <v>اسماء</v>
          </cell>
          <cell r="F1376" t="str">
            <v>الرابعة</v>
          </cell>
        </row>
        <row r="1377">
          <cell r="B1377">
            <v>523849</v>
          </cell>
          <cell r="C1377" t="str">
            <v>نوال عبيد</v>
          </cell>
          <cell r="D1377" t="str">
            <v>راتب</v>
          </cell>
          <cell r="E1377" t="str">
            <v>امل</v>
          </cell>
          <cell r="F1377" t="str">
            <v>الثالثة</v>
          </cell>
        </row>
        <row r="1378">
          <cell r="B1378">
            <v>523851</v>
          </cell>
          <cell r="C1378" t="str">
            <v>نور الامام</v>
          </cell>
          <cell r="D1378" t="str">
            <v>محمد زياد</v>
          </cell>
          <cell r="E1378" t="str">
            <v>ملك</v>
          </cell>
          <cell r="F1378" t="str">
            <v>الرابعة حديث</v>
          </cell>
        </row>
        <row r="1379">
          <cell r="B1379">
            <v>523853</v>
          </cell>
          <cell r="C1379" t="str">
            <v>نور البكري</v>
          </cell>
          <cell r="D1379" t="str">
            <v>محمد</v>
          </cell>
          <cell r="E1379" t="str">
            <v>مريم</v>
          </cell>
          <cell r="F1379" t="str">
            <v>الرابعة</v>
          </cell>
        </row>
        <row r="1380">
          <cell r="B1380">
            <v>523856</v>
          </cell>
          <cell r="C1380" t="str">
            <v>نور الدين مؤذن</v>
          </cell>
          <cell r="D1380" t="str">
            <v>محمد سليمان</v>
          </cell>
          <cell r="E1380" t="str">
            <v>ريما</v>
          </cell>
          <cell r="F1380" t="str">
            <v>الثالثة</v>
          </cell>
        </row>
        <row r="1381">
          <cell r="B1381">
            <v>523858</v>
          </cell>
          <cell r="C1381" t="str">
            <v>نور الذيب هنيدي</v>
          </cell>
          <cell r="D1381" t="str">
            <v>منير</v>
          </cell>
          <cell r="E1381" t="str">
            <v>سحر</v>
          </cell>
          <cell r="F1381" t="str">
            <v>الرابعة</v>
          </cell>
        </row>
        <row r="1382">
          <cell r="B1382">
            <v>523864</v>
          </cell>
          <cell r="C1382" t="str">
            <v>نور العيون جابر</v>
          </cell>
          <cell r="D1382" t="str">
            <v>عايد</v>
          </cell>
          <cell r="E1382" t="str">
            <v>مهديه</v>
          </cell>
          <cell r="F1382" t="str">
            <v>الرابعة</v>
          </cell>
        </row>
        <row r="1383">
          <cell r="B1383">
            <v>523868</v>
          </cell>
          <cell r="C1383" t="str">
            <v>نور المعلم</v>
          </cell>
          <cell r="D1383" t="str">
            <v>طالب</v>
          </cell>
          <cell r="E1383" t="str">
            <v>باسمه</v>
          </cell>
          <cell r="F1383" t="str">
            <v>الرابعة</v>
          </cell>
        </row>
        <row r="1384">
          <cell r="B1384">
            <v>523869</v>
          </cell>
          <cell r="C1384" t="str">
            <v>نور الهدى قلعجي</v>
          </cell>
          <cell r="D1384" t="str">
            <v>محمود</v>
          </cell>
          <cell r="E1384" t="str">
            <v>ايمان</v>
          </cell>
          <cell r="F1384" t="str">
            <v>الرابعة حديث</v>
          </cell>
        </row>
        <row r="1385">
          <cell r="B1385">
            <v>523873</v>
          </cell>
          <cell r="C1385" t="str">
            <v>نور راشد</v>
          </cell>
          <cell r="D1385" t="str">
            <v>اسماعيل</v>
          </cell>
          <cell r="E1385" t="str">
            <v>عزيزه</v>
          </cell>
          <cell r="F1385" t="str">
            <v>الرابعة</v>
          </cell>
        </row>
        <row r="1386">
          <cell r="B1386">
            <v>523874</v>
          </cell>
          <cell r="C1386" t="str">
            <v>نور سعد</v>
          </cell>
          <cell r="D1386" t="str">
            <v>رامز</v>
          </cell>
          <cell r="E1386" t="str">
            <v>عواطف</v>
          </cell>
          <cell r="F1386" t="str">
            <v>الثالثة</v>
          </cell>
        </row>
        <row r="1387">
          <cell r="B1387">
            <v>523875</v>
          </cell>
          <cell r="C1387" t="str">
            <v>نور شحاده</v>
          </cell>
          <cell r="D1387" t="str">
            <v>محمدعربي</v>
          </cell>
          <cell r="E1387" t="str">
            <v>ماجدا</v>
          </cell>
          <cell r="F1387" t="str">
            <v>الرابعة</v>
          </cell>
        </row>
        <row r="1388">
          <cell r="B1388">
            <v>523876</v>
          </cell>
          <cell r="C1388" t="str">
            <v>نور شلغين</v>
          </cell>
          <cell r="D1388" t="str">
            <v>وفيق</v>
          </cell>
          <cell r="E1388" t="str">
            <v>منال</v>
          </cell>
          <cell r="F1388" t="str">
            <v>الرابعة</v>
          </cell>
        </row>
        <row r="1389">
          <cell r="B1389">
            <v>523878</v>
          </cell>
          <cell r="C1389" t="str">
            <v>نور عبدالقادر</v>
          </cell>
          <cell r="D1389" t="str">
            <v>عمر</v>
          </cell>
          <cell r="E1389" t="str">
            <v>طيبه</v>
          </cell>
          <cell r="F1389" t="str">
            <v>الثانية</v>
          </cell>
          <cell r="G1389" t="str">
            <v>مستنفذ فصل ثاني 2023-2024</v>
          </cell>
        </row>
        <row r="1390">
          <cell r="B1390">
            <v>523879</v>
          </cell>
          <cell r="C1390" t="str">
            <v>نور كاتبة</v>
          </cell>
          <cell r="D1390" t="str">
            <v>أحمد</v>
          </cell>
          <cell r="E1390" t="str">
            <v>امل</v>
          </cell>
          <cell r="F1390" t="str">
            <v>الرابعة</v>
          </cell>
          <cell r="G1390" t="str">
            <v>مستنفذ فصل ثاني  2023-2024</v>
          </cell>
        </row>
        <row r="1391">
          <cell r="B1391">
            <v>523882</v>
          </cell>
          <cell r="C1391" t="str">
            <v>نورا الحريري</v>
          </cell>
          <cell r="D1391" t="str">
            <v>عبدالرحمن</v>
          </cell>
          <cell r="E1391" t="str">
            <v>هيام</v>
          </cell>
          <cell r="F1391" t="str">
            <v>الرابعة</v>
          </cell>
        </row>
        <row r="1392">
          <cell r="B1392">
            <v>523883</v>
          </cell>
          <cell r="C1392" t="str">
            <v>نورالهدى الجدا</v>
          </cell>
          <cell r="D1392" t="str">
            <v>محمدزياد</v>
          </cell>
          <cell r="E1392" t="str">
            <v>هدى</v>
          </cell>
          <cell r="F1392" t="str">
            <v>الرابعة</v>
          </cell>
        </row>
        <row r="1393">
          <cell r="B1393">
            <v>523886</v>
          </cell>
          <cell r="C1393" t="str">
            <v>نورة اللحلوح</v>
          </cell>
          <cell r="D1393" t="str">
            <v>احمد</v>
          </cell>
          <cell r="E1393" t="str">
            <v>عليا</v>
          </cell>
          <cell r="F1393" t="str">
            <v>الثانية</v>
          </cell>
        </row>
        <row r="1394">
          <cell r="B1394">
            <v>523888</v>
          </cell>
          <cell r="C1394" t="str">
            <v>نورما السنوسي</v>
          </cell>
          <cell r="D1394" t="str">
            <v>وائل</v>
          </cell>
          <cell r="E1394" t="str">
            <v>وفاء</v>
          </cell>
          <cell r="F1394" t="str">
            <v>الرابعة</v>
          </cell>
        </row>
        <row r="1395">
          <cell r="B1395">
            <v>523890</v>
          </cell>
          <cell r="C1395" t="str">
            <v>نورهان اكاشه</v>
          </cell>
          <cell r="D1395" t="str">
            <v>باسم</v>
          </cell>
          <cell r="E1395" t="str">
            <v>فلك</v>
          </cell>
          <cell r="F1395" t="str">
            <v>الرابعة</v>
          </cell>
        </row>
        <row r="1396">
          <cell r="B1396">
            <v>523895</v>
          </cell>
          <cell r="C1396" t="str">
            <v>نيرمين ضيف الله الفريحات</v>
          </cell>
          <cell r="D1396" t="str">
            <v>سليمان</v>
          </cell>
          <cell r="E1396" t="str">
            <v>حياة</v>
          </cell>
          <cell r="F1396" t="str">
            <v>الرابعة</v>
          </cell>
          <cell r="G1396" t="str">
            <v>مستنفذ فصل ثاني  2023-2024</v>
          </cell>
        </row>
        <row r="1397">
          <cell r="B1397">
            <v>523900</v>
          </cell>
          <cell r="C1397" t="str">
            <v>هاله صوفان</v>
          </cell>
          <cell r="D1397" t="str">
            <v>محمد ياسين</v>
          </cell>
          <cell r="E1397" t="str">
            <v>فاطمه</v>
          </cell>
          <cell r="F1397" t="str">
            <v>الرابعة حديث</v>
          </cell>
          <cell r="G1397" t="str">
            <v>م</v>
          </cell>
        </row>
        <row r="1398">
          <cell r="B1398">
            <v>523904</v>
          </cell>
          <cell r="C1398" t="str">
            <v>هبة معطي</v>
          </cell>
          <cell r="D1398" t="str">
            <v>عبد الله</v>
          </cell>
          <cell r="E1398" t="str">
            <v>فاطمة</v>
          </cell>
          <cell r="F1398" t="str">
            <v>الرابعة</v>
          </cell>
        </row>
        <row r="1399">
          <cell r="B1399">
            <v>523905</v>
          </cell>
          <cell r="C1399" t="str">
            <v>هبه الحلبي</v>
          </cell>
          <cell r="D1399" t="str">
            <v>بسام</v>
          </cell>
          <cell r="E1399" t="str">
            <v>سمر</v>
          </cell>
          <cell r="F1399" t="str">
            <v>الرابعة</v>
          </cell>
        </row>
        <row r="1400">
          <cell r="B1400">
            <v>523913</v>
          </cell>
          <cell r="C1400" t="str">
            <v>هبة الله محفوض</v>
          </cell>
          <cell r="D1400" t="str">
            <v>محمد ديب</v>
          </cell>
          <cell r="E1400" t="str">
            <v>منى</v>
          </cell>
          <cell r="F1400" t="str">
            <v>الرابعة</v>
          </cell>
        </row>
        <row r="1401">
          <cell r="B1401">
            <v>523919</v>
          </cell>
          <cell r="C1401" t="str">
            <v>هبه خير</v>
          </cell>
          <cell r="D1401" t="str">
            <v xml:space="preserve">يوسف </v>
          </cell>
          <cell r="E1401" t="str">
            <v>حنين</v>
          </cell>
          <cell r="F1401" t="str">
            <v>الثالثة</v>
          </cell>
        </row>
        <row r="1402">
          <cell r="B1402">
            <v>523925</v>
          </cell>
          <cell r="C1402" t="str">
            <v>هبه واكد</v>
          </cell>
          <cell r="D1402" t="str">
            <v>زايد</v>
          </cell>
          <cell r="E1402" t="str">
            <v>نجاح</v>
          </cell>
          <cell r="F1402" t="str">
            <v>الرابعة</v>
          </cell>
        </row>
        <row r="1403">
          <cell r="B1403">
            <v>523929</v>
          </cell>
          <cell r="C1403" t="str">
            <v>هدى عبدالجواد</v>
          </cell>
          <cell r="D1403" t="str">
            <v>عمر</v>
          </cell>
          <cell r="E1403" t="str">
            <v>ايمان</v>
          </cell>
          <cell r="F1403" t="str">
            <v>الثالثة</v>
          </cell>
        </row>
        <row r="1404">
          <cell r="B1404">
            <v>523930</v>
          </cell>
          <cell r="C1404" t="str">
            <v>هديل ابو لبده</v>
          </cell>
          <cell r="D1404" t="str">
            <v>عدنان</v>
          </cell>
          <cell r="E1404" t="str">
            <v>ثناء</v>
          </cell>
          <cell r="F1404" t="str">
            <v>الثانية</v>
          </cell>
          <cell r="G1404" t="str">
            <v>مستنفذ فصل ثاني 2023-2024</v>
          </cell>
        </row>
        <row r="1405">
          <cell r="B1405">
            <v>523933</v>
          </cell>
          <cell r="C1405" t="str">
            <v>هديل حسن</v>
          </cell>
          <cell r="D1405" t="str">
            <v>حبيب</v>
          </cell>
          <cell r="E1405" t="str">
            <v>منى</v>
          </cell>
          <cell r="F1405" t="str">
            <v>الثالثة</v>
          </cell>
        </row>
        <row r="1406">
          <cell r="B1406">
            <v>523934</v>
          </cell>
          <cell r="C1406" t="str">
            <v>هديل حسن</v>
          </cell>
          <cell r="D1406" t="str">
            <v xml:space="preserve"> ياسر</v>
          </cell>
          <cell r="E1406" t="str">
            <v>حياه</v>
          </cell>
          <cell r="F1406" t="str">
            <v>الثانية</v>
          </cell>
          <cell r="G1406" t="str">
            <v>مستنفذ فصل ثاني 2023-2024</v>
          </cell>
        </row>
        <row r="1407">
          <cell r="B1407">
            <v>523938</v>
          </cell>
          <cell r="C1407" t="str">
            <v>هزار العتيق</v>
          </cell>
          <cell r="D1407" t="str">
            <v>عمار</v>
          </cell>
          <cell r="E1407" t="str">
            <v>شمسه</v>
          </cell>
          <cell r="F1407" t="str">
            <v>الرابعة</v>
          </cell>
        </row>
        <row r="1408">
          <cell r="B1408">
            <v>523944</v>
          </cell>
          <cell r="C1408" t="str">
            <v>هنا نكد</v>
          </cell>
          <cell r="D1408" t="str">
            <v>احسان</v>
          </cell>
          <cell r="E1408" t="str">
            <v>نبيهه</v>
          </cell>
          <cell r="F1408" t="str">
            <v>الثانية</v>
          </cell>
          <cell r="G1408" t="str">
            <v>مستنفذ فصل ثاني 2023-2024</v>
          </cell>
        </row>
        <row r="1409">
          <cell r="B1409">
            <v>523945</v>
          </cell>
          <cell r="C1409" t="str">
            <v>هناء ابوحلاوه</v>
          </cell>
          <cell r="D1409" t="str">
            <v>معروف</v>
          </cell>
          <cell r="E1409" t="str">
            <v>يسرى</v>
          </cell>
          <cell r="F1409" t="str">
            <v>الرابعة</v>
          </cell>
        </row>
        <row r="1410">
          <cell r="B1410">
            <v>523953</v>
          </cell>
          <cell r="C1410" t="str">
            <v>هنادي سليك</v>
          </cell>
          <cell r="D1410" t="str">
            <v>حسن</v>
          </cell>
          <cell r="E1410" t="str">
            <v>رويدا</v>
          </cell>
          <cell r="F1410" t="str">
            <v>الرابعة</v>
          </cell>
        </row>
        <row r="1411">
          <cell r="B1411">
            <v>523955</v>
          </cell>
          <cell r="C1411" t="str">
            <v>هند سرحان</v>
          </cell>
          <cell r="D1411" t="str">
            <v>محمد</v>
          </cell>
          <cell r="E1411" t="str">
            <v>يسره</v>
          </cell>
          <cell r="F1411" t="str">
            <v>الثالثة</v>
          </cell>
        </row>
        <row r="1412">
          <cell r="B1412">
            <v>523963</v>
          </cell>
          <cell r="C1412" t="str">
            <v>هيا رضوان</v>
          </cell>
          <cell r="D1412" t="str">
            <v>غدير</v>
          </cell>
          <cell r="E1412" t="str">
            <v>منتها</v>
          </cell>
          <cell r="F1412" t="str">
            <v>الثالثة</v>
          </cell>
        </row>
        <row r="1413">
          <cell r="B1413">
            <v>523965</v>
          </cell>
          <cell r="C1413" t="str">
            <v>هياء طنوس</v>
          </cell>
          <cell r="D1413" t="str">
            <v>ماهر</v>
          </cell>
          <cell r="E1413" t="str">
            <v>الهام</v>
          </cell>
          <cell r="F1413" t="str">
            <v>الثالثة</v>
          </cell>
        </row>
        <row r="1414">
          <cell r="B1414">
            <v>523968</v>
          </cell>
          <cell r="C1414" t="str">
            <v>هيفاء الحلبي</v>
          </cell>
          <cell r="D1414" t="str">
            <v>حسين</v>
          </cell>
          <cell r="E1414" t="str">
            <v>اديبة</v>
          </cell>
          <cell r="F1414" t="str">
            <v>الثالثة</v>
          </cell>
        </row>
        <row r="1415">
          <cell r="B1415">
            <v>523971</v>
          </cell>
          <cell r="C1415" t="str">
            <v>وائل المصطفى</v>
          </cell>
          <cell r="D1415" t="str">
            <v>علي</v>
          </cell>
          <cell r="E1415" t="str">
            <v>عائشة</v>
          </cell>
          <cell r="F1415" t="str">
            <v>الرابعة</v>
          </cell>
          <cell r="G1415" t="str">
            <v>مستنفذ فصل ثاني  2023-2024</v>
          </cell>
        </row>
        <row r="1416">
          <cell r="B1416">
            <v>523975</v>
          </cell>
          <cell r="C1416" t="str">
            <v>وصال الرفاعي</v>
          </cell>
          <cell r="D1416" t="str">
            <v>عبدالمنعم</v>
          </cell>
          <cell r="E1416" t="str">
            <v>زهره</v>
          </cell>
          <cell r="F1416" t="str">
            <v>الرابعة</v>
          </cell>
        </row>
        <row r="1417">
          <cell r="B1417">
            <v>523993</v>
          </cell>
          <cell r="C1417" t="str">
            <v>ولاء حمدان صوان</v>
          </cell>
          <cell r="D1417" t="str">
            <v>عبدو</v>
          </cell>
          <cell r="E1417" t="str">
            <v>مريم</v>
          </cell>
          <cell r="F1417" t="str">
            <v>الرابعة</v>
          </cell>
        </row>
        <row r="1418">
          <cell r="B1418">
            <v>523994</v>
          </cell>
          <cell r="C1418" t="str">
            <v>ولاء خلوف</v>
          </cell>
          <cell r="D1418" t="str">
            <v>صالح</v>
          </cell>
          <cell r="E1418" t="str">
            <v>صفاء</v>
          </cell>
          <cell r="F1418" t="str">
            <v>الثالثة</v>
          </cell>
        </row>
        <row r="1419">
          <cell r="B1419">
            <v>523998</v>
          </cell>
          <cell r="C1419" t="str">
            <v>ولاء عثمان</v>
          </cell>
          <cell r="D1419" t="str">
            <v>يحيى</v>
          </cell>
          <cell r="E1419" t="str">
            <v>فاطمه</v>
          </cell>
          <cell r="F1419" t="str">
            <v>الرابعة</v>
          </cell>
        </row>
        <row r="1420">
          <cell r="B1420">
            <v>523999</v>
          </cell>
          <cell r="C1420" t="str">
            <v>ولاء عيسى</v>
          </cell>
          <cell r="D1420" t="str">
            <v>بشير</v>
          </cell>
          <cell r="E1420" t="str">
            <v>بشيره</v>
          </cell>
          <cell r="F1420" t="str">
            <v>الرابعة</v>
          </cell>
        </row>
        <row r="1421">
          <cell r="B1421">
            <v>524002</v>
          </cell>
          <cell r="C1421" t="str">
            <v>ولاء منصور</v>
          </cell>
          <cell r="D1421" t="str">
            <v>عدنان</v>
          </cell>
          <cell r="E1421" t="str">
            <v>هدى</v>
          </cell>
          <cell r="F1421" t="str">
            <v>الرابعة</v>
          </cell>
        </row>
        <row r="1422">
          <cell r="B1422">
            <v>524004</v>
          </cell>
          <cell r="C1422" t="str">
            <v>يارا الحريس</v>
          </cell>
          <cell r="D1422" t="str">
            <v>حسن</v>
          </cell>
          <cell r="E1422" t="str">
            <v>انتصار</v>
          </cell>
          <cell r="F1422" t="str">
            <v>الثانية</v>
          </cell>
        </row>
        <row r="1423">
          <cell r="B1423">
            <v>524005</v>
          </cell>
          <cell r="C1423" t="str">
            <v>يارا حسن</v>
          </cell>
          <cell r="D1423" t="str">
            <v>ابراهيم</v>
          </cell>
          <cell r="E1423" t="str">
            <v>ندى</v>
          </cell>
          <cell r="F1423" t="str">
            <v>الرابعة</v>
          </cell>
        </row>
        <row r="1424">
          <cell r="B1424">
            <v>524008</v>
          </cell>
          <cell r="C1424" t="str">
            <v>ياسمين الفلاح</v>
          </cell>
          <cell r="D1424" t="str">
            <v>أحمد</v>
          </cell>
          <cell r="E1424" t="str">
            <v>حليمه</v>
          </cell>
          <cell r="F1424" t="str">
            <v>الثالثة</v>
          </cell>
        </row>
        <row r="1425">
          <cell r="B1425">
            <v>524011</v>
          </cell>
          <cell r="C1425" t="str">
            <v>ياسمين سعيد</v>
          </cell>
          <cell r="D1425" t="str">
            <v>محمود</v>
          </cell>
          <cell r="E1425" t="str">
            <v>خطيره</v>
          </cell>
          <cell r="F1425" t="str">
            <v>الثالثة</v>
          </cell>
        </row>
        <row r="1426">
          <cell r="B1426">
            <v>524017</v>
          </cell>
          <cell r="C1426" t="str">
            <v>يسرى ابومغضب</v>
          </cell>
          <cell r="D1426" t="str">
            <v>زياد</v>
          </cell>
          <cell r="E1426" t="str">
            <v>فاديا</v>
          </cell>
          <cell r="F1426" t="str">
            <v>الثالثة</v>
          </cell>
        </row>
        <row r="1427">
          <cell r="B1427">
            <v>524033</v>
          </cell>
          <cell r="C1427" t="str">
            <v>فاطمه صرصر</v>
          </cell>
          <cell r="D1427" t="str">
            <v>احمد</v>
          </cell>
          <cell r="E1427" t="str">
            <v>حياة</v>
          </cell>
          <cell r="F1427" t="str">
            <v>الثالثة</v>
          </cell>
        </row>
        <row r="1428">
          <cell r="B1428">
            <v>524040</v>
          </cell>
          <cell r="C1428" t="str">
            <v>ميادة علي</v>
          </cell>
          <cell r="D1428" t="str">
            <v>حمزة</v>
          </cell>
          <cell r="E1428" t="str">
            <v>خولة</v>
          </cell>
          <cell r="F1428" t="str">
            <v>الرابعة</v>
          </cell>
        </row>
        <row r="1429">
          <cell r="B1429">
            <v>524041</v>
          </cell>
          <cell r="C1429" t="str">
            <v>نانسي الدرويش</v>
          </cell>
          <cell r="D1429" t="str">
            <v>محمود</v>
          </cell>
          <cell r="E1429" t="str">
            <v>هدى</v>
          </cell>
          <cell r="F1429" t="str">
            <v>الثالثة</v>
          </cell>
        </row>
        <row r="1430">
          <cell r="B1430">
            <v>524043</v>
          </cell>
          <cell r="C1430" t="str">
            <v>نور ابوتك</v>
          </cell>
          <cell r="D1430" t="str">
            <v>عدنان</v>
          </cell>
          <cell r="E1430" t="str">
            <v>خديجه</v>
          </cell>
          <cell r="F1430" t="str">
            <v>الثالثة</v>
          </cell>
        </row>
        <row r="1431">
          <cell r="B1431">
            <v>524052</v>
          </cell>
          <cell r="C1431" t="str">
            <v>عبيده زيدان</v>
          </cell>
          <cell r="D1431" t="str">
            <v>عبده</v>
          </cell>
          <cell r="E1431" t="str">
            <v>لما</v>
          </cell>
          <cell r="F1431" t="str">
            <v>الرابعة</v>
          </cell>
        </row>
        <row r="1432">
          <cell r="B1432">
            <v>524053</v>
          </cell>
          <cell r="C1432" t="str">
            <v>اكرام فرهود</v>
          </cell>
          <cell r="D1432" t="str">
            <v>محمد</v>
          </cell>
          <cell r="E1432" t="str">
            <v>عائده</v>
          </cell>
          <cell r="F1432" t="str">
            <v>الثالثة</v>
          </cell>
        </row>
        <row r="1433">
          <cell r="B1433">
            <v>524062</v>
          </cell>
          <cell r="C1433" t="str">
            <v>مريم الشلبي</v>
          </cell>
          <cell r="D1433" t="str">
            <v>احمد سهيل</v>
          </cell>
          <cell r="E1433" t="str">
            <v>ساره</v>
          </cell>
          <cell r="F1433" t="str">
            <v>الثانية</v>
          </cell>
        </row>
        <row r="1434">
          <cell r="B1434">
            <v>524063</v>
          </cell>
          <cell r="C1434" t="str">
            <v>نزهة الطويل</v>
          </cell>
          <cell r="D1434" t="str">
            <v>محمد</v>
          </cell>
          <cell r="E1434" t="str">
            <v>زينب</v>
          </cell>
          <cell r="F1434" t="str">
            <v>الثانية</v>
          </cell>
        </row>
        <row r="1435">
          <cell r="B1435">
            <v>524064</v>
          </cell>
          <cell r="C1435" t="str">
            <v>عائشة برنية</v>
          </cell>
          <cell r="D1435" t="str">
            <v>هشام</v>
          </cell>
          <cell r="E1435" t="str">
            <v>نزهة</v>
          </cell>
          <cell r="F1435" t="str">
            <v>الثالثة</v>
          </cell>
        </row>
        <row r="1436">
          <cell r="B1436">
            <v>524071</v>
          </cell>
          <cell r="C1436" t="str">
            <v>روان المصري</v>
          </cell>
          <cell r="D1436" t="str">
            <v>احمد حسام الدين</v>
          </cell>
          <cell r="E1436" t="str">
            <v>ماجده</v>
          </cell>
          <cell r="F1436" t="str">
            <v>الرابعة حديث</v>
          </cell>
          <cell r="G1436" t="str">
            <v>م</v>
          </cell>
        </row>
        <row r="1437">
          <cell r="B1437">
            <v>524073</v>
          </cell>
          <cell r="C1437" t="str">
            <v>سونيا شرف</v>
          </cell>
          <cell r="D1437" t="str">
            <v>اكرم</v>
          </cell>
          <cell r="E1437" t="str">
            <v>غاده</v>
          </cell>
          <cell r="F1437" t="str">
            <v>الرابعة</v>
          </cell>
        </row>
        <row r="1438">
          <cell r="B1438">
            <v>524077</v>
          </cell>
          <cell r="C1438" t="str">
            <v>عائده البيضه</v>
          </cell>
          <cell r="D1438" t="str">
            <v>محمد عرفان</v>
          </cell>
          <cell r="E1438" t="str">
            <v>اماني</v>
          </cell>
          <cell r="F1438" t="str">
            <v>الثانية</v>
          </cell>
          <cell r="G1438" t="str">
            <v>مستنفذ فصل ثاني 2023-2024</v>
          </cell>
        </row>
        <row r="1439">
          <cell r="B1439">
            <v>524079</v>
          </cell>
          <cell r="C1439" t="str">
            <v>وفاء محمد</v>
          </cell>
          <cell r="D1439" t="str">
            <v>حسن</v>
          </cell>
          <cell r="E1439" t="str">
            <v>هناء</v>
          </cell>
          <cell r="F1439" t="str">
            <v>الثالثة</v>
          </cell>
        </row>
        <row r="1440">
          <cell r="B1440">
            <v>524080</v>
          </cell>
          <cell r="C1440" t="str">
            <v>شذى غندور</v>
          </cell>
          <cell r="D1440" t="str">
            <v>فايز</v>
          </cell>
          <cell r="E1440" t="str">
            <v>حسناء</v>
          </cell>
          <cell r="F1440" t="str">
            <v>الثالثة</v>
          </cell>
        </row>
        <row r="1441">
          <cell r="B1441">
            <v>524082</v>
          </cell>
          <cell r="C1441" t="str">
            <v>هيا معاون</v>
          </cell>
          <cell r="D1441" t="str">
            <v>حسين</v>
          </cell>
          <cell r="E1441" t="str">
            <v>حمده</v>
          </cell>
          <cell r="F1441" t="str">
            <v>الرابعة حديث</v>
          </cell>
          <cell r="G1441" t="str">
            <v>م</v>
          </cell>
        </row>
        <row r="1442">
          <cell r="B1442">
            <v>524083</v>
          </cell>
          <cell r="C1442" t="str">
            <v>رنيم وبي</v>
          </cell>
          <cell r="D1442" t="str">
            <v>حسين</v>
          </cell>
          <cell r="E1442" t="str">
            <v>سميه</v>
          </cell>
          <cell r="F1442" t="str">
            <v>الرابعة</v>
          </cell>
        </row>
        <row r="1443">
          <cell r="B1443">
            <v>524086</v>
          </cell>
          <cell r="C1443" t="str">
            <v>مروة الرفاعي</v>
          </cell>
          <cell r="D1443" t="str">
            <v xml:space="preserve">مامون </v>
          </cell>
          <cell r="E1443" t="str">
            <v xml:space="preserve">مومنات </v>
          </cell>
          <cell r="F1443" t="str">
            <v>الثالثة</v>
          </cell>
        </row>
        <row r="1444">
          <cell r="B1444">
            <v>524087</v>
          </cell>
          <cell r="C1444" t="str">
            <v>سمر الشالاتي</v>
          </cell>
          <cell r="D1444" t="str">
            <v>نور الدين</v>
          </cell>
          <cell r="E1444" t="str">
            <v>مسره</v>
          </cell>
          <cell r="F1444" t="str">
            <v>الرابعة</v>
          </cell>
        </row>
        <row r="1445">
          <cell r="B1445">
            <v>524089</v>
          </cell>
          <cell r="C1445" t="str">
            <v>رفيف البوشي</v>
          </cell>
          <cell r="D1445" t="str">
            <v>فايز</v>
          </cell>
          <cell r="E1445" t="str">
            <v>مها</v>
          </cell>
          <cell r="F1445" t="str">
            <v>الرابعة</v>
          </cell>
        </row>
        <row r="1446">
          <cell r="B1446">
            <v>524090</v>
          </cell>
          <cell r="C1446" t="str">
            <v>ليلى علي</v>
          </cell>
          <cell r="D1446" t="str">
            <v>عبد الله</v>
          </cell>
          <cell r="E1446" t="str">
            <v>سهام</v>
          </cell>
          <cell r="F1446" t="str">
            <v>الرابعة</v>
          </cell>
        </row>
        <row r="1447">
          <cell r="B1447">
            <v>524093</v>
          </cell>
          <cell r="C1447" t="str">
            <v>سكينة قدسيات</v>
          </cell>
          <cell r="D1447" t="str">
            <v>ياسين</v>
          </cell>
          <cell r="F1447" t="str">
            <v>الرابعة</v>
          </cell>
        </row>
        <row r="1448">
          <cell r="B1448">
            <v>524095</v>
          </cell>
          <cell r="C1448" t="str">
            <v>فيتون الريس</v>
          </cell>
          <cell r="D1448" t="str">
            <v xml:space="preserve">نجيب </v>
          </cell>
          <cell r="E1448" t="str">
            <v>رسميه</v>
          </cell>
          <cell r="F1448" t="str">
            <v>الثانية</v>
          </cell>
        </row>
        <row r="1449">
          <cell r="B1449">
            <v>524100</v>
          </cell>
          <cell r="C1449" t="str">
            <v>هديل سبور</v>
          </cell>
          <cell r="D1449" t="str">
            <v>احمد</v>
          </cell>
          <cell r="E1449" t="str">
            <v>امينه</v>
          </cell>
          <cell r="F1449" t="str">
            <v>الثانية</v>
          </cell>
          <cell r="G1449" t="str">
            <v>مستنفذ فصل ثاني 2023-2024</v>
          </cell>
        </row>
        <row r="1450">
          <cell r="B1450">
            <v>524104</v>
          </cell>
          <cell r="C1450" t="str">
            <v>ماري الزعيم</v>
          </cell>
          <cell r="D1450" t="str">
            <v>مخلص</v>
          </cell>
          <cell r="E1450" t="str">
            <v>سهيلا</v>
          </cell>
          <cell r="F1450" t="str">
            <v>الثالثة</v>
          </cell>
        </row>
        <row r="1451">
          <cell r="B1451">
            <v>524108</v>
          </cell>
          <cell r="C1451" t="str">
            <v xml:space="preserve">راما الناطور </v>
          </cell>
          <cell r="D1451" t="str">
            <v>محمد عدنان</v>
          </cell>
          <cell r="E1451" t="str">
            <v>ملك</v>
          </cell>
          <cell r="F1451" t="str">
            <v>الرابعة</v>
          </cell>
          <cell r="G1451" t="str">
            <v>مستنفذ فصل ثاني  2023-2024</v>
          </cell>
        </row>
        <row r="1452">
          <cell r="B1452">
            <v>524109</v>
          </cell>
          <cell r="C1452" t="str">
            <v>غفران شعبان</v>
          </cell>
          <cell r="D1452" t="str">
            <v>محمود</v>
          </cell>
          <cell r="E1452" t="str">
            <v>فتاة</v>
          </cell>
          <cell r="F1452" t="str">
            <v>الثانية</v>
          </cell>
          <cell r="G1452" t="str">
            <v>مستنفذ فصل ثاني 2023-2024</v>
          </cell>
        </row>
        <row r="1453">
          <cell r="B1453">
            <v>524114</v>
          </cell>
          <cell r="C1453" t="str">
            <v>هيام علي</v>
          </cell>
          <cell r="D1453" t="str">
            <v>منير</v>
          </cell>
          <cell r="E1453" t="str">
            <v>مريم</v>
          </cell>
          <cell r="F1453" t="str">
            <v>الرابعة</v>
          </cell>
        </row>
        <row r="1454">
          <cell r="B1454">
            <v>524115</v>
          </cell>
          <cell r="C1454" t="str">
            <v>نتالين ملحم</v>
          </cell>
          <cell r="D1454" t="str">
            <v>عيسى</v>
          </cell>
          <cell r="E1454" t="str">
            <v>ابتسام</v>
          </cell>
          <cell r="F1454" t="str">
            <v>الرابعة</v>
          </cell>
        </row>
        <row r="1455">
          <cell r="B1455">
            <v>524120</v>
          </cell>
          <cell r="C1455" t="str">
            <v>البتول رمضان</v>
          </cell>
          <cell r="D1455" t="str">
            <v>احمد</v>
          </cell>
          <cell r="E1455" t="str">
            <v>مياده</v>
          </cell>
          <cell r="F1455" t="str">
            <v>الرابعة</v>
          </cell>
        </row>
        <row r="1456">
          <cell r="B1456">
            <v>524121</v>
          </cell>
          <cell r="C1456" t="str">
            <v xml:space="preserve">رجاء الجسري </v>
          </cell>
          <cell r="D1456" t="str">
            <v>محمد نزار</v>
          </cell>
          <cell r="E1456" t="str">
            <v>زبيده</v>
          </cell>
          <cell r="F1456" t="str">
            <v>الرابعة</v>
          </cell>
        </row>
        <row r="1457">
          <cell r="B1457">
            <v>524122</v>
          </cell>
          <cell r="C1457" t="str">
            <v>وعد الشوفي</v>
          </cell>
          <cell r="D1457" t="str">
            <v>جمال</v>
          </cell>
          <cell r="E1457" t="str">
            <v>صباح</v>
          </cell>
          <cell r="F1457" t="str">
            <v>الرابعة</v>
          </cell>
        </row>
        <row r="1458">
          <cell r="B1458">
            <v>524125</v>
          </cell>
          <cell r="C1458" t="str">
            <v>رغد سليمان</v>
          </cell>
          <cell r="D1458" t="str">
            <v>احمد</v>
          </cell>
          <cell r="E1458" t="str">
            <v>سميحه</v>
          </cell>
          <cell r="F1458" t="str">
            <v>الثانية</v>
          </cell>
          <cell r="G1458" t="str">
            <v>مستنفذ فصل ثاني 2023-2024</v>
          </cell>
        </row>
        <row r="1459">
          <cell r="B1459">
            <v>524129</v>
          </cell>
          <cell r="C1459" t="str">
            <v>محاسن درة</v>
          </cell>
          <cell r="D1459" t="str">
            <v>احمد</v>
          </cell>
          <cell r="E1459" t="str">
            <v>فاطمه</v>
          </cell>
          <cell r="F1459" t="str">
            <v>الرابعة</v>
          </cell>
        </row>
        <row r="1460">
          <cell r="B1460">
            <v>524132</v>
          </cell>
          <cell r="C1460" t="str">
            <v>براءة حمود</v>
          </cell>
          <cell r="D1460" t="str">
            <v>محمد</v>
          </cell>
          <cell r="E1460" t="str">
            <v>عبله</v>
          </cell>
          <cell r="F1460" t="str">
            <v>الثالثة</v>
          </cell>
        </row>
        <row r="1461">
          <cell r="B1461">
            <v>524135</v>
          </cell>
          <cell r="C1461" t="str">
            <v>اسماء تقوى</v>
          </cell>
          <cell r="D1461" t="str">
            <v>زهير</v>
          </cell>
          <cell r="E1461" t="str">
            <v>منى</v>
          </cell>
          <cell r="F1461" t="str">
            <v>الثانية</v>
          </cell>
          <cell r="G1461" t="str">
            <v>مستنفذ فصل ثاني 2023-2024</v>
          </cell>
        </row>
        <row r="1462">
          <cell r="B1462">
            <v>524142</v>
          </cell>
          <cell r="C1462" t="str">
            <v>داليا عوض</v>
          </cell>
          <cell r="D1462" t="str">
            <v>عدنان</v>
          </cell>
          <cell r="E1462" t="str">
            <v>نها</v>
          </cell>
          <cell r="F1462" t="str">
            <v>الرابعة</v>
          </cell>
        </row>
        <row r="1463">
          <cell r="B1463">
            <v>524143</v>
          </cell>
          <cell r="C1463" t="str">
            <v>نور الهدى تواتي</v>
          </cell>
          <cell r="D1463" t="str">
            <v xml:space="preserve">سليم </v>
          </cell>
          <cell r="E1463" t="str">
            <v>يسرا</v>
          </cell>
          <cell r="F1463" t="str">
            <v>الثانية</v>
          </cell>
        </row>
        <row r="1464">
          <cell r="B1464">
            <v>524146</v>
          </cell>
          <cell r="C1464" t="str">
            <v>اسماء سباهي ارناؤوط</v>
          </cell>
          <cell r="D1464" t="str">
            <v>محمد خالد</v>
          </cell>
          <cell r="E1464" t="str">
            <v>انعام</v>
          </cell>
          <cell r="F1464" t="str">
            <v>الثانية</v>
          </cell>
        </row>
        <row r="1465">
          <cell r="B1465">
            <v>524147</v>
          </cell>
          <cell r="C1465" t="str">
            <v>عفراء ميا</v>
          </cell>
          <cell r="D1465" t="str">
            <v>علي</v>
          </cell>
          <cell r="E1465" t="str">
            <v>الهام</v>
          </cell>
          <cell r="F1465" t="str">
            <v>الرابعة حديث</v>
          </cell>
          <cell r="G1465" t="str">
            <v>م</v>
          </cell>
        </row>
        <row r="1466">
          <cell r="B1466">
            <v>524150</v>
          </cell>
          <cell r="C1466" t="str">
            <v>علا ابو فياض نعيم</v>
          </cell>
          <cell r="D1466" t="str">
            <v>سلمان</v>
          </cell>
          <cell r="E1466" t="str">
            <v>نايفة</v>
          </cell>
          <cell r="F1466" t="str">
            <v>الرابعة</v>
          </cell>
        </row>
        <row r="1467">
          <cell r="B1467">
            <v>524153</v>
          </cell>
          <cell r="C1467" t="str">
            <v>بتول الماضي</v>
          </cell>
          <cell r="D1467" t="str">
            <v>مهند</v>
          </cell>
          <cell r="E1467" t="str">
            <v>هنادي</v>
          </cell>
          <cell r="F1467" t="str">
            <v>الرابعة</v>
          </cell>
        </row>
        <row r="1468">
          <cell r="B1468">
            <v>524154</v>
          </cell>
          <cell r="C1468" t="str">
            <v>الهام يوسف</v>
          </cell>
          <cell r="D1468" t="str">
            <v>منصور</v>
          </cell>
          <cell r="E1468" t="str">
            <v>سعاد</v>
          </cell>
          <cell r="F1468" t="str">
            <v>الرابعة</v>
          </cell>
        </row>
        <row r="1469">
          <cell r="B1469">
            <v>524156</v>
          </cell>
          <cell r="C1469" t="str">
            <v>رؤى سلامة</v>
          </cell>
          <cell r="D1469" t="str">
            <v>وليد</v>
          </cell>
          <cell r="E1469" t="str">
            <v>ماري</v>
          </cell>
          <cell r="F1469" t="str">
            <v>الرابعة</v>
          </cell>
        </row>
        <row r="1470">
          <cell r="B1470">
            <v>524161</v>
          </cell>
          <cell r="C1470" t="str">
            <v>رشا ابو حمدان</v>
          </cell>
          <cell r="D1470" t="str">
            <v>طلال</v>
          </cell>
          <cell r="E1470" t="str">
            <v>انعامي</v>
          </cell>
          <cell r="F1470" t="str">
            <v>الرابعة</v>
          </cell>
        </row>
        <row r="1471">
          <cell r="B1471">
            <v>524167</v>
          </cell>
          <cell r="C1471" t="str">
            <v>تسنيم غضبان</v>
          </cell>
          <cell r="D1471" t="str">
            <v>احمد سهيل</v>
          </cell>
          <cell r="E1471" t="str">
            <v>مريم</v>
          </cell>
          <cell r="F1471" t="str">
            <v>الثانية</v>
          </cell>
        </row>
        <row r="1472">
          <cell r="B1472">
            <v>524173</v>
          </cell>
          <cell r="C1472" t="str">
            <v>راميا خليفة</v>
          </cell>
          <cell r="D1472" t="str">
            <v>خليفة</v>
          </cell>
          <cell r="E1472" t="str">
            <v>فوزيه</v>
          </cell>
          <cell r="F1472" t="str">
            <v>الثانية</v>
          </cell>
          <cell r="G1472" t="str">
            <v>مستنفذ فصل ثاني 2023-2024</v>
          </cell>
        </row>
        <row r="1473">
          <cell r="B1473">
            <v>524174</v>
          </cell>
          <cell r="C1473" t="str">
            <v>راما حافط</v>
          </cell>
          <cell r="D1473" t="str">
            <v>هاني</v>
          </cell>
          <cell r="E1473" t="str">
            <v>هديل</v>
          </cell>
          <cell r="F1473" t="str">
            <v>الثالثة</v>
          </cell>
        </row>
        <row r="1474">
          <cell r="B1474">
            <v>524181</v>
          </cell>
          <cell r="C1474" t="str">
            <v>ابتسام الحصوة</v>
          </cell>
          <cell r="D1474" t="str">
            <v>محمود</v>
          </cell>
          <cell r="E1474" t="str">
            <v>عطرشان</v>
          </cell>
          <cell r="F1474" t="str">
            <v>الثانية</v>
          </cell>
        </row>
        <row r="1475">
          <cell r="B1475">
            <v>524183</v>
          </cell>
          <cell r="C1475" t="str">
            <v>ابتسام دعبول</v>
          </cell>
          <cell r="D1475" t="str">
            <v>فايز</v>
          </cell>
          <cell r="E1475" t="str">
            <v>اميرة</v>
          </cell>
          <cell r="F1475" t="str">
            <v>الرابعة</v>
          </cell>
        </row>
        <row r="1476">
          <cell r="B1476">
            <v>524185</v>
          </cell>
          <cell r="C1476" t="str">
            <v>ابتهال الخطيب</v>
          </cell>
          <cell r="D1476" t="str">
            <v>محمدخليل</v>
          </cell>
          <cell r="E1476" t="str">
            <v>غاده</v>
          </cell>
          <cell r="F1476" t="str">
            <v>الثالثة</v>
          </cell>
        </row>
        <row r="1477">
          <cell r="B1477">
            <v>524188</v>
          </cell>
          <cell r="C1477" t="str">
            <v>اجواء مصلح</v>
          </cell>
          <cell r="D1477" t="str">
            <v>احمد</v>
          </cell>
          <cell r="E1477" t="str">
            <v>غانه</v>
          </cell>
          <cell r="F1477" t="str">
            <v>الرابعة</v>
          </cell>
        </row>
        <row r="1478">
          <cell r="B1478">
            <v>524191</v>
          </cell>
          <cell r="C1478" t="str">
            <v>احمد الاحمد</v>
          </cell>
          <cell r="D1478" t="str">
            <v>حسن</v>
          </cell>
          <cell r="E1478" t="str">
            <v>صباح</v>
          </cell>
          <cell r="F1478" t="str">
            <v>الرابعة</v>
          </cell>
        </row>
        <row r="1479">
          <cell r="B1479">
            <v>524205</v>
          </cell>
          <cell r="C1479" t="str">
            <v>اريج الباسط</v>
          </cell>
          <cell r="D1479" t="str">
            <v>محسن</v>
          </cell>
          <cell r="E1479" t="str">
            <v>نجوى</v>
          </cell>
          <cell r="F1479" t="str">
            <v>الرابعة</v>
          </cell>
        </row>
        <row r="1480">
          <cell r="B1480">
            <v>524206</v>
          </cell>
          <cell r="C1480" t="str">
            <v>اريج العليوي</v>
          </cell>
          <cell r="D1480" t="str">
            <v>موسى</v>
          </cell>
          <cell r="E1480" t="str">
            <v>عفاف</v>
          </cell>
          <cell r="F1480" t="str">
            <v>الثالثة</v>
          </cell>
        </row>
        <row r="1481">
          <cell r="B1481">
            <v>524207</v>
          </cell>
          <cell r="C1481" t="str">
            <v>اريج جردي</v>
          </cell>
          <cell r="D1481" t="str">
            <v>علي</v>
          </cell>
          <cell r="E1481" t="str">
            <v>فاطمه</v>
          </cell>
          <cell r="F1481" t="str">
            <v>الثالثة</v>
          </cell>
        </row>
        <row r="1482">
          <cell r="B1482">
            <v>524210</v>
          </cell>
          <cell r="C1482" t="str">
            <v>اريج فضل الله</v>
          </cell>
          <cell r="D1482" t="str">
            <v>محمدعمادالدين</v>
          </cell>
          <cell r="E1482" t="str">
            <v>ايتسام</v>
          </cell>
          <cell r="F1482" t="str">
            <v>الثانية</v>
          </cell>
        </row>
        <row r="1483">
          <cell r="B1483">
            <v>524212</v>
          </cell>
          <cell r="C1483" t="str">
            <v>اسراء البديرة</v>
          </cell>
          <cell r="D1483" t="str">
            <v>إبراهيم</v>
          </cell>
          <cell r="E1483" t="str">
            <v>محيز</v>
          </cell>
          <cell r="F1483" t="str">
            <v>الثانية</v>
          </cell>
        </row>
        <row r="1484">
          <cell r="B1484">
            <v>524215</v>
          </cell>
          <cell r="C1484" t="str">
            <v>اسراء الرفاعي</v>
          </cell>
          <cell r="D1484" t="str">
            <v>منيب</v>
          </cell>
          <cell r="E1484" t="str">
            <v>اسماء</v>
          </cell>
          <cell r="F1484" t="str">
            <v>الثانية</v>
          </cell>
        </row>
        <row r="1485">
          <cell r="B1485">
            <v>524216</v>
          </cell>
          <cell r="C1485" t="str">
            <v>اسراء السبسبي</v>
          </cell>
          <cell r="D1485" t="str">
            <v>عبد الكريم</v>
          </cell>
          <cell r="E1485" t="str">
            <v>خولا</v>
          </cell>
          <cell r="F1485" t="str">
            <v>الرابعة</v>
          </cell>
        </row>
        <row r="1486">
          <cell r="B1486">
            <v>524217</v>
          </cell>
          <cell r="C1486" t="str">
            <v>اسراء العبيد</v>
          </cell>
          <cell r="D1486" t="str">
            <v>فاضل</v>
          </cell>
          <cell r="E1486" t="str">
            <v>رويده</v>
          </cell>
          <cell r="F1486" t="str">
            <v>الثالثة</v>
          </cell>
        </row>
        <row r="1487">
          <cell r="B1487">
            <v>524221</v>
          </cell>
          <cell r="C1487" t="str">
            <v>اسراء بكر</v>
          </cell>
          <cell r="D1487" t="str">
            <v>حسين</v>
          </cell>
          <cell r="E1487" t="str">
            <v>عائشه</v>
          </cell>
          <cell r="F1487" t="str">
            <v>الاولى</v>
          </cell>
        </row>
        <row r="1488">
          <cell r="B1488">
            <v>524224</v>
          </cell>
          <cell r="C1488" t="str">
            <v>اسراء توتني</v>
          </cell>
          <cell r="D1488" t="str">
            <v>احمد</v>
          </cell>
          <cell r="E1488" t="str">
            <v>لينا</v>
          </cell>
          <cell r="F1488" t="str">
            <v>الثالثة</v>
          </cell>
        </row>
        <row r="1489">
          <cell r="B1489">
            <v>524232</v>
          </cell>
          <cell r="C1489" t="str">
            <v>اسلام البدراني</v>
          </cell>
          <cell r="D1489" t="str">
            <v>محمد</v>
          </cell>
          <cell r="E1489" t="str">
            <v>خزنه</v>
          </cell>
          <cell r="F1489" t="str">
            <v>الثانية</v>
          </cell>
        </row>
        <row r="1490">
          <cell r="B1490">
            <v>524234</v>
          </cell>
          <cell r="C1490" t="str">
            <v>اسماء الحسن</v>
          </cell>
          <cell r="D1490" t="str">
            <v>يوسف</v>
          </cell>
          <cell r="E1490" t="str">
            <v>عسليه</v>
          </cell>
          <cell r="F1490" t="str">
            <v>الثانية</v>
          </cell>
        </row>
        <row r="1491">
          <cell r="B1491">
            <v>524237</v>
          </cell>
          <cell r="C1491" t="str">
            <v>اسماء الصلبي</v>
          </cell>
          <cell r="D1491" t="str">
            <v>خليل</v>
          </cell>
          <cell r="E1491" t="str">
            <v>كامله</v>
          </cell>
          <cell r="F1491" t="str">
            <v>الثانية</v>
          </cell>
        </row>
        <row r="1492">
          <cell r="B1492">
            <v>524241</v>
          </cell>
          <cell r="C1492" t="str">
            <v>اسماء خضيرة</v>
          </cell>
          <cell r="D1492" t="str">
            <v>جمال الدين</v>
          </cell>
          <cell r="E1492" t="str">
            <v>فائدة</v>
          </cell>
          <cell r="F1492" t="str">
            <v>الثالثة</v>
          </cell>
        </row>
        <row r="1493">
          <cell r="B1493">
            <v>524243</v>
          </cell>
          <cell r="C1493" t="str">
            <v>اسمهان عمران</v>
          </cell>
          <cell r="D1493" t="str">
            <v>كامل</v>
          </cell>
          <cell r="E1493" t="str">
            <v>غصون</v>
          </cell>
          <cell r="F1493" t="str">
            <v>الثالثة</v>
          </cell>
        </row>
        <row r="1494">
          <cell r="B1494">
            <v>524244</v>
          </cell>
          <cell r="C1494" t="str">
            <v>اسيا عثمان</v>
          </cell>
          <cell r="D1494" t="str">
            <v>قاسم</v>
          </cell>
          <cell r="E1494" t="str">
            <v>عصريه</v>
          </cell>
          <cell r="F1494" t="str">
            <v>الثالثة</v>
          </cell>
        </row>
        <row r="1495">
          <cell r="B1495">
            <v>524245</v>
          </cell>
          <cell r="C1495" t="str">
            <v>اسيما نفيس</v>
          </cell>
          <cell r="D1495" t="str">
            <v>ياسر</v>
          </cell>
          <cell r="E1495" t="str">
            <v>نفيسه</v>
          </cell>
          <cell r="F1495" t="str">
            <v>الثالثة</v>
          </cell>
        </row>
        <row r="1496">
          <cell r="B1496">
            <v>524246</v>
          </cell>
          <cell r="C1496" t="str">
            <v>اسيمه احمد</v>
          </cell>
          <cell r="D1496" t="str">
            <v>عوض</v>
          </cell>
          <cell r="E1496" t="str">
            <v>ثنيه</v>
          </cell>
          <cell r="F1496" t="str">
            <v>الرابعة</v>
          </cell>
        </row>
        <row r="1497">
          <cell r="B1497">
            <v>524247</v>
          </cell>
          <cell r="C1497" t="str">
            <v>اسيمه علي</v>
          </cell>
          <cell r="D1497" t="str">
            <v>ابراهيم</v>
          </cell>
          <cell r="E1497" t="str">
            <v>نزهه</v>
          </cell>
          <cell r="F1497" t="str">
            <v>الثالثة</v>
          </cell>
        </row>
        <row r="1498">
          <cell r="B1498">
            <v>524249</v>
          </cell>
          <cell r="C1498" t="str">
            <v>اصاله صقر</v>
          </cell>
          <cell r="D1498" t="str">
            <v>يوسف</v>
          </cell>
          <cell r="E1498" t="str">
            <v>ميله</v>
          </cell>
          <cell r="F1498" t="str">
            <v>الثانية</v>
          </cell>
        </row>
        <row r="1499">
          <cell r="B1499">
            <v>524252</v>
          </cell>
          <cell r="C1499" t="str">
            <v>افتكار شرف</v>
          </cell>
          <cell r="D1499" t="str">
            <v>حسن</v>
          </cell>
          <cell r="E1499" t="str">
            <v>وداد</v>
          </cell>
          <cell r="F1499" t="str">
            <v>الثالثة</v>
          </cell>
        </row>
        <row r="1500">
          <cell r="B1500">
            <v>524253</v>
          </cell>
          <cell r="C1500" t="str">
            <v>اكابر هنيدي</v>
          </cell>
          <cell r="D1500" t="str">
            <v>فيصل</v>
          </cell>
          <cell r="E1500" t="str">
            <v>منيرة</v>
          </cell>
          <cell r="F1500" t="str">
            <v>الرابعة</v>
          </cell>
        </row>
        <row r="1501">
          <cell r="B1501">
            <v>524256</v>
          </cell>
          <cell r="C1501" t="str">
            <v>الاء الجباوي</v>
          </cell>
          <cell r="D1501" t="str">
            <v>ناصر</v>
          </cell>
          <cell r="E1501" t="str">
            <v>عليه</v>
          </cell>
          <cell r="F1501" t="str">
            <v>الثانية</v>
          </cell>
        </row>
        <row r="1502">
          <cell r="B1502">
            <v>524258</v>
          </cell>
          <cell r="C1502" t="str">
            <v>الاء الزرازرة</v>
          </cell>
          <cell r="D1502" t="str">
            <v>خالد</v>
          </cell>
          <cell r="E1502" t="str">
            <v>هند</v>
          </cell>
          <cell r="F1502" t="str">
            <v>الثانية</v>
          </cell>
        </row>
        <row r="1503">
          <cell r="B1503">
            <v>524261</v>
          </cell>
          <cell r="C1503" t="str">
            <v>الاء القاضي</v>
          </cell>
          <cell r="D1503" t="str">
            <v>دهشان</v>
          </cell>
          <cell r="E1503" t="str">
            <v>كريمه</v>
          </cell>
          <cell r="F1503" t="str">
            <v>الثانية</v>
          </cell>
        </row>
        <row r="1504">
          <cell r="B1504">
            <v>524262</v>
          </cell>
          <cell r="C1504" t="str">
            <v>الاء الكاتب</v>
          </cell>
          <cell r="D1504" t="str">
            <v>رياض</v>
          </cell>
          <cell r="E1504" t="str">
            <v>ناجيه</v>
          </cell>
          <cell r="F1504" t="str">
            <v>الرابعة</v>
          </cell>
        </row>
        <row r="1505">
          <cell r="B1505">
            <v>524263</v>
          </cell>
          <cell r="C1505" t="str">
            <v>الاء الكردي</v>
          </cell>
          <cell r="D1505" t="str">
            <v>زهير</v>
          </cell>
          <cell r="E1505" t="str">
            <v>ملك</v>
          </cell>
          <cell r="F1505" t="str">
            <v>الرابعة</v>
          </cell>
        </row>
        <row r="1506">
          <cell r="B1506">
            <v>524264</v>
          </cell>
          <cell r="C1506" t="str">
            <v>الاء المجاهد</v>
          </cell>
          <cell r="D1506" t="str">
            <v>محمدكمال</v>
          </cell>
          <cell r="E1506" t="str">
            <v>ايمان</v>
          </cell>
          <cell r="F1506" t="str">
            <v>الثانية</v>
          </cell>
        </row>
        <row r="1507">
          <cell r="B1507">
            <v>524266</v>
          </cell>
          <cell r="C1507" t="str">
            <v>الاء المنصور</v>
          </cell>
          <cell r="D1507" t="str">
            <v>نبيل</v>
          </cell>
          <cell r="E1507" t="str">
            <v>جميله</v>
          </cell>
          <cell r="F1507" t="str">
            <v>الثانية حديث</v>
          </cell>
          <cell r="G1507" t="str">
            <v>م</v>
          </cell>
        </row>
        <row r="1508">
          <cell r="B1508">
            <v>524268</v>
          </cell>
          <cell r="C1508" t="str">
            <v>الاء جبوليه</v>
          </cell>
          <cell r="D1508" t="str">
            <v>غسان</v>
          </cell>
          <cell r="E1508" t="str">
            <v>هنادي</v>
          </cell>
          <cell r="F1508" t="str">
            <v>الرابعة</v>
          </cell>
        </row>
        <row r="1509">
          <cell r="B1509">
            <v>524269</v>
          </cell>
          <cell r="C1509" t="str">
            <v>الاء حجازي</v>
          </cell>
          <cell r="D1509" t="str">
            <v>عبدالعزيز</v>
          </cell>
          <cell r="E1509" t="str">
            <v>بشيرة</v>
          </cell>
          <cell r="F1509" t="str">
            <v>الثالثة</v>
          </cell>
        </row>
        <row r="1510">
          <cell r="B1510">
            <v>524271</v>
          </cell>
          <cell r="C1510" t="str">
            <v>الاء دعبل</v>
          </cell>
          <cell r="D1510" t="str">
            <v>محمدعزالدين</v>
          </cell>
          <cell r="E1510" t="str">
            <v>فاطمه</v>
          </cell>
          <cell r="F1510" t="str">
            <v>الرابعة</v>
          </cell>
        </row>
        <row r="1511">
          <cell r="B1511">
            <v>524272</v>
          </cell>
          <cell r="C1511" t="str">
            <v>الاء سرور</v>
          </cell>
          <cell r="D1511" t="str">
            <v>عبد الرزاق</v>
          </cell>
          <cell r="E1511" t="str">
            <v>كوثر</v>
          </cell>
          <cell r="F1511" t="str">
            <v>الرابعة</v>
          </cell>
        </row>
        <row r="1512">
          <cell r="B1512">
            <v>524273</v>
          </cell>
          <cell r="C1512" t="str">
            <v>الاء شعبان</v>
          </cell>
          <cell r="D1512" t="str">
            <v>خالد</v>
          </cell>
          <cell r="E1512" t="str">
            <v>فداء</v>
          </cell>
          <cell r="F1512" t="str">
            <v>الثانية</v>
          </cell>
        </row>
        <row r="1513">
          <cell r="B1513">
            <v>524276</v>
          </cell>
          <cell r="C1513" t="str">
            <v>الاء قدور</v>
          </cell>
          <cell r="D1513" t="str">
            <v>خيرالله</v>
          </cell>
          <cell r="E1513" t="str">
            <v>اميرة</v>
          </cell>
          <cell r="F1513" t="str">
            <v>الرابعة</v>
          </cell>
        </row>
        <row r="1514">
          <cell r="B1514">
            <v>524277</v>
          </cell>
          <cell r="C1514" t="str">
            <v>الاء قطف</v>
          </cell>
          <cell r="D1514" t="str">
            <v>نايف</v>
          </cell>
          <cell r="E1514" t="str">
            <v>بهيجه</v>
          </cell>
          <cell r="F1514" t="str">
            <v>الرابعة</v>
          </cell>
        </row>
        <row r="1515">
          <cell r="B1515">
            <v>524278</v>
          </cell>
          <cell r="C1515" t="str">
            <v>الاء موسى</v>
          </cell>
          <cell r="D1515" t="str">
            <v>يوسف</v>
          </cell>
          <cell r="E1515" t="str">
            <v>انيسه</v>
          </cell>
          <cell r="F1515" t="str">
            <v>الثالثة</v>
          </cell>
        </row>
        <row r="1516">
          <cell r="B1516">
            <v>524280</v>
          </cell>
          <cell r="C1516" t="str">
            <v>الاء هواري</v>
          </cell>
          <cell r="D1516" t="str">
            <v>خالد</v>
          </cell>
          <cell r="E1516" t="str">
            <v>عزيزه</v>
          </cell>
          <cell r="F1516" t="str">
            <v>الثالثة</v>
          </cell>
        </row>
        <row r="1517">
          <cell r="B1517">
            <v>524285</v>
          </cell>
          <cell r="C1517" t="str">
            <v>العنود العويتي</v>
          </cell>
          <cell r="D1517" t="str">
            <v>بركات</v>
          </cell>
          <cell r="E1517" t="str">
            <v>عائشه</v>
          </cell>
          <cell r="F1517" t="str">
            <v>الرابعة</v>
          </cell>
        </row>
        <row r="1518">
          <cell r="B1518">
            <v>524286</v>
          </cell>
          <cell r="C1518" t="str">
            <v>الفت القادري</v>
          </cell>
          <cell r="D1518" t="str">
            <v>محمد</v>
          </cell>
          <cell r="E1518" t="str">
            <v>عربيه</v>
          </cell>
          <cell r="F1518" t="str">
            <v>الرابعة</v>
          </cell>
        </row>
        <row r="1519">
          <cell r="B1519">
            <v>524288</v>
          </cell>
          <cell r="C1519" t="str">
            <v>الفت شدود</v>
          </cell>
          <cell r="D1519" t="str">
            <v>محمود</v>
          </cell>
          <cell r="E1519" t="str">
            <v>دلال</v>
          </cell>
          <cell r="F1519" t="str">
            <v>الثانية</v>
          </cell>
          <cell r="G1519" t="str">
            <v>مستنفذ فصل ثاني 2023-2024</v>
          </cell>
        </row>
        <row r="1520">
          <cell r="B1520">
            <v>524290</v>
          </cell>
          <cell r="C1520" t="str">
            <v>الكوثر الشاهين</v>
          </cell>
          <cell r="D1520" t="str">
            <v>امين</v>
          </cell>
          <cell r="E1520" t="str">
            <v>مريم</v>
          </cell>
          <cell r="F1520" t="str">
            <v>الثانية</v>
          </cell>
        </row>
        <row r="1521">
          <cell r="B1521">
            <v>524293</v>
          </cell>
          <cell r="C1521" t="str">
            <v>الهام عرابي</v>
          </cell>
          <cell r="D1521" t="str">
            <v>خالد</v>
          </cell>
          <cell r="E1521" t="str">
            <v>اتحاد</v>
          </cell>
          <cell r="F1521" t="str">
            <v>الرابعة حديث</v>
          </cell>
          <cell r="G1521" t="str">
            <v>م</v>
          </cell>
        </row>
        <row r="1522">
          <cell r="B1522">
            <v>524298</v>
          </cell>
          <cell r="C1522" t="str">
            <v>اماني القباني</v>
          </cell>
          <cell r="D1522" t="str">
            <v>رائد</v>
          </cell>
          <cell r="E1522" t="str">
            <v>روزينه</v>
          </cell>
          <cell r="F1522" t="str">
            <v>الثالثة حديث</v>
          </cell>
          <cell r="G1522" t="str">
            <v>م</v>
          </cell>
        </row>
        <row r="1523">
          <cell r="B1523">
            <v>524300</v>
          </cell>
          <cell r="C1523" t="str">
            <v>اماني المقداد</v>
          </cell>
          <cell r="D1523" t="str">
            <v>فايز</v>
          </cell>
          <cell r="E1523" t="str">
            <v>غفران</v>
          </cell>
          <cell r="F1523" t="str">
            <v>الثانية</v>
          </cell>
          <cell r="G1523" t="str">
            <v>مستنفذ فصل ثاني 2023-2024</v>
          </cell>
        </row>
        <row r="1524">
          <cell r="B1524">
            <v>524301</v>
          </cell>
          <cell r="C1524" t="str">
            <v>اماني بطحه</v>
          </cell>
          <cell r="D1524" t="str">
            <v>محمد</v>
          </cell>
          <cell r="E1524" t="str">
            <v>ميسون</v>
          </cell>
          <cell r="F1524" t="str">
            <v>الرابعة</v>
          </cell>
        </row>
        <row r="1525">
          <cell r="B1525">
            <v>524303</v>
          </cell>
          <cell r="C1525" t="str">
            <v>اماني عساف</v>
          </cell>
          <cell r="D1525" t="str">
            <v>فرحان</v>
          </cell>
          <cell r="E1525" t="str">
            <v>امل</v>
          </cell>
          <cell r="F1525" t="str">
            <v>الثانية</v>
          </cell>
        </row>
        <row r="1526">
          <cell r="B1526">
            <v>524304</v>
          </cell>
          <cell r="C1526" t="str">
            <v>اماني علي</v>
          </cell>
          <cell r="D1526" t="str">
            <v>حسين</v>
          </cell>
          <cell r="E1526" t="str">
            <v>وضحة</v>
          </cell>
          <cell r="F1526" t="str">
            <v>الثالثة</v>
          </cell>
        </row>
        <row r="1527">
          <cell r="B1527">
            <v>524310</v>
          </cell>
          <cell r="C1527" t="str">
            <v>امل الرفاعي</v>
          </cell>
          <cell r="D1527" t="str">
            <v>محمد</v>
          </cell>
          <cell r="E1527" t="str">
            <v>فاطمه</v>
          </cell>
          <cell r="F1527" t="str">
            <v>الثالثة</v>
          </cell>
        </row>
        <row r="1528">
          <cell r="B1528">
            <v>524311</v>
          </cell>
          <cell r="C1528" t="str">
            <v>امل الشعراني</v>
          </cell>
          <cell r="D1528" t="str">
            <v>جدعان</v>
          </cell>
          <cell r="E1528" t="str">
            <v>حلوة</v>
          </cell>
          <cell r="F1528" t="str">
            <v>الثالثة</v>
          </cell>
        </row>
        <row r="1529">
          <cell r="B1529">
            <v>524312</v>
          </cell>
          <cell r="C1529" t="str">
            <v>امل العقاد</v>
          </cell>
          <cell r="D1529" t="str">
            <v>حمزة</v>
          </cell>
          <cell r="E1529" t="str">
            <v>سمر</v>
          </cell>
          <cell r="F1529" t="str">
            <v>الرابعة</v>
          </cell>
        </row>
        <row r="1530">
          <cell r="B1530">
            <v>524313</v>
          </cell>
          <cell r="C1530" t="str">
            <v>امل الكاتب</v>
          </cell>
          <cell r="D1530" t="str">
            <v>محمدبسام</v>
          </cell>
          <cell r="E1530" t="str">
            <v>هناء</v>
          </cell>
          <cell r="F1530" t="str">
            <v>الرابعة</v>
          </cell>
        </row>
        <row r="1531">
          <cell r="B1531">
            <v>524314</v>
          </cell>
          <cell r="C1531" t="str">
            <v>امل عبد الخالق</v>
          </cell>
          <cell r="D1531" t="str">
            <v>وجيه</v>
          </cell>
          <cell r="E1531" t="str">
            <v>انتصار</v>
          </cell>
          <cell r="F1531" t="str">
            <v>الثانية</v>
          </cell>
          <cell r="G1531" t="str">
            <v>مستنفذ فصل ثاني 2023-2024</v>
          </cell>
        </row>
        <row r="1532">
          <cell r="B1532">
            <v>524317</v>
          </cell>
          <cell r="C1532" t="str">
            <v>امنة دقو</v>
          </cell>
          <cell r="D1532" t="str">
            <v>فؤاد</v>
          </cell>
          <cell r="E1532" t="str">
            <v>سعاد</v>
          </cell>
          <cell r="F1532" t="str">
            <v>الثانية</v>
          </cell>
        </row>
        <row r="1533">
          <cell r="B1533">
            <v>524318</v>
          </cell>
          <cell r="C1533" t="str">
            <v>امنة محمد</v>
          </cell>
          <cell r="D1533" t="str">
            <v>محمد</v>
          </cell>
          <cell r="E1533" t="str">
            <v>فاطمه</v>
          </cell>
          <cell r="F1533" t="str">
            <v>الثانية</v>
          </cell>
        </row>
        <row r="1534">
          <cell r="B1534">
            <v>524319</v>
          </cell>
          <cell r="C1534" t="str">
            <v>امنه الحسين</v>
          </cell>
          <cell r="D1534" t="str">
            <v>حسين</v>
          </cell>
          <cell r="E1534" t="str">
            <v>هدى</v>
          </cell>
          <cell r="F1534" t="str">
            <v>الرابعة</v>
          </cell>
        </row>
        <row r="1535">
          <cell r="B1535">
            <v>524324</v>
          </cell>
          <cell r="C1535" t="str">
            <v>امنه دقو</v>
          </cell>
          <cell r="D1535" t="str">
            <v>فياض</v>
          </cell>
          <cell r="E1535" t="str">
            <v>ليلا</v>
          </cell>
          <cell r="F1535" t="str">
            <v>الثالثة حديث</v>
          </cell>
          <cell r="G1535" t="str">
            <v>م</v>
          </cell>
        </row>
        <row r="1536">
          <cell r="B1536">
            <v>524331</v>
          </cell>
          <cell r="C1536" t="str">
            <v>اميرة الحامض</v>
          </cell>
          <cell r="D1536" t="str">
            <v>محمود</v>
          </cell>
          <cell r="E1536" t="str">
            <v>وحيده</v>
          </cell>
          <cell r="F1536" t="str">
            <v>الرابعة</v>
          </cell>
        </row>
        <row r="1537">
          <cell r="B1537">
            <v>524335</v>
          </cell>
          <cell r="C1537" t="str">
            <v>اميره صالح</v>
          </cell>
          <cell r="D1537" t="str">
            <v>مفلح</v>
          </cell>
          <cell r="E1537" t="str">
            <v>حسنه</v>
          </cell>
          <cell r="F1537" t="str">
            <v>الثالثة</v>
          </cell>
        </row>
        <row r="1538">
          <cell r="B1538">
            <v>524339</v>
          </cell>
          <cell r="C1538" t="str">
            <v>اميمه ابراهيم</v>
          </cell>
          <cell r="D1538" t="str">
            <v>زعل</v>
          </cell>
          <cell r="E1538" t="str">
            <v>زينب</v>
          </cell>
          <cell r="F1538" t="str">
            <v>الثالثة</v>
          </cell>
        </row>
        <row r="1539">
          <cell r="B1539">
            <v>524340</v>
          </cell>
          <cell r="C1539" t="str">
            <v>اميمه الخطيب</v>
          </cell>
          <cell r="D1539" t="str">
            <v>جميل</v>
          </cell>
          <cell r="E1539" t="str">
            <v>رويده</v>
          </cell>
          <cell r="F1539" t="str">
            <v>الثالثة</v>
          </cell>
        </row>
        <row r="1540">
          <cell r="B1540">
            <v>524342</v>
          </cell>
          <cell r="C1540" t="str">
            <v>اميمه الطحان</v>
          </cell>
          <cell r="D1540" t="str">
            <v>حسان</v>
          </cell>
          <cell r="E1540" t="str">
            <v>سحر</v>
          </cell>
          <cell r="F1540" t="str">
            <v>الثانية</v>
          </cell>
          <cell r="G1540" t="str">
            <v>مستنفذ فصل ثاني 2023-2024</v>
          </cell>
        </row>
        <row r="1541">
          <cell r="B1541">
            <v>524343</v>
          </cell>
          <cell r="C1541" t="str">
            <v>اميمه جراح</v>
          </cell>
          <cell r="D1541" t="str">
            <v>خالد</v>
          </cell>
          <cell r="E1541" t="str">
            <v>ديبه</v>
          </cell>
          <cell r="F1541" t="str">
            <v>الثالثة</v>
          </cell>
        </row>
        <row r="1542">
          <cell r="B1542">
            <v>524347</v>
          </cell>
          <cell r="C1542" t="str">
            <v>اناس شيخه</v>
          </cell>
          <cell r="D1542" t="str">
            <v>محمد</v>
          </cell>
          <cell r="E1542" t="str">
            <v>حنان</v>
          </cell>
          <cell r="F1542" t="str">
            <v>الثالثة</v>
          </cell>
        </row>
        <row r="1543">
          <cell r="B1543">
            <v>524349</v>
          </cell>
          <cell r="C1543" t="str">
            <v>اناس مصطفى</v>
          </cell>
          <cell r="D1543" t="str">
            <v>علي</v>
          </cell>
          <cell r="E1543" t="str">
            <v>مائده</v>
          </cell>
          <cell r="F1543" t="str">
            <v>الثالثة حديث</v>
          </cell>
          <cell r="G1543" t="str">
            <v>م</v>
          </cell>
        </row>
        <row r="1544">
          <cell r="B1544">
            <v>524351</v>
          </cell>
          <cell r="C1544" t="str">
            <v>انصاف سليمان</v>
          </cell>
          <cell r="D1544" t="str">
            <v>منيف</v>
          </cell>
          <cell r="E1544" t="str">
            <v>جهينا</v>
          </cell>
          <cell r="F1544" t="str">
            <v>الرابعة</v>
          </cell>
        </row>
        <row r="1545">
          <cell r="B1545">
            <v>524353</v>
          </cell>
          <cell r="C1545" t="str">
            <v>انعام ابراهيم</v>
          </cell>
          <cell r="D1545" t="str">
            <v>محمد</v>
          </cell>
          <cell r="E1545" t="str">
            <v>حاجه</v>
          </cell>
          <cell r="F1545" t="str">
            <v>الثالثة</v>
          </cell>
        </row>
        <row r="1546">
          <cell r="B1546">
            <v>524362</v>
          </cell>
          <cell r="C1546" t="str">
            <v>ايات العاصي</v>
          </cell>
          <cell r="D1546" t="str">
            <v>جمعة</v>
          </cell>
          <cell r="E1546" t="str">
            <v>مديحه</v>
          </cell>
          <cell r="F1546" t="str">
            <v>الرابعة</v>
          </cell>
        </row>
        <row r="1547">
          <cell r="B1547">
            <v>524363</v>
          </cell>
          <cell r="C1547" t="str">
            <v>ايات العلدوني</v>
          </cell>
          <cell r="D1547" t="str">
            <v>عبدالعزيز</v>
          </cell>
          <cell r="E1547" t="str">
            <v>هدى</v>
          </cell>
          <cell r="F1547" t="str">
            <v>الثالثة</v>
          </cell>
        </row>
        <row r="1548">
          <cell r="B1548">
            <v>524364</v>
          </cell>
          <cell r="C1548" t="str">
            <v>ايات بياض</v>
          </cell>
          <cell r="D1548" t="str">
            <v>عمر</v>
          </cell>
          <cell r="E1548" t="str">
            <v>فاديه</v>
          </cell>
          <cell r="F1548" t="str">
            <v>الرابعة</v>
          </cell>
        </row>
        <row r="1549">
          <cell r="B1549">
            <v>524365</v>
          </cell>
          <cell r="C1549" t="str">
            <v>ايات درويش</v>
          </cell>
          <cell r="D1549" t="str">
            <v>نبيل</v>
          </cell>
          <cell r="E1549" t="str">
            <v>عفاف</v>
          </cell>
          <cell r="F1549" t="str">
            <v>الرابعة حديث</v>
          </cell>
          <cell r="G1549" t="str">
            <v>م</v>
          </cell>
        </row>
        <row r="1550">
          <cell r="B1550">
            <v>524366</v>
          </cell>
          <cell r="C1550" t="str">
            <v>ايات شامية</v>
          </cell>
          <cell r="D1550" t="str">
            <v>عدنان</v>
          </cell>
          <cell r="E1550" t="str">
            <v>لينا</v>
          </cell>
          <cell r="F1550" t="str">
            <v>الرابعة</v>
          </cell>
        </row>
        <row r="1551">
          <cell r="B1551">
            <v>524367</v>
          </cell>
          <cell r="C1551" t="str">
            <v>ايات شعيريه</v>
          </cell>
          <cell r="D1551" t="str">
            <v>عبدالكريم</v>
          </cell>
          <cell r="E1551" t="str">
            <v>ميساء</v>
          </cell>
          <cell r="F1551" t="str">
            <v>الرابعة حديث</v>
          </cell>
          <cell r="G1551" t="str">
            <v>م</v>
          </cell>
        </row>
        <row r="1552">
          <cell r="B1552">
            <v>524368</v>
          </cell>
          <cell r="C1552" t="str">
            <v>ايات طالب</v>
          </cell>
          <cell r="D1552" t="str">
            <v>طالب</v>
          </cell>
          <cell r="E1552" t="str">
            <v>ماجده</v>
          </cell>
          <cell r="F1552" t="str">
            <v>الثالثة</v>
          </cell>
        </row>
        <row r="1553">
          <cell r="B1553">
            <v>524377</v>
          </cell>
          <cell r="C1553" t="str">
            <v>اية هدية</v>
          </cell>
          <cell r="D1553" t="str">
            <v>عمر</v>
          </cell>
          <cell r="E1553" t="str">
            <v>فاطمه</v>
          </cell>
          <cell r="F1553" t="str">
            <v>الثانية</v>
          </cell>
        </row>
        <row r="1554">
          <cell r="B1554">
            <v>524378</v>
          </cell>
          <cell r="C1554" t="str">
            <v>ايفلين حسينو</v>
          </cell>
          <cell r="D1554" t="str">
            <v>جميل</v>
          </cell>
          <cell r="E1554" t="str">
            <v>خديجه</v>
          </cell>
          <cell r="F1554" t="str">
            <v>الرابعة</v>
          </cell>
        </row>
        <row r="1555">
          <cell r="B1555">
            <v>524380</v>
          </cell>
          <cell r="C1555" t="str">
            <v>ايمان الحجلي</v>
          </cell>
          <cell r="D1555" t="str">
            <v>كمال</v>
          </cell>
          <cell r="E1555" t="str">
            <v>هيله</v>
          </cell>
          <cell r="F1555" t="str">
            <v>الرابعة</v>
          </cell>
        </row>
        <row r="1556">
          <cell r="B1556">
            <v>524386</v>
          </cell>
          <cell r="C1556" t="str">
            <v>ايمان الشيخ قويدر</v>
          </cell>
          <cell r="D1556" t="str">
            <v>احمد</v>
          </cell>
          <cell r="E1556" t="str">
            <v>نورة</v>
          </cell>
          <cell r="F1556" t="str">
            <v>الثانية</v>
          </cell>
        </row>
        <row r="1557">
          <cell r="B1557">
            <v>524390</v>
          </cell>
          <cell r="C1557" t="str">
            <v>ايمان المعدنلي</v>
          </cell>
          <cell r="D1557" t="str">
            <v>محمود</v>
          </cell>
          <cell r="E1557" t="str">
            <v>ندى</v>
          </cell>
          <cell r="F1557" t="str">
            <v>الثالثة</v>
          </cell>
        </row>
        <row r="1558">
          <cell r="B1558">
            <v>524396</v>
          </cell>
          <cell r="C1558" t="str">
            <v>ايمان محمد</v>
          </cell>
          <cell r="D1558" t="str">
            <v>هيسم</v>
          </cell>
          <cell r="E1558" t="str">
            <v>خديجه</v>
          </cell>
          <cell r="F1558" t="str">
            <v>الثانية</v>
          </cell>
          <cell r="G1558" t="str">
            <v>مستنفذ فصل ثاني 2023-2024</v>
          </cell>
        </row>
        <row r="1559">
          <cell r="B1559">
            <v>524397</v>
          </cell>
          <cell r="C1559" t="str">
            <v>ايمان مريري</v>
          </cell>
          <cell r="D1559" t="str">
            <v>فايز</v>
          </cell>
          <cell r="E1559" t="str">
            <v>فايزة</v>
          </cell>
          <cell r="F1559" t="str">
            <v>الثالثة</v>
          </cell>
        </row>
        <row r="1560">
          <cell r="B1560">
            <v>524399</v>
          </cell>
          <cell r="C1560" t="str">
            <v>ايناس الحسين</v>
          </cell>
          <cell r="D1560" t="str">
            <v>محمد</v>
          </cell>
          <cell r="E1560" t="str">
            <v>امل</v>
          </cell>
          <cell r="F1560" t="str">
            <v>الرابعة</v>
          </cell>
        </row>
        <row r="1561">
          <cell r="B1561">
            <v>524403</v>
          </cell>
          <cell r="C1561" t="str">
            <v>ايناس النجار</v>
          </cell>
          <cell r="D1561" t="str">
            <v>عمر</v>
          </cell>
          <cell r="E1561" t="str">
            <v>عائشه</v>
          </cell>
          <cell r="F1561" t="str">
            <v>الرابعة</v>
          </cell>
        </row>
        <row r="1562">
          <cell r="B1562">
            <v>524406</v>
          </cell>
          <cell r="C1562" t="str">
            <v>ايه الرهونجي</v>
          </cell>
          <cell r="D1562" t="str">
            <v>احمد</v>
          </cell>
          <cell r="E1562" t="str">
            <v>ندى</v>
          </cell>
          <cell r="F1562" t="str">
            <v>الثالثة</v>
          </cell>
        </row>
        <row r="1563">
          <cell r="B1563">
            <v>524407</v>
          </cell>
          <cell r="C1563" t="str">
            <v>ايه المحاسنه</v>
          </cell>
          <cell r="D1563" t="str">
            <v>اسامه</v>
          </cell>
          <cell r="E1563" t="str">
            <v>بدريه</v>
          </cell>
          <cell r="F1563" t="str">
            <v>الرابعة</v>
          </cell>
        </row>
        <row r="1564">
          <cell r="B1564">
            <v>524409</v>
          </cell>
          <cell r="C1564" t="str">
            <v>ايه سكاوي</v>
          </cell>
          <cell r="D1564" t="str">
            <v>أحمد</v>
          </cell>
          <cell r="E1564" t="str">
            <v>روضه</v>
          </cell>
          <cell r="F1564" t="str">
            <v>الثانية</v>
          </cell>
          <cell r="G1564" t="str">
            <v>مستنفذ فصل ثاني 2023-2024</v>
          </cell>
        </row>
        <row r="1565">
          <cell r="B1565">
            <v>524410</v>
          </cell>
          <cell r="C1565" t="str">
            <v>ايه سليمان</v>
          </cell>
          <cell r="D1565" t="str">
            <v>محسن</v>
          </cell>
          <cell r="E1565" t="str">
            <v>عليا</v>
          </cell>
          <cell r="F1565" t="str">
            <v>الثانية</v>
          </cell>
        </row>
        <row r="1566">
          <cell r="B1566">
            <v>524415</v>
          </cell>
          <cell r="C1566" t="str">
            <v>ايهم برغوث</v>
          </cell>
          <cell r="D1566" t="str">
            <v>خالد</v>
          </cell>
          <cell r="E1566" t="str">
            <v>صفاء</v>
          </cell>
          <cell r="F1566" t="str">
            <v>الرابعة</v>
          </cell>
        </row>
        <row r="1567">
          <cell r="B1567">
            <v>524416</v>
          </cell>
          <cell r="C1567" t="str">
            <v>إيناس البواب</v>
          </cell>
          <cell r="D1567" t="str">
            <v>احمد</v>
          </cell>
          <cell r="E1567" t="str">
            <v>خديجه</v>
          </cell>
          <cell r="F1567" t="str">
            <v>الثالثة</v>
          </cell>
        </row>
        <row r="1568">
          <cell r="B1568">
            <v>524417</v>
          </cell>
          <cell r="C1568" t="str">
            <v>باسل أسد غزال</v>
          </cell>
          <cell r="D1568" t="str">
            <v>سعود</v>
          </cell>
          <cell r="E1568" t="str">
            <v>ايمان</v>
          </cell>
          <cell r="F1568" t="str">
            <v>الثانية</v>
          </cell>
          <cell r="G1568" t="str">
            <v>مستنفذ فصل ثاني 2023-2024</v>
          </cell>
        </row>
        <row r="1569">
          <cell r="B1569">
            <v>524420</v>
          </cell>
          <cell r="C1569" t="str">
            <v>بانه محمد</v>
          </cell>
          <cell r="D1569" t="str">
            <v>علي</v>
          </cell>
          <cell r="E1569" t="str">
            <v>امل</v>
          </cell>
          <cell r="F1569" t="str">
            <v>الثالثة</v>
          </cell>
        </row>
        <row r="1570">
          <cell r="B1570">
            <v>524424</v>
          </cell>
          <cell r="C1570" t="str">
            <v>بتول الصالح</v>
          </cell>
          <cell r="D1570" t="str">
            <v>عايد</v>
          </cell>
          <cell r="E1570" t="str">
            <v>امينه</v>
          </cell>
          <cell r="F1570" t="str">
            <v>الرابعة</v>
          </cell>
        </row>
        <row r="1571">
          <cell r="B1571">
            <v>524425</v>
          </cell>
          <cell r="C1571" t="str">
            <v>بتول الصالح</v>
          </cell>
          <cell r="D1571" t="str">
            <v>محمود</v>
          </cell>
          <cell r="E1571" t="str">
            <v>دوله</v>
          </cell>
          <cell r="F1571" t="str">
            <v>الرابعة</v>
          </cell>
        </row>
        <row r="1572">
          <cell r="B1572">
            <v>524426</v>
          </cell>
          <cell r="C1572" t="str">
            <v>بتول القويدر</v>
          </cell>
          <cell r="D1572" t="str">
            <v>يونس</v>
          </cell>
          <cell r="E1572" t="str">
            <v>بثينه</v>
          </cell>
          <cell r="F1572" t="str">
            <v>الرابعة</v>
          </cell>
        </row>
        <row r="1573">
          <cell r="B1573">
            <v>524427</v>
          </cell>
          <cell r="C1573" t="str">
            <v>بتول بركات</v>
          </cell>
          <cell r="D1573" t="str">
            <v>شوكت</v>
          </cell>
          <cell r="E1573" t="str">
            <v>حنان</v>
          </cell>
          <cell r="F1573" t="str">
            <v>الثالثة</v>
          </cell>
        </row>
        <row r="1574">
          <cell r="B1574">
            <v>524429</v>
          </cell>
          <cell r="C1574" t="str">
            <v>بتول جوهره</v>
          </cell>
          <cell r="D1574" t="str">
            <v>حكماة</v>
          </cell>
          <cell r="E1574" t="str">
            <v>حسنه</v>
          </cell>
          <cell r="F1574" t="str">
            <v>الثالثة</v>
          </cell>
        </row>
        <row r="1575">
          <cell r="B1575">
            <v>524431</v>
          </cell>
          <cell r="C1575" t="str">
            <v>بتول صطوف</v>
          </cell>
          <cell r="D1575" t="str">
            <v>محمد</v>
          </cell>
          <cell r="E1575" t="str">
            <v>عليا</v>
          </cell>
          <cell r="F1575" t="str">
            <v>الرابعة</v>
          </cell>
        </row>
        <row r="1576">
          <cell r="B1576">
            <v>524434</v>
          </cell>
          <cell r="C1576" t="str">
            <v>بثينه الظواهري</v>
          </cell>
          <cell r="D1576" t="str">
            <v>احمد</v>
          </cell>
          <cell r="E1576" t="str">
            <v>حكمت</v>
          </cell>
          <cell r="F1576" t="str">
            <v>الثالثة</v>
          </cell>
        </row>
        <row r="1577">
          <cell r="B1577">
            <v>524435</v>
          </cell>
          <cell r="C1577" t="str">
            <v>بثينه بزي</v>
          </cell>
          <cell r="D1577" t="str">
            <v>محمد</v>
          </cell>
          <cell r="E1577" t="str">
            <v>زهريه</v>
          </cell>
          <cell r="F1577" t="str">
            <v>الرابعة</v>
          </cell>
        </row>
        <row r="1578">
          <cell r="B1578">
            <v>524437</v>
          </cell>
          <cell r="C1578" t="str">
            <v>بثينه عراط</v>
          </cell>
          <cell r="D1578" t="str">
            <v>محمد فايز</v>
          </cell>
          <cell r="E1578" t="str">
            <v>عفاف</v>
          </cell>
          <cell r="F1578" t="str">
            <v>الثانية</v>
          </cell>
        </row>
        <row r="1579">
          <cell r="B1579">
            <v>524440</v>
          </cell>
          <cell r="C1579" t="str">
            <v>براء عبدالعزيز</v>
          </cell>
          <cell r="D1579" t="str">
            <v>محمدراشد</v>
          </cell>
          <cell r="E1579" t="str">
            <v>مزين</v>
          </cell>
          <cell r="F1579" t="str">
            <v>الثالثة</v>
          </cell>
        </row>
        <row r="1580">
          <cell r="B1580">
            <v>524441</v>
          </cell>
          <cell r="C1580" t="str">
            <v>براءة الزعبي</v>
          </cell>
          <cell r="D1580" t="str">
            <v>محمد</v>
          </cell>
          <cell r="F1580" t="str">
            <v>الاولى</v>
          </cell>
        </row>
        <row r="1581">
          <cell r="B1581">
            <v>524443</v>
          </cell>
          <cell r="C1581" t="str">
            <v>براءة شعار</v>
          </cell>
          <cell r="D1581" t="str">
            <v>عامر</v>
          </cell>
          <cell r="E1581" t="str">
            <v>هيفاء</v>
          </cell>
          <cell r="F1581" t="str">
            <v>الرابعة</v>
          </cell>
        </row>
        <row r="1582">
          <cell r="B1582">
            <v>524444</v>
          </cell>
          <cell r="C1582" t="str">
            <v>براءة كحلوس</v>
          </cell>
          <cell r="D1582" t="str">
            <v>عبدالرؤوف</v>
          </cell>
          <cell r="E1582" t="str">
            <v>امل</v>
          </cell>
          <cell r="F1582" t="str">
            <v>الرابعة</v>
          </cell>
        </row>
        <row r="1583">
          <cell r="B1583">
            <v>524445</v>
          </cell>
          <cell r="C1583" t="str">
            <v>براءه الدهبي</v>
          </cell>
          <cell r="D1583" t="str">
            <v>خالد</v>
          </cell>
          <cell r="E1583" t="str">
            <v>لينا</v>
          </cell>
          <cell r="F1583" t="str">
            <v>الثالثة</v>
          </cell>
          <cell r="G1583" t="str">
            <v>م</v>
          </cell>
        </row>
        <row r="1584">
          <cell r="B1584">
            <v>524446</v>
          </cell>
          <cell r="C1584" t="str">
            <v>براءه السيبراني</v>
          </cell>
          <cell r="D1584" t="str">
            <v>محمد</v>
          </cell>
          <cell r="E1584" t="str">
            <v>بثينه</v>
          </cell>
          <cell r="F1584" t="str">
            <v>الرابعة</v>
          </cell>
        </row>
        <row r="1585">
          <cell r="B1585">
            <v>524447</v>
          </cell>
          <cell r="C1585" t="str">
            <v>براءه العواجي</v>
          </cell>
          <cell r="D1585" t="str">
            <v>محمد</v>
          </cell>
          <cell r="E1585" t="str">
            <v>فيروز</v>
          </cell>
          <cell r="F1585" t="str">
            <v>الثانية</v>
          </cell>
        </row>
        <row r="1586">
          <cell r="B1586">
            <v>524448</v>
          </cell>
          <cell r="C1586" t="str">
            <v>براءه زريق</v>
          </cell>
          <cell r="D1586" t="str">
            <v>منير</v>
          </cell>
          <cell r="E1586" t="str">
            <v>ميليا</v>
          </cell>
          <cell r="F1586" t="str">
            <v>الثانية</v>
          </cell>
        </row>
        <row r="1587">
          <cell r="B1587">
            <v>524451</v>
          </cell>
          <cell r="C1587" t="str">
            <v>بسمة الموصللي</v>
          </cell>
          <cell r="D1587" t="str">
            <v>محمد حسام</v>
          </cell>
          <cell r="E1587" t="str">
            <v>رشا</v>
          </cell>
          <cell r="F1587" t="str">
            <v>الثانية</v>
          </cell>
        </row>
        <row r="1588">
          <cell r="B1588">
            <v>524452</v>
          </cell>
          <cell r="C1588" t="str">
            <v>بسمة حاج علي</v>
          </cell>
          <cell r="D1588" t="str">
            <v>علاءالدين</v>
          </cell>
          <cell r="E1588" t="str">
            <v>هدى</v>
          </cell>
          <cell r="F1588" t="str">
            <v>الثالثة</v>
          </cell>
        </row>
        <row r="1589">
          <cell r="B1589">
            <v>524455</v>
          </cell>
          <cell r="C1589" t="str">
            <v>بشرى السيد</v>
          </cell>
          <cell r="D1589" t="str">
            <v>رضوان</v>
          </cell>
          <cell r="E1589" t="str">
            <v>غاده</v>
          </cell>
          <cell r="F1589" t="str">
            <v>الرابعة</v>
          </cell>
        </row>
        <row r="1590">
          <cell r="B1590">
            <v>524456</v>
          </cell>
          <cell r="C1590" t="str">
            <v>بشرى الشرجي</v>
          </cell>
          <cell r="D1590" t="str">
            <v>سليمان</v>
          </cell>
          <cell r="E1590" t="str">
            <v>فاطمه</v>
          </cell>
          <cell r="F1590" t="str">
            <v>الثانية</v>
          </cell>
        </row>
        <row r="1591">
          <cell r="B1591">
            <v>524458</v>
          </cell>
          <cell r="C1591" t="str">
            <v>بشرى العيسى</v>
          </cell>
          <cell r="D1591" t="str">
            <v>زعيان</v>
          </cell>
          <cell r="E1591" t="str">
            <v>وضحيه</v>
          </cell>
          <cell r="F1591" t="str">
            <v>الرابعة</v>
          </cell>
        </row>
        <row r="1592">
          <cell r="B1592">
            <v>524460</v>
          </cell>
          <cell r="C1592" t="str">
            <v>بشرى الكدرو</v>
          </cell>
          <cell r="D1592" t="str">
            <v>جاسم</v>
          </cell>
          <cell r="E1592" t="str">
            <v>فرات</v>
          </cell>
          <cell r="F1592" t="str">
            <v>الثالثة</v>
          </cell>
        </row>
        <row r="1593">
          <cell r="B1593">
            <v>524462</v>
          </cell>
          <cell r="C1593" t="str">
            <v>بشرى المصري</v>
          </cell>
          <cell r="D1593" t="str">
            <v>منير</v>
          </cell>
          <cell r="E1593" t="str">
            <v>نوال</v>
          </cell>
          <cell r="F1593" t="str">
            <v>الثانية</v>
          </cell>
          <cell r="G1593" t="str">
            <v>مستنفذ فصل ثاني 2023-2024</v>
          </cell>
        </row>
        <row r="1594">
          <cell r="B1594">
            <v>524465</v>
          </cell>
          <cell r="C1594" t="str">
            <v>بشرى سليمان</v>
          </cell>
          <cell r="D1594" t="str">
            <v>محسن</v>
          </cell>
          <cell r="E1594" t="str">
            <v>اسيدا</v>
          </cell>
          <cell r="F1594" t="str">
            <v>الثانية</v>
          </cell>
        </row>
        <row r="1595">
          <cell r="B1595">
            <v>524466</v>
          </cell>
          <cell r="C1595" t="str">
            <v>بشرى عباس</v>
          </cell>
          <cell r="D1595" t="str">
            <v>فايز</v>
          </cell>
          <cell r="E1595" t="str">
            <v>صفيه</v>
          </cell>
          <cell r="F1595" t="str">
            <v>الثانية</v>
          </cell>
          <cell r="G1595" t="str">
            <v>مستنفذ فصل ثاني 2023-2024</v>
          </cell>
        </row>
        <row r="1596">
          <cell r="B1596">
            <v>524467</v>
          </cell>
          <cell r="C1596" t="str">
            <v>بشرى عبد القادر</v>
          </cell>
          <cell r="D1596" t="str">
            <v>احمد</v>
          </cell>
          <cell r="E1596" t="str">
            <v>زينه</v>
          </cell>
          <cell r="F1596" t="str">
            <v>الرابعة حديث</v>
          </cell>
          <cell r="G1596" t="str">
            <v>ن</v>
          </cell>
        </row>
        <row r="1597">
          <cell r="B1597">
            <v>524469</v>
          </cell>
          <cell r="C1597" t="str">
            <v>بشرى محمد</v>
          </cell>
          <cell r="D1597" t="str">
            <v>عبد الحميد</v>
          </cell>
          <cell r="E1597" t="str">
            <v>خديجه</v>
          </cell>
          <cell r="F1597" t="str">
            <v>الرابعة</v>
          </cell>
        </row>
        <row r="1598">
          <cell r="B1598">
            <v>524472</v>
          </cell>
          <cell r="C1598" t="str">
            <v>بهيره منذر</v>
          </cell>
          <cell r="D1598" t="str">
            <v>نذير</v>
          </cell>
          <cell r="E1598" t="str">
            <v>رويده</v>
          </cell>
          <cell r="F1598" t="str">
            <v>الثانية</v>
          </cell>
        </row>
        <row r="1599">
          <cell r="B1599">
            <v>524487</v>
          </cell>
          <cell r="C1599" t="str">
            <v>تغريد صوان</v>
          </cell>
          <cell r="D1599" t="str">
            <v>محمد</v>
          </cell>
          <cell r="E1599" t="str">
            <v>سهير</v>
          </cell>
          <cell r="F1599" t="str">
            <v>الرابعة حديث</v>
          </cell>
          <cell r="G1599" t="str">
            <v>م</v>
          </cell>
        </row>
        <row r="1600">
          <cell r="B1600">
            <v>524488</v>
          </cell>
          <cell r="C1600" t="str">
            <v>تغريد نحله</v>
          </cell>
          <cell r="D1600" t="str">
            <v>ايمن</v>
          </cell>
          <cell r="E1600" t="str">
            <v>سحر</v>
          </cell>
          <cell r="F1600" t="str">
            <v>الرابعة</v>
          </cell>
        </row>
        <row r="1601">
          <cell r="B1601">
            <v>524489</v>
          </cell>
          <cell r="C1601" t="str">
            <v>تقى محمود</v>
          </cell>
          <cell r="D1601" t="str">
            <v>غازي</v>
          </cell>
          <cell r="E1601" t="str">
            <v>خيريه</v>
          </cell>
          <cell r="F1601" t="str">
            <v>الثالثة</v>
          </cell>
        </row>
        <row r="1602">
          <cell r="B1602">
            <v>524491</v>
          </cell>
          <cell r="C1602" t="str">
            <v>تماره محمد</v>
          </cell>
          <cell r="D1602" t="str">
            <v>جهاد</v>
          </cell>
          <cell r="E1602" t="str">
            <v>سوسن</v>
          </cell>
          <cell r="F1602" t="str">
            <v>الرابعة</v>
          </cell>
        </row>
        <row r="1603">
          <cell r="B1603">
            <v>524493</v>
          </cell>
          <cell r="C1603" t="str">
            <v>تمام عاشور</v>
          </cell>
          <cell r="D1603" t="str">
            <v>عبد اللطيف</v>
          </cell>
          <cell r="E1603" t="str">
            <v>رقيه</v>
          </cell>
          <cell r="F1603" t="str">
            <v>الرابعة</v>
          </cell>
        </row>
        <row r="1604">
          <cell r="B1604">
            <v>524494</v>
          </cell>
          <cell r="C1604" t="str">
            <v>تهاني أبو الحطب</v>
          </cell>
          <cell r="D1604" t="str">
            <v>منصور</v>
          </cell>
          <cell r="E1604" t="str">
            <v>ابتسام</v>
          </cell>
          <cell r="F1604" t="str">
            <v>الثالثة</v>
          </cell>
        </row>
        <row r="1605">
          <cell r="B1605">
            <v>524497</v>
          </cell>
          <cell r="C1605" t="str">
            <v>تيماء الاغواني</v>
          </cell>
          <cell r="D1605" t="str">
            <v>نبيل</v>
          </cell>
          <cell r="E1605" t="str">
            <v>لبانه</v>
          </cell>
          <cell r="F1605" t="str">
            <v>الرابعة</v>
          </cell>
        </row>
        <row r="1606">
          <cell r="B1606">
            <v>524498</v>
          </cell>
          <cell r="C1606" t="str">
            <v>تيماء النبواني</v>
          </cell>
          <cell r="D1606" t="str">
            <v>حمد</v>
          </cell>
          <cell r="E1606" t="str">
            <v>خزامه</v>
          </cell>
          <cell r="F1606" t="str">
            <v>الثالثة</v>
          </cell>
        </row>
        <row r="1607">
          <cell r="B1607">
            <v>524499</v>
          </cell>
          <cell r="C1607" t="str">
            <v>تيماء محمود</v>
          </cell>
          <cell r="D1607" t="str">
            <v>سامي</v>
          </cell>
          <cell r="E1607" t="str">
            <v>ملك</v>
          </cell>
          <cell r="F1607" t="str">
            <v>الثالثة</v>
          </cell>
        </row>
        <row r="1608">
          <cell r="B1608">
            <v>524500</v>
          </cell>
          <cell r="C1608" t="str">
            <v>ثراء بركه</v>
          </cell>
          <cell r="D1608" t="str">
            <v>جمال</v>
          </cell>
          <cell r="E1608" t="str">
            <v>الهام</v>
          </cell>
          <cell r="F1608" t="str">
            <v>الرابعة</v>
          </cell>
        </row>
        <row r="1609">
          <cell r="B1609">
            <v>524503</v>
          </cell>
          <cell r="C1609" t="str">
            <v>ثناء محمود</v>
          </cell>
          <cell r="D1609" t="str">
            <v>احمد</v>
          </cell>
          <cell r="E1609" t="str">
            <v>الهام</v>
          </cell>
          <cell r="F1609" t="str">
            <v>الرابعة</v>
          </cell>
        </row>
        <row r="1610">
          <cell r="B1610">
            <v>524504</v>
          </cell>
          <cell r="C1610" t="str">
            <v>ثنيه العبدالله</v>
          </cell>
          <cell r="D1610" t="str">
            <v>عبدالله</v>
          </cell>
          <cell r="E1610" t="str">
            <v>امنه</v>
          </cell>
          <cell r="F1610" t="str">
            <v>الرابعة</v>
          </cell>
        </row>
        <row r="1611">
          <cell r="B1611">
            <v>524505</v>
          </cell>
          <cell r="C1611" t="str">
            <v>ثنيه الناصر</v>
          </cell>
          <cell r="D1611" t="str">
            <v>عارف</v>
          </cell>
          <cell r="E1611" t="str">
            <v>شاميه</v>
          </cell>
          <cell r="F1611" t="str">
            <v>الثانية</v>
          </cell>
        </row>
        <row r="1612">
          <cell r="B1612">
            <v>524506</v>
          </cell>
          <cell r="C1612" t="str">
            <v>جاكلين حاطوم</v>
          </cell>
          <cell r="D1612" t="str">
            <v>سلامه</v>
          </cell>
          <cell r="E1612" t="str">
            <v>لميا</v>
          </cell>
          <cell r="F1612" t="str">
            <v>الثالثة</v>
          </cell>
        </row>
        <row r="1613">
          <cell r="B1613">
            <v>524507</v>
          </cell>
          <cell r="C1613" t="str">
            <v>جزيل الياس</v>
          </cell>
          <cell r="D1613" t="str">
            <v>عبد المسيح</v>
          </cell>
          <cell r="E1613" t="str">
            <v>هدى</v>
          </cell>
          <cell r="F1613" t="str">
            <v>الثالثة</v>
          </cell>
        </row>
        <row r="1614">
          <cell r="B1614">
            <v>524508</v>
          </cell>
          <cell r="C1614" t="str">
            <v>جمان السوادي</v>
          </cell>
          <cell r="D1614" t="str">
            <v>اديب</v>
          </cell>
          <cell r="E1614" t="str">
            <v>ايمان</v>
          </cell>
          <cell r="F1614" t="str">
            <v>الرابعة حديث</v>
          </cell>
          <cell r="G1614" t="str">
            <v>ن</v>
          </cell>
        </row>
        <row r="1615">
          <cell r="B1615">
            <v>524511</v>
          </cell>
          <cell r="C1615" t="str">
            <v>جمانه جوجه</v>
          </cell>
          <cell r="D1615" t="str">
            <v>محمد</v>
          </cell>
          <cell r="E1615" t="str">
            <v>مياده</v>
          </cell>
          <cell r="F1615" t="str">
            <v>الرابعة</v>
          </cell>
        </row>
        <row r="1616">
          <cell r="B1616">
            <v>524513</v>
          </cell>
          <cell r="C1616" t="str">
            <v>جمانه دحلا</v>
          </cell>
          <cell r="D1616" t="str">
            <v>محمد</v>
          </cell>
          <cell r="E1616" t="str">
            <v>فايزه</v>
          </cell>
          <cell r="F1616" t="str">
            <v>الثالثة</v>
          </cell>
        </row>
        <row r="1617">
          <cell r="B1617">
            <v>524514</v>
          </cell>
          <cell r="C1617" t="str">
            <v>جميلة العينية</v>
          </cell>
          <cell r="D1617" t="str">
            <v>بديع</v>
          </cell>
          <cell r="E1617" t="str">
            <v>وفاء</v>
          </cell>
          <cell r="F1617" t="str">
            <v>الرابعة</v>
          </cell>
        </row>
        <row r="1618">
          <cell r="B1618">
            <v>524518</v>
          </cell>
          <cell r="C1618" t="str">
            <v>جودي العبسي الجندي</v>
          </cell>
          <cell r="D1618" t="str">
            <v>محمد إياد</v>
          </cell>
          <cell r="E1618" t="str">
            <v>ريما</v>
          </cell>
          <cell r="F1618" t="str">
            <v>الثانية</v>
          </cell>
        </row>
        <row r="1619">
          <cell r="B1619">
            <v>524519</v>
          </cell>
          <cell r="C1619" t="str">
            <v>جودي القزاز</v>
          </cell>
          <cell r="D1619" t="str">
            <v>غسان</v>
          </cell>
          <cell r="E1619" t="str">
            <v>فاديا</v>
          </cell>
          <cell r="F1619" t="str">
            <v>الرابعة حديث</v>
          </cell>
          <cell r="G1619" t="str">
            <v>م</v>
          </cell>
        </row>
        <row r="1620">
          <cell r="B1620">
            <v>524522</v>
          </cell>
          <cell r="C1620" t="str">
            <v>جودي كريشان</v>
          </cell>
          <cell r="D1620" t="str">
            <v>ابي</v>
          </cell>
          <cell r="E1620" t="str">
            <v>لبابه</v>
          </cell>
          <cell r="F1620" t="str">
            <v>الثانية</v>
          </cell>
        </row>
        <row r="1621">
          <cell r="B1621">
            <v>524524</v>
          </cell>
          <cell r="C1621" t="str">
            <v>جولين جرجس</v>
          </cell>
          <cell r="D1621" t="str">
            <v>جميل</v>
          </cell>
          <cell r="E1621" t="str">
            <v>جومانا</v>
          </cell>
          <cell r="F1621" t="str">
            <v>الرابعة</v>
          </cell>
        </row>
        <row r="1622">
          <cell r="B1622">
            <v>524527</v>
          </cell>
          <cell r="C1622" t="str">
            <v>حاكمة حينون</v>
          </cell>
          <cell r="D1622" t="str">
            <v>حسان</v>
          </cell>
          <cell r="E1622" t="str">
            <v>بثينه</v>
          </cell>
          <cell r="F1622" t="str">
            <v>الثانية</v>
          </cell>
        </row>
        <row r="1623">
          <cell r="B1623">
            <v>524528</v>
          </cell>
          <cell r="C1623" t="str">
            <v>حسن ريحه</v>
          </cell>
          <cell r="D1623" t="str">
            <v>سليمان</v>
          </cell>
          <cell r="E1623" t="str">
            <v>حليمه</v>
          </cell>
          <cell r="F1623" t="str">
            <v>الثالثة</v>
          </cell>
        </row>
        <row r="1624">
          <cell r="B1624">
            <v>524530</v>
          </cell>
          <cell r="C1624" t="str">
            <v>حسناء الطرح</v>
          </cell>
          <cell r="D1624" t="str">
            <v>صافي</v>
          </cell>
          <cell r="E1624" t="str">
            <v>امينه</v>
          </cell>
          <cell r="F1624" t="str">
            <v>الثالثة</v>
          </cell>
        </row>
        <row r="1625">
          <cell r="B1625">
            <v>524531</v>
          </cell>
          <cell r="C1625" t="str">
            <v>حسناء شدود</v>
          </cell>
          <cell r="D1625" t="str">
            <v>يحيى</v>
          </cell>
          <cell r="E1625" t="str">
            <v>سحر</v>
          </cell>
          <cell r="F1625" t="str">
            <v>الرابعة</v>
          </cell>
        </row>
        <row r="1626">
          <cell r="B1626">
            <v>524536</v>
          </cell>
          <cell r="C1626" t="str">
            <v>حلا حتيتاني</v>
          </cell>
          <cell r="D1626" t="str">
            <v>معتز</v>
          </cell>
          <cell r="E1626" t="str">
            <v>روعه</v>
          </cell>
          <cell r="F1626" t="str">
            <v>الرابعة</v>
          </cell>
        </row>
        <row r="1627">
          <cell r="B1627">
            <v>524537</v>
          </cell>
          <cell r="C1627" t="str">
            <v>حلا فرج</v>
          </cell>
          <cell r="D1627" t="str">
            <v>علي</v>
          </cell>
          <cell r="E1627" t="str">
            <v>سميرة</v>
          </cell>
          <cell r="F1627" t="str">
            <v>الرابعة</v>
          </cell>
        </row>
        <row r="1628">
          <cell r="B1628">
            <v>524539</v>
          </cell>
          <cell r="C1628" t="str">
            <v>حليمه العبدالله الجنيد</v>
          </cell>
          <cell r="D1628" t="str">
            <v>محمد</v>
          </cell>
          <cell r="E1628" t="str">
            <v>سكينه</v>
          </cell>
          <cell r="F1628" t="str">
            <v>الثانية</v>
          </cell>
        </row>
        <row r="1629">
          <cell r="B1629">
            <v>524540</v>
          </cell>
          <cell r="C1629" t="str">
            <v>حمده غصن</v>
          </cell>
          <cell r="D1629" t="str">
            <v>محمد</v>
          </cell>
          <cell r="E1629" t="str">
            <v>هاله</v>
          </cell>
          <cell r="F1629" t="str">
            <v>الرابعة حديث</v>
          </cell>
          <cell r="G1629" t="str">
            <v>م</v>
          </cell>
        </row>
        <row r="1630">
          <cell r="B1630">
            <v>524542</v>
          </cell>
          <cell r="C1630" t="str">
            <v>حميده المحمدالعابر</v>
          </cell>
          <cell r="D1630" t="str">
            <v>محمود</v>
          </cell>
          <cell r="E1630" t="str">
            <v>واجد</v>
          </cell>
          <cell r="F1630" t="str">
            <v>الرابعة</v>
          </cell>
        </row>
        <row r="1631">
          <cell r="B1631">
            <v>524546</v>
          </cell>
          <cell r="C1631" t="str">
            <v>حنان العوام</v>
          </cell>
          <cell r="D1631" t="str">
            <v>نواف</v>
          </cell>
          <cell r="E1631" t="str">
            <v>منيره</v>
          </cell>
          <cell r="F1631" t="str">
            <v>الثالثة</v>
          </cell>
        </row>
        <row r="1632">
          <cell r="B1632">
            <v>524548</v>
          </cell>
          <cell r="C1632" t="str">
            <v>حنان القواريط</v>
          </cell>
          <cell r="D1632" t="str">
            <v>جمال</v>
          </cell>
          <cell r="F1632" t="str">
            <v>الرابعة</v>
          </cell>
        </row>
        <row r="1633">
          <cell r="B1633">
            <v>524549</v>
          </cell>
          <cell r="C1633" t="str">
            <v>حنان الكويفي</v>
          </cell>
          <cell r="D1633" t="str">
            <v>أمجد</v>
          </cell>
          <cell r="E1633" t="str">
            <v>مناهل</v>
          </cell>
          <cell r="F1633" t="str">
            <v>الثانية</v>
          </cell>
        </row>
        <row r="1634">
          <cell r="B1634">
            <v>524551</v>
          </cell>
          <cell r="C1634" t="str">
            <v>حنان أحمد</v>
          </cell>
          <cell r="D1634" t="str">
            <v>جميل</v>
          </cell>
          <cell r="E1634" t="str">
            <v>نبيها</v>
          </cell>
          <cell r="F1634" t="str">
            <v>الثانية</v>
          </cell>
        </row>
        <row r="1635">
          <cell r="B1635">
            <v>524554</v>
          </cell>
          <cell r="C1635" t="str">
            <v>حنان حماد</v>
          </cell>
          <cell r="D1635" t="str">
            <v>محمد جوهر</v>
          </cell>
          <cell r="E1635" t="str">
            <v>ثناء</v>
          </cell>
          <cell r="F1635" t="str">
            <v>الثالثة</v>
          </cell>
        </row>
        <row r="1636">
          <cell r="B1636">
            <v>524555</v>
          </cell>
          <cell r="C1636" t="str">
            <v>حنان رضوان</v>
          </cell>
          <cell r="D1636" t="str">
            <v>نجيب</v>
          </cell>
          <cell r="E1636" t="str">
            <v>افرنجيه</v>
          </cell>
          <cell r="F1636" t="str">
            <v>الرابعة</v>
          </cell>
        </row>
        <row r="1637">
          <cell r="B1637">
            <v>524556</v>
          </cell>
          <cell r="C1637" t="str">
            <v>حنان صالح</v>
          </cell>
          <cell r="D1637" t="str">
            <v>عادل</v>
          </cell>
          <cell r="E1637" t="str">
            <v>زهر</v>
          </cell>
          <cell r="F1637" t="str">
            <v>الثالثة</v>
          </cell>
        </row>
        <row r="1638">
          <cell r="B1638">
            <v>524557</v>
          </cell>
          <cell r="C1638" t="str">
            <v>حنان لطفي</v>
          </cell>
          <cell r="D1638" t="str">
            <v>اسعد</v>
          </cell>
          <cell r="E1638" t="str">
            <v>نعمات</v>
          </cell>
          <cell r="F1638" t="str">
            <v>الثالثة</v>
          </cell>
        </row>
        <row r="1639">
          <cell r="B1639">
            <v>524558</v>
          </cell>
          <cell r="C1639" t="str">
            <v>حنان ملاعب</v>
          </cell>
          <cell r="D1639" t="str">
            <v>سهيل</v>
          </cell>
          <cell r="E1639" t="str">
            <v>وفاء</v>
          </cell>
          <cell r="F1639" t="str">
            <v>الرابعة حديث</v>
          </cell>
          <cell r="G1639" t="str">
            <v>م</v>
          </cell>
        </row>
        <row r="1640">
          <cell r="B1640">
            <v>524561</v>
          </cell>
          <cell r="C1640" t="str">
            <v>حنين النجار</v>
          </cell>
          <cell r="D1640" t="str">
            <v>محمد عدنان</v>
          </cell>
          <cell r="E1640" t="str">
            <v>هيفاء</v>
          </cell>
          <cell r="F1640" t="str">
            <v>الثالثة</v>
          </cell>
        </row>
        <row r="1641">
          <cell r="B1641">
            <v>524562</v>
          </cell>
          <cell r="C1641" t="str">
            <v>حنين دالي</v>
          </cell>
          <cell r="D1641" t="str">
            <v>رياض</v>
          </cell>
          <cell r="E1641" t="str">
            <v>بديعه</v>
          </cell>
          <cell r="F1641" t="str">
            <v>الثانية</v>
          </cell>
          <cell r="G1641" t="str">
            <v>مستنفذ فصل ثاني 2023-2024</v>
          </cell>
        </row>
        <row r="1642">
          <cell r="B1642">
            <v>524564</v>
          </cell>
          <cell r="C1642" t="str">
            <v>حنيني سلامة</v>
          </cell>
          <cell r="D1642" t="str">
            <v xml:space="preserve">ايمن </v>
          </cell>
          <cell r="E1642" t="str">
            <v>مريم</v>
          </cell>
          <cell r="F1642" t="str">
            <v>الثانية حديث</v>
          </cell>
          <cell r="G1642" t="str">
            <v>م</v>
          </cell>
        </row>
        <row r="1643">
          <cell r="B1643">
            <v>524565</v>
          </cell>
          <cell r="C1643" t="str">
            <v>حنين علي</v>
          </cell>
          <cell r="D1643" t="str">
            <v>حارس</v>
          </cell>
          <cell r="E1643" t="str">
            <v>اسيا</v>
          </cell>
          <cell r="F1643" t="str">
            <v>الرابعة</v>
          </cell>
        </row>
        <row r="1644">
          <cell r="B1644">
            <v>524568</v>
          </cell>
          <cell r="C1644" t="str">
            <v>حياة المحروس</v>
          </cell>
          <cell r="D1644" t="str">
            <v>نبيل</v>
          </cell>
          <cell r="E1644" t="str">
            <v>هدى</v>
          </cell>
          <cell r="F1644" t="str">
            <v>الثانية</v>
          </cell>
        </row>
        <row r="1645">
          <cell r="B1645">
            <v>524571</v>
          </cell>
          <cell r="C1645" t="str">
            <v>ختام نداف</v>
          </cell>
          <cell r="D1645" t="str">
            <v>مصطفى</v>
          </cell>
          <cell r="E1645" t="str">
            <v>سميرة</v>
          </cell>
          <cell r="F1645" t="str">
            <v>الرابعة</v>
          </cell>
        </row>
        <row r="1646">
          <cell r="B1646">
            <v>524580</v>
          </cell>
          <cell r="C1646" t="str">
            <v>خلود دياب</v>
          </cell>
          <cell r="D1646" t="str">
            <v>محمد معتز</v>
          </cell>
          <cell r="E1646" t="str">
            <v>اماني</v>
          </cell>
          <cell r="F1646" t="str">
            <v>الرابعة حديث</v>
          </cell>
          <cell r="G1646" t="str">
            <v>م</v>
          </cell>
        </row>
        <row r="1647">
          <cell r="B1647">
            <v>524583</v>
          </cell>
          <cell r="C1647" t="str">
            <v>خلود غميض</v>
          </cell>
          <cell r="D1647" t="str">
            <v>موفق</v>
          </cell>
          <cell r="E1647" t="str">
            <v>رائده</v>
          </cell>
          <cell r="F1647" t="str">
            <v>الثانية</v>
          </cell>
          <cell r="G1647" t="str">
            <v>مستنفذ فصل ثاني 2023-2024</v>
          </cell>
        </row>
        <row r="1648">
          <cell r="B1648">
            <v>524590</v>
          </cell>
          <cell r="C1648" t="str">
            <v>خوله شعيريه</v>
          </cell>
          <cell r="D1648" t="str">
            <v>حمادة</v>
          </cell>
          <cell r="E1648" t="str">
            <v>مريم</v>
          </cell>
          <cell r="F1648" t="str">
            <v>الرابعة</v>
          </cell>
        </row>
        <row r="1649">
          <cell r="B1649">
            <v>524591</v>
          </cell>
          <cell r="C1649" t="str">
            <v>خيريه المطلق</v>
          </cell>
          <cell r="D1649" t="str">
            <v>محمد</v>
          </cell>
          <cell r="E1649" t="str">
            <v>حياة</v>
          </cell>
          <cell r="F1649" t="str">
            <v>الرابعة</v>
          </cell>
        </row>
        <row r="1650">
          <cell r="B1650">
            <v>524593</v>
          </cell>
          <cell r="C1650" t="str">
            <v>دارين دحلة</v>
          </cell>
          <cell r="D1650" t="str">
            <v>منصور</v>
          </cell>
          <cell r="E1650" t="str">
            <v>ديبه</v>
          </cell>
          <cell r="F1650" t="str">
            <v>الرابعة</v>
          </cell>
        </row>
        <row r="1651">
          <cell r="B1651">
            <v>524599</v>
          </cell>
          <cell r="C1651" t="str">
            <v>دالين الاسود</v>
          </cell>
          <cell r="D1651" t="str">
            <v>مالك</v>
          </cell>
          <cell r="E1651" t="str">
            <v>اميمه</v>
          </cell>
          <cell r="F1651" t="str">
            <v>الثالثة</v>
          </cell>
        </row>
        <row r="1652">
          <cell r="B1652">
            <v>524600</v>
          </cell>
          <cell r="C1652" t="str">
            <v>دانا محمد</v>
          </cell>
          <cell r="D1652" t="str">
            <v>محمد</v>
          </cell>
          <cell r="E1652" t="str">
            <v>اسيه</v>
          </cell>
          <cell r="F1652" t="str">
            <v>الرابعة</v>
          </cell>
        </row>
        <row r="1653">
          <cell r="B1653">
            <v>524601</v>
          </cell>
          <cell r="C1653" t="str">
            <v>دانه سليك</v>
          </cell>
          <cell r="D1653" t="str">
            <v>ابراهيم</v>
          </cell>
          <cell r="E1653" t="str">
            <v>امل</v>
          </cell>
          <cell r="F1653" t="str">
            <v>الثالثة</v>
          </cell>
        </row>
        <row r="1654">
          <cell r="B1654">
            <v>524602</v>
          </cell>
          <cell r="C1654" t="str">
            <v>دانيا السكران</v>
          </cell>
          <cell r="D1654" t="str">
            <v>خالد</v>
          </cell>
          <cell r="E1654" t="str">
            <v>مريم</v>
          </cell>
          <cell r="F1654" t="str">
            <v>الثانية</v>
          </cell>
        </row>
        <row r="1655">
          <cell r="B1655">
            <v>524604</v>
          </cell>
          <cell r="C1655" t="str">
            <v>دانيا خلوف</v>
          </cell>
          <cell r="D1655" t="str">
            <v>محمد</v>
          </cell>
          <cell r="E1655" t="str">
            <v>سعده</v>
          </cell>
          <cell r="F1655" t="str">
            <v>الرابعة</v>
          </cell>
        </row>
        <row r="1656">
          <cell r="B1656">
            <v>524606</v>
          </cell>
          <cell r="C1656" t="str">
            <v>دانيا ضاهر</v>
          </cell>
          <cell r="D1656" t="str">
            <v>عبدالهادي</v>
          </cell>
          <cell r="E1656" t="str">
            <v>ختام</v>
          </cell>
          <cell r="F1656" t="str">
            <v>الرابعة</v>
          </cell>
        </row>
        <row r="1657">
          <cell r="B1657">
            <v>524609</v>
          </cell>
          <cell r="C1657" t="str">
            <v>دانيه المحني</v>
          </cell>
          <cell r="D1657" t="str">
            <v>محمدماهر</v>
          </cell>
          <cell r="E1657" t="str">
            <v>امنه</v>
          </cell>
          <cell r="F1657" t="str">
            <v>الثالثة</v>
          </cell>
        </row>
        <row r="1658">
          <cell r="B1658">
            <v>524610</v>
          </cell>
          <cell r="C1658" t="str">
            <v>دجانة محيسن</v>
          </cell>
          <cell r="D1658" t="str">
            <v>احمد</v>
          </cell>
          <cell r="E1658" t="str">
            <v>مرضيه</v>
          </cell>
          <cell r="F1658" t="str">
            <v>الثالثة</v>
          </cell>
        </row>
        <row r="1659">
          <cell r="B1659">
            <v>524613</v>
          </cell>
          <cell r="C1659" t="str">
            <v>دعاء الحروب</v>
          </cell>
          <cell r="D1659" t="str">
            <v>ياسر</v>
          </cell>
          <cell r="E1659" t="str">
            <v>ياسمين</v>
          </cell>
          <cell r="F1659" t="str">
            <v>الرابعة</v>
          </cell>
        </row>
        <row r="1660">
          <cell r="B1660">
            <v>524618</v>
          </cell>
          <cell r="C1660" t="str">
            <v>دعاء جاموس</v>
          </cell>
          <cell r="D1660" t="str">
            <v>محمد</v>
          </cell>
          <cell r="E1660" t="str">
            <v>ديبه</v>
          </cell>
          <cell r="F1660" t="str">
            <v>الثانية</v>
          </cell>
          <cell r="G1660" t="str">
            <v>مستنفذ فصل ثاني 2023-2024</v>
          </cell>
        </row>
        <row r="1661">
          <cell r="B1661">
            <v>524619</v>
          </cell>
          <cell r="C1661" t="str">
            <v>دعاء حميد</v>
          </cell>
          <cell r="D1661" t="str">
            <v>عبدالله</v>
          </cell>
          <cell r="E1661" t="str">
            <v>فاطمه</v>
          </cell>
          <cell r="F1661" t="str">
            <v>الثانية</v>
          </cell>
        </row>
        <row r="1662">
          <cell r="B1662">
            <v>524626</v>
          </cell>
          <cell r="C1662" t="str">
            <v>دعاء ملحم</v>
          </cell>
          <cell r="D1662" t="str">
            <v>جهاد</v>
          </cell>
          <cell r="E1662" t="str">
            <v>ناديه</v>
          </cell>
          <cell r="F1662" t="str">
            <v>الثانية</v>
          </cell>
        </row>
        <row r="1663">
          <cell r="B1663">
            <v>524627</v>
          </cell>
          <cell r="C1663" t="str">
            <v>دعاء وراق</v>
          </cell>
          <cell r="D1663" t="str">
            <v>جلال</v>
          </cell>
          <cell r="E1663" t="str">
            <v>وفاء</v>
          </cell>
          <cell r="F1663" t="str">
            <v>الرابعة</v>
          </cell>
        </row>
        <row r="1664">
          <cell r="B1664">
            <v>524629</v>
          </cell>
          <cell r="C1664" t="str">
            <v>دلال حسين</v>
          </cell>
          <cell r="D1664" t="str">
            <v>حمدان</v>
          </cell>
          <cell r="E1664" t="str">
            <v>هيله</v>
          </cell>
          <cell r="F1664" t="str">
            <v>الثالثة</v>
          </cell>
        </row>
        <row r="1665">
          <cell r="B1665">
            <v>524631</v>
          </cell>
          <cell r="C1665" t="str">
            <v>دلال غصن</v>
          </cell>
          <cell r="D1665" t="str">
            <v>حسين</v>
          </cell>
          <cell r="E1665" t="str">
            <v>عليا</v>
          </cell>
          <cell r="F1665" t="str">
            <v>الثالثة</v>
          </cell>
        </row>
        <row r="1666">
          <cell r="B1666">
            <v>524632</v>
          </cell>
          <cell r="C1666" t="str">
            <v>دنيا الجط</v>
          </cell>
          <cell r="D1666" t="str">
            <v>اديب</v>
          </cell>
          <cell r="E1666" t="str">
            <v>اجيه</v>
          </cell>
          <cell r="F1666" t="str">
            <v>الثالثة</v>
          </cell>
        </row>
        <row r="1667">
          <cell r="B1667">
            <v>524633</v>
          </cell>
          <cell r="C1667" t="str">
            <v>دنيا السيده</v>
          </cell>
          <cell r="D1667" t="str">
            <v>ياسين</v>
          </cell>
          <cell r="E1667" t="str">
            <v>عنايه</v>
          </cell>
          <cell r="F1667" t="str">
            <v>الثالثة</v>
          </cell>
        </row>
        <row r="1668">
          <cell r="B1668">
            <v>524635</v>
          </cell>
          <cell r="C1668" t="str">
            <v>ديالا اندراوس</v>
          </cell>
          <cell r="D1668" t="str">
            <v>جورج</v>
          </cell>
          <cell r="E1668" t="str">
            <v>مدلين</v>
          </cell>
          <cell r="F1668" t="str">
            <v>الثانية</v>
          </cell>
        </row>
        <row r="1669">
          <cell r="B1669">
            <v>524638</v>
          </cell>
          <cell r="C1669" t="str">
            <v>ديانا صقر</v>
          </cell>
          <cell r="D1669" t="str">
            <v>حسين</v>
          </cell>
          <cell r="E1669" t="str">
            <v>فريال</v>
          </cell>
          <cell r="F1669" t="str">
            <v>الرابعة</v>
          </cell>
        </row>
        <row r="1670">
          <cell r="B1670">
            <v>524645</v>
          </cell>
          <cell r="C1670" t="str">
            <v>ديما شاهين</v>
          </cell>
          <cell r="D1670" t="str">
            <v>كمال</v>
          </cell>
          <cell r="E1670" t="str">
            <v>عفاف</v>
          </cell>
          <cell r="F1670" t="str">
            <v>الثالثة</v>
          </cell>
        </row>
        <row r="1671">
          <cell r="B1671">
            <v>524649</v>
          </cell>
          <cell r="C1671" t="str">
            <v>دينا علي</v>
          </cell>
          <cell r="D1671" t="str">
            <v>فهد</v>
          </cell>
          <cell r="E1671" t="str">
            <v>فاطمه</v>
          </cell>
          <cell r="F1671" t="str">
            <v>الثالثة</v>
          </cell>
        </row>
        <row r="1672">
          <cell r="B1672">
            <v>524650</v>
          </cell>
          <cell r="C1672" t="str">
            <v>رؤى اسحق</v>
          </cell>
          <cell r="D1672" t="str">
            <v>فائق</v>
          </cell>
          <cell r="E1672" t="str">
            <v>وصاله</v>
          </cell>
          <cell r="F1672" t="str">
            <v>الثالثة</v>
          </cell>
        </row>
        <row r="1673">
          <cell r="B1673">
            <v>524652</v>
          </cell>
          <cell r="C1673" t="str">
            <v>رؤى الحايك</v>
          </cell>
          <cell r="D1673" t="str">
            <v xml:space="preserve">عبد الغفور </v>
          </cell>
          <cell r="E1673" t="str">
            <v>شادن</v>
          </cell>
          <cell r="F1673" t="str">
            <v>الاولى</v>
          </cell>
        </row>
        <row r="1674">
          <cell r="B1674">
            <v>524653</v>
          </cell>
          <cell r="C1674" t="str">
            <v>رؤى الدرويش</v>
          </cell>
          <cell r="D1674" t="str">
            <v>عبدالرزاق</v>
          </cell>
          <cell r="E1674" t="str">
            <v>روعه</v>
          </cell>
          <cell r="F1674" t="str">
            <v>الرابعة</v>
          </cell>
        </row>
        <row r="1675">
          <cell r="B1675">
            <v>524658</v>
          </cell>
          <cell r="C1675" t="str">
            <v>رؤى شمحل</v>
          </cell>
          <cell r="D1675" t="str">
            <v>محمد</v>
          </cell>
          <cell r="E1675" t="str">
            <v>هاله</v>
          </cell>
          <cell r="F1675" t="str">
            <v>الثالثة</v>
          </cell>
        </row>
        <row r="1676">
          <cell r="B1676">
            <v>524659</v>
          </cell>
          <cell r="C1676" t="str">
            <v>رؤى عبد الرؤف</v>
          </cell>
          <cell r="D1676" t="str">
            <v>حسن</v>
          </cell>
          <cell r="E1676" t="str">
            <v>سهانا</v>
          </cell>
          <cell r="F1676" t="str">
            <v>الرابعة</v>
          </cell>
        </row>
        <row r="1677">
          <cell r="B1677">
            <v>524660</v>
          </cell>
          <cell r="C1677" t="str">
            <v>رؤى مصمص</v>
          </cell>
          <cell r="D1677" t="str">
            <v>عبداللطيف</v>
          </cell>
          <cell r="E1677" t="str">
            <v>كفاء</v>
          </cell>
          <cell r="F1677" t="str">
            <v>الثانية</v>
          </cell>
        </row>
        <row r="1678">
          <cell r="B1678">
            <v>524664</v>
          </cell>
          <cell r="C1678" t="str">
            <v>راغدة شاهين</v>
          </cell>
          <cell r="D1678" t="str">
            <v>محمد</v>
          </cell>
          <cell r="E1678" t="str">
            <v>مرفت</v>
          </cell>
          <cell r="F1678" t="str">
            <v>الثانية</v>
          </cell>
        </row>
        <row r="1679">
          <cell r="B1679">
            <v>524665</v>
          </cell>
          <cell r="C1679" t="str">
            <v>راما اسعد</v>
          </cell>
          <cell r="D1679" t="str">
            <v>عبد الحسيب</v>
          </cell>
          <cell r="E1679" t="str">
            <v>صباح</v>
          </cell>
          <cell r="F1679" t="str">
            <v>الثالثة</v>
          </cell>
        </row>
        <row r="1680">
          <cell r="B1680">
            <v>524666</v>
          </cell>
          <cell r="C1680" t="str">
            <v>راما الامير</v>
          </cell>
          <cell r="D1680" t="str">
            <v>علي</v>
          </cell>
          <cell r="E1680" t="str">
            <v>سوسن</v>
          </cell>
          <cell r="F1680" t="str">
            <v>الرابعة حديث</v>
          </cell>
          <cell r="G1680" t="str">
            <v>م</v>
          </cell>
        </row>
        <row r="1681">
          <cell r="B1681">
            <v>524670</v>
          </cell>
          <cell r="C1681" t="str">
            <v>راما حواره</v>
          </cell>
          <cell r="D1681" t="str">
            <v>محمدهيثم</v>
          </cell>
          <cell r="E1681" t="str">
            <v>رضاء</v>
          </cell>
          <cell r="F1681" t="str">
            <v>الرابعة</v>
          </cell>
        </row>
        <row r="1682">
          <cell r="B1682">
            <v>524671</v>
          </cell>
          <cell r="C1682" t="str">
            <v>راما خضور</v>
          </cell>
          <cell r="D1682" t="str">
            <v>علي</v>
          </cell>
          <cell r="E1682" t="str">
            <v>سميرة</v>
          </cell>
          <cell r="F1682" t="str">
            <v>الرابعة حديث</v>
          </cell>
          <cell r="G1682" t="str">
            <v>م</v>
          </cell>
        </row>
        <row r="1683">
          <cell r="B1683">
            <v>524675</v>
          </cell>
          <cell r="C1683" t="str">
            <v>راما عابدين</v>
          </cell>
          <cell r="D1683" t="str">
            <v>عماد</v>
          </cell>
          <cell r="E1683" t="str">
            <v>رغد</v>
          </cell>
          <cell r="F1683" t="str">
            <v>الثالثة حديث</v>
          </cell>
          <cell r="G1683" t="str">
            <v>م</v>
          </cell>
        </row>
        <row r="1684">
          <cell r="B1684">
            <v>524676</v>
          </cell>
          <cell r="C1684" t="str">
            <v>راما علويه</v>
          </cell>
          <cell r="D1684" t="str">
            <v>عبد الهادي</v>
          </cell>
          <cell r="E1684" t="str">
            <v>منى</v>
          </cell>
          <cell r="F1684" t="str">
            <v>الثالثة</v>
          </cell>
        </row>
        <row r="1685">
          <cell r="B1685">
            <v>524677</v>
          </cell>
          <cell r="C1685" t="str">
            <v>راما فضه</v>
          </cell>
          <cell r="D1685" t="str">
            <v>احمد</v>
          </cell>
          <cell r="E1685" t="str">
            <v>عليا</v>
          </cell>
          <cell r="F1685" t="str">
            <v>الثالثة</v>
          </cell>
        </row>
        <row r="1686">
          <cell r="B1686">
            <v>524678</v>
          </cell>
          <cell r="C1686" t="str">
            <v>راما كحلوس</v>
          </cell>
          <cell r="D1686" t="str">
            <v>يحيى</v>
          </cell>
          <cell r="E1686" t="str">
            <v>فاتن</v>
          </cell>
          <cell r="F1686" t="str">
            <v>الثانية</v>
          </cell>
        </row>
        <row r="1687">
          <cell r="B1687">
            <v>524682</v>
          </cell>
          <cell r="C1687" t="str">
            <v>رانيا فرزان</v>
          </cell>
          <cell r="D1687" t="str">
            <v>منيب</v>
          </cell>
          <cell r="E1687" t="str">
            <v>ربيعه</v>
          </cell>
          <cell r="F1687" t="str">
            <v>الثالثة</v>
          </cell>
        </row>
        <row r="1688">
          <cell r="B1688">
            <v>524687</v>
          </cell>
          <cell r="C1688" t="str">
            <v>رانية الحلاق</v>
          </cell>
          <cell r="D1688" t="str">
            <v>محمد نزار</v>
          </cell>
          <cell r="E1688" t="str">
            <v>دعد</v>
          </cell>
          <cell r="F1688" t="str">
            <v>الثالثة</v>
          </cell>
        </row>
        <row r="1689">
          <cell r="B1689">
            <v>524690</v>
          </cell>
          <cell r="C1689" t="str">
            <v>ربا الاطرش</v>
          </cell>
          <cell r="D1689" t="str">
            <v>مفيد</v>
          </cell>
          <cell r="E1689" t="str">
            <v>ابتسام</v>
          </cell>
          <cell r="F1689" t="str">
            <v>الثالثة</v>
          </cell>
        </row>
        <row r="1690">
          <cell r="B1690">
            <v>524692</v>
          </cell>
          <cell r="C1690" t="str">
            <v>ربا الحسن</v>
          </cell>
          <cell r="D1690" t="str">
            <v>حسن</v>
          </cell>
          <cell r="F1690" t="str">
            <v>الثانية</v>
          </cell>
        </row>
        <row r="1691">
          <cell r="B1691">
            <v>524693</v>
          </cell>
          <cell r="C1691" t="str">
            <v>ربا المحايري</v>
          </cell>
          <cell r="D1691" t="str">
            <v>زهير</v>
          </cell>
          <cell r="E1691" t="str">
            <v>اسيمه</v>
          </cell>
          <cell r="F1691" t="str">
            <v>الرابعة</v>
          </cell>
        </row>
        <row r="1692">
          <cell r="B1692">
            <v>524698</v>
          </cell>
          <cell r="C1692" t="str">
            <v>رباب عبدالله</v>
          </cell>
          <cell r="D1692" t="str">
            <v>نديم</v>
          </cell>
          <cell r="E1692" t="str">
            <v>نهيده</v>
          </cell>
          <cell r="F1692" t="str">
            <v>الرابعة</v>
          </cell>
        </row>
        <row r="1693">
          <cell r="B1693">
            <v>524700</v>
          </cell>
          <cell r="C1693" t="str">
            <v>ربى ابو الحسن</v>
          </cell>
          <cell r="D1693" t="str">
            <v>نديم</v>
          </cell>
          <cell r="E1693" t="str">
            <v>هيام</v>
          </cell>
          <cell r="F1693" t="str">
            <v>الثانية</v>
          </cell>
        </row>
        <row r="1694">
          <cell r="B1694">
            <v>524702</v>
          </cell>
          <cell r="C1694" t="str">
            <v>رتوه الساعي</v>
          </cell>
          <cell r="D1694" t="str">
            <v>صفوان</v>
          </cell>
          <cell r="E1694" t="str">
            <v>ايمان</v>
          </cell>
          <cell r="F1694" t="str">
            <v>الثالثة</v>
          </cell>
        </row>
        <row r="1695">
          <cell r="B1695">
            <v>524708</v>
          </cell>
          <cell r="C1695" t="str">
            <v>رزان الحاج حسين</v>
          </cell>
          <cell r="D1695" t="str">
            <v>عاطف</v>
          </cell>
          <cell r="E1695" t="str">
            <v>سوسن</v>
          </cell>
          <cell r="F1695" t="str">
            <v>الثالثة</v>
          </cell>
        </row>
        <row r="1696">
          <cell r="B1696">
            <v>524711</v>
          </cell>
          <cell r="C1696" t="str">
            <v>رزان حسن</v>
          </cell>
          <cell r="D1696" t="str">
            <v>علي</v>
          </cell>
          <cell r="E1696" t="str">
            <v>مريان</v>
          </cell>
          <cell r="F1696" t="str">
            <v>الثالثة</v>
          </cell>
        </row>
        <row r="1697">
          <cell r="B1697">
            <v>524712</v>
          </cell>
          <cell r="C1697" t="str">
            <v>رزان حوراني</v>
          </cell>
          <cell r="D1697" t="str">
            <v>محمد</v>
          </cell>
          <cell r="E1697" t="str">
            <v>غاده</v>
          </cell>
          <cell r="F1697" t="str">
            <v>الرابعة</v>
          </cell>
        </row>
        <row r="1698">
          <cell r="B1698">
            <v>524715</v>
          </cell>
          <cell r="C1698" t="str">
            <v>رشا ابودقه</v>
          </cell>
          <cell r="D1698" t="str">
            <v>وليد</v>
          </cell>
          <cell r="E1698" t="str">
            <v>هيام</v>
          </cell>
          <cell r="F1698" t="str">
            <v>الرابعة</v>
          </cell>
        </row>
        <row r="1699">
          <cell r="B1699">
            <v>524718</v>
          </cell>
          <cell r="C1699" t="str">
            <v>رشا أبوعاصي</v>
          </cell>
          <cell r="D1699" t="str">
            <v>عطاالله</v>
          </cell>
          <cell r="E1699" t="str">
            <v>ساميه</v>
          </cell>
          <cell r="F1699" t="str">
            <v>الثالثة حديث</v>
          </cell>
          <cell r="G1699" t="str">
            <v>م</v>
          </cell>
        </row>
        <row r="1700">
          <cell r="B1700">
            <v>524722</v>
          </cell>
          <cell r="C1700" t="str">
            <v>رشا سكيكر</v>
          </cell>
          <cell r="D1700" t="str">
            <v>كمال</v>
          </cell>
          <cell r="E1700" t="str">
            <v>انتصار</v>
          </cell>
          <cell r="F1700" t="str">
            <v>الثالثة</v>
          </cell>
          <cell r="G1700" t="str">
            <v>فصل نهائي فصل ثاني 2023-2024</v>
          </cell>
        </row>
        <row r="1701">
          <cell r="B1701">
            <v>524723</v>
          </cell>
          <cell r="C1701" t="str">
            <v>رشا سويد</v>
          </cell>
          <cell r="D1701" t="str">
            <v>نذير</v>
          </cell>
          <cell r="E1701" t="str">
            <v>فاطمه</v>
          </cell>
          <cell r="F1701" t="str">
            <v>الثانية</v>
          </cell>
        </row>
        <row r="1702">
          <cell r="B1702">
            <v>524724</v>
          </cell>
          <cell r="C1702" t="str">
            <v>رشا شحاده</v>
          </cell>
          <cell r="D1702" t="str">
            <v>سليم</v>
          </cell>
          <cell r="E1702" t="str">
            <v>مها</v>
          </cell>
          <cell r="F1702" t="str">
            <v>الثالثة</v>
          </cell>
        </row>
        <row r="1703">
          <cell r="B1703">
            <v>524725</v>
          </cell>
          <cell r="C1703" t="str">
            <v>رشا عثمان</v>
          </cell>
          <cell r="D1703" t="str">
            <v>هاشم</v>
          </cell>
          <cell r="E1703" t="str">
            <v>امل</v>
          </cell>
          <cell r="F1703" t="str">
            <v>الرابعة</v>
          </cell>
        </row>
        <row r="1704">
          <cell r="B1704">
            <v>524726</v>
          </cell>
          <cell r="C1704" t="str">
            <v>رشا محمد</v>
          </cell>
          <cell r="D1704" t="str">
            <v>ديوب</v>
          </cell>
          <cell r="E1704" t="str">
            <v>مثيلا</v>
          </cell>
          <cell r="F1704" t="str">
            <v>الرابعة حديث</v>
          </cell>
          <cell r="G1704" t="str">
            <v>م</v>
          </cell>
        </row>
        <row r="1705">
          <cell r="B1705">
            <v>524729</v>
          </cell>
          <cell r="C1705" t="str">
            <v>رضوه المفلح</v>
          </cell>
          <cell r="D1705" t="str">
            <v>عبدالغفور</v>
          </cell>
          <cell r="E1705" t="str">
            <v>رضيه</v>
          </cell>
          <cell r="F1705" t="str">
            <v>الثالثة</v>
          </cell>
        </row>
        <row r="1706">
          <cell r="B1706">
            <v>524730</v>
          </cell>
          <cell r="C1706" t="str">
            <v>رغاب ناخوز</v>
          </cell>
          <cell r="D1706" t="str">
            <v>محمود</v>
          </cell>
          <cell r="E1706" t="str">
            <v>منى</v>
          </cell>
          <cell r="F1706" t="str">
            <v>الثالثة</v>
          </cell>
        </row>
        <row r="1707">
          <cell r="B1707">
            <v>524732</v>
          </cell>
          <cell r="C1707" t="str">
            <v>رغد الحايك</v>
          </cell>
          <cell r="D1707" t="str">
            <v>زياد</v>
          </cell>
          <cell r="E1707" t="str">
            <v>روضه</v>
          </cell>
          <cell r="F1707" t="str">
            <v>الرابعة</v>
          </cell>
        </row>
        <row r="1708">
          <cell r="B1708">
            <v>524733</v>
          </cell>
          <cell r="C1708" t="str">
            <v>رغد الحسنيه</v>
          </cell>
          <cell r="D1708" t="str">
            <v>فوزي</v>
          </cell>
          <cell r="E1708" t="str">
            <v>وفاء</v>
          </cell>
          <cell r="F1708" t="str">
            <v>الرابعة</v>
          </cell>
        </row>
        <row r="1709">
          <cell r="B1709">
            <v>524736</v>
          </cell>
          <cell r="C1709" t="str">
            <v>رغد الغفير</v>
          </cell>
          <cell r="D1709" t="str">
            <v>محمود</v>
          </cell>
          <cell r="E1709" t="str">
            <v>بسينه</v>
          </cell>
          <cell r="F1709" t="str">
            <v>الرابعة</v>
          </cell>
        </row>
        <row r="1710">
          <cell r="B1710">
            <v>524737</v>
          </cell>
          <cell r="C1710" t="str">
            <v>رغد جبر</v>
          </cell>
          <cell r="D1710" t="str">
            <v>حموده</v>
          </cell>
          <cell r="E1710" t="str">
            <v>دلال</v>
          </cell>
          <cell r="F1710" t="str">
            <v>الثانية</v>
          </cell>
        </row>
        <row r="1711">
          <cell r="B1711">
            <v>524739</v>
          </cell>
          <cell r="C1711" t="str">
            <v>رغد حمامي</v>
          </cell>
          <cell r="D1711" t="str">
            <v>يحيى</v>
          </cell>
          <cell r="E1711" t="str">
            <v>الهام</v>
          </cell>
          <cell r="F1711" t="str">
            <v>الثانية</v>
          </cell>
        </row>
        <row r="1712">
          <cell r="B1712">
            <v>524740</v>
          </cell>
          <cell r="C1712" t="str">
            <v>رغد سقر</v>
          </cell>
          <cell r="D1712" t="str">
            <v>باسم</v>
          </cell>
          <cell r="E1712" t="str">
            <v>ريم</v>
          </cell>
          <cell r="F1712" t="str">
            <v>الثانية</v>
          </cell>
        </row>
        <row r="1713">
          <cell r="B1713">
            <v>524744</v>
          </cell>
          <cell r="C1713" t="str">
            <v>رغد مرشاق</v>
          </cell>
          <cell r="D1713" t="str">
            <v>فريز</v>
          </cell>
          <cell r="E1713" t="str">
            <v>رنده</v>
          </cell>
          <cell r="F1713" t="str">
            <v>الثالثة</v>
          </cell>
        </row>
        <row r="1714">
          <cell r="B1714">
            <v>524746</v>
          </cell>
          <cell r="C1714" t="str">
            <v>رفاه اسعدعلي</v>
          </cell>
          <cell r="D1714" t="str">
            <v>خضر</v>
          </cell>
          <cell r="E1714" t="str">
            <v>رتيبه</v>
          </cell>
          <cell r="F1714" t="str">
            <v>الرابعة</v>
          </cell>
        </row>
        <row r="1715">
          <cell r="B1715">
            <v>524748</v>
          </cell>
          <cell r="C1715" t="str">
            <v>رفاه خلف</v>
          </cell>
          <cell r="D1715" t="str">
            <v>نوري</v>
          </cell>
          <cell r="E1715" t="str">
            <v>سميرة</v>
          </cell>
          <cell r="F1715" t="str">
            <v>الرابعة</v>
          </cell>
        </row>
        <row r="1716">
          <cell r="B1716">
            <v>524750</v>
          </cell>
          <cell r="C1716" t="str">
            <v>رقيا عبدالفتاح</v>
          </cell>
          <cell r="D1716" t="str">
            <v>محمود</v>
          </cell>
          <cell r="E1716" t="str">
            <v>حمده</v>
          </cell>
          <cell r="F1716" t="str">
            <v>الرابعة</v>
          </cell>
        </row>
        <row r="1717">
          <cell r="B1717">
            <v>524751</v>
          </cell>
          <cell r="C1717" t="str">
            <v>رقية حسن</v>
          </cell>
          <cell r="D1717" t="str">
            <v>محمد</v>
          </cell>
          <cell r="E1717" t="str">
            <v>سوريه</v>
          </cell>
          <cell r="F1717" t="str">
            <v>الرابعة</v>
          </cell>
        </row>
        <row r="1718">
          <cell r="B1718">
            <v>524752</v>
          </cell>
          <cell r="C1718" t="str">
            <v>رقيه ابوحويلي</v>
          </cell>
          <cell r="D1718" t="str">
            <v>سعيد</v>
          </cell>
          <cell r="E1718" t="str">
            <v>صالحه</v>
          </cell>
          <cell r="F1718" t="str">
            <v>الثانية</v>
          </cell>
          <cell r="G1718" t="str">
            <v>مستنفذ فصل ثاني 2023-2024</v>
          </cell>
        </row>
        <row r="1719">
          <cell r="B1719">
            <v>524755</v>
          </cell>
          <cell r="C1719" t="str">
            <v>رنا البغا</v>
          </cell>
          <cell r="D1719" t="str">
            <v xml:space="preserve">محمد نبيل </v>
          </cell>
          <cell r="F1719" t="str">
            <v>الرابعة</v>
          </cell>
        </row>
        <row r="1720">
          <cell r="B1720">
            <v>524757</v>
          </cell>
          <cell r="C1720" t="str">
            <v>رنا الشالاتي</v>
          </cell>
          <cell r="D1720" t="str">
            <v>محمدمعتز</v>
          </cell>
          <cell r="E1720" t="str">
            <v>سوزان</v>
          </cell>
          <cell r="F1720" t="str">
            <v>الرابعة</v>
          </cell>
        </row>
        <row r="1721">
          <cell r="B1721">
            <v>524760</v>
          </cell>
          <cell r="C1721" t="str">
            <v>رنا أبوعائشه</v>
          </cell>
          <cell r="D1721" t="str">
            <v>علي</v>
          </cell>
          <cell r="E1721" t="str">
            <v>نوال</v>
          </cell>
          <cell r="F1721" t="str">
            <v>الرابعة حديث</v>
          </cell>
          <cell r="G1721" t="str">
            <v>م</v>
          </cell>
        </row>
        <row r="1722">
          <cell r="B1722">
            <v>524765</v>
          </cell>
          <cell r="C1722" t="str">
            <v>رنا قسطي</v>
          </cell>
          <cell r="D1722" t="str">
            <v>ايمن</v>
          </cell>
          <cell r="E1722" t="str">
            <v>رقيه</v>
          </cell>
          <cell r="F1722" t="str">
            <v>الرابعة</v>
          </cell>
        </row>
        <row r="1723">
          <cell r="B1723">
            <v>524769</v>
          </cell>
          <cell r="C1723" t="str">
            <v>رندا علوش</v>
          </cell>
          <cell r="D1723" t="str">
            <v>بديع</v>
          </cell>
          <cell r="E1723" t="str">
            <v>نجديه</v>
          </cell>
          <cell r="F1723" t="str">
            <v>الرابعة</v>
          </cell>
        </row>
        <row r="1724">
          <cell r="B1724">
            <v>524771</v>
          </cell>
          <cell r="C1724" t="str">
            <v>رنه علبي</v>
          </cell>
          <cell r="D1724" t="str">
            <v>شاهين</v>
          </cell>
          <cell r="E1724" t="str">
            <v>تركيه</v>
          </cell>
          <cell r="F1724" t="str">
            <v>الثالثة حديث</v>
          </cell>
          <cell r="G1724" t="str">
            <v>م</v>
          </cell>
        </row>
        <row r="1725">
          <cell r="B1725">
            <v>524772</v>
          </cell>
          <cell r="C1725" t="str">
            <v>رنيم ابو الخير</v>
          </cell>
          <cell r="D1725" t="str">
            <v>احمد</v>
          </cell>
          <cell r="E1725" t="str">
            <v>ميسون</v>
          </cell>
          <cell r="F1725" t="str">
            <v>الثالثة</v>
          </cell>
        </row>
        <row r="1726">
          <cell r="B1726">
            <v>524773</v>
          </cell>
          <cell r="C1726" t="str">
            <v>رنيم احمد</v>
          </cell>
          <cell r="D1726" t="str">
            <v>وليد</v>
          </cell>
          <cell r="E1726" t="str">
            <v>فاتن</v>
          </cell>
          <cell r="F1726" t="str">
            <v>الرابعة</v>
          </cell>
        </row>
        <row r="1727">
          <cell r="B1727">
            <v>524776</v>
          </cell>
          <cell r="C1727" t="str">
            <v>رنيم حجازي</v>
          </cell>
          <cell r="D1727" t="str">
            <v>عمار</v>
          </cell>
          <cell r="E1727" t="str">
            <v>ساميه</v>
          </cell>
          <cell r="F1727" t="str">
            <v>الثالثة</v>
          </cell>
        </row>
        <row r="1728">
          <cell r="B1728">
            <v>524777</v>
          </cell>
          <cell r="C1728" t="str">
            <v>رنيم حمزة</v>
          </cell>
          <cell r="D1728" t="str">
            <v>باسل</v>
          </cell>
          <cell r="E1728" t="str">
            <v>مرفت</v>
          </cell>
          <cell r="F1728" t="str">
            <v>الرابعة حديث</v>
          </cell>
          <cell r="G1728" t="str">
            <v>م</v>
          </cell>
        </row>
        <row r="1729">
          <cell r="B1729">
            <v>524781</v>
          </cell>
          <cell r="C1729" t="str">
            <v>رهام ابو عراج</v>
          </cell>
          <cell r="D1729" t="str">
            <v>الياس</v>
          </cell>
          <cell r="E1729" t="str">
            <v>هند</v>
          </cell>
          <cell r="F1729" t="str">
            <v>الرابعة</v>
          </cell>
        </row>
        <row r="1730">
          <cell r="B1730">
            <v>524782</v>
          </cell>
          <cell r="C1730" t="str">
            <v>رهام أبورافع</v>
          </cell>
          <cell r="D1730" t="str">
            <v>منير</v>
          </cell>
          <cell r="E1730" t="str">
            <v>صالحه</v>
          </cell>
          <cell r="F1730" t="str">
            <v>الثانية</v>
          </cell>
          <cell r="G1730" t="str">
            <v>م</v>
          </cell>
        </row>
        <row r="1731">
          <cell r="B1731">
            <v>524783</v>
          </cell>
          <cell r="C1731" t="str">
            <v>رهام شدود</v>
          </cell>
          <cell r="D1731" t="str">
            <v>هلال</v>
          </cell>
          <cell r="E1731" t="str">
            <v>جوزفين</v>
          </cell>
          <cell r="F1731" t="str">
            <v>الثالثة</v>
          </cell>
        </row>
        <row r="1732">
          <cell r="B1732">
            <v>524784</v>
          </cell>
          <cell r="C1732" t="str">
            <v>رهام صقر</v>
          </cell>
          <cell r="D1732" t="str">
            <v>عقل</v>
          </cell>
          <cell r="E1732" t="str">
            <v>مقبوله</v>
          </cell>
          <cell r="F1732" t="str">
            <v>الرابعة حديث</v>
          </cell>
          <cell r="G1732" t="str">
            <v>م</v>
          </cell>
        </row>
        <row r="1733">
          <cell r="B1733">
            <v>524788</v>
          </cell>
          <cell r="C1733" t="str">
            <v>رهف أبوركبه</v>
          </cell>
          <cell r="D1733" t="str">
            <v>محمد</v>
          </cell>
          <cell r="E1733" t="str">
            <v>سلام</v>
          </cell>
          <cell r="F1733" t="str">
            <v>الرابعة حديث</v>
          </cell>
          <cell r="G1733" t="str">
            <v>م</v>
          </cell>
        </row>
        <row r="1734">
          <cell r="B1734">
            <v>524789</v>
          </cell>
          <cell r="C1734" t="str">
            <v>رهف بيرقدار</v>
          </cell>
          <cell r="D1734" t="str">
            <v>مصطفى</v>
          </cell>
          <cell r="E1734" t="str">
            <v>ضحى</v>
          </cell>
          <cell r="F1734" t="str">
            <v>الثانية</v>
          </cell>
          <cell r="G1734" t="str">
            <v>مستنفذ فصل ثاني 2023-2024</v>
          </cell>
        </row>
        <row r="1735">
          <cell r="B1735">
            <v>524790</v>
          </cell>
          <cell r="C1735" t="str">
            <v>رهف حبيب</v>
          </cell>
          <cell r="D1735" t="str">
            <v>محمد</v>
          </cell>
          <cell r="E1735" t="str">
            <v>ريمه</v>
          </cell>
          <cell r="F1735" t="str">
            <v>الرابعة</v>
          </cell>
        </row>
        <row r="1736">
          <cell r="B1736">
            <v>524793</v>
          </cell>
          <cell r="C1736" t="str">
            <v>رهف ضو</v>
          </cell>
          <cell r="D1736" t="str">
            <v>عصام</v>
          </cell>
          <cell r="E1736" t="str">
            <v>الماسه</v>
          </cell>
          <cell r="F1736" t="str">
            <v>الرابعة</v>
          </cell>
        </row>
        <row r="1737">
          <cell r="B1737">
            <v>524795</v>
          </cell>
          <cell r="C1737" t="str">
            <v>رهف كحاله</v>
          </cell>
          <cell r="D1737" t="str">
            <v>روحي</v>
          </cell>
          <cell r="E1737" t="str">
            <v>رغداء</v>
          </cell>
          <cell r="F1737" t="str">
            <v>الثالثة</v>
          </cell>
        </row>
        <row r="1738">
          <cell r="B1738">
            <v>524797</v>
          </cell>
          <cell r="C1738" t="str">
            <v>رهف مصطفى</v>
          </cell>
          <cell r="D1738" t="str">
            <v>محمود</v>
          </cell>
          <cell r="E1738" t="str">
            <v>خديجه</v>
          </cell>
          <cell r="F1738" t="str">
            <v>الرابعة</v>
          </cell>
        </row>
        <row r="1739">
          <cell r="B1739">
            <v>524798</v>
          </cell>
          <cell r="C1739" t="str">
            <v>روئه كيلاني</v>
          </cell>
          <cell r="D1739" t="str">
            <v>عدنان</v>
          </cell>
          <cell r="E1739" t="str">
            <v>روضه</v>
          </cell>
          <cell r="F1739" t="str">
            <v>الرابعة حديث</v>
          </cell>
          <cell r="G1739" t="str">
            <v>م</v>
          </cell>
        </row>
        <row r="1740">
          <cell r="B1740">
            <v>524804</v>
          </cell>
          <cell r="C1740" t="str">
            <v>روجينا دبوس</v>
          </cell>
          <cell r="D1740" t="str">
            <v>فادي</v>
          </cell>
          <cell r="E1740" t="str">
            <v>رولا</v>
          </cell>
          <cell r="F1740" t="str">
            <v>الثانية</v>
          </cell>
        </row>
        <row r="1741">
          <cell r="B1741">
            <v>524806</v>
          </cell>
          <cell r="C1741" t="str">
            <v>روزه عبد الرزاق</v>
          </cell>
          <cell r="D1741" t="str">
            <v>مروان</v>
          </cell>
          <cell r="E1741" t="str">
            <v>انتصار</v>
          </cell>
          <cell r="F1741" t="str">
            <v>الرابعة</v>
          </cell>
        </row>
        <row r="1742">
          <cell r="B1742">
            <v>524812</v>
          </cell>
          <cell r="C1742" t="str">
            <v>رولا حيدر</v>
          </cell>
          <cell r="D1742" t="str">
            <v>حبيب</v>
          </cell>
          <cell r="E1742" t="str">
            <v>مثيله</v>
          </cell>
          <cell r="F1742" t="str">
            <v>الثالثة</v>
          </cell>
        </row>
        <row r="1743">
          <cell r="B1743">
            <v>524813</v>
          </cell>
          <cell r="C1743" t="str">
            <v>رولا ديب</v>
          </cell>
          <cell r="D1743" t="str">
            <v>احمد</v>
          </cell>
          <cell r="E1743" t="str">
            <v>نجات</v>
          </cell>
          <cell r="F1743" t="str">
            <v>الرابعة</v>
          </cell>
        </row>
        <row r="1744">
          <cell r="B1744">
            <v>524815</v>
          </cell>
          <cell r="C1744" t="str">
            <v>رولا سيد احمد</v>
          </cell>
          <cell r="D1744" t="str">
            <v>عبد الباقي</v>
          </cell>
          <cell r="E1744" t="str">
            <v>صفا</v>
          </cell>
          <cell r="F1744" t="str">
            <v>الثالثة</v>
          </cell>
        </row>
        <row r="1745">
          <cell r="B1745">
            <v>524819</v>
          </cell>
          <cell r="C1745" t="str">
            <v>ريم احمد</v>
          </cell>
          <cell r="D1745" t="str">
            <v>احمد</v>
          </cell>
          <cell r="E1745" t="str">
            <v>مريم</v>
          </cell>
          <cell r="F1745" t="str">
            <v>الثالثة</v>
          </cell>
        </row>
        <row r="1746">
          <cell r="B1746">
            <v>524821</v>
          </cell>
          <cell r="C1746" t="str">
            <v>ريم البهلوان</v>
          </cell>
          <cell r="D1746" t="str">
            <v>مأمون</v>
          </cell>
          <cell r="E1746" t="str">
            <v>نجوى</v>
          </cell>
          <cell r="F1746" t="str">
            <v>الرابعة</v>
          </cell>
        </row>
        <row r="1747">
          <cell r="B1747">
            <v>524822</v>
          </cell>
          <cell r="C1747" t="str">
            <v>ريم الحسين</v>
          </cell>
          <cell r="D1747" t="str">
            <v>محمد</v>
          </cell>
          <cell r="E1747" t="str">
            <v>فاطمه</v>
          </cell>
          <cell r="F1747" t="str">
            <v>الاولى</v>
          </cell>
        </row>
        <row r="1748">
          <cell r="B1748">
            <v>524823</v>
          </cell>
          <cell r="C1748" t="str">
            <v>ريم الحمد</v>
          </cell>
          <cell r="D1748" t="str">
            <v>حمد</v>
          </cell>
          <cell r="E1748" t="str">
            <v>خديجه</v>
          </cell>
          <cell r="F1748" t="str">
            <v>الثالثة حديث</v>
          </cell>
          <cell r="G1748" t="str">
            <v>م</v>
          </cell>
        </row>
        <row r="1749">
          <cell r="B1749">
            <v>524826</v>
          </cell>
          <cell r="C1749" t="str">
            <v>ريم العثمان</v>
          </cell>
          <cell r="D1749" t="str">
            <v>محمد</v>
          </cell>
          <cell r="E1749" t="str">
            <v>منى</v>
          </cell>
          <cell r="F1749" t="str">
            <v>الثالثة</v>
          </cell>
        </row>
        <row r="1750">
          <cell r="B1750">
            <v>524829</v>
          </cell>
          <cell r="C1750" t="str">
            <v>ريم القداح</v>
          </cell>
          <cell r="D1750" t="str">
            <v>زياد</v>
          </cell>
          <cell r="E1750" t="str">
            <v>نجوى</v>
          </cell>
          <cell r="F1750" t="str">
            <v>الثالثة</v>
          </cell>
        </row>
        <row r="1751">
          <cell r="B1751">
            <v>524831</v>
          </cell>
          <cell r="C1751" t="str">
            <v>ريم جديد</v>
          </cell>
          <cell r="D1751" t="str">
            <v>علي</v>
          </cell>
          <cell r="E1751" t="str">
            <v>بهيه</v>
          </cell>
          <cell r="F1751" t="str">
            <v>الرابعة</v>
          </cell>
        </row>
        <row r="1752">
          <cell r="B1752">
            <v>524833</v>
          </cell>
          <cell r="C1752" t="str">
            <v>ريم ضاهر</v>
          </cell>
          <cell r="D1752" t="str">
            <v>نافذ</v>
          </cell>
          <cell r="E1752" t="str">
            <v>هنوى</v>
          </cell>
          <cell r="F1752" t="str">
            <v>الرابعة</v>
          </cell>
        </row>
        <row r="1753">
          <cell r="B1753">
            <v>524839</v>
          </cell>
          <cell r="C1753" t="str">
            <v>ريم كريزان</v>
          </cell>
          <cell r="D1753" t="str">
            <v>زياد</v>
          </cell>
          <cell r="E1753" t="str">
            <v>منى</v>
          </cell>
          <cell r="F1753" t="str">
            <v>الرابعة</v>
          </cell>
        </row>
        <row r="1754">
          <cell r="B1754">
            <v>524842</v>
          </cell>
          <cell r="C1754" t="str">
            <v>ريم منذر</v>
          </cell>
          <cell r="D1754" t="str">
            <v>محسن</v>
          </cell>
          <cell r="E1754" t="str">
            <v>سميحه</v>
          </cell>
          <cell r="F1754" t="str">
            <v>الثالثة</v>
          </cell>
        </row>
        <row r="1755">
          <cell r="B1755">
            <v>524844</v>
          </cell>
          <cell r="C1755" t="str">
            <v>ريم نصر</v>
          </cell>
          <cell r="D1755" t="str">
            <v>عماد</v>
          </cell>
          <cell r="E1755" t="str">
            <v>نوال</v>
          </cell>
          <cell r="F1755" t="str">
            <v>الرابعة</v>
          </cell>
        </row>
        <row r="1756">
          <cell r="B1756">
            <v>524845</v>
          </cell>
          <cell r="C1756" t="str">
            <v>ريم نعسان</v>
          </cell>
          <cell r="D1756" t="str">
            <v>عمر</v>
          </cell>
          <cell r="E1756" t="str">
            <v>منى</v>
          </cell>
          <cell r="F1756" t="str">
            <v>الثالثة</v>
          </cell>
        </row>
        <row r="1757">
          <cell r="B1757">
            <v>524846</v>
          </cell>
          <cell r="C1757" t="str">
            <v>ريم يعقوب</v>
          </cell>
          <cell r="D1757" t="str">
            <v>فتحي</v>
          </cell>
          <cell r="E1757" t="str">
            <v>عزيزة</v>
          </cell>
          <cell r="F1757" t="str">
            <v>الثانية</v>
          </cell>
          <cell r="G1757" t="str">
            <v>مستنفذ فصل ثاني 2023-2024</v>
          </cell>
        </row>
        <row r="1758">
          <cell r="B1758">
            <v>524849</v>
          </cell>
          <cell r="C1758" t="str">
            <v>ريما ألاعور</v>
          </cell>
          <cell r="D1758" t="str">
            <v>عمار</v>
          </cell>
          <cell r="E1758" t="str">
            <v>منيره</v>
          </cell>
          <cell r="F1758" t="str">
            <v>الرابعة</v>
          </cell>
        </row>
        <row r="1759">
          <cell r="B1759">
            <v>524851</v>
          </cell>
          <cell r="C1759" t="str">
            <v>ريما ديوب</v>
          </cell>
          <cell r="D1759" t="str">
            <v>اديب</v>
          </cell>
          <cell r="E1759" t="str">
            <v>مها</v>
          </cell>
          <cell r="F1759" t="str">
            <v>الثالثة</v>
          </cell>
        </row>
        <row r="1760">
          <cell r="B1760">
            <v>524857</v>
          </cell>
          <cell r="C1760" t="str">
            <v>ريموندا ابراهيم</v>
          </cell>
          <cell r="D1760" t="str">
            <v>فادي</v>
          </cell>
          <cell r="E1760" t="str">
            <v>نعيمة</v>
          </cell>
          <cell r="F1760" t="str">
            <v>الثانية</v>
          </cell>
        </row>
        <row r="1761">
          <cell r="B1761">
            <v>524859</v>
          </cell>
          <cell r="C1761" t="str">
            <v>زبيده السيد</v>
          </cell>
          <cell r="D1761" t="str">
            <v>محمود</v>
          </cell>
          <cell r="E1761" t="str">
            <v>فاطمه</v>
          </cell>
          <cell r="F1761" t="str">
            <v>الرابعة</v>
          </cell>
        </row>
        <row r="1762">
          <cell r="B1762">
            <v>524861</v>
          </cell>
          <cell r="C1762" t="str">
            <v>زكية يبرودي</v>
          </cell>
          <cell r="D1762" t="str">
            <v>محمد عدنان</v>
          </cell>
          <cell r="E1762" t="str">
            <v>عائشه</v>
          </cell>
          <cell r="F1762" t="str">
            <v>الرابعة</v>
          </cell>
        </row>
        <row r="1763">
          <cell r="B1763">
            <v>524862</v>
          </cell>
          <cell r="C1763" t="str">
            <v>زهراء صوفان</v>
          </cell>
          <cell r="D1763" t="str">
            <v>طاهر</v>
          </cell>
          <cell r="E1763" t="str">
            <v>ابتسام</v>
          </cell>
          <cell r="F1763" t="str">
            <v>الرابعة</v>
          </cell>
        </row>
        <row r="1764">
          <cell r="B1764">
            <v>524865</v>
          </cell>
          <cell r="C1764" t="str">
            <v>زهور حريب</v>
          </cell>
          <cell r="D1764" t="str">
            <v>بشار</v>
          </cell>
          <cell r="E1764" t="str">
            <v>ميسون</v>
          </cell>
          <cell r="F1764" t="str">
            <v>الثانية</v>
          </cell>
        </row>
        <row r="1765">
          <cell r="B1765">
            <v>524867</v>
          </cell>
          <cell r="C1765" t="str">
            <v>زين الشام الخالدي</v>
          </cell>
          <cell r="D1765" t="str">
            <v>خالد</v>
          </cell>
          <cell r="E1765" t="str">
            <v>خلود</v>
          </cell>
          <cell r="F1765" t="str">
            <v>الثانية</v>
          </cell>
          <cell r="G1765" t="str">
            <v>مستنفذ فصل ثاني 2023-2024</v>
          </cell>
        </row>
        <row r="1766">
          <cell r="B1766">
            <v>524870</v>
          </cell>
          <cell r="C1766" t="str">
            <v>زينب العكش</v>
          </cell>
          <cell r="D1766" t="str">
            <v>عبد السلام</v>
          </cell>
          <cell r="E1766" t="str">
            <v>مريم</v>
          </cell>
          <cell r="F1766" t="str">
            <v>الاولى</v>
          </cell>
        </row>
        <row r="1767">
          <cell r="B1767">
            <v>524872</v>
          </cell>
          <cell r="C1767" t="str">
            <v>زينب رضا</v>
          </cell>
          <cell r="D1767" t="str">
            <v>علي</v>
          </cell>
          <cell r="E1767" t="str">
            <v>نجوى</v>
          </cell>
          <cell r="F1767" t="str">
            <v>الرابعة</v>
          </cell>
        </row>
        <row r="1768">
          <cell r="B1768">
            <v>524874</v>
          </cell>
          <cell r="C1768" t="str">
            <v>زينب صالح</v>
          </cell>
          <cell r="D1768" t="str">
            <v>هلال</v>
          </cell>
          <cell r="E1768" t="str">
            <v>حوريه</v>
          </cell>
          <cell r="F1768" t="str">
            <v>الثانية</v>
          </cell>
        </row>
        <row r="1769">
          <cell r="B1769">
            <v>524878</v>
          </cell>
          <cell r="C1769" t="str">
            <v>زينب علي</v>
          </cell>
          <cell r="D1769" t="str">
            <v>علي</v>
          </cell>
          <cell r="E1769" t="str">
            <v>مها</v>
          </cell>
          <cell r="F1769" t="str">
            <v>الثانية</v>
          </cell>
        </row>
        <row r="1770">
          <cell r="B1770">
            <v>524880</v>
          </cell>
          <cell r="C1770" t="str">
            <v>زينب محمود</v>
          </cell>
          <cell r="D1770" t="str">
            <v>محمد</v>
          </cell>
          <cell r="E1770" t="str">
            <v>عفاف</v>
          </cell>
          <cell r="F1770" t="str">
            <v>الثانية</v>
          </cell>
        </row>
        <row r="1771">
          <cell r="B1771">
            <v>524882</v>
          </cell>
          <cell r="C1771" t="str">
            <v>زينة محمد</v>
          </cell>
          <cell r="D1771" t="str">
            <v>محمد</v>
          </cell>
          <cell r="E1771" t="str">
            <v>فيروز</v>
          </cell>
          <cell r="F1771" t="str">
            <v>الثالثة</v>
          </cell>
        </row>
        <row r="1772">
          <cell r="B1772">
            <v>524884</v>
          </cell>
          <cell r="C1772" t="str">
            <v>ساجده زغلول</v>
          </cell>
          <cell r="D1772" t="str">
            <v>نور الدين</v>
          </cell>
          <cell r="E1772" t="str">
            <v>صفا</v>
          </cell>
          <cell r="F1772" t="str">
            <v>الثالثة</v>
          </cell>
        </row>
        <row r="1773">
          <cell r="B1773">
            <v>524885</v>
          </cell>
          <cell r="C1773" t="str">
            <v>سارا القطيفاني</v>
          </cell>
          <cell r="D1773" t="str">
            <v>محمدغياث</v>
          </cell>
          <cell r="E1773" t="str">
            <v>راويه</v>
          </cell>
          <cell r="F1773" t="str">
            <v>الثالثة</v>
          </cell>
        </row>
        <row r="1774">
          <cell r="B1774">
            <v>524892</v>
          </cell>
          <cell r="C1774" t="str">
            <v>ساره شحرور</v>
          </cell>
          <cell r="D1774" t="str">
            <v>زكي</v>
          </cell>
          <cell r="E1774" t="str">
            <v>وفاء</v>
          </cell>
          <cell r="F1774" t="str">
            <v>الثالثة</v>
          </cell>
        </row>
        <row r="1775">
          <cell r="B1775">
            <v>524893</v>
          </cell>
          <cell r="C1775" t="str">
            <v>ساره عوض</v>
          </cell>
          <cell r="D1775" t="str">
            <v>محمد</v>
          </cell>
          <cell r="E1775" t="str">
            <v>منتهى</v>
          </cell>
          <cell r="F1775" t="str">
            <v>الثالثة</v>
          </cell>
        </row>
        <row r="1776">
          <cell r="B1776">
            <v>524894</v>
          </cell>
          <cell r="C1776" t="str">
            <v>ساره نصر</v>
          </cell>
          <cell r="D1776" t="str">
            <v>ياسر</v>
          </cell>
          <cell r="E1776" t="str">
            <v>هيام</v>
          </cell>
          <cell r="F1776" t="str">
            <v>الرابعة حديث</v>
          </cell>
          <cell r="G1776" t="str">
            <v>م</v>
          </cell>
        </row>
        <row r="1777">
          <cell r="B1777">
            <v>524895</v>
          </cell>
          <cell r="C1777" t="str">
            <v>سارية المليجي</v>
          </cell>
          <cell r="D1777" t="str">
            <v>يحيى</v>
          </cell>
          <cell r="E1777" t="str">
            <v>هيام</v>
          </cell>
          <cell r="F1777" t="str">
            <v>الثالثة</v>
          </cell>
        </row>
        <row r="1778">
          <cell r="B1778">
            <v>524896</v>
          </cell>
          <cell r="C1778" t="str">
            <v>ساريه محمود</v>
          </cell>
          <cell r="D1778" t="str">
            <v>هيثم</v>
          </cell>
          <cell r="E1778" t="str">
            <v>رمزيه</v>
          </cell>
          <cell r="F1778" t="str">
            <v>الرابعة</v>
          </cell>
        </row>
        <row r="1779">
          <cell r="B1779">
            <v>524901</v>
          </cell>
          <cell r="C1779" t="str">
            <v>ساندرا زاعور</v>
          </cell>
          <cell r="D1779" t="str">
            <v>كميل</v>
          </cell>
          <cell r="E1779" t="str">
            <v>ناريمان</v>
          </cell>
          <cell r="F1779" t="str">
            <v>الثانية</v>
          </cell>
          <cell r="G1779" t="str">
            <v>مستنفذ فصل ثاني 2023-2024</v>
          </cell>
        </row>
        <row r="1780">
          <cell r="B1780">
            <v>524903</v>
          </cell>
          <cell r="C1780" t="str">
            <v>ساندي خنسه</v>
          </cell>
          <cell r="D1780" t="str">
            <v>محمد</v>
          </cell>
          <cell r="E1780" t="str">
            <v>ليبيا</v>
          </cell>
          <cell r="F1780" t="str">
            <v>الثانية</v>
          </cell>
        </row>
        <row r="1781">
          <cell r="B1781">
            <v>524910</v>
          </cell>
          <cell r="C1781" t="str">
            <v>سراء محمد</v>
          </cell>
          <cell r="D1781" t="str">
            <v>نهاد</v>
          </cell>
          <cell r="E1781" t="str">
            <v>فدوى</v>
          </cell>
          <cell r="F1781" t="str">
            <v>الثالثة</v>
          </cell>
        </row>
        <row r="1782">
          <cell r="B1782">
            <v>524911</v>
          </cell>
          <cell r="C1782" t="str">
            <v>سرور نور الدين</v>
          </cell>
          <cell r="D1782" t="str">
            <v>أحمد</v>
          </cell>
          <cell r="E1782" t="str">
            <v>زبيده</v>
          </cell>
          <cell r="F1782" t="str">
            <v>الرابعة</v>
          </cell>
        </row>
        <row r="1783">
          <cell r="B1783">
            <v>524912</v>
          </cell>
          <cell r="C1783" t="str">
            <v>سعاد الحاج سعيد</v>
          </cell>
          <cell r="D1783" t="str">
            <v>محي الدين</v>
          </cell>
          <cell r="E1783" t="str">
            <v>ليلى</v>
          </cell>
          <cell r="F1783" t="str">
            <v>الثالثة</v>
          </cell>
        </row>
        <row r="1784">
          <cell r="B1784">
            <v>524917</v>
          </cell>
          <cell r="C1784" t="str">
            <v>سعيده علي</v>
          </cell>
          <cell r="D1784" t="str">
            <v>محمود</v>
          </cell>
          <cell r="E1784" t="str">
            <v>رقيه</v>
          </cell>
          <cell r="F1784" t="str">
            <v>الثانية</v>
          </cell>
          <cell r="G1784" t="str">
            <v>مستنفذ فصل ثاني 2023-2024</v>
          </cell>
        </row>
        <row r="1785">
          <cell r="B1785">
            <v>524920</v>
          </cell>
          <cell r="C1785" t="str">
            <v>سلام الاحمد</v>
          </cell>
          <cell r="D1785" t="str">
            <v>بركات</v>
          </cell>
          <cell r="E1785" t="str">
            <v>صبحه</v>
          </cell>
          <cell r="F1785" t="str">
            <v>الرابعة</v>
          </cell>
        </row>
        <row r="1786">
          <cell r="B1786">
            <v>524923</v>
          </cell>
          <cell r="C1786" t="str">
            <v>سلام السليمان</v>
          </cell>
          <cell r="D1786" t="str">
            <v>حسن</v>
          </cell>
          <cell r="E1786" t="str">
            <v>سميعه</v>
          </cell>
          <cell r="F1786" t="str">
            <v>الثالثة</v>
          </cell>
        </row>
        <row r="1787">
          <cell r="B1787">
            <v>524924</v>
          </cell>
          <cell r="C1787" t="str">
            <v>سلام حموي</v>
          </cell>
          <cell r="D1787" t="str">
            <v>سائد</v>
          </cell>
          <cell r="E1787" t="str">
            <v>ساميا</v>
          </cell>
          <cell r="F1787" t="str">
            <v>الثالثة</v>
          </cell>
        </row>
        <row r="1788">
          <cell r="B1788">
            <v>524925</v>
          </cell>
          <cell r="C1788" t="str">
            <v>سلام رحيل</v>
          </cell>
          <cell r="D1788" t="str">
            <v>منصور</v>
          </cell>
          <cell r="E1788" t="str">
            <v>امنه</v>
          </cell>
          <cell r="F1788" t="str">
            <v>الرابعة</v>
          </cell>
        </row>
        <row r="1789">
          <cell r="B1789">
            <v>524929</v>
          </cell>
          <cell r="C1789" t="str">
            <v>سلفانا كرباج</v>
          </cell>
          <cell r="D1789" t="str">
            <v>ابراهيم</v>
          </cell>
          <cell r="E1789" t="str">
            <v>سعاد</v>
          </cell>
          <cell r="F1789" t="str">
            <v>الثالثة</v>
          </cell>
        </row>
        <row r="1790">
          <cell r="B1790">
            <v>524930</v>
          </cell>
          <cell r="C1790" t="str">
            <v>سلمى القصاب</v>
          </cell>
          <cell r="D1790" t="str">
            <v>محمد جمال</v>
          </cell>
          <cell r="E1790" t="str">
            <v>ندا</v>
          </cell>
          <cell r="F1790" t="str">
            <v>الثالثة</v>
          </cell>
        </row>
        <row r="1791">
          <cell r="B1791">
            <v>524932</v>
          </cell>
          <cell r="C1791" t="str">
            <v>سلوى العرنوس</v>
          </cell>
          <cell r="D1791" t="str">
            <v>طه</v>
          </cell>
          <cell r="E1791" t="str">
            <v>بديعه</v>
          </cell>
          <cell r="F1791" t="str">
            <v>الثالثة</v>
          </cell>
        </row>
        <row r="1792">
          <cell r="B1792">
            <v>524935</v>
          </cell>
          <cell r="C1792" t="str">
            <v>سلوى نسب</v>
          </cell>
          <cell r="D1792" t="str">
            <v>ديب</v>
          </cell>
          <cell r="E1792" t="str">
            <v>نوره</v>
          </cell>
          <cell r="F1792" t="str">
            <v>الرابعة</v>
          </cell>
        </row>
        <row r="1793">
          <cell r="B1793">
            <v>524936</v>
          </cell>
          <cell r="C1793" t="str">
            <v>سليمان الخطاب</v>
          </cell>
          <cell r="D1793" t="str">
            <v>محمد</v>
          </cell>
          <cell r="E1793" t="str">
            <v>زعيله</v>
          </cell>
          <cell r="F1793" t="str">
            <v>الرابعة</v>
          </cell>
        </row>
        <row r="1794">
          <cell r="B1794">
            <v>524937</v>
          </cell>
          <cell r="C1794" t="str">
            <v>سلين الغيث</v>
          </cell>
          <cell r="D1794" t="str">
            <v>وائل</v>
          </cell>
          <cell r="E1794" t="str">
            <v>فاديا</v>
          </cell>
          <cell r="F1794" t="str">
            <v>الرابعة</v>
          </cell>
        </row>
        <row r="1795">
          <cell r="B1795">
            <v>524940</v>
          </cell>
          <cell r="C1795" t="str">
            <v>سماح حامد</v>
          </cell>
          <cell r="D1795" t="str">
            <v>غازي</v>
          </cell>
          <cell r="E1795" t="str">
            <v>يمنى</v>
          </cell>
          <cell r="F1795" t="str">
            <v>الرابعة حديث</v>
          </cell>
          <cell r="G1795" t="str">
            <v>م</v>
          </cell>
        </row>
        <row r="1796">
          <cell r="B1796">
            <v>524942</v>
          </cell>
          <cell r="C1796" t="str">
            <v>سماح محاميد</v>
          </cell>
          <cell r="D1796" t="str">
            <v>حمودة</v>
          </cell>
          <cell r="E1796" t="str">
            <v>هند</v>
          </cell>
          <cell r="F1796" t="str">
            <v>الثالثة</v>
          </cell>
        </row>
        <row r="1797">
          <cell r="B1797">
            <v>524948</v>
          </cell>
          <cell r="C1797" t="str">
            <v>سمر ديبو</v>
          </cell>
          <cell r="D1797" t="str">
            <v>عزيز</v>
          </cell>
          <cell r="E1797" t="str">
            <v>نظميه</v>
          </cell>
          <cell r="F1797" t="str">
            <v>الرابعة</v>
          </cell>
        </row>
        <row r="1798">
          <cell r="B1798">
            <v>524949</v>
          </cell>
          <cell r="C1798" t="str">
            <v>سمر كتكوت</v>
          </cell>
          <cell r="D1798" t="str">
            <v>علي</v>
          </cell>
          <cell r="E1798" t="str">
            <v>نداء</v>
          </cell>
          <cell r="F1798" t="str">
            <v>الرابعة</v>
          </cell>
        </row>
        <row r="1799">
          <cell r="B1799">
            <v>524951</v>
          </cell>
          <cell r="C1799" t="str">
            <v>سمية هيشان</v>
          </cell>
          <cell r="D1799" t="str">
            <v>علي</v>
          </cell>
          <cell r="E1799" t="str">
            <v>حليمه</v>
          </cell>
          <cell r="F1799" t="str">
            <v>الرابعة</v>
          </cell>
        </row>
        <row r="1800">
          <cell r="B1800">
            <v>524953</v>
          </cell>
          <cell r="C1800" t="str">
            <v>سميه أبو اللبن</v>
          </cell>
          <cell r="D1800" t="str">
            <v>محمد ناصر</v>
          </cell>
          <cell r="E1800" t="str">
            <v>نعيمه</v>
          </cell>
          <cell r="F1800" t="str">
            <v>الرابعة</v>
          </cell>
        </row>
        <row r="1801">
          <cell r="B1801">
            <v>524955</v>
          </cell>
          <cell r="C1801" t="str">
            <v>سميه الشملان</v>
          </cell>
          <cell r="D1801" t="str">
            <v>عبد</v>
          </cell>
          <cell r="E1801" t="str">
            <v>سلوى</v>
          </cell>
          <cell r="F1801" t="str">
            <v>الرابعة</v>
          </cell>
        </row>
        <row r="1802">
          <cell r="B1802">
            <v>524961</v>
          </cell>
          <cell r="C1802" t="str">
            <v>سندس العلي</v>
          </cell>
          <cell r="D1802" t="str">
            <v>محمد</v>
          </cell>
          <cell r="E1802" t="str">
            <v>نجاح</v>
          </cell>
          <cell r="F1802" t="str">
            <v>الرابعة حديث</v>
          </cell>
          <cell r="G1802" t="str">
            <v>م</v>
          </cell>
        </row>
        <row r="1803">
          <cell r="B1803">
            <v>524963</v>
          </cell>
          <cell r="C1803" t="str">
            <v xml:space="preserve">سندس مشمش </v>
          </cell>
          <cell r="D1803" t="str">
            <v>عمار</v>
          </cell>
          <cell r="F1803" t="str">
            <v>الثانية</v>
          </cell>
        </row>
        <row r="1804">
          <cell r="B1804">
            <v>524964</v>
          </cell>
          <cell r="C1804" t="str">
            <v>سها حداد</v>
          </cell>
          <cell r="D1804" t="str">
            <v>بشير</v>
          </cell>
          <cell r="E1804" t="str">
            <v>نبيله</v>
          </cell>
          <cell r="F1804" t="str">
            <v>الثالثة</v>
          </cell>
        </row>
        <row r="1805">
          <cell r="B1805">
            <v>524965</v>
          </cell>
          <cell r="C1805" t="str">
            <v>سهى ابوحلا</v>
          </cell>
          <cell r="D1805" t="str">
            <v>نايف</v>
          </cell>
          <cell r="E1805" t="str">
            <v>ورد</v>
          </cell>
          <cell r="F1805" t="str">
            <v>الثانية</v>
          </cell>
        </row>
        <row r="1806">
          <cell r="B1806">
            <v>524967</v>
          </cell>
          <cell r="C1806" t="str">
            <v>سهير عباس</v>
          </cell>
          <cell r="D1806" t="str">
            <v>عدنان</v>
          </cell>
          <cell r="E1806" t="str">
            <v>اسمهان</v>
          </cell>
          <cell r="F1806" t="str">
            <v>الثالثة</v>
          </cell>
        </row>
        <row r="1807">
          <cell r="B1807">
            <v>524977</v>
          </cell>
          <cell r="C1807" t="str">
            <v>سوسن السعيد</v>
          </cell>
          <cell r="D1807" t="str">
            <v>محمود</v>
          </cell>
          <cell r="E1807" t="str">
            <v>سبته</v>
          </cell>
          <cell r="F1807" t="str">
            <v>الرابعة</v>
          </cell>
        </row>
        <row r="1808">
          <cell r="B1808">
            <v>524979</v>
          </cell>
          <cell r="C1808" t="str">
            <v>سوسن جوهره</v>
          </cell>
          <cell r="D1808" t="str">
            <v>سلمان</v>
          </cell>
          <cell r="E1808" t="str">
            <v>زريفه</v>
          </cell>
          <cell r="F1808" t="str">
            <v>الثالثة</v>
          </cell>
        </row>
        <row r="1809">
          <cell r="B1809">
            <v>524980</v>
          </cell>
          <cell r="C1809" t="str">
            <v>سوسن صقور</v>
          </cell>
          <cell r="D1809" t="str">
            <v>مالك</v>
          </cell>
          <cell r="E1809" t="str">
            <v>جمانه</v>
          </cell>
          <cell r="F1809" t="str">
            <v>الرابعة</v>
          </cell>
        </row>
        <row r="1810">
          <cell r="B1810">
            <v>524985</v>
          </cell>
          <cell r="C1810" t="str">
            <v>شام السمره</v>
          </cell>
          <cell r="D1810" t="str">
            <v>وليد</v>
          </cell>
          <cell r="E1810" t="str">
            <v>غالية</v>
          </cell>
          <cell r="F1810" t="str">
            <v>الرابعة</v>
          </cell>
        </row>
        <row r="1811">
          <cell r="B1811">
            <v>524990</v>
          </cell>
          <cell r="C1811" t="str">
            <v>شذى الخمري</v>
          </cell>
          <cell r="D1811" t="str">
            <v>مرزوق</v>
          </cell>
          <cell r="E1811" t="str">
            <v>فضه</v>
          </cell>
          <cell r="F1811" t="str">
            <v>الرابعة</v>
          </cell>
        </row>
        <row r="1812">
          <cell r="B1812">
            <v>524992</v>
          </cell>
          <cell r="C1812" t="str">
            <v>شذى بقدونس</v>
          </cell>
          <cell r="D1812" t="str">
            <v>محمدعمار</v>
          </cell>
          <cell r="E1812" t="str">
            <v>نسرين</v>
          </cell>
          <cell r="F1812" t="str">
            <v>الرابعة</v>
          </cell>
        </row>
        <row r="1813">
          <cell r="B1813">
            <v>524993</v>
          </cell>
          <cell r="C1813" t="str">
            <v>شذى سعود</v>
          </cell>
          <cell r="D1813" t="str">
            <v>عبدالصمد</v>
          </cell>
          <cell r="E1813" t="str">
            <v>هناء</v>
          </cell>
          <cell r="F1813" t="str">
            <v>الثانية</v>
          </cell>
          <cell r="G1813" t="str">
            <v>مستنفذ فصل ثاني 2023-2024</v>
          </cell>
        </row>
        <row r="1814">
          <cell r="B1814">
            <v>524995</v>
          </cell>
          <cell r="C1814" t="str">
            <v>شذى شموط</v>
          </cell>
          <cell r="D1814" t="str">
            <v>محمدفايز</v>
          </cell>
          <cell r="E1814" t="str">
            <v>هناده</v>
          </cell>
          <cell r="F1814" t="str">
            <v>الثانية</v>
          </cell>
        </row>
        <row r="1815">
          <cell r="B1815">
            <v>524996</v>
          </cell>
          <cell r="C1815" t="str">
            <v>شروق الغصين</v>
          </cell>
          <cell r="D1815" t="str">
            <v>لؤي</v>
          </cell>
          <cell r="E1815" t="str">
            <v>هويده</v>
          </cell>
          <cell r="F1815" t="str">
            <v>الرابعة</v>
          </cell>
        </row>
        <row r="1816">
          <cell r="B1816">
            <v>524998</v>
          </cell>
          <cell r="C1816" t="str">
            <v>شهيره الطحان</v>
          </cell>
          <cell r="D1816" t="str">
            <v>عبدالعزيز</v>
          </cell>
          <cell r="E1816" t="str">
            <v>حاجه</v>
          </cell>
          <cell r="F1816" t="str">
            <v>الثانية</v>
          </cell>
        </row>
        <row r="1817">
          <cell r="B1817">
            <v>525003</v>
          </cell>
          <cell r="C1817" t="str">
            <v>شيرين أحمد</v>
          </cell>
          <cell r="D1817" t="str">
            <v>محمود</v>
          </cell>
          <cell r="E1817" t="str">
            <v>امل</v>
          </cell>
          <cell r="F1817" t="str">
            <v>الثانية</v>
          </cell>
          <cell r="G1817" t="str">
            <v>مستنفذ فصل ثاني 2023-2024</v>
          </cell>
        </row>
        <row r="1818">
          <cell r="B1818">
            <v>525006</v>
          </cell>
          <cell r="C1818" t="str">
            <v>شيماء فرهود</v>
          </cell>
          <cell r="D1818" t="str">
            <v>عاصم</v>
          </cell>
          <cell r="E1818" t="str">
            <v>امنه</v>
          </cell>
          <cell r="F1818" t="str">
            <v>الثانية</v>
          </cell>
        </row>
        <row r="1819">
          <cell r="B1819">
            <v>525007</v>
          </cell>
          <cell r="C1819" t="str">
            <v>صبا سلمان</v>
          </cell>
          <cell r="D1819" t="str">
            <v>كفاح</v>
          </cell>
          <cell r="E1819" t="str">
            <v>منال</v>
          </cell>
          <cell r="F1819" t="str">
            <v>الثالثة</v>
          </cell>
        </row>
        <row r="1820">
          <cell r="B1820">
            <v>525008</v>
          </cell>
          <cell r="C1820" t="str">
            <v>صباح التيناوي</v>
          </cell>
          <cell r="D1820" t="str">
            <v>محمدعلي</v>
          </cell>
          <cell r="E1820" t="str">
            <v>حليمه</v>
          </cell>
          <cell r="F1820" t="str">
            <v>الثالثة</v>
          </cell>
        </row>
        <row r="1821">
          <cell r="B1821">
            <v>525011</v>
          </cell>
          <cell r="C1821" t="str">
            <v>صفا شوربه</v>
          </cell>
          <cell r="D1821" t="str">
            <v>احمد</v>
          </cell>
          <cell r="E1821" t="str">
            <v>هيام</v>
          </cell>
          <cell r="F1821" t="str">
            <v>الرابعة حديث</v>
          </cell>
          <cell r="G1821" t="str">
            <v>م</v>
          </cell>
        </row>
        <row r="1822">
          <cell r="B1822">
            <v>525015</v>
          </cell>
          <cell r="C1822" t="str">
            <v>صفاء القصيرالرفاعي</v>
          </cell>
          <cell r="D1822" t="str">
            <v>عبدالرحيم</v>
          </cell>
          <cell r="E1822" t="str">
            <v>منيره</v>
          </cell>
          <cell r="F1822" t="str">
            <v>الرابعة</v>
          </cell>
        </row>
        <row r="1823">
          <cell r="B1823">
            <v>525016</v>
          </cell>
          <cell r="C1823" t="str">
            <v>صفاء القويدر</v>
          </cell>
          <cell r="D1823" t="str">
            <v>اسماعيل</v>
          </cell>
          <cell r="E1823" t="str">
            <v>فايزة</v>
          </cell>
          <cell r="F1823" t="str">
            <v>الثالثة</v>
          </cell>
        </row>
        <row r="1824">
          <cell r="B1824">
            <v>525023</v>
          </cell>
          <cell r="C1824" t="str">
            <v>صفيه جاموس</v>
          </cell>
          <cell r="D1824" t="str">
            <v>عمر</v>
          </cell>
          <cell r="E1824" t="str">
            <v>تبارك</v>
          </cell>
          <cell r="F1824" t="str">
            <v>الثالثة</v>
          </cell>
        </row>
        <row r="1825">
          <cell r="B1825">
            <v>525025</v>
          </cell>
          <cell r="C1825" t="str">
            <v>ضحى الحمصي</v>
          </cell>
          <cell r="D1825" t="str">
            <v>غسان</v>
          </cell>
          <cell r="E1825" t="str">
            <v>خانم</v>
          </cell>
          <cell r="F1825" t="str">
            <v>الثانية</v>
          </cell>
        </row>
        <row r="1826">
          <cell r="B1826">
            <v>525026</v>
          </cell>
          <cell r="C1826" t="str">
            <v>ضحى الصاحب</v>
          </cell>
          <cell r="D1826" t="str">
            <v>يحيى صباح الدين</v>
          </cell>
          <cell r="E1826" t="str">
            <v>نوال</v>
          </cell>
          <cell r="F1826" t="str">
            <v>الثالثة</v>
          </cell>
        </row>
        <row r="1827">
          <cell r="B1827">
            <v>525027</v>
          </cell>
          <cell r="C1827" t="str">
            <v>ضحى النصيرات</v>
          </cell>
          <cell r="D1827" t="str">
            <v>خالد</v>
          </cell>
          <cell r="E1827" t="str">
            <v>نصرة</v>
          </cell>
          <cell r="F1827" t="str">
            <v>الثالثة</v>
          </cell>
        </row>
        <row r="1828">
          <cell r="B1828">
            <v>525028</v>
          </cell>
          <cell r="C1828" t="str">
            <v>ضحى عباس</v>
          </cell>
          <cell r="D1828" t="str">
            <v>محمد</v>
          </cell>
          <cell r="E1828" t="str">
            <v>حلوه</v>
          </cell>
          <cell r="F1828" t="str">
            <v>الثانية</v>
          </cell>
        </row>
        <row r="1829">
          <cell r="B1829">
            <v>525034</v>
          </cell>
          <cell r="C1829" t="str">
            <v>عائده صالح</v>
          </cell>
          <cell r="D1829" t="str">
            <v>صالح</v>
          </cell>
          <cell r="E1829" t="str">
            <v>اميره</v>
          </cell>
          <cell r="F1829" t="str">
            <v>الثانية</v>
          </cell>
        </row>
        <row r="1830">
          <cell r="B1830">
            <v>525037</v>
          </cell>
          <cell r="C1830" t="str">
            <v>عائشه الغاوي</v>
          </cell>
          <cell r="D1830" t="str">
            <v>صلاح</v>
          </cell>
          <cell r="E1830" t="str">
            <v>خديجه</v>
          </cell>
          <cell r="F1830" t="str">
            <v>الثالثة</v>
          </cell>
        </row>
        <row r="1831">
          <cell r="B1831">
            <v>525039</v>
          </cell>
          <cell r="C1831" t="str">
            <v>عالية الحبال</v>
          </cell>
          <cell r="D1831" t="str">
            <v>محمدنورالدين</v>
          </cell>
          <cell r="E1831" t="str">
            <v>هدى</v>
          </cell>
          <cell r="F1831" t="str">
            <v>الثانية</v>
          </cell>
        </row>
        <row r="1832">
          <cell r="B1832">
            <v>525042</v>
          </cell>
          <cell r="C1832" t="str">
            <v>عبد الرحمن رشيد</v>
          </cell>
          <cell r="D1832" t="str">
            <v>زهير</v>
          </cell>
          <cell r="E1832" t="str">
            <v>جميلة</v>
          </cell>
          <cell r="F1832" t="str">
            <v>الثانية</v>
          </cell>
          <cell r="G1832" t="str">
            <v>مستنفذ فصل ثاني 2023-2024</v>
          </cell>
        </row>
        <row r="1833">
          <cell r="B1833">
            <v>525049</v>
          </cell>
          <cell r="C1833" t="str">
            <v>عبير النمر</v>
          </cell>
          <cell r="D1833" t="str">
            <v>صالح</v>
          </cell>
          <cell r="E1833" t="str">
            <v>سهام</v>
          </cell>
          <cell r="F1833" t="str">
            <v>الثالثة</v>
          </cell>
        </row>
        <row r="1834">
          <cell r="B1834">
            <v>525057</v>
          </cell>
          <cell r="C1834" t="str">
            <v>عبير عباس</v>
          </cell>
          <cell r="D1834" t="str">
            <v>يوسف</v>
          </cell>
          <cell r="E1834" t="str">
            <v>حليمه</v>
          </cell>
          <cell r="F1834" t="str">
            <v>الثانية</v>
          </cell>
        </row>
        <row r="1835">
          <cell r="B1835">
            <v>525063</v>
          </cell>
          <cell r="C1835" t="str">
            <v>عزيزة الخطيب</v>
          </cell>
          <cell r="D1835" t="str">
            <v>علي</v>
          </cell>
          <cell r="E1835" t="str">
            <v>مريم</v>
          </cell>
          <cell r="F1835" t="str">
            <v>الثالثة</v>
          </cell>
        </row>
        <row r="1836">
          <cell r="B1836">
            <v>525064</v>
          </cell>
          <cell r="C1836" t="str">
            <v>عصمت الفارس</v>
          </cell>
          <cell r="D1836" t="str">
            <v>عبد المجيد</v>
          </cell>
          <cell r="E1836" t="str">
            <v>امنه</v>
          </cell>
          <cell r="F1836" t="str">
            <v>الرابعة</v>
          </cell>
        </row>
        <row r="1837">
          <cell r="B1837">
            <v>525070</v>
          </cell>
          <cell r="C1837" t="str">
            <v>عفراء بالي</v>
          </cell>
          <cell r="D1837" t="str">
            <v>سميح</v>
          </cell>
          <cell r="E1837" t="str">
            <v>نجاه</v>
          </cell>
          <cell r="F1837" t="str">
            <v>الثالثة</v>
          </cell>
        </row>
        <row r="1838">
          <cell r="B1838">
            <v>525071</v>
          </cell>
          <cell r="C1838" t="str">
            <v>عفراء عبد ربو</v>
          </cell>
          <cell r="D1838" t="str">
            <v>ابراهيم</v>
          </cell>
          <cell r="E1838" t="str">
            <v>فاديه</v>
          </cell>
          <cell r="F1838" t="str">
            <v>الثالثة</v>
          </cell>
        </row>
        <row r="1839">
          <cell r="B1839">
            <v>525076</v>
          </cell>
          <cell r="C1839" t="str">
            <v>علا المصري</v>
          </cell>
          <cell r="D1839" t="str">
            <v>عبد الهادي</v>
          </cell>
          <cell r="E1839" t="str">
            <v>يسرى</v>
          </cell>
          <cell r="F1839" t="str">
            <v>الثالثة</v>
          </cell>
        </row>
        <row r="1840">
          <cell r="B1840">
            <v>525084</v>
          </cell>
          <cell r="C1840" t="str">
            <v>علا سلمون</v>
          </cell>
          <cell r="D1840" t="str">
            <v>عيدو</v>
          </cell>
          <cell r="E1840" t="str">
            <v>سهام</v>
          </cell>
          <cell r="F1840" t="str">
            <v>الثالثة</v>
          </cell>
        </row>
        <row r="1841">
          <cell r="B1841">
            <v>525093</v>
          </cell>
          <cell r="C1841" t="str">
            <v>عليا محمدعلي</v>
          </cell>
          <cell r="D1841" t="str">
            <v>غسان</v>
          </cell>
          <cell r="E1841" t="str">
            <v>رانيا</v>
          </cell>
          <cell r="F1841" t="str">
            <v>الثالثة</v>
          </cell>
        </row>
        <row r="1842">
          <cell r="B1842">
            <v>525096</v>
          </cell>
          <cell r="C1842" t="str">
            <v>عنود ايوب</v>
          </cell>
          <cell r="D1842" t="str">
            <v>ايوب</v>
          </cell>
          <cell r="E1842" t="str">
            <v>مريم</v>
          </cell>
          <cell r="F1842" t="str">
            <v>الرابعة</v>
          </cell>
        </row>
        <row r="1843">
          <cell r="B1843">
            <v>525101</v>
          </cell>
          <cell r="C1843" t="str">
            <v>غالية الاغواني</v>
          </cell>
          <cell r="D1843" t="str">
            <v>محمدفهد</v>
          </cell>
          <cell r="E1843" t="str">
            <v>اميره</v>
          </cell>
          <cell r="F1843" t="str">
            <v>الثالثة</v>
          </cell>
        </row>
        <row r="1844">
          <cell r="B1844">
            <v>525103</v>
          </cell>
          <cell r="C1844" t="str">
            <v>غاليه المصري</v>
          </cell>
          <cell r="D1844" t="str">
            <v>محمدفايز</v>
          </cell>
          <cell r="E1844" t="str">
            <v>ايمان</v>
          </cell>
          <cell r="F1844" t="str">
            <v>الرابعة</v>
          </cell>
        </row>
        <row r="1845">
          <cell r="B1845">
            <v>525104</v>
          </cell>
          <cell r="C1845" t="str">
            <v>غاليه حكيم</v>
          </cell>
          <cell r="D1845" t="str">
            <v>هيثم</v>
          </cell>
          <cell r="E1845" t="str">
            <v>ناجيه</v>
          </cell>
          <cell r="F1845" t="str">
            <v>الثالثة</v>
          </cell>
        </row>
        <row r="1846">
          <cell r="B1846">
            <v>525109</v>
          </cell>
          <cell r="C1846" t="str">
            <v xml:space="preserve">غروب الرمان </v>
          </cell>
          <cell r="D1846" t="str">
            <v>مصطفى</v>
          </cell>
          <cell r="F1846" t="str">
            <v>الرابعة</v>
          </cell>
        </row>
        <row r="1847">
          <cell r="B1847">
            <v>525110</v>
          </cell>
          <cell r="C1847" t="str">
            <v>غزل الفاعوري</v>
          </cell>
          <cell r="D1847" t="str">
            <v>نايف</v>
          </cell>
          <cell r="E1847" t="str">
            <v>نجلاء</v>
          </cell>
          <cell r="F1847" t="str">
            <v>الثانية</v>
          </cell>
        </row>
        <row r="1848">
          <cell r="B1848">
            <v>525113</v>
          </cell>
          <cell r="C1848" t="str">
            <v>غصون ابوكيف</v>
          </cell>
          <cell r="D1848" t="str">
            <v>محمد صياح</v>
          </cell>
          <cell r="E1848" t="str">
            <v>هنادة</v>
          </cell>
          <cell r="F1848" t="str">
            <v>الثانية</v>
          </cell>
        </row>
        <row r="1849">
          <cell r="B1849">
            <v>525117</v>
          </cell>
          <cell r="C1849" t="str">
            <v>غصون فرهود</v>
          </cell>
          <cell r="D1849" t="str">
            <v>علي</v>
          </cell>
          <cell r="E1849" t="str">
            <v>اميره</v>
          </cell>
          <cell r="F1849" t="str">
            <v>الثالثة</v>
          </cell>
        </row>
        <row r="1850">
          <cell r="B1850">
            <v>525119</v>
          </cell>
          <cell r="C1850" t="str">
            <v>غفران الاحمد</v>
          </cell>
          <cell r="D1850" t="str">
            <v>عبد الفتاح</v>
          </cell>
          <cell r="E1850" t="str">
            <v>دلال</v>
          </cell>
          <cell r="F1850" t="str">
            <v>الرابعة</v>
          </cell>
        </row>
        <row r="1851">
          <cell r="B1851">
            <v>525120</v>
          </cell>
          <cell r="C1851" t="str">
            <v>غفران الباشا</v>
          </cell>
          <cell r="D1851" t="str">
            <v>حسين</v>
          </cell>
          <cell r="E1851" t="str">
            <v>ابتسام</v>
          </cell>
          <cell r="F1851" t="str">
            <v>الرابعة</v>
          </cell>
        </row>
        <row r="1852">
          <cell r="B1852">
            <v>525121</v>
          </cell>
          <cell r="C1852" t="str">
            <v>غفران الحاج</v>
          </cell>
          <cell r="D1852" t="str">
            <v>عبد العزيز</v>
          </cell>
          <cell r="E1852" t="str">
            <v>خوله</v>
          </cell>
          <cell r="F1852" t="str">
            <v>الثالثة</v>
          </cell>
        </row>
        <row r="1853">
          <cell r="B1853">
            <v>525124</v>
          </cell>
          <cell r="C1853" t="str">
            <v>غفران عمار</v>
          </cell>
          <cell r="D1853" t="str">
            <v>ممدوح</v>
          </cell>
          <cell r="E1853" t="str">
            <v>بثينه</v>
          </cell>
          <cell r="F1853" t="str">
            <v>الرابعة</v>
          </cell>
        </row>
        <row r="1854">
          <cell r="B1854">
            <v>525125</v>
          </cell>
          <cell r="C1854" t="str">
            <v>غفران قرطه</v>
          </cell>
          <cell r="D1854" t="str">
            <v>هيثم</v>
          </cell>
          <cell r="E1854" t="str">
            <v>اتحاد</v>
          </cell>
          <cell r="F1854" t="str">
            <v>الثالثة</v>
          </cell>
        </row>
        <row r="1855">
          <cell r="B1855">
            <v>525126</v>
          </cell>
          <cell r="C1855" t="str">
            <v>غناء عبدالله</v>
          </cell>
          <cell r="D1855" t="str">
            <v>أيمن</v>
          </cell>
          <cell r="E1855" t="str">
            <v>رجاء</v>
          </cell>
          <cell r="F1855" t="str">
            <v>الثانية</v>
          </cell>
        </row>
        <row r="1856">
          <cell r="B1856">
            <v>525129</v>
          </cell>
          <cell r="C1856" t="str">
            <v>غيث مهنا</v>
          </cell>
          <cell r="D1856" t="str">
            <v>ايلي</v>
          </cell>
          <cell r="E1856" t="str">
            <v>هند</v>
          </cell>
          <cell r="F1856" t="str">
            <v>الرابعة حديث</v>
          </cell>
          <cell r="G1856" t="str">
            <v>م</v>
          </cell>
        </row>
        <row r="1857">
          <cell r="B1857">
            <v>525131</v>
          </cell>
          <cell r="C1857" t="str">
            <v>غيداء الطحان</v>
          </cell>
          <cell r="D1857" t="str">
            <v>عارف</v>
          </cell>
          <cell r="E1857" t="str">
            <v>فيحاء</v>
          </cell>
          <cell r="F1857" t="str">
            <v>الثالثة</v>
          </cell>
        </row>
        <row r="1858">
          <cell r="B1858">
            <v>525132</v>
          </cell>
          <cell r="C1858" t="str">
            <v>غيداء خصي</v>
          </cell>
          <cell r="D1858" t="str">
            <v>حسين</v>
          </cell>
          <cell r="E1858" t="str">
            <v>نوال</v>
          </cell>
          <cell r="F1858" t="str">
            <v>الرابعة</v>
          </cell>
        </row>
        <row r="1859">
          <cell r="B1859">
            <v>525135</v>
          </cell>
          <cell r="C1859" t="str">
            <v>فاتن حمد</v>
          </cell>
          <cell r="D1859" t="str">
            <v>احمد</v>
          </cell>
          <cell r="E1859" t="str">
            <v>عيده</v>
          </cell>
          <cell r="F1859" t="str">
            <v>الرابعة</v>
          </cell>
        </row>
        <row r="1860">
          <cell r="B1860">
            <v>525136</v>
          </cell>
          <cell r="C1860" t="str">
            <v>فاتن شروف</v>
          </cell>
          <cell r="D1860" t="str">
            <v>راضي</v>
          </cell>
          <cell r="E1860" t="str">
            <v>هنا</v>
          </cell>
          <cell r="F1860" t="str">
            <v>الرابعة</v>
          </cell>
        </row>
        <row r="1861">
          <cell r="B1861">
            <v>525139</v>
          </cell>
          <cell r="C1861" t="str">
            <v>فاتن كهموز</v>
          </cell>
          <cell r="D1861" t="str">
            <v>محمد</v>
          </cell>
          <cell r="E1861" t="str">
            <v>فاطمه</v>
          </cell>
          <cell r="F1861" t="str">
            <v>الرابعة</v>
          </cell>
        </row>
        <row r="1862">
          <cell r="B1862">
            <v>525140</v>
          </cell>
          <cell r="C1862" t="str">
            <v>فاديا مطر</v>
          </cell>
          <cell r="D1862" t="str">
            <v>علي</v>
          </cell>
          <cell r="E1862" t="str">
            <v>فهميه</v>
          </cell>
          <cell r="F1862" t="str">
            <v>الثانية</v>
          </cell>
          <cell r="G1862" t="str">
            <v>مستنفذ فصل ثاني 2023-2024</v>
          </cell>
        </row>
        <row r="1863">
          <cell r="B1863">
            <v>525141</v>
          </cell>
          <cell r="C1863" t="str">
            <v>فاديه النزال</v>
          </cell>
          <cell r="D1863" t="str">
            <v>أيوب</v>
          </cell>
          <cell r="E1863" t="str">
            <v>رفقه</v>
          </cell>
          <cell r="F1863" t="str">
            <v>الرابعة حديث</v>
          </cell>
          <cell r="G1863" t="str">
            <v>م</v>
          </cell>
        </row>
        <row r="1864">
          <cell r="B1864">
            <v>525142</v>
          </cell>
          <cell r="C1864" t="str">
            <v>فاديه عباس</v>
          </cell>
          <cell r="D1864" t="str">
            <v>كمال</v>
          </cell>
          <cell r="E1864" t="str">
            <v>خديجه</v>
          </cell>
          <cell r="F1864" t="str">
            <v>الثالثة</v>
          </cell>
        </row>
        <row r="1865">
          <cell r="B1865">
            <v>525143</v>
          </cell>
          <cell r="C1865" t="str">
            <v>فاطمة الخلف</v>
          </cell>
          <cell r="D1865" t="str">
            <v>وليد</v>
          </cell>
          <cell r="E1865" t="str">
            <v>غازيه</v>
          </cell>
          <cell r="F1865" t="str">
            <v>الثانية</v>
          </cell>
        </row>
        <row r="1866">
          <cell r="B1866">
            <v>525144</v>
          </cell>
          <cell r="C1866" t="str">
            <v>فاطمة السلوم</v>
          </cell>
          <cell r="D1866" t="str">
            <v>هيثم</v>
          </cell>
          <cell r="E1866" t="str">
            <v>عدله</v>
          </cell>
          <cell r="F1866" t="str">
            <v>الثانية</v>
          </cell>
          <cell r="G1866" t="str">
            <v>مستنفذ فصل ثاني 2023-2024</v>
          </cell>
        </row>
        <row r="1867">
          <cell r="B1867">
            <v>525146</v>
          </cell>
          <cell r="C1867" t="str">
            <v>فاطمة العلي</v>
          </cell>
          <cell r="D1867" t="str">
            <v>خليل</v>
          </cell>
          <cell r="E1867" t="str">
            <v>فضيلة</v>
          </cell>
          <cell r="F1867" t="str">
            <v>الثالثة</v>
          </cell>
        </row>
        <row r="1868">
          <cell r="B1868">
            <v>525147</v>
          </cell>
          <cell r="C1868" t="str">
            <v>فاطمة المطلق</v>
          </cell>
          <cell r="D1868" t="str">
            <v>مالك</v>
          </cell>
          <cell r="E1868" t="str">
            <v>ايمان</v>
          </cell>
          <cell r="F1868" t="str">
            <v>الرابعة</v>
          </cell>
        </row>
        <row r="1869">
          <cell r="B1869">
            <v>525150</v>
          </cell>
          <cell r="C1869" t="str">
            <v>فاطمة ملحم</v>
          </cell>
          <cell r="D1869" t="str">
            <v>محمد</v>
          </cell>
          <cell r="E1869" t="str">
            <v>رغدة</v>
          </cell>
          <cell r="F1869" t="str">
            <v>الرابعة حديث</v>
          </cell>
          <cell r="G1869" t="str">
            <v>م</v>
          </cell>
        </row>
        <row r="1870">
          <cell r="B1870">
            <v>525154</v>
          </cell>
          <cell r="C1870" t="str">
            <v>فاطمه الاحمد</v>
          </cell>
          <cell r="D1870" t="str">
            <v>فيصل</v>
          </cell>
          <cell r="E1870" t="str">
            <v>عائشه</v>
          </cell>
          <cell r="F1870" t="str">
            <v>الرابعة</v>
          </cell>
        </row>
        <row r="1871">
          <cell r="B1871">
            <v>525156</v>
          </cell>
          <cell r="C1871" t="str">
            <v>فاطمه المبارك</v>
          </cell>
          <cell r="D1871" t="str">
            <v>محمدامين</v>
          </cell>
          <cell r="E1871" t="str">
            <v>رويدا</v>
          </cell>
          <cell r="F1871" t="str">
            <v>الرابعة</v>
          </cell>
        </row>
        <row r="1872">
          <cell r="B1872">
            <v>525157</v>
          </cell>
          <cell r="C1872" t="str">
            <v>فاطمه النوري</v>
          </cell>
          <cell r="D1872" t="str">
            <v>نبيل</v>
          </cell>
          <cell r="E1872" t="str">
            <v>هاديه</v>
          </cell>
          <cell r="F1872" t="str">
            <v>الرابعة</v>
          </cell>
        </row>
        <row r="1873">
          <cell r="B1873">
            <v>525160</v>
          </cell>
          <cell r="C1873" t="str">
            <v>فاطمه حيدر</v>
          </cell>
          <cell r="D1873" t="str">
            <v>ممدوح</v>
          </cell>
          <cell r="E1873" t="str">
            <v>زكيه</v>
          </cell>
          <cell r="F1873" t="str">
            <v>الثالثة</v>
          </cell>
        </row>
        <row r="1874">
          <cell r="B1874">
            <v>525162</v>
          </cell>
          <cell r="C1874" t="str">
            <v>فاطمه ريحان</v>
          </cell>
          <cell r="D1874" t="str">
            <v>نذير</v>
          </cell>
          <cell r="E1874" t="str">
            <v>عطاف</v>
          </cell>
          <cell r="F1874" t="str">
            <v>الثالثة</v>
          </cell>
        </row>
        <row r="1875">
          <cell r="B1875">
            <v>525163</v>
          </cell>
          <cell r="C1875" t="str">
            <v>فاطمه سنوبر</v>
          </cell>
          <cell r="D1875" t="str">
            <v>علي</v>
          </cell>
          <cell r="E1875" t="str">
            <v>قمر</v>
          </cell>
          <cell r="F1875" t="str">
            <v>الرابعة</v>
          </cell>
        </row>
        <row r="1876">
          <cell r="B1876">
            <v>525167</v>
          </cell>
          <cell r="C1876" t="str">
            <v>فايزه العبد</v>
          </cell>
          <cell r="D1876" t="str">
            <v>يوسف</v>
          </cell>
          <cell r="E1876" t="str">
            <v>مريم</v>
          </cell>
          <cell r="F1876" t="str">
            <v>الرابعة حديث</v>
          </cell>
          <cell r="G1876" t="str">
            <v>ن</v>
          </cell>
        </row>
        <row r="1877">
          <cell r="B1877">
            <v>525169</v>
          </cell>
          <cell r="C1877" t="str">
            <v>فتون قزيز</v>
          </cell>
          <cell r="D1877" t="str">
            <v>سمير</v>
          </cell>
          <cell r="E1877" t="str">
            <v>منا</v>
          </cell>
          <cell r="F1877" t="str">
            <v>الرابعة</v>
          </cell>
        </row>
        <row r="1878">
          <cell r="B1878">
            <v>525170</v>
          </cell>
          <cell r="C1878" t="str">
            <v>فداء خضور</v>
          </cell>
          <cell r="D1878" t="str">
            <v>محمود</v>
          </cell>
          <cell r="E1878" t="str">
            <v>رئيفه</v>
          </cell>
          <cell r="F1878" t="str">
            <v>الثانية</v>
          </cell>
        </row>
        <row r="1879">
          <cell r="B1879">
            <v>525173</v>
          </cell>
          <cell r="C1879" t="str">
            <v>فرح الدعاس</v>
          </cell>
          <cell r="D1879" t="str">
            <v>زياد</v>
          </cell>
          <cell r="E1879" t="str">
            <v>نعمات</v>
          </cell>
          <cell r="F1879" t="str">
            <v>الثالثة</v>
          </cell>
        </row>
        <row r="1880">
          <cell r="B1880">
            <v>525175</v>
          </cell>
          <cell r="C1880" t="str">
            <v>فرح سليمان</v>
          </cell>
          <cell r="D1880" t="str">
            <v>غسان</v>
          </cell>
          <cell r="E1880" t="str">
            <v>حنان</v>
          </cell>
          <cell r="F1880" t="str">
            <v>الرابعة</v>
          </cell>
        </row>
        <row r="1881">
          <cell r="B1881">
            <v>525176</v>
          </cell>
          <cell r="C1881" t="str">
            <v>فرح عنتابلي</v>
          </cell>
          <cell r="D1881" t="str">
            <v>عبد الفتاح</v>
          </cell>
          <cell r="E1881" t="str">
            <v>هدى</v>
          </cell>
          <cell r="F1881" t="str">
            <v>الرابعة</v>
          </cell>
        </row>
        <row r="1882">
          <cell r="B1882">
            <v>525177</v>
          </cell>
          <cell r="C1882" t="str">
            <v>فرح قاطوع</v>
          </cell>
          <cell r="D1882" t="str">
            <v>حسن</v>
          </cell>
          <cell r="E1882" t="str">
            <v>لينا</v>
          </cell>
          <cell r="F1882" t="str">
            <v>الرابعة</v>
          </cell>
        </row>
        <row r="1883">
          <cell r="B1883">
            <v>525178</v>
          </cell>
          <cell r="C1883" t="str">
            <v>فرح مصطفى</v>
          </cell>
          <cell r="D1883" t="str">
            <v>فيصل</v>
          </cell>
          <cell r="E1883" t="str">
            <v>جمانه</v>
          </cell>
          <cell r="F1883" t="str">
            <v>الرابعة</v>
          </cell>
        </row>
        <row r="1884">
          <cell r="B1884">
            <v>525181</v>
          </cell>
          <cell r="C1884" t="str">
            <v>فردوس الريس</v>
          </cell>
          <cell r="D1884" t="str">
            <v>محمد خير</v>
          </cell>
          <cell r="E1884" t="str">
            <v>ديبه</v>
          </cell>
          <cell r="F1884" t="str">
            <v>الرابعة</v>
          </cell>
        </row>
        <row r="1885">
          <cell r="B1885">
            <v>525184</v>
          </cell>
          <cell r="C1885" t="str">
            <v>فضه الاشقر</v>
          </cell>
          <cell r="D1885" t="str">
            <v>يحيى</v>
          </cell>
          <cell r="E1885" t="str">
            <v>رزان</v>
          </cell>
          <cell r="F1885" t="str">
            <v>الثالثة</v>
          </cell>
        </row>
        <row r="1886">
          <cell r="B1886">
            <v>525185</v>
          </cell>
          <cell r="C1886" t="str">
            <v>فطوم غره</v>
          </cell>
          <cell r="D1886" t="str">
            <v>محمد</v>
          </cell>
          <cell r="E1886" t="str">
            <v>منيره</v>
          </cell>
          <cell r="F1886" t="str">
            <v>الرابعة</v>
          </cell>
        </row>
        <row r="1887">
          <cell r="B1887">
            <v>525190</v>
          </cell>
          <cell r="C1887" t="str">
            <v>كارلا سليق</v>
          </cell>
          <cell r="D1887" t="str">
            <v>احمد بلال</v>
          </cell>
          <cell r="E1887" t="str">
            <v>سميره</v>
          </cell>
          <cell r="F1887" t="str">
            <v>الثالثة</v>
          </cell>
        </row>
        <row r="1888">
          <cell r="B1888">
            <v>525191</v>
          </cell>
          <cell r="C1888" t="str">
            <v>كارولين محفوض</v>
          </cell>
          <cell r="D1888" t="str">
            <v>رامز</v>
          </cell>
          <cell r="E1888" t="str">
            <v>رائده</v>
          </cell>
          <cell r="F1888" t="str">
            <v>الثانية</v>
          </cell>
        </row>
        <row r="1889">
          <cell r="B1889">
            <v>525194</v>
          </cell>
          <cell r="C1889" t="str">
            <v>كفا الحمود</v>
          </cell>
          <cell r="D1889" t="str">
            <v>حسين</v>
          </cell>
          <cell r="E1889" t="str">
            <v>فضيله</v>
          </cell>
          <cell r="F1889" t="str">
            <v>الرابعة</v>
          </cell>
        </row>
        <row r="1890">
          <cell r="B1890">
            <v>525195</v>
          </cell>
          <cell r="C1890" t="str">
            <v>كميليا عامر</v>
          </cell>
          <cell r="D1890" t="str">
            <v>عبدو</v>
          </cell>
          <cell r="E1890" t="str">
            <v>عسكريه</v>
          </cell>
          <cell r="F1890" t="str">
            <v>الرابعة</v>
          </cell>
        </row>
        <row r="1891">
          <cell r="B1891">
            <v>525196</v>
          </cell>
          <cell r="C1891" t="str">
            <v>كنانه طعمه</v>
          </cell>
          <cell r="D1891" t="str">
            <v>عمر</v>
          </cell>
          <cell r="E1891" t="str">
            <v>خديجه</v>
          </cell>
          <cell r="F1891" t="str">
            <v>الثانية</v>
          </cell>
        </row>
        <row r="1892">
          <cell r="B1892">
            <v>525200</v>
          </cell>
          <cell r="C1892" t="str">
            <v>كوثر الجباعي</v>
          </cell>
          <cell r="D1892" t="str">
            <v>محمود</v>
          </cell>
          <cell r="E1892" t="str">
            <v>فاطمه</v>
          </cell>
          <cell r="F1892" t="str">
            <v>الثانية</v>
          </cell>
        </row>
        <row r="1893">
          <cell r="B1893">
            <v>525202</v>
          </cell>
          <cell r="C1893" t="str">
            <v>كوثر طربوش</v>
          </cell>
          <cell r="D1893" t="str">
            <v>حكمت</v>
          </cell>
          <cell r="E1893" t="str">
            <v>فهميه</v>
          </cell>
          <cell r="F1893" t="str">
            <v>الثانية</v>
          </cell>
        </row>
        <row r="1894">
          <cell r="B1894">
            <v>525208</v>
          </cell>
          <cell r="C1894" t="str">
            <v>لبانه الجميلي</v>
          </cell>
          <cell r="D1894" t="str">
            <v>ابراهيم</v>
          </cell>
          <cell r="E1894" t="str">
            <v>ابراهيم</v>
          </cell>
          <cell r="F1894" t="str">
            <v>الثانية</v>
          </cell>
          <cell r="G1894" t="str">
            <v>مستنفذ فصل ثاني 2023-2024</v>
          </cell>
        </row>
        <row r="1895">
          <cell r="B1895">
            <v>525209</v>
          </cell>
          <cell r="C1895" t="str">
            <v>لبنى العبد الرزاق</v>
          </cell>
          <cell r="D1895" t="str">
            <v>محمد</v>
          </cell>
          <cell r="E1895" t="str">
            <v>انعام</v>
          </cell>
          <cell r="F1895" t="str">
            <v>الثالثة</v>
          </cell>
        </row>
        <row r="1896">
          <cell r="B1896">
            <v>525212</v>
          </cell>
          <cell r="C1896" t="str">
            <v>لجين عبيسي</v>
          </cell>
          <cell r="D1896" t="str">
            <v>محمدنبيل</v>
          </cell>
          <cell r="E1896" t="str">
            <v>سمر</v>
          </cell>
          <cell r="F1896" t="str">
            <v>الثالثة</v>
          </cell>
        </row>
        <row r="1897">
          <cell r="B1897">
            <v>525214</v>
          </cell>
          <cell r="C1897" t="str">
            <v>لطيفه طراش</v>
          </cell>
          <cell r="D1897" t="str">
            <v>ضياءالدين</v>
          </cell>
          <cell r="E1897" t="str">
            <v>لينا</v>
          </cell>
          <cell r="F1897" t="str">
            <v>الثانية</v>
          </cell>
          <cell r="G1897" t="str">
            <v>مستنفذ فصل ثاني 2023-2024</v>
          </cell>
        </row>
        <row r="1898">
          <cell r="B1898">
            <v>525216</v>
          </cell>
          <cell r="C1898" t="str">
            <v>لما الدالاتي</v>
          </cell>
          <cell r="D1898" t="str">
            <v>محمد سعيد</v>
          </cell>
          <cell r="E1898" t="str">
            <v>سميره</v>
          </cell>
          <cell r="F1898" t="str">
            <v>الرابعة</v>
          </cell>
        </row>
        <row r="1899">
          <cell r="B1899">
            <v>525218</v>
          </cell>
          <cell r="C1899" t="str">
            <v>لما شاهين</v>
          </cell>
          <cell r="D1899" t="str">
            <v>علي</v>
          </cell>
          <cell r="E1899" t="str">
            <v>سعاد</v>
          </cell>
          <cell r="F1899" t="str">
            <v>الرابعة</v>
          </cell>
        </row>
        <row r="1900">
          <cell r="B1900">
            <v>525225</v>
          </cell>
          <cell r="C1900" t="str">
            <v>لمى مصطفى</v>
          </cell>
          <cell r="D1900" t="str">
            <v>علي</v>
          </cell>
          <cell r="E1900" t="str">
            <v>يمان</v>
          </cell>
          <cell r="F1900" t="str">
            <v>الثانية</v>
          </cell>
        </row>
        <row r="1901">
          <cell r="B1901">
            <v>525226</v>
          </cell>
          <cell r="C1901" t="str">
            <v>لمى ناخوز</v>
          </cell>
          <cell r="D1901" t="str">
            <v>ابراهيم</v>
          </cell>
          <cell r="E1901" t="str">
            <v>خديجه</v>
          </cell>
          <cell r="F1901" t="str">
            <v>الرابعة</v>
          </cell>
        </row>
        <row r="1902">
          <cell r="B1902">
            <v>525228</v>
          </cell>
          <cell r="C1902" t="str">
            <v>لميس الفارس</v>
          </cell>
          <cell r="D1902" t="str">
            <v>علي</v>
          </cell>
          <cell r="E1902" t="str">
            <v>نجاح</v>
          </cell>
          <cell r="F1902" t="str">
            <v>الثالثة حديث</v>
          </cell>
          <cell r="G1902" t="str">
            <v>م</v>
          </cell>
        </row>
        <row r="1903">
          <cell r="B1903">
            <v>525233</v>
          </cell>
          <cell r="C1903" t="str">
            <v>لورا الاحمد</v>
          </cell>
          <cell r="D1903" t="str">
            <v>غازي</v>
          </cell>
          <cell r="E1903" t="str">
            <v>ميلان</v>
          </cell>
          <cell r="F1903" t="str">
            <v>الرابعة حديث</v>
          </cell>
          <cell r="G1903" t="str">
            <v>م</v>
          </cell>
        </row>
        <row r="1904">
          <cell r="B1904">
            <v>525239</v>
          </cell>
          <cell r="C1904" t="str">
            <v>ليلى فرج</v>
          </cell>
          <cell r="D1904" t="str">
            <v>جادالله</v>
          </cell>
          <cell r="E1904" t="str">
            <v>نايفة</v>
          </cell>
          <cell r="F1904" t="str">
            <v>الثالثة</v>
          </cell>
        </row>
        <row r="1905">
          <cell r="B1905">
            <v>525240</v>
          </cell>
          <cell r="C1905" t="str">
            <v>ليليان أبو حلا</v>
          </cell>
          <cell r="D1905" t="str">
            <v>بسام</v>
          </cell>
          <cell r="E1905" t="str">
            <v>سوزان</v>
          </cell>
          <cell r="F1905" t="str">
            <v>الثانية</v>
          </cell>
          <cell r="G1905" t="str">
            <v>مستنفذ فصل ثاني 2023-2024</v>
          </cell>
        </row>
        <row r="1906">
          <cell r="B1906">
            <v>525241</v>
          </cell>
          <cell r="C1906" t="str">
            <v>ليليان خضر</v>
          </cell>
          <cell r="D1906" t="str">
            <v>طلال</v>
          </cell>
          <cell r="E1906" t="str">
            <v>عبير</v>
          </cell>
          <cell r="F1906" t="str">
            <v>الثانية</v>
          </cell>
        </row>
        <row r="1907">
          <cell r="B1907">
            <v>525248</v>
          </cell>
          <cell r="C1907" t="str">
            <v>لينا الطحان</v>
          </cell>
          <cell r="D1907" t="str">
            <v>هشام</v>
          </cell>
          <cell r="E1907" t="str">
            <v>ابتسام</v>
          </cell>
          <cell r="F1907" t="str">
            <v>الثانية</v>
          </cell>
        </row>
        <row r="1908">
          <cell r="B1908">
            <v>525253</v>
          </cell>
          <cell r="C1908" t="str">
            <v>لينا النجار</v>
          </cell>
          <cell r="D1908" t="str">
            <v>اسماعيل</v>
          </cell>
          <cell r="E1908" t="str">
            <v>مروه</v>
          </cell>
          <cell r="F1908" t="str">
            <v>الرابعة</v>
          </cell>
        </row>
        <row r="1909">
          <cell r="B1909">
            <v>525255</v>
          </cell>
          <cell r="C1909" t="str">
            <v>لينا الياسين</v>
          </cell>
          <cell r="D1909" t="str">
            <v>حميد</v>
          </cell>
          <cell r="E1909" t="str">
            <v>عيوش</v>
          </cell>
          <cell r="F1909" t="str">
            <v>الرابعة</v>
          </cell>
        </row>
        <row r="1910">
          <cell r="B1910">
            <v>525256</v>
          </cell>
          <cell r="C1910" t="str">
            <v>لينا حسين</v>
          </cell>
          <cell r="D1910" t="str">
            <v>احمد</v>
          </cell>
          <cell r="E1910" t="str">
            <v>زكيه</v>
          </cell>
          <cell r="F1910" t="str">
            <v>الثانية</v>
          </cell>
        </row>
        <row r="1911">
          <cell r="B1911">
            <v>525257</v>
          </cell>
          <cell r="C1911" t="str">
            <v>لينا عدله</v>
          </cell>
          <cell r="D1911" t="str">
            <v>حسني</v>
          </cell>
          <cell r="E1911" t="str">
            <v>نزها</v>
          </cell>
          <cell r="F1911" t="str">
            <v>الثانية</v>
          </cell>
        </row>
        <row r="1912">
          <cell r="B1912">
            <v>525260</v>
          </cell>
          <cell r="C1912" t="str">
            <v>ليندا الحاج حسين</v>
          </cell>
          <cell r="D1912" t="str">
            <v>محمد</v>
          </cell>
          <cell r="E1912" t="str">
            <v>راوند</v>
          </cell>
          <cell r="F1912" t="str">
            <v>الثانية</v>
          </cell>
          <cell r="G1912" t="str">
            <v>مستنفذ فصل ثاني 2023-2024</v>
          </cell>
        </row>
        <row r="1913">
          <cell r="B1913">
            <v>525263</v>
          </cell>
          <cell r="C1913" t="str">
            <v>ماجد المحاميد</v>
          </cell>
          <cell r="D1913" t="str">
            <v>علي</v>
          </cell>
          <cell r="E1913" t="str">
            <v>عيشه</v>
          </cell>
          <cell r="F1913" t="str">
            <v>الرابعة حديث</v>
          </cell>
          <cell r="G1913" t="str">
            <v>م</v>
          </cell>
        </row>
        <row r="1914">
          <cell r="B1914">
            <v>525265</v>
          </cell>
          <cell r="C1914" t="str">
            <v>مادلين زهرالدين</v>
          </cell>
          <cell r="D1914" t="str">
            <v>نزار</v>
          </cell>
          <cell r="E1914" t="str">
            <v>ايمان</v>
          </cell>
          <cell r="F1914" t="str">
            <v>الثالثة</v>
          </cell>
        </row>
        <row r="1915">
          <cell r="B1915">
            <v>525268</v>
          </cell>
          <cell r="C1915" t="str">
            <v>ماري الأحمر</v>
          </cell>
          <cell r="D1915" t="str">
            <v>مطانيوس</v>
          </cell>
          <cell r="E1915" t="str">
            <v>زهوة</v>
          </cell>
          <cell r="F1915" t="str">
            <v>الثالثة</v>
          </cell>
        </row>
        <row r="1916">
          <cell r="B1916">
            <v>525270</v>
          </cell>
          <cell r="C1916" t="str">
            <v>ماريا زياز</v>
          </cell>
          <cell r="D1916" t="str">
            <v>هشام</v>
          </cell>
          <cell r="E1916" t="str">
            <v>غصون</v>
          </cell>
          <cell r="F1916" t="str">
            <v>الرابعة</v>
          </cell>
        </row>
        <row r="1917">
          <cell r="B1917">
            <v>525271</v>
          </cell>
          <cell r="C1917" t="str">
            <v>مازنة طليعة</v>
          </cell>
          <cell r="D1917" t="str">
            <v>اسعد</v>
          </cell>
          <cell r="E1917" t="str">
            <v>اوصاف</v>
          </cell>
          <cell r="F1917" t="str">
            <v>الرابعة</v>
          </cell>
        </row>
        <row r="1918">
          <cell r="B1918">
            <v>525272</v>
          </cell>
          <cell r="C1918" t="str">
            <v>مايا شلش</v>
          </cell>
          <cell r="D1918" t="str">
            <v>مرعي</v>
          </cell>
          <cell r="E1918" t="str">
            <v>امال</v>
          </cell>
          <cell r="F1918" t="str">
            <v>الثانية</v>
          </cell>
          <cell r="G1918" t="str">
            <v>مستنفذ فصل ثاني 2023-2024</v>
          </cell>
        </row>
        <row r="1919">
          <cell r="B1919">
            <v>525281</v>
          </cell>
          <cell r="C1919" t="str">
            <v>محاسن ابوالكاس</v>
          </cell>
          <cell r="D1919" t="str">
            <v>نورالدين</v>
          </cell>
          <cell r="E1919" t="str">
            <v>مفيده</v>
          </cell>
          <cell r="F1919" t="str">
            <v>الرابعة</v>
          </cell>
        </row>
        <row r="1920">
          <cell r="B1920">
            <v>525299</v>
          </cell>
          <cell r="C1920" t="str">
            <v>مرح الحوراني</v>
          </cell>
          <cell r="D1920" t="str">
            <v>عدنان</v>
          </cell>
          <cell r="E1920" t="str">
            <v>هيام</v>
          </cell>
          <cell r="F1920" t="str">
            <v>الرابعة</v>
          </cell>
        </row>
        <row r="1921">
          <cell r="B1921">
            <v>525300</v>
          </cell>
          <cell r="C1921" t="str">
            <v>مرح الصحناوي</v>
          </cell>
          <cell r="D1921" t="str">
            <v>اكرم</v>
          </cell>
          <cell r="E1921" t="str">
            <v>منيفه</v>
          </cell>
          <cell r="F1921" t="str">
            <v>الرابعة</v>
          </cell>
        </row>
        <row r="1922">
          <cell r="B1922">
            <v>525301</v>
          </cell>
          <cell r="C1922" t="str">
            <v>مرح خميس</v>
          </cell>
          <cell r="D1922" t="str">
            <v>عدنان</v>
          </cell>
          <cell r="E1922" t="str">
            <v>انعام</v>
          </cell>
          <cell r="F1922" t="str">
            <v>الثانية</v>
          </cell>
          <cell r="G1922" t="str">
            <v>مستنفذ فصل ثاني 2023-2024</v>
          </cell>
        </row>
        <row r="1923">
          <cell r="B1923">
            <v>525304</v>
          </cell>
          <cell r="C1923" t="str">
            <v>مرح رنكوسي</v>
          </cell>
          <cell r="D1923" t="str">
            <v>أحمد</v>
          </cell>
          <cell r="E1923" t="str">
            <v>سعديه</v>
          </cell>
          <cell r="F1923" t="str">
            <v>الرابعة</v>
          </cell>
        </row>
        <row r="1924">
          <cell r="B1924">
            <v>525305</v>
          </cell>
          <cell r="C1924" t="str">
            <v>مرح طاهر</v>
          </cell>
          <cell r="D1924" t="str">
            <v>هيثم</v>
          </cell>
          <cell r="E1924" t="str">
            <v>ثناء</v>
          </cell>
          <cell r="F1924" t="str">
            <v>الرابعة</v>
          </cell>
          <cell r="G1924" t="str">
            <v>م</v>
          </cell>
        </row>
        <row r="1925">
          <cell r="B1925">
            <v>525306</v>
          </cell>
          <cell r="C1925" t="str">
            <v>مرح علي</v>
          </cell>
          <cell r="D1925" t="str">
            <v>زين</v>
          </cell>
          <cell r="E1925" t="str">
            <v>نهله</v>
          </cell>
          <cell r="F1925" t="str">
            <v>الثانية</v>
          </cell>
        </row>
        <row r="1926">
          <cell r="B1926">
            <v>525307</v>
          </cell>
          <cell r="C1926" t="str">
            <v>مرح عمر</v>
          </cell>
          <cell r="D1926" t="str">
            <v>ايسر</v>
          </cell>
          <cell r="E1926" t="str">
            <v>نوره</v>
          </cell>
          <cell r="F1926" t="str">
            <v>الثانية</v>
          </cell>
        </row>
        <row r="1927">
          <cell r="B1927">
            <v>525309</v>
          </cell>
          <cell r="C1927" t="str">
            <v>مركزان غصن</v>
          </cell>
          <cell r="D1927" t="str">
            <v>درغام</v>
          </cell>
          <cell r="E1927" t="str">
            <v>نزهة</v>
          </cell>
          <cell r="F1927" t="str">
            <v>الرابعة</v>
          </cell>
        </row>
        <row r="1928">
          <cell r="B1928">
            <v>525311</v>
          </cell>
          <cell r="C1928" t="str">
            <v>مروة السعيد</v>
          </cell>
          <cell r="D1928" t="str">
            <v>غزوان</v>
          </cell>
          <cell r="E1928" t="str">
            <v>حميده</v>
          </cell>
          <cell r="F1928" t="str">
            <v>الثانية</v>
          </cell>
        </row>
        <row r="1929">
          <cell r="B1929">
            <v>525314</v>
          </cell>
          <cell r="C1929" t="str">
            <v>مروة تمساح</v>
          </cell>
          <cell r="D1929" t="str">
            <v>عدنان</v>
          </cell>
          <cell r="E1929" t="str">
            <v>امنه</v>
          </cell>
          <cell r="F1929" t="str">
            <v>الرابعة</v>
          </cell>
        </row>
        <row r="1930">
          <cell r="B1930">
            <v>525316</v>
          </cell>
          <cell r="C1930" t="str">
            <v>مروة دربل</v>
          </cell>
          <cell r="D1930" t="str">
            <v>خالد</v>
          </cell>
          <cell r="E1930" t="str">
            <v>حسانه</v>
          </cell>
          <cell r="F1930" t="str">
            <v>الرابعة</v>
          </cell>
        </row>
        <row r="1931">
          <cell r="B1931">
            <v>525318</v>
          </cell>
          <cell r="C1931" t="str">
            <v>مروه الباكير</v>
          </cell>
          <cell r="D1931" t="str">
            <v>محمد</v>
          </cell>
          <cell r="E1931" t="str">
            <v>ربيعه</v>
          </cell>
          <cell r="F1931" t="str">
            <v>الثانية</v>
          </cell>
        </row>
        <row r="1932">
          <cell r="B1932">
            <v>525319</v>
          </cell>
          <cell r="C1932" t="str">
            <v>مروه البره جكلي</v>
          </cell>
          <cell r="D1932" t="str">
            <v>عماد</v>
          </cell>
          <cell r="F1932" t="str">
            <v>الرابعة</v>
          </cell>
        </row>
        <row r="1933">
          <cell r="B1933">
            <v>525320</v>
          </cell>
          <cell r="C1933" t="str">
            <v>مروه الصحناوي</v>
          </cell>
          <cell r="D1933" t="str">
            <v>سلمان</v>
          </cell>
          <cell r="E1933" t="str">
            <v>صباح</v>
          </cell>
          <cell r="F1933" t="str">
            <v>الرابعة</v>
          </cell>
        </row>
        <row r="1934">
          <cell r="B1934">
            <v>525321</v>
          </cell>
          <cell r="C1934" t="str">
            <v>مروه الفرخ</v>
          </cell>
          <cell r="D1934" t="str">
            <v>منير</v>
          </cell>
          <cell r="E1934" t="str">
            <v>وفيقة</v>
          </cell>
          <cell r="F1934" t="str">
            <v>الرابعة حديث</v>
          </cell>
          <cell r="G1934" t="str">
            <v>م</v>
          </cell>
        </row>
        <row r="1935">
          <cell r="B1935">
            <v>525322</v>
          </cell>
          <cell r="C1935" t="str">
            <v>مروه حريري</v>
          </cell>
          <cell r="D1935" t="str">
            <v>كامل</v>
          </cell>
          <cell r="E1935" t="str">
            <v>سعاد</v>
          </cell>
          <cell r="F1935" t="str">
            <v>الثالثة حديث</v>
          </cell>
          <cell r="G1935" t="str">
            <v>م</v>
          </cell>
        </row>
        <row r="1936">
          <cell r="B1936">
            <v>525327</v>
          </cell>
          <cell r="C1936" t="str">
            <v>مريم الازعط</v>
          </cell>
          <cell r="D1936" t="str">
            <v>محمدنبيل</v>
          </cell>
          <cell r="E1936" t="str">
            <v>مها</v>
          </cell>
          <cell r="F1936" t="str">
            <v>الرابعة</v>
          </cell>
        </row>
        <row r="1937">
          <cell r="B1937">
            <v>525330</v>
          </cell>
          <cell r="C1937" t="str">
            <v>مريم الشيخ</v>
          </cell>
          <cell r="D1937" t="str">
            <v>علي</v>
          </cell>
          <cell r="E1937" t="str">
            <v>زينب</v>
          </cell>
          <cell r="F1937" t="str">
            <v>الثالثة</v>
          </cell>
        </row>
        <row r="1938">
          <cell r="B1938">
            <v>525331</v>
          </cell>
          <cell r="C1938" t="str">
            <v>مريم الشيخ</v>
          </cell>
          <cell r="D1938" t="str">
            <v>أديب</v>
          </cell>
          <cell r="E1938" t="str">
            <v>فاطمه</v>
          </cell>
          <cell r="F1938" t="str">
            <v>الرابعة</v>
          </cell>
        </row>
        <row r="1939">
          <cell r="B1939">
            <v>525332</v>
          </cell>
          <cell r="C1939" t="str">
            <v>مريم الطويل</v>
          </cell>
          <cell r="D1939" t="str">
            <v>محمد بسام</v>
          </cell>
          <cell r="E1939" t="str">
            <v>باسمه</v>
          </cell>
          <cell r="F1939" t="str">
            <v>الثانية</v>
          </cell>
        </row>
        <row r="1940">
          <cell r="B1940">
            <v>525333</v>
          </cell>
          <cell r="C1940" t="str">
            <v>مريم العرنوس</v>
          </cell>
          <cell r="D1940" t="str">
            <v>صلاح</v>
          </cell>
          <cell r="E1940" t="str">
            <v>هديه</v>
          </cell>
          <cell r="F1940" t="str">
            <v>الثانية</v>
          </cell>
        </row>
        <row r="1941">
          <cell r="B1941">
            <v>525334</v>
          </cell>
          <cell r="C1941" t="str">
            <v>مريم المرعي</v>
          </cell>
          <cell r="D1941" t="str">
            <v>احمد</v>
          </cell>
          <cell r="E1941" t="str">
            <v>انتصار</v>
          </cell>
          <cell r="F1941" t="str">
            <v>الثانية</v>
          </cell>
        </row>
        <row r="1942">
          <cell r="B1942">
            <v>525336</v>
          </cell>
          <cell r="C1942" t="str">
            <v>مريم جربنده</v>
          </cell>
          <cell r="D1942" t="str">
            <v>وليد</v>
          </cell>
          <cell r="E1942" t="str">
            <v>راغده</v>
          </cell>
          <cell r="F1942" t="str">
            <v>الثالثة</v>
          </cell>
        </row>
        <row r="1943">
          <cell r="B1943">
            <v>525338</v>
          </cell>
          <cell r="C1943" t="str">
            <v>مريم علي</v>
          </cell>
          <cell r="D1943" t="str">
            <v>حسام</v>
          </cell>
          <cell r="E1943" t="str">
            <v>اريج</v>
          </cell>
          <cell r="F1943" t="str">
            <v>الرابعة</v>
          </cell>
        </row>
        <row r="1944">
          <cell r="B1944">
            <v>525339</v>
          </cell>
          <cell r="C1944" t="str">
            <v>مريم عمار</v>
          </cell>
          <cell r="D1944" t="str">
            <v>محمد</v>
          </cell>
          <cell r="E1944" t="str">
            <v>نجات</v>
          </cell>
          <cell r="F1944" t="str">
            <v>الثالثة حديث</v>
          </cell>
          <cell r="G1944" t="str">
            <v>م</v>
          </cell>
        </row>
        <row r="1945">
          <cell r="B1945">
            <v>525343</v>
          </cell>
          <cell r="C1945" t="str">
            <v>ملاك خطاب</v>
          </cell>
          <cell r="D1945" t="str">
            <v>علي</v>
          </cell>
          <cell r="E1945" t="str">
            <v>رقيه</v>
          </cell>
          <cell r="F1945" t="str">
            <v>الثالثة</v>
          </cell>
        </row>
        <row r="1946">
          <cell r="B1946">
            <v>525344</v>
          </cell>
          <cell r="C1946" t="str">
            <v>ملداء الاخرس</v>
          </cell>
          <cell r="D1946" t="str">
            <v>اياد</v>
          </cell>
          <cell r="E1946" t="str">
            <v>جمانه</v>
          </cell>
          <cell r="F1946" t="str">
            <v>الثالثة</v>
          </cell>
        </row>
        <row r="1947">
          <cell r="B1947">
            <v>525346</v>
          </cell>
          <cell r="C1947" t="str">
            <v>ملك التيناوي</v>
          </cell>
          <cell r="D1947" t="str">
            <v>محمداديب</v>
          </cell>
          <cell r="E1947" t="str">
            <v>منال</v>
          </cell>
          <cell r="F1947" t="str">
            <v>الثانية</v>
          </cell>
          <cell r="G1947" t="str">
            <v>مستنفذ فصل ثاني 2023-2024</v>
          </cell>
        </row>
        <row r="1948">
          <cell r="B1948">
            <v>525347</v>
          </cell>
          <cell r="C1948" t="str">
            <v>ملك عواطه</v>
          </cell>
          <cell r="D1948" t="str">
            <v>جمال</v>
          </cell>
          <cell r="E1948" t="str">
            <v>منى</v>
          </cell>
          <cell r="F1948" t="str">
            <v>الرابعة</v>
          </cell>
        </row>
        <row r="1949">
          <cell r="B1949">
            <v>525349</v>
          </cell>
          <cell r="C1949" t="str">
            <v>منار الحسن</v>
          </cell>
          <cell r="D1949" t="str">
            <v>عبد الغني</v>
          </cell>
          <cell r="E1949" t="str">
            <v>فاطمه</v>
          </cell>
          <cell r="F1949" t="str">
            <v>الثانية</v>
          </cell>
        </row>
        <row r="1950">
          <cell r="B1950">
            <v>525351</v>
          </cell>
          <cell r="C1950" t="str">
            <v>منار دروبي</v>
          </cell>
          <cell r="D1950" t="str">
            <v>علي</v>
          </cell>
          <cell r="E1950" t="str">
            <v>اميره</v>
          </cell>
          <cell r="F1950" t="str">
            <v>الاولى</v>
          </cell>
          <cell r="G1950" t="str">
            <v>مستنفذ فصل ثاني 2023-2024</v>
          </cell>
        </row>
        <row r="1951">
          <cell r="B1951">
            <v>525356</v>
          </cell>
          <cell r="C1951" t="str">
            <v>منال الصفير</v>
          </cell>
          <cell r="D1951" t="str">
            <v>محي الدين</v>
          </cell>
          <cell r="E1951" t="str">
            <v>عائشه</v>
          </cell>
          <cell r="F1951" t="str">
            <v>الثانية</v>
          </cell>
        </row>
        <row r="1952">
          <cell r="B1952">
            <v>525357</v>
          </cell>
          <cell r="C1952" t="str">
            <v>منال جولان</v>
          </cell>
          <cell r="D1952" t="str">
            <v>بهيج</v>
          </cell>
          <cell r="E1952" t="str">
            <v>نبال</v>
          </cell>
          <cell r="F1952" t="str">
            <v>الثالثة</v>
          </cell>
        </row>
        <row r="1953">
          <cell r="B1953">
            <v>525359</v>
          </cell>
          <cell r="C1953" t="str">
            <v>منال رزوق</v>
          </cell>
          <cell r="D1953" t="str">
            <v>احمد</v>
          </cell>
          <cell r="E1953" t="str">
            <v>هدى</v>
          </cell>
          <cell r="F1953" t="str">
            <v>الثالثة</v>
          </cell>
        </row>
        <row r="1954">
          <cell r="B1954">
            <v>525362</v>
          </cell>
          <cell r="C1954" t="str">
            <v>منال عدس</v>
          </cell>
          <cell r="D1954" t="str">
            <v>منذر</v>
          </cell>
          <cell r="E1954" t="str">
            <v>خديجه</v>
          </cell>
          <cell r="F1954" t="str">
            <v>الثانية</v>
          </cell>
          <cell r="G1954" t="str">
            <v>مستنفذ فصل ثاني 2023-2024</v>
          </cell>
        </row>
        <row r="1955">
          <cell r="B1955">
            <v>525363</v>
          </cell>
          <cell r="C1955" t="str">
            <v>منال عز الدين الصغير</v>
          </cell>
          <cell r="D1955" t="str">
            <v>زهير</v>
          </cell>
          <cell r="E1955" t="str">
            <v>فاديا</v>
          </cell>
          <cell r="F1955" t="str">
            <v>الرابعة حديث</v>
          </cell>
          <cell r="G1955" t="str">
            <v>م</v>
          </cell>
        </row>
        <row r="1956">
          <cell r="B1956">
            <v>525368</v>
          </cell>
          <cell r="C1956" t="str">
            <v>منور دردري</v>
          </cell>
          <cell r="D1956" t="str">
            <v>محمد رجائي</v>
          </cell>
          <cell r="F1956" t="str">
            <v>الرابعة</v>
          </cell>
        </row>
        <row r="1957">
          <cell r="B1957">
            <v>525371</v>
          </cell>
          <cell r="C1957" t="str">
            <v>منى الشاوي</v>
          </cell>
          <cell r="D1957" t="str">
            <v>محمدجميل</v>
          </cell>
          <cell r="E1957" t="str">
            <v>اميره</v>
          </cell>
          <cell r="F1957" t="str">
            <v>الثانية</v>
          </cell>
        </row>
        <row r="1958">
          <cell r="B1958">
            <v>525373</v>
          </cell>
          <cell r="C1958" t="str">
            <v>منى أبو شلة</v>
          </cell>
          <cell r="D1958" t="str">
            <v>عبد الله</v>
          </cell>
          <cell r="E1958" t="str">
            <v>عذره</v>
          </cell>
          <cell r="F1958" t="str">
            <v>الرابعة حديث</v>
          </cell>
          <cell r="G1958" t="str">
            <v>م</v>
          </cell>
        </row>
        <row r="1959">
          <cell r="B1959">
            <v>525376</v>
          </cell>
          <cell r="C1959" t="str">
            <v>منى عبد الحق</v>
          </cell>
          <cell r="D1959" t="str">
            <v>وليد</v>
          </cell>
          <cell r="E1959" t="str">
            <v>امنه</v>
          </cell>
          <cell r="F1959" t="str">
            <v>الثانية</v>
          </cell>
        </row>
        <row r="1960">
          <cell r="B1960">
            <v>525378</v>
          </cell>
          <cell r="C1960" t="str">
            <v>منى كهموز</v>
          </cell>
          <cell r="D1960" t="str">
            <v>محمد</v>
          </cell>
          <cell r="E1960" t="str">
            <v>فاطمه</v>
          </cell>
          <cell r="F1960" t="str">
            <v>الرابعة</v>
          </cell>
        </row>
        <row r="1961">
          <cell r="B1961">
            <v>525382</v>
          </cell>
          <cell r="C1961" t="str">
            <v>مها الحسن</v>
          </cell>
          <cell r="D1961" t="str">
            <v>احمد</v>
          </cell>
          <cell r="E1961" t="str">
            <v>امنه</v>
          </cell>
          <cell r="F1961" t="str">
            <v>الرابعة</v>
          </cell>
        </row>
        <row r="1962">
          <cell r="B1962">
            <v>525385</v>
          </cell>
          <cell r="C1962" t="str">
            <v>مها صالح</v>
          </cell>
          <cell r="D1962" t="str">
            <v>فواز</v>
          </cell>
          <cell r="E1962" t="str">
            <v>مريم</v>
          </cell>
          <cell r="F1962" t="str">
            <v>الرابعة</v>
          </cell>
        </row>
        <row r="1963">
          <cell r="B1963">
            <v>525389</v>
          </cell>
          <cell r="C1963" t="str">
            <v>مي رزمه</v>
          </cell>
          <cell r="D1963" t="str">
            <v>محمد</v>
          </cell>
          <cell r="E1963" t="str">
            <v>صفاء</v>
          </cell>
          <cell r="F1963" t="str">
            <v>الثالثة</v>
          </cell>
        </row>
        <row r="1964">
          <cell r="B1964">
            <v>525390</v>
          </cell>
          <cell r="C1964" t="str">
            <v>مي مقصود</v>
          </cell>
          <cell r="D1964" t="str">
            <v>أحمد</v>
          </cell>
          <cell r="E1964" t="str">
            <v>رئيفه</v>
          </cell>
          <cell r="F1964" t="str">
            <v>الثانية</v>
          </cell>
          <cell r="G1964" t="str">
            <v>مستنفذ فصل ثاني 2023-2024</v>
          </cell>
        </row>
        <row r="1965">
          <cell r="B1965">
            <v>525391</v>
          </cell>
          <cell r="C1965" t="str">
            <v>مياده قريطم</v>
          </cell>
          <cell r="D1965" t="str">
            <v>حسن</v>
          </cell>
          <cell r="E1965" t="str">
            <v>مريم</v>
          </cell>
          <cell r="F1965" t="str">
            <v>الرابعة</v>
          </cell>
        </row>
        <row r="1966">
          <cell r="B1966">
            <v>525392</v>
          </cell>
          <cell r="C1966" t="str">
            <v>ميرا الطباع</v>
          </cell>
          <cell r="D1966" t="str">
            <v>محي الدين</v>
          </cell>
          <cell r="E1966" t="str">
            <v>غنا</v>
          </cell>
          <cell r="F1966" t="str">
            <v>الرابعة</v>
          </cell>
        </row>
        <row r="1967">
          <cell r="B1967">
            <v>525394</v>
          </cell>
          <cell r="C1967" t="str">
            <v>ميرنا الدمشقي</v>
          </cell>
          <cell r="D1967" t="str">
            <v>عصام</v>
          </cell>
          <cell r="E1967" t="str">
            <v>منى</v>
          </cell>
          <cell r="F1967" t="str">
            <v>الثالثة</v>
          </cell>
        </row>
        <row r="1968">
          <cell r="B1968">
            <v>525397</v>
          </cell>
          <cell r="C1968" t="str">
            <v>ميريل الصيرفي</v>
          </cell>
          <cell r="D1968" t="str">
            <v>صفوح</v>
          </cell>
          <cell r="E1968" t="str">
            <v>غصون</v>
          </cell>
          <cell r="F1968" t="str">
            <v>الثالثة</v>
          </cell>
        </row>
        <row r="1969">
          <cell r="B1969">
            <v>525398</v>
          </cell>
          <cell r="C1969" t="str">
            <v>ميرين شلغين</v>
          </cell>
          <cell r="D1969" t="str">
            <v>ماجد</v>
          </cell>
          <cell r="E1969" t="str">
            <v>فاتن</v>
          </cell>
          <cell r="F1969" t="str">
            <v>الثانية</v>
          </cell>
        </row>
        <row r="1970">
          <cell r="B1970">
            <v>525405</v>
          </cell>
          <cell r="C1970" t="str">
            <v>ميساء سرحان</v>
          </cell>
          <cell r="D1970" t="str">
            <v>نزار</v>
          </cell>
          <cell r="E1970" t="str">
            <v>اميره</v>
          </cell>
          <cell r="F1970" t="str">
            <v>الرابعة حديث</v>
          </cell>
          <cell r="G1970" t="str">
            <v>م</v>
          </cell>
        </row>
        <row r="1971">
          <cell r="B1971">
            <v>525409</v>
          </cell>
          <cell r="C1971" t="str">
            <v>ميسم عبدالعال</v>
          </cell>
          <cell r="D1971" t="str">
            <v>نذير</v>
          </cell>
          <cell r="E1971" t="str">
            <v>غاده</v>
          </cell>
          <cell r="F1971" t="str">
            <v>الرابعة</v>
          </cell>
        </row>
        <row r="1972">
          <cell r="B1972">
            <v>525412</v>
          </cell>
          <cell r="C1972" t="str">
            <v>ميسون دقاق</v>
          </cell>
          <cell r="D1972" t="str">
            <v xml:space="preserve">احمد </v>
          </cell>
          <cell r="E1972" t="str">
            <v xml:space="preserve">نعيمه </v>
          </cell>
          <cell r="F1972" t="str">
            <v>الثانية</v>
          </cell>
        </row>
        <row r="1973">
          <cell r="B1973">
            <v>525415</v>
          </cell>
          <cell r="C1973" t="str">
            <v>نائلة جميل</v>
          </cell>
          <cell r="D1973" t="str">
            <v>زياد</v>
          </cell>
          <cell r="F1973" t="str">
            <v>الاولى</v>
          </cell>
        </row>
        <row r="1974">
          <cell r="B1974">
            <v>525416</v>
          </cell>
          <cell r="C1974" t="str">
            <v>نائله حمدان</v>
          </cell>
          <cell r="D1974" t="str">
            <v>احمد</v>
          </cell>
          <cell r="E1974" t="str">
            <v>عائشه</v>
          </cell>
          <cell r="F1974" t="str">
            <v>الثانية</v>
          </cell>
        </row>
        <row r="1975">
          <cell r="B1975">
            <v>525417</v>
          </cell>
          <cell r="C1975" t="str">
            <v>ناتالي محفوض</v>
          </cell>
          <cell r="D1975" t="str">
            <v>آصف</v>
          </cell>
          <cell r="E1975" t="str">
            <v>هيام</v>
          </cell>
          <cell r="F1975" t="str">
            <v>الثالثة</v>
          </cell>
        </row>
        <row r="1976">
          <cell r="B1976">
            <v>525421</v>
          </cell>
          <cell r="C1976" t="str">
            <v>نادية العمري</v>
          </cell>
          <cell r="D1976" t="str">
            <v>محمود</v>
          </cell>
          <cell r="E1976" t="str">
            <v>نصره</v>
          </cell>
          <cell r="F1976" t="str">
            <v>الرابعة</v>
          </cell>
        </row>
        <row r="1977">
          <cell r="B1977">
            <v>525425</v>
          </cell>
          <cell r="C1977" t="str">
            <v>نارمين نصر</v>
          </cell>
          <cell r="D1977" t="str">
            <v>سيطان</v>
          </cell>
          <cell r="E1977" t="str">
            <v>منيره</v>
          </cell>
          <cell r="F1977" t="str">
            <v>الرابعة</v>
          </cell>
        </row>
        <row r="1978">
          <cell r="B1978">
            <v>525429</v>
          </cell>
          <cell r="C1978" t="str">
            <v>ناريمان سليمان</v>
          </cell>
          <cell r="D1978" t="str">
            <v>ميمون</v>
          </cell>
          <cell r="E1978" t="str">
            <v>حنان</v>
          </cell>
          <cell r="F1978" t="str">
            <v>الثانية</v>
          </cell>
          <cell r="G1978" t="str">
            <v>مستنفذ فصل ثاني 2023-2024</v>
          </cell>
        </row>
        <row r="1979">
          <cell r="B1979">
            <v>525430</v>
          </cell>
          <cell r="C1979" t="str">
            <v>ناريمان محمد</v>
          </cell>
          <cell r="D1979" t="str">
            <v>عيسى</v>
          </cell>
          <cell r="E1979" t="str">
            <v>تمام</v>
          </cell>
          <cell r="F1979" t="str">
            <v>الثانية</v>
          </cell>
        </row>
        <row r="1980">
          <cell r="B1980">
            <v>525432</v>
          </cell>
          <cell r="C1980" t="str">
            <v>ناهد كنو</v>
          </cell>
          <cell r="D1980" t="str">
            <v>عبد المجيد</v>
          </cell>
          <cell r="E1980" t="str">
            <v>نجوى</v>
          </cell>
          <cell r="F1980" t="str">
            <v>الثالثة</v>
          </cell>
        </row>
        <row r="1981">
          <cell r="B1981">
            <v>525439</v>
          </cell>
          <cell r="C1981" t="str">
            <v>نجلاء شهاب</v>
          </cell>
          <cell r="D1981" t="str">
            <v>راتب</v>
          </cell>
          <cell r="E1981" t="str">
            <v>ليلى</v>
          </cell>
          <cell r="F1981" t="str">
            <v>الثالثة حديث</v>
          </cell>
          <cell r="G1981" t="str">
            <v>م</v>
          </cell>
        </row>
        <row r="1982">
          <cell r="B1982">
            <v>525444</v>
          </cell>
          <cell r="C1982" t="str">
            <v>ندى الحراكي</v>
          </cell>
          <cell r="D1982" t="str">
            <v>احمد</v>
          </cell>
          <cell r="E1982" t="str">
            <v>فاطمة</v>
          </cell>
          <cell r="F1982" t="str">
            <v>الثالثة</v>
          </cell>
        </row>
        <row r="1983">
          <cell r="B1983">
            <v>525445</v>
          </cell>
          <cell r="C1983" t="str">
            <v>ندى المصري</v>
          </cell>
          <cell r="D1983" t="str">
            <v>حجازي</v>
          </cell>
          <cell r="E1983" t="str">
            <v>جميلة</v>
          </cell>
          <cell r="F1983" t="str">
            <v>الثالثة</v>
          </cell>
        </row>
        <row r="1984">
          <cell r="B1984">
            <v>525450</v>
          </cell>
          <cell r="C1984" t="str">
            <v>نرمين الحلبي</v>
          </cell>
          <cell r="D1984" t="str">
            <v>عبدالرزاق</v>
          </cell>
          <cell r="E1984" t="str">
            <v>كوثر</v>
          </cell>
          <cell r="F1984" t="str">
            <v>الثالثة</v>
          </cell>
        </row>
        <row r="1985">
          <cell r="B1985">
            <v>525458</v>
          </cell>
          <cell r="C1985" t="str">
            <v>نسرين ساري</v>
          </cell>
          <cell r="D1985" t="str">
            <v>عبدالباسط</v>
          </cell>
          <cell r="E1985" t="str">
            <v>خيريه</v>
          </cell>
          <cell r="F1985" t="str">
            <v>الثانية</v>
          </cell>
        </row>
        <row r="1986">
          <cell r="B1986">
            <v>525459</v>
          </cell>
          <cell r="C1986" t="str">
            <v>نسرين شلدح</v>
          </cell>
          <cell r="D1986" t="str">
            <v>حمدو</v>
          </cell>
          <cell r="E1986" t="str">
            <v>سميرة</v>
          </cell>
          <cell r="F1986" t="str">
            <v>الثالثة</v>
          </cell>
        </row>
        <row r="1987">
          <cell r="B1987">
            <v>525460</v>
          </cell>
          <cell r="C1987" t="str">
            <v>نسرين صنديد</v>
          </cell>
          <cell r="D1987" t="str">
            <v>يوسف</v>
          </cell>
          <cell r="E1987" t="str">
            <v>زبيدة</v>
          </cell>
          <cell r="F1987" t="str">
            <v>الرابعة</v>
          </cell>
        </row>
        <row r="1988">
          <cell r="B1988">
            <v>525463</v>
          </cell>
          <cell r="C1988" t="str">
            <v>نسرين نجم الدين</v>
          </cell>
          <cell r="D1988" t="str">
            <v>محمود</v>
          </cell>
          <cell r="E1988" t="str">
            <v>سميرة</v>
          </cell>
          <cell r="F1988" t="str">
            <v>الرابعة</v>
          </cell>
        </row>
        <row r="1989">
          <cell r="B1989">
            <v>525464</v>
          </cell>
          <cell r="C1989" t="str">
            <v>نشأت شهيب</v>
          </cell>
          <cell r="D1989" t="str">
            <v>معذي</v>
          </cell>
          <cell r="E1989" t="str">
            <v>فتنه</v>
          </cell>
          <cell r="F1989" t="str">
            <v>الثانية</v>
          </cell>
          <cell r="G1989" t="str">
            <v>مستنفذ فصل ثاني 2023-2024</v>
          </cell>
        </row>
        <row r="1990">
          <cell r="B1990">
            <v>525469</v>
          </cell>
          <cell r="C1990" t="str">
            <v>نغم قسام</v>
          </cell>
          <cell r="D1990" t="str">
            <v>فوزات</v>
          </cell>
          <cell r="E1990" t="str">
            <v>منى</v>
          </cell>
          <cell r="F1990" t="str">
            <v>الثانية</v>
          </cell>
        </row>
        <row r="1991">
          <cell r="B1991">
            <v>525472</v>
          </cell>
          <cell r="C1991" t="str">
            <v>نهله طالب</v>
          </cell>
          <cell r="D1991" t="str">
            <v>أكرم</v>
          </cell>
          <cell r="E1991" t="str">
            <v>وفيقة</v>
          </cell>
          <cell r="F1991" t="str">
            <v>الثانية</v>
          </cell>
        </row>
        <row r="1992">
          <cell r="B1992">
            <v>525479</v>
          </cell>
          <cell r="C1992" t="str">
            <v>نور ابوعساف</v>
          </cell>
          <cell r="D1992" t="str">
            <v>هاني</v>
          </cell>
          <cell r="E1992" t="str">
            <v>انصاف</v>
          </cell>
          <cell r="F1992" t="str">
            <v>الرابعة</v>
          </cell>
        </row>
        <row r="1993">
          <cell r="B1993">
            <v>525481</v>
          </cell>
          <cell r="C1993" t="str">
            <v>نور الحبوس</v>
          </cell>
          <cell r="D1993" t="str">
            <v>زياد</v>
          </cell>
          <cell r="E1993" t="str">
            <v>فاطمة</v>
          </cell>
          <cell r="F1993" t="str">
            <v>الرابعة</v>
          </cell>
        </row>
        <row r="1994">
          <cell r="B1994">
            <v>525482</v>
          </cell>
          <cell r="C1994" t="str">
            <v>نور الحلاق</v>
          </cell>
          <cell r="D1994" t="str">
            <v>مصطفى</v>
          </cell>
          <cell r="E1994" t="str">
            <v>فاطمة</v>
          </cell>
          <cell r="F1994" t="str">
            <v>الثالثة</v>
          </cell>
        </row>
        <row r="1995">
          <cell r="B1995">
            <v>525483</v>
          </cell>
          <cell r="C1995" t="str">
            <v>نور الحلبي</v>
          </cell>
          <cell r="D1995" t="str">
            <v>مفيد</v>
          </cell>
          <cell r="E1995" t="str">
            <v>هيام</v>
          </cell>
          <cell r="F1995" t="str">
            <v>الثالثة</v>
          </cell>
        </row>
        <row r="1996">
          <cell r="B1996">
            <v>525485</v>
          </cell>
          <cell r="C1996" t="str">
            <v>نور الرفاعي</v>
          </cell>
          <cell r="D1996" t="str">
            <v>محمد رضوان</v>
          </cell>
          <cell r="E1996" t="str">
            <v>سمر</v>
          </cell>
          <cell r="F1996" t="str">
            <v>الثالثة</v>
          </cell>
        </row>
        <row r="1997">
          <cell r="B1997">
            <v>525488</v>
          </cell>
          <cell r="C1997" t="str">
            <v>نور الشركة</v>
          </cell>
          <cell r="D1997" t="str">
            <v>عماد</v>
          </cell>
          <cell r="F1997" t="str">
            <v>الثانية</v>
          </cell>
        </row>
        <row r="1998">
          <cell r="B1998">
            <v>525490</v>
          </cell>
          <cell r="C1998" t="str">
            <v>نور العقيلي</v>
          </cell>
          <cell r="D1998" t="str">
            <v>ياسر</v>
          </cell>
          <cell r="E1998" t="str">
            <v>امنه</v>
          </cell>
          <cell r="F1998" t="str">
            <v>الاولى</v>
          </cell>
        </row>
        <row r="1999">
          <cell r="B1999">
            <v>525496</v>
          </cell>
          <cell r="C1999" t="str">
            <v>نور الهدى بكر</v>
          </cell>
          <cell r="D1999" t="str">
            <v>خالد</v>
          </cell>
          <cell r="E1999" t="str">
            <v>هند</v>
          </cell>
          <cell r="F1999" t="str">
            <v>الثانية</v>
          </cell>
        </row>
        <row r="2000">
          <cell r="B2000">
            <v>525497</v>
          </cell>
          <cell r="C2000" t="str">
            <v>نور الهدى فيومي</v>
          </cell>
          <cell r="D2000" t="str">
            <v>عدنان</v>
          </cell>
          <cell r="E2000" t="str">
            <v>نجاح</v>
          </cell>
          <cell r="F2000" t="str">
            <v>الثالثة حديث</v>
          </cell>
          <cell r="G2000" t="str">
            <v>م</v>
          </cell>
        </row>
        <row r="2001">
          <cell r="B2001">
            <v>525499</v>
          </cell>
          <cell r="C2001" t="str">
            <v>نور بركه</v>
          </cell>
          <cell r="D2001" t="str">
            <v>نواف</v>
          </cell>
          <cell r="E2001" t="str">
            <v>اقبال</v>
          </cell>
          <cell r="F2001" t="str">
            <v>الرابعة</v>
          </cell>
        </row>
        <row r="2002">
          <cell r="B2002">
            <v>525501</v>
          </cell>
          <cell r="C2002" t="str">
            <v>نور جاموس</v>
          </cell>
          <cell r="D2002" t="str">
            <v>محمد</v>
          </cell>
          <cell r="E2002" t="str">
            <v>منا</v>
          </cell>
          <cell r="F2002" t="str">
            <v>الرابعة حديث</v>
          </cell>
          <cell r="G2002" t="str">
            <v>م</v>
          </cell>
        </row>
        <row r="2003">
          <cell r="B2003">
            <v>525503</v>
          </cell>
          <cell r="C2003" t="str">
            <v>نور حاج محمود</v>
          </cell>
          <cell r="D2003" t="str">
            <v>سمير</v>
          </cell>
          <cell r="E2003" t="str">
            <v>يسرى</v>
          </cell>
          <cell r="F2003" t="str">
            <v>الرابعة</v>
          </cell>
        </row>
        <row r="2004">
          <cell r="B2004">
            <v>525504</v>
          </cell>
          <cell r="C2004" t="str">
            <v>نور حيدر</v>
          </cell>
          <cell r="D2004" t="str">
            <v>سامر</v>
          </cell>
          <cell r="E2004" t="str">
            <v>سمر</v>
          </cell>
          <cell r="F2004" t="str">
            <v>الثانية</v>
          </cell>
        </row>
        <row r="2005">
          <cell r="B2005">
            <v>525517</v>
          </cell>
          <cell r="C2005" t="str">
            <v>نور محي الدين</v>
          </cell>
          <cell r="D2005" t="str">
            <v>فاروق</v>
          </cell>
          <cell r="E2005" t="str">
            <v>امنه</v>
          </cell>
          <cell r="F2005" t="str">
            <v>الثانية</v>
          </cell>
          <cell r="G2005" t="str">
            <v>مستنفذ فصل ثاني 2023-2024</v>
          </cell>
        </row>
        <row r="2006">
          <cell r="B2006">
            <v>525519</v>
          </cell>
          <cell r="C2006" t="str">
            <v>نور نجم</v>
          </cell>
          <cell r="D2006" t="str">
            <v>حمود</v>
          </cell>
          <cell r="E2006" t="str">
            <v>ربيعه</v>
          </cell>
          <cell r="F2006" t="str">
            <v>الثانية</v>
          </cell>
        </row>
        <row r="2007">
          <cell r="B2007">
            <v>525521</v>
          </cell>
          <cell r="C2007" t="str">
            <v>نور نضر</v>
          </cell>
          <cell r="D2007" t="str">
            <v>سيف الدين</v>
          </cell>
          <cell r="E2007" t="str">
            <v>ميسون</v>
          </cell>
          <cell r="F2007" t="str">
            <v>الرابعة</v>
          </cell>
        </row>
        <row r="2008">
          <cell r="B2008">
            <v>525524</v>
          </cell>
          <cell r="C2008" t="str">
            <v>نورالهدى الصمادي</v>
          </cell>
          <cell r="D2008" t="str">
            <v>هشام</v>
          </cell>
          <cell r="E2008" t="str">
            <v>منى</v>
          </cell>
          <cell r="F2008" t="str">
            <v>الثالثة</v>
          </cell>
        </row>
        <row r="2009">
          <cell r="B2009">
            <v>525526</v>
          </cell>
          <cell r="C2009" t="str">
            <v>نورالهدى فضل الله</v>
          </cell>
          <cell r="D2009" t="str">
            <v>محمد</v>
          </cell>
          <cell r="E2009" t="str">
            <v>هدى</v>
          </cell>
          <cell r="F2009" t="str">
            <v>الرابعة حديث</v>
          </cell>
          <cell r="G2009" t="str">
            <v>م</v>
          </cell>
        </row>
        <row r="2010">
          <cell r="B2010">
            <v>525527</v>
          </cell>
          <cell r="C2010" t="str">
            <v>نورجين بلال</v>
          </cell>
          <cell r="D2010" t="str">
            <v>محمد علي</v>
          </cell>
          <cell r="E2010" t="str">
            <v>فريده</v>
          </cell>
          <cell r="F2010" t="str">
            <v>الرابعة</v>
          </cell>
        </row>
        <row r="2011">
          <cell r="B2011">
            <v>525531</v>
          </cell>
          <cell r="C2011" t="str">
            <v>نوره عبدالله</v>
          </cell>
          <cell r="D2011" t="str">
            <v>أمين</v>
          </cell>
          <cell r="E2011" t="str">
            <v>منيره</v>
          </cell>
          <cell r="F2011" t="str">
            <v>الرابعة حديث</v>
          </cell>
          <cell r="G2011" t="str">
            <v>م</v>
          </cell>
        </row>
        <row r="2012">
          <cell r="B2012">
            <v>525533</v>
          </cell>
          <cell r="C2012" t="str">
            <v>نويل ميدع</v>
          </cell>
          <cell r="D2012" t="str">
            <v>الياس</v>
          </cell>
          <cell r="E2012" t="str">
            <v>غاده</v>
          </cell>
          <cell r="F2012" t="str">
            <v>الثالثة</v>
          </cell>
        </row>
        <row r="2013">
          <cell r="B2013">
            <v>525535</v>
          </cell>
          <cell r="C2013" t="str">
            <v>نيرمان خضره</v>
          </cell>
          <cell r="D2013" t="str">
            <v>ناجح</v>
          </cell>
          <cell r="E2013" t="str">
            <v>ندوة</v>
          </cell>
          <cell r="F2013" t="str">
            <v>الرابعة</v>
          </cell>
        </row>
        <row r="2014">
          <cell r="B2014">
            <v>525539</v>
          </cell>
          <cell r="C2014" t="str">
            <v>هاله سعادة</v>
          </cell>
          <cell r="D2014" t="str">
            <v>عدنان</v>
          </cell>
          <cell r="E2014" t="str">
            <v>ابتسام</v>
          </cell>
          <cell r="F2014" t="str">
            <v>الرابعة حديث</v>
          </cell>
          <cell r="G2014" t="str">
            <v>م</v>
          </cell>
        </row>
        <row r="2015">
          <cell r="B2015">
            <v>525543</v>
          </cell>
          <cell r="C2015" t="str">
            <v>هبا خلوف</v>
          </cell>
          <cell r="D2015" t="str">
            <v>لورنس</v>
          </cell>
          <cell r="E2015" t="str">
            <v>لما</v>
          </cell>
          <cell r="F2015" t="str">
            <v>الرابعة حديث</v>
          </cell>
          <cell r="G2015" t="str">
            <v>م</v>
          </cell>
        </row>
        <row r="2016">
          <cell r="B2016">
            <v>525545</v>
          </cell>
          <cell r="C2016" t="str">
            <v>هبة شعيب</v>
          </cell>
          <cell r="D2016" t="str">
            <v>محمدسليم</v>
          </cell>
          <cell r="E2016" t="str">
            <v>قمر</v>
          </cell>
          <cell r="F2016" t="str">
            <v>الثانية</v>
          </cell>
        </row>
        <row r="2017">
          <cell r="B2017">
            <v>525547</v>
          </cell>
          <cell r="C2017" t="str">
            <v>هبه الايوبي</v>
          </cell>
          <cell r="D2017" t="str">
            <v xml:space="preserve">صلاح الدين </v>
          </cell>
          <cell r="E2017" t="str">
            <v>امينه</v>
          </cell>
          <cell r="F2017" t="str">
            <v>الثالثة</v>
          </cell>
        </row>
        <row r="2018">
          <cell r="B2018">
            <v>525550</v>
          </cell>
          <cell r="C2018" t="str">
            <v>هبه الخضر</v>
          </cell>
          <cell r="D2018" t="str">
            <v>عيد</v>
          </cell>
          <cell r="E2018" t="str">
            <v>مها</v>
          </cell>
          <cell r="F2018" t="str">
            <v>الرابعة</v>
          </cell>
        </row>
        <row r="2019">
          <cell r="B2019">
            <v>525554</v>
          </cell>
          <cell r="C2019" t="str">
            <v>هبه حسن</v>
          </cell>
          <cell r="D2019" t="str">
            <v>ابراهيم</v>
          </cell>
          <cell r="E2019" t="str">
            <v>رهام</v>
          </cell>
          <cell r="F2019" t="str">
            <v>الثالثة</v>
          </cell>
        </row>
        <row r="2020">
          <cell r="B2020">
            <v>525555</v>
          </cell>
          <cell r="C2020" t="str">
            <v>هبه شخاشيرو</v>
          </cell>
          <cell r="D2020" t="str">
            <v>محمددياب</v>
          </cell>
          <cell r="E2020" t="str">
            <v>هديه</v>
          </cell>
          <cell r="F2020" t="str">
            <v>الثانية</v>
          </cell>
        </row>
        <row r="2021">
          <cell r="B2021">
            <v>525560</v>
          </cell>
          <cell r="C2021" t="str">
            <v>هدى ابو مراد ابوراس</v>
          </cell>
          <cell r="D2021" t="str">
            <v>حمد</v>
          </cell>
          <cell r="E2021" t="str">
            <v>الهام</v>
          </cell>
          <cell r="F2021" t="str">
            <v>الرابعة</v>
          </cell>
        </row>
        <row r="2022">
          <cell r="B2022">
            <v>525562</v>
          </cell>
          <cell r="C2022" t="str">
            <v>هدى الدراخ</v>
          </cell>
          <cell r="D2022" t="str">
            <v>ثابت</v>
          </cell>
          <cell r="E2022" t="str">
            <v>روضه</v>
          </cell>
          <cell r="F2022" t="str">
            <v>الاولى</v>
          </cell>
          <cell r="G2022" t="str">
            <v>مستنفذ فصل ثاني 2023-2024</v>
          </cell>
        </row>
        <row r="2023">
          <cell r="B2023">
            <v>525565</v>
          </cell>
          <cell r="C2023" t="str">
            <v>هدى المطر</v>
          </cell>
          <cell r="D2023" t="str">
            <v>محمدخير</v>
          </cell>
          <cell r="E2023" t="str">
            <v>وفاء</v>
          </cell>
          <cell r="F2023" t="str">
            <v>الثالثة</v>
          </cell>
        </row>
        <row r="2024">
          <cell r="B2024">
            <v>525566</v>
          </cell>
          <cell r="C2024" t="str">
            <v>هدى الناصر</v>
          </cell>
          <cell r="D2024" t="str">
            <v>شريف</v>
          </cell>
          <cell r="E2024" t="str">
            <v>زغيه</v>
          </cell>
          <cell r="F2024" t="str">
            <v>الرابعة</v>
          </cell>
        </row>
        <row r="2025">
          <cell r="B2025">
            <v>525568</v>
          </cell>
          <cell r="C2025" t="str">
            <v>هدى درويش</v>
          </cell>
          <cell r="D2025" t="str">
            <v>اسامة</v>
          </cell>
          <cell r="E2025" t="str">
            <v>مؤمنه</v>
          </cell>
          <cell r="F2025" t="str">
            <v>الرابعة</v>
          </cell>
        </row>
        <row r="2026">
          <cell r="B2026">
            <v>525569</v>
          </cell>
          <cell r="C2026" t="str">
            <v>هدى صالح</v>
          </cell>
          <cell r="D2026" t="str">
            <v>عبده</v>
          </cell>
          <cell r="E2026" t="str">
            <v>فاطمه</v>
          </cell>
          <cell r="F2026" t="str">
            <v>الرابعة</v>
          </cell>
        </row>
        <row r="2027">
          <cell r="B2027">
            <v>525574</v>
          </cell>
          <cell r="C2027" t="str">
            <v>هدى كيوان</v>
          </cell>
          <cell r="D2027" t="str">
            <v>محمد</v>
          </cell>
          <cell r="E2027" t="str">
            <v>منى</v>
          </cell>
          <cell r="F2027" t="str">
            <v>الثانية</v>
          </cell>
        </row>
        <row r="2028">
          <cell r="B2028">
            <v>525579</v>
          </cell>
          <cell r="C2028" t="str">
            <v>هديل ذياب الرفاعي</v>
          </cell>
          <cell r="D2028" t="str">
            <v>عبدالمحسن</v>
          </cell>
          <cell r="E2028" t="str">
            <v>عائشه</v>
          </cell>
          <cell r="F2028" t="str">
            <v>الرابعة</v>
          </cell>
        </row>
        <row r="2029">
          <cell r="B2029">
            <v>525583</v>
          </cell>
          <cell r="C2029" t="str">
            <v>هديه الله تواتي</v>
          </cell>
          <cell r="D2029" t="str">
            <v>محمد</v>
          </cell>
          <cell r="E2029" t="str">
            <v>ناديا</v>
          </cell>
          <cell r="F2029" t="str">
            <v>الرابعة</v>
          </cell>
        </row>
        <row r="2030">
          <cell r="B2030">
            <v>525584</v>
          </cell>
          <cell r="C2030" t="str">
            <v>هزار حلوي</v>
          </cell>
          <cell r="D2030" t="str">
            <v>خليل</v>
          </cell>
          <cell r="E2030" t="str">
            <v>عبير</v>
          </cell>
          <cell r="F2030" t="str">
            <v>الثالثة</v>
          </cell>
        </row>
        <row r="2031">
          <cell r="B2031">
            <v>525586</v>
          </cell>
          <cell r="C2031" t="str">
            <v>هلا الابراهيم</v>
          </cell>
          <cell r="D2031" t="str">
            <v>معتز</v>
          </cell>
          <cell r="E2031" t="str">
            <v>ماجدة</v>
          </cell>
          <cell r="F2031" t="str">
            <v>الثانية</v>
          </cell>
        </row>
        <row r="2032">
          <cell r="B2032">
            <v>525590</v>
          </cell>
          <cell r="C2032" t="str">
            <v>هلا بطحة</v>
          </cell>
          <cell r="D2032" t="str">
            <v>ادهم</v>
          </cell>
          <cell r="E2032" t="str">
            <v>رويدة</v>
          </cell>
          <cell r="F2032" t="str">
            <v>الثالثة</v>
          </cell>
        </row>
        <row r="2033">
          <cell r="B2033">
            <v>525592</v>
          </cell>
          <cell r="C2033" t="str">
            <v>هلا سلوم العبد</v>
          </cell>
          <cell r="D2033" t="str">
            <v>عادل</v>
          </cell>
          <cell r="E2033" t="str">
            <v>سميه</v>
          </cell>
          <cell r="F2033" t="str">
            <v>الثانية</v>
          </cell>
        </row>
        <row r="2034">
          <cell r="B2034">
            <v>525594</v>
          </cell>
          <cell r="C2034" t="str">
            <v>هلا ناصر</v>
          </cell>
          <cell r="D2034" t="str">
            <v>عبدالحميد</v>
          </cell>
          <cell r="E2034" t="str">
            <v>صفاء</v>
          </cell>
          <cell r="F2034" t="str">
            <v>الثانية</v>
          </cell>
          <cell r="G2034" t="str">
            <v>مستنفذ فصل ثاني 2023-2024</v>
          </cell>
        </row>
        <row r="2035">
          <cell r="B2035">
            <v>525598</v>
          </cell>
          <cell r="C2035" t="str">
            <v>هناء أبو شامه</v>
          </cell>
          <cell r="D2035" t="str">
            <v>محمد معتز</v>
          </cell>
          <cell r="F2035" t="str">
            <v>الرابعة</v>
          </cell>
        </row>
        <row r="2036">
          <cell r="B2036">
            <v>525601</v>
          </cell>
          <cell r="C2036" t="str">
            <v>هناء الديري</v>
          </cell>
          <cell r="D2036" t="str">
            <v>محمد</v>
          </cell>
          <cell r="E2036" t="str">
            <v>وفيقة</v>
          </cell>
          <cell r="F2036" t="str">
            <v>الرابعة</v>
          </cell>
        </row>
        <row r="2037">
          <cell r="B2037">
            <v>525603</v>
          </cell>
          <cell r="C2037" t="str">
            <v>هناء نجم العبو</v>
          </cell>
          <cell r="D2037" t="str">
            <v>نجم</v>
          </cell>
          <cell r="E2037" t="str">
            <v>فتحيه</v>
          </cell>
          <cell r="F2037" t="str">
            <v>الثالثة</v>
          </cell>
        </row>
        <row r="2038">
          <cell r="B2038">
            <v>525604</v>
          </cell>
          <cell r="C2038" t="str">
            <v>هنادي الجرخ</v>
          </cell>
          <cell r="D2038" t="str">
            <v>احمد</v>
          </cell>
          <cell r="E2038" t="str">
            <v>انتصار</v>
          </cell>
          <cell r="F2038" t="str">
            <v>الثالثة</v>
          </cell>
        </row>
        <row r="2039">
          <cell r="B2039">
            <v>525605</v>
          </cell>
          <cell r="C2039" t="str">
            <v>هنادي الحلح</v>
          </cell>
          <cell r="D2039" t="str">
            <v>هاني</v>
          </cell>
          <cell r="E2039" t="str">
            <v>ابتسام</v>
          </cell>
          <cell r="F2039" t="str">
            <v>الثانية</v>
          </cell>
        </row>
        <row r="2040">
          <cell r="B2040">
            <v>525610</v>
          </cell>
          <cell r="C2040" t="str">
            <v>هند حافظ</v>
          </cell>
          <cell r="D2040" t="str">
            <v>محمدرفيق</v>
          </cell>
          <cell r="E2040" t="str">
            <v>اماني</v>
          </cell>
          <cell r="F2040" t="str">
            <v>الثانية</v>
          </cell>
          <cell r="G2040" t="str">
            <v>مستنفذ فصل ثاني 2023-2024</v>
          </cell>
        </row>
        <row r="2041">
          <cell r="B2041">
            <v>525611</v>
          </cell>
          <cell r="C2041" t="str">
            <v>هند علوان</v>
          </cell>
          <cell r="D2041" t="str">
            <v>محمود</v>
          </cell>
          <cell r="E2041" t="str">
            <v>حربه</v>
          </cell>
          <cell r="F2041" t="str">
            <v>الثانية</v>
          </cell>
        </row>
        <row r="2042">
          <cell r="B2042">
            <v>525613</v>
          </cell>
          <cell r="C2042" t="str">
            <v>هيا عرار</v>
          </cell>
          <cell r="D2042" t="str">
            <v>غسان</v>
          </cell>
          <cell r="E2042" t="str">
            <v>فاتنه</v>
          </cell>
          <cell r="F2042" t="str">
            <v>الاولى</v>
          </cell>
        </row>
        <row r="2043">
          <cell r="B2043">
            <v>525625</v>
          </cell>
          <cell r="C2043" t="str">
            <v>وديان الأصفر</v>
          </cell>
          <cell r="D2043" t="str">
            <v>عدنان</v>
          </cell>
          <cell r="E2043" t="str">
            <v>هناء</v>
          </cell>
          <cell r="F2043" t="str">
            <v>الثانية</v>
          </cell>
        </row>
        <row r="2044">
          <cell r="B2044">
            <v>525627</v>
          </cell>
          <cell r="C2044" t="str">
            <v>ورود مشاعل</v>
          </cell>
          <cell r="D2044" t="str">
            <v>عبدالعزيز</v>
          </cell>
          <cell r="E2044" t="str">
            <v>فهميه</v>
          </cell>
          <cell r="F2044" t="str">
            <v>الرابعة</v>
          </cell>
        </row>
        <row r="2045">
          <cell r="B2045">
            <v>525636</v>
          </cell>
          <cell r="C2045" t="str">
            <v>وفاء الدراخ</v>
          </cell>
          <cell r="D2045" t="str">
            <v>ثابت</v>
          </cell>
          <cell r="E2045" t="str">
            <v>روضه</v>
          </cell>
          <cell r="F2045" t="str">
            <v>الثالثة</v>
          </cell>
        </row>
        <row r="2046">
          <cell r="B2046">
            <v>525637</v>
          </cell>
          <cell r="C2046" t="str">
            <v>وفاء الشتار</v>
          </cell>
          <cell r="D2046" t="str">
            <v>محمد</v>
          </cell>
          <cell r="E2046" t="str">
            <v>ناديه</v>
          </cell>
          <cell r="F2046" t="str">
            <v>الثانية</v>
          </cell>
        </row>
        <row r="2047">
          <cell r="B2047">
            <v>525640</v>
          </cell>
          <cell r="C2047" t="str">
            <v>وفاء سعدالدين الجباوي</v>
          </cell>
          <cell r="D2047" t="str">
            <v>محمدفتحي</v>
          </cell>
          <cell r="E2047" t="str">
            <v>نهاد</v>
          </cell>
          <cell r="F2047" t="str">
            <v>الثانية</v>
          </cell>
        </row>
        <row r="2048">
          <cell r="B2048">
            <v>525642</v>
          </cell>
          <cell r="C2048" t="str">
            <v>وفيقة الدكاك</v>
          </cell>
          <cell r="D2048" t="str">
            <v>غزوان</v>
          </cell>
          <cell r="F2048" t="str">
            <v>الرابعة</v>
          </cell>
        </row>
        <row r="2049">
          <cell r="B2049">
            <v>525645</v>
          </cell>
          <cell r="C2049" t="str">
            <v>ولاء البني</v>
          </cell>
          <cell r="D2049" t="str">
            <v>ياسر</v>
          </cell>
          <cell r="E2049" t="str">
            <v>هناء</v>
          </cell>
          <cell r="F2049" t="str">
            <v>الثالثة</v>
          </cell>
        </row>
        <row r="2050">
          <cell r="B2050">
            <v>525647</v>
          </cell>
          <cell r="C2050" t="str">
            <v>ولاء الشامي</v>
          </cell>
          <cell r="D2050" t="str">
            <v>علي</v>
          </cell>
          <cell r="E2050" t="str">
            <v>جولاف</v>
          </cell>
          <cell r="F2050" t="str">
            <v>الثالثة</v>
          </cell>
        </row>
        <row r="2051">
          <cell r="B2051">
            <v>525648</v>
          </cell>
          <cell r="C2051" t="str">
            <v>ولاء بطحيش</v>
          </cell>
          <cell r="D2051" t="str">
            <v>مصطفى</v>
          </cell>
          <cell r="E2051" t="str">
            <v>هديه</v>
          </cell>
          <cell r="F2051" t="str">
            <v>الثالثة</v>
          </cell>
        </row>
        <row r="2052">
          <cell r="B2052">
            <v>525651</v>
          </cell>
          <cell r="C2052" t="str">
            <v>ولاء سنجاب</v>
          </cell>
          <cell r="D2052" t="str">
            <v>بشار</v>
          </cell>
          <cell r="E2052" t="str">
            <v>الهام</v>
          </cell>
          <cell r="F2052" t="str">
            <v>الثالثة</v>
          </cell>
        </row>
        <row r="2053">
          <cell r="B2053">
            <v>525653</v>
          </cell>
          <cell r="C2053" t="str">
            <v>ولاء عبدالرزاق</v>
          </cell>
          <cell r="D2053" t="str">
            <v>احمد</v>
          </cell>
          <cell r="E2053" t="str">
            <v>ايمان</v>
          </cell>
          <cell r="F2053" t="str">
            <v>الرابعة حديث</v>
          </cell>
          <cell r="G2053" t="str">
            <v>م</v>
          </cell>
        </row>
        <row r="2054">
          <cell r="B2054">
            <v>525655</v>
          </cell>
          <cell r="C2054" t="str">
            <v>ولاء محمد</v>
          </cell>
          <cell r="D2054" t="str">
            <v>محمد</v>
          </cell>
          <cell r="E2054" t="str">
            <v>فيروز</v>
          </cell>
          <cell r="F2054" t="str">
            <v>الثانية</v>
          </cell>
        </row>
        <row r="2055">
          <cell r="B2055">
            <v>525656</v>
          </cell>
          <cell r="C2055" t="str">
            <v>ولاء يوسف</v>
          </cell>
          <cell r="D2055" t="str">
            <v>جميل</v>
          </cell>
          <cell r="E2055" t="str">
            <v>عائشه</v>
          </cell>
          <cell r="F2055" t="str">
            <v>الرابعة</v>
          </cell>
        </row>
        <row r="2056">
          <cell r="B2056">
            <v>525658</v>
          </cell>
          <cell r="C2056" t="str">
            <v>يارا حماده</v>
          </cell>
          <cell r="D2056" t="str">
            <v>فارس</v>
          </cell>
          <cell r="E2056" t="str">
            <v>مها</v>
          </cell>
          <cell r="F2056" t="str">
            <v>الرابعة</v>
          </cell>
        </row>
        <row r="2057">
          <cell r="B2057">
            <v>525666</v>
          </cell>
          <cell r="C2057" t="str">
            <v>ياسمين عبد ربه</v>
          </cell>
          <cell r="D2057" t="str">
            <v>محمد ماهر</v>
          </cell>
          <cell r="E2057" t="str">
            <v>وفاء</v>
          </cell>
          <cell r="F2057" t="str">
            <v>الثالثة</v>
          </cell>
        </row>
        <row r="2058">
          <cell r="B2058">
            <v>525671</v>
          </cell>
          <cell r="C2058" t="str">
            <v>يسرى الحماده</v>
          </cell>
          <cell r="D2058" t="str">
            <v>محمد</v>
          </cell>
          <cell r="E2058" t="str">
            <v>منيره</v>
          </cell>
          <cell r="F2058" t="str">
            <v>الرابعة</v>
          </cell>
        </row>
        <row r="2059">
          <cell r="B2059">
            <v>525673</v>
          </cell>
          <cell r="C2059" t="str">
            <v>يسرى قويدر</v>
          </cell>
          <cell r="D2059" t="str">
            <v xml:space="preserve">محمد </v>
          </cell>
          <cell r="F2059" t="str">
            <v>الاولى</v>
          </cell>
          <cell r="G2059" t="str">
            <v>مستنفذ فصل ثاني 2023-2024</v>
          </cell>
        </row>
        <row r="2060">
          <cell r="B2060">
            <v>525677</v>
          </cell>
          <cell r="C2060" t="str">
            <v>يمنى تللو</v>
          </cell>
          <cell r="D2060" t="str">
            <v>ايمن</v>
          </cell>
          <cell r="E2060" t="str">
            <v>فريال</v>
          </cell>
          <cell r="F2060" t="str">
            <v>الثانية</v>
          </cell>
        </row>
        <row r="2061">
          <cell r="B2061">
            <v>525681</v>
          </cell>
          <cell r="C2061" t="str">
            <v>نوار خطاب</v>
          </cell>
          <cell r="D2061" t="str">
            <v>قاسم</v>
          </cell>
          <cell r="E2061" t="str">
            <v>نوف</v>
          </cell>
          <cell r="F2061" t="str">
            <v>الثالثة</v>
          </cell>
        </row>
        <row r="2062">
          <cell r="B2062">
            <v>525682</v>
          </cell>
          <cell r="C2062" t="str">
            <v>هديل قرقور</v>
          </cell>
          <cell r="D2062" t="str">
            <v>سامر</v>
          </cell>
          <cell r="E2062" t="str">
            <v>خلود</v>
          </cell>
          <cell r="F2062" t="str">
            <v>الثانية</v>
          </cell>
        </row>
        <row r="2063">
          <cell r="B2063">
            <v>525687</v>
          </cell>
          <cell r="C2063" t="str">
            <v>مروى ملقط</v>
          </cell>
          <cell r="D2063" t="str">
            <v>محمد</v>
          </cell>
          <cell r="E2063" t="str">
            <v>فاطمه</v>
          </cell>
          <cell r="F2063" t="str">
            <v>الرابعة</v>
          </cell>
        </row>
        <row r="2064">
          <cell r="B2064">
            <v>525696</v>
          </cell>
          <cell r="C2064" t="str">
            <v>ايتسام العبيد</v>
          </cell>
          <cell r="D2064" t="str">
            <v>حسن</v>
          </cell>
          <cell r="E2064" t="str">
            <v>فطيم</v>
          </cell>
          <cell r="F2064" t="str">
            <v>الاولى</v>
          </cell>
          <cell r="G2064" t="str">
            <v>مستنفذ فصل ثاني 2023-2024</v>
          </cell>
        </row>
        <row r="2065">
          <cell r="B2065">
            <v>525697</v>
          </cell>
          <cell r="C2065" t="str">
            <v>ابتهال الفراج</v>
          </cell>
          <cell r="D2065" t="str">
            <v>عدنان</v>
          </cell>
          <cell r="E2065" t="str">
            <v>فاطمه</v>
          </cell>
          <cell r="F2065" t="str">
            <v>الرابعة</v>
          </cell>
        </row>
        <row r="2066">
          <cell r="B2066">
            <v>525699</v>
          </cell>
          <cell r="C2066" t="str">
            <v>احلام الاسكندر</v>
          </cell>
          <cell r="D2066" t="str">
            <v>محمود</v>
          </cell>
          <cell r="E2066" t="str">
            <v>رابية</v>
          </cell>
          <cell r="F2066" t="str">
            <v>الرابعة</v>
          </cell>
        </row>
        <row r="2067">
          <cell r="B2067">
            <v>525702</v>
          </cell>
          <cell r="C2067" t="str">
            <v>اريج دربل</v>
          </cell>
          <cell r="D2067" t="str">
            <v>محي الدين</v>
          </cell>
          <cell r="E2067" t="str">
            <v>رانية</v>
          </cell>
          <cell r="F2067" t="str">
            <v>الثانية</v>
          </cell>
        </row>
        <row r="2068">
          <cell r="B2068">
            <v>525703</v>
          </cell>
          <cell r="C2068" t="str">
            <v>ازدهار الجباعي</v>
          </cell>
          <cell r="D2068" t="str">
            <v>اجود</v>
          </cell>
          <cell r="E2068" t="str">
            <v>سمره</v>
          </cell>
          <cell r="F2068" t="str">
            <v>الثانية</v>
          </cell>
        </row>
        <row r="2069">
          <cell r="B2069">
            <v>525706</v>
          </cell>
          <cell r="C2069" t="str">
            <v>اسراء حسابا</v>
          </cell>
          <cell r="D2069" t="str">
            <v>محمد منذر</v>
          </cell>
          <cell r="E2069" t="str">
            <v>فريده</v>
          </cell>
          <cell r="F2069" t="str">
            <v>الثانية</v>
          </cell>
        </row>
        <row r="2070">
          <cell r="B2070">
            <v>525707</v>
          </cell>
          <cell r="C2070" t="str">
            <v>اسراء حليوة</v>
          </cell>
          <cell r="D2070" t="str">
            <v xml:space="preserve">محمد </v>
          </cell>
          <cell r="E2070" t="str">
            <v>نديمه</v>
          </cell>
          <cell r="F2070" t="str">
            <v>الرابعة</v>
          </cell>
        </row>
        <row r="2071">
          <cell r="B2071">
            <v>525708</v>
          </cell>
          <cell r="C2071" t="str">
            <v>اسراء دبور</v>
          </cell>
          <cell r="D2071" t="str">
            <v>موفق</v>
          </cell>
          <cell r="E2071" t="str">
            <v>شما</v>
          </cell>
          <cell r="F2071" t="str">
            <v>الثانية حديث</v>
          </cell>
          <cell r="G2071" t="str">
            <v>م</v>
          </cell>
        </row>
        <row r="2072">
          <cell r="B2072">
            <v>525709</v>
          </cell>
          <cell r="C2072" t="str">
            <v>اسماء ابراهيم</v>
          </cell>
          <cell r="D2072" t="str">
            <v>علي</v>
          </cell>
          <cell r="E2072" t="str">
            <v>وفيقة</v>
          </cell>
          <cell r="F2072" t="str">
            <v>الرابعة حديث</v>
          </cell>
          <cell r="G2072" t="str">
            <v>م</v>
          </cell>
        </row>
        <row r="2073">
          <cell r="B2073">
            <v>525710</v>
          </cell>
          <cell r="C2073" t="str">
            <v>اسماء الحاج علي</v>
          </cell>
          <cell r="D2073" t="str">
            <v>محمد خير</v>
          </cell>
          <cell r="E2073" t="str">
            <v>ناظك</v>
          </cell>
          <cell r="F2073" t="str">
            <v>الرابعة</v>
          </cell>
        </row>
        <row r="2074">
          <cell r="B2074">
            <v>525712</v>
          </cell>
          <cell r="C2074" t="str">
            <v>اسماء الموسى</v>
          </cell>
          <cell r="D2074" t="str">
            <v>خلف</v>
          </cell>
          <cell r="E2074" t="str">
            <v>فتحيه</v>
          </cell>
          <cell r="F2074" t="str">
            <v>الثانية</v>
          </cell>
        </row>
        <row r="2075">
          <cell r="B2075">
            <v>525714</v>
          </cell>
          <cell r="C2075" t="str">
            <v>اسماء حموريه</v>
          </cell>
          <cell r="D2075" t="str">
            <v>عزت</v>
          </cell>
          <cell r="E2075" t="str">
            <v>رجاء</v>
          </cell>
          <cell r="F2075" t="str">
            <v>الثانية</v>
          </cell>
          <cell r="G2075" t="str">
            <v>مستنفذ فصل ثاني 2023-2024</v>
          </cell>
        </row>
        <row r="2076">
          <cell r="B2076">
            <v>525716</v>
          </cell>
          <cell r="C2076" t="str">
            <v>اشراق عرابي</v>
          </cell>
          <cell r="D2076" t="str">
            <v>عبد الله</v>
          </cell>
          <cell r="E2076" t="str">
            <v>هناء</v>
          </cell>
          <cell r="F2076" t="str">
            <v>الثانية</v>
          </cell>
        </row>
        <row r="2077">
          <cell r="B2077">
            <v>525719</v>
          </cell>
          <cell r="C2077" t="str">
            <v>الاء الحلقي</v>
          </cell>
          <cell r="D2077" t="str">
            <v>احمد</v>
          </cell>
          <cell r="E2077" t="str">
            <v>حوريه</v>
          </cell>
          <cell r="F2077" t="str">
            <v>الثالثة</v>
          </cell>
        </row>
        <row r="2078">
          <cell r="B2078">
            <v>525720</v>
          </cell>
          <cell r="C2078" t="str">
            <v>الاء الدخل الله</v>
          </cell>
          <cell r="D2078" t="str">
            <v>محمد</v>
          </cell>
          <cell r="E2078" t="str">
            <v>هيفاء</v>
          </cell>
          <cell r="F2078" t="str">
            <v>الثانية</v>
          </cell>
        </row>
        <row r="2079">
          <cell r="B2079">
            <v>525722</v>
          </cell>
          <cell r="C2079" t="str">
            <v>الاء الموسوي</v>
          </cell>
          <cell r="D2079" t="str">
            <v>سامي</v>
          </cell>
          <cell r="E2079" t="str">
            <v>مها</v>
          </cell>
          <cell r="F2079" t="str">
            <v>الثالثة حديث</v>
          </cell>
          <cell r="G2079" t="str">
            <v>م</v>
          </cell>
        </row>
        <row r="2080">
          <cell r="B2080">
            <v>525723</v>
          </cell>
          <cell r="C2080" t="str">
            <v xml:space="preserve">الاء تركية </v>
          </cell>
          <cell r="D2080" t="str">
            <v>محمود</v>
          </cell>
          <cell r="E2080" t="str">
            <v>ندى</v>
          </cell>
          <cell r="F2080" t="str">
            <v>الاولى</v>
          </cell>
        </row>
        <row r="2081">
          <cell r="B2081">
            <v>525724</v>
          </cell>
          <cell r="C2081" t="str">
            <v>الاء غزال</v>
          </cell>
          <cell r="D2081" t="str">
            <v>محمد</v>
          </cell>
          <cell r="E2081" t="str">
            <v>خوله</v>
          </cell>
          <cell r="F2081" t="str">
            <v>الثانية</v>
          </cell>
          <cell r="G2081" t="str">
            <v>مستنفذ فصل ثاني 2023-2024</v>
          </cell>
        </row>
        <row r="2082">
          <cell r="B2082">
            <v>525725</v>
          </cell>
          <cell r="C2082" t="str">
            <v>الاء قباقيبو</v>
          </cell>
          <cell r="D2082" t="str">
            <v>حسن</v>
          </cell>
          <cell r="E2082" t="str">
            <v>فريحه</v>
          </cell>
          <cell r="F2082" t="str">
            <v>الثانية</v>
          </cell>
        </row>
        <row r="2083">
          <cell r="B2083">
            <v>525729</v>
          </cell>
          <cell r="C2083" t="str">
            <v>الزهراء اللباد</v>
          </cell>
          <cell r="D2083" t="str">
            <v>احمد</v>
          </cell>
          <cell r="E2083" t="str">
            <v>براءه</v>
          </cell>
          <cell r="F2083" t="str">
            <v>الاولى</v>
          </cell>
          <cell r="G2083" t="str">
            <v>مستنفذ فصل ثاني 2023-2024</v>
          </cell>
        </row>
        <row r="2084">
          <cell r="B2084">
            <v>525730</v>
          </cell>
          <cell r="C2084" t="str">
            <v>الهام الرفاعي</v>
          </cell>
          <cell r="D2084" t="str">
            <v>احمد</v>
          </cell>
          <cell r="E2084" t="str">
            <v>رحاب</v>
          </cell>
          <cell r="F2084" t="str">
            <v>الثانية</v>
          </cell>
        </row>
        <row r="2085">
          <cell r="B2085">
            <v>525731</v>
          </cell>
          <cell r="C2085" t="str">
            <v>الهام السوادي</v>
          </cell>
          <cell r="D2085" t="str">
            <v>درويش</v>
          </cell>
          <cell r="E2085" t="str">
            <v>حفيظة</v>
          </cell>
          <cell r="F2085" t="str">
            <v>الرابعة</v>
          </cell>
        </row>
        <row r="2086">
          <cell r="B2086">
            <v>525733</v>
          </cell>
          <cell r="C2086" t="str">
            <v>اليسار محمود</v>
          </cell>
          <cell r="D2086" t="str">
            <v>عبد الغفور</v>
          </cell>
          <cell r="E2086" t="str">
            <v>فاديه</v>
          </cell>
          <cell r="F2086" t="str">
            <v>الرابعة</v>
          </cell>
        </row>
        <row r="2087">
          <cell r="B2087">
            <v>525734</v>
          </cell>
          <cell r="C2087" t="str">
            <v>امال ابو زور</v>
          </cell>
          <cell r="D2087" t="str">
            <v>منهال</v>
          </cell>
          <cell r="E2087" t="str">
            <v>صالحه</v>
          </cell>
          <cell r="F2087" t="str">
            <v>الثالثة حديث</v>
          </cell>
          <cell r="G2087" t="str">
            <v>م</v>
          </cell>
        </row>
        <row r="2088">
          <cell r="B2088">
            <v>525735</v>
          </cell>
          <cell r="C2088" t="str">
            <v>امال الشرع</v>
          </cell>
          <cell r="D2088" t="str">
            <v>رياض</v>
          </cell>
          <cell r="E2088" t="str">
            <v>فايزة</v>
          </cell>
          <cell r="F2088" t="str">
            <v>الرابعة</v>
          </cell>
        </row>
        <row r="2089">
          <cell r="B2089">
            <v>525736</v>
          </cell>
          <cell r="C2089" t="str">
            <v>امال جبريل</v>
          </cell>
          <cell r="D2089" t="str">
            <v>عزيز</v>
          </cell>
          <cell r="E2089" t="str">
            <v>ابتهال</v>
          </cell>
          <cell r="F2089" t="str">
            <v>الثالثة</v>
          </cell>
        </row>
        <row r="2090">
          <cell r="B2090">
            <v>525738</v>
          </cell>
          <cell r="C2090" t="str">
            <v>اماني نبهاني</v>
          </cell>
          <cell r="D2090" t="str">
            <v>محمد سيف الدين</v>
          </cell>
          <cell r="E2090" t="str">
            <v>اميره</v>
          </cell>
          <cell r="F2090" t="str">
            <v>الثالثة</v>
          </cell>
        </row>
        <row r="2091">
          <cell r="B2091">
            <v>525739</v>
          </cell>
          <cell r="C2091" t="str">
            <v>اماني هيكل</v>
          </cell>
          <cell r="D2091" t="str">
            <v>نواف</v>
          </cell>
          <cell r="E2091" t="str">
            <v>فاطمه</v>
          </cell>
          <cell r="F2091" t="str">
            <v>الثانية</v>
          </cell>
        </row>
        <row r="2092">
          <cell r="B2092">
            <v>525740</v>
          </cell>
          <cell r="C2092" t="str">
            <v>امل احمد</v>
          </cell>
          <cell r="D2092" t="str">
            <v>سيف الدين</v>
          </cell>
          <cell r="E2092" t="str">
            <v>حليمه</v>
          </cell>
          <cell r="F2092" t="str">
            <v>الثالثة</v>
          </cell>
        </row>
        <row r="2093">
          <cell r="B2093">
            <v>525743</v>
          </cell>
          <cell r="C2093" t="str">
            <v>امل سليمان</v>
          </cell>
          <cell r="D2093" t="str">
            <v>سعيد</v>
          </cell>
          <cell r="E2093" t="str">
            <v>ابتسام</v>
          </cell>
          <cell r="F2093" t="str">
            <v>الثالثة</v>
          </cell>
        </row>
        <row r="2094">
          <cell r="B2094">
            <v>525744</v>
          </cell>
          <cell r="C2094" t="str">
            <v>امل سليمان</v>
          </cell>
          <cell r="D2094" t="str">
            <v>احمد</v>
          </cell>
          <cell r="E2094" t="str">
            <v>ابتسام</v>
          </cell>
          <cell r="F2094" t="str">
            <v>الثانية</v>
          </cell>
          <cell r="G2094" t="str">
            <v>مستنفذ فصل ثاني 2023-2024</v>
          </cell>
        </row>
        <row r="2095">
          <cell r="B2095">
            <v>525745</v>
          </cell>
          <cell r="C2095" t="str">
            <v>امل سمان</v>
          </cell>
          <cell r="D2095" t="str">
            <v>مروان</v>
          </cell>
          <cell r="E2095" t="str">
            <v>فاتنه</v>
          </cell>
          <cell r="F2095" t="str">
            <v>الثانية</v>
          </cell>
        </row>
        <row r="2096">
          <cell r="B2096">
            <v>525747</v>
          </cell>
          <cell r="C2096" t="str">
            <v>اميره مسلم</v>
          </cell>
          <cell r="D2096" t="str">
            <v>ياسر</v>
          </cell>
          <cell r="E2096" t="str">
            <v>سليمه</v>
          </cell>
          <cell r="F2096" t="str">
            <v>الاولى</v>
          </cell>
          <cell r="G2096" t="str">
            <v>مستنفذ فصل ثاني 2023-2024</v>
          </cell>
        </row>
        <row r="2097">
          <cell r="B2097">
            <v>525749</v>
          </cell>
          <cell r="C2097" t="str">
            <v>اناس خضير</v>
          </cell>
          <cell r="D2097" t="str">
            <v>ماهر</v>
          </cell>
          <cell r="E2097" t="str">
            <v>ربا</v>
          </cell>
          <cell r="F2097" t="str">
            <v>الرابعة</v>
          </cell>
        </row>
        <row r="2098">
          <cell r="B2098">
            <v>525750</v>
          </cell>
          <cell r="C2098" t="str">
            <v>اناس شله</v>
          </cell>
          <cell r="D2098" t="str">
            <v>احمد</v>
          </cell>
          <cell r="E2098" t="str">
            <v>وفاء</v>
          </cell>
          <cell r="F2098" t="str">
            <v>الرابعة حديث</v>
          </cell>
          <cell r="G2098" t="str">
            <v>م</v>
          </cell>
        </row>
        <row r="2099">
          <cell r="B2099">
            <v>525751</v>
          </cell>
          <cell r="C2099" t="str">
            <v>انتصار خصي</v>
          </cell>
          <cell r="D2099" t="str">
            <v>عبد الكريم</v>
          </cell>
          <cell r="E2099" t="str">
            <v>سعاد</v>
          </cell>
          <cell r="F2099" t="str">
            <v>الثالثة</v>
          </cell>
        </row>
        <row r="2100">
          <cell r="B2100">
            <v>525753</v>
          </cell>
          <cell r="C2100" t="str">
            <v>انس البشوات</v>
          </cell>
          <cell r="D2100" t="str">
            <v>عبد الحميد</v>
          </cell>
          <cell r="E2100" t="str">
            <v>بدره</v>
          </cell>
          <cell r="F2100" t="str">
            <v>الثانية</v>
          </cell>
        </row>
        <row r="2101">
          <cell r="B2101">
            <v>525757</v>
          </cell>
          <cell r="C2101" t="str">
            <v>انوار الرفاعي</v>
          </cell>
          <cell r="D2101" t="str">
            <v>بسام</v>
          </cell>
          <cell r="E2101" t="str">
            <v>فايزة</v>
          </cell>
          <cell r="F2101" t="str">
            <v>الثانية</v>
          </cell>
          <cell r="G2101" t="str">
            <v>مستنفذ فصل ثاني 2023-2024</v>
          </cell>
        </row>
        <row r="2102">
          <cell r="B2102">
            <v>525759</v>
          </cell>
          <cell r="C2102" t="str">
            <v>انوار شحادات</v>
          </cell>
          <cell r="D2102" t="str">
            <v>غانم</v>
          </cell>
          <cell r="E2102" t="str">
            <v>بديعه</v>
          </cell>
          <cell r="F2102" t="str">
            <v>الثانية</v>
          </cell>
        </row>
        <row r="2103">
          <cell r="B2103">
            <v>525760</v>
          </cell>
          <cell r="C2103" t="str">
            <v>ايات اسعد</v>
          </cell>
          <cell r="D2103" t="str">
            <v>اسماعيل</v>
          </cell>
          <cell r="E2103" t="str">
            <v>رمزيه</v>
          </cell>
          <cell r="F2103" t="str">
            <v>الثالثة</v>
          </cell>
        </row>
        <row r="2104">
          <cell r="B2104">
            <v>525762</v>
          </cell>
          <cell r="C2104" t="str">
            <v>اية داؤد</v>
          </cell>
          <cell r="D2104" t="str">
            <v>محمد</v>
          </cell>
          <cell r="E2104" t="str">
            <v>سماهر</v>
          </cell>
          <cell r="F2104" t="str">
            <v>الثالثة</v>
          </cell>
        </row>
        <row r="2105">
          <cell r="B2105">
            <v>525763</v>
          </cell>
          <cell r="C2105" t="str">
            <v>اية سرحان</v>
          </cell>
          <cell r="D2105" t="str">
            <v>فتحي</v>
          </cell>
          <cell r="E2105" t="str">
            <v>فاطمه</v>
          </cell>
          <cell r="F2105" t="str">
            <v>الثانية</v>
          </cell>
          <cell r="G2105" t="str">
            <v>مستنفذ فصل ثاني 2023-2024</v>
          </cell>
        </row>
        <row r="2106">
          <cell r="B2106">
            <v>525764</v>
          </cell>
          <cell r="C2106" t="str">
            <v>ايمان الشيخ ايوب</v>
          </cell>
          <cell r="D2106" t="str">
            <v>هيثم</v>
          </cell>
          <cell r="E2106" t="str">
            <v>فاطمه</v>
          </cell>
          <cell r="F2106" t="str">
            <v>الثانية</v>
          </cell>
        </row>
        <row r="2107">
          <cell r="B2107">
            <v>525765</v>
          </cell>
          <cell r="C2107" t="str">
            <v>ايمان القادري</v>
          </cell>
          <cell r="D2107" t="str">
            <v>محمد عز الدين</v>
          </cell>
          <cell r="E2107" t="str">
            <v>عائده</v>
          </cell>
          <cell r="F2107" t="str">
            <v>الرابعة</v>
          </cell>
        </row>
        <row r="2108">
          <cell r="B2108">
            <v>525766</v>
          </cell>
          <cell r="C2108" t="str">
            <v>ايمان رخيص</v>
          </cell>
          <cell r="D2108" t="str">
            <v>صالح</v>
          </cell>
          <cell r="E2108" t="str">
            <v>كوثر</v>
          </cell>
          <cell r="F2108" t="str">
            <v>الاولى</v>
          </cell>
          <cell r="G2108" t="str">
            <v>مستنفذ فصل ثاني 2023-2024</v>
          </cell>
        </row>
        <row r="2109">
          <cell r="B2109">
            <v>525767</v>
          </cell>
          <cell r="C2109" t="str">
            <v>ايمان غانم</v>
          </cell>
          <cell r="D2109" t="str">
            <v>مصطفى</v>
          </cell>
          <cell r="E2109" t="str">
            <v>ثناء</v>
          </cell>
          <cell r="F2109" t="str">
            <v>الثالثة حديث</v>
          </cell>
          <cell r="G2109" t="str">
            <v>م</v>
          </cell>
        </row>
        <row r="2110">
          <cell r="B2110">
            <v>525772</v>
          </cell>
          <cell r="C2110" t="str">
            <v>باسمه سلامه</v>
          </cell>
          <cell r="D2110" t="str">
            <v>عبدالكريم</v>
          </cell>
          <cell r="E2110" t="str">
            <v>وزيره</v>
          </cell>
          <cell r="F2110" t="str">
            <v>الثانية</v>
          </cell>
        </row>
        <row r="2111">
          <cell r="B2111">
            <v>525773</v>
          </cell>
          <cell r="C2111" t="str">
            <v>بتول اسبر</v>
          </cell>
          <cell r="D2111" t="str">
            <v>اديب</v>
          </cell>
          <cell r="E2111" t="str">
            <v>حليمه</v>
          </cell>
          <cell r="F2111" t="str">
            <v>الثالثة</v>
          </cell>
        </row>
        <row r="2112">
          <cell r="B2112">
            <v>525774</v>
          </cell>
          <cell r="C2112" t="str">
            <v>بتول الرجب</v>
          </cell>
          <cell r="D2112" t="str">
            <v>محمد</v>
          </cell>
          <cell r="E2112" t="str">
            <v>تركيه</v>
          </cell>
          <cell r="F2112" t="str">
            <v>الثانية</v>
          </cell>
        </row>
        <row r="2113">
          <cell r="B2113">
            <v>525775</v>
          </cell>
          <cell r="C2113" t="str">
            <v>بتول المصري</v>
          </cell>
          <cell r="D2113" t="str">
            <v>نديم</v>
          </cell>
          <cell r="E2113" t="str">
            <v>سهاد</v>
          </cell>
          <cell r="F2113" t="str">
            <v>الثانية</v>
          </cell>
          <cell r="G2113" t="str">
            <v>مستنفذ فصل ثاني 2023-2024</v>
          </cell>
        </row>
        <row r="2114">
          <cell r="B2114">
            <v>525777</v>
          </cell>
          <cell r="C2114" t="str">
            <v>بتول مرعي</v>
          </cell>
          <cell r="D2114" t="str">
            <v>محمد</v>
          </cell>
          <cell r="E2114" t="str">
            <v>هنادي</v>
          </cell>
          <cell r="F2114" t="str">
            <v>الثانية</v>
          </cell>
        </row>
        <row r="2115">
          <cell r="B2115">
            <v>525778</v>
          </cell>
          <cell r="C2115" t="str">
            <v>بثينه الحمصي</v>
          </cell>
          <cell r="D2115" t="str">
            <v>محمد غازي</v>
          </cell>
          <cell r="E2115" t="str">
            <v>زينب</v>
          </cell>
          <cell r="F2115" t="str">
            <v>الثالثة حديث</v>
          </cell>
          <cell r="G2115" t="str">
            <v>م</v>
          </cell>
        </row>
        <row r="2116">
          <cell r="B2116">
            <v>525779</v>
          </cell>
          <cell r="C2116" t="str">
            <v>بثينه درغام</v>
          </cell>
          <cell r="D2116" t="str">
            <v>محمد</v>
          </cell>
          <cell r="E2116" t="str">
            <v>وداد</v>
          </cell>
          <cell r="F2116" t="str">
            <v>الثانية</v>
          </cell>
        </row>
        <row r="2117">
          <cell r="B2117">
            <v>525780</v>
          </cell>
          <cell r="C2117" t="str">
            <v>بثينه عجيب</v>
          </cell>
          <cell r="D2117" t="str">
            <v>امين</v>
          </cell>
          <cell r="E2117" t="str">
            <v>نجلا</v>
          </cell>
          <cell r="F2117" t="str">
            <v>الثالثة</v>
          </cell>
        </row>
        <row r="2118">
          <cell r="B2118">
            <v>525781</v>
          </cell>
          <cell r="C2118" t="str">
            <v>بثينه علي</v>
          </cell>
          <cell r="D2118" t="str">
            <v>احمد</v>
          </cell>
          <cell r="E2118" t="str">
            <v>صباح</v>
          </cell>
          <cell r="F2118" t="str">
            <v>الثالثة</v>
          </cell>
        </row>
        <row r="2119">
          <cell r="B2119">
            <v>525788</v>
          </cell>
          <cell r="C2119" t="str">
            <v>بسمه صليبه</v>
          </cell>
          <cell r="D2119" t="str">
            <v>معين</v>
          </cell>
          <cell r="E2119" t="str">
            <v>خلود</v>
          </cell>
          <cell r="F2119" t="str">
            <v>الثانية</v>
          </cell>
        </row>
        <row r="2120">
          <cell r="B2120">
            <v>525791</v>
          </cell>
          <cell r="C2120" t="str">
            <v>بشرى اللحام</v>
          </cell>
          <cell r="D2120" t="str">
            <v>أسامة</v>
          </cell>
          <cell r="E2120" t="str">
            <v>فاطمه</v>
          </cell>
          <cell r="F2120" t="str">
            <v>الثانية</v>
          </cell>
        </row>
        <row r="2121">
          <cell r="B2121">
            <v>525792</v>
          </cell>
          <cell r="C2121" t="str">
            <v>بشرى جعفر</v>
          </cell>
          <cell r="D2121" t="str">
            <v xml:space="preserve">رجب </v>
          </cell>
          <cell r="E2121" t="str">
            <v>وزيرة</v>
          </cell>
          <cell r="F2121" t="str">
            <v>الرابعة</v>
          </cell>
        </row>
        <row r="2122">
          <cell r="B2122">
            <v>525793</v>
          </cell>
          <cell r="C2122" t="str">
            <v>بشرى محفوض</v>
          </cell>
          <cell r="D2122" t="str">
            <v>زهير</v>
          </cell>
          <cell r="E2122" t="str">
            <v>مديحه</v>
          </cell>
          <cell r="F2122" t="str">
            <v>الثالثة حديث</v>
          </cell>
          <cell r="G2122" t="str">
            <v>م</v>
          </cell>
        </row>
        <row r="2123">
          <cell r="B2123">
            <v>525795</v>
          </cell>
          <cell r="C2123" t="str">
            <v>بيان شباط</v>
          </cell>
          <cell r="D2123" t="str">
            <v>خالد</v>
          </cell>
          <cell r="E2123" t="str">
            <v>فاطمه</v>
          </cell>
          <cell r="F2123" t="str">
            <v>الرابعة حديث</v>
          </cell>
          <cell r="G2123" t="str">
            <v>م</v>
          </cell>
        </row>
        <row r="2124">
          <cell r="B2124">
            <v>525797</v>
          </cell>
          <cell r="C2124" t="str">
            <v>تقوى المنيف</v>
          </cell>
          <cell r="D2124" t="str">
            <v>حسن</v>
          </cell>
          <cell r="E2124" t="str">
            <v>سميحه</v>
          </cell>
          <cell r="F2124" t="str">
            <v>الثالثة حديث</v>
          </cell>
          <cell r="G2124" t="str">
            <v>م</v>
          </cell>
        </row>
        <row r="2125">
          <cell r="B2125">
            <v>525798</v>
          </cell>
          <cell r="C2125" t="str">
            <v>تهاني التيناوي</v>
          </cell>
          <cell r="D2125" t="str">
            <v>محمد خير</v>
          </cell>
          <cell r="E2125" t="str">
            <v>ايمان</v>
          </cell>
          <cell r="F2125" t="str">
            <v>الرابعة حديث</v>
          </cell>
          <cell r="G2125" t="str">
            <v>م</v>
          </cell>
        </row>
        <row r="2126">
          <cell r="B2126">
            <v>525799</v>
          </cell>
          <cell r="C2126" t="str">
            <v>تولين اللبابيدي</v>
          </cell>
          <cell r="D2126" t="str">
            <v>بسام</v>
          </cell>
          <cell r="E2126" t="str">
            <v>رزان</v>
          </cell>
          <cell r="F2126" t="str">
            <v>الاولى</v>
          </cell>
          <cell r="G2126" t="str">
            <v>مستنفذ فصل ثاني 2023-2024</v>
          </cell>
        </row>
        <row r="2127">
          <cell r="B2127">
            <v>525801</v>
          </cell>
          <cell r="C2127" t="str">
            <v>ثروه غانم</v>
          </cell>
          <cell r="D2127" t="str">
            <v>فوزي</v>
          </cell>
          <cell r="E2127" t="str">
            <v>امينه</v>
          </cell>
          <cell r="F2127" t="str">
            <v>الرابعة حديث</v>
          </cell>
          <cell r="G2127" t="str">
            <v>م</v>
          </cell>
        </row>
        <row r="2128">
          <cell r="B2128">
            <v>525803</v>
          </cell>
          <cell r="C2128" t="str">
            <v>جميلة زعبوط</v>
          </cell>
          <cell r="D2128" t="str">
            <v>محمود</v>
          </cell>
          <cell r="E2128" t="str">
            <v>عليه</v>
          </cell>
          <cell r="F2128" t="str">
            <v>الثانية</v>
          </cell>
        </row>
        <row r="2129">
          <cell r="B2129">
            <v>525804</v>
          </cell>
          <cell r="C2129" t="str">
            <v>جميلة القادري</v>
          </cell>
          <cell r="D2129" t="str">
            <v>محمد</v>
          </cell>
          <cell r="E2129" t="str">
            <v>وصاله</v>
          </cell>
          <cell r="F2129" t="str">
            <v>الثالثة</v>
          </cell>
        </row>
        <row r="2130">
          <cell r="B2130">
            <v>525805</v>
          </cell>
          <cell r="C2130" t="str">
            <v>جنان الحميد</v>
          </cell>
          <cell r="D2130" t="str">
            <v>اعبيد</v>
          </cell>
          <cell r="E2130" t="str">
            <v>صبحه</v>
          </cell>
          <cell r="F2130" t="str">
            <v>الثانية</v>
          </cell>
          <cell r="G2130" t="str">
            <v>مستنفذ فصل ثاني 2023-2024</v>
          </cell>
        </row>
        <row r="2131">
          <cell r="B2131">
            <v>525810</v>
          </cell>
          <cell r="C2131" t="str">
            <v>حاجه حمد</v>
          </cell>
          <cell r="D2131" t="str">
            <v>محمد</v>
          </cell>
          <cell r="E2131" t="str">
            <v>نمره</v>
          </cell>
          <cell r="F2131" t="str">
            <v>الثانية</v>
          </cell>
        </row>
        <row r="2132">
          <cell r="B2132">
            <v>525811</v>
          </cell>
          <cell r="C2132" t="str">
            <v>حلا اسماعيل</v>
          </cell>
          <cell r="D2132" t="str">
            <v>فخري</v>
          </cell>
          <cell r="E2132" t="str">
            <v>دارين</v>
          </cell>
          <cell r="F2132" t="str">
            <v>الثانية</v>
          </cell>
        </row>
        <row r="2133">
          <cell r="B2133">
            <v>525815</v>
          </cell>
          <cell r="C2133" t="str">
            <v>حنان الخطيب</v>
          </cell>
          <cell r="D2133" t="str">
            <v>رأفت</v>
          </cell>
          <cell r="E2133" t="str">
            <v>امل</v>
          </cell>
          <cell r="F2133" t="str">
            <v>الرابعة حديث</v>
          </cell>
          <cell r="G2133" t="str">
            <v>م</v>
          </cell>
        </row>
        <row r="2134">
          <cell r="B2134">
            <v>525816</v>
          </cell>
          <cell r="C2134" t="str">
            <v>حنان الدكاك</v>
          </cell>
          <cell r="D2134" t="str">
            <v>محمد</v>
          </cell>
          <cell r="E2134" t="str">
            <v>مطيعه</v>
          </cell>
          <cell r="F2134" t="str">
            <v>الرابعة حديث</v>
          </cell>
          <cell r="G2134" t="str">
            <v>م</v>
          </cell>
        </row>
        <row r="2135">
          <cell r="B2135">
            <v>525818</v>
          </cell>
          <cell r="C2135" t="str">
            <v>حنان شرف الدين</v>
          </cell>
          <cell r="D2135" t="str">
            <v>محمود</v>
          </cell>
          <cell r="E2135" t="str">
            <v>خديجه</v>
          </cell>
          <cell r="F2135" t="str">
            <v>الثانية</v>
          </cell>
        </row>
        <row r="2136">
          <cell r="B2136">
            <v>525819</v>
          </cell>
          <cell r="C2136" t="str">
            <v>حنان عيسى</v>
          </cell>
          <cell r="D2136" t="str">
            <v>عبد المجيد</v>
          </cell>
          <cell r="E2136" t="str">
            <v>نوره</v>
          </cell>
          <cell r="F2136" t="str">
            <v>الثالثة</v>
          </cell>
        </row>
        <row r="2137">
          <cell r="B2137">
            <v>525823</v>
          </cell>
          <cell r="C2137" t="str">
            <v>خديجة احمد</v>
          </cell>
          <cell r="D2137" t="str">
            <v>عارف</v>
          </cell>
          <cell r="E2137" t="str">
            <v>فاطمه</v>
          </cell>
          <cell r="F2137" t="str">
            <v>الرابعة</v>
          </cell>
        </row>
        <row r="2138">
          <cell r="B2138">
            <v>525824</v>
          </cell>
          <cell r="C2138" t="str">
            <v>خلود وهب</v>
          </cell>
          <cell r="D2138" t="str">
            <v>شكيب</v>
          </cell>
          <cell r="E2138" t="str">
            <v>يسيره</v>
          </cell>
          <cell r="F2138" t="str">
            <v>الرابعة</v>
          </cell>
        </row>
        <row r="2139">
          <cell r="B2139">
            <v>525825</v>
          </cell>
          <cell r="C2139" t="str">
            <v>دارين محسنه</v>
          </cell>
          <cell r="D2139" t="str">
            <v>مصطفى</v>
          </cell>
          <cell r="E2139" t="str">
            <v>صباح</v>
          </cell>
          <cell r="F2139" t="str">
            <v>الرابعة</v>
          </cell>
        </row>
        <row r="2140">
          <cell r="B2140">
            <v>525826</v>
          </cell>
          <cell r="C2140" t="str">
            <v>دارين معروف</v>
          </cell>
          <cell r="D2140" t="str">
            <v>محمود</v>
          </cell>
          <cell r="E2140" t="str">
            <v>عزيزه</v>
          </cell>
          <cell r="F2140" t="str">
            <v>الثانية</v>
          </cell>
          <cell r="G2140" t="str">
            <v>مستنفذ فصل ثاني 2023-2024</v>
          </cell>
        </row>
        <row r="2141">
          <cell r="B2141">
            <v>525827</v>
          </cell>
          <cell r="C2141" t="str">
            <v>داليا الزهنان</v>
          </cell>
          <cell r="D2141" t="str">
            <v>شحادة</v>
          </cell>
          <cell r="E2141" t="str">
            <v>دلال</v>
          </cell>
          <cell r="F2141" t="str">
            <v>الرابعة</v>
          </cell>
        </row>
        <row r="2142">
          <cell r="B2142">
            <v>525829</v>
          </cell>
          <cell r="C2142" t="str">
            <v>داليه عدوان</v>
          </cell>
          <cell r="D2142" t="str">
            <v>سلمان</v>
          </cell>
          <cell r="E2142" t="str">
            <v>نوال</v>
          </cell>
          <cell r="F2142" t="str">
            <v>الثانية</v>
          </cell>
          <cell r="G2142" t="str">
            <v>مستنفذ فصل ثاني 2023-2024</v>
          </cell>
        </row>
        <row r="2143">
          <cell r="B2143">
            <v>525834</v>
          </cell>
          <cell r="C2143" t="str">
            <v>دعاء حموده</v>
          </cell>
          <cell r="D2143" t="str">
            <v>ممدوح</v>
          </cell>
          <cell r="E2143" t="str">
            <v>ايمان</v>
          </cell>
          <cell r="F2143" t="str">
            <v>الثانية</v>
          </cell>
        </row>
        <row r="2144">
          <cell r="B2144">
            <v>525835</v>
          </cell>
          <cell r="C2144" t="str">
            <v>دعاء خراط</v>
          </cell>
          <cell r="D2144" t="str">
            <v>محمد عادل</v>
          </cell>
          <cell r="E2144" t="str">
            <v>فاتن</v>
          </cell>
          <cell r="F2144" t="str">
            <v>الرابعة</v>
          </cell>
        </row>
        <row r="2145">
          <cell r="B2145">
            <v>525838</v>
          </cell>
          <cell r="C2145" t="str">
            <v>دنيا القزاز</v>
          </cell>
          <cell r="D2145" t="str">
            <v>حسين</v>
          </cell>
          <cell r="E2145" t="str">
            <v>رزان</v>
          </cell>
          <cell r="F2145" t="str">
            <v>الرابعة حديث</v>
          </cell>
          <cell r="G2145" t="str">
            <v>ن</v>
          </cell>
        </row>
        <row r="2146">
          <cell r="B2146">
            <v>525839</v>
          </cell>
          <cell r="C2146" t="str">
            <v>ديانا الاسعد</v>
          </cell>
          <cell r="D2146" t="str">
            <v>هشام</v>
          </cell>
          <cell r="E2146" t="str">
            <v>منتهى</v>
          </cell>
          <cell r="F2146" t="str">
            <v>الثانية</v>
          </cell>
        </row>
        <row r="2147">
          <cell r="B2147">
            <v>525841</v>
          </cell>
          <cell r="C2147" t="str">
            <v>ديانا الطويل</v>
          </cell>
          <cell r="D2147" t="str">
            <v>انور</v>
          </cell>
          <cell r="E2147" t="str">
            <v>سلوى</v>
          </cell>
          <cell r="F2147" t="str">
            <v>الرابعة حديث</v>
          </cell>
          <cell r="G2147" t="str">
            <v>م</v>
          </cell>
        </row>
        <row r="2148">
          <cell r="B2148">
            <v>525843</v>
          </cell>
          <cell r="C2148" t="str">
            <v>ديما عموره</v>
          </cell>
          <cell r="D2148" t="str">
            <v>زياد</v>
          </cell>
          <cell r="E2148" t="str">
            <v>عفاف</v>
          </cell>
          <cell r="F2148" t="str">
            <v>الرابعة</v>
          </cell>
        </row>
        <row r="2149">
          <cell r="B2149">
            <v>525844</v>
          </cell>
          <cell r="C2149" t="str">
            <v>ديمه رنجوس</v>
          </cell>
          <cell r="D2149" t="str">
            <v>احمد</v>
          </cell>
          <cell r="E2149" t="str">
            <v>هند</v>
          </cell>
          <cell r="F2149" t="str">
            <v>الثالثة</v>
          </cell>
        </row>
        <row r="2150">
          <cell r="B2150">
            <v>525845</v>
          </cell>
          <cell r="C2150" t="str">
            <v>دينا الحكيم</v>
          </cell>
          <cell r="D2150" t="str">
            <v>رزق</v>
          </cell>
          <cell r="E2150" t="str">
            <v>بنيا</v>
          </cell>
          <cell r="F2150" t="str">
            <v>الرابعة</v>
          </cell>
        </row>
        <row r="2151">
          <cell r="B2151">
            <v>525846</v>
          </cell>
          <cell r="C2151" t="str">
            <v>رؤى المسالمه</v>
          </cell>
          <cell r="D2151" t="str">
            <v>عدنان</v>
          </cell>
          <cell r="E2151" t="str">
            <v>اصلاح</v>
          </cell>
          <cell r="F2151" t="str">
            <v>الثانية</v>
          </cell>
        </row>
        <row r="2152">
          <cell r="B2152">
            <v>525847</v>
          </cell>
          <cell r="C2152" t="str">
            <v>رؤى اليونس</v>
          </cell>
          <cell r="D2152" t="str">
            <v>محمد</v>
          </cell>
          <cell r="E2152" t="str">
            <v>حنان</v>
          </cell>
          <cell r="F2152" t="str">
            <v>الثانية</v>
          </cell>
        </row>
        <row r="2153">
          <cell r="B2153">
            <v>525850</v>
          </cell>
          <cell r="C2153" t="str">
            <v>راما الدرويش</v>
          </cell>
          <cell r="D2153" t="str">
            <v>مجاهد</v>
          </cell>
          <cell r="E2153" t="str">
            <v>هناء</v>
          </cell>
          <cell r="F2153" t="str">
            <v>الثالثة</v>
          </cell>
        </row>
        <row r="2154">
          <cell r="B2154">
            <v>525851</v>
          </cell>
          <cell r="C2154" t="str">
            <v>راما بطحيش</v>
          </cell>
          <cell r="D2154" t="str">
            <v>يوسف</v>
          </cell>
          <cell r="E2154" t="str">
            <v>روضه</v>
          </cell>
          <cell r="F2154" t="str">
            <v>الثالثة</v>
          </cell>
        </row>
        <row r="2155">
          <cell r="B2155">
            <v>525852</v>
          </cell>
          <cell r="C2155" t="str">
            <v>راما خضره</v>
          </cell>
          <cell r="D2155" t="str">
            <v>ناجح</v>
          </cell>
          <cell r="E2155" t="str">
            <v>ندوه</v>
          </cell>
          <cell r="F2155" t="str">
            <v>الرابعة</v>
          </cell>
        </row>
        <row r="2156">
          <cell r="B2156">
            <v>525853</v>
          </cell>
          <cell r="C2156" t="str">
            <v>راما رزق</v>
          </cell>
          <cell r="D2156" t="str">
            <v>حسين</v>
          </cell>
          <cell r="E2156" t="str">
            <v>حنان</v>
          </cell>
          <cell r="F2156" t="str">
            <v>الثانية</v>
          </cell>
          <cell r="G2156" t="str">
            <v>مستنفذ فصل ثاني 2023-2024</v>
          </cell>
        </row>
        <row r="2157">
          <cell r="B2157">
            <v>525854</v>
          </cell>
          <cell r="C2157" t="str">
            <v>راما طنطه</v>
          </cell>
          <cell r="D2157" t="str">
            <v>بشار</v>
          </cell>
          <cell r="E2157" t="str">
            <v>حنان</v>
          </cell>
          <cell r="F2157" t="str">
            <v>الثانية</v>
          </cell>
        </row>
        <row r="2158">
          <cell r="B2158">
            <v>525855</v>
          </cell>
          <cell r="C2158" t="str">
            <v>راما عبد الغني</v>
          </cell>
          <cell r="D2158" t="str">
            <v>ميسر</v>
          </cell>
          <cell r="E2158" t="str">
            <v>ربا</v>
          </cell>
          <cell r="F2158" t="str">
            <v>الرابعة حديث</v>
          </cell>
          <cell r="G2158" t="str">
            <v>م</v>
          </cell>
        </row>
        <row r="2159">
          <cell r="B2159">
            <v>525857</v>
          </cell>
          <cell r="C2159" t="str">
            <v>راما كركه</v>
          </cell>
          <cell r="D2159" t="str">
            <v>محمد منذر</v>
          </cell>
          <cell r="E2159" t="str">
            <v>ريما</v>
          </cell>
          <cell r="F2159" t="str">
            <v>الثالثة</v>
          </cell>
        </row>
        <row r="2160">
          <cell r="B2160">
            <v>525858</v>
          </cell>
          <cell r="C2160" t="str">
            <v>راما ونيس</v>
          </cell>
          <cell r="D2160" t="str">
            <v>زهير</v>
          </cell>
          <cell r="E2160" t="str">
            <v>جمانة</v>
          </cell>
          <cell r="F2160" t="str">
            <v>الرابعة</v>
          </cell>
        </row>
        <row r="2161">
          <cell r="B2161">
            <v>525859</v>
          </cell>
          <cell r="C2161" t="str">
            <v>راما يحيى</v>
          </cell>
          <cell r="D2161" t="str">
            <v>عادل</v>
          </cell>
          <cell r="E2161" t="str">
            <v>شهده</v>
          </cell>
          <cell r="F2161" t="str">
            <v>الثانية</v>
          </cell>
        </row>
        <row r="2162">
          <cell r="B2162">
            <v>525860</v>
          </cell>
          <cell r="C2162" t="str">
            <v>راميا الحلبي</v>
          </cell>
          <cell r="D2162" t="str">
            <v>اكرم</v>
          </cell>
          <cell r="E2162" t="str">
            <v>جيدا</v>
          </cell>
          <cell r="F2162" t="str">
            <v>الاولى</v>
          </cell>
          <cell r="G2162" t="str">
            <v>مستنفذ فصل ثاني 2023-2024</v>
          </cell>
        </row>
        <row r="2163">
          <cell r="B2163">
            <v>525861</v>
          </cell>
          <cell r="C2163" t="str">
            <v>راميا كاظم</v>
          </cell>
          <cell r="D2163" t="str">
            <v>فيصل</v>
          </cell>
          <cell r="E2163" t="str">
            <v>زينب</v>
          </cell>
          <cell r="F2163" t="str">
            <v>الثالثة</v>
          </cell>
        </row>
        <row r="2164">
          <cell r="B2164">
            <v>525864</v>
          </cell>
          <cell r="C2164" t="str">
            <v>راوية الموعد</v>
          </cell>
          <cell r="D2164" t="str">
            <v>صبحي</v>
          </cell>
          <cell r="E2164" t="str">
            <v>نجاح</v>
          </cell>
          <cell r="F2164" t="str">
            <v>الثانية</v>
          </cell>
        </row>
        <row r="2165">
          <cell r="B2165">
            <v>525866</v>
          </cell>
          <cell r="C2165" t="str">
            <v>ربا المصطفى</v>
          </cell>
          <cell r="D2165" t="str">
            <v>ابراهيم</v>
          </cell>
          <cell r="E2165" t="str">
            <v>وضحه</v>
          </cell>
          <cell r="F2165" t="str">
            <v>الرابعة حديث</v>
          </cell>
          <cell r="G2165" t="str">
            <v>م</v>
          </cell>
        </row>
        <row r="2166">
          <cell r="B2166">
            <v>525868</v>
          </cell>
          <cell r="C2166" t="str">
            <v>ربا كنعان</v>
          </cell>
          <cell r="D2166" t="str">
            <v>احمد</v>
          </cell>
          <cell r="E2166" t="str">
            <v>صبحه</v>
          </cell>
          <cell r="F2166" t="str">
            <v>الرابعة</v>
          </cell>
        </row>
        <row r="2167">
          <cell r="B2167">
            <v>525869</v>
          </cell>
          <cell r="C2167" t="str">
            <v>ربى الخطيب</v>
          </cell>
          <cell r="D2167" t="str">
            <v>وليد</v>
          </cell>
          <cell r="E2167" t="str">
            <v>نور الهدى</v>
          </cell>
          <cell r="F2167" t="str">
            <v>الرابعة</v>
          </cell>
        </row>
        <row r="2168">
          <cell r="B2168">
            <v>525870</v>
          </cell>
          <cell r="C2168" t="str">
            <v>ربى القزحلي</v>
          </cell>
          <cell r="D2168" t="str">
            <v>غانم</v>
          </cell>
          <cell r="E2168" t="str">
            <v>رنى</v>
          </cell>
          <cell r="F2168" t="str">
            <v>الثالثة</v>
          </cell>
        </row>
        <row r="2169">
          <cell r="B2169">
            <v>525874</v>
          </cell>
          <cell r="C2169" t="str">
            <v>رتيبه الوادي</v>
          </cell>
          <cell r="D2169" t="str">
            <v>عطيه</v>
          </cell>
          <cell r="E2169" t="str">
            <v>خديجه</v>
          </cell>
          <cell r="F2169" t="str">
            <v>الرابعة</v>
          </cell>
        </row>
        <row r="2170">
          <cell r="B2170">
            <v>525875</v>
          </cell>
          <cell r="C2170" t="str">
            <v>رزان ابو هايله</v>
          </cell>
          <cell r="D2170" t="str">
            <v>محمد خير</v>
          </cell>
          <cell r="E2170" t="str">
            <v>زينب</v>
          </cell>
          <cell r="F2170" t="str">
            <v>الرابعة حديث</v>
          </cell>
          <cell r="G2170" t="str">
            <v>م</v>
          </cell>
        </row>
        <row r="2171">
          <cell r="B2171">
            <v>525876</v>
          </cell>
          <cell r="C2171" t="str">
            <v>رزان الكردي</v>
          </cell>
          <cell r="D2171" t="str">
            <v>محمد نذير</v>
          </cell>
          <cell r="E2171" t="str">
            <v>منا</v>
          </cell>
          <cell r="F2171" t="str">
            <v>الرابعة حديث</v>
          </cell>
          <cell r="G2171" t="str">
            <v>م</v>
          </cell>
        </row>
        <row r="2172">
          <cell r="B2172">
            <v>525877</v>
          </cell>
          <cell r="C2172" t="str">
            <v>رزان ريا</v>
          </cell>
          <cell r="D2172" t="str">
            <v>علي</v>
          </cell>
          <cell r="E2172" t="str">
            <v>فاطمة</v>
          </cell>
          <cell r="F2172" t="str">
            <v>الاولى</v>
          </cell>
          <cell r="G2172" t="str">
            <v>مستنفذ فصل ثاني 2023-2024</v>
          </cell>
        </row>
        <row r="2173">
          <cell r="B2173">
            <v>525879</v>
          </cell>
          <cell r="C2173" t="str">
            <v>رزان عثمان</v>
          </cell>
          <cell r="D2173" t="str">
            <v>سامي</v>
          </cell>
          <cell r="E2173" t="str">
            <v>فاهره</v>
          </cell>
          <cell r="F2173" t="str">
            <v>الرابعة</v>
          </cell>
        </row>
        <row r="2174">
          <cell r="B2174">
            <v>525880</v>
          </cell>
          <cell r="C2174" t="str">
            <v>رزان عيسى</v>
          </cell>
          <cell r="D2174" t="str">
            <v>عدنان</v>
          </cell>
          <cell r="E2174" t="str">
            <v>عيده</v>
          </cell>
          <cell r="F2174" t="str">
            <v>الثالثة</v>
          </cell>
        </row>
        <row r="2175">
          <cell r="B2175">
            <v>525881</v>
          </cell>
          <cell r="C2175" t="str">
            <v>رزان مال</v>
          </cell>
          <cell r="D2175" t="str">
            <v>فؤاد</v>
          </cell>
          <cell r="E2175" t="str">
            <v>وفاء</v>
          </cell>
          <cell r="F2175" t="str">
            <v>الرابعة</v>
          </cell>
        </row>
        <row r="2176">
          <cell r="B2176">
            <v>525882</v>
          </cell>
          <cell r="C2176" t="str">
            <v>رزان معتوق</v>
          </cell>
          <cell r="D2176" t="str">
            <v>محمد وليد</v>
          </cell>
          <cell r="E2176" t="str">
            <v>مها</v>
          </cell>
          <cell r="F2176" t="str">
            <v>الثانية</v>
          </cell>
          <cell r="G2176" t="str">
            <v>مستنفذ فصل ثاني 2023-2024</v>
          </cell>
        </row>
        <row r="2177">
          <cell r="B2177">
            <v>525885</v>
          </cell>
          <cell r="C2177" t="str">
            <v>رشا زيد</v>
          </cell>
          <cell r="D2177" t="str">
            <v>حسن</v>
          </cell>
          <cell r="E2177" t="str">
            <v>زهور</v>
          </cell>
          <cell r="F2177" t="str">
            <v>الثانية</v>
          </cell>
        </row>
        <row r="2178">
          <cell r="B2178">
            <v>525886</v>
          </cell>
          <cell r="C2178" t="str">
            <v>رشا سكر</v>
          </cell>
          <cell r="D2178" t="str">
            <v>محمد هشام</v>
          </cell>
          <cell r="E2178" t="str">
            <v>ملك</v>
          </cell>
          <cell r="F2178" t="str">
            <v>الثالثة</v>
          </cell>
        </row>
        <row r="2179">
          <cell r="B2179">
            <v>525887</v>
          </cell>
          <cell r="C2179" t="str">
            <v>رشا سليمان</v>
          </cell>
          <cell r="D2179" t="str">
            <v>علي</v>
          </cell>
          <cell r="E2179" t="str">
            <v>رحاب</v>
          </cell>
          <cell r="F2179" t="str">
            <v>الثانية</v>
          </cell>
        </row>
        <row r="2180">
          <cell r="B2180">
            <v>525888</v>
          </cell>
          <cell r="C2180" t="str">
            <v>رشا قنبر</v>
          </cell>
          <cell r="D2180" t="str">
            <v>عبداللطيف</v>
          </cell>
          <cell r="E2180" t="str">
            <v>سوسن</v>
          </cell>
          <cell r="F2180" t="str">
            <v>الرابعة حديث</v>
          </cell>
          <cell r="G2180" t="str">
            <v>م</v>
          </cell>
        </row>
        <row r="2181">
          <cell r="B2181">
            <v>525889</v>
          </cell>
          <cell r="C2181" t="str">
            <v>رشا وهبي</v>
          </cell>
          <cell r="D2181" t="str">
            <v>محمد</v>
          </cell>
          <cell r="E2181" t="str">
            <v>اميرا</v>
          </cell>
          <cell r="F2181" t="str">
            <v>الرابعة</v>
          </cell>
        </row>
        <row r="2182">
          <cell r="B2182">
            <v>525890</v>
          </cell>
          <cell r="C2182" t="str">
            <v>رغد الخزام</v>
          </cell>
          <cell r="D2182" t="str">
            <v>سيف الدين</v>
          </cell>
          <cell r="E2182" t="str">
            <v>اروه</v>
          </cell>
          <cell r="F2182" t="str">
            <v>الثانية</v>
          </cell>
        </row>
        <row r="2183">
          <cell r="B2183">
            <v>525892</v>
          </cell>
          <cell r="C2183" t="str">
            <v>رغده عموري</v>
          </cell>
          <cell r="D2183" t="str">
            <v>اسعد</v>
          </cell>
          <cell r="E2183" t="str">
            <v>امينه</v>
          </cell>
          <cell r="F2183" t="str">
            <v>الثالثة</v>
          </cell>
        </row>
        <row r="2184">
          <cell r="B2184">
            <v>525893</v>
          </cell>
          <cell r="C2184" t="str">
            <v>رغده مريمقول</v>
          </cell>
          <cell r="D2184" t="str">
            <v>نجدت</v>
          </cell>
          <cell r="E2184" t="str">
            <v>حياه</v>
          </cell>
          <cell r="F2184" t="str">
            <v>الرابعة</v>
          </cell>
        </row>
        <row r="2185">
          <cell r="B2185">
            <v>525895</v>
          </cell>
          <cell r="C2185" t="str">
            <v>رقيه محمد</v>
          </cell>
          <cell r="D2185" t="str">
            <v>محمد</v>
          </cell>
          <cell r="E2185" t="str">
            <v>حنان</v>
          </cell>
          <cell r="F2185" t="str">
            <v>الرابعة حديث</v>
          </cell>
          <cell r="G2185" t="str">
            <v>م</v>
          </cell>
        </row>
        <row r="2186">
          <cell r="B2186">
            <v>525896</v>
          </cell>
          <cell r="C2186" t="str">
            <v>رنا أبو دقة</v>
          </cell>
          <cell r="D2186" t="str">
            <v>منصور</v>
          </cell>
          <cell r="E2186" t="str">
            <v>بهية</v>
          </cell>
          <cell r="F2186" t="str">
            <v>الثالثة</v>
          </cell>
        </row>
        <row r="2187">
          <cell r="B2187">
            <v>525898</v>
          </cell>
          <cell r="C2187" t="str">
            <v>رنا الخطيب</v>
          </cell>
          <cell r="D2187" t="str">
            <v>محمود</v>
          </cell>
          <cell r="E2187" t="str">
            <v>سعده</v>
          </cell>
          <cell r="F2187" t="str">
            <v>الثالثة</v>
          </cell>
        </row>
        <row r="2188">
          <cell r="B2188">
            <v>525899</v>
          </cell>
          <cell r="C2188" t="str">
            <v>رنا الصواف</v>
          </cell>
          <cell r="D2188" t="str">
            <v>محمد اسامة</v>
          </cell>
          <cell r="E2188" t="str">
            <v>ردينه</v>
          </cell>
          <cell r="F2188" t="str">
            <v>الثانية</v>
          </cell>
        </row>
        <row r="2189">
          <cell r="B2189">
            <v>525900</v>
          </cell>
          <cell r="C2189" t="str">
            <v>رنا حميد</v>
          </cell>
          <cell r="D2189" t="str">
            <v>محمود</v>
          </cell>
          <cell r="E2189" t="str">
            <v>جماليه</v>
          </cell>
          <cell r="F2189" t="str">
            <v>الثانية</v>
          </cell>
        </row>
        <row r="2190">
          <cell r="B2190">
            <v>525903</v>
          </cell>
          <cell r="C2190" t="str">
            <v>رنا محلي</v>
          </cell>
          <cell r="D2190" t="str">
            <v>أكرم</v>
          </cell>
          <cell r="E2190" t="str">
            <v>فاطمه</v>
          </cell>
          <cell r="F2190" t="str">
            <v>الثالثة</v>
          </cell>
        </row>
        <row r="2191">
          <cell r="B2191">
            <v>525905</v>
          </cell>
          <cell r="C2191" t="str">
            <v>رند الشعار</v>
          </cell>
          <cell r="D2191" t="str">
            <v>عبد الغفور</v>
          </cell>
          <cell r="E2191" t="str">
            <v>هند</v>
          </cell>
          <cell r="F2191" t="str">
            <v>الثانية</v>
          </cell>
        </row>
        <row r="2192">
          <cell r="B2192">
            <v>525906</v>
          </cell>
          <cell r="C2192" t="str">
            <v>رنيم الطرح</v>
          </cell>
          <cell r="D2192" t="str">
            <v>محمد حسن</v>
          </cell>
          <cell r="E2192" t="str">
            <v>ريم</v>
          </cell>
          <cell r="F2192" t="str">
            <v>الرابعة حديث</v>
          </cell>
          <cell r="G2192" t="str">
            <v>م</v>
          </cell>
        </row>
        <row r="2193">
          <cell r="B2193">
            <v>525908</v>
          </cell>
          <cell r="C2193" t="str">
            <v>رهام البكور</v>
          </cell>
          <cell r="D2193" t="str">
            <v>أحمد</v>
          </cell>
          <cell r="E2193" t="str">
            <v>نهله</v>
          </cell>
          <cell r="F2193" t="str">
            <v>الرابعة حديث</v>
          </cell>
          <cell r="G2193" t="str">
            <v>م</v>
          </cell>
        </row>
        <row r="2194">
          <cell r="B2194">
            <v>525912</v>
          </cell>
          <cell r="C2194" t="str">
            <v>رهف الشامي</v>
          </cell>
          <cell r="D2194" t="str">
            <v>محمد خير</v>
          </cell>
          <cell r="E2194" t="str">
            <v>هيفاء</v>
          </cell>
          <cell r="F2194" t="str">
            <v>الثانية</v>
          </cell>
          <cell r="G2194" t="str">
            <v>مستنفذ فصل ثاني 2023-2024</v>
          </cell>
        </row>
        <row r="2195">
          <cell r="B2195">
            <v>525913</v>
          </cell>
          <cell r="C2195" t="str">
            <v>رهف القاسم</v>
          </cell>
          <cell r="D2195" t="str">
            <v>مصطفى</v>
          </cell>
          <cell r="E2195" t="str">
            <v>نوال</v>
          </cell>
          <cell r="F2195" t="str">
            <v>الرابعة حديث</v>
          </cell>
          <cell r="G2195" t="str">
            <v>م</v>
          </cell>
        </row>
        <row r="2196">
          <cell r="B2196">
            <v>525916</v>
          </cell>
          <cell r="C2196" t="str">
            <v>رهف قبلان</v>
          </cell>
          <cell r="D2196" t="str">
            <v>عمر</v>
          </cell>
          <cell r="E2196" t="str">
            <v>زينه</v>
          </cell>
          <cell r="F2196" t="str">
            <v>الثانية</v>
          </cell>
        </row>
        <row r="2197">
          <cell r="B2197">
            <v>525918</v>
          </cell>
          <cell r="C2197" t="str">
            <v>روابي البكر</v>
          </cell>
          <cell r="D2197" t="str">
            <v>احمد</v>
          </cell>
          <cell r="E2197" t="str">
            <v>رسميه</v>
          </cell>
          <cell r="F2197" t="str">
            <v>الرابعة</v>
          </cell>
        </row>
        <row r="2198">
          <cell r="B2198">
            <v>525920</v>
          </cell>
          <cell r="C2198" t="str">
            <v>روان ايوب</v>
          </cell>
          <cell r="D2198" t="str">
            <v>تميم</v>
          </cell>
          <cell r="E2198" t="str">
            <v>فاطمه</v>
          </cell>
          <cell r="F2198" t="str">
            <v>الثانية</v>
          </cell>
        </row>
        <row r="2199">
          <cell r="B2199">
            <v>525921</v>
          </cell>
          <cell r="C2199" t="str">
            <v>روان جاموس</v>
          </cell>
          <cell r="D2199" t="str">
            <v>عبد الله</v>
          </cell>
          <cell r="E2199" t="str">
            <v>فطمه</v>
          </cell>
          <cell r="F2199" t="str">
            <v>الثانية</v>
          </cell>
          <cell r="G2199" t="str">
            <v>مستنفذ فصل ثاني 2023-2024</v>
          </cell>
        </row>
        <row r="2200">
          <cell r="B2200">
            <v>525922</v>
          </cell>
          <cell r="C2200" t="str">
            <v>روان جعفر</v>
          </cell>
          <cell r="D2200" t="str">
            <v>شفيق</v>
          </cell>
          <cell r="E2200" t="str">
            <v>حرقه</v>
          </cell>
          <cell r="F2200" t="str">
            <v>الرابعة</v>
          </cell>
        </row>
        <row r="2201">
          <cell r="B2201">
            <v>525923</v>
          </cell>
          <cell r="C2201" t="str">
            <v>روان كريم</v>
          </cell>
          <cell r="D2201" t="str">
            <v xml:space="preserve">ماهر </v>
          </cell>
          <cell r="E2201" t="str">
            <v xml:space="preserve">منال </v>
          </cell>
          <cell r="F2201" t="str">
            <v>الثالثة</v>
          </cell>
        </row>
        <row r="2202">
          <cell r="B2202">
            <v>525924</v>
          </cell>
          <cell r="C2202" t="str">
            <v>روان مرعي</v>
          </cell>
          <cell r="D2202" t="str">
            <v>احمد</v>
          </cell>
          <cell r="E2202" t="str">
            <v>فيروز</v>
          </cell>
          <cell r="F2202" t="str">
            <v>الثالثة</v>
          </cell>
        </row>
        <row r="2203">
          <cell r="B2203">
            <v>525926</v>
          </cell>
          <cell r="C2203" t="str">
            <v>روان نوح</v>
          </cell>
          <cell r="D2203" t="str">
            <v>سامح</v>
          </cell>
          <cell r="E2203" t="str">
            <v>مرح</v>
          </cell>
          <cell r="F2203" t="str">
            <v>الثالثة</v>
          </cell>
        </row>
        <row r="2204">
          <cell r="B2204">
            <v>525927</v>
          </cell>
          <cell r="C2204" t="str">
            <v>روجينا صقر</v>
          </cell>
          <cell r="D2204" t="str">
            <v>مأيد</v>
          </cell>
          <cell r="E2204" t="str">
            <v>رظيه</v>
          </cell>
          <cell r="F2204" t="str">
            <v>الثالثة</v>
          </cell>
        </row>
        <row r="2205">
          <cell r="B2205">
            <v>525929</v>
          </cell>
          <cell r="C2205" t="str">
            <v>روعة حبشيه</v>
          </cell>
          <cell r="D2205" t="str">
            <v>سامي</v>
          </cell>
          <cell r="E2205" t="str">
            <v>نزيها</v>
          </cell>
          <cell r="F2205" t="str">
            <v>الثالثة</v>
          </cell>
        </row>
        <row r="2206">
          <cell r="B2206">
            <v>525930</v>
          </cell>
          <cell r="C2206" t="str">
            <v>روعه الرحمون</v>
          </cell>
          <cell r="D2206" t="str">
            <v>فؤاد</v>
          </cell>
          <cell r="E2206" t="str">
            <v>فاطمه</v>
          </cell>
          <cell r="F2206" t="str">
            <v>الثالثة حديث</v>
          </cell>
          <cell r="G2206" t="str">
            <v>م</v>
          </cell>
        </row>
        <row r="2207">
          <cell r="B2207">
            <v>525931</v>
          </cell>
          <cell r="C2207" t="str">
            <v>روعه حديفه</v>
          </cell>
          <cell r="D2207" t="str">
            <v>فار س</v>
          </cell>
          <cell r="E2207" t="str">
            <v>سهام</v>
          </cell>
          <cell r="F2207" t="str">
            <v>الثانية</v>
          </cell>
          <cell r="G2207" t="str">
            <v>مستنفذ فصل ثاني 2023-2024</v>
          </cell>
        </row>
        <row r="2208">
          <cell r="B2208">
            <v>525936</v>
          </cell>
          <cell r="C2208" t="str">
            <v>رويده شقره</v>
          </cell>
          <cell r="D2208" t="str">
            <v>عبود</v>
          </cell>
          <cell r="E2208" t="str">
            <v>صبريه</v>
          </cell>
          <cell r="F2208" t="str">
            <v>الثالثة حديث</v>
          </cell>
          <cell r="G2208" t="str">
            <v>م</v>
          </cell>
        </row>
        <row r="2209">
          <cell r="B2209">
            <v>525937</v>
          </cell>
          <cell r="C2209" t="str">
            <v>ريتا كشك</v>
          </cell>
          <cell r="D2209" t="str">
            <v>حرب</v>
          </cell>
          <cell r="E2209" t="str">
            <v>تمره</v>
          </cell>
          <cell r="F2209" t="str">
            <v>الثانية</v>
          </cell>
        </row>
        <row r="2210">
          <cell r="B2210">
            <v>525938</v>
          </cell>
          <cell r="C2210" t="str">
            <v>ريم الحبيب</v>
          </cell>
          <cell r="D2210" t="str">
            <v>احمد</v>
          </cell>
          <cell r="E2210" t="str">
            <v>شاديه</v>
          </cell>
          <cell r="F2210" t="str">
            <v>الرابعة حديث</v>
          </cell>
          <cell r="G2210" t="str">
            <v>م</v>
          </cell>
        </row>
        <row r="2211">
          <cell r="B2211">
            <v>525939</v>
          </cell>
          <cell r="C2211" t="str">
            <v>ريم الشقيري</v>
          </cell>
          <cell r="D2211" t="str">
            <v>غسان</v>
          </cell>
          <cell r="E2211" t="str">
            <v>جمانه</v>
          </cell>
          <cell r="F2211" t="str">
            <v>الثانية</v>
          </cell>
        </row>
        <row r="2212">
          <cell r="B2212">
            <v>525940</v>
          </cell>
          <cell r="C2212" t="str">
            <v>ريم الكيلاني</v>
          </cell>
          <cell r="D2212" t="str">
            <v>مصطفى</v>
          </cell>
          <cell r="E2212" t="str">
            <v>سلما</v>
          </cell>
          <cell r="F2212" t="str">
            <v>الثالثة</v>
          </cell>
        </row>
        <row r="2213">
          <cell r="B2213">
            <v>525942</v>
          </cell>
          <cell r="C2213" t="str">
            <v>ريم حمادة</v>
          </cell>
          <cell r="D2213" t="str">
            <v>محمد جمال</v>
          </cell>
          <cell r="E2213" t="str">
            <v>اديبه</v>
          </cell>
          <cell r="F2213" t="str">
            <v>الثانية</v>
          </cell>
        </row>
        <row r="2214">
          <cell r="B2214">
            <v>525943</v>
          </cell>
          <cell r="C2214" t="str">
            <v>ريم ديب</v>
          </cell>
          <cell r="D2214" t="str">
            <v>حسن</v>
          </cell>
          <cell r="E2214" t="str">
            <v>سميه</v>
          </cell>
          <cell r="F2214" t="str">
            <v>الثانية</v>
          </cell>
        </row>
        <row r="2215">
          <cell r="B2215">
            <v>525947</v>
          </cell>
          <cell r="C2215" t="str">
            <v>ريما صوفان</v>
          </cell>
          <cell r="D2215" t="str">
            <v>ايمن</v>
          </cell>
          <cell r="E2215" t="str">
            <v>رويدا</v>
          </cell>
          <cell r="F2215" t="str">
            <v>الرابعة حديث</v>
          </cell>
          <cell r="G2215" t="str">
            <v>م</v>
          </cell>
        </row>
        <row r="2216">
          <cell r="B2216">
            <v>525949</v>
          </cell>
          <cell r="C2216" t="str">
            <v>زين الراس</v>
          </cell>
          <cell r="D2216" t="str">
            <v>محمد ديب</v>
          </cell>
          <cell r="E2216" t="str">
            <v>حكيمه</v>
          </cell>
          <cell r="F2216" t="str">
            <v>الرابعة حديث</v>
          </cell>
          <cell r="G2216" t="str">
            <v>م</v>
          </cell>
        </row>
        <row r="2217">
          <cell r="B2217">
            <v>525956</v>
          </cell>
          <cell r="C2217" t="str">
            <v>سحر الحسن</v>
          </cell>
          <cell r="D2217" t="str">
            <v>مرعي</v>
          </cell>
          <cell r="E2217" t="str">
            <v>فايزة</v>
          </cell>
          <cell r="F2217" t="str">
            <v>الرابعة</v>
          </cell>
        </row>
        <row r="2218">
          <cell r="B2218">
            <v>525957</v>
          </cell>
          <cell r="C2218" t="str">
            <v>سحر ديب</v>
          </cell>
          <cell r="D2218" t="str">
            <v>محمد</v>
          </cell>
          <cell r="E2218" t="str">
            <v>امل</v>
          </cell>
          <cell r="F2218" t="str">
            <v>الثالثة</v>
          </cell>
        </row>
        <row r="2219">
          <cell r="B2219">
            <v>525960</v>
          </cell>
          <cell r="C2219" t="str">
            <v>سفانه الابراهيم</v>
          </cell>
          <cell r="D2219" t="str">
            <v>عدنان</v>
          </cell>
          <cell r="E2219" t="str">
            <v>سحر</v>
          </cell>
          <cell r="F2219" t="str">
            <v>الثالثة</v>
          </cell>
        </row>
        <row r="2220">
          <cell r="B2220">
            <v>525961</v>
          </cell>
          <cell r="C2220" t="str">
            <v>سلام الجاسم</v>
          </cell>
          <cell r="D2220" t="str">
            <v>ابراهيم</v>
          </cell>
          <cell r="E2220" t="str">
            <v>كوثر</v>
          </cell>
          <cell r="F2220" t="str">
            <v>الثالثة</v>
          </cell>
        </row>
        <row r="2221">
          <cell r="B2221">
            <v>525963</v>
          </cell>
          <cell r="C2221" t="str">
            <v>سلام باكير</v>
          </cell>
          <cell r="D2221" t="str">
            <v>احمد</v>
          </cell>
          <cell r="E2221" t="str">
            <v>خديجه</v>
          </cell>
          <cell r="F2221" t="str">
            <v>الرابعة</v>
          </cell>
        </row>
        <row r="2222">
          <cell r="B2222">
            <v>525966</v>
          </cell>
          <cell r="C2222" t="str">
            <v>سلمى البصار</v>
          </cell>
          <cell r="D2222" t="str">
            <v>سعيد</v>
          </cell>
          <cell r="E2222" t="str">
            <v>علا</v>
          </cell>
          <cell r="F2222" t="str">
            <v>الرابعة</v>
          </cell>
        </row>
        <row r="2223">
          <cell r="B2223">
            <v>525968</v>
          </cell>
          <cell r="C2223" t="str">
            <v>سماهر حماده</v>
          </cell>
          <cell r="D2223" t="str">
            <v>محمد</v>
          </cell>
          <cell r="E2223" t="str">
            <v>لميه</v>
          </cell>
          <cell r="F2223" t="str">
            <v>الثالثة</v>
          </cell>
        </row>
        <row r="2224">
          <cell r="B2224">
            <v>525970</v>
          </cell>
          <cell r="C2224" t="str">
            <v>سمر الرفاعي</v>
          </cell>
          <cell r="D2224" t="str">
            <v>عبد الله</v>
          </cell>
          <cell r="E2224" t="str">
            <v>عربيه</v>
          </cell>
          <cell r="F2224" t="str">
            <v>الرابعة حديث</v>
          </cell>
          <cell r="G2224" t="str">
            <v>م</v>
          </cell>
        </row>
        <row r="2225">
          <cell r="B2225">
            <v>525971</v>
          </cell>
          <cell r="C2225" t="str">
            <v>سمر العلوش</v>
          </cell>
          <cell r="D2225" t="str">
            <v>حامد</v>
          </cell>
          <cell r="E2225" t="str">
            <v>مجيدة</v>
          </cell>
          <cell r="F2225" t="str">
            <v>الرابعة حديث</v>
          </cell>
          <cell r="G2225" t="str">
            <v>م</v>
          </cell>
        </row>
        <row r="2226">
          <cell r="B2226">
            <v>525972</v>
          </cell>
          <cell r="C2226" t="str">
            <v>سميره بلال</v>
          </cell>
          <cell r="D2226" t="str">
            <v>عبد الرحمن</v>
          </cell>
          <cell r="E2226" t="str">
            <v>غاده</v>
          </cell>
          <cell r="F2226" t="str">
            <v>الاولى</v>
          </cell>
          <cell r="G2226" t="str">
            <v>مستنفذ فصل ثاني 2023-2024</v>
          </cell>
        </row>
        <row r="2227">
          <cell r="B2227">
            <v>525978</v>
          </cell>
          <cell r="C2227" t="str">
            <v>سناء ديوب</v>
          </cell>
          <cell r="D2227" t="str">
            <v>احمد</v>
          </cell>
          <cell r="E2227" t="str">
            <v>ام علي</v>
          </cell>
          <cell r="F2227" t="str">
            <v>الرابعة حديث</v>
          </cell>
          <cell r="G2227" t="str">
            <v>م</v>
          </cell>
        </row>
        <row r="2228">
          <cell r="B2228">
            <v>525979</v>
          </cell>
          <cell r="C2228" t="str">
            <v>سناء طعمه</v>
          </cell>
          <cell r="D2228" t="str">
            <v>ابراهيم</v>
          </cell>
          <cell r="E2228" t="str">
            <v>نظيره</v>
          </cell>
          <cell r="F2228" t="str">
            <v>الرابعة</v>
          </cell>
        </row>
        <row r="2229">
          <cell r="B2229">
            <v>525980</v>
          </cell>
          <cell r="C2229" t="str">
            <v>سها الغصين</v>
          </cell>
          <cell r="D2229" t="str">
            <v>هزاع</v>
          </cell>
          <cell r="E2229" t="str">
            <v>قطنه</v>
          </cell>
          <cell r="F2229" t="str">
            <v>الثانية</v>
          </cell>
        </row>
        <row r="2230">
          <cell r="B2230">
            <v>525982</v>
          </cell>
          <cell r="C2230" t="str">
            <v>سهام سنوبر</v>
          </cell>
          <cell r="D2230" t="str">
            <v>خليل</v>
          </cell>
          <cell r="E2230" t="str">
            <v>روعه</v>
          </cell>
          <cell r="F2230" t="str">
            <v>الثالثة</v>
          </cell>
        </row>
        <row r="2231">
          <cell r="B2231">
            <v>525984</v>
          </cell>
          <cell r="C2231" t="str">
            <v>سهى جمعة</v>
          </cell>
          <cell r="D2231" t="str">
            <v>محمد فواز</v>
          </cell>
          <cell r="E2231" t="str">
            <v>رجاء</v>
          </cell>
          <cell r="F2231" t="str">
            <v>الرابعة</v>
          </cell>
        </row>
        <row r="2232">
          <cell r="B2232">
            <v>525985</v>
          </cell>
          <cell r="C2232" t="str">
            <v>سوزان محمد</v>
          </cell>
          <cell r="D2232" t="str">
            <v>حسين</v>
          </cell>
          <cell r="E2232" t="str">
            <v>ابتسام</v>
          </cell>
          <cell r="F2232" t="str">
            <v>الثانية</v>
          </cell>
        </row>
        <row r="2233">
          <cell r="B2233">
            <v>525987</v>
          </cell>
          <cell r="C2233" t="str">
            <v>سوسن صوان</v>
          </cell>
          <cell r="D2233" t="str">
            <v>رياض</v>
          </cell>
          <cell r="E2233" t="str">
            <v>محاسن</v>
          </cell>
          <cell r="F2233" t="str">
            <v>الثانية</v>
          </cell>
        </row>
        <row r="2234">
          <cell r="B2234">
            <v>525989</v>
          </cell>
          <cell r="C2234" t="str">
            <v>سونيا حمود</v>
          </cell>
          <cell r="D2234" t="str">
            <v>جمال</v>
          </cell>
          <cell r="E2234" t="str">
            <v>لطيفه</v>
          </cell>
          <cell r="F2234" t="str">
            <v>الرابعة</v>
          </cell>
        </row>
        <row r="2235">
          <cell r="B2235">
            <v>525991</v>
          </cell>
          <cell r="C2235" t="str">
            <v>شذا الخوالده</v>
          </cell>
          <cell r="D2235" t="str">
            <v>عبد الكريم</v>
          </cell>
          <cell r="E2235" t="str">
            <v>حياه</v>
          </cell>
          <cell r="F2235" t="str">
            <v>الثالثة</v>
          </cell>
        </row>
        <row r="2236">
          <cell r="B2236">
            <v>525993</v>
          </cell>
          <cell r="C2236" t="str">
            <v>شذى الحسين</v>
          </cell>
          <cell r="D2236" t="str">
            <v>نزار</v>
          </cell>
          <cell r="E2236" t="str">
            <v>جميله</v>
          </cell>
          <cell r="F2236" t="str">
            <v>الثانية</v>
          </cell>
          <cell r="G2236" t="str">
            <v>مستنفذ فصل ثاني 2023-2024</v>
          </cell>
        </row>
        <row r="2237">
          <cell r="B2237">
            <v>525995</v>
          </cell>
          <cell r="C2237" t="str">
            <v>شذى بسيكي</v>
          </cell>
          <cell r="D2237" t="str">
            <v>عبدو</v>
          </cell>
          <cell r="E2237" t="str">
            <v>ثناء</v>
          </cell>
          <cell r="F2237" t="str">
            <v>الرابعة حديث</v>
          </cell>
          <cell r="G2237" t="str">
            <v>م</v>
          </cell>
        </row>
        <row r="2238">
          <cell r="B2238">
            <v>525997</v>
          </cell>
          <cell r="C2238" t="str">
            <v>شروق درويش</v>
          </cell>
          <cell r="D2238" t="str">
            <v>محمد ضاهد</v>
          </cell>
          <cell r="E2238" t="str">
            <v>فريزة</v>
          </cell>
          <cell r="F2238" t="str">
            <v>الثانية</v>
          </cell>
        </row>
        <row r="2239">
          <cell r="B2239">
            <v>526001</v>
          </cell>
          <cell r="C2239" t="str">
            <v>شمعه الحوران</v>
          </cell>
          <cell r="D2239" t="str">
            <v>حسين</v>
          </cell>
          <cell r="E2239" t="str">
            <v>فطيم</v>
          </cell>
          <cell r="F2239" t="str">
            <v>الثانية</v>
          </cell>
        </row>
        <row r="2240">
          <cell r="B2240">
            <v>526004</v>
          </cell>
          <cell r="C2240" t="str">
            <v>شيرين عبيد</v>
          </cell>
          <cell r="D2240" t="str">
            <v>سامر</v>
          </cell>
          <cell r="E2240" t="str">
            <v>اميره</v>
          </cell>
          <cell r="F2240" t="str">
            <v>الثالثة حديث</v>
          </cell>
          <cell r="G2240" t="str">
            <v>م</v>
          </cell>
        </row>
        <row r="2241">
          <cell r="B2241">
            <v>526007</v>
          </cell>
          <cell r="C2241" t="str">
            <v>صباح عبد الحي</v>
          </cell>
          <cell r="D2241" t="str">
            <v>عبد القادر</v>
          </cell>
          <cell r="E2241" t="str">
            <v>مريم</v>
          </cell>
          <cell r="F2241" t="str">
            <v>الرابعة حديث</v>
          </cell>
          <cell r="G2241" t="str">
            <v>م</v>
          </cell>
        </row>
        <row r="2242">
          <cell r="B2242">
            <v>526010</v>
          </cell>
          <cell r="C2242" t="str">
            <v>صفا عمام</v>
          </cell>
          <cell r="D2242" t="str">
            <v>وجيه</v>
          </cell>
          <cell r="E2242" t="str">
            <v>عائشه</v>
          </cell>
          <cell r="F2242" t="str">
            <v>الثالثة</v>
          </cell>
        </row>
        <row r="2243">
          <cell r="B2243">
            <v>526011</v>
          </cell>
          <cell r="C2243" t="str">
            <v>صفاء الاغواني</v>
          </cell>
          <cell r="D2243" t="str">
            <v>محي الدين</v>
          </cell>
          <cell r="E2243" t="str">
            <v>هناء</v>
          </cell>
          <cell r="F2243" t="str">
            <v>الثالثة</v>
          </cell>
        </row>
        <row r="2244">
          <cell r="B2244">
            <v>526012</v>
          </cell>
          <cell r="C2244" t="str">
            <v>صفاء الجاموس</v>
          </cell>
          <cell r="D2244" t="str">
            <v>وليد</v>
          </cell>
          <cell r="E2244" t="str">
            <v>عواطف</v>
          </cell>
          <cell r="F2244" t="str">
            <v>الرابعة حديث</v>
          </cell>
          <cell r="G2244" t="str">
            <v>م</v>
          </cell>
        </row>
        <row r="2245">
          <cell r="B2245">
            <v>526015</v>
          </cell>
          <cell r="C2245" t="str">
            <v>ضحى سباهية</v>
          </cell>
          <cell r="D2245" t="str">
            <v>عبد السلام</v>
          </cell>
          <cell r="E2245" t="str">
            <v>بديعه</v>
          </cell>
          <cell r="F2245" t="str">
            <v>الرابعة</v>
          </cell>
        </row>
        <row r="2246">
          <cell r="B2246">
            <v>526021</v>
          </cell>
          <cell r="C2246" t="str">
            <v>عائشة الشافعي</v>
          </cell>
          <cell r="D2246" t="str">
            <v>اسماعيل</v>
          </cell>
          <cell r="E2246" t="str">
            <v>خديجه</v>
          </cell>
          <cell r="F2246" t="str">
            <v>الثالثة</v>
          </cell>
        </row>
        <row r="2247">
          <cell r="B2247">
            <v>526023</v>
          </cell>
          <cell r="C2247" t="str">
            <v>عاليه الطرابيشي</v>
          </cell>
          <cell r="D2247" t="str">
            <v>مطاع</v>
          </cell>
          <cell r="E2247" t="str">
            <v>صباحه</v>
          </cell>
          <cell r="F2247" t="str">
            <v>الرابعة</v>
          </cell>
        </row>
        <row r="2248">
          <cell r="B2248">
            <v>526025</v>
          </cell>
          <cell r="C2248" t="str">
            <v>عبد الله المحمد</v>
          </cell>
          <cell r="D2248" t="str">
            <v>محي الدين</v>
          </cell>
          <cell r="E2248" t="str">
            <v>جميله</v>
          </cell>
          <cell r="F2248" t="str">
            <v>الثانية</v>
          </cell>
        </row>
        <row r="2249">
          <cell r="B2249">
            <v>526026</v>
          </cell>
          <cell r="C2249" t="str">
            <v>عبير ابو عاصي</v>
          </cell>
          <cell r="D2249" t="str">
            <v>سلمان</v>
          </cell>
          <cell r="E2249" t="str">
            <v>جدعه</v>
          </cell>
          <cell r="F2249" t="str">
            <v>الثانية</v>
          </cell>
          <cell r="G2249" t="str">
            <v>مستنفذ فصل ثاني 2023-2024</v>
          </cell>
        </row>
        <row r="2250">
          <cell r="B2250">
            <v>526027</v>
          </cell>
          <cell r="C2250" t="str">
            <v>عبير احمد</v>
          </cell>
          <cell r="D2250" t="str">
            <v>كامل</v>
          </cell>
          <cell r="E2250" t="str">
            <v>مريم</v>
          </cell>
          <cell r="F2250" t="str">
            <v>الثانية</v>
          </cell>
          <cell r="G2250" t="str">
            <v>مستنفذ فصل ثاني 2023-2024</v>
          </cell>
        </row>
        <row r="2251">
          <cell r="B2251">
            <v>526029</v>
          </cell>
          <cell r="C2251" t="str">
            <v>عبير البكري</v>
          </cell>
          <cell r="D2251" t="str">
            <v>سيف الدين</v>
          </cell>
          <cell r="E2251" t="str">
            <v>امنه</v>
          </cell>
          <cell r="F2251" t="str">
            <v>الثانية</v>
          </cell>
        </row>
        <row r="2252">
          <cell r="B2252">
            <v>526030</v>
          </cell>
          <cell r="C2252" t="str">
            <v>عبير الطباع</v>
          </cell>
          <cell r="D2252" t="str">
            <v>محمد سمير</v>
          </cell>
          <cell r="E2252" t="str">
            <v>باسمه</v>
          </cell>
          <cell r="F2252" t="str">
            <v>الثانية</v>
          </cell>
        </row>
        <row r="2253">
          <cell r="B2253">
            <v>526032</v>
          </cell>
          <cell r="C2253" t="str">
            <v>عبير القجة</v>
          </cell>
          <cell r="D2253" t="str">
            <v>عبدالرزاق</v>
          </cell>
          <cell r="E2253" t="str">
            <v>شمه</v>
          </cell>
          <cell r="F2253" t="str">
            <v>الثانية</v>
          </cell>
        </row>
        <row r="2254">
          <cell r="B2254">
            <v>526033</v>
          </cell>
          <cell r="C2254" t="str">
            <v>عبير القصار</v>
          </cell>
          <cell r="D2254" t="str">
            <v>بسام</v>
          </cell>
          <cell r="E2254" t="str">
            <v>هويده</v>
          </cell>
          <cell r="F2254" t="str">
            <v>الثانية</v>
          </cell>
        </row>
        <row r="2255">
          <cell r="B2255">
            <v>526034</v>
          </cell>
          <cell r="C2255" t="str">
            <v>عبير حمامي</v>
          </cell>
          <cell r="D2255" t="str">
            <v>احمدراتب</v>
          </cell>
          <cell r="E2255" t="str">
            <v>حنان</v>
          </cell>
          <cell r="F2255" t="str">
            <v>الثالثة</v>
          </cell>
        </row>
        <row r="2256">
          <cell r="B2256">
            <v>526036</v>
          </cell>
          <cell r="C2256" t="str">
            <v>عبير شحود</v>
          </cell>
          <cell r="D2256" t="str">
            <v>محمد غازي</v>
          </cell>
          <cell r="E2256" t="str">
            <v>وجيهه</v>
          </cell>
          <cell r="F2256" t="str">
            <v>الثالثة حديث</v>
          </cell>
          <cell r="G2256" t="str">
            <v>م</v>
          </cell>
        </row>
        <row r="2257">
          <cell r="B2257">
            <v>526038</v>
          </cell>
          <cell r="C2257" t="str">
            <v>عبير مندو</v>
          </cell>
          <cell r="D2257" t="str">
            <v>علي</v>
          </cell>
          <cell r="E2257" t="str">
            <v>ديبه</v>
          </cell>
          <cell r="F2257" t="str">
            <v>الرابعة</v>
          </cell>
        </row>
        <row r="2258">
          <cell r="B2258">
            <v>526041</v>
          </cell>
          <cell r="C2258" t="str">
            <v>عزه احمد</v>
          </cell>
          <cell r="D2258" t="str">
            <v>سويد</v>
          </cell>
          <cell r="E2258" t="str">
            <v>سجيره</v>
          </cell>
          <cell r="F2258" t="str">
            <v>الرابعة</v>
          </cell>
        </row>
        <row r="2259">
          <cell r="B2259">
            <v>526043</v>
          </cell>
          <cell r="C2259" t="str">
            <v>علا ابراهيم</v>
          </cell>
          <cell r="D2259" t="str">
            <v>طالب</v>
          </cell>
          <cell r="E2259" t="str">
            <v>سحر</v>
          </cell>
          <cell r="F2259" t="str">
            <v>الرابعة</v>
          </cell>
        </row>
        <row r="2260">
          <cell r="B2260">
            <v>526047</v>
          </cell>
          <cell r="C2260" t="str">
            <v>علا كعك</v>
          </cell>
          <cell r="D2260" t="str">
            <v>حسين</v>
          </cell>
          <cell r="E2260" t="str">
            <v>نجلاء</v>
          </cell>
          <cell r="F2260" t="str">
            <v>الثانية</v>
          </cell>
        </row>
        <row r="2261">
          <cell r="B2261">
            <v>526048</v>
          </cell>
          <cell r="C2261" t="str">
            <v>علمية ابو اسعد</v>
          </cell>
          <cell r="D2261" t="str">
            <v>محمد</v>
          </cell>
          <cell r="E2261" t="str">
            <v>بهاء</v>
          </cell>
          <cell r="F2261" t="str">
            <v>الرابعة</v>
          </cell>
        </row>
        <row r="2262">
          <cell r="B2262">
            <v>526051</v>
          </cell>
          <cell r="C2262" t="str">
            <v>غاده المقطرن</v>
          </cell>
          <cell r="D2262" t="str">
            <v>محمد</v>
          </cell>
          <cell r="E2262" t="str">
            <v>اعتدال</v>
          </cell>
          <cell r="F2262" t="str">
            <v>الرابعة</v>
          </cell>
        </row>
        <row r="2263">
          <cell r="B2263">
            <v>526057</v>
          </cell>
          <cell r="C2263" t="str">
            <v>غصون كبسون</v>
          </cell>
          <cell r="D2263" t="str">
            <v>عيسى</v>
          </cell>
          <cell r="E2263" t="str">
            <v>حسنه</v>
          </cell>
          <cell r="F2263" t="str">
            <v>الثانية</v>
          </cell>
          <cell r="G2263" t="str">
            <v>مستنفذ فصل ثاني 2023-2024</v>
          </cell>
        </row>
        <row r="2264">
          <cell r="B2264">
            <v>526058</v>
          </cell>
          <cell r="C2264" t="str">
            <v>غصون مجاهد</v>
          </cell>
          <cell r="D2264" t="str">
            <v>عبد الوهاب</v>
          </cell>
          <cell r="E2264" t="str">
            <v>فرزات</v>
          </cell>
          <cell r="F2264" t="str">
            <v>الثانية</v>
          </cell>
          <cell r="G2264" t="str">
            <v>مستنفذ فصل ثاني 2023-2024</v>
          </cell>
        </row>
        <row r="2265">
          <cell r="B2265">
            <v>526062</v>
          </cell>
          <cell r="C2265" t="str">
            <v>غنى هاشم</v>
          </cell>
          <cell r="D2265" t="str">
            <v>محمد حسان</v>
          </cell>
          <cell r="E2265" t="str">
            <v>هناء</v>
          </cell>
          <cell r="F2265" t="str">
            <v>الثانية</v>
          </cell>
        </row>
        <row r="2266">
          <cell r="B2266">
            <v>526064</v>
          </cell>
          <cell r="C2266" t="str">
            <v>فائزه اسماعيل</v>
          </cell>
          <cell r="D2266" t="str">
            <v>محمد</v>
          </cell>
          <cell r="E2266" t="str">
            <v>سعاده</v>
          </cell>
          <cell r="F2266" t="str">
            <v>الثانية</v>
          </cell>
        </row>
        <row r="2267">
          <cell r="B2267">
            <v>526065</v>
          </cell>
          <cell r="C2267" t="str">
            <v>فاتن الخضراوي</v>
          </cell>
          <cell r="D2267" t="str">
            <v>عدنان</v>
          </cell>
          <cell r="E2267" t="str">
            <v>سعاد</v>
          </cell>
          <cell r="F2267" t="str">
            <v>الرابعة</v>
          </cell>
        </row>
        <row r="2268">
          <cell r="B2268">
            <v>526067</v>
          </cell>
          <cell r="C2268" t="str">
            <v>فاتن زاهد</v>
          </cell>
          <cell r="D2268" t="str">
            <v>محمد علي</v>
          </cell>
          <cell r="E2268" t="str">
            <v>حنان</v>
          </cell>
          <cell r="F2268" t="str">
            <v>الرابعة</v>
          </cell>
        </row>
        <row r="2269">
          <cell r="B2269">
            <v>526069</v>
          </cell>
          <cell r="C2269" t="str">
            <v>فاتن غانم</v>
          </cell>
          <cell r="D2269" t="str">
            <v>ابراهيم</v>
          </cell>
          <cell r="E2269" t="str">
            <v>مثيله</v>
          </cell>
          <cell r="F2269" t="str">
            <v>الثالثة</v>
          </cell>
        </row>
        <row r="2270">
          <cell r="B2270">
            <v>526070</v>
          </cell>
          <cell r="C2270" t="str">
            <v>فاتن فلحوط</v>
          </cell>
          <cell r="D2270" t="str">
            <v>فؤاد</v>
          </cell>
          <cell r="E2270" t="str">
            <v>هنيه</v>
          </cell>
          <cell r="F2270" t="str">
            <v>الرابعة</v>
          </cell>
        </row>
        <row r="2271">
          <cell r="B2271">
            <v>526074</v>
          </cell>
          <cell r="C2271" t="str">
            <v>فاطمة اسحق</v>
          </cell>
          <cell r="D2271" t="str">
            <v>عبد الفتاح</v>
          </cell>
          <cell r="E2271" t="str">
            <v>كوثر</v>
          </cell>
          <cell r="F2271" t="str">
            <v>الثالثة</v>
          </cell>
        </row>
        <row r="2272">
          <cell r="B2272">
            <v>526075</v>
          </cell>
          <cell r="C2272" t="str">
            <v>فاطمة الجلالي</v>
          </cell>
          <cell r="D2272" t="str">
            <v>عبد المجيد</v>
          </cell>
          <cell r="E2272" t="str">
            <v>شيمه</v>
          </cell>
          <cell r="F2272" t="str">
            <v>الثانية</v>
          </cell>
        </row>
        <row r="2273">
          <cell r="B2273">
            <v>526076</v>
          </cell>
          <cell r="C2273" t="str">
            <v>فاطمة الدبس</v>
          </cell>
          <cell r="D2273" t="str">
            <v>محمود</v>
          </cell>
          <cell r="E2273" t="str">
            <v>محروسه</v>
          </cell>
          <cell r="F2273" t="str">
            <v>الاولى</v>
          </cell>
          <cell r="G2273" t="str">
            <v>مستنفذ فصل ثاني 2023-2024</v>
          </cell>
        </row>
        <row r="2274">
          <cell r="B2274">
            <v>526077</v>
          </cell>
          <cell r="C2274" t="str">
            <v>فاطمة الزعبي</v>
          </cell>
          <cell r="D2274" t="str">
            <v>صبحي</v>
          </cell>
          <cell r="E2274" t="str">
            <v>ناهده</v>
          </cell>
          <cell r="F2274" t="str">
            <v>الثانية</v>
          </cell>
        </row>
        <row r="2275">
          <cell r="B2275">
            <v>526078</v>
          </cell>
          <cell r="C2275" t="str">
            <v>فاطمة الغزالي</v>
          </cell>
          <cell r="D2275" t="str">
            <v>ابراهيم</v>
          </cell>
          <cell r="E2275" t="str">
            <v>فلك</v>
          </cell>
          <cell r="F2275" t="str">
            <v>الثالثة</v>
          </cell>
        </row>
        <row r="2276">
          <cell r="B2276">
            <v>526081</v>
          </cell>
          <cell r="C2276" t="str">
            <v>فاطمة غنوم</v>
          </cell>
          <cell r="D2276" t="str">
            <v>جمال</v>
          </cell>
          <cell r="E2276" t="str">
            <v>نوال</v>
          </cell>
          <cell r="F2276" t="str">
            <v>الثانية</v>
          </cell>
        </row>
        <row r="2277">
          <cell r="B2277">
            <v>526085</v>
          </cell>
          <cell r="C2277" t="str">
            <v>فاطمه الحو</v>
          </cell>
          <cell r="D2277" t="str">
            <v>خليل</v>
          </cell>
          <cell r="E2277" t="str">
            <v>وضحه</v>
          </cell>
          <cell r="F2277" t="str">
            <v>الرابعة حديث</v>
          </cell>
          <cell r="G2277" t="str">
            <v>م</v>
          </cell>
        </row>
        <row r="2278">
          <cell r="B2278">
            <v>526087</v>
          </cell>
          <cell r="C2278" t="str">
            <v>فاطمه الشعباني</v>
          </cell>
          <cell r="D2278" t="str">
            <v>محمد</v>
          </cell>
          <cell r="E2278" t="str">
            <v>سميره</v>
          </cell>
          <cell r="F2278" t="str">
            <v>الرابعة</v>
          </cell>
        </row>
        <row r="2279">
          <cell r="B2279">
            <v>526089</v>
          </cell>
          <cell r="C2279" t="str">
            <v>فاطمه شبيب</v>
          </cell>
          <cell r="D2279" t="str">
            <v>محمد خير</v>
          </cell>
          <cell r="E2279" t="str">
            <v>صبحه</v>
          </cell>
          <cell r="F2279" t="str">
            <v>الثانية حديث</v>
          </cell>
          <cell r="G2279" t="str">
            <v>م</v>
          </cell>
        </row>
        <row r="2280">
          <cell r="B2280">
            <v>526096</v>
          </cell>
          <cell r="C2280" t="str">
            <v>فداء ميهوب</v>
          </cell>
          <cell r="D2280" t="str">
            <v>محمد</v>
          </cell>
          <cell r="E2280" t="str">
            <v>بديعه</v>
          </cell>
          <cell r="F2280" t="str">
            <v>الرابعة</v>
          </cell>
        </row>
        <row r="2281">
          <cell r="B2281">
            <v>526098</v>
          </cell>
          <cell r="C2281" t="str">
            <v>فرح الجاري</v>
          </cell>
          <cell r="D2281" t="str">
            <v>عدنان</v>
          </cell>
          <cell r="E2281" t="str">
            <v>سحر</v>
          </cell>
          <cell r="F2281" t="str">
            <v>الثانية</v>
          </cell>
          <cell r="G2281" t="str">
            <v>مستنفذ فصل ثاني 2023-2024</v>
          </cell>
        </row>
        <row r="2282">
          <cell r="B2282">
            <v>526099</v>
          </cell>
          <cell r="C2282" t="str">
            <v>فرح بلبل</v>
          </cell>
          <cell r="D2282" t="str">
            <v>عبد الكريم</v>
          </cell>
          <cell r="E2282" t="str">
            <v>هناء</v>
          </cell>
          <cell r="F2282" t="str">
            <v>الثانية</v>
          </cell>
        </row>
        <row r="2283">
          <cell r="B2283">
            <v>526104</v>
          </cell>
          <cell r="C2283" t="str">
            <v>فيروز عاقل</v>
          </cell>
          <cell r="D2283" t="str">
            <v>عدنان</v>
          </cell>
          <cell r="E2283" t="str">
            <v>نديمه</v>
          </cell>
          <cell r="F2283" t="str">
            <v>الثانية</v>
          </cell>
        </row>
        <row r="2284">
          <cell r="B2284">
            <v>526105</v>
          </cell>
          <cell r="C2284" t="str">
            <v>قصيه الهبه</v>
          </cell>
          <cell r="D2284" t="str">
            <v>خليف</v>
          </cell>
          <cell r="E2284" t="str">
            <v>وضحه</v>
          </cell>
          <cell r="F2284" t="str">
            <v>الثالثة</v>
          </cell>
        </row>
        <row r="2285">
          <cell r="B2285">
            <v>526107</v>
          </cell>
          <cell r="C2285" t="str">
            <v>كروان عثمان</v>
          </cell>
          <cell r="D2285" t="str">
            <v>عبد الرحيم</v>
          </cell>
          <cell r="E2285" t="str">
            <v>سميره</v>
          </cell>
          <cell r="F2285" t="str">
            <v>الرابعة حديث</v>
          </cell>
          <cell r="G2285" t="str">
            <v>م</v>
          </cell>
        </row>
        <row r="2286">
          <cell r="B2286">
            <v>526108</v>
          </cell>
          <cell r="C2286" t="str">
            <v>كنده رحمه</v>
          </cell>
          <cell r="D2286" t="str">
            <v>احمدزياد</v>
          </cell>
          <cell r="E2286" t="str">
            <v>دولت</v>
          </cell>
          <cell r="F2286" t="str">
            <v>الرابعة</v>
          </cell>
        </row>
        <row r="2287">
          <cell r="B2287">
            <v>526110</v>
          </cell>
          <cell r="C2287" t="str">
            <v>لبابه سليمان</v>
          </cell>
          <cell r="D2287" t="str">
            <v>نجم الدين</v>
          </cell>
          <cell r="E2287" t="str">
            <v>كوكب</v>
          </cell>
          <cell r="F2287" t="str">
            <v>الرابعة</v>
          </cell>
        </row>
        <row r="2288">
          <cell r="B2288">
            <v>526111</v>
          </cell>
          <cell r="C2288" t="str">
            <v>لبنه عبدو</v>
          </cell>
          <cell r="D2288" t="str">
            <v>عبد الرحمن</v>
          </cell>
          <cell r="E2288" t="str">
            <v>اعتدال</v>
          </cell>
          <cell r="F2288" t="str">
            <v>الثانية</v>
          </cell>
        </row>
        <row r="2289">
          <cell r="B2289">
            <v>526114</v>
          </cell>
          <cell r="C2289" t="str">
            <v>لطيفه محمد الموسى</v>
          </cell>
          <cell r="D2289" t="str">
            <v>عبد الرزاق</v>
          </cell>
          <cell r="E2289" t="str">
            <v>لمعه</v>
          </cell>
          <cell r="F2289" t="str">
            <v>الثانية</v>
          </cell>
        </row>
        <row r="2290">
          <cell r="B2290">
            <v>526116</v>
          </cell>
          <cell r="C2290" t="str">
            <v>لمى المفعلاني</v>
          </cell>
          <cell r="D2290" t="str">
            <v>عبد الناصر</v>
          </cell>
          <cell r="E2290" t="str">
            <v>ايمان</v>
          </cell>
          <cell r="F2290" t="str">
            <v>الثانية</v>
          </cell>
          <cell r="G2290" t="str">
            <v>مستنفذ فصل ثاني 2023-2024</v>
          </cell>
        </row>
        <row r="2291">
          <cell r="B2291">
            <v>526117</v>
          </cell>
          <cell r="C2291" t="str">
            <v>لمى ياسين</v>
          </cell>
          <cell r="D2291" t="str">
            <v>محمد</v>
          </cell>
          <cell r="E2291" t="str">
            <v>نهى</v>
          </cell>
          <cell r="F2291" t="str">
            <v>الثانية</v>
          </cell>
        </row>
        <row r="2292">
          <cell r="B2292">
            <v>526118</v>
          </cell>
          <cell r="C2292" t="str">
            <v>لميس صافي</v>
          </cell>
          <cell r="D2292" t="str">
            <v>سميع</v>
          </cell>
          <cell r="E2292" t="str">
            <v>بديعة</v>
          </cell>
          <cell r="F2292" t="str">
            <v>الثانية</v>
          </cell>
        </row>
        <row r="2293">
          <cell r="B2293">
            <v>526120</v>
          </cell>
          <cell r="C2293" t="str">
            <v>ليلى ابو رقطي</v>
          </cell>
          <cell r="D2293" t="str">
            <v>عبد المالك</v>
          </cell>
          <cell r="E2293" t="str">
            <v>فاطمه</v>
          </cell>
          <cell r="F2293" t="str">
            <v>الرابعة حديث</v>
          </cell>
          <cell r="G2293" t="str">
            <v>م</v>
          </cell>
        </row>
        <row r="2294">
          <cell r="B2294">
            <v>526121</v>
          </cell>
          <cell r="C2294" t="str">
            <v>ليلى الاسدي</v>
          </cell>
          <cell r="D2294" t="str">
            <v>غاندي</v>
          </cell>
          <cell r="E2294" t="str">
            <v>دلال</v>
          </cell>
          <cell r="F2294" t="str">
            <v>الرابعة حديث</v>
          </cell>
          <cell r="G2294" t="str">
            <v>م</v>
          </cell>
        </row>
        <row r="2295">
          <cell r="B2295">
            <v>526123</v>
          </cell>
          <cell r="C2295" t="str">
            <v>لينا حمدان</v>
          </cell>
          <cell r="D2295" t="str">
            <v>عزالدين</v>
          </cell>
          <cell r="E2295" t="str">
            <v>ريا</v>
          </cell>
          <cell r="F2295" t="str">
            <v>الرابعة</v>
          </cell>
        </row>
        <row r="2296">
          <cell r="B2296">
            <v>526126</v>
          </cell>
          <cell r="C2296" t="str">
            <v>لينا نعمان</v>
          </cell>
          <cell r="D2296" t="str">
            <v>محمود</v>
          </cell>
          <cell r="E2296" t="str">
            <v>جميله</v>
          </cell>
          <cell r="F2296" t="str">
            <v>الثالثة</v>
          </cell>
        </row>
        <row r="2297">
          <cell r="B2297">
            <v>526128</v>
          </cell>
          <cell r="C2297" t="str">
            <v>مارجينا مصطفى</v>
          </cell>
          <cell r="D2297" t="str">
            <v>عقل</v>
          </cell>
          <cell r="E2297" t="str">
            <v>مطيعه</v>
          </cell>
          <cell r="F2297" t="str">
            <v>الثانية</v>
          </cell>
          <cell r="G2297" t="str">
            <v>مستنفذ فصل ثاني 2023-2024</v>
          </cell>
        </row>
        <row r="2298">
          <cell r="B2298">
            <v>526134</v>
          </cell>
          <cell r="C2298" t="str">
            <v>محمد اسامه الحمادي</v>
          </cell>
          <cell r="D2298" t="str">
            <v>محمد</v>
          </cell>
          <cell r="E2298" t="str">
            <v>سعاد</v>
          </cell>
          <cell r="F2298" t="str">
            <v>الثانية</v>
          </cell>
        </row>
        <row r="2299">
          <cell r="B2299">
            <v>526136</v>
          </cell>
          <cell r="C2299" t="str">
            <v>مرام عبيد</v>
          </cell>
          <cell r="D2299" t="str">
            <v>مهدي</v>
          </cell>
          <cell r="E2299" t="str">
            <v>مها</v>
          </cell>
          <cell r="F2299" t="str">
            <v>الرابعة حديث</v>
          </cell>
          <cell r="G2299" t="str">
            <v>م</v>
          </cell>
        </row>
        <row r="2300">
          <cell r="B2300">
            <v>526137</v>
          </cell>
          <cell r="C2300" t="str">
            <v>مرام عطايا</v>
          </cell>
          <cell r="D2300" t="str">
            <v>منذر</v>
          </cell>
          <cell r="E2300" t="str">
            <v>امل</v>
          </cell>
          <cell r="F2300" t="str">
            <v>الثانية</v>
          </cell>
        </row>
        <row r="2301">
          <cell r="B2301">
            <v>526138</v>
          </cell>
          <cell r="C2301" t="str">
            <v>مرام عماشه</v>
          </cell>
          <cell r="D2301" t="str">
            <v>وجيه</v>
          </cell>
          <cell r="E2301" t="str">
            <v>وفاء</v>
          </cell>
          <cell r="F2301" t="str">
            <v>الثالثة حديث</v>
          </cell>
          <cell r="G2301" t="str">
            <v>م</v>
          </cell>
        </row>
        <row r="2302">
          <cell r="B2302">
            <v>526139</v>
          </cell>
          <cell r="C2302" t="str">
            <v>مرح الطباع</v>
          </cell>
          <cell r="D2302" t="str">
            <v>ماهر</v>
          </cell>
          <cell r="E2302" t="str">
            <v>شذى</v>
          </cell>
          <cell r="F2302" t="str">
            <v>الثالثة</v>
          </cell>
        </row>
        <row r="2303">
          <cell r="B2303">
            <v>526141</v>
          </cell>
          <cell r="C2303" t="str">
            <v>مرح جبل</v>
          </cell>
          <cell r="D2303" t="str">
            <v>حسين</v>
          </cell>
          <cell r="E2303" t="str">
            <v>ميسون</v>
          </cell>
          <cell r="F2303" t="str">
            <v>الرابعة</v>
          </cell>
        </row>
        <row r="2304">
          <cell r="B2304">
            <v>526143</v>
          </cell>
          <cell r="C2304" t="str">
            <v>مرح عبد الكريم</v>
          </cell>
          <cell r="D2304" t="str">
            <v>طارق</v>
          </cell>
          <cell r="E2304" t="str">
            <v>وجدان</v>
          </cell>
          <cell r="F2304" t="str">
            <v>الثالثة</v>
          </cell>
        </row>
        <row r="2305">
          <cell r="B2305">
            <v>526144</v>
          </cell>
          <cell r="C2305" t="str">
            <v>مرح كيوان</v>
          </cell>
          <cell r="D2305" t="str">
            <v>صالح</v>
          </cell>
          <cell r="E2305" t="str">
            <v>منى</v>
          </cell>
          <cell r="F2305" t="str">
            <v>الرابعة حديث</v>
          </cell>
          <cell r="G2305" t="str">
            <v>م</v>
          </cell>
        </row>
        <row r="2306">
          <cell r="B2306">
            <v>526145</v>
          </cell>
          <cell r="C2306" t="str">
            <v>مروا العيد</v>
          </cell>
          <cell r="D2306" t="str">
            <v>يوسف</v>
          </cell>
          <cell r="E2306" t="str">
            <v>عطاف</v>
          </cell>
          <cell r="F2306" t="str">
            <v>الثانية</v>
          </cell>
          <cell r="G2306" t="str">
            <v>مستنفذ فصل ثاني 2023-2024</v>
          </cell>
        </row>
        <row r="2307">
          <cell r="B2307">
            <v>526146</v>
          </cell>
          <cell r="C2307" t="str">
            <v>مروة الكردي</v>
          </cell>
          <cell r="D2307" t="str">
            <v>رضوان</v>
          </cell>
          <cell r="E2307" t="str">
            <v>ايمان</v>
          </cell>
          <cell r="F2307" t="str">
            <v>الاولى</v>
          </cell>
          <cell r="G2307" t="str">
            <v>مستنفذ فصل ثاني 2023-2024</v>
          </cell>
        </row>
        <row r="2308">
          <cell r="B2308">
            <v>526147</v>
          </cell>
          <cell r="C2308" t="str">
            <v>مروة حامد</v>
          </cell>
          <cell r="D2308" t="str">
            <v>محمد</v>
          </cell>
          <cell r="E2308" t="str">
            <v>امل</v>
          </cell>
          <cell r="F2308" t="str">
            <v>الثالثة</v>
          </cell>
        </row>
        <row r="2309">
          <cell r="B2309">
            <v>526148</v>
          </cell>
          <cell r="C2309" t="str">
            <v>مروة عبد الحي</v>
          </cell>
          <cell r="D2309" t="str">
            <v>وليد</v>
          </cell>
          <cell r="E2309" t="str">
            <v>دلال</v>
          </cell>
          <cell r="F2309" t="str">
            <v>الثانية</v>
          </cell>
        </row>
        <row r="2310">
          <cell r="B2310">
            <v>526150</v>
          </cell>
          <cell r="C2310" t="str">
            <v>مروه حاتم</v>
          </cell>
          <cell r="D2310" t="str">
            <v>عبد الرزاق</v>
          </cell>
          <cell r="E2310" t="str">
            <v>نعيمه</v>
          </cell>
          <cell r="F2310" t="str">
            <v>الثانية</v>
          </cell>
        </row>
        <row r="2311">
          <cell r="B2311">
            <v>526154</v>
          </cell>
          <cell r="C2311" t="str">
            <v>مروه صبحه</v>
          </cell>
          <cell r="D2311" t="str">
            <v>عبد الحكيم</v>
          </cell>
          <cell r="E2311" t="str">
            <v>نهله</v>
          </cell>
          <cell r="F2311" t="str">
            <v>الرابعة حديث</v>
          </cell>
          <cell r="G2311" t="str">
            <v>م</v>
          </cell>
        </row>
        <row r="2312">
          <cell r="B2312">
            <v>526156</v>
          </cell>
          <cell r="C2312" t="str">
            <v>مروه غنيم</v>
          </cell>
          <cell r="D2312" t="str">
            <v>سامي</v>
          </cell>
          <cell r="E2312" t="str">
            <v>صفاء</v>
          </cell>
          <cell r="F2312" t="str">
            <v>الثانية</v>
          </cell>
        </row>
        <row r="2313">
          <cell r="B2313">
            <v>526157</v>
          </cell>
          <cell r="C2313" t="str">
            <v>مروى المزنه</v>
          </cell>
          <cell r="D2313" t="str">
            <v>أحمد</v>
          </cell>
          <cell r="E2313" t="str">
            <v>ريمه</v>
          </cell>
          <cell r="F2313" t="str">
            <v>الثانية</v>
          </cell>
        </row>
        <row r="2314">
          <cell r="B2314">
            <v>526159</v>
          </cell>
          <cell r="C2314" t="str">
            <v>مريم الخطيب</v>
          </cell>
          <cell r="D2314" t="str">
            <v>هيثم</v>
          </cell>
          <cell r="E2314" t="str">
            <v>فاطمه</v>
          </cell>
          <cell r="F2314" t="str">
            <v>الثالثة</v>
          </cell>
        </row>
        <row r="2315">
          <cell r="B2315">
            <v>526166</v>
          </cell>
          <cell r="C2315" t="str">
            <v>مريم يونس</v>
          </cell>
          <cell r="D2315" t="str">
            <v>كمال</v>
          </cell>
          <cell r="E2315" t="str">
            <v>خديجه</v>
          </cell>
          <cell r="F2315" t="str">
            <v>الثالثة</v>
          </cell>
        </row>
        <row r="2316">
          <cell r="B2316">
            <v>526168</v>
          </cell>
          <cell r="C2316" t="str">
            <v>مصطفى الرجب</v>
          </cell>
          <cell r="D2316" t="str">
            <v>عبد الله</v>
          </cell>
          <cell r="E2316" t="str">
            <v>فهميه</v>
          </cell>
          <cell r="F2316" t="str">
            <v>الثانية</v>
          </cell>
          <cell r="G2316" t="str">
            <v>مستنفذ فصل ثاني 2023-2024</v>
          </cell>
        </row>
        <row r="2317">
          <cell r="B2317">
            <v>526171</v>
          </cell>
          <cell r="C2317" t="str">
            <v>ملك حموده</v>
          </cell>
          <cell r="D2317" t="str">
            <v>عدنان</v>
          </cell>
          <cell r="E2317" t="str">
            <v>بهيره</v>
          </cell>
          <cell r="F2317" t="str">
            <v>الرابعة حديث</v>
          </cell>
          <cell r="G2317" t="str">
            <v>م</v>
          </cell>
        </row>
        <row r="2318">
          <cell r="B2318">
            <v>526172</v>
          </cell>
          <cell r="C2318" t="str">
            <v>ملك قديمي</v>
          </cell>
          <cell r="D2318" t="str">
            <v>بشير</v>
          </cell>
          <cell r="E2318" t="str">
            <v>امنه</v>
          </cell>
          <cell r="F2318" t="str">
            <v>الثالثة</v>
          </cell>
        </row>
        <row r="2319">
          <cell r="B2319">
            <v>526173</v>
          </cell>
          <cell r="C2319" t="str">
            <v>ملك ناعم</v>
          </cell>
          <cell r="D2319" t="str">
            <v>علي</v>
          </cell>
          <cell r="E2319" t="str">
            <v>سميحه</v>
          </cell>
          <cell r="F2319" t="str">
            <v>الرابعة</v>
          </cell>
        </row>
        <row r="2320">
          <cell r="B2320">
            <v>526175</v>
          </cell>
          <cell r="C2320" t="str">
            <v>منال ابو عيشه</v>
          </cell>
          <cell r="D2320" t="str">
            <v>عبد الرزاق</v>
          </cell>
          <cell r="E2320" t="str">
            <v>امينه</v>
          </cell>
          <cell r="F2320" t="str">
            <v>الرابعة</v>
          </cell>
        </row>
        <row r="2321">
          <cell r="B2321">
            <v>526179</v>
          </cell>
          <cell r="C2321" t="str">
            <v>منال الوناس</v>
          </cell>
          <cell r="D2321" t="str">
            <v>محمد</v>
          </cell>
          <cell r="E2321" t="str">
            <v>هلاله</v>
          </cell>
          <cell r="F2321" t="str">
            <v>الرابعة</v>
          </cell>
        </row>
        <row r="2322">
          <cell r="B2322">
            <v>526181</v>
          </cell>
          <cell r="C2322" t="str">
            <v>منال توتنجي</v>
          </cell>
          <cell r="D2322" t="str">
            <v>هاني</v>
          </cell>
          <cell r="E2322" t="str">
            <v>ماجدة</v>
          </cell>
          <cell r="F2322" t="str">
            <v>الرابعة حديث</v>
          </cell>
          <cell r="G2322" t="str">
            <v>م</v>
          </cell>
        </row>
        <row r="2323">
          <cell r="B2323">
            <v>526182</v>
          </cell>
          <cell r="C2323" t="str">
            <v>منال رجب</v>
          </cell>
          <cell r="D2323" t="str">
            <v>أحمد</v>
          </cell>
          <cell r="E2323" t="str">
            <v>منيره</v>
          </cell>
          <cell r="F2323" t="str">
            <v>الاولى</v>
          </cell>
          <cell r="G2323" t="str">
            <v>مستنفذ فصل ثاني 2023-2024</v>
          </cell>
        </row>
        <row r="2324">
          <cell r="B2324">
            <v>526184</v>
          </cell>
          <cell r="C2324" t="str">
            <v>منال فرحات</v>
          </cell>
          <cell r="D2324" t="str">
            <v>اسماعيل</v>
          </cell>
          <cell r="E2324" t="str">
            <v>فريال</v>
          </cell>
          <cell r="F2324" t="str">
            <v>الرابعة حديث</v>
          </cell>
          <cell r="G2324" t="str">
            <v>م</v>
          </cell>
        </row>
        <row r="2325">
          <cell r="B2325">
            <v>526185</v>
          </cell>
          <cell r="C2325" t="str">
            <v>منال قدادو</v>
          </cell>
          <cell r="D2325" t="str">
            <v>محمد اديب</v>
          </cell>
          <cell r="E2325" t="str">
            <v>هناء</v>
          </cell>
          <cell r="F2325" t="str">
            <v>الثانية</v>
          </cell>
          <cell r="G2325" t="str">
            <v>مستنفذ فصل ثاني 2023-2024</v>
          </cell>
        </row>
        <row r="2326">
          <cell r="B2326">
            <v>526186</v>
          </cell>
          <cell r="C2326" t="str">
            <v>منى البلخي</v>
          </cell>
          <cell r="D2326" t="str">
            <v>عبد الكريم</v>
          </cell>
          <cell r="E2326" t="str">
            <v>ساميه</v>
          </cell>
          <cell r="F2326" t="str">
            <v>الرابعة</v>
          </cell>
        </row>
        <row r="2327">
          <cell r="B2327">
            <v>526188</v>
          </cell>
          <cell r="C2327" t="str">
            <v>منى فرحات</v>
          </cell>
          <cell r="D2327" t="str">
            <v>اسماعيل</v>
          </cell>
          <cell r="E2327" t="str">
            <v>فريال</v>
          </cell>
          <cell r="F2327" t="str">
            <v>الرابعة حديث</v>
          </cell>
          <cell r="G2327" t="str">
            <v>م</v>
          </cell>
        </row>
        <row r="2328">
          <cell r="B2328">
            <v>526189</v>
          </cell>
          <cell r="C2328" t="str">
            <v>منى مشتا</v>
          </cell>
          <cell r="D2328" t="str">
            <v>نذير</v>
          </cell>
          <cell r="E2328" t="str">
            <v>فاطمه</v>
          </cell>
          <cell r="F2328" t="str">
            <v>الثالثة</v>
          </cell>
        </row>
        <row r="2329">
          <cell r="B2329">
            <v>526192</v>
          </cell>
          <cell r="C2329" t="str">
            <v>مها يوسف</v>
          </cell>
          <cell r="D2329" t="str">
            <v>زهير</v>
          </cell>
          <cell r="E2329" t="str">
            <v>براء</v>
          </cell>
          <cell r="F2329" t="str">
            <v>الرابعة حديث</v>
          </cell>
          <cell r="G2329" t="str">
            <v>م</v>
          </cell>
        </row>
        <row r="2330">
          <cell r="B2330">
            <v>526193</v>
          </cell>
          <cell r="C2330" t="str">
            <v>مياده عتمه</v>
          </cell>
          <cell r="D2330" t="str">
            <v>شمدين</v>
          </cell>
          <cell r="E2330" t="str">
            <v>جميله</v>
          </cell>
          <cell r="F2330" t="str">
            <v>الثانية</v>
          </cell>
        </row>
        <row r="2331">
          <cell r="B2331">
            <v>526196</v>
          </cell>
          <cell r="C2331" t="str">
            <v>ميرفت البوشي</v>
          </cell>
          <cell r="D2331" t="str">
            <v>عدنان</v>
          </cell>
          <cell r="E2331" t="str">
            <v>منى</v>
          </cell>
          <cell r="F2331" t="str">
            <v>الثالثة</v>
          </cell>
        </row>
        <row r="2332">
          <cell r="B2332">
            <v>526198</v>
          </cell>
          <cell r="C2332" t="str">
            <v>ميساء الحوري</v>
          </cell>
          <cell r="D2332" t="str">
            <v>نعمان</v>
          </cell>
          <cell r="E2332" t="str">
            <v>عفاف</v>
          </cell>
          <cell r="F2332" t="str">
            <v>الرابعة حديث</v>
          </cell>
          <cell r="G2332" t="str">
            <v>م</v>
          </cell>
        </row>
        <row r="2333">
          <cell r="B2333">
            <v>526199</v>
          </cell>
          <cell r="C2333" t="str">
            <v>ميساء الشلبي</v>
          </cell>
          <cell r="D2333" t="str">
            <v>محمد صلاح</v>
          </cell>
          <cell r="E2333" t="str">
            <v>انعام</v>
          </cell>
          <cell r="F2333" t="str">
            <v>الرابعة</v>
          </cell>
        </row>
        <row r="2334">
          <cell r="B2334">
            <v>526200</v>
          </cell>
          <cell r="C2334" t="str">
            <v>ميساء سرور</v>
          </cell>
          <cell r="D2334" t="str">
            <v>محمد</v>
          </cell>
          <cell r="E2334" t="str">
            <v>سهيلة</v>
          </cell>
          <cell r="F2334" t="str">
            <v>الثانية</v>
          </cell>
        </row>
        <row r="2335">
          <cell r="B2335">
            <v>526202</v>
          </cell>
          <cell r="C2335" t="str">
            <v>ميسون عبد الرزاق</v>
          </cell>
          <cell r="D2335" t="str">
            <v>محمود</v>
          </cell>
          <cell r="E2335" t="str">
            <v>أسميه</v>
          </cell>
          <cell r="F2335" t="str">
            <v>الرابعة</v>
          </cell>
        </row>
        <row r="2336">
          <cell r="B2336">
            <v>526203</v>
          </cell>
          <cell r="C2336" t="str">
            <v>ميناس العفيف</v>
          </cell>
          <cell r="D2336" t="str">
            <v>منير</v>
          </cell>
          <cell r="E2336" t="str">
            <v>سناء</v>
          </cell>
          <cell r="F2336" t="str">
            <v>الرابعة</v>
          </cell>
        </row>
        <row r="2337">
          <cell r="B2337">
            <v>526205</v>
          </cell>
          <cell r="C2337" t="str">
            <v>نائله جمعه</v>
          </cell>
          <cell r="D2337" t="str">
            <v>حمزه</v>
          </cell>
          <cell r="E2337" t="str">
            <v>بديعه</v>
          </cell>
          <cell r="F2337" t="str">
            <v>الرابعة</v>
          </cell>
        </row>
        <row r="2338">
          <cell r="B2338">
            <v>526206</v>
          </cell>
          <cell r="C2338" t="str">
            <v>نادين القنطار</v>
          </cell>
          <cell r="D2338" t="str">
            <v>سمير</v>
          </cell>
          <cell r="E2338" t="str">
            <v>هيام</v>
          </cell>
          <cell r="F2338" t="str">
            <v>الثالثة حديث</v>
          </cell>
          <cell r="G2338" t="str">
            <v>م</v>
          </cell>
        </row>
        <row r="2339">
          <cell r="B2339">
            <v>526208</v>
          </cell>
          <cell r="C2339" t="str">
            <v>ناهد ملحم</v>
          </cell>
          <cell r="D2339" t="str">
            <v>احمد</v>
          </cell>
          <cell r="E2339" t="str">
            <v>شهيره</v>
          </cell>
          <cell r="F2339" t="str">
            <v>الثانية</v>
          </cell>
        </row>
        <row r="2340">
          <cell r="B2340">
            <v>526211</v>
          </cell>
          <cell r="C2340" t="str">
            <v>نبيله بكرو</v>
          </cell>
          <cell r="D2340" t="str">
            <v>توفيق</v>
          </cell>
          <cell r="E2340" t="str">
            <v>سعدا</v>
          </cell>
          <cell r="F2340" t="str">
            <v>الرابعة حديث</v>
          </cell>
          <cell r="G2340" t="str">
            <v>م</v>
          </cell>
        </row>
        <row r="2341">
          <cell r="B2341">
            <v>526213</v>
          </cell>
          <cell r="C2341" t="str">
            <v>نجاح السالم</v>
          </cell>
          <cell r="D2341" t="str">
            <v>سعيد</v>
          </cell>
          <cell r="E2341" t="str">
            <v>ديبه</v>
          </cell>
          <cell r="F2341" t="str">
            <v>الرابعة حديث</v>
          </cell>
          <cell r="G2341" t="str">
            <v>م</v>
          </cell>
        </row>
        <row r="2342">
          <cell r="B2342">
            <v>526214</v>
          </cell>
          <cell r="C2342" t="str">
            <v>نجاه الشريف</v>
          </cell>
          <cell r="D2342" t="str">
            <v>بشار</v>
          </cell>
          <cell r="E2342" t="str">
            <v>عزيزه</v>
          </cell>
          <cell r="F2342" t="str">
            <v>الثانية</v>
          </cell>
        </row>
        <row r="2343">
          <cell r="B2343">
            <v>526218</v>
          </cell>
          <cell r="C2343" t="str">
            <v>نداء خضر</v>
          </cell>
          <cell r="D2343" t="str">
            <v>راجح</v>
          </cell>
          <cell r="E2343" t="str">
            <v>فاطمه</v>
          </cell>
          <cell r="F2343" t="str">
            <v>الثانية</v>
          </cell>
        </row>
        <row r="2344">
          <cell r="B2344">
            <v>526219</v>
          </cell>
          <cell r="C2344" t="str">
            <v>نداء وانلي</v>
          </cell>
          <cell r="D2344" t="str">
            <v>صلاح الدين</v>
          </cell>
          <cell r="E2344" t="str">
            <v>قمر</v>
          </cell>
          <cell r="F2344" t="str">
            <v>الثانية</v>
          </cell>
        </row>
        <row r="2345">
          <cell r="B2345">
            <v>526224</v>
          </cell>
          <cell r="C2345" t="str">
            <v>ندى صقر</v>
          </cell>
          <cell r="D2345" t="str">
            <v>سقر</v>
          </cell>
          <cell r="E2345" t="str">
            <v>نعيمه</v>
          </cell>
          <cell r="F2345" t="str">
            <v>الثالثة</v>
          </cell>
        </row>
        <row r="2346">
          <cell r="B2346">
            <v>526228</v>
          </cell>
          <cell r="C2346" t="str">
            <v>نسرين القاسم</v>
          </cell>
          <cell r="D2346" t="str">
            <v>احمد</v>
          </cell>
          <cell r="E2346" t="str">
            <v>عربيه</v>
          </cell>
          <cell r="F2346" t="str">
            <v>الثانية</v>
          </cell>
        </row>
        <row r="2347">
          <cell r="B2347">
            <v>526231</v>
          </cell>
          <cell r="C2347" t="str">
            <v>نعمات سليم</v>
          </cell>
          <cell r="D2347" t="str">
            <v>ابراهيم</v>
          </cell>
          <cell r="E2347" t="str">
            <v>حنان</v>
          </cell>
          <cell r="F2347" t="str">
            <v>الرابعة</v>
          </cell>
        </row>
        <row r="2348">
          <cell r="B2348">
            <v>526232</v>
          </cell>
          <cell r="C2348" t="str">
            <v>نغم الاسماعيل</v>
          </cell>
          <cell r="D2348" t="str">
            <v>ياسر</v>
          </cell>
          <cell r="E2348" t="str">
            <v>سحر</v>
          </cell>
          <cell r="F2348" t="str">
            <v>الثانية</v>
          </cell>
        </row>
        <row r="2349">
          <cell r="B2349">
            <v>526234</v>
          </cell>
          <cell r="C2349" t="str">
            <v>نغم مرهج</v>
          </cell>
          <cell r="D2349" t="str">
            <v>أحمد</v>
          </cell>
          <cell r="E2349" t="str">
            <v>حياه</v>
          </cell>
          <cell r="F2349" t="str">
            <v>الثانية</v>
          </cell>
        </row>
        <row r="2350">
          <cell r="B2350">
            <v>526235</v>
          </cell>
          <cell r="C2350" t="str">
            <v>نهلة الحسين</v>
          </cell>
          <cell r="D2350" t="str">
            <v>محمود</v>
          </cell>
          <cell r="E2350" t="str">
            <v>خلفة</v>
          </cell>
          <cell r="F2350" t="str">
            <v>الاولى</v>
          </cell>
        </row>
        <row r="2351">
          <cell r="B2351">
            <v>526236</v>
          </cell>
          <cell r="C2351" t="str">
            <v>نهله الحصوه</v>
          </cell>
          <cell r="D2351" t="str">
            <v>علي</v>
          </cell>
          <cell r="E2351" t="str">
            <v>مريم</v>
          </cell>
          <cell r="F2351" t="str">
            <v>الثالثة</v>
          </cell>
        </row>
        <row r="2352">
          <cell r="B2352">
            <v>526237</v>
          </cell>
          <cell r="C2352" t="str">
            <v>نهى دويري</v>
          </cell>
          <cell r="D2352" t="str">
            <v>راتب</v>
          </cell>
          <cell r="E2352" t="str">
            <v>مريم</v>
          </cell>
          <cell r="F2352" t="str">
            <v>الثانية</v>
          </cell>
        </row>
        <row r="2353">
          <cell r="B2353">
            <v>526238</v>
          </cell>
          <cell r="C2353" t="str">
            <v>نوال محسن</v>
          </cell>
          <cell r="D2353" t="str">
            <v>هايل</v>
          </cell>
          <cell r="E2353" t="str">
            <v>عسليه</v>
          </cell>
          <cell r="F2353" t="str">
            <v>الثالثة</v>
          </cell>
        </row>
        <row r="2354">
          <cell r="B2354">
            <v>526239</v>
          </cell>
          <cell r="C2354" t="str">
            <v>نور البري</v>
          </cell>
          <cell r="D2354" t="str">
            <v>عايش</v>
          </cell>
          <cell r="E2354" t="str">
            <v>خوله</v>
          </cell>
          <cell r="F2354" t="str">
            <v>الاولى</v>
          </cell>
          <cell r="G2354" t="str">
            <v>مستنفذ فصل ثاني 2023-2024</v>
          </cell>
        </row>
        <row r="2355">
          <cell r="B2355">
            <v>526240</v>
          </cell>
          <cell r="C2355" t="str">
            <v>نور الطويل</v>
          </cell>
          <cell r="D2355" t="str">
            <v>بديع</v>
          </cell>
          <cell r="E2355" t="str">
            <v>ندي</v>
          </cell>
          <cell r="F2355" t="str">
            <v>الثالثة</v>
          </cell>
        </row>
        <row r="2356">
          <cell r="B2356">
            <v>526242</v>
          </cell>
          <cell r="C2356" t="str">
            <v>نور الهدى البشلاوي</v>
          </cell>
          <cell r="D2356" t="str">
            <v>احمد</v>
          </cell>
          <cell r="E2356" t="str">
            <v>اروى</v>
          </cell>
          <cell r="F2356" t="str">
            <v>الاولى</v>
          </cell>
          <cell r="G2356" t="str">
            <v>مستنفذ فصل ثاني 2023-2024</v>
          </cell>
        </row>
        <row r="2357">
          <cell r="B2357">
            <v>526243</v>
          </cell>
          <cell r="C2357" t="str">
            <v>نور الهدى الحريري</v>
          </cell>
          <cell r="D2357" t="str">
            <v>تيسير</v>
          </cell>
          <cell r="E2357" t="str">
            <v>ازهار</v>
          </cell>
          <cell r="F2357" t="str">
            <v>الرابعة</v>
          </cell>
        </row>
        <row r="2358">
          <cell r="B2358">
            <v>526245</v>
          </cell>
          <cell r="C2358" t="str">
            <v>نور باراوي</v>
          </cell>
          <cell r="D2358" t="str">
            <v>محمد وليد</v>
          </cell>
          <cell r="E2358" t="str">
            <v>ليلى</v>
          </cell>
          <cell r="F2358" t="str">
            <v>الثالثة</v>
          </cell>
        </row>
        <row r="2359">
          <cell r="B2359">
            <v>526247</v>
          </cell>
          <cell r="C2359" t="str">
            <v>نور طالب</v>
          </cell>
          <cell r="D2359" t="str">
            <v>كمال</v>
          </cell>
          <cell r="E2359" t="str">
            <v>امتثال</v>
          </cell>
          <cell r="F2359" t="str">
            <v>الثانية</v>
          </cell>
        </row>
        <row r="2360">
          <cell r="B2360">
            <v>526248</v>
          </cell>
          <cell r="C2360" t="str">
            <v>نور مشخص</v>
          </cell>
          <cell r="D2360" t="str">
            <v>عبد الفتاح</v>
          </cell>
          <cell r="E2360" t="str">
            <v>عائده</v>
          </cell>
          <cell r="F2360" t="str">
            <v>الثالثة</v>
          </cell>
        </row>
        <row r="2361">
          <cell r="B2361">
            <v>526250</v>
          </cell>
          <cell r="C2361" t="str">
            <v>نورا بيان</v>
          </cell>
          <cell r="D2361" t="str">
            <v>حسن</v>
          </cell>
          <cell r="E2361" t="str">
            <v>ربيعة</v>
          </cell>
          <cell r="F2361" t="str">
            <v>الثانية</v>
          </cell>
          <cell r="G2361" t="str">
            <v>مستنفذ فصل ثاني 2023-2024</v>
          </cell>
        </row>
        <row r="2362">
          <cell r="B2362">
            <v>526253</v>
          </cell>
          <cell r="C2362" t="str">
            <v>نورما ناصيف</v>
          </cell>
          <cell r="D2362" t="str">
            <v>محمد</v>
          </cell>
          <cell r="E2362" t="str">
            <v>فاطمه</v>
          </cell>
          <cell r="F2362" t="str">
            <v>الثانية</v>
          </cell>
        </row>
        <row r="2363">
          <cell r="B2363">
            <v>526255</v>
          </cell>
          <cell r="C2363" t="str">
            <v>نوره شريفه</v>
          </cell>
          <cell r="D2363" t="str">
            <v>محمد</v>
          </cell>
          <cell r="E2363" t="str">
            <v>ثناء</v>
          </cell>
          <cell r="F2363" t="str">
            <v>الثانية</v>
          </cell>
        </row>
        <row r="2364">
          <cell r="B2364">
            <v>526256</v>
          </cell>
          <cell r="C2364" t="str">
            <v>نيرمين المزنه</v>
          </cell>
          <cell r="D2364" t="str">
            <v>أحمد</v>
          </cell>
          <cell r="E2364" t="str">
            <v>ريمه</v>
          </cell>
          <cell r="F2364" t="str">
            <v>الرابعة حديث</v>
          </cell>
          <cell r="G2364" t="str">
            <v>م</v>
          </cell>
        </row>
        <row r="2365">
          <cell r="B2365">
            <v>526258</v>
          </cell>
          <cell r="C2365" t="str">
            <v>نيروز عوض</v>
          </cell>
          <cell r="D2365" t="str">
            <v>جاسم</v>
          </cell>
          <cell r="E2365" t="str">
            <v>صباح</v>
          </cell>
          <cell r="F2365" t="str">
            <v>الرابعة حديث</v>
          </cell>
          <cell r="G2365" t="str">
            <v>م</v>
          </cell>
        </row>
        <row r="2366">
          <cell r="B2366">
            <v>526259</v>
          </cell>
          <cell r="C2366" t="str">
            <v>هاجر درويش</v>
          </cell>
          <cell r="D2366" t="str">
            <v>احمد</v>
          </cell>
          <cell r="E2366" t="str">
            <v>عليا</v>
          </cell>
          <cell r="F2366" t="str">
            <v>الثالثة</v>
          </cell>
        </row>
        <row r="2367">
          <cell r="B2367">
            <v>526260</v>
          </cell>
          <cell r="C2367" t="str">
            <v>هاجر عبد الله</v>
          </cell>
          <cell r="D2367" t="str">
            <v>محمد</v>
          </cell>
          <cell r="E2367" t="str">
            <v>لميس</v>
          </cell>
          <cell r="F2367" t="str">
            <v>الثالثة</v>
          </cell>
        </row>
        <row r="2368">
          <cell r="B2368">
            <v>526263</v>
          </cell>
          <cell r="C2368" t="str">
            <v>هادية بحري</v>
          </cell>
          <cell r="D2368" t="str">
            <v>فايز</v>
          </cell>
          <cell r="E2368" t="str">
            <v>هدى</v>
          </cell>
          <cell r="F2368" t="str">
            <v>الرابعة</v>
          </cell>
        </row>
        <row r="2369">
          <cell r="B2369">
            <v>526265</v>
          </cell>
          <cell r="C2369" t="str">
            <v>هازار ابراهيم</v>
          </cell>
          <cell r="D2369" t="str">
            <v>محمود</v>
          </cell>
          <cell r="E2369" t="str">
            <v>رئيفه</v>
          </cell>
          <cell r="F2369" t="str">
            <v>الرابعة</v>
          </cell>
        </row>
        <row r="2370">
          <cell r="B2370">
            <v>526267</v>
          </cell>
          <cell r="C2370" t="str">
            <v>هبا شحرور</v>
          </cell>
          <cell r="D2370" t="str">
            <v>سعيد</v>
          </cell>
          <cell r="E2370" t="str">
            <v>فايزة</v>
          </cell>
          <cell r="F2370" t="str">
            <v>الثانية</v>
          </cell>
          <cell r="G2370" t="str">
            <v>مستنفذ فصل ثاني 2023-2024</v>
          </cell>
        </row>
        <row r="2371">
          <cell r="B2371">
            <v>526268</v>
          </cell>
          <cell r="C2371" t="str">
            <v>هبة خليفة</v>
          </cell>
          <cell r="D2371" t="str">
            <v>فتحي</v>
          </cell>
          <cell r="E2371" t="str">
            <v>نزيهه</v>
          </cell>
          <cell r="F2371" t="str">
            <v>الاولى</v>
          </cell>
        </row>
        <row r="2372">
          <cell r="B2372">
            <v>526269</v>
          </cell>
          <cell r="C2372" t="str">
            <v>هبة عمار</v>
          </cell>
          <cell r="D2372" t="str">
            <v>كمال</v>
          </cell>
          <cell r="E2372" t="str">
            <v>سميرة</v>
          </cell>
          <cell r="F2372" t="str">
            <v>الثالثة</v>
          </cell>
        </row>
        <row r="2373">
          <cell r="B2373">
            <v>526271</v>
          </cell>
          <cell r="C2373" t="str">
            <v>هبه السكران</v>
          </cell>
          <cell r="D2373" t="str">
            <v>فؤاد</v>
          </cell>
          <cell r="E2373" t="str">
            <v>ناديه</v>
          </cell>
          <cell r="F2373" t="str">
            <v>الثالثة</v>
          </cell>
        </row>
        <row r="2374">
          <cell r="B2374">
            <v>526272</v>
          </cell>
          <cell r="C2374" t="str">
            <v>هبه العكاوي</v>
          </cell>
          <cell r="D2374" t="str">
            <v>محمود</v>
          </cell>
          <cell r="E2374" t="str">
            <v>فاتنه</v>
          </cell>
          <cell r="F2374" t="str">
            <v>الثالثة</v>
          </cell>
        </row>
        <row r="2375">
          <cell r="B2375">
            <v>526273</v>
          </cell>
          <cell r="C2375" t="str">
            <v>هبه اليونس</v>
          </cell>
          <cell r="D2375" t="str">
            <v>انور</v>
          </cell>
          <cell r="E2375" t="str">
            <v>شاديه</v>
          </cell>
          <cell r="F2375" t="str">
            <v>الثانية</v>
          </cell>
          <cell r="G2375" t="str">
            <v>مستنفذ فصل ثاني 2023-2024</v>
          </cell>
        </row>
        <row r="2376">
          <cell r="B2376">
            <v>526277</v>
          </cell>
          <cell r="C2376" t="str">
            <v>هبه عقلو</v>
          </cell>
          <cell r="D2376" t="str">
            <v>محمد جمال</v>
          </cell>
          <cell r="E2376" t="str">
            <v>فايزة</v>
          </cell>
          <cell r="F2376" t="str">
            <v>الثالثة</v>
          </cell>
        </row>
        <row r="2377">
          <cell r="B2377">
            <v>526279</v>
          </cell>
          <cell r="C2377" t="str">
            <v>هبه كسحوت</v>
          </cell>
          <cell r="D2377" t="str">
            <v>حسين</v>
          </cell>
          <cell r="E2377" t="str">
            <v>سهام</v>
          </cell>
          <cell r="F2377" t="str">
            <v>الثالثة</v>
          </cell>
        </row>
        <row r="2378">
          <cell r="B2378">
            <v>526280</v>
          </cell>
          <cell r="C2378" t="str">
            <v>هبه نوفل</v>
          </cell>
          <cell r="D2378" t="str">
            <v>جمال</v>
          </cell>
          <cell r="E2378" t="str">
            <v>حنان</v>
          </cell>
          <cell r="F2378" t="str">
            <v>الثالثة</v>
          </cell>
        </row>
        <row r="2379">
          <cell r="B2379">
            <v>526283</v>
          </cell>
          <cell r="C2379" t="str">
            <v>هدى الجاسم</v>
          </cell>
          <cell r="D2379" t="str">
            <v>عبد الكريم</v>
          </cell>
          <cell r="E2379" t="str">
            <v>اسيه</v>
          </cell>
          <cell r="F2379" t="str">
            <v>الثانية</v>
          </cell>
        </row>
        <row r="2380">
          <cell r="B2380">
            <v>526286</v>
          </cell>
          <cell r="C2380" t="str">
            <v>هدى العابر</v>
          </cell>
          <cell r="D2380" t="str">
            <v>كويدر</v>
          </cell>
          <cell r="E2380" t="str">
            <v>خالصه</v>
          </cell>
          <cell r="F2380" t="str">
            <v>الرابعة حديث</v>
          </cell>
          <cell r="G2380" t="str">
            <v>م</v>
          </cell>
        </row>
        <row r="2381">
          <cell r="B2381">
            <v>526288</v>
          </cell>
          <cell r="C2381" t="str">
            <v>هديل النعسان</v>
          </cell>
          <cell r="D2381" t="str">
            <v>احمد</v>
          </cell>
          <cell r="E2381" t="str">
            <v>اديبه</v>
          </cell>
          <cell r="F2381" t="str">
            <v>الثالثة</v>
          </cell>
        </row>
        <row r="2382">
          <cell r="B2382">
            <v>526289</v>
          </cell>
          <cell r="C2382" t="str">
            <v>هديل حاج احمد</v>
          </cell>
          <cell r="D2382" t="str">
            <v>مطيع</v>
          </cell>
          <cell r="E2382" t="str">
            <v>حواء</v>
          </cell>
          <cell r="F2382" t="str">
            <v>الثانية</v>
          </cell>
        </row>
        <row r="2383">
          <cell r="B2383">
            <v>526290</v>
          </cell>
          <cell r="C2383" t="str">
            <v>هديل فضل</v>
          </cell>
          <cell r="D2383" t="str">
            <v>حسين</v>
          </cell>
          <cell r="E2383" t="str">
            <v>وفاء</v>
          </cell>
          <cell r="F2383" t="str">
            <v>الثالثة</v>
          </cell>
        </row>
        <row r="2384">
          <cell r="B2384">
            <v>526291</v>
          </cell>
          <cell r="C2384" t="str">
            <v>همسه العبد</v>
          </cell>
          <cell r="D2384" t="str">
            <v>اديب</v>
          </cell>
          <cell r="E2384" t="str">
            <v>عطيه</v>
          </cell>
          <cell r="F2384" t="str">
            <v>الثالثة حديث</v>
          </cell>
          <cell r="G2384" t="str">
            <v>م</v>
          </cell>
        </row>
        <row r="2385">
          <cell r="B2385">
            <v>526295</v>
          </cell>
          <cell r="C2385" t="str">
            <v>هناء العبيد</v>
          </cell>
          <cell r="D2385" t="str">
            <v>جودات</v>
          </cell>
          <cell r="E2385" t="str">
            <v>رحاب</v>
          </cell>
          <cell r="F2385" t="str">
            <v>الثانية</v>
          </cell>
          <cell r="G2385" t="str">
            <v>مستنفذ فصل ثاني 2023-2024</v>
          </cell>
        </row>
        <row r="2386">
          <cell r="B2386">
            <v>526296</v>
          </cell>
          <cell r="C2386" t="str">
            <v>هناء حينون</v>
          </cell>
          <cell r="D2386" t="str">
            <v>حسين</v>
          </cell>
          <cell r="E2386" t="str">
            <v>نبيله</v>
          </cell>
          <cell r="F2386" t="str">
            <v>الثالثة</v>
          </cell>
        </row>
        <row r="2387">
          <cell r="B2387">
            <v>526297</v>
          </cell>
          <cell r="C2387" t="str">
            <v>هناء خليل</v>
          </cell>
          <cell r="D2387" t="str">
            <v xml:space="preserve">عمر </v>
          </cell>
          <cell r="E2387" t="str">
            <v>سحر</v>
          </cell>
          <cell r="F2387" t="str">
            <v>الرابعة</v>
          </cell>
        </row>
        <row r="2388">
          <cell r="B2388">
            <v>526300</v>
          </cell>
          <cell r="C2388" t="str">
            <v>هيا الشداد المحاميد</v>
          </cell>
          <cell r="D2388" t="str">
            <v>باسم</v>
          </cell>
          <cell r="E2388" t="str">
            <v>مياده</v>
          </cell>
          <cell r="F2388" t="str">
            <v>الثانية</v>
          </cell>
        </row>
        <row r="2389">
          <cell r="B2389">
            <v>526302</v>
          </cell>
          <cell r="C2389" t="str">
            <v>هيلانه مقلد</v>
          </cell>
          <cell r="D2389" t="str">
            <v>محمد</v>
          </cell>
          <cell r="E2389" t="str">
            <v>سمر</v>
          </cell>
          <cell r="F2389" t="str">
            <v>الرابعة</v>
          </cell>
        </row>
        <row r="2390">
          <cell r="B2390">
            <v>526303</v>
          </cell>
          <cell r="C2390" t="str">
            <v>وئام الحجي</v>
          </cell>
          <cell r="D2390" t="str">
            <v>خليل</v>
          </cell>
          <cell r="E2390" t="str">
            <v>زبيده</v>
          </cell>
          <cell r="F2390" t="str">
            <v>الثالثة</v>
          </cell>
        </row>
        <row r="2391">
          <cell r="B2391">
            <v>526304</v>
          </cell>
          <cell r="C2391" t="str">
            <v>وجدان الحلاق</v>
          </cell>
          <cell r="D2391" t="str">
            <v>نوري</v>
          </cell>
          <cell r="E2391" t="str">
            <v>خيرات</v>
          </cell>
          <cell r="F2391" t="str">
            <v>الرابعة حديث</v>
          </cell>
          <cell r="G2391" t="str">
            <v>م</v>
          </cell>
        </row>
        <row r="2392">
          <cell r="B2392">
            <v>526306</v>
          </cell>
          <cell r="C2392" t="str">
            <v>وعد الاعور</v>
          </cell>
          <cell r="D2392" t="str">
            <v>عبد المولا</v>
          </cell>
          <cell r="E2392" t="str">
            <v>نبيهه</v>
          </cell>
          <cell r="F2392" t="str">
            <v>الرابعة حديث</v>
          </cell>
          <cell r="G2392" t="str">
            <v>م</v>
          </cell>
        </row>
        <row r="2393">
          <cell r="B2393">
            <v>526308</v>
          </cell>
          <cell r="C2393" t="str">
            <v>وعد الهادي</v>
          </cell>
          <cell r="D2393" t="str">
            <v>كمال</v>
          </cell>
          <cell r="E2393" t="str">
            <v>سهام</v>
          </cell>
          <cell r="F2393" t="str">
            <v>الرابعة حديث</v>
          </cell>
          <cell r="G2393" t="str">
            <v>م</v>
          </cell>
        </row>
        <row r="2394">
          <cell r="B2394">
            <v>526311</v>
          </cell>
          <cell r="C2394" t="str">
            <v>وفاء شعبان</v>
          </cell>
          <cell r="D2394" t="str">
            <v>احمد</v>
          </cell>
          <cell r="E2394" t="str">
            <v>رقيه</v>
          </cell>
          <cell r="F2394" t="str">
            <v>الرابعة</v>
          </cell>
        </row>
        <row r="2395">
          <cell r="B2395">
            <v>526312</v>
          </cell>
          <cell r="C2395" t="str">
            <v>وفاء كوكه</v>
          </cell>
          <cell r="D2395" t="str">
            <v>عبد العزيز</v>
          </cell>
          <cell r="E2395" t="str">
            <v>منى</v>
          </cell>
          <cell r="F2395" t="str">
            <v>الرابعة</v>
          </cell>
        </row>
        <row r="2396">
          <cell r="B2396">
            <v>526313</v>
          </cell>
          <cell r="C2396" t="str">
            <v>ولاء رشيد</v>
          </cell>
          <cell r="D2396" t="str">
            <v>رشيد</v>
          </cell>
          <cell r="E2396" t="str">
            <v>فاديه</v>
          </cell>
          <cell r="F2396" t="str">
            <v>الثانية</v>
          </cell>
          <cell r="G2396" t="str">
            <v>مستنفذ فصل ثاني 2023-2024</v>
          </cell>
        </row>
        <row r="2397">
          <cell r="B2397">
            <v>526318</v>
          </cell>
          <cell r="C2397" t="str">
            <v>ياسمين غرز الدين</v>
          </cell>
          <cell r="D2397" t="str">
            <v>شاهر</v>
          </cell>
          <cell r="E2397" t="str">
            <v>ساميه</v>
          </cell>
          <cell r="F2397" t="str">
            <v>الرابعة حديث</v>
          </cell>
          <cell r="G2397" t="str">
            <v>م</v>
          </cell>
        </row>
        <row r="2398">
          <cell r="B2398">
            <v>526320</v>
          </cell>
          <cell r="C2398" t="str">
            <v>يالي شوبط</v>
          </cell>
          <cell r="D2398" t="str">
            <v>اديب</v>
          </cell>
          <cell r="E2398" t="str">
            <v>فريال</v>
          </cell>
          <cell r="F2398" t="str">
            <v>الثانية</v>
          </cell>
          <cell r="G2398" t="str">
            <v>مستنفذ فصل ثاني 2023-2024</v>
          </cell>
        </row>
        <row r="2399">
          <cell r="B2399">
            <v>526321</v>
          </cell>
          <cell r="C2399" t="str">
            <v>يولى حريز</v>
          </cell>
          <cell r="D2399" t="str">
            <v>مخائيل</v>
          </cell>
          <cell r="E2399" t="str">
            <v>ابتسام</v>
          </cell>
          <cell r="F2399" t="str">
            <v>الرابعة</v>
          </cell>
        </row>
        <row r="2400">
          <cell r="B2400">
            <v>526322</v>
          </cell>
          <cell r="C2400" t="str">
            <v>مها نصر الدين</v>
          </cell>
          <cell r="D2400" t="str">
            <v>اكرم</v>
          </cell>
          <cell r="E2400" t="str">
            <v>سميحه</v>
          </cell>
          <cell r="F2400" t="str">
            <v>الثالثة حديث</v>
          </cell>
          <cell r="G2400" t="str">
            <v>م</v>
          </cell>
        </row>
        <row r="2401">
          <cell r="B2401">
            <v>526323</v>
          </cell>
          <cell r="C2401" t="str">
            <v>اسراء عيسات</v>
          </cell>
          <cell r="D2401" t="str">
            <v>بسام</v>
          </cell>
          <cell r="E2401" t="str">
            <v>فايزة</v>
          </cell>
          <cell r="F2401" t="str">
            <v>الثالثة</v>
          </cell>
        </row>
        <row r="2402">
          <cell r="B2402">
            <v>526324</v>
          </cell>
          <cell r="C2402" t="str">
            <v>الاء جبلي</v>
          </cell>
          <cell r="D2402" t="str">
            <v>زكريا</v>
          </cell>
          <cell r="E2402" t="str">
            <v>سماهر</v>
          </cell>
          <cell r="F2402" t="str">
            <v>الرابعة</v>
          </cell>
        </row>
        <row r="2403">
          <cell r="B2403">
            <v>526326</v>
          </cell>
          <cell r="C2403" t="str">
            <v>بتول محمد</v>
          </cell>
          <cell r="D2403" t="str">
            <v>حسن</v>
          </cell>
          <cell r="E2403" t="str">
            <v>فايزة</v>
          </cell>
          <cell r="F2403" t="str">
            <v>الرابعة</v>
          </cell>
        </row>
        <row r="2404">
          <cell r="B2404">
            <v>526327</v>
          </cell>
          <cell r="C2404" t="str">
            <v>بنان بكر</v>
          </cell>
          <cell r="D2404" t="str">
            <v xml:space="preserve">علي </v>
          </cell>
          <cell r="E2404" t="str">
            <v>منيرة</v>
          </cell>
          <cell r="F2404" t="str">
            <v>الرابعة</v>
          </cell>
        </row>
        <row r="2405">
          <cell r="B2405">
            <v>526328</v>
          </cell>
          <cell r="C2405" t="str">
            <v>تسنيم ابو خير</v>
          </cell>
          <cell r="D2405" t="str">
            <v>احمد</v>
          </cell>
          <cell r="E2405" t="str">
            <v>ميسون</v>
          </cell>
          <cell r="F2405" t="str">
            <v>الثالثة</v>
          </cell>
        </row>
        <row r="2406">
          <cell r="B2406">
            <v>526329</v>
          </cell>
          <cell r="C2406" t="str">
            <v>خالد عليوي</v>
          </cell>
          <cell r="D2406" t="str">
            <v>خليفة</v>
          </cell>
          <cell r="E2406" t="str">
            <v>نجاح</v>
          </cell>
          <cell r="F2406" t="str">
            <v>الثانية</v>
          </cell>
        </row>
        <row r="2407">
          <cell r="B2407">
            <v>526330</v>
          </cell>
          <cell r="C2407" t="str">
            <v>رؤى عبد السلام</v>
          </cell>
          <cell r="D2407" t="str">
            <v xml:space="preserve">محمود </v>
          </cell>
          <cell r="E2407" t="str">
            <v>منال</v>
          </cell>
          <cell r="F2407" t="str">
            <v>الثالثة</v>
          </cell>
        </row>
        <row r="2408">
          <cell r="B2408">
            <v>526332</v>
          </cell>
          <cell r="C2408" t="str">
            <v>رندة اللوجي</v>
          </cell>
          <cell r="D2408" t="str">
            <v>بدر</v>
          </cell>
          <cell r="E2408" t="str">
            <v>زبيده</v>
          </cell>
          <cell r="F2408" t="str">
            <v>الرابعة</v>
          </cell>
        </row>
        <row r="2409">
          <cell r="B2409">
            <v>526333</v>
          </cell>
          <cell r="C2409" t="str">
            <v>رنين القليح</v>
          </cell>
          <cell r="D2409" t="str">
            <v>عبد الحليم</v>
          </cell>
          <cell r="E2409" t="str">
            <v>امنه</v>
          </cell>
          <cell r="F2409" t="str">
            <v>الرابعة</v>
          </cell>
        </row>
        <row r="2410">
          <cell r="B2410">
            <v>526335</v>
          </cell>
          <cell r="C2410" t="str">
            <v>فاتن اتمت</v>
          </cell>
          <cell r="D2410" t="str">
            <v>سامي</v>
          </cell>
          <cell r="E2410" t="str">
            <v>ليميه</v>
          </cell>
          <cell r="F2410" t="str">
            <v>الثانية</v>
          </cell>
        </row>
        <row r="2411">
          <cell r="B2411">
            <v>526338</v>
          </cell>
          <cell r="C2411" t="str">
            <v>ميسون برازي</v>
          </cell>
          <cell r="D2411" t="str">
            <v>محمد عدنان</v>
          </cell>
          <cell r="E2411" t="str">
            <v>رباح</v>
          </cell>
          <cell r="F2411" t="str">
            <v>الرابعة</v>
          </cell>
        </row>
        <row r="2412">
          <cell r="B2412">
            <v>526340</v>
          </cell>
          <cell r="C2412" t="str">
            <v>هلا الطائي</v>
          </cell>
          <cell r="D2412" t="str">
            <v>عمار</v>
          </cell>
          <cell r="E2412" t="str">
            <v>ملكه</v>
          </cell>
          <cell r="F2412" t="str">
            <v>الثانية</v>
          </cell>
          <cell r="G2412" t="str">
            <v>مستنفذ فصل ثاني 2023-2024</v>
          </cell>
        </row>
        <row r="2413">
          <cell r="B2413">
            <v>526345</v>
          </cell>
          <cell r="C2413" t="str">
            <v>عبير عبدالله</v>
          </cell>
          <cell r="D2413" t="str">
            <v>عبد الرحمن</v>
          </cell>
          <cell r="E2413" t="str">
            <v>عائشه</v>
          </cell>
          <cell r="F2413" t="str">
            <v>الرابعة</v>
          </cell>
        </row>
        <row r="2414">
          <cell r="B2414">
            <v>526346</v>
          </cell>
          <cell r="C2414" t="str">
            <v xml:space="preserve">ملك الخولي </v>
          </cell>
          <cell r="D2414" t="str">
            <v>عبد الستار</v>
          </cell>
          <cell r="E2414" t="str">
            <v>سمر</v>
          </cell>
          <cell r="F2414" t="str">
            <v>الثالثة</v>
          </cell>
        </row>
        <row r="2415">
          <cell r="B2415">
            <v>526350</v>
          </cell>
          <cell r="C2415" t="str">
            <v>احسان حجلي</v>
          </cell>
          <cell r="D2415" t="str">
            <v>قاسم</v>
          </cell>
          <cell r="F2415" t="str">
            <v>الاولى</v>
          </cell>
        </row>
        <row r="2416">
          <cell r="B2416">
            <v>526351</v>
          </cell>
          <cell r="C2416" t="str">
            <v>احلام احمد</v>
          </cell>
          <cell r="D2416" t="str">
            <v>فتحي</v>
          </cell>
          <cell r="E2416" t="str">
            <v>سميره</v>
          </cell>
          <cell r="F2416" t="str">
            <v>الاولى</v>
          </cell>
          <cell r="G2416" t="str">
            <v>مستنفذ فصل ثاني 2023-2024</v>
          </cell>
        </row>
        <row r="2417">
          <cell r="B2417">
            <v>526352</v>
          </cell>
          <cell r="C2417" t="str">
            <v>اريج ربيع</v>
          </cell>
          <cell r="D2417" t="str">
            <v>محمدصفوح</v>
          </cell>
          <cell r="E2417" t="str">
            <v>عائشه</v>
          </cell>
          <cell r="F2417" t="str">
            <v>الرابعة حديث</v>
          </cell>
          <cell r="G2417" t="str">
            <v>ن</v>
          </cell>
        </row>
        <row r="2418">
          <cell r="B2418">
            <v>526353</v>
          </cell>
          <cell r="C2418" t="str">
            <v>اسراء الحسين</v>
          </cell>
          <cell r="D2418" t="str">
            <v>احمد</v>
          </cell>
          <cell r="E2418" t="str">
            <v>فريال</v>
          </cell>
          <cell r="F2418" t="str">
            <v>الاولى</v>
          </cell>
          <cell r="G2418" t="str">
            <v>مستنفذ فصل ثاني 2023-2024</v>
          </cell>
        </row>
        <row r="2419">
          <cell r="B2419">
            <v>526354</v>
          </cell>
          <cell r="C2419" t="str">
            <v>اسما طربيه</v>
          </cell>
          <cell r="D2419" t="str">
            <v>كامل</v>
          </cell>
          <cell r="E2419" t="str">
            <v>صالحه</v>
          </cell>
          <cell r="F2419" t="str">
            <v>الثانية</v>
          </cell>
        </row>
        <row r="2420">
          <cell r="B2420">
            <v>526355</v>
          </cell>
          <cell r="C2420" t="str">
            <v>اسماء الكيلاني</v>
          </cell>
          <cell r="D2420" t="str">
            <v>يوسف</v>
          </cell>
          <cell r="E2420" t="str">
            <v>عليا</v>
          </cell>
          <cell r="F2420" t="str">
            <v>الرابعة حديث</v>
          </cell>
          <cell r="G2420" t="str">
            <v>م</v>
          </cell>
        </row>
        <row r="2421">
          <cell r="B2421">
            <v>526356</v>
          </cell>
          <cell r="C2421" t="str">
            <v>اسماء المصري</v>
          </cell>
          <cell r="D2421" t="str">
            <v>احمد</v>
          </cell>
          <cell r="E2421" t="str">
            <v>صفاء</v>
          </cell>
          <cell r="F2421" t="str">
            <v>الثانية</v>
          </cell>
        </row>
        <row r="2422">
          <cell r="B2422">
            <v>526357</v>
          </cell>
          <cell r="C2422" t="str">
            <v>اسيا العسود</v>
          </cell>
          <cell r="D2422" t="str">
            <v>محمود</v>
          </cell>
          <cell r="E2422" t="str">
            <v>سلطانه</v>
          </cell>
          <cell r="F2422" t="str">
            <v>الاولى</v>
          </cell>
          <cell r="G2422" t="str">
            <v>مستنفذ فصل ثاني 2023-2024</v>
          </cell>
        </row>
        <row r="2423">
          <cell r="B2423">
            <v>526358</v>
          </cell>
          <cell r="C2423" t="str">
            <v>اعتماد المنادي الخليل</v>
          </cell>
          <cell r="D2423" t="str">
            <v>ادهام</v>
          </cell>
          <cell r="E2423" t="str">
            <v>عائشه</v>
          </cell>
          <cell r="F2423" t="str">
            <v>الاولى</v>
          </cell>
          <cell r="G2423" t="str">
            <v>مستنفذ فصل ثاني 2023-2024</v>
          </cell>
        </row>
        <row r="2424">
          <cell r="B2424">
            <v>526359</v>
          </cell>
          <cell r="C2424" t="str">
            <v>اكرام المقداد</v>
          </cell>
          <cell r="D2424" t="str">
            <v>عبدالله</v>
          </cell>
          <cell r="E2424" t="str">
            <v>امنه</v>
          </cell>
          <cell r="F2424" t="str">
            <v>الاولى</v>
          </cell>
          <cell r="G2424" t="str">
            <v>مستنفذ فصل ثاني 2023-2024</v>
          </cell>
        </row>
        <row r="2425">
          <cell r="B2425">
            <v>526360</v>
          </cell>
          <cell r="C2425" t="str">
            <v>الاء سعد</v>
          </cell>
          <cell r="D2425" t="str">
            <v>سعيد</v>
          </cell>
          <cell r="E2425" t="str">
            <v>امتثال</v>
          </cell>
          <cell r="F2425" t="str">
            <v>الاولى</v>
          </cell>
          <cell r="G2425" t="str">
            <v>مستنفذ فصل ثاني 2023-2024</v>
          </cell>
        </row>
        <row r="2426">
          <cell r="B2426">
            <v>526361</v>
          </cell>
          <cell r="C2426" t="str">
            <v>الفت صلوح</v>
          </cell>
          <cell r="D2426" t="str">
            <v>احمد</v>
          </cell>
          <cell r="E2426" t="str">
            <v>غفران</v>
          </cell>
          <cell r="F2426" t="str">
            <v>الرابعة حديث</v>
          </cell>
          <cell r="G2426" t="str">
            <v>م</v>
          </cell>
        </row>
        <row r="2427">
          <cell r="B2427">
            <v>526362</v>
          </cell>
          <cell r="C2427" t="str">
            <v>الهام زين</v>
          </cell>
          <cell r="D2427" t="str">
            <v>اسماعيل</v>
          </cell>
          <cell r="E2427" t="str">
            <v>غيثاء</v>
          </cell>
          <cell r="F2427" t="str">
            <v>الثالثة</v>
          </cell>
        </row>
        <row r="2428">
          <cell r="B2428">
            <v>526363</v>
          </cell>
          <cell r="C2428" t="str">
            <v>امال قويدر</v>
          </cell>
          <cell r="D2428" t="str">
            <v>ابراهيم</v>
          </cell>
          <cell r="E2428" t="str">
            <v>سهام</v>
          </cell>
          <cell r="F2428" t="str">
            <v>الثالثة</v>
          </cell>
        </row>
        <row r="2429">
          <cell r="B2429">
            <v>526364</v>
          </cell>
          <cell r="C2429" t="str">
            <v>امامه الخطيب</v>
          </cell>
          <cell r="D2429" t="str">
            <v>عبدو</v>
          </cell>
          <cell r="E2429" t="str">
            <v>بغداد</v>
          </cell>
          <cell r="F2429" t="str">
            <v>الاولى</v>
          </cell>
          <cell r="G2429" t="str">
            <v>مستنفذ فصل ثاني 2023-2024</v>
          </cell>
        </row>
        <row r="2430">
          <cell r="B2430">
            <v>526365</v>
          </cell>
          <cell r="C2430" t="str">
            <v>اماني خطار</v>
          </cell>
          <cell r="D2430" t="str">
            <v>رياض</v>
          </cell>
          <cell r="E2430" t="str">
            <v>نجاه</v>
          </cell>
          <cell r="F2430" t="str">
            <v>الثانية</v>
          </cell>
        </row>
        <row r="2431">
          <cell r="B2431">
            <v>526366</v>
          </cell>
          <cell r="C2431" t="str">
            <v>امل الفقير</v>
          </cell>
          <cell r="D2431" t="str">
            <v>محمد</v>
          </cell>
          <cell r="E2431" t="str">
            <v>مؤمنات</v>
          </cell>
          <cell r="F2431" t="str">
            <v>الثالثة حديث</v>
          </cell>
          <cell r="G2431" t="str">
            <v>م</v>
          </cell>
        </row>
        <row r="2432">
          <cell r="B2432">
            <v>526367</v>
          </cell>
          <cell r="C2432" t="str">
            <v>امل حلوم</v>
          </cell>
          <cell r="D2432" t="str">
            <v>نزيه</v>
          </cell>
          <cell r="E2432" t="str">
            <v>امينه</v>
          </cell>
          <cell r="F2432" t="str">
            <v>الثانية</v>
          </cell>
        </row>
        <row r="2433">
          <cell r="B2433">
            <v>526368</v>
          </cell>
          <cell r="C2433" t="str">
            <v>امنه بارود</v>
          </cell>
          <cell r="D2433" t="str">
            <v>محمد</v>
          </cell>
          <cell r="E2433" t="str">
            <v>امون</v>
          </cell>
          <cell r="F2433" t="str">
            <v>الاولى</v>
          </cell>
          <cell r="G2433" t="str">
            <v>مستنفذ فصل ثاني 2023-2024</v>
          </cell>
        </row>
        <row r="2434">
          <cell r="B2434">
            <v>526369</v>
          </cell>
          <cell r="C2434" t="str">
            <v>اميرة الوقة</v>
          </cell>
          <cell r="D2434" t="str">
            <v>سامر</v>
          </cell>
          <cell r="E2434" t="str">
            <v>اماني</v>
          </cell>
          <cell r="F2434" t="str">
            <v>الاولى</v>
          </cell>
          <cell r="G2434" t="str">
            <v>مستنفذ فصل ثاني 2023-2024</v>
          </cell>
        </row>
        <row r="2435">
          <cell r="B2435">
            <v>526370</v>
          </cell>
          <cell r="C2435" t="str">
            <v>اميره العلان</v>
          </cell>
          <cell r="D2435" t="str">
            <v>محمود</v>
          </cell>
          <cell r="E2435" t="str">
            <v>هاجر</v>
          </cell>
          <cell r="F2435" t="str">
            <v>الاولى</v>
          </cell>
          <cell r="G2435" t="str">
            <v>مستنفذ فصل ثاني 2023-2024</v>
          </cell>
        </row>
        <row r="2436">
          <cell r="B2436">
            <v>526371</v>
          </cell>
          <cell r="C2436" t="str">
            <v>امين سلام</v>
          </cell>
          <cell r="D2436" t="str">
            <v>خليل</v>
          </cell>
          <cell r="E2436" t="str">
            <v>فرحة</v>
          </cell>
          <cell r="F2436" t="str">
            <v>الرابعة حديث</v>
          </cell>
          <cell r="G2436" t="str">
            <v>ن</v>
          </cell>
        </row>
        <row r="2437">
          <cell r="B2437">
            <v>526372</v>
          </cell>
          <cell r="C2437" t="str">
            <v>امينه اسماعيل</v>
          </cell>
          <cell r="D2437" t="str">
            <v>رفيق</v>
          </cell>
          <cell r="E2437" t="str">
            <v>ابتسام</v>
          </cell>
          <cell r="F2437" t="str">
            <v>الثانية</v>
          </cell>
        </row>
        <row r="2438">
          <cell r="B2438">
            <v>526373</v>
          </cell>
          <cell r="C2438" t="str">
            <v>انسام القباني</v>
          </cell>
          <cell r="D2438" t="str">
            <v>احمد</v>
          </cell>
          <cell r="E2438" t="str">
            <v>هيفاء</v>
          </cell>
          <cell r="F2438" t="str">
            <v>الثالثة</v>
          </cell>
        </row>
        <row r="2439">
          <cell r="B2439">
            <v>526374</v>
          </cell>
          <cell r="C2439" t="str">
            <v>انوار المقداد</v>
          </cell>
          <cell r="D2439" t="str">
            <v>نايف</v>
          </cell>
          <cell r="E2439" t="str">
            <v>عائشة</v>
          </cell>
          <cell r="F2439" t="str">
            <v>الاولى</v>
          </cell>
          <cell r="G2439" t="str">
            <v>مستنفذ فصل ثاني 2023-2024</v>
          </cell>
        </row>
        <row r="2440">
          <cell r="B2440">
            <v>526375</v>
          </cell>
          <cell r="C2440" t="str">
            <v>ايفلين ابراهيم</v>
          </cell>
          <cell r="D2440" t="str">
            <v>جمال</v>
          </cell>
          <cell r="E2440" t="str">
            <v>كوكب</v>
          </cell>
          <cell r="F2440" t="str">
            <v>الرابعة حديث</v>
          </cell>
          <cell r="G2440" t="str">
            <v>ن</v>
          </cell>
        </row>
        <row r="2441">
          <cell r="B2441">
            <v>526376</v>
          </cell>
          <cell r="C2441" t="str">
            <v>ايمان اسكندراني</v>
          </cell>
          <cell r="D2441" t="str">
            <v>محمدخير</v>
          </cell>
          <cell r="E2441" t="str">
            <v>وجيهه</v>
          </cell>
          <cell r="F2441" t="str">
            <v>الاولى</v>
          </cell>
          <cell r="G2441" t="str">
            <v>مستنفذ فصل ثاني 2023-2024</v>
          </cell>
        </row>
        <row r="2442">
          <cell r="B2442">
            <v>526377</v>
          </cell>
          <cell r="C2442" t="str">
            <v>ايمان البصار</v>
          </cell>
          <cell r="D2442" t="str">
            <v>حسن</v>
          </cell>
          <cell r="E2442" t="str">
            <v>مشايخ</v>
          </cell>
          <cell r="F2442" t="str">
            <v>الثانية</v>
          </cell>
        </row>
        <row r="2443">
          <cell r="B2443">
            <v>526378</v>
          </cell>
          <cell r="C2443" t="str">
            <v>ايمان الجرو</v>
          </cell>
          <cell r="D2443" t="str">
            <v>احمد</v>
          </cell>
          <cell r="E2443" t="str">
            <v>فاطمه</v>
          </cell>
          <cell r="F2443" t="str">
            <v>الاولى</v>
          </cell>
          <cell r="G2443" t="str">
            <v>مستنفذ فصل ثاني 2023-2024</v>
          </cell>
        </row>
        <row r="2444">
          <cell r="B2444">
            <v>526379</v>
          </cell>
          <cell r="C2444" t="str">
            <v>ايمان الرواد</v>
          </cell>
          <cell r="D2444" t="str">
            <v>محمدنور</v>
          </cell>
          <cell r="E2444" t="str">
            <v>زينب</v>
          </cell>
          <cell r="F2444" t="str">
            <v>الثالثة</v>
          </cell>
        </row>
        <row r="2445">
          <cell r="B2445">
            <v>526380</v>
          </cell>
          <cell r="C2445" t="str">
            <v>ايمان العقله</v>
          </cell>
          <cell r="D2445" t="str">
            <v>محمود</v>
          </cell>
          <cell r="E2445" t="str">
            <v>غازيه</v>
          </cell>
          <cell r="F2445" t="str">
            <v>الثانية</v>
          </cell>
        </row>
        <row r="2446">
          <cell r="B2446">
            <v>526381</v>
          </cell>
          <cell r="C2446" t="str">
            <v>آلاء الأكرمي</v>
          </cell>
          <cell r="D2446" t="str">
            <v>عماد</v>
          </cell>
          <cell r="E2446" t="str">
            <v>أميره</v>
          </cell>
          <cell r="F2446" t="str">
            <v>الثانية حديث</v>
          </cell>
          <cell r="G2446" t="str">
            <v>م</v>
          </cell>
        </row>
        <row r="2447">
          <cell r="B2447">
            <v>526382</v>
          </cell>
          <cell r="C2447" t="str">
            <v>آمنة الحريري</v>
          </cell>
          <cell r="D2447" t="str">
            <v>عبدالرحمن</v>
          </cell>
          <cell r="E2447" t="str">
            <v>ليلى</v>
          </cell>
          <cell r="F2447" t="str">
            <v>الثانية</v>
          </cell>
        </row>
        <row r="2448">
          <cell r="B2448">
            <v>526383</v>
          </cell>
          <cell r="C2448" t="str">
            <v>آمنه المناجره</v>
          </cell>
          <cell r="D2448" t="str">
            <v>رضوان</v>
          </cell>
          <cell r="E2448" t="str">
            <v>عليا</v>
          </cell>
          <cell r="F2448" t="str">
            <v>الاولى</v>
          </cell>
          <cell r="G2448" t="str">
            <v>مستنفذ فصل ثاني 2023-2024</v>
          </cell>
        </row>
        <row r="2449">
          <cell r="B2449">
            <v>526384</v>
          </cell>
          <cell r="C2449" t="str">
            <v>آيات المصري</v>
          </cell>
          <cell r="D2449" t="str">
            <v>محمد</v>
          </cell>
          <cell r="E2449" t="str">
            <v>ردينه</v>
          </cell>
          <cell r="F2449" t="str">
            <v>الرابعة حديث</v>
          </cell>
          <cell r="G2449" t="str">
            <v>م</v>
          </cell>
        </row>
        <row r="2450">
          <cell r="B2450">
            <v>526385</v>
          </cell>
          <cell r="C2450" t="str">
            <v>آيه الاحمد الحاج خضر</v>
          </cell>
          <cell r="D2450" t="str">
            <v>محمد</v>
          </cell>
          <cell r="E2450" t="str">
            <v>ياسميندا</v>
          </cell>
          <cell r="F2450" t="str">
            <v>الرابعة حديث</v>
          </cell>
          <cell r="G2450" t="str">
            <v>ن</v>
          </cell>
        </row>
        <row r="2451">
          <cell r="B2451">
            <v>526386</v>
          </cell>
          <cell r="C2451" t="str">
            <v>آيه القداح</v>
          </cell>
          <cell r="D2451" t="str">
            <v>ناصر</v>
          </cell>
          <cell r="E2451" t="str">
            <v>أمل</v>
          </cell>
          <cell r="F2451" t="str">
            <v>الثالثة</v>
          </cell>
        </row>
        <row r="2452">
          <cell r="B2452">
            <v>526387</v>
          </cell>
          <cell r="C2452" t="str">
            <v>آيه عباد</v>
          </cell>
          <cell r="D2452" t="str">
            <v>ياسر</v>
          </cell>
          <cell r="E2452" t="str">
            <v>انعام</v>
          </cell>
          <cell r="F2452" t="str">
            <v>الرابعة حديث</v>
          </cell>
          <cell r="G2452" t="str">
            <v>م</v>
          </cell>
        </row>
        <row r="2453">
          <cell r="B2453">
            <v>526388</v>
          </cell>
          <cell r="C2453" t="str">
            <v>أجفان صقر</v>
          </cell>
          <cell r="D2453" t="str">
            <v>كمال</v>
          </cell>
          <cell r="E2453" t="str">
            <v>نهاد</v>
          </cell>
          <cell r="F2453" t="str">
            <v>الاولى</v>
          </cell>
          <cell r="G2453" t="str">
            <v>مستنفذ فصل ثاني 2023-2024</v>
          </cell>
        </row>
        <row r="2454">
          <cell r="B2454">
            <v>526389</v>
          </cell>
          <cell r="C2454" t="str">
            <v>أزهار أبوأدان</v>
          </cell>
          <cell r="D2454" t="str">
            <v>محمدعلي</v>
          </cell>
          <cell r="E2454" t="str">
            <v>فايزه</v>
          </cell>
          <cell r="F2454" t="str">
            <v>الاولى</v>
          </cell>
          <cell r="G2454" t="str">
            <v>مستنفذ فصل ثاني 2023-2024</v>
          </cell>
        </row>
        <row r="2455">
          <cell r="B2455">
            <v>526390</v>
          </cell>
          <cell r="C2455" t="str">
            <v>أمانه ديب</v>
          </cell>
          <cell r="D2455" t="str">
            <v>طاهر</v>
          </cell>
          <cell r="E2455" t="str">
            <v>أمل</v>
          </cell>
          <cell r="F2455" t="str">
            <v>الرابعة حديث</v>
          </cell>
          <cell r="G2455" t="str">
            <v>ن</v>
          </cell>
        </row>
        <row r="2456">
          <cell r="B2456">
            <v>526391</v>
          </cell>
          <cell r="C2456" t="str">
            <v>أميرة أيوب آغا</v>
          </cell>
          <cell r="D2456" t="str">
            <v>ماهر</v>
          </cell>
          <cell r="E2456" t="str">
            <v>نورالهدى</v>
          </cell>
          <cell r="F2456" t="str">
            <v>الثالثة</v>
          </cell>
        </row>
        <row r="2457">
          <cell r="B2457">
            <v>526392</v>
          </cell>
          <cell r="C2457" t="str">
            <v>إسراء جمعه</v>
          </cell>
          <cell r="D2457" t="str">
            <v>محمد</v>
          </cell>
          <cell r="E2457" t="str">
            <v>عيده</v>
          </cell>
          <cell r="F2457" t="str">
            <v>الثانية</v>
          </cell>
        </row>
        <row r="2458">
          <cell r="B2458">
            <v>526393</v>
          </cell>
          <cell r="C2458" t="str">
            <v>إنعام العكل</v>
          </cell>
          <cell r="D2458" t="str">
            <v>محمد</v>
          </cell>
          <cell r="E2458" t="str">
            <v>عواش</v>
          </cell>
          <cell r="F2458" t="str">
            <v>الثالثة</v>
          </cell>
        </row>
        <row r="2459">
          <cell r="B2459">
            <v>526394</v>
          </cell>
          <cell r="C2459" t="str">
            <v>بتول الصالح</v>
          </cell>
          <cell r="D2459" t="str">
            <v>جابر</v>
          </cell>
          <cell r="E2459" t="str">
            <v>ريم</v>
          </cell>
          <cell r="F2459" t="str">
            <v>الرابعة حديث</v>
          </cell>
          <cell r="G2459" t="str">
            <v>ن</v>
          </cell>
        </row>
        <row r="2460">
          <cell r="B2460">
            <v>526395</v>
          </cell>
          <cell r="C2460" t="str">
            <v>براءه البرجس</v>
          </cell>
          <cell r="D2460" t="str">
            <v>صفوك</v>
          </cell>
          <cell r="E2460" t="str">
            <v>جميله</v>
          </cell>
          <cell r="F2460" t="str">
            <v>الثانية</v>
          </cell>
        </row>
        <row r="2461">
          <cell r="B2461">
            <v>526396</v>
          </cell>
          <cell r="C2461" t="str">
            <v>براءه ديب</v>
          </cell>
          <cell r="D2461" t="str">
            <v>رشيد</v>
          </cell>
          <cell r="E2461" t="str">
            <v>سميره</v>
          </cell>
          <cell r="F2461" t="str">
            <v>الاولى</v>
          </cell>
          <cell r="G2461" t="str">
            <v>مستنفذ فصل ثاني 2023-2024</v>
          </cell>
        </row>
        <row r="2462">
          <cell r="B2462">
            <v>526397</v>
          </cell>
          <cell r="C2462" t="str">
            <v>بسمة خالد</v>
          </cell>
          <cell r="D2462" t="str">
            <v>جعفر</v>
          </cell>
          <cell r="E2462" t="str">
            <v>لميا</v>
          </cell>
          <cell r="F2462" t="str">
            <v>الاولى</v>
          </cell>
          <cell r="G2462" t="str">
            <v>مستنفذ فصل ثاني 2023-2024</v>
          </cell>
        </row>
        <row r="2463">
          <cell r="B2463">
            <v>526398</v>
          </cell>
          <cell r="C2463" t="str">
            <v>بسمة الدالاتي</v>
          </cell>
          <cell r="D2463" t="str">
            <v>مروان</v>
          </cell>
          <cell r="F2463" t="str">
            <v>الاولى</v>
          </cell>
        </row>
        <row r="2464">
          <cell r="B2464">
            <v>526399</v>
          </cell>
          <cell r="C2464" t="str">
            <v>بشرى الكوى</v>
          </cell>
          <cell r="D2464" t="str">
            <v>محمد امين</v>
          </cell>
          <cell r="E2464" t="str">
            <v>جمانه</v>
          </cell>
          <cell r="F2464" t="str">
            <v>الرابعة حديث</v>
          </cell>
          <cell r="G2464" t="str">
            <v>م</v>
          </cell>
        </row>
        <row r="2465">
          <cell r="B2465">
            <v>526400</v>
          </cell>
          <cell r="C2465" t="str">
            <v>بشرى حميدي</v>
          </cell>
          <cell r="D2465" t="str">
            <v>محمود</v>
          </cell>
          <cell r="E2465" t="str">
            <v>منوى</v>
          </cell>
          <cell r="F2465" t="str">
            <v>الثانية</v>
          </cell>
        </row>
        <row r="2466">
          <cell r="B2466">
            <v>526401</v>
          </cell>
          <cell r="C2466" t="str">
            <v>بشرى عبدالله</v>
          </cell>
          <cell r="D2466" t="str">
            <v>سليمان</v>
          </cell>
          <cell r="E2466" t="str">
            <v>صباح</v>
          </cell>
          <cell r="F2466" t="str">
            <v>الثالثة</v>
          </cell>
        </row>
        <row r="2467">
          <cell r="B2467">
            <v>526402</v>
          </cell>
          <cell r="C2467" t="str">
            <v>بشرى عمر</v>
          </cell>
          <cell r="D2467" t="str">
            <v>تركي</v>
          </cell>
          <cell r="E2467" t="str">
            <v>نجاة</v>
          </cell>
          <cell r="F2467" t="str">
            <v>الثانية</v>
          </cell>
        </row>
        <row r="2468">
          <cell r="B2468">
            <v>526403</v>
          </cell>
          <cell r="C2468" t="str">
            <v>بشير عون</v>
          </cell>
          <cell r="D2468" t="str">
            <v>حبيب</v>
          </cell>
          <cell r="F2468" t="str">
            <v>الاولى</v>
          </cell>
        </row>
        <row r="2469">
          <cell r="B2469">
            <v>526404</v>
          </cell>
          <cell r="C2469" t="str">
            <v>بلال علوش</v>
          </cell>
          <cell r="D2469" t="str">
            <v>محمد</v>
          </cell>
          <cell r="E2469" t="str">
            <v>شاديا</v>
          </cell>
          <cell r="F2469" t="str">
            <v>الرابعة حديث</v>
          </cell>
          <cell r="G2469" t="str">
            <v>ن</v>
          </cell>
        </row>
        <row r="2470">
          <cell r="B2470">
            <v>526405</v>
          </cell>
          <cell r="C2470" t="str">
            <v>بلسم احمد</v>
          </cell>
          <cell r="D2470" t="str">
            <v>بسام</v>
          </cell>
          <cell r="E2470" t="str">
            <v>عبير</v>
          </cell>
          <cell r="F2470" t="str">
            <v>الاولى</v>
          </cell>
          <cell r="G2470" t="str">
            <v>مستنفذ فصل ثاني 2023-2024</v>
          </cell>
        </row>
        <row r="2471">
          <cell r="B2471">
            <v>526406</v>
          </cell>
          <cell r="C2471" t="str">
            <v>بيان عبود</v>
          </cell>
          <cell r="D2471" t="str">
            <v>تيسير</v>
          </cell>
          <cell r="E2471" t="str">
            <v>صفاء</v>
          </cell>
          <cell r="F2471" t="str">
            <v>الثالثة</v>
          </cell>
        </row>
        <row r="2472">
          <cell r="B2472">
            <v>526407</v>
          </cell>
          <cell r="C2472" t="str">
            <v xml:space="preserve">تغريد الدكاك </v>
          </cell>
          <cell r="D2472" t="str">
            <v>محمد</v>
          </cell>
          <cell r="F2472" t="str">
            <v>الاولى</v>
          </cell>
        </row>
        <row r="2473">
          <cell r="B2473">
            <v>526408</v>
          </cell>
          <cell r="C2473" t="str">
            <v>تهاني وتر</v>
          </cell>
          <cell r="D2473" t="str">
            <v>محمد ضيف الله</v>
          </cell>
          <cell r="E2473" t="str">
            <v>امل</v>
          </cell>
          <cell r="F2473" t="str">
            <v>الثانية</v>
          </cell>
        </row>
        <row r="2474">
          <cell r="B2474">
            <v>526409</v>
          </cell>
          <cell r="C2474" t="str">
            <v>ثراء محلا</v>
          </cell>
          <cell r="D2474" t="str">
            <v>قصي</v>
          </cell>
          <cell r="E2474" t="str">
            <v>امل</v>
          </cell>
          <cell r="F2474" t="str">
            <v>الاولى</v>
          </cell>
          <cell r="G2474" t="str">
            <v>مستنفذ فصل ثاني 2023-2024</v>
          </cell>
        </row>
        <row r="2475">
          <cell r="B2475">
            <v>526410</v>
          </cell>
          <cell r="C2475" t="str">
            <v>ثناء المحرز</v>
          </cell>
          <cell r="D2475" t="str">
            <v>عيسى</v>
          </cell>
          <cell r="E2475" t="str">
            <v>غزه</v>
          </cell>
          <cell r="F2475" t="str">
            <v>الاولى</v>
          </cell>
          <cell r="G2475" t="str">
            <v>مستنفذ فصل ثاني 2023-2024</v>
          </cell>
        </row>
        <row r="2476">
          <cell r="B2476">
            <v>526411</v>
          </cell>
          <cell r="C2476" t="str">
            <v>جلنار الظاهر</v>
          </cell>
          <cell r="D2476" t="str">
            <v>نبيل</v>
          </cell>
          <cell r="E2476" t="str">
            <v>عواطف</v>
          </cell>
          <cell r="F2476" t="str">
            <v>الثانية</v>
          </cell>
        </row>
        <row r="2477">
          <cell r="B2477">
            <v>526412</v>
          </cell>
          <cell r="C2477" t="str">
            <v>جلنار علي</v>
          </cell>
          <cell r="D2477" t="str">
            <v>محمد</v>
          </cell>
          <cell r="E2477" t="str">
            <v>رأفت</v>
          </cell>
          <cell r="F2477" t="str">
            <v>الاولى</v>
          </cell>
          <cell r="G2477" t="str">
            <v>مستنفذ فصل ثاني 2023-2024</v>
          </cell>
        </row>
        <row r="2478">
          <cell r="B2478">
            <v>526413</v>
          </cell>
          <cell r="C2478" t="str">
            <v>جمانة الصيداوى</v>
          </cell>
          <cell r="D2478" t="str">
            <v>عبده</v>
          </cell>
          <cell r="E2478" t="str">
            <v>سهام</v>
          </cell>
          <cell r="F2478" t="str">
            <v>الاولى</v>
          </cell>
          <cell r="G2478" t="str">
            <v>مستنفذ فصل ثاني 2023-2024</v>
          </cell>
        </row>
        <row r="2479">
          <cell r="B2479">
            <v>526414</v>
          </cell>
          <cell r="C2479" t="str">
            <v>جنان طيفور</v>
          </cell>
          <cell r="D2479" t="str">
            <v>ابراهيم</v>
          </cell>
          <cell r="E2479" t="str">
            <v>ختام</v>
          </cell>
          <cell r="F2479" t="str">
            <v>الاولى</v>
          </cell>
          <cell r="G2479" t="str">
            <v>مستنفذ فصل ثاني 2023-2024</v>
          </cell>
        </row>
        <row r="2480">
          <cell r="B2480">
            <v>526415</v>
          </cell>
          <cell r="C2480" t="str">
            <v>جود المحمد</v>
          </cell>
          <cell r="D2480" t="str">
            <v>وائل</v>
          </cell>
          <cell r="F2480" t="str">
            <v>الاولى</v>
          </cell>
        </row>
        <row r="2481">
          <cell r="B2481">
            <v>526416</v>
          </cell>
          <cell r="C2481" t="str">
            <v>جوزفين الموصلي</v>
          </cell>
          <cell r="D2481" t="str">
            <v>عبدالمجيد</v>
          </cell>
          <cell r="E2481" t="str">
            <v>فاطمه</v>
          </cell>
          <cell r="F2481" t="str">
            <v>الرابعة حديث</v>
          </cell>
          <cell r="G2481" t="str">
            <v>ن</v>
          </cell>
        </row>
        <row r="2482">
          <cell r="B2482">
            <v>526417</v>
          </cell>
          <cell r="C2482" t="str">
            <v>جوليا سريه</v>
          </cell>
          <cell r="D2482" t="str">
            <v>جودت</v>
          </cell>
          <cell r="E2482" t="str">
            <v>سهام</v>
          </cell>
          <cell r="F2482" t="str">
            <v>الاولى</v>
          </cell>
          <cell r="G2482" t="str">
            <v>مستنفذ فصل ثاني 2023-2024</v>
          </cell>
        </row>
        <row r="2483">
          <cell r="B2483">
            <v>526418</v>
          </cell>
          <cell r="C2483" t="str">
            <v>جوليا عديره</v>
          </cell>
          <cell r="D2483" t="str">
            <v>صالح</v>
          </cell>
          <cell r="E2483" t="str">
            <v>وفيقه</v>
          </cell>
          <cell r="F2483" t="str">
            <v>الاولى</v>
          </cell>
          <cell r="G2483" t="str">
            <v>مستنفذ فصل ثاني 2023-2024</v>
          </cell>
        </row>
        <row r="2484">
          <cell r="B2484">
            <v>526419</v>
          </cell>
          <cell r="C2484" t="str">
            <v>جيهان حنيفه</v>
          </cell>
          <cell r="D2484" t="str">
            <v>عدنان</v>
          </cell>
          <cell r="E2484" t="str">
            <v>صالحه</v>
          </cell>
          <cell r="F2484" t="str">
            <v>الثانية</v>
          </cell>
        </row>
        <row r="2485">
          <cell r="B2485">
            <v>526420</v>
          </cell>
          <cell r="C2485" t="str">
            <v>جيهان شركس</v>
          </cell>
          <cell r="D2485" t="str">
            <v>عثمان</v>
          </cell>
          <cell r="E2485" t="str">
            <v>كذبان</v>
          </cell>
          <cell r="F2485" t="str">
            <v>الاولى</v>
          </cell>
        </row>
        <row r="2486">
          <cell r="B2486">
            <v>526422</v>
          </cell>
          <cell r="C2486" t="str">
            <v>حليمه الكواكي</v>
          </cell>
          <cell r="D2486" t="str">
            <v>حسن</v>
          </cell>
          <cell r="E2486" t="str">
            <v>كوكب</v>
          </cell>
          <cell r="F2486" t="str">
            <v>الرابعة حديث</v>
          </cell>
          <cell r="G2486" t="str">
            <v>م</v>
          </cell>
        </row>
        <row r="2487">
          <cell r="B2487">
            <v>526423</v>
          </cell>
          <cell r="C2487" t="str">
            <v>حنان البيك</v>
          </cell>
          <cell r="D2487" t="str">
            <v>محمود</v>
          </cell>
          <cell r="E2487" t="str">
            <v>فاطمه</v>
          </cell>
          <cell r="F2487" t="str">
            <v>الاولى</v>
          </cell>
          <cell r="G2487" t="str">
            <v>مستنفذ فصل ثاني 2023-2024</v>
          </cell>
        </row>
        <row r="2488">
          <cell r="B2488">
            <v>526424</v>
          </cell>
          <cell r="C2488" t="str">
            <v>حنان حسون</v>
          </cell>
          <cell r="D2488" t="str">
            <v>محمد</v>
          </cell>
          <cell r="E2488" t="str">
            <v>منى</v>
          </cell>
          <cell r="F2488" t="str">
            <v>الرابعة حديث</v>
          </cell>
          <cell r="G2488" t="str">
            <v>ن</v>
          </cell>
        </row>
        <row r="2489">
          <cell r="B2489">
            <v>526425</v>
          </cell>
          <cell r="C2489" t="str">
            <v>حنان شحادة</v>
          </cell>
          <cell r="D2489" t="str">
            <v>علي</v>
          </cell>
          <cell r="E2489" t="str">
            <v>آمنه</v>
          </cell>
          <cell r="F2489" t="str">
            <v>الرابعة حديث</v>
          </cell>
          <cell r="G2489" t="str">
            <v>م</v>
          </cell>
        </row>
        <row r="2490">
          <cell r="B2490">
            <v>526426</v>
          </cell>
          <cell r="C2490" t="str">
            <v>حنان ضاهر</v>
          </cell>
          <cell r="D2490" t="str">
            <v>منير</v>
          </cell>
          <cell r="E2490" t="str">
            <v>هيام</v>
          </cell>
          <cell r="F2490" t="str">
            <v>الاولى</v>
          </cell>
          <cell r="G2490" t="str">
            <v>مستنفذ فصل ثاني 2023-2024</v>
          </cell>
        </row>
        <row r="2491">
          <cell r="B2491">
            <v>526427</v>
          </cell>
          <cell r="C2491" t="str">
            <v>خديجة صباح</v>
          </cell>
          <cell r="D2491" t="str">
            <v>خالد</v>
          </cell>
          <cell r="E2491" t="str">
            <v>سوسن</v>
          </cell>
          <cell r="F2491" t="str">
            <v>الثانية</v>
          </cell>
        </row>
        <row r="2492">
          <cell r="B2492">
            <v>526428</v>
          </cell>
          <cell r="C2492" t="str">
            <v>خديجه شمس الدين</v>
          </cell>
          <cell r="D2492" t="str">
            <v>محمد</v>
          </cell>
          <cell r="E2492" t="str">
            <v>منى</v>
          </cell>
          <cell r="F2492" t="str">
            <v>الثالثة</v>
          </cell>
        </row>
        <row r="2493">
          <cell r="B2493">
            <v>526429</v>
          </cell>
          <cell r="C2493" t="str">
            <v>خلود البريحي</v>
          </cell>
          <cell r="D2493" t="str">
            <v>سلامه</v>
          </cell>
          <cell r="E2493" t="str">
            <v>مها</v>
          </cell>
          <cell r="F2493" t="str">
            <v>الرابعة حديث</v>
          </cell>
          <cell r="G2493" t="str">
            <v>ن</v>
          </cell>
        </row>
        <row r="2494">
          <cell r="B2494">
            <v>526431</v>
          </cell>
          <cell r="C2494" t="str">
            <v xml:space="preserve">خوله احمد </v>
          </cell>
          <cell r="D2494" t="str">
            <v>حسين</v>
          </cell>
          <cell r="E2494" t="str">
            <v>غثوه</v>
          </cell>
          <cell r="F2494" t="str">
            <v>الرابعة حديث</v>
          </cell>
          <cell r="G2494" t="str">
            <v>ن</v>
          </cell>
        </row>
        <row r="2495">
          <cell r="B2495">
            <v>526432</v>
          </cell>
          <cell r="C2495" t="str">
            <v>دارين محفوض</v>
          </cell>
          <cell r="D2495" t="str">
            <v>يوسف</v>
          </cell>
          <cell r="E2495" t="str">
            <v>نزهه</v>
          </cell>
          <cell r="F2495" t="str">
            <v>الرابعة حديث</v>
          </cell>
          <cell r="G2495" t="str">
            <v>م</v>
          </cell>
        </row>
        <row r="2496">
          <cell r="B2496">
            <v>526433</v>
          </cell>
          <cell r="C2496" t="str">
            <v>داليا بركات</v>
          </cell>
          <cell r="D2496" t="str">
            <v>عارف</v>
          </cell>
          <cell r="E2496" t="str">
            <v>وجيها</v>
          </cell>
          <cell r="F2496" t="str">
            <v>الرابعة حديث</v>
          </cell>
          <cell r="G2496" t="str">
            <v>م</v>
          </cell>
        </row>
        <row r="2497">
          <cell r="B2497">
            <v>526434</v>
          </cell>
          <cell r="C2497" t="str">
            <v>دانا زهرالدين</v>
          </cell>
          <cell r="D2497" t="str">
            <v>علي</v>
          </cell>
          <cell r="E2497" t="str">
            <v>هيام</v>
          </cell>
          <cell r="F2497" t="str">
            <v>الثانية</v>
          </cell>
        </row>
        <row r="2498">
          <cell r="B2498">
            <v>526436</v>
          </cell>
          <cell r="C2498" t="str">
            <v>دانيا الخولي</v>
          </cell>
          <cell r="D2498" t="str">
            <v>محمد زهير</v>
          </cell>
          <cell r="E2498" t="str">
            <v>دعد</v>
          </cell>
          <cell r="F2498" t="str">
            <v>الرابعة حديث</v>
          </cell>
          <cell r="G2498" t="str">
            <v>م</v>
          </cell>
        </row>
        <row r="2499">
          <cell r="B2499">
            <v>526437</v>
          </cell>
          <cell r="C2499" t="str">
            <v>دعاء آله رشي</v>
          </cell>
          <cell r="D2499" t="str">
            <v>محمدرياض</v>
          </cell>
          <cell r="E2499" t="str">
            <v>هيفاء</v>
          </cell>
          <cell r="F2499" t="str">
            <v>الثالثة حديث</v>
          </cell>
          <cell r="G2499" t="str">
            <v>م</v>
          </cell>
        </row>
        <row r="2500">
          <cell r="B2500">
            <v>526438</v>
          </cell>
          <cell r="C2500" t="str">
            <v>دعاء سكافي</v>
          </cell>
          <cell r="D2500" t="str">
            <v>علي</v>
          </cell>
          <cell r="E2500" t="str">
            <v>سعدة</v>
          </cell>
          <cell r="F2500" t="str">
            <v>الاولى</v>
          </cell>
          <cell r="G2500" t="str">
            <v>مستنفذ فصل ثاني 2023-2024</v>
          </cell>
        </row>
        <row r="2501">
          <cell r="B2501">
            <v>526439</v>
          </cell>
          <cell r="C2501" t="str">
            <v>دعاء شاميه</v>
          </cell>
          <cell r="D2501" t="str">
            <v>فريز</v>
          </cell>
          <cell r="E2501" t="str">
            <v>هناء</v>
          </cell>
          <cell r="F2501" t="str">
            <v>الاولى</v>
          </cell>
          <cell r="G2501" t="str">
            <v>مستنفذ فصل ثاني 2023-2024</v>
          </cell>
        </row>
        <row r="2502">
          <cell r="B2502">
            <v>526440</v>
          </cell>
          <cell r="C2502" t="str">
            <v>دعاء شولح</v>
          </cell>
          <cell r="D2502" t="str">
            <v>علي</v>
          </cell>
          <cell r="E2502" t="str">
            <v>باسمه</v>
          </cell>
          <cell r="F2502" t="str">
            <v>الرابعة حديث</v>
          </cell>
          <cell r="G2502" t="str">
            <v>م</v>
          </cell>
        </row>
        <row r="2503">
          <cell r="B2503">
            <v>526441</v>
          </cell>
          <cell r="C2503" t="str">
            <v>دعاء نجيب</v>
          </cell>
          <cell r="D2503" t="str">
            <v>محي الدين</v>
          </cell>
          <cell r="E2503" t="str">
            <v>جمانه</v>
          </cell>
          <cell r="F2503" t="str">
            <v>الثالثة حديث</v>
          </cell>
          <cell r="G2503" t="str">
            <v>م</v>
          </cell>
        </row>
        <row r="2504">
          <cell r="B2504">
            <v>526442</v>
          </cell>
          <cell r="C2504" t="str">
            <v>ديانا حسن</v>
          </cell>
          <cell r="D2504" t="str">
            <v>حسين</v>
          </cell>
          <cell r="E2504" t="str">
            <v>سميرة</v>
          </cell>
          <cell r="F2504" t="str">
            <v>الثالثة</v>
          </cell>
        </row>
        <row r="2505">
          <cell r="B2505">
            <v>526443</v>
          </cell>
          <cell r="C2505" t="str">
            <v>ديمه ملحم</v>
          </cell>
          <cell r="D2505" t="str">
            <v>جهاد</v>
          </cell>
          <cell r="E2505" t="str">
            <v>ناديه</v>
          </cell>
          <cell r="F2505" t="str">
            <v>الاولى</v>
          </cell>
          <cell r="G2505" t="str">
            <v>مستنفذ فصل ثاني 2023-2024</v>
          </cell>
        </row>
        <row r="2506">
          <cell r="B2506">
            <v>526444</v>
          </cell>
          <cell r="C2506" t="str">
            <v>دينا سادات</v>
          </cell>
          <cell r="D2506" t="str">
            <v>عبدالرزاق</v>
          </cell>
          <cell r="E2506" t="str">
            <v>سمر</v>
          </cell>
          <cell r="F2506" t="str">
            <v>الرابعة حديث</v>
          </cell>
          <cell r="G2506" t="str">
            <v>ن</v>
          </cell>
        </row>
        <row r="2507">
          <cell r="B2507">
            <v>526445</v>
          </cell>
          <cell r="C2507" t="str">
            <v>ذكاء بدران</v>
          </cell>
          <cell r="D2507" t="str">
            <v>محمدرياض</v>
          </cell>
          <cell r="E2507" t="str">
            <v>غصن البان</v>
          </cell>
          <cell r="F2507" t="str">
            <v>الثانية</v>
          </cell>
        </row>
        <row r="2508">
          <cell r="B2508">
            <v>526446</v>
          </cell>
          <cell r="C2508" t="str">
            <v>رئام برجاس</v>
          </cell>
          <cell r="D2508" t="str">
            <v>حسين</v>
          </cell>
          <cell r="E2508" t="str">
            <v>سعاد</v>
          </cell>
          <cell r="F2508" t="str">
            <v>الاولى</v>
          </cell>
          <cell r="G2508" t="str">
            <v>مستنفذ فصل ثاني 2023-2024</v>
          </cell>
        </row>
        <row r="2509">
          <cell r="B2509">
            <v>526447</v>
          </cell>
          <cell r="C2509" t="str">
            <v>رابعة موال</v>
          </cell>
          <cell r="D2509" t="str">
            <v>جابر</v>
          </cell>
          <cell r="E2509" t="str">
            <v>نوفة</v>
          </cell>
          <cell r="F2509" t="str">
            <v>الرابعة حديث</v>
          </cell>
          <cell r="G2509" t="str">
            <v>ن</v>
          </cell>
        </row>
        <row r="2510">
          <cell r="B2510">
            <v>526448</v>
          </cell>
          <cell r="C2510" t="str">
            <v>راما التنبكجي</v>
          </cell>
          <cell r="D2510" t="str">
            <v>محمدهيثم</v>
          </cell>
          <cell r="E2510" t="str">
            <v>رباح</v>
          </cell>
          <cell r="F2510" t="str">
            <v>الثانية</v>
          </cell>
        </row>
        <row r="2511">
          <cell r="B2511">
            <v>526449</v>
          </cell>
          <cell r="C2511" t="str">
            <v>راما السيد</v>
          </cell>
          <cell r="D2511" t="str">
            <v>يوسف</v>
          </cell>
          <cell r="E2511" t="str">
            <v>روضه</v>
          </cell>
          <cell r="F2511" t="str">
            <v>الاولى</v>
          </cell>
          <cell r="G2511" t="str">
            <v>مستنفذ فصل ثاني 2023-2024</v>
          </cell>
        </row>
        <row r="2512">
          <cell r="B2512">
            <v>526450</v>
          </cell>
          <cell r="C2512" t="str">
            <v>رانية عجيب</v>
          </cell>
          <cell r="D2512" t="str">
            <v>علي</v>
          </cell>
          <cell r="E2512" t="str">
            <v>والدتهاناديا</v>
          </cell>
          <cell r="F2512" t="str">
            <v>الرابعة حديث</v>
          </cell>
          <cell r="G2512" t="str">
            <v>ن</v>
          </cell>
        </row>
        <row r="2513">
          <cell r="B2513">
            <v>526451</v>
          </cell>
          <cell r="C2513" t="str">
            <v>رانيه الابرش</v>
          </cell>
          <cell r="D2513" t="str">
            <v>يوسف</v>
          </cell>
          <cell r="E2513" t="str">
            <v>منى</v>
          </cell>
          <cell r="F2513" t="str">
            <v>الاولى</v>
          </cell>
          <cell r="G2513" t="str">
            <v>مستنفذ فصل ثاني 2023-2024</v>
          </cell>
        </row>
        <row r="2514">
          <cell r="B2514">
            <v>526452</v>
          </cell>
          <cell r="C2514" t="str">
            <v>رانيه الباكير</v>
          </cell>
          <cell r="D2514" t="str">
            <v>جميل</v>
          </cell>
          <cell r="E2514" t="str">
            <v>الهام</v>
          </cell>
          <cell r="F2514" t="str">
            <v>الرابعة حديث</v>
          </cell>
          <cell r="G2514" t="str">
            <v>م</v>
          </cell>
        </row>
        <row r="2515">
          <cell r="B2515">
            <v>526453</v>
          </cell>
          <cell r="C2515" t="str">
            <v>ربا حسينو</v>
          </cell>
          <cell r="D2515" t="str">
            <v>علي</v>
          </cell>
          <cell r="E2515" t="str">
            <v>أمينه</v>
          </cell>
          <cell r="F2515" t="str">
            <v>الثانية</v>
          </cell>
        </row>
        <row r="2516">
          <cell r="B2516">
            <v>526454</v>
          </cell>
          <cell r="C2516" t="str">
            <v>ربا ديبه</v>
          </cell>
          <cell r="D2516" t="str">
            <v>جميل</v>
          </cell>
          <cell r="E2516" t="str">
            <v xml:space="preserve">لميس </v>
          </cell>
          <cell r="F2516" t="str">
            <v>الاولى</v>
          </cell>
          <cell r="G2516" t="str">
            <v>مستنفذ فصل ثاني 2023-2024</v>
          </cell>
        </row>
        <row r="2517">
          <cell r="B2517">
            <v>526455</v>
          </cell>
          <cell r="C2517" t="str">
            <v>ربا سعدالدين</v>
          </cell>
          <cell r="D2517" t="str">
            <v>محمدسمير</v>
          </cell>
          <cell r="E2517" t="str">
            <v>رزان</v>
          </cell>
          <cell r="F2517" t="str">
            <v>الثانية</v>
          </cell>
        </row>
        <row r="2518">
          <cell r="B2518">
            <v>526456</v>
          </cell>
          <cell r="C2518" t="str">
            <v>رجاء عيد</v>
          </cell>
          <cell r="D2518" t="str">
            <v>انطون</v>
          </cell>
          <cell r="E2518" t="str">
            <v>لطيفه</v>
          </cell>
          <cell r="F2518" t="str">
            <v>الرابعة حديث</v>
          </cell>
          <cell r="G2518" t="str">
            <v>م</v>
          </cell>
        </row>
        <row r="2519">
          <cell r="B2519">
            <v>526457</v>
          </cell>
          <cell r="C2519" t="str">
            <v>رزان الصفدي</v>
          </cell>
          <cell r="D2519" t="str">
            <v>شحادة</v>
          </cell>
          <cell r="E2519" t="str">
            <v>مها</v>
          </cell>
          <cell r="F2519" t="str">
            <v>الثانية</v>
          </cell>
        </row>
        <row r="2520">
          <cell r="B2520">
            <v>526458</v>
          </cell>
          <cell r="C2520" t="str">
            <v>رزان دياب</v>
          </cell>
          <cell r="D2520" t="str">
            <v>محمد</v>
          </cell>
          <cell r="E2520" t="str">
            <v>انتصار</v>
          </cell>
          <cell r="F2520" t="str">
            <v>الاولى</v>
          </cell>
          <cell r="G2520" t="str">
            <v>مستنفذ فصل ثاني 2023-2024</v>
          </cell>
        </row>
        <row r="2521">
          <cell r="B2521">
            <v>526459</v>
          </cell>
          <cell r="C2521" t="str">
            <v>رشا البيريني</v>
          </cell>
          <cell r="D2521" t="str">
            <v>محمود</v>
          </cell>
          <cell r="E2521" t="str">
            <v>كوثر</v>
          </cell>
          <cell r="F2521" t="str">
            <v>الثالثة</v>
          </cell>
        </row>
        <row r="2522">
          <cell r="B2522">
            <v>526460</v>
          </cell>
          <cell r="C2522" t="str">
            <v>رشا الخضور</v>
          </cell>
          <cell r="D2522" t="str">
            <v>محمد</v>
          </cell>
          <cell r="E2522" t="str">
            <v>أمينه</v>
          </cell>
          <cell r="F2522" t="str">
            <v>الرابعة حديث</v>
          </cell>
          <cell r="G2522" t="str">
            <v>م</v>
          </cell>
        </row>
        <row r="2523">
          <cell r="B2523">
            <v>526461</v>
          </cell>
          <cell r="C2523" t="str">
            <v>رشا طحله</v>
          </cell>
          <cell r="D2523" t="str">
            <v>خيرو</v>
          </cell>
          <cell r="E2523" t="str">
            <v>باسمه</v>
          </cell>
          <cell r="F2523" t="str">
            <v>الاولى</v>
          </cell>
          <cell r="G2523" t="str">
            <v>مستنفذ فصل ثاني 2023-2024</v>
          </cell>
        </row>
        <row r="2524">
          <cell r="B2524">
            <v>526462</v>
          </cell>
          <cell r="C2524" t="str">
            <v>رشا يوسف</v>
          </cell>
          <cell r="D2524" t="str">
            <v>وفيق</v>
          </cell>
          <cell r="E2524" t="str">
            <v>اجمانا</v>
          </cell>
          <cell r="F2524" t="str">
            <v>الاولى</v>
          </cell>
          <cell r="G2524" t="str">
            <v>مستنفذ فصل ثاني 2023-2024</v>
          </cell>
        </row>
        <row r="2525">
          <cell r="B2525">
            <v>526463</v>
          </cell>
          <cell r="C2525" t="str">
            <v>رغد الويش</v>
          </cell>
          <cell r="D2525" t="str">
            <v>ايمن</v>
          </cell>
          <cell r="E2525" t="str">
            <v>ملك</v>
          </cell>
          <cell r="F2525" t="str">
            <v>الاولى</v>
          </cell>
          <cell r="G2525" t="str">
            <v>مستنفذ فصل ثاني 2023-2024</v>
          </cell>
        </row>
        <row r="2526">
          <cell r="B2526">
            <v>526464</v>
          </cell>
          <cell r="C2526" t="str">
            <v>رغداء عوض</v>
          </cell>
          <cell r="D2526" t="str">
            <v>احمد</v>
          </cell>
          <cell r="E2526" t="str">
            <v>سميه</v>
          </cell>
          <cell r="F2526" t="str">
            <v>الاولى</v>
          </cell>
          <cell r="G2526" t="str">
            <v>مستنفذ فصل ثاني 2023-2024</v>
          </cell>
        </row>
        <row r="2527">
          <cell r="B2527">
            <v>526465</v>
          </cell>
          <cell r="C2527" t="str">
            <v>رغده الاسعد</v>
          </cell>
          <cell r="D2527" t="str">
            <v>محمد</v>
          </cell>
          <cell r="E2527" t="str">
            <v>عيشه</v>
          </cell>
          <cell r="F2527" t="str">
            <v>الثانية حديث</v>
          </cell>
        </row>
        <row r="2528">
          <cell r="B2528">
            <v>526466</v>
          </cell>
          <cell r="C2528" t="str">
            <v>رفيف الخوري</v>
          </cell>
          <cell r="D2528" t="str">
            <v>غسان</v>
          </cell>
          <cell r="E2528" t="str">
            <v>صباح</v>
          </cell>
          <cell r="F2528" t="str">
            <v>الرابعة حديث</v>
          </cell>
          <cell r="G2528" t="str">
            <v>ن</v>
          </cell>
        </row>
        <row r="2529">
          <cell r="B2529">
            <v>526468</v>
          </cell>
          <cell r="C2529" t="str">
            <v>رنا الافيوني</v>
          </cell>
          <cell r="D2529" t="str">
            <v>مصطفى</v>
          </cell>
          <cell r="E2529" t="str">
            <v>هند</v>
          </cell>
          <cell r="F2529" t="str">
            <v>الرابعة حديث</v>
          </cell>
          <cell r="G2529" t="str">
            <v>ن</v>
          </cell>
        </row>
        <row r="2530">
          <cell r="B2530">
            <v>526469</v>
          </cell>
          <cell r="C2530" t="str">
            <v>رنا الخطيب</v>
          </cell>
          <cell r="D2530" t="str">
            <v>خالد</v>
          </cell>
          <cell r="E2530" t="str">
            <v>فريزة</v>
          </cell>
          <cell r="F2530" t="str">
            <v>الرابعة حديث</v>
          </cell>
          <cell r="G2530" t="str">
            <v>م</v>
          </cell>
        </row>
        <row r="2531">
          <cell r="B2531">
            <v>526470</v>
          </cell>
          <cell r="C2531" t="str">
            <v>رنا السيد احمد</v>
          </cell>
          <cell r="D2531" t="str">
            <v>احمد</v>
          </cell>
          <cell r="E2531" t="str">
            <v>فاطمه</v>
          </cell>
          <cell r="F2531" t="str">
            <v>الثالثة</v>
          </cell>
        </row>
        <row r="2532">
          <cell r="B2532">
            <v>526471</v>
          </cell>
          <cell r="C2532" t="str">
            <v>رنا الموعي</v>
          </cell>
          <cell r="D2532" t="str">
            <v>علي</v>
          </cell>
          <cell r="E2532" t="str">
            <v>نعيما</v>
          </cell>
          <cell r="F2532" t="str">
            <v>الثانية</v>
          </cell>
        </row>
        <row r="2533">
          <cell r="B2533">
            <v>526472</v>
          </cell>
          <cell r="C2533" t="str">
            <v>رنا محفوض</v>
          </cell>
          <cell r="D2533" t="str">
            <v>بدر</v>
          </cell>
          <cell r="E2533" t="str">
            <v>صفاء</v>
          </cell>
          <cell r="F2533" t="str">
            <v>الاولى</v>
          </cell>
          <cell r="G2533" t="str">
            <v>مستنفذ فصل ثاني 2023-2024</v>
          </cell>
        </row>
        <row r="2534">
          <cell r="B2534">
            <v>526473</v>
          </cell>
          <cell r="C2534" t="str">
            <v>رنا مكنا</v>
          </cell>
          <cell r="D2534" t="str">
            <v>علي</v>
          </cell>
          <cell r="E2534" t="str">
            <v>منور</v>
          </cell>
          <cell r="F2534" t="str">
            <v>الاولى</v>
          </cell>
        </row>
        <row r="2535">
          <cell r="B2535">
            <v>526474</v>
          </cell>
          <cell r="C2535" t="str">
            <v>رندة الشيخ</v>
          </cell>
          <cell r="D2535" t="str">
            <v>عليوي</v>
          </cell>
          <cell r="E2535" t="str">
            <v>نايفة</v>
          </cell>
          <cell r="F2535" t="str">
            <v>الاولى</v>
          </cell>
          <cell r="G2535" t="str">
            <v>مستنفذ فصل ثاني 2023-2024</v>
          </cell>
        </row>
        <row r="2536">
          <cell r="B2536">
            <v>526475</v>
          </cell>
          <cell r="C2536" t="str">
            <v>رهام حجازي</v>
          </cell>
          <cell r="D2536" t="str">
            <v>حسن</v>
          </cell>
          <cell r="E2536" t="str">
            <v>هاله</v>
          </cell>
          <cell r="F2536" t="str">
            <v>الثانية</v>
          </cell>
        </row>
        <row r="2537">
          <cell r="B2537">
            <v>526476</v>
          </cell>
          <cell r="C2537" t="str">
            <v>رهام علي</v>
          </cell>
          <cell r="D2537" t="str">
            <v>يوسف</v>
          </cell>
          <cell r="E2537" t="str">
            <v>هاجر</v>
          </cell>
          <cell r="F2537" t="str">
            <v>الثانية</v>
          </cell>
        </row>
        <row r="2538">
          <cell r="B2538">
            <v>526477</v>
          </cell>
          <cell r="C2538" t="str">
            <v>رهف السعدي</v>
          </cell>
          <cell r="D2538" t="str">
            <v>عاصم</v>
          </cell>
          <cell r="E2538" t="str">
            <v>خديجه</v>
          </cell>
          <cell r="F2538" t="str">
            <v>الثانية</v>
          </cell>
        </row>
        <row r="2539">
          <cell r="B2539">
            <v>526478</v>
          </cell>
          <cell r="C2539" t="str">
            <v>رهف محفوض</v>
          </cell>
          <cell r="D2539" t="str">
            <v>بدر</v>
          </cell>
          <cell r="E2539" t="str">
            <v>صفاء</v>
          </cell>
          <cell r="F2539" t="str">
            <v>الاولى</v>
          </cell>
          <cell r="G2539" t="str">
            <v>مستنفذ فصل ثاني 2023-2024</v>
          </cell>
        </row>
        <row r="2540">
          <cell r="B2540">
            <v>526479</v>
          </cell>
          <cell r="C2540" t="str">
            <v>رهف مقشاتي</v>
          </cell>
          <cell r="D2540" t="str">
            <v>محمدعلي</v>
          </cell>
          <cell r="E2540" t="str">
            <v>ثناء</v>
          </cell>
          <cell r="F2540" t="str">
            <v>الثانية</v>
          </cell>
        </row>
        <row r="2541">
          <cell r="B2541">
            <v>526480</v>
          </cell>
          <cell r="C2541" t="str">
            <v>رواء هيفا</v>
          </cell>
          <cell r="D2541" t="str">
            <v>نصر</v>
          </cell>
          <cell r="E2541" t="str">
            <v>سميره</v>
          </cell>
          <cell r="F2541" t="str">
            <v>الثانية</v>
          </cell>
        </row>
        <row r="2542">
          <cell r="B2542">
            <v>526481</v>
          </cell>
          <cell r="C2542" t="str">
            <v>روان الريم</v>
          </cell>
          <cell r="D2542" t="str">
            <v>كمال</v>
          </cell>
          <cell r="E2542" t="str">
            <v>ثلجه</v>
          </cell>
          <cell r="F2542" t="str">
            <v>الاولى</v>
          </cell>
          <cell r="G2542" t="str">
            <v>مستنفذ فصل ثاني 2023-2024</v>
          </cell>
        </row>
        <row r="2543">
          <cell r="B2543">
            <v>526482</v>
          </cell>
          <cell r="C2543" t="str">
            <v>روان كشك</v>
          </cell>
          <cell r="D2543" t="str">
            <v>حرب</v>
          </cell>
          <cell r="E2543" t="str">
            <v>تمره</v>
          </cell>
          <cell r="F2543" t="str">
            <v>الاولى</v>
          </cell>
          <cell r="G2543" t="str">
            <v>مستنفذ فصل ثاني 2023-2024</v>
          </cell>
        </row>
        <row r="2544">
          <cell r="B2544">
            <v>526483</v>
          </cell>
          <cell r="C2544" t="str">
            <v>روضه القصيباتي</v>
          </cell>
          <cell r="D2544" t="str">
            <v>سامر</v>
          </cell>
          <cell r="E2544" t="str">
            <v>هدله</v>
          </cell>
          <cell r="F2544" t="str">
            <v>الثانية</v>
          </cell>
        </row>
        <row r="2545">
          <cell r="B2545">
            <v>526484</v>
          </cell>
          <cell r="C2545" t="str">
            <v>روعه جوهره</v>
          </cell>
          <cell r="D2545" t="str">
            <v>سلمان</v>
          </cell>
          <cell r="E2545" t="str">
            <v>زريفة</v>
          </cell>
          <cell r="F2545" t="str">
            <v>الاولى</v>
          </cell>
        </row>
        <row r="2546">
          <cell r="B2546">
            <v>526485</v>
          </cell>
          <cell r="C2546" t="str">
            <v>رولا رسلان</v>
          </cell>
          <cell r="D2546" t="str">
            <v>ابراهيم</v>
          </cell>
          <cell r="E2546" t="str">
            <v>دانيال</v>
          </cell>
          <cell r="F2546" t="str">
            <v>الثانية</v>
          </cell>
        </row>
        <row r="2547">
          <cell r="B2547">
            <v>526486</v>
          </cell>
          <cell r="C2547" t="str">
            <v>ريزان كشيك</v>
          </cell>
          <cell r="D2547" t="str">
            <v>شحادة</v>
          </cell>
          <cell r="E2547" t="str">
            <v>نزيها</v>
          </cell>
          <cell r="F2547" t="str">
            <v>الاولى</v>
          </cell>
          <cell r="G2547" t="str">
            <v>مستنفذ فصل ثاني 2023-2024</v>
          </cell>
        </row>
        <row r="2548">
          <cell r="B2548">
            <v>526487</v>
          </cell>
          <cell r="C2548" t="str">
            <v>ريم اسمندر</v>
          </cell>
          <cell r="D2548" t="str">
            <v>وفيق</v>
          </cell>
          <cell r="E2548" t="str">
            <v>نديمه</v>
          </cell>
          <cell r="F2548" t="str">
            <v>الاولى</v>
          </cell>
          <cell r="G2548" t="str">
            <v>مستنفذ فصل ثاني 2023-2024</v>
          </cell>
        </row>
        <row r="2549">
          <cell r="B2549">
            <v>526488</v>
          </cell>
          <cell r="C2549" t="str">
            <v>ريم الطون</v>
          </cell>
          <cell r="D2549" t="str">
            <v>حسن</v>
          </cell>
          <cell r="E2549" t="str">
            <v>فاطمه</v>
          </cell>
          <cell r="F2549" t="str">
            <v>الاولى</v>
          </cell>
          <cell r="G2549" t="str">
            <v>مستنفذ فصل ثاني 2023-2024</v>
          </cell>
        </row>
        <row r="2550">
          <cell r="B2550">
            <v>526489</v>
          </cell>
          <cell r="C2550" t="str">
            <v>ريم المرجي</v>
          </cell>
          <cell r="D2550" t="str">
            <v>مازن</v>
          </cell>
          <cell r="E2550" t="str">
            <v>حنان</v>
          </cell>
          <cell r="F2550" t="str">
            <v>الاولى</v>
          </cell>
          <cell r="G2550" t="str">
            <v>مستنفذ فصل ثاني 2023-2024</v>
          </cell>
        </row>
        <row r="2551">
          <cell r="B2551">
            <v>526491</v>
          </cell>
          <cell r="C2551" t="str">
            <v>ريم زعيتر</v>
          </cell>
          <cell r="D2551" t="str">
            <v>محمدالفاتح</v>
          </cell>
          <cell r="E2551" t="str">
            <v>دلال</v>
          </cell>
          <cell r="F2551" t="str">
            <v>الرابعة حديث</v>
          </cell>
          <cell r="G2551" t="str">
            <v>م</v>
          </cell>
        </row>
        <row r="2552">
          <cell r="B2552">
            <v>526493</v>
          </cell>
          <cell r="C2552" t="str">
            <v>ريم عيون</v>
          </cell>
          <cell r="D2552" t="str">
            <v>مامون</v>
          </cell>
          <cell r="E2552" t="str">
            <v>صفاء</v>
          </cell>
          <cell r="F2552" t="str">
            <v>الرابعة حديث</v>
          </cell>
          <cell r="G2552" t="str">
            <v>م</v>
          </cell>
        </row>
        <row r="2553">
          <cell r="B2553">
            <v>526494</v>
          </cell>
          <cell r="C2553" t="str">
            <v>ريما الطالب</v>
          </cell>
          <cell r="D2553" t="str">
            <v>سمير</v>
          </cell>
          <cell r="E2553" t="str">
            <v>لمياء</v>
          </cell>
          <cell r="F2553" t="str">
            <v>الاولى</v>
          </cell>
          <cell r="G2553" t="str">
            <v>مستنفذ فصل ثاني 2023-2024</v>
          </cell>
        </row>
        <row r="2554">
          <cell r="B2554">
            <v>526495</v>
          </cell>
          <cell r="C2554" t="str">
            <v>ريما ناصرالدين</v>
          </cell>
          <cell r="D2554" t="str">
            <v>ابراهيم</v>
          </cell>
          <cell r="E2554" t="str">
            <v>اميره</v>
          </cell>
          <cell r="F2554" t="str">
            <v>الاولى</v>
          </cell>
          <cell r="G2554" t="str">
            <v>مستنفذ فصل ثاني 2023-2024</v>
          </cell>
        </row>
        <row r="2555">
          <cell r="B2555">
            <v>526496</v>
          </cell>
          <cell r="C2555" t="str">
            <v>ريهام خداج</v>
          </cell>
          <cell r="D2555" t="str">
            <v>رياض</v>
          </cell>
          <cell r="E2555" t="str">
            <v>بهيه</v>
          </cell>
          <cell r="F2555" t="str">
            <v>الثالثة</v>
          </cell>
        </row>
        <row r="2556">
          <cell r="B2556">
            <v>526497</v>
          </cell>
          <cell r="C2556" t="str">
            <v>زهراء الشحادات</v>
          </cell>
          <cell r="D2556" t="str">
            <v>جميل</v>
          </cell>
          <cell r="E2556" t="str">
            <v>فايزة</v>
          </cell>
          <cell r="F2556" t="str">
            <v>الرابعة حديث</v>
          </cell>
          <cell r="G2556" t="str">
            <v>م</v>
          </cell>
        </row>
        <row r="2557">
          <cell r="B2557">
            <v>526498</v>
          </cell>
          <cell r="C2557" t="str">
            <v>زهرة الكطمير</v>
          </cell>
          <cell r="D2557" t="str">
            <v>جاسم</v>
          </cell>
          <cell r="E2557" t="str">
            <v>صالحه</v>
          </cell>
          <cell r="F2557" t="str">
            <v>الثانية</v>
          </cell>
        </row>
        <row r="2558">
          <cell r="B2558">
            <v>526499</v>
          </cell>
          <cell r="C2558" t="str">
            <v>زينب بلوه</v>
          </cell>
          <cell r="D2558" t="str">
            <v>مصطفى</v>
          </cell>
          <cell r="E2558" t="str">
            <v>زهرة</v>
          </cell>
          <cell r="F2558" t="str">
            <v>الاولى</v>
          </cell>
          <cell r="G2558" t="str">
            <v>مستنفذ فصل ثاني 2023-2024</v>
          </cell>
        </row>
        <row r="2559">
          <cell r="B2559">
            <v>526500</v>
          </cell>
          <cell r="C2559" t="str">
            <v>زينب خليل</v>
          </cell>
          <cell r="D2559" t="str">
            <v>علي</v>
          </cell>
          <cell r="E2559" t="str">
            <v>فريال</v>
          </cell>
          <cell r="F2559" t="str">
            <v>الثانية</v>
          </cell>
        </row>
        <row r="2560">
          <cell r="B2560">
            <v>526501</v>
          </cell>
          <cell r="C2560" t="str">
            <v>زينه السباح</v>
          </cell>
          <cell r="D2560" t="str">
            <v>شحاده</v>
          </cell>
          <cell r="E2560" t="str">
            <v>عدويه</v>
          </cell>
          <cell r="F2560" t="str">
            <v>الرابعة حديث</v>
          </cell>
          <cell r="G2560" t="str">
            <v>ن</v>
          </cell>
        </row>
        <row r="2561">
          <cell r="B2561">
            <v>526502</v>
          </cell>
          <cell r="C2561" t="str">
            <v>زينه ناعمه</v>
          </cell>
          <cell r="D2561" t="str">
            <v>عبدالنافع</v>
          </cell>
          <cell r="E2561" t="str">
            <v>مهدية</v>
          </cell>
          <cell r="F2561" t="str">
            <v>الرابعة حديث</v>
          </cell>
          <cell r="G2561" t="str">
            <v>ن</v>
          </cell>
        </row>
        <row r="2562">
          <cell r="B2562">
            <v>526503</v>
          </cell>
          <cell r="C2562" t="str">
            <v>سارة الملحم</v>
          </cell>
          <cell r="D2562" t="str">
            <v>بسام</v>
          </cell>
          <cell r="E2562" t="str">
            <v>زبيدة</v>
          </cell>
          <cell r="F2562" t="str">
            <v>الاولى</v>
          </cell>
          <cell r="G2562" t="str">
            <v>مستنفذ فصل ثاني 2023-2024</v>
          </cell>
        </row>
        <row r="2563">
          <cell r="B2563">
            <v>526505</v>
          </cell>
          <cell r="C2563" t="str">
            <v>ساره الكضيب العبودي</v>
          </cell>
          <cell r="D2563" t="str">
            <v>فياض</v>
          </cell>
          <cell r="E2563" t="str">
            <v>مياده</v>
          </cell>
          <cell r="F2563" t="str">
            <v>الاولى</v>
          </cell>
          <cell r="G2563" t="str">
            <v>مستنفذ فصل ثاني 2023-2024</v>
          </cell>
        </row>
        <row r="2564">
          <cell r="B2564">
            <v>526506</v>
          </cell>
          <cell r="C2564" t="str">
            <v>ساره معروف</v>
          </cell>
          <cell r="D2564" t="str">
            <v>يوسف</v>
          </cell>
          <cell r="E2564" t="str">
            <v>غادة</v>
          </cell>
          <cell r="F2564" t="str">
            <v>الثالثة</v>
          </cell>
        </row>
        <row r="2565">
          <cell r="B2565">
            <v>526507</v>
          </cell>
          <cell r="C2565" t="str">
            <v>ساره هنيدي</v>
          </cell>
          <cell r="D2565" t="str">
            <v>اسامه</v>
          </cell>
          <cell r="E2565" t="str">
            <v>ورد الشام</v>
          </cell>
          <cell r="F2565" t="str">
            <v>الثالثة حديث</v>
          </cell>
          <cell r="G2565" t="str">
            <v>م</v>
          </cell>
        </row>
        <row r="2566">
          <cell r="B2566">
            <v>526508</v>
          </cell>
          <cell r="C2566" t="str">
            <v>سام احمد</v>
          </cell>
          <cell r="D2566" t="str">
            <v>اسماعيل</v>
          </cell>
          <cell r="E2566" t="str">
            <v>عبير</v>
          </cell>
          <cell r="F2566" t="str">
            <v>الاولى</v>
          </cell>
          <cell r="G2566" t="str">
            <v>مستنفذ فصل ثاني 2023-2024</v>
          </cell>
        </row>
        <row r="2567">
          <cell r="B2567">
            <v>526509</v>
          </cell>
          <cell r="C2567" t="str">
            <v>ساميه عواصي</v>
          </cell>
          <cell r="D2567" t="str">
            <v>حسين</v>
          </cell>
          <cell r="E2567" t="str">
            <v>امون</v>
          </cell>
          <cell r="F2567" t="str">
            <v>الثالثة</v>
          </cell>
        </row>
        <row r="2568">
          <cell r="B2568">
            <v>526510</v>
          </cell>
          <cell r="C2568" t="str">
            <v>ستيفين سلمان</v>
          </cell>
          <cell r="D2568" t="str">
            <v>إسماعيل</v>
          </cell>
          <cell r="E2568" t="str">
            <v>سلمان</v>
          </cell>
          <cell r="F2568" t="str">
            <v>الاولى</v>
          </cell>
          <cell r="G2568" t="str">
            <v>مستنفذ فصل ثاني 2023-2024</v>
          </cell>
        </row>
        <row r="2569">
          <cell r="B2569">
            <v>526511</v>
          </cell>
          <cell r="C2569" t="str">
            <v>سعاد الملحم</v>
          </cell>
          <cell r="D2569" t="str">
            <v>عبدالله</v>
          </cell>
          <cell r="E2569" t="str">
            <v>ساره</v>
          </cell>
          <cell r="F2569" t="str">
            <v>الاولى</v>
          </cell>
          <cell r="G2569" t="str">
            <v>مستنفذ فصل ثاني 2023-2024</v>
          </cell>
        </row>
        <row r="2570">
          <cell r="B2570">
            <v>526512</v>
          </cell>
          <cell r="C2570" t="str">
            <v>سلاف صقر</v>
          </cell>
          <cell r="D2570" t="str">
            <v>حمد</v>
          </cell>
          <cell r="E2570" t="str">
            <v>مهيره</v>
          </cell>
          <cell r="F2570" t="str">
            <v>الاولى</v>
          </cell>
          <cell r="G2570" t="str">
            <v>مستنفذ فصل ثاني 2023-2024</v>
          </cell>
        </row>
        <row r="2571">
          <cell r="B2571">
            <v>526513</v>
          </cell>
          <cell r="C2571" t="str">
            <v>سلام الحاج</v>
          </cell>
          <cell r="D2571" t="str">
            <v>سليمان</v>
          </cell>
          <cell r="E2571" t="str">
            <v>نزهه</v>
          </cell>
          <cell r="F2571" t="str">
            <v>الثالثة</v>
          </cell>
        </row>
        <row r="2572">
          <cell r="B2572">
            <v>526514</v>
          </cell>
          <cell r="C2572" t="str">
            <v>سلام المنصور</v>
          </cell>
          <cell r="D2572" t="str">
            <v>علي</v>
          </cell>
          <cell r="E2572" t="str">
            <v>نزيهه</v>
          </cell>
          <cell r="F2572" t="str">
            <v>الاولى</v>
          </cell>
          <cell r="G2572" t="str">
            <v>مستنفذ فصل ثاني 2023-2024</v>
          </cell>
        </row>
        <row r="2573">
          <cell r="B2573">
            <v>526515</v>
          </cell>
          <cell r="C2573" t="str">
            <v>سلمى ابوالهيجاء</v>
          </cell>
          <cell r="D2573" t="str">
            <v xml:space="preserve">فرحان </v>
          </cell>
          <cell r="E2573" t="str">
            <v xml:space="preserve">فلسطين </v>
          </cell>
          <cell r="F2573" t="str">
            <v>الاولى</v>
          </cell>
          <cell r="G2573" t="str">
            <v>مستنفذ فصل ثاني 2023-2024</v>
          </cell>
        </row>
        <row r="2574">
          <cell r="B2574">
            <v>526516</v>
          </cell>
          <cell r="C2574" t="str">
            <v>سماح الزيبق</v>
          </cell>
          <cell r="D2574" t="str">
            <v>عبد العزيز</v>
          </cell>
          <cell r="E2574" t="str">
            <v>منى</v>
          </cell>
          <cell r="F2574" t="str">
            <v>الثانية</v>
          </cell>
        </row>
        <row r="2575">
          <cell r="B2575">
            <v>526517</v>
          </cell>
          <cell r="C2575" t="str">
            <v>سمر ملقط</v>
          </cell>
          <cell r="D2575" t="str">
            <v>تاج الدين</v>
          </cell>
          <cell r="E2575" t="str">
            <v>فاطمه</v>
          </cell>
          <cell r="F2575" t="str">
            <v>الثالثة</v>
          </cell>
        </row>
        <row r="2576">
          <cell r="B2576">
            <v>526518</v>
          </cell>
          <cell r="C2576" t="str">
            <v>سميرة موال</v>
          </cell>
          <cell r="D2576" t="str">
            <v>علي</v>
          </cell>
          <cell r="E2576" t="str">
            <v>يمنا</v>
          </cell>
          <cell r="F2576" t="str">
            <v>الرابعة حديث</v>
          </cell>
          <cell r="G2576" t="str">
            <v>م</v>
          </cell>
        </row>
        <row r="2577">
          <cell r="B2577">
            <v>526519</v>
          </cell>
          <cell r="C2577" t="str">
            <v>سناء العبود</v>
          </cell>
          <cell r="D2577" t="str">
            <v>يونس</v>
          </cell>
          <cell r="E2577" t="str">
            <v>افطيم</v>
          </cell>
          <cell r="F2577" t="str">
            <v>الاولى</v>
          </cell>
          <cell r="G2577" t="str">
            <v>مستنفذ فصل ثاني 2023-2024</v>
          </cell>
        </row>
        <row r="2578">
          <cell r="B2578">
            <v>526520</v>
          </cell>
          <cell r="C2578" t="str">
            <v>سندس العيد</v>
          </cell>
          <cell r="D2578" t="str">
            <v>زياد</v>
          </cell>
          <cell r="E2578" t="str">
            <v>يسرى</v>
          </cell>
          <cell r="F2578" t="str">
            <v>الاولى</v>
          </cell>
          <cell r="G2578" t="str">
            <v>مستنفذ فصل ثاني 2023-2024</v>
          </cell>
        </row>
        <row r="2579">
          <cell r="B2579">
            <v>526521</v>
          </cell>
          <cell r="C2579" t="str">
            <v>سهام ميا</v>
          </cell>
          <cell r="D2579" t="str">
            <v>علي</v>
          </cell>
          <cell r="E2579" t="str">
            <v>اديبه</v>
          </cell>
          <cell r="F2579" t="str">
            <v>الثانية حديث</v>
          </cell>
        </row>
        <row r="2580">
          <cell r="B2580">
            <v>526522</v>
          </cell>
          <cell r="C2580" t="str">
            <v>سهيله اللحام</v>
          </cell>
          <cell r="D2580" t="str">
            <v>فايز</v>
          </cell>
          <cell r="E2580" t="str">
            <v>فريال</v>
          </cell>
          <cell r="F2580" t="str">
            <v>الاولى</v>
          </cell>
          <cell r="G2580" t="str">
            <v>مستنفذ فصل ثاني 2023-2024</v>
          </cell>
        </row>
        <row r="2581">
          <cell r="B2581">
            <v>526523</v>
          </cell>
          <cell r="C2581" t="str">
            <v>سوزان سليمان</v>
          </cell>
          <cell r="D2581" t="str">
            <v>محمد</v>
          </cell>
          <cell r="E2581" t="str">
            <v>تغاريد</v>
          </cell>
          <cell r="F2581" t="str">
            <v>الاولى</v>
          </cell>
          <cell r="G2581" t="str">
            <v>مستنفذ فصل ثاني 2023-2024</v>
          </cell>
        </row>
        <row r="2582">
          <cell r="B2582">
            <v>526524</v>
          </cell>
          <cell r="C2582" t="str">
            <v>سيدرا سالم</v>
          </cell>
          <cell r="D2582" t="str">
            <v>محمد</v>
          </cell>
          <cell r="E2582" t="str">
            <v>انتصار</v>
          </cell>
          <cell r="F2582" t="str">
            <v>الثانية حديث</v>
          </cell>
          <cell r="G2582" t="str">
            <v>م</v>
          </cell>
        </row>
        <row r="2583">
          <cell r="B2583">
            <v>526525</v>
          </cell>
          <cell r="C2583" t="str">
            <v>شاديه حسن</v>
          </cell>
          <cell r="D2583" t="str">
            <v>محمد</v>
          </cell>
          <cell r="E2583" t="str">
            <v>امنه</v>
          </cell>
          <cell r="F2583" t="str">
            <v>الاولى</v>
          </cell>
          <cell r="G2583" t="str">
            <v>مستنفذ فصل ثاني 2023-2024</v>
          </cell>
        </row>
        <row r="2584">
          <cell r="B2584">
            <v>526526</v>
          </cell>
          <cell r="C2584" t="str">
            <v>شذى النابلسي</v>
          </cell>
          <cell r="D2584" t="str">
            <v>محمد</v>
          </cell>
          <cell r="E2584" t="str">
            <v>ندى</v>
          </cell>
          <cell r="F2584" t="str">
            <v>الرابعة حديث</v>
          </cell>
          <cell r="G2584" t="str">
            <v>ن</v>
          </cell>
        </row>
        <row r="2585">
          <cell r="B2585">
            <v>526527</v>
          </cell>
          <cell r="C2585" t="str">
            <v>شريهان الرجب</v>
          </cell>
          <cell r="D2585" t="str">
            <v>ماجد</v>
          </cell>
          <cell r="E2585" t="str">
            <v>سحر</v>
          </cell>
          <cell r="F2585" t="str">
            <v>الاولى</v>
          </cell>
          <cell r="G2585" t="str">
            <v>مستنفذ فصل ثاني 2023-2024</v>
          </cell>
        </row>
        <row r="2586">
          <cell r="B2586">
            <v>526528</v>
          </cell>
          <cell r="C2586" t="str">
            <v>شريهان العبدالله الحداوي</v>
          </cell>
          <cell r="D2586" t="str">
            <v>حسين</v>
          </cell>
          <cell r="E2586" t="str">
            <v>وداد</v>
          </cell>
          <cell r="F2586" t="str">
            <v>الرابعة حديث</v>
          </cell>
          <cell r="G2586" t="str">
            <v>م</v>
          </cell>
        </row>
        <row r="2587">
          <cell r="B2587">
            <v>526529</v>
          </cell>
          <cell r="C2587" t="str">
            <v>شماء هلال</v>
          </cell>
          <cell r="D2587" t="str">
            <v>توفيق</v>
          </cell>
          <cell r="E2587" t="str">
            <v>فدوه</v>
          </cell>
          <cell r="F2587" t="str">
            <v>الرابعة حديث</v>
          </cell>
          <cell r="G2587" t="str">
            <v>م</v>
          </cell>
        </row>
        <row r="2588">
          <cell r="B2588">
            <v>526530</v>
          </cell>
          <cell r="C2588" t="str">
            <v>شيرين صبح</v>
          </cell>
          <cell r="D2588" t="str">
            <v>أسعد</v>
          </cell>
          <cell r="E2588" t="str">
            <v>شفيقه</v>
          </cell>
          <cell r="F2588" t="str">
            <v>الاولى</v>
          </cell>
          <cell r="G2588" t="str">
            <v>مستنفذ فصل ثاني 2023-2024</v>
          </cell>
        </row>
        <row r="2589">
          <cell r="B2589">
            <v>526531</v>
          </cell>
          <cell r="C2589" t="str">
            <v>شيرين ويحا</v>
          </cell>
          <cell r="D2589" t="str">
            <v>زهير</v>
          </cell>
          <cell r="E2589" t="str">
            <v>فاطمة</v>
          </cell>
          <cell r="F2589" t="str">
            <v>الثانية</v>
          </cell>
        </row>
        <row r="2590">
          <cell r="B2590">
            <v>526532</v>
          </cell>
          <cell r="C2590" t="str">
            <v>صابرين الحريري</v>
          </cell>
          <cell r="D2590" t="str">
            <v>علي</v>
          </cell>
          <cell r="E2590" t="str">
            <v>كوثر</v>
          </cell>
          <cell r="F2590" t="str">
            <v>الثانية</v>
          </cell>
        </row>
        <row r="2591">
          <cell r="B2591">
            <v>526533</v>
          </cell>
          <cell r="C2591" t="str">
            <v>صابرين الشولي الحريري</v>
          </cell>
          <cell r="D2591" t="str">
            <v>فريد</v>
          </cell>
          <cell r="E2591" t="str">
            <v>فاطمه</v>
          </cell>
          <cell r="F2591" t="str">
            <v>الرابعة حديث</v>
          </cell>
          <cell r="G2591" t="str">
            <v>م</v>
          </cell>
        </row>
        <row r="2592">
          <cell r="B2592">
            <v>526534</v>
          </cell>
          <cell r="C2592" t="str">
            <v>صالح العلي</v>
          </cell>
          <cell r="D2592" t="str">
            <v>محمود</v>
          </cell>
          <cell r="E2592" t="str">
            <v>فاطمه</v>
          </cell>
          <cell r="F2592" t="str">
            <v>الثالثة حديث</v>
          </cell>
          <cell r="G2592" t="str">
            <v>م</v>
          </cell>
        </row>
        <row r="2593">
          <cell r="B2593">
            <v>526535</v>
          </cell>
          <cell r="C2593" t="str">
            <v>صفاء الزين</v>
          </cell>
          <cell r="D2593" t="str">
            <v>محمدعبدالغفار</v>
          </cell>
          <cell r="E2593" t="str">
            <v>أمينه</v>
          </cell>
          <cell r="F2593" t="str">
            <v>الاولى</v>
          </cell>
          <cell r="G2593" t="str">
            <v>مستنفذ فصل ثاني 2023-2024</v>
          </cell>
        </row>
        <row r="2594">
          <cell r="B2594">
            <v>526536</v>
          </cell>
          <cell r="C2594" t="str">
            <v>صفاء الساطي</v>
          </cell>
          <cell r="D2594" t="str">
            <v>وليد</v>
          </cell>
          <cell r="E2594" t="str">
            <v>هند</v>
          </cell>
          <cell r="F2594" t="str">
            <v>الثالثة</v>
          </cell>
        </row>
        <row r="2595">
          <cell r="B2595">
            <v>526537</v>
          </cell>
          <cell r="C2595" t="str">
            <v>صفاء الكناني</v>
          </cell>
          <cell r="D2595" t="str">
            <v>تيسير</v>
          </cell>
          <cell r="E2595" t="str">
            <v>ربيعه</v>
          </cell>
          <cell r="F2595" t="str">
            <v>الاولى</v>
          </cell>
          <cell r="G2595" t="str">
            <v>مستنفذ فصل ثاني 2023-2024</v>
          </cell>
        </row>
        <row r="2596">
          <cell r="B2596">
            <v>526538</v>
          </cell>
          <cell r="C2596" t="str">
            <v>صفاء عصفور</v>
          </cell>
          <cell r="D2596" t="str">
            <v>احمد</v>
          </cell>
          <cell r="E2596" t="str">
            <v>هيفاء</v>
          </cell>
          <cell r="F2596" t="str">
            <v>الاولى</v>
          </cell>
          <cell r="G2596" t="str">
            <v>مستنفذ فصل ثاني 2023-2024</v>
          </cell>
        </row>
        <row r="2597">
          <cell r="B2597">
            <v>526539</v>
          </cell>
          <cell r="C2597" t="str">
            <v>صفاء علويه</v>
          </cell>
          <cell r="D2597" t="str">
            <v>عبدالرؤوف</v>
          </cell>
          <cell r="E2597" t="str">
            <v>امنه</v>
          </cell>
          <cell r="F2597" t="str">
            <v>الثانية</v>
          </cell>
        </row>
        <row r="2598">
          <cell r="B2598">
            <v>526541</v>
          </cell>
          <cell r="C2598" t="str">
            <v>صفية حاجي صفر</v>
          </cell>
          <cell r="D2598" t="str">
            <v>محمدشوقي</v>
          </cell>
          <cell r="E2598" t="str">
            <v>مطيعة</v>
          </cell>
          <cell r="F2598" t="str">
            <v>الثالثة</v>
          </cell>
        </row>
        <row r="2599">
          <cell r="B2599">
            <v>526542</v>
          </cell>
          <cell r="C2599" t="str">
            <v>ضحى عراب</v>
          </cell>
          <cell r="D2599" t="str">
            <v>ماجد</v>
          </cell>
          <cell r="E2599" t="str">
            <v>سمر</v>
          </cell>
          <cell r="F2599" t="str">
            <v>الثانية</v>
          </cell>
        </row>
        <row r="2600">
          <cell r="B2600">
            <v>526543</v>
          </cell>
          <cell r="C2600" t="str">
            <v>عائده المفعلاني</v>
          </cell>
          <cell r="D2600" t="str">
            <v>مزيد</v>
          </cell>
          <cell r="E2600" t="str">
            <v>معاش</v>
          </cell>
          <cell r="F2600" t="str">
            <v>الاولى</v>
          </cell>
          <cell r="G2600" t="str">
            <v>مستنفذ فصل ثاني 2023-2024</v>
          </cell>
        </row>
        <row r="2601">
          <cell r="B2601">
            <v>526544</v>
          </cell>
          <cell r="C2601" t="str">
            <v>عبد الرزاق العبد الله الاحمد الجمعة</v>
          </cell>
          <cell r="D2601" t="str">
            <v>وليد</v>
          </cell>
          <cell r="E2601" t="str">
            <v>زهية</v>
          </cell>
          <cell r="F2601" t="str">
            <v>الاولى</v>
          </cell>
          <cell r="G2601" t="str">
            <v>مستنفذ فصل ثاني 2023-2024</v>
          </cell>
        </row>
        <row r="2602">
          <cell r="B2602">
            <v>526545</v>
          </cell>
          <cell r="C2602" t="str">
            <v>عبيده نبكي</v>
          </cell>
          <cell r="D2602" t="str">
            <v>محمدنذير</v>
          </cell>
          <cell r="E2602" t="str">
            <v>سعاد</v>
          </cell>
          <cell r="F2602" t="str">
            <v>الاولى</v>
          </cell>
          <cell r="G2602" t="str">
            <v>مستنفذ فصل ثاني 2023-2024</v>
          </cell>
        </row>
        <row r="2603">
          <cell r="B2603">
            <v>526546</v>
          </cell>
          <cell r="C2603" t="str">
            <v>عبير الترك</v>
          </cell>
          <cell r="D2603" t="str">
            <v>حسن</v>
          </cell>
          <cell r="E2603" t="str">
            <v>رويدة</v>
          </cell>
          <cell r="F2603" t="str">
            <v>الاولى</v>
          </cell>
          <cell r="G2603" t="str">
            <v>مستنفذ فصل ثاني 2023-2024</v>
          </cell>
        </row>
        <row r="2604">
          <cell r="B2604">
            <v>526547</v>
          </cell>
          <cell r="C2604" t="str">
            <v>عبير الديب</v>
          </cell>
          <cell r="D2604" t="str">
            <v>عماد</v>
          </cell>
          <cell r="E2604" t="str">
            <v>عطور</v>
          </cell>
          <cell r="F2604" t="str">
            <v>الاولى</v>
          </cell>
          <cell r="G2604" t="str">
            <v>مستنفذ فصل ثاني 2023-2024</v>
          </cell>
        </row>
        <row r="2605">
          <cell r="B2605">
            <v>526548</v>
          </cell>
          <cell r="C2605" t="str">
            <v>عصماء عيسى</v>
          </cell>
          <cell r="D2605" t="str">
            <v>عيسى</v>
          </cell>
          <cell r="E2605" t="str">
            <v>فريال</v>
          </cell>
          <cell r="F2605" t="str">
            <v>الرابعة حديث</v>
          </cell>
          <cell r="G2605" t="str">
            <v>م</v>
          </cell>
        </row>
        <row r="2606">
          <cell r="B2606">
            <v>526549</v>
          </cell>
          <cell r="C2606" t="str">
            <v>علا العقاد</v>
          </cell>
          <cell r="D2606" t="str">
            <v>بسام</v>
          </cell>
          <cell r="E2606" t="str">
            <v>رنا</v>
          </cell>
          <cell r="F2606" t="str">
            <v>الثانية</v>
          </cell>
        </row>
        <row r="2607">
          <cell r="B2607">
            <v>526550</v>
          </cell>
          <cell r="C2607" t="str">
            <v>علا حمود</v>
          </cell>
          <cell r="D2607" t="str">
            <v>محمود</v>
          </cell>
          <cell r="E2607" t="str">
            <v>غاده</v>
          </cell>
          <cell r="F2607" t="str">
            <v>الرابعة حديث</v>
          </cell>
          <cell r="G2607" t="str">
            <v>م</v>
          </cell>
        </row>
        <row r="2608">
          <cell r="B2608">
            <v>526551</v>
          </cell>
          <cell r="C2608" t="str">
            <v>علا خضره</v>
          </cell>
          <cell r="D2608" t="str">
            <v>طعان</v>
          </cell>
          <cell r="E2608" t="str">
            <v>سندس</v>
          </cell>
          <cell r="F2608" t="str">
            <v>الرابعة حديث</v>
          </cell>
          <cell r="G2608" t="str">
            <v>ن</v>
          </cell>
        </row>
        <row r="2609">
          <cell r="B2609">
            <v>526552</v>
          </cell>
          <cell r="C2609" t="str">
            <v>علا صالح</v>
          </cell>
          <cell r="D2609" t="str">
            <v>احمد</v>
          </cell>
          <cell r="E2609" t="str">
            <v>مريم</v>
          </cell>
          <cell r="F2609" t="str">
            <v>الثالثة حديث</v>
          </cell>
          <cell r="G2609" t="str">
            <v>م</v>
          </cell>
        </row>
        <row r="2610">
          <cell r="B2610">
            <v>526553</v>
          </cell>
          <cell r="C2610" t="str">
            <v>علا وهبي</v>
          </cell>
          <cell r="D2610" t="str">
            <v>عبد الكريم</v>
          </cell>
          <cell r="E2610" t="str">
            <v>نهاد</v>
          </cell>
          <cell r="F2610" t="str">
            <v>الرابعة حديث</v>
          </cell>
          <cell r="G2610" t="str">
            <v>م</v>
          </cell>
        </row>
        <row r="2611">
          <cell r="B2611">
            <v>526554</v>
          </cell>
          <cell r="C2611" t="str">
            <v>عليا ساير</v>
          </cell>
          <cell r="D2611" t="str">
            <v>شبوط</v>
          </cell>
          <cell r="E2611" t="str">
            <v>هديه</v>
          </cell>
          <cell r="F2611" t="str">
            <v>الاولى</v>
          </cell>
          <cell r="G2611" t="str">
            <v>مستنفذ فصل ثاني 2023-2024</v>
          </cell>
        </row>
        <row r="2612">
          <cell r="B2612">
            <v>526555</v>
          </cell>
          <cell r="C2612" t="str">
            <v>علياء المقداد</v>
          </cell>
          <cell r="D2612" t="str">
            <v>رضوان</v>
          </cell>
          <cell r="E2612" t="str">
            <v>حنان</v>
          </cell>
          <cell r="F2612" t="str">
            <v>الرابعة حديث</v>
          </cell>
          <cell r="G2612" t="str">
            <v>م</v>
          </cell>
        </row>
        <row r="2613">
          <cell r="B2613">
            <v>526556</v>
          </cell>
          <cell r="C2613" t="str">
            <v>غاده ابوعلي</v>
          </cell>
          <cell r="D2613" t="str">
            <v>حسين</v>
          </cell>
          <cell r="E2613" t="str">
            <v>الهام</v>
          </cell>
          <cell r="F2613" t="str">
            <v>الرابعة حديث</v>
          </cell>
          <cell r="G2613" t="str">
            <v>م</v>
          </cell>
        </row>
        <row r="2614">
          <cell r="B2614">
            <v>526557</v>
          </cell>
          <cell r="C2614" t="str">
            <v>غزل جراد</v>
          </cell>
          <cell r="D2614" t="str">
            <v>منهل</v>
          </cell>
          <cell r="E2614" t="str">
            <v>صفاء</v>
          </cell>
          <cell r="F2614" t="str">
            <v>الاولى</v>
          </cell>
          <cell r="G2614" t="str">
            <v>مستنفذ فصل ثاني 2023-2024</v>
          </cell>
        </row>
        <row r="2615">
          <cell r="B2615">
            <v>526558</v>
          </cell>
          <cell r="C2615" t="str">
            <v>غزل سودان</v>
          </cell>
          <cell r="D2615" t="str">
            <v>شاكر</v>
          </cell>
          <cell r="E2615" t="str">
            <v>منال</v>
          </cell>
          <cell r="F2615" t="str">
            <v>الثالثة</v>
          </cell>
        </row>
        <row r="2616">
          <cell r="B2616">
            <v>526559</v>
          </cell>
          <cell r="C2616" t="str">
            <v>غفران احمد</v>
          </cell>
          <cell r="D2616" t="str">
            <v>كمال</v>
          </cell>
          <cell r="E2616" t="str">
            <v>غاده</v>
          </cell>
          <cell r="F2616" t="str">
            <v>الثانية</v>
          </cell>
        </row>
        <row r="2617">
          <cell r="B2617">
            <v>526560</v>
          </cell>
          <cell r="C2617" t="str">
            <v>غفران الابراهيم</v>
          </cell>
          <cell r="D2617" t="str">
            <v>عبدالناصر</v>
          </cell>
          <cell r="E2617" t="str">
            <v>انتصار</v>
          </cell>
          <cell r="F2617" t="str">
            <v>الثانية حديث</v>
          </cell>
        </row>
        <row r="2618">
          <cell r="B2618">
            <v>526561</v>
          </cell>
          <cell r="C2618" t="str">
            <v>غفران حميدان</v>
          </cell>
          <cell r="D2618" t="str">
            <v>عصام</v>
          </cell>
          <cell r="E2618" t="str">
            <v>نايفه</v>
          </cell>
          <cell r="F2618" t="str">
            <v>الرابعة حديث</v>
          </cell>
          <cell r="G2618" t="str">
            <v>ن</v>
          </cell>
        </row>
        <row r="2619">
          <cell r="B2619">
            <v>526562</v>
          </cell>
          <cell r="C2619" t="str">
            <v>غفران زين الدين</v>
          </cell>
          <cell r="D2619" t="str">
            <v>نايف</v>
          </cell>
          <cell r="E2619" t="str">
            <v>صالحه</v>
          </cell>
          <cell r="F2619" t="str">
            <v>الرابعة حديث</v>
          </cell>
          <cell r="G2619" t="str">
            <v>م</v>
          </cell>
        </row>
        <row r="2620">
          <cell r="B2620">
            <v>526563</v>
          </cell>
          <cell r="C2620" t="str">
            <v>غنوه ابراهيم</v>
          </cell>
          <cell r="D2620" t="str">
            <v>حليم</v>
          </cell>
          <cell r="E2620" t="str">
            <v>رجاء</v>
          </cell>
          <cell r="F2620" t="str">
            <v>الثانية</v>
          </cell>
        </row>
        <row r="2621">
          <cell r="B2621">
            <v>526564</v>
          </cell>
          <cell r="C2621" t="str">
            <v>غنوه حشمه</v>
          </cell>
          <cell r="D2621" t="str">
            <v>محسن</v>
          </cell>
          <cell r="E2621" t="str">
            <v>امل</v>
          </cell>
          <cell r="F2621" t="str">
            <v>الثانية</v>
          </cell>
        </row>
        <row r="2622">
          <cell r="B2622">
            <v>526565</v>
          </cell>
          <cell r="C2622" t="str">
            <v>غيداء الشولي الحريري</v>
          </cell>
          <cell r="D2622" t="str">
            <v>اسماعيل</v>
          </cell>
          <cell r="E2622" t="str">
            <v>نهى</v>
          </cell>
          <cell r="F2622" t="str">
            <v>الثالثة حديث</v>
          </cell>
          <cell r="G2622" t="str">
            <v>م</v>
          </cell>
        </row>
        <row r="2623">
          <cell r="B2623">
            <v>526566</v>
          </cell>
          <cell r="C2623" t="str">
            <v>فاتن الخليفه</v>
          </cell>
          <cell r="D2623" t="str">
            <v>عليوي</v>
          </cell>
          <cell r="E2623" t="str">
            <v>قطنه</v>
          </cell>
          <cell r="F2623" t="str">
            <v>الثالثة</v>
          </cell>
        </row>
        <row r="2624">
          <cell r="B2624">
            <v>526567</v>
          </cell>
          <cell r="C2624" t="str">
            <v>فاتن خزعل</v>
          </cell>
          <cell r="D2624" t="str">
            <v>فايز</v>
          </cell>
          <cell r="E2624" t="str">
            <v>رفاه</v>
          </cell>
          <cell r="F2624" t="str">
            <v>الثانية</v>
          </cell>
        </row>
        <row r="2625">
          <cell r="B2625">
            <v>526568</v>
          </cell>
          <cell r="C2625" t="str">
            <v>فاتنه الصيفي</v>
          </cell>
          <cell r="D2625" t="str">
            <v>عبدالله</v>
          </cell>
          <cell r="E2625" t="str">
            <v>حنان</v>
          </cell>
          <cell r="F2625" t="str">
            <v>الاولى</v>
          </cell>
          <cell r="G2625" t="str">
            <v>مستنفذ فصل ثاني 2023-2024</v>
          </cell>
        </row>
        <row r="2626">
          <cell r="B2626">
            <v>526570</v>
          </cell>
          <cell r="C2626" t="str">
            <v>فاطمة محمد</v>
          </cell>
          <cell r="D2626" t="str">
            <v>عوض</v>
          </cell>
          <cell r="E2626" t="str">
            <v>زهرة</v>
          </cell>
          <cell r="F2626" t="str">
            <v>الرابعة حديث</v>
          </cell>
          <cell r="G2626" t="str">
            <v>ن</v>
          </cell>
        </row>
        <row r="2627">
          <cell r="B2627">
            <v>526571</v>
          </cell>
          <cell r="C2627" t="str">
            <v>فاطمه باكير</v>
          </cell>
          <cell r="D2627" t="str">
            <v>محمدهاشم</v>
          </cell>
          <cell r="E2627" t="str">
            <v>نورالهدى</v>
          </cell>
          <cell r="F2627" t="str">
            <v>الثانية حديث</v>
          </cell>
          <cell r="G2627" t="str">
            <v>م</v>
          </cell>
        </row>
        <row r="2628">
          <cell r="B2628">
            <v>526572</v>
          </cell>
          <cell r="C2628" t="str">
            <v>فاطمه بعلبكي</v>
          </cell>
          <cell r="D2628" t="str">
            <v>محمد سامر</v>
          </cell>
          <cell r="E2628" t="str">
            <v>عبير</v>
          </cell>
          <cell r="F2628" t="str">
            <v>الثالثة حديث</v>
          </cell>
          <cell r="G2628" t="str">
            <v>م</v>
          </cell>
        </row>
        <row r="2629">
          <cell r="B2629">
            <v>526573</v>
          </cell>
          <cell r="C2629" t="str">
            <v>فاطمه حافظ</v>
          </cell>
          <cell r="D2629" t="str">
            <v>علي</v>
          </cell>
          <cell r="E2629" t="str">
            <v>عبير</v>
          </cell>
          <cell r="F2629" t="str">
            <v>الثالثة</v>
          </cell>
        </row>
        <row r="2630">
          <cell r="B2630">
            <v>526574</v>
          </cell>
          <cell r="C2630" t="str">
            <v>فاطمه مستو</v>
          </cell>
          <cell r="D2630" t="str">
            <v>فرزات</v>
          </cell>
          <cell r="E2630" t="str">
            <v>سميره</v>
          </cell>
          <cell r="F2630" t="str">
            <v>الثانية</v>
          </cell>
        </row>
        <row r="2631">
          <cell r="B2631">
            <v>526575</v>
          </cell>
          <cell r="C2631" t="str">
            <v>فداء صالح</v>
          </cell>
          <cell r="D2631" t="str">
            <v>مروان</v>
          </cell>
          <cell r="E2631" t="str">
            <v>بندر</v>
          </cell>
          <cell r="F2631" t="str">
            <v>الاولى</v>
          </cell>
          <cell r="G2631" t="str">
            <v>مستنفذ فصل ثاني 2023-2024</v>
          </cell>
        </row>
        <row r="2632">
          <cell r="B2632">
            <v>526576</v>
          </cell>
          <cell r="C2632" t="str">
            <v>فدوى سلامه</v>
          </cell>
          <cell r="D2632" t="str">
            <v>علي</v>
          </cell>
          <cell r="E2632" t="str">
            <v>نظيمه</v>
          </cell>
          <cell r="F2632" t="str">
            <v>الثالثة حديث</v>
          </cell>
          <cell r="G2632" t="str">
            <v>م</v>
          </cell>
        </row>
        <row r="2633">
          <cell r="B2633">
            <v>526577</v>
          </cell>
          <cell r="C2633" t="str">
            <v>فيان شيخ موسى</v>
          </cell>
          <cell r="D2633" t="str">
            <v>أحمد</v>
          </cell>
          <cell r="E2633" t="str">
            <v>زلوخ</v>
          </cell>
          <cell r="F2633" t="str">
            <v>الرابعة حديث</v>
          </cell>
          <cell r="G2633" t="str">
            <v>م</v>
          </cell>
        </row>
        <row r="2634">
          <cell r="B2634">
            <v>526578</v>
          </cell>
          <cell r="C2634" t="str">
            <v>قاسم القطيش</v>
          </cell>
          <cell r="D2634" t="str">
            <v>محمد</v>
          </cell>
          <cell r="E2634" t="str">
            <v>رغد</v>
          </cell>
          <cell r="F2634" t="str">
            <v>الاولى</v>
          </cell>
          <cell r="G2634" t="str">
            <v>مستنفذ فصل ثاني 2023-2024</v>
          </cell>
        </row>
        <row r="2635">
          <cell r="B2635">
            <v>526579</v>
          </cell>
          <cell r="C2635" t="str">
            <v>قمر السحلي</v>
          </cell>
          <cell r="D2635" t="str">
            <v>صلاح</v>
          </cell>
          <cell r="E2635" t="str">
            <v>سميره</v>
          </cell>
          <cell r="F2635" t="str">
            <v>الرابعة حديث</v>
          </cell>
          <cell r="G2635" t="str">
            <v>م</v>
          </cell>
        </row>
        <row r="2636">
          <cell r="B2636">
            <v>526580</v>
          </cell>
          <cell r="C2636" t="str">
            <v>قمر سلهب</v>
          </cell>
          <cell r="D2636" t="str">
            <v>محمد</v>
          </cell>
          <cell r="E2636" t="str">
            <v>سوسن</v>
          </cell>
          <cell r="F2636" t="str">
            <v>الثانية</v>
          </cell>
        </row>
        <row r="2637">
          <cell r="B2637">
            <v>526581</v>
          </cell>
          <cell r="C2637" t="str">
            <v>كاردينيا الدليمي</v>
          </cell>
          <cell r="D2637" t="str">
            <v>صادق</v>
          </cell>
          <cell r="E2637" t="str">
            <v>انتصار</v>
          </cell>
          <cell r="F2637" t="str">
            <v>الاولى</v>
          </cell>
          <cell r="G2637" t="str">
            <v>مستنفذ فصل ثاني 2023-2024</v>
          </cell>
        </row>
        <row r="2638">
          <cell r="B2638">
            <v>526582</v>
          </cell>
          <cell r="C2638" t="str">
            <v>كفا العلي</v>
          </cell>
          <cell r="D2638" t="str">
            <v>فائق</v>
          </cell>
          <cell r="E2638" t="str">
            <v>صبريه</v>
          </cell>
          <cell r="F2638" t="str">
            <v>الثانية</v>
          </cell>
        </row>
        <row r="2639">
          <cell r="B2639">
            <v>526583</v>
          </cell>
          <cell r="C2639" t="str">
            <v>كنانه حلاوة</v>
          </cell>
          <cell r="D2639" t="str">
            <v>سليم</v>
          </cell>
          <cell r="E2639" t="str">
            <v>فاهيمه</v>
          </cell>
          <cell r="F2639" t="str">
            <v>الثانية</v>
          </cell>
        </row>
        <row r="2640">
          <cell r="B2640">
            <v>526584</v>
          </cell>
          <cell r="C2640" t="str">
            <v>لبابة الحاج حسن</v>
          </cell>
          <cell r="D2640" t="str">
            <v>عدنان</v>
          </cell>
          <cell r="E2640" t="str">
            <v>هالا</v>
          </cell>
          <cell r="F2640" t="str">
            <v>الثالثة</v>
          </cell>
        </row>
        <row r="2641">
          <cell r="B2641">
            <v>526585</v>
          </cell>
          <cell r="C2641" t="str">
            <v>لبنه عثمان</v>
          </cell>
          <cell r="D2641" t="str">
            <v>اكرم</v>
          </cell>
          <cell r="E2641" t="str">
            <v>ايمان</v>
          </cell>
          <cell r="F2641" t="str">
            <v>الرابعة حديث</v>
          </cell>
          <cell r="G2641" t="str">
            <v>ن</v>
          </cell>
        </row>
        <row r="2642">
          <cell r="B2642">
            <v>526586</v>
          </cell>
          <cell r="C2642" t="str">
            <v>لمى ايوب</v>
          </cell>
          <cell r="D2642" t="str">
            <v>حسين</v>
          </cell>
          <cell r="E2642" t="str">
            <v>حلوة</v>
          </cell>
          <cell r="F2642" t="str">
            <v>الاولى</v>
          </cell>
          <cell r="G2642" t="str">
            <v>مستنفذ فصل ثاني 2023-2024</v>
          </cell>
        </row>
        <row r="2643">
          <cell r="B2643">
            <v>526587</v>
          </cell>
          <cell r="C2643" t="str">
            <v>لميس علي</v>
          </cell>
          <cell r="D2643" t="str">
            <v>اسكندر</v>
          </cell>
          <cell r="E2643" t="str">
            <v>سهام</v>
          </cell>
          <cell r="F2643" t="str">
            <v>الرابعة حديث</v>
          </cell>
          <cell r="G2643" t="str">
            <v>ن</v>
          </cell>
        </row>
        <row r="2644">
          <cell r="B2644">
            <v>526588</v>
          </cell>
          <cell r="C2644" t="str">
            <v>ليلى السبيني</v>
          </cell>
          <cell r="D2644" t="str">
            <v>عبد القادر</v>
          </cell>
          <cell r="E2644" t="str">
            <v>أمل</v>
          </cell>
          <cell r="F2644" t="str">
            <v>الرابعة حديث</v>
          </cell>
          <cell r="G2644" t="str">
            <v>م</v>
          </cell>
        </row>
        <row r="2645">
          <cell r="B2645">
            <v>526589</v>
          </cell>
          <cell r="C2645" t="str">
            <v>ليليان أبونجم</v>
          </cell>
          <cell r="D2645" t="str">
            <v xml:space="preserve">صلاح </v>
          </cell>
          <cell r="E2645" t="str">
            <v xml:space="preserve">زكيه </v>
          </cell>
          <cell r="F2645" t="str">
            <v>الثانية</v>
          </cell>
        </row>
        <row r="2646">
          <cell r="B2646">
            <v>526590</v>
          </cell>
          <cell r="C2646" t="str">
            <v>لينا اسد</v>
          </cell>
          <cell r="D2646" t="str">
            <v>بشير</v>
          </cell>
          <cell r="E2646" t="str">
            <v>وصيفه</v>
          </cell>
          <cell r="F2646" t="str">
            <v>الرابعة حديث</v>
          </cell>
          <cell r="G2646" t="str">
            <v>م</v>
          </cell>
        </row>
        <row r="2647">
          <cell r="B2647">
            <v>526591</v>
          </cell>
          <cell r="C2647" t="str">
            <v>لينا الجدعان</v>
          </cell>
          <cell r="D2647" t="str">
            <v>جمال</v>
          </cell>
          <cell r="E2647" t="str">
            <v>صباح</v>
          </cell>
          <cell r="F2647" t="str">
            <v>الرابعة حديث</v>
          </cell>
          <cell r="G2647" t="str">
            <v>م</v>
          </cell>
        </row>
        <row r="2648">
          <cell r="B2648">
            <v>526592</v>
          </cell>
          <cell r="C2648" t="str">
            <v>لينا الصالح</v>
          </cell>
          <cell r="D2648" t="str">
            <v>محمد</v>
          </cell>
          <cell r="E2648" t="str">
            <v>سعاد</v>
          </cell>
          <cell r="F2648" t="str">
            <v>الثانية</v>
          </cell>
        </row>
        <row r="2649">
          <cell r="B2649">
            <v>526593</v>
          </cell>
          <cell r="C2649" t="str">
            <v>لينا حسين</v>
          </cell>
          <cell r="D2649" t="str">
            <v>علي</v>
          </cell>
          <cell r="E2649" t="str">
            <v>ملكة</v>
          </cell>
          <cell r="F2649" t="str">
            <v>الثالثة</v>
          </cell>
        </row>
        <row r="2650">
          <cell r="B2650">
            <v>526594</v>
          </cell>
          <cell r="C2650" t="str">
            <v>ليندا ديبو</v>
          </cell>
          <cell r="D2650" t="str">
            <v>محمد</v>
          </cell>
          <cell r="E2650" t="str">
            <v>مطيعه</v>
          </cell>
          <cell r="F2650" t="str">
            <v>الرابعة حديث</v>
          </cell>
          <cell r="G2650" t="str">
            <v>ن</v>
          </cell>
        </row>
        <row r="2651">
          <cell r="B2651">
            <v>526595</v>
          </cell>
          <cell r="C2651" t="str">
            <v>ماري ليز زخور</v>
          </cell>
          <cell r="D2651" t="str">
            <v>حنا</v>
          </cell>
          <cell r="E2651" t="str">
            <v>فيفيان</v>
          </cell>
          <cell r="F2651" t="str">
            <v>الثانية</v>
          </cell>
        </row>
        <row r="2652">
          <cell r="B2652">
            <v>526596</v>
          </cell>
          <cell r="C2652" t="str">
            <v>ماريا زنوبه</v>
          </cell>
          <cell r="D2652" t="str">
            <v>عمار</v>
          </cell>
          <cell r="E2652" t="str">
            <v>هدى</v>
          </cell>
          <cell r="F2652" t="str">
            <v>الثانية</v>
          </cell>
        </row>
        <row r="2653">
          <cell r="B2653">
            <v>526597</v>
          </cell>
          <cell r="C2653" t="str">
            <v>مايا المرادني</v>
          </cell>
          <cell r="D2653" t="str">
            <v>مفيد</v>
          </cell>
          <cell r="E2653" t="str">
            <v>نجاح</v>
          </cell>
          <cell r="F2653" t="str">
            <v>الرابعة حديث</v>
          </cell>
          <cell r="G2653" t="str">
            <v>م</v>
          </cell>
        </row>
        <row r="2654">
          <cell r="B2654">
            <v>526598</v>
          </cell>
          <cell r="C2654" t="str">
            <v>مايا علي</v>
          </cell>
          <cell r="D2654" t="str">
            <v>اكرم</v>
          </cell>
          <cell r="E2654" t="str">
            <v>ليلى</v>
          </cell>
          <cell r="F2654" t="str">
            <v>الاولى</v>
          </cell>
          <cell r="G2654" t="str">
            <v>مستنفذ فصل ثاني 2023-2024</v>
          </cell>
        </row>
        <row r="2655">
          <cell r="B2655">
            <v>526599</v>
          </cell>
          <cell r="C2655" t="str">
            <v>محمد بورز</v>
          </cell>
          <cell r="D2655" t="str">
            <v>علي</v>
          </cell>
          <cell r="E2655" t="str">
            <v>نجاح</v>
          </cell>
          <cell r="F2655" t="str">
            <v>الثالثة حديث</v>
          </cell>
          <cell r="G2655" t="str">
            <v>م</v>
          </cell>
        </row>
        <row r="2656">
          <cell r="B2656">
            <v>526600</v>
          </cell>
          <cell r="C2656" t="str">
            <v>مرام صبيح</v>
          </cell>
          <cell r="D2656" t="str">
            <v>محمد</v>
          </cell>
          <cell r="E2656" t="str">
            <v xml:space="preserve">روضة </v>
          </cell>
          <cell r="F2656" t="str">
            <v>الثانية</v>
          </cell>
        </row>
        <row r="2657">
          <cell r="B2657">
            <v>526601</v>
          </cell>
          <cell r="C2657" t="str">
            <v>مرام فرج الزرعي</v>
          </cell>
          <cell r="D2657" t="str">
            <v>نذير</v>
          </cell>
          <cell r="E2657" t="str">
            <v>ايمان</v>
          </cell>
          <cell r="F2657" t="str">
            <v>الاولى</v>
          </cell>
          <cell r="G2657" t="str">
            <v>مستنفذ فصل ثاني 2023-2024</v>
          </cell>
        </row>
        <row r="2658">
          <cell r="B2658">
            <v>526602</v>
          </cell>
          <cell r="C2658" t="str">
            <v>مرح سلوم</v>
          </cell>
          <cell r="D2658" t="str">
            <v>علي</v>
          </cell>
          <cell r="E2658" t="str">
            <v>يسرا</v>
          </cell>
          <cell r="F2658" t="str">
            <v>الاولى</v>
          </cell>
          <cell r="G2658" t="str">
            <v>مستنفذ فصل ثاني 2023-2024</v>
          </cell>
        </row>
        <row r="2659">
          <cell r="B2659">
            <v>526603</v>
          </cell>
          <cell r="C2659" t="str">
            <v>مرح علي</v>
          </cell>
          <cell r="D2659" t="str">
            <v>نعمان</v>
          </cell>
          <cell r="E2659" t="str">
            <v>نعيمه</v>
          </cell>
          <cell r="F2659" t="str">
            <v>الثالثة حديث</v>
          </cell>
          <cell r="G2659" t="str">
            <v>م</v>
          </cell>
        </row>
        <row r="2660">
          <cell r="B2660">
            <v>526604</v>
          </cell>
          <cell r="C2660" t="str">
            <v>مرح محفوض</v>
          </cell>
          <cell r="D2660" t="str">
            <v>عبدو</v>
          </cell>
          <cell r="E2660" t="str">
            <v>عزيزه</v>
          </cell>
          <cell r="F2660" t="str">
            <v>الرابعة حديث</v>
          </cell>
          <cell r="G2660" t="str">
            <v>م</v>
          </cell>
        </row>
        <row r="2661">
          <cell r="B2661">
            <v>526605</v>
          </cell>
          <cell r="C2661" t="str">
            <v>مروه حمشو</v>
          </cell>
          <cell r="D2661" t="str">
            <v>مروان</v>
          </cell>
          <cell r="E2661" t="str">
            <v>هيفاء</v>
          </cell>
          <cell r="F2661" t="str">
            <v>الثالثة</v>
          </cell>
        </row>
        <row r="2662">
          <cell r="B2662">
            <v>526606</v>
          </cell>
          <cell r="C2662" t="str">
            <v>مروه زين الدين</v>
          </cell>
          <cell r="D2662" t="str">
            <v>ابراهيم</v>
          </cell>
          <cell r="E2662" t="str">
            <v>فايزه</v>
          </cell>
          <cell r="F2662" t="str">
            <v>الثالثة</v>
          </cell>
          <cell r="G2662" t="str">
            <v>م</v>
          </cell>
        </row>
        <row r="2663">
          <cell r="B2663">
            <v>526607</v>
          </cell>
          <cell r="C2663" t="str">
            <v>مريانا دبول</v>
          </cell>
          <cell r="D2663" t="str">
            <v>عماد</v>
          </cell>
          <cell r="E2663" t="str">
            <v>ياسمين</v>
          </cell>
          <cell r="F2663" t="str">
            <v>الاولى</v>
          </cell>
          <cell r="G2663" t="str">
            <v>مستنفذ فصل ثاني 2023-2024</v>
          </cell>
        </row>
        <row r="2664">
          <cell r="B2664">
            <v>526608</v>
          </cell>
          <cell r="C2664" t="str">
            <v>مريانا شاهين</v>
          </cell>
          <cell r="D2664" t="str">
            <v>يوسف</v>
          </cell>
          <cell r="E2664" t="str">
            <v>يسره</v>
          </cell>
          <cell r="F2664" t="str">
            <v>الثالثة</v>
          </cell>
        </row>
        <row r="2665">
          <cell r="B2665">
            <v>526609</v>
          </cell>
          <cell r="C2665" t="str">
            <v>مريانا مرزا</v>
          </cell>
          <cell r="D2665" t="str">
            <v>كفاح</v>
          </cell>
          <cell r="E2665" t="str">
            <v>سلام</v>
          </cell>
          <cell r="F2665" t="str">
            <v>الاولى</v>
          </cell>
          <cell r="G2665" t="str">
            <v>مستنفذ فصل ثاني 2023-2024</v>
          </cell>
        </row>
        <row r="2666">
          <cell r="B2666">
            <v>526610</v>
          </cell>
          <cell r="C2666" t="str">
            <v>مريم الرشيد</v>
          </cell>
          <cell r="D2666" t="str">
            <v>بسام</v>
          </cell>
          <cell r="E2666" t="str">
            <v>هيام</v>
          </cell>
          <cell r="F2666" t="str">
            <v>الاولى</v>
          </cell>
          <cell r="G2666" t="str">
            <v>مستنفذ فصل ثاني 2023-2024</v>
          </cell>
        </row>
        <row r="2667">
          <cell r="B2667">
            <v>526611</v>
          </cell>
          <cell r="C2667" t="str">
            <v>مسره عيد</v>
          </cell>
          <cell r="D2667" t="str">
            <v>احمد</v>
          </cell>
          <cell r="E2667" t="str">
            <v>سلمى</v>
          </cell>
          <cell r="F2667" t="str">
            <v>الاولى</v>
          </cell>
        </row>
        <row r="2668">
          <cell r="B2668">
            <v>526612</v>
          </cell>
          <cell r="C2668" t="str">
            <v>ملك حاج ابراهيم</v>
          </cell>
          <cell r="D2668" t="str">
            <v>معن</v>
          </cell>
          <cell r="E2668" t="str">
            <v>سحر</v>
          </cell>
          <cell r="F2668" t="str">
            <v>الاولى</v>
          </cell>
          <cell r="G2668" t="str">
            <v>مستنفذ فصل ثاني 2023-2024</v>
          </cell>
        </row>
        <row r="2669">
          <cell r="B2669">
            <v>526614</v>
          </cell>
          <cell r="C2669" t="str">
            <v>منار الطويل</v>
          </cell>
          <cell r="D2669" t="str">
            <v>صايل</v>
          </cell>
          <cell r="E2669" t="str">
            <v>عائده</v>
          </cell>
          <cell r="F2669" t="str">
            <v>الرابعة حديث</v>
          </cell>
          <cell r="G2669" t="str">
            <v>م</v>
          </cell>
        </row>
        <row r="2670">
          <cell r="B2670">
            <v>526615</v>
          </cell>
          <cell r="C2670" t="str">
            <v>منال ابراهيم</v>
          </cell>
          <cell r="D2670" t="str">
            <v>ابراهيم</v>
          </cell>
          <cell r="E2670" t="str">
            <v>اميره</v>
          </cell>
          <cell r="F2670" t="str">
            <v>الرابعة حديث</v>
          </cell>
          <cell r="G2670" t="str">
            <v>ن</v>
          </cell>
        </row>
        <row r="2671">
          <cell r="B2671">
            <v>526616</v>
          </cell>
          <cell r="C2671" t="str">
            <v>منال الحجي</v>
          </cell>
          <cell r="D2671" t="str">
            <v>احمد</v>
          </cell>
          <cell r="E2671" t="str">
            <v>فاطمة</v>
          </cell>
          <cell r="F2671" t="str">
            <v>الرابعة حديث</v>
          </cell>
          <cell r="G2671" t="str">
            <v>م</v>
          </cell>
        </row>
        <row r="2672">
          <cell r="B2672">
            <v>526617</v>
          </cell>
          <cell r="C2672" t="str">
            <v>منى البليلي</v>
          </cell>
          <cell r="D2672" t="str">
            <v>محمد</v>
          </cell>
          <cell r="E2672" t="str">
            <v>عائشه</v>
          </cell>
          <cell r="F2672" t="str">
            <v>الثانية</v>
          </cell>
        </row>
        <row r="2673">
          <cell r="B2673">
            <v>526618</v>
          </cell>
          <cell r="C2673" t="str">
            <v>منى الطوقي</v>
          </cell>
          <cell r="D2673" t="str">
            <v>محمد</v>
          </cell>
          <cell r="E2673" t="str">
            <v>فتحيه</v>
          </cell>
          <cell r="F2673" t="str">
            <v>الاولى</v>
          </cell>
          <cell r="G2673" t="str">
            <v>مستنفذ فصل ثاني 2023-2024</v>
          </cell>
        </row>
        <row r="2674">
          <cell r="B2674">
            <v>526619</v>
          </cell>
          <cell r="C2674" t="str">
            <v>منيرة هنيدي</v>
          </cell>
          <cell r="D2674" t="str">
            <v>خالد</v>
          </cell>
          <cell r="E2674" t="str">
            <v>وفاء</v>
          </cell>
          <cell r="F2674" t="str">
            <v>الثالثة حديث</v>
          </cell>
          <cell r="G2674" t="str">
            <v>م</v>
          </cell>
        </row>
        <row r="2675">
          <cell r="B2675">
            <v>526620</v>
          </cell>
          <cell r="C2675" t="str">
            <v>مها اسماعيل</v>
          </cell>
          <cell r="D2675" t="str">
            <v>عبدالحميد</v>
          </cell>
          <cell r="E2675" t="str">
            <v>ظريفه</v>
          </cell>
          <cell r="F2675" t="str">
            <v>الثانية</v>
          </cell>
        </row>
        <row r="2676">
          <cell r="B2676">
            <v>526621</v>
          </cell>
          <cell r="C2676" t="str">
            <v>مها صالح</v>
          </cell>
          <cell r="D2676" t="str">
            <v>خضر</v>
          </cell>
          <cell r="E2676" t="str">
            <v>وجيهه</v>
          </cell>
          <cell r="F2676" t="str">
            <v>الثانية</v>
          </cell>
        </row>
        <row r="2677">
          <cell r="B2677">
            <v>526622</v>
          </cell>
          <cell r="C2677" t="str">
            <v>مها هنيدي</v>
          </cell>
          <cell r="D2677" t="str">
            <v>نسيب</v>
          </cell>
          <cell r="E2677" t="str">
            <v>هناء</v>
          </cell>
          <cell r="F2677" t="str">
            <v>الاولى</v>
          </cell>
          <cell r="G2677" t="str">
            <v>مستنفذ فصل ثاني 2023-2024</v>
          </cell>
        </row>
        <row r="2678">
          <cell r="B2678">
            <v>526623</v>
          </cell>
          <cell r="C2678" t="str">
            <v>مي الطباع</v>
          </cell>
          <cell r="D2678" t="str">
            <v>محمد امجد</v>
          </cell>
          <cell r="E2678" t="str">
            <v>هنادي</v>
          </cell>
          <cell r="F2678" t="str">
            <v>الثانية</v>
          </cell>
        </row>
        <row r="2679">
          <cell r="B2679">
            <v>526624</v>
          </cell>
          <cell r="C2679" t="str">
            <v>مي ديوب</v>
          </cell>
          <cell r="D2679" t="str">
            <v>علي</v>
          </cell>
          <cell r="E2679" t="str">
            <v>جهينه</v>
          </cell>
          <cell r="F2679" t="str">
            <v>الاولى</v>
          </cell>
          <cell r="G2679" t="str">
            <v>مستنفذ فصل ثاني 2023-2024</v>
          </cell>
        </row>
        <row r="2680">
          <cell r="B2680">
            <v>526625</v>
          </cell>
          <cell r="C2680" t="str">
            <v>مي صهيوني</v>
          </cell>
          <cell r="D2680" t="str">
            <v>محسن</v>
          </cell>
          <cell r="E2680" t="str">
            <v>هدى</v>
          </cell>
          <cell r="F2680" t="str">
            <v>الثالثة</v>
          </cell>
        </row>
        <row r="2681">
          <cell r="B2681">
            <v>526626</v>
          </cell>
          <cell r="C2681" t="str">
            <v>مي غزاله</v>
          </cell>
          <cell r="D2681" t="str">
            <v>فارس</v>
          </cell>
          <cell r="E2681" t="str">
            <v>هناء</v>
          </cell>
          <cell r="F2681" t="str">
            <v>الرابعة حديث</v>
          </cell>
          <cell r="G2681" t="str">
            <v>م</v>
          </cell>
        </row>
        <row r="2682">
          <cell r="B2682">
            <v>526627</v>
          </cell>
          <cell r="C2682" t="str">
            <v>مي قداحة</v>
          </cell>
          <cell r="D2682" t="str">
            <v>احمد</v>
          </cell>
          <cell r="E2682" t="str">
            <v>زلفا</v>
          </cell>
          <cell r="F2682" t="str">
            <v>الاولى</v>
          </cell>
          <cell r="G2682" t="str">
            <v>مستنفذ فصل ثاني 2023-2024</v>
          </cell>
        </row>
        <row r="2683">
          <cell r="B2683">
            <v>526629</v>
          </cell>
          <cell r="C2683" t="str">
            <v>ميس الفياض</v>
          </cell>
          <cell r="D2683" t="str">
            <v>حافظ</v>
          </cell>
          <cell r="E2683" t="str">
            <v>جميله</v>
          </cell>
          <cell r="F2683" t="str">
            <v>الرابعة حديث</v>
          </cell>
          <cell r="G2683" t="str">
            <v>م</v>
          </cell>
        </row>
        <row r="2684">
          <cell r="B2684">
            <v>526630</v>
          </cell>
          <cell r="C2684" t="str">
            <v>ميس حميدان</v>
          </cell>
          <cell r="D2684" t="str">
            <v>محي الدين</v>
          </cell>
          <cell r="E2684" t="str">
            <v>سهام</v>
          </cell>
          <cell r="F2684" t="str">
            <v>الاولى</v>
          </cell>
          <cell r="G2684" t="str">
            <v>مستنفذ فصل ثاني 2023-2024</v>
          </cell>
        </row>
        <row r="2685">
          <cell r="B2685">
            <v>526631</v>
          </cell>
          <cell r="C2685" t="str">
            <v>ميس منصور</v>
          </cell>
          <cell r="D2685" t="str">
            <v>محمد</v>
          </cell>
          <cell r="E2685" t="str">
            <v>نبيله</v>
          </cell>
          <cell r="F2685" t="str">
            <v>الرابعة حديث</v>
          </cell>
          <cell r="G2685" t="str">
            <v>ن</v>
          </cell>
        </row>
        <row r="2686">
          <cell r="B2686">
            <v>526632</v>
          </cell>
          <cell r="C2686" t="str">
            <v>ميساء عبدالرزاق</v>
          </cell>
          <cell r="D2686" t="str">
            <v>احمد</v>
          </cell>
          <cell r="E2686" t="str">
            <v>زائدة</v>
          </cell>
          <cell r="F2686" t="str">
            <v>الثانية</v>
          </cell>
        </row>
        <row r="2687">
          <cell r="B2687">
            <v>526633</v>
          </cell>
          <cell r="C2687" t="str">
            <v>ميساء عثمان</v>
          </cell>
          <cell r="D2687" t="str">
            <v>حسن</v>
          </cell>
          <cell r="E2687" t="str">
            <v>مسيلا</v>
          </cell>
          <cell r="F2687" t="str">
            <v>الثالثة</v>
          </cell>
        </row>
        <row r="2688">
          <cell r="B2688">
            <v>526634</v>
          </cell>
          <cell r="C2688" t="str">
            <v>ميسون ابوذياب</v>
          </cell>
          <cell r="D2688" t="str">
            <v>عارف</v>
          </cell>
          <cell r="E2688" t="str">
            <v>امية</v>
          </cell>
          <cell r="F2688" t="str">
            <v>الرابعة حديث</v>
          </cell>
          <cell r="G2688" t="str">
            <v>م</v>
          </cell>
        </row>
        <row r="2689">
          <cell r="B2689">
            <v>526635</v>
          </cell>
          <cell r="C2689" t="str">
            <v>ميسون النمير</v>
          </cell>
          <cell r="D2689" t="str">
            <v>اجود</v>
          </cell>
          <cell r="E2689" t="str">
            <v>رسمية</v>
          </cell>
          <cell r="F2689" t="str">
            <v>الرابعة حديث</v>
          </cell>
          <cell r="G2689" t="str">
            <v>م</v>
          </cell>
        </row>
        <row r="2690">
          <cell r="B2690">
            <v>526636</v>
          </cell>
          <cell r="C2690" t="str">
            <v>ناهد ابراهيم</v>
          </cell>
          <cell r="D2690" t="str">
            <v>داوود</v>
          </cell>
          <cell r="E2690" t="str">
            <v>منى</v>
          </cell>
          <cell r="F2690" t="str">
            <v>الثانية</v>
          </cell>
        </row>
        <row r="2691">
          <cell r="B2691">
            <v>526637</v>
          </cell>
          <cell r="C2691" t="str">
            <v>ناهد محمد</v>
          </cell>
          <cell r="D2691" t="str">
            <v>فيصل</v>
          </cell>
          <cell r="E2691" t="str">
            <v>امينه</v>
          </cell>
          <cell r="F2691" t="str">
            <v>الاولى</v>
          </cell>
          <cell r="G2691" t="str">
            <v>مستنفذ فصل ثاني 2023-2024</v>
          </cell>
        </row>
        <row r="2692">
          <cell r="B2692">
            <v>526638</v>
          </cell>
          <cell r="C2692" t="str">
            <v>ناهي وسوف</v>
          </cell>
          <cell r="D2692" t="str">
            <v>يونس</v>
          </cell>
          <cell r="E2692" t="str">
            <v>زاهيه</v>
          </cell>
          <cell r="F2692" t="str">
            <v>الثانية</v>
          </cell>
        </row>
        <row r="2693">
          <cell r="B2693">
            <v>526639</v>
          </cell>
          <cell r="C2693" t="str">
            <v>نبال فندي</v>
          </cell>
          <cell r="D2693" t="str">
            <v>محمد</v>
          </cell>
          <cell r="E2693" t="str">
            <v>لينا</v>
          </cell>
          <cell r="F2693" t="str">
            <v>الثالثة</v>
          </cell>
        </row>
        <row r="2694">
          <cell r="B2694">
            <v>526641</v>
          </cell>
          <cell r="C2694" t="str">
            <v>نجاة الخطيب</v>
          </cell>
          <cell r="D2694" t="str">
            <v>رامز</v>
          </cell>
          <cell r="E2694" t="str">
            <v>امال</v>
          </cell>
          <cell r="F2694" t="str">
            <v>الرابعة حديث</v>
          </cell>
          <cell r="G2694" t="str">
            <v>ن</v>
          </cell>
        </row>
        <row r="2695">
          <cell r="B2695">
            <v>526642</v>
          </cell>
          <cell r="C2695" t="str">
            <v>نجوان العيزوقي</v>
          </cell>
          <cell r="D2695" t="str">
            <v>حسين</v>
          </cell>
          <cell r="E2695" t="str">
            <v>هيفاء</v>
          </cell>
          <cell r="F2695" t="str">
            <v>الاولى</v>
          </cell>
          <cell r="G2695" t="str">
            <v>مستنفذ فصل ثاني 2023-2024</v>
          </cell>
        </row>
        <row r="2696">
          <cell r="B2696">
            <v>526643</v>
          </cell>
          <cell r="C2696" t="str">
            <v>نجوى محمد</v>
          </cell>
          <cell r="D2696" t="str">
            <v>سليمان</v>
          </cell>
          <cell r="E2696" t="str">
            <v>يسرى</v>
          </cell>
          <cell r="F2696" t="str">
            <v>الاولى</v>
          </cell>
          <cell r="G2696" t="str">
            <v>مستنفذ فصل ثاني 2023-2024</v>
          </cell>
        </row>
        <row r="2697">
          <cell r="B2697">
            <v>526644</v>
          </cell>
          <cell r="C2697" t="str">
            <v>نرجس المحمود</v>
          </cell>
          <cell r="D2697" t="str">
            <v>مصطفى</v>
          </cell>
          <cell r="E2697" t="str">
            <v>هدى</v>
          </cell>
          <cell r="F2697" t="str">
            <v>الاولى</v>
          </cell>
          <cell r="G2697" t="str">
            <v>مستنفذ فصل ثاني 2023-2024</v>
          </cell>
        </row>
        <row r="2698">
          <cell r="B2698">
            <v>526645</v>
          </cell>
          <cell r="C2698" t="str">
            <v>نسرين الصواف</v>
          </cell>
          <cell r="D2698" t="str">
            <v>محمد شاكر</v>
          </cell>
          <cell r="E2698" t="str">
            <v>صباح</v>
          </cell>
          <cell r="F2698" t="str">
            <v>الثانية</v>
          </cell>
        </row>
        <row r="2699">
          <cell r="B2699">
            <v>526646</v>
          </cell>
          <cell r="C2699" t="str">
            <v>نسرين حلبي</v>
          </cell>
          <cell r="D2699" t="str">
            <v>مأمون</v>
          </cell>
          <cell r="E2699" t="str">
            <v>عطاف</v>
          </cell>
          <cell r="F2699" t="str">
            <v>الاولى</v>
          </cell>
          <cell r="G2699" t="str">
            <v>مستنفذ فصل ثاني 2023-2024</v>
          </cell>
        </row>
        <row r="2700">
          <cell r="B2700">
            <v>526647</v>
          </cell>
          <cell r="C2700" t="str">
            <v>نسرين منزلجي</v>
          </cell>
          <cell r="D2700" t="str">
            <v>منير</v>
          </cell>
          <cell r="E2700" t="str">
            <v>سوسن</v>
          </cell>
          <cell r="F2700" t="str">
            <v>الثانية</v>
          </cell>
        </row>
        <row r="2701">
          <cell r="B2701">
            <v>526648</v>
          </cell>
          <cell r="C2701" t="str">
            <v>نعمت نكاره</v>
          </cell>
          <cell r="D2701" t="str">
            <v>نسيم</v>
          </cell>
          <cell r="E2701" t="str">
            <v>عائشه</v>
          </cell>
          <cell r="F2701" t="str">
            <v>الرابعة حديث</v>
          </cell>
          <cell r="G2701" t="str">
            <v>م</v>
          </cell>
        </row>
        <row r="2702">
          <cell r="B2702">
            <v>526650</v>
          </cell>
          <cell r="C2702" t="str">
            <v>نعمه سن</v>
          </cell>
          <cell r="D2702" t="str">
            <v>خالد</v>
          </cell>
          <cell r="E2702" t="str">
            <v>جمانه</v>
          </cell>
          <cell r="F2702" t="str">
            <v>الاولى</v>
          </cell>
          <cell r="G2702" t="str">
            <v>مستنفذ فصل ثاني 2023-2024</v>
          </cell>
        </row>
        <row r="2703">
          <cell r="B2703">
            <v>526651</v>
          </cell>
          <cell r="C2703" t="str">
            <v>نهى الخطيب</v>
          </cell>
          <cell r="D2703" t="str">
            <v>عصام</v>
          </cell>
          <cell r="E2703" t="str">
            <v>ليندا</v>
          </cell>
          <cell r="F2703" t="str">
            <v>الثالثة حديث</v>
          </cell>
          <cell r="G2703" t="str">
            <v>ن</v>
          </cell>
        </row>
        <row r="2704">
          <cell r="B2704">
            <v>526652</v>
          </cell>
          <cell r="C2704" t="str">
            <v>نهى مسلم</v>
          </cell>
          <cell r="D2704" t="str">
            <v>احمد</v>
          </cell>
          <cell r="E2704" t="str">
            <v>سميحه</v>
          </cell>
          <cell r="F2704" t="str">
            <v>الاولى</v>
          </cell>
          <cell r="G2704" t="str">
            <v>مستنفذ فصل ثاني 2023-2024</v>
          </cell>
        </row>
        <row r="2705">
          <cell r="B2705">
            <v>526653</v>
          </cell>
          <cell r="C2705" t="str">
            <v>نوار شيخ أحمد</v>
          </cell>
          <cell r="D2705" t="str">
            <v>محمود</v>
          </cell>
          <cell r="E2705" t="str">
            <v>منى</v>
          </cell>
          <cell r="F2705" t="str">
            <v>الثانية</v>
          </cell>
        </row>
        <row r="2706">
          <cell r="B2706">
            <v>526654</v>
          </cell>
          <cell r="C2706" t="str">
            <v>نور الخليل</v>
          </cell>
          <cell r="D2706" t="str">
            <v>محمد حسان</v>
          </cell>
          <cell r="E2706" t="str">
            <v>عطاف</v>
          </cell>
          <cell r="F2706" t="str">
            <v>الثانية</v>
          </cell>
        </row>
        <row r="2707">
          <cell r="B2707">
            <v>526655</v>
          </cell>
          <cell r="C2707" t="str">
            <v>نور السيوفي</v>
          </cell>
          <cell r="D2707" t="str">
            <v>محمدبشير</v>
          </cell>
          <cell r="E2707" t="str">
            <v>ندى</v>
          </cell>
          <cell r="F2707" t="str">
            <v>الاولى</v>
          </cell>
          <cell r="G2707" t="str">
            <v>مستنفذ فصل ثاني 2023-2024</v>
          </cell>
        </row>
        <row r="2708">
          <cell r="B2708">
            <v>526656</v>
          </cell>
          <cell r="C2708" t="str">
            <v>نور الملاح</v>
          </cell>
          <cell r="D2708" t="str">
            <v>عبدالستار</v>
          </cell>
          <cell r="E2708" t="str">
            <v>ثناء</v>
          </cell>
          <cell r="F2708" t="str">
            <v>الرابعة حديث</v>
          </cell>
          <cell r="G2708" t="str">
            <v>م</v>
          </cell>
        </row>
        <row r="2709">
          <cell r="B2709">
            <v>526657</v>
          </cell>
          <cell r="C2709" t="str">
            <v>نور الياسين</v>
          </cell>
          <cell r="D2709" t="str">
            <v>ناصر</v>
          </cell>
          <cell r="E2709" t="str">
            <v>فردوس</v>
          </cell>
          <cell r="F2709" t="str">
            <v>الاولى</v>
          </cell>
          <cell r="G2709" t="str">
            <v>مستنفذ فصل ثاني 2023-2024</v>
          </cell>
        </row>
        <row r="2710">
          <cell r="B2710">
            <v>526658</v>
          </cell>
          <cell r="C2710" t="str">
            <v>نور باكير</v>
          </cell>
          <cell r="D2710" t="str">
            <v>مازن</v>
          </cell>
          <cell r="E2710" t="str">
            <v>مها</v>
          </cell>
          <cell r="F2710" t="str">
            <v>الثانية</v>
          </cell>
        </row>
        <row r="2711">
          <cell r="B2711">
            <v>526659</v>
          </cell>
          <cell r="C2711" t="str">
            <v>نور بوشي</v>
          </cell>
          <cell r="D2711" t="str">
            <v>وفيق</v>
          </cell>
          <cell r="E2711" t="str">
            <v>امل</v>
          </cell>
          <cell r="F2711" t="str">
            <v>الاولى</v>
          </cell>
          <cell r="G2711" t="str">
            <v>مستنفذ فصل ثاني 2023-2024</v>
          </cell>
        </row>
        <row r="2712">
          <cell r="B2712">
            <v>526660</v>
          </cell>
          <cell r="C2712" t="str">
            <v>نور خدام الجامع</v>
          </cell>
          <cell r="D2712" t="str">
            <v>موفق</v>
          </cell>
          <cell r="E2712" t="str">
            <v>ميادة</v>
          </cell>
          <cell r="F2712" t="str">
            <v>الاولى</v>
          </cell>
        </row>
        <row r="2713">
          <cell r="B2713">
            <v>526662</v>
          </cell>
          <cell r="C2713" t="str">
            <v>نور شعبان</v>
          </cell>
          <cell r="D2713" t="str">
            <v>صالح</v>
          </cell>
          <cell r="E2713" t="str">
            <v>ابتسام</v>
          </cell>
          <cell r="F2713" t="str">
            <v>الثانية</v>
          </cell>
        </row>
        <row r="2714">
          <cell r="B2714">
            <v>526663</v>
          </cell>
          <cell r="C2714" t="str">
            <v>نور عطايا</v>
          </cell>
          <cell r="D2714" t="str">
            <v>محمدثائر</v>
          </cell>
          <cell r="E2714" t="str">
            <v>سلمى</v>
          </cell>
          <cell r="F2714" t="str">
            <v>الاولى</v>
          </cell>
          <cell r="G2714" t="str">
            <v>مستنفذ فصل ثاني 2023-2024</v>
          </cell>
        </row>
        <row r="2715">
          <cell r="B2715">
            <v>526664</v>
          </cell>
          <cell r="C2715" t="str">
            <v>نور محجوب</v>
          </cell>
          <cell r="D2715" t="str">
            <v>محمدبشار</v>
          </cell>
          <cell r="E2715" t="str">
            <v>سوسن</v>
          </cell>
          <cell r="F2715" t="str">
            <v>الاولى</v>
          </cell>
          <cell r="G2715" t="str">
            <v>مستنفذ فصل ثاني 2023-2024</v>
          </cell>
        </row>
        <row r="2716">
          <cell r="B2716">
            <v>526665</v>
          </cell>
          <cell r="C2716" t="str">
            <v>نور مراد</v>
          </cell>
          <cell r="D2716" t="str">
            <v>عزات</v>
          </cell>
          <cell r="E2716" t="str">
            <v>ميساء</v>
          </cell>
          <cell r="F2716" t="str">
            <v>الاولى</v>
          </cell>
          <cell r="G2716" t="str">
            <v>مستنفذ فصل ثاني 2023-2024</v>
          </cell>
        </row>
        <row r="2717">
          <cell r="B2717">
            <v>526666</v>
          </cell>
          <cell r="C2717" t="str">
            <v>نور مسعود</v>
          </cell>
          <cell r="D2717" t="str">
            <v>سليمان</v>
          </cell>
          <cell r="E2717" t="str">
            <v>سلوى</v>
          </cell>
          <cell r="F2717" t="str">
            <v>الاولى</v>
          </cell>
          <cell r="G2717" t="str">
            <v>مستنفذ فصل ثاني 2023-2024</v>
          </cell>
        </row>
        <row r="2718">
          <cell r="B2718">
            <v>526667</v>
          </cell>
          <cell r="C2718" t="str">
            <v>نور مطر</v>
          </cell>
          <cell r="D2718" t="str">
            <v>عبدالله</v>
          </cell>
          <cell r="E2718" t="str">
            <v>فاطمه</v>
          </cell>
          <cell r="F2718" t="str">
            <v>الرابعة حديث</v>
          </cell>
          <cell r="G2718" t="str">
            <v>ن</v>
          </cell>
        </row>
        <row r="2719">
          <cell r="B2719">
            <v>526668</v>
          </cell>
          <cell r="C2719" t="str">
            <v>نورا الرجوله</v>
          </cell>
          <cell r="D2719" t="str">
            <v>محمد</v>
          </cell>
          <cell r="E2719" t="str">
            <v>ليلى</v>
          </cell>
          <cell r="F2719" t="str">
            <v>الرابعة حديث</v>
          </cell>
          <cell r="G2719" t="str">
            <v>م</v>
          </cell>
        </row>
        <row r="2720">
          <cell r="B2720">
            <v>526669</v>
          </cell>
          <cell r="C2720" t="str">
            <v>نورا سكريه</v>
          </cell>
          <cell r="D2720" t="str">
            <v>عيسى</v>
          </cell>
          <cell r="E2720" t="str">
            <v>زكيه</v>
          </cell>
          <cell r="F2720" t="str">
            <v>الثانية</v>
          </cell>
        </row>
        <row r="2721">
          <cell r="B2721">
            <v>526670</v>
          </cell>
          <cell r="C2721" t="str">
            <v>نورا كيروان</v>
          </cell>
          <cell r="D2721" t="str">
            <v>مروان</v>
          </cell>
          <cell r="E2721" t="str">
            <v>عبير</v>
          </cell>
          <cell r="F2721" t="str">
            <v>الثانية</v>
          </cell>
        </row>
        <row r="2722">
          <cell r="B2722">
            <v>526671</v>
          </cell>
          <cell r="C2722" t="str">
            <v>نوره شريفة</v>
          </cell>
          <cell r="D2722" t="str">
            <v>سمير</v>
          </cell>
          <cell r="E2722" t="str">
            <v>غاده</v>
          </cell>
          <cell r="F2722" t="str">
            <v>الاولى</v>
          </cell>
          <cell r="G2722" t="str">
            <v>مستنفذ فصل ثاني 2023-2024</v>
          </cell>
        </row>
        <row r="2723">
          <cell r="B2723">
            <v>526672</v>
          </cell>
          <cell r="C2723" t="str">
            <v>نوره هلال</v>
          </cell>
          <cell r="D2723" t="str">
            <v>عبدالعزيز</v>
          </cell>
          <cell r="E2723" t="str">
            <v>هناء</v>
          </cell>
          <cell r="F2723" t="str">
            <v>الثانية</v>
          </cell>
        </row>
        <row r="2724">
          <cell r="B2724">
            <v>526674</v>
          </cell>
          <cell r="C2724" t="str">
            <v>نيرمين خلوف</v>
          </cell>
          <cell r="D2724" t="str">
            <v>عدنان</v>
          </cell>
          <cell r="E2724" t="str">
            <v>نعيمه</v>
          </cell>
          <cell r="F2724" t="str">
            <v>الاولى</v>
          </cell>
          <cell r="G2724" t="str">
            <v>مستنفذ فصل ثاني 2023-2024</v>
          </cell>
        </row>
        <row r="2725">
          <cell r="B2725">
            <v>526675</v>
          </cell>
          <cell r="C2725" t="str">
            <v>نيروز ابو رسلان</v>
          </cell>
          <cell r="D2725" t="str">
            <v>غالب</v>
          </cell>
          <cell r="E2725" t="str">
            <v>زبيده</v>
          </cell>
          <cell r="F2725" t="str">
            <v>الاولى</v>
          </cell>
          <cell r="G2725" t="str">
            <v>مستنفذ فصل ثاني 2023-2024</v>
          </cell>
        </row>
        <row r="2726">
          <cell r="B2726">
            <v>526676</v>
          </cell>
          <cell r="C2726" t="str">
            <v>هاديا زينيه</v>
          </cell>
          <cell r="D2726" t="str">
            <v>احمدحسام الدين</v>
          </cell>
          <cell r="E2726" t="str">
            <v>نهوه</v>
          </cell>
          <cell r="F2726" t="str">
            <v>الاولى</v>
          </cell>
          <cell r="G2726" t="str">
            <v>مستنفذ فصل ثاني 2023-2024</v>
          </cell>
        </row>
        <row r="2727">
          <cell r="B2727">
            <v>526677</v>
          </cell>
          <cell r="C2727" t="str">
            <v>هاديه العصمان</v>
          </cell>
          <cell r="D2727" t="str">
            <v>علي</v>
          </cell>
          <cell r="E2727" t="str">
            <v>صباح</v>
          </cell>
          <cell r="F2727" t="str">
            <v>الثانية</v>
          </cell>
        </row>
        <row r="2728">
          <cell r="B2728">
            <v>526678</v>
          </cell>
          <cell r="C2728" t="str">
            <v>هبا الحلقي</v>
          </cell>
          <cell r="D2728" t="str">
            <v>ناصر</v>
          </cell>
          <cell r="E2728" t="str">
            <v>ناديا</v>
          </cell>
          <cell r="F2728" t="str">
            <v>الرابعة حديث</v>
          </cell>
          <cell r="G2728" t="str">
            <v>ن</v>
          </cell>
        </row>
        <row r="2729">
          <cell r="B2729">
            <v>526679</v>
          </cell>
          <cell r="C2729" t="str">
            <v>هبه ابراهيم</v>
          </cell>
          <cell r="D2729" t="str">
            <v>محمود</v>
          </cell>
          <cell r="E2729" t="str">
            <v>دلال</v>
          </cell>
          <cell r="F2729" t="str">
            <v>الرابعة حديث</v>
          </cell>
          <cell r="G2729" t="str">
            <v>ن</v>
          </cell>
        </row>
        <row r="2730">
          <cell r="B2730">
            <v>526680</v>
          </cell>
          <cell r="C2730" t="str">
            <v>هبه التوت</v>
          </cell>
          <cell r="D2730" t="str">
            <v>خالد</v>
          </cell>
          <cell r="E2730" t="str">
            <v>منا</v>
          </cell>
          <cell r="F2730" t="str">
            <v>الثانية</v>
          </cell>
        </row>
        <row r="2731">
          <cell r="B2731">
            <v>526681</v>
          </cell>
          <cell r="C2731" t="str">
            <v>هبه الله العبيد</v>
          </cell>
          <cell r="D2731" t="str">
            <v>ابراهيم</v>
          </cell>
          <cell r="E2731" t="str">
            <v>فوزية</v>
          </cell>
          <cell r="F2731" t="str">
            <v>الاولى</v>
          </cell>
          <cell r="G2731" t="str">
            <v>مستنفذ فصل ثاني 2023-2024</v>
          </cell>
        </row>
        <row r="2732">
          <cell r="B2732">
            <v>526682</v>
          </cell>
          <cell r="C2732" t="str">
            <v>هبه سعيد</v>
          </cell>
          <cell r="D2732" t="str">
            <v>أسامه</v>
          </cell>
          <cell r="E2732" t="str">
            <v>نارمان</v>
          </cell>
          <cell r="F2732" t="str">
            <v>الاولى</v>
          </cell>
          <cell r="G2732" t="str">
            <v>مستنفذ فصل ثاني 2023-2024</v>
          </cell>
        </row>
        <row r="2733">
          <cell r="B2733">
            <v>526683</v>
          </cell>
          <cell r="C2733" t="str">
            <v>هدى بكري</v>
          </cell>
          <cell r="D2733" t="str">
            <v>عبده</v>
          </cell>
          <cell r="E2733" t="str">
            <v>مريم</v>
          </cell>
          <cell r="F2733" t="str">
            <v>الاولى</v>
          </cell>
          <cell r="G2733" t="str">
            <v>مستنفذ فصل ثاني 2023-2024</v>
          </cell>
        </row>
        <row r="2734">
          <cell r="B2734">
            <v>526684</v>
          </cell>
          <cell r="C2734" t="str">
            <v>هدى صادق</v>
          </cell>
          <cell r="D2734" t="str">
            <v>فيصل</v>
          </cell>
          <cell r="E2734" t="str">
            <v>أمل</v>
          </cell>
          <cell r="F2734" t="str">
            <v>الثالثة</v>
          </cell>
        </row>
        <row r="2735">
          <cell r="B2735">
            <v>526685</v>
          </cell>
          <cell r="C2735" t="str">
            <v>هديل الاصفر</v>
          </cell>
          <cell r="D2735" t="str">
            <v>عبدالرزاق</v>
          </cell>
          <cell r="E2735" t="str">
            <v>سلوى</v>
          </cell>
          <cell r="F2735" t="str">
            <v>الرابعة حديث</v>
          </cell>
          <cell r="G2735" t="str">
            <v>ن</v>
          </cell>
        </row>
        <row r="2736">
          <cell r="B2736">
            <v>526686</v>
          </cell>
          <cell r="C2736" t="str">
            <v>هديل الحمام</v>
          </cell>
          <cell r="D2736" t="str">
            <v>نور الدين</v>
          </cell>
          <cell r="E2736" t="str">
            <v>هند</v>
          </cell>
          <cell r="F2736" t="str">
            <v>الاولى</v>
          </cell>
          <cell r="G2736" t="str">
            <v>مستنفذ فصل ثاني 2023-2024</v>
          </cell>
        </row>
        <row r="2737">
          <cell r="B2737">
            <v>526688</v>
          </cell>
          <cell r="C2737" t="str">
            <v>هديل العفنان</v>
          </cell>
          <cell r="D2737" t="str">
            <v>فيصل</v>
          </cell>
          <cell r="E2737" t="str">
            <v>ثريا</v>
          </cell>
          <cell r="F2737" t="str">
            <v>الثالثة</v>
          </cell>
        </row>
        <row r="2738">
          <cell r="B2738">
            <v>526689</v>
          </cell>
          <cell r="C2738" t="str">
            <v>هديل اللباد</v>
          </cell>
          <cell r="D2738" t="str">
            <v>نايف</v>
          </cell>
          <cell r="E2738" t="str">
            <v>فاطمه</v>
          </cell>
          <cell r="F2738" t="str">
            <v>الاولى</v>
          </cell>
          <cell r="G2738" t="str">
            <v>مستنفذ فصل ثاني 2023-2024</v>
          </cell>
        </row>
        <row r="2739">
          <cell r="B2739">
            <v>526690</v>
          </cell>
          <cell r="C2739" t="str">
            <v>هديه القالش</v>
          </cell>
          <cell r="D2739" t="str">
            <v>ذكوان</v>
          </cell>
          <cell r="E2739" t="str">
            <v>ربيعه</v>
          </cell>
          <cell r="F2739" t="str">
            <v>الاولى</v>
          </cell>
          <cell r="G2739" t="str">
            <v>مستنفذ فصل ثاني 2023-2024</v>
          </cell>
        </row>
        <row r="2740">
          <cell r="B2740">
            <v>526691</v>
          </cell>
          <cell r="C2740" t="str">
            <v>هلا عليشه</v>
          </cell>
          <cell r="D2740" t="str">
            <v>غسان</v>
          </cell>
          <cell r="E2740" t="str">
            <v>كوثر</v>
          </cell>
          <cell r="F2740" t="str">
            <v>الرابعة حديث</v>
          </cell>
          <cell r="G2740" t="str">
            <v>م</v>
          </cell>
        </row>
        <row r="2741">
          <cell r="B2741">
            <v>526692</v>
          </cell>
          <cell r="C2741" t="str">
            <v>همسه مرشد</v>
          </cell>
          <cell r="D2741" t="str">
            <v>بسام</v>
          </cell>
          <cell r="E2741" t="str">
            <v>سمرا</v>
          </cell>
          <cell r="F2741" t="str">
            <v>الرابعة حديث</v>
          </cell>
          <cell r="G2741" t="str">
            <v>ن</v>
          </cell>
        </row>
        <row r="2742">
          <cell r="B2742">
            <v>526693</v>
          </cell>
          <cell r="C2742" t="str">
            <v>هناء الفحل</v>
          </cell>
          <cell r="D2742" t="str">
            <v>جميل</v>
          </cell>
          <cell r="E2742" t="str">
            <v>زينب</v>
          </cell>
          <cell r="F2742" t="str">
            <v>الاولى</v>
          </cell>
          <cell r="G2742" t="str">
            <v>مستنفذ فصل ثاني 2023-2024</v>
          </cell>
        </row>
        <row r="2743">
          <cell r="B2743">
            <v>526694</v>
          </cell>
          <cell r="C2743" t="str">
            <v>هناء هزيمه</v>
          </cell>
          <cell r="D2743" t="str">
            <v>ابراهيم</v>
          </cell>
          <cell r="E2743" t="str">
            <v>فاطمه</v>
          </cell>
          <cell r="F2743" t="str">
            <v>الاولى</v>
          </cell>
          <cell r="G2743" t="str">
            <v>مستنفذ فصل ثاني 2023-2024</v>
          </cell>
        </row>
        <row r="2744">
          <cell r="B2744">
            <v>526695</v>
          </cell>
          <cell r="C2744" t="str">
            <v>هنادي بعيره</v>
          </cell>
          <cell r="D2744" t="str">
            <v>شيباني</v>
          </cell>
          <cell r="E2744" t="str">
            <v>أمل</v>
          </cell>
          <cell r="F2744" t="str">
            <v>الرابعة حديث</v>
          </cell>
          <cell r="G2744" t="str">
            <v>م</v>
          </cell>
        </row>
        <row r="2745">
          <cell r="B2745">
            <v>526697</v>
          </cell>
          <cell r="C2745" t="str">
            <v>هيا حسين</v>
          </cell>
          <cell r="D2745" t="str">
            <v>غسان</v>
          </cell>
          <cell r="E2745" t="str">
            <v>تماضر</v>
          </cell>
          <cell r="F2745" t="str">
            <v>الثالثة حديث</v>
          </cell>
          <cell r="G2745" t="str">
            <v>م</v>
          </cell>
        </row>
        <row r="2746">
          <cell r="B2746">
            <v>526699</v>
          </cell>
          <cell r="C2746" t="str">
            <v>وداد ضاهر</v>
          </cell>
          <cell r="D2746" t="str">
            <v>محمد</v>
          </cell>
          <cell r="E2746" t="str">
            <v>منيره</v>
          </cell>
          <cell r="F2746" t="str">
            <v>الثانية</v>
          </cell>
        </row>
        <row r="2747">
          <cell r="B2747">
            <v>526700</v>
          </cell>
          <cell r="C2747" t="str">
            <v>وسام الزيات</v>
          </cell>
          <cell r="D2747" t="str">
            <v>نزير</v>
          </cell>
          <cell r="E2747" t="str">
            <v>روعه</v>
          </cell>
          <cell r="F2747" t="str">
            <v>الرابعة حديث</v>
          </cell>
          <cell r="G2747" t="str">
            <v>ن</v>
          </cell>
        </row>
        <row r="2748">
          <cell r="B2748">
            <v>526701</v>
          </cell>
          <cell r="C2748" t="str">
            <v>وسام عاصي</v>
          </cell>
          <cell r="D2748" t="str">
            <v>عبدالمعين</v>
          </cell>
          <cell r="E2748" t="str">
            <v>حيات</v>
          </cell>
          <cell r="F2748" t="str">
            <v>الرابعة حديث</v>
          </cell>
          <cell r="G2748" t="str">
            <v>م</v>
          </cell>
        </row>
        <row r="2749">
          <cell r="B2749">
            <v>526702</v>
          </cell>
          <cell r="C2749" t="str">
            <v>وسن الموسى</v>
          </cell>
          <cell r="D2749" t="str">
            <v>طريف</v>
          </cell>
          <cell r="E2749" t="str">
            <v>سميره</v>
          </cell>
          <cell r="F2749" t="str">
            <v>الاولى</v>
          </cell>
          <cell r="G2749" t="str">
            <v>مستنفذ فصل ثاني 2023-2024</v>
          </cell>
        </row>
        <row r="2750">
          <cell r="B2750">
            <v>526703</v>
          </cell>
          <cell r="C2750" t="str">
            <v>وصفيه البيطار</v>
          </cell>
          <cell r="D2750" t="str">
            <v>عبدالفتاح</v>
          </cell>
          <cell r="E2750" t="str">
            <v>هيفاء</v>
          </cell>
          <cell r="F2750" t="str">
            <v>الاولى</v>
          </cell>
          <cell r="G2750" t="str">
            <v>مستنفذ فصل ثاني 2023-2024</v>
          </cell>
        </row>
        <row r="2751">
          <cell r="B2751">
            <v>526704</v>
          </cell>
          <cell r="C2751" t="str">
            <v>وعد المخللاتي النبكي</v>
          </cell>
          <cell r="D2751" t="str">
            <v>محمد علمر</v>
          </cell>
          <cell r="E2751" t="str">
            <v>نارمان</v>
          </cell>
          <cell r="F2751" t="str">
            <v>الثالثة</v>
          </cell>
        </row>
        <row r="2752">
          <cell r="B2752">
            <v>526707</v>
          </cell>
          <cell r="C2752" t="str">
            <v>وفاء سلطان</v>
          </cell>
          <cell r="D2752" t="str">
            <v>احمد</v>
          </cell>
          <cell r="E2752" t="str">
            <v>ظهيره</v>
          </cell>
          <cell r="F2752" t="str">
            <v>الثالثة</v>
          </cell>
        </row>
        <row r="2753">
          <cell r="B2753">
            <v>526708</v>
          </cell>
          <cell r="C2753" t="str">
            <v>ولاء الاعور</v>
          </cell>
          <cell r="D2753" t="str">
            <v>محسن</v>
          </cell>
          <cell r="E2753" t="str">
            <v>وصفية</v>
          </cell>
          <cell r="F2753" t="str">
            <v>الاولى</v>
          </cell>
          <cell r="G2753" t="str">
            <v>مستنفذ فصل ثاني 2023-2024</v>
          </cell>
        </row>
        <row r="2754">
          <cell r="B2754">
            <v>526709</v>
          </cell>
          <cell r="C2754" t="str">
            <v>ولاء القاسم</v>
          </cell>
          <cell r="D2754" t="str">
            <v>عبد المنعم</v>
          </cell>
          <cell r="E2754" t="str">
            <v>رنده</v>
          </cell>
          <cell r="F2754" t="str">
            <v>الثالثة</v>
          </cell>
        </row>
        <row r="2755">
          <cell r="B2755">
            <v>526710</v>
          </cell>
          <cell r="C2755" t="str">
            <v>ولاء سعد</v>
          </cell>
          <cell r="D2755" t="str">
            <v>سعيد</v>
          </cell>
          <cell r="E2755" t="str">
            <v>امتثال</v>
          </cell>
          <cell r="F2755" t="str">
            <v>الاولى</v>
          </cell>
          <cell r="G2755" t="str">
            <v>مستنفذ فصل ثاني 2023-2024</v>
          </cell>
        </row>
        <row r="2756">
          <cell r="B2756">
            <v>526711</v>
          </cell>
          <cell r="C2756" t="str">
            <v>ولاء عباس</v>
          </cell>
          <cell r="D2756" t="str">
            <v>موسى</v>
          </cell>
          <cell r="E2756" t="str">
            <v>فاطمه</v>
          </cell>
          <cell r="F2756" t="str">
            <v>الثانية</v>
          </cell>
        </row>
        <row r="2757">
          <cell r="B2757">
            <v>526712</v>
          </cell>
          <cell r="C2757" t="str">
            <v>ولاء عبدالله</v>
          </cell>
          <cell r="D2757" t="str">
            <v>بسام</v>
          </cell>
          <cell r="E2757" t="str">
            <v>تهاني</v>
          </cell>
          <cell r="F2757" t="str">
            <v>الاولى</v>
          </cell>
          <cell r="G2757" t="str">
            <v>مستنفذ فصل ثاني 2023-2024</v>
          </cell>
        </row>
        <row r="2758">
          <cell r="B2758">
            <v>526713</v>
          </cell>
          <cell r="C2758" t="str">
            <v>ولاء لبابيدي</v>
          </cell>
          <cell r="D2758" t="str">
            <v>محمدرضوان</v>
          </cell>
          <cell r="E2758" t="str">
            <v>جميلة</v>
          </cell>
          <cell r="F2758" t="str">
            <v>الثانية</v>
          </cell>
        </row>
        <row r="2759">
          <cell r="B2759">
            <v>526714</v>
          </cell>
          <cell r="C2759" t="str">
            <v>يارا اسماعيل</v>
          </cell>
          <cell r="D2759" t="str">
            <v>أحمد</v>
          </cell>
          <cell r="E2759" t="str">
            <v>منار</v>
          </cell>
          <cell r="F2759" t="str">
            <v>الاولى</v>
          </cell>
          <cell r="G2759" t="str">
            <v>مستنفذ فصل ثاني 2023-2024</v>
          </cell>
        </row>
        <row r="2760">
          <cell r="B2760">
            <v>526715</v>
          </cell>
          <cell r="C2760" t="str">
            <v>يارا زاهده</v>
          </cell>
          <cell r="D2760" t="str">
            <v>ايمن</v>
          </cell>
          <cell r="E2760" t="str">
            <v>غصون</v>
          </cell>
          <cell r="F2760" t="str">
            <v>الرابعة حديث</v>
          </cell>
          <cell r="G2760" t="str">
            <v>ن</v>
          </cell>
        </row>
        <row r="2761">
          <cell r="B2761">
            <v>526716</v>
          </cell>
          <cell r="C2761" t="str">
            <v>ياسمين الحسين</v>
          </cell>
          <cell r="D2761" t="str">
            <v>حمود</v>
          </cell>
          <cell r="E2761" t="str">
            <v>حسونه</v>
          </cell>
          <cell r="F2761" t="str">
            <v>الثالثة</v>
          </cell>
        </row>
        <row r="2762">
          <cell r="B2762">
            <v>526717</v>
          </cell>
          <cell r="C2762" t="str">
            <v>ياسمين الدلول</v>
          </cell>
          <cell r="D2762" t="str">
            <v>احمد</v>
          </cell>
          <cell r="E2762" t="str">
            <v>خديجه</v>
          </cell>
          <cell r="F2762" t="str">
            <v>الرابعة حديث</v>
          </cell>
          <cell r="G2762" t="str">
            <v>م</v>
          </cell>
        </row>
        <row r="2763">
          <cell r="B2763">
            <v>526718</v>
          </cell>
          <cell r="C2763" t="str">
            <v>ياسمين الشيخ</v>
          </cell>
          <cell r="D2763" t="str">
            <v>حسين</v>
          </cell>
          <cell r="E2763" t="str">
            <v>فاطمه</v>
          </cell>
          <cell r="F2763" t="str">
            <v>الثانية</v>
          </cell>
        </row>
        <row r="2764">
          <cell r="B2764">
            <v>526719</v>
          </cell>
          <cell r="C2764" t="str">
            <v>ياسمين شحاده</v>
          </cell>
          <cell r="D2764" t="str">
            <v>أحمد</v>
          </cell>
          <cell r="E2764" t="str">
            <v>عليا</v>
          </cell>
          <cell r="F2764" t="str">
            <v>الثانية</v>
          </cell>
        </row>
        <row r="2765">
          <cell r="B2765">
            <v>526720</v>
          </cell>
          <cell r="C2765" t="str">
            <v>ياسمين مصري</v>
          </cell>
          <cell r="D2765" t="str">
            <v>عبد القادر</v>
          </cell>
          <cell r="E2765" t="str">
            <v>نوال</v>
          </cell>
          <cell r="F2765" t="str">
            <v>الاولى</v>
          </cell>
          <cell r="G2765" t="str">
            <v>مستنفذ فصل ثاني 2023-2024</v>
          </cell>
        </row>
        <row r="2766">
          <cell r="B2766">
            <v>526721</v>
          </cell>
          <cell r="C2766" t="str">
            <v>يانا البودي</v>
          </cell>
          <cell r="D2766" t="str">
            <v>محمود</v>
          </cell>
          <cell r="E2766" t="str">
            <v>نوال</v>
          </cell>
          <cell r="F2766" t="str">
            <v>الثانية</v>
          </cell>
        </row>
        <row r="2767">
          <cell r="B2767">
            <v>526722</v>
          </cell>
          <cell r="C2767" t="str">
            <v>يسرى مصطفى</v>
          </cell>
          <cell r="D2767" t="str">
            <v>حسين</v>
          </cell>
          <cell r="E2767" t="str">
            <v>مفيده</v>
          </cell>
          <cell r="F2767" t="str">
            <v>الاولى</v>
          </cell>
          <cell r="G2767" t="str">
            <v>مستنفذ فصل ثاني 2023-2024</v>
          </cell>
        </row>
        <row r="2768">
          <cell r="B2768">
            <v>526723</v>
          </cell>
          <cell r="C2768" t="str">
            <v>يسرى هلال</v>
          </cell>
          <cell r="D2768" t="str">
            <v>خالد</v>
          </cell>
          <cell r="E2768" t="str">
            <v>لطيفه</v>
          </cell>
          <cell r="F2768" t="str">
            <v>الرابعة حديث</v>
          </cell>
          <cell r="G2768" t="str">
            <v>ن</v>
          </cell>
        </row>
        <row r="2769">
          <cell r="B2769">
            <v>526725</v>
          </cell>
          <cell r="C2769" t="str">
            <v>بلسم سعود</v>
          </cell>
          <cell r="D2769" t="str">
            <v>عارف</v>
          </cell>
          <cell r="E2769" t="str">
            <v>نجاة</v>
          </cell>
          <cell r="F2769" t="str">
            <v>الثالثة</v>
          </cell>
        </row>
        <row r="2770">
          <cell r="B2770">
            <v>526727</v>
          </cell>
          <cell r="C2770" t="str">
            <v>حنين زكريا</v>
          </cell>
          <cell r="D2770" t="str">
            <v>كنعان</v>
          </cell>
          <cell r="E2770" t="str">
            <v>سلطانة</v>
          </cell>
          <cell r="F2770" t="str">
            <v>الثالثة</v>
          </cell>
        </row>
        <row r="2771">
          <cell r="B2771">
            <v>526728</v>
          </cell>
          <cell r="C2771" t="str">
            <v>ربيعة القهوجي</v>
          </cell>
          <cell r="D2771" t="str">
            <v>حسن</v>
          </cell>
          <cell r="E2771" t="str">
            <v>امنة</v>
          </cell>
          <cell r="F2771" t="str">
            <v>الرابعة حديث</v>
          </cell>
          <cell r="G2771" t="str">
            <v>م</v>
          </cell>
        </row>
        <row r="2772">
          <cell r="B2772">
            <v>526730</v>
          </cell>
          <cell r="C2772" t="str">
            <v>رشا صقور</v>
          </cell>
          <cell r="D2772" t="str">
            <v>ابراهيم</v>
          </cell>
          <cell r="E2772" t="str">
            <v>مفيدة</v>
          </cell>
          <cell r="F2772" t="str">
            <v>الثانية</v>
          </cell>
        </row>
        <row r="2773">
          <cell r="B2773">
            <v>526731</v>
          </cell>
          <cell r="C2773" t="str">
            <v>رلى عباس</v>
          </cell>
          <cell r="D2773" t="str">
            <v>عباس</v>
          </cell>
          <cell r="E2773" t="str">
            <v>اسمهان</v>
          </cell>
          <cell r="F2773" t="str">
            <v>الثانية</v>
          </cell>
        </row>
        <row r="2774">
          <cell r="B2774">
            <v>526732</v>
          </cell>
          <cell r="C2774" t="str">
            <v>رهف المعيوف</v>
          </cell>
          <cell r="D2774" t="str">
            <v>رسلان</v>
          </cell>
          <cell r="E2774" t="str">
            <v>ايمان</v>
          </cell>
          <cell r="F2774" t="str">
            <v>الثانية</v>
          </cell>
        </row>
        <row r="2775">
          <cell r="B2775">
            <v>526733</v>
          </cell>
          <cell r="C2775" t="str">
            <v>روعة حسون</v>
          </cell>
          <cell r="D2775" t="str">
            <v>نقولا</v>
          </cell>
          <cell r="E2775" t="str">
            <v>سامية</v>
          </cell>
          <cell r="F2775" t="str">
            <v>الرابعة</v>
          </cell>
        </row>
        <row r="2776">
          <cell r="B2776">
            <v>526734</v>
          </cell>
          <cell r="C2776" t="str">
            <v>زهرة كاظم</v>
          </cell>
          <cell r="D2776" t="str">
            <v>علي</v>
          </cell>
          <cell r="E2776" t="str">
            <v>عتوك</v>
          </cell>
          <cell r="F2776" t="str">
            <v>الثانية</v>
          </cell>
          <cell r="G2776" t="str">
            <v>مستنفذ فصل ثاني 2023-2024</v>
          </cell>
        </row>
        <row r="2777">
          <cell r="B2777">
            <v>526735</v>
          </cell>
          <cell r="C2777" t="str">
            <v>علا سعيد</v>
          </cell>
          <cell r="D2777" t="str">
            <v>احمد</v>
          </cell>
          <cell r="E2777" t="str">
            <v>كريمة</v>
          </cell>
          <cell r="F2777" t="str">
            <v>الرابعة</v>
          </cell>
        </row>
        <row r="2778">
          <cell r="B2778">
            <v>526736</v>
          </cell>
          <cell r="C2778" t="str">
            <v>لما خلوف</v>
          </cell>
          <cell r="D2778" t="str">
            <v>مصطفى</v>
          </cell>
          <cell r="E2778" t="str">
            <v>سلمى</v>
          </cell>
          <cell r="F2778" t="str">
            <v>الثانية</v>
          </cell>
        </row>
        <row r="2779">
          <cell r="B2779">
            <v>526737</v>
          </cell>
          <cell r="C2779" t="str">
            <v>ماريا العوابدة</v>
          </cell>
          <cell r="D2779" t="str">
            <v>جول</v>
          </cell>
          <cell r="E2779" t="str">
            <v>فادية</v>
          </cell>
          <cell r="F2779" t="str">
            <v>الثانية</v>
          </cell>
          <cell r="G2779" t="str">
            <v>مستنفذ فصل ثاني 2023-2024</v>
          </cell>
        </row>
        <row r="2780">
          <cell r="B2780">
            <v>526738</v>
          </cell>
          <cell r="C2780" t="str">
            <v>مروى الحمصي</v>
          </cell>
          <cell r="D2780" t="str">
            <v>محمد عبد القادر</v>
          </cell>
          <cell r="E2780" t="str">
            <v>ماجدة</v>
          </cell>
          <cell r="F2780" t="str">
            <v>الثالثة</v>
          </cell>
        </row>
        <row r="2781">
          <cell r="B2781">
            <v>526739</v>
          </cell>
          <cell r="C2781" t="str">
            <v>نادين الحموي</v>
          </cell>
          <cell r="D2781" t="str">
            <v>محمد خير</v>
          </cell>
          <cell r="E2781" t="str">
            <v>قمر</v>
          </cell>
          <cell r="F2781" t="str">
            <v>الثالثة</v>
          </cell>
        </row>
        <row r="2782">
          <cell r="B2782">
            <v>526740</v>
          </cell>
          <cell r="C2782" t="str">
            <v>نضال الحاج علي</v>
          </cell>
          <cell r="D2782" t="str">
            <v>فؤاد</v>
          </cell>
          <cell r="E2782" t="str">
            <v>فاطمة</v>
          </cell>
          <cell r="F2782" t="str">
            <v>الثالثة</v>
          </cell>
        </row>
        <row r="2783">
          <cell r="B2783">
            <v>526741</v>
          </cell>
          <cell r="C2783" t="str">
            <v>ولاء زيدان</v>
          </cell>
          <cell r="D2783" t="str">
            <v>يوسف</v>
          </cell>
          <cell r="E2783" t="str">
            <v>اديبة</v>
          </cell>
          <cell r="F2783" t="str">
            <v>الثالثة حديث</v>
          </cell>
          <cell r="G2783" t="str">
            <v>م</v>
          </cell>
        </row>
        <row r="2784">
          <cell r="B2784">
            <v>526744</v>
          </cell>
          <cell r="C2784" t="str">
            <v>لميس ابو سعيد</v>
          </cell>
          <cell r="D2784" t="str">
            <v>سعد</v>
          </cell>
          <cell r="E2784" t="str">
            <v>لميا</v>
          </cell>
          <cell r="F2784" t="str">
            <v>الثانية</v>
          </cell>
          <cell r="G2784" t="str">
            <v>مستنفذ فصل ثاني 2023-2024</v>
          </cell>
        </row>
        <row r="2785">
          <cell r="B2785">
            <v>526745</v>
          </cell>
          <cell r="C2785" t="str">
            <v>اوراس الفلاح</v>
          </cell>
          <cell r="D2785" t="str">
            <v>محمود</v>
          </cell>
          <cell r="E2785" t="str">
            <v>منى</v>
          </cell>
          <cell r="F2785" t="str">
            <v>الاولى</v>
          </cell>
          <cell r="G2785" t="str">
            <v>مستنفذ فصل ثاني 2023-2024</v>
          </cell>
        </row>
        <row r="2786">
          <cell r="B2786">
            <v>526746</v>
          </cell>
          <cell r="C2786" t="str">
            <v xml:space="preserve">رنا حميدان </v>
          </cell>
          <cell r="D2786" t="str">
            <v>جابر</v>
          </cell>
          <cell r="E2786" t="str">
            <v>نبيهة</v>
          </cell>
          <cell r="F2786" t="str">
            <v>الاولى</v>
          </cell>
          <cell r="G2786" t="str">
            <v>مستنفذ فصل ثاني 2023-2024</v>
          </cell>
        </row>
        <row r="2787">
          <cell r="B2787">
            <v>526747</v>
          </cell>
          <cell r="C2787" t="str">
            <v>حازم وهبة</v>
          </cell>
          <cell r="D2787" t="str">
            <v>كامل</v>
          </cell>
          <cell r="E2787" t="str">
            <v>جهينة</v>
          </cell>
          <cell r="F2787" t="str">
            <v>الاولى</v>
          </cell>
          <cell r="G2787" t="str">
            <v>مستنفذ فصل ثاني 2023-2024</v>
          </cell>
        </row>
        <row r="2788">
          <cell r="B2788">
            <v>526748</v>
          </cell>
          <cell r="C2788" t="str">
            <v>هلا  ابو اللبن</v>
          </cell>
          <cell r="D2788" t="str">
            <v>جمال</v>
          </cell>
          <cell r="E2788" t="str">
            <v>اسمهان</v>
          </cell>
          <cell r="F2788" t="str">
            <v>الرابعة حديث</v>
          </cell>
          <cell r="G2788" t="str">
            <v>ن</v>
          </cell>
        </row>
        <row r="2789">
          <cell r="B2789">
            <v>526749</v>
          </cell>
          <cell r="C2789" t="str">
            <v>ساره قرعوني</v>
          </cell>
          <cell r="D2789" t="str">
            <v>مالك</v>
          </cell>
          <cell r="E2789" t="str">
            <v>جمانه</v>
          </cell>
          <cell r="F2789" t="str">
            <v>الثالثة</v>
          </cell>
        </row>
        <row r="2790">
          <cell r="B2790">
            <v>526755</v>
          </cell>
          <cell r="C2790" t="str">
            <v>اعتزاز شعبان</v>
          </cell>
          <cell r="D2790" t="str">
            <v>احمد</v>
          </cell>
          <cell r="E2790" t="str">
            <v>زينب</v>
          </cell>
          <cell r="F2790" t="str">
            <v>الاولى</v>
          </cell>
        </row>
        <row r="2791">
          <cell r="B2791">
            <v>526756</v>
          </cell>
          <cell r="C2791" t="str">
            <v>ايه العلوش</v>
          </cell>
          <cell r="D2791" t="str">
            <v>محسن</v>
          </cell>
          <cell r="E2791" t="str">
            <v>محاسن</v>
          </cell>
          <cell r="F2791" t="str">
            <v>الاولى</v>
          </cell>
        </row>
        <row r="2792">
          <cell r="B2792">
            <v>526760</v>
          </cell>
          <cell r="C2792" t="str">
            <v>ابتسام المحمدالحسين</v>
          </cell>
          <cell r="D2792" t="str">
            <v>طليع</v>
          </cell>
          <cell r="E2792" t="str">
            <v>ساره</v>
          </cell>
          <cell r="F2792" t="str">
            <v>الثانية</v>
          </cell>
        </row>
        <row r="2793">
          <cell r="B2793">
            <v>526761</v>
          </cell>
          <cell r="C2793" t="str">
            <v>ابتسام علي ديب</v>
          </cell>
          <cell r="D2793" t="str">
            <v>محمود</v>
          </cell>
          <cell r="E2793" t="str">
            <v>علية</v>
          </cell>
          <cell r="F2793" t="str">
            <v>الاولى</v>
          </cell>
        </row>
        <row r="2794">
          <cell r="B2794">
            <v>526762</v>
          </cell>
          <cell r="C2794" t="str">
            <v>ابتهال الجمعه</v>
          </cell>
          <cell r="D2794" t="str">
            <v>رضا</v>
          </cell>
          <cell r="E2794" t="str">
            <v>فوزيه</v>
          </cell>
          <cell r="F2794" t="str">
            <v>الثالثة حديث</v>
          </cell>
          <cell r="G2794" t="str">
            <v>م</v>
          </cell>
        </row>
        <row r="2795">
          <cell r="B2795">
            <v>526766</v>
          </cell>
          <cell r="C2795" t="str">
            <v>اسراء الشيخ</v>
          </cell>
          <cell r="D2795" t="str">
            <v>علي</v>
          </cell>
          <cell r="E2795" t="str">
            <v>سمر</v>
          </cell>
          <cell r="F2795" t="str">
            <v>الثالثة</v>
          </cell>
        </row>
        <row r="2796">
          <cell r="B2796">
            <v>526767</v>
          </cell>
          <cell r="C2796" t="str">
            <v>اسلام شباره</v>
          </cell>
          <cell r="D2796" t="str">
            <v>عبدالرحمن</v>
          </cell>
          <cell r="E2796" t="str">
            <v>فايزه</v>
          </cell>
          <cell r="F2796" t="str">
            <v>الثانية حديث</v>
          </cell>
          <cell r="G2796" t="str">
            <v>م</v>
          </cell>
        </row>
        <row r="2797">
          <cell r="B2797">
            <v>526768</v>
          </cell>
          <cell r="C2797" t="str">
            <v>اسماء الشهاب</v>
          </cell>
          <cell r="D2797" t="str">
            <v>عبد الكريم</v>
          </cell>
          <cell r="E2797" t="str">
            <v>هنا</v>
          </cell>
          <cell r="F2797" t="str">
            <v>الاولى</v>
          </cell>
        </row>
        <row r="2798">
          <cell r="B2798">
            <v>526769</v>
          </cell>
          <cell r="C2798" t="str">
            <v>أسماء الصخيلي</v>
          </cell>
          <cell r="D2798" t="str">
            <v xml:space="preserve">عوض </v>
          </cell>
          <cell r="E2798" t="str">
            <v>بندر</v>
          </cell>
          <cell r="F2798" t="str">
            <v>الاولى</v>
          </cell>
        </row>
        <row r="2799">
          <cell r="B2799">
            <v>526770</v>
          </cell>
          <cell r="C2799" t="str">
            <v>اسماء الغزاوي</v>
          </cell>
          <cell r="D2799" t="str">
            <v>ذياب</v>
          </cell>
          <cell r="E2799" t="str">
            <v>ابتسام</v>
          </cell>
          <cell r="F2799" t="str">
            <v>الاولى</v>
          </cell>
        </row>
        <row r="2800">
          <cell r="B2800">
            <v>526771</v>
          </cell>
          <cell r="C2800" t="str">
            <v>اصالة الغانم</v>
          </cell>
          <cell r="D2800" t="str">
            <v>نايف</v>
          </cell>
          <cell r="E2800" t="str">
            <v>ابتهاج</v>
          </cell>
          <cell r="F2800" t="str">
            <v>الثانية</v>
          </cell>
        </row>
        <row r="2801">
          <cell r="B2801">
            <v>526772</v>
          </cell>
          <cell r="C2801" t="str">
            <v>اعتدال بلقيس الشهير بالبيرو</v>
          </cell>
          <cell r="D2801" t="str">
            <v>حسين</v>
          </cell>
          <cell r="E2801" t="str">
            <v>افنان</v>
          </cell>
          <cell r="F2801" t="str">
            <v>الاولى</v>
          </cell>
        </row>
        <row r="2802">
          <cell r="B2802">
            <v>526773</v>
          </cell>
          <cell r="C2802" t="str">
            <v>الاء الرفاعي</v>
          </cell>
          <cell r="D2802" t="str">
            <v>يوسف</v>
          </cell>
          <cell r="E2802" t="str">
            <v>ريم</v>
          </cell>
          <cell r="F2802" t="str">
            <v>الاولى</v>
          </cell>
        </row>
        <row r="2803">
          <cell r="B2803">
            <v>526774</v>
          </cell>
          <cell r="C2803" t="str">
            <v>الاء المصري</v>
          </cell>
          <cell r="D2803" t="str">
            <v>وليد</v>
          </cell>
          <cell r="E2803" t="str">
            <v>وصال</v>
          </cell>
          <cell r="F2803" t="str">
            <v>الثانية</v>
          </cell>
        </row>
        <row r="2804">
          <cell r="B2804">
            <v>526775</v>
          </cell>
          <cell r="C2804" t="str">
            <v>الاء أسعد</v>
          </cell>
          <cell r="D2804" t="str">
            <v>يوسف</v>
          </cell>
          <cell r="E2804" t="str">
            <v>سميا</v>
          </cell>
          <cell r="F2804" t="str">
            <v>الثانية</v>
          </cell>
        </row>
        <row r="2805">
          <cell r="B2805">
            <v>526776</v>
          </cell>
          <cell r="C2805" t="str">
            <v>الاء حمدان</v>
          </cell>
          <cell r="D2805" t="str">
            <v>علي</v>
          </cell>
          <cell r="E2805" t="str">
            <v>اديبه</v>
          </cell>
          <cell r="F2805" t="str">
            <v>الاولى</v>
          </cell>
        </row>
        <row r="2806">
          <cell r="B2806">
            <v>526777</v>
          </cell>
          <cell r="C2806" t="str">
            <v>الاء رديف</v>
          </cell>
          <cell r="D2806" t="str">
            <v>محمود</v>
          </cell>
          <cell r="E2806" t="str">
            <v>هناء</v>
          </cell>
          <cell r="F2806" t="str">
            <v>الاولى</v>
          </cell>
        </row>
        <row r="2807">
          <cell r="B2807">
            <v>526778</v>
          </cell>
          <cell r="C2807" t="str">
            <v>الهام غزال</v>
          </cell>
          <cell r="D2807" t="str">
            <v>صالح</v>
          </cell>
          <cell r="E2807" t="str">
            <v>غزالة</v>
          </cell>
          <cell r="F2807" t="str">
            <v>الاولى</v>
          </cell>
        </row>
        <row r="2808">
          <cell r="B2808">
            <v>526779</v>
          </cell>
          <cell r="C2808" t="str">
            <v xml:space="preserve">اماني شنور </v>
          </cell>
          <cell r="D2808" t="str">
            <v>محمد مروان</v>
          </cell>
          <cell r="E2808" t="str">
            <v>نهيدة</v>
          </cell>
          <cell r="F2808" t="str">
            <v>الثالثة حديث</v>
          </cell>
          <cell r="G2808" t="str">
            <v>م</v>
          </cell>
        </row>
        <row r="2809">
          <cell r="B2809">
            <v>526780</v>
          </cell>
          <cell r="C2809" t="str">
            <v>امل اسماعيل</v>
          </cell>
          <cell r="D2809" t="str">
            <v>يوسف</v>
          </cell>
          <cell r="E2809" t="str">
            <v>فاطمه</v>
          </cell>
          <cell r="F2809" t="str">
            <v>الاولى</v>
          </cell>
        </row>
        <row r="2810">
          <cell r="B2810">
            <v>526781</v>
          </cell>
          <cell r="C2810" t="str">
            <v>امل الفرحان</v>
          </cell>
          <cell r="D2810" t="str">
            <v xml:space="preserve">خالص </v>
          </cell>
          <cell r="E2810" t="str">
            <v>جدعة</v>
          </cell>
          <cell r="F2810" t="str">
            <v>الاولى</v>
          </cell>
        </row>
        <row r="2811">
          <cell r="B2811">
            <v>526782</v>
          </cell>
          <cell r="C2811" t="str">
            <v>اميره ابراهيم</v>
          </cell>
          <cell r="D2811" t="str">
            <v>حسن</v>
          </cell>
          <cell r="E2811" t="str">
            <v>طليعه</v>
          </cell>
          <cell r="F2811" t="str">
            <v>الثانية</v>
          </cell>
        </row>
        <row r="2812">
          <cell r="B2812">
            <v>526783</v>
          </cell>
          <cell r="C2812" t="str">
            <v>اميره نقلي</v>
          </cell>
          <cell r="D2812" t="str">
            <v>صبحي</v>
          </cell>
          <cell r="E2812" t="str">
            <v>احلام</v>
          </cell>
          <cell r="F2812" t="str">
            <v>الاولى</v>
          </cell>
        </row>
        <row r="2813">
          <cell r="B2813">
            <v>526784</v>
          </cell>
          <cell r="C2813" t="str">
            <v>اناس قطاع النعل</v>
          </cell>
          <cell r="D2813" t="str">
            <v>محمدرشاد</v>
          </cell>
          <cell r="E2813" t="str">
            <v>وفاء</v>
          </cell>
          <cell r="F2813" t="str">
            <v>الثالثة حديث</v>
          </cell>
          <cell r="G2813" t="str">
            <v>م</v>
          </cell>
        </row>
        <row r="2814">
          <cell r="B2814">
            <v>526785</v>
          </cell>
          <cell r="C2814" t="str">
            <v>ايلا الحمورة</v>
          </cell>
          <cell r="D2814" t="str">
            <v xml:space="preserve">علاء الدين </v>
          </cell>
          <cell r="E2814" t="str">
            <v>امل</v>
          </cell>
          <cell r="F2814" t="str">
            <v>الاولى</v>
          </cell>
        </row>
        <row r="2815">
          <cell r="B2815">
            <v>526786</v>
          </cell>
          <cell r="C2815" t="str">
            <v>ايمان المسالمه</v>
          </cell>
          <cell r="D2815" t="str">
            <v>محمد</v>
          </cell>
          <cell r="E2815" t="str">
            <v>رابعه</v>
          </cell>
          <cell r="F2815" t="str">
            <v>الاولى</v>
          </cell>
        </row>
        <row r="2816">
          <cell r="B2816">
            <v>526787</v>
          </cell>
          <cell r="C2816" t="str">
            <v>ايمان الملاح</v>
          </cell>
          <cell r="D2816" t="str">
            <v>بسام</v>
          </cell>
          <cell r="E2816" t="str">
            <v>هدى</v>
          </cell>
          <cell r="F2816" t="str">
            <v>الثالثة حديث</v>
          </cell>
          <cell r="G2816" t="str">
            <v>م</v>
          </cell>
        </row>
        <row r="2817">
          <cell r="B2817">
            <v>526788</v>
          </cell>
          <cell r="C2817" t="str">
            <v>ايمان كرنبه</v>
          </cell>
          <cell r="D2817" t="str">
            <v>طاهر</v>
          </cell>
          <cell r="E2817" t="str">
            <v>انعام</v>
          </cell>
          <cell r="F2817" t="str">
            <v>الثانية</v>
          </cell>
        </row>
        <row r="2818">
          <cell r="B2818">
            <v>526789</v>
          </cell>
          <cell r="C2818" t="str">
            <v>ايمان و يحا</v>
          </cell>
          <cell r="D2818" t="str">
            <v>يوسف</v>
          </cell>
          <cell r="E2818" t="str">
            <v>خولا</v>
          </cell>
          <cell r="F2818" t="str">
            <v>الثانية</v>
          </cell>
        </row>
        <row r="2819">
          <cell r="B2819">
            <v>526790</v>
          </cell>
          <cell r="C2819" t="str">
            <v>ايناس حسين</v>
          </cell>
          <cell r="D2819" t="str">
            <v>حسين</v>
          </cell>
          <cell r="E2819" t="str">
            <v>فهمية</v>
          </cell>
          <cell r="F2819" t="str">
            <v>الثانية</v>
          </cell>
        </row>
        <row r="2820">
          <cell r="B2820">
            <v>526791</v>
          </cell>
          <cell r="C2820" t="str">
            <v>ايه ابو فوده</v>
          </cell>
          <cell r="D2820" t="str">
            <v>محمد</v>
          </cell>
          <cell r="E2820" t="str">
            <v>حوريه</v>
          </cell>
          <cell r="F2820" t="str">
            <v>الاولى</v>
          </cell>
        </row>
        <row r="2821">
          <cell r="B2821">
            <v>526792</v>
          </cell>
          <cell r="C2821" t="str">
            <v>ايه اسعد</v>
          </cell>
          <cell r="D2821" t="str">
            <v>ماجد</v>
          </cell>
          <cell r="E2821" t="str">
            <v>نوال</v>
          </cell>
          <cell r="F2821" t="str">
            <v>الثانية حديث</v>
          </cell>
          <cell r="G2821" t="str">
            <v>م</v>
          </cell>
        </row>
        <row r="2822">
          <cell r="B2822">
            <v>526793</v>
          </cell>
          <cell r="C2822" t="str">
            <v>آلاء الجهماني</v>
          </cell>
          <cell r="D2822" t="str">
            <v>قاسم</v>
          </cell>
          <cell r="E2822" t="str">
            <v>وزيرة</v>
          </cell>
          <cell r="F2822" t="str">
            <v>الثالثة حديث</v>
          </cell>
          <cell r="G2822" t="str">
            <v>م</v>
          </cell>
        </row>
        <row r="2823">
          <cell r="B2823">
            <v>526794</v>
          </cell>
          <cell r="C2823" t="str">
            <v>آلاء الحمصي</v>
          </cell>
          <cell r="D2823" t="str">
            <v>فهد</v>
          </cell>
          <cell r="E2823" t="str">
            <v>مرفت</v>
          </cell>
          <cell r="F2823" t="str">
            <v>الثانية حديث</v>
          </cell>
          <cell r="G2823" t="str">
            <v>م</v>
          </cell>
        </row>
        <row r="2824">
          <cell r="B2824">
            <v>526795</v>
          </cell>
          <cell r="C2824" t="str">
            <v>آلاء الخالد</v>
          </cell>
          <cell r="D2824" t="str">
            <v>أحمد</v>
          </cell>
          <cell r="E2824" t="str">
            <v>كامله</v>
          </cell>
          <cell r="F2824" t="str">
            <v>الثانية</v>
          </cell>
        </row>
        <row r="2825">
          <cell r="B2825">
            <v>526796</v>
          </cell>
          <cell r="C2825" t="str">
            <v>آلاء الدرويش</v>
          </cell>
          <cell r="D2825" t="str">
            <v>فريز</v>
          </cell>
          <cell r="E2825" t="str">
            <v>فاطمه</v>
          </cell>
          <cell r="F2825" t="str">
            <v>الاولى</v>
          </cell>
        </row>
        <row r="2826">
          <cell r="B2826">
            <v>526797</v>
          </cell>
          <cell r="C2826" t="str">
            <v>آيات ابو الليل</v>
          </cell>
          <cell r="D2826" t="str">
            <v>ماجد</v>
          </cell>
          <cell r="E2826" t="str">
            <v>هيام</v>
          </cell>
          <cell r="F2826" t="str">
            <v>الثانية</v>
          </cell>
        </row>
        <row r="2827">
          <cell r="B2827">
            <v>526799</v>
          </cell>
          <cell r="C2827" t="str">
            <v>آيات جبر</v>
          </cell>
          <cell r="D2827" t="str">
            <v>محمد</v>
          </cell>
          <cell r="E2827" t="str">
            <v>ابتسام</v>
          </cell>
          <cell r="F2827" t="str">
            <v>الاولى</v>
          </cell>
        </row>
        <row r="2828">
          <cell r="B2828">
            <v>526800</v>
          </cell>
          <cell r="C2828" t="str">
            <v>آيه نوح</v>
          </cell>
          <cell r="D2828" t="str">
            <v>علي</v>
          </cell>
          <cell r="E2828" t="str">
            <v>سوسن</v>
          </cell>
          <cell r="F2828" t="str">
            <v>الثانية</v>
          </cell>
        </row>
        <row r="2829">
          <cell r="B2829">
            <v>526801</v>
          </cell>
          <cell r="C2829" t="str">
            <v>أحلام اله رشي</v>
          </cell>
          <cell r="D2829" t="str">
            <v>علي</v>
          </cell>
          <cell r="E2829" t="str">
            <v>منى دقوري</v>
          </cell>
          <cell r="F2829" t="str">
            <v>الثانية</v>
          </cell>
        </row>
        <row r="2830">
          <cell r="B2830">
            <v>526802</v>
          </cell>
          <cell r="C2830" t="str">
            <v>أحمد عز الدين</v>
          </cell>
          <cell r="D2830" t="str">
            <v>عبد المنعم</v>
          </cell>
          <cell r="E2830" t="str">
            <v>مغفرة</v>
          </cell>
          <cell r="F2830" t="str">
            <v>الاولى</v>
          </cell>
        </row>
        <row r="2831">
          <cell r="B2831">
            <v>526803</v>
          </cell>
          <cell r="C2831" t="str">
            <v>أزهار سلوم</v>
          </cell>
          <cell r="D2831" t="str">
            <v>رفيق</v>
          </cell>
          <cell r="E2831" t="str">
            <v>وفاء</v>
          </cell>
          <cell r="F2831" t="str">
            <v>الثانية</v>
          </cell>
        </row>
        <row r="2832">
          <cell r="B2832">
            <v>526804</v>
          </cell>
          <cell r="C2832" t="str">
            <v>أسماء المنجد</v>
          </cell>
          <cell r="D2832" t="str">
            <v>أحمد</v>
          </cell>
          <cell r="E2832" t="str">
            <v>عبلة</v>
          </cell>
          <cell r="F2832" t="str">
            <v>الثالثة حديث</v>
          </cell>
          <cell r="G2832" t="str">
            <v>م</v>
          </cell>
        </row>
        <row r="2833">
          <cell r="B2833">
            <v>526805</v>
          </cell>
          <cell r="C2833" t="str">
            <v>اسماء دعدوش</v>
          </cell>
          <cell r="D2833" t="str">
            <v xml:space="preserve">ايمن </v>
          </cell>
          <cell r="E2833" t="str">
            <v>هدى</v>
          </cell>
          <cell r="F2833" t="str">
            <v>الثانية</v>
          </cell>
        </row>
        <row r="2834">
          <cell r="B2834">
            <v>526806</v>
          </cell>
          <cell r="C2834" t="str">
            <v>أماني المدني</v>
          </cell>
          <cell r="D2834" t="str">
            <v>مروان</v>
          </cell>
          <cell r="E2834" t="str">
            <v>رئيفه</v>
          </cell>
          <cell r="F2834" t="str">
            <v>الثالثة حديث</v>
          </cell>
          <cell r="G2834" t="str">
            <v>م</v>
          </cell>
        </row>
        <row r="2835">
          <cell r="B2835">
            <v>526807</v>
          </cell>
          <cell r="C2835" t="str">
            <v>اماني عيسى</v>
          </cell>
          <cell r="D2835" t="str">
            <v xml:space="preserve">عبد الحميد </v>
          </cell>
          <cell r="E2835" t="str">
            <v>خيرية</v>
          </cell>
          <cell r="F2835" t="str">
            <v>الاولى</v>
          </cell>
        </row>
        <row r="2836">
          <cell r="B2836">
            <v>526808</v>
          </cell>
          <cell r="C2836" t="str">
            <v>أميره اسماعيل</v>
          </cell>
          <cell r="D2836" t="str">
            <v>سمير</v>
          </cell>
          <cell r="E2836" t="str">
            <v>غنا</v>
          </cell>
          <cell r="F2836" t="str">
            <v>الثانية حديث</v>
          </cell>
        </row>
        <row r="2837">
          <cell r="B2837">
            <v>526809</v>
          </cell>
          <cell r="C2837" t="str">
            <v>أمينه هاشم</v>
          </cell>
          <cell r="D2837" t="str">
            <v>مصطفى</v>
          </cell>
          <cell r="E2837" t="str">
            <v>ملك</v>
          </cell>
          <cell r="F2837" t="str">
            <v>الاولى</v>
          </cell>
        </row>
        <row r="2838">
          <cell r="B2838">
            <v>526810</v>
          </cell>
          <cell r="C2838" t="str">
            <v>إيفا بليل</v>
          </cell>
          <cell r="D2838" t="str">
            <v>عزيز</v>
          </cell>
          <cell r="E2838" t="str">
            <v>ليلى</v>
          </cell>
          <cell r="F2838" t="str">
            <v>الاولى</v>
          </cell>
        </row>
        <row r="2839">
          <cell r="B2839">
            <v>526811</v>
          </cell>
          <cell r="C2839" t="str">
            <v>إيمان احمدعلى</v>
          </cell>
          <cell r="D2839" t="str">
            <v>إبراهيم</v>
          </cell>
          <cell r="E2839" t="str">
            <v>أمينه</v>
          </cell>
          <cell r="F2839" t="str">
            <v>الثانية</v>
          </cell>
        </row>
        <row r="2840">
          <cell r="B2840">
            <v>526812</v>
          </cell>
          <cell r="C2840" t="str">
            <v>ايناس البقاعي</v>
          </cell>
          <cell r="D2840" t="str">
            <v xml:space="preserve">يوسف </v>
          </cell>
          <cell r="E2840" t="str">
            <v>هيفاء</v>
          </cell>
          <cell r="F2840" t="str">
            <v>الاولى</v>
          </cell>
        </row>
        <row r="2841">
          <cell r="B2841">
            <v>526813</v>
          </cell>
          <cell r="C2841" t="str">
            <v>بتول جزاع العبد</v>
          </cell>
          <cell r="D2841" t="str">
            <v>عذاب</v>
          </cell>
          <cell r="E2841" t="str">
            <v>تركيه</v>
          </cell>
          <cell r="F2841" t="str">
            <v>الاولى</v>
          </cell>
        </row>
        <row r="2842">
          <cell r="B2842">
            <v>526814</v>
          </cell>
          <cell r="C2842" t="str">
            <v>بتول حمود</v>
          </cell>
          <cell r="D2842" t="str">
            <v>ابراهيم</v>
          </cell>
          <cell r="E2842" t="str">
            <v>رباب</v>
          </cell>
          <cell r="F2842" t="str">
            <v>الاولى</v>
          </cell>
        </row>
        <row r="2843">
          <cell r="B2843">
            <v>526815</v>
          </cell>
          <cell r="C2843" t="str">
            <v>بتول حيدر</v>
          </cell>
          <cell r="D2843" t="str">
            <v xml:space="preserve">احمد </v>
          </cell>
          <cell r="E2843" t="str">
            <v>دجانة</v>
          </cell>
          <cell r="F2843" t="str">
            <v>الاولى</v>
          </cell>
        </row>
        <row r="2844">
          <cell r="B2844">
            <v>526816</v>
          </cell>
          <cell r="C2844" t="str">
            <v>بتول خطيب</v>
          </cell>
          <cell r="D2844" t="str">
            <v>محمود</v>
          </cell>
          <cell r="E2844" t="str">
            <v>أميرة</v>
          </cell>
          <cell r="F2844" t="str">
            <v>الثانية</v>
          </cell>
        </row>
        <row r="2845">
          <cell r="B2845">
            <v>526817</v>
          </cell>
          <cell r="C2845" t="str">
            <v>بتول كبول</v>
          </cell>
          <cell r="D2845" t="str">
            <v>باسم</v>
          </cell>
          <cell r="E2845" t="str">
            <v>اخلاص</v>
          </cell>
          <cell r="F2845" t="str">
            <v>الاولى</v>
          </cell>
        </row>
        <row r="2846">
          <cell r="B2846">
            <v>526818</v>
          </cell>
          <cell r="C2846" t="str">
            <v>بثينة الحسين</v>
          </cell>
          <cell r="D2846" t="str">
            <v>عيد</v>
          </cell>
          <cell r="E2846" t="str">
            <v>علية</v>
          </cell>
          <cell r="F2846" t="str">
            <v>الثانية حديث</v>
          </cell>
        </row>
        <row r="2847">
          <cell r="B2847">
            <v>526819</v>
          </cell>
          <cell r="C2847" t="str">
            <v>بديعة محظية</v>
          </cell>
          <cell r="D2847" t="str">
            <v>وليد</v>
          </cell>
          <cell r="E2847" t="str">
            <v>عائدة</v>
          </cell>
          <cell r="F2847" t="str">
            <v>الاولى</v>
          </cell>
        </row>
        <row r="2848">
          <cell r="B2848">
            <v>526820</v>
          </cell>
          <cell r="C2848" t="str">
            <v>براءه الرشدان</v>
          </cell>
          <cell r="D2848" t="str">
            <v>عبدالرحمن</v>
          </cell>
          <cell r="E2848" t="str">
            <v>هدى</v>
          </cell>
          <cell r="F2848" t="str">
            <v>الاولى</v>
          </cell>
        </row>
        <row r="2849">
          <cell r="B2849">
            <v>526821</v>
          </cell>
          <cell r="C2849" t="str">
            <v>براءه حموده</v>
          </cell>
          <cell r="D2849" t="str">
            <v>ابراهيم</v>
          </cell>
          <cell r="E2849" t="str">
            <v>ثريا</v>
          </cell>
          <cell r="F2849" t="str">
            <v>الاولى</v>
          </cell>
        </row>
        <row r="2850">
          <cell r="B2850">
            <v>526823</v>
          </cell>
          <cell r="C2850" t="str">
            <v>بشرى الحاج حسين</v>
          </cell>
          <cell r="D2850" t="str">
            <v>محمد</v>
          </cell>
          <cell r="E2850" t="str">
            <v>نوال</v>
          </cell>
          <cell r="F2850" t="str">
            <v>الثانية</v>
          </cell>
        </row>
        <row r="2851">
          <cell r="B2851">
            <v>526824</v>
          </cell>
          <cell r="C2851" t="str">
            <v>بشرى العقله</v>
          </cell>
          <cell r="D2851" t="str">
            <v>عقل</v>
          </cell>
          <cell r="E2851" t="str">
            <v>خديجه</v>
          </cell>
          <cell r="F2851" t="str">
            <v>الاولى</v>
          </cell>
        </row>
        <row r="2852">
          <cell r="B2852">
            <v>526825</v>
          </cell>
          <cell r="C2852" t="str">
            <v>بشرى شحاده</v>
          </cell>
          <cell r="D2852" t="str">
            <v>اسماعيل</v>
          </cell>
          <cell r="E2852" t="str">
            <v>رقيه</v>
          </cell>
          <cell r="F2852" t="str">
            <v>الاولى</v>
          </cell>
        </row>
        <row r="2853">
          <cell r="B2853">
            <v>526826</v>
          </cell>
          <cell r="C2853" t="str">
            <v>بشرى نوفل</v>
          </cell>
          <cell r="D2853" t="str">
            <v>احمد</v>
          </cell>
          <cell r="E2853" t="str">
            <v>راميه</v>
          </cell>
          <cell r="F2853" t="str">
            <v>الاولى</v>
          </cell>
        </row>
        <row r="2854">
          <cell r="B2854">
            <v>526829</v>
          </cell>
          <cell r="C2854" t="str">
            <v>تركيه الشهاب</v>
          </cell>
          <cell r="D2854" t="str">
            <v>شهاب</v>
          </cell>
          <cell r="E2854" t="str">
            <v>حميده</v>
          </cell>
          <cell r="F2854" t="str">
            <v>الاولى</v>
          </cell>
        </row>
        <row r="2855">
          <cell r="B2855">
            <v>526830</v>
          </cell>
          <cell r="C2855" t="str">
            <v xml:space="preserve">تسنيم يونس </v>
          </cell>
          <cell r="D2855" t="str">
            <v>يونس</v>
          </cell>
          <cell r="E2855" t="str">
            <v>مريم</v>
          </cell>
          <cell r="F2855" t="str">
            <v>الرابعة حديث</v>
          </cell>
          <cell r="G2855" t="str">
            <v>م</v>
          </cell>
        </row>
        <row r="2856">
          <cell r="B2856">
            <v>526831</v>
          </cell>
          <cell r="C2856" t="str">
            <v>تغريد ابو فخر</v>
          </cell>
          <cell r="D2856" t="str">
            <v>نضال</v>
          </cell>
          <cell r="E2856" t="str">
            <v>رويده</v>
          </cell>
          <cell r="F2856" t="str">
            <v>الاولى</v>
          </cell>
        </row>
        <row r="2857">
          <cell r="B2857">
            <v>526832</v>
          </cell>
          <cell r="C2857" t="str">
            <v>تغريد احمد</v>
          </cell>
          <cell r="D2857" t="str">
            <v>جابر</v>
          </cell>
          <cell r="E2857" t="str">
            <v>وجيده</v>
          </cell>
          <cell r="F2857" t="str">
            <v>الاولى</v>
          </cell>
        </row>
        <row r="2858">
          <cell r="B2858">
            <v>526833</v>
          </cell>
          <cell r="C2858" t="str">
            <v>تغريد ياسين</v>
          </cell>
          <cell r="D2858" t="str">
            <v>جمال</v>
          </cell>
          <cell r="E2858" t="str">
            <v>سحر</v>
          </cell>
          <cell r="F2858" t="str">
            <v>الاولى</v>
          </cell>
        </row>
        <row r="2859">
          <cell r="B2859">
            <v>526834</v>
          </cell>
          <cell r="C2859" t="str">
            <v>ثناء جديد</v>
          </cell>
          <cell r="D2859" t="str">
            <v>زريف</v>
          </cell>
          <cell r="E2859" t="str">
            <v>نهيده</v>
          </cell>
          <cell r="F2859" t="str">
            <v>الثالثة حديث</v>
          </cell>
          <cell r="G2859" t="str">
            <v>م</v>
          </cell>
        </row>
        <row r="2860">
          <cell r="B2860">
            <v>526835</v>
          </cell>
          <cell r="C2860" t="str">
            <v>ثناء شمس الدين</v>
          </cell>
          <cell r="D2860" t="str">
            <v>محمد</v>
          </cell>
          <cell r="E2860" t="str">
            <v>وفاء</v>
          </cell>
          <cell r="F2860" t="str">
            <v>الاولى</v>
          </cell>
        </row>
        <row r="2861">
          <cell r="B2861">
            <v>526836</v>
          </cell>
          <cell r="C2861" t="str">
            <v>جانيت الجلاد</v>
          </cell>
          <cell r="D2861" t="str">
            <v>حسين</v>
          </cell>
          <cell r="E2861" t="str">
            <v>جورية</v>
          </cell>
          <cell r="F2861" t="str">
            <v>الثانية</v>
          </cell>
        </row>
        <row r="2862">
          <cell r="B2862">
            <v>526837</v>
          </cell>
          <cell r="C2862" t="str">
            <v>جمانه طليعه</v>
          </cell>
          <cell r="D2862" t="str">
            <v>سليمان</v>
          </cell>
          <cell r="E2862" t="str">
            <v>شيخه</v>
          </cell>
          <cell r="F2862" t="str">
            <v>الثانية حديث</v>
          </cell>
        </row>
        <row r="2863">
          <cell r="B2863">
            <v>526839</v>
          </cell>
          <cell r="C2863" t="str">
            <v>جهينه غيبة</v>
          </cell>
          <cell r="D2863" t="str">
            <v>يوسف</v>
          </cell>
          <cell r="E2863" t="str">
            <v>فيزه</v>
          </cell>
          <cell r="F2863" t="str">
            <v>الثانية حديث</v>
          </cell>
          <cell r="G2863" t="str">
            <v>م</v>
          </cell>
        </row>
        <row r="2864">
          <cell r="B2864">
            <v>526840</v>
          </cell>
          <cell r="C2864" t="str">
            <v>جودي سكروج</v>
          </cell>
          <cell r="D2864" t="str">
            <v>جورج</v>
          </cell>
          <cell r="E2864" t="str">
            <v>نجود</v>
          </cell>
          <cell r="F2864" t="str">
            <v>الثالثة</v>
          </cell>
        </row>
        <row r="2865">
          <cell r="B2865">
            <v>526841</v>
          </cell>
          <cell r="C2865" t="str">
            <v>جين عبد العزيز</v>
          </cell>
          <cell r="D2865" t="str">
            <v>ابو زيد</v>
          </cell>
          <cell r="E2865" t="str">
            <v>كلشاه</v>
          </cell>
          <cell r="F2865" t="str">
            <v>الثالثة حديث</v>
          </cell>
          <cell r="G2865" t="str">
            <v>م</v>
          </cell>
        </row>
        <row r="2866">
          <cell r="B2866">
            <v>526842</v>
          </cell>
          <cell r="C2866" t="str">
            <v>حسين الذياب</v>
          </cell>
          <cell r="D2866" t="str">
            <v xml:space="preserve">ذياب </v>
          </cell>
          <cell r="E2866" t="str">
            <v>مريم</v>
          </cell>
          <cell r="F2866" t="str">
            <v>الاولى</v>
          </cell>
        </row>
        <row r="2867">
          <cell r="B2867">
            <v>526843</v>
          </cell>
          <cell r="C2867" t="str">
            <v>حلا محمد</v>
          </cell>
          <cell r="D2867" t="str">
            <v>مدين</v>
          </cell>
          <cell r="E2867" t="str">
            <v>ميادة</v>
          </cell>
          <cell r="F2867" t="str">
            <v>الثانية</v>
          </cell>
        </row>
        <row r="2868">
          <cell r="B2868">
            <v>526844</v>
          </cell>
          <cell r="C2868" t="str">
            <v>حلا وردي</v>
          </cell>
          <cell r="D2868" t="str">
            <v>سامي</v>
          </cell>
          <cell r="E2868" t="str">
            <v>يسيره</v>
          </cell>
          <cell r="F2868" t="str">
            <v>الثانية حديث</v>
          </cell>
          <cell r="G2868" t="str">
            <v>م</v>
          </cell>
        </row>
        <row r="2869">
          <cell r="B2869">
            <v>526845</v>
          </cell>
          <cell r="C2869" t="str">
            <v>حنين حسون</v>
          </cell>
          <cell r="D2869" t="str">
            <v>عصام</v>
          </cell>
          <cell r="E2869" t="str">
            <v>شيخه</v>
          </cell>
          <cell r="F2869" t="str">
            <v>الثانية</v>
          </cell>
        </row>
        <row r="2870">
          <cell r="B2870">
            <v>526846</v>
          </cell>
          <cell r="C2870" t="str">
            <v>حنين ضاهر</v>
          </cell>
          <cell r="D2870" t="str">
            <v>بسام</v>
          </cell>
          <cell r="E2870" t="str">
            <v>عبير</v>
          </cell>
          <cell r="F2870" t="str">
            <v>الاولى</v>
          </cell>
        </row>
        <row r="2871">
          <cell r="B2871">
            <v>526847</v>
          </cell>
          <cell r="C2871" t="str">
            <v>ختام العلي</v>
          </cell>
          <cell r="D2871" t="str">
            <v>خيرو</v>
          </cell>
          <cell r="E2871" t="str">
            <v>سعدى</v>
          </cell>
          <cell r="F2871" t="str">
            <v>الاولى</v>
          </cell>
        </row>
        <row r="2872">
          <cell r="B2872">
            <v>526848</v>
          </cell>
          <cell r="C2872" t="str">
            <v>خزامى خضور</v>
          </cell>
          <cell r="D2872" t="str">
            <v>بدر</v>
          </cell>
          <cell r="E2872" t="str">
            <v>مديحه</v>
          </cell>
          <cell r="F2872" t="str">
            <v>الثانية</v>
          </cell>
        </row>
        <row r="2873">
          <cell r="B2873">
            <v>526849</v>
          </cell>
          <cell r="C2873" t="str">
            <v>خلود حسن</v>
          </cell>
          <cell r="D2873" t="str">
            <v>رياض</v>
          </cell>
          <cell r="E2873" t="str">
            <v>ناديه</v>
          </cell>
          <cell r="F2873" t="str">
            <v>الثانية</v>
          </cell>
        </row>
        <row r="2874">
          <cell r="B2874">
            <v>526851</v>
          </cell>
          <cell r="C2874" t="str">
            <v>خوله منصور</v>
          </cell>
          <cell r="D2874" t="str">
            <v xml:space="preserve">صالح </v>
          </cell>
          <cell r="E2874" t="str">
            <v>ليلى</v>
          </cell>
          <cell r="F2874" t="str">
            <v>الرابعة حديث</v>
          </cell>
          <cell r="G2874" t="str">
            <v>م</v>
          </cell>
        </row>
        <row r="2875">
          <cell r="B2875">
            <v>526853</v>
          </cell>
          <cell r="C2875" t="str">
            <v>دارين حامد</v>
          </cell>
          <cell r="D2875" t="str">
            <v>فاروق</v>
          </cell>
          <cell r="E2875" t="str">
            <v>أميره عمار</v>
          </cell>
          <cell r="F2875" t="str">
            <v>الاولى</v>
          </cell>
        </row>
        <row r="2876">
          <cell r="B2876">
            <v>526856</v>
          </cell>
          <cell r="C2876" t="str">
            <v>دانيا الخياط</v>
          </cell>
          <cell r="D2876" t="str">
            <v>عبده</v>
          </cell>
          <cell r="E2876" t="str">
            <v>وفاء</v>
          </cell>
          <cell r="F2876" t="str">
            <v>الثانية</v>
          </cell>
        </row>
        <row r="2877">
          <cell r="B2877">
            <v>526857</v>
          </cell>
          <cell r="C2877" t="str">
            <v>دانيا العسلي</v>
          </cell>
          <cell r="D2877" t="str">
            <v>ايمن</v>
          </cell>
          <cell r="E2877" t="str">
            <v>يسره</v>
          </cell>
          <cell r="F2877" t="str">
            <v>الثالثة حديث</v>
          </cell>
          <cell r="G2877" t="str">
            <v>ن</v>
          </cell>
        </row>
        <row r="2878">
          <cell r="B2878">
            <v>526858</v>
          </cell>
          <cell r="C2878" t="str">
            <v>دعاء الريس</v>
          </cell>
          <cell r="D2878" t="str">
            <v>موفق</v>
          </cell>
          <cell r="E2878" t="str">
            <v>ثناء</v>
          </cell>
          <cell r="F2878" t="str">
            <v>الثانية</v>
          </cell>
        </row>
        <row r="2879">
          <cell r="B2879">
            <v>526859</v>
          </cell>
          <cell r="C2879" t="str">
            <v>دعاء بقله</v>
          </cell>
          <cell r="D2879" t="str">
            <v>زياد</v>
          </cell>
          <cell r="E2879" t="str">
            <v>هيام</v>
          </cell>
          <cell r="F2879" t="str">
            <v>الثالثة حديث</v>
          </cell>
          <cell r="G2879" t="str">
            <v>م</v>
          </cell>
        </row>
        <row r="2880">
          <cell r="B2880">
            <v>526860</v>
          </cell>
          <cell r="C2880" t="str">
            <v>دعاء بكر</v>
          </cell>
          <cell r="D2880" t="str">
            <v>علي</v>
          </cell>
          <cell r="E2880" t="str">
            <v>امل</v>
          </cell>
          <cell r="F2880" t="str">
            <v>الاولى</v>
          </cell>
        </row>
        <row r="2881">
          <cell r="B2881">
            <v>526861</v>
          </cell>
          <cell r="C2881" t="str">
            <v>دعاء بوش</v>
          </cell>
          <cell r="D2881" t="str">
            <v>عبداللطيف</v>
          </cell>
          <cell r="E2881" t="str">
            <v>فريدة</v>
          </cell>
          <cell r="F2881" t="str">
            <v>الاولى</v>
          </cell>
        </row>
        <row r="2882">
          <cell r="B2882">
            <v>526862</v>
          </cell>
          <cell r="C2882" t="str">
            <v>دعاء شيخ الأرض</v>
          </cell>
          <cell r="D2882" t="str">
            <v>محمد طريف</v>
          </cell>
          <cell r="E2882" t="str">
            <v>دانا</v>
          </cell>
          <cell r="F2882" t="str">
            <v>الاولى</v>
          </cell>
        </row>
        <row r="2883">
          <cell r="B2883">
            <v>526865</v>
          </cell>
          <cell r="C2883" t="str">
            <v>ديما العقر</v>
          </cell>
          <cell r="D2883" t="str">
            <v>محمود</v>
          </cell>
          <cell r="E2883" t="str">
            <v>شهناز</v>
          </cell>
          <cell r="F2883" t="str">
            <v>الثانية</v>
          </cell>
        </row>
        <row r="2884">
          <cell r="B2884">
            <v>526866</v>
          </cell>
          <cell r="C2884" t="str">
            <v>رؤى الحميدات</v>
          </cell>
          <cell r="D2884" t="str">
            <v>منهل</v>
          </cell>
          <cell r="E2884" t="str">
            <v>هدى</v>
          </cell>
          <cell r="F2884" t="str">
            <v>الثالثة حديث</v>
          </cell>
          <cell r="G2884" t="str">
            <v>م</v>
          </cell>
        </row>
        <row r="2885">
          <cell r="B2885">
            <v>526867</v>
          </cell>
          <cell r="C2885" t="str">
            <v>رابعه الشقران</v>
          </cell>
          <cell r="D2885" t="str">
            <v>سعد</v>
          </cell>
          <cell r="E2885" t="str">
            <v>حليمه</v>
          </cell>
          <cell r="F2885" t="str">
            <v>الاولى</v>
          </cell>
        </row>
        <row r="2886">
          <cell r="B2886">
            <v>526868</v>
          </cell>
          <cell r="C2886" t="str">
            <v>راشين منصور</v>
          </cell>
          <cell r="D2886" t="str">
            <v>عيد</v>
          </cell>
          <cell r="E2886" t="str">
            <v>فيروز</v>
          </cell>
          <cell r="F2886" t="str">
            <v>الثانية</v>
          </cell>
        </row>
        <row r="2887">
          <cell r="B2887">
            <v>526869</v>
          </cell>
          <cell r="C2887" t="str">
            <v>راما الدياب</v>
          </cell>
          <cell r="D2887" t="str">
            <v>حميد</v>
          </cell>
          <cell r="E2887" t="str">
            <v>بديعه</v>
          </cell>
          <cell r="F2887" t="str">
            <v>الثالثة حديث</v>
          </cell>
          <cell r="G2887" t="str">
            <v>م</v>
          </cell>
        </row>
        <row r="2888">
          <cell r="B2888">
            <v>526870</v>
          </cell>
          <cell r="C2888" t="str">
            <v>راما كحلوس</v>
          </cell>
          <cell r="D2888" t="str">
            <v>محمد صادق</v>
          </cell>
          <cell r="E2888" t="str">
            <v>ايمان</v>
          </cell>
          <cell r="F2888" t="str">
            <v>الاولى</v>
          </cell>
        </row>
        <row r="2889">
          <cell r="B2889">
            <v>526872</v>
          </cell>
          <cell r="C2889" t="str">
            <v>رانيا حوا</v>
          </cell>
          <cell r="D2889" t="str">
            <v>عمر</v>
          </cell>
          <cell r="E2889" t="str">
            <v>عبله</v>
          </cell>
          <cell r="F2889" t="str">
            <v>الاولى</v>
          </cell>
        </row>
        <row r="2890">
          <cell r="B2890">
            <v>526873</v>
          </cell>
          <cell r="C2890" t="str">
            <v>رانيا ديب</v>
          </cell>
          <cell r="D2890" t="str">
            <v>محمد</v>
          </cell>
          <cell r="E2890" t="str">
            <v>هند</v>
          </cell>
          <cell r="F2890" t="str">
            <v>الاولى</v>
          </cell>
        </row>
        <row r="2891">
          <cell r="B2891">
            <v>526874</v>
          </cell>
          <cell r="C2891" t="str">
            <v>رانيه الشماط</v>
          </cell>
          <cell r="D2891" t="str">
            <v>حسين</v>
          </cell>
          <cell r="E2891" t="str">
            <v>فاطمه</v>
          </cell>
          <cell r="F2891" t="str">
            <v>الثانية حديث</v>
          </cell>
          <cell r="G2891" t="str">
            <v>م</v>
          </cell>
        </row>
        <row r="2892">
          <cell r="B2892">
            <v>526875</v>
          </cell>
          <cell r="C2892" t="str">
            <v>ربا بدران</v>
          </cell>
          <cell r="D2892" t="str">
            <v>نبيل</v>
          </cell>
          <cell r="E2892" t="str">
            <v>ازهار</v>
          </cell>
          <cell r="F2892" t="str">
            <v>الثالثة حديث</v>
          </cell>
          <cell r="G2892" t="str">
            <v>م</v>
          </cell>
        </row>
        <row r="2893">
          <cell r="B2893">
            <v>526876</v>
          </cell>
          <cell r="C2893" t="str">
            <v>ربى الفتى</v>
          </cell>
          <cell r="D2893" t="str">
            <v>عبدالحميد</v>
          </cell>
          <cell r="E2893" t="str">
            <v>سميره</v>
          </cell>
          <cell r="F2893" t="str">
            <v>الثانية</v>
          </cell>
        </row>
        <row r="2894">
          <cell r="B2894">
            <v>526877</v>
          </cell>
          <cell r="C2894" t="str">
            <v>رجاء شعبان</v>
          </cell>
          <cell r="D2894" t="str">
            <v>محمد</v>
          </cell>
          <cell r="E2894" t="str">
            <v>رشا</v>
          </cell>
          <cell r="F2894" t="str">
            <v>الثانية</v>
          </cell>
        </row>
        <row r="2895">
          <cell r="B2895">
            <v>526878</v>
          </cell>
          <cell r="C2895" t="str">
            <v>رجاء عفارة</v>
          </cell>
          <cell r="D2895" t="str">
            <v>شهاب</v>
          </cell>
          <cell r="E2895" t="str">
            <v>خديجه</v>
          </cell>
          <cell r="F2895" t="str">
            <v>الثالثة</v>
          </cell>
        </row>
        <row r="2896">
          <cell r="B2896">
            <v>526879</v>
          </cell>
          <cell r="C2896" t="str">
            <v>رحمة علوش</v>
          </cell>
          <cell r="D2896" t="str">
            <v xml:space="preserve">لؤي </v>
          </cell>
          <cell r="E2896" t="str">
            <v>هناء</v>
          </cell>
          <cell r="F2896" t="str">
            <v>الاولى</v>
          </cell>
        </row>
        <row r="2897">
          <cell r="B2897">
            <v>526880</v>
          </cell>
          <cell r="C2897" t="str">
            <v>رزان ابراهيم</v>
          </cell>
          <cell r="D2897" t="str">
            <v>محمد</v>
          </cell>
          <cell r="E2897" t="str">
            <v>خطيرة</v>
          </cell>
          <cell r="F2897" t="str">
            <v>الاولى</v>
          </cell>
        </row>
        <row r="2898">
          <cell r="B2898">
            <v>526881</v>
          </cell>
          <cell r="C2898" t="str">
            <v>رزان الفريواتي</v>
          </cell>
          <cell r="D2898" t="str">
            <v>محمدبسام</v>
          </cell>
          <cell r="E2898" t="str">
            <v>والدتهاسوسن</v>
          </cell>
          <cell r="F2898" t="str">
            <v>الثانية</v>
          </cell>
        </row>
        <row r="2899">
          <cell r="B2899">
            <v>526882</v>
          </cell>
          <cell r="C2899" t="str">
            <v>رشا التركماني</v>
          </cell>
          <cell r="D2899" t="str">
            <v>محمدالخالد</v>
          </cell>
          <cell r="E2899" t="str">
            <v>غاده</v>
          </cell>
          <cell r="F2899" t="str">
            <v>الثانية</v>
          </cell>
        </row>
        <row r="2900">
          <cell r="B2900">
            <v>526883</v>
          </cell>
          <cell r="C2900" t="str">
            <v>رشا الرز</v>
          </cell>
          <cell r="D2900" t="str">
            <v>محمدحسان</v>
          </cell>
          <cell r="E2900" t="str">
            <v>أماني</v>
          </cell>
          <cell r="F2900" t="str">
            <v>الاولى</v>
          </cell>
        </row>
        <row r="2901">
          <cell r="B2901">
            <v>526884</v>
          </cell>
          <cell r="C2901" t="str">
            <v>رشا ديبو</v>
          </cell>
          <cell r="D2901" t="str">
            <v>صالح</v>
          </cell>
          <cell r="E2901" t="str">
            <v>سميرة</v>
          </cell>
          <cell r="F2901" t="str">
            <v>الثانية حديث</v>
          </cell>
          <cell r="G2901" t="str">
            <v>م</v>
          </cell>
        </row>
        <row r="2902">
          <cell r="B2902">
            <v>526886</v>
          </cell>
          <cell r="C2902" t="str">
            <v>رشا زغبي</v>
          </cell>
          <cell r="D2902" t="str">
            <v>احمد</v>
          </cell>
          <cell r="E2902" t="str">
            <v>مفيدة</v>
          </cell>
          <cell r="F2902" t="str">
            <v>الثالثة</v>
          </cell>
        </row>
        <row r="2903">
          <cell r="B2903">
            <v>526887</v>
          </cell>
          <cell r="C2903" t="str">
            <v>رشا عز الدين</v>
          </cell>
          <cell r="D2903" t="str">
            <v>عصام</v>
          </cell>
          <cell r="E2903" t="str">
            <v>دعد</v>
          </cell>
          <cell r="F2903" t="str">
            <v>الاولى</v>
          </cell>
        </row>
        <row r="2904">
          <cell r="B2904">
            <v>526888</v>
          </cell>
          <cell r="C2904" t="str">
            <v>رغد ضوا</v>
          </cell>
          <cell r="D2904" t="str">
            <v>غسان</v>
          </cell>
          <cell r="E2904" t="str">
            <v>اعتماد</v>
          </cell>
          <cell r="F2904" t="str">
            <v>الثالثة</v>
          </cell>
        </row>
        <row r="2905">
          <cell r="B2905">
            <v>526889</v>
          </cell>
          <cell r="C2905" t="str">
            <v>رغد عائشه</v>
          </cell>
          <cell r="D2905" t="str">
            <v>دياب</v>
          </cell>
          <cell r="E2905" t="str">
            <v>سلوى</v>
          </cell>
          <cell r="F2905" t="str">
            <v>الثالثة حديث</v>
          </cell>
          <cell r="G2905" t="str">
            <v>م</v>
          </cell>
        </row>
        <row r="2906">
          <cell r="B2906">
            <v>526890</v>
          </cell>
          <cell r="C2906" t="str">
            <v>رغد عوده</v>
          </cell>
          <cell r="D2906" t="str">
            <v>محمدسعيد</v>
          </cell>
          <cell r="E2906" t="str">
            <v>مجد</v>
          </cell>
          <cell r="F2906" t="str">
            <v>الاولى</v>
          </cell>
        </row>
        <row r="2907">
          <cell r="B2907">
            <v>526891</v>
          </cell>
          <cell r="C2907" t="str">
            <v>رغدا سمندر</v>
          </cell>
          <cell r="D2907" t="str">
            <v>عبدالفتاح</v>
          </cell>
          <cell r="E2907" t="str">
            <v>رغيبه</v>
          </cell>
          <cell r="F2907" t="str">
            <v>الاولى</v>
          </cell>
        </row>
        <row r="2908">
          <cell r="B2908">
            <v>526892</v>
          </cell>
          <cell r="C2908" t="str">
            <v>رقيه الدنحه</v>
          </cell>
          <cell r="D2908" t="str">
            <v>خلف</v>
          </cell>
          <cell r="E2908" t="str">
            <v>مريم</v>
          </cell>
          <cell r="F2908" t="str">
            <v>الثانية</v>
          </cell>
        </row>
        <row r="2909">
          <cell r="B2909">
            <v>526894</v>
          </cell>
          <cell r="C2909" t="str">
            <v>رنا البهلول</v>
          </cell>
          <cell r="D2909" t="str">
            <v>عادل</v>
          </cell>
          <cell r="E2909" t="str">
            <v>صفية</v>
          </cell>
          <cell r="F2909" t="str">
            <v>الثالثة حديث</v>
          </cell>
          <cell r="G2909" t="str">
            <v>ن</v>
          </cell>
        </row>
        <row r="2910">
          <cell r="B2910">
            <v>526895</v>
          </cell>
          <cell r="C2910" t="str">
            <v>رنا النداف</v>
          </cell>
          <cell r="D2910" t="str">
            <v>محمد ديب</v>
          </cell>
          <cell r="E2910" t="str">
            <v>سميره</v>
          </cell>
          <cell r="F2910" t="str">
            <v>الثانية</v>
          </cell>
        </row>
        <row r="2911">
          <cell r="B2911">
            <v>526896</v>
          </cell>
          <cell r="C2911" t="str">
            <v>رنا بركات</v>
          </cell>
          <cell r="D2911" t="str">
            <v>رياض</v>
          </cell>
          <cell r="E2911" t="str">
            <v>ناهده</v>
          </cell>
          <cell r="F2911" t="str">
            <v>الثانية</v>
          </cell>
        </row>
        <row r="2912">
          <cell r="B2912">
            <v>526897</v>
          </cell>
          <cell r="C2912" t="str">
            <v>رنيم الزين</v>
          </cell>
          <cell r="D2912" t="str">
            <v>محمد معتز</v>
          </cell>
          <cell r="E2912" t="str">
            <v>ريم</v>
          </cell>
          <cell r="F2912" t="str">
            <v>الثانية</v>
          </cell>
        </row>
        <row r="2913">
          <cell r="B2913">
            <v>526899</v>
          </cell>
          <cell r="C2913" t="str">
            <v>رنين سلوم</v>
          </cell>
          <cell r="D2913" t="str">
            <v>علي</v>
          </cell>
          <cell r="E2913" t="str">
            <v>نجود</v>
          </cell>
          <cell r="F2913" t="str">
            <v>الاولى</v>
          </cell>
        </row>
        <row r="2914">
          <cell r="B2914">
            <v>526900</v>
          </cell>
          <cell r="C2914" t="str">
            <v>رهام جمعه</v>
          </cell>
          <cell r="D2914" t="str">
            <v>احمد</v>
          </cell>
          <cell r="E2914" t="str">
            <v>فاتنه</v>
          </cell>
          <cell r="F2914" t="str">
            <v>الثالثة حديث</v>
          </cell>
          <cell r="G2914" t="str">
            <v>ن</v>
          </cell>
        </row>
        <row r="2915">
          <cell r="B2915">
            <v>526901</v>
          </cell>
          <cell r="C2915" t="str">
            <v>رهام شدود</v>
          </cell>
          <cell r="D2915" t="str">
            <v>احمد</v>
          </cell>
          <cell r="E2915" t="str">
            <v>فاطمه</v>
          </cell>
          <cell r="F2915" t="str">
            <v>الاولى</v>
          </cell>
        </row>
        <row r="2916">
          <cell r="B2916">
            <v>526902</v>
          </cell>
          <cell r="C2916" t="str">
            <v>رهف رمضان</v>
          </cell>
          <cell r="D2916" t="str">
            <v>محمد</v>
          </cell>
          <cell r="E2916" t="str">
            <v>اجفان</v>
          </cell>
          <cell r="F2916" t="str">
            <v>الاولى</v>
          </cell>
        </row>
        <row r="2917">
          <cell r="B2917">
            <v>526903</v>
          </cell>
          <cell r="C2917" t="str">
            <v>رهف سعيد</v>
          </cell>
          <cell r="D2917" t="str">
            <v>حسن</v>
          </cell>
          <cell r="E2917" t="str">
            <v>عزيزه</v>
          </cell>
          <cell r="F2917" t="str">
            <v>الاولى</v>
          </cell>
        </row>
        <row r="2918">
          <cell r="B2918">
            <v>526904</v>
          </cell>
          <cell r="C2918" t="str">
            <v>روان المقري</v>
          </cell>
          <cell r="D2918" t="str">
            <v>عمار</v>
          </cell>
          <cell r="E2918" t="str">
            <v>رويده</v>
          </cell>
          <cell r="F2918" t="str">
            <v>الثانية</v>
          </cell>
        </row>
        <row r="2919">
          <cell r="B2919">
            <v>526906</v>
          </cell>
          <cell r="C2919" t="str">
            <v>رولا الوعري</v>
          </cell>
          <cell r="D2919" t="str">
            <v>محمود</v>
          </cell>
          <cell r="E2919" t="str">
            <v>سميه</v>
          </cell>
          <cell r="F2919" t="str">
            <v>الثانية حديث</v>
          </cell>
          <cell r="G2919" t="str">
            <v>م</v>
          </cell>
        </row>
        <row r="2920">
          <cell r="B2920">
            <v>526907</v>
          </cell>
          <cell r="C2920" t="str">
            <v>رولانا الحداد</v>
          </cell>
          <cell r="D2920" t="str">
            <v>مروان</v>
          </cell>
          <cell r="E2920" t="str">
            <v>رنده</v>
          </cell>
          <cell r="F2920" t="str">
            <v>الثانية</v>
          </cell>
        </row>
        <row r="2921">
          <cell r="B2921">
            <v>526908</v>
          </cell>
          <cell r="C2921" t="str">
            <v>رويده خصيروف</v>
          </cell>
          <cell r="D2921" t="str">
            <v>حافظ</v>
          </cell>
          <cell r="E2921" t="str">
            <v>جوليا</v>
          </cell>
          <cell r="F2921" t="str">
            <v>الثانية</v>
          </cell>
        </row>
        <row r="2922">
          <cell r="B2922">
            <v>526910</v>
          </cell>
          <cell r="C2922" t="str">
            <v xml:space="preserve">ريما شحادة </v>
          </cell>
          <cell r="D2922" t="str">
            <v>إسماعيل</v>
          </cell>
          <cell r="E2922" t="str">
            <v>وزيرة</v>
          </cell>
          <cell r="F2922" t="str">
            <v>الاولى</v>
          </cell>
        </row>
        <row r="2923">
          <cell r="B2923">
            <v>526911</v>
          </cell>
          <cell r="C2923" t="str">
            <v>زينب ابراهيم</v>
          </cell>
          <cell r="D2923" t="str">
            <v>عياش</v>
          </cell>
          <cell r="E2923" t="str">
            <v>نوخه</v>
          </cell>
          <cell r="F2923" t="str">
            <v>الاولى</v>
          </cell>
        </row>
        <row r="2924">
          <cell r="B2924">
            <v>526912</v>
          </cell>
          <cell r="C2924" t="str">
            <v>زينب الرفاعي</v>
          </cell>
          <cell r="D2924" t="str">
            <v>عوض</v>
          </cell>
          <cell r="E2924" t="str">
            <v>ندوه</v>
          </cell>
          <cell r="F2924" t="str">
            <v>الاولى</v>
          </cell>
        </row>
        <row r="2925">
          <cell r="B2925">
            <v>526913</v>
          </cell>
          <cell r="C2925" t="str">
            <v>زينب السيد أحمد</v>
          </cell>
          <cell r="D2925" t="str">
            <v>عبد الباسط</v>
          </cell>
          <cell r="E2925" t="str">
            <v>ثناء</v>
          </cell>
          <cell r="F2925" t="str">
            <v>الثانية</v>
          </cell>
        </row>
        <row r="2926">
          <cell r="B2926">
            <v>526914</v>
          </cell>
          <cell r="C2926" t="str">
            <v>زينب العيد</v>
          </cell>
          <cell r="D2926" t="str">
            <v>علي</v>
          </cell>
          <cell r="E2926" t="str">
            <v>جهينه غياض</v>
          </cell>
          <cell r="F2926" t="str">
            <v>الاولى</v>
          </cell>
        </row>
        <row r="2927">
          <cell r="B2927">
            <v>526915</v>
          </cell>
          <cell r="C2927" t="str">
            <v>زينب رحال</v>
          </cell>
          <cell r="D2927" t="str">
            <v>عيسى</v>
          </cell>
          <cell r="E2927" t="str">
            <v>حنان</v>
          </cell>
          <cell r="F2927" t="str">
            <v>الاولى</v>
          </cell>
        </row>
        <row r="2928">
          <cell r="B2928">
            <v>526916</v>
          </cell>
          <cell r="C2928" t="str">
            <v>زينب عبدالرحمن</v>
          </cell>
          <cell r="D2928" t="str">
            <v>انور</v>
          </cell>
          <cell r="E2928" t="str">
            <v>هيام</v>
          </cell>
          <cell r="F2928" t="str">
            <v>الثالثة حديث</v>
          </cell>
          <cell r="G2928" t="str">
            <v>ن</v>
          </cell>
        </row>
        <row r="2929">
          <cell r="B2929">
            <v>526917</v>
          </cell>
          <cell r="C2929" t="str">
            <v>زينب كلثوم</v>
          </cell>
          <cell r="D2929" t="str">
            <v>رستم</v>
          </cell>
          <cell r="E2929" t="str">
            <v>ناجيه</v>
          </cell>
          <cell r="F2929" t="str">
            <v>الاولى</v>
          </cell>
        </row>
        <row r="2930">
          <cell r="B2930">
            <v>526918</v>
          </cell>
          <cell r="C2930" t="str">
            <v>زينب منى</v>
          </cell>
          <cell r="D2930" t="str">
            <v>ياسر</v>
          </cell>
          <cell r="E2930" t="str">
            <v>ريم</v>
          </cell>
          <cell r="F2930" t="str">
            <v>الاولى</v>
          </cell>
        </row>
        <row r="2931">
          <cell r="B2931">
            <v>526919</v>
          </cell>
          <cell r="C2931" t="str">
            <v>زينه العتيلي</v>
          </cell>
          <cell r="D2931" t="str">
            <v>كمال</v>
          </cell>
          <cell r="E2931" t="str">
            <v>ميساء</v>
          </cell>
          <cell r="F2931" t="str">
            <v>الثانية</v>
          </cell>
        </row>
        <row r="2932">
          <cell r="B2932">
            <v>526920</v>
          </cell>
          <cell r="C2932" t="str">
            <v>ساره الربيه</v>
          </cell>
          <cell r="D2932" t="str">
            <v>بشار</v>
          </cell>
          <cell r="E2932" t="str">
            <v>ميرفت</v>
          </cell>
          <cell r="F2932" t="str">
            <v>الاولى</v>
          </cell>
        </row>
        <row r="2933">
          <cell r="B2933">
            <v>526921</v>
          </cell>
          <cell r="C2933" t="str">
            <v>ساره صقر</v>
          </cell>
          <cell r="D2933" t="str">
            <v>صقر</v>
          </cell>
          <cell r="E2933" t="str">
            <v>ردينه</v>
          </cell>
          <cell r="F2933" t="str">
            <v>الثانية حديث</v>
          </cell>
          <cell r="G2933" t="str">
            <v>م</v>
          </cell>
        </row>
        <row r="2934">
          <cell r="B2934">
            <v>526922</v>
          </cell>
          <cell r="C2934" t="str">
            <v>سالي محمود</v>
          </cell>
          <cell r="D2934" t="str">
            <v xml:space="preserve">احمد </v>
          </cell>
          <cell r="E2934" t="str">
            <v>نوال</v>
          </cell>
          <cell r="F2934" t="str">
            <v>الثالثة حديث</v>
          </cell>
          <cell r="G2934" t="str">
            <v>م</v>
          </cell>
        </row>
        <row r="2935">
          <cell r="B2935">
            <v>526923</v>
          </cell>
          <cell r="C2935" t="str">
            <v>سامية السعدي</v>
          </cell>
          <cell r="D2935" t="str">
            <v>زكريا</v>
          </cell>
          <cell r="E2935" t="str">
            <v>يمن</v>
          </cell>
          <cell r="F2935" t="str">
            <v>الثالثة حديث</v>
          </cell>
          <cell r="G2935" t="str">
            <v>م</v>
          </cell>
        </row>
        <row r="2936">
          <cell r="B2936">
            <v>526924</v>
          </cell>
          <cell r="C2936" t="str">
            <v>ساندرا بوفه</v>
          </cell>
          <cell r="D2936" t="str">
            <v>معتز</v>
          </cell>
          <cell r="E2936" t="str">
            <v>ندى</v>
          </cell>
          <cell r="F2936" t="str">
            <v>الاولى</v>
          </cell>
        </row>
        <row r="2937">
          <cell r="B2937">
            <v>526925</v>
          </cell>
          <cell r="C2937" t="str">
            <v>سحر الشبقي</v>
          </cell>
          <cell r="D2937" t="str">
            <v xml:space="preserve">شوكت </v>
          </cell>
          <cell r="E2937" t="str">
            <v>امل</v>
          </cell>
          <cell r="F2937" t="str">
            <v>الاولى</v>
          </cell>
        </row>
        <row r="2938">
          <cell r="B2938">
            <v>526926</v>
          </cell>
          <cell r="C2938" t="str">
            <v>سحر عبيد</v>
          </cell>
          <cell r="D2938" t="str">
            <v>محمود</v>
          </cell>
          <cell r="E2938" t="str">
            <v>فاطمه</v>
          </cell>
          <cell r="F2938" t="str">
            <v>الاولى</v>
          </cell>
        </row>
        <row r="2939">
          <cell r="B2939">
            <v>526927</v>
          </cell>
          <cell r="C2939" t="str">
            <v>سدرة خليفه</v>
          </cell>
          <cell r="D2939" t="str">
            <v>اسامه</v>
          </cell>
          <cell r="E2939" t="str">
            <v>كوثر</v>
          </cell>
          <cell r="F2939" t="str">
            <v>الاولى</v>
          </cell>
        </row>
        <row r="2940">
          <cell r="B2940">
            <v>526928</v>
          </cell>
          <cell r="C2940" t="str">
            <v>سدره الحموي</v>
          </cell>
          <cell r="D2940" t="str">
            <v>نضال</v>
          </cell>
          <cell r="E2940" t="str">
            <v>ميساء</v>
          </cell>
          <cell r="F2940" t="str">
            <v>الاولى</v>
          </cell>
        </row>
        <row r="2941">
          <cell r="B2941">
            <v>526929</v>
          </cell>
          <cell r="C2941" t="str">
            <v>سدره دريد</v>
          </cell>
          <cell r="D2941" t="str">
            <v>محمود</v>
          </cell>
          <cell r="E2941" t="str">
            <v>اسماء</v>
          </cell>
          <cell r="F2941" t="str">
            <v>الاولى</v>
          </cell>
        </row>
        <row r="2942">
          <cell r="B2942">
            <v>526930</v>
          </cell>
          <cell r="C2942" t="str">
            <v>سعاد حمدون</v>
          </cell>
          <cell r="D2942" t="str">
            <v>عمر</v>
          </cell>
          <cell r="E2942" t="str">
            <v>قمر</v>
          </cell>
          <cell r="F2942" t="str">
            <v>الثانية</v>
          </cell>
        </row>
        <row r="2943">
          <cell r="B2943">
            <v>526932</v>
          </cell>
          <cell r="C2943" t="str">
            <v>سلاف العكاري</v>
          </cell>
          <cell r="D2943" t="str">
            <v>شعبان</v>
          </cell>
          <cell r="E2943" t="str">
            <v>غفران</v>
          </cell>
          <cell r="F2943" t="str">
            <v>الثانية</v>
          </cell>
        </row>
        <row r="2944">
          <cell r="B2944">
            <v>526933</v>
          </cell>
          <cell r="C2944" t="str">
            <v>سلام رحال</v>
          </cell>
          <cell r="D2944" t="str">
            <v>احمد</v>
          </cell>
          <cell r="E2944" t="str">
            <v>جميله</v>
          </cell>
          <cell r="F2944" t="str">
            <v>الاولى</v>
          </cell>
        </row>
        <row r="2945">
          <cell r="B2945">
            <v>526934</v>
          </cell>
          <cell r="C2945" t="str">
            <v>سلام سرية</v>
          </cell>
          <cell r="D2945" t="str">
            <v>أحمد</v>
          </cell>
          <cell r="E2945" t="str">
            <v>سعاد</v>
          </cell>
          <cell r="F2945" t="str">
            <v>الاولى</v>
          </cell>
        </row>
        <row r="2946">
          <cell r="B2946">
            <v>526935</v>
          </cell>
          <cell r="C2946" t="str">
            <v>سلام يوسف</v>
          </cell>
          <cell r="D2946" t="str">
            <v>سميع</v>
          </cell>
          <cell r="E2946" t="str">
            <v>منيره</v>
          </cell>
          <cell r="F2946" t="str">
            <v>الاولى</v>
          </cell>
        </row>
        <row r="2947">
          <cell r="B2947">
            <v>526936</v>
          </cell>
          <cell r="C2947" t="str">
            <v>سماح اسبر</v>
          </cell>
          <cell r="D2947" t="str">
            <v>محمد</v>
          </cell>
          <cell r="E2947" t="str">
            <v>منى</v>
          </cell>
          <cell r="F2947" t="str">
            <v>الاولى</v>
          </cell>
        </row>
        <row r="2948">
          <cell r="B2948">
            <v>526937</v>
          </cell>
          <cell r="C2948" t="str">
            <v>سماح شعبان</v>
          </cell>
          <cell r="D2948" t="str">
            <v>مهيمن</v>
          </cell>
          <cell r="E2948" t="str">
            <v>هيام</v>
          </cell>
          <cell r="F2948" t="str">
            <v>الثانية حديث</v>
          </cell>
          <cell r="G2948" t="str">
            <v>م</v>
          </cell>
        </row>
        <row r="2949">
          <cell r="B2949">
            <v>526938</v>
          </cell>
          <cell r="C2949" t="str">
            <v>سماح كردي</v>
          </cell>
          <cell r="D2949" t="str">
            <v>بشار</v>
          </cell>
          <cell r="E2949" t="str">
            <v>خوله</v>
          </cell>
          <cell r="F2949" t="str">
            <v>الثانية حديث</v>
          </cell>
        </row>
        <row r="2950">
          <cell r="B2950">
            <v>526939</v>
          </cell>
          <cell r="C2950" t="str">
            <v>سماره باشا</v>
          </cell>
          <cell r="D2950" t="str">
            <v>موسى</v>
          </cell>
          <cell r="E2950" t="str">
            <v>غانا</v>
          </cell>
          <cell r="F2950" t="str">
            <v>الثالثة حديث</v>
          </cell>
          <cell r="G2950" t="str">
            <v>ن</v>
          </cell>
        </row>
        <row r="2951">
          <cell r="B2951">
            <v>526940</v>
          </cell>
          <cell r="C2951" t="str">
            <v>سمر العلي</v>
          </cell>
          <cell r="D2951" t="str">
            <v>رضوان</v>
          </cell>
          <cell r="E2951" t="str">
            <v>عربية</v>
          </cell>
          <cell r="F2951" t="str">
            <v>الاولى</v>
          </cell>
        </row>
        <row r="2952">
          <cell r="B2952">
            <v>526943</v>
          </cell>
          <cell r="C2952" t="str">
            <v>سناء الاشقر</v>
          </cell>
          <cell r="D2952" t="str">
            <v xml:space="preserve">عقل </v>
          </cell>
          <cell r="E2952" t="str">
            <v>رئيسة</v>
          </cell>
          <cell r="F2952" t="str">
            <v>الرابعة حديث</v>
          </cell>
          <cell r="G2952" t="str">
            <v>م</v>
          </cell>
        </row>
        <row r="2953">
          <cell r="B2953">
            <v>526946</v>
          </cell>
          <cell r="C2953" t="str">
            <v>سندس صبح</v>
          </cell>
          <cell r="D2953" t="str">
            <v>عبدالرحمن</v>
          </cell>
          <cell r="E2953" t="str">
            <v>ناديا</v>
          </cell>
          <cell r="F2953" t="str">
            <v>الثانية حديث</v>
          </cell>
        </row>
        <row r="2954">
          <cell r="B2954">
            <v>526947</v>
          </cell>
          <cell r="C2954" t="str">
            <v>سهى حسن</v>
          </cell>
          <cell r="D2954" t="str">
            <v>خليل</v>
          </cell>
          <cell r="E2954" t="str">
            <v>وحيدة</v>
          </cell>
          <cell r="F2954" t="str">
            <v>الاولى</v>
          </cell>
        </row>
        <row r="2955">
          <cell r="B2955">
            <v>526948</v>
          </cell>
          <cell r="C2955" t="str">
            <v>سوزان ديبو</v>
          </cell>
          <cell r="D2955" t="str">
            <v>محمد</v>
          </cell>
          <cell r="E2955" t="str">
            <v>مسيله</v>
          </cell>
          <cell r="F2955" t="str">
            <v>الاولى</v>
          </cell>
        </row>
        <row r="2956">
          <cell r="B2956">
            <v>526949</v>
          </cell>
          <cell r="C2956" t="str">
            <v>سوسن سخاوي</v>
          </cell>
          <cell r="D2956" t="str">
            <v>محمدفاروق</v>
          </cell>
          <cell r="E2956" t="str">
            <v>رباح</v>
          </cell>
          <cell r="F2956" t="str">
            <v>الثانية</v>
          </cell>
        </row>
        <row r="2957">
          <cell r="B2957">
            <v>526950</v>
          </cell>
          <cell r="C2957" t="str">
            <v>سوسن عساف</v>
          </cell>
          <cell r="D2957" t="str">
            <v>محمد</v>
          </cell>
          <cell r="E2957" t="str">
            <v>وداد</v>
          </cell>
          <cell r="F2957" t="str">
            <v>الثالثة</v>
          </cell>
        </row>
        <row r="2958">
          <cell r="B2958">
            <v>526951</v>
          </cell>
          <cell r="C2958" t="str">
            <v>شاديه الصيداوي</v>
          </cell>
          <cell r="D2958" t="str">
            <v>سعد</v>
          </cell>
          <cell r="E2958" t="str">
            <v>خوله</v>
          </cell>
          <cell r="F2958" t="str">
            <v>الثالثة حديث</v>
          </cell>
          <cell r="G2958" t="str">
            <v>م</v>
          </cell>
        </row>
        <row r="2959">
          <cell r="B2959">
            <v>526952</v>
          </cell>
          <cell r="C2959" t="str">
            <v>شذا سليمان</v>
          </cell>
          <cell r="D2959" t="str">
            <v>عدنان</v>
          </cell>
          <cell r="E2959" t="str">
            <v>هيام</v>
          </cell>
          <cell r="F2959" t="str">
            <v>الاولى</v>
          </cell>
        </row>
        <row r="2960">
          <cell r="B2960">
            <v>526953</v>
          </cell>
          <cell r="C2960" t="str">
            <v>شفاء بكر</v>
          </cell>
          <cell r="D2960" t="str">
            <v>محمود</v>
          </cell>
          <cell r="E2960" t="str">
            <v>منوه</v>
          </cell>
          <cell r="F2960" t="str">
            <v>الثانية</v>
          </cell>
        </row>
        <row r="2961">
          <cell r="B2961">
            <v>526954</v>
          </cell>
          <cell r="C2961" t="str">
            <v>شهلا ايبش</v>
          </cell>
          <cell r="D2961" t="str">
            <v>احمدجمال</v>
          </cell>
          <cell r="E2961" t="str">
            <v>نسرين</v>
          </cell>
          <cell r="F2961" t="str">
            <v>الاولى</v>
          </cell>
        </row>
        <row r="2962">
          <cell r="B2962">
            <v>526955</v>
          </cell>
          <cell r="C2962" t="str">
            <v>صالحه كرمان</v>
          </cell>
          <cell r="D2962" t="str">
            <v>عوض</v>
          </cell>
          <cell r="E2962" t="str">
            <v>خيرية</v>
          </cell>
          <cell r="F2962" t="str">
            <v>الثانية حديث</v>
          </cell>
        </row>
        <row r="2963">
          <cell r="B2963">
            <v>526957</v>
          </cell>
          <cell r="C2963" t="str">
            <v>صبا المعاليقي</v>
          </cell>
          <cell r="D2963" t="str">
            <v>هشام</v>
          </cell>
          <cell r="E2963" t="str">
            <v>اميره</v>
          </cell>
          <cell r="F2963" t="str">
            <v>الثانية</v>
          </cell>
        </row>
        <row r="2964">
          <cell r="B2964">
            <v>526958</v>
          </cell>
          <cell r="C2964" t="str">
            <v>صبا حافظ</v>
          </cell>
          <cell r="D2964" t="str">
            <v>عماد</v>
          </cell>
          <cell r="E2964" t="str">
            <v>هدى</v>
          </cell>
          <cell r="F2964" t="str">
            <v>الثانية</v>
          </cell>
        </row>
        <row r="2965">
          <cell r="B2965">
            <v>526959</v>
          </cell>
          <cell r="C2965" t="str">
            <v>صفا عوده</v>
          </cell>
          <cell r="D2965" t="str">
            <v>احمد</v>
          </cell>
          <cell r="E2965" t="str">
            <v>اخلاص</v>
          </cell>
          <cell r="F2965" t="str">
            <v>الثانية</v>
          </cell>
        </row>
        <row r="2966">
          <cell r="B2966">
            <v>526960</v>
          </cell>
          <cell r="C2966" t="str">
            <v>صفاء البيرقدار</v>
          </cell>
          <cell r="D2966" t="str">
            <v>محي الدين</v>
          </cell>
          <cell r="E2966" t="str">
            <v>هديه</v>
          </cell>
          <cell r="F2966" t="str">
            <v>الاولى</v>
          </cell>
        </row>
        <row r="2967">
          <cell r="B2967">
            <v>526961</v>
          </cell>
          <cell r="C2967" t="str">
            <v>صفاء الراضي</v>
          </cell>
          <cell r="D2967" t="str">
            <v>ياسر</v>
          </cell>
          <cell r="E2967" t="str">
            <v>ايمان</v>
          </cell>
          <cell r="F2967" t="str">
            <v>الثانية</v>
          </cell>
        </row>
        <row r="2968">
          <cell r="B2968">
            <v>526963</v>
          </cell>
          <cell r="C2968" t="str">
            <v>صفاء فياض</v>
          </cell>
          <cell r="D2968" t="str">
            <v>فؤاد</v>
          </cell>
          <cell r="E2968" t="str">
            <v>سمره</v>
          </cell>
          <cell r="F2968" t="str">
            <v>الثانية</v>
          </cell>
        </row>
        <row r="2969">
          <cell r="B2969">
            <v>526964</v>
          </cell>
          <cell r="C2969" t="str">
            <v>عبير العبد</v>
          </cell>
          <cell r="D2969" t="str">
            <v>احمد</v>
          </cell>
          <cell r="E2969" t="str">
            <v>رباب</v>
          </cell>
          <cell r="F2969" t="str">
            <v>الثانية</v>
          </cell>
        </row>
        <row r="2970">
          <cell r="B2970">
            <v>526965</v>
          </cell>
          <cell r="C2970" t="str">
            <v>عبير حريدين</v>
          </cell>
          <cell r="D2970" t="str">
            <v>محمد</v>
          </cell>
          <cell r="E2970" t="str">
            <v>فردوس</v>
          </cell>
          <cell r="F2970" t="str">
            <v>الثالثة حديث</v>
          </cell>
          <cell r="G2970" t="str">
            <v>ن</v>
          </cell>
        </row>
        <row r="2971">
          <cell r="B2971">
            <v>526966</v>
          </cell>
          <cell r="C2971" t="str">
            <v>عبير قيسر</v>
          </cell>
          <cell r="D2971" t="str">
            <v>عبدالفتاح</v>
          </cell>
          <cell r="E2971" t="str">
            <v>هيفاء</v>
          </cell>
          <cell r="F2971" t="str">
            <v>الثالثة حديث</v>
          </cell>
          <cell r="G2971" t="str">
            <v>م</v>
          </cell>
        </row>
        <row r="2972">
          <cell r="B2972">
            <v>526968</v>
          </cell>
          <cell r="C2972" t="str">
            <v>عبير كوانيني</v>
          </cell>
          <cell r="D2972" t="str">
            <v xml:space="preserve">خالد </v>
          </cell>
          <cell r="E2972" t="str">
            <v>فاطمة</v>
          </cell>
          <cell r="F2972" t="str">
            <v>الثانية</v>
          </cell>
        </row>
        <row r="2973">
          <cell r="B2973">
            <v>526970</v>
          </cell>
          <cell r="C2973" t="str">
            <v>عتاب عبدالله</v>
          </cell>
          <cell r="D2973" t="str">
            <v>كمال</v>
          </cell>
          <cell r="E2973" t="str">
            <v>فاطمه</v>
          </cell>
          <cell r="F2973" t="str">
            <v>الاولى</v>
          </cell>
        </row>
        <row r="2974">
          <cell r="B2974">
            <v>526971</v>
          </cell>
          <cell r="C2974" t="str">
            <v>عدله زمزم</v>
          </cell>
          <cell r="D2974" t="str">
            <v>محمود</v>
          </cell>
          <cell r="E2974" t="str">
            <v>مارلين</v>
          </cell>
          <cell r="F2974" t="str">
            <v>الثانية</v>
          </cell>
        </row>
        <row r="2975">
          <cell r="B2975">
            <v>526972</v>
          </cell>
          <cell r="C2975" t="str">
            <v>عدنان الحوراني</v>
          </cell>
          <cell r="D2975" t="str">
            <v>هيثم</v>
          </cell>
          <cell r="E2975" t="str">
            <v>نها</v>
          </cell>
          <cell r="F2975" t="str">
            <v>الثالثة</v>
          </cell>
        </row>
        <row r="2976">
          <cell r="B2976">
            <v>526973</v>
          </cell>
          <cell r="C2976" t="str">
            <v>عفراء عثمان</v>
          </cell>
          <cell r="D2976" t="str">
            <v>أحمد</v>
          </cell>
          <cell r="E2976" t="str">
            <v>محاسن</v>
          </cell>
          <cell r="F2976" t="str">
            <v>الثانية حديث</v>
          </cell>
          <cell r="G2976" t="str">
            <v>م</v>
          </cell>
        </row>
        <row r="2977">
          <cell r="B2977">
            <v>526974</v>
          </cell>
          <cell r="C2977" t="str">
            <v>عفراء كفا</v>
          </cell>
          <cell r="D2977" t="str">
            <v>عبدالغني</v>
          </cell>
          <cell r="E2977" t="str">
            <v>نتيجه</v>
          </cell>
          <cell r="F2977" t="str">
            <v>الاولى</v>
          </cell>
        </row>
        <row r="2978">
          <cell r="B2978">
            <v>526975</v>
          </cell>
          <cell r="C2978" t="str">
            <v>علا الخير</v>
          </cell>
          <cell r="D2978" t="str">
            <v>محمد</v>
          </cell>
          <cell r="E2978" t="str">
            <v>غصون</v>
          </cell>
          <cell r="F2978" t="str">
            <v>الاولى</v>
          </cell>
        </row>
        <row r="2979">
          <cell r="B2979">
            <v>526976</v>
          </cell>
          <cell r="C2979" t="str">
            <v>علا الرمضان</v>
          </cell>
          <cell r="D2979" t="str">
            <v>جمال</v>
          </cell>
          <cell r="E2979" t="str">
            <v>حلوه</v>
          </cell>
          <cell r="F2979" t="str">
            <v>الثانية</v>
          </cell>
        </row>
        <row r="2980">
          <cell r="B2980">
            <v>526977</v>
          </cell>
          <cell r="C2980" t="str">
            <v>علا جوهره</v>
          </cell>
          <cell r="D2980" t="str">
            <v>فواز</v>
          </cell>
          <cell r="E2980" t="str">
            <v>الهام</v>
          </cell>
          <cell r="F2980" t="str">
            <v>الثانية</v>
          </cell>
        </row>
        <row r="2981">
          <cell r="B2981">
            <v>526978</v>
          </cell>
          <cell r="C2981" t="str">
            <v>علا دحله</v>
          </cell>
          <cell r="D2981" t="str">
            <v>طارق</v>
          </cell>
          <cell r="E2981" t="str">
            <v>سميه</v>
          </cell>
          <cell r="F2981" t="str">
            <v>الثالثة حديث</v>
          </cell>
          <cell r="G2981" t="str">
            <v>م</v>
          </cell>
        </row>
        <row r="2982">
          <cell r="B2982">
            <v>526979</v>
          </cell>
          <cell r="C2982" t="str">
            <v>علا علوان</v>
          </cell>
          <cell r="D2982" t="str">
            <v>محمد</v>
          </cell>
          <cell r="E2982" t="str">
            <v>سوسن</v>
          </cell>
          <cell r="F2982" t="str">
            <v>الاولى</v>
          </cell>
        </row>
        <row r="2983">
          <cell r="B2983">
            <v>526980</v>
          </cell>
          <cell r="C2983" t="str">
            <v>علا كنوني عمروش</v>
          </cell>
          <cell r="D2983" t="str">
            <v>احسان</v>
          </cell>
          <cell r="E2983" t="str">
            <v>سمر</v>
          </cell>
          <cell r="F2983" t="str">
            <v>الاولى</v>
          </cell>
        </row>
        <row r="2984">
          <cell r="B2984">
            <v>526981</v>
          </cell>
          <cell r="C2984" t="str">
            <v>علا محضر</v>
          </cell>
          <cell r="D2984" t="str">
            <v>ماهر</v>
          </cell>
          <cell r="E2984" t="str">
            <v>امل</v>
          </cell>
          <cell r="F2984" t="str">
            <v>الثانية</v>
          </cell>
        </row>
        <row r="2985">
          <cell r="B2985">
            <v>526982</v>
          </cell>
          <cell r="C2985" t="str">
            <v>علياء حسين</v>
          </cell>
          <cell r="D2985" t="str">
            <v>سلطان</v>
          </cell>
          <cell r="E2985" t="str">
            <v>دلول</v>
          </cell>
          <cell r="F2985" t="str">
            <v>الاولى</v>
          </cell>
        </row>
        <row r="2986">
          <cell r="B2986">
            <v>526983</v>
          </cell>
          <cell r="C2986" t="str">
            <v>غالية الجفان</v>
          </cell>
          <cell r="D2986" t="str">
            <v>صلاح الدين</v>
          </cell>
          <cell r="E2986" t="str">
            <v>صباح</v>
          </cell>
          <cell r="F2986" t="str">
            <v>الثالثة حديث</v>
          </cell>
          <cell r="G2986" t="str">
            <v>م</v>
          </cell>
        </row>
        <row r="2987">
          <cell r="B2987">
            <v>526984</v>
          </cell>
          <cell r="C2987" t="str">
            <v>غفار دياب</v>
          </cell>
          <cell r="D2987" t="str">
            <v>عمار</v>
          </cell>
          <cell r="E2987" t="str">
            <v>نجوى</v>
          </cell>
          <cell r="F2987" t="str">
            <v>الثانية</v>
          </cell>
        </row>
        <row r="2988">
          <cell r="B2988">
            <v>526985</v>
          </cell>
          <cell r="C2988" t="str">
            <v>غفران مدلله</v>
          </cell>
          <cell r="D2988" t="str">
            <v xml:space="preserve">ضاهر </v>
          </cell>
          <cell r="E2988" t="str">
            <v>صبحية</v>
          </cell>
          <cell r="F2988" t="str">
            <v>الثالثة</v>
          </cell>
        </row>
        <row r="2989">
          <cell r="B2989">
            <v>526986</v>
          </cell>
          <cell r="C2989" t="str">
            <v>غياث البرغوث</v>
          </cell>
          <cell r="D2989" t="str">
            <v>مروان</v>
          </cell>
          <cell r="E2989" t="str">
            <v>هيام</v>
          </cell>
          <cell r="F2989" t="str">
            <v>الاولى</v>
          </cell>
        </row>
        <row r="2990">
          <cell r="B2990">
            <v>526988</v>
          </cell>
          <cell r="C2990" t="str">
            <v>فاتن الشلي</v>
          </cell>
          <cell r="D2990" t="str">
            <v>هيثم</v>
          </cell>
          <cell r="E2990" t="str">
            <v>رجاء</v>
          </cell>
          <cell r="F2990" t="str">
            <v>الاولى</v>
          </cell>
        </row>
        <row r="2991">
          <cell r="B2991">
            <v>526989</v>
          </cell>
          <cell r="C2991" t="str">
            <v>فاتن برهوم</v>
          </cell>
          <cell r="D2991" t="str">
            <v>علي</v>
          </cell>
          <cell r="E2991" t="str">
            <v>انصاف</v>
          </cell>
          <cell r="F2991" t="str">
            <v>الثالثة حديث</v>
          </cell>
          <cell r="G2991" t="str">
            <v>م</v>
          </cell>
        </row>
        <row r="2992">
          <cell r="B2992">
            <v>526991</v>
          </cell>
          <cell r="C2992" t="str">
            <v>فاطمة هدول</v>
          </cell>
          <cell r="D2992" t="str">
            <v>عبدالمجير</v>
          </cell>
          <cell r="E2992" t="str">
            <v>هدى</v>
          </cell>
          <cell r="F2992" t="str">
            <v>الاولى</v>
          </cell>
        </row>
        <row r="2993">
          <cell r="B2993">
            <v>526992</v>
          </cell>
          <cell r="C2993" t="str">
            <v>فاطمه الدالاتي</v>
          </cell>
          <cell r="D2993" t="str">
            <v>محمدخير</v>
          </cell>
          <cell r="E2993" t="str">
            <v>وفيقه</v>
          </cell>
          <cell r="F2993" t="str">
            <v>الاولى</v>
          </cell>
        </row>
        <row r="2994">
          <cell r="B2994">
            <v>526993</v>
          </cell>
          <cell r="C2994" t="str">
            <v>فاطمه المعاني</v>
          </cell>
          <cell r="D2994" t="str">
            <v>محمود</v>
          </cell>
          <cell r="E2994" t="str">
            <v>منور</v>
          </cell>
          <cell r="F2994" t="str">
            <v>الاولى</v>
          </cell>
        </row>
        <row r="2995">
          <cell r="B2995">
            <v>526995</v>
          </cell>
          <cell r="C2995" t="str">
            <v>فاطمه سلامي</v>
          </cell>
          <cell r="D2995" t="str">
            <v>علي</v>
          </cell>
          <cell r="E2995" t="str">
            <v>جمانه</v>
          </cell>
          <cell r="F2995" t="str">
            <v>الاولى</v>
          </cell>
        </row>
        <row r="2996">
          <cell r="B2996">
            <v>526996</v>
          </cell>
          <cell r="C2996" t="str">
            <v>فاطمه قباقيبي</v>
          </cell>
          <cell r="D2996" t="str">
            <v>محمود</v>
          </cell>
          <cell r="E2996" t="str">
            <v>ايمان</v>
          </cell>
          <cell r="F2996" t="str">
            <v>الثالثة حديث</v>
          </cell>
          <cell r="G2996" t="str">
            <v>م</v>
          </cell>
        </row>
        <row r="2997">
          <cell r="B2997">
            <v>526997</v>
          </cell>
          <cell r="C2997" t="str">
            <v>فاطمه يوسف</v>
          </cell>
          <cell r="D2997" t="str">
            <v>ابراهيم</v>
          </cell>
          <cell r="E2997" t="str">
            <v>سماهر</v>
          </cell>
          <cell r="F2997" t="str">
            <v>الثانية حديث</v>
          </cell>
          <cell r="G2997" t="str">
            <v>م</v>
          </cell>
        </row>
        <row r="2998">
          <cell r="B2998">
            <v>526998</v>
          </cell>
          <cell r="C2998" t="str">
            <v>فرح نحات</v>
          </cell>
          <cell r="D2998" t="str">
            <v>فايز</v>
          </cell>
          <cell r="E2998" t="str">
            <v>نورا</v>
          </cell>
          <cell r="F2998" t="str">
            <v>الثانية</v>
          </cell>
        </row>
        <row r="2999">
          <cell r="B2999">
            <v>526999</v>
          </cell>
          <cell r="C2999" t="str">
            <v>فلك الخضر</v>
          </cell>
          <cell r="D2999" t="str">
            <v>محمود</v>
          </cell>
          <cell r="E2999" t="str">
            <v>نجاح</v>
          </cell>
          <cell r="F2999" t="str">
            <v>الاولى</v>
          </cell>
        </row>
        <row r="3000">
          <cell r="B3000">
            <v>527000</v>
          </cell>
          <cell r="C3000" t="str">
            <v>فوزية البحش</v>
          </cell>
          <cell r="D3000" t="str">
            <v>محمدفايز</v>
          </cell>
          <cell r="E3000" t="str">
            <v>فاطمة</v>
          </cell>
          <cell r="F3000" t="str">
            <v>الثالثة حديث</v>
          </cell>
          <cell r="G3000" t="str">
            <v>م</v>
          </cell>
        </row>
        <row r="3001">
          <cell r="B3001">
            <v>527002</v>
          </cell>
          <cell r="C3001" t="str">
            <v>قمر الدباس</v>
          </cell>
          <cell r="D3001" t="str">
            <v>محمدنزار</v>
          </cell>
          <cell r="E3001" t="str">
            <v>كوكب</v>
          </cell>
          <cell r="F3001" t="str">
            <v>الثالثة حديث</v>
          </cell>
          <cell r="G3001" t="str">
            <v>م</v>
          </cell>
        </row>
        <row r="3002">
          <cell r="B3002">
            <v>527003</v>
          </cell>
          <cell r="C3002" t="str">
            <v>كاترين حسان</v>
          </cell>
          <cell r="D3002" t="str">
            <v>احمد</v>
          </cell>
          <cell r="E3002" t="str">
            <v>سحر</v>
          </cell>
          <cell r="F3002" t="str">
            <v>الثانية حديث</v>
          </cell>
        </row>
        <row r="3003">
          <cell r="B3003">
            <v>527004</v>
          </cell>
          <cell r="C3003" t="str">
            <v>كلمات الفشتكي</v>
          </cell>
          <cell r="D3003" t="str">
            <v>أيوب</v>
          </cell>
          <cell r="E3003" t="str">
            <v>سناء</v>
          </cell>
          <cell r="F3003" t="str">
            <v>الثانية</v>
          </cell>
        </row>
        <row r="3004">
          <cell r="B3004">
            <v>527005</v>
          </cell>
          <cell r="C3004" t="str">
            <v>كنانه الذياب</v>
          </cell>
          <cell r="D3004" t="str">
            <v>احسين</v>
          </cell>
          <cell r="E3004" t="str">
            <v>فوزيه</v>
          </cell>
          <cell r="F3004" t="str">
            <v>الثانية حديث</v>
          </cell>
        </row>
        <row r="3005">
          <cell r="B3005">
            <v>527006</v>
          </cell>
          <cell r="C3005" t="str">
            <v>كنانه شتو</v>
          </cell>
          <cell r="D3005" t="str">
            <v>عبدالعزيز</v>
          </cell>
          <cell r="E3005" t="str">
            <v>صفاء</v>
          </cell>
          <cell r="F3005" t="str">
            <v>الثانية</v>
          </cell>
        </row>
        <row r="3006">
          <cell r="B3006">
            <v>527008</v>
          </cell>
          <cell r="C3006" t="str">
            <v>لارا عيسى صبيح</v>
          </cell>
          <cell r="D3006" t="str">
            <v>شهاب</v>
          </cell>
          <cell r="E3006" t="str">
            <v>ابتسام</v>
          </cell>
          <cell r="F3006" t="str">
            <v>الثانية</v>
          </cell>
        </row>
        <row r="3007">
          <cell r="B3007">
            <v>527009</v>
          </cell>
          <cell r="C3007" t="str">
            <v>لاريان اسماعيل</v>
          </cell>
          <cell r="D3007" t="str">
            <v>نبيل</v>
          </cell>
          <cell r="E3007" t="str">
            <v>ملكة</v>
          </cell>
          <cell r="F3007" t="str">
            <v>الاولى</v>
          </cell>
        </row>
        <row r="3008">
          <cell r="B3008">
            <v>527010</v>
          </cell>
          <cell r="C3008" t="str">
            <v>لانا الذياب</v>
          </cell>
          <cell r="D3008" t="str">
            <v>هاشم</v>
          </cell>
          <cell r="E3008" t="str">
            <v>شمسه</v>
          </cell>
          <cell r="F3008" t="str">
            <v>الاولى</v>
          </cell>
        </row>
        <row r="3009">
          <cell r="B3009">
            <v>527012</v>
          </cell>
          <cell r="C3009" t="str">
            <v>لبنه الشيخة</v>
          </cell>
          <cell r="D3009" t="str">
            <v>عبد العظيم</v>
          </cell>
          <cell r="E3009" t="str">
            <v>حليمة</v>
          </cell>
          <cell r="F3009" t="str">
            <v>الاولى</v>
          </cell>
        </row>
        <row r="3010">
          <cell r="B3010">
            <v>527013</v>
          </cell>
          <cell r="C3010" t="str">
            <v>لبنه سلامه</v>
          </cell>
          <cell r="D3010" t="str">
            <v>ياسين</v>
          </cell>
          <cell r="E3010" t="str">
            <v>جميله</v>
          </cell>
          <cell r="F3010" t="str">
            <v>الاولى</v>
          </cell>
        </row>
        <row r="3011">
          <cell r="B3011">
            <v>527014</v>
          </cell>
          <cell r="C3011" t="str">
            <v>لجين برغوث</v>
          </cell>
          <cell r="D3011" t="str">
            <v>خالد</v>
          </cell>
          <cell r="E3011" t="str">
            <v>مريم</v>
          </cell>
          <cell r="F3011" t="str">
            <v>الاولى</v>
          </cell>
        </row>
        <row r="3012">
          <cell r="B3012">
            <v>527015</v>
          </cell>
          <cell r="C3012" t="str">
            <v>لما الخطيب</v>
          </cell>
          <cell r="D3012" t="str">
            <v>بدر</v>
          </cell>
          <cell r="E3012" t="str">
            <v>وفاء</v>
          </cell>
          <cell r="F3012" t="str">
            <v>الاولى</v>
          </cell>
        </row>
        <row r="3013">
          <cell r="B3013">
            <v>527017</v>
          </cell>
          <cell r="C3013" t="str">
            <v>لما أسعد</v>
          </cell>
          <cell r="D3013" t="str">
            <v>على</v>
          </cell>
          <cell r="E3013" t="str">
            <v>ربيعه</v>
          </cell>
          <cell r="F3013" t="str">
            <v>الاولى</v>
          </cell>
        </row>
        <row r="3014">
          <cell r="B3014">
            <v>527018</v>
          </cell>
          <cell r="C3014" t="str">
            <v>لورين جمعه</v>
          </cell>
          <cell r="D3014" t="str">
            <v>آصف</v>
          </cell>
          <cell r="E3014" t="str">
            <v>سميره</v>
          </cell>
          <cell r="F3014" t="str">
            <v>الثالثة حديث</v>
          </cell>
          <cell r="G3014" t="str">
            <v>م</v>
          </cell>
        </row>
        <row r="3015">
          <cell r="B3015">
            <v>527020</v>
          </cell>
          <cell r="C3015" t="str">
            <v>ليلى دلال</v>
          </cell>
          <cell r="D3015" t="str">
            <v>قتحي</v>
          </cell>
          <cell r="E3015" t="str">
            <v>منى</v>
          </cell>
          <cell r="F3015" t="str">
            <v>الثالثة حديث</v>
          </cell>
          <cell r="G3015" t="str">
            <v>م</v>
          </cell>
        </row>
        <row r="3016">
          <cell r="B3016">
            <v>527021</v>
          </cell>
          <cell r="C3016" t="str">
            <v>ليلى عبيد</v>
          </cell>
          <cell r="D3016" t="str">
            <v>محي الدين</v>
          </cell>
          <cell r="E3016" t="str">
            <v>والدتهاامينه</v>
          </cell>
          <cell r="F3016" t="str">
            <v>الاولى</v>
          </cell>
        </row>
        <row r="3017">
          <cell r="B3017">
            <v>527023</v>
          </cell>
          <cell r="C3017" t="str">
            <v>ليليان عبد الله</v>
          </cell>
          <cell r="D3017" t="str">
            <v>عيسى</v>
          </cell>
          <cell r="E3017" t="str">
            <v>منال</v>
          </cell>
          <cell r="F3017" t="str">
            <v>الاولى</v>
          </cell>
        </row>
        <row r="3018">
          <cell r="B3018">
            <v>527024</v>
          </cell>
          <cell r="C3018" t="str">
            <v>لين الباشا</v>
          </cell>
          <cell r="D3018" t="str">
            <v>ابراهيم</v>
          </cell>
          <cell r="E3018" t="str">
            <v>اسماء</v>
          </cell>
          <cell r="F3018" t="str">
            <v>الاولى</v>
          </cell>
        </row>
        <row r="3019">
          <cell r="B3019">
            <v>527025</v>
          </cell>
          <cell r="C3019" t="str">
            <v>لين القصيباتي</v>
          </cell>
          <cell r="D3019" t="str">
            <v>احمد</v>
          </cell>
          <cell r="E3019" t="str">
            <v>اسماء</v>
          </cell>
          <cell r="F3019" t="str">
            <v>الاولى</v>
          </cell>
        </row>
        <row r="3020">
          <cell r="B3020">
            <v>527026</v>
          </cell>
          <cell r="C3020" t="str">
            <v>لينا العاشق</v>
          </cell>
          <cell r="D3020" t="str">
            <v>احمد</v>
          </cell>
          <cell r="E3020" t="str">
            <v>عطاف</v>
          </cell>
          <cell r="F3020" t="str">
            <v>الثانية</v>
          </cell>
        </row>
        <row r="3021">
          <cell r="B3021">
            <v>527027</v>
          </cell>
          <cell r="C3021" t="str">
            <v>مادلين ابراهيم</v>
          </cell>
          <cell r="D3021" t="str">
            <v>تقي</v>
          </cell>
          <cell r="E3021" t="str">
            <v>لطيفه</v>
          </cell>
          <cell r="F3021" t="str">
            <v>الثانية</v>
          </cell>
        </row>
        <row r="3022">
          <cell r="B3022">
            <v>527028</v>
          </cell>
          <cell r="C3022" t="str">
            <v>ماري أبو عيطة</v>
          </cell>
          <cell r="D3022" t="str">
            <v>ميشال</v>
          </cell>
          <cell r="E3022" t="str">
            <v>ليلى</v>
          </cell>
          <cell r="F3022" t="str">
            <v>الاولى</v>
          </cell>
        </row>
        <row r="3023">
          <cell r="B3023">
            <v>527029</v>
          </cell>
          <cell r="C3023" t="str">
            <v>ماري فروخ</v>
          </cell>
          <cell r="D3023" t="str">
            <v>ماهر</v>
          </cell>
          <cell r="E3023" t="str">
            <v>لبنى</v>
          </cell>
          <cell r="F3023" t="str">
            <v>الاولى</v>
          </cell>
        </row>
        <row r="3024">
          <cell r="B3024">
            <v>527030</v>
          </cell>
          <cell r="C3024" t="str">
            <v>مايا سليمان</v>
          </cell>
          <cell r="D3024" t="str">
            <v>علي</v>
          </cell>
          <cell r="E3024" t="str">
            <v>ريم</v>
          </cell>
          <cell r="F3024" t="str">
            <v>الثانية</v>
          </cell>
        </row>
        <row r="3025">
          <cell r="B3025">
            <v>527032</v>
          </cell>
          <cell r="C3025" t="str">
            <v xml:space="preserve">محمد البراء المسلماني </v>
          </cell>
          <cell r="D3025" t="str">
            <v>ماهر</v>
          </cell>
          <cell r="E3025" t="str">
            <v>هبة الله</v>
          </cell>
          <cell r="F3025" t="str">
            <v>الاولى</v>
          </cell>
        </row>
        <row r="3026">
          <cell r="B3026">
            <v>527033</v>
          </cell>
          <cell r="C3026" t="str">
            <v>محمد باسم حوريه</v>
          </cell>
          <cell r="D3026" t="str">
            <v>محمد</v>
          </cell>
          <cell r="E3026" t="str">
            <v>هدلا</v>
          </cell>
          <cell r="F3026" t="str">
            <v>الاولى</v>
          </cell>
        </row>
        <row r="3027">
          <cell r="B3027">
            <v>527034</v>
          </cell>
          <cell r="C3027" t="str">
            <v>محمد عباس</v>
          </cell>
          <cell r="D3027" t="str">
            <v>محمود</v>
          </cell>
          <cell r="E3027" t="str">
            <v>سمر</v>
          </cell>
          <cell r="F3027" t="str">
            <v>الاولى</v>
          </cell>
        </row>
        <row r="3028">
          <cell r="B3028">
            <v>527038</v>
          </cell>
          <cell r="C3028" t="str">
            <v>مرح حجازي</v>
          </cell>
          <cell r="D3028" t="str">
            <v>عبد اللطيف</v>
          </cell>
          <cell r="E3028" t="str">
            <v>خديجه</v>
          </cell>
          <cell r="F3028" t="str">
            <v>الثانية</v>
          </cell>
        </row>
        <row r="3029">
          <cell r="B3029">
            <v>527039</v>
          </cell>
          <cell r="C3029" t="str">
            <v>مرح خضور</v>
          </cell>
          <cell r="D3029" t="str">
            <v>سليمان</v>
          </cell>
          <cell r="E3029" t="str">
            <v>فائزة</v>
          </cell>
          <cell r="F3029" t="str">
            <v>الثانية</v>
          </cell>
        </row>
        <row r="3030">
          <cell r="B3030">
            <v>527040</v>
          </cell>
          <cell r="C3030" t="str">
            <v>مرح عيده</v>
          </cell>
          <cell r="D3030" t="str">
            <v>ناصر</v>
          </cell>
          <cell r="E3030" t="str">
            <v>نظيره</v>
          </cell>
          <cell r="F3030" t="str">
            <v>الاولى</v>
          </cell>
        </row>
        <row r="3031">
          <cell r="B3031">
            <v>527041</v>
          </cell>
          <cell r="C3031" t="str">
            <v>مرح هادي</v>
          </cell>
          <cell r="D3031" t="str">
            <v>خليل</v>
          </cell>
          <cell r="E3031" t="str">
            <v>أمل</v>
          </cell>
          <cell r="F3031" t="str">
            <v>الثانية حديث</v>
          </cell>
        </row>
        <row r="3032">
          <cell r="B3032">
            <v>527042</v>
          </cell>
          <cell r="C3032" t="str">
            <v>مروه زيدان</v>
          </cell>
          <cell r="D3032" t="str">
            <v>مروان</v>
          </cell>
          <cell r="E3032" t="str">
            <v>مسعوده</v>
          </cell>
          <cell r="F3032" t="str">
            <v>الاولى</v>
          </cell>
        </row>
        <row r="3033">
          <cell r="B3033">
            <v>527043</v>
          </cell>
          <cell r="C3033" t="str">
            <v>مروه مسعود</v>
          </cell>
          <cell r="D3033" t="str">
            <v>حسين</v>
          </cell>
          <cell r="E3033" t="str">
            <v>امنه</v>
          </cell>
          <cell r="F3033" t="str">
            <v>الاولى</v>
          </cell>
        </row>
        <row r="3034">
          <cell r="B3034">
            <v>527045</v>
          </cell>
          <cell r="C3034" t="str">
            <v>مريم ابوالجوز</v>
          </cell>
          <cell r="D3034" t="str">
            <v>حسن</v>
          </cell>
          <cell r="E3034" t="str">
            <v>لمعات</v>
          </cell>
          <cell r="F3034" t="str">
            <v>الثانية</v>
          </cell>
        </row>
        <row r="3035">
          <cell r="B3035">
            <v>527046</v>
          </cell>
          <cell r="C3035" t="str">
            <v>مريم البقاعي</v>
          </cell>
          <cell r="D3035" t="str">
            <v xml:space="preserve">حسام </v>
          </cell>
          <cell r="E3035" t="str">
            <v>خديجه</v>
          </cell>
          <cell r="F3035" t="str">
            <v>الثانية حديث</v>
          </cell>
        </row>
        <row r="3036">
          <cell r="B3036">
            <v>527048</v>
          </cell>
          <cell r="C3036" t="str">
            <v>مريم السبسبي</v>
          </cell>
          <cell r="D3036" t="str">
            <v>زكريا</v>
          </cell>
          <cell r="E3036" t="str">
            <v>فاديه</v>
          </cell>
          <cell r="F3036" t="str">
            <v>الثانية</v>
          </cell>
        </row>
        <row r="3037">
          <cell r="B3037">
            <v>527049</v>
          </cell>
          <cell r="C3037" t="str">
            <v>مريم السليمان</v>
          </cell>
          <cell r="D3037" t="str">
            <v>حمود</v>
          </cell>
          <cell r="E3037" t="str">
            <v>راجحه</v>
          </cell>
          <cell r="F3037" t="str">
            <v>الاولى</v>
          </cell>
        </row>
        <row r="3038">
          <cell r="B3038">
            <v>527050</v>
          </cell>
          <cell r="C3038" t="str">
            <v>مريم حوريه</v>
          </cell>
          <cell r="D3038" t="str">
            <v>سمير</v>
          </cell>
          <cell r="E3038" t="str">
            <v>سندس</v>
          </cell>
          <cell r="F3038" t="str">
            <v>الاولى</v>
          </cell>
        </row>
        <row r="3039">
          <cell r="B3039">
            <v>527052</v>
          </cell>
          <cell r="C3039" t="str">
            <v>مشيره الصحناوي</v>
          </cell>
          <cell r="D3039" t="str">
            <v>أجود</v>
          </cell>
          <cell r="E3039" t="str">
            <v>ليندا</v>
          </cell>
          <cell r="F3039" t="str">
            <v>الاولى</v>
          </cell>
        </row>
        <row r="3040">
          <cell r="B3040">
            <v>527053</v>
          </cell>
          <cell r="C3040" t="str">
            <v>ملكه زيدان</v>
          </cell>
          <cell r="D3040" t="str">
            <v>محمد</v>
          </cell>
          <cell r="E3040" t="str">
            <v>مها</v>
          </cell>
          <cell r="F3040" t="str">
            <v>الثانية</v>
          </cell>
        </row>
        <row r="3041">
          <cell r="B3041">
            <v>527055</v>
          </cell>
          <cell r="C3041" t="str">
            <v>منال حداد</v>
          </cell>
          <cell r="D3041" t="str">
            <v>مخائيل</v>
          </cell>
          <cell r="E3041" t="str">
            <v>منى</v>
          </cell>
          <cell r="F3041" t="str">
            <v>الثانية</v>
          </cell>
        </row>
        <row r="3042">
          <cell r="B3042">
            <v>527056</v>
          </cell>
          <cell r="C3042" t="str">
            <v>منال حلاق</v>
          </cell>
          <cell r="D3042" t="str">
            <v>عمر</v>
          </cell>
          <cell r="E3042" t="str">
            <v>غازية</v>
          </cell>
          <cell r="F3042" t="str">
            <v>الاولى</v>
          </cell>
        </row>
        <row r="3043">
          <cell r="B3043">
            <v>527057</v>
          </cell>
          <cell r="C3043" t="str">
            <v>مناهل العاني</v>
          </cell>
          <cell r="D3043" t="str">
            <v>عدنان</v>
          </cell>
          <cell r="E3043" t="str">
            <v>امال</v>
          </cell>
          <cell r="F3043" t="str">
            <v>الثالثة حديث</v>
          </cell>
          <cell r="G3043" t="str">
            <v>م</v>
          </cell>
        </row>
        <row r="3044">
          <cell r="B3044">
            <v>527058</v>
          </cell>
          <cell r="C3044" t="str">
            <v>منى الحمود</v>
          </cell>
          <cell r="D3044" t="str">
            <v>عبد الكريم</v>
          </cell>
          <cell r="E3044" t="str">
            <v>زينب</v>
          </cell>
          <cell r="F3044" t="str">
            <v>الثانية</v>
          </cell>
        </row>
        <row r="3045">
          <cell r="B3045">
            <v>527059</v>
          </cell>
          <cell r="C3045" t="str">
            <v>منى المصري</v>
          </cell>
          <cell r="D3045" t="str">
            <v>بدر</v>
          </cell>
          <cell r="E3045" t="str">
            <v>سمر</v>
          </cell>
          <cell r="F3045" t="str">
            <v>الثالثة حديث</v>
          </cell>
          <cell r="G3045" t="str">
            <v>م</v>
          </cell>
        </row>
        <row r="3046">
          <cell r="B3046">
            <v>527060</v>
          </cell>
          <cell r="C3046" t="str">
            <v>منى شاكر</v>
          </cell>
          <cell r="D3046" t="str">
            <v>مأمون</v>
          </cell>
          <cell r="E3046" t="str">
            <v>نسيبه</v>
          </cell>
          <cell r="F3046" t="str">
            <v>الثالثة حديث</v>
          </cell>
          <cell r="G3046" t="str">
            <v>ن</v>
          </cell>
        </row>
        <row r="3047">
          <cell r="B3047">
            <v>527061</v>
          </cell>
          <cell r="C3047" t="str">
            <v>منيره توتنجي الكلاس</v>
          </cell>
          <cell r="D3047" t="str">
            <v>زهير</v>
          </cell>
          <cell r="E3047" t="str">
            <v>ابتسام</v>
          </cell>
          <cell r="F3047" t="str">
            <v>الثانية</v>
          </cell>
        </row>
        <row r="3048">
          <cell r="B3048">
            <v>527062</v>
          </cell>
          <cell r="C3048" t="str">
            <v>منيره مغربي</v>
          </cell>
          <cell r="D3048" t="str">
            <v>خالد</v>
          </cell>
          <cell r="E3048" t="str">
            <v>فاتنه</v>
          </cell>
          <cell r="F3048" t="str">
            <v>الثالثة حديث</v>
          </cell>
          <cell r="G3048" t="str">
            <v>م</v>
          </cell>
        </row>
        <row r="3049">
          <cell r="B3049">
            <v>527063</v>
          </cell>
          <cell r="C3049" t="str">
            <v>مها الفاضل</v>
          </cell>
          <cell r="D3049" t="str">
            <v>نهار</v>
          </cell>
          <cell r="E3049" t="str">
            <v>بركه</v>
          </cell>
          <cell r="F3049" t="str">
            <v>الثالثة حديث</v>
          </cell>
          <cell r="G3049" t="str">
            <v>ن</v>
          </cell>
        </row>
        <row r="3050">
          <cell r="B3050">
            <v>527064</v>
          </cell>
          <cell r="C3050" t="str">
            <v>مها الفريج</v>
          </cell>
          <cell r="D3050" t="str">
            <v>متعب</v>
          </cell>
          <cell r="E3050" t="str">
            <v>جليله</v>
          </cell>
          <cell r="F3050" t="str">
            <v>الاولى</v>
          </cell>
        </row>
        <row r="3051">
          <cell r="B3051">
            <v>527066</v>
          </cell>
          <cell r="C3051" t="str">
            <v>مها ديوب</v>
          </cell>
          <cell r="D3051" t="str">
            <v>حبيب</v>
          </cell>
          <cell r="E3051" t="str">
            <v>بديعه</v>
          </cell>
          <cell r="F3051" t="str">
            <v>الاولى</v>
          </cell>
        </row>
        <row r="3052">
          <cell r="B3052">
            <v>527068</v>
          </cell>
          <cell r="C3052" t="str">
            <v>مها محسن</v>
          </cell>
          <cell r="D3052" t="str">
            <v>عبدالهادي</v>
          </cell>
          <cell r="E3052" t="str">
            <v>صفاء</v>
          </cell>
          <cell r="F3052" t="str">
            <v>الاولى</v>
          </cell>
        </row>
        <row r="3053">
          <cell r="B3053">
            <v>527069</v>
          </cell>
          <cell r="C3053" t="str">
            <v>مي صبح</v>
          </cell>
          <cell r="D3053" t="str">
            <v>احمد</v>
          </cell>
          <cell r="E3053" t="str">
            <v>غاده</v>
          </cell>
          <cell r="F3053" t="str">
            <v>الاولى</v>
          </cell>
        </row>
        <row r="3054">
          <cell r="B3054">
            <v>527070</v>
          </cell>
          <cell r="C3054" t="str">
            <v>ميديا القاري</v>
          </cell>
          <cell r="D3054" t="str">
            <v>محمدصالح</v>
          </cell>
          <cell r="E3054" t="str">
            <v>حنان</v>
          </cell>
          <cell r="F3054" t="str">
            <v>الثالثة حديث</v>
          </cell>
          <cell r="G3054" t="str">
            <v>ن</v>
          </cell>
        </row>
        <row r="3055">
          <cell r="B3055">
            <v>527071</v>
          </cell>
          <cell r="C3055" t="str">
            <v>ميرفت زرزور</v>
          </cell>
          <cell r="D3055" t="str">
            <v>نجيب</v>
          </cell>
          <cell r="E3055" t="str">
            <v>تبارك</v>
          </cell>
          <cell r="F3055" t="str">
            <v>الثالثة حديث</v>
          </cell>
          <cell r="G3055" t="str">
            <v>م</v>
          </cell>
        </row>
        <row r="3056">
          <cell r="B3056">
            <v>527072</v>
          </cell>
          <cell r="C3056" t="str">
            <v>ميساء القدور</v>
          </cell>
          <cell r="D3056" t="str">
            <v>مصطفى</v>
          </cell>
          <cell r="E3056" t="str">
            <v>منى</v>
          </cell>
          <cell r="F3056" t="str">
            <v>الاولى</v>
          </cell>
        </row>
        <row r="3057">
          <cell r="B3057">
            <v>527074</v>
          </cell>
          <cell r="C3057" t="str">
            <v>ميساء جمعه</v>
          </cell>
          <cell r="D3057" t="str">
            <v>نصرالعرب</v>
          </cell>
          <cell r="E3057" t="str">
            <v>حنيفه</v>
          </cell>
          <cell r="F3057" t="str">
            <v>الاولى</v>
          </cell>
        </row>
        <row r="3058">
          <cell r="B3058">
            <v>527076</v>
          </cell>
          <cell r="C3058" t="str">
            <v>ميساء سميه</v>
          </cell>
          <cell r="D3058" t="str">
            <v>محمد</v>
          </cell>
          <cell r="E3058" t="str">
            <v>سهام</v>
          </cell>
          <cell r="F3058" t="str">
            <v>الثالثة</v>
          </cell>
        </row>
        <row r="3059">
          <cell r="B3059">
            <v>527077</v>
          </cell>
          <cell r="C3059" t="str">
            <v>ميساء عليان</v>
          </cell>
          <cell r="D3059" t="str">
            <v>عمر</v>
          </cell>
          <cell r="E3059" t="str">
            <v>شهيره أبو ناهي</v>
          </cell>
          <cell r="F3059" t="str">
            <v>الاولى</v>
          </cell>
        </row>
        <row r="3060">
          <cell r="B3060">
            <v>527078</v>
          </cell>
          <cell r="C3060" t="str">
            <v>ميشلين البشاره</v>
          </cell>
          <cell r="D3060" t="str">
            <v>غازي</v>
          </cell>
          <cell r="E3060" t="str">
            <v>منصوره</v>
          </cell>
          <cell r="F3060" t="str">
            <v>الثانية حديث</v>
          </cell>
          <cell r="G3060" t="str">
            <v>م</v>
          </cell>
        </row>
        <row r="3061">
          <cell r="B3061">
            <v>527079</v>
          </cell>
          <cell r="C3061" t="str">
            <v>ميلاد ياسين</v>
          </cell>
          <cell r="D3061" t="str">
            <v>عيسى</v>
          </cell>
          <cell r="E3061" t="str">
            <v>سلطانة</v>
          </cell>
          <cell r="F3061" t="str">
            <v>الاولى</v>
          </cell>
        </row>
        <row r="3062">
          <cell r="B3062">
            <v>527081</v>
          </cell>
          <cell r="C3062" t="str">
            <v>نادين شاهين</v>
          </cell>
          <cell r="D3062" t="str">
            <v>محمد</v>
          </cell>
          <cell r="E3062" t="str">
            <v>ليلى</v>
          </cell>
          <cell r="F3062" t="str">
            <v>الاولى</v>
          </cell>
        </row>
        <row r="3063">
          <cell r="B3063">
            <v>527082</v>
          </cell>
          <cell r="C3063" t="str">
            <v>نبال محمود</v>
          </cell>
          <cell r="D3063" t="str">
            <v>محمود</v>
          </cell>
          <cell r="E3063" t="str">
            <v>كوثر</v>
          </cell>
          <cell r="F3063" t="str">
            <v>الثالثة</v>
          </cell>
        </row>
        <row r="3064">
          <cell r="B3064">
            <v>527083</v>
          </cell>
          <cell r="C3064" t="str">
            <v>نجلاء العثمان</v>
          </cell>
          <cell r="D3064" t="str">
            <v>عبد العزيز</v>
          </cell>
          <cell r="E3064" t="str">
            <v>نورية</v>
          </cell>
          <cell r="F3064" t="str">
            <v>الثالثة حديث</v>
          </cell>
          <cell r="G3064" t="str">
            <v>م</v>
          </cell>
        </row>
        <row r="3065">
          <cell r="B3065">
            <v>527085</v>
          </cell>
          <cell r="C3065" t="str">
            <v>ندى حمدان</v>
          </cell>
          <cell r="D3065" t="str">
            <v>علي</v>
          </cell>
          <cell r="E3065" t="str">
            <v>اديبه</v>
          </cell>
          <cell r="F3065" t="str">
            <v>الثانية</v>
          </cell>
        </row>
        <row r="3066">
          <cell r="B3066">
            <v>527086</v>
          </cell>
          <cell r="C3066" t="str">
            <v>ندى ملحم</v>
          </cell>
          <cell r="D3066" t="str">
            <v>احمد</v>
          </cell>
          <cell r="E3066" t="str">
            <v>فتاه</v>
          </cell>
          <cell r="F3066" t="str">
            <v>الاولى</v>
          </cell>
        </row>
        <row r="3067">
          <cell r="B3067">
            <v>527087</v>
          </cell>
          <cell r="C3067" t="str">
            <v>نرمين بلول</v>
          </cell>
          <cell r="D3067" t="str">
            <v>عدنان</v>
          </cell>
          <cell r="E3067" t="str">
            <v>جميله</v>
          </cell>
          <cell r="F3067" t="str">
            <v>الاولى</v>
          </cell>
        </row>
        <row r="3068">
          <cell r="B3068">
            <v>527089</v>
          </cell>
          <cell r="C3068" t="str">
            <v>نعيمه ابوهلال</v>
          </cell>
          <cell r="D3068" t="str">
            <v>حسين</v>
          </cell>
          <cell r="E3068" t="str">
            <v>عليا</v>
          </cell>
          <cell r="F3068" t="str">
            <v>الثالثة حديث</v>
          </cell>
          <cell r="G3068" t="str">
            <v>ن</v>
          </cell>
        </row>
        <row r="3069">
          <cell r="B3069">
            <v>527091</v>
          </cell>
          <cell r="C3069" t="str">
            <v>نغم جعفر</v>
          </cell>
          <cell r="D3069" t="str">
            <v>عدنان</v>
          </cell>
          <cell r="E3069" t="str">
            <v>بيداء</v>
          </cell>
          <cell r="F3069" t="str">
            <v>الثانية</v>
          </cell>
        </row>
        <row r="3070">
          <cell r="B3070">
            <v>527092</v>
          </cell>
          <cell r="C3070" t="str">
            <v>نهاد العتيري</v>
          </cell>
          <cell r="D3070" t="str">
            <v>حسن</v>
          </cell>
          <cell r="E3070" t="str">
            <v>سهام</v>
          </cell>
          <cell r="F3070" t="str">
            <v>الثالثة</v>
          </cell>
        </row>
        <row r="3071">
          <cell r="B3071">
            <v>527094</v>
          </cell>
          <cell r="C3071" t="str">
            <v>نوال مصطفى</v>
          </cell>
          <cell r="D3071" t="str">
            <v>حميد</v>
          </cell>
          <cell r="E3071" t="str">
            <v>سعده</v>
          </cell>
          <cell r="F3071" t="str">
            <v>الثالثة حديث</v>
          </cell>
          <cell r="G3071" t="str">
            <v>ن</v>
          </cell>
        </row>
        <row r="3072">
          <cell r="B3072">
            <v>527095</v>
          </cell>
          <cell r="C3072" t="str">
            <v>نور الديري</v>
          </cell>
          <cell r="D3072" t="str">
            <v>خالد</v>
          </cell>
          <cell r="E3072" t="str">
            <v>هند</v>
          </cell>
          <cell r="F3072" t="str">
            <v>الاولى</v>
          </cell>
        </row>
        <row r="3073">
          <cell r="B3073">
            <v>527096</v>
          </cell>
          <cell r="C3073" t="str">
            <v>نور الذياب</v>
          </cell>
          <cell r="D3073" t="str">
            <v>عيسى</v>
          </cell>
          <cell r="E3073" t="str">
            <v>خميسه</v>
          </cell>
          <cell r="F3073" t="str">
            <v>الاولى</v>
          </cell>
        </row>
        <row r="3074">
          <cell r="B3074">
            <v>527097</v>
          </cell>
          <cell r="C3074" t="str">
            <v>نور الشيخ محمد</v>
          </cell>
          <cell r="D3074" t="str">
            <v>عبدالهادي</v>
          </cell>
          <cell r="E3074" t="str">
            <v>صباح</v>
          </cell>
          <cell r="F3074" t="str">
            <v>الثانية</v>
          </cell>
        </row>
        <row r="3075">
          <cell r="B3075">
            <v>527098</v>
          </cell>
          <cell r="C3075" t="str">
            <v>نور بنيان</v>
          </cell>
          <cell r="D3075" t="str">
            <v>فائق</v>
          </cell>
          <cell r="E3075" t="str">
            <v>اسماء</v>
          </cell>
          <cell r="F3075" t="str">
            <v>الثانية حديث</v>
          </cell>
        </row>
        <row r="3076">
          <cell r="B3076">
            <v>527099</v>
          </cell>
          <cell r="C3076" t="str">
            <v>نور رخيص</v>
          </cell>
          <cell r="D3076" t="str">
            <v>حسين</v>
          </cell>
          <cell r="E3076" t="str">
            <v>رشده</v>
          </cell>
          <cell r="F3076" t="str">
            <v>الثالثة حديث</v>
          </cell>
          <cell r="G3076" t="str">
            <v>ن</v>
          </cell>
        </row>
        <row r="3077">
          <cell r="B3077">
            <v>527100</v>
          </cell>
          <cell r="C3077" t="str">
            <v>نور رمضان</v>
          </cell>
          <cell r="D3077" t="str">
            <v>محمد</v>
          </cell>
          <cell r="E3077" t="str">
            <v>سهام</v>
          </cell>
          <cell r="F3077" t="str">
            <v>الاولى</v>
          </cell>
        </row>
        <row r="3078">
          <cell r="B3078">
            <v>527101</v>
          </cell>
          <cell r="C3078" t="str">
            <v>نور سليمان</v>
          </cell>
          <cell r="D3078" t="str">
            <v>مروان</v>
          </cell>
          <cell r="E3078" t="str">
            <v>منى سليمان</v>
          </cell>
          <cell r="F3078" t="str">
            <v>الاولى</v>
          </cell>
        </row>
        <row r="3079">
          <cell r="B3079">
            <v>527103</v>
          </cell>
          <cell r="C3079" t="str">
            <v>نورالهدى عواد</v>
          </cell>
          <cell r="D3079" t="str">
            <v>محمد فيصل</v>
          </cell>
          <cell r="E3079" t="str">
            <v>كوثر</v>
          </cell>
          <cell r="F3079" t="str">
            <v>الثالثة حديث</v>
          </cell>
          <cell r="G3079" t="str">
            <v>م</v>
          </cell>
        </row>
        <row r="3080">
          <cell r="B3080">
            <v>527104</v>
          </cell>
          <cell r="C3080" t="str">
            <v>نوره الحسين الحميد</v>
          </cell>
          <cell r="D3080" t="str">
            <v>شهاب</v>
          </cell>
          <cell r="E3080" t="str">
            <v xml:space="preserve">رجاء </v>
          </cell>
          <cell r="F3080" t="str">
            <v>الثالثة</v>
          </cell>
        </row>
        <row r="3081">
          <cell r="B3081">
            <v>527105</v>
          </cell>
          <cell r="C3081" t="str">
            <v>نوره علي</v>
          </cell>
          <cell r="D3081" t="str">
            <v>طعمه</v>
          </cell>
          <cell r="E3081" t="str">
            <v>امنه</v>
          </cell>
          <cell r="F3081" t="str">
            <v>الثانية</v>
          </cell>
        </row>
        <row r="3082">
          <cell r="B3082">
            <v>527106</v>
          </cell>
          <cell r="C3082" t="str">
            <v>نورهان زين</v>
          </cell>
          <cell r="D3082" t="str">
            <v>عبده</v>
          </cell>
          <cell r="E3082" t="str">
            <v>مها</v>
          </cell>
          <cell r="F3082" t="str">
            <v>الثانية</v>
          </cell>
        </row>
        <row r="3083">
          <cell r="B3083">
            <v>527107</v>
          </cell>
          <cell r="C3083" t="str">
            <v>نيروز ابوموسى</v>
          </cell>
          <cell r="D3083" t="str">
            <v>شحادة</v>
          </cell>
          <cell r="E3083" t="str">
            <v>صباح</v>
          </cell>
          <cell r="F3083" t="str">
            <v>الاولى</v>
          </cell>
        </row>
        <row r="3084">
          <cell r="B3084">
            <v>527108</v>
          </cell>
          <cell r="C3084" t="str">
            <v>هبة جنيد</v>
          </cell>
          <cell r="D3084" t="str">
            <v>محمدعلي</v>
          </cell>
          <cell r="E3084" t="str">
            <v>إنعام</v>
          </cell>
          <cell r="F3084" t="str">
            <v>الاولى</v>
          </cell>
        </row>
        <row r="3085">
          <cell r="B3085">
            <v>527109</v>
          </cell>
          <cell r="C3085" t="str">
            <v>هبه الصبره</v>
          </cell>
          <cell r="D3085" t="str">
            <v>عماد</v>
          </cell>
          <cell r="E3085" t="str">
            <v>مريم</v>
          </cell>
          <cell r="F3085" t="str">
            <v>الاولى</v>
          </cell>
        </row>
        <row r="3086">
          <cell r="B3086">
            <v>527110</v>
          </cell>
          <cell r="C3086" t="str">
            <v>هبه المنسي</v>
          </cell>
          <cell r="D3086" t="str">
            <v>احمد سعيد</v>
          </cell>
          <cell r="E3086" t="str">
            <v>شهيره</v>
          </cell>
          <cell r="F3086" t="str">
            <v>الاولى</v>
          </cell>
        </row>
        <row r="3087">
          <cell r="B3087">
            <v>527111</v>
          </cell>
          <cell r="C3087" t="str">
            <v>هبه سليمان</v>
          </cell>
          <cell r="D3087" t="str">
            <v>نعمان</v>
          </cell>
          <cell r="E3087" t="str">
            <v>سلمى</v>
          </cell>
          <cell r="F3087" t="str">
            <v>الثانية حديث</v>
          </cell>
          <cell r="G3087" t="str">
            <v>م</v>
          </cell>
        </row>
        <row r="3088">
          <cell r="B3088">
            <v>527112</v>
          </cell>
          <cell r="C3088" t="str">
            <v>هبه عباس</v>
          </cell>
          <cell r="D3088" t="str">
            <v>حسام</v>
          </cell>
          <cell r="E3088" t="str">
            <v>اميره</v>
          </cell>
          <cell r="F3088" t="str">
            <v>الاولى</v>
          </cell>
        </row>
        <row r="3089">
          <cell r="B3089">
            <v>527113</v>
          </cell>
          <cell r="C3089" t="str">
            <v>هديل شرف</v>
          </cell>
          <cell r="D3089" t="str">
            <v>عصام</v>
          </cell>
          <cell r="E3089" t="str">
            <v>هيام</v>
          </cell>
          <cell r="F3089" t="str">
            <v>الاولى</v>
          </cell>
        </row>
        <row r="3090">
          <cell r="B3090">
            <v>527114</v>
          </cell>
          <cell r="C3090" t="str">
            <v>هناء باز لله</v>
          </cell>
          <cell r="D3090" t="str">
            <v xml:space="preserve">قاسم </v>
          </cell>
          <cell r="E3090" t="str">
            <v>غاده</v>
          </cell>
          <cell r="F3090" t="str">
            <v>الثالثة</v>
          </cell>
        </row>
        <row r="3091">
          <cell r="B3091">
            <v>527115</v>
          </cell>
          <cell r="C3091" t="str">
            <v>هناء عباس</v>
          </cell>
          <cell r="D3091" t="str">
            <v>محمد</v>
          </cell>
          <cell r="E3091" t="str">
            <v>اسعاف</v>
          </cell>
          <cell r="F3091" t="str">
            <v>الاولى</v>
          </cell>
        </row>
        <row r="3092">
          <cell r="B3092">
            <v>527117</v>
          </cell>
          <cell r="C3092" t="str">
            <v>هيا برازي</v>
          </cell>
          <cell r="D3092" t="str">
            <v>سمير</v>
          </cell>
          <cell r="E3092" t="str">
            <v>متحده بوزقلي</v>
          </cell>
          <cell r="F3092" t="str">
            <v>الاولى</v>
          </cell>
        </row>
        <row r="3093">
          <cell r="B3093">
            <v>527118</v>
          </cell>
          <cell r="C3093" t="str">
            <v>هيا سويد</v>
          </cell>
          <cell r="D3093" t="str">
            <v>حكمت</v>
          </cell>
          <cell r="E3093" t="str">
            <v>زكيه</v>
          </cell>
          <cell r="F3093" t="str">
            <v>الثانية</v>
          </cell>
        </row>
        <row r="3094">
          <cell r="B3094">
            <v>527120</v>
          </cell>
          <cell r="C3094" t="str">
            <v>وصال الرعد</v>
          </cell>
          <cell r="D3094" t="str">
            <v>فايز</v>
          </cell>
          <cell r="E3094" t="str">
            <v>امنه</v>
          </cell>
          <cell r="F3094" t="str">
            <v>الثالثة حديث</v>
          </cell>
          <cell r="G3094" t="str">
            <v>م</v>
          </cell>
        </row>
        <row r="3095">
          <cell r="B3095">
            <v>527121</v>
          </cell>
          <cell r="C3095" t="str">
            <v>وفاء السلامه</v>
          </cell>
          <cell r="D3095" t="str">
            <v>علي</v>
          </cell>
          <cell r="E3095" t="str">
            <v>رحمه</v>
          </cell>
          <cell r="F3095" t="str">
            <v>الاولى</v>
          </cell>
        </row>
        <row r="3096">
          <cell r="B3096">
            <v>527122</v>
          </cell>
          <cell r="C3096" t="str">
            <v>وفاء بولص</v>
          </cell>
          <cell r="D3096" t="str">
            <v>ميشال</v>
          </cell>
          <cell r="E3096" t="str">
            <v>مهى</v>
          </cell>
          <cell r="F3096" t="str">
            <v>الثانية حديث</v>
          </cell>
        </row>
        <row r="3097">
          <cell r="B3097">
            <v>527123</v>
          </cell>
          <cell r="C3097" t="str">
            <v>وفاء حماده</v>
          </cell>
          <cell r="D3097" t="str">
            <v>محمدعيد</v>
          </cell>
          <cell r="E3097" t="str">
            <v>نجوى</v>
          </cell>
          <cell r="F3097" t="str">
            <v>الثانية</v>
          </cell>
        </row>
        <row r="3098">
          <cell r="B3098">
            <v>527124</v>
          </cell>
          <cell r="C3098" t="str">
            <v>ولاء حوا</v>
          </cell>
          <cell r="D3098" t="str">
            <v>عمر</v>
          </cell>
          <cell r="E3098" t="str">
            <v>عبله</v>
          </cell>
          <cell r="F3098" t="str">
            <v>الاولى</v>
          </cell>
        </row>
        <row r="3099">
          <cell r="B3099">
            <v>527125</v>
          </cell>
          <cell r="C3099" t="str">
            <v>ولاء زينب</v>
          </cell>
          <cell r="D3099" t="str">
            <v>هيثم</v>
          </cell>
          <cell r="E3099" t="str">
            <v>نجاح</v>
          </cell>
          <cell r="F3099" t="str">
            <v>الثانية</v>
          </cell>
        </row>
        <row r="3100">
          <cell r="B3100">
            <v>527127</v>
          </cell>
          <cell r="C3100" t="str">
            <v>ياسمين ابوالجدايل</v>
          </cell>
          <cell r="D3100" t="str">
            <v>عبدالسلام</v>
          </cell>
          <cell r="E3100" t="str">
            <v>سعاد</v>
          </cell>
          <cell r="F3100" t="str">
            <v>الاولى</v>
          </cell>
        </row>
        <row r="3101">
          <cell r="B3101">
            <v>527129</v>
          </cell>
          <cell r="C3101" t="str">
            <v>ياسمين ضاهر</v>
          </cell>
          <cell r="D3101" t="str">
            <v>عبدو</v>
          </cell>
          <cell r="E3101" t="str">
            <v>فاطمه</v>
          </cell>
          <cell r="F3101" t="str">
            <v>الاولى</v>
          </cell>
        </row>
        <row r="3102">
          <cell r="B3102">
            <v>527131</v>
          </cell>
          <cell r="C3102" t="str">
            <v>ياسمين وسوف</v>
          </cell>
          <cell r="D3102" t="str">
            <v>جبر</v>
          </cell>
          <cell r="E3102" t="str">
            <v>حميده</v>
          </cell>
          <cell r="F3102" t="str">
            <v>الثالثة حديث</v>
          </cell>
          <cell r="G3102" t="str">
            <v>م</v>
          </cell>
        </row>
        <row r="3103">
          <cell r="B3103">
            <v>527132</v>
          </cell>
          <cell r="C3103" t="str">
            <v>يانا سليمان</v>
          </cell>
          <cell r="D3103" t="str">
            <v>ابراهيم</v>
          </cell>
          <cell r="E3103" t="str">
            <v>ميليا</v>
          </cell>
          <cell r="F3103" t="str">
            <v>الاولى</v>
          </cell>
        </row>
        <row r="3104">
          <cell r="B3104">
            <v>527133</v>
          </cell>
          <cell r="C3104" t="str">
            <v>يسرى العامر</v>
          </cell>
          <cell r="D3104" t="str">
            <v>محمدخير</v>
          </cell>
          <cell r="E3104" t="str">
            <v>عطفه</v>
          </cell>
          <cell r="F3104" t="str">
            <v>الثانية</v>
          </cell>
        </row>
        <row r="3105">
          <cell r="B3105">
            <v>527135</v>
          </cell>
          <cell r="C3105" t="str">
            <v>ديما النويصر</v>
          </cell>
          <cell r="D3105" t="str">
            <v>غسان</v>
          </cell>
          <cell r="E3105" t="str">
            <v>لوريس</v>
          </cell>
          <cell r="F3105" t="str">
            <v>الاولى</v>
          </cell>
        </row>
        <row r="3106">
          <cell r="B3106">
            <v>527136</v>
          </cell>
          <cell r="C3106" t="str">
            <v>سماهر العمار</v>
          </cell>
          <cell r="D3106" t="str">
            <v>عارف</v>
          </cell>
          <cell r="E3106" t="str">
            <v>زيده</v>
          </cell>
          <cell r="F3106" t="str">
            <v>الثانية</v>
          </cell>
        </row>
        <row r="3107">
          <cell r="B3107">
            <v>527137</v>
          </cell>
          <cell r="C3107" t="str">
            <v>سهاد عبدالسلام</v>
          </cell>
          <cell r="D3107" t="str">
            <v>انور</v>
          </cell>
          <cell r="E3107" t="str">
            <v>نهى</v>
          </cell>
          <cell r="F3107" t="str">
            <v>الاولى</v>
          </cell>
        </row>
        <row r="3108">
          <cell r="B3108">
            <v>527138</v>
          </cell>
          <cell r="C3108" t="str">
            <v>ساره طرطوسي</v>
          </cell>
          <cell r="D3108" t="str">
            <v>انور</v>
          </cell>
          <cell r="E3108" t="str">
            <v>اغراء</v>
          </cell>
          <cell r="F3108" t="str">
            <v>الثانية</v>
          </cell>
        </row>
        <row r="3109">
          <cell r="B3109">
            <v>527139</v>
          </cell>
          <cell r="C3109" t="str">
            <v>ولاء شدود</v>
          </cell>
          <cell r="D3109" t="str">
            <v>عبدو</v>
          </cell>
          <cell r="E3109" t="str">
            <v>ابتهال</v>
          </cell>
          <cell r="F3109" t="str">
            <v>الاولى</v>
          </cell>
        </row>
        <row r="3110">
          <cell r="B3110">
            <v>527140</v>
          </cell>
          <cell r="C3110" t="str">
            <v>نور بو غاوي</v>
          </cell>
          <cell r="D3110" t="str">
            <v>ماجد</v>
          </cell>
          <cell r="E3110" t="str">
            <v>بردقان</v>
          </cell>
          <cell r="F3110" t="str">
            <v>الثانية</v>
          </cell>
        </row>
        <row r="3111">
          <cell r="B3111">
            <v>527141</v>
          </cell>
          <cell r="C3111" t="str">
            <v>آيات الحمودي</v>
          </cell>
          <cell r="D3111" t="str">
            <v>محمد علي</v>
          </cell>
          <cell r="E3111" t="str">
            <v>عزيزه</v>
          </cell>
          <cell r="F3111" t="str">
            <v>الاولى</v>
          </cell>
        </row>
        <row r="3112">
          <cell r="B3112">
            <v>527142</v>
          </cell>
          <cell r="C3112" t="str">
            <v>أنسام الجبرأبوفخر</v>
          </cell>
          <cell r="D3112" t="str">
            <v>سليم</v>
          </cell>
          <cell r="E3112" t="str">
            <v>آمنه</v>
          </cell>
          <cell r="F3112" t="str">
            <v>الاولى</v>
          </cell>
        </row>
        <row r="3113">
          <cell r="B3113">
            <v>527143</v>
          </cell>
          <cell r="C3113" t="str">
            <v>بشرى ابو صالح</v>
          </cell>
          <cell r="D3113" t="str">
            <v>محمد</v>
          </cell>
          <cell r="E3113" t="str">
            <v>رويده</v>
          </cell>
          <cell r="F3113" t="str">
            <v>الاولى</v>
          </cell>
        </row>
        <row r="3114">
          <cell r="B3114">
            <v>527144</v>
          </cell>
          <cell r="C3114" t="str">
            <v>بنان دركل</v>
          </cell>
          <cell r="D3114" t="str">
            <v>عبد الرزاق</v>
          </cell>
          <cell r="E3114" t="str">
            <v>سميره</v>
          </cell>
          <cell r="F3114" t="str">
            <v>الثانية</v>
          </cell>
        </row>
        <row r="3115">
          <cell r="B3115">
            <v>527145</v>
          </cell>
          <cell r="C3115" t="str">
            <v>بهيسة الشحادات</v>
          </cell>
          <cell r="D3115" t="str">
            <v>حامد</v>
          </cell>
          <cell r="E3115" t="str">
            <v>بدريه</v>
          </cell>
          <cell r="F3115" t="str">
            <v>الاولى</v>
          </cell>
        </row>
        <row r="3116">
          <cell r="B3116">
            <v>527147</v>
          </cell>
          <cell r="C3116" t="str">
            <v>خوله موسى</v>
          </cell>
          <cell r="D3116" t="str">
            <v>موسى</v>
          </cell>
          <cell r="E3116" t="str">
            <v>سليمه</v>
          </cell>
          <cell r="F3116" t="str">
            <v>الاولى</v>
          </cell>
        </row>
        <row r="3117">
          <cell r="B3117">
            <v>527148</v>
          </cell>
          <cell r="C3117" t="str">
            <v>دارين عمر</v>
          </cell>
          <cell r="D3117" t="str">
            <v>احمد</v>
          </cell>
          <cell r="E3117" t="str">
            <v>احسان</v>
          </cell>
          <cell r="F3117" t="str">
            <v>الاولى</v>
          </cell>
        </row>
        <row r="3118">
          <cell r="B3118">
            <v>527149</v>
          </cell>
          <cell r="C3118" t="str">
            <v>داليا عبود</v>
          </cell>
          <cell r="D3118" t="str">
            <v>غسان</v>
          </cell>
          <cell r="E3118" t="str">
            <v>ايفون</v>
          </cell>
          <cell r="F3118" t="str">
            <v>الاولى</v>
          </cell>
        </row>
        <row r="3119">
          <cell r="B3119">
            <v>527150</v>
          </cell>
          <cell r="C3119" t="str">
            <v>دعاء شيخاني</v>
          </cell>
          <cell r="D3119" t="str">
            <v>شيخو</v>
          </cell>
          <cell r="E3119" t="str">
            <v>سميرا</v>
          </cell>
          <cell r="F3119" t="str">
            <v>الثالثة حديث</v>
          </cell>
          <cell r="G3119" t="str">
            <v>ن</v>
          </cell>
        </row>
        <row r="3120">
          <cell r="B3120">
            <v>527151</v>
          </cell>
          <cell r="C3120" t="str">
            <v>رشا رجب سليمان حجاج</v>
          </cell>
          <cell r="D3120" t="str">
            <v>حماد</v>
          </cell>
          <cell r="E3120" t="str">
            <v>الهام</v>
          </cell>
          <cell r="F3120" t="str">
            <v>الاولى</v>
          </cell>
        </row>
        <row r="3121">
          <cell r="B3121">
            <v>527152</v>
          </cell>
          <cell r="C3121" t="str">
            <v>رقية العثمان</v>
          </cell>
          <cell r="D3121" t="str">
            <v xml:space="preserve">فيصل </v>
          </cell>
          <cell r="E3121" t="str">
            <v>نجاة</v>
          </cell>
          <cell r="F3121" t="str">
            <v>الاولى</v>
          </cell>
        </row>
        <row r="3122">
          <cell r="B3122">
            <v>527153</v>
          </cell>
          <cell r="C3122" t="str">
            <v>رنيم نصري</v>
          </cell>
          <cell r="D3122" t="str">
            <v>فادي</v>
          </cell>
          <cell r="E3122" t="str">
            <v>خديجه</v>
          </cell>
          <cell r="F3122" t="str">
            <v>الثانية</v>
          </cell>
        </row>
        <row r="3123">
          <cell r="B3123">
            <v>527154</v>
          </cell>
          <cell r="C3123" t="str">
            <v>رود القده</v>
          </cell>
          <cell r="D3123" t="str">
            <v>سعدي</v>
          </cell>
          <cell r="E3123" t="str">
            <v>ثناء</v>
          </cell>
          <cell r="F3123" t="str">
            <v>الاولى</v>
          </cell>
        </row>
        <row r="3124">
          <cell r="B3124">
            <v>527155</v>
          </cell>
          <cell r="C3124" t="str">
            <v>ريم منصور</v>
          </cell>
          <cell r="D3124" t="str">
            <v>ياسر</v>
          </cell>
          <cell r="E3124" t="str">
            <v>يسره</v>
          </cell>
          <cell r="F3124" t="str">
            <v>الاولى</v>
          </cell>
        </row>
        <row r="3125">
          <cell r="B3125">
            <v>527156</v>
          </cell>
          <cell r="C3125" t="str">
            <v>ريمه فضلون</v>
          </cell>
          <cell r="D3125" t="str">
            <v>وليد</v>
          </cell>
          <cell r="E3125" t="str">
            <v>زينب</v>
          </cell>
          <cell r="F3125" t="str">
            <v>الاولى</v>
          </cell>
        </row>
        <row r="3126">
          <cell r="B3126">
            <v>527157</v>
          </cell>
          <cell r="C3126" t="str">
            <v>سميره الرمو</v>
          </cell>
          <cell r="D3126" t="str">
            <v>جمال</v>
          </cell>
          <cell r="E3126" t="str">
            <v>فاديه</v>
          </cell>
          <cell r="F3126" t="str">
            <v>الثانية حديث</v>
          </cell>
        </row>
        <row r="3127">
          <cell r="B3127">
            <v>527158</v>
          </cell>
          <cell r="C3127" t="str">
            <v>سناء معروف</v>
          </cell>
          <cell r="D3127" t="str">
            <v>ياييل</v>
          </cell>
          <cell r="E3127" t="str">
            <v>لورا</v>
          </cell>
          <cell r="F3127" t="str">
            <v>الاولى</v>
          </cell>
        </row>
        <row r="3128">
          <cell r="B3128">
            <v>527159</v>
          </cell>
          <cell r="C3128" t="str">
            <v>سندس السيد</v>
          </cell>
          <cell r="D3128" t="str">
            <v>محمود</v>
          </cell>
          <cell r="E3128" t="str">
            <v>اماني</v>
          </cell>
          <cell r="F3128" t="str">
            <v>الثانية حديث</v>
          </cell>
          <cell r="G3128" t="str">
            <v>م</v>
          </cell>
        </row>
        <row r="3129">
          <cell r="B3129">
            <v>527160</v>
          </cell>
          <cell r="C3129" t="str">
            <v>سندس الشاقي</v>
          </cell>
          <cell r="D3129" t="str">
            <v>عبدو</v>
          </cell>
          <cell r="E3129" t="str">
            <v>عصمت</v>
          </cell>
          <cell r="F3129" t="str">
            <v>الاولى</v>
          </cell>
        </row>
        <row r="3130">
          <cell r="B3130">
            <v>527161</v>
          </cell>
          <cell r="C3130" t="str">
            <v>صفاء الصوص</v>
          </cell>
          <cell r="D3130" t="str">
            <v>فياض</v>
          </cell>
          <cell r="E3130" t="str">
            <v>ابتسام</v>
          </cell>
          <cell r="F3130" t="str">
            <v>الاولى</v>
          </cell>
        </row>
        <row r="3131">
          <cell r="B3131">
            <v>527163</v>
          </cell>
          <cell r="C3131" t="str">
            <v>عتاب دويدر</v>
          </cell>
          <cell r="D3131" t="str">
            <v>زهير</v>
          </cell>
          <cell r="E3131" t="str">
            <v>هناء</v>
          </cell>
          <cell r="F3131" t="str">
            <v>الاولى</v>
          </cell>
        </row>
        <row r="3132">
          <cell r="B3132">
            <v>527164</v>
          </cell>
          <cell r="C3132" t="str">
            <v>غيث حميشه</v>
          </cell>
          <cell r="D3132" t="str">
            <v>فائق</v>
          </cell>
          <cell r="E3132" t="str">
            <v>لينا</v>
          </cell>
          <cell r="F3132" t="str">
            <v>الاولى</v>
          </cell>
        </row>
        <row r="3133">
          <cell r="B3133">
            <v>527165</v>
          </cell>
          <cell r="C3133" t="str">
            <v>فاطمة الحوراني</v>
          </cell>
          <cell r="D3133" t="str">
            <v>محمد</v>
          </cell>
          <cell r="E3133" t="str">
            <v>باسمة</v>
          </cell>
          <cell r="F3133" t="str">
            <v>الاولى</v>
          </cell>
        </row>
        <row r="3134">
          <cell r="B3134">
            <v>527166</v>
          </cell>
          <cell r="C3134" t="str">
            <v>فاطمة النصيرات</v>
          </cell>
          <cell r="D3134" t="str">
            <v>علي</v>
          </cell>
          <cell r="E3134" t="str">
            <v>نعمه</v>
          </cell>
          <cell r="F3134" t="str">
            <v>الاولى</v>
          </cell>
        </row>
        <row r="3135">
          <cell r="B3135">
            <v>527167</v>
          </cell>
          <cell r="C3135" t="str">
            <v>ليال علي</v>
          </cell>
          <cell r="D3135" t="str">
            <v>عدنان</v>
          </cell>
          <cell r="E3135" t="str">
            <v>معينه</v>
          </cell>
          <cell r="F3135" t="str">
            <v>الثانية</v>
          </cell>
        </row>
        <row r="3136">
          <cell r="B3136">
            <v>527169</v>
          </cell>
          <cell r="C3136" t="str">
            <v>محمد ادريس</v>
          </cell>
          <cell r="D3136" t="str">
            <v>عزام</v>
          </cell>
          <cell r="E3136" t="str">
            <v>قمر</v>
          </cell>
          <cell r="F3136" t="str">
            <v>الثالثة حديث</v>
          </cell>
          <cell r="G3136" t="str">
            <v>م</v>
          </cell>
        </row>
        <row r="3137">
          <cell r="B3137">
            <v>527170</v>
          </cell>
          <cell r="C3137" t="str">
            <v>مرح الحسين</v>
          </cell>
          <cell r="D3137" t="str">
            <v>رياض</v>
          </cell>
          <cell r="E3137" t="str">
            <v>مجدلين</v>
          </cell>
          <cell r="F3137" t="str">
            <v>الاولى</v>
          </cell>
        </row>
        <row r="3138">
          <cell r="B3138">
            <v>527172</v>
          </cell>
          <cell r="C3138" t="str">
            <v>منى زعيتر</v>
          </cell>
          <cell r="D3138" t="str">
            <v>عبد الإله</v>
          </cell>
          <cell r="E3138" t="str">
            <v>سمر</v>
          </cell>
          <cell r="F3138" t="str">
            <v>الاولى</v>
          </cell>
        </row>
        <row r="3139">
          <cell r="B3139">
            <v>527173</v>
          </cell>
          <cell r="C3139" t="str">
            <v>مها بدوي</v>
          </cell>
          <cell r="D3139" t="str">
            <v>جهاد</v>
          </cell>
          <cell r="E3139" t="str">
            <v>هيا</v>
          </cell>
          <cell r="F3139" t="str">
            <v>الثالثة حديث</v>
          </cell>
          <cell r="G3139" t="str">
            <v>م</v>
          </cell>
        </row>
        <row r="3140">
          <cell r="B3140">
            <v>527174</v>
          </cell>
          <cell r="C3140" t="str">
            <v>مها عثمان</v>
          </cell>
          <cell r="D3140" t="str">
            <v>صالح</v>
          </cell>
          <cell r="E3140" t="str">
            <v>احسان</v>
          </cell>
          <cell r="F3140" t="str">
            <v>الثانية</v>
          </cell>
        </row>
        <row r="3141">
          <cell r="B3141">
            <v>527175</v>
          </cell>
          <cell r="C3141" t="str">
            <v>ميساء الكيلاني</v>
          </cell>
          <cell r="D3141" t="str">
            <v>عبدو</v>
          </cell>
          <cell r="E3141" t="str">
            <v>عفاف</v>
          </cell>
          <cell r="F3141" t="str">
            <v>الاولى</v>
          </cell>
        </row>
        <row r="3142">
          <cell r="B3142">
            <v>527176</v>
          </cell>
          <cell r="C3142" t="str">
            <v>نادين حسن</v>
          </cell>
          <cell r="D3142" t="str">
            <v>احمد غازي</v>
          </cell>
          <cell r="E3142" t="str">
            <v>ناهد</v>
          </cell>
          <cell r="F3142" t="str">
            <v>الثانية حديث</v>
          </cell>
          <cell r="G3142" t="str">
            <v>م</v>
          </cell>
        </row>
        <row r="3143">
          <cell r="B3143">
            <v>527177</v>
          </cell>
          <cell r="C3143" t="str">
            <v>نسرين الخطيب</v>
          </cell>
          <cell r="D3143" t="str">
            <v>ابراهيم</v>
          </cell>
          <cell r="E3143" t="str">
            <v>حياة</v>
          </cell>
          <cell r="F3143" t="str">
            <v>الاولى</v>
          </cell>
        </row>
        <row r="3144">
          <cell r="B3144">
            <v>527178</v>
          </cell>
          <cell r="C3144" t="str">
            <v>نسيبه البيش</v>
          </cell>
          <cell r="D3144" t="str">
            <v>ياسين</v>
          </cell>
          <cell r="E3144" t="str">
            <v>مريم</v>
          </cell>
          <cell r="F3144" t="str">
            <v>الثانية</v>
          </cell>
        </row>
        <row r="3145">
          <cell r="B3145">
            <v>527179</v>
          </cell>
          <cell r="C3145" t="str">
            <v>نورا محيسن</v>
          </cell>
          <cell r="D3145" t="str">
            <v>نورالدين</v>
          </cell>
          <cell r="E3145" t="str">
            <v>صبحه</v>
          </cell>
          <cell r="F3145" t="str">
            <v>الاولى</v>
          </cell>
        </row>
        <row r="3146">
          <cell r="B3146">
            <v>527180</v>
          </cell>
          <cell r="C3146" t="str">
            <v>هبه الشعار</v>
          </cell>
          <cell r="D3146" t="str">
            <v>جميل</v>
          </cell>
          <cell r="E3146" t="str">
            <v>زهر</v>
          </cell>
          <cell r="F3146" t="str">
            <v>الاولى</v>
          </cell>
        </row>
        <row r="3147">
          <cell r="B3147">
            <v>527181</v>
          </cell>
          <cell r="C3147" t="str">
            <v>هيا ايبو</v>
          </cell>
          <cell r="D3147" t="str">
            <v>محمدمعتز</v>
          </cell>
          <cell r="E3147" t="str">
            <v>هيام</v>
          </cell>
          <cell r="F3147" t="str">
            <v>الاولى</v>
          </cell>
        </row>
        <row r="3148">
          <cell r="B3148">
            <v>527182</v>
          </cell>
          <cell r="C3148" t="str">
            <v>وئام خشفه</v>
          </cell>
          <cell r="D3148" t="str">
            <v>عبد المجيد</v>
          </cell>
          <cell r="E3148" t="str">
            <v>روضه</v>
          </cell>
          <cell r="F3148" t="str">
            <v>الاولى</v>
          </cell>
        </row>
        <row r="3149">
          <cell r="B3149">
            <v>527183</v>
          </cell>
          <cell r="C3149" t="str">
            <v>ولاء الحريري</v>
          </cell>
          <cell r="D3149" t="str">
            <v>خالد</v>
          </cell>
          <cell r="E3149" t="str">
            <v>ازدهار</v>
          </cell>
          <cell r="F3149" t="str">
            <v>الاولى</v>
          </cell>
        </row>
        <row r="3150">
          <cell r="B3150">
            <v>527184</v>
          </cell>
          <cell r="C3150" t="str">
            <v>ياسمين العثمان</v>
          </cell>
          <cell r="D3150" t="str">
            <v>ناصر</v>
          </cell>
          <cell r="E3150" t="str">
            <v>رشدة</v>
          </cell>
          <cell r="F3150" t="str">
            <v>الثانية</v>
          </cell>
        </row>
        <row r="3151">
          <cell r="B3151">
            <v>527185</v>
          </cell>
          <cell r="C3151" t="str">
            <v>ياسمين عيسى</v>
          </cell>
          <cell r="D3151" t="str">
            <v>محمد</v>
          </cell>
          <cell r="E3151" t="str">
            <v>حلوة</v>
          </cell>
          <cell r="F3151" t="str">
            <v>الاولى</v>
          </cell>
        </row>
        <row r="3152">
          <cell r="B3152">
            <v>527187</v>
          </cell>
          <cell r="C3152" t="str">
            <v>منار الاحمد</v>
          </cell>
          <cell r="D3152" t="str">
            <v>احمد</v>
          </cell>
          <cell r="E3152" t="str">
            <v>فوزه</v>
          </cell>
          <cell r="F3152" t="str">
            <v>الثانية</v>
          </cell>
        </row>
        <row r="3153">
          <cell r="B3153">
            <v>527188</v>
          </cell>
          <cell r="C3153" t="str">
            <v>مريم شيخ عمر</v>
          </cell>
          <cell r="D3153" t="str">
            <v>محمد</v>
          </cell>
          <cell r="E3153" t="str">
            <v>فاطمة</v>
          </cell>
          <cell r="F3153" t="str">
            <v>الثانية حديث</v>
          </cell>
          <cell r="G3153" t="str">
            <v>م</v>
          </cell>
        </row>
        <row r="3154">
          <cell r="B3154">
            <v>527190</v>
          </cell>
          <cell r="C3154" t="str">
            <v>اسراء سيد سليمان</v>
          </cell>
          <cell r="D3154" t="str">
            <v>طالب</v>
          </cell>
          <cell r="E3154" t="str">
            <v>صباح</v>
          </cell>
          <cell r="F3154" t="str">
            <v>الثانية</v>
          </cell>
        </row>
        <row r="3155">
          <cell r="B3155">
            <v>527191</v>
          </cell>
          <cell r="C3155" t="str">
            <v>أسراء يوسف</v>
          </cell>
          <cell r="D3155" t="str">
            <v>يوسف</v>
          </cell>
          <cell r="E3155" t="str">
            <v>فاطمة</v>
          </cell>
          <cell r="F3155" t="str">
            <v>الثانية</v>
          </cell>
        </row>
        <row r="3156">
          <cell r="B3156">
            <v>527192</v>
          </cell>
          <cell r="C3156" t="str">
            <v>الاء زيني</v>
          </cell>
          <cell r="D3156" t="str">
            <v>نبيل</v>
          </cell>
          <cell r="E3156" t="str">
            <v>اميرة</v>
          </cell>
          <cell r="F3156" t="str">
            <v>الثانية</v>
          </cell>
        </row>
        <row r="3157">
          <cell r="B3157">
            <v>527193</v>
          </cell>
          <cell r="C3157" t="str">
            <v>الاء محمد</v>
          </cell>
          <cell r="D3157" t="str">
            <v>حسام</v>
          </cell>
          <cell r="E3157" t="str">
            <v>سميه</v>
          </cell>
          <cell r="F3157" t="str">
            <v>الثانية</v>
          </cell>
        </row>
        <row r="3158">
          <cell r="B3158">
            <v>527195</v>
          </cell>
          <cell r="C3158" t="str">
            <v>الاء قرة</v>
          </cell>
          <cell r="D3158" t="str">
            <v>بسام</v>
          </cell>
          <cell r="E3158" t="str">
            <v>بشرى</v>
          </cell>
          <cell r="F3158" t="str">
            <v>الثالثة</v>
          </cell>
        </row>
        <row r="3159">
          <cell r="B3159">
            <v>527196</v>
          </cell>
          <cell r="C3159" t="str">
            <v>بثينه محمد علي</v>
          </cell>
          <cell r="D3159" t="str">
            <v>عز الدين</v>
          </cell>
          <cell r="E3159" t="str">
            <v>وداد</v>
          </cell>
          <cell r="F3159" t="str">
            <v>الاولى</v>
          </cell>
        </row>
        <row r="3160">
          <cell r="B3160">
            <v>527197</v>
          </cell>
          <cell r="C3160" t="str">
            <v>بسامه رشق</v>
          </cell>
          <cell r="D3160" t="str">
            <v>محمود</v>
          </cell>
          <cell r="E3160" t="str">
            <v>خوله</v>
          </cell>
          <cell r="F3160" t="str">
            <v>الثالثة حديث</v>
          </cell>
          <cell r="G3160" t="str">
            <v>م</v>
          </cell>
        </row>
        <row r="3161">
          <cell r="B3161">
            <v>527198</v>
          </cell>
          <cell r="C3161" t="str">
            <v>بيان اللطوف</v>
          </cell>
          <cell r="D3161" t="str">
            <v>فراس</v>
          </cell>
          <cell r="E3161" t="str">
            <v>سهام</v>
          </cell>
          <cell r="F3161" t="str">
            <v>الثانية</v>
          </cell>
        </row>
        <row r="3162">
          <cell r="B3162">
            <v>527199</v>
          </cell>
          <cell r="C3162" t="str">
            <v>بيان سيفو</v>
          </cell>
          <cell r="D3162" t="str">
            <v>محمدبشار</v>
          </cell>
          <cell r="E3162" t="str">
            <v>ندى</v>
          </cell>
          <cell r="F3162" t="str">
            <v>الثانية</v>
          </cell>
        </row>
        <row r="3163">
          <cell r="B3163">
            <v>527200</v>
          </cell>
          <cell r="C3163" t="str">
            <v xml:space="preserve">حسنه جوهر المحمد </v>
          </cell>
          <cell r="D3163" t="str">
            <v>صالح</v>
          </cell>
          <cell r="E3163" t="str">
            <v>نوره</v>
          </cell>
          <cell r="F3163" t="str">
            <v>الثانية</v>
          </cell>
        </row>
        <row r="3164">
          <cell r="B3164">
            <v>527201</v>
          </cell>
          <cell r="C3164" t="str">
            <v>حنين الفارس</v>
          </cell>
          <cell r="D3164" t="str">
            <v>محمد</v>
          </cell>
          <cell r="E3164" t="str">
            <v>هبه</v>
          </cell>
          <cell r="F3164" t="str">
            <v>الثانية</v>
          </cell>
        </row>
        <row r="3165">
          <cell r="B3165">
            <v>527202</v>
          </cell>
          <cell r="C3165" t="str">
            <v>رشا عثمان</v>
          </cell>
          <cell r="D3165" t="str">
            <v>عبد الناصر</v>
          </cell>
          <cell r="E3165" t="str">
            <v>بشيره</v>
          </cell>
          <cell r="F3165" t="str">
            <v>الثانية</v>
          </cell>
        </row>
        <row r="3166">
          <cell r="B3166">
            <v>527204</v>
          </cell>
          <cell r="C3166" t="str">
            <v>ردينا ابو خير</v>
          </cell>
          <cell r="D3166" t="str">
            <v>نايف</v>
          </cell>
          <cell r="E3166" t="str">
            <v>سهاد</v>
          </cell>
          <cell r="F3166" t="str">
            <v>الثانية</v>
          </cell>
        </row>
        <row r="3167">
          <cell r="B3167">
            <v>527207</v>
          </cell>
          <cell r="C3167" t="str">
            <v>سفيرة عيسى</v>
          </cell>
          <cell r="D3167" t="str">
            <v>نظير</v>
          </cell>
          <cell r="E3167" t="str">
            <v>مريم</v>
          </cell>
          <cell r="F3167" t="str">
            <v>الثانية</v>
          </cell>
        </row>
        <row r="3168">
          <cell r="B3168">
            <v>527208</v>
          </cell>
          <cell r="C3168" t="str">
            <v>سلمى عون</v>
          </cell>
          <cell r="D3168" t="str">
            <v>نور الدين</v>
          </cell>
          <cell r="E3168" t="str">
            <v>تمره</v>
          </cell>
          <cell r="F3168" t="str">
            <v>الثانية</v>
          </cell>
        </row>
        <row r="3169">
          <cell r="B3169">
            <v>527209</v>
          </cell>
          <cell r="C3169" t="str">
            <v>سماهر شله</v>
          </cell>
          <cell r="D3169" t="str">
            <v>عثمان</v>
          </cell>
          <cell r="E3169" t="str">
            <v>وداد</v>
          </cell>
          <cell r="F3169" t="str">
            <v>الثانية</v>
          </cell>
        </row>
        <row r="3170">
          <cell r="B3170">
            <v>527210</v>
          </cell>
          <cell r="C3170" t="str">
            <v>سهى ابراهيم</v>
          </cell>
          <cell r="D3170" t="str">
            <v>ممدوح</v>
          </cell>
          <cell r="E3170" t="str">
            <v>سجيعه</v>
          </cell>
          <cell r="F3170" t="str">
            <v>الثانية</v>
          </cell>
        </row>
        <row r="3171">
          <cell r="B3171">
            <v>527211</v>
          </cell>
          <cell r="C3171" t="str">
            <v>سيريناد اليوسف</v>
          </cell>
          <cell r="D3171" t="str">
            <v>سعد</v>
          </cell>
          <cell r="E3171" t="str">
            <v>ورده</v>
          </cell>
          <cell r="F3171" t="str">
            <v>الثانية</v>
          </cell>
        </row>
        <row r="3172">
          <cell r="B3172">
            <v>527212</v>
          </cell>
          <cell r="C3172" t="str">
            <v>شذا خليل</v>
          </cell>
          <cell r="D3172" t="str">
            <v>احمد</v>
          </cell>
          <cell r="E3172" t="str">
            <v>ماجده</v>
          </cell>
          <cell r="F3172" t="str">
            <v>الثانية</v>
          </cell>
        </row>
        <row r="3173">
          <cell r="B3173">
            <v>527213</v>
          </cell>
          <cell r="C3173" t="str">
            <v>شذى عبيد</v>
          </cell>
          <cell r="D3173" t="str">
            <v>توفيق</v>
          </cell>
          <cell r="E3173" t="str">
            <v>هناء</v>
          </cell>
          <cell r="F3173" t="str">
            <v>الاولى</v>
          </cell>
        </row>
        <row r="3174">
          <cell r="B3174">
            <v>527214</v>
          </cell>
          <cell r="C3174" t="str">
            <v>عليا العر</v>
          </cell>
          <cell r="D3174" t="str">
            <v>حسين</v>
          </cell>
          <cell r="E3174" t="str">
            <v>صفاء</v>
          </cell>
          <cell r="F3174" t="str">
            <v>الثانية</v>
          </cell>
        </row>
        <row r="3175">
          <cell r="B3175">
            <v>527215</v>
          </cell>
          <cell r="C3175" t="str">
            <v>غرام عريج</v>
          </cell>
          <cell r="D3175" t="str">
            <v>رفيق</v>
          </cell>
          <cell r="E3175" t="str">
            <v>خلود</v>
          </cell>
          <cell r="F3175" t="str">
            <v>الثانية</v>
          </cell>
        </row>
        <row r="3176">
          <cell r="B3176">
            <v>527216</v>
          </cell>
          <cell r="C3176" t="str">
            <v>غنوى خزام</v>
          </cell>
          <cell r="D3176" t="str">
            <v>محمد</v>
          </cell>
          <cell r="E3176" t="str">
            <v>نديمه</v>
          </cell>
          <cell r="F3176" t="str">
            <v>الثانية</v>
          </cell>
        </row>
        <row r="3177">
          <cell r="B3177">
            <v>527217</v>
          </cell>
          <cell r="C3177" t="str">
            <v>فاطمة الكيلاني</v>
          </cell>
          <cell r="D3177" t="str">
            <v>محمد</v>
          </cell>
          <cell r="E3177" t="str">
            <v>لطيفه</v>
          </cell>
          <cell r="F3177" t="str">
            <v>الثانية</v>
          </cell>
        </row>
        <row r="3178">
          <cell r="B3178">
            <v>527218</v>
          </cell>
          <cell r="C3178" t="str">
            <v>فاطمة قعدان</v>
          </cell>
          <cell r="D3178" t="str">
            <v>محمد علي</v>
          </cell>
          <cell r="E3178" t="str">
            <v>رقيه</v>
          </cell>
          <cell r="F3178" t="str">
            <v>الثانية</v>
          </cell>
        </row>
        <row r="3179">
          <cell r="B3179">
            <v>527219</v>
          </cell>
          <cell r="C3179" t="str">
            <v>كارول ديوب</v>
          </cell>
          <cell r="D3179" t="str">
            <v>سليمان</v>
          </cell>
          <cell r="E3179" t="str">
            <v>ميسون</v>
          </cell>
          <cell r="F3179" t="str">
            <v>الثالثة حديث</v>
          </cell>
          <cell r="G3179" t="str">
            <v>م</v>
          </cell>
        </row>
        <row r="3180">
          <cell r="B3180">
            <v>527220</v>
          </cell>
          <cell r="C3180" t="str">
            <v>لما الراعي</v>
          </cell>
          <cell r="D3180" t="str">
            <v>سليم</v>
          </cell>
          <cell r="E3180" t="str">
            <v>سمر</v>
          </cell>
          <cell r="F3180" t="str">
            <v>الثانية</v>
          </cell>
        </row>
        <row r="3181">
          <cell r="B3181">
            <v>527221</v>
          </cell>
          <cell r="C3181" t="str">
            <v>لمى الشيخه</v>
          </cell>
          <cell r="D3181" t="str">
            <v>صالح</v>
          </cell>
          <cell r="E3181" t="str">
            <v>رويده</v>
          </cell>
          <cell r="F3181" t="str">
            <v>الثانية</v>
          </cell>
        </row>
        <row r="3182">
          <cell r="B3182">
            <v>527222</v>
          </cell>
          <cell r="C3182" t="str">
            <v>ليالي علي</v>
          </cell>
          <cell r="D3182" t="str">
            <v>علي</v>
          </cell>
          <cell r="E3182" t="str">
            <v>الهام</v>
          </cell>
          <cell r="F3182" t="str">
            <v>الثالثة حديث</v>
          </cell>
          <cell r="G3182" t="str">
            <v>م</v>
          </cell>
        </row>
        <row r="3183">
          <cell r="B3183">
            <v>527223</v>
          </cell>
          <cell r="C3183" t="str">
            <v>ليندا شاهين</v>
          </cell>
          <cell r="D3183" t="str">
            <v>شاهين</v>
          </cell>
          <cell r="E3183" t="str">
            <v>فيروز</v>
          </cell>
          <cell r="F3183" t="str">
            <v>الثانية</v>
          </cell>
        </row>
        <row r="3184">
          <cell r="B3184">
            <v>527224</v>
          </cell>
          <cell r="C3184" t="str">
            <v>ليندا علي</v>
          </cell>
          <cell r="D3184" t="str">
            <v>جميل</v>
          </cell>
          <cell r="E3184" t="str">
            <v>سجيعه</v>
          </cell>
          <cell r="F3184" t="str">
            <v>الثانية</v>
          </cell>
        </row>
        <row r="3185">
          <cell r="B3185">
            <v>527227</v>
          </cell>
          <cell r="C3185" t="str">
            <v>مرح سلامي</v>
          </cell>
          <cell r="D3185" t="str">
            <v>احمد</v>
          </cell>
          <cell r="E3185" t="str">
            <v>لينا</v>
          </cell>
          <cell r="F3185" t="str">
            <v>الثانية</v>
          </cell>
        </row>
        <row r="3186">
          <cell r="B3186">
            <v>527228</v>
          </cell>
          <cell r="C3186" t="str">
            <v>مروه العبد العمر</v>
          </cell>
          <cell r="D3186" t="str">
            <v>محمد</v>
          </cell>
          <cell r="E3186" t="str">
            <v>خولة</v>
          </cell>
          <cell r="F3186" t="str">
            <v>الثانية</v>
          </cell>
        </row>
        <row r="3187">
          <cell r="B3187">
            <v>527229</v>
          </cell>
          <cell r="C3187" t="str">
            <v>معطيه زيدان</v>
          </cell>
          <cell r="D3187" t="str">
            <v>مروان</v>
          </cell>
          <cell r="E3187" t="str">
            <v>مسعوده</v>
          </cell>
          <cell r="F3187" t="str">
            <v>الاولى</v>
          </cell>
        </row>
        <row r="3188">
          <cell r="B3188">
            <v>527230</v>
          </cell>
          <cell r="C3188" t="str">
            <v>ميرفت الكاتب</v>
          </cell>
          <cell r="D3188" t="str">
            <v>فايز</v>
          </cell>
          <cell r="E3188" t="str">
            <v>سميره</v>
          </cell>
          <cell r="F3188" t="str">
            <v>الثانية</v>
          </cell>
        </row>
        <row r="3189">
          <cell r="B3189">
            <v>527231</v>
          </cell>
          <cell r="C3189" t="str">
            <v>نادين الدكاك</v>
          </cell>
          <cell r="D3189" t="str">
            <v>بدر</v>
          </cell>
          <cell r="E3189" t="str">
            <v>ايمان</v>
          </cell>
          <cell r="F3189" t="str">
            <v>الثانية</v>
          </cell>
        </row>
        <row r="3190">
          <cell r="B3190">
            <v>527232</v>
          </cell>
          <cell r="C3190" t="str">
            <v>نجوى النمر</v>
          </cell>
          <cell r="D3190" t="str">
            <v>ياسين</v>
          </cell>
          <cell r="E3190" t="str">
            <v>زهيرة</v>
          </cell>
          <cell r="F3190" t="str">
            <v>الثانية</v>
          </cell>
        </row>
        <row r="3191">
          <cell r="B3191">
            <v>527233</v>
          </cell>
          <cell r="C3191" t="str">
            <v>نور الوافي</v>
          </cell>
          <cell r="D3191" t="str">
            <v>زياد</v>
          </cell>
          <cell r="E3191" t="str">
            <v>رفيقه</v>
          </cell>
          <cell r="F3191" t="str">
            <v>الثانية</v>
          </cell>
        </row>
        <row r="3192">
          <cell r="B3192">
            <v>527234</v>
          </cell>
          <cell r="C3192" t="str">
            <v>هبه عريج</v>
          </cell>
          <cell r="D3192" t="str">
            <v>شفيق</v>
          </cell>
          <cell r="E3192" t="str">
            <v>هيفاء</v>
          </cell>
          <cell r="F3192" t="str">
            <v>الثانية</v>
          </cell>
        </row>
        <row r="3193">
          <cell r="B3193">
            <v>527235</v>
          </cell>
          <cell r="C3193" t="str">
            <v>هلا رمضان</v>
          </cell>
          <cell r="D3193" t="str">
            <v>يونس</v>
          </cell>
          <cell r="E3193" t="str">
            <v>سعده</v>
          </cell>
          <cell r="F3193" t="str">
            <v>الثانية</v>
          </cell>
        </row>
        <row r="3194">
          <cell r="B3194">
            <v>527236</v>
          </cell>
          <cell r="C3194" t="str">
            <v>هناء طويل</v>
          </cell>
          <cell r="D3194" t="str">
            <v>احمد</v>
          </cell>
          <cell r="E3194" t="str">
            <v>وفاء</v>
          </cell>
          <cell r="F3194" t="str">
            <v>الثالثة</v>
          </cell>
        </row>
        <row r="3195">
          <cell r="B3195">
            <v>527237</v>
          </cell>
          <cell r="C3195" t="str">
            <v>هيام الساعي</v>
          </cell>
          <cell r="D3195" t="str">
            <v xml:space="preserve">ناظم </v>
          </cell>
          <cell r="E3195" t="str">
            <v>خديجه</v>
          </cell>
          <cell r="F3195" t="str">
            <v>الثانية</v>
          </cell>
        </row>
        <row r="3196">
          <cell r="B3196">
            <v>527238</v>
          </cell>
          <cell r="C3196" t="str">
            <v>وداد صدقه</v>
          </cell>
          <cell r="D3196" t="str">
            <v>سليمان</v>
          </cell>
          <cell r="E3196" t="str">
            <v>بديعه</v>
          </cell>
          <cell r="F3196" t="str">
            <v>الثانية</v>
          </cell>
        </row>
        <row r="3197">
          <cell r="B3197">
            <v>527239</v>
          </cell>
          <cell r="C3197" t="str">
            <v>وسام معلا</v>
          </cell>
          <cell r="D3197" t="str">
            <v>ابراهيم</v>
          </cell>
          <cell r="E3197" t="str">
            <v>ليلى</v>
          </cell>
          <cell r="F3197" t="str">
            <v>الثانية</v>
          </cell>
        </row>
        <row r="3198">
          <cell r="B3198">
            <v>527240</v>
          </cell>
          <cell r="C3198" t="str">
            <v>وعد الحسين</v>
          </cell>
          <cell r="D3198" t="str">
            <v>سليمان</v>
          </cell>
          <cell r="E3198" t="str">
            <v>غادا</v>
          </cell>
          <cell r="F3198" t="str">
            <v>الثانية حديث</v>
          </cell>
          <cell r="G3198" t="str">
            <v>م</v>
          </cell>
        </row>
        <row r="3199">
          <cell r="B3199">
            <v>527241</v>
          </cell>
          <cell r="C3199" t="str">
            <v>وفاء  عريج</v>
          </cell>
          <cell r="D3199" t="str">
            <v>حسين</v>
          </cell>
          <cell r="E3199" t="str">
            <v>برهجان</v>
          </cell>
          <cell r="F3199" t="str">
            <v>الثانية</v>
          </cell>
        </row>
        <row r="3200">
          <cell r="B3200">
            <v>527242</v>
          </cell>
          <cell r="C3200" t="str">
            <v>ولاء النشواتي</v>
          </cell>
          <cell r="D3200" t="str">
            <v>محمد وليد</v>
          </cell>
          <cell r="E3200" t="str">
            <v>فاتن</v>
          </cell>
          <cell r="F3200" t="str">
            <v>الثانية</v>
          </cell>
        </row>
        <row r="3201">
          <cell r="B3201">
            <v>527243</v>
          </cell>
          <cell r="C3201" t="str">
            <v>يارا عواد</v>
          </cell>
          <cell r="D3201" t="str">
            <v>محمد</v>
          </cell>
          <cell r="E3201" t="str">
            <v>جهينه</v>
          </cell>
          <cell r="F3201" t="str">
            <v>الثانية</v>
          </cell>
        </row>
        <row r="3202">
          <cell r="B3202">
            <v>527244</v>
          </cell>
          <cell r="C3202" t="str">
            <v>مرح أبو مغضب</v>
          </cell>
          <cell r="D3202" t="str">
            <v>فارس</v>
          </cell>
          <cell r="E3202" t="str">
            <v>سميا</v>
          </cell>
          <cell r="F3202" t="str">
            <v>الثالثة حديث</v>
          </cell>
          <cell r="G3202" t="str">
            <v>م</v>
          </cell>
        </row>
        <row r="3203">
          <cell r="B3203">
            <v>527245</v>
          </cell>
          <cell r="C3203" t="str">
            <v>احلام اسعد</v>
          </cell>
          <cell r="D3203" t="str">
            <v>سليم</v>
          </cell>
          <cell r="E3203" t="str">
            <v>زكيه</v>
          </cell>
          <cell r="F3203" t="str">
            <v>الثانية حديث</v>
          </cell>
          <cell r="G3203" t="str">
            <v>م</v>
          </cell>
        </row>
        <row r="3204">
          <cell r="B3204">
            <v>527246</v>
          </cell>
          <cell r="C3204" t="str">
            <v>اسراء ابو زيد</v>
          </cell>
          <cell r="D3204" t="str">
            <v>محمد</v>
          </cell>
          <cell r="E3204" t="str">
            <v>ساميه</v>
          </cell>
          <cell r="F3204" t="str">
            <v>الاولى</v>
          </cell>
        </row>
        <row r="3205">
          <cell r="B3205">
            <v>527247</v>
          </cell>
          <cell r="C3205" t="str">
            <v>اسراء حجير</v>
          </cell>
          <cell r="D3205" t="str">
            <v>محمد</v>
          </cell>
          <cell r="E3205" t="str">
            <v>امال</v>
          </cell>
          <cell r="F3205" t="str">
            <v>الثانية حديث</v>
          </cell>
          <cell r="G3205" t="str">
            <v>م</v>
          </cell>
        </row>
        <row r="3206">
          <cell r="B3206">
            <v>527248</v>
          </cell>
          <cell r="C3206" t="str">
            <v>اسراء مصري</v>
          </cell>
          <cell r="D3206" t="str">
            <v>رضوان</v>
          </cell>
          <cell r="E3206" t="str">
            <v>نجاح</v>
          </cell>
          <cell r="F3206" t="str">
            <v>الاولى</v>
          </cell>
        </row>
        <row r="3207">
          <cell r="B3207">
            <v>527249</v>
          </cell>
          <cell r="C3207" t="str">
            <v>اسرار الهوشي</v>
          </cell>
          <cell r="D3207" t="str">
            <v>فاتح</v>
          </cell>
          <cell r="E3207" t="str">
            <v>جهينا</v>
          </cell>
          <cell r="F3207" t="str">
            <v>الاولى</v>
          </cell>
        </row>
        <row r="3208">
          <cell r="B3208">
            <v>527250</v>
          </cell>
          <cell r="C3208" t="str">
            <v>اسيل رمضان</v>
          </cell>
          <cell r="D3208" t="str">
            <v>رمضان</v>
          </cell>
          <cell r="E3208" t="str">
            <v>كوثر</v>
          </cell>
          <cell r="F3208" t="str">
            <v>الاولى</v>
          </cell>
        </row>
        <row r="3209">
          <cell r="B3209">
            <v>527251</v>
          </cell>
          <cell r="C3209" t="str">
            <v>الاء ابراهيم</v>
          </cell>
          <cell r="D3209" t="str">
            <v>محسن</v>
          </cell>
          <cell r="E3209" t="str">
            <v>هيفاء</v>
          </cell>
          <cell r="F3209" t="str">
            <v>الثانية حديث</v>
          </cell>
          <cell r="G3209" t="str">
            <v>م</v>
          </cell>
        </row>
        <row r="3210">
          <cell r="B3210">
            <v>527252</v>
          </cell>
          <cell r="C3210" t="str">
            <v>الهام التركماني</v>
          </cell>
          <cell r="D3210" t="str">
            <v>فهد</v>
          </cell>
          <cell r="E3210" t="str">
            <v>عائده</v>
          </cell>
          <cell r="F3210" t="str">
            <v>الاولى</v>
          </cell>
        </row>
        <row r="3211">
          <cell r="B3211">
            <v>527253</v>
          </cell>
          <cell r="C3211" t="str">
            <v>اماني سلوم</v>
          </cell>
          <cell r="D3211" t="str">
            <v>محمد</v>
          </cell>
          <cell r="E3211" t="str">
            <v>مريم</v>
          </cell>
          <cell r="F3211" t="str">
            <v>الثانية حديث</v>
          </cell>
          <cell r="G3211" t="str">
            <v>م</v>
          </cell>
        </row>
        <row r="3212">
          <cell r="B3212">
            <v>527254</v>
          </cell>
          <cell r="C3212" t="str">
            <v>امل عيون</v>
          </cell>
          <cell r="D3212" t="str">
            <v>سعيد</v>
          </cell>
          <cell r="E3212" t="str">
            <v>سهام</v>
          </cell>
          <cell r="F3212" t="str">
            <v>الثانية حديث</v>
          </cell>
          <cell r="G3212" t="str">
            <v>م</v>
          </cell>
        </row>
        <row r="3213">
          <cell r="B3213">
            <v>527255</v>
          </cell>
          <cell r="C3213" t="str">
            <v>اميره المجول الابراهيم</v>
          </cell>
          <cell r="D3213" t="str">
            <v>ابراهيم</v>
          </cell>
          <cell r="E3213" t="str">
            <v>جميله</v>
          </cell>
          <cell r="F3213" t="str">
            <v>الاولى</v>
          </cell>
        </row>
        <row r="3214">
          <cell r="B3214">
            <v>527256</v>
          </cell>
          <cell r="C3214" t="str">
            <v>انتصار سرور</v>
          </cell>
          <cell r="D3214" t="str">
            <v>عبدالهادي</v>
          </cell>
          <cell r="E3214" t="str">
            <v>هدى</v>
          </cell>
          <cell r="F3214" t="str">
            <v>الثانية حديث</v>
          </cell>
          <cell r="G3214" t="str">
            <v>م</v>
          </cell>
        </row>
        <row r="3215">
          <cell r="B3215">
            <v>527257</v>
          </cell>
          <cell r="C3215" t="str">
            <v>انعام القداح</v>
          </cell>
          <cell r="D3215" t="str">
            <v>جميل</v>
          </cell>
          <cell r="E3215" t="str">
            <v>فوزيه</v>
          </cell>
          <cell r="F3215" t="str">
            <v>الاولى</v>
          </cell>
        </row>
        <row r="3216">
          <cell r="B3216">
            <v>527258</v>
          </cell>
          <cell r="C3216" t="str">
            <v>ايفلين حبيب</v>
          </cell>
          <cell r="D3216" t="str">
            <v>محمد</v>
          </cell>
          <cell r="E3216" t="str">
            <v>ميساء</v>
          </cell>
          <cell r="F3216" t="str">
            <v>الثانية حديث</v>
          </cell>
          <cell r="G3216" t="str">
            <v>م</v>
          </cell>
        </row>
        <row r="3217">
          <cell r="B3217">
            <v>527259</v>
          </cell>
          <cell r="C3217" t="str">
            <v>ايمان الغزالي</v>
          </cell>
          <cell r="D3217" t="str">
            <v>هيثم</v>
          </cell>
          <cell r="E3217" t="str">
            <v>احسان</v>
          </cell>
          <cell r="F3217" t="str">
            <v>الاولى</v>
          </cell>
        </row>
        <row r="3218">
          <cell r="B3218">
            <v>527260</v>
          </cell>
          <cell r="C3218" t="str">
            <v>ايمان جعاره</v>
          </cell>
          <cell r="D3218" t="str">
            <v>محمد</v>
          </cell>
          <cell r="E3218" t="str">
            <v>روضه</v>
          </cell>
          <cell r="F3218" t="str">
            <v>الاولى</v>
          </cell>
        </row>
        <row r="3219">
          <cell r="B3219">
            <v>527261</v>
          </cell>
          <cell r="C3219" t="str">
            <v>ايمان خضور</v>
          </cell>
          <cell r="D3219" t="str">
            <v>يوسف</v>
          </cell>
          <cell r="E3219" t="str">
            <v>شفيقه</v>
          </cell>
          <cell r="F3219" t="str">
            <v>الثانية حديث</v>
          </cell>
          <cell r="G3219" t="str">
            <v>م</v>
          </cell>
        </row>
        <row r="3220">
          <cell r="B3220">
            <v>527262</v>
          </cell>
          <cell r="C3220" t="str">
            <v>ايمان صفيه</v>
          </cell>
          <cell r="D3220" t="str">
            <v>عبدالقادر</v>
          </cell>
          <cell r="E3220" t="str">
            <v>شيخه</v>
          </cell>
          <cell r="F3220" t="str">
            <v>الثانية حديث</v>
          </cell>
          <cell r="G3220" t="str">
            <v>م</v>
          </cell>
        </row>
        <row r="3221">
          <cell r="B3221">
            <v>527263</v>
          </cell>
          <cell r="C3221" t="str">
            <v>ايمان عثمان</v>
          </cell>
          <cell r="D3221" t="str">
            <v>ابراهيم</v>
          </cell>
          <cell r="E3221" t="str">
            <v>وفاء</v>
          </cell>
          <cell r="F3221" t="str">
            <v>الاولى</v>
          </cell>
        </row>
        <row r="3222">
          <cell r="B3222">
            <v>527264</v>
          </cell>
          <cell r="C3222" t="str">
            <v>ايمان محمود</v>
          </cell>
          <cell r="D3222" t="str">
            <v>رشيد</v>
          </cell>
          <cell r="E3222" t="str">
            <v>شمسه</v>
          </cell>
          <cell r="F3222" t="str">
            <v>الاولى</v>
          </cell>
        </row>
        <row r="3223">
          <cell r="B3223">
            <v>527265</v>
          </cell>
          <cell r="C3223" t="str">
            <v>ايه الجاسم</v>
          </cell>
          <cell r="D3223" t="str">
            <v>عدنان</v>
          </cell>
          <cell r="E3223" t="str">
            <v xml:space="preserve">سميره </v>
          </cell>
          <cell r="F3223" t="str">
            <v>الاولى</v>
          </cell>
        </row>
        <row r="3224">
          <cell r="B3224">
            <v>527266</v>
          </cell>
          <cell r="C3224" t="str">
            <v>أحمد بالو</v>
          </cell>
          <cell r="D3224" t="str">
            <v>محمدزهير</v>
          </cell>
          <cell r="E3224" t="str">
            <v>سحر</v>
          </cell>
          <cell r="F3224" t="str">
            <v>الاولى</v>
          </cell>
        </row>
        <row r="3225">
          <cell r="B3225">
            <v>527267</v>
          </cell>
          <cell r="C3225" t="str">
            <v>أسماء مرعي</v>
          </cell>
          <cell r="D3225" t="str">
            <v>محمد</v>
          </cell>
          <cell r="E3225" t="str">
            <v>فطيم</v>
          </cell>
          <cell r="F3225" t="str">
            <v>الاولى</v>
          </cell>
        </row>
        <row r="3226">
          <cell r="B3226">
            <v>527268</v>
          </cell>
          <cell r="C3226" t="str">
            <v>أمان إبراهيم</v>
          </cell>
          <cell r="D3226" t="str">
            <v>موسى</v>
          </cell>
          <cell r="E3226" t="str">
            <v>زينب</v>
          </cell>
          <cell r="F3226" t="str">
            <v>الاولى</v>
          </cell>
        </row>
        <row r="3227">
          <cell r="B3227">
            <v>527269</v>
          </cell>
          <cell r="C3227" t="str">
            <v>أماني الكمشه</v>
          </cell>
          <cell r="D3227" t="str">
            <v>محمود</v>
          </cell>
          <cell r="E3227" t="str">
            <v>سميحه</v>
          </cell>
          <cell r="F3227" t="str">
            <v>الاولى</v>
          </cell>
        </row>
        <row r="3228">
          <cell r="B3228">
            <v>527270</v>
          </cell>
          <cell r="C3228" t="str">
            <v>أماني طيان</v>
          </cell>
          <cell r="D3228" t="str">
            <v>محمود</v>
          </cell>
          <cell r="E3228" t="str">
            <v>فاطمة</v>
          </cell>
          <cell r="F3228" t="str">
            <v>الثانية حديث</v>
          </cell>
          <cell r="G3228" t="str">
            <v>م</v>
          </cell>
        </row>
        <row r="3229">
          <cell r="B3229">
            <v>527271</v>
          </cell>
          <cell r="C3229" t="str">
            <v>أميرة خطاب</v>
          </cell>
          <cell r="D3229" t="str">
            <v>نبيل</v>
          </cell>
          <cell r="E3229" t="str">
            <v>عائشة</v>
          </cell>
          <cell r="F3229" t="str">
            <v>الثانية حديث</v>
          </cell>
          <cell r="G3229" t="str">
            <v>م</v>
          </cell>
        </row>
        <row r="3230">
          <cell r="B3230">
            <v>527272</v>
          </cell>
          <cell r="C3230" t="str">
            <v>أميره بركات</v>
          </cell>
          <cell r="D3230" t="str">
            <v>بركات</v>
          </cell>
          <cell r="E3230" t="str">
            <v>اكتمال</v>
          </cell>
          <cell r="F3230" t="str">
            <v>الاولى</v>
          </cell>
        </row>
        <row r="3231">
          <cell r="B3231">
            <v>527273</v>
          </cell>
          <cell r="C3231" t="str">
            <v>آلاء البكري</v>
          </cell>
          <cell r="D3231" t="str">
            <v>محمد</v>
          </cell>
          <cell r="E3231" t="str">
            <v>زهرية</v>
          </cell>
          <cell r="F3231" t="str">
            <v>الثانية حديث</v>
          </cell>
          <cell r="G3231" t="str">
            <v>م</v>
          </cell>
        </row>
        <row r="3232">
          <cell r="B3232">
            <v>527274</v>
          </cell>
          <cell r="C3232" t="str">
            <v>آلاء الخطيب</v>
          </cell>
          <cell r="D3232" t="str">
            <v>محمد</v>
          </cell>
          <cell r="E3232" t="str">
            <v>زهره</v>
          </cell>
          <cell r="F3232" t="str">
            <v>الثانية حديث</v>
          </cell>
          <cell r="G3232" t="str">
            <v>م</v>
          </cell>
        </row>
        <row r="3233">
          <cell r="B3233">
            <v>527275</v>
          </cell>
          <cell r="C3233" t="str">
            <v>آلاء الشعار</v>
          </cell>
          <cell r="D3233" t="str">
            <v>جلال</v>
          </cell>
          <cell r="E3233" t="str">
            <v>رنه</v>
          </cell>
          <cell r="F3233" t="str">
            <v>الثانية حديث</v>
          </cell>
          <cell r="G3233" t="str">
            <v>م</v>
          </cell>
        </row>
        <row r="3234">
          <cell r="B3234">
            <v>527276</v>
          </cell>
          <cell r="C3234" t="str">
            <v>آلاء أبوداود</v>
          </cell>
          <cell r="D3234" t="str">
            <v>محمدهيثم</v>
          </cell>
          <cell r="E3234" t="str">
            <v>غناء</v>
          </cell>
          <cell r="F3234" t="str">
            <v>الاولى</v>
          </cell>
        </row>
        <row r="3235">
          <cell r="B3235">
            <v>527277</v>
          </cell>
          <cell r="C3235" t="str">
            <v>آلاء حبيجان</v>
          </cell>
          <cell r="D3235" t="str">
            <v>عبدالكريم</v>
          </cell>
          <cell r="E3235" t="str">
            <v>عسليه</v>
          </cell>
          <cell r="F3235" t="str">
            <v>الثانية حديث</v>
          </cell>
          <cell r="G3235" t="str">
            <v>ن</v>
          </cell>
        </row>
        <row r="3236">
          <cell r="B3236">
            <v>527278</v>
          </cell>
          <cell r="C3236" t="str">
            <v>آلاء كوشه</v>
          </cell>
          <cell r="D3236" t="str">
            <v>موفق</v>
          </cell>
          <cell r="E3236" t="str">
            <v>جمانه</v>
          </cell>
          <cell r="F3236" t="str">
            <v>الاولى</v>
          </cell>
        </row>
        <row r="3237">
          <cell r="B3237">
            <v>527279</v>
          </cell>
          <cell r="C3237" t="str">
            <v>آلاء محفوض</v>
          </cell>
          <cell r="D3237" t="str">
            <v>محمدخير</v>
          </cell>
          <cell r="E3237" t="str">
            <v>بشرى</v>
          </cell>
          <cell r="F3237" t="str">
            <v>الاولى</v>
          </cell>
        </row>
        <row r="3238">
          <cell r="B3238">
            <v>527280</v>
          </cell>
          <cell r="C3238" t="str">
            <v>آمنة الهبيطي</v>
          </cell>
          <cell r="D3238" t="str">
            <v>أحمد</v>
          </cell>
          <cell r="E3238" t="str">
            <v>هاجر</v>
          </cell>
          <cell r="F3238" t="str">
            <v>الاولى</v>
          </cell>
        </row>
        <row r="3239">
          <cell r="B3239">
            <v>527281</v>
          </cell>
          <cell r="C3239" t="str">
            <v>آمنه الذيب</v>
          </cell>
          <cell r="D3239" t="str">
            <v>محمود</v>
          </cell>
          <cell r="E3239" t="str">
            <v>هدى</v>
          </cell>
          <cell r="F3239" t="str">
            <v>الاولى</v>
          </cell>
        </row>
        <row r="3240">
          <cell r="B3240">
            <v>527282</v>
          </cell>
          <cell r="C3240" t="str">
            <v>آيات حيدر</v>
          </cell>
          <cell r="D3240" t="str">
            <v>محمد ناصر</v>
          </cell>
          <cell r="E3240" t="str">
            <v>بشرى</v>
          </cell>
          <cell r="F3240" t="str">
            <v>الثانية حديث</v>
          </cell>
          <cell r="G3240" t="str">
            <v>م</v>
          </cell>
        </row>
        <row r="3241">
          <cell r="B3241">
            <v>527283</v>
          </cell>
          <cell r="C3241" t="str">
            <v>آية مهاوش</v>
          </cell>
          <cell r="D3241" t="str">
            <v>عبد الكريم</v>
          </cell>
          <cell r="E3241" t="str">
            <v>سعاد</v>
          </cell>
          <cell r="F3241" t="str">
            <v>الثانية حديث</v>
          </cell>
          <cell r="G3241" t="str">
            <v>م</v>
          </cell>
        </row>
        <row r="3242">
          <cell r="B3242">
            <v>527284</v>
          </cell>
          <cell r="C3242" t="str">
            <v>بتول بركات</v>
          </cell>
          <cell r="D3242" t="str">
            <v>بركات</v>
          </cell>
          <cell r="E3242" t="str">
            <v>اكتمال</v>
          </cell>
          <cell r="F3242" t="str">
            <v>الاولى</v>
          </cell>
        </row>
        <row r="3243">
          <cell r="B3243">
            <v>527285</v>
          </cell>
          <cell r="C3243" t="str">
            <v>بتول صالحاني</v>
          </cell>
          <cell r="D3243" t="str">
            <v>محمود</v>
          </cell>
          <cell r="E3243" t="str">
            <v>سمية</v>
          </cell>
          <cell r="F3243" t="str">
            <v>الثانية حديث</v>
          </cell>
          <cell r="G3243" t="str">
            <v>م</v>
          </cell>
        </row>
        <row r="3244">
          <cell r="B3244">
            <v>527286</v>
          </cell>
          <cell r="C3244" t="str">
            <v>بثينه كليب</v>
          </cell>
          <cell r="D3244" t="str">
            <v>جميل</v>
          </cell>
          <cell r="E3244" t="str">
            <v>سميره</v>
          </cell>
          <cell r="F3244" t="str">
            <v>الاولى</v>
          </cell>
        </row>
        <row r="3245">
          <cell r="B3245">
            <v>527287</v>
          </cell>
          <cell r="C3245" t="str">
            <v>براء عزو</v>
          </cell>
          <cell r="D3245" t="str">
            <v>محمد</v>
          </cell>
          <cell r="E3245" t="str">
            <v>مجدولين</v>
          </cell>
          <cell r="F3245" t="str">
            <v>الاولى</v>
          </cell>
        </row>
        <row r="3246">
          <cell r="B3246">
            <v>527288</v>
          </cell>
          <cell r="C3246" t="str">
            <v>براءه الغضبان</v>
          </cell>
          <cell r="D3246" t="str">
            <v>قاسم</v>
          </cell>
          <cell r="E3246" t="str">
            <v>منال</v>
          </cell>
          <cell r="F3246" t="str">
            <v>الاولى</v>
          </cell>
        </row>
        <row r="3247">
          <cell r="B3247">
            <v>527289</v>
          </cell>
          <cell r="C3247" t="str">
            <v>بسمه شافعه</v>
          </cell>
          <cell r="D3247" t="str">
            <v>محمود</v>
          </cell>
          <cell r="E3247" t="str">
            <v>فطوم</v>
          </cell>
          <cell r="F3247" t="str">
            <v>الاولى</v>
          </cell>
        </row>
        <row r="3248">
          <cell r="B3248">
            <v>527290</v>
          </cell>
          <cell r="C3248" t="str">
            <v>بشرى اسماعيل</v>
          </cell>
          <cell r="D3248" t="str">
            <v>امين</v>
          </cell>
          <cell r="E3248" t="str">
            <v>زوات</v>
          </cell>
          <cell r="F3248" t="str">
            <v>الثانية حديث</v>
          </cell>
          <cell r="G3248" t="str">
            <v>م</v>
          </cell>
        </row>
        <row r="3249">
          <cell r="B3249">
            <v>527291</v>
          </cell>
          <cell r="C3249" t="str">
            <v>بشرى الدنيا</v>
          </cell>
          <cell r="D3249" t="str">
            <v>محرز</v>
          </cell>
          <cell r="E3249" t="str">
            <v>ليلا</v>
          </cell>
          <cell r="F3249" t="str">
            <v>الثانية حديث</v>
          </cell>
          <cell r="G3249" t="str">
            <v>م</v>
          </cell>
        </row>
        <row r="3250">
          <cell r="B3250">
            <v>527292</v>
          </cell>
          <cell r="C3250" t="str">
            <v>بشرى النايف</v>
          </cell>
          <cell r="D3250" t="str">
            <v>احمد</v>
          </cell>
          <cell r="E3250" t="str">
            <v>الهام</v>
          </cell>
          <cell r="F3250" t="str">
            <v>الثانية حديث</v>
          </cell>
          <cell r="G3250" t="str">
            <v>ن</v>
          </cell>
        </row>
        <row r="3251">
          <cell r="B3251">
            <v>527293</v>
          </cell>
          <cell r="C3251" t="str">
            <v>بشرى لهد</v>
          </cell>
          <cell r="D3251" t="str">
            <v>متعب</v>
          </cell>
          <cell r="E3251" t="str">
            <v>جميله</v>
          </cell>
          <cell r="F3251" t="str">
            <v>الاولى</v>
          </cell>
        </row>
        <row r="3252">
          <cell r="B3252">
            <v>527294</v>
          </cell>
          <cell r="C3252" t="str">
            <v>بنازير المواج</v>
          </cell>
          <cell r="D3252" t="str">
            <v>عايد</v>
          </cell>
          <cell r="E3252" t="str">
            <v>انتصار</v>
          </cell>
          <cell r="F3252" t="str">
            <v>الاولى</v>
          </cell>
        </row>
        <row r="3253">
          <cell r="B3253">
            <v>527295</v>
          </cell>
          <cell r="C3253" t="str">
            <v>بيان حلاوه</v>
          </cell>
          <cell r="D3253" t="str">
            <v>محمد</v>
          </cell>
          <cell r="E3253" t="str">
            <v>فاطمه</v>
          </cell>
          <cell r="F3253" t="str">
            <v>الاولى</v>
          </cell>
        </row>
        <row r="3254">
          <cell r="B3254">
            <v>527296</v>
          </cell>
          <cell r="C3254" t="str">
            <v>تسنيم الخشه</v>
          </cell>
          <cell r="D3254" t="str">
            <v>يوسف</v>
          </cell>
          <cell r="E3254" t="str">
            <v>كوثر</v>
          </cell>
          <cell r="F3254" t="str">
            <v>الثانية حديث</v>
          </cell>
          <cell r="G3254" t="str">
            <v>م</v>
          </cell>
        </row>
        <row r="3255">
          <cell r="B3255">
            <v>527297</v>
          </cell>
          <cell r="C3255" t="str">
            <v>تسنيم عيد</v>
          </cell>
          <cell r="D3255" t="str">
            <v>بسام</v>
          </cell>
          <cell r="E3255" t="str">
            <v>غزل</v>
          </cell>
          <cell r="F3255" t="str">
            <v>الاولى</v>
          </cell>
        </row>
        <row r="3256">
          <cell r="B3256">
            <v>527298</v>
          </cell>
          <cell r="C3256" t="str">
            <v>تسنيم فرج</v>
          </cell>
          <cell r="D3256" t="str">
            <v>عبدالله</v>
          </cell>
          <cell r="E3256" t="str">
            <v>مؤمنه</v>
          </cell>
          <cell r="F3256" t="str">
            <v>الاولى</v>
          </cell>
        </row>
        <row r="3257">
          <cell r="B3257">
            <v>527299</v>
          </cell>
          <cell r="C3257" t="str">
            <v>ثناء سليمان</v>
          </cell>
          <cell r="D3257" t="str">
            <v>وفيق</v>
          </cell>
          <cell r="E3257" t="str">
            <v>صديقه</v>
          </cell>
          <cell r="F3257" t="str">
            <v>الثانية حديث</v>
          </cell>
          <cell r="G3257" t="str">
            <v>م</v>
          </cell>
        </row>
        <row r="3258">
          <cell r="B3258">
            <v>527300</v>
          </cell>
          <cell r="C3258" t="str">
            <v>جميله العيدالسليمان</v>
          </cell>
          <cell r="D3258" t="str">
            <v>غالب</v>
          </cell>
          <cell r="E3258" t="str">
            <v>نصره</v>
          </cell>
          <cell r="F3258" t="str">
            <v>الاولى</v>
          </cell>
        </row>
        <row r="3259">
          <cell r="B3259">
            <v>527301</v>
          </cell>
          <cell r="C3259" t="str">
            <v>جواهر الطويل</v>
          </cell>
          <cell r="D3259" t="str">
            <v>محمد</v>
          </cell>
          <cell r="E3259" t="str">
            <v>شهيرة</v>
          </cell>
          <cell r="F3259" t="str">
            <v>الاولى</v>
          </cell>
        </row>
        <row r="3260">
          <cell r="B3260">
            <v>527302</v>
          </cell>
          <cell r="C3260" t="str">
            <v>حسام كنج</v>
          </cell>
          <cell r="D3260" t="str">
            <v>هشام</v>
          </cell>
          <cell r="E3260" t="str">
            <v>ريمه عفان</v>
          </cell>
          <cell r="F3260" t="str">
            <v>الاولى</v>
          </cell>
        </row>
        <row r="3261">
          <cell r="B3261">
            <v>527303</v>
          </cell>
          <cell r="C3261" t="str">
            <v>حسناء الناصر</v>
          </cell>
          <cell r="D3261" t="str">
            <v>عبد الرحمن</v>
          </cell>
          <cell r="E3261" t="str">
            <v>اميره</v>
          </cell>
          <cell r="F3261" t="str">
            <v>الثانية حديث</v>
          </cell>
          <cell r="G3261" t="str">
            <v>م</v>
          </cell>
        </row>
        <row r="3262">
          <cell r="B3262">
            <v>527304</v>
          </cell>
          <cell r="C3262" t="str">
            <v>حسنه سعيد</v>
          </cell>
          <cell r="D3262" t="str">
            <v>جابر</v>
          </cell>
          <cell r="E3262" t="str">
            <v>حميده</v>
          </cell>
          <cell r="F3262" t="str">
            <v>الاولى</v>
          </cell>
        </row>
        <row r="3263">
          <cell r="B3263">
            <v>527305</v>
          </cell>
          <cell r="C3263" t="str">
            <v>حلا برهوم</v>
          </cell>
          <cell r="D3263" t="str">
            <v>نبيل</v>
          </cell>
          <cell r="E3263" t="str">
            <v>شفيقة</v>
          </cell>
          <cell r="F3263" t="str">
            <v>الاولى</v>
          </cell>
        </row>
        <row r="3264">
          <cell r="B3264">
            <v>527306</v>
          </cell>
          <cell r="C3264" t="str">
            <v>حنين ابو خرمه</v>
          </cell>
          <cell r="D3264" t="str">
            <v>محمد خالد</v>
          </cell>
          <cell r="E3264" t="str">
            <v>حليمه</v>
          </cell>
          <cell r="F3264" t="str">
            <v>الثانية حديث</v>
          </cell>
          <cell r="G3264" t="str">
            <v>م</v>
          </cell>
        </row>
        <row r="3265">
          <cell r="B3265">
            <v>527307</v>
          </cell>
          <cell r="C3265" t="str">
            <v>حنين اليوسف</v>
          </cell>
          <cell r="D3265" t="str">
            <v>علي</v>
          </cell>
          <cell r="E3265" t="str">
            <v>انصاف</v>
          </cell>
          <cell r="F3265" t="str">
            <v>الثانية حديث</v>
          </cell>
          <cell r="G3265" t="str">
            <v>م</v>
          </cell>
        </row>
        <row r="3266">
          <cell r="B3266">
            <v>527308</v>
          </cell>
          <cell r="C3266" t="str">
            <v>خديجه ابراهيم</v>
          </cell>
          <cell r="D3266" t="str">
            <v>احمد</v>
          </cell>
          <cell r="E3266" t="str">
            <v>زينب لطيفه</v>
          </cell>
          <cell r="F3266" t="str">
            <v>الاولى</v>
          </cell>
        </row>
        <row r="3267">
          <cell r="B3267">
            <v>527309</v>
          </cell>
          <cell r="C3267" t="str">
            <v>خزامه عماد</v>
          </cell>
          <cell r="D3267" t="str">
            <v>فايز</v>
          </cell>
          <cell r="E3267" t="str">
            <v>هنده</v>
          </cell>
          <cell r="F3267" t="str">
            <v>الاولى</v>
          </cell>
        </row>
        <row r="3268">
          <cell r="B3268">
            <v>527310</v>
          </cell>
          <cell r="C3268" t="str">
            <v>خلود البيطار</v>
          </cell>
          <cell r="D3268" t="str">
            <v>سليم</v>
          </cell>
          <cell r="E3268" t="str">
            <v>فدوى</v>
          </cell>
          <cell r="F3268" t="str">
            <v>الاولى</v>
          </cell>
        </row>
        <row r="3269">
          <cell r="B3269">
            <v>527311</v>
          </cell>
          <cell r="C3269" t="str">
            <v>خلود العبدالله</v>
          </cell>
          <cell r="D3269" t="str">
            <v>عبدالكريم</v>
          </cell>
          <cell r="E3269" t="str">
            <v>سعاد</v>
          </cell>
          <cell r="F3269" t="str">
            <v>الاولى</v>
          </cell>
        </row>
        <row r="3270">
          <cell r="B3270">
            <v>527312</v>
          </cell>
          <cell r="C3270" t="str">
            <v>خلود قنبس</v>
          </cell>
          <cell r="D3270" t="str">
            <v>ابراهيم</v>
          </cell>
          <cell r="E3270" t="str">
            <v>خديجه</v>
          </cell>
          <cell r="F3270" t="str">
            <v>الاولى</v>
          </cell>
        </row>
        <row r="3271">
          <cell r="B3271">
            <v>527313</v>
          </cell>
          <cell r="C3271" t="str">
            <v>خليل عثمان</v>
          </cell>
          <cell r="D3271" t="str">
            <v>يوسف</v>
          </cell>
          <cell r="E3271" t="str">
            <v>هدى</v>
          </cell>
          <cell r="F3271" t="str">
            <v>الاولى</v>
          </cell>
        </row>
        <row r="3272">
          <cell r="B3272">
            <v>527314</v>
          </cell>
          <cell r="C3272" t="str">
            <v>داليه الحلاق</v>
          </cell>
          <cell r="D3272" t="str">
            <v>علي</v>
          </cell>
          <cell r="E3272" t="str">
            <v>عربيه</v>
          </cell>
          <cell r="F3272" t="str">
            <v>الثانية حديث</v>
          </cell>
          <cell r="G3272" t="str">
            <v>م</v>
          </cell>
        </row>
        <row r="3273">
          <cell r="B3273">
            <v>527315</v>
          </cell>
          <cell r="C3273" t="str">
            <v>دعاء الزهر</v>
          </cell>
          <cell r="D3273" t="str">
            <v>علي</v>
          </cell>
          <cell r="E3273" t="str">
            <v>فاطمة</v>
          </cell>
          <cell r="F3273" t="str">
            <v>الثانية حديث</v>
          </cell>
          <cell r="G3273" t="str">
            <v>م</v>
          </cell>
        </row>
        <row r="3274">
          <cell r="B3274">
            <v>527316</v>
          </cell>
          <cell r="C3274" t="str">
            <v>دعاء المنصور</v>
          </cell>
          <cell r="D3274" t="str">
            <v>موسى</v>
          </cell>
          <cell r="E3274" t="str">
            <v>مسره</v>
          </cell>
          <cell r="F3274" t="str">
            <v>الاولى</v>
          </cell>
        </row>
        <row r="3275">
          <cell r="B3275">
            <v>527317</v>
          </cell>
          <cell r="C3275" t="str">
            <v>دعاء حمصي</v>
          </cell>
          <cell r="D3275" t="str">
            <v>محمدزياد</v>
          </cell>
          <cell r="E3275" t="str">
            <v>سميره</v>
          </cell>
          <cell r="F3275" t="str">
            <v>الثانية حديث</v>
          </cell>
          <cell r="G3275" t="str">
            <v>م</v>
          </cell>
        </row>
        <row r="3276">
          <cell r="B3276">
            <v>527318</v>
          </cell>
          <cell r="C3276" t="str">
            <v>دعاء خضر</v>
          </cell>
          <cell r="D3276" t="str">
            <v>بكر</v>
          </cell>
          <cell r="E3276" t="str">
            <v>صفاء</v>
          </cell>
          <cell r="F3276" t="str">
            <v>الثانية حديث</v>
          </cell>
          <cell r="G3276" t="str">
            <v>م</v>
          </cell>
        </row>
        <row r="3277">
          <cell r="B3277">
            <v>527319</v>
          </cell>
          <cell r="C3277" t="str">
            <v>دلال المطلق</v>
          </cell>
          <cell r="D3277" t="str">
            <v>جدعان</v>
          </cell>
          <cell r="E3277" t="str">
            <v>صيته</v>
          </cell>
          <cell r="F3277" t="str">
            <v>الاولى</v>
          </cell>
        </row>
        <row r="3278">
          <cell r="B3278">
            <v>527320</v>
          </cell>
          <cell r="C3278" t="str">
            <v>دلال عودة</v>
          </cell>
          <cell r="D3278" t="str">
            <v>احمد</v>
          </cell>
          <cell r="E3278" t="str">
            <v>زهريه شعبان</v>
          </cell>
          <cell r="F3278" t="str">
            <v>الثانية حديث</v>
          </cell>
          <cell r="G3278" t="str">
            <v>ن</v>
          </cell>
        </row>
        <row r="3279">
          <cell r="B3279">
            <v>527321</v>
          </cell>
          <cell r="C3279" t="str">
            <v>دموع ورده</v>
          </cell>
          <cell r="D3279" t="str">
            <v>نبيل</v>
          </cell>
          <cell r="E3279" t="str">
            <v>نوال</v>
          </cell>
          <cell r="F3279" t="str">
            <v>الثانية حديث</v>
          </cell>
          <cell r="G3279" t="str">
            <v>م</v>
          </cell>
        </row>
        <row r="3280">
          <cell r="B3280">
            <v>527322</v>
          </cell>
          <cell r="C3280" t="str">
            <v>ديانا الخليل</v>
          </cell>
          <cell r="D3280" t="str">
            <v>يونس</v>
          </cell>
          <cell r="E3280" t="str">
            <v>زهور</v>
          </cell>
          <cell r="F3280" t="str">
            <v>الثانية حديث</v>
          </cell>
          <cell r="G3280" t="str">
            <v>م</v>
          </cell>
        </row>
        <row r="3281">
          <cell r="B3281">
            <v>527323</v>
          </cell>
          <cell r="C3281" t="str">
            <v>ديانا داود</v>
          </cell>
          <cell r="D3281" t="str">
            <v>نهاد</v>
          </cell>
          <cell r="E3281" t="str">
            <v>امل</v>
          </cell>
          <cell r="F3281" t="str">
            <v>الاولى</v>
          </cell>
        </row>
        <row r="3282">
          <cell r="B3282">
            <v>527324</v>
          </cell>
          <cell r="C3282" t="str">
            <v>ذكاء جعفر</v>
          </cell>
          <cell r="D3282" t="str">
            <v>فهد</v>
          </cell>
          <cell r="E3282" t="str">
            <v>حميده</v>
          </cell>
          <cell r="F3282" t="str">
            <v>الاولى</v>
          </cell>
        </row>
        <row r="3283">
          <cell r="B3283">
            <v>527325</v>
          </cell>
          <cell r="C3283" t="str">
            <v>راما الاعظمي</v>
          </cell>
          <cell r="D3283" t="str">
            <v>بشر</v>
          </cell>
          <cell r="E3283" t="str">
            <v>سوسن</v>
          </cell>
          <cell r="F3283" t="str">
            <v>الاولى</v>
          </cell>
        </row>
        <row r="3284">
          <cell r="B3284">
            <v>527326</v>
          </cell>
          <cell r="C3284" t="str">
            <v>راما العبدالله</v>
          </cell>
          <cell r="D3284" t="str">
            <v>خالد</v>
          </cell>
          <cell r="E3284" t="str">
            <v>فتحيه</v>
          </cell>
          <cell r="F3284" t="str">
            <v>الاولى</v>
          </cell>
        </row>
        <row r="3285">
          <cell r="B3285">
            <v>527327</v>
          </cell>
          <cell r="C3285" t="str">
            <v>راما عليشه</v>
          </cell>
          <cell r="D3285" t="str">
            <v>حكمت</v>
          </cell>
          <cell r="E3285" t="str">
            <v>عليا</v>
          </cell>
          <cell r="F3285" t="str">
            <v>الاولى</v>
          </cell>
        </row>
        <row r="3286">
          <cell r="B3286">
            <v>527328</v>
          </cell>
          <cell r="C3286" t="str">
            <v>راما ملا</v>
          </cell>
          <cell r="D3286" t="str">
            <v>سعيد</v>
          </cell>
          <cell r="E3286" t="str">
            <v>باسمه</v>
          </cell>
          <cell r="F3286" t="str">
            <v>الثانية حديث</v>
          </cell>
          <cell r="G3286" t="str">
            <v>م</v>
          </cell>
        </row>
        <row r="3287">
          <cell r="B3287">
            <v>527329</v>
          </cell>
          <cell r="C3287" t="str">
            <v>راما مهدي</v>
          </cell>
          <cell r="D3287" t="str">
            <v>نزير</v>
          </cell>
          <cell r="E3287" t="str">
            <v>صفيه</v>
          </cell>
          <cell r="F3287" t="str">
            <v>الثانية حديث</v>
          </cell>
          <cell r="G3287" t="str">
            <v>م</v>
          </cell>
        </row>
        <row r="3288">
          <cell r="B3288">
            <v>527330</v>
          </cell>
          <cell r="C3288" t="str">
            <v>راميه خضيره</v>
          </cell>
          <cell r="D3288" t="str">
            <v>جمال الدين</v>
          </cell>
          <cell r="E3288" t="str">
            <v>فائده</v>
          </cell>
          <cell r="F3288" t="str">
            <v>الاولى</v>
          </cell>
        </row>
        <row r="3289">
          <cell r="B3289">
            <v>527331</v>
          </cell>
          <cell r="C3289" t="str">
            <v>رانيا سمره</v>
          </cell>
          <cell r="D3289" t="str">
            <v>سمير</v>
          </cell>
          <cell r="E3289" t="str">
            <v>رباح</v>
          </cell>
          <cell r="F3289" t="str">
            <v>الاولى</v>
          </cell>
        </row>
        <row r="3290">
          <cell r="B3290">
            <v>527332</v>
          </cell>
          <cell r="C3290" t="str">
            <v>رانيا نصرالله</v>
          </cell>
          <cell r="D3290" t="str">
            <v>خالد</v>
          </cell>
          <cell r="E3290" t="str">
            <v>حنان</v>
          </cell>
          <cell r="F3290" t="str">
            <v>الثانية حديث</v>
          </cell>
          <cell r="G3290" t="str">
            <v>م</v>
          </cell>
        </row>
        <row r="3291">
          <cell r="B3291">
            <v>527333</v>
          </cell>
          <cell r="C3291" t="str">
            <v>ربا الجردي</v>
          </cell>
          <cell r="D3291" t="str">
            <v>محمود</v>
          </cell>
          <cell r="E3291" t="str">
            <v>منيرة</v>
          </cell>
          <cell r="F3291" t="str">
            <v>الاولى</v>
          </cell>
        </row>
        <row r="3292">
          <cell r="B3292">
            <v>527334</v>
          </cell>
          <cell r="C3292" t="str">
            <v>ربا الحلاق اوضه باشي</v>
          </cell>
          <cell r="D3292" t="str">
            <v>ايمن</v>
          </cell>
          <cell r="E3292" t="str">
            <v>سوسن</v>
          </cell>
          <cell r="F3292" t="str">
            <v>الثانية حديث</v>
          </cell>
          <cell r="G3292" t="str">
            <v>م</v>
          </cell>
        </row>
        <row r="3293">
          <cell r="B3293">
            <v>527335</v>
          </cell>
          <cell r="C3293" t="str">
            <v>ربا دياب</v>
          </cell>
          <cell r="D3293" t="str">
            <v>سهيل</v>
          </cell>
          <cell r="E3293" t="str">
            <v>منى</v>
          </cell>
          <cell r="F3293" t="str">
            <v>الثانية حديث</v>
          </cell>
          <cell r="G3293" t="str">
            <v>م</v>
          </cell>
        </row>
        <row r="3294">
          <cell r="B3294">
            <v>527336</v>
          </cell>
          <cell r="C3294" t="str">
            <v>ربان الحناش</v>
          </cell>
          <cell r="D3294" t="str">
            <v>عواد</v>
          </cell>
          <cell r="E3294" t="str">
            <v>خالديه</v>
          </cell>
          <cell r="F3294" t="str">
            <v>الثانية حديث</v>
          </cell>
          <cell r="G3294" t="str">
            <v>ن</v>
          </cell>
        </row>
        <row r="3295">
          <cell r="B3295">
            <v>527337</v>
          </cell>
          <cell r="C3295" t="str">
            <v>رجاء اسعد</v>
          </cell>
          <cell r="D3295" t="str">
            <v>احمد</v>
          </cell>
          <cell r="E3295" t="str">
            <v>خديجه</v>
          </cell>
          <cell r="F3295" t="str">
            <v>الثانية حديث</v>
          </cell>
          <cell r="G3295" t="str">
            <v>م</v>
          </cell>
        </row>
        <row r="3296">
          <cell r="B3296">
            <v>527338</v>
          </cell>
          <cell r="C3296" t="str">
            <v>رحاب الحوراني</v>
          </cell>
          <cell r="D3296" t="str">
            <v>محمد غسان</v>
          </cell>
          <cell r="E3296" t="str">
            <v>ساميه</v>
          </cell>
          <cell r="F3296" t="str">
            <v>الثانية حديث</v>
          </cell>
          <cell r="G3296" t="str">
            <v>م</v>
          </cell>
        </row>
        <row r="3297">
          <cell r="B3297">
            <v>527339</v>
          </cell>
          <cell r="C3297" t="str">
            <v>رزان سلوم</v>
          </cell>
          <cell r="D3297" t="str">
            <v>عادل</v>
          </cell>
          <cell r="E3297" t="str">
            <v>بسما</v>
          </cell>
          <cell r="F3297" t="str">
            <v>الاولى</v>
          </cell>
        </row>
        <row r="3298">
          <cell r="B3298">
            <v>527340</v>
          </cell>
          <cell r="C3298" t="str">
            <v>رشى محمد</v>
          </cell>
          <cell r="D3298" t="str">
            <v>رجب</v>
          </cell>
          <cell r="E3298" t="str">
            <v>مسيره</v>
          </cell>
          <cell r="F3298" t="str">
            <v>الاولى</v>
          </cell>
        </row>
        <row r="3299">
          <cell r="B3299">
            <v>527341</v>
          </cell>
          <cell r="C3299" t="str">
            <v>رغد اسبر</v>
          </cell>
          <cell r="D3299" t="str">
            <v>محمد</v>
          </cell>
          <cell r="E3299" t="str">
            <v>ثناء</v>
          </cell>
          <cell r="F3299" t="str">
            <v>الاولى</v>
          </cell>
        </row>
        <row r="3300">
          <cell r="B3300">
            <v>527342</v>
          </cell>
          <cell r="C3300" t="str">
            <v>رغد العضم</v>
          </cell>
          <cell r="D3300" t="str">
            <v>عبد الرحمن</v>
          </cell>
          <cell r="E3300" t="str">
            <v>سمر</v>
          </cell>
          <cell r="F3300" t="str">
            <v>الثانية حديث</v>
          </cell>
          <cell r="G3300" t="str">
            <v>م</v>
          </cell>
        </row>
        <row r="3301">
          <cell r="B3301">
            <v>527343</v>
          </cell>
          <cell r="C3301" t="str">
            <v>رغد زينة</v>
          </cell>
          <cell r="D3301" t="str">
            <v>محمود</v>
          </cell>
          <cell r="E3301" t="str">
            <v>منال</v>
          </cell>
          <cell r="F3301" t="str">
            <v>الاولى</v>
          </cell>
        </row>
        <row r="3302">
          <cell r="B3302">
            <v>527344</v>
          </cell>
          <cell r="C3302" t="str">
            <v>رغد عيون</v>
          </cell>
          <cell r="D3302" t="str">
            <v>ممدوح</v>
          </cell>
          <cell r="E3302" t="str">
            <v>دانيا</v>
          </cell>
          <cell r="F3302" t="str">
            <v>الاولى</v>
          </cell>
        </row>
        <row r="3303">
          <cell r="B3303">
            <v>527345</v>
          </cell>
          <cell r="C3303" t="str">
            <v>رفعه السلام</v>
          </cell>
          <cell r="D3303" t="str">
            <v>جاسم</v>
          </cell>
          <cell r="E3303" t="str">
            <v>رحمه</v>
          </cell>
          <cell r="F3303" t="str">
            <v>الثانية حديث</v>
          </cell>
          <cell r="G3303" t="str">
            <v>م</v>
          </cell>
        </row>
        <row r="3304">
          <cell r="B3304">
            <v>527346</v>
          </cell>
          <cell r="C3304" t="str">
            <v>رنا العبار</v>
          </cell>
          <cell r="D3304" t="str">
            <v>ياسر</v>
          </cell>
          <cell r="E3304" t="str">
            <v>سميره</v>
          </cell>
          <cell r="F3304" t="str">
            <v>الاولى</v>
          </cell>
        </row>
        <row r="3305">
          <cell r="B3305">
            <v>527347</v>
          </cell>
          <cell r="C3305" t="str">
            <v>رنا حميدان</v>
          </cell>
          <cell r="D3305" t="str">
            <v>أمين</v>
          </cell>
          <cell r="E3305" t="str">
            <v>نهيدة</v>
          </cell>
          <cell r="F3305" t="str">
            <v>الثانية حديث</v>
          </cell>
          <cell r="G3305" t="str">
            <v>م</v>
          </cell>
        </row>
        <row r="3306">
          <cell r="B3306">
            <v>527348</v>
          </cell>
          <cell r="C3306" t="str">
            <v>رند الحسن</v>
          </cell>
          <cell r="D3306" t="str">
            <v>عماد</v>
          </cell>
          <cell r="E3306" t="str">
            <v>ميس</v>
          </cell>
          <cell r="F3306" t="str">
            <v>الاولى</v>
          </cell>
        </row>
        <row r="3307">
          <cell r="B3307">
            <v>527349</v>
          </cell>
          <cell r="C3307" t="str">
            <v>رنده ديوب</v>
          </cell>
          <cell r="D3307" t="str">
            <v>صالح</v>
          </cell>
          <cell r="E3307" t="str">
            <v>جميله</v>
          </cell>
          <cell r="F3307" t="str">
            <v>الاولى</v>
          </cell>
        </row>
        <row r="3308">
          <cell r="B3308">
            <v>527350</v>
          </cell>
          <cell r="C3308" t="str">
            <v>رنده عباس</v>
          </cell>
          <cell r="D3308" t="str">
            <v>نعيم</v>
          </cell>
          <cell r="E3308" t="str">
            <v>غاده</v>
          </cell>
          <cell r="F3308" t="str">
            <v>الثانية حديث</v>
          </cell>
          <cell r="G3308" t="str">
            <v>م</v>
          </cell>
        </row>
        <row r="3309">
          <cell r="B3309">
            <v>527351</v>
          </cell>
          <cell r="C3309" t="str">
            <v>رنده مصلط</v>
          </cell>
          <cell r="D3309" t="str">
            <v>مسلط</v>
          </cell>
          <cell r="E3309" t="str">
            <v>تبارك</v>
          </cell>
          <cell r="F3309" t="str">
            <v>الاولى</v>
          </cell>
        </row>
        <row r="3310">
          <cell r="B3310">
            <v>527352</v>
          </cell>
          <cell r="C3310" t="str">
            <v>رنيم اطليبي</v>
          </cell>
          <cell r="D3310" t="str">
            <v>خالد</v>
          </cell>
          <cell r="E3310" t="str">
            <v>منال</v>
          </cell>
          <cell r="F3310" t="str">
            <v>الثانية حديث</v>
          </cell>
          <cell r="G3310" t="str">
            <v>م</v>
          </cell>
        </row>
        <row r="3311">
          <cell r="B3311">
            <v>527353</v>
          </cell>
          <cell r="C3311" t="str">
            <v>رنيم الحديد</v>
          </cell>
          <cell r="D3311" t="str">
            <v>نزار</v>
          </cell>
          <cell r="E3311" t="str">
            <v>سحر</v>
          </cell>
          <cell r="F3311" t="str">
            <v>الاولى</v>
          </cell>
        </row>
        <row r="3312">
          <cell r="B3312">
            <v>527354</v>
          </cell>
          <cell r="C3312" t="str">
            <v>رنيم سليمان</v>
          </cell>
          <cell r="D3312" t="str">
            <v>عمادالدين</v>
          </cell>
          <cell r="E3312" t="str">
            <v>اميره</v>
          </cell>
          <cell r="F3312" t="str">
            <v>الثانية حديث</v>
          </cell>
          <cell r="G3312" t="str">
            <v>م</v>
          </cell>
        </row>
        <row r="3313">
          <cell r="B3313">
            <v>527355</v>
          </cell>
          <cell r="C3313" t="str">
            <v>رنيم عيسى</v>
          </cell>
          <cell r="D3313" t="str">
            <v>حماد</v>
          </cell>
          <cell r="E3313" t="str">
            <v>سناء</v>
          </cell>
          <cell r="F3313" t="str">
            <v>الاولى</v>
          </cell>
        </row>
        <row r="3314">
          <cell r="B3314">
            <v>527356</v>
          </cell>
          <cell r="C3314" t="str">
            <v>رنيم محي الدين</v>
          </cell>
          <cell r="D3314" t="str">
            <v>ديب</v>
          </cell>
          <cell r="E3314" t="str">
            <v>زينب</v>
          </cell>
          <cell r="F3314" t="str">
            <v>الاولى</v>
          </cell>
        </row>
        <row r="3315">
          <cell r="B3315">
            <v>527357</v>
          </cell>
          <cell r="C3315" t="str">
            <v>رهام ميهوب</v>
          </cell>
          <cell r="D3315" t="str">
            <v>هيثم</v>
          </cell>
          <cell r="E3315" t="str">
            <v>جمانه</v>
          </cell>
          <cell r="F3315" t="str">
            <v>الثانية حديث</v>
          </cell>
          <cell r="G3315" t="str">
            <v>م</v>
          </cell>
        </row>
        <row r="3316">
          <cell r="B3316">
            <v>527358</v>
          </cell>
          <cell r="C3316" t="str">
            <v>رهف العاصي</v>
          </cell>
          <cell r="D3316" t="str">
            <v>سمير</v>
          </cell>
          <cell r="E3316" t="str">
            <v>هناء</v>
          </cell>
          <cell r="F3316" t="str">
            <v>الاولى</v>
          </cell>
        </row>
        <row r="3317">
          <cell r="B3317">
            <v>527359</v>
          </cell>
          <cell r="C3317" t="str">
            <v>روان علي</v>
          </cell>
          <cell r="D3317" t="str">
            <v>مجد</v>
          </cell>
          <cell r="E3317" t="str">
            <v>داليا</v>
          </cell>
          <cell r="F3317" t="str">
            <v>الاولى</v>
          </cell>
        </row>
        <row r="3318">
          <cell r="B3318">
            <v>527360</v>
          </cell>
          <cell r="C3318" t="str">
            <v>روبى الجراح</v>
          </cell>
          <cell r="D3318" t="str">
            <v>محمدفاروق</v>
          </cell>
          <cell r="E3318" t="str">
            <v>رندة</v>
          </cell>
          <cell r="F3318" t="str">
            <v>الثانية حديث</v>
          </cell>
          <cell r="G3318" t="str">
            <v>م</v>
          </cell>
        </row>
        <row r="3319">
          <cell r="B3319">
            <v>527361</v>
          </cell>
          <cell r="C3319" t="str">
            <v>روزيت حمدان</v>
          </cell>
          <cell r="D3319" t="str">
            <v>حمزة</v>
          </cell>
          <cell r="E3319" t="str">
            <v>بثينة</v>
          </cell>
          <cell r="F3319" t="str">
            <v>الاولى</v>
          </cell>
        </row>
        <row r="3320">
          <cell r="B3320">
            <v>527362</v>
          </cell>
          <cell r="C3320" t="str">
            <v>رولا الحسن الشيخ تركاوي</v>
          </cell>
          <cell r="D3320" t="str">
            <v>محمد عصام</v>
          </cell>
          <cell r="E3320" t="str">
            <v>لينا</v>
          </cell>
          <cell r="F3320" t="str">
            <v>الثانية حديث</v>
          </cell>
          <cell r="G3320" t="str">
            <v>م</v>
          </cell>
        </row>
        <row r="3321">
          <cell r="B3321">
            <v>527363</v>
          </cell>
          <cell r="C3321" t="str">
            <v>رولا بني المرجه</v>
          </cell>
          <cell r="D3321" t="str">
            <v>عمر</v>
          </cell>
          <cell r="E3321" t="str">
            <v>نجاح</v>
          </cell>
          <cell r="F3321" t="str">
            <v>الثانية حديث</v>
          </cell>
          <cell r="G3321" t="str">
            <v>ن</v>
          </cell>
        </row>
        <row r="3322">
          <cell r="B3322">
            <v>527364</v>
          </cell>
          <cell r="C3322" t="str">
            <v>رولا درويش</v>
          </cell>
          <cell r="D3322" t="str">
            <v>يحيى</v>
          </cell>
          <cell r="E3322" t="str">
            <v>نوال</v>
          </cell>
          <cell r="F3322" t="str">
            <v>الاولى</v>
          </cell>
        </row>
        <row r="3323">
          <cell r="B3323">
            <v>527365</v>
          </cell>
          <cell r="C3323" t="str">
            <v>رولا رفاعي</v>
          </cell>
          <cell r="D3323" t="str">
            <v>عماد</v>
          </cell>
          <cell r="E3323" t="str">
            <v>آمنة</v>
          </cell>
          <cell r="F3323" t="str">
            <v>الثانية حديث</v>
          </cell>
          <cell r="G3323" t="str">
            <v>ن</v>
          </cell>
        </row>
        <row r="3324">
          <cell r="B3324">
            <v>527366</v>
          </cell>
          <cell r="C3324" t="str">
            <v>روند الزربا</v>
          </cell>
          <cell r="D3324" t="str">
            <v>يوسف</v>
          </cell>
          <cell r="E3324" t="str">
            <v>فلك</v>
          </cell>
          <cell r="F3324" t="str">
            <v>الثانية حديث</v>
          </cell>
          <cell r="G3324" t="str">
            <v>م</v>
          </cell>
        </row>
        <row r="3325">
          <cell r="B3325">
            <v>527367</v>
          </cell>
          <cell r="C3325" t="str">
            <v>رويده العيسى</v>
          </cell>
          <cell r="D3325" t="str">
            <v>محمد</v>
          </cell>
          <cell r="E3325" t="str">
            <v>وضحه</v>
          </cell>
          <cell r="F3325" t="str">
            <v>الثانية حديث</v>
          </cell>
          <cell r="G3325" t="str">
            <v>ن</v>
          </cell>
        </row>
        <row r="3326">
          <cell r="B3326">
            <v>527368</v>
          </cell>
          <cell r="C3326" t="str">
            <v>رؤى العتمه</v>
          </cell>
          <cell r="D3326" t="str">
            <v>موسى</v>
          </cell>
          <cell r="E3326" t="str">
            <v>فوزه</v>
          </cell>
          <cell r="F3326" t="str">
            <v>الاولى</v>
          </cell>
        </row>
        <row r="3327">
          <cell r="B3327">
            <v>527369</v>
          </cell>
          <cell r="C3327" t="str">
            <v>رؤى محمد</v>
          </cell>
          <cell r="D3327" t="str">
            <v>ابراهيم</v>
          </cell>
          <cell r="E3327" t="str">
            <v>عزيزة</v>
          </cell>
          <cell r="F3327" t="str">
            <v>الثانية حديث</v>
          </cell>
          <cell r="G3327" t="str">
            <v>م</v>
          </cell>
        </row>
        <row r="3328">
          <cell r="B3328">
            <v>527370</v>
          </cell>
          <cell r="C3328" t="str">
            <v>ريم الحسن</v>
          </cell>
          <cell r="D3328" t="str">
            <v>ياسر</v>
          </cell>
          <cell r="E3328" t="str">
            <v>هيفاء</v>
          </cell>
          <cell r="F3328" t="str">
            <v>الثانية حديث</v>
          </cell>
          <cell r="G3328" t="str">
            <v>م</v>
          </cell>
        </row>
        <row r="3329">
          <cell r="B3329">
            <v>527371</v>
          </cell>
          <cell r="C3329" t="str">
            <v>ريم العصيرى</v>
          </cell>
          <cell r="D3329" t="str">
            <v>عمر</v>
          </cell>
          <cell r="E3329" t="str">
            <v>صبحيه</v>
          </cell>
          <cell r="F3329" t="str">
            <v>الاولى</v>
          </cell>
        </row>
        <row r="3330">
          <cell r="B3330">
            <v>527372</v>
          </cell>
          <cell r="C3330" t="str">
            <v>ريم حسين</v>
          </cell>
          <cell r="D3330" t="str">
            <v>بدر</v>
          </cell>
          <cell r="E3330" t="str">
            <v>سوسن</v>
          </cell>
          <cell r="F3330" t="str">
            <v>الاولى</v>
          </cell>
        </row>
        <row r="3331">
          <cell r="B3331">
            <v>527373</v>
          </cell>
          <cell r="C3331" t="str">
            <v>ريم حيدر</v>
          </cell>
          <cell r="D3331" t="str">
            <v>محمد سالم</v>
          </cell>
          <cell r="E3331" t="str">
            <v>صباح</v>
          </cell>
          <cell r="F3331" t="str">
            <v>الثانية حديث</v>
          </cell>
          <cell r="G3331" t="str">
            <v>م</v>
          </cell>
        </row>
        <row r="3332">
          <cell r="B3332">
            <v>527374</v>
          </cell>
          <cell r="C3332" t="str">
            <v>ريم ناعمة</v>
          </cell>
          <cell r="D3332" t="str">
            <v>جهاد</v>
          </cell>
          <cell r="E3332" t="str">
            <v>عليه</v>
          </cell>
          <cell r="F3332" t="str">
            <v>الثانية حديث</v>
          </cell>
          <cell r="G3332" t="str">
            <v>ن</v>
          </cell>
        </row>
        <row r="3333">
          <cell r="B3333">
            <v>527375</v>
          </cell>
          <cell r="C3333" t="str">
            <v>ريما الرشيدات</v>
          </cell>
          <cell r="D3333" t="str">
            <v>أنور</v>
          </cell>
          <cell r="E3333" t="str">
            <v>جميلة</v>
          </cell>
          <cell r="F3333" t="str">
            <v>الثانية حديث</v>
          </cell>
          <cell r="G3333" t="str">
            <v>ن</v>
          </cell>
        </row>
        <row r="3334">
          <cell r="B3334">
            <v>527376</v>
          </cell>
          <cell r="C3334" t="str">
            <v>ريما العلي</v>
          </cell>
          <cell r="D3334" t="str">
            <v>فوزات</v>
          </cell>
          <cell r="E3334" t="str">
            <v>نهاد</v>
          </cell>
          <cell r="F3334" t="str">
            <v>الاولى</v>
          </cell>
        </row>
        <row r="3335">
          <cell r="B3335">
            <v>527377</v>
          </cell>
          <cell r="C3335" t="str">
            <v>زلفى حموده</v>
          </cell>
          <cell r="D3335" t="str">
            <v>محمد مطيع</v>
          </cell>
          <cell r="E3335" t="str">
            <v>سمر</v>
          </cell>
          <cell r="F3335" t="str">
            <v>الثانية حديث</v>
          </cell>
          <cell r="G3335" t="str">
            <v>م</v>
          </cell>
        </row>
        <row r="3336">
          <cell r="B3336">
            <v>527378</v>
          </cell>
          <cell r="C3336" t="str">
            <v>زهرة الحموي</v>
          </cell>
          <cell r="D3336" t="str">
            <v>مصطفى</v>
          </cell>
          <cell r="E3336" t="str">
            <v>فرزات</v>
          </cell>
          <cell r="F3336" t="str">
            <v>الثانية حديث</v>
          </cell>
          <cell r="G3336" t="str">
            <v>م</v>
          </cell>
        </row>
        <row r="3337">
          <cell r="B3337">
            <v>527379</v>
          </cell>
          <cell r="C3337" t="str">
            <v>زينب البشلاوي</v>
          </cell>
          <cell r="D3337" t="str">
            <v>تيسير</v>
          </cell>
          <cell r="E3337" t="str">
            <v>حميده</v>
          </cell>
          <cell r="F3337" t="str">
            <v>الاولى</v>
          </cell>
        </row>
        <row r="3338">
          <cell r="B3338">
            <v>527380</v>
          </cell>
          <cell r="C3338" t="str">
            <v>زينب الصالح</v>
          </cell>
          <cell r="D3338" t="str">
            <v>سمير</v>
          </cell>
          <cell r="E3338" t="str">
            <v>سميرة</v>
          </cell>
          <cell r="F3338" t="str">
            <v>الاولى</v>
          </cell>
        </row>
        <row r="3339">
          <cell r="B3339">
            <v>527381</v>
          </cell>
          <cell r="C3339" t="str">
            <v>زينب العتر</v>
          </cell>
          <cell r="D3339" t="str">
            <v>عادل</v>
          </cell>
          <cell r="E3339" t="str">
            <v>هناء</v>
          </cell>
          <cell r="F3339" t="str">
            <v>الاولى</v>
          </cell>
        </row>
        <row r="3340">
          <cell r="B3340">
            <v>527383</v>
          </cell>
          <cell r="C3340" t="str">
            <v>زينة ديبو</v>
          </cell>
          <cell r="D3340" t="str">
            <v>علي</v>
          </cell>
          <cell r="E3340" t="str">
            <v>منال</v>
          </cell>
          <cell r="F3340" t="str">
            <v>الاولى</v>
          </cell>
        </row>
        <row r="3341">
          <cell r="B3341">
            <v>527384</v>
          </cell>
          <cell r="C3341" t="str">
            <v>ساره ذياب الزراق</v>
          </cell>
          <cell r="D3341" t="str">
            <v>محمد</v>
          </cell>
          <cell r="E3341" t="str">
            <v>هند الاحمد</v>
          </cell>
          <cell r="F3341" t="str">
            <v>الاولى</v>
          </cell>
        </row>
        <row r="3342">
          <cell r="B3342">
            <v>527385</v>
          </cell>
          <cell r="C3342" t="str">
            <v>ساره مرزوق</v>
          </cell>
          <cell r="D3342" t="str">
            <v>مرزوق</v>
          </cell>
          <cell r="E3342" t="str">
            <v>ريم</v>
          </cell>
          <cell r="F3342" t="str">
            <v>الاولى</v>
          </cell>
        </row>
        <row r="3343">
          <cell r="B3343">
            <v>527386</v>
          </cell>
          <cell r="C3343" t="str">
            <v>ساميه العاقل</v>
          </cell>
          <cell r="D3343" t="str">
            <v>ياسر</v>
          </cell>
          <cell r="E3343" t="str">
            <v>أمال</v>
          </cell>
          <cell r="F3343" t="str">
            <v>الاولى</v>
          </cell>
        </row>
        <row r="3344">
          <cell r="B3344">
            <v>527387</v>
          </cell>
          <cell r="C3344" t="str">
            <v>سائره الزين</v>
          </cell>
          <cell r="D3344" t="str">
            <v>محمد</v>
          </cell>
          <cell r="E3344" t="str">
            <v>وفيقه</v>
          </cell>
          <cell r="F3344" t="str">
            <v>الاولى</v>
          </cell>
        </row>
        <row r="3345">
          <cell r="B3345">
            <v>527388</v>
          </cell>
          <cell r="C3345" t="str">
            <v>سبال مكاوي</v>
          </cell>
          <cell r="D3345" t="str">
            <v>محمد</v>
          </cell>
          <cell r="E3345" t="str">
            <v>انعام</v>
          </cell>
          <cell r="F3345" t="str">
            <v>الثانية حديث</v>
          </cell>
          <cell r="G3345" t="str">
            <v>م</v>
          </cell>
        </row>
        <row r="3346">
          <cell r="B3346">
            <v>527389</v>
          </cell>
          <cell r="C3346" t="str">
            <v>سجى الصياد</v>
          </cell>
          <cell r="D3346" t="str">
            <v>عبد الرزاق</v>
          </cell>
          <cell r="E3346" t="str">
            <v>منى</v>
          </cell>
          <cell r="F3346" t="str">
            <v>الثانية حديث</v>
          </cell>
          <cell r="G3346" t="str">
            <v>م</v>
          </cell>
        </row>
        <row r="3347">
          <cell r="B3347">
            <v>527390</v>
          </cell>
          <cell r="C3347" t="str">
            <v>سدرة شاهين</v>
          </cell>
          <cell r="D3347" t="str">
            <v>يوسف</v>
          </cell>
          <cell r="E3347" t="str">
            <v>هيام</v>
          </cell>
          <cell r="F3347" t="str">
            <v>الثانية حديث</v>
          </cell>
          <cell r="G3347" t="str">
            <v>م</v>
          </cell>
        </row>
        <row r="3348">
          <cell r="B3348">
            <v>527391</v>
          </cell>
          <cell r="C3348" t="str">
            <v>سرات يوسف</v>
          </cell>
          <cell r="D3348" t="str">
            <v>رياض</v>
          </cell>
          <cell r="E3348" t="str">
            <v>زليخه</v>
          </cell>
          <cell r="F3348" t="str">
            <v>الثانية حديث</v>
          </cell>
          <cell r="G3348" t="str">
            <v>م</v>
          </cell>
        </row>
        <row r="3349">
          <cell r="B3349">
            <v>527392</v>
          </cell>
          <cell r="C3349" t="str">
            <v>سلام الجفان</v>
          </cell>
          <cell r="D3349" t="str">
            <v>محمد ضياء</v>
          </cell>
          <cell r="E3349" t="str">
            <v>ناديا القباني</v>
          </cell>
          <cell r="F3349" t="str">
            <v>الاولى</v>
          </cell>
        </row>
        <row r="3350">
          <cell r="B3350">
            <v>527393</v>
          </cell>
          <cell r="C3350" t="str">
            <v>سلمى سرور</v>
          </cell>
          <cell r="D3350" t="str">
            <v>راشد</v>
          </cell>
          <cell r="E3350" t="str">
            <v>فاطمه</v>
          </cell>
          <cell r="F3350" t="str">
            <v>الاولى</v>
          </cell>
        </row>
        <row r="3351">
          <cell r="B3351">
            <v>527394</v>
          </cell>
          <cell r="C3351" t="str">
            <v>سلمى عال</v>
          </cell>
          <cell r="D3351" t="str">
            <v>هشام</v>
          </cell>
          <cell r="E3351" t="str">
            <v>سميره</v>
          </cell>
          <cell r="F3351" t="str">
            <v>الثانية حديث</v>
          </cell>
          <cell r="G3351" t="str">
            <v>م</v>
          </cell>
        </row>
        <row r="3352">
          <cell r="B3352">
            <v>527395</v>
          </cell>
          <cell r="C3352" t="str">
            <v>سماح عبدالحي</v>
          </cell>
          <cell r="D3352" t="str">
            <v>تركي</v>
          </cell>
          <cell r="E3352" t="str">
            <v>سعاد</v>
          </cell>
          <cell r="F3352" t="str">
            <v>الاولى</v>
          </cell>
        </row>
        <row r="3353">
          <cell r="B3353">
            <v>527396</v>
          </cell>
          <cell r="C3353" t="str">
            <v>سماهر الحموي</v>
          </cell>
          <cell r="D3353" t="str">
            <v>محمدشحاده</v>
          </cell>
          <cell r="E3353" t="str">
            <v>فايزه</v>
          </cell>
          <cell r="F3353" t="str">
            <v>الثانية حديث</v>
          </cell>
          <cell r="G3353" t="str">
            <v>ن</v>
          </cell>
        </row>
        <row r="3354">
          <cell r="B3354">
            <v>527397</v>
          </cell>
          <cell r="C3354" t="str">
            <v>سماهر المير</v>
          </cell>
          <cell r="D3354" t="str">
            <v>هاشم</v>
          </cell>
          <cell r="E3354" t="str">
            <v>سميره</v>
          </cell>
          <cell r="F3354" t="str">
            <v>الاولى</v>
          </cell>
        </row>
        <row r="3355">
          <cell r="B3355">
            <v>527398</v>
          </cell>
          <cell r="C3355" t="str">
            <v>سمر الخضور</v>
          </cell>
          <cell r="D3355" t="str">
            <v>ميسر</v>
          </cell>
          <cell r="E3355" t="str">
            <v>نوره</v>
          </cell>
          <cell r="F3355" t="str">
            <v>الاولى</v>
          </cell>
        </row>
        <row r="3356">
          <cell r="B3356">
            <v>527399</v>
          </cell>
          <cell r="C3356" t="str">
            <v>سمر جبري</v>
          </cell>
          <cell r="D3356" t="str">
            <v>احمدشاكر</v>
          </cell>
          <cell r="E3356" t="str">
            <v>تهاني</v>
          </cell>
          <cell r="F3356" t="str">
            <v>الاولى</v>
          </cell>
        </row>
        <row r="3357">
          <cell r="B3357">
            <v>527400</v>
          </cell>
          <cell r="C3357" t="str">
            <v>سمر محمد</v>
          </cell>
          <cell r="D3357" t="str">
            <v>وفيق</v>
          </cell>
          <cell r="E3357" t="str">
            <v>فدوى</v>
          </cell>
          <cell r="F3357" t="str">
            <v>الثانية حديث</v>
          </cell>
          <cell r="G3357" t="str">
            <v>ن</v>
          </cell>
        </row>
        <row r="3358">
          <cell r="B3358">
            <v>527401</v>
          </cell>
          <cell r="C3358" t="str">
            <v>سندس زهرا</v>
          </cell>
          <cell r="D3358" t="str">
            <v>يوسف</v>
          </cell>
          <cell r="E3358" t="str">
            <v>سلمى</v>
          </cell>
          <cell r="F3358" t="str">
            <v>الاولى</v>
          </cell>
        </row>
        <row r="3359">
          <cell r="B3359">
            <v>527402</v>
          </cell>
          <cell r="C3359" t="str">
            <v>سهى غزال</v>
          </cell>
          <cell r="D3359" t="str">
            <v>محمد حسني</v>
          </cell>
          <cell r="E3359" t="str">
            <v>وفاء</v>
          </cell>
          <cell r="F3359" t="str">
            <v>الاولى</v>
          </cell>
        </row>
        <row r="3360">
          <cell r="B3360">
            <v>527403</v>
          </cell>
          <cell r="C3360" t="str">
            <v>سهير الشاكوش</v>
          </cell>
          <cell r="D3360" t="str">
            <v>فواز</v>
          </cell>
          <cell r="E3360" t="str">
            <v>مفيده</v>
          </cell>
          <cell r="F3360" t="str">
            <v>الاولى</v>
          </cell>
        </row>
        <row r="3361">
          <cell r="B3361">
            <v>527404</v>
          </cell>
          <cell r="C3361" t="str">
            <v>سوزان الخطايبي</v>
          </cell>
          <cell r="D3361" t="str">
            <v>اكرم</v>
          </cell>
          <cell r="E3361" t="str">
            <v>سعاد</v>
          </cell>
          <cell r="F3361" t="str">
            <v>الثانية حديث</v>
          </cell>
          <cell r="G3361" t="str">
            <v>م</v>
          </cell>
        </row>
        <row r="3362">
          <cell r="B3362">
            <v>527405</v>
          </cell>
          <cell r="C3362" t="str">
            <v>سوزان الداؤد</v>
          </cell>
          <cell r="D3362" t="str">
            <v>احمد</v>
          </cell>
          <cell r="E3362" t="str">
            <v>لينا</v>
          </cell>
          <cell r="F3362" t="str">
            <v>الاولى</v>
          </cell>
        </row>
        <row r="3363">
          <cell r="B3363">
            <v>527406</v>
          </cell>
          <cell r="C3363" t="str">
            <v>سوزان سليمان</v>
          </cell>
          <cell r="D3363" t="str">
            <v>سمير</v>
          </cell>
          <cell r="E3363" t="str">
            <v>زاهيه</v>
          </cell>
          <cell r="F3363" t="str">
            <v>الاولى</v>
          </cell>
        </row>
        <row r="3364">
          <cell r="B3364">
            <v>527407</v>
          </cell>
          <cell r="C3364" t="str">
            <v>سوسن الابراهيم</v>
          </cell>
          <cell r="D3364" t="str">
            <v>عماد</v>
          </cell>
          <cell r="E3364" t="str">
            <v>هيام</v>
          </cell>
          <cell r="F3364" t="str">
            <v>الثانية حديث</v>
          </cell>
          <cell r="G3364" t="str">
            <v>م</v>
          </cell>
        </row>
        <row r="3365">
          <cell r="B3365">
            <v>527408</v>
          </cell>
          <cell r="C3365" t="str">
            <v>سوسن الذيب</v>
          </cell>
          <cell r="D3365" t="str">
            <v>محمود</v>
          </cell>
          <cell r="E3365" t="str">
            <v>هدى</v>
          </cell>
          <cell r="F3365" t="str">
            <v>الاولى</v>
          </cell>
        </row>
        <row r="3366">
          <cell r="B3366">
            <v>527409</v>
          </cell>
          <cell r="C3366" t="str">
            <v>سوسن نمير</v>
          </cell>
          <cell r="D3366" t="str">
            <v>سلامه</v>
          </cell>
          <cell r="E3366" t="str">
            <v>الهام</v>
          </cell>
          <cell r="F3366" t="str">
            <v>الاولى</v>
          </cell>
        </row>
        <row r="3367">
          <cell r="B3367">
            <v>527410</v>
          </cell>
          <cell r="C3367" t="str">
            <v>سيدره سلامة</v>
          </cell>
          <cell r="D3367" t="str">
            <v>محمد</v>
          </cell>
          <cell r="E3367" t="str">
            <v>جرجيت</v>
          </cell>
          <cell r="F3367" t="str">
            <v>الاولى</v>
          </cell>
        </row>
        <row r="3368">
          <cell r="B3368">
            <v>527411</v>
          </cell>
          <cell r="C3368" t="str">
            <v>شام الخياط</v>
          </cell>
          <cell r="D3368" t="str">
            <v>محمد جهاد</v>
          </cell>
          <cell r="E3368" t="str">
            <v>سوسن</v>
          </cell>
          <cell r="F3368" t="str">
            <v>الاولى</v>
          </cell>
        </row>
        <row r="3369">
          <cell r="B3369">
            <v>527412</v>
          </cell>
          <cell r="C3369" t="str">
            <v>شذا بري</v>
          </cell>
          <cell r="D3369" t="str">
            <v>واصل</v>
          </cell>
          <cell r="E3369" t="str">
            <v>ازدهار</v>
          </cell>
          <cell r="F3369" t="str">
            <v>الاولى</v>
          </cell>
        </row>
        <row r="3370">
          <cell r="B3370">
            <v>527413</v>
          </cell>
          <cell r="C3370" t="str">
            <v>شهيره الخالدي</v>
          </cell>
          <cell r="D3370" t="str">
            <v>محمدعلي</v>
          </cell>
          <cell r="E3370" t="str">
            <v>ثناء</v>
          </cell>
          <cell r="F3370" t="str">
            <v>الثانية حديث</v>
          </cell>
          <cell r="G3370" t="str">
            <v>م</v>
          </cell>
        </row>
        <row r="3371">
          <cell r="B3371">
            <v>527414</v>
          </cell>
          <cell r="C3371" t="str">
            <v>صالحه عبد الغني</v>
          </cell>
          <cell r="D3371" t="str">
            <v>صالح</v>
          </cell>
          <cell r="E3371" t="str">
            <v>شريفه</v>
          </cell>
          <cell r="F3371" t="str">
            <v>الثانية حديث</v>
          </cell>
          <cell r="G3371" t="str">
            <v>م</v>
          </cell>
        </row>
        <row r="3372">
          <cell r="B3372">
            <v>527415</v>
          </cell>
          <cell r="C3372" t="str">
            <v>صبا النيساني</v>
          </cell>
          <cell r="D3372" t="str">
            <v>رمضان</v>
          </cell>
          <cell r="E3372" t="str">
            <v>سوسن</v>
          </cell>
          <cell r="F3372" t="str">
            <v>الثانية حديث</v>
          </cell>
          <cell r="G3372" t="str">
            <v>م</v>
          </cell>
        </row>
        <row r="3373">
          <cell r="B3373">
            <v>527416</v>
          </cell>
          <cell r="C3373" t="str">
            <v>صبا زينه</v>
          </cell>
          <cell r="D3373" t="str">
            <v>حسن</v>
          </cell>
          <cell r="E3373" t="str">
            <v>شفيقه</v>
          </cell>
          <cell r="F3373" t="str">
            <v>الاولى</v>
          </cell>
        </row>
        <row r="3374">
          <cell r="B3374">
            <v>527417</v>
          </cell>
          <cell r="C3374" t="str">
            <v>صفا العلي</v>
          </cell>
          <cell r="D3374" t="str">
            <v>فواز</v>
          </cell>
          <cell r="E3374" t="str">
            <v>فايزه</v>
          </cell>
          <cell r="F3374" t="str">
            <v>الثانية حديث</v>
          </cell>
          <cell r="G3374" t="str">
            <v>م</v>
          </cell>
        </row>
        <row r="3375">
          <cell r="B3375">
            <v>527418</v>
          </cell>
          <cell r="C3375" t="str">
            <v>صفاء حموى</v>
          </cell>
          <cell r="D3375" t="str">
            <v>احمدفتحي</v>
          </cell>
          <cell r="E3375" t="str">
            <v>امينه</v>
          </cell>
          <cell r="F3375" t="str">
            <v>الاولى</v>
          </cell>
        </row>
        <row r="3376">
          <cell r="B3376">
            <v>527419</v>
          </cell>
          <cell r="C3376" t="str">
            <v>صفاء عوض</v>
          </cell>
          <cell r="D3376" t="str">
            <v>احمد</v>
          </cell>
          <cell r="E3376" t="str">
            <v>رجاء</v>
          </cell>
          <cell r="F3376" t="str">
            <v>الثانية</v>
          </cell>
        </row>
        <row r="3377">
          <cell r="B3377">
            <v>527420</v>
          </cell>
          <cell r="C3377" t="str">
            <v>صفاء ملحم</v>
          </cell>
          <cell r="D3377" t="str">
            <v>زكي</v>
          </cell>
          <cell r="E3377" t="str">
            <v>ساميه</v>
          </cell>
          <cell r="F3377" t="str">
            <v>الاولى</v>
          </cell>
        </row>
        <row r="3378">
          <cell r="B3378">
            <v>527421</v>
          </cell>
          <cell r="C3378" t="str">
            <v>ضحى العبدالله الحاج</v>
          </cell>
          <cell r="D3378" t="str">
            <v>ساهر</v>
          </cell>
          <cell r="E3378" t="str">
            <v>جميله</v>
          </cell>
          <cell r="F3378" t="str">
            <v>الاولى</v>
          </cell>
        </row>
        <row r="3379">
          <cell r="B3379">
            <v>527422</v>
          </cell>
          <cell r="C3379" t="str">
            <v>ضحى حيدر</v>
          </cell>
          <cell r="D3379" t="str">
            <v>محمدراتب</v>
          </cell>
          <cell r="E3379" t="str">
            <v>نادره</v>
          </cell>
          <cell r="F3379" t="str">
            <v>الثانية حديث</v>
          </cell>
          <cell r="G3379" t="str">
            <v>م</v>
          </cell>
        </row>
        <row r="3380">
          <cell r="B3380">
            <v>527423</v>
          </cell>
          <cell r="C3380" t="str">
            <v>عائشه المهرجي</v>
          </cell>
          <cell r="D3380" t="str">
            <v>احمد</v>
          </cell>
          <cell r="E3380" t="str">
            <v>مريم</v>
          </cell>
          <cell r="F3380" t="str">
            <v>الثانية حديث</v>
          </cell>
          <cell r="G3380" t="str">
            <v>م</v>
          </cell>
        </row>
        <row r="3381">
          <cell r="B3381">
            <v>527424</v>
          </cell>
          <cell r="C3381" t="str">
            <v>عبدالهادي سالم</v>
          </cell>
          <cell r="D3381" t="str">
            <v>تميم</v>
          </cell>
          <cell r="E3381" t="str">
            <v>فاطمة</v>
          </cell>
          <cell r="F3381" t="str">
            <v>الاولى</v>
          </cell>
        </row>
        <row r="3382">
          <cell r="B3382">
            <v>527425</v>
          </cell>
          <cell r="C3382" t="str">
            <v>عبدالهادي عوض</v>
          </cell>
          <cell r="D3382" t="str">
            <v>حميد</v>
          </cell>
          <cell r="E3382" t="str">
            <v>عبيده</v>
          </cell>
          <cell r="F3382" t="str">
            <v>الاولى</v>
          </cell>
        </row>
        <row r="3383">
          <cell r="B3383">
            <v>527426</v>
          </cell>
          <cell r="C3383" t="str">
            <v>عبير ويحا</v>
          </cell>
          <cell r="D3383" t="str">
            <v>جمال</v>
          </cell>
          <cell r="E3383" t="str">
            <v>هيام</v>
          </cell>
          <cell r="F3383" t="str">
            <v>الثانية حديث</v>
          </cell>
          <cell r="G3383" t="str">
            <v>م</v>
          </cell>
        </row>
        <row r="3384">
          <cell r="B3384">
            <v>527427</v>
          </cell>
          <cell r="C3384" t="str">
            <v>عتاب الحومه</v>
          </cell>
          <cell r="D3384" t="str">
            <v>حسن</v>
          </cell>
          <cell r="E3384" t="str">
            <v>ايمان</v>
          </cell>
          <cell r="F3384" t="str">
            <v>الثانية حديث</v>
          </cell>
          <cell r="G3384" t="str">
            <v>م</v>
          </cell>
        </row>
        <row r="3385">
          <cell r="B3385">
            <v>527429</v>
          </cell>
          <cell r="C3385" t="str">
            <v>عزار هدبة</v>
          </cell>
          <cell r="D3385" t="str">
            <v>حكمت</v>
          </cell>
          <cell r="E3385" t="str">
            <v>رقيه</v>
          </cell>
          <cell r="F3385" t="str">
            <v>الاولى</v>
          </cell>
        </row>
        <row r="3386">
          <cell r="B3386">
            <v>527430</v>
          </cell>
          <cell r="C3386" t="str">
            <v>علا ابو حسنه</v>
          </cell>
          <cell r="D3386" t="str">
            <v>غسان</v>
          </cell>
          <cell r="E3386" t="str">
            <v>فاطمه</v>
          </cell>
          <cell r="F3386" t="str">
            <v>الثانية حديث</v>
          </cell>
          <cell r="G3386" t="str">
            <v>م</v>
          </cell>
        </row>
        <row r="3387">
          <cell r="B3387">
            <v>527431</v>
          </cell>
          <cell r="C3387" t="str">
            <v>علا ابورشيد</v>
          </cell>
          <cell r="D3387" t="str">
            <v>عبدالرزاق</v>
          </cell>
          <cell r="E3387" t="str">
            <v>نهى</v>
          </cell>
          <cell r="F3387" t="str">
            <v>الثانية حديث</v>
          </cell>
          <cell r="G3387" t="str">
            <v>م</v>
          </cell>
        </row>
        <row r="3388">
          <cell r="B3388">
            <v>527432</v>
          </cell>
          <cell r="C3388" t="str">
            <v>علا الدهبي</v>
          </cell>
          <cell r="D3388" t="str">
            <v>هلال</v>
          </cell>
          <cell r="E3388" t="str">
            <v>ملك</v>
          </cell>
          <cell r="F3388" t="str">
            <v>الثانية حديث</v>
          </cell>
          <cell r="G3388" t="str">
            <v>م</v>
          </cell>
        </row>
        <row r="3389">
          <cell r="B3389">
            <v>527433</v>
          </cell>
          <cell r="C3389" t="str">
            <v>علا جمعه</v>
          </cell>
          <cell r="D3389" t="str">
            <v>عبدالرحمن</v>
          </cell>
          <cell r="E3389" t="str">
            <v>راجحه</v>
          </cell>
          <cell r="F3389" t="str">
            <v>الثانية حديث</v>
          </cell>
          <cell r="G3389" t="str">
            <v>م</v>
          </cell>
        </row>
        <row r="3390">
          <cell r="B3390">
            <v>527434</v>
          </cell>
          <cell r="C3390" t="str">
            <v>علا عبد العزيز</v>
          </cell>
          <cell r="D3390" t="str">
            <v>نذير</v>
          </cell>
          <cell r="E3390" t="str">
            <v>روله</v>
          </cell>
          <cell r="F3390" t="str">
            <v>الاولى</v>
          </cell>
        </row>
        <row r="3391">
          <cell r="B3391">
            <v>527435</v>
          </cell>
          <cell r="C3391" t="str">
            <v>غاده الشتار</v>
          </cell>
          <cell r="D3391" t="str">
            <v>محمد</v>
          </cell>
          <cell r="E3391" t="str">
            <v>كوكب</v>
          </cell>
          <cell r="F3391" t="str">
            <v>الاولى</v>
          </cell>
        </row>
        <row r="3392">
          <cell r="B3392">
            <v>527436</v>
          </cell>
          <cell r="C3392" t="str">
            <v>غاليه المصري</v>
          </cell>
          <cell r="D3392" t="str">
            <v>أحمد</v>
          </cell>
          <cell r="E3392" t="str">
            <v>حنان</v>
          </cell>
          <cell r="F3392" t="str">
            <v>الثانية حديث</v>
          </cell>
          <cell r="G3392" t="str">
            <v>م</v>
          </cell>
        </row>
        <row r="3393">
          <cell r="B3393">
            <v>527437</v>
          </cell>
          <cell r="C3393" t="str">
            <v>غاليه بارودي</v>
          </cell>
          <cell r="D3393" t="str">
            <v>محمدزكريا</v>
          </cell>
          <cell r="E3393" t="str">
            <v>منتهى</v>
          </cell>
          <cell r="F3393" t="str">
            <v>الثانية حديث</v>
          </cell>
          <cell r="G3393" t="str">
            <v>م</v>
          </cell>
        </row>
        <row r="3394">
          <cell r="B3394">
            <v>527438</v>
          </cell>
          <cell r="C3394" t="str">
            <v>غاليه خوله</v>
          </cell>
          <cell r="D3394" t="str">
            <v>مأمون</v>
          </cell>
          <cell r="E3394" t="str">
            <v>خديجه</v>
          </cell>
          <cell r="F3394" t="str">
            <v>الاولى</v>
          </cell>
        </row>
        <row r="3395">
          <cell r="B3395">
            <v>527439</v>
          </cell>
          <cell r="C3395" t="str">
            <v>غدير الرفه</v>
          </cell>
          <cell r="D3395" t="str">
            <v>حسن</v>
          </cell>
          <cell r="E3395" t="str">
            <v>ساميه</v>
          </cell>
          <cell r="F3395" t="str">
            <v>الاولى</v>
          </cell>
        </row>
        <row r="3396">
          <cell r="B3396">
            <v>527440</v>
          </cell>
          <cell r="C3396" t="str">
            <v>غيداء يوسف علي</v>
          </cell>
          <cell r="D3396" t="str">
            <v>يوسف</v>
          </cell>
          <cell r="E3396" t="str">
            <v>هدى</v>
          </cell>
          <cell r="F3396" t="str">
            <v>الاولى</v>
          </cell>
        </row>
        <row r="3397">
          <cell r="B3397">
            <v>527441</v>
          </cell>
          <cell r="C3397" t="str">
            <v>فادي اسعد</v>
          </cell>
          <cell r="D3397" t="str">
            <v>عبدالحميد</v>
          </cell>
          <cell r="E3397" t="str">
            <v>ميليا</v>
          </cell>
          <cell r="F3397" t="str">
            <v>الاولى</v>
          </cell>
        </row>
        <row r="3398">
          <cell r="B3398">
            <v>527442</v>
          </cell>
          <cell r="C3398" t="str">
            <v>فاطمة الزهراء الكليب</v>
          </cell>
          <cell r="D3398" t="str">
            <v>ابراهيم</v>
          </cell>
          <cell r="E3398" t="str">
            <v>نجاح</v>
          </cell>
          <cell r="F3398" t="str">
            <v>الاولى</v>
          </cell>
        </row>
        <row r="3399">
          <cell r="B3399">
            <v>527443</v>
          </cell>
          <cell r="C3399" t="str">
            <v>فاطمة الطربوش</v>
          </cell>
          <cell r="D3399" t="str">
            <v>محمود</v>
          </cell>
          <cell r="E3399" t="str">
            <v>كوثر</v>
          </cell>
          <cell r="F3399" t="str">
            <v>الاولى</v>
          </cell>
        </row>
        <row r="3400">
          <cell r="B3400">
            <v>527444</v>
          </cell>
          <cell r="C3400" t="str">
            <v>فاطمة باكير</v>
          </cell>
          <cell r="D3400" t="str">
            <v>أكرم</v>
          </cell>
          <cell r="E3400" t="str">
            <v>فايزه</v>
          </cell>
          <cell r="F3400" t="str">
            <v>الاولى</v>
          </cell>
        </row>
        <row r="3401">
          <cell r="B3401">
            <v>527445</v>
          </cell>
          <cell r="C3401" t="str">
            <v>فاطمة عمرالاحمدالخليل</v>
          </cell>
          <cell r="D3401" t="str">
            <v>محمود</v>
          </cell>
          <cell r="E3401" t="str">
            <v>نوفة</v>
          </cell>
          <cell r="F3401" t="str">
            <v>الثانية حديث</v>
          </cell>
          <cell r="G3401" t="str">
            <v>ن</v>
          </cell>
        </row>
        <row r="3402">
          <cell r="B3402">
            <v>527446</v>
          </cell>
          <cell r="C3402" t="str">
            <v>فاطمه الزهراء يوسف</v>
          </cell>
          <cell r="D3402" t="str">
            <v>حسين</v>
          </cell>
          <cell r="E3402" t="str">
            <v>ايمان</v>
          </cell>
          <cell r="F3402" t="str">
            <v>الاولى</v>
          </cell>
        </row>
        <row r="3403">
          <cell r="B3403">
            <v>527447</v>
          </cell>
          <cell r="C3403" t="str">
            <v>فاطمه العكله</v>
          </cell>
          <cell r="D3403" t="str">
            <v>حرب</v>
          </cell>
          <cell r="E3403" t="str">
            <v>ساميه</v>
          </cell>
          <cell r="F3403" t="str">
            <v>الثانية حديث</v>
          </cell>
          <cell r="G3403" t="str">
            <v>م</v>
          </cell>
        </row>
        <row r="3404">
          <cell r="B3404">
            <v>527448</v>
          </cell>
          <cell r="C3404" t="str">
            <v>فاطمه عبد الرزاق</v>
          </cell>
          <cell r="D3404" t="str">
            <v>احمد ديب</v>
          </cell>
          <cell r="E3404" t="str">
            <v>خديجه</v>
          </cell>
          <cell r="F3404" t="str">
            <v>الاولى</v>
          </cell>
        </row>
        <row r="3405">
          <cell r="B3405">
            <v>527449</v>
          </cell>
          <cell r="C3405" t="str">
            <v>فايزه الصياد</v>
          </cell>
          <cell r="D3405" t="str">
            <v>عماد</v>
          </cell>
          <cell r="E3405" t="str">
            <v>رغداء</v>
          </cell>
          <cell r="F3405" t="str">
            <v>الاولى</v>
          </cell>
        </row>
        <row r="3406">
          <cell r="B3406">
            <v>527450</v>
          </cell>
          <cell r="C3406" t="str">
            <v>فايزه همشري</v>
          </cell>
          <cell r="D3406" t="str">
            <v>احمد</v>
          </cell>
          <cell r="E3406" t="str">
            <v>فاطمة</v>
          </cell>
          <cell r="F3406" t="str">
            <v>الثانية حديث</v>
          </cell>
          <cell r="G3406" t="str">
            <v>م</v>
          </cell>
        </row>
        <row r="3407">
          <cell r="B3407">
            <v>527451</v>
          </cell>
          <cell r="C3407" t="str">
            <v>فرح السلمو</v>
          </cell>
          <cell r="D3407" t="str">
            <v>علي</v>
          </cell>
          <cell r="E3407" t="str">
            <v>لمياء</v>
          </cell>
          <cell r="F3407" t="str">
            <v>الثانية حديث</v>
          </cell>
          <cell r="G3407" t="str">
            <v>ن</v>
          </cell>
        </row>
        <row r="3408">
          <cell r="B3408">
            <v>527452</v>
          </cell>
          <cell r="C3408" t="str">
            <v>فيحاء المصنف</v>
          </cell>
          <cell r="D3408" t="str">
            <v>عدنان</v>
          </cell>
          <cell r="E3408" t="str">
            <v>اسمهان</v>
          </cell>
          <cell r="F3408" t="str">
            <v>الاولى</v>
          </cell>
        </row>
        <row r="3409">
          <cell r="B3409">
            <v>527453</v>
          </cell>
          <cell r="C3409" t="str">
            <v>فيحاء بزازه</v>
          </cell>
          <cell r="D3409" t="str">
            <v>محي الدين</v>
          </cell>
          <cell r="E3409" t="str">
            <v>ثناء</v>
          </cell>
          <cell r="F3409" t="str">
            <v>الاولى</v>
          </cell>
        </row>
        <row r="3410">
          <cell r="B3410">
            <v>527454</v>
          </cell>
          <cell r="C3410" t="str">
            <v>فينوس ابراهيم</v>
          </cell>
          <cell r="D3410" t="str">
            <v>محمد</v>
          </cell>
          <cell r="E3410" t="str">
            <v>سناء</v>
          </cell>
          <cell r="F3410" t="str">
            <v>الاولى</v>
          </cell>
        </row>
        <row r="3411">
          <cell r="B3411">
            <v>527455</v>
          </cell>
          <cell r="C3411" t="str">
            <v>فينوس عيسى</v>
          </cell>
          <cell r="D3411" t="str">
            <v>مرهج</v>
          </cell>
          <cell r="E3411" t="str">
            <v>سمر</v>
          </cell>
          <cell r="F3411" t="str">
            <v>الاولى</v>
          </cell>
        </row>
        <row r="3412">
          <cell r="B3412">
            <v>527456</v>
          </cell>
          <cell r="C3412" t="str">
            <v>قمر حمود</v>
          </cell>
          <cell r="D3412" t="str">
            <v>محي الدين</v>
          </cell>
          <cell r="E3412" t="str">
            <v>حنان</v>
          </cell>
          <cell r="F3412" t="str">
            <v>الاولى</v>
          </cell>
        </row>
        <row r="3413">
          <cell r="B3413">
            <v>527457</v>
          </cell>
          <cell r="C3413" t="str">
            <v>قمر مسعود</v>
          </cell>
          <cell r="D3413" t="str">
            <v>هاشم</v>
          </cell>
          <cell r="E3413" t="str">
            <v>انعام</v>
          </cell>
          <cell r="F3413" t="str">
            <v>الاولى</v>
          </cell>
        </row>
        <row r="3414">
          <cell r="B3414">
            <v>527458</v>
          </cell>
          <cell r="C3414" t="str">
            <v>كاترين ابو مغضب</v>
          </cell>
          <cell r="D3414" t="str">
            <v>معين</v>
          </cell>
          <cell r="E3414" t="str">
            <v>سرا</v>
          </cell>
          <cell r="F3414" t="str">
            <v>الاولى</v>
          </cell>
        </row>
        <row r="3415">
          <cell r="B3415">
            <v>527459</v>
          </cell>
          <cell r="C3415" t="str">
            <v>كرم الحاج صادق</v>
          </cell>
          <cell r="D3415" t="str">
            <v>موسى الكاظم</v>
          </cell>
          <cell r="E3415" t="str">
            <v>ليزا</v>
          </cell>
          <cell r="F3415" t="str">
            <v>الاولى</v>
          </cell>
        </row>
        <row r="3416">
          <cell r="B3416">
            <v>527460</v>
          </cell>
          <cell r="C3416" t="str">
            <v>كفاء صمود</v>
          </cell>
          <cell r="D3416" t="str">
            <v>سليمان</v>
          </cell>
          <cell r="E3416" t="str">
            <v>مها</v>
          </cell>
          <cell r="F3416" t="str">
            <v>الثانية حديث</v>
          </cell>
          <cell r="G3416" t="str">
            <v>م</v>
          </cell>
        </row>
        <row r="3417">
          <cell r="B3417">
            <v>527461</v>
          </cell>
          <cell r="C3417" t="str">
            <v>كنانه سميا</v>
          </cell>
          <cell r="D3417" t="str">
            <v>غسان</v>
          </cell>
          <cell r="E3417" t="str">
            <v>حسيبه</v>
          </cell>
          <cell r="F3417" t="str">
            <v>الاولى</v>
          </cell>
        </row>
        <row r="3418">
          <cell r="B3418">
            <v>527462</v>
          </cell>
          <cell r="C3418" t="str">
            <v>كوثر الساجر</v>
          </cell>
          <cell r="D3418" t="str">
            <v>حسين</v>
          </cell>
          <cell r="E3418" t="str">
            <v>برده</v>
          </cell>
          <cell r="F3418" t="str">
            <v>الاولى</v>
          </cell>
        </row>
        <row r="3419">
          <cell r="B3419">
            <v>527463</v>
          </cell>
          <cell r="C3419" t="str">
            <v>لانا بقدونس</v>
          </cell>
          <cell r="D3419" t="str">
            <v>مازن</v>
          </cell>
          <cell r="E3419" t="str">
            <v>سميره</v>
          </cell>
          <cell r="F3419" t="str">
            <v>الاولى</v>
          </cell>
        </row>
        <row r="3420">
          <cell r="B3420">
            <v>527464</v>
          </cell>
          <cell r="C3420" t="str">
            <v>لما احمد</v>
          </cell>
          <cell r="D3420" t="str">
            <v>هلال</v>
          </cell>
          <cell r="E3420" t="str">
            <v>مطيعه</v>
          </cell>
          <cell r="F3420" t="str">
            <v>الاولى</v>
          </cell>
        </row>
        <row r="3421">
          <cell r="B3421">
            <v>527465</v>
          </cell>
          <cell r="C3421" t="str">
            <v>لمى الصوفي</v>
          </cell>
          <cell r="D3421" t="str">
            <v>محمد ضياء الدين</v>
          </cell>
          <cell r="E3421" t="str">
            <v>وديعه</v>
          </cell>
          <cell r="F3421" t="str">
            <v>الثانية حديث</v>
          </cell>
          <cell r="G3421" t="str">
            <v>ن</v>
          </cell>
        </row>
        <row r="3422">
          <cell r="B3422">
            <v>527466</v>
          </cell>
          <cell r="C3422" t="str">
            <v>لمى حمود</v>
          </cell>
          <cell r="D3422" t="str">
            <v>حامد</v>
          </cell>
          <cell r="E3422" t="str">
            <v>هيفاء</v>
          </cell>
          <cell r="F3422" t="str">
            <v>الاولى</v>
          </cell>
        </row>
        <row r="3423">
          <cell r="B3423">
            <v>527467</v>
          </cell>
          <cell r="C3423" t="str">
            <v>ليليان عبد الرحمن</v>
          </cell>
          <cell r="D3423" t="str">
            <v>محمد</v>
          </cell>
          <cell r="E3423" t="str">
            <v>ليندا</v>
          </cell>
          <cell r="F3423" t="str">
            <v>الاولى</v>
          </cell>
        </row>
        <row r="3424">
          <cell r="B3424">
            <v>527468</v>
          </cell>
          <cell r="C3424" t="str">
            <v>لين عيوش</v>
          </cell>
          <cell r="D3424" t="str">
            <v>محمد</v>
          </cell>
          <cell r="E3424" t="str">
            <v>الهام</v>
          </cell>
          <cell r="F3424" t="str">
            <v>الاولى</v>
          </cell>
        </row>
        <row r="3425">
          <cell r="B3425">
            <v>527469</v>
          </cell>
          <cell r="C3425" t="str">
            <v>لينة السيداه</v>
          </cell>
          <cell r="D3425" t="str">
            <v>فراس</v>
          </cell>
          <cell r="E3425" t="str">
            <v>أماني</v>
          </cell>
          <cell r="F3425" t="str">
            <v>الثانية حديث</v>
          </cell>
          <cell r="G3425" t="str">
            <v>م</v>
          </cell>
        </row>
        <row r="3426">
          <cell r="B3426">
            <v>527470</v>
          </cell>
          <cell r="C3426" t="str">
            <v>لينه الحسين</v>
          </cell>
          <cell r="D3426" t="str">
            <v>عقل</v>
          </cell>
          <cell r="E3426" t="str">
            <v>فاطمه</v>
          </cell>
          <cell r="F3426" t="str">
            <v>الاولى</v>
          </cell>
        </row>
        <row r="3427">
          <cell r="B3427">
            <v>527471</v>
          </cell>
          <cell r="C3427" t="str">
            <v>ماجدة الابراهيم</v>
          </cell>
          <cell r="D3427" t="str">
            <v>فريد</v>
          </cell>
          <cell r="E3427" t="str">
            <v>شهرو</v>
          </cell>
          <cell r="F3427" t="str">
            <v>الثانية حديث</v>
          </cell>
          <cell r="G3427" t="str">
            <v>م</v>
          </cell>
        </row>
        <row r="3428">
          <cell r="B3428">
            <v>527472</v>
          </cell>
          <cell r="C3428" t="str">
            <v>مايا الاسعد</v>
          </cell>
          <cell r="D3428" t="str">
            <v>سهيل</v>
          </cell>
          <cell r="E3428" t="str">
            <v>رحاب</v>
          </cell>
          <cell r="F3428" t="str">
            <v>الاولى</v>
          </cell>
        </row>
        <row r="3429">
          <cell r="B3429">
            <v>527473</v>
          </cell>
          <cell r="C3429" t="str">
            <v>مجد ناصر</v>
          </cell>
          <cell r="D3429" t="str">
            <v>عبدالعزيز</v>
          </cell>
          <cell r="E3429" t="str">
            <v>نعمت</v>
          </cell>
          <cell r="F3429" t="str">
            <v>الاولى</v>
          </cell>
        </row>
        <row r="3430">
          <cell r="B3430">
            <v>527474</v>
          </cell>
          <cell r="C3430" t="str">
            <v>محمد الحميد</v>
          </cell>
          <cell r="D3430" t="str">
            <v>مزيد</v>
          </cell>
          <cell r="E3430" t="str">
            <v>يسرى</v>
          </cell>
          <cell r="F3430" t="str">
            <v>الاولى</v>
          </cell>
        </row>
        <row r="3431">
          <cell r="B3431">
            <v>527475</v>
          </cell>
          <cell r="C3431" t="str">
            <v>محمدفواز التركماني</v>
          </cell>
          <cell r="D3431" t="str">
            <v>عبدالله</v>
          </cell>
          <cell r="E3431" t="str">
            <v>نعمت</v>
          </cell>
          <cell r="F3431" t="str">
            <v>الاولى</v>
          </cell>
        </row>
        <row r="3432">
          <cell r="B3432">
            <v>527476</v>
          </cell>
          <cell r="C3432" t="str">
            <v>مرام الحريري</v>
          </cell>
          <cell r="D3432" t="str">
            <v>محمدخير</v>
          </cell>
          <cell r="E3432" t="str">
            <v>منى</v>
          </cell>
          <cell r="F3432" t="str">
            <v>الاولى</v>
          </cell>
        </row>
        <row r="3433">
          <cell r="B3433">
            <v>527477</v>
          </cell>
          <cell r="C3433" t="str">
            <v>مرام زنوبه</v>
          </cell>
          <cell r="D3433" t="str">
            <v>حسن</v>
          </cell>
          <cell r="E3433" t="str">
            <v>شذا</v>
          </cell>
          <cell r="F3433" t="str">
            <v>الاولى</v>
          </cell>
        </row>
        <row r="3434">
          <cell r="B3434">
            <v>527478</v>
          </cell>
          <cell r="C3434" t="str">
            <v>مرام سويدان</v>
          </cell>
          <cell r="D3434" t="str">
            <v>محمد</v>
          </cell>
          <cell r="E3434" t="str">
            <v>امينه</v>
          </cell>
          <cell r="F3434" t="str">
            <v>الثانية حديث</v>
          </cell>
          <cell r="G3434" t="str">
            <v>م</v>
          </cell>
        </row>
        <row r="3435">
          <cell r="B3435">
            <v>527479</v>
          </cell>
          <cell r="C3435" t="str">
            <v>مرام مخلوف</v>
          </cell>
          <cell r="D3435" t="str">
            <v>نيروز</v>
          </cell>
          <cell r="E3435" t="str">
            <v>دارين</v>
          </cell>
          <cell r="F3435" t="str">
            <v>الاولى</v>
          </cell>
        </row>
        <row r="3436">
          <cell r="B3436">
            <v>527480</v>
          </cell>
          <cell r="C3436" t="str">
            <v>مرام مناد</v>
          </cell>
          <cell r="D3436" t="str">
            <v>منصور</v>
          </cell>
          <cell r="E3436" t="str">
            <v>أمل</v>
          </cell>
          <cell r="F3436" t="str">
            <v>الثانية حديث</v>
          </cell>
          <cell r="G3436" t="str">
            <v>م</v>
          </cell>
        </row>
        <row r="3437">
          <cell r="B3437">
            <v>527481</v>
          </cell>
          <cell r="C3437" t="str">
            <v>مرح ابوقنصول</v>
          </cell>
          <cell r="D3437" t="str">
            <v>حمد</v>
          </cell>
          <cell r="E3437" t="str">
            <v>ريم</v>
          </cell>
          <cell r="F3437" t="str">
            <v>الاولى</v>
          </cell>
        </row>
        <row r="3438">
          <cell r="B3438">
            <v>527482</v>
          </cell>
          <cell r="C3438" t="str">
            <v>مرح النصار</v>
          </cell>
          <cell r="D3438" t="str">
            <v>محمد</v>
          </cell>
          <cell r="E3438" t="str">
            <v>فايزه</v>
          </cell>
          <cell r="F3438" t="str">
            <v>الاولى</v>
          </cell>
        </row>
        <row r="3439">
          <cell r="B3439">
            <v>527483</v>
          </cell>
          <cell r="C3439" t="str">
            <v>مرح علوش</v>
          </cell>
          <cell r="D3439" t="str">
            <v>محمد</v>
          </cell>
          <cell r="E3439" t="str">
            <v>هند</v>
          </cell>
          <cell r="F3439" t="str">
            <v>الاولى</v>
          </cell>
        </row>
        <row r="3440">
          <cell r="B3440">
            <v>527484</v>
          </cell>
          <cell r="C3440" t="str">
            <v>مرح عيسى</v>
          </cell>
          <cell r="D3440" t="str">
            <v>زياد</v>
          </cell>
          <cell r="E3440" t="str">
            <v>صفاء</v>
          </cell>
          <cell r="F3440" t="str">
            <v>الثانية حديث</v>
          </cell>
          <cell r="G3440" t="str">
            <v>ن</v>
          </cell>
        </row>
        <row r="3441">
          <cell r="B3441">
            <v>527485</v>
          </cell>
          <cell r="C3441" t="str">
            <v>مرح محمود</v>
          </cell>
          <cell r="D3441" t="str">
            <v>محمود</v>
          </cell>
          <cell r="E3441" t="str">
            <v>وزيرة</v>
          </cell>
          <cell r="F3441" t="str">
            <v>الاولى</v>
          </cell>
        </row>
        <row r="3442">
          <cell r="B3442">
            <v>527486</v>
          </cell>
          <cell r="C3442" t="str">
            <v>مرح ناعم</v>
          </cell>
          <cell r="D3442" t="str">
            <v>مالك</v>
          </cell>
          <cell r="E3442" t="str">
            <v>عليا</v>
          </cell>
          <cell r="F3442" t="str">
            <v>الاولى</v>
          </cell>
        </row>
        <row r="3443">
          <cell r="B3443">
            <v>527487</v>
          </cell>
          <cell r="C3443" t="str">
            <v>مروه قزاز</v>
          </cell>
          <cell r="D3443" t="str">
            <v>عدنان</v>
          </cell>
          <cell r="E3443" t="str">
            <v>ناديا</v>
          </cell>
          <cell r="F3443" t="str">
            <v>الثانية حديث</v>
          </cell>
          <cell r="G3443" t="str">
            <v>م</v>
          </cell>
        </row>
        <row r="3444">
          <cell r="B3444">
            <v>527488</v>
          </cell>
          <cell r="C3444" t="str">
            <v>مريم الببيلي</v>
          </cell>
          <cell r="D3444" t="str">
            <v>عبدالقادر</v>
          </cell>
          <cell r="E3444" t="str">
            <v>فاتنه</v>
          </cell>
          <cell r="F3444" t="str">
            <v>الاولى</v>
          </cell>
        </row>
        <row r="3445">
          <cell r="B3445">
            <v>527489</v>
          </cell>
          <cell r="C3445" t="str">
            <v>مريم رحال</v>
          </cell>
          <cell r="D3445" t="str">
            <v>علي</v>
          </cell>
          <cell r="E3445" t="str">
            <v>مها</v>
          </cell>
          <cell r="F3445" t="str">
            <v>الاولى</v>
          </cell>
        </row>
        <row r="3446">
          <cell r="B3446">
            <v>527490</v>
          </cell>
          <cell r="C3446" t="str">
            <v>مريم علي</v>
          </cell>
          <cell r="D3446" t="str">
            <v>نعيم</v>
          </cell>
          <cell r="E3446" t="str">
            <v>بدريه</v>
          </cell>
          <cell r="F3446" t="str">
            <v>الثانية حديث</v>
          </cell>
          <cell r="G3446" t="str">
            <v>م</v>
          </cell>
        </row>
        <row r="3447">
          <cell r="B3447">
            <v>527491</v>
          </cell>
          <cell r="C3447" t="str">
            <v>مريم محمد</v>
          </cell>
          <cell r="D3447" t="str">
            <v>محمد</v>
          </cell>
          <cell r="E3447" t="str">
            <v>الهام</v>
          </cell>
          <cell r="F3447" t="str">
            <v>الاولى</v>
          </cell>
        </row>
        <row r="3448">
          <cell r="B3448">
            <v>527492</v>
          </cell>
          <cell r="C3448" t="str">
            <v>مزينه الموصلي</v>
          </cell>
          <cell r="D3448" t="str">
            <v>فواز</v>
          </cell>
          <cell r="E3448" t="str">
            <v>جهينه</v>
          </cell>
          <cell r="F3448" t="str">
            <v>الثانية حديث</v>
          </cell>
          <cell r="G3448" t="str">
            <v>م</v>
          </cell>
        </row>
        <row r="3449">
          <cell r="B3449">
            <v>527493</v>
          </cell>
          <cell r="C3449" t="str">
            <v>مشاعل النادر</v>
          </cell>
          <cell r="D3449" t="str">
            <v>خالد</v>
          </cell>
          <cell r="E3449" t="str">
            <v>امال</v>
          </cell>
          <cell r="F3449" t="str">
            <v>الاولى</v>
          </cell>
        </row>
        <row r="3450">
          <cell r="B3450">
            <v>527494</v>
          </cell>
          <cell r="C3450" t="str">
            <v>مضر سليمان</v>
          </cell>
          <cell r="D3450" t="str">
            <v>عائد</v>
          </cell>
          <cell r="E3450" t="str">
            <v>نادين</v>
          </cell>
          <cell r="F3450" t="str">
            <v>الاولى</v>
          </cell>
        </row>
        <row r="3451">
          <cell r="B3451">
            <v>527495</v>
          </cell>
          <cell r="C3451" t="str">
            <v>ملفت ديوب</v>
          </cell>
          <cell r="D3451" t="str">
            <v>علي</v>
          </cell>
          <cell r="E3451" t="str">
            <v>يسرى</v>
          </cell>
          <cell r="F3451" t="str">
            <v>الاولى</v>
          </cell>
        </row>
        <row r="3452">
          <cell r="B3452">
            <v>527496</v>
          </cell>
          <cell r="C3452" t="str">
            <v>منال الجبر</v>
          </cell>
          <cell r="D3452" t="str">
            <v>فهد</v>
          </cell>
          <cell r="E3452" t="str">
            <v>نجاح</v>
          </cell>
          <cell r="F3452" t="str">
            <v>الاولى</v>
          </cell>
        </row>
        <row r="3453">
          <cell r="B3453">
            <v>527497</v>
          </cell>
          <cell r="C3453" t="str">
            <v>منال الجوهري</v>
          </cell>
          <cell r="D3453" t="str">
            <v>عفيف</v>
          </cell>
          <cell r="E3453" t="str">
            <v>غزاله</v>
          </cell>
          <cell r="F3453" t="str">
            <v>الاولى</v>
          </cell>
        </row>
        <row r="3454">
          <cell r="B3454">
            <v>527498</v>
          </cell>
          <cell r="C3454" t="str">
            <v>منال الضامن</v>
          </cell>
          <cell r="D3454" t="str">
            <v>سامي</v>
          </cell>
          <cell r="E3454" t="str">
            <v>سهام</v>
          </cell>
          <cell r="F3454" t="str">
            <v>الاولى</v>
          </cell>
        </row>
        <row r="3455">
          <cell r="B3455">
            <v>527499</v>
          </cell>
          <cell r="C3455" t="str">
            <v>مها جوهره</v>
          </cell>
          <cell r="D3455" t="str">
            <v>حسين</v>
          </cell>
          <cell r="E3455" t="str">
            <v>جوهره</v>
          </cell>
          <cell r="F3455" t="str">
            <v>الاولى</v>
          </cell>
        </row>
        <row r="3456">
          <cell r="B3456">
            <v>527500</v>
          </cell>
          <cell r="C3456" t="str">
            <v>موسى صالح</v>
          </cell>
          <cell r="D3456" t="str">
            <v>ابراهيم</v>
          </cell>
          <cell r="E3456" t="str">
            <v>نظيره</v>
          </cell>
          <cell r="F3456" t="str">
            <v>الاولى</v>
          </cell>
        </row>
        <row r="3457">
          <cell r="B3457">
            <v>527501</v>
          </cell>
          <cell r="C3457" t="str">
            <v>ميرنا السماره</v>
          </cell>
          <cell r="D3457" t="str">
            <v>ياسر</v>
          </cell>
          <cell r="E3457" t="str">
            <v>سمره</v>
          </cell>
          <cell r="F3457" t="str">
            <v>الثانية حديث</v>
          </cell>
          <cell r="G3457" t="str">
            <v>م</v>
          </cell>
        </row>
        <row r="3458">
          <cell r="B3458">
            <v>527502</v>
          </cell>
          <cell r="C3458" t="str">
            <v>ميس طويل</v>
          </cell>
          <cell r="D3458" t="str">
            <v>محمد</v>
          </cell>
          <cell r="E3458" t="str">
            <v>حسنا</v>
          </cell>
          <cell r="F3458" t="str">
            <v>الثانية حديث</v>
          </cell>
          <cell r="G3458" t="str">
            <v>م</v>
          </cell>
        </row>
        <row r="3459">
          <cell r="B3459">
            <v>527503</v>
          </cell>
          <cell r="C3459" t="str">
            <v>ميس محفوض</v>
          </cell>
          <cell r="D3459" t="str">
            <v>يوسف</v>
          </cell>
          <cell r="E3459" t="str">
            <v>صديقه</v>
          </cell>
          <cell r="F3459" t="str">
            <v>الاولى</v>
          </cell>
        </row>
        <row r="3460">
          <cell r="B3460">
            <v>527504</v>
          </cell>
          <cell r="C3460" t="str">
            <v>ميلاد النجرس</v>
          </cell>
          <cell r="D3460" t="str">
            <v>تركي</v>
          </cell>
          <cell r="E3460" t="str">
            <v>امل</v>
          </cell>
          <cell r="F3460" t="str">
            <v>الاولى</v>
          </cell>
        </row>
        <row r="3461">
          <cell r="B3461">
            <v>527505</v>
          </cell>
          <cell r="C3461" t="str">
            <v>نادين الكحلوني</v>
          </cell>
          <cell r="D3461" t="str">
            <v>نبيل</v>
          </cell>
          <cell r="E3461" t="str">
            <v>سونيا</v>
          </cell>
          <cell r="F3461" t="str">
            <v>الثانية حديث</v>
          </cell>
          <cell r="G3461" t="str">
            <v>م</v>
          </cell>
        </row>
        <row r="3462">
          <cell r="B3462">
            <v>527506</v>
          </cell>
          <cell r="C3462" t="str">
            <v>ناره محمد</v>
          </cell>
          <cell r="D3462" t="str">
            <v>عادل</v>
          </cell>
          <cell r="E3462" t="str">
            <v>فايزه</v>
          </cell>
          <cell r="F3462" t="str">
            <v>الاولى</v>
          </cell>
        </row>
        <row r="3463">
          <cell r="B3463">
            <v>527507</v>
          </cell>
          <cell r="C3463" t="str">
            <v>ناريمان الجابر</v>
          </cell>
          <cell r="D3463" t="str">
            <v>جابر</v>
          </cell>
          <cell r="E3463" t="str">
            <v>رجاء</v>
          </cell>
          <cell r="F3463" t="str">
            <v>الاولى</v>
          </cell>
        </row>
        <row r="3464">
          <cell r="B3464">
            <v>527508</v>
          </cell>
          <cell r="C3464" t="str">
            <v>ناريمان علي</v>
          </cell>
          <cell r="D3464" t="str">
            <v>محمود</v>
          </cell>
          <cell r="E3464" t="str">
            <v>ماجده</v>
          </cell>
          <cell r="F3464" t="str">
            <v>الثانية حديث</v>
          </cell>
          <cell r="G3464" t="str">
            <v>م</v>
          </cell>
        </row>
        <row r="3465">
          <cell r="B3465">
            <v>527509</v>
          </cell>
          <cell r="C3465" t="str">
            <v>ناريمان نصر</v>
          </cell>
          <cell r="D3465" t="str">
            <v>عامر</v>
          </cell>
          <cell r="E3465" t="str">
            <v>سهيله</v>
          </cell>
          <cell r="F3465" t="str">
            <v>الاولى</v>
          </cell>
        </row>
        <row r="3466">
          <cell r="B3466">
            <v>527510</v>
          </cell>
          <cell r="C3466" t="str">
            <v>نانسي مصرى</v>
          </cell>
          <cell r="D3466" t="str">
            <v>ميشيل</v>
          </cell>
          <cell r="E3466" t="str">
            <v>منى</v>
          </cell>
          <cell r="F3466" t="str">
            <v>الثانية حديث</v>
          </cell>
          <cell r="G3466" t="str">
            <v>م</v>
          </cell>
        </row>
        <row r="3467">
          <cell r="B3467">
            <v>527511</v>
          </cell>
          <cell r="C3467" t="str">
            <v>ناهد العيشات</v>
          </cell>
          <cell r="D3467" t="str">
            <v>محمد</v>
          </cell>
          <cell r="E3467" t="str">
            <v>ناجيه</v>
          </cell>
          <cell r="F3467" t="str">
            <v>الاولى</v>
          </cell>
        </row>
        <row r="3468">
          <cell r="B3468">
            <v>527512</v>
          </cell>
          <cell r="C3468" t="str">
            <v>نبال المعيوف</v>
          </cell>
          <cell r="D3468" t="str">
            <v>ذاكر</v>
          </cell>
          <cell r="E3468" t="str">
            <v>فوزه</v>
          </cell>
          <cell r="F3468" t="str">
            <v>الثانية حديث</v>
          </cell>
          <cell r="G3468" t="str">
            <v>م</v>
          </cell>
        </row>
        <row r="3469">
          <cell r="B3469">
            <v>527513</v>
          </cell>
          <cell r="C3469" t="str">
            <v>نجوى الملا</v>
          </cell>
          <cell r="D3469" t="str">
            <v>عمر</v>
          </cell>
          <cell r="E3469" t="str">
            <v>غاده</v>
          </cell>
          <cell r="F3469" t="str">
            <v>الاولى</v>
          </cell>
        </row>
        <row r="3470">
          <cell r="B3470">
            <v>527514</v>
          </cell>
          <cell r="C3470" t="str">
            <v>نداء نورالدين</v>
          </cell>
          <cell r="D3470" t="str">
            <v>مروان</v>
          </cell>
          <cell r="E3470" t="str">
            <v>ختام</v>
          </cell>
          <cell r="F3470" t="str">
            <v>الثانية حديث</v>
          </cell>
          <cell r="G3470" t="str">
            <v>م</v>
          </cell>
        </row>
        <row r="3471">
          <cell r="B3471">
            <v>527515</v>
          </cell>
          <cell r="C3471" t="str">
            <v>ندى أبو ليلى</v>
          </cell>
          <cell r="D3471" t="str">
            <v>يوسف</v>
          </cell>
          <cell r="E3471" t="str">
            <v>سميه</v>
          </cell>
          <cell r="F3471" t="str">
            <v>الثانية حديث</v>
          </cell>
          <cell r="G3471" t="str">
            <v>م</v>
          </cell>
        </row>
        <row r="3472">
          <cell r="B3472">
            <v>527516</v>
          </cell>
          <cell r="C3472" t="str">
            <v>ندى مراد</v>
          </cell>
          <cell r="D3472" t="str">
            <v>هيسم</v>
          </cell>
          <cell r="E3472" t="str">
            <v>امل</v>
          </cell>
          <cell r="F3472" t="str">
            <v>الاولى</v>
          </cell>
        </row>
        <row r="3473">
          <cell r="B3473">
            <v>527517</v>
          </cell>
          <cell r="C3473" t="str">
            <v>نرمين حبيب</v>
          </cell>
          <cell r="D3473" t="str">
            <v>محمد</v>
          </cell>
          <cell r="E3473" t="str">
            <v>ميساء</v>
          </cell>
          <cell r="F3473" t="str">
            <v>الثانية حديث</v>
          </cell>
          <cell r="G3473" t="str">
            <v>م</v>
          </cell>
        </row>
        <row r="3474">
          <cell r="B3474">
            <v>527518</v>
          </cell>
          <cell r="C3474" t="str">
            <v>نسرين ديب</v>
          </cell>
          <cell r="D3474" t="str">
            <v>معين</v>
          </cell>
          <cell r="E3474" t="str">
            <v>زينه</v>
          </cell>
          <cell r="F3474" t="str">
            <v>الاولى</v>
          </cell>
        </row>
        <row r="3475">
          <cell r="B3475">
            <v>527519</v>
          </cell>
          <cell r="C3475" t="str">
            <v>نغم الأحمر</v>
          </cell>
          <cell r="D3475" t="str">
            <v>أحمد</v>
          </cell>
          <cell r="E3475" t="str">
            <v>انتصار</v>
          </cell>
          <cell r="F3475" t="str">
            <v>الثانية حديث</v>
          </cell>
          <cell r="G3475" t="str">
            <v>م</v>
          </cell>
        </row>
        <row r="3476">
          <cell r="B3476">
            <v>527520</v>
          </cell>
          <cell r="C3476" t="str">
            <v>نوال الهبه</v>
          </cell>
          <cell r="D3476" t="str">
            <v>حمد</v>
          </cell>
          <cell r="E3476" t="str">
            <v>ادليل</v>
          </cell>
          <cell r="F3476" t="str">
            <v>الاولى</v>
          </cell>
        </row>
        <row r="3477">
          <cell r="B3477">
            <v>527521</v>
          </cell>
          <cell r="C3477" t="str">
            <v>نور الطيلوني</v>
          </cell>
          <cell r="D3477" t="str">
            <v>فريز</v>
          </cell>
          <cell r="E3477" t="str">
            <v>سلوى</v>
          </cell>
          <cell r="F3477" t="str">
            <v>الثانية حديث</v>
          </cell>
          <cell r="G3477" t="str">
            <v>ن</v>
          </cell>
        </row>
        <row r="3478">
          <cell r="B3478">
            <v>527522</v>
          </cell>
          <cell r="C3478" t="str">
            <v>نور جلبوط</v>
          </cell>
          <cell r="D3478" t="str">
            <v>خليل</v>
          </cell>
          <cell r="E3478" t="str">
            <v>فاطمة</v>
          </cell>
          <cell r="F3478" t="str">
            <v>الاولى</v>
          </cell>
        </row>
        <row r="3479">
          <cell r="B3479">
            <v>527523</v>
          </cell>
          <cell r="C3479" t="str">
            <v>نور حسين</v>
          </cell>
          <cell r="D3479" t="str">
            <v>بدر</v>
          </cell>
          <cell r="E3479" t="str">
            <v>سوسن</v>
          </cell>
          <cell r="F3479" t="str">
            <v>الثانية حديث</v>
          </cell>
          <cell r="G3479" t="str">
            <v>ن</v>
          </cell>
        </row>
        <row r="3480">
          <cell r="B3480">
            <v>527524</v>
          </cell>
          <cell r="C3480" t="str">
            <v>نور رزق</v>
          </cell>
          <cell r="D3480" t="str">
            <v>ايمن</v>
          </cell>
          <cell r="E3480" t="str">
            <v>ملكة</v>
          </cell>
          <cell r="F3480" t="str">
            <v>الاولى</v>
          </cell>
        </row>
        <row r="3481">
          <cell r="B3481">
            <v>527525</v>
          </cell>
          <cell r="C3481" t="str">
            <v>نور زركلي</v>
          </cell>
          <cell r="D3481" t="str">
            <v>جمال</v>
          </cell>
          <cell r="E3481" t="str">
            <v>أمل</v>
          </cell>
          <cell r="F3481" t="str">
            <v>الاولى</v>
          </cell>
        </row>
        <row r="3482">
          <cell r="B3482">
            <v>527526</v>
          </cell>
          <cell r="C3482" t="str">
            <v>نور شربا</v>
          </cell>
          <cell r="D3482" t="str">
            <v>حسام الدين</v>
          </cell>
          <cell r="E3482" t="str">
            <v>هيفاء</v>
          </cell>
          <cell r="F3482" t="str">
            <v>الاولى</v>
          </cell>
        </row>
        <row r="3483">
          <cell r="B3483">
            <v>527527</v>
          </cell>
          <cell r="C3483" t="str">
            <v>نورا ذيب</v>
          </cell>
          <cell r="D3483" t="str">
            <v>محمد</v>
          </cell>
          <cell r="E3483" t="str">
            <v>دلال</v>
          </cell>
          <cell r="F3483" t="str">
            <v>الاولى</v>
          </cell>
        </row>
        <row r="3484">
          <cell r="B3484">
            <v>527528</v>
          </cell>
          <cell r="C3484" t="str">
            <v>نورا عامر</v>
          </cell>
          <cell r="D3484" t="str">
            <v>كنج</v>
          </cell>
          <cell r="E3484" t="str">
            <v>ميله</v>
          </cell>
          <cell r="F3484" t="str">
            <v>الاولى</v>
          </cell>
        </row>
        <row r="3485">
          <cell r="B3485">
            <v>527529</v>
          </cell>
          <cell r="C3485" t="str">
            <v>نورالهدى الباش</v>
          </cell>
          <cell r="D3485" t="str">
            <v>محمد</v>
          </cell>
          <cell r="E3485" t="str">
            <v>ايمان</v>
          </cell>
          <cell r="F3485" t="str">
            <v>الاولى</v>
          </cell>
        </row>
        <row r="3486">
          <cell r="B3486">
            <v>527530</v>
          </cell>
          <cell r="C3486" t="str">
            <v>نوها المغربي</v>
          </cell>
          <cell r="D3486" t="str">
            <v>قاسم</v>
          </cell>
          <cell r="E3486" t="str">
            <v>مريم</v>
          </cell>
          <cell r="F3486" t="str">
            <v>الاولى</v>
          </cell>
        </row>
        <row r="3487">
          <cell r="B3487">
            <v>527531</v>
          </cell>
          <cell r="C3487" t="str">
            <v>هبة قلعه جي</v>
          </cell>
          <cell r="D3487" t="str">
            <v>محمد</v>
          </cell>
          <cell r="E3487" t="str">
            <v>مها</v>
          </cell>
          <cell r="F3487" t="str">
            <v>الاولى</v>
          </cell>
        </row>
        <row r="3488">
          <cell r="B3488">
            <v>527532</v>
          </cell>
          <cell r="C3488" t="str">
            <v>هبه احمد</v>
          </cell>
          <cell r="D3488" t="str">
            <v>هلال</v>
          </cell>
          <cell r="E3488" t="str">
            <v>مطيعه</v>
          </cell>
          <cell r="F3488" t="str">
            <v>الثانية حديث</v>
          </cell>
          <cell r="G3488" t="str">
            <v>م</v>
          </cell>
        </row>
        <row r="3489">
          <cell r="B3489">
            <v>527533</v>
          </cell>
          <cell r="C3489" t="str">
            <v>هبه الرباط</v>
          </cell>
          <cell r="D3489" t="str">
            <v>عماد</v>
          </cell>
          <cell r="E3489" t="str">
            <v>منى</v>
          </cell>
          <cell r="F3489" t="str">
            <v>الاولى</v>
          </cell>
        </row>
        <row r="3490">
          <cell r="B3490">
            <v>527534</v>
          </cell>
          <cell r="C3490" t="str">
            <v>هبه العيد</v>
          </cell>
          <cell r="D3490" t="str">
            <v>عماد</v>
          </cell>
          <cell r="E3490" t="str">
            <v>هلا</v>
          </cell>
          <cell r="F3490" t="str">
            <v>الثانية حديث</v>
          </cell>
          <cell r="G3490" t="str">
            <v>م</v>
          </cell>
        </row>
        <row r="3491">
          <cell r="B3491">
            <v>527536</v>
          </cell>
          <cell r="C3491" t="str">
            <v>هبه انديوي</v>
          </cell>
          <cell r="D3491" t="str">
            <v>مهدي</v>
          </cell>
          <cell r="E3491" t="str">
            <v>نجاح</v>
          </cell>
          <cell r="F3491" t="str">
            <v>الاولى</v>
          </cell>
        </row>
        <row r="3492">
          <cell r="B3492">
            <v>527537</v>
          </cell>
          <cell r="C3492" t="str">
            <v>هبه علان</v>
          </cell>
          <cell r="D3492" t="str">
            <v>عماد</v>
          </cell>
          <cell r="E3492" t="str">
            <v>مديحه</v>
          </cell>
          <cell r="F3492" t="str">
            <v>الاولى</v>
          </cell>
        </row>
        <row r="3493">
          <cell r="B3493">
            <v>527538</v>
          </cell>
          <cell r="C3493" t="str">
            <v>هبه معلا</v>
          </cell>
          <cell r="D3493" t="str">
            <v>طاهر</v>
          </cell>
          <cell r="E3493" t="str">
            <v>اميمه</v>
          </cell>
          <cell r="F3493" t="str">
            <v>الثانية حديث</v>
          </cell>
          <cell r="G3493" t="str">
            <v>م</v>
          </cell>
        </row>
        <row r="3494">
          <cell r="B3494">
            <v>527539</v>
          </cell>
          <cell r="C3494" t="str">
            <v>هبه نمور</v>
          </cell>
          <cell r="D3494" t="str">
            <v>محمداحسان</v>
          </cell>
          <cell r="E3494" t="str">
            <v>صباح</v>
          </cell>
          <cell r="F3494" t="str">
            <v>الاولى</v>
          </cell>
        </row>
        <row r="3495">
          <cell r="B3495">
            <v>527540</v>
          </cell>
          <cell r="C3495" t="str">
            <v>هدى علم الدين</v>
          </cell>
          <cell r="D3495" t="str">
            <v>محمد</v>
          </cell>
          <cell r="E3495" t="str">
            <v>خديجه</v>
          </cell>
          <cell r="F3495" t="str">
            <v>الاولى</v>
          </cell>
        </row>
        <row r="3496">
          <cell r="B3496">
            <v>527541</v>
          </cell>
          <cell r="C3496" t="str">
            <v>هدير الهندي</v>
          </cell>
          <cell r="D3496" t="str">
            <v>عصام</v>
          </cell>
          <cell r="E3496" t="str">
            <v>خوله</v>
          </cell>
          <cell r="F3496" t="str">
            <v>الاولى</v>
          </cell>
        </row>
        <row r="3497">
          <cell r="B3497">
            <v>527542</v>
          </cell>
          <cell r="C3497" t="str">
            <v>هديل ابوغازي</v>
          </cell>
          <cell r="D3497" t="str">
            <v>خالد</v>
          </cell>
          <cell r="E3497" t="str">
            <v>تميمه</v>
          </cell>
          <cell r="F3497" t="str">
            <v>الاولى</v>
          </cell>
        </row>
        <row r="3498">
          <cell r="B3498">
            <v>527543</v>
          </cell>
          <cell r="C3498" t="str">
            <v>هزار خليل</v>
          </cell>
          <cell r="D3498" t="str">
            <v>محمد</v>
          </cell>
          <cell r="E3498" t="str">
            <v>سعاد</v>
          </cell>
          <cell r="F3498" t="str">
            <v>الاولى</v>
          </cell>
        </row>
        <row r="3499">
          <cell r="B3499">
            <v>527544</v>
          </cell>
          <cell r="C3499" t="str">
            <v>هلا البابا</v>
          </cell>
          <cell r="D3499" t="str">
            <v>محمد خير</v>
          </cell>
          <cell r="E3499" t="str">
            <v>فائزة</v>
          </cell>
          <cell r="F3499" t="str">
            <v>الثانية حديث</v>
          </cell>
          <cell r="G3499" t="str">
            <v>م</v>
          </cell>
        </row>
        <row r="3500">
          <cell r="B3500">
            <v>527545</v>
          </cell>
          <cell r="C3500" t="str">
            <v>هناء فلاح</v>
          </cell>
          <cell r="D3500" t="str">
            <v>موسى</v>
          </cell>
          <cell r="E3500" t="str">
            <v>فصل</v>
          </cell>
          <cell r="F3500" t="str">
            <v>الاولى</v>
          </cell>
        </row>
        <row r="3501">
          <cell r="B3501">
            <v>527546</v>
          </cell>
          <cell r="C3501" t="str">
            <v>هنادي خولي</v>
          </cell>
          <cell r="D3501" t="str">
            <v>نور الدين</v>
          </cell>
          <cell r="E3501" t="str">
            <v>نعيمه</v>
          </cell>
          <cell r="F3501" t="str">
            <v>الاولى</v>
          </cell>
        </row>
        <row r="3502">
          <cell r="B3502">
            <v>527547</v>
          </cell>
          <cell r="C3502" t="str">
            <v>هيام فياض</v>
          </cell>
          <cell r="D3502" t="str">
            <v>بهجت</v>
          </cell>
          <cell r="E3502" t="str">
            <v>مريم</v>
          </cell>
          <cell r="F3502" t="str">
            <v>الاولى</v>
          </cell>
        </row>
        <row r="3503">
          <cell r="B3503">
            <v>527548</v>
          </cell>
          <cell r="C3503" t="str">
            <v>هيام يوسف</v>
          </cell>
          <cell r="D3503" t="str">
            <v>علي</v>
          </cell>
          <cell r="E3503" t="str">
            <v>عذاب</v>
          </cell>
          <cell r="F3503" t="str">
            <v>الاولى</v>
          </cell>
        </row>
        <row r="3504">
          <cell r="B3504">
            <v>527549</v>
          </cell>
          <cell r="C3504" t="str">
            <v>هيفاء منصور</v>
          </cell>
          <cell r="D3504" t="str">
            <v>خالد</v>
          </cell>
          <cell r="E3504" t="str">
            <v>نور</v>
          </cell>
          <cell r="F3504" t="str">
            <v>الاولى</v>
          </cell>
        </row>
        <row r="3505">
          <cell r="B3505">
            <v>527550</v>
          </cell>
          <cell r="C3505" t="str">
            <v>وجدان السويداني</v>
          </cell>
          <cell r="D3505" t="str">
            <v>نعيم</v>
          </cell>
          <cell r="E3505" t="str">
            <v>نهاد</v>
          </cell>
          <cell r="F3505" t="str">
            <v>الاولى</v>
          </cell>
        </row>
        <row r="3506">
          <cell r="B3506">
            <v>527551</v>
          </cell>
          <cell r="C3506" t="str">
            <v>ورد أبوخير</v>
          </cell>
          <cell r="D3506" t="str">
            <v>سلطان</v>
          </cell>
          <cell r="E3506" t="str">
            <v>فاديه</v>
          </cell>
          <cell r="F3506" t="str">
            <v>الاولى</v>
          </cell>
        </row>
        <row r="3507">
          <cell r="B3507">
            <v>527552</v>
          </cell>
          <cell r="C3507" t="str">
            <v>ورود شكير</v>
          </cell>
          <cell r="D3507" t="str">
            <v>محمدسعيد</v>
          </cell>
          <cell r="E3507" t="str">
            <v>ايمان</v>
          </cell>
          <cell r="F3507" t="str">
            <v>الاولى</v>
          </cell>
        </row>
        <row r="3508">
          <cell r="B3508">
            <v>527553</v>
          </cell>
          <cell r="C3508" t="str">
            <v>وفاء الدنيفات</v>
          </cell>
          <cell r="D3508" t="str">
            <v>يونس</v>
          </cell>
          <cell r="E3508" t="str">
            <v>فوزيه</v>
          </cell>
          <cell r="F3508" t="str">
            <v>الثانية حديث</v>
          </cell>
          <cell r="G3508" t="str">
            <v>م</v>
          </cell>
        </row>
        <row r="3509">
          <cell r="B3509">
            <v>527554</v>
          </cell>
          <cell r="C3509" t="str">
            <v>وفاء محمد</v>
          </cell>
          <cell r="D3509" t="str">
            <v>يوسف</v>
          </cell>
          <cell r="E3509" t="str">
            <v>فطيم</v>
          </cell>
          <cell r="F3509" t="str">
            <v>الاولى</v>
          </cell>
        </row>
        <row r="3510">
          <cell r="B3510">
            <v>527555</v>
          </cell>
          <cell r="C3510" t="str">
            <v>ولاء الحسن</v>
          </cell>
          <cell r="D3510" t="str">
            <v>مفيد</v>
          </cell>
          <cell r="E3510" t="str">
            <v>هناء</v>
          </cell>
          <cell r="F3510" t="str">
            <v>الثانية حديث</v>
          </cell>
          <cell r="G3510" t="str">
            <v>م</v>
          </cell>
        </row>
        <row r="3511">
          <cell r="B3511">
            <v>527556</v>
          </cell>
          <cell r="C3511" t="str">
            <v>ولاء الغنيمي الميداني</v>
          </cell>
          <cell r="D3511" t="str">
            <v>محمدخير</v>
          </cell>
          <cell r="E3511" t="str">
            <v>هنا</v>
          </cell>
          <cell r="F3511" t="str">
            <v>الاولى</v>
          </cell>
        </row>
        <row r="3512">
          <cell r="B3512">
            <v>527557</v>
          </cell>
          <cell r="C3512" t="str">
            <v>ولاء المصطفى</v>
          </cell>
          <cell r="D3512" t="str">
            <v>عبسي</v>
          </cell>
          <cell r="E3512" t="str">
            <v>امينة</v>
          </cell>
          <cell r="F3512" t="str">
            <v>الاولى</v>
          </cell>
        </row>
        <row r="3513">
          <cell r="B3513">
            <v>527558</v>
          </cell>
          <cell r="C3513" t="str">
            <v>ولاء دللول</v>
          </cell>
          <cell r="D3513" t="str">
            <v>عبدالناصر</v>
          </cell>
          <cell r="E3513" t="str">
            <v>ساميا</v>
          </cell>
          <cell r="F3513" t="str">
            <v>الثانية حديث</v>
          </cell>
          <cell r="G3513" t="str">
            <v>ن</v>
          </cell>
        </row>
        <row r="3514">
          <cell r="B3514">
            <v>527559</v>
          </cell>
          <cell r="C3514" t="str">
            <v>ولاء رجامحمدالعبيد</v>
          </cell>
          <cell r="D3514" t="str">
            <v>تركي</v>
          </cell>
          <cell r="E3514" t="str">
            <v>اعتماد</v>
          </cell>
          <cell r="F3514" t="str">
            <v>الاولى</v>
          </cell>
        </row>
        <row r="3515">
          <cell r="B3515">
            <v>527560</v>
          </cell>
          <cell r="C3515" t="str">
            <v>ولاء عبدالمجيد</v>
          </cell>
          <cell r="D3515" t="str">
            <v>ياسر</v>
          </cell>
          <cell r="E3515" t="str">
            <v>منى</v>
          </cell>
          <cell r="F3515" t="str">
            <v>الاولى</v>
          </cell>
        </row>
        <row r="3516">
          <cell r="B3516">
            <v>527561</v>
          </cell>
          <cell r="C3516" t="str">
            <v>ولاء نصر</v>
          </cell>
          <cell r="D3516" t="str">
            <v>علي</v>
          </cell>
          <cell r="E3516" t="str">
            <v>ميس</v>
          </cell>
          <cell r="F3516" t="str">
            <v>الثانية حديث</v>
          </cell>
          <cell r="G3516" t="str">
            <v>م</v>
          </cell>
        </row>
        <row r="3517">
          <cell r="B3517">
            <v>527562</v>
          </cell>
          <cell r="C3517" t="str">
            <v>ولاء هلال</v>
          </cell>
          <cell r="D3517" t="str">
            <v>بشار</v>
          </cell>
          <cell r="E3517" t="str">
            <v>سمر</v>
          </cell>
          <cell r="F3517" t="str">
            <v>الاولى</v>
          </cell>
        </row>
        <row r="3518">
          <cell r="B3518">
            <v>527563</v>
          </cell>
          <cell r="C3518" t="str">
            <v>وئام الصفدي</v>
          </cell>
          <cell r="D3518" t="str">
            <v>فؤاد</v>
          </cell>
          <cell r="E3518" t="str">
            <v>نوال</v>
          </cell>
          <cell r="F3518" t="str">
            <v>الثانية حديث</v>
          </cell>
          <cell r="G3518" t="str">
            <v>م</v>
          </cell>
        </row>
        <row r="3519">
          <cell r="B3519">
            <v>527564</v>
          </cell>
          <cell r="C3519" t="str">
            <v>وئام مهنا</v>
          </cell>
          <cell r="D3519" t="str">
            <v>محمد</v>
          </cell>
          <cell r="E3519" t="str">
            <v>دلال</v>
          </cell>
          <cell r="F3519" t="str">
            <v>الاولى</v>
          </cell>
        </row>
        <row r="3520">
          <cell r="B3520">
            <v>527565</v>
          </cell>
          <cell r="C3520" t="str">
            <v>يارا مراد</v>
          </cell>
          <cell r="D3520" t="str">
            <v>مصطفى</v>
          </cell>
          <cell r="E3520" t="str">
            <v>فايزه</v>
          </cell>
          <cell r="F3520" t="str">
            <v>الاولى</v>
          </cell>
        </row>
        <row r="3521">
          <cell r="B3521">
            <v>527566</v>
          </cell>
          <cell r="C3521" t="str">
            <v>يارا مريشه</v>
          </cell>
          <cell r="D3521" t="str">
            <v>علي</v>
          </cell>
          <cell r="E3521" t="str">
            <v>اكتمال</v>
          </cell>
          <cell r="F3521" t="str">
            <v>الثانية حديث</v>
          </cell>
          <cell r="G3521" t="str">
            <v>م</v>
          </cell>
        </row>
        <row r="3522">
          <cell r="B3522">
            <v>527567</v>
          </cell>
          <cell r="C3522" t="str">
            <v>ياسمين زيود</v>
          </cell>
          <cell r="D3522" t="str">
            <v>محمد</v>
          </cell>
          <cell r="E3522" t="str">
            <v>خدوج</v>
          </cell>
          <cell r="F3522" t="str">
            <v>الثانية حديث</v>
          </cell>
          <cell r="G3522" t="str">
            <v>م</v>
          </cell>
        </row>
        <row r="3523">
          <cell r="B3523">
            <v>527568</v>
          </cell>
          <cell r="C3523" t="str">
            <v>ياسمين محمد</v>
          </cell>
          <cell r="D3523" t="str">
            <v>حسن</v>
          </cell>
          <cell r="E3523" t="str">
            <v>كونه</v>
          </cell>
          <cell r="F3523" t="str">
            <v>الاولى</v>
          </cell>
        </row>
        <row r="3524">
          <cell r="B3524">
            <v>527569</v>
          </cell>
          <cell r="C3524" t="str">
            <v>اسراء العمار</v>
          </cell>
          <cell r="D3524" t="str">
            <v xml:space="preserve">يوسف </v>
          </cell>
          <cell r="E3524" t="str">
            <v>ايمان</v>
          </cell>
          <cell r="F3524" t="str">
            <v>الاولى</v>
          </cell>
        </row>
        <row r="3525">
          <cell r="B3525">
            <v>527571</v>
          </cell>
          <cell r="C3525" t="str">
            <v>نسرين ابوعسلي</v>
          </cell>
          <cell r="D3525" t="str">
            <v>كمال</v>
          </cell>
          <cell r="E3525" t="str">
            <v>نجاه</v>
          </cell>
          <cell r="F3525" t="str">
            <v>الاولى</v>
          </cell>
        </row>
        <row r="3526">
          <cell r="B3526">
            <v>527572</v>
          </cell>
          <cell r="C3526" t="str">
            <v>رغد ديوب</v>
          </cell>
          <cell r="D3526" t="str">
            <v>حسين</v>
          </cell>
          <cell r="E3526" t="str">
            <v>صبريه</v>
          </cell>
          <cell r="F3526" t="str">
            <v>الثانية</v>
          </cell>
        </row>
        <row r="3527">
          <cell r="B3527">
            <v>527573</v>
          </cell>
          <cell r="C3527" t="str">
            <v>ماسه قصص</v>
          </cell>
          <cell r="D3527" t="str">
            <v>محمد اياد</v>
          </cell>
          <cell r="E3527" t="str">
            <v>منال</v>
          </cell>
          <cell r="F3527" t="str">
            <v>الثانية</v>
          </cell>
        </row>
        <row r="3528">
          <cell r="B3528">
            <v>527574</v>
          </cell>
          <cell r="C3528" t="str">
            <v>سوسن عبدالله</v>
          </cell>
          <cell r="D3528" t="str">
            <v>محمود</v>
          </cell>
          <cell r="E3528" t="str">
            <v>نجاح</v>
          </cell>
          <cell r="F3528" t="str">
            <v>الثانية حديث</v>
          </cell>
          <cell r="G3528" t="str">
            <v>م</v>
          </cell>
        </row>
        <row r="3529">
          <cell r="B3529">
            <v>527575</v>
          </cell>
          <cell r="C3529" t="str">
            <v>داليه رشيد</v>
          </cell>
          <cell r="D3529" t="str">
            <v>مفيد</v>
          </cell>
          <cell r="E3529" t="str">
            <v>ريحاب</v>
          </cell>
          <cell r="F3529" t="str">
            <v>الاولى</v>
          </cell>
        </row>
        <row r="3530">
          <cell r="B3530">
            <v>527576</v>
          </cell>
          <cell r="C3530" t="str">
            <v>رجاء البرهوم</v>
          </cell>
          <cell r="D3530" t="str">
            <v>عمر</v>
          </cell>
          <cell r="E3530" t="str">
            <v>فاطمه</v>
          </cell>
          <cell r="F3530" t="str">
            <v>الاولى</v>
          </cell>
        </row>
        <row r="3531">
          <cell r="B3531">
            <v>527577</v>
          </cell>
          <cell r="C3531" t="str">
            <v>أمل فراج الشوفي</v>
          </cell>
          <cell r="D3531" t="str">
            <v>منير</v>
          </cell>
          <cell r="E3531" t="str">
            <v>سناء</v>
          </cell>
          <cell r="F3531" t="str">
            <v>الثانية حديث</v>
          </cell>
          <cell r="G3531" t="str">
            <v>م</v>
          </cell>
        </row>
        <row r="3532">
          <cell r="B3532">
            <v>501177</v>
          </cell>
          <cell r="C3532" t="str">
            <v xml:space="preserve">سيرين الحكيم </v>
          </cell>
          <cell r="D3532" t="str">
            <v>أيمن</v>
          </cell>
          <cell r="E3532" t="str">
            <v xml:space="preserve">أديبه </v>
          </cell>
          <cell r="F3532" t="str">
            <v>الرابعة</v>
          </cell>
        </row>
        <row r="3533">
          <cell r="B3533">
            <v>502240</v>
          </cell>
          <cell r="C3533" t="str">
            <v>يارا نصار</v>
          </cell>
          <cell r="D3533" t="str">
            <v>نبيل</v>
          </cell>
          <cell r="E3533" t="str">
            <v>صباح</v>
          </cell>
          <cell r="F3533" t="str">
            <v>الرابعة</v>
          </cell>
          <cell r="G3533" t="str">
            <v>مستنفذ فصل ثاني  2023-2024</v>
          </cell>
        </row>
        <row r="3534">
          <cell r="B3534">
            <v>502920</v>
          </cell>
          <cell r="C3534" t="str">
            <v>امل السقا</v>
          </cell>
          <cell r="D3534" t="str">
            <v xml:space="preserve">سمير </v>
          </cell>
          <cell r="E3534" t="str">
            <v>ناجية</v>
          </cell>
          <cell r="F3534" t="str">
            <v>الرابعة</v>
          </cell>
          <cell r="G3534" t="str">
            <v>مستنفذ فصل ثاني  2023-2024</v>
          </cell>
        </row>
        <row r="3535">
          <cell r="B3535">
            <v>503090</v>
          </cell>
          <cell r="C3535" t="str">
            <v>أنور عكاشه</v>
          </cell>
          <cell r="D3535" t="str">
            <v>فهد</v>
          </cell>
          <cell r="E3535" t="str">
            <v>صبحه</v>
          </cell>
          <cell r="F3535" t="str">
            <v>الرابعة</v>
          </cell>
          <cell r="G3535" t="str">
            <v>مستنفذ فصل ثاني  2023-2024</v>
          </cell>
        </row>
        <row r="3536">
          <cell r="B3536">
            <v>503646</v>
          </cell>
          <cell r="C3536" t="str">
            <v>ثناء محمد</v>
          </cell>
          <cell r="D3536" t="str">
            <v>محمود</v>
          </cell>
          <cell r="E3536" t="str">
            <v>بليل</v>
          </cell>
          <cell r="F3536" t="str">
            <v>الرابعة</v>
          </cell>
          <cell r="G3536" t="str">
            <v>مستنفذ فصل ثاني  2023-2024</v>
          </cell>
        </row>
        <row r="3537">
          <cell r="B3537">
            <v>504073</v>
          </cell>
          <cell r="C3537" t="str">
            <v>خلود الحرستاني</v>
          </cell>
          <cell r="D3537" t="str">
            <v>ابراهيم</v>
          </cell>
          <cell r="E3537" t="str">
            <v>هيفاء</v>
          </cell>
          <cell r="F3537" t="str">
            <v>الرابعة</v>
          </cell>
        </row>
        <row r="3538">
          <cell r="B3538">
            <v>504556</v>
          </cell>
          <cell r="C3538" t="str">
            <v>رانيا الخضري</v>
          </cell>
          <cell r="D3538" t="str">
            <v>محي الدين</v>
          </cell>
          <cell r="E3538" t="str">
            <v>سهام</v>
          </cell>
          <cell r="F3538" t="str">
            <v>الرابعة</v>
          </cell>
        </row>
        <row r="3539">
          <cell r="B3539">
            <v>504635</v>
          </cell>
          <cell r="C3539" t="str">
            <v xml:space="preserve">ربا الرشيد ابازيد </v>
          </cell>
          <cell r="D3539" t="str">
            <v>فيصل</v>
          </cell>
          <cell r="E3539" t="str">
            <v>حياة</v>
          </cell>
          <cell r="F3539" t="str">
            <v>الرابعة</v>
          </cell>
          <cell r="G3539" t="str">
            <v>مستنفذ فصل ثاني  2023-2024</v>
          </cell>
        </row>
        <row r="3540">
          <cell r="B3540">
            <v>504670</v>
          </cell>
          <cell r="C3540" t="str">
            <v>ربا ناصر</v>
          </cell>
          <cell r="D3540" t="str">
            <v>يعقوب</v>
          </cell>
          <cell r="E3540" t="str">
            <v>سحر</v>
          </cell>
          <cell r="F3540" t="str">
            <v>الرابعة</v>
          </cell>
        </row>
        <row r="3541">
          <cell r="B3541">
            <v>504726</v>
          </cell>
          <cell r="C3541" t="str">
            <v>رحاب سعدة</v>
          </cell>
          <cell r="D3541" t="str">
            <v>محمد خير</v>
          </cell>
          <cell r="E3541" t="str">
            <v>خديجة</v>
          </cell>
          <cell r="F3541" t="str">
            <v>الرابعة</v>
          </cell>
          <cell r="G3541" t="str">
            <v>مستنفذ فصل ثاني  2023-2024</v>
          </cell>
        </row>
        <row r="3542">
          <cell r="B3542">
            <v>504733</v>
          </cell>
          <cell r="C3542" t="str">
            <v>رحمة برغلة</v>
          </cell>
          <cell r="D3542" t="str">
            <v>مصطفى</v>
          </cell>
          <cell r="E3542" t="str">
            <v>سميرة</v>
          </cell>
          <cell r="F3542" t="str">
            <v>الرابعة</v>
          </cell>
        </row>
        <row r="3543">
          <cell r="B3543">
            <v>504826</v>
          </cell>
          <cell r="C3543" t="str">
            <v>رشا السبسبي الرفاعي</v>
          </cell>
          <cell r="D3543" t="str">
            <v>محمد</v>
          </cell>
          <cell r="F3543" t="str">
            <v>الرابعة</v>
          </cell>
          <cell r="G3543" t="str">
            <v>مستنفذ فصل ثاني  2023-2024</v>
          </cell>
        </row>
        <row r="3544">
          <cell r="B3544">
            <v>505328</v>
          </cell>
          <cell r="C3544" t="str">
            <v>رولا شاميه</v>
          </cell>
          <cell r="D3544" t="str">
            <v>ديب</v>
          </cell>
          <cell r="E3544" t="str">
            <v>فطوم</v>
          </cell>
          <cell r="F3544" t="str">
            <v>الرابعة</v>
          </cell>
        </row>
        <row r="3545">
          <cell r="B3545">
            <v>505697</v>
          </cell>
          <cell r="C3545" t="str">
            <v>ساره عيسى</v>
          </cell>
          <cell r="D3545" t="str">
            <v>عزيز</v>
          </cell>
          <cell r="E3545" t="str">
            <v>سلوى</v>
          </cell>
          <cell r="F3545" t="str">
            <v>الرابعة</v>
          </cell>
          <cell r="G3545" t="str">
            <v>مستنفذ فصل ثاني  2023-2024</v>
          </cell>
        </row>
        <row r="3546">
          <cell r="B3546">
            <v>505754</v>
          </cell>
          <cell r="C3546" t="str">
            <v>سامية غزالي</v>
          </cell>
          <cell r="D3546" t="str">
            <v>محسن</v>
          </cell>
          <cell r="E3546" t="str">
            <v>ميليا</v>
          </cell>
          <cell r="F3546" t="str">
            <v>الرابعة</v>
          </cell>
          <cell r="G3546" t="str">
            <v>مستنفذ فصل ثاني  2023-2024</v>
          </cell>
        </row>
        <row r="3547">
          <cell r="B3547">
            <v>506006</v>
          </cell>
          <cell r="C3547" t="str">
            <v>سميحة فرحات</v>
          </cell>
          <cell r="D3547" t="str">
            <v>احمد</v>
          </cell>
          <cell r="E3547" t="str">
            <v>امل</v>
          </cell>
          <cell r="F3547" t="str">
            <v>الرابعة</v>
          </cell>
        </row>
        <row r="3548">
          <cell r="B3548">
            <v>506692</v>
          </cell>
          <cell r="C3548" t="str">
            <v>عبد الرحيم العبد الحسين</v>
          </cell>
          <cell r="D3548" t="str">
            <v xml:space="preserve">محمد </v>
          </cell>
          <cell r="E3548" t="str">
            <v>طليعه</v>
          </cell>
          <cell r="F3548" t="str">
            <v>الرابعة</v>
          </cell>
        </row>
        <row r="3549">
          <cell r="B3549">
            <v>506993</v>
          </cell>
          <cell r="C3549" t="str">
            <v>علا الجباعي</v>
          </cell>
          <cell r="D3549" t="str">
            <v>مزيد</v>
          </cell>
          <cell r="E3549" t="str">
            <v>تركيه</v>
          </cell>
          <cell r="F3549" t="str">
            <v>الثالثة</v>
          </cell>
        </row>
        <row r="3550">
          <cell r="B3550">
            <v>507032</v>
          </cell>
          <cell r="C3550" t="str">
            <v>علا خضر</v>
          </cell>
          <cell r="D3550" t="str">
            <v>محمد</v>
          </cell>
          <cell r="E3550" t="str">
            <v>آمال</v>
          </cell>
          <cell r="F3550" t="str">
            <v>الرابعة</v>
          </cell>
        </row>
        <row r="3551">
          <cell r="B3551">
            <v>507374</v>
          </cell>
          <cell r="C3551" t="str">
            <v>فاتن جانودي</v>
          </cell>
          <cell r="D3551" t="str">
            <v>محمد نور</v>
          </cell>
          <cell r="E3551" t="str">
            <v>مريم</v>
          </cell>
          <cell r="F3551" t="str">
            <v>الرابعة</v>
          </cell>
          <cell r="G3551" t="str">
            <v>مستنفذ فصل ثاني  2023-2024</v>
          </cell>
        </row>
        <row r="3552">
          <cell r="B3552">
            <v>507607</v>
          </cell>
          <cell r="C3552" t="str">
            <v>فراس سلوم</v>
          </cell>
          <cell r="D3552" t="str">
            <v>جابر</v>
          </cell>
          <cell r="E3552" t="str">
            <v>فطومه</v>
          </cell>
          <cell r="F3552" t="str">
            <v>الرابعة</v>
          </cell>
          <cell r="G3552" t="str">
            <v>مستنفذ فصل ثاني  2023-2024</v>
          </cell>
        </row>
        <row r="3553">
          <cell r="B3553">
            <v>507955</v>
          </cell>
          <cell r="C3553" t="str">
            <v>لمى دغمة</v>
          </cell>
          <cell r="D3553" t="str">
            <v>علي</v>
          </cell>
          <cell r="F3553" t="str">
            <v>الرابعة</v>
          </cell>
          <cell r="G3553" t="str">
            <v>مستنفذ فصل ثاني  2023-2024</v>
          </cell>
        </row>
        <row r="3554">
          <cell r="B3554">
            <v>507957</v>
          </cell>
          <cell r="C3554" t="str">
            <v>لمى سلامه</v>
          </cell>
          <cell r="D3554" t="str">
            <v>محمود</v>
          </cell>
          <cell r="E3554" t="str">
            <v>سميرة</v>
          </cell>
          <cell r="F3554" t="str">
            <v>الرابعة</v>
          </cell>
          <cell r="G3554" t="str">
            <v>مستنفذ فصل ثاني  2023-2024</v>
          </cell>
        </row>
        <row r="3555">
          <cell r="B3555">
            <v>508722</v>
          </cell>
          <cell r="C3555" t="str">
            <v>منار المحمد</v>
          </cell>
          <cell r="D3555" t="str">
            <v>منصور</v>
          </cell>
          <cell r="E3555" t="str">
            <v>نبيله</v>
          </cell>
          <cell r="F3555" t="str">
            <v>الرابعة</v>
          </cell>
        </row>
        <row r="3556">
          <cell r="B3556">
            <v>509377</v>
          </cell>
          <cell r="C3556" t="str">
            <v>نرجس شلغين</v>
          </cell>
          <cell r="D3556" t="str">
            <v>كمال</v>
          </cell>
          <cell r="E3556" t="str">
            <v>مها</v>
          </cell>
          <cell r="F3556" t="str">
            <v>الرابعة</v>
          </cell>
        </row>
        <row r="3557">
          <cell r="B3557">
            <v>509550</v>
          </cell>
          <cell r="C3557" t="str">
            <v>نغم طيار</v>
          </cell>
          <cell r="D3557" t="str">
            <v>جمال</v>
          </cell>
          <cell r="E3557" t="str">
            <v>صباح</v>
          </cell>
          <cell r="F3557" t="str">
            <v>الرابعة</v>
          </cell>
        </row>
        <row r="3558">
          <cell r="B3558">
            <v>509636</v>
          </cell>
          <cell r="C3558" t="str">
            <v>نور احمد الشواخ</v>
          </cell>
          <cell r="D3558" t="str">
            <v>محمود</v>
          </cell>
          <cell r="E3558" t="str">
            <v>كفيه</v>
          </cell>
          <cell r="F3558" t="str">
            <v>الرابعة</v>
          </cell>
        </row>
        <row r="3559">
          <cell r="B3559">
            <v>509866</v>
          </cell>
          <cell r="C3559" t="str">
            <v>هبا جعباص</v>
          </cell>
          <cell r="D3559" t="str">
            <v>ابراهيم</v>
          </cell>
          <cell r="E3559" t="str">
            <v>هدى</v>
          </cell>
          <cell r="F3559" t="str">
            <v>الرابعة</v>
          </cell>
          <cell r="G3559" t="str">
            <v>مستنفذ فصل ثاني  2023-2024</v>
          </cell>
        </row>
        <row r="3560">
          <cell r="B3560">
            <v>510322</v>
          </cell>
          <cell r="C3560" t="str">
            <v>وداد القنطار</v>
          </cell>
          <cell r="D3560" t="str">
            <v>علي</v>
          </cell>
          <cell r="E3560" t="str">
            <v>فوزيه</v>
          </cell>
          <cell r="F3560" t="str">
            <v>الثالثة</v>
          </cell>
        </row>
        <row r="3561">
          <cell r="B3561">
            <v>510393</v>
          </cell>
          <cell r="C3561" t="str">
            <v>وعد الشوفي</v>
          </cell>
          <cell r="D3561" t="str">
            <v>عصام</v>
          </cell>
          <cell r="E3561" t="str">
            <v>سهام</v>
          </cell>
          <cell r="F3561" t="str">
            <v>الرابعة</v>
          </cell>
        </row>
        <row r="3562">
          <cell r="B3562">
            <v>510642</v>
          </cell>
          <cell r="C3562" t="str">
            <v>امال علم الدين</v>
          </cell>
          <cell r="D3562" t="str">
            <v>انيس</v>
          </cell>
          <cell r="E3562" t="str">
            <v>هيله</v>
          </cell>
          <cell r="F3562" t="str">
            <v>الرابعة</v>
          </cell>
        </row>
        <row r="3563">
          <cell r="B3563">
            <v>510849</v>
          </cell>
          <cell r="C3563" t="str">
            <v>حسن حسن</v>
          </cell>
          <cell r="D3563" t="str">
            <v>ضاحي</v>
          </cell>
          <cell r="F3563" t="str">
            <v>الرابعة</v>
          </cell>
          <cell r="G3563" t="str">
            <v>مستنفذ فصل ثاني  2023-2024</v>
          </cell>
        </row>
        <row r="3564">
          <cell r="B3564">
            <v>511024</v>
          </cell>
          <cell r="C3564" t="str">
            <v>ريم مصطفى كنعان</v>
          </cell>
          <cell r="D3564" t="str">
            <v>رضوان</v>
          </cell>
          <cell r="E3564" t="str">
            <v>هدى</v>
          </cell>
          <cell r="F3564" t="str">
            <v>الرابعة</v>
          </cell>
          <cell r="G3564" t="str">
            <v>مستنفذ فصل ثاني  2023-2024</v>
          </cell>
        </row>
        <row r="3565">
          <cell r="B3565">
            <v>511057</v>
          </cell>
          <cell r="C3565" t="str">
            <v>سماهر العمارين</v>
          </cell>
          <cell r="D3565" t="str">
            <v>سليمان</v>
          </cell>
          <cell r="E3565" t="str">
            <v>مريم</v>
          </cell>
          <cell r="F3565" t="str">
            <v>الرابعة</v>
          </cell>
        </row>
        <row r="3566">
          <cell r="B3566">
            <v>511127</v>
          </cell>
          <cell r="C3566" t="str">
            <v>صفاء حسون</v>
          </cell>
          <cell r="D3566" t="str">
            <v>لطفي</v>
          </cell>
          <cell r="E3566" t="str">
            <v>سهام</v>
          </cell>
          <cell r="F3566" t="str">
            <v>الرابعة</v>
          </cell>
          <cell r="G3566" t="str">
            <v>مستنفذ فصل ثاني  2023-2024</v>
          </cell>
        </row>
        <row r="3567">
          <cell r="B3567">
            <v>511763</v>
          </cell>
          <cell r="C3567" t="str">
            <v>دينا ابو منصور</v>
          </cell>
          <cell r="D3567" t="str">
            <v>ثائر</v>
          </cell>
          <cell r="E3567" t="str">
            <v>سحاب</v>
          </cell>
          <cell r="F3567" t="str">
            <v>الرابعة</v>
          </cell>
        </row>
        <row r="3568">
          <cell r="B3568">
            <v>511847</v>
          </cell>
          <cell r="C3568" t="str">
            <v xml:space="preserve">رهف قربان </v>
          </cell>
          <cell r="D3568" t="str">
            <v>محمد رياض</v>
          </cell>
          <cell r="E3568" t="str">
            <v>ابتسام</v>
          </cell>
          <cell r="F3568" t="str">
            <v>الرابعة</v>
          </cell>
        </row>
        <row r="3569">
          <cell r="B3569">
            <v>511890</v>
          </cell>
          <cell r="C3569" t="str">
            <v>ساره دالي</v>
          </cell>
          <cell r="D3569" t="str">
            <v>عز الدين</v>
          </cell>
          <cell r="E3569" t="str">
            <v>سهام</v>
          </cell>
          <cell r="F3569" t="str">
            <v>الرابعة</v>
          </cell>
        </row>
        <row r="3570">
          <cell r="B3570">
            <v>511938</v>
          </cell>
          <cell r="C3570" t="str">
            <v>عبير عائشة</v>
          </cell>
          <cell r="D3570" t="str">
            <v>عبدالله</v>
          </cell>
          <cell r="E3570" t="str">
            <v>نوال</v>
          </cell>
          <cell r="F3570" t="str">
            <v>الثالثة</v>
          </cell>
          <cell r="G3570" t="str">
            <v>مستنفذ فصل ثاني 2023-2024</v>
          </cell>
        </row>
        <row r="3571">
          <cell r="B3571">
            <v>512138</v>
          </cell>
          <cell r="C3571" t="str">
            <v>مرام الحللي</v>
          </cell>
          <cell r="D3571" t="str">
            <v>عمر</v>
          </cell>
          <cell r="E3571" t="str">
            <v>مياده</v>
          </cell>
          <cell r="F3571" t="str">
            <v>الرابعة</v>
          </cell>
        </row>
        <row r="3572">
          <cell r="B3572">
            <v>512224</v>
          </cell>
          <cell r="C3572" t="str">
            <v>نجلاء الحسن</v>
          </cell>
          <cell r="D3572" t="str">
            <v>زكريا</v>
          </cell>
          <cell r="E3572" t="str">
            <v>مكية</v>
          </cell>
          <cell r="F3572" t="str">
            <v>الرابعة</v>
          </cell>
        </row>
        <row r="3573">
          <cell r="B3573">
            <v>512486</v>
          </cell>
          <cell r="C3573" t="str">
            <v>ايمان الناقوح</v>
          </cell>
          <cell r="D3573" t="str">
            <v>احمد</v>
          </cell>
          <cell r="E3573" t="str">
            <v>امنة</v>
          </cell>
          <cell r="F3573" t="str">
            <v>الرابعة</v>
          </cell>
        </row>
        <row r="3574">
          <cell r="B3574">
            <v>512533</v>
          </cell>
          <cell r="C3574" t="str">
            <v>تانيا موسى</v>
          </cell>
          <cell r="D3574" t="str">
            <v>محمد</v>
          </cell>
          <cell r="E3574" t="str">
            <v>زينب</v>
          </cell>
          <cell r="F3574" t="str">
            <v>الرابعة</v>
          </cell>
        </row>
        <row r="3575">
          <cell r="B3575">
            <v>512682</v>
          </cell>
          <cell r="C3575" t="str">
            <v>رسميه عزام</v>
          </cell>
          <cell r="D3575" t="str">
            <v>ابراهيم</v>
          </cell>
          <cell r="E3575" t="str">
            <v>الطاف</v>
          </cell>
          <cell r="F3575" t="str">
            <v>الرابعة</v>
          </cell>
          <cell r="G3575" t="str">
            <v>مستنفذ فصل ثاني  2023-2024</v>
          </cell>
        </row>
        <row r="3576">
          <cell r="B3576">
            <v>513057</v>
          </cell>
          <cell r="C3576" t="str">
            <v xml:space="preserve">مروه بلان </v>
          </cell>
          <cell r="D3576" t="str">
            <v xml:space="preserve">ناصر </v>
          </cell>
          <cell r="E3576" t="str">
            <v>امل</v>
          </cell>
          <cell r="F3576" t="str">
            <v>الرابعة</v>
          </cell>
        </row>
        <row r="3577">
          <cell r="B3577">
            <v>513075</v>
          </cell>
          <cell r="C3577" t="str">
            <v>منار دياب</v>
          </cell>
          <cell r="D3577" t="str">
            <v>احمد</v>
          </cell>
          <cell r="E3577" t="str">
            <v>كروان</v>
          </cell>
          <cell r="F3577" t="str">
            <v>الرابعة</v>
          </cell>
          <cell r="G3577" t="str">
            <v>مستنفذ فصل ثاني  2023-2024</v>
          </cell>
        </row>
        <row r="3578">
          <cell r="B3578">
            <v>513079</v>
          </cell>
          <cell r="C3578" t="str">
            <v>منال العميان</v>
          </cell>
          <cell r="D3578" t="str">
            <v>محمد</v>
          </cell>
          <cell r="E3578" t="str">
            <v>سحر</v>
          </cell>
          <cell r="F3578" t="str">
            <v>الرابعة</v>
          </cell>
          <cell r="G3578" t="str">
            <v>مستنفذ فصل ثاني  2023-2024</v>
          </cell>
        </row>
        <row r="3579">
          <cell r="B3579">
            <v>513114</v>
          </cell>
          <cell r="C3579" t="str">
            <v>ميرنا طنوس</v>
          </cell>
          <cell r="D3579" t="str">
            <v>الياس</v>
          </cell>
          <cell r="E3579" t="str">
            <v>سميره</v>
          </cell>
          <cell r="F3579" t="str">
            <v>الرابعة</v>
          </cell>
        </row>
        <row r="3580">
          <cell r="B3580">
            <v>513119</v>
          </cell>
          <cell r="C3580" t="str">
            <v>ميس بلال</v>
          </cell>
          <cell r="D3580" t="str">
            <v>محمد عبيد علي</v>
          </cell>
          <cell r="F3580" t="str">
            <v>الثانية</v>
          </cell>
          <cell r="G3580" t="str">
            <v>مستنفذ فصل ثاني 2023-2024</v>
          </cell>
        </row>
        <row r="3581">
          <cell r="B3581">
            <v>513121</v>
          </cell>
          <cell r="C3581" t="str">
            <v>ميس زيادة</v>
          </cell>
          <cell r="D3581" t="str">
            <v>حمام</v>
          </cell>
          <cell r="E3581" t="str">
            <v>وفاء</v>
          </cell>
          <cell r="F3581" t="str">
            <v>الرابعة</v>
          </cell>
        </row>
        <row r="3582">
          <cell r="B3582">
            <v>513126</v>
          </cell>
          <cell r="C3582" t="str">
            <v>ميساء الخليفة</v>
          </cell>
          <cell r="D3582" t="str">
            <v>جسيم</v>
          </cell>
          <cell r="E3582" t="str">
            <v>فيضه</v>
          </cell>
          <cell r="F3582" t="str">
            <v>الرابعة</v>
          </cell>
          <cell r="G3582" t="str">
            <v>مستنفذ فصل ثاني  2023-2024</v>
          </cell>
        </row>
        <row r="3583">
          <cell r="B3583">
            <v>513155</v>
          </cell>
          <cell r="C3583" t="str">
            <v>ندى العبد الله</v>
          </cell>
          <cell r="D3583" t="str">
            <v>علي</v>
          </cell>
          <cell r="E3583" t="str">
            <v>مها</v>
          </cell>
          <cell r="F3583" t="str">
            <v>الثالثة</v>
          </cell>
        </row>
        <row r="3584">
          <cell r="B3584">
            <v>513254</v>
          </cell>
          <cell r="C3584" t="str">
            <v>رانيا سليم</v>
          </cell>
          <cell r="D3584" t="str">
            <v>زيد</v>
          </cell>
          <cell r="E3584" t="str">
            <v>لطيفه</v>
          </cell>
          <cell r="F3584" t="str">
            <v>الرابعة</v>
          </cell>
        </row>
        <row r="3585">
          <cell r="B3585">
            <v>513258</v>
          </cell>
          <cell r="C3585" t="str">
            <v>هلا النجار</v>
          </cell>
          <cell r="D3585" t="str">
            <v>محمد يوسف</v>
          </cell>
          <cell r="E3585" t="str">
            <v>ايمان</v>
          </cell>
          <cell r="F3585" t="str">
            <v>الرابعة</v>
          </cell>
          <cell r="G3585" t="str">
            <v>مستنفذ فصل ثاني  2023-2024</v>
          </cell>
        </row>
        <row r="3586">
          <cell r="B3586">
            <v>513300</v>
          </cell>
          <cell r="C3586" t="str">
            <v>وفاء قرموشه</v>
          </cell>
          <cell r="D3586" t="str">
            <v>محسن</v>
          </cell>
          <cell r="E3586" t="str">
            <v>مغيضة</v>
          </cell>
          <cell r="F3586" t="str">
            <v>الرابعة</v>
          </cell>
        </row>
        <row r="3587">
          <cell r="B3587">
            <v>513525</v>
          </cell>
          <cell r="C3587" t="str">
            <v>ديانا نعيم</v>
          </cell>
          <cell r="D3587" t="str">
            <v>غسان</v>
          </cell>
          <cell r="E3587" t="str">
            <v>يسرى</v>
          </cell>
          <cell r="F3587" t="str">
            <v>الثانية</v>
          </cell>
        </row>
        <row r="3588">
          <cell r="B3588">
            <v>513532</v>
          </cell>
          <cell r="C3588" t="str">
            <v>رؤى الظفري</v>
          </cell>
          <cell r="D3588" t="str">
            <v>محمد نبيل</v>
          </cell>
          <cell r="E3588" t="str">
            <v>هويدا</v>
          </cell>
          <cell r="F3588" t="str">
            <v>الرابعة</v>
          </cell>
          <cell r="G3588" t="str">
            <v>مستنفذ فصل ثاني  2023-2024</v>
          </cell>
        </row>
        <row r="3589">
          <cell r="B3589">
            <v>515426</v>
          </cell>
          <cell r="C3589" t="str">
            <v>سماح الحشيش</v>
          </cell>
          <cell r="D3589" t="str">
            <v>علي</v>
          </cell>
          <cell r="F3589" t="str">
            <v>الثالثة حديث</v>
          </cell>
          <cell r="G3589" t="str">
            <v>م</v>
          </cell>
        </row>
        <row r="3590">
          <cell r="B3590">
            <v>515510</v>
          </cell>
          <cell r="C3590" t="str">
            <v>لميس الاشرم</v>
          </cell>
          <cell r="D3590" t="str">
            <v>محمد</v>
          </cell>
          <cell r="E3590" t="str">
            <v>اسراء</v>
          </cell>
          <cell r="F3590" t="str">
            <v>الثالثة</v>
          </cell>
          <cell r="G3590" t="str">
            <v>مستنفذ فصل ثاني 2023-2024</v>
          </cell>
        </row>
        <row r="3591">
          <cell r="B3591">
            <v>516427</v>
          </cell>
          <cell r="C3591" t="str">
            <v>مجدولين الكردي</v>
          </cell>
          <cell r="D3591" t="str">
            <v>محمد</v>
          </cell>
          <cell r="E3591" t="str">
            <v>ريما</v>
          </cell>
          <cell r="F3591" t="str">
            <v>الرابعة</v>
          </cell>
        </row>
        <row r="3592">
          <cell r="B3592">
            <v>516522</v>
          </cell>
          <cell r="C3592" t="str">
            <v>ميرفت المعلم</v>
          </cell>
          <cell r="D3592" t="str">
            <v>عمر</v>
          </cell>
          <cell r="E3592" t="str">
            <v>سمر</v>
          </cell>
          <cell r="F3592" t="str">
            <v>الثانية</v>
          </cell>
        </row>
        <row r="3593">
          <cell r="B3593">
            <v>516523</v>
          </cell>
          <cell r="C3593" t="str">
            <v>ميرفت أبو حسون</v>
          </cell>
          <cell r="D3593" t="str">
            <v>امين</v>
          </cell>
          <cell r="E3593" t="str">
            <v>رجاء</v>
          </cell>
          <cell r="F3593" t="str">
            <v>الثانية</v>
          </cell>
          <cell r="G3593" t="str">
            <v>مستنفذ فصل ثاني 2023-2024</v>
          </cell>
        </row>
        <row r="3594">
          <cell r="B3594">
            <v>516644</v>
          </cell>
          <cell r="C3594" t="str">
            <v>هناء السالم</v>
          </cell>
          <cell r="D3594" t="str">
            <v>محمود</v>
          </cell>
          <cell r="E3594" t="str">
            <v>نجمه</v>
          </cell>
          <cell r="F3594" t="str">
            <v>الرابعة</v>
          </cell>
        </row>
        <row r="3595">
          <cell r="B3595">
            <v>517446</v>
          </cell>
          <cell r="C3595" t="str">
            <v>لميس الشومري</v>
          </cell>
          <cell r="D3595" t="str">
            <v>مرسل</v>
          </cell>
          <cell r="E3595" t="str">
            <v>ناديا</v>
          </cell>
          <cell r="F3595" t="str">
            <v>الثانية</v>
          </cell>
        </row>
        <row r="3596">
          <cell r="B3596">
            <v>517719</v>
          </cell>
          <cell r="C3596" t="str">
            <v>ولاء التنبكجي</v>
          </cell>
          <cell r="D3596" t="str">
            <v>سليم</v>
          </cell>
          <cell r="E3596" t="str">
            <v>سمر</v>
          </cell>
          <cell r="F3596" t="str">
            <v>الثالثة</v>
          </cell>
        </row>
        <row r="3597">
          <cell r="B3597">
            <v>518059</v>
          </cell>
          <cell r="C3597" t="str">
            <v>ايمان عبد الجليل</v>
          </cell>
          <cell r="D3597" t="str">
            <v>مراد</v>
          </cell>
          <cell r="E3597" t="str">
            <v>هدى</v>
          </cell>
          <cell r="F3597" t="str">
            <v>الرابعة</v>
          </cell>
        </row>
        <row r="3598">
          <cell r="B3598">
            <v>518245</v>
          </cell>
          <cell r="C3598" t="str">
            <v>خلود النعمان</v>
          </cell>
          <cell r="D3598" t="str">
            <v>محمد</v>
          </cell>
          <cell r="E3598" t="str">
            <v>مريم</v>
          </cell>
          <cell r="F3598" t="str">
            <v>الرابعة</v>
          </cell>
        </row>
        <row r="3599">
          <cell r="B3599">
            <v>518265</v>
          </cell>
          <cell r="C3599" t="str">
            <v>دانه الحلبي</v>
          </cell>
          <cell r="D3599" t="str">
            <v>كنان</v>
          </cell>
          <cell r="E3599" t="str">
            <v>مجد</v>
          </cell>
          <cell r="F3599" t="str">
            <v>الثالثة</v>
          </cell>
          <cell r="G3599" t="str">
            <v>مستنفذ فصل ثاني 2023-2024</v>
          </cell>
        </row>
        <row r="3600">
          <cell r="B3600">
            <v>518401</v>
          </cell>
          <cell r="C3600" t="str">
            <v>رزان حسن الملقب زغير</v>
          </cell>
          <cell r="D3600" t="str">
            <v>صالح</v>
          </cell>
          <cell r="E3600" t="str">
            <v>ناجيه</v>
          </cell>
          <cell r="F3600" t="str">
            <v>الرابعة</v>
          </cell>
        </row>
        <row r="3601">
          <cell r="B3601">
            <v>519442</v>
          </cell>
          <cell r="C3601" t="str">
            <v>نور كوسجي</v>
          </cell>
          <cell r="D3601" t="str">
            <v>يحيى</v>
          </cell>
          <cell r="E3601" t="str">
            <v>آمنه</v>
          </cell>
          <cell r="F3601" t="str">
            <v>الثالثة</v>
          </cell>
        </row>
        <row r="3602">
          <cell r="B3602">
            <v>519815</v>
          </cell>
          <cell r="C3602" t="str">
            <v>ألاء إدلبي</v>
          </cell>
          <cell r="D3602" t="str">
            <v>منير</v>
          </cell>
          <cell r="E3602" t="str">
            <v>خوله</v>
          </cell>
          <cell r="F3602" t="str">
            <v>الثانية</v>
          </cell>
        </row>
        <row r="3603">
          <cell r="B3603">
            <v>519922</v>
          </cell>
          <cell r="C3603" t="str">
            <v>آيات شبيب</v>
          </cell>
          <cell r="D3603" t="str">
            <v>عبد الهادي</v>
          </cell>
          <cell r="E3603" t="str">
            <v>ثروت</v>
          </cell>
          <cell r="F3603" t="str">
            <v>الرابعة</v>
          </cell>
        </row>
        <row r="3604">
          <cell r="B3604">
            <v>519987</v>
          </cell>
          <cell r="C3604" t="str">
            <v>بتول حلبية</v>
          </cell>
          <cell r="D3604" t="str">
            <v>حسام الدين</v>
          </cell>
          <cell r="E3604" t="str">
            <v>سهير</v>
          </cell>
          <cell r="F3604" t="str">
            <v>الثانية</v>
          </cell>
        </row>
        <row r="3605">
          <cell r="B3605">
            <v>520017</v>
          </cell>
          <cell r="C3605" t="str">
            <v>بيان الصباغ</v>
          </cell>
          <cell r="D3605" t="str">
            <v>محمد راتب</v>
          </cell>
          <cell r="E3605" t="str">
            <v>خديجه</v>
          </cell>
          <cell r="F3605" t="str">
            <v>الأولى</v>
          </cell>
        </row>
        <row r="3606">
          <cell r="B3606">
            <v>520170</v>
          </cell>
          <cell r="C3606" t="str">
            <v>دعاء حسن</v>
          </cell>
          <cell r="D3606" t="str">
            <v>محسن</v>
          </cell>
          <cell r="E3606" t="str">
            <v>ناديا</v>
          </cell>
          <cell r="F3606" t="str">
            <v>الرابعة</v>
          </cell>
        </row>
        <row r="3607">
          <cell r="B3607">
            <v>520346</v>
          </cell>
          <cell r="C3607" t="str">
            <v>رنيم الأبرص</v>
          </cell>
          <cell r="D3607" t="str">
            <v>فؤاد</v>
          </cell>
          <cell r="E3607" t="str">
            <v>رنده</v>
          </cell>
          <cell r="F3607" t="str">
            <v>الثانية</v>
          </cell>
        </row>
        <row r="3608">
          <cell r="B3608">
            <v>520585</v>
          </cell>
          <cell r="C3608" t="str">
            <v>اية الحرفوش</v>
          </cell>
          <cell r="D3608" t="str">
            <v>ايمن</v>
          </cell>
          <cell r="F3608" t="str">
            <v>الثالثة</v>
          </cell>
        </row>
        <row r="3609">
          <cell r="B3609">
            <v>520997</v>
          </cell>
          <cell r="C3609" t="str">
            <v>مريانا مطر</v>
          </cell>
          <cell r="D3609" t="str">
            <v>هيثم</v>
          </cell>
          <cell r="E3609" t="str">
            <v>منال</v>
          </cell>
          <cell r="F3609" t="str">
            <v>الأولى</v>
          </cell>
        </row>
        <row r="3610">
          <cell r="B3610">
            <v>521340</v>
          </cell>
          <cell r="C3610" t="str">
            <v>ولاء الكردي</v>
          </cell>
          <cell r="D3610" t="str">
            <v>محمد</v>
          </cell>
          <cell r="E3610" t="str">
            <v>منال</v>
          </cell>
          <cell r="F3610" t="str">
            <v>الرابعة</v>
          </cell>
          <cell r="G3610" t="str">
            <v>مستنفذ فصل ثاني  2023-2024</v>
          </cell>
        </row>
        <row r="3611">
          <cell r="B3611">
            <v>522414</v>
          </cell>
          <cell r="C3611" t="str">
            <v>اية يونس</v>
          </cell>
          <cell r="D3611" t="str">
            <v>محمد</v>
          </cell>
          <cell r="F3611" t="str">
            <v>الرابعة</v>
          </cell>
        </row>
        <row r="3612">
          <cell r="B3612">
            <v>522452</v>
          </cell>
          <cell r="C3612" t="str">
            <v>لورة مخول</v>
          </cell>
          <cell r="D3612" t="str">
            <v>نديم</v>
          </cell>
        </row>
        <row r="3613">
          <cell r="B3613">
            <v>522728</v>
          </cell>
          <cell r="C3613" t="str">
            <v>نوفا المنصور</v>
          </cell>
          <cell r="D3613" t="str">
            <v>نبيل</v>
          </cell>
          <cell r="E3613" t="str">
            <v>جميله</v>
          </cell>
          <cell r="F3613" t="str">
            <v>الثانية</v>
          </cell>
          <cell r="G3613" t="str">
            <v>مستنفذ فصل ثاني 2023-2024</v>
          </cell>
        </row>
        <row r="3614">
          <cell r="B3614">
            <v>522839</v>
          </cell>
          <cell r="C3614" t="str">
            <v>وفاء أبو عساف</v>
          </cell>
          <cell r="D3614" t="str">
            <v>فوزي</v>
          </cell>
          <cell r="E3614" t="str">
            <v>زيده</v>
          </cell>
          <cell r="F3614" t="str">
            <v>الثالثة حديث</v>
          </cell>
          <cell r="G3614" t="str">
            <v>م</v>
          </cell>
        </row>
        <row r="3615">
          <cell r="B3615">
            <v>523044</v>
          </cell>
          <cell r="C3615" t="str">
            <v>ايات العقيلي</v>
          </cell>
          <cell r="D3615" t="str">
            <v>علي</v>
          </cell>
          <cell r="E3615" t="str">
            <v>فاديه</v>
          </cell>
          <cell r="F3615" t="str">
            <v>الاولى</v>
          </cell>
        </row>
        <row r="3616">
          <cell r="B3616">
            <v>523305</v>
          </cell>
          <cell r="C3616" t="str">
            <v>رنيم سبيناتي</v>
          </cell>
          <cell r="D3616" t="str">
            <v>توفيق</v>
          </cell>
          <cell r="E3616" t="str">
            <v>وفاء</v>
          </cell>
          <cell r="F3616" t="str">
            <v>الثانية</v>
          </cell>
        </row>
        <row r="3617">
          <cell r="B3617">
            <v>523367</v>
          </cell>
          <cell r="C3617" t="str">
            <v>رشا الدعاس</v>
          </cell>
          <cell r="D3617" t="str">
            <v>صمادي</v>
          </cell>
          <cell r="E3617" t="str">
            <v>كوثر</v>
          </cell>
          <cell r="F3617" t="str">
            <v>الثالثة</v>
          </cell>
        </row>
        <row r="3618">
          <cell r="B3618">
            <v>523470</v>
          </cell>
          <cell r="C3618" t="str">
            <v>ضحى اسماعيل</v>
          </cell>
          <cell r="D3618" t="str">
            <v>محمود</v>
          </cell>
          <cell r="E3618" t="str">
            <v>خديجه</v>
          </cell>
          <cell r="F3618" t="str">
            <v>الثانية</v>
          </cell>
        </row>
        <row r="3619">
          <cell r="B3619">
            <v>523641</v>
          </cell>
          <cell r="C3619" t="str">
            <v>لميس الدعيبس</v>
          </cell>
          <cell r="D3619" t="str">
            <v>رفيق</v>
          </cell>
          <cell r="E3619" t="str">
            <v>مقبولي</v>
          </cell>
          <cell r="F3619" t="str">
            <v>الثانية</v>
          </cell>
          <cell r="G3619" t="str">
            <v>مستنفذ فصل ثاني 2023-2024</v>
          </cell>
        </row>
        <row r="3620">
          <cell r="B3620">
            <v>523657</v>
          </cell>
          <cell r="C3620" t="str">
            <v xml:space="preserve">ليليان نصر </v>
          </cell>
          <cell r="D3620" t="str">
            <v>سليمان</v>
          </cell>
          <cell r="E3620" t="str">
            <v>نوال</v>
          </cell>
          <cell r="F3620" t="str">
            <v>الثانية</v>
          </cell>
          <cell r="G3620" t="str">
            <v>مستنفذ فصل ثاني 2023-2024</v>
          </cell>
        </row>
        <row r="3621">
          <cell r="B3621">
            <v>523664</v>
          </cell>
          <cell r="C3621" t="str">
            <v>لينا دعمش</v>
          </cell>
          <cell r="D3621" t="str">
            <v>محمد علي</v>
          </cell>
          <cell r="E3621" t="str">
            <v>سماح</v>
          </cell>
          <cell r="F3621" t="str">
            <v>الثانية</v>
          </cell>
          <cell r="G3621" t="str">
            <v>مستنفذ فصل ثاني 2023-2024</v>
          </cell>
        </row>
        <row r="3622">
          <cell r="B3622">
            <v>523909</v>
          </cell>
          <cell r="C3622" t="str">
            <v>هبه الطويل</v>
          </cell>
          <cell r="D3622" t="str">
            <v>محمد</v>
          </cell>
          <cell r="E3622" t="str">
            <v>لطيفه</v>
          </cell>
          <cell r="F3622" t="str">
            <v>الثالثة حديث</v>
          </cell>
          <cell r="G3622" t="str">
            <v>م</v>
          </cell>
        </row>
        <row r="3623">
          <cell r="B3623">
            <v>525189</v>
          </cell>
          <cell r="C3623" t="str">
            <v xml:space="preserve">قمر مواس </v>
          </cell>
          <cell r="D3623" t="str">
            <v>جابر</v>
          </cell>
          <cell r="E3623" t="str">
            <v>ثناء</v>
          </cell>
          <cell r="F3623" t="str">
            <v>الأولى</v>
          </cell>
        </row>
        <row r="3624">
          <cell r="B3624">
            <v>525688</v>
          </cell>
          <cell r="C3624" t="str">
            <v>هديل النعيمي</v>
          </cell>
          <cell r="D3624" t="str">
            <v>سمير</v>
          </cell>
          <cell r="E3624" t="str">
            <v>مريم</v>
          </cell>
          <cell r="F3624" t="str">
            <v>الثانية حديث</v>
          </cell>
          <cell r="G3624" t="str">
            <v>م</v>
          </cell>
        </row>
        <row r="3625">
          <cell r="B3625">
            <v>525840</v>
          </cell>
          <cell r="C3625" t="str">
            <v xml:space="preserve">ديانا الاسماعيل </v>
          </cell>
          <cell r="D3625" t="str">
            <v>رفعت</v>
          </cell>
          <cell r="E3625" t="str">
            <v>يسرى</v>
          </cell>
          <cell r="F3625" t="str">
            <v>الثانية</v>
          </cell>
        </row>
        <row r="3626">
          <cell r="B3626">
            <v>526430</v>
          </cell>
          <cell r="C3626" t="str">
            <v>خلود قنبس</v>
          </cell>
          <cell r="D3626" t="str">
            <v>ابراهيم</v>
          </cell>
          <cell r="E3626" t="str">
            <v>خديجه</v>
          </cell>
          <cell r="F3626" t="str">
            <v>الاولى</v>
          </cell>
          <cell r="G3626" t="str">
            <v>مستنفذ فصل ثاني 2023-2024</v>
          </cell>
        </row>
        <row r="3627">
          <cell r="B3627">
            <v>527001</v>
          </cell>
          <cell r="C3627" t="str">
            <v>فوزية الملط</v>
          </cell>
          <cell r="D3627" t="str">
            <v>موفق</v>
          </cell>
          <cell r="E3627" t="str">
            <v>امينة</v>
          </cell>
          <cell r="F3627" t="str">
            <v>الاولى</v>
          </cell>
        </row>
        <row r="3628">
          <cell r="B3628">
            <v>527011</v>
          </cell>
          <cell r="C3628" t="str">
            <v>لبانه المرعي</v>
          </cell>
          <cell r="D3628" t="str">
            <v xml:space="preserve">سليمان </v>
          </cell>
          <cell r="E3628" t="str">
            <v>يسى</v>
          </cell>
          <cell r="F3628" t="str">
            <v>الاولى</v>
          </cell>
        </row>
        <row r="3629">
          <cell r="B3629">
            <v>527022</v>
          </cell>
          <cell r="C3629" t="str">
            <v>ليليان سلامي</v>
          </cell>
          <cell r="D3629" t="str">
            <v>خضر</v>
          </cell>
          <cell r="E3629" t="str">
            <v>فتاة</v>
          </cell>
          <cell r="F3629" t="str">
            <v>الاولى</v>
          </cell>
        </row>
        <row r="3630">
          <cell r="B3630">
            <v>527035</v>
          </cell>
          <cell r="C3630" t="str">
            <v>محمود المسعود</v>
          </cell>
          <cell r="D3630" t="str">
            <v>محمد</v>
          </cell>
          <cell r="E3630" t="str">
            <v>عويش</v>
          </cell>
          <cell r="F3630" t="str">
            <v>الاولى</v>
          </cell>
        </row>
        <row r="3631">
          <cell r="B3631">
            <v>527036</v>
          </cell>
          <cell r="C3631" t="str">
            <v>مرام بويدر</v>
          </cell>
          <cell r="D3631" t="str">
            <v>رئيف</v>
          </cell>
          <cell r="E3631" t="str">
            <v>منيفة</v>
          </cell>
          <cell r="F3631" t="str">
            <v>الاولى</v>
          </cell>
        </row>
        <row r="3632">
          <cell r="B3632">
            <v>527037</v>
          </cell>
          <cell r="C3632" t="str">
            <v>مرح الحسين</v>
          </cell>
          <cell r="D3632" t="str">
            <v>رياض</v>
          </cell>
          <cell r="E3632" t="str">
            <v>مجدلين</v>
          </cell>
          <cell r="F3632" t="str">
            <v>الاولى</v>
          </cell>
        </row>
        <row r="3633">
          <cell r="B3633">
            <v>527044</v>
          </cell>
          <cell r="C3633" t="str">
            <v>مروه الحسين</v>
          </cell>
          <cell r="D3633" t="str">
            <v>طارق</v>
          </cell>
          <cell r="E3633" t="str">
            <v>ثناء</v>
          </cell>
          <cell r="F3633" t="str">
            <v>الاولى</v>
          </cell>
        </row>
        <row r="3634">
          <cell r="B3634">
            <v>527146</v>
          </cell>
          <cell r="C3634" t="str">
            <v>خلود قنبس</v>
          </cell>
          <cell r="D3634" t="str">
            <v>ابراهيم</v>
          </cell>
          <cell r="E3634" t="str">
            <v>خديجه</v>
          </cell>
          <cell r="F3634" t="str">
            <v>الاولى</v>
          </cell>
        </row>
        <row r="3635">
          <cell r="B3635">
            <v>527578</v>
          </cell>
          <cell r="C3635" t="str">
            <v>زينب النميرى</v>
          </cell>
          <cell r="D3635" t="str">
            <v>أحمد</v>
          </cell>
          <cell r="E3635" t="str">
            <v>آمنة</v>
          </cell>
          <cell r="F3635" t="str">
            <v>الثانية حديث</v>
          </cell>
          <cell r="G3635" t="str">
            <v>م</v>
          </cell>
        </row>
        <row r="3636">
          <cell r="B3636">
            <v>5023370</v>
          </cell>
          <cell r="C3636" t="str">
            <v>أحلام نداف</v>
          </cell>
          <cell r="D3636" t="str">
            <v>عبدالله</v>
          </cell>
          <cell r="E3636" t="str">
            <v>رؤفة</v>
          </cell>
          <cell r="F3636" t="str">
            <v>الرابعة</v>
          </cell>
          <cell r="G3636" t="str">
            <v>مستنفذ فصل ثاني  2023-2024</v>
          </cell>
        </row>
      </sheetData>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p/Desktop/&#1575;&#1582;&#1585;%20&#1578;&#1593;&#1583;&#1610;&#1604;%202024%20&#1601;1/&#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3"/>
  <sheetViews>
    <sheetView rightToLeft="1" tabSelected="1" workbookViewId="0">
      <selection activeCell="B11" sqref="B11:I12"/>
    </sheetView>
  </sheetViews>
  <sheetFormatPr defaultColWidth="9" defaultRowHeight="16.8" x14ac:dyDescent="0.5"/>
  <cols>
    <col min="1" max="1" width="2.3984375" style="86" customWidth="1"/>
    <col min="2" max="2" width="4.3984375" style="86" customWidth="1"/>
    <col min="3" max="6" width="9" style="86"/>
    <col min="7" max="7" width="1.3984375" style="86" customWidth="1"/>
    <col min="8" max="8" width="12.3984375" style="86" customWidth="1"/>
    <col min="9" max="9" width="16.8984375" style="86" customWidth="1"/>
    <col min="10" max="10" width="5" style="86" customWidth="1"/>
    <col min="11" max="11" width="9" style="86"/>
    <col min="12" max="12" width="2.3984375" style="86" customWidth="1"/>
    <col min="13" max="14" width="9" style="86"/>
    <col min="15" max="15" width="3.3984375" style="86" customWidth="1"/>
    <col min="16" max="17" width="9" style="86"/>
    <col min="18" max="18" width="4.3984375" style="86" customWidth="1"/>
    <col min="19" max="19" width="2" style="86" customWidth="1"/>
    <col min="20" max="20" width="8.8984375" style="86" customWidth="1"/>
    <col min="21" max="21" width="15.3984375" style="86" customWidth="1"/>
    <col min="22" max="16384" width="9" style="86"/>
  </cols>
  <sheetData>
    <row r="1" spans="1:22" ht="27" thickBot="1" x14ac:dyDescent="0.75">
      <c r="B1" s="319" t="s">
        <v>175</v>
      </c>
      <c r="C1" s="319"/>
      <c r="D1" s="319"/>
      <c r="E1" s="319"/>
      <c r="F1" s="319"/>
      <c r="G1" s="319"/>
      <c r="H1" s="319"/>
      <c r="I1" s="319"/>
      <c r="J1" s="319"/>
      <c r="K1" s="319"/>
      <c r="L1" s="319"/>
      <c r="M1" s="319"/>
      <c r="N1" s="319"/>
      <c r="O1" s="319"/>
      <c r="P1" s="319"/>
      <c r="Q1" s="319"/>
      <c r="R1" s="319"/>
      <c r="S1" s="319"/>
      <c r="T1" s="319"/>
      <c r="U1" s="319"/>
    </row>
    <row r="2" spans="1:22" ht="19.5" customHeight="1" thickBot="1" x14ac:dyDescent="0.7">
      <c r="B2" s="320" t="s">
        <v>109</v>
      </c>
      <c r="C2" s="320"/>
      <c r="D2" s="320"/>
      <c r="E2" s="320"/>
      <c r="F2" s="320"/>
      <c r="G2" s="320"/>
      <c r="H2" s="320"/>
      <c r="I2" s="320"/>
      <c r="J2" s="87"/>
      <c r="K2" s="321" t="s">
        <v>158</v>
      </c>
      <c r="L2" s="322"/>
      <c r="M2" s="322"/>
      <c r="N2" s="322"/>
      <c r="O2" s="322"/>
      <c r="P2" s="322"/>
      <c r="Q2" s="322"/>
      <c r="R2" s="322"/>
      <c r="S2" s="322"/>
      <c r="T2" s="325" t="s">
        <v>174</v>
      </c>
      <c r="U2" s="326"/>
    </row>
    <row r="3" spans="1:22" ht="22.5" customHeight="1" thickBot="1" x14ac:dyDescent="0.7">
      <c r="A3" s="88">
        <v>1</v>
      </c>
      <c r="B3" s="329" t="s">
        <v>166</v>
      </c>
      <c r="C3" s="330"/>
      <c r="D3" s="330"/>
      <c r="E3" s="330"/>
      <c r="F3" s="330"/>
      <c r="G3" s="330"/>
      <c r="H3" s="330"/>
      <c r="I3" s="331"/>
      <c r="K3" s="323"/>
      <c r="L3" s="324"/>
      <c r="M3" s="324"/>
      <c r="N3" s="324"/>
      <c r="O3" s="324"/>
      <c r="P3" s="324"/>
      <c r="Q3" s="324"/>
      <c r="R3" s="324"/>
      <c r="S3" s="324"/>
      <c r="T3" s="327"/>
      <c r="U3" s="328"/>
    </row>
    <row r="4" spans="1:22" ht="22.5" customHeight="1" thickBot="1" x14ac:dyDescent="0.7">
      <c r="A4" s="88">
        <v>2</v>
      </c>
      <c r="B4" s="311" t="s">
        <v>172</v>
      </c>
      <c r="C4" s="312"/>
      <c r="D4" s="312"/>
      <c r="E4" s="312"/>
      <c r="F4" s="312"/>
      <c r="G4" s="312"/>
      <c r="H4" s="312"/>
      <c r="I4" s="313"/>
      <c r="K4" s="314" t="s">
        <v>15</v>
      </c>
      <c r="L4" s="315"/>
      <c r="M4" s="315"/>
      <c r="N4" s="315"/>
      <c r="O4" s="315"/>
      <c r="P4" s="315"/>
      <c r="Q4" s="315"/>
      <c r="R4" s="315"/>
      <c r="S4" s="316"/>
      <c r="T4" s="317">
        <v>1</v>
      </c>
      <c r="U4" s="318"/>
    </row>
    <row r="5" spans="1:22" ht="22.5" customHeight="1" thickBot="1" x14ac:dyDescent="0.7">
      <c r="A5" s="88"/>
      <c r="B5" s="332" t="s">
        <v>167</v>
      </c>
      <c r="C5" s="333"/>
      <c r="D5" s="333"/>
      <c r="E5" s="333"/>
      <c r="F5" s="333"/>
      <c r="G5" s="333"/>
      <c r="H5" s="333"/>
      <c r="I5" s="91"/>
      <c r="K5" s="334" t="s">
        <v>159</v>
      </c>
      <c r="L5" s="335"/>
      <c r="M5" s="335"/>
      <c r="N5" s="335"/>
      <c r="O5" s="335"/>
      <c r="P5" s="335"/>
      <c r="Q5" s="335"/>
      <c r="R5" s="335"/>
      <c r="S5" s="335"/>
      <c r="T5" s="317">
        <v>1</v>
      </c>
      <c r="U5" s="318"/>
    </row>
    <row r="6" spans="1:22" ht="42.75" customHeight="1" thickBot="1" x14ac:dyDescent="0.7">
      <c r="A6" s="88" t="s">
        <v>168</v>
      </c>
      <c r="B6" s="336" t="s">
        <v>169</v>
      </c>
      <c r="C6" s="337"/>
      <c r="D6" s="337"/>
      <c r="E6" s="337"/>
      <c r="F6" s="337"/>
      <c r="G6" s="337"/>
      <c r="H6" s="337"/>
      <c r="I6" s="338"/>
      <c r="K6" s="339" t="s">
        <v>222</v>
      </c>
      <c r="L6" s="340"/>
      <c r="M6" s="340"/>
      <c r="N6" s="340"/>
      <c r="O6" s="340"/>
      <c r="P6" s="340"/>
      <c r="Q6" s="340"/>
      <c r="R6" s="340"/>
      <c r="S6" s="341"/>
      <c r="T6" s="342" t="s">
        <v>164</v>
      </c>
      <c r="U6" s="343"/>
    </row>
    <row r="7" spans="1:22" ht="22.5" customHeight="1" thickBot="1" x14ac:dyDescent="0.7">
      <c r="A7" s="88">
        <v>2</v>
      </c>
      <c r="B7" s="336" t="s">
        <v>170</v>
      </c>
      <c r="C7" s="337"/>
      <c r="D7" s="337"/>
      <c r="E7" s="337"/>
      <c r="F7" s="337"/>
      <c r="G7" s="337"/>
      <c r="H7" s="337"/>
      <c r="I7" s="338"/>
      <c r="K7" s="344" t="s">
        <v>160</v>
      </c>
      <c r="L7" s="345"/>
      <c r="M7" s="345"/>
      <c r="N7" s="345"/>
      <c r="O7" s="345"/>
      <c r="P7" s="345"/>
      <c r="Q7" s="345"/>
      <c r="R7" s="345"/>
      <c r="S7" s="346"/>
      <c r="T7" s="347">
        <v>0.5</v>
      </c>
      <c r="U7" s="348"/>
      <c r="V7" s="89"/>
    </row>
    <row r="8" spans="1:22" ht="22.5" customHeight="1" thickBot="1" x14ac:dyDescent="0.7">
      <c r="A8" s="88"/>
      <c r="B8" s="336" t="s">
        <v>171</v>
      </c>
      <c r="C8" s="337"/>
      <c r="D8" s="337"/>
      <c r="E8" s="337"/>
      <c r="F8" s="337"/>
      <c r="G8" s="337"/>
      <c r="H8" s="337"/>
      <c r="I8" s="338"/>
      <c r="J8" s="89"/>
      <c r="K8" s="349" t="s">
        <v>161</v>
      </c>
      <c r="L8" s="350"/>
      <c r="M8" s="350"/>
      <c r="N8" s="350"/>
      <c r="O8" s="350"/>
      <c r="P8" s="350"/>
      <c r="Q8" s="350"/>
      <c r="R8" s="350"/>
      <c r="S8" s="350"/>
      <c r="T8" s="351">
        <v>0.2</v>
      </c>
      <c r="U8" s="352"/>
    </row>
    <row r="9" spans="1:22" ht="22.5" customHeight="1" thickBot="1" x14ac:dyDescent="0.7">
      <c r="A9" s="88"/>
      <c r="B9" s="354"/>
      <c r="C9" s="355"/>
      <c r="D9" s="355"/>
      <c r="E9" s="355"/>
      <c r="F9" s="355"/>
      <c r="G9" s="355"/>
      <c r="H9" s="355"/>
      <c r="I9" s="356"/>
      <c r="J9" s="90"/>
      <c r="K9" s="349"/>
      <c r="L9" s="350"/>
      <c r="M9" s="350"/>
      <c r="N9" s="350"/>
      <c r="O9" s="350"/>
      <c r="P9" s="350"/>
      <c r="Q9" s="350"/>
      <c r="R9" s="350"/>
      <c r="S9" s="350"/>
      <c r="T9" s="353"/>
      <c r="U9" s="352"/>
    </row>
    <row r="10" spans="1:22" ht="22.5" customHeight="1" thickBot="1" x14ac:dyDescent="0.75">
      <c r="A10" s="88">
        <v>3</v>
      </c>
      <c r="B10" s="332" t="s">
        <v>111</v>
      </c>
      <c r="C10" s="333"/>
      <c r="D10" s="333"/>
      <c r="E10" s="333"/>
      <c r="F10" s="333"/>
      <c r="G10" s="333"/>
      <c r="H10" s="357" t="s">
        <v>110</v>
      </c>
      <c r="I10" s="358"/>
      <c r="K10" s="314" t="s">
        <v>162</v>
      </c>
      <c r="L10" s="315"/>
      <c r="M10" s="315"/>
      <c r="N10" s="315"/>
      <c r="O10" s="315"/>
      <c r="P10" s="315"/>
      <c r="Q10" s="315"/>
      <c r="R10" s="315"/>
      <c r="S10" s="316"/>
      <c r="T10" s="359">
        <v>0.2</v>
      </c>
      <c r="U10" s="360"/>
    </row>
    <row r="11" spans="1:22" ht="43.5" customHeight="1" x14ac:dyDescent="0.65">
      <c r="A11" s="88">
        <v>4</v>
      </c>
      <c r="B11" s="361" t="s">
        <v>5070</v>
      </c>
      <c r="C11" s="362"/>
      <c r="D11" s="362"/>
      <c r="E11" s="362"/>
      <c r="F11" s="362"/>
      <c r="G11" s="362"/>
      <c r="H11" s="362"/>
      <c r="I11" s="363"/>
      <c r="K11" s="367" t="s">
        <v>221</v>
      </c>
      <c r="L11" s="368"/>
      <c r="M11" s="368"/>
      <c r="N11" s="368"/>
      <c r="O11" s="368"/>
      <c r="P11" s="368"/>
      <c r="Q11" s="368"/>
      <c r="R11" s="368"/>
      <c r="S11" s="369"/>
      <c r="T11" s="370" t="s">
        <v>165</v>
      </c>
      <c r="U11" s="371"/>
    </row>
    <row r="12" spans="1:22" ht="22.5" customHeight="1" thickBot="1" x14ac:dyDescent="0.7">
      <c r="A12" s="88"/>
      <c r="B12" s="364"/>
      <c r="C12" s="365"/>
      <c r="D12" s="365"/>
      <c r="E12" s="365"/>
      <c r="F12" s="365"/>
      <c r="G12" s="365"/>
      <c r="H12" s="365"/>
      <c r="I12" s="366"/>
      <c r="K12" s="372" t="s">
        <v>163</v>
      </c>
      <c r="L12" s="373"/>
      <c r="M12" s="373"/>
      <c r="N12" s="373"/>
      <c r="O12" s="373"/>
      <c r="P12" s="373"/>
      <c r="Q12" s="373"/>
      <c r="R12" s="373"/>
      <c r="S12" s="374"/>
      <c r="T12" s="375">
        <v>0.5</v>
      </c>
      <c r="U12" s="376"/>
    </row>
    <row r="13" spans="1:22" ht="22.5" customHeight="1" thickBot="1" x14ac:dyDescent="0.7">
      <c r="A13" s="88">
        <v>5</v>
      </c>
      <c r="B13" s="386" t="s">
        <v>173</v>
      </c>
      <c r="C13" s="387"/>
      <c r="D13" s="387"/>
      <c r="E13" s="387"/>
      <c r="F13" s="387"/>
      <c r="G13" s="387"/>
      <c r="H13" s="387"/>
      <c r="I13" s="388"/>
      <c r="K13" s="389" t="s">
        <v>176</v>
      </c>
      <c r="L13" s="390"/>
      <c r="M13" s="390"/>
      <c r="N13" s="390"/>
      <c r="O13" s="390"/>
      <c r="P13" s="390"/>
      <c r="Q13" s="390"/>
      <c r="R13" s="390"/>
      <c r="S13" s="390"/>
      <c r="T13" s="390"/>
      <c r="U13" s="390"/>
    </row>
    <row r="14" spans="1:22" ht="22.5" customHeight="1" x14ac:dyDescent="0.65">
      <c r="A14" s="88"/>
      <c r="B14" s="391" t="s">
        <v>223</v>
      </c>
      <c r="C14" s="391"/>
      <c r="D14" s="391"/>
      <c r="E14" s="391"/>
      <c r="F14" s="391"/>
      <c r="G14" s="391"/>
      <c r="H14" s="391"/>
      <c r="I14" s="391"/>
      <c r="K14" s="390"/>
      <c r="L14" s="390"/>
      <c r="M14" s="390"/>
      <c r="N14" s="390"/>
      <c r="O14" s="390"/>
      <c r="P14" s="390"/>
      <c r="Q14" s="390"/>
      <c r="R14" s="390"/>
      <c r="S14" s="390"/>
      <c r="T14" s="390"/>
      <c r="U14" s="390"/>
    </row>
    <row r="15" spans="1:22" ht="3.75" customHeight="1" x14ac:dyDescent="0.65">
      <c r="A15" s="88"/>
      <c r="B15" s="392"/>
      <c r="C15" s="392"/>
      <c r="D15" s="392"/>
      <c r="E15" s="392"/>
      <c r="F15" s="392"/>
      <c r="G15" s="392"/>
      <c r="H15" s="392"/>
      <c r="I15" s="392"/>
      <c r="K15" s="394"/>
      <c r="L15" s="394"/>
      <c r="M15" s="394"/>
      <c r="N15" s="394"/>
      <c r="O15" s="394"/>
      <c r="P15" s="394"/>
      <c r="Q15" s="394"/>
      <c r="R15" s="394"/>
      <c r="S15" s="394"/>
      <c r="T15" s="394"/>
      <c r="U15" s="394"/>
    </row>
    <row r="16" spans="1:22" ht="26.25" customHeight="1" x14ac:dyDescent="0.65">
      <c r="A16" s="88">
        <v>5</v>
      </c>
      <c r="B16" s="392"/>
      <c r="C16" s="392"/>
      <c r="D16" s="392"/>
      <c r="E16" s="392"/>
      <c r="F16" s="392"/>
      <c r="G16" s="392"/>
      <c r="H16" s="392"/>
      <c r="I16" s="392"/>
      <c r="K16" s="394"/>
      <c r="L16" s="394"/>
      <c r="M16" s="394"/>
      <c r="N16" s="394"/>
      <c r="O16" s="394"/>
      <c r="P16" s="394"/>
      <c r="Q16" s="394"/>
      <c r="R16" s="394"/>
      <c r="S16" s="394"/>
      <c r="T16" s="394"/>
      <c r="U16" s="394"/>
    </row>
    <row r="17" spans="2:21" ht="19.5" customHeight="1" x14ac:dyDescent="0.5">
      <c r="B17" s="392"/>
      <c r="C17" s="392"/>
      <c r="D17" s="392"/>
      <c r="E17" s="392"/>
      <c r="F17" s="392"/>
      <c r="G17" s="392"/>
      <c r="H17" s="392"/>
      <c r="I17" s="392"/>
      <c r="K17" s="394"/>
      <c r="L17" s="394"/>
      <c r="M17" s="394"/>
      <c r="N17" s="394"/>
      <c r="O17" s="394"/>
      <c r="P17" s="394"/>
      <c r="Q17" s="394"/>
      <c r="R17" s="394"/>
      <c r="S17" s="394"/>
      <c r="T17" s="394"/>
      <c r="U17" s="394"/>
    </row>
    <row r="18" spans="2:21" ht="19.5" customHeight="1" x14ac:dyDescent="0.65">
      <c r="B18" s="392"/>
      <c r="C18" s="392"/>
      <c r="D18" s="392"/>
      <c r="E18" s="392"/>
      <c r="F18" s="392"/>
      <c r="G18" s="392"/>
      <c r="H18" s="392"/>
      <c r="I18" s="392"/>
      <c r="K18" s="92"/>
      <c r="M18" s="394"/>
      <c r="N18" s="394"/>
      <c r="O18" s="394"/>
      <c r="P18" s="93"/>
      <c r="Q18" s="395"/>
      <c r="R18" s="395"/>
      <c r="S18" s="92"/>
      <c r="T18" s="92"/>
      <c r="U18" s="92"/>
    </row>
    <row r="19" spans="2:21" ht="21.75" customHeight="1" thickBot="1" x14ac:dyDescent="0.55000000000000004">
      <c r="B19" s="393"/>
      <c r="C19" s="393"/>
      <c r="D19" s="393"/>
      <c r="E19" s="393"/>
      <c r="F19" s="393"/>
      <c r="G19" s="393"/>
      <c r="H19" s="393"/>
      <c r="I19" s="393"/>
    </row>
    <row r="20" spans="2:21" ht="3.75" customHeight="1" thickBot="1" x14ac:dyDescent="0.55000000000000004"/>
    <row r="21" spans="2:21" ht="35.25" customHeight="1" x14ac:dyDescent="0.5">
      <c r="B21" s="377"/>
      <c r="C21" s="378"/>
      <c r="D21" s="378"/>
      <c r="E21" s="378"/>
      <c r="F21" s="378"/>
      <c r="G21" s="378"/>
      <c r="H21" s="378"/>
      <c r="I21" s="378"/>
      <c r="J21" s="378"/>
      <c r="K21" s="378"/>
      <c r="L21" s="378"/>
      <c r="M21" s="378"/>
      <c r="N21" s="378"/>
      <c r="O21" s="378"/>
      <c r="P21" s="378"/>
      <c r="Q21" s="378"/>
      <c r="R21" s="378"/>
      <c r="S21" s="378"/>
      <c r="T21" s="378"/>
      <c r="U21" s="379"/>
    </row>
    <row r="22" spans="2:21" ht="14.25" customHeight="1" x14ac:dyDescent="0.5">
      <c r="B22" s="380"/>
      <c r="C22" s="381"/>
      <c r="D22" s="381"/>
      <c r="E22" s="381"/>
      <c r="F22" s="381"/>
      <c r="G22" s="381"/>
      <c r="H22" s="381"/>
      <c r="I22" s="381"/>
      <c r="J22" s="381"/>
      <c r="K22" s="381"/>
      <c r="L22" s="381"/>
      <c r="M22" s="381"/>
      <c r="N22" s="381"/>
      <c r="O22" s="381"/>
      <c r="P22" s="381"/>
      <c r="Q22" s="381"/>
      <c r="R22" s="381"/>
      <c r="S22" s="381"/>
      <c r="T22" s="381"/>
      <c r="U22" s="382"/>
    </row>
    <row r="23" spans="2:21" ht="15" customHeight="1" thickBot="1" x14ac:dyDescent="0.55000000000000004">
      <c r="B23" s="383"/>
      <c r="C23" s="384"/>
      <c r="D23" s="384"/>
      <c r="E23" s="384"/>
      <c r="F23" s="384"/>
      <c r="G23" s="384"/>
      <c r="H23" s="384"/>
      <c r="I23" s="384"/>
      <c r="J23" s="384"/>
      <c r="K23" s="384"/>
      <c r="L23" s="384"/>
      <c r="M23" s="384"/>
      <c r="N23" s="384"/>
      <c r="O23" s="384"/>
      <c r="P23" s="384"/>
      <c r="Q23" s="384"/>
      <c r="R23" s="384"/>
      <c r="S23" s="384"/>
      <c r="T23" s="384"/>
      <c r="U23" s="385"/>
    </row>
  </sheetData>
  <mergeCells count="37">
    <mergeCell ref="B21:U23"/>
    <mergeCell ref="B13:I13"/>
    <mergeCell ref="K13:U14"/>
    <mergeCell ref="B14:I19"/>
    <mergeCell ref="K15:U17"/>
    <mergeCell ref="M18:O18"/>
    <mergeCell ref="Q18:R18"/>
    <mergeCell ref="B10:G10"/>
    <mergeCell ref="H10:I10"/>
    <mergeCell ref="K10:S10"/>
    <mergeCell ref="T10:U10"/>
    <mergeCell ref="B11:I12"/>
    <mergeCell ref="K11:S11"/>
    <mergeCell ref="T11:U11"/>
    <mergeCell ref="K12:S12"/>
    <mergeCell ref="T12:U12"/>
    <mergeCell ref="B7:I7"/>
    <mergeCell ref="K7:S7"/>
    <mergeCell ref="T7:U7"/>
    <mergeCell ref="B8:I8"/>
    <mergeCell ref="K8:S9"/>
    <mergeCell ref="T8:U9"/>
    <mergeCell ref="B9:I9"/>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xr:uid="{00000000-0004-0000-0000-000000000000}"/>
    <hyperlink ref="H10"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10:I10" location="الإستمارة!Q1" display="الإستمارة وإطبع منها أربعة نسخ"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74"/>
  <sheetViews>
    <sheetView showGridLines="0" rightToLeft="1" workbookViewId="0">
      <selection activeCell="C1" sqref="C1"/>
    </sheetView>
  </sheetViews>
  <sheetFormatPr defaultColWidth="9" defaultRowHeight="13.8" x14ac:dyDescent="0.25"/>
  <cols>
    <col min="1" max="1" width="13.8984375" style="225" bestFit="1" customWidth="1"/>
    <col min="2" max="2" width="22.3984375" style="225" customWidth="1"/>
    <col min="3" max="3" width="18.8984375" style="225" customWidth="1"/>
    <col min="4" max="4" width="26" style="225" customWidth="1"/>
    <col min="5" max="5" width="20.3984375" style="225" customWidth="1"/>
    <col min="6" max="6" width="20" style="225" customWidth="1"/>
    <col min="7" max="7" width="11.3984375" style="225" customWidth="1"/>
    <col min="8" max="8" width="60.3984375" style="225" customWidth="1"/>
    <col min="9" max="9" width="3" style="225" hidden="1" customWidth="1"/>
    <col min="10" max="10" width="13.3984375" style="225" hidden="1" customWidth="1"/>
    <col min="11" max="11" width="11" style="225" hidden="1" customWidth="1"/>
    <col min="12" max="12" width="3.3984375" style="225" hidden="1" customWidth="1"/>
    <col min="13" max="13" width="8.3984375" style="225" hidden="1" customWidth="1"/>
    <col min="14" max="14" width="20" style="226" hidden="1" customWidth="1"/>
    <col min="15" max="15" width="3" style="226" hidden="1" customWidth="1"/>
    <col min="16" max="16" width="13.3984375" style="225" hidden="1" customWidth="1"/>
    <col min="17" max="18" width="9" style="225" hidden="1" customWidth="1"/>
    <col min="19" max="19" width="3" style="225" hidden="1" customWidth="1"/>
    <col min="20" max="20" width="8.3984375" style="225" hidden="1" customWidth="1"/>
    <col min="21" max="21" width="1.59765625" style="225" hidden="1" customWidth="1"/>
    <col min="22" max="22" width="3.3984375" style="225" hidden="1" customWidth="1"/>
    <col min="23" max="23" width="3" style="225" hidden="1" customWidth="1"/>
    <col min="24" max="24" width="9.3984375" style="225" bestFit="1" customWidth="1"/>
    <col min="25" max="26" width="9" style="225" hidden="1" customWidth="1"/>
    <col min="27" max="27" width="3" style="225" bestFit="1" customWidth="1"/>
    <col min="28" max="28" width="5" style="225" bestFit="1" customWidth="1"/>
    <col min="29" max="29" width="0" style="225" hidden="1" customWidth="1"/>
    <col min="30" max="16384" width="9" style="225"/>
  </cols>
  <sheetData>
    <row r="1" spans="1:28" ht="25.95" customHeight="1" x14ac:dyDescent="0.25">
      <c r="A1" s="397" t="s">
        <v>674</v>
      </c>
      <c r="B1" s="397"/>
      <c r="C1" s="249"/>
      <c r="D1" s="224" t="e">
        <f>VLOOKUP(C1,ورقة2!A3:B2392,2,0)</f>
        <v>#N/A</v>
      </c>
      <c r="F1" s="309" t="e">
        <f>IF(VLOOKUP(C1,ورقة2!A3:AC2392,29,0)="","",VLOOKUP(C1,ورقة2!A3:AC2392,29,0))</f>
        <v>#N/A</v>
      </c>
    </row>
    <row r="2" spans="1:28" ht="23.4" customHeight="1" x14ac:dyDescent="0.25">
      <c r="A2" s="398" t="e">
        <f>IF(F1="","",IF(F1="ضعف الرسوم","ستسدد ضعف الرسوم بناءً على قرار مجلس التعليم العالي رقم268 تاريخ"&amp;2021&amp;"/"&amp;8&amp;"/"&amp;11,""&amp;" "&amp;F1&amp;" "&amp;"وعليك أن تسجل خلال موعد أقصاه نهاية فترة التسجيل في الفصل الأول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#N/A</v>
      </c>
      <c r="B2" s="398"/>
      <c r="C2" s="398"/>
      <c r="D2" s="398"/>
      <c r="E2" s="398"/>
      <c r="F2" s="398"/>
    </row>
    <row r="3" spans="1:28" x14ac:dyDescent="0.25">
      <c r="A3" s="398"/>
      <c r="B3" s="398"/>
      <c r="C3" s="398"/>
      <c r="D3" s="398"/>
      <c r="E3" s="398"/>
      <c r="F3" s="398"/>
      <c r="J3" s="225" t="s">
        <v>10</v>
      </c>
      <c r="L3" s="396" t="s">
        <v>156</v>
      </c>
      <c r="M3" s="396"/>
      <c r="N3" s="225"/>
      <c r="O3" s="396"/>
      <c r="P3" s="396"/>
      <c r="S3" s="396" t="s">
        <v>675</v>
      </c>
      <c r="T3" s="396"/>
      <c r="U3" s="396" t="s">
        <v>11</v>
      </c>
      <c r="V3" s="396"/>
      <c r="AA3" s="226"/>
    </row>
    <row r="4" spans="1:28" ht="23.25" customHeight="1" x14ac:dyDescent="0.25">
      <c r="A4" s="396" t="s">
        <v>4506</v>
      </c>
      <c r="B4" s="396"/>
      <c r="C4" s="396"/>
      <c r="D4" s="396"/>
      <c r="E4" s="396"/>
      <c r="F4" s="396"/>
      <c r="I4" s="225">
        <v>1</v>
      </c>
      <c r="J4" s="225" t="s">
        <v>677</v>
      </c>
      <c r="L4" s="227" t="s">
        <v>676</v>
      </c>
      <c r="M4" s="225" t="s">
        <v>136</v>
      </c>
      <c r="N4" s="225"/>
      <c r="S4" s="226" t="s">
        <v>676</v>
      </c>
      <c r="T4" s="225" t="s">
        <v>137</v>
      </c>
      <c r="U4" s="225">
        <v>1</v>
      </c>
      <c r="V4" s="225" t="s">
        <v>115</v>
      </c>
      <c r="W4" s="226"/>
      <c r="AA4" s="226"/>
    </row>
    <row r="5" spans="1:28" s="231" customFormat="1" ht="33.75" customHeight="1" x14ac:dyDescent="0.25">
      <c r="A5" s="228" t="s">
        <v>54</v>
      </c>
      <c r="B5" s="229" t="s">
        <v>681</v>
      </c>
      <c r="C5" s="228" t="s">
        <v>133</v>
      </c>
      <c r="D5" s="230" t="s">
        <v>682</v>
      </c>
      <c r="E5" s="230" t="s">
        <v>59</v>
      </c>
      <c r="F5" s="229" t="s">
        <v>58</v>
      </c>
      <c r="G5" s="229" t="s">
        <v>114</v>
      </c>
      <c r="I5" s="225">
        <v>2</v>
      </c>
      <c r="J5" s="225" t="s">
        <v>679</v>
      </c>
      <c r="L5" s="227" t="s">
        <v>678</v>
      </c>
      <c r="M5" s="225" t="s">
        <v>144</v>
      </c>
      <c r="N5" s="225"/>
      <c r="O5" s="226"/>
      <c r="P5" s="225"/>
      <c r="Q5" s="225"/>
      <c r="R5" s="225"/>
      <c r="S5" s="226" t="s">
        <v>678</v>
      </c>
      <c r="T5" s="225" t="s">
        <v>139</v>
      </c>
      <c r="U5" s="225">
        <v>2</v>
      </c>
      <c r="V5" s="225" t="s">
        <v>116</v>
      </c>
      <c r="W5" s="226"/>
      <c r="X5" s="225"/>
      <c r="Y5" s="225"/>
      <c r="AA5" s="226"/>
      <c r="AB5" s="225"/>
    </row>
    <row r="6" spans="1:28" ht="34.200000000000003" customHeight="1" x14ac:dyDescent="0.25">
      <c r="A6" s="216"/>
      <c r="B6" s="217"/>
      <c r="C6" s="217"/>
      <c r="D6" s="216"/>
      <c r="E6" s="216"/>
      <c r="F6" s="217"/>
      <c r="G6" s="217"/>
      <c r="I6" s="225">
        <v>3</v>
      </c>
      <c r="J6" s="225" t="s">
        <v>725</v>
      </c>
      <c r="L6" s="227" t="s">
        <v>680</v>
      </c>
      <c r="M6" s="225" t="s">
        <v>138</v>
      </c>
      <c r="N6" s="225"/>
      <c r="S6" s="226" t="s">
        <v>683</v>
      </c>
      <c r="T6" s="225" t="s">
        <v>177</v>
      </c>
      <c r="W6" s="226"/>
      <c r="AA6" s="226"/>
    </row>
    <row r="7" spans="1:28" ht="33.75" customHeight="1" x14ac:dyDescent="0.25">
      <c r="A7" s="232" t="s">
        <v>51</v>
      </c>
      <c r="B7" s="228" t="s">
        <v>52</v>
      </c>
      <c r="C7" s="280" t="s">
        <v>140</v>
      </c>
      <c r="D7" s="280" t="s">
        <v>141</v>
      </c>
      <c r="E7" s="280" t="s">
        <v>142</v>
      </c>
      <c r="F7" s="280" t="s">
        <v>143</v>
      </c>
      <c r="I7" s="225">
        <v>4</v>
      </c>
      <c r="J7" s="225" t="s">
        <v>685</v>
      </c>
      <c r="L7" s="227" t="s">
        <v>684</v>
      </c>
      <c r="M7" s="225" t="s">
        <v>145</v>
      </c>
      <c r="N7" s="225"/>
      <c r="S7" s="226"/>
      <c r="T7" s="225" t="s">
        <v>724</v>
      </c>
      <c r="W7" s="226"/>
      <c r="AA7" s="226"/>
    </row>
    <row r="8" spans="1:28" ht="23.25" customHeight="1" x14ac:dyDescent="0.25">
      <c r="A8" s="233" t="e">
        <f>IF(A9&lt;&gt;"",A9,VLOOKUP(C1,ورقة2!$A$3:$AC$2392,3,0))</f>
        <v>#N/A</v>
      </c>
      <c r="B8" s="233" t="e">
        <f>IF(B9&lt;&gt;"",B9,VLOOKUP($C$1,ورقة2!$A$3:$AC$2392,4,0))</f>
        <v>#N/A</v>
      </c>
      <c r="C8" s="281" t="e">
        <f>UPPER(IF(C9&lt;&gt;"",C9,VLOOKUP($C$1,ورقة2!A3:AE4549,18,0)))</f>
        <v>#N/A</v>
      </c>
      <c r="D8" s="281" t="e">
        <f>UPPER(IF(D9&lt;&gt;"",D9,VLOOKUP($C$1,ورقة2!A3:AE4549,19,0)))</f>
        <v>#N/A</v>
      </c>
      <c r="E8" s="281" t="e">
        <f>UPPER(IF(E9&lt;&gt;"",E9,VLOOKUP($C$1,ورقة2!A3:AE4549,20,0)))</f>
        <v>#N/A</v>
      </c>
      <c r="F8" s="282" t="e">
        <f>UPPER(IF(F9&lt;&gt;"",F9,VLOOKUP($C$1,ورقة2!A3:AE4549,21,0)))</f>
        <v>#N/A</v>
      </c>
      <c r="G8" s="231"/>
      <c r="I8" s="225">
        <v>5</v>
      </c>
      <c r="J8" s="225" t="s">
        <v>687</v>
      </c>
      <c r="L8" s="227" t="s">
        <v>686</v>
      </c>
      <c r="M8" s="225" t="s">
        <v>146</v>
      </c>
      <c r="N8" s="225"/>
      <c r="S8" s="226"/>
      <c r="W8" s="226"/>
      <c r="AA8" s="226"/>
    </row>
    <row r="9" spans="1:28" ht="33.75" customHeight="1" x14ac:dyDescent="0.25">
      <c r="A9" s="218"/>
      <c r="B9" s="217"/>
      <c r="C9" s="217"/>
      <c r="D9" s="217"/>
      <c r="E9" s="217"/>
      <c r="F9" s="217"/>
      <c r="H9" s="238" t="s">
        <v>4507</v>
      </c>
      <c r="I9" s="225">
        <v>6</v>
      </c>
      <c r="J9" s="225" t="s">
        <v>688</v>
      </c>
      <c r="L9" s="227" t="s">
        <v>683</v>
      </c>
      <c r="M9" s="225" t="s">
        <v>147</v>
      </c>
      <c r="N9" s="225"/>
      <c r="W9" s="226"/>
      <c r="AA9" s="226"/>
    </row>
    <row r="10" spans="1:28" ht="23.25" customHeight="1" x14ac:dyDescent="0.25">
      <c r="A10" s="228" t="s">
        <v>53</v>
      </c>
      <c r="B10" s="228" t="s">
        <v>6</v>
      </c>
      <c r="C10" s="228"/>
      <c r="D10" s="234" t="s">
        <v>11</v>
      </c>
      <c r="E10" s="228" t="s">
        <v>55</v>
      </c>
      <c r="F10" s="228" t="s">
        <v>56</v>
      </c>
      <c r="G10" s="228" t="s">
        <v>57</v>
      </c>
      <c r="I10" s="225">
        <v>7</v>
      </c>
      <c r="J10" s="225" t="s">
        <v>690</v>
      </c>
      <c r="L10" s="227" t="s">
        <v>689</v>
      </c>
      <c r="M10" s="225" t="s">
        <v>149</v>
      </c>
      <c r="N10" s="225"/>
      <c r="W10" s="226"/>
      <c r="AA10" s="226"/>
    </row>
    <row r="11" spans="1:28" ht="33.75" customHeight="1" x14ac:dyDescent="0.25">
      <c r="A11" s="235" t="e">
        <f>IF(A12&lt;&gt;"",A12,VLOOKUP($C$1,ورقة2!$A$3:$AC$2392,6,0))</f>
        <v>#N/A</v>
      </c>
      <c r="B11" s="235" t="e">
        <f>IF(B12&lt;&gt;"",B12,VLOOKUP($C$1,ورقة2!$A$3:$AC$2392,6,0))</f>
        <v>#N/A</v>
      </c>
      <c r="C11" s="233" t="e">
        <f>IF(C12&lt;&gt;"",C12,VLOOKUP($C$1,ورقة2!$A$3:$AC$2392,8,0))</f>
        <v>#N/A</v>
      </c>
      <c r="D11" s="233" t="e">
        <f>IF(D12&lt;&gt;"",D12,VLOOKUP($C$1,ورقة2!$A$3:$AC$2392,5,0))</f>
        <v>#N/A</v>
      </c>
      <c r="E11" s="233" t="e">
        <f>IF(E12&lt;&gt;"",E12,VLOOKUP($C$1,ورقة2!$A$3:$AC$2392,10,0))</f>
        <v>#N/A</v>
      </c>
      <c r="F11" s="233" t="e">
        <f>IF(F12&lt;&gt;"",F12,VLOOKUP($C$1,ورقة2!$A$3:$AC$2392,11,0))</f>
        <v>#N/A</v>
      </c>
      <c r="G11" s="233" t="e">
        <f>IF(G12&lt;&gt;"",G12,VLOOKUP($C$1,ورقة2!$A$3:$AC$2392,12,0))</f>
        <v>#N/A</v>
      </c>
      <c r="I11" s="225">
        <v>8</v>
      </c>
      <c r="J11" s="225" t="s">
        <v>692</v>
      </c>
      <c r="L11" s="227" t="s">
        <v>691</v>
      </c>
      <c r="M11" s="225" t="s">
        <v>153</v>
      </c>
      <c r="N11" s="225"/>
      <c r="W11" s="226"/>
      <c r="AA11" s="226"/>
    </row>
    <row r="12" spans="1:28" ht="23.25" customHeight="1" x14ac:dyDescent="0.25">
      <c r="A12" s="219"/>
      <c r="B12" s="217"/>
      <c r="C12" s="217"/>
      <c r="D12" s="217"/>
      <c r="E12" s="217"/>
      <c r="F12" s="217"/>
      <c r="G12" s="217"/>
      <c r="H12" s="225" t="s">
        <v>4507</v>
      </c>
      <c r="I12" s="225">
        <v>9</v>
      </c>
      <c r="J12" s="225" t="s">
        <v>726</v>
      </c>
      <c r="L12" s="227" t="s">
        <v>693</v>
      </c>
      <c r="M12" s="225" t="s">
        <v>154</v>
      </c>
      <c r="N12" s="225"/>
      <c r="O12" s="225"/>
      <c r="AA12" s="226"/>
    </row>
    <row r="13" spans="1:28" ht="33.75" customHeight="1" x14ac:dyDescent="0.25">
      <c r="A13" s="236"/>
      <c r="B13" s="236"/>
      <c r="I13" s="225">
        <v>10</v>
      </c>
      <c r="J13" s="225" t="s">
        <v>727</v>
      </c>
      <c r="L13" s="227" t="s">
        <v>694</v>
      </c>
      <c r="M13" s="225" t="s">
        <v>148</v>
      </c>
      <c r="N13" s="225"/>
      <c r="O13" s="225"/>
      <c r="AA13" s="226"/>
    </row>
    <row r="14" spans="1:28" x14ac:dyDescent="0.25">
      <c r="I14" s="225">
        <v>11</v>
      </c>
      <c r="J14" s="225" t="s">
        <v>728</v>
      </c>
      <c r="L14" s="227" t="s">
        <v>695</v>
      </c>
      <c r="M14" s="225" t="s">
        <v>155</v>
      </c>
      <c r="N14" s="225"/>
      <c r="O14" s="225"/>
      <c r="AA14" s="226"/>
    </row>
    <row r="15" spans="1:28" x14ac:dyDescent="0.25">
      <c r="I15" s="225">
        <v>12</v>
      </c>
      <c r="J15" s="225" t="s">
        <v>729</v>
      </c>
      <c r="L15" s="227" t="s">
        <v>696</v>
      </c>
      <c r="M15" s="225" t="s">
        <v>152</v>
      </c>
      <c r="N15" s="225"/>
      <c r="O15" s="225"/>
      <c r="AA15" s="226"/>
    </row>
    <row r="16" spans="1:28" x14ac:dyDescent="0.25">
      <c r="I16" s="225">
        <v>13</v>
      </c>
      <c r="J16" s="225" t="s">
        <v>730</v>
      </c>
      <c r="L16" s="227" t="s">
        <v>697</v>
      </c>
      <c r="M16" s="225" t="s">
        <v>150</v>
      </c>
      <c r="N16" s="225"/>
      <c r="O16" s="225"/>
      <c r="AA16" s="226"/>
    </row>
    <row r="17" spans="7:27" x14ac:dyDescent="0.25">
      <c r="I17" s="225">
        <v>14</v>
      </c>
      <c r="J17" s="225" t="s">
        <v>731</v>
      </c>
      <c r="L17" s="227" t="s">
        <v>698</v>
      </c>
      <c r="M17" s="225" t="s">
        <v>151</v>
      </c>
      <c r="N17" s="225"/>
      <c r="O17" s="225"/>
      <c r="AA17" s="226"/>
    </row>
    <row r="18" spans="7:27" x14ac:dyDescent="0.25">
      <c r="I18" s="225">
        <v>15</v>
      </c>
      <c r="J18" s="225" t="s">
        <v>732</v>
      </c>
      <c r="L18" s="227" t="s">
        <v>699</v>
      </c>
      <c r="M18" s="225" t="s">
        <v>700</v>
      </c>
      <c r="AA18" s="226"/>
    </row>
    <row r="19" spans="7:27" x14ac:dyDescent="0.25">
      <c r="I19" s="225">
        <v>16</v>
      </c>
      <c r="J19" s="225" t="s">
        <v>733</v>
      </c>
      <c r="L19" s="227" t="s">
        <v>701</v>
      </c>
      <c r="M19" s="225" t="s">
        <v>702</v>
      </c>
      <c r="AA19" s="226"/>
    </row>
    <row r="20" spans="7:27" x14ac:dyDescent="0.25">
      <c r="I20" s="225">
        <v>17</v>
      </c>
      <c r="J20" s="225" t="s">
        <v>734</v>
      </c>
      <c r="AA20" s="226"/>
    </row>
    <row r="21" spans="7:27" x14ac:dyDescent="0.25">
      <c r="G21" s="237" t="s">
        <v>115</v>
      </c>
      <c r="AA21" s="226"/>
    </row>
    <row r="22" spans="7:27" x14ac:dyDescent="0.25">
      <c r="G22" s="237" t="s">
        <v>116</v>
      </c>
      <c r="AA22" s="226"/>
    </row>
    <row r="23" spans="7:27" x14ac:dyDescent="0.25">
      <c r="AA23" s="226"/>
    </row>
    <row r="24" spans="7:27" x14ac:dyDescent="0.25">
      <c r="AA24" s="226"/>
    </row>
    <row r="25" spans="7:27" x14ac:dyDescent="0.25">
      <c r="AA25" s="226"/>
    </row>
    <row r="26" spans="7:27" x14ac:dyDescent="0.25">
      <c r="AA26" s="226"/>
    </row>
    <row r="27" spans="7:27" x14ac:dyDescent="0.25">
      <c r="AA27" s="226"/>
    </row>
    <row r="28" spans="7:27" x14ac:dyDescent="0.25">
      <c r="AA28" s="226"/>
    </row>
    <row r="29" spans="7:27" x14ac:dyDescent="0.25">
      <c r="AA29" s="226"/>
    </row>
    <row r="30" spans="7:27" x14ac:dyDescent="0.25">
      <c r="AA30" s="226"/>
    </row>
    <row r="31" spans="7:27" x14ac:dyDescent="0.25">
      <c r="AA31" s="226"/>
    </row>
    <row r="32" spans="7:27" x14ac:dyDescent="0.25">
      <c r="AA32" s="226"/>
    </row>
    <row r="33" spans="27:27" x14ac:dyDescent="0.25">
      <c r="AA33" s="226"/>
    </row>
    <row r="34" spans="27:27" x14ac:dyDescent="0.25">
      <c r="AA34" s="226"/>
    </row>
    <row r="35" spans="27:27" x14ac:dyDescent="0.25">
      <c r="AA35" s="226"/>
    </row>
    <row r="36" spans="27:27" x14ac:dyDescent="0.25">
      <c r="AA36" s="226"/>
    </row>
    <row r="37" spans="27:27" x14ac:dyDescent="0.25">
      <c r="AA37" s="226"/>
    </row>
    <row r="38" spans="27:27" x14ac:dyDescent="0.25">
      <c r="AA38" s="226"/>
    </row>
    <row r="39" spans="27:27" x14ac:dyDescent="0.25">
      <c r="AA39" s="226"/>
    </row>
    <row r="40" spans="27:27" x14ac:dyDescent="0.25">
      <c r="AA40" s="226"/>
    </row>
    <row r="41" spans="27:27" x14ac:dyDescent="0.25">
      <c r="AA41" s="226"/>
    </row>
    <row r="42" spans="27:27" x14ac:dyDescent="0.25">
      <c r="AA42" s="226"/>
    </row>
    <row r="43" spans="27:27" x14ac:dyDescent="0.25">
      <c r="AA43" s="226"/>
    </row>
    <row r="44" spans="27:27" x14ac:dyDescent="0.25">
      <c r="AA44" s="226"/>
    </row>
    <row r="45" spans="27:27" x14ac:dyDescent="0.25">
      <c r="AA45" s="226"/>
    </row>
    <row r="46" spans="27:27" x14ac:dyDescent="0.25">
      <c r="AA46" s="226"/>
    </row>
    <row r="47" spans="27:27" x14ac:dyDescent="0.25">
      <c r="AA47" s="226"/>
    </row>
    <row r="48" spans="27:27" x14ac:dyDescent="0.25">
      <c r="AA48" s="226"/>
    </row>
    <row r="49" spans="27:27" x14ac:dyDescent="0.25">
      <c r="AA49" s="226"/>
    </row>
    <row r="50" spans="27:27" x14ac:dyDescent="0.25">
      <c r="AA50" s="226"/>
    </row>
    <row r="51" spans="27:27" x14ac:dyDescent="0.25">
      <c r="AA51" s="226"/>
    </row>
    <row r="52" spans="27:27" x14ac:dyDescent="0.25">
      <c r="AA52" s="226"/>
    </row>
    <row r="53" spans="27:27" x14ac:dyDescent="0.25">
      <c r="AA53" s="226"/>
    </row>
    <row r="54" spans="27:27" x14ac:dyDescent="0.25">
      <c r="AA54" s="226"/>
    </row>
    <row r="55" spans="27:27" x14ac:dyDescent="0.25">
      <c r="AA55" s="226"/>
    </row>
    <row r="56" spans="27:27" x14ac:dyDescent="0.25">
      <c r="AA56" s="226"/>
    </row>
    <row r="57" spans="27:27" x14ac:dyDescent="0.25">
      <c r="AA57" s="226"/>
    </row>
    <row r="58" spans="27:27" x14ac:dyDescent="0.25">
      <c r="AA58" s="226"/>
    </row>
    <row r="59" spans="27:27" x14ac:dyDescent="0.25">
      <c r="AA59" s="226"/>
    </row>
    <row r="60" spans="27:27" x14ac:dyDescent="0.25">
      <c r="AA60" s="226"/>
    </row>
    <row r="61" spans="27:27" x14ac:dyDescent="0.25">
      <c r="AA61" s="226"/>
    </row>
    <row r="62" spans="27:27" x14ac:dyDescent="0.25">
      <c r="AA62" s="226"/>
    </row>
    <row r="63" spans="27:27" x14ac:dyDescent="0.25">
      <c r="AA63" s="226"/>
    </row>
    <row r="64" spans="27:27" x14ac:dyDescent="0.25">
      <c r="AA64" s="226"/>
    </row>
    <row r="65" spans="27:27" x14ac:dyDescent="0.25">
      <c r="AA65" s="226"/>
    </row>
    <row r="66" spans="27:27" x14ac:dyDescent="0.25">
      <c r="AA66" s="226"/>
    </row>
    <row r="67" spans="27:27" x14ac:dyDescent="0.25">
      <c r="AA67" s="226"/>
    </row>
    <row r="68" spans="27:27" x14ac:dyDescent="0.25">
      <c r="AA68" s="226"/>
    </row>
    <row r="69" spans="27:27" x14ac:dyDescent="0.25">
      <c r="AA69" s="226"/>
    </row>
    <row r="70" spans="27:27" x14ac:dyDescent="0.25">
      <c r="AA70" s="226"/>
    </row>
    <row r="71" spans="27:27" x14ac:dyDescent="0.25">
      <c r="AA71" s="226"/>
    </row>
    <row r="72" spans="27:27" x14ac:dyDescent="0.25">
      <c r="AA72" s="226"/>
    </row>
    <row r="73" spans="27:27" x14ac:dyDescent="0.25">
      <c r="AA73" s="226"/>
    </row>
    <row r="74" spans="27:27" x14ac:dyDescent="0.25">
      <c r="AA74" s="226"/>
    </row>
  </sheetData>
  <sheetProtection selectLockedCells="1"/>
  <mergeCells count="7">
    <mergeCell ref="A4:F4"/>
    <mergeCell ref="U3:V3"/>
    <mergeCell ref="A1:B1"/>
    <mergeCell ref="L3:M3"/>
    <mergeCell ref="O3:P3"/>
    <mergeCell ref="S3:T3"/>
    <mergeCell ref="A2:F3"/>
  </mergeCells>
  <conditionalFormatting sqref="C1">
    <cfRule type="duplicateValues" dxfId="47" priority="1"/>
    <cfRule type="duplicateValues" dxfId="46" priority="2"/>
    <cfRule type="duplicateValues" dxfId="45" priority="3"/>
    <cfRule type="duplicateValues" dxfId="44" priority="4"/>
  </conditionalFormatting>
  <conditionalFormatting sqref="J4:J20">
    <cfRule type="duplicateValues" dxfId="43" priority="27"/>
  </conditionalFormatting>
  <dataValidations count="12">
    <dataValidation type="custom" allowBlank="1" showInputMessage="1" showErrorMessage="1" errorTitle="خطأ" error="الرقم الوطني خطأ في حال لم تكن تحمل الجنسية السورية أو الفلسطينية السورية عليك إدخال رقم جواز السفر أو رقمك القومي في الحقل المخصص" promptTitle="الرقم الوطني" prompt="يجب أن تدخل الرقم الوطني من اليسار إلى اليمين_x000a_في حال لم تكن تحمل الجنسية السورية عليك إدخال رقم جواز سفرك أو رقمك القومي" sqref="A6" xr:uid="{00000000-0002-0000-0100-000000000000}">
      <formula1>AND(OR(LEFT(A6,1)="0",LEFT(A6,1)="1",LEFT(A6,1)="9"),LEFT(A6,2)&lt;&gt;"00",LEN(A6)=11)</formula1>
    </dataValidation>
    <dataValidation type="custom" allowBlank="1" showInputMessage="1" showErrorMessage="1" errorTitle="خطأ" error="رقم الموبايل غير صحيح" sqref="E6" xr:uid="{00000000-0002-0000-0100-000001000000}">
      <formula1>AND(LEFT(E6,2)="09",LEN(E6)=10)</formula1>
    </dataValidation>
    <dataValidation type="date" allowBlank="1" showInputMessage="1" showErrorMessage="1" promptTitle="يجب أن يكون التاريخ " prompt="يوم / شهر / سنة" sqref="A12" xr:uid="{00000000-0002-0000-0100-000002000000}">
      <formula1>18264</formula1>
      <formula2>37986</formula2>
    </dataValidation>
    <dataValidation allowBlank="1" showInputMessage="1" showErrorMessage="1" promptTitle="اسم الأب باللغة الانكليزية" prompt="يجب أن يكون صحيح لأن سيتم إعتماده في جميع الوثائق الجامعية" sqref="D9" xr:uid="{00000000-0002-0000-0100-000003000000}"/>
    <dataValidation allowBlank="1" showInputMessage="1" showErrorMessage="1" promptTitle="اسم الأم باللغة الانكليزية" prompt="يجب أن يكون صحيح لأن سيتم إعتماده في جميع الوثائق الجامعية" sqref="E9" xr:uid="{00000000-0002-0000-0100-000004000000}"/>
    <dataValidation allowBlank="1" showInputMessage="1" showErrorMessage="1" promptTitle="مكان الميلاد باللغة الانكليزية" prompt="يجب أن يكون صحيح لأن سيتم إعتماده في جميع الوثائق الجامعية" sqref="F9" xr:uid="{00000000-0002-0000-0100-000005000000}"/>
    <dataValidation type="whole" allowBlank="1" showInputMessage="1" showErrorMessage="1" sqref="F12" xr:uid="{00000000-0002-0000-0100-000006000000}">
      <formula1>1950</formula1>
      <formula2>2021</formula2>
    </dataValidation>
    <dataValidation type="list" allowBlank="1" showInputMessage="1" showErrorMessage="1" sqref="C12" xr:uid="{00000000-0002-0000-0100-000007000000}">
      <formula1>$J$4:$J$20</formula1>
    </dataValidation>
    <dataValidation type="list" allowBlank="1" showInputMessage="1" showErrorMessage="1" sqref="G12" xr:uid="{00000000-0002-0000-0100-000008000000}">
      <formula1>$M$4:$M$18</formula1>
    </dataValidation>
    <dataValidation type="list" allowBlank="1" showInputMessage="1" showErrorMessage="1" sqref="D12" xr:uid="{00000000-0002-0000-0100-000009000000}">
      <formula1>$V$4:$V$5</formula1>
    </dataValidation>
    <dataValidation type="custom" allowBlank="1" showInputMessage="1" showErrorMessage="1" errorTitle="خطأ" error="رقم الهاتف غير صحيح" sqref="D6" xr:uid="{00000000-0002-0000-0100-00000A000000}">
      <formula1>AND(LEFT(D6,1)="0",AND(LEN(D6)&gt;8,LEN(D6)&lt;12))</formula1>
    </dataValidation>
    <dataValidation type="list" allowBlank="1" showInputMessage="1" showErrorMessage="1" sqref="E12" xr:uid="{00000000-0002-0000-0100-00000B000000}">
      <formula1>$T$4:$T$7</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4" id="{9354D8A1-7A00-4DB3-BB9C-8E913F9A2A1B}">
            <xm:f>'اختيار المقررات'!$E$2="مستنفذ"</xm:f>
            <x14:dxf>
              <font>
                <color theme="0"/>
              </font>
              <fill>
                <patternFill patternType="solid">
                  <bgColor rgb="FFFF0000"/>
                </patternFill>
              </fill>
              <border>
                <left/>
                <right/>
                <top/>
                <bottom/>
                <vertical/>
                <horizontal/>
              </border>
            </x14:dxf>
          </x14:cfRule>
          <xm:sqref>A2</xm:sqref>
        </x14:conditionalFormatting>
        <x14:conditionalFormatting xmlns:xm="http://schemas.microsoft.com/office/excel/2006/main">
          <x14:cfRule type="expression" priority="23" id="{76F7DA08-646B-478B-BD9A-34088B939B5A}">
            <xm:f>'اختيار المقررات'!$E$2="مستنفذ"</xm:f>
            <x14:dxf>
              <font>
                <color theme="0"/>
              </font>
              <fill>
                <patternFill patternType="none">
                  <bgColor auto="1"/>
                </patternFill>
              </fill>
              <border>
                <left/>
                <right/>
                <top/>
                <bottom/>
                <vertical/>
                <horizontal/>
              </border>
            </x14:dxf>
          </x14:cfRule>
          <xm:sqref>A4:F13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BE57"/>
  <sheetViews>
    <sheetView showGridLines="0" rightToLeft="1" topLeftCell="C1" workbookViewId="0">
      <selection activeCell="H8" sqref="H8"/>
    </sheetView>
  </sheetViews>
  <sheetFormatPr defaultColWidth="0" defaultRowHeight="14.25" customHeight="1" x14ac:dyDescent="0.25"/>
  <cols>
    <col min="1" max="2" width="5.3984375" style="1" hidden="1" customWidth="1"/>
    <col min="3" max="3" width="5.3984375" style="1" customWidth="1"/>
    <col min="4" max="4" width="6.3984375" style="1" customWidth="1"/>
    <col min="5" max="5" width="5" style="1" customWidth="1"/>
    <col min="6" max="6" width="3.3984375" style="1" customWidth="1"/>
    <col min="7" max="7" width="8.3984375" style="1" customWidth="1"/>
    <col min="8" max="8" width="3.3984375" style="1" customWidth="1"/>
    <col min="9" max="9" width="5.19921875" style="1" customWidth="1"/>
    <col min="10" max="10" width="5" style="1" hidden="1" customWidth="1"/>
    <col min="11" max="11" width="5.59765625" style="1" hidden="1" customWidth="1"/>
    <col min="12" max="12" width="5.3984375" style="1" customWidth="1"/>
    <col min="13" max="14" width="9.3984375" style="1" customWidth="1"/>
    <col min="15" max="15" width="7.3984375" style="1" customWidth="1"/>
    <col min="16" max="17" width="3.3984375" style="1" customWidth="1"/>
    <col min="18" max="19" width="5.3984375" style="1" hidden="1" customWidth="1"/>
    <col min="20" max="21" width="5.3984375" style="1" customWidth="1"/>
    <col min="22" max="22" width="5.3984375" style="1" bestFit="1" customWidth="1"/>
    <col min="23" max="23" width="17.3984375" style="1" customWidth="1"/>
    <col min="24" max="24" width="3.3984375" style="1" customWidth="1"/>
    <col min="25" max="25" width="5.8984375" style="1" customWidth="1"/>
    <col min="26" max="26" width="5.3984375" style="1" hidden="1" customWidth="1"/>
    <col min="27" max="27" width="5.59765625" style="1" hidden="1" customWidth="1"/>
    <col min="28" max="28" width="5.3984375" style="1" customWidth="1"/>
    <col min="29" max="29" width="10" style="1" customWidth="1"/>
    <col min="30" max="30" width="15" style="1" customWidth="1"/>
    <col min="31" max="31" width="2.3984375" style="1" bestFit="1" customWidth="1"/>
    <col min="32" max="33" width="3.3984375" style="1" customWidth="1"/>
    <col min="34" max="34" width="5" style="1" bestFit="1" customWidth="1"/>
    <col min="35" max="35" width="3.8984375" style="1" customWidth="1"/>
    <col min="36" max="36" width="10.3984375" style="1" customWidth="1"/>
    <col min="37" max="37" width="2" style="1" bestFit="1" customWidth="1"/>
    <col min="38" max="38" width="2.09765625" style="1" hidden="1" customWidth="1"/>
    <col min="39" max="39" width="3" style="1" hidden="1" customWidth="1"/>
    <col min="40" max="40" width="11.3984375" style="1" hidden="1" customWidth="1"/>
    <col min="41" max="41" width="43" style="1" hidden="1" customWidth="1"/>
    <col min="42" max="46" width="9" style="1" hidden="1" customWidth="1"/>
    <col min="47" max="47" width="3.3984375" style="94" hidden="1" customWidth="1"/>
    <col min="48" max="48" width="3.09765625" hidden="1" customWidth="1"/>
    <col min="49" max="49" width="30.59765625" hidden="1" customWidth="1"/>
    <col min="50" max="50" width="2.09765625" style="94" hidden="1" customWidth="1"/>
    <col min="51" max="54" width="9" style="94" hidden="1" customWidth="1"/>
    <col min="55" max="55" width="3.59765625" style="1" hidden="1" customWidth="1"/>
    <col min="56" max="16384" width="9" style="1" hidden="1"/>
  </cols>
  <sheetData>
    <row r="1" spans="1:57" s="58" customFormat="1" ht="21" customHeight="1" thickBot="1" x14ac:dyDescent="0.3">
      <c r="B1" s="189"/>
      <c r="C1" s="452" t="s">
        <v>2</v>
      </c>
      <c r="D1" s="452"/>
      <c r="E1" s="453">
        <f>'إدخال البيانات'!C1</f>
        <v>0</v>
      </c>
      <c r="F1" s="454"/>
      <c r="G1" s="454"/>
      <c r="H1" s="452" t="s">
        <v>3</v>
      </c>
      <c r="I1" s="452"/>
      <c r="J1" s="452"/>
      <c r="K1" s="190"/>
      <c r="L1" s="455" t="str">
        <f>IFERROR(VLOOKUP($E$1,ورقة2!$A$3:$U$2392,2,0),"")</f>
        <v/>
      </c>
      <c r="M1" s="455"/>
      <c r="N1" s="455"/>
      <c r="O1" s="451" t="s">
        <v>4</v>
      </c>
      <c r="P1" s="451"/>
      <c r="Q1" s="455" t="str">
        <f>IFERROR(IF('إدخال البيانات'!A13&lt;&gt;"",'إدخال البيانات'!A13,VLOOKUP($E$1,ورقة2!$A$3:$U$2392,3,0)),"")</f>
        <v/>
      </c>
      <c r="R1" s="455"/>
      <c r="S1" s="455"/>
      <c r="T1" s="455"/>
      <c r="U1" s="451" t="s">
        <v>5</v>
      </c>
      <c r="V1" s="451"/>
      <c r="W1" s="191" t="str">
        <f>IFERROR(IF('إدخال البيانات'!B13&lt;&gt;"",'إدخال البيانات'!B13,VLOOKUP($E$1,ورقة2!A3:V2392,4,0)),"")</f>
        <v/>
      </c>
      <c r="X1" s="451" t="s">
        <v>53</v>
      </c>
      <c r="Y1" s="451"/>
      <c r="Z1" s="451"/>
      <c r="AA1" s="193"/>
      <c r="AB1" s="457" t="e">
        <f>'إدخال البيانات'!A11</f>
        <v>#N/A</v>
      </c>
      <c r="AC1" s="457"/>
      <c r="AD1" s="192" t="s">
        <v>6</v>
      </c>
      <c r="AE1" s="455" t="e">
        <f>'إدخال البيانات'!B11</f>
        <v>#N/A</v>
      </c>
      <c r="AF1" s="455"/>
      <c r="AG1" s="455"/>
      <c r="AH1" s="463"/>
      <c r="AI1" s="463"/>
      <c r="AJ1" s="137"/>
      <c r="AK1" s="137"/>
      <c r="AL1" s="64"/>
      <c r="AO1" s="58" t="s">
        <v>119</v>
      </c>
      <c r="AV1"/>
      <c r="AW1"/>
      <c r="AX1" s="81"/>
      <c r="AY1" s="81"/>
      <c r="AZ1" s="81"/>
      <c r="BA1" s="81"/>
      <c r="BB1" s="81"/>
      <c r="BC1" s="81"/>
    </row>
    <row r="2" spans="1:57" s="64" customFormat="1" ht="21" customHeight="1" thickTop="1" x14ac:dyDescent="0.25">
      <c r="B2" s="189"/>
      <c r="C2" s="452" t="s">
        <v>9</v>
      </c>
      <c r="D2" s="452"/>
      <c r="E2" s="455" t="e">
        <f>VLOOKUP($E$1,ورقة2!A3:V2392,9,0)</f>
        <v>#N/A</v>
      </c>
      <c r="F2" s="455"/>
      <c r="G2" s="455"/>
      <c r="H2" s="455" t="e">
        <f>'إدخال البيانات'!F8</f>
        <v>#N/A</v>
      </c>
      <c r="I2" s="455"/>
      <c r="J2" s="455"/>
      <c r="K2" s="455"/>
      <c r="L2" s="455"/>
      <c r="M2" s="455"/>
      <c r="N2" s="455"/>
      <c r="O2" s="451" t="s">
        <v>129</v>
      </c>
      <c r="P2" s="451"/>
      <c r="Q2" s="455" t="e">
        <f>'إدخال البيانات'!E8</f>
        <v>#N/A</v>
      </c>
      <c r="R2" s="455"/>
      <c r="S2" s="455"/>
      <c r="T2" s="455"/>
      <c r="U2" s="451" t="s">
        <v>130</v>
      </c>
      <c r="V2" s="451"/>
      <c r="W2" s="191" t="e">
        <f>'إدخال البيانات'!D8</f>
        <v>#N/A</v>
      </c>
      <c r="X2" s="451" t="s">
        <v>131</v>
      </c>
      <c r="Y2" s="451"/>
      <c r="Z2" s="451"/>
      <c r="AA2" s="194"/>
      <c r="AB2" s="457" t="e">
        <f>'إدخال البيانات'!C8</f>
        <v>#N/A</v>
      </c>
      <c r="AC2" s="457"/>
      <c r="AD2" s="192" t="s">
        <v>132</v>
      </c>
      <c r="AE2" s="465"/>
      <c r="AF2" s="465"/>
      <c r="AG2" s="465"/>
      <c r="AH2" s="463"/>
      <c r="AI2" s="463"/>
      <c r="AJ2" s="137"/>
      <c r="AK2" s="137"/>
      <c r="AO2" s="64" t="s">
        <v>120</v>
      </c>
      <c r="AV2"/>
      <c r="AW2"/>
      <c r="AX2" s="81"/>
      <c r="AY2" s="81"/>
      <c r="AZ2" s="81"/>
      <c r="BA2" s="81"/>
      <c r="BB2" s="81"/>
      <c r="BC2" s="81"/>
    </row>
    <row r="3" spans="1:57" s="64" customFormat="1" ht="21" customHeight="1" x14ac:dyDescent="0.25">
      <c r="B3" s="452" t="s">
        <v>11</v>
      </c>
      <c r="C3" s="452"/>
      <c r="D3" s="452"/>
      <c r="E3" s="459" t="e">
        <f>'إدخال البيانات'!D11</f>
        <v>#N/A</v>
      </c>
      <c r="F3" s="459"/>
      <c r="G3" s="459"/>
      <c r="H3" s="452" t="s">
        <v>10</v>
      </c>
      <c r="I3" s="452"/>
      <c r="J3" s="452"/>
      <c r="K3" s="196"/>
      <c r="L3" s="455" t="e">
        <f>'إدخال البيانات'!C11</f>
        <v>#N/A</v>
      </c>
      <c r="M3" s="455"/>
      <c r="N3" s="455"/>
      <c r="O3" s="451" t="s">
        <v>54</v>
      </c>
      <c r="P3" s="451"/>
      <c r="Q3" s="455" t="e">
        <f>IF(OR(L3='إدخال البيانات'!J4,'اختيار المقررات'!L3='إدخال البيانات'!J5),'إدخال البيانات'!A6,'إدخال البيانات'!B6)</f>
        <v>#N/A</v>
      </c>
      <c r="R3" s="455"/>
      <c r="S3" s="455"/>
      <c r="T3" s="455"/>
      <c r="U3" s="451" t="s">
        <v>16</v>
      </c>
      <c r="V3" s="451"/>
      <c r="W3" s="195" t="str">
        <f>IFERROR(IF(L3&lt;&gt;'إدخال البيانات'!J4,'إدخال البيانات'!M19,VLOOKUP(LEFT('إدخال البيانات'!A6,2),'إدخال البيانات'!L4:M17,2,0)),"")</f>
        <v/>
      </c>
      <c r="X3" s="451" t="s">
        <v>133</v>
      </c>
      <c r="Y3" s="451"/>
      <c r="Z3" s="451"/>
      <c r="AA3" s="197"/>
      <c r="AB3" s="456" t="e">
        <f>IF(L3&lt;&gt;'إدخال البيانات'!J4,"غير سوري",'إدخال البيانات'!C6)</f>
        <v>#N/A</v>
      </c>
      <c r="AC3" s="456"/>
      <c r="AD3" s="192" t="s">
        <v>114</v>
      </c>
      <c r="AE3" s="459" t="e">
        <f>IF(AND(OR(L3="العربية السورية",L3="الفلسطينية السورية"),E3="ذكر"),'إدخال البيانات'!G6,"لايوجد")</f>
        <v>#N/A</v>
      </c>
      <c r="AF3" s="459"/>
      <c r="AG3" s="459"/>
      <c r="AH3" s="464"/>
      <c r="AI3" s="464"/>
      <c r="AJ3" s="137"/>
      <c r="AK3" s="137"/>
      <c r="AO3" s="64" t="s">
        <v>47</v>
      </c>
      <c r="AV3"/>
      <c r="AW3"/>
      <c r="AX3" s="81"/>
      <c r="AY3" s="81"/>
      <c r="AZ3" s="81"/>
      <c r="BA3" s="81"/>
      <c r="BB3" s="81"/>
      <c r="BC3" s="81"/>
    </row>
    <row r="4" spans="1:57" s="64" customFormat="1" ht="21" customHeight="1" thickBot="1" x14ac:dyDescent="0.3">
      <c r="B4" s="189"/>
      <c r="C4" s="452" t="s">
        <v>12</v>
      </c>
      <c r="D4" s="452"/>
      <c r="E4" s="459" t="e">
        <f>'إدخال البيانات'!E11</f>
        <v>#N/A</v>
      </c>
      <c r="F4" s="459"/>
      <c r="G4" s="459"/>
      <c r="H4" s="452" t="s">
        <v>13</v>
      </c>
      <c r="I4" s="452"/>
      <c r="J4" s="452"/>
      <c r="K4" s="198"/>
      <c r="L4" s="455" t="e">
        <f>'إدخال البيانات'!F11</f>
        <v>#N/A</v>
      </c>
      <c r="M4" s="455"/>
      <c r="N4" s="455"/>
      <c r="O4" s="451" t="s">
        <v>14</v>
      </c>
      <c r="P4" s="451"/>
      <c r="Q4" s="455" t="e">
        <f>'إدخال البيانات'!G11</f>
        <v>#N/A</v>
      </c>
      <c r="R4" s="455"/>
      <c r="S4" s="455"/>
      <c r="T4" s="455"/>
      <c r="U4" s="451" t="s">
        <v>112</v>
      </c>
      <c r="V4" s="451"/>
      <c r="W4" s="199">
        <f>'إدخال البيانات'!E6</f>
        <v>0</v>
      </c>
      <c r="X4" s="451" t="s">
        <v>113</v>
      </c>
      <c r="Y4" s="451"/>
      <c r="Z4" s="451"/>
      <c r="AA4" s="197"/>
      <c r="AB4" s="462">
        <f>'إدخال البيانات'!D6</f>
        <v>0</v>
      </c>
      <c r="AC4" s="456"/>
      <c r="AD4" s="192" t="s">
        <v>58</v>
      </c>
      <c r="AE4" s="459">
        <f>'إدخال البيانات'!F6</f>
        <v>0</v>
      </c>
      <c r="AF4" s="459"/>
      <c r="AG4" s="459"/>
      <c r="AH4" s="459"/>
      <c r="AI4" s="459"/>
      <c r="AJ4" s="137"/>
      <c r="AK4" s="137">
        <f>الإستمارة!AJ1</f>
        <v>0</v>
      </c>
      <c r="AM4" s="58"/>
      <c r="AO4" s="42" t="s">
        <v>60</v>
      </c>
      <c r="AV4"/>
      <c r="AW4"/>
      <c r="AX4" s="81"/>
      <c r="AY4" s="81"/>
      <c r="AZ4" s="81"/>
      <c r="BA4" s="81"/>
      <c r="BB4" s="81"/>
      <c r="BC4" s="81" t="s">
        <v>134</v>
      </c>
    </row>
    <row r="5" spans="1:57" s="64" customFormat="1" ht="21" customHeight="1" thickTop="1" x14ac:dyDescent="0.25">
      <c r="B5" s="197"/>
      <c r="C5" s="460" t="s">
        <v>118</v>
      </c>
      <c r="D5" s="460"/>
      <c r="E5" s="460"/>
      <c r="F5" s="461"/>
      <c r="G5" s="461"/>
      <c r="H5" s="461"/>
      <c r="I5" s="461"/>
      <c r="J5" s="461"/>
      <c r="K5" s="461"/>
      <c r="L5" s="461"/>
      <c r="M5" s="461"/>
      <c r="N5" s="461"/>
      <c r="O5" s="451" t="s">
        <v>703</v>
      </c>
      <c r="P5" s="451"/>
      <c r="Q5" s="455" t="e">
        <f>VLOOKUP(E1,ورقة2!A3:P2392,14,0)</f>
        <v>#N/A</v>
      </c>
      <c r="R5" s="455"/>
      <c r="S5" s="455"/>
      <c r="T5" s="455"/>
      <c r="U5" s="451" t="s">
        <v>0</v>
      </c>
      <c r="V5" s="451"/>
      <c r="W5" s="221" t="e">
        <f>VLOOKUP(E1,ورقة2!A3:P2392,15,0)</f>
        <v>#N/A</v>
      </c>
      <c r="X5" s="451" t="s">
        <v>704</v>
      </c>
      <c r="Y5" s="451"/>
      <c r="Z5" s="451"/>
      <c r="AA5" s="197"/>
      <c r="AB5" s="458" t="e">
        <f>VLOOKUP(E1,ورقة2!A3:P2392,16,0)</f>
        <v>#N/A</v>
      </c>
      <c r="AC5" s="458"/>
      <c r="AD5" s="200"/>
      <c r="AE5" s="201"/>
      <c r="AF5" s="201"/>
      <c r="AG5" s="201"/>
      <c r="AH5" s="200"/>
      <c r="AI5" s="200"/>
      <c r="AJ5" s="137"/>
      <c r="AK5" s="137"/>
      <c r="AL5" s="140"/>
      <c r="AO5" s="64" t="s">
        <v>563</v>
      </c>
      <c r="AU5" s="64">
        <v>1</v>
      </c>
      <c r="AV5" s="118">
        <v>103</v>
      </c>
      <c r="AW5" s="119" t="s">
        <v>178</v>
      </c>
      <c r="AX5" s="120">
        <f>H8</f>
        <v>0</v>
      </c>
      <c r="AY5" s="120" t="e">
        <f>IF(VLOOKUP($E$1,ورقة4!$A$2:$AW$2642,MATCH(AV5,ورقة4!$A$2:$AW$2,0),0)="","",VLOOKUP($E$1,ورقة4!$A$2:$AW$2642,MATCH(AV5,ورقة4!$A$2:$AW$2,0),0))</f>
        <v>#N/A</v>
      </c>
      <c r="AZ5" s="82"/>
      <c r="BA5" s="48"/>
      <c r="BC5" s="64" t="s">
        <v>135</v>
      </c>
      <c r="BE5" s="48"/>
    </row>
    <row r="6" spans="1:57" ht="43.5" customHeight="1" thickBot="1" x14ac:dyDescent="0.3">
      <c r="A6"/>
      <c r="B6" s="439" t="e">
        <f>IF(E2="مستنفذ","استنفذت فرص التسجيل في برنامج رياض الأطفال بسبب رسوبك لمدة ثلاث سنوات متتالية","مقررات السنة الأولى")</f>
        <v>#N/A</v>
      </c>
      <c r="C6" s="439"/>
      <c r="D6" s="439"/>
      <c r="E6" s="439"/>
      <c r="F6" s="439"/>
      <c r="G6" s="439"/>
      <c r="H6" s="439"/>
      <c r="I6" s="439"/>
      <c r="J6" s="439"/>
      <c r="K6" s="439"/>
      <c r="L6" s="439"/>
      <c r="M6" s="439"/>
      <c r="N6" s="439"/>
      <c r="O6" s="439"/>
      <c r="P6" s="439"/>
      <c r="Q6" s="439"/>
      <c r="R6" s="440"/>
      <c r="S6" s="222"/>
      <c r="T6" s="433" t="str">
        <f>IF(E1&lt;&gt;"","مقررات السنة الثالثة","لايحق لك تعديل الاستمارة بعد تثبيت التسجيل تحت طائلة إلغاء التسجيل")</f>
        <v>مقررات السنة الثالثة</v>
      </c>
      <c r="U6" s="434"/>
      <c r="V6" s="434"/>
      <c r="W6" s="434"/>
      <c r="X6" s="434"/>
      <c r="Y6" s="434"/>
      <c r="Z6" s="434"/>
      <c r="AA6" s="434"/>
      <c r="AB6" s="434"/>
      <c r="AC6" s="434"/>
      <c r="AD6" s="434"/>
      <c r="AE6" s="434"/>
      <c r="AF6" s="434"/>
      <c r="AG6" s="434"/>
      <c r="AH6" s="223"/>
      <c r="AI6" s="223"/>
      <c r="AJ6" s="137"/>
      <c r="AK6" s="137"/>
      <c r="AL6" s="64"/>
      <c r="AN6" s="64"/>
      <c r="AO6" s="64" t="s">
        <v>121</v>
      </c>
      <c r="AU6" s="64">
        <v>2</v>
      </c>
      <c r="AV6" s="121">
        <v>104</v>
      </c>
      <c r="AW6" s="122" t="s">
        <v>179</v>
      </c>
      <c r="AX6" s="120">
        <f t="shared" ref="AX6:AX10" si="0">H9</f>
        <v>0</v>
      </c>
      <c r="AY6" s="120" t="e">
        <f>IF(VLOOKUP($E$1,ورقة4!$A$2:$AW$2642,MATCH(AV6,ورقة4!$A$2:$AW$2,0),0)="","",VLOOKUP($E$1,ورقة4!$A$2:$AW$2642,MATCH(AV6,ورقة4!$A$2:$AW$2,0),0))</f>
        <v>#N/A</v>
      </c>
      <c r="AZ6" s="48"/>
      <c r="BC6" s="157"/>
      <c r="BD6" s="157"/>
      <c r="BE6" s="48"/>
    </row>
    <row r="7" spans="1:57" ht="23.25" customHeight="1" thickBot="1" x14ac:dyDescent="0.3">
      <c r="B7" s="408" t="s">
        <v>17</v>
      </c>
      <c r="C7" s="408"/>
      <c r="D7" s="408"/>
      <c r="E7" s="408"/>
      <c r="F7" s="408"/>
      <c r="G7" s="408"/>
      <c r="H7" s="408"/>
      <c r="I7" s="409"/>
      <c r="J7" s="141"/>
      <c r="K7" s="155"/>
      <c r="L7" s="410" t="s">
        <v>20</v>
      </c>
      <c r="M7" s="408"/>
      <c r="N7" s="408"/>
      <c r="O7" s="408"/>
      <c r="P7" s="408"/>
      <c r="Q7" s="409"/>
      <c r="R7" s="95"/>
      <c r="S7" s="96"/>
      <c r="T7" s="411" t="s">
        <v>21</v>
      </c>
      <c r="U7" s="412"/>
      <c r="V7" s="412"/>
      <c r="W7" s="412"/>
      <c r="X7" s="412"/>
      <c r="Y7" s="413"/>
      <c r="Z7" s="141"/>
      <c r="AA7" s="97"/>
      <c r="AB7" s="411" t="s">
        <v>20</v>
      </c>
      <c r="AC7" s="412"/>
      <c r="AD7" s="412"/>
      <c r="AE7" s="412"/>
      <c r="AF7" s="412"/>
      <c r="AG7" s="413"/>
      <c r="AH7" s="137"/>
      <c r="AI7" s="137"/>
      <c r="AJ7" s="137"/>
      <c r="AK7" s="138"/>
      <c r="AL7" s="64"/>
      <c r="AN7" s="64"/>
      <c r="AO7" s="64" t="s">
        <v>8</v>
      </c>
      <c r="AU7" s="64">
        <v>3</v>
      </c>
      <c r="AV7" s="121">
        <v>105</v>
      </c>
      <c r="AW7" s="122" t="s">
        <v>180</v>
      </c>
      <c r="AX7" s="120">
        <f t="shared" si="0"/>
        <v>0</v>
      </c>
      <c r="AY7" s="120" t="e">
        <f>IF(VLOOKUP($E$1,ورقة4!$A$2:$AW$2642,MATCH(AV7,ورقة4!$A$2:$AW$2,0),0)="","",VLOOKUP($E$1,ورقة4!$A$2:$AW$2642,MATCH(AV7,ورقة4!$A$2:$AW$2,0),0))</f>
        <v>#N/A</v>
      </c>
      <c r="AZ7" s="49"/>
      <c r="BC7" s="50"/>
      <c r="BD7" s="50"/>
      <c r="BE7" s="49"/>
    </row>
    <row r="8" spans="1:57" ht="19.2" customHeight="1" x14ac:dyDescent="0.3">
      <c r="A8" s="38" t="e">
        <f>IF(AND(I8&lt;&gt;"",OR(H8=1,H8=2,H8=3)),1,"")</f>
        <v>#N/A</v>
      </c>
      <c r="B8" s="98" t="e">
        <f>IF(AND(I8="A",H8=1),50000,IF(I8="B",IF(OR(H8=1,H8=2,H8=3),IF(OR($F$5=$AO$7,$F$5=$AO$9),0,IF(OR($F$5=$AO$3,$F$5=$AO$6),IF(H8=1,12500,IF(H8=2,17500,IF(H8=3,22500,""))),IF($F$5=$AO$4,500,IF(OR($F$5=$AO$1,$F$5=$AO$5,$F$5=$AO$8,$F$5=$AO$2),IF(H8=1,20000,IF(H8=2,28000,IF(H8=3,36000,""))),IF(H8=1,25000,IF(H8=2,35000,IF(H8=3,45000,""))))))))))</f>
        <v>#N/A</v>
      </c>
      <c r="C8" s="203">
        <v>103</v>
      </c>
      <c r="D8" s="427" t="s">
        <v>178</v>
      </c>
      <c r="E8" s="427"/>
      <c r="F8" s="427"/>
      <c r="G8" s="427"/>
      <c r="H8" s="106"/>
      <c r="I8" s="206" t="e">
        <f>IF(VLOOKUP($E$1,ورقة4!$A$3:$AX$2642,3,0)=0,"",(VLOOKUP($E$1,ورقة4!$A$3:$AX$2642,3,0)))</f>
        <v>#N/A</v>
      </c>
      <c r="J8" s="149" t="e">
        <f>IF(AND(Q8&lt;&gt;"",OR(P8=1,P8=2,P8=3)),7,"")</f>
        <v>#N/A</v>
      </c>
      <c r="K8" s="98" t="e">
        <f>IF(AND(Q8="A",P8=1),50000,IF(Q8="B",IF(OR(P8=1,P8=2,P8=3),IF(OR($F$5=$AO$7,$F$5=$AO$9),0,IF(OR($F$5=$AO$3,$F$5=$AO$6),IF(P8=1,12500,IF(P8=2,17500,IF(P8=3,22500,""))),IF($F$5=$AO$4,500,IF(OR($F$5=$AO$1,$F$5=$AO$5,$F$5=$AO$8,$F$5=$AO$2),IF(P8=1,20000,IF(P8=2,28000,IF(P8=3,36000,""))),IF(P8=1,25000,IF(P8=2,35000,IF(P8=3,45000,""))))))))))</f>
        <v>#N/A</v>
      </c>
      <c r="L8" s="203">
        <v>204</v>
      </c>
      <c r="M8" s="429" t="s">
        <v>184</v>
      </c>
      <c r="N8" s="429"/>
      <c r="O8" s="429"/>
      <c r="P8" s="106"/>
      <c r="Q8" s="206" t="e">
        <f>IF(VLOOKUP($E$1,ورقة4!$A$3:$AX$2642,9,0)=0,"",(VLOOKUP($E$1,ورقة4!$A$3:$AX$2642,9,0)))</f>
        <v>#N/A</v>
      </c>
      <c r="R8" s="95" t="e">
        <f>IF(AND(Y8&lt;&gt;"",OR(X8=1,X8=2,X8=3)),26,"")</f>
        <v>#N/A</v>
      </c>
      <c r="S8" s="98" t="e">
        <f>IF(AND(Y8="A",X8=1),50000,IF(Y8="B",IF(OR(X8=1,X8=2,X8=3),IF(OR($F$5=$AO$7,$F$5=$AO$9),0,IF(OR($F$5=$AO$3,$F$5=$AO$6),IF(X8=1,12500,IF(X8=2,17500,IF(X8=3,22500,""))),IF($F$5=$AO$4,500,IF(OR($F$5=$AO$1,$F$5=$AO$5,$F$5=$AO$8,$F$5=$AO$2),IF(X8=1,20000,IF(X8=2,28000,IF(X8=3,36000,""))),IF(X8=1,25000,IF(X8=2,35000,IF(X8=3,45000,""))))))))))</f>
        <v>#N/A</v>
      </c>
      <c r="T8" s="203">
        <v>504</v>
      </c>
      <c r="U8" s="436" t="s">
        <v>189</v>
      </c>
      <c r="V8" s="436"/>
      <c r="W8" s="436"/>
      <c r="X8" s="106"/>
      <c r="Y8" s="209" t="e">
        <f>IF(VLOOKUP($E$1,ورقة4!$A$3:$AX$2642,28,0)=0,"",(VLOOKUP($E$1,ورقة4!$A$3:$AX$2642,28,0)))</f>
        <v>#N/A</v>
      </c>
      <c r="Z8" s="149" t="e">
        <f>IF(AND(AG8&lt;&gt;"",OR(AF8=1,AF8=2,AF8=3)),32,"")</f>
        <v>#N/A</v>
      </c>
      <c r="AA8" s="98" t="e">
        <f>IF(AND(AG8="A",AF8=1),50000,IF(AG8="B",IF(OR(AF8=1,AF8=2,AF8=3),IF(OR($F$5=$AO$7,$F$5=$AO$9),0,IF(OR($F$5=$AO$3,$F$5=$AO$6),IF(AF8=1,12500,IF(AF8=2,17500,IF(AF8=3,22500,""))),IF($F$5=$AO$4,500,IF(OR($F$5=$AO$1,$F$5=$AO$5,$F$5=$AO$8,$F$5=$AO$2),IF(AF8=1,20000,IF(AF8=2,28000,IF(AF8=3,36000,""))),IF(AF8=1,25000,IF(AF8=2,35000,IF(AF8=3,45000,""))))))))))</f>
        <v>#N/A</v>
      </c>
      <c r="AB8" s="203">
        <v>604</v>
      </c>
      <c r="AC8" s="426" t="s">
        <v>195</v>
      </c>
      <c r="AD8" s="426"/>
      <c r="AE8" s="426"/>
      <c r="AF8" s="106"/>
      <c r="AG8" s="209" t="e">
        <f>IF(VLOOKUP($E$1,ورقة4!$A$3:$AX$2642,34,0)=0,"",(VLOOKUP($E$1,ورقة4!$A$3:$AX$2642,34,0)))</f>
        <v>#N/A</v>
      </c>
      <c r="AH8" s="139"/>
      <c r="AI8" s="139"/>
      <c r="AJ8" s="139"/>
      <c r="AK8" s="138"/>
      <c r="AL8" s="64" t="e">
        <f t="shared" ref="AL8:AL13" si="1">IF(A8&lt;&gt;"",A8,"")</f>
        <v>#N/A</v>
      </c>
      <c r="AM8" s="1">
        <v>1</v>
      </c>
      <c r="AN8" s="64"/>
      <c r="AO8" s="1" t="s">
        <v>564</v>
      </c>
      <c r="AU8" s="64">
        <v>4</v>
      </c>
      <c r="AV8" s="121">
        <v>106</v>
      </c>
      <c r="AW8" s="122" t="s">
        <v>181</v>
      </c>
      <c r="AX8" s="120">
        <f t="shared" si="0"/>
        <v>0</v>
      </c>
      <c r="AY8" s="120" t="e">
        <f>IF(VLOOKUP($E$1,ورقة4!$A$2:$AW$2642,MATCH(AV8,ورقة4!$A$2:$AW$2,0),0)="","",VLOOKUP($E$1,ورقة4!$A$2:$AW$2642,MATCH(AV8,ورقة4!$A$2:$AW$2,0),0))</f>
        <v>#N/A</v>
      </c>
      <c r="AZ8" s="49"/>
      <c r="BC8" s="50"/>
      <c r="BD8" s="50"/>
      <c r="BE8" s="49"/>
    </row>
    <row r="9" spans="1:57" ht="19.2" customHeight="1" x14ac:dyDescent="0.25">
      <c r="A9" s="38" t="e">
        <f>IF(AND(I9&lt;&gt;"",OR(H9=1,H9=2,H9=3)),2,"")</f>
        <v>#N/A</v>
      </c>
      <c r="B9" s="98" t="e">
        <f t="shared" ref="B9:B13" si="2">IF(AND(I9="A",H9=1),50000,IF(I9="B",IF(OR(H9=1,H9=2,H9=3),IF(OR($F$5=$AO$7,$F$5=$AO$9),0,IF(OR($F$5=$AO$3,$F$5=$AO$6),IF(H9=1,12500,IF(H9=2,17500,IF(H9=3,22500,""))),IF($F$5=$AO$4,500,IF(OR($F$5=$AO$1,$F$5=$AO$5,$F$5=$AO$8,$F$5=$AO$2),IF(H9=1,20000,IF(H9=2,28000,IF(H9=3,36000,""))),IF(H9=1,25000,IF(H9=2,35000,IF(H9=3,45000,""))))))))))</f>
        <v>#N/A</v>
      </c>
      <c r="C9" s="204">
        <v>104</v>
      </c>
      <c r="D9" s="428" t="s">
        <v>179</v>
      </c>
      <c r="E9" s="428"/>
      <c r="F9" s="428"/>
      <c r="G9" s="428"/>
      <c r="H9" s="110"/>
      <c r="I9" s="207" t="e">
        <f>IF(VLOOKUP($E$1,ورقة4!$A$3:$AX$2642,4,0)=0,"",(VLOOKUP($E$1,ورقة4!$A$3:$AX$2642,4,0)))</f>
        <v>#N/A</v>
      </c>
      <c r="J9" s="149" t="e">
        <f>IF(AND(Q9&lt;&gt;"",OR(P9=1,P9=2,P9=3)),8,"")</f>
        <v>#N/A</v>
      </c>
      <c r="K9" s="98" t="e">
        <f t="shared" ref="K9:K12" si="3">IF(AND(Q9="A",P9=1),50000,IF(Q9="B",IF(OR(P9=1,P9=2,P9=3),IF(OR($F$5=$AO$7,$F$5=$AO$9),0,IF(OR($F$5=$AO$3,$F$5=$AO$6),IF(P9=1,12500,IF(P9=2,17500,IF(P9=3,22500,""))),IF($F$5=$AO$4,500,IF(OR($F$5=$AO$1,$F$5=$AO$5,$F$5=$AO$8,$F$5=$AO$2),IF(P9=1,20000,IF(P9=2,28000,IF(P9=3,36000,""))),IF(P9=1,25000,IF(P9=2,35000,IF(P9=3,45000,""))))))))))</f>
        <v>#N/A</v>
      </c>
      <c r="L9" s="204">
        <v>205</v>
      </c>
      <c r="M9" s="421" t="s">
        <v>185</v>
      </c>
      <c r="N9" s="421"/>
      <c r="O9" s="421"/>
      <c r="P9" s="110"/>
      <c r="Q9" s="207" t="e">
        <f>IF(VLOOKUP($E$1,ورقة4!$A$3:$AX$2642,10,0)=0,"",(VLOOKUP($E$1,ورقة4!$A$3:$AX$2642,10,0)))</f>
        <v>#N/A</v>
      </c>
      <c r="R9" s="95" t="e">
        <f>IF(AND(Y9&lt;&gt;"",OR(X9=1,X9=2,X9=3)),27,"")</f>
        <v>#N/A</v>
      </c>
      <c r="S9" s="98" t="e">
        <f t="shared" ref="S9:S13" si="4">IF(AND(Y9="A",X9=1),50000,IF(Y9="B",IF(OR(X9=1,X9=2,X9=3),IF(OR($F$5=$AO$7,$F$5=$AO$9),0,IF(OR($F$5=$AO$3,$F$5=$AO$6),IF(X9=1,12500,IF(X9=2,17500,IF(X9=3,22500,""))),IF($F$5=$AO$4,500,IF(OR($F$5=$AO$1,$F$5=$AO$5,$F$5=$AO$8,$F$5=$AO$2),IF(X9=1,20000,IF(X9=2,28000,IF(X9=3,36000,""))),IF(X9=1,25000,IF(X9=2,35000,IF(X9=3,45000,""))))))))))</f>
        <v>#N/A</v>
      </c>
      <c r="T9" s="204">
        <v>505</v>
      </c>
      <c r="U9" s="417" t="s">
        <v>190</v>
      </c>
      <c r="V9" s="417"/>
      <c r="W9" s="417"/>
      <c r="X9" s="110"/>
      <c r="Y9" s="210" t="e">
        <f>IF(VLOOKUP($E$1,ورقة4!$A$3:$AX$2642,29,0)=0,"",(VLOOKUP($E$1,ورقة4!$A$3:$AX$2642,29,0)))</f>
        <v>#N/A</v>
      </c>
      <c r="Z9" s="149" t="e">
        <f>IF(AND(AG9&lt;&gt;"",OR(AF9=1,AF9=2,AF9=3)),33,"")</f>
        <v>#N/A</v>
      </c>
      <c r="AA9" s="98" t="e">
        <f t="shared" ref="AA9:AA13" si="5">IF(AND(AG9="A",AF9=1),50000,IF(AG9="B",IF(OR(AF9=1,AF9=2,AF9=3),IF(OR($F$5=$AO$7,$F$5=$AO$9),0,IF(OR($F$5=$AO$3,$F$5=$AO$6),IF(AF9=1,12500,IF(AF9=2,17500,IF(AF9=3,22500,""))),IF($F$5=$AO$4,500,IF(OR($F$5=$AO$1,$F$5=$AO$5,$F$5=$AO$8,$F$5=$AO$2),IF(AF9=1,20000,IF(AF9=2,28000,IF(AF9=3,36000,""))),IF(AF9=1,25000,IF(AF9=2,35000,IF(AF9=3,45000,""))))))))))</f>
        <v>#N/A</v>
      </c>
      <c r="AB9" s="204">
        <v>605</v>
      </c>
      <c r="AC9" s="425" t="s">
        <v>196</v>
      </c>
      <c r="AD9" s="425"/>
      <c r="AE9" s="425"/>
      <c r="AF9" s="110"/>
      <c r="AG9" s="210" t="e">
        <f>IF(VLOOKUP($E$1,ورقة4!$A$3:$AX$2642,35,0)=0,"",(VLOOKUP($E$1,ورقة4!$A$3:$AX$2642,35,0)))</f>
        <v>#N/A</v>
      </c>
      <c r="AH9" s="447"/>
      <c r="AI9" s="448"/>
      <c r="AJ9" s="448"/>
      <c r="AK9" s="138"/>
      <c r="AL9" s="64" t="e">
        <f t="shared" si="1"/>
        <v>#N/A</v>
      </c>
      <c r="AM9" s="1">
        <v>2</v>
      </c>
      <c r="AO9" s="1" t="s">
        <v>15</v>
      </c>
      <c r="AU9" s="64">
        <v>5</v>
      </c>
      <c r="AV9" s="121">
        <v>107</v>
      </c>
      <c r="AW9" s="122" t="s">
        <v>182</v>
      </c>
      <c r="AX9" s="120">
        <f t="shared" si="0"/>
        <v>0</v>
      </c>
      <c r="AY9" s="120" t="e">
        <f>IF(VLOOKUP($E$1,ورقة4!$A$2:$AW$2642,MATCH(AV9,ورقة4!$A$2:$AW$2,0),0)="","",VLOOKUP($E$1,ورقة4!$A$2:$AW$2642,MATCH(AV9,ورقة4!$A$2:$AW$2,0),0))</f>
        <v>#N/A</v>
      </c>
      <c r="AZ9" s="48"/>
      <c r="BC9" s="157"/>
      <c r="BD9" s="157"/>
      <c r="BE9" s="48"/>
    </row>
    <row r="10" spans="1:57" ht="19.2" customHeight="1" x14ac:dyDescent="0.25">
      <c r="A10" s="38" t="e">
        <f>IF(AND(I10&lt;&gt;"",OR(H10=1,H10=2,H10=3)),3,"")</f>
        <v>#N/A</v>
      </c>
      <c r="B10" s="98" t="e">
        <f t="shared" si="2"/>
        <v>#N/A</v>
      </c>
      <c r="C10" s="204">
        <v>105</v>
      </c>
      <c r="D10" s="420" t="s">
        <v>180</v>
      </c>
      <c r="E10" s="420"/>
      <c r="F10" s="420"/>
      <c r="G10" s="420"/>
      <c r="H10" s="110"/>
      <c r="I10" s="207" t="e">
        <f>IF(VLOOKUP($E$1,ورقة4!$A$3:$AX$2642,5,0)=0,"",(VLOOKUP($E$1,ورقة4!$A$3:$AX$2642,5,0)))</f>
        <v>#N/A</v>
      </c>
      <c r="J10" s="149" t="e">
        <f>IF(AND(Q10&lt;&gt;"",OR(P10=1,P10=2,P10=3)),9,"")</f>
        <v>#N/A</v>
      </c>
      <c r="K10" s="98" t="e">
        <f t="shared" si="3"/>
        <v>#N/A</v>
      </c>
      <c r="L10" s="204">
        <v>206</v>
      </c>
      <c r="M10" s="421" t="s">
        <v>186</v>
      </c>
      <c r="N10" s="421"/>
      <c r="O10" s="421"/>
      <c r="P10" s="110"/>
      <c r="Q10" s="207" t="e">
        <f>IF(VLOOKUP($E$1,ورقة4!$A$3:$AX$2642,11,0)=0,"",(VLOOKUP($E$1,ورقة4!$A$3:$AX$2642,11,0)))</f>
        <v>#N/A</v>
      </c>
      <c r="R10" s="95" t="e">
        <f>IF(AND(Y10&lt;&gt;"",OR(X10=1,X10=2,X10=3)),28,"")</f>
        <v>#N/A</v>
      </c>
      <c r="S10" s="98" t="e">
        <f t="shared" si="4"/>
        <v>#N/A</v>
      </c>
      <c r="T10" s="204">
        <v>506</v>
      </c>
      <c r="U10" s="421" t="s">
        <v>191</v>
      </c>
      <c r="V10" s="421"/>
      <c r="W10" s="421"/>
      <c r="X10" s="110"/>
      <c r="Y10" s="210" t="e">
        <f>IF(VLOOKUP($E$1,ورقة4!$A$3:$AX$2642,30,0)=0,"",(VLOOKUP($E$1,ورقة4!$A$3:$AX$2642,30,0)))</f>
        <v>#N/A</v>
      </c>
      <c r="Z10" s="149" t="e">
        <f>IF(AND(AG10&lt;&gt;"",OR(AF10=1,AF10=2,AF10=3)),34,"")</f>
        <v>#N/A</v>
      </c>
      <c r="AA10" s="98" t="e">
        <f t="shared" si="5"/>
        <v>#N/A</v>
      </c>
      <c r="AB10" s="204">
        <v>606</v>
      </c>
      <c r="AC10" s="420" t="s">
        <v>197</v>
      </c>
      <c r="AD10" s="420"/>
      <c r="AE10" s="420"/>
      <c r="AF10" s="110"/>
      <c r="AG10" s="210" t="e">
        <f>IF(VLOOKUP($E$1,ورقة4!$A$3:$AX$2642,36,0)=0,"",(VLOOKUP($E$1,ورقة4!$A$3:$AX$2642,36,0)))</f>
        <v>#N/A</v>
      </c>
      <c r="AH10" s="449"/>
      <c r="AI10" s="450"/>
      <c r="AJ10" s="450"/>
      <c r="AK10" s="138"/>
      <c r="AL10" s="64" t="e">
        <f t="shared" si="1"/>
        <v>#N/A</v>
      </c>
      <c r="AM10" s="1">
        <v>3</v>
      </c>
      <c r="AU10" s="64">
        <v>6</v>
      </c>
      <c r="AV10" s="121">
        <v>108</v>
      </c>
      <c r="AW10" s="122" t="s">
        <v>183</v>
      </c>
      <c r="AX10" s="120">
        <f t="shared" si="0"/>
        <v>0</v>
      </c>
      <c r="AY10" s="120" t="e">
        <f>IF(VLOOKUP($E$1,ورقة4!$A$2:$AW$2642,MATCH(AV10,ورقة4!$A$2:$AW$2,0),0)="","",VLOOKUP($E$1,ورقة4!$A$2:$AW$2642,MATCH(AV10,ورقة4!$A$2:$AW$2,0),0))</f>
        <v>#N/A</v>
      </c>
      <c r="AZ10" s="48"/>
      <c r="BC10" s="157"/>
      <c r="BD10" s="157"/>
      <c r="BE10" s="48"/>
    </row>
    <row r="11" spans="1:57" ht="19.2" customHeight="1" x14ac:dyDescent="0.25">
      <c r="A11" s="38" t="e">
        <f>IF(AND(I11&lt;&gt;"",OR(H11=1,H11=2,H11=3)),4,"")</f>
        <v>#N/A</v>
      </c>
      <c r="B11" s="98" t="e">
        <f t="shared" si="2"/>
        <v>#N/A</v>
      </c>
      <c r="C11" s="204">
        <v>106</v>
      </c>
      <c r="D11" s="421" t="s">
        <v>181</v>
      </c>
      <c r="E11" s="421"/>
      <c r="F11" s="421"/>
      <c r="G11" s="421"/>
      <c r="H11" s="110"/>
      <c r="I11" s="207" t="e">
        <f>IF(VLOOKUP($E$1,ورقة4!$A$3:$AX$2642,6,0)=0,"",(VLOOKUP($E$1,ورقة4!$A$3:$AX$2642,6,0)))</f>
        <v>#N/A</v>
      </c>
      <c r="J11" s="149" t="e">
        <f>IF(AND(Q11&lt;&gt;"",OR(P11=1,P11=2,P11=3)),10,"")</f>
        <v>#N/A</v>
      </c>
      <c r="K11" s="98" t="e">
        <f t="shared" si="3"/>
        <v>#N/A</v>
      </c>
      <c r="L11" s="204">
        <v>207</v>
      </c>
      <c r="M11" s="421" t="s">
        <v>187</v>
      </c>
      <c r="N11" s="421"/>
      <c r="O11" s="421"/>
      <c r="P11" s="110"/>
      <c r="Q11" s="207" t="e">
        <f>IF(VLOOKUP($E$1,ورقة4!$A$3:$AX$2642,12,0)=0,"",(VLOOKUP($E$1,ورقة4!$A$3:$AX$2642,12,0)))</f>
        <v>#N/A</v>
      </c>
      <c r="R11" s="95" t="e">
        <f>IF(AND(Y11&lt;&gt;"",OR(X11=1,X11=2,X11=3)),29,"")</f>
        <v>#N/A</v>
      </c>
      <c r="S11" s="98" t="e">
        <f t="shared" si="4"/>
        <v>#N/A</v>
      </c>
      <c r="T11" s="204">
        <v>507</v>
      </c>
      <c r="U11" s="417" t="s">
        <v>192</v>
      </c>
      <c r="V11" s="417"/>
      <c r="W11" s="417"/>
      <c r="X11" s="110"/>
      <c r="Y11" s="210" t="e">
        <f>IF(VLOOKUP($E$1,ورقة4!$A$3:$AX$2642,31,0)=0,"",(VLOOKUP($E$1,ورقة4!$A$3:$AX$2642,31,0)))</f>
        <v>#N/A</v>
      </c>
      <c r="Z11" s="149" t="e">
        <f>IF(AND(AG11&lt;&gt;"",OR(AF11=1,AF11=2,AF11=3)),35,"")</f>
        <v>#N/A</v>
      </c>
      <c r="AA11" s="98" t="e">
        <f t="shared" si="5"/>
        <v>#N/A</v>
      </c>
      <c r="AB11" s="204">
        <v>607</v>
      </c>
      <c r="AC11" s="425" t="s">
        <v>198</v>
      </c>
      <c r="AD11" s="425"/>
      <c r="AE11" s="425"/>
      <c r="AF11" s="110"/>
      <c r="AG11" s="210" t="e">
        <f>IF(VLOOKUP($E$1,ورقة4!$A$3:$AX$2642,37,0)=0,"",(VLOOKUP($E$1,ورقة4!$A$3:$AX$2642,37,0)))</f>
        <v>#N/A</v>
      </c>
      <c r="AH11" s="449"/>
      <c r="AI11" s="450"/>
      <c r="AJ11" s="450"/>
      <c r="AK11" s="138"/>
      <c r="AL11" s="64" t="e">
        <f t="shared" si="1"/>
        <v>#N/A</v>
      </c>
      <c r="AM11" s="1">
        <v>4</v>
      </c>
      <c r="AU11" s="64">
        <v>7</v>
      </c>
      <c r="AV11" s="109">
        <v>204</v>
      </c>
      <c r="AW11" s="113" t="s">
        <v>184</v>
      </c>
      <c r="AX11" s="81">
        <f>P8</f>
        <v>0</v>
      </c>
      <c r="AY11" s="120" t="e">
        <f>IF(VLOOKUP($E$1,ورقة4!$A$2:$AW$2642,MATCH(AV11,ورقة4!$A$2:$AW$2,0),0)="","",VLOOKUP($E$1,ورقة4!$A$2:$AW$2642,MATCH(AV11,ورقة4!$A$2:$AW$2,0),0))</f>
        <v>#N/A</v>
      </c>
      <c r="AZ11" s="48"/>
      <c r="BC11" s="49"/>
      <c r="BD11" s="49"/>
      <c r="BE11" s="48"/>
    </row>
    <row r="12" spans="1:57" ht="19.2" customHeight="1" thickBot="1" x14ac:dyDescent="0.3">
      <c r="A12" s="38" t="e">
        <f>IF(AND(I12&lt;&gt;"",OR(H12=1,H12=2,H12=3)),5,"")</f>
        <v>#N/A</v>
      </c>
      <c r="B12" s="98" t="e">
        <f t="shared" si="2"/>
        <v>#N/A</v>
      </c>
      <c r="C12" s="204">
        <v>107</v>
      </c>
      <c r="D12" s="421" t="s">
        <v>182</v>
      </c>
      <c r="E12" s="421"/>
      <c r="F12" s="421"/>
      <c r="G12" s="421"/>
      <c r="H12" s="110"/>
      <c r="I12" s="207" t="e">
        <f>IF(VLOOKUP($E$1,ورقة4!$A$3:$AX$2642,7,0)=0,"",(VLOOKUP($E$1,ورقة4!$A$3:$AX$2642,7,0)))</f>
        <v>#N/A</v>
      </c>
      <c r="J12" s="149" t="e">
        <f>IF(AND(Q12&lt;&gt;"",OR(P12=1,P12=2,P12=3)),11,"")</f>
        <v>#N/A</v>
      </c>
      <c r="K12" s="98" t="e">
        <f t="shared" si="3"/>
        <v>#N/A</v>
      </c>
      <c r="L12" s="205">
        <v>208</v>
      </c>
      <c r="M12" s="419" t="s">
        <v>188</v>
      </c>
      <c r="N12" s="419"/>
      <c r="O12" s="419"/>
      <c r="P12" s="110"/>
      <c r="Q12" s="208" t="e">
        <f>IF(VLOOKUP($E$1,ورقة4!$A$3:$AX$2642,13,0)=0,"",(VLOOKUP($E$1,ورقة4!$A$3:$AX$2642,13,0)))</f>
        <v>#N/A</v>
      </c>
      <c r="R12" s="95" t="e">
        <f>IF(AND(Y12&lt;&gt;"",OR(X12=1,X12=2,X12=3)),30,"")</f>
        <v>#N/A</v>
      </c>
      <c r="S12" s="98" t="e">
        <f t="shared" si="4"/>
        <v>#N/A</v>
      </c>
      <c r="T12" s="204">
        <v>508</v>
      </c>
      <c r="U12" s="417" t="s">
        <v>193</v>
      </c>
      <c r="V12" s="417"/>
      <c r="W12" s="417"/>
      <c r="X12" s="110"/>
      <c r="Y12" s="210" t="e">
        <f>IF(VLOOKUP($E$1,ورقة4!$A$3:$AX$2642,32,0)=0,"",(VLOOKUP($E$1,ورقة4!$A$3:$AX$2642,32,0)))</f>
        <v>#N/A</v>
      </c>
      <c r="Z12" s="149" t="e">
        <f>IF(AND(AG12&lt;&gt;"",OR(AF12=1,AF12=2,AF12=3)),36,"")</f>
        <v>#N/A</v>
      </c>
      <c r="AA12" s="98" t="e">
        <f t="shared" si="5"/>
        <v>#N/A</v>
      </c>
      <c r="AB12" s="204">
        <v>608</v>
      </c>
      <c r="AC12" s="425" t="s">
        <v>199</v>
      </c>
      <c r="AD12" s="425"/>
      <c r="AE12" s="425"/>
      <c r="AF12" s="110"/>
      <c r="AG12" s="210" t="e">
        <f>IF(VLOOKUP($E$1,ورقة4!$A$3:$AX$2642,38,0)=0,"",(VLOOKUP($E$1,ورقة4!$A$3:$AX$2642,38,0)))</f>
        <v>#N/A</v>
      </c>
      <c r="AH12" s="445"/>
      <c r="AI12" s="445"/>
      <c r="AJ12" s="445"/>
      <c r="AK12" s="138"/>
      <c r="AL12" s="64" t="e">
        <f t="shared" si="1"/>
        <v>#N/A</v>
      </c>
      <c r="AM12" s="1">
        <v>5</v>
      </c>
      <c r="AU12" s="64">
        <v>8</v>
      </c>
      <c r="AV12" s="109">
        <v>205</v>
      </c>
      <c r="AW12" s="113" t="s">
        <v>185</v>
      </c>
      <c r="AX12" s="81">
        <f t="shared" ref="AX12:AX15" si="6">P9</f>
        <v>0</v>
      </c>
      <c r="AY12" s="120" t="e">
        <f>IF(VLOOKUP($E$1,ورقة4!$A$2:$AW$2642,MATCH(AV12,ورقة4!$A$2:$AW$2,0),0)="","",VLOOKUP($E$1,ورقة4!$A$2:$AW$2642,MATCH(AV12,ورقة4!$A$2:$AW$2,0),0))</f>
        <v>#N/A</v>
      </c>
      <c r="AZ12" s="48"/>
      <c r="BC12" s="48"/>
      <c r="BD12" s="48"/>
    </row>
    <row r="13" spans="1:57" ht="19.2" customHeight="1" thickBot="1" x14ac:dyDescent="0.3">
      <c r="A13" s="38" t="e">
        <f>IF(AND(I13&lt;&gt;"",OR(H13=1,H13=2,H13=3)),6,"")</f>
        <v>#N/A</v>
      </c>
      <c r="B13" s="98" t="e">
        <f t="shared" si="2"/>
        <v>#N/A</v>
      </c>
      <c r="C13" s="205">
        <v>108</v>
      </c>
      <c r="D13" s="435" t="s">
        <v>183</v>
      </c>
      <c r="E13" s="435"/>
      <c r="F13" s="435"/>
      <c r="G13" s="435"/>
      <c r="H13" s="110"/>
      <c r="I13" s="208" t="e">
        <f>IF(VLOOKUP($E$1,ورقة4!$A$3:$AX$2642,8,0)=0,"",(VLOOKUP($E$1,ورقة4!$A$3:$AX$2642,8,0)))</f>
        <v>#N/A</v>
      </c>
      <c r="J13" s="149"/>
      <c r="K13" s="98"/>
      <c r="L13" s="441"/>
      <c r="M13" s="442"/>
      <c r="N13" s="442"/>
      <c r="O13" s="442"/>
      <c r="P13" s="442"/>
      <c r="Q13" s="443"/>
      <c r="R13" s="95" t="e">
        <f>IF(AND(Y13&lt;&gt;"",OR(X13=1,X13=2,X13=3)),31,"")</f>
        <v>#N/A</v>
      </c>
      <c r="S13" s="98" t="e">
        <f t="shared" si="4"/>
        <v>#N/A</v>
      </c>
      <c r="T13" s="205">
        <v>509</v>
      </c>
      <c r="U13" s="423" t="s">
        <v>194</v>
      </c>
      <c r="V13" s="423"/>
      <c r="W13" s="423"/>
      <c r="X13" s="110"/>
      <c r="Y13" s="211" t="e">
        <f>IF(VLOOKUP($E$1,ورقة4!$A$3:$AX$2642,33,0)=0,"",(VLOOKUP($E$1,ورقة4!$A$3:$AX$2642,33,0)))</f>
        <v>#N/A</v>
      </c>
      <c r="Z13" s="149" t="e">
        <f>IF(AND(AG13&lt;&gt;"",OR(AF13=1,AF13=2,AF13=3)),37,"")</f>
        <v>#N/A</v>
      </c>
      <c r="AA13" s="98" t="e">
        <f t="shared" si="5"/>
        <v>#N/A</v>
      </c>
      <c r="AB13" s="205">
        <v>609</v>
      </c>
      <c r="AC13" s="416" t="s">
        <v>200</v>
      </c>
      <c r="AD13" s="416"/>
      <c r="AE13" s="416"/>
      <c r="AF13" s="110"/>
      <c r="AG13" s="211" t="e">
        <f>IF(VLOOKUP($E$1,ورقة4!$A$3:$AX$2642,39,0)=0,"",(VLOOKUP($E$1,ورقة4!$A$3:$AX$2642,39,0)))</f>
        <v>#N/A</v>
      </c>
      <c r="AH13" s="445"/>
      <c r="AI13" s="445"/>
      <c r="AJ13" s="445"/>
      <c r="AK13" s="138"/>
      <c r="AL13" s="64" t="e">
        <f t="shared" si="1"/>
        <v>#N/A</v>
      </c>
      <c r="AM13" s="1">
        <v>6</v>
      </c>
      <c r="AU13" s="64">
        <v>9</v>
      </c>
      <c r="AV13" s="109">
        <v>206</v>
      </c>
      <c r="AW13" s="113" t="s">
        <v>186</v>
      </c>
      <c r="AX13" s="81">
        <f t="shared" si="6"/>
        <v>0</v>
      </c>
      <c r="AY13" s="120" t="e">
        <f>IF(VLOOKUP($E$1,ورقة4!$A$2:$AW$2642,MATCH(AV13,ورقة4!$A$2:$AW$2,0),0)="","",VLOOKUP($E$1,ورقة4!$A$2:$AW$2642,MATCH(AV13,ورقة4!$A$2:$AW$2,0),0))</f>
        <v>#N/A</v>
      </c>
      <c r="AZ13" s="48"/>
      <c r="BC13" s="49"/>
      <c r="BD13" s="49"/>
    </row>
    <row r="14" spans="1:57" ht="16.8" hidden="1" x14ac:dyDescent="0.25">
      <c r="A14" s="444"/>
      <c r="B14" s="444"/>
      <c r="C14" s="444"/>
      <c r="D14" s="444"/>
      <c r="E14" s="444"/>
      <c r="F14" s="444"/>
      <c r="G14" s="444"/>
      <c r="H14" s="444"/>
      <c r="I14" s="444"/>
      <c r="J14" s="444"/>
      <c r="K14" s="444"/>
      <c r="L14" s="444"/>
      <c r="M14" s="444"/>
      <c r="N14" s="444"/>
      <c r="O14" s="444"/>
      <c r="P14" s="444"/>
      <c r="Q14" s="143"/>
      <c r="R14" s="95"/>
      <c r="S14" s="98"/>
      <c r="T14" s="424"/>
      <c r="U14" s="424"/>
      <c r="V14" s="424"/>
      <c r="W14" s="424"/>
      <c r="X14" s="424"/>
      <c r="Y14" s="424"/>
      <c r="Z14" s="424"/>
      <c r="AA14" s="424"/>
      <c r="AB14" s="424"/>
      <c r="AC14" s="424"/>
      <c r="AD14" s="424"/>
      <c r="AE14" s="424"/>
      <c r="AF14" s="424"/>
      <c r="AG14" s="143"/>
      <c r="AH14" s="445"/>
      <c r="AI14" s="445"/>
      <c r="AJ14" s="445"/>
      <c r="AK14" s="138"/>
      <c r="AL14" s="64" t="e">
        <f>IF(J8&lt;&gt;"",J8,"")</f>
        <v>#N/A</v>
      </c>
      <c r="AM14" s="1">
        <v>7</v>
      </c>
      <c r="AU14" s="64">
        <v>10</v>
      </c>
      <c r="AV14" s="109">
        <v>207</v>
      </c>
      <c r="AW14" s="113" t="s">
        <v>187</v>
      </c>
      <c r="AX14" s="81">
        <f t="shared" si="6"/>
        <v>0</v>
      </c>
      <c r="AY14" s="120" t="e">
        <f>IF(VLOOKUP($E$1,ورقة4!$A$2:$AW$2642,MATCH(AV14,ورقة4!$A$2:$AW$2,0),0)="","",VLOOKUP($E$1,ورقة4!$A$2:$AW$2642,MATCH(AV14,ورقة4!$A$2:$AW$2,0),0))</f>
        <v>#N/A</v>
      </c>
      <c r="AZ14" s="48"/>
      <c r="BC14" s="49"/>
      <c r="BD14" s="49"/>
    </row>
    <row r="15" spans="1:57" ht="17.399999999999999" hidden="1" thickBot="1" x14ac:dyDescent="0.3">
      <c r="A15" s="38" t="str">
        <f>IF(AND(I15&lt;&gt;"",H15=1),7,"")</f>
        <v/>
      </c>
      <c r="B15" s="98" t="e">
        <f>SUM(B8:B13)</f>
        <v>#N/A</v>
      </c>
      <c r="C15" s="101"/>
      <c r="D15" s="102"/>
      <c r="E15" s="102"/>
      <c r="F15" s="102"/>
      <c r="G15" s="102">
        <f>COUNTIFS(I8:I13,1,H8:H13,1)</f>
        <v>0</v>
      </c>
      <c r="H15" s="99">
        <f>COUNTIFS(I8:I13,1,H8:H13,2)</f>
        <v>0</v>
      </c>
      <c r="I15" s="39">
        <f>COUNTIFS(I8:I13,1,H8:H13,3)</f>
        <v>0</v>
      </c>
      <c r="J15" s="142"/>
      <c r="K15" s="27" t="e">
        <f>SUM(K8:K12)</f>
        <v>#N/A</v>
      </c>
      <c r="L15" s="28"/>
      <c r="M15" s="36"/>
      <c r="N15" s="36"/>
      <c r="O15" s="102">
        <f>COUNTIFS(Q8:Q13,1,P8:P13,1)</f>
        <v>0</v>
      </c>
      <c r="P15" s="99">
        <f>COUNTIFS(Q8:Q13,1,P8:P13,2)</f>
        <v>0</v>
      </c>
      <c r="Q15" s="39">
        <f>COUNTIFS(Q8:Q13,1,P8:P13,3)</f>
        <v>0</v>
      </c>
      <c r="R15" s="95"/>
      <c r="S15" s="98" t="e">
        <f>SUM(S8:S13)</f>
        <v>#N/A</v>
      </c>
      <c r="T15" s="30"/>
      <c r="U15" s="31"/>
      <c r="V15" s="31"/>
      <c r="W15" s="102">
        <f>COUNTIFS(Y8:Y13,1,X8:X13,1)</f>
        <v>0</v>
      </c>
      <c r="X15" s="99">
        <f>COUNTIFS(Y8:Y13,1,X8:X13,2)</f>
        <v>0</v>
      </c>
      <c r="Y15" s="39">
        <f>COUNTIFS(Y8:Y13,1,X8:X13,3)</f>
        <v>0</v>
      </c>
      <c r="Z15" s="150"/>
      <c r="AA15" s="32" t="e">
        <f>SUM(AA8:AA13)</f>
        <v>#N/A</v>
      </c>
      <c r="AB15" s="31"/>
      <c r="AC15" s="31"/>
      <c r="AD15" s="31"/>
      <c r="AE15" s="102">
        <f>COUNTIFS(AG8:AG13,1,AF8:AF13,1)</f>
        <v>0</v>
      </c>
      <c r="AF15" s="99">
        <f>COUNTIFS(AG8:AG13,1,AF8:AF13,2)</f>
        <v>0</v>
      </c>
      <c r="AG15" s="39">
        <f>COUNTIFS(AG8:AG13,1,AF8:AF13,3)</f>
        <v>0</v>
      </c>
      <c r="AH15" s="445"/>
      <c r="AI15" s="445"/>
      <c r="AJ15" s="445"/>
      <c r="AK15" s="138"/>
      <c r="AL15" s="64" t="e">
        <f t="shared" ref="AL15:AL18" si="7">IF(J9&lt;&gt;"",J9,"")</f>
        <v>#N/A</v>
      </c>
      <c r="AM15" s="1">
        <v>8</v>
      </c>
      <c r="AU15" s="64">
        <v>11</v>
      </c>
      <c r="AV15" s="109">
        <v>208</v>
      </c>
      <c r="AW15" s="113" t="s">
        <v>188</v>
      </c>
      <c r="AX15" s="81">
        <f t="shared" si="6"/>
        <v>0</v>
      </c>
      <c r="AY15" s="120" t="e">
        <f>IF(VLOOKUP($E$1,ورقة4!$A$2:$AW$2642,MATCH(AV15,ورقة4!$A$2:$AW$2,0),0)="","",VLOOKUP($E$1,ورقة4!$A$2:$AW$2642,MATCH(AV15,ورقة4!$A$2:$AW$2,0),0))</f>
        <v>#N/A</v>
      </c>
      <c r="AZ15" s="48"/>
      <c r="BA15"/>
      <c r="BC15" s="49"/>
      <c r="BD15" s="49"/>
    </row>
    <row r="16" spans="1:57" ht="21.6" thickBot="1" x14ac:dyDescent="0.3">
      <c r="A16" s="38"/>
      <c r="B16" s="437" t="s">
        <v>23</v>
      </c>
      <c r="C16" s="437"/>
      <c r="D16" s="437"/>
      <c r="E16" s="437"/>
      <c r="F16" s="437"/>
      <c r="G16" s="437"/>
      <c r="H16" s="437"/>
      <c r="I16" s="437"/>
      <c r="J16" s="437"/>
      <c r="K16" s="437"/>
      <c r="L16" s="437"/>
      <c r="M16" s="437"/>
      <c r="N16" s="437"/>
      <c r="O16" s="437"/>
      <c r="P16" s="437"/>
      <c r="Q16" s="438"/>
      <c r="R16" s="95"/>
      <c r="S16" s="156"/>
      <c r="T16" s="446" t="s">
        <v>24</v>
      </c>
      <c r="U16" s="437"/>
      <c r="V16" s="437"/>
      <c r="W16" s="437"/>
      <c r="X16" s="437"/>
      <c r="Y16" s="437"/>
      <c r="Z16" s="437"/>
      <c r="AA16" s="437"/>
      <c r="AB16" s="437"/>
      <c r="AC16" s="437"/>
      <c r="AD16" s="437"/>
      <c r="AE16" s="437"/>
      <c r="AF16" s="437"/>
      <c r="AG16" s="437"/>
      <c r="AH16" s="445"/>
      <c r="AI16" s="445"/>
      <c r="AJ16" s="445"/>
      <c r="AK16" s="138"/>
      <c r="AL16" s="64" t="e">
        <f t="shared" si="7"/>
        <v>#N/A</v>
      </c>
      <c r="AM16" s="1">
        <v>9</v>
      </c>
      <c r="AU16" s="64">
        <v>12</v>
      </c>
      <c r="AV16" s="121">
        <v>303</v>
      </c>
      <c r="AW16" s="122" t="s">
        <v>178</v>
      </c>
      <c r="AX16" s="120">
        <f>H17</f>
        <v>0</v>
      </c>
      <c r="AY16" s="120" t="e">
        <f>IF(VLOOKUP($E$1,ورقة4!$A$2:$AW$2642,MATCH(AV16,ورقة4!$A$2:$AW$2,0),0)="","",VLOOKUP($E$1,ورقة4!$A$2:$AW$2642,MATCH(AV16,ورقة4!$A$2:$AW$2,0),0))</f>
        <v>#N/A</v>
      </c>
      <c r="AZ16" s="48"/>
      <c r="BC16" s="49"/>
      <c r="BD16" s="49"/>
    </row>
    <row r="17" spans="1:57" ht="19.2" customHeight="1" x14ac:dyDescent="0.25">
      <c r="A17" s="38" t="e">
        <f>IF(AND(I17&lt;&gt;"",OR(H17=1,H17=2,H17=3)),12,"")</f>
        <v>#N/A</v>
      </c>
      <c r="B17" s="98" t="e">
        <f t="shared" ref="B17:B23" si="8">IF(AND(I17="A",H17=1),50000,IF(I17="B",IF(OR(H17=1,H17=2,H17=3),IF(OR($F$5=$AO$7,$F$5=$AO$9),0,IF(OR($F$5=$AO$3,$F$5=$AO$6),IF(H17=1,12500,IF(H17=2,17500,IF(H17=3,22500,""))),IF($F$5=$AO$4,500,IF(OR($F$5=$AO$1,$F$5=$AO$5,$F$5=$AO$8,$F$5=$AO$2),IF(H17=1,20000,IF(H17=2,28000,IF(H17=3,36000,""))),IF(H17=1,25000,IF(H17=2,35000,IF(H17=3,45000,""))))))))))</f>
        <v>#N/A</v>
      </c>
      <c r="C17" s="203">
        <v>303</v>
      </c>
      <c r="D17" s="429" t="s">
        <v>178</v>
      </c>
      <c r="E17" s="429"/>
      <c r="F17" s="429"/>
      <c r="G17" s="429"/>
      <c r="H17" s="106"/>
      <c r="I17" s="212" t="e">
        <f>IF(VLOOKUP($E$1,ورقة4!$A$3:$AX$2642,14,0)=0,"",(VLOOKUP($E$1,ورقة4!$A$3:$AX$2642,14,0)))</f>
        <v>#N/A</v>
      </c>
      <c r="J17" s="149" t="e">
        <f>IF(AND(Q17&lt;&gt;"",OR(P17=1,P17=2,P17=3)),19,"")</f>
        <v>#N/A</v>
      </c>
      <c r="K17" s="98" t="e">
        <f t="shared" ref="K17:K23" si="9">IF(AND(Q17="A",P17=1),50000,IF(Q17="B",IF(OR(P17=1,P17=2,P17=3),IF(OR($F$5=$AO$7,$F$5=$AO$9),0,IF(OR($F$5=$AO$3,$F$5=$AO$6),IF(P17=1,12500,IF(P17=2,17500,IF(P17=3,22500,""))),IF($F$5=$AO$4,500,IF(OR($F$5=$AO$1,$F$5=$AO$5,$F$5=$AO$8,$F$5=$AO$2),IF(P17=1,20000,IF(P17=2,28000,IF(P17=3,36000,""))),IF(P17=1,25000,IF(P17=2,35000,IF(P17=3,45000,""))))))))))</f>
        <v>#N/A</v>
      </c>
      <c r="L17" s="203">
        <v>403</v>
      </c>
      <c r="M17" s="427" t="s">
        <v>201</v>
      </c>
      <c r="N17" s="427"/>
      <c r="O17" s="427"/>
      <c r="P17" s="106"/>
      <c r="Q17" s="212" t="e">
        <f>IF(VLOOKUP($E$1,ورقة4!$A$3:$AX$2642,21,0)=0,"",(VLOOKUP($E$1,ورقة4!$A$3:$AX$2642,21,0)))</f>
        <v>#N/A</v>
      </c>
      <c r="R17" s="95" t="e">
        <f>IF(AND(Y17&lt;&gt;"",OR(X17=1,X17=2,X17=3)),38,"")</f>
        <v>#N/A</v>
      </c>
      <c r="S17" s="98" t="e">
        <f t="shared" ref="S17:S21" si="10">IF(AND(Y17="A",X17=1),50000,IF(Y17="B",IF(OR(X17=1,X17=2,X17=3),IF(OR($F$5=$AO$7,$F$5=$AO$9),0,IF(OR($F$5=$AO$3,$F$5=$AO$6),IF(X17=1,12500,IF(X17=2,17500,IF(X17=3,22500,""))),IF($F$5=$AO$4,500,IF(OR($F$5=$AO$1,$F$5=$AO$5,$F$5=$AO$8,$F$5=$AO$2),IF(X17=1,20000,IF(X17=2,28000,IF(X17=3,36000,""))),IF(X17=1,25000,IF(X17=2,35000,IF(X17=3,45000,""))))))))))</f>
        <v>#N/A</v>
      </c>
      <c r="T17" s="203">
        <v>704</v>
      </c>
      <c r="U17" s="426" t="s">
        <v>208</v>
      </c>
      <c r="V17" s="426"/>
      <c r="W17" s="426"/>
      <c r="X17" s="106"/>
      <c r="Y17" s="212" t="e">
        <f>IF(VLOOKUP($E$1,ورقة4!$A$3:$AX$2642,40,0)=0,"",(VLOOKUP($E$1,ورقة4!$A$3:$AX$2642,40,0)))</f>
        <v>#N/A</v>
      </c>
      <c r="Z17" s="149" t="e">
        <f>IF(AND(AG17&lt;&gt;"",OR(AF17=1,AF17=2,AF17=3)),43,"")</f>
        <v>#N/A</v>
      </c>
      <c r="AA17" s="98" t="e">
        <f t="shared" ref="AA17:AA21" si="11">IF(AND(AG17="A",AF17=1),50000,IF(AG17="B",IF(OR(AF17=1,AF17=2,AF17=3),IF(OR($F$5=$AO$7,$F$5=$AO$9),0,IF(OR($F$5=$AO$3,$F$5=$AO$6),IF(AF17=1,12500,IF(AF17=2,17500,IF(AF17=3,22500,""))),IF($F$5=$AO$4,500,IF(OR($F$5=$AO$1,$F$5=$AO$5,$F$5=$AO$8,$F$5=$AO$2),IF(AF17=1,20000,IF(AF17=2,28000,IF(AF17=3,36000,""))),IF(AF17=1,25000,IF(AF17=2,35000,IF(AF17=3,45000,""))))))))))</f>
        <v>#N/A</v>
      </c>
      <c r="AB17" s="203">
        <v>804</v>
      </c>
      <c r="AC17" s="436" t="s">
        <v>213</v>
      </c>
      <c r="AD17" s="436"/>
      <c r="AE17" s="436"/>
      <c r="AF17" s="106"/>
      <c r="AG17" s="206" t="e">
        <f>IF(VLOOKUP($E$1,ورقة4!$A$3:$AX$2642,45,0)=0,"",(VLOOKUP($E$1,ورقة4!$A$3:$AX$2642,45,0)))</f>
        <v>#N/A</v>
      </c>
      <c r="AH17" s="445"/>
      <c r="AI17" s="445"/>
      <c r="AJ17" s="445"/>
      <c r="AK17" s="138"/>
      <c r="AL17" s="64" t="e">
        <f t="shared" si="7"/>
        <v>#N/A</v>
      </c>
      <c r="AM17" s="1">
        <v>10</v>
      </c>
      <c r="AU17" s="64">
        <v>13</v>
      </c>
      <c r="AV17" s="121">
        <v>304</v>
      </c>
      <c r="AW17" s="122" t="s">
        <v>256</v>
      </c>
      <c r="AX17" s="120">
        <f t="shared" ref="AX17:AX22" si="12">H18</f>
        <v>0</v>
      </c>
      <c r="AY17" s="120" t="e">
        <f>IF(VLOOKUP($E$1,ورقة4!$A$2:$AW$2642,MATCH(AV17,ورقة4!$A$2:$AW$2,0),0)="","",VLOOKUP($E$1,ورقة4!$A$2:$AW$2642,MATCH(AV17,ورقة4!$A$2:$AW$2,0),0))</f>
        <v>#N/A</v>
      </c>
      <c r="AZ17" s="48"/>
      <c r="BC17" s="49"/>
      <c r="BD17" s="49"/>
      <c r="BE17" s="48"/>
    </row>
    <row r="18" spans="1:57" ht="19.2" customHeight="1" x14ac:dyDescent="0.25">
      <c r="A18" s="38" t="e">
        <f>IF(AND(I18&lt;&gt;"",OR(H18=1,H18=2,H18=3)),13,"")</f>
        <v>#N/A</v>
      </c>
      <c r="B18" s="98" t="e">
        <f t="shared" si="8"/>
        <v>#N/A</v>
      </c>
      <c r="C18" s="204">
        <v>304</v>
      </c>
      <c r="D18" s="421" t="s">
        <v>256</v>
      </c>
      <c r="E18" s="421"/>
      <c r="F18" s="421"/>
      <c r="G18" s="421"/>
      <c r="H18" s="110"/>
      <c r="I18" s="213" t="e">
        <f>IF(VLOOKUP($E$1,ورقة4!$A$3:$AX$2642,15,0)=0,"",(VLOOKUP($E$1,ورقة4!$A$3:$AX$2642,15,0)))</f>
        <v>#N/A</v>
      </c>
      <c r="J18" s="149" t="e">
        <f>IF(AND(Q18&lt;&gt;"",OR(P18=1,P18=2,P18=3)),20,"")</f>
        <v>#N/A</v>
      </c>
      <c r="K18" s="98" t="e">
        <f t="shared" si="9"/>
        <v>#N/A</v>
      </c>
      <c r="L18" s="204">
        <v>404</v>
      </c>
      <c r="M18" s="428" t="s">
        <v>202</v>
      </c>
      <c r="N18" s="428"/>
      <c r="O18" s="428"/>
      <c r="P18" s="110"/>
      <c r="Q18" s="213" t="e">
        <f>IF(VLOOKUP($E$1,ورقة4!$A$3:$AX$2642,22,0)=0,"",(VLOOKUP($E$1,ورقة4!$A$3:$AX$2642,22,0)))</f>
        <v>#N/A</v>
      </c>
      <c r="R18" s="95" t="e">
        <f>IF(AND(Y18&lt;&gt;"",OR(X18=1,X18=2,X18=3)),39,"")</f>
        <v>#N/A</v>
      </c>
      <c r="S18" s="98" t="e">
        <f t="shared" si="10"/>
        <v>#N/A</v>
      </c>
      <c r="T18" s="204">
        <v>705</v>
      </c>
      <c r="U18" s="425" t="s">
        <v>209</v>
      </c>
      <c r="V18" s="425"/>
      <c r="W18" s="425"/>
      <c r="X18" s="110"/>
      <c r="Y18" s="213" t="e">
        <f>IF(VLOOKUP($E$1,ورقة4!$A$3:$AX$2642,41,0)=0,"",(VLOOKUP($E$1,ورقة4!$A$3:$AX$2642,41,0)))</f>
        <v>#N/A</v>
      </c>
      <c r="Z18" s="149" t="e">
        <f>IF(AND(AG18&lt;&gt;"",OR(AF18=1,AF18=2,AF18=3)),44,"")</f>
        <v>#N/A</v>
      </c>
      <c r="AA18" s="98" t="e">
        <f t="shared" si="11"/>
        <v>#N/A</v>
      </c>
      <c r="AB18" s="204">
        <v>805</v>
      </c>
      <c r="AC18" s="425" t="s">
        <v>214</v>
      </c>
      <c r="AD18" s="425"/>
      <c r="AE18" s="425"/>
      <c r="AF18" s="110"/>
      <c r="AG18" s="207" t="e">
        <f>IF(VLOOKUP($E$1,ورقة4!$A$3:$AX$2642,46,0)=0,"",(VLOOKUP($E$1,ورقة4!$A$3:$AX$2642,46,0)))</f>
        <v>#N/A</v>
      </c>
      <c r="AH18" s="445"/>
      <c r="AI18" s="445"/>
      <c r="AJ18" s="445"/>
      <c r="AK18" s="138"/>
      <c r="AL18" s="64" t="e">
        <f t="shared" si="7"/>
        <v>#N/A</v>
      </c>
      <c r="AM18" s="1">
        <v>11</v>
      </c>
      <c r="AU18" s="64">
        <v>14</v>
      </c>
      <c r="AV18" s="121">
        <v>305</v>
      </c>
      <c r="AW18" s="122" t="s">
        <v>257</v>
      </c>
      <c r="AX18" s="120">
        <f t="shared" si="12"/>
        <v>0</v>
      </c>
      <c r="AY18" s="120" t="e">
        <f>IF(VLOOKUP($E$1,ورقة4!$A$2:$AW$2642,MATCH(AV18,ورقة4!$A$2:$AW$2,0),0)="","",VLOOKUP($E$1,ورقة4!$A$2:$AW$2642,MATCH(AV18,ورقة4!$A$2:$AW$2,0),0))</f>
        <v>#N/A</v>
      </c>
      <c r="AZ18" s="48"/>
      <c r="BC18" s="157"/>
      <c r="BD18" s="157"/>
      <c r="BE18" s="48"/>
    </row>
    <row r="19" spans="1:57" ht="19.2" customHeight="1" x14ac:dyDescent="0.25">
      <c r="A19" s="38" t="e">
        <f>IF(AND(I19&lt;&gt;"",OR(H19=1,H19=2,H19=3)),14,"")</f>
        <v>#N/A</v>
      </c>
      <c r="B19" s="98" t="e">
        <f t="shared" si="8"/>
        <v>#N/A</v>
      </c>
      <c r="C19" s="204">
        <v>305</v>
      </c>
      <c r="D19" s="421" t="s">
        <v>257</v>
      </c>
      <c r="E19" s="421"/>
      <c r="F19" s="421"/>
      <c r="G19" s="421"/>
      <c r="H19" s="110"/>
      <c r="I19" s="213" t="e">
        <f>IF(VLOOKUP($E$1,ورقة4!$A$3:$AX$2642,16,0)=0,"",(VLOOKUP($E$1,ورقة4!$A$3:$AX$2642,16,0)))</f>
        <v>#N/A</v>
      </c>
      <c r="J19" s="149" t="e">
        <f>IF(AND(Q19&lt;&gt;"",OR(P19=1,P19=2,P19=3)),21,"")</f>
        <v>#N/A</v>
      </c>
      <c r="K19" s="98" t="e">
        <f t="shared" si="9"/>
        <v>#N/A</v>
      </c>
      <c r="L19" s="204">
        <v>405</v>
      </c>
      <c r="M19" s="421" t="s">
        <v>203</v>
      </c>
      <c r="N19" s="421"/>
      <c r="O19" s="421"/>
      <c r="P19" s="110"/>
      <c r="Q19" s="213" t="e">
        <f>IF(VLOOKUP($E$1,ورقة4!$A$3:$AX$2642,23,0)=0,"",(VLOOKUP($E$1,ورقة4!$A$3:$AX$2642,23,0)))</f>
        <v>#N/A</v>
      </c>
      <c r="R19" s="95" t="e">
        <f>IF(AND(Y19&lt;&gt;"",OR(X19=1,X19=2,X19=3)),40,"")</f>
        <v>#N/A</v>
      </c>
      <c r="S19" s="98" t="e">
        <f t="shared" si="10"/>
        <v>#N/A</v>
      </c>
      <c r="T19" s="204">
        <v>706</v>
      </c>
      <c r="U19" s="420" t="s">
        <v>210</v>
      </c>
      <c r="V19" s="420"/>
      <c r="W19" s="420"/>
      <c r="X19" s="110"/>
      <c r="Y19" s="213" t="e">
        <f>IF(VLOOKUP($E$1,ورقة4!$A$3:$AX$2642,42,0)=0,"",(VLOOKUP($E$1,ورقة4!$A$3:$AX$2642,42,0)))</f>
        <v>#N/A</v>
      </c>
      <c r="Z19" s="149" t="e">
        <f>IF(AND(AG19&lt;&gt;"",OR(AF19=1,AF19=2,AF19=3)),45,"")</f>
        <v>#N/A</v>
      </c>
      <c r="AA19" s="98" t="e">
        <f t="shared" si="11"/>
        <v>#N/A</v>
      </c>
      <c r="AB19" s="204">
        <v>806</v>
      </c>
      <c r="AC19" s="420" t="s">
        <v>215</v>
      </c>
      <c r="AD19" s="420"/>
      <c r="AE19" s="420"/>
      <c r="AF19" s="110"/>
      <c r="AG19" s="207" t="e">
        <f>IF(VLOOKUP($E$1,ورقة4!$A$3:$AX$2642,47,0)=0,"",(VLOOKUP($E$1,ورقة4!$A$3:$AX$2642,47,0)))</f>
        <v>#N/A</v>
      </c>
      <c r="AH19" s="445"/>
      <c r="AI19" s="445"/>
      <c r="AJ19" s="445"/>
      <c r="AK19" s="138"/>
      <c r="AL19" s="64" t="e">
        <f>IF(A17&lt;&gt;"",A17,"")</f>
        <v>#N/A</v>
      </c>
      <c r="AM19" s="1">
        <v>12</v>
      </c>
      <c r="AU19" s="64">
        <v>15</v>
      </c>
      <c r="AV19" s="121">
        <v>306</v>
      </c>
      <c r="AW19" s="122" t="s">
        <v>258</v>
      </c>
      <c r="AX19" s="120">
        <f t="shared" si="12"/>
        <v>0</v>
      </c>
      <c r="AY19" s="120" t="e">
        <f>IF(VLOOKUP($E$1,ورقة4!$A$2:$AW$2642,MATCH(AV19,ورقة4!$A$2:$AW$2,0),0)="","",VLOOKUP($E$1,ورقة4!$A$2:$AW$2642,MATCH(AV19,ورقة4!$A$2:$AW$2,0),0))</f>
        <v>#N/A</v>
      </c>
      <c r="AZ19" s="48"/>
      <c r="BC19" s="157"/>
      <c r="BD19" s="157"/>
      <c r="BE19" s="49"/>
    </row>
    <row r="20" spans="1:57" ht="19.2" customHeight="1" x14ac:dyDescent="0.3">
      <c r="A20" s="38" t="e">
        <f>IF(AND(I20&lt;&gt;"",OR(H20=1,H20=2,H20=3)),15,"")</f>
        <v>#N/A</v>
      </c>
      <c r="B20" s="98" t="e">
        <f t="shared" si="8"/>
        <v>#N/A</v>
      </c>
      <c r="C20" s="204">
        <v>306</v>
      </c>
      <c r="D20" s="421" t="s">
        <v>258</v>
      </c>
      <c r="E20" s="421"/>
      <c r="F20" s="421"/>
      <c r="G20" s="421"/>
      <c r="H20" s="110"/>
      <c r="I20" s="213" t="e">
        <f>IF(VLOOKUP($E$1,ورقة4!$A$3:$AX$2642,17,0)=0,"",(VLOOKUP($E$1,ورقة4!$A$3:$AX$2642,17,0)))</f>
        <v>#N/A</v>
      </c>
      <c r="J20" s="149" t="e">
        <f>IF(AND(Q20&lt;&gt;"",OR(P20=1,P20=2,P20=3)),22,"")</f>
        <v>#N/A</v>
      </c>
      <c r="K20" s="98" t="e">
        <f t="shared" si="9"/>
        <v>#N/A</v>
      </c>
      <c r="L20" s="204">
        <v>406</v>
      </c>
      <c r="M20" s="420" t="s">
        <v>204</v>
      </c>
      <c r="N20" s="420"/>
      <c r="O20" s="420"/>
      <c r="P20" s="110"/>
      <c r="Q20" s="213" t="e">
        <f>IF(VLOOKUP($E$1,ورقة4!$A$3:$AX$2642,24,0)=0,"",(VLOOKUP($E$1,ورقة4!$A$3:$AX$2642,24,0)))</f>
        <v>#N/A</v>
      </c>
      <c r="R20" s="95" t="e">
        <f>IF(AND(Y20&lt;&gt;"",OR(X20=1,X20=2,X20=3)),41,"")</f>
        <v>#N/A</v>
      </c>
      <c r="S20" s="98" t="e">
        <f t="shared" si="10"/>
        <v>#N/A</v>
      </c>
      <c r="T20" s="204">
        <v>707</v>
      </c>
      <c r="U20" s="417" t="s">
        <v>211</v>
      </c>
      <c r="V20" s="417"/>
      <c r="W20" s="417"/>
      <c r="X20" s="110"/>
      <c r="Y20" s="213" t="e">
        <f>IF(VLOOKUP($E$1,ورقة4!$A$3:$AX$2642,43,0)=0,"",(VLOOKUP($E$1,ورقة4!$A$3:$AX$2642,43,0)))</f>
        <v>#N/A</v>
      </c>
      <c r="Z20" s="149" t="e">
        <f>IF(AND(AG20&lt;&gt;"",OR(AF20=1,AF20=2,AF20=3)),46,"")</f>
        <v>#N/A</v>
      </c>
      <c r="AA20" s="98" t="e">
        <f t="shared" si="11"/>
        <v>#N/A</v>
      </c>
      <c r="AB20" s="204">
        <v>807</v>
      </c>
      <c r="AC20" s="425" t="s">
        <v>216</v>
      </c>
      <c r="AD20" s="425"/>
      <c r="AE20" s="425"/>
      <c r="AF20" s="110"/>
      <c r="AG20" s="207" t="e">
        <f>IF(VLOOKUP($E$1,ورقة4!$A$3:$AX$2642,48,0)=0,"",(VLOOKUP($E$1,ورقة4!$A$3:$AX$2642,48,0)))</f>
        <v>#N/A</v>
      </c>
      <c r="AH20" s="139"/>
      <c r="AI20" s="139"/>
      <c r="AJ20" s="139"/>
      <c r="AK20" s="138"/>
      <c r="AL20" s="64" t="e">
        <f t="shared" ref="AL20:AL25" si="13">IF(A18&lt;&gt;"",A18,"")</f>
        <v>#N/A</v>
      </c>
      <c r="AM20" s="1">
        <v>13</v>
      </c>
      <c r="AU20" s="64">
        <v>16</v>
      </c>
      <c r="AV20" s="121">
        <v>307</v>
      </c>
      <c r="AW20" s="122" t="s">
        <v>259</v>
      </c>
      <c r="AX20" s="120">
        <f t="shared" si="12"/>
        <v>0</v>
      </c>
      <c r="AY20" s="120" t="e">
        <f>IF(VLOOKUP($E$1,ورقة4!$A$2:$AW$2642,MATCH(AV20,ورقة4!$A$2:$AW$2,0),0)="","",VLOOKUP($E$1,ورقة4!$A$2:$AW$2642,MATCH(AV20,ورقة4!$A$2:$AW$2,0),0))</f>
        <v>#N/A</v>
      </c>
      <c r="AZ20" s="49"/>
      <c r="BC20" s="50"/>
      <c r="BD20" s="50"/>
      <c r="BE20" s="49"/>
    </row>
    <row r="21" spans="1:57" ht="19.2" customHeight="1" thickBot="1" x14ac:dyDescent="0.35">
      <c r="A21" s="38" t="e">
        <f>IF(AND(I21&lt;&gt;"",OR(H21=1,H21=2,H21=3)),16,"")</f>
        <v>#N/A</v>
      </c>
      <c r="B21" s="98" t="e">
        <f t="shared" si="8"/>
        <v>#N/A</v>
      </c>
      <c r="C21" s="204">
        <v>307</v>
      </c>
      <c r="D21" s="421" t="s">
        <v>259</v>
      </c>
      <c r="E21" s="421"/>
      <c r="F21" s="421"/>
      <c r="G21" s="421"/>
      <c r="H21" s="110"/>
      <c r="I21" s="213" t="e">
        <f>IF(VLOOKUP($E$1,ورقة4!$A$3:$AX$2642,18,0)=0,"",(VLOOKUP($E$1,ورقة4!$A$3:$AX$2642,18,0)))</f>
        <v>#N/A</v>
      </c>
      <c r="J21" s="149" t="e">
        <f>IF(AND(Q21&lt;&gt;"",OR(P21=1,P21=2,P21=3)),23,"")</f>
        <v>#N/A</v>
      </c>
      <c r="K21" s="98" t="e">
        <f t="shared" si="9"/>
        <v>#N/A</v>
      </c>
      <c r="L21" s="204">
        <v>407</v>
      </c>
      <c r="M21" s="420" t="s">
        <v>205</v>
      </c>
      <c r="N21" s="420"/>
      <c r="O21" s="420"/>
      <c r="P21" s="110"/>
      <c r="Q21" s="213" t="e">
        <f>IF(VLOOKUP($E$1,ورقة4!$A$3:$AX$2642,25,0)=0,"",(VLOOKUP($E$1,ورقة4!$A$3:$AX$2642,25,0)))</f>
        <v>#N/A</v>
      </c>
      <c r="R21" s="95" t="e">
        <f>IF(AND(Y21&lt;&gt;"",OR(X21=1,X21=2,X21=3)),42,"")</f>
        <v>#N/A</v>
      </c>
      <c r="S21" s="98" t="e">
        <f t="shared" si="10"/>
        <v>#N/A</v>
      </c>
      <c r="T21" s="205">
        <v>708</v>
      </c>
      <c r="U21" s="416" t="s">
        <v>212</v>
      </c>
      <c r="V21" s="416"/>
      <c r="W21" s="416"/>
      <c r="X21" s="110"/>
      <c r="Y21" s="214" t="e">
        <f>IF(VLOOKUP($E$1,ورقة4!$A$3:$AX$2642,44,0)=0,"",(VLOOKUP($E$1,ورقة4!$A$3:$AX$2642,44,0)))</f>
        <v>#N/A</v>
      </c>
      <c r="Z21" s="149" t="e">
        <f>IF(AND(AG21&lt;&gt;"",OR(AF21=1,AF21=2,AF21=3)),47,"")</f>
        <v>#N/A</v>
      </c>
      <c r="AA21" s="98" t="e">
        <f t="shared" si="11"/>
        <v>#N/A</v>
      </c>
      <c r="AB21" s="205">
        <v>808</v>
      </c>
      <c r="AC21" s="423" t="s">
        <v>217</v>
      </c>
      <c r="AD21" s="423"/>
      <c r="AE21" s="423"/>
      <c r="AF21" s="110"/>
      <c r="AG21" s="208" t="e">
        <f>IF(VLOOKUP($E$1,ورقة4!$A$3:$AX$2642,49,0)=0,"",(VLOOKUP($E$1,ورقة4!$A$3:$AX$2642,49,0)))</f>
        <v>#N/A</v>
      </c>
      <c r="AH21" s="139"/>
      <c r="AI21" s="139"/>
      <c r="AJ21" s="139"/>
      <c r="AK21" s="138"/>
      <c r="AL21" s="64" t="e">
        <f t="shared" si="13"/>
        <v>#N/A</v>
      </c>
      <c r="AM21" s="1">
        <v>14</v>
      </c>
      <c r="AU21" s="64">
        <v>17</v>
      </c>
      <c r="AV21" s="121">
        <v>308</v>
      </c>
      <c r="AW21" s="122" t="s">
        <v>260</v>
      </c>
      <c r="AX21" s="120">
        <f t="shared" si="12"/>
        <v>0</v>
      </c>
      <c r="AY21" s="120" t="e">
        <f>IF(VLOOKUP($E$1,ورقة4!$A$2:$AW$2642,MATCH(AV21,ورقة4!$A$2:$AW$2,0),0)="","",VLOOKUP($E$1,ورقة4!$A$2:$AW$2642,MATCH(AV21,ورقة4!$A$2:$AW$2,0),0))</f>
        <v>#N/A</v>
      </c>
      <c r="AZ21" s="49"/>
      <c r="BC21" s="50"/>
      <c r="BD21" s="50"/>
      <c r="BE21" s="48"/>
    </row>
    <row r="22" spans="1:57" ht="19.2" customHeight="1" x14ac:dyDescent="0.3">
      <c r="A22" s="38" t="e">
        <f>IF(AND(I22&lt;&gt;"",OR(H22=1,H22=2,H22=3)),17,"")</f>
        <v>#N/A</v>
      </c>
      <c r="B22" s="98" t="e">
        <f t="shared" si="8"/>
        <v>#N/A</v>
      </c>
      <c r="C22" s="204">
        <v>308</v>
      </c>
      <c r="D22" s="421" t="s">
        <v>260</v>
      </c>
      <c r="E22" s="421"/>
      <c r="F22" s="421"/>
      <c r="G22" s="421"/>
      <c r="H22" s="110"/>
      <c r="I22" s="213" t="e">
        <f>IF(VLOOKUP($E$1,ورقة4!$A$3:$AX$2642,19,0)=0,"",(VLOOKUP($E$1,ورقة4!$A$3:$AX$2642,19,0)))</f>
        <v>#N/A</v>
      </c>
      <c r="J22" s="149" t="e">
        <f>IF(AND(Q22&lt;&gt;"",OR(P22=1,P22=2,P22=3)),24,"")</f>
        <v>#N/A</v>
      </c>
      <c r="K22" s="98" t="e">
        <f t="shared" si="9"/>
        <v>#N/A</v>
      </c>
      <c r="L22" s="204">
        <v>408</v>
      </c>
      <c r="M22" s="422" t="s">
        <v>206</v>
      </c>
      <c r="N22" s="422"/>
      <c r="O22" s="422"/>
      <c r="P22" s="110"/>
      <c r="Q22" s="213" t="e">
        <f>IF(VLOOKUP($E$1,ورقة4!$A$3:$AX$2642,26,0)=0,"",(VLOOKUP($E$1,ورقة4!$A$3:$AX$2642,26,0)))</f>
        <v>#N/A</v>
      </c>
      <c r="R22" s="95"/>
      <c r="S22" s="98"/>
      <c r="T22" s="414"/>
      <c r="U22" s="414"/>
      <c r="V22" s="414"/>
      <c r="W22" s="414"/>
      <c r="X22" s="414"/>
      <c r="Y22" s="414"/>
      <c r="Z22" s="414"/>
      <c r="AA22" s="414"/>
      <c r="AB22" s="414"/>
      <c r="AC22" s="414"/>
      <c r="AD22" s="414"/>
      <c r="AE22" s="414"/>
      <c r="AF22" s="414"/>
      <c r="AG22" s="415"/>
      <c r="AH22" s="139"/>
      <c r="AI22" s="139"/>
      <c r="AJ22" s="139"/>
      <c r="AK22" s="138"/>
      <c r="AL22" s="64" t="e">
        <f t="shared" si="13"/>
        <v>#N/A</v>
      </c>
      <c r="AM22" s="1">
        <v>15</v>
      </c>
      <c r="AU22" s="64">
        <v>18</v>
      </c>
      <c r="AV22" s="121">
        <v>309</v>
      </c>
      <c r="AW22" s="122" t="s">
        <v>261</v>
      </c>
      <c r="AX22" s="120">
        <f t="shared" si="12"/>
        <v>0</v>
      </c>
      <c r="AY22" s="120" t="e">
        <f>IF(VLOOKUP($E$1,ورقة4!$A$2:$AW$2642,MATCH(AV22,ورقة4!$A$2:$AW$2,0),0)="","",VLOOKUP($E$1,ورقة4!$A$2:$AW$2642,MATCH(AV22,ورقة4!$A$2:$AW$2,0),0))</f>
        <v>#N/A</v>
      </c>
      <c r="AZ22" s="48"/>
      <c r="BC22" s="157"/>
      <c r="BD22" s="157"/>
      <c r="BE22" s="48"/>
    </row>
    <row r="23" spans="1:57" ht="19.2" customHeight="1" thickBot="1" x14ac:dyDescent="0.35">
      <c r="A23" s="38" t="e">
        <f>IF(AND(I23&lt;&gt;"",OR(H23=1,H23=2,H23=3)),18,"")</f>
        <v>#N/A</v>
      </c>
      <c r="B23" s="98" t="e">
        <f t="shared" si="8"/>
        <v>#N/A</v>
      </c>
      <c r="C23" s="205">
        <v>309</v>
      </c>
      <c r="D23" s="419" t="s">
        <v>261</v>
      </c>
      <c r="E23" s="419"/>
      <c r="F23" s="419"/>
      <c r="G23" s="419"/>
      <c r="H23" s="110"/>
      <c r="I23" s="214" t="e">
        <f>IF(VLOOKUP($E$1,ورقة4!$A$3:$AX$2642,20,0)=0,"",(VLOOKUP($E$1,ورقة4!$A$3:$AX$2642,20,0)))</f>
        <v>#N/A</v>
      </c>
      <c r="J23" s="149" t="e">
        <f>IF(AND(Q23&lt;&gt;"",OR(P23=1,P23=2,P23=3)),25,"")</f>
        <v>#N/A</v>
      </c>
      <c r="K23" s="98" t="e">
        <f t="shared" si="9"/>
        <v>#N/A</v>
      </c>
      <c r="L23" s="205">
        <v>409</v>
      </c>
      <c r="M23" s="418" t="s">
        <v>207</v>
      </c>
      <c r="N23" s="418"/>
      <c r="O23" s="418"/>
      <c r="P23" s="110"/>
      <c r="Q23" s="214" t="e">
        <f>IF(VLOOKUP($E$1,ورقة4!$A$3:$AX$2642,27,0)=0,"",(VLOOKUP($E$1,ورقة4!$A$3:$AX$2642,27,0)))</f>
        <v>#N/A</v>
      </c>
      <c r="R23" s="103"/>
      <c r="S23" s="100"/>
      <c r="T23" s="414"/>
      <c r="U23" s="414"/>
      <c r="V23" s="414"/>
      <c r="W23" s="414"/>
      <c r="X23" s="414"/>
      <c r="Y23" s="414"/>
      <c r="Z23" s="414"/>
      <c r="AA23" s="414"/>
      <c r="AB23" s="414"/>
      <c r="AC23" s="414"/>
      <c r="AD23" s="414"/>
      <c r="AE23" s="414"/>
      <c r="AF23" s="414"/>
      <c r="AG23" s="415"/>
      <c r="AH23" s="139"/>
      <c r="AI23" s="139"/>
      <c r="AJ23" s="139"/>
      <c r="AK23" s="138"/>
      <c r="AL23" s="64" t="e">
        <f t="shared" si="13"/>
        <v>#N/A</v>
      </c>
      <c r="AM23" s="1">
        <v>16</v>
      </c>
      <c r="AU23" s="64">
        <v>19</v>
      </c>
      <c r="AV23" s="109">
        <v>403</v>
      </c>
      <c r="AW23" s="113" t="s">
        <v>201</v>
      </c>
      <c r="AX23" s="81">
        <f>P17</f>
        <v>0</v>
      </c>
      <c r="AY23" s="120" t="e">
        <f>IF(VLOOKUP($E$1,ورقة4!$A$2:$AW$2642,MATCH(AV23,ورقة4!$A$2:$AW$2,0),0)="","",VLOOKUP($E$1,ورقة4!$A$2:$AW$2642,MATCH(AV23,ورقة4!$A$2:$AW$2,0),0))</f>
        <v>#N/A</v>
      </c>
      <c r="AZ23" s="48"/>
      <c r="BC23" s="157"/>
      <c r="BD23" s="157"/>
      <c r="BE23" s="48"/>
    </row>
    <row r="24" spans="1:57" ht="17.399999999999999" hidden="1" thickBot="1" x14ac:dyDescent="0.35">
      <c r="A24" s="38"/>
      <c r="B24" s="98" t="e">
        <f>SUM(B17:B23)</f>
        <v>#N/A</v>
      </c>
      <c r="C24" s="43"/>
      <c r="D24" s="44"/>
      <c r="E24" s="44"/>
      <c r="F24" s="44"/>
      <c r="G24" s="111"/>
      <c r="H24" s="99"/>
      <c r="I24" s="80">
        <f>COUNTIFS(I17:I23,1,H17:H23,3)</f>
        <v>0</v>
      </c>
      <c r="J24" s="149"/>
      <c r="K24" s="98" t="e">
        <f>SUM(K17:K23)</f>
        <v>#N/A</v>
      </c>
      <c r="L24" s="43"/>
      <c r="M24" s="44"/>
      <c r="N24" s="44"/>
      <c r="O24" s="111">
        <f>COUNTIFS(Q17:Q23,1,P17:P23,1)</f>
        <v>0</v>
      </c>
      <c r="P24" s="99">
        <f>COUNTIFS(Q17:Q23,1,P17:P23,2)</f>
        <v>0</v>
      </c>
      <c r="Q24" s="39">
        <f>COUNTIFS(Q17:Q23,1,P17:P23,3)</f>
        <v>0</v>
      </c>
      <c r="R24" s="104"/>
      <c r="S24" s="29" t="e">
        <f>SUM(S17:S21)</f>
        <v>#N/A</v>
      </c>
      <c r="T24" s="107"/>
      <c r="U24" s="41"/>
      <c r="V24" s="41"/>
      <c r="W24" s="102">
        <f>COUNTIFS(Y17:Y21,1,X17:X21,1)</f>
        <v>0</v>
      </c>
      <c r="X24" s="99">
        <f>COUNTIFS(Y17:Y21,1,X17:X21,2)</f>
        <v>0</v>
      </c>
      <c r="Y24" s="39">
        <f>COUNTIFS(Y17:Y21,1,X17:X21,3)</f>
        <v>0</v>
      </c>
      <c r="Z24" s="85"/>
      <c r="AA24" s="29" t="e">
        <f>SUM(AA17:AA21)</f>
        <v>#N/A</v>
      </c>
      <c r="AB24" s="41"/>
      <c r="AC24" s="41"/>
      <c r="AD24" s="41"/>
      <c r="AE24" s="102">
        <f>COUNTIFS(AG17:AG21,1,AF17:AF21,1)</f>
        <v>0</v>
      </c>
      <c r="AF24" s="99">
        <f>COUNTIFS(AG17:AG21,1,AF17:AF21,2)</f>
        <v>0</v>
      </c>
      <c r="AG24" s="39">
        <f>COUNTIFS(AG17:AG21,1,AF17:AF21,3)</f>
        <v>0</v>
      </c>
      <c r="AH24" s="139"/>
      <c r="AI24" s="139"/>
      <c r="AJ24" s="139"/>
      <c r="AK24" s="138"/>
      <c r="AL24" s="64" t="e">
        <f t="shared" si="13"/>
        <v>#N/A</v>
      </c>
      <c r="AM24" s="1">
        <v>17</v>
      </c>
      <c r="AU24" s="64">
        <v>20</v>
      </c>
      <c r="AV24" s="109">
        <v>404</v>
      </c>
      <c r="AW24" s="113" t="s">
        <v>202</v>
      </c>
      <c r="AX24" s="81">
        <f t="shared" ref="AX24:AX29" si="14">P18</f>
        <v>0</v>
      </c>
      <c r="AY24" s="120" t="e">
        <f>IF(VLOOKUP($E$1,ورقة4!$A$2:$AW$2642,MATCH(AV24,ورقة4!$A$2:$AW$2,0),0)="","",VLOOKUP($E$1,ورقة4!$A$2:$AW$2642,MATCH(AV24,ورقة4!$A$2:$AW$2,0),0))</f>
        <v>#N/A</v>
      </c>
      <c r="AZ24" s="48"/>
      <c r="BC24" s="157"/>
      <c r="BD24" s="157"/>
    </row>
    <row r="25" spans="1:57" ht="16.8" hidden="1" x14ac:dyDescent="0.3">
      <c r="B25" s="21"/>
      <c r="D25" s="37"/>
      <c r="E25" s="37"/>
      <c r="F25" s="37"/>
      <c r="G25" s="37"/>
      <c r="H25" s="21"/>
      <c r="I25" s="80"/>
      <c r="J25" s="149"/>
      <c r="K25" s="98"/>
      <c r="P25" s="99"/>
      <c r="Q25" s="39"/>
      <c r="R25" s="104"/>
      <c r="S25" s="98"/>
      <c r="T25" s="33" t="e">
        <f>B15+B24+K15+K24+S15+S24+AA15+AA24</f>
        <v>#N/A</v>
      </c>
      <c r="U25" s="34"/>
      <c r="V25" s="34"/>
      <c r="W25" s="34"/>
      <c r="X25" s="105"/>
      <c r="Y25" s="40"/>
      <c r="Z25" s="35"/>
      <c r="AA25" s="29"/>
      <c r="AB25" s="34"/>
      <c r="AC25" s="34"/>
      <c r="AD25" s="34"/>
      <c r="AE25" s="34"/>
      <c r="AF25" s="105"/>
      <c r="AG25" s="40"/>
      <c r="AH25" s="139"/>
      <c r="AI25" s="139"/>
      <c r="AJ25" s="139"/>
      <c r="AK25" s="138"/>
      <c r="AL25" s="64" t="e">
        <f t="shared" si="13"/>
        <v>#N/A</v>
      </c>
      <c r="AM25" s="1">
        <v>18</v>
      </c>
      <c r="AU25" s="64">
        <v>21</v>
      </c>
      <c r="AV25" s="109">
        <v>405</v>
      </c>
      <c r="AW25" s="113" t="s">
        <v>203</v>
      </c>
      <c r="AX25" s="81">
        <f t="shared" si="14"/>
        <v>0</v>
      </c>
      <c r="AY25" s="120" t="e">
        <f>IF(VLOOKUP($E$1,ورقة4!$A$2:$AW$2642,MATCH(AV25,ورقة4!$A$2:$AW$2,0),0)="","",VLOOKUP($E$1,ورقة4!$A$2:$AW$2642,MATCH(AV25,ورقة4!$A$2:$AW$2,0),0))</f>
        <v>#N/A</v>
      </c>
      <c r="AZ25" s="48"/>
      <c r="BC25" s="48"/>
      <c r="BD25" s="48"/>
    </row>
    <row r="26" spans="1:57" ht="17.399999999999999" hidden="1" thickBot="1" x14ac:dyDescent="0.3">
      <c r="I26" s="151"/>
      <c r="J26" s="103"/>
      <c r="S26" s="98"/>
      <c r="AH26" s="138"/>
      <c r="AI26" s="138"/>
      <c r="AJ26" s="138"/>
      <c r="AK26" s="138"/>
      <c r="AL26" s="64" t="e">
        <f>IF(J17&lt;&gt;"",J17,"")</f>
        <v>#N/A</v>
      </c>
      <c r="AM26" s="1">
        <v>19</v>
      </c>
      <c r="AU26" s="64">
        <v>22</v>
      </c>
      <c r="AV26" s="109">
        <v>406</v>
      </c>
      <c r="AW26" s="113" t="s">
        <v>204</v>
      </c>
      <c r="AX26" s="81">
        <f t="shared" si="14"/>
        <v>0</v>
      </c>
      <c r="AY26" s="120" t="e">
        <f>IF(VLOOKUP($E$1,ورقة4!$A$2:$AW$2642,MATCH(AV26,ورقة4!$A$2:$AW$2,0),0)="","",VLOOKUP($E$1,ورقة4!$A$2:$AW$2642,MATCH(AV26,ورقة4!$A$2:$AW$2,0),0))</f>
        <v>#N/A</v>
      </c>
      <c r="AZ26" s="48"/>
      <c r="BA26" s="1"/>
      <c r="BB26" s="1"/>
      <c r="BC26" s="48"/>
      <c r="BD26" s="48"/>
    </row>
    <row r="27" spans="1:57" ht="18" thickTop="1" thickBot="1" x14ac:dyDescent="0.3">
      <c r="C27" s="399" t="s">
        <v>5061</v>
      </c>
      <c r="D27" s="399"/>
      <c r="E27" s="399"/>
      <c r="F27" s="399"/>
      <c r="G27" s="399"/>
      <c r="H27" s="399"/>
      <c r="L27" s="403" t="s">
        <v>27</v>
      </c>
      <c r="M27" s="403"/>
      <c r="N27" s="402" t="e">
        <f>IF(E2="الرابعة حديث",50000,0)</f>
        <v>#N/A</v>
      </c>
      <c r="O27" s="402"/>
      <c r="P27" s="402"/>
      <c r="Q27" s="402"/>
      <c r="R27" s="402"/>
      <c r="T27" s="403" t="s">
        <v>560</v>
      </c>
      <c r="U27" s="403"/>
      <c r="V27" s="403"/>
      <c r="W27" s="404" t="e">
        <f>IF(I8="A",COUNT(B28:B35)*15000,IF(K5=AO4,COUNT(B28:B35)*15000,IF(OR(K5=AO1,K5=AO2,K5=AO5,K5=AO8),COUNT(B28:B35)*15000,IF(OR(K5=AO3,K5=AO6),COUNT(B28:B35)*15000,COUNT(B28:B35)*15000))))</f>
        <v>#N/A</v>
      </c>
      <c r="X27" s="404"/>
      <c r="Y27" s="404"/>
      <c r="Z27" s="403" t="s">
        <v>122</v>
      </c>
      <c r="AA27" s="403"/>
      <c r="AB27" s="403"/>
      <c r="AC27" s="403"/>
      <c r="AD27" s="404" t="e">
        <f>IF(W27&gt;0,37000,12000)</f>
        <v>#N/A</v>
      </c>
      <c r="AE27" s="404"/>
      <c r="AF27" s="404"/>
      <c r="AG27" s="404"/>
      <c r="AH27" s="138"/>
      <c r="AI27" s="138"/>
      <c r="AJ27" s="138"/>
      <c r="AK27" s="138"/>
      <c r="AL27" s="64" t="e">
        <f t="shared" ref="AL27:AL32" si="15">IF(J18&lt;&gt;"",J18,"")</f>
        <v>#N/A</v>
      </c>
      <c r="AM27" s="1">
        <v>20</v>
      </c>
      <c r="AU27" s="64">
        <v>23</v>
      </c>
      <c r="AV27" s="109">
        <v>407</v>
      </c>
      <c r="AW27" s="113" t="s">
        <v>205</v>
      </c>
      <c r="AX27" s="81">
        <f t="shared" si="14"/>
        <v>0</v>
      </c>
      <c r="AY27" s="120" t="e">
        <f>IF(VLOOKUP($E$1,ورقة4!$A$2:$AW$2642,MATCH(AV27,ورقة4!$A$2:$AW$2,0),0)="","",VLOOKUP($E$1,ورقة4!$A$2:$AW$2642,MATCH(AV27,ورقة4!$A$2:$AW$2,0),0))</f>
        <v>#N/A</v>
      </c>
      <c r="AZ27" s="48"/>
      <c r="BA27" s="1"/>
      <c r="BB27" s="1"/>
      <c r="BC27" s="49"/>
      <c r="BD27" s="49"/>
    </row>
    <row r="28" spans="1:57" ht="21.75" customHeight="1" thickTop="1" thickBot="1" x14ac:dyDescent="0.3">
      <c r="B28" s="1" t="str">
        <f t="shared" ref="B28:B37" si="16">IFERROR(SMALL($C$40:$C$49,AM8),"")</f>
        <v/>
      </c>
      <c r="C28" s="399" t="str">
        <f t="shared" ref="C28:C38" si="17">IF(B28&lt;&gt;"",VLOOKUP(B28,$C$40:$D$51,2,0),"")</f>
        <v/>
      </c>
      <c r="D28" s="399"/>
      <c r="E28" s="399"/>
      <c r="F28" s="399"/>
      <c r="G28" s="399"/>
      <c r="H28" s="399"/>
      <c r="L28" s="405" t="s">
        <v>561</v>
      </c>
      <c r="M28" s="405"/>
      <c r="N28" s="402" t="e">
        <f>IF(Z28="ضعف الرسوم",T25*2,T25)</f>
        <v>#N/A</v>
      </c>
      <c r="O28" s="402"/>
      <c r="P28" s="402"/>
      <c r="Q28" s="402"/>
      <c r="R28" s="402"/>
      <c r="T28" s="403" t="s">
        <v>25</v>
      </c>
      <c r="U28" s="403"/>
      <c r="V28" s="403"/>
      <c r="W28" s="432" t="e">
        <f>N27+W27+AD27+N28-AB5</f>
        <v>#N/A</v>
      </c>
      <c r="X28" s="432"/>
      <c r="Y28" s="432"/>
      <c r="Z28" s="400" t="e">
        <f>'إدخال البيانات'!F1</f>
        <v>#N/A</v>
      </c>
      <c r="AA28" s="400"/>
      <c r="AB28" s="400"/>
      <c r="AC28" s="400"/>
      <c r="AD28" s="400"/>
      <c r="AE28" s="400"/>
      <c r="AF28" s="400"/>
      <c r="AG28" s="145"/>
      <c r="AH28" s="138"/>
      <c r="AI28" s="138"/>
      <c r="AJ28" s="138"/>
      <c r="AK28" s="138"/>
      <c r="AL28" s="64" t="e">
        <f t="shared" si="15"/>
        <v>#N/A</v>
      </c>
      <c r="AM28" s="1">
        <v>21</v>
      </c>
      <c r="AU28" s="64">
        <v>24</v>
      </c>
      <c r="AV28" s="114">
        <v>408</v>
      </c>
      <c r="AW28" s="115" t="s">
        <v>206</v>
      </c>
      <c r="AX28" s="81">
        <f t="shared" si="14"/>
        <v>0</v>
      </c>
      <c r="AY28" s="120" t="e">
        <f>IF(VLOOKUP($E$1,ورقة4!$A$2:$AW$2642,MATCH(AV28,ورقة4!$A$2:$AW$2,0),0)="","",VLOOKUP($E$1,ورقة4!$A$2:$AW$2642,MATCH(AV28,ورقة4!$A$2:$AW$2,0),0))</f>
        <v>#N/A</v>
      </c>
      <c r="AZ28" s="48"/>
      <c r="BA28" s="1"/>
      <c r="BB28" s="1"/>
      <c r="BC28" s="49"/>
      <c r="BD28" s="49"/>
    </row>
    <row r="29" spans="1:57" ht="21.75" customHeight="1" thickTop="1" thickBot="1" x14ac:dyDescent="0.3">
      <c r="B29" s="1" t="str">
        <f t="shared" si="16"/>
        <v/>
      </c>
      <c r="C29" s="399" t="str">
        <f t="shared" si="17"/>
        <v/>
      </c>
      <c r="D29" s="399"/>
      <c r="E29" s="399"/>
      <c r="F29" s="399"/>
      <c r="G29" s="399"/>
      <c r="H29" s="399"/>
      <c r="L29" s="403" t="s">
        <v>22</v>
      </c>
      <c r="M29" s="403"/>
      <c r="N29" s="406" t="s">
        <v>134</v>
      </c>
      <c r="O29" s="406"/>
      <c r="P29" s="406"/>
      <c r="Q29" s="406"/>
      <c r="R29" s="406"/>
      <c r="T29" s="403" t="s">
        <v>26</v>
      </c>
      <c r="U29" s="403"/>
      <c r="V29" s="403"/>
      <c r="W29" s="407" t="e">
        <f>IF(N29="نعم",(الإستمارة!T1+الإستمارة!T2)+AD27+(W28-(الإستمارة!T1+الإستمارة!T2)-AD27)/2,W28)</f>
        <v>#N/A</v>
      </c>
      <c r="X29" s="407"/>
      <c r="Y29" s="407"/>
      <c r="Z29" s="403" t="s">
        <v>28</v>
      </c>
      <c r="AA29" s="403"/>
      <c r="AB29" s="403"/>
      <c r="AC29" s="403"/>
      <c r="AD29" s="404" t="e">
        <f>W28-W29</f>
        <v>#N/A</v>
      </c>
      <c r="AE29" s="404"/>
      <c r="AF29" s="404"/>
      <c r="AG29" s="404"/>
      <c r="AH29" s="138"/>
      <c r="AI29" s="138"/>
      <c r="AJ29" s="138"/>
      <c r="AK29" s="138"/>
      <c r="AL29" s="64" t="e">
        <f t="shared" si="15"/>
        <v>#N/A</v>
      </c>
      <c r="AM29" s="1">
        <v>22</v>
      </c>
      <c r="AU29" s="64">
        <v>25</v>
      </c>
      <c r="AV29" s="108">
        <v>409</v>
      </c>
      <c r="AW29" s="112" t="s">
        <v>207</v>
      </c>
      <c r="AX29" s="81">
        <f t="shared" si="14"/>
        <v>0</v>
      </c>
      <c r="AY29" s="120" t="e">
        <f>IF(VLOOKUP($E$1,ورقة4!$A$2:$AW$2642,MATCH(AV29,ورقة4!$A$2:$AW$2,0),0)="","",VLOOKUP($E$1,ورقة4!$A$2:$AW$2642,MATCH(AV29,ورقة4!$A$2:$AW$2,0),0))</f>
        <v>#N/A</v>
      </c>
      <c r="AZ29" s="48"/>
      <c r="BA29" s="1"/>
      <c r="BB29" s="1"/>
      <c r="BC29" s="49"/>
      <c r="BD29" s="49"/>
    </row>
    <row r="30" spans="1:57" ht="21.75" customHeight="1" thickTop="1" x14ac:dyDescent="0.25">
      <c r="B30" s="1" t="str">
        <f t="shared" si="16"/>
        <v/>
      </c>
      <c r="C30" s="399" t="str">
        <f t="shared" si="17"/>
        <v/>
      </c>
      <c r="D30" s="399"/>
      <c r="E30" s="399"/>
      <c r="F30" s="399"/>
      <c r="G30" s="399"/>
      <c r="H30" s="399"/>
      <c r="P30" s="430" t="s">
        <v>123</v>
      </c>
      <c r="Q30" s="430"/>
      <c r="R30" s="430"/>
      <c r="S30" s="430"/>
      <c r="T30" s="430"/>
      <c r="U30" s="430"/>
      <c r="V30" s="144">
        <f>G15+O15+W15+AE15+G24+O24+W24+AE24</f>
        <v>0</v>
      </c>
      <c r="W30" s="430" t="s">
        <v>124</v>
      </c>
      <c r="X30" s="430"/>
      <c r="Y30" s="430"/>
      <c r="Z30" s="430"/>
      <c r="AA30" s="430"/>
      <c r="AB30" s="144">
        <f>H15+P15+X15+AF15+H24+P24+X24+AF24</f>
        <v>0</v>
      </c>
      <c r="AC30" s="431" t="s">
        <v>125</v>
      </c>
      <c r="AD30" s="431"/>
      <c r="AE30" s="431"/>
      <c r="AF30" s="144">
        <f>I15+Q15+Y15+AG15+I24+Q24+Y24+AG24</f>
        <v>0</v>
      </c>
      <c r="AH30" s="138"/>
      <c r="AI30" s="138"/>
      <c r="AJ30" s="138"/>
      <c r="AK30" s="138"/>
      <c r="AL30" s="64" t="e">
        <f t="shared" si="15"/>
        <v>#N/A</v>
      </c>
      <c r="AM30" s="1">
        <v>23</v>
      </c>
      <c r="AU30" s="64">
        <v>26</v>
      </c>
      <c r="AV30" s="121">
        <v>504</v>
      </c>
      <c r="AW30" s="122" t="s">
        <v>189</v>
      </c>
      <c r="AX30" s="120">
        <f>X8</f>
        <v>0</v>
      </c>
      <c r="AY30" s="120" t="e">
        <f>IF(VLOOKUP($E$1,ورقة4!$A$2:$AW$2642,MATCH(AV30,ورقة4!$A$2:$AW$2,0),0)="","",VLOOKUP($E$1,ورقة4!$A$2:$AW$2642,MATCH(AV30,ورقة4!$A$2:$AW$2,0),0))</f>
        <v>#N/A</v>
      </c>
      <c r="AZ30" s="48"/>
      <c r="BA30" s="1"/>
      <c r="BB30" s="1"/>
      <c r="BC30" s="49"/>
      <c r="BD30" s="49"/>
    </row>
    <row r="31" spans="1:57" s="2" customFormat="1" ht="16.8" x14ac:dyDescent="0.25">
      <c r="B31" s="1" t="str">
        <f t="shared" si="16"/>
        <v/>
      </c>
      <c r="C31" s="399" t="str">
        <f t="shared" si="17"/>
        <v/>
      </c>
      <c r="D31" s="399"/>
      <c r="E31" s="399"/>
      <c r="F31" s="399"/>
      <c r="G31" s="399"/>
      <c r="H31" s="399"/>
      <c r="I31" s="146"/>
      <c r="J31" s="401" t="s">
        <v>562</v>
      </c>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146"/>
      <c r="AL31" s="64" t="e">
        <f t="shared" si="15"/>
        <v>#N/A</v>
      </c>
      <c r="AM31" s="1">
        <v>24</v>
      </c>
      <c r="AU31" s="64">
        <v>27</v>
      </c>
      <c r="AV31" s="121">
        <v>505</v>
      </c>
      <c r="AW31" s="122" t="s">
        <v>190</v>
      </c>
      <c r="AX31" s="120">
        <f t="shared" ref="AX31:AX33" si="18">X9</f>
        <v>0</v>
      </c>
      <c r="AY31" s="120" t="e">
        <f>IF(VLOOKUP($E$1,ورقة4!$A$2:$AW$2642,MATCH(AV31,ورقة4!$A$2:$AW$2,0),0)="","",VLOOKUP($E$1,ورقة4!$A$2:$AW$2642,MATCH(AV31,ورقة4!$A$2:$AW$2,0),0))</f>
        <v>#N/A</v>
      </c>
      <c r="AZ31" s="48"/>
      <c r="BC31" s="42"/>
      <c r="BD31" s="42"/>
    </row>
    <row r="32" spans="1:57" s="2" customFormat="1" ht="19.5" customHeight="1" x14ac:dyDescent="0.25">
      <c r="B32" s="1" t="str">
        <f t="shared" si="16"/>
        <v/>
      </c>
      <c r="C32" s="399" t="str">
        <f t="shared" si="17"/>
        <v/>
      </c>
      <c r="D32" s="399"/>
      <c r="E32" s="399"/>
      <c r="F32" s="399"/>
      <c r="G32" s="399"/>
      <c r="H32" s="399"/>
      <c r="I32" s="146"/>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146"/>
      <c r="AL32" s="64" t="e">
        <f t="shared" si="15"/>
        <v>#N/A</v>
      </c>
      <c r="AM32" s="1">
        <v>25</v>
      </c>
      <c r="AU32" s="64">
        <v>28</v>
      </c>
      <c r="AV32" s="121">
        <v>506</v>
      </c>
      <c r="AW32" s="122" t="s">
        <v>191</v>
      </c>
      <c r="AX32" s="120">
        <f t="shared" si="18"/>
        <v>0</v>
      </c>
      <c r="AY32" s="120" t="e">
        <f>IF(VLOOKUP($E$1,ورقة4!$A$2:$AW$2642,MATCH(AV32,ورقة4!$A$2:$AW$2,0),0)="","",VLOOKUP($E$1,ورقة4!$A$2:$AW$2642,MATCH(AV32,ورقة4!$A$2:$AW$2,0),0))</f>
        <v>#N/A</v>
      </c>
      <c r="AZ32" s="48"/>
      <c r="BC32" s="42"/>
      <c r="BD32" s="42"/>
    </row>
    <row r="33" spans="2:56" s="2" customFormat="1" ht="16.8" x14ac:dyDescent="0.25">
      <c r="B33" s="1" t="str">
        <f t="shared" si="16"/>
        <v/>
      </c>
      <c r="C33" s="399" t="str">
        <f t="shared" si="17"/>
        <v/>
      </c>
      <c r="D33" s="399"/>
      <c r="E33" s="399"/>
      <c r="F33" s="399"/>
      <c r="G33" s="399"/>
      <c r="H33" s="399"/>
      <c r="J33" s="22"/>
      <c r="L33" s="3"/>
      <c r="M33" s="4"/>
      <c r="N33" s="4"/>
      <c r="O33" s="4"/>
      <c r="AL33" s="64" t="e">
        <f>IF(R8&lt;&gt;"",R8,"")</f>
        <v>#N/A</v>
      </c>
      <c r="AM33" s="1">
        <v>26</v>
      </c>
      <c r="AU33" s="64">
        <v>29</v>
      </c>
      <c r="AV33" s="121">
        <v>507</v>
      </c>
      <c r="AW33" s="122" t="s">
        <v>192</v>
      </c>
      <c r="AX33" s="120">
        <f t="shared" si="18"/>
        <v>0</v>
      </c>
      <c r="AY33" s="120" t="e">
        <f>IF(VLOOKUP($E$1,ورقة4!$A$2:$AW$2642,MATCH(AV33,ورقة4!$A$2:$AW$2,0),0)="","",VLOOKUP($E$1,ورقة4!$A$2:$AW$2642,MATCH(AV33,ورقة4!$A$2:$AW$2,0),0))</f>
        <v>#N/A</v>
      </c>
      <c r="AZ33" s="48"/>
      <c r="BC33" s="49"/>
      <c r="BD33" s="49"/>
    </row>
    <row r="34" spans="2:56" s="2" customFormat="1" ht="16.8" x14ac:dyDescent="0.25">
      <c r="B34" s="1" t="str">
        <f t="shared" si="16"/>
        <v/>
      </c>
      <c r="C34" s="399" t="str">
        <f t="shared" si="17"/>
        <v/>
      </c>
      <c r="D34" s="399"/>
      <c r="E34" s="399"/>
      <c r="F34" s="399"/>
      <c r="G34" s="399"/>
      <c r="H34" s="399"/>
      <c r="J34" s="22"/>
      <c r="L34" s="3"/>
      <c r="M34" s="4"/>
      <c r="N34" s="4"/>
      <c r="O34" s="4"/>
      <c r="AL34" s="64"/>
      <c r="AM34" s="1"/>
      <c r="AU34" s="64"/>
      <c r="AV34" s="121"/>
      <c r="AW34" s="122"/>
      <c r="AX34" s="120"/>
      <c r="AY34" s="120"/>
      <c r="AZ34" s="48"/>
      <c r="BC34" s="49"/>
      <c r="BD34" s="49"/>
    </row>
    <row r="35" spans="2:56" s="2" customFormat="1" ht="16.8" x14ac:dyDescent="0.25">
      <c r="B35" s="1" t="str">
        <f t="shared" si="16"/>
        <v/>
      </c>
      <c r="C35" s="399" t="str">
        <f t="shared" si="17"/>
        <v/>
      </c>
      <c r="D35" s="399"/>
      <c r="E35" s="399"/>
      <c r="F35" s="399"/>
      <c r="G35" s="399"/>
      <c r="H35" s="399"/>
      <c r="J35" s="22"/>
      <c r="L35" s="3"/>
      <c r="M35" s="4"/>
      <c r="N35" s="4"/>
      <c r="O35" s="4"/>
      <c r="AL35" s="64" t="e">
        <f t="shared" ref="AL35:AL39" si="19">IF(R9&lt;&gt;"",R9,"")</f>
        <v>#N/A</v>
      </c>
      <c r="AM35" s="1">
        <v>27</v>
      </c>
      <c r="AU35" s="64">
        <v>30</v>
      </c>
      <c r="AV35" s="121">
        <v>508</v>
      </c>
      <c r="AW35" s="122" t="s">
        <v>193</v>
      </c>
      <c r="AX35" s="120">
        <f>X12</f>
        <v>0</v>
      </c>
      <c r="AY35" s="120" t="e">
        <f>IF(VLOOKUP($E$1,ورقة4!$A$2:$AW$2642,MATCH(AV35,ورقة4!$A$2:$AW$2,0),0)="","",VLOOKUP($E$1,ورقة4!$A$2:$AW$2642,MATCH(AV35,ورقة4!$A$2:$AW$2,0),0))</f>
        <v>#N/A</v>
      </c>
      <c r="AZ35" s="48"/>
      <c r="BC35" s="42"/>
      <c r="BD35" s="42"/>
    </row>
    <row r="36" spans="2:56" s="2" customFormat="1" ht="16.8" x14ac:dyDescent="0.3">
      <c r="B36" s="1" t="str">
        <f t="shared" si="16"/>
        <v/>
      </c>
      <c r="C36" s="399" t="str">
        <f t="shared" si="17"/>
        <v/>
      </c>
      <c r="D36" s="399"/>
      <c r="E36" s="399"/>
      <c r="F36" s="399"/>
      <c r="G36" s="399"/>
      <c r="H36" s="399"/>
      <c r="I36" s="21"/>
      <c r="J36" s="21"/>
      <c r="K36" s="21"/>
      <c r="L36" s="21"/>
      <c r="M36" s="21"/>
      <c r="N36" s="21"/>
      <c r="O36" s="21"/>
      <c r="P36" s="21"/>
      <c r="Q36" s="21"/>
      <c r="AL36" s="64" t="e">
        <f t="shared" si="19"/>
        <v>#N/A</v>
      </c>
      <c r="AM36" s="1">
        <v>28</v>
      </c>
      <c r="AU36" s="64">
        <v>31</v>
      </c>
      <c r="AV36" s="121">
        <v>509</v>
      </c>
      <c r="AW36" s="122" t="s">
        <v>194</v>
      </c>
      <c r="AX36" s="120">
        <f>X13</f>
        <v>0</v>
      </c>
      <c r="AY36" s="120" t="e">
        <f>IF(VLOOKUP($E$1,ورقة4!$A$2:$AW$2642,MATCH(AV36,ورقة4!$A$2:$AW$2,0),0)="","",VLOOKUP($E$1,ورقة4!$A$2:$AW$2642,MATCH(AV36,ورقة4!$A$2:$AW$2,0),0))</f>
        <v>#N/A</v>
      </c>
      <c r="AZ36" s="48"/>
      <c r="BC36" s="42"/>
      <c r="BD36" s="42"/>
    </row>
    <row r="37" spans="2:56" s="2" customFormat="1" ht="16.8" x14ac:dyDescent="0.25">
      <c r="B37" s="1" t="str">
        <f t="shared" si="16"/>
        <v/>
      </c>
      <c r="C37" s="399" t="str">
        <f t="shared" si="17"/>
        <v/>
      </c>
      <c r="D37" s="399"/>
      <c r="E37" s="399"/>
      <c r="F37" s="399"/>
      <c r="G37" s="399"/>
      <c r="H37" s="399"/>
      <c r="J37" s="22"/>
      <c r="L37" s="3"/>
      <c r="M37" s="4"/>
      <c r="N37" s="4"/>
      <c r="O37" s="4"/>
      <c r="AL37" s="64" t="e">
        <f t="shared" si="19"/>
        <v>#N/A</v>
      </c>
      <c r="AM37" s="1">
        <v>29</v>
      </c>
      <c r="AU37" s="64">
        <v>32</v>
      </c>
      <c r="AV37" s="109">
        <v>604</v>
      </c>
      <c r="AW37" s="113" t="s">
        <v>195</v>
      </c>
      <c r="AX37" s="81">
        <f>AF8</f>
        <v>0</v>
      </c>
      <c r="AY37" s="120" t="e">
        <f>IF(VLOOKUP($E$1,ورقة4!$A$2:$AW$2642,MATCH(AV37,ورقة4!$A$2:$AW$2,0),0)="","",VLOOKUP($E$1,ورقة4!$A$2:$AW$2642,MATCH(AV37,ورقة4!$A$2:$AW$2,0),0))</f>
        <v>#N/A</v>
      </c>
      <c r="AZ37" s="48"/>
      <c r="BC37" s="42"/>
      <c r="BD37" s="42"/>
    </row>
    <row r="38" spans="2:56" s="2" customFormat="1" ht="16.8" x14ac:dyDescent="0.25">
      <c r="C38" s="399" t="str">
        <f t="shared" si="17"/>
        <v/>
      </c>
      <c r="D38" s="399"/>
      <c r="E38" s="399"/>
      <c r="F38" s="399"/>
      <c r="G38" s="399"/>
      <c r="H38" s="399"/>
      <c r="J38" s="22"/>
      <c r="L38" s="3"/>
      <c r="M38" s="4"/>
      <c r="N38" s="4"/>
      <c r="O38" s="4"/>
      <c r="AL38" s="64" t="e">
        <f t="shared" si="19"/>
        <v>#N/A</v>
      </c>
      <c r="AM38" s="1">
        <v>30</v>
      </c>
      <c r="AU38" s="64">
        <v>33</v>
      </c>
      <c r="AV38" s="109">
        <v>605</v>
      </c>
      <c r="AW38" s="113" t="s">
        <v>196</v>
      </c>
      <c r="AX38" s="81">
        <f t="shared" ref="AX38:AX42" si="20">AF9</f>
        <v>0</v>
      </c>
      <c r="AY38" s="120" t="e">
        <f>IF(VLOOKUP($E$1,ورقة4!$A$2:$AW$2642,MATCH(AV38,ورقة4!$A$2:$AW$2,0),0)="","",VLOOKUP($E$1,ورقة4!$A$2:$AW$2642,MATCH(AV38,ورقة4!$A$2:$AW$2,0),0))</f>
        <v>#N/A</v>
      </c>
      <c r="AZ38" s="48"/>
      <c r="BC38" s="42"/>
      <c r="BD38" s="42"/>
    </row>
    <row r="39" spans="2:56" s="2" customFormat="1" ht="16.8" x14ac:dyDescent="0.25">
      <c r="E39" s="4"/>
      <c r="F39" s="4"/>
      <c r="G39" s="4"/>
      <c r="J39" s="22"/>
      <c r="L39" s="3"/>
      <c r="M39" s="4"/>
      <c r="N39" s="4"/>
      <c r="O39" s="4"/>
      <c r="AL39" s="64" t="e">
        <f t="shared" si="19"/>
        <v>#N/A</v>
      </c>
      <c r="AM39" s="1">
        <v>31</v>
      </c>
      <c r="AU39" s="64">
        <v>34</v>
      </c>
      <c r="AV39" s="109">
        <v>606</v>
      </c>
      <c r="AW39" s="113" t="s">
        <v>197</v>
      </c>
      <c r="AX39" s="81">
        <f t="shared" si="20"/>
        <v>0</v>
      </c>
      <c r="AY39" s="120" t="e">
        <f>IF(VLOOKUP($E$1,ورقة4!$A$2:$AW$2642,MATCH(AV39,ورقة4!$A$2:$AW$2,0),0)="","",VLOOKUP($E$1,ورقة4!$A$2:$AW$2642,MATCH(AV39,ورقة4!$A$2:$AW$2,0),0))</f>
        <v>#N/A</v>
      </c>
      <c r="AZ39" s="48"/>
      <c r="BC39" s="42"/>
      <c r="BD39" s="42"/>
    </row>
    <row r="40" spans="2:56" s="2" customFormat="1" ht="16.8" x14ac:dyDescent="0.3">
      <c r="C40" s="21" t="e">
        <f>IF(VLOOKUP($E$1,ورقة2!$A$3:$AM$2392,22,0)="م",1,"")</f>
        <v>#N/A</v>
      </c>
      <c r="D40" s="21" t="s">
        <v>568</v>
      </c>
      <c r="E40" s="4"/>
      <c r="F40" s="4"/>
      <c r="G40" s="4"/>
      <c r="J40" s="22"/>
      <c r="L40" s="3"/>
      <c r="M40" s="4"/>
      <c r="N40" s="4"/>
      <c r="O40" s="4"/>
      <c r="AL40" s="64" t="e">
        <f>IF(Z8&lt;&gt;"",Z8,"")</f>
        <v>#N/A</v>
      </c>
      <c r="AM40" s="1">
        <v>32</v>
      </c>
      <c r="AU40" s="64">
        <v>35</v>
      </c>
      <c r="AV40" s="109">
        <v>607</v>
      </c>
      <c r="AW40" s="113" t="s">
        <v>198</v>
      </c>
      <c r="AX40" s="81">
        <f t="shared" si="20"/>
        <v>0</v>
      </c>
      <c r="AY40" s="120" t="e">
        <f>IF(VLOOKUP($E$1,ورقة4!$A$2:$AW$2642,MATCH(AV40,ورقة4!$A$2:$AW$2,0),0)="","",VLOOKUP($E$1,ورقة4!$A$2:$AW$2642,MATCH(AV40,ورقة4!$A$2:$AW$2,0),0))</f>
        <v>#N/A</v>
      </c>
      <c r="AZ40" s="48"/>
      <c r="BC40" s="49"/>
      <c r="BD40" s="49"/>
    </row>
    <row r="41" spans="2:56" s="2" customFormat="1" ht="16.8" x14ac:dyDescent="0.3">
      <c r="C41" s="21" t="e">
        <f>IF(VLOOKUP($E$1,ورقة2!$A$3:$AM$2392,23,0)="م",2,"")</f>
        <v>#N/A</v>
      </c>
      <c r="D41" s="21" t="s">
        <v>569</v>
      </c>
      <c r="E41" s="4"/>
      <c r="F41" s="4"/>
      <c r="G41" s="4"/>
      <c r="J41" s="22"/>
      <c r="L41" s="3"/>
      <c r="M41" s="4"/>
      <c r="N41" s="4"/>
      <c r="O41" s="4"/>
      <c r="AL41" s="64" t="e">
        <f t="shared" ref="AL41:AL45" si="21">IF(Z9&lt;&gt;"",Z9,"")</f>
        <v>#N/A</v>
      </c>
      <c r="AM41" s="1">
        <v>33</v>
      </c>
      <c r="AU41" s="64">
        <v>36</v>
      </c>
      <c r="AV41" s="109">
        <v>608</v>
      </c>
      <c r="AW41" s="113" t="s">
        <v>199</v>
      </c>
      <c r="AX41" s="81">
        <f t="shared" si="20"/>
        <v>0</v>
      </c>
      <c r="AY41" s="120" t="e">
        <f>IF(VLOOKUP($E$1,ورقة4!$A$2:$AW$2642,MATCH(AV41,ورقة4!$A$2:$AW$2,0),0)="","",VLOOKUP($E$1,ورقة4!$A$2:$AW$2642,MATCH(AV41,ورقة4!$A$2:$AW$2,0),0))</f>
        <v>#N/A</v>
      </c>
      <c r="AZ41" s="48"/>
      <c r="BC41" s="42"/>
      <c r="BD41" s="42"/>
    </row>
    <row r="42" spans="2:56" s="2" customFormat="1" ht="16.8" x14ac:dyDescent="0.3">
      <c r="C42" s="21" t="e">
        <f>IF(VLOOKUP($E$1,ورقة2!$A$3:$AM$2392,24,0)="م",3,"")</f>
        <v>#N/A</v>
      </c>
      <c r="D42" s="21" t="s">
        <v>570</v>
      </c>
      <c r="E42" s="4"/>
      <c r="F42" s="4"/>
      <c r="G42" s="4"/>
      <c r="J42" s="22"/>
      <c r="L42" s="3"/>
      <c r="M42" s="4"/>
      <c r="N42" s="4"/>
      <c r="O42" s="4"/>
      <c r="AL42" s="64" t="e">
        <f t="shared" si="21"/>
        <v>#N/A</v>
      </c>
      <c r="AM42" s="1">
        <v>34</v>
      </c>
      <c r="AU42" s="64">
        <v>37</v>
      </c>
      <c r="AV42" s="109">
        <v>609</v>
      </c>
      <c r="AW42" s="113" t="s">
        <v>200</v>
      </c>
      <c r="AX42" s="81">
        <f t="shared" si="20"/>
        <v>0</v>
      </c>
      <c r="AY42" s="120" t="e">
        <f>IF(VLOOKUP($E$1,ورقة4!$A$2:$AW$2642,MATCH(AV42,ورقة4!$A$2:$AW$2,0),0)="","",VLOOKUP($E$1,ورقة4!$A$2:$AW$2642,MATCH(AV42,ورقة4!$A$2:$AW$2,0),0))</f>
        <v>#N/A</v>
      </c>
      <c r="AZ42" s="48"/>
      <c r="BC42" s="42"/>
      <c r="BD42" s="42"/>
    </row>
    <row r="43" spans="2:56" s="2" customFormat="1" ht="16.8" x14ac:dyDescent="0.3">
      <c r="B43" s="4"/>
      <c r="C43" s="21" t="e">
        <f>IF(VLOOKUP($E$1,ورقة2!$A$3:$AM$2392,25,0)="م",4,"")</f>
        <v>#N/A</v>
      </c>
      <c r="D43" s="21" t="s">
        <v>588</v>
      </c>
      <c r="E43" s="5"/>
      <c r="H43" s="23"/>
      <c r="I43" s="23"/>
      <c r="J43" s="23"/>
      <c r="K43" s="23"/>
      <c r="L43" s="6"/>
      <c r="M43" s="6"/>
      <c r="N43" s="24"/>
      <c r="O43" s="24"/>
      <c r="P43" s="24"/>
      <c r="Q43" s="24"/>
      <c r="AL43" s="64" t="e">
        <f t="shared" si="21"/>
        <v>#N/A</v>
      </c>
      <c r="AM43" s="1">
        <v>35</v>
      </c>
      <c r="AU43" s="64">
        <v>38</v>
      </c>
      <c r="AV43" s="121">
        <v>704</v>
      </c>
      <c r="AW43" s="122" t="s">
        <v>208</v>
      </c>
      <c r="AX43" s="123">
        <f>X17</f>
        <v>0</v>
      </c>
      <c r="AY43" s="120" t="e">
        <f>IF(VLOOKUP($E$1,ورقة4!$A$2:$AW$2642,MATCH(AV43,ورقة4!$A$2:$AW$2,0),0)="","",VLOOKUP($E$1,ورقة4!$A$2:$AW$2642,MATCH(AV43,ورقة4!$A$2:$AW$2,0),0))</f>
        <v>#N/A</v>
      </c>
      <c r="AZ43" s="48"/>
      <c r="BC43" s="51"/>
      <c r="BD43" s="51"/>
    </row>
    <row r="44" spans="2:56" s="2" customFormat="1" ht="17.399999999999999" x14ac:dyDescent="0.3">
      <c r="B44" s="7"/>
      <c r="C44" s="21" t="e">
        <f>IF(VLOOKUP($E$1,ورقة2!$A$3:$AM$2392,26,0)="م",5,"")</f>
        <v>#N/A</v>
      </c>
      <c r="D44" s="21" t="s">
        <v>705</v>
      </c>
      <c r="E44" s="4"/>
      <c r="F44" s="4"/>
      <c r="H44" s="23"/>
      <c r="I44" s="23"/>
      <c r="J44" s="23"/>
      <c r="K44" s="23"/>
      <c r="L44" s="6"/>
      <c r="M44" s="6"/>
      <c r="N44" s="24"/>
      <c r="O44" s="24"/>
      <c r="P44" s="24"/>
      <c r="Q44" s="24"/>
      <c r="AL44" s="64" t="e">
        <f t="shared" si="21"/>
        <v>#N/A</v>
      </c>
      <c r="AM44" s="1">
        <v>36</v>
      </c>
      <c r="AU44" s="64">
        <v>39</v>
      </c>
      <c r="AV44" s="121">
        <v>705</v>
      </c>
      <c r="AW44" s="122" t="s">
        <v>209</v>
      </c>
      <c r="AX44" s="123">
        <f t="shared" ref="AX44:AX47" si="22">X18</f>
        <v>0</v>
      </c>
      <c r="AY44" s="120" t="e">
        <f>IF(VLOOKUP($E$1,ورقة4!$A$2:$AW$2642,MATCH(AV44,ورقة4!$A$2:$AW$2,0),0)="","",VLOOKUP($E$1,ورقة4!$A$2:$AW$2642,MATCH(AV44,ورقة4!$A$2:$AW$2,0),0))</f>
        <v>#N/A</v>
      </c>
      <c r="AZ44" s="48"/>
      <c r="BC44" s="42"/>
      <c r="BD44" s="42"/>
    </row>
    <row r="45" spans="2:56" s="2" customFormat="1" ht="17.399999999999999" x14ac:dyDescent="0.3">
      <c r="B45" s="8"/>
      <c r="C45" s="21" t="e">
        <f>IF(VLOOKUP($E$1,ورقة2!$A$3:$AM$2392,27,0)="م",6,"")</f>
        <v>#N/A</v>
      </c>
      <c r="D45" s="21" t="s">
        <v>1254</v>
      </c>
      <c r="E45" s="8"/>
      <c r="F45" s="8"/>
      <c r="G45" s="9"/>
      <c r="H45" s="7"/>
      <c r="I45" s="7"/>
      <c r="J45" s="7"/>
      <c r="K45" s="7"/>
      <c r="L45" s="4"/>
      <c r="M45" s="4"/>
      <c r="N45" s="24"/>
      <c r="O45" s="24"/>
      <c r="P45" s="24"/>
      <c r="Q45" s="24"/>
      <c r="AL45" s="64" t="e">
        <f t="shared" si="21"/>
        <v>#N/A</v>
      </c>
      <c r="AM45" s="1">
        <v>37</v>
      </c>
      <c r="AU45" s="64">
        <v>40</v>
      </c>
      <c r="AV45" s="121">
        <v>706</v>
      </c>
      <c r="AW45" s="122" t="s">
        <v>210</v>
      </c>
      <c r="AX45" s="123">
        <f t="shared" si="22"/>
        <v>0</v>
      </c>
      <c r="AY45" s="120" t="e">
        <f>IF(VLOOKUP($E$1,ورقة4!$A$2:$AW$2642,MATCH(AV45,ورقة4!$A$2:$AW$2,0),0)="","",VLOOKUP($E$1,ورقة4!$A$2:$AW$2642,MATCH(AV45,ورقة4!$A$2:$AW$2,0),0))</f>
        <v>#N/A</v>
      </c>
      <c r="AZ45" s="48"/>
      <c r="BC45" s="42"/>
      <c r="BD45" s="42"/>
    </row>
    <row r="46" spans="2:56" s="2" customFormat="1" ht="17.25" customHeight="1" x14ac:dyDescent="0.3">
      <c r="B46" s="4"/>
      <c r="C46" s="21" t="e">
        <f>IF(VLOOKUP($E$1,ورقة2!$A$3:$AM$2392,28,0)="م",7,"")</f>
        <v>#N/A</v>
      </c>
      <c r="D46" s="21" t="s">
        <v>4505</v>
      </c>
      <c r="G46" s="4"/>
      <c r="H46" s="4"/>
      <c r="I46" s="4"/>
      <c r="J46" s="4"/>
      <c r="K46" s="4"/>
      <c r="L46" s="4"/>
      <c r="M46" s="10"/>
      <c r="N46" s="24"/>
      <c r="O46" s="24"/>
      <c r="P46" s="24"/>
      <c r="Q46" s="24"/>
      <c r="AL46" s="64" t="e">
        <f>IF(R17&lt;&gt;"",R17,"")</f>
        <v>#N/A</v>
      </c>
      <c r="AM46" s="1">
        <v>38</v>
      </c>
      <c r="AU46" s="64">
        <v>41</v>
      </c>
      <c r="AV46" s="121">
        <v>707</v>
      </c>
      <c r="AW46" s="122" t="s">
        <v>211</v>
      </c>
      <c r="AX46" s="123">
        <f t="shared" si="22"/>
        <v>0</v>
      </c>
      <c r="AY46" s="120" t="e">
        <f>IF(VLOOKUP($E$1,ورقة4!$A$2:$AW$2642,MATCH(AV46,ورقة4!$A$2:$AW$2,0),0)="","",VLOOKUP($E$1,ورقة4!$A$2:$AW$2642,MATCH(AV46,ورقة4!$A$2:$AW$2,0),0))</f>
        <v>#N/A</v>
      </c>
      <c r="AZ46" s="48"/>
      <c r="BC46" s="49"/>
      <c r="BD46" s="49"/>
    </row>
    <row r="47" spans="2:56" s="2" customFormat="1" ht="19.5" customHeight="1" x14ac:dyDescent="0.3">
      <c r="B47" s="7"/>
      <c r="C47" s="21" t="e">
        <f>IF(VLOOKUP($E$1,ورقة2!$A$3:$AM$2392,32,0)="م",8,"")</f>
        <v>#N/A</v>
      </c>
      <c r="D47" s="4" t="s">
        <v>4509</v>
      </c>
      <c r="E47" s="9"/>
      <c r="F47" s="9"/>
      <c r="G47" s="4"/>
      <c r="H47" s="4"/>
      <c r="I47" s="4"/>
      <c r="J47" s="4"/>
      <c r="K47" s="4"/>
      <c r="L47" s="4"/>
      <c r="M47" s="6"/>
      <c r="N47" s="6"/>
      <c r="O47" s="11"/>
      <c r="P47" s="11"/>
      <c r="Q47" s="11"/>
      <c r="AL47" s="64" t="e">
        <f t="shared" ref="AL47:AL50" si="23">IF(R18&lt;&gt;"",R18,"")</f>
        <v>#N/A</v>
      </c>
      <c r="AM47" s="1">
        <v>39</v>
      </c>
      <c r="AU47" s="64">
        <v>42</v>
      </c>
      <c r="AV47" s="121">
        <v>708</v>
      </c>
      <c r="AW47" s="122" t="s">
        <v>212</v>
      </c>
      <c r="AX47" s="123">
        <f t="shared" si="22"/>
        <v>0</v>
      </c>
      <c r="AY47" s="120" t="e">
        <f>IF(VLOOKUP($E$1,ورقة4!$A$2:$AW$2642,MATCH(AV47,ورقة4!$A$2:$AW$2,0),0)="","",VLOOKUP($E$1,ورقة4!$A$2:$AW$2642,MATCH(AV47,ورقة4!$A$2:$AW$2,0),0))</f>
        <v>#N/A</v>
      </c>
      <c r="AZ47" s="48"/>
      <c r="BC47" s="42"/>
      <c r="BD47" s="42"/>
    </row>
    <row r="48" spans="2:56" s="2" customFormat="1" ht="19.5" customHeight="1" x14ac:dyDescent="0.3">
      <c r="C48" s="21" t="e">
        <f>IF(VLOOKUP($E$1,ورقة2!$A$3:$AM$2392,33,0)="م",9,"")</f>
        <v>#N/A</v>
      </c>
      <c r="D48" s="4" t="s">
        <v>5064</v>
      </c>
      <c r="AL48" s="64" t="e">
        <f t="shared" si="23"/>
        <v>#N/A</v>
      </c>
      <c r="AM48" s="1">
        <v>40</v>
      </c>
      <c r="AU48" s="64">
        <v>43</v>
      </c>
      <c r="AV48" s="109">
        <v>804</v>
      </c>
      <c r="AW48" s="113" t="s">
        <v>213</v>
      </c>
      <c r="AX48" s="94">
        <f>AF17</f>
        <v>0</v>
      </c>
      <c r="AY48" s="120" t="e">
        <f>IF(VLOOKUP($E$1,ورقة4!$A$2:$AW$2642,MATCH(AV48,ورقة4!$A$2:$AW$2,0),0)="","",VLOOKUP($E$1,ورقة4!$A$2:$AW$2642,MATCH(AV48,ورقة4!$A$2:$AW$2,0),0))</f>
        <v>#N/A</v>
      </c>
      <c r="AZ48" s="48"/>
      <c r="BC48" s="42"/>
      <c r="BD48" s="42"/>
    </row>
    <row r="49" spans="2:56" s="2" customFormat="1" ht="19.5" customHeight="1" x14ac:dyDescent="0.25">
      <c r="B49" s="25"/>
      <c r="C49" s="25" t="e">
        <f>IF(VLOOKUP($E$1,ورقة2!$A$3:$AM$2392,34,0)="م",10,"")</f>
        <v>#N/A</v>
      </c>
      <c r="D49" s="4" t="s">
        <v>5071</v>
      </c>
      <c r="E49" s="25"/>
      <c r="F49" s="25"/>
      <c r="G49" s="25"/>
      <c r="H49" s="25"/>
      <c r="I49" s="25"/>
      <c r="J49" s="25"/>
      <c r="K49" s="25"/>
      <c r="L49" s="25"/>
      <c r="M49" s="25"/>
      <c r="N49" s="25"/>
      <c r="O49" s="25"/>
      <c r="P49" s="25"/>
      <c r="Q49" s="25"/>
      <c r="AL49" s="64" t="e">
        <f t="shared" si="23"/>
        <v>#N/A</v>
      </c>
      <c r="AM49" s="1">
        <v>41</v>
      </c>
      <c r="AU49" s="64">
        <v>44</v>
      </c>
      <c r="AV49" s="109">
        <v>805</v>
      </c>
      <c r="AW49" s="113" t="s">
        <v>214</v>
      </c>
      <c r="AX49" s="94">
        <f t="shared" ref="AX49:AX52" si="24">AF18</f>
        <v>0</v>
      </c>
      <c r="AY49" s="120" t="e">
        <f>IF(VLOOKUP($E$1,ورقة4!$A$2:$AW$2642,MATCH(AV49,ورقة4!$A$2:$AW$2,0),0)="","",VLOOKUP($E$1,ورقة4!$A$2:$AW$2642,MATCH(AV49,ورقة4!$A$2:$AW$2,0),0))</f>
        <v>#N/A</v>
      </c>
      <c r="AZ49" s="48"/>
      <c r="BC49" s="42"/>
      <c r="BD49" s="42"/>
    </row>
    <row r="50" spans="2:56" s="2" customFormat="1" ht="17.25" customHeight="1" x14ac:dyDescent="0.25">
      <c r="B50" s="25"/>
      <c r="C50" s="25" t="e">
        <f>IF(VLOOKUP($E$1,ورقة2!$A$3:$AM$2392,35,0)="م",11,"")</f>
        <v>#N/A</v>
      </c>
      <c r="D50" s="4" t="s">
        <v>5248</v>
      </c>
      <c r="E50" s="25"/>
      <c r="F50" s="25"/>
      <c r="G50" s="25"/>
      <c r="H50" s="25"/>
      <c r="I50" s="25"/>
      <c r="J50" s="25"/>
      <c r="K50" s="25"/>
      <c r="L50" s="25"/>
      <c r="M50" s="25"/>
      <c r="N50" s="25"/>
      <c r="O50" s="25"/>
      <c r="P50" s="25"/>
      <c r="Q50" s="25"/>
      <c r="AL50" s="64" t="e">
        <f t="shared" si="23"/>
        <v>#N/A</v>
      </c>
      <c r="AM50" s="1">
        <v>42</v>
      </c>
      <c r="AU50" s="64">
        <v>45</v>
      </c>
      <c r="AV50" s="109">
        <v>806</v>
      </c>
      <c r="AW50" s="113" t="s">
        <v>215</v>
      </c>
      <c r="AX50" s="94">
        <f t="shared" si="24"/>
        <v>0</v>
      </c>
      <c r="AY50" s="120" t="e">
        <f>IF(VLOOKUP($E$1,ورقة4!$A$2:$AW$2642,MATCH(AV50,ورقة4!$A$2:$AW$2,0),0)="","",VLOOKUP($E$1,ورقة4!$A$2:$AW$2642,MATCH(AV50,ورقة4!$A$2:$AW$2,0),0))</f>
        <v>#N/A</v>
      </c>
      <c r="AZ50" s="48"/>
      <c r="BC50" s="51"/>
      <c r="BD50" s="51"/>
    </row>
    <row r="51" spans="2:56" s="2" customFormat="1" ht="19.5" customHeight="1" x14ac:dyDescent="0.25">
      <c r="B51" s="12"/>
      <c r="C51" s="12"/>
      <c r="D51" s="12"/>
      <c r="E51" s="12"/>
      <c r="F51" s="12"/>
      <c r="G51" s="12"/>
      <c r="H51" s="13"/>
      <c r="I51" s="13"/>
      <c r="J51" s="13"/>
      <c r="K51" s="7"/>
      <c r="L51" s="7"/>
      <c r="M51" s="13"/>
      <c r="N51" s="13"/>
      <c r="O51" s="12"/>
      <c r="P51" s="12"/>
      <c r="Q51" s="12"/>
      <c r="AL51" s="64" t="e">
        <f>IF(Z17&lt;&gt;"",Z17,"")</f>
        <v>#N/A</v>
      </c>
      <c r="AM51" s="1">
        <v>43</v>
      </c>
      <c r="AU51" s="64">
        <v>46</v>
      </c>
      <c r="AV51" s="109">
        <v>807</v>
      </c>
      <c r="AW51" s="113" t="s">
        <v>216</v>
      </c>
      <c r="AX51" s="94">
        <f t="shared" si="24"/>
        <v>0</v>
      </c>
      <c r="AY51" s="120" t="e">
        <f>IF(VLOOKUP($E$1,ورقة4!$A$2:$AW$2642,MATCH(AV51,ورقة4!$A$2:$AW$2,0),0)="","",VLOOKUP($E$1,ورقة4!$A$2:$AW$2642,MATCH(AV51,ورقة4!$A$2:$AW$2,0),0))</f>
        <v>#N/A</v>
      </c>
      <c r="AZ51" s="48"/>
      <c r="BC51" s="42"/>
      <c r="BD51" s="42"/>
    </row>
    <row r="52" spans="2:56" s="2" customFormat="1" ht="17.25" customHeight="1" x14ac:dyDescent="0.25">
      <c r="B52" s="13"/>
      <c r="C52" s="13"/>
      <c r="D52" s="13"/>
      <c r="E52" s="13"/>
      <c r="F52" s="13"/>
      <c r="G52" s="13"/>
      <c r="O52" s="13"/>
      <c r="P52" s="13"/>
      <c r="Q52" s="13"/>
      <c r="AL52" s="64" t="e">
        <f t="shared" ref="AL52:AL55" si="25">IF(Z18&lt;&gt;"",Z18,"")</f>
        <v>#N/A</v>
      </c>
      <c r="AM52" s="1">
        <v>44</v>
      </c>
      <c r="AU52" s="64">
        <v>47</v>
      </c>
      <c r="AV52" s="116">
        <v>808</v>
      </c>
      <c r="AW52" s="117" t="s">
        <v>217</v>
      </c>
      <c r="AX52" s="94">
        <f t="shared" si="24"/>
        <v>0</v>
      </c>
      <c r="AY52" s="120" t="e">
        <f>IF(VLOOKUP($E$1,ورقة4!$A$2:$AW$2642,MATCH(AV52,ورقة4!$A$2:$AW$2,0),0)="","",VLOOKUP($E$1,ورقة4!$A$2:$AW$2642,MATCH(AV52,ورقة4!$A$2:$AW$2,0),0))</f>
        <v>#N/A</v>
      </c>
      <c r="AZ52" s="48"/>
      <c r="BC52" s="49"/>
      <c r="BD52" s="49"/>
    </row>
    <row r="53" spans="2:56" s="2" customFormat="1" ht="21.75" customHeight="1" x14ac:dyDescent="0.6">
      <c r="B53" s="26"/>
      <c r="C53" s="26"/>
      <c r="D53" s="26"/>
      <c r="E53" s="26"/>
      <c r="F53" s="26"/>
      <c r="G53" s="26"/>
      <c r="H53" s="26"/>
      <c r="I53" s="26"/>
      <c r="J53" s="26"/>
      <c r="K53" s="26"/>
      <c r="L53" s="26"/>
      <c r="M53" s="26"/>
      <c r="N53" s="26"/>
      <c r="O53" s="26"/>
      <c r="P53" s="26"/>
      <c r="Q53" s="26"/>
      <c r="AL53" s="64" t="e">
        <f t="shared" si="25"/>
        <v>#N/A</v>
      </c>
      <c r="AM53" s="1">
        <v>45</v>
      </c>
      <c r="AU53" s="64"/>
      <c r="AV53"/>
      <c r="AW53"/>
      <c r="AX53" s="94"/>
      <c r="AY53" s="94"/>
      <c r="AZ53" s="48"/>
      <c r="BC53" s="42"/>
      <c r="BD53" s="42"/>
    </row>
    <row r="54" spans="2:56" s="2" customFormat="1" ht="21.75" customHeight="1" x14ac:dyDescent="0.25">
      <c r="B54" s="14"/>
      <c r="C54" s="14"/>
      <c r="D54" s="14"/>
      <c r="E54" s="14"/>
      <c r="F54" s="14"/>
      <c r="G54" s="14"/>
      <c r="H54" s="14"/>
      <c r="I54" s="14"/>
      <c r="J54" s="14"/>
      <c r="K54" s="14"/>
      <c r="L54" s="14"/>
      <c r="M54" s="14"/>
      <c r="N54" s="7"/>
      <c r="O54" s="7"/>
      <c r="P54" s="7"/>
      <c r="Q54" s="7"/>
      <c r="AL54" s="64" t="e">
        <f t="shared" si="25"/>
        <v>#N/A</v>
      </c>
      <c r="AM54" s="1">
        <v>46</v>
      </c>
      <c r="AU54" s="64"/>
      <c r="AV54"/>
      <c r="AW54"/>
      <c r="AX54" s="94"/>
      <c r="AY54" s="94"/>
      <c r="AZ54" s="48"/>
      <c r="BC54" s="51"/>
      <c r="BD54" s="51"/>
    </row>
    <row r="55" spans="2:56" s="2" customFormat="1" ht="21.75" customHeight="1" x14ac:dyDescent="0.25">
      <c r="B55" s="15"/>
      <c r="C55" s="15"/>
      <c r="D55" s="15"/>
      <c r="E55" s="14"/>
      <c r="F55" s="15"/>
      <c r="G55" s="15"/>
      <c r="H55" s="15"/>
      <c r="I55" s="15"/>
      <c r="J55" s="15"/>
      <c r="K55" s="15"/>
      <c r="L55" s="15"/>
      <c r="M55" s="15"/>
      <c r="N55" s="8"/>
      <c r="O55" s="8"/>
      <c r="P55" s="8"/>
      <c r="Q55" s="8"/>
      <c r="AL55" s="64" t="e">
        <f t="shared" si="25"/>
        <v>#N/A</v>
      </c>
      <c r="AM55" s="1">
        <v>47</v>
      </c>
      <c r="AU55" s="64"/>
      <c r="AV55"/>
      <c r="AW55"/>
      <c r="AX55" s="94"/>
      <c r="AY55" s="94"/>
      <c r="AZ55" s="48"/>
      <c r="BC55" s="51"/>
      <c r="BD55" s="51"/>
    </row>
    <row r="56" spans="2:56" s="2" customFormat="1" ht="21.6" thickBot="1" x14ac:dyDescent="0.45">
      <c r="B56" s="16"/>
      <c r="C56" s="20"/>
      <c r="D56" s="20"/>
      <c r="E56" s="20"/>
      <c r="F56" s="20"/>
      <c r="G56" s="20"/>
      <c r="H56" s="20"/>
      <c r="I56" s="16"/>
      <c r="J56" s="16"/>
      <c r="K56" s="17"/>
      <c r="L56" s="18"/>
      <c r="M56" s="18"/>
      <c r="N56" s="19"/>
      <c r="O56" s="19"/>
      <c r="P56" s="19"/>
      <c r="Q56" s="19"/>
      <c r="AL56" s="58"/>
      <c r="AM56" s="1"/>
      <c r="AU56" s="64"/>
      <c r="AV56"/>
      <c r="AW56"/>
      <c r="AX56" s="94"/>
      <c r="AY56" s="94"/>
      <c r="AZ56" s="94"/>
      <c r="BA56" s="94"/>
      <c r="BB56" s="94"/>
    </row>
    <row r="57" spans="2:56" ht="14.25" customHeight="1" thickTop="1" x14ac:dyDescent="0.25"/>
  </sheetData>
  <sheetProtection algorithmName="SHA-512" hashValue="QSxOCl5v7nIeHEZCtzGeaIxuO2CeUkoZPN4mdIB46gEyopurggvf50G60RV7niIjfv4SaYwMdYflqTW8K4HzZw==" saltValue="Xqe1lF3rmYfcVLyXTtSCgw==" spinCount="100000" sheet="1" selectLockedCells="1"/>
  <mergeCells count="144">
    <mergeCell ref="C36:H36"/>
    <mergeCell ref="C34:H34"/>
    <mergeCell ref="AE4:AI4"/>
    <mergeCell ref="AB4:AC4"/>
    <mergeCell ref="L4:N4"/>
    <mergeCell ref="O4:P4"/>
    <mergeCell ref="Q4:T4"/>
    <mergeCell ref="AH1:AI1"/>
    <mergeCell ref="AH2:AI2"/>
    <mergeCell ref="AH3:AI3"/>
    <mergeCell ref="E3:G3"/>
    <mergeCell ref="X1:Z1"/>
    <mergeCell ref="AE1:AG1"/>
    <mergeCell ref="H2:N2"/>
    <mergeCell ref="X2:Z2"/>
    <mergeCell ref="AB2:AC2"/>
    <mergeCell ref="AE2:AG2"/>
    <mergeCell ref="X3:Z3"/>
    <mergeCell ref="AE3:AG3"/>
    <mergeCell ref="Q3:T3"/>
    <mergeCell ref="U3:V3"/>
    <mergeCell ref="H3:J3"/>
    <mergeCell ref="L3:N3"/>
    <mergeCell ref="O3:P3"/>
    <mergeCell ref="C4:D4"/>
    <mergeCell ref="C2:D2"/>
    <mergeCell ref="E2:G2"/>
    <mergeCell ref="O2:P2"/>
    <mergeCell ref="AB5:AC5"/>
    <mergeCell ref="E4:G4"/>
    <mergeCell ref="H4:J4"/>
    <mergeCell ref="U4:V4"/>
    <mergeCell ref="B3:D3"/>
    <mergeCell ref="X4:Z4"/>
    <mergeCell ref="Q5:T5"/>
    <mergeCell ref="X5:Z5"/>
    <mergeCell ref="C5:E5"/>
    <mergeCell ref="F5:N5"/>
    <mergeCell ref="O5:P5"/>
    <mergeCell ref="U5:V5"/>
    <mergeCell ref="O1:P1"/>
    <mergeCell ref="C1:D1"/>
    <mergeCell ref="E1:G1"/>
    <mergeCell ref="H1:J1"/>
    <mergeCell ref="L1:N1"/>
    <mergeCell ref="U1:V1"/>
    <mergeCell ref="AB3:AC3"/>
    <mergeCell ref="AB1:AC1"/>
    <mergeCell ref="U2:V2"/>
    <mergeCell ref="Q2:T2"/>
    <mergeCell ref="Q1:T1"/>
    <mergeCell ref="D17:G17"/>
    <mergeCell ref="D18:G18"/>
    <mergeCell ref="M18:O18"/>
    <mergeCell ref="L13:Q13"/>
    <mergeCell ref="A14:P14"/>
    <mergeCell ref="AH12:AJ19"/>
    <mergeCell ref="U9:W9"/>
    <mergeCell ref="AC10:AE10"/>
    <mergeCell ref="AC17:AE17"/>
    <mergeCell ref="U18:W18"/>
    <mergeCell ref="U10:W10"/>
    <mergeCell ref="AC9:AE9"/>
    <mergeCell ref="AC11:AE11"/>
    <mergeCell ref="T16:AG16"/>
    <mergeCell ref="AC19:AE19"/>
    <mergeCell ref="AH9:AJ9"/>
    <mergeCell ref="AH10:AJ11"/>
    <mergeCell ref="U11:W11"/>
    <mergeCell ref="AC13:AE13"/>
    <mergeCell ref="AC12:AE12"/>
    <mergeCell ref="AC18:AE18"/>
    <mergeCell ref="P30:U30"/>
    <mergeCell ref="W30:AA30"/>
    <mergeCell ref="AC30:AE30"/>
    <mergeCell ref="T28:V28"/>
    <mergeCell ref="W28:Y28"/>
    <mergeCell ref="T6:AG6"/>
    <mergeCell ref="W27:Y27"/>
    <mergeCell ref="D11:G11"/>
    <mergeCell ref="D13:G13"/>
    <mergeCell ref="D12:G12"/>
    <mergeCell ref="U8:W8"/>
    <mergeCell ref="B16:Q16"/>
    <mergeCell ref="U19:W19"/>
    <mergeCell ref="M19:O19"/>
    <mergeCell ref="U20:W20"/>
    <mergeCell ref="U17:W17"/>
    <mergeCell ref="M12:O12"/>
    <mergeCell ref="M11:O11"/>
    <mergeCell ref="M10:O10"/>
    <mergeCell ref="B6:R6"/>
    <mergeCell ref="M17:O17"/>
    <mergeCell ref="M20:O20"/>
    <mergeCell ref="D20:G20"/>
    <mergeCell ref="D19:G19"/>
    <mergeCell ref="B7:I7"/>
    <mergeCell ref="L7:Q7"/>
    <mergeCell ref="T7:Y7"/>
    <mergeCell ref="AB7:AG7"/>
    <mergeCell ref="T22:AG23"/>
    <mergeCell ref="U21:W21"/>
    <mergeCell ref="U12:W12"/>
    <mergeCell ref="T27:V27"/>
    <mergeCell ref="M23:O23"/>
    <mergeCell ref="D23:G23"/>
    <mergeCell ref="M21:O21"/>
    <mergeCell ref="D22:G22"/>
    <mergeCell ref="M22:O22"/>
    <mergeCell ref="D21:G21"/>
    <mergeCell ref="U13:W13"/>
    <mergeCell ref="T14:AF14"/>
    <mergeCell ref="AC20:AE20"/>
    <mergeCell ref="AC21:AE21"/>
    <mergeCell ref="AC8:AE8"/>
    <mergeCell ref="D8:G8"/>
    <mergeCell ref="D9:G9"/>
    <mergeCell ref="M8:O8"/>
    <mergeCell ref="M9:O9"/>
    <mergeCell ref="D10:G10"/>
    <mergeCell ref="C38:H38"/>
    <mergeCell ref="C37:H37"/>
    <mergeCell ref="C35:H35"/>
    <mergeCell ref="C33:H33"/>
    <mergeCell ref="Z28:AF28"/>
    <mergeCell ref="C31:H31"/>
    <mergeCell ref="J31:AF32"/>
    <mergeCell ref="C32:H32"/>
    <mergeCell ref="C27:H27"/>
    <mergeCell ref="N27:R27"/>
    <mergeCell ref="Z27:AC27"/>
    <mergeCell ref="AD27:AG27"/>
    <mergeCell ref="C28:H28"/>
    <mergeCell ref="L28:M28"/>
    <mergeCell ref="N28:R28"/>
    <mergeCell ref="C29:H29"/>
    <mergeCell ref="N29:R29"/>
    <mergeCell ref="T29:V29"/>
    <mergeCell ref="W29:Y29"/>
    <mergeCell ref="Z29:AC29"/>
    <mergeCell ref="AD29:AG29"/>
    <mergeCell ref="L29:M29"/>
    <mergeCell ref="L27:M27"/>
    <mergeCell ref="C30:H30"/>
  </mergeCells>
  <phoneticPr fontId="66" type="noConversion"/>
  <conditionalFormatting sqref="A6 S6:AG6 A7:B7 J7:L7 R7:T7 Z7:AB7 A8:AG16 L17:AG21 A17:K23 L22:T22 L23:S23 A24:AG27 A28:W28 Z28 AG28 A29:AG32 A33:C35 I33:AG37 C36:C38 A36:B48 E38:AG48 C40:D48 A49:AG1048576">
    <cfRule type="expression" dxfId="42" priority="5">
      <formula>$E$2="مستنفذ"</formula>
    </cfRule>
  </conditionalFormatting>
  <conditionalFormatting sqref="B6">
    <cfRule type="expression" dxfId="41" priority="6">
      <formula>$E$2="مستنفذ"</formula>
    </cfRule>
  </conditionalFormatting>
  <dataValidations count="3">
    <dataValidation type="list" allowBlank="1" showInputMessage="1" showErrorMessage="1" sqref="N29" xr:uid="{00000000-0002-0000-0200-000000000000}">
      <formula1>$BC$4:$BC$5</formula1>
    </dataValidation>
    <dataValidation type="list" allowBlank="1" showInputMessage="1" showErrorMessage="1" sqref="F5:N5" xr:uid="{00000000-0002-0000-0200-000001000000}">
      <formula1>$AO$1:$AO$9</formula1>
    </dataValidation>
    <dataValidation type="custom" allowBlank="1" showInputMessage="1" showErrorMessage="1" error="يجب أن تقوم أولاً بملئ المعلومات المطلوبة في صفحة ادخال البيانات ومن ثم اختر المقررات التي ترغب بتسجيلها" sqref="H8:H13 H17:H23 P17:P23 X17:X21 AF17:AF21 AF8:AF13 X8:X13 P8:P12" xr:uid="{00000000-0002-0000-0200-000002000000}">
      <formula1>$AK$4=0</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P44"/>
  <sheetViews>
    <sheetView showGridLines="0" rightToLeft="1" workbookViewId="0">
      <selection activeCell="AI2" sqref="AI2"/>
    </sheetView>
  </sheetViews>
  <sheetFormatPr defaultColWidth="0" defaultRowHeight="15" x14ac:dyDescent="0.25"/>
  <cols>
    <col min="1" max="1" width="3.8984375" style="125" customWidth="1"/>
    <col min="2" max="2" width="1.3984375" style="125" customWidth="1"/>
    <col min="3" max="3" width="4.3984375" style="125" customWidth="1"/>
    <col min="4" max="4" width="4.09765625" style="125" customWidth="1"/>
    <col min="5" max="5" width="8" style="136" customWidth="1"/>
    <col min="6" max="6" width="7.09765625" style="136" customWidth="1"/>
    <col min="7" max="7" width="3.8984375" style="136" customWidth="1"/>
    <col min="8" max="8" width="5.3984375" style="136" customWidth="1"/>
    <col min="9" max="10" width="7.3984375" style="125" customWidth="1"/>
    <col min="11" max="11" width="5.8984375" style="125" customWidth="1"/>
    <col min="12" max="12" width="3.3984375" style="125" customWidth="1"/>
    <col min="13" max="13" width="7.09765625" style="136" customWidth="1"/>
    <col min="14" max="14" width="8.3984375" style="136" customWidth="1"/>
    <col min="15" max="15" width="6.3984375" style="136" customWidth="1"/>
    <col min="16" max="16" width="4.3984375" style="125" customWidth="1"/>
    <col min="17" max="17" width="5.3984375" style="125" customWidth="1"/>
    <col min="18" max="18" width="2.3984375" style="125" customWidth="1"/>
    <col min="19" max="19" width="1.8984375" style="125" customWidth="1"/>
    <col min="20" max="21" width="9" style="125" hidden="1" customWidth="1"/>
    <col min="22" max="22" width="3" style="125" hidden="1" customWidth="1"/>
    <col min="23" max="24" width="9" style="125" hidden="1" customWidth="1"/>
    <col min="25" max="25" width="5" style="125" hidden="1" customWidth="1"/>
    <col min="26" max="28" width="9" style="125" hidden="1" customWidth="1"/>
    <col min="29" max="36" width="9" style="125" customWidth="1"/>
    <col min="37" max="41" width="9" style="125" hidden="1" customWidth="1"/>
    <col min="42" max="42" width="43" style="125" hidden="1" customWidth="1"/>
    <col min="43" max="16384" width="9" style="125" hidden="1"/>
  </cols>
  <sheetData>
    <row r="1" spans="1:42" ht="16.95" customHeight="1" thickBot="1" x14ac:dyDescent="0.3">
      <c r="A1" s="1"/>
      <c r="B1" s="542">
        <f ca="1">NOW()</f>
        <v>45701.413699884259</v>
      </c>
      <c r="C1" s="542"/>
      <c r="D1" s="542"/>
      <c r="E1" s="542"/>
      <c r="F1" s="554" t="s">
        <v>6293</v>
      </c>
      <c r="G1" s="554"/>
      <c r="H1" s="554"/>
      <c r="I1" s="554"/>
      <c r="J1" s="554"/>
      <c r="K1" s="554"/>
      <c r="L1" s="554"/>
      <c r="M1" s="554"/>
      <c r="N1" s="554"/>
      <c r="O1" s="554"/>
      <c r="P1" s="554"/>
      <c r="Q1" s="554"/>
      <c r="R1" s="554"/>
      <c r="T1" s="98" t="b">
        <f>IF(OR(H12=1,H12=2,H12=3),IF(OR($E$22=$AP$7,$AP$9=BL13),0,IF($E$22=$AP$2,IF(H12=1,4000,IF(H12=2,5200,IF(H12=3,6000,""))),IF(OR($E$22=$AP$3,$E$22=$AP$6),IF(H12=1,2500,IF(H12=2,3250,IF(H12=3,3750,""))),IF($E$22=$AP$4,500,IF(OR($E$22=$AP$1,$E$22=$AP$5,$E$22=$AP$8),IF(H12=1,4000,IF(H12=2,5500,IF(H12=3,6500,""))),IF(H12=1,5000,IF(H12=2,6500,IF(H12=3,7500,"")))))))))</f>
        <v>0</v>
      </c>
      <c r="X1" s="1"/>
      <c r="Y1" s="1"/>
      <c r="Z1" s="1"/>
      <c r="AA1" s="1"/>
      <c r="AB1" s="1"/>
      <c r="AC1" s="519" t="str">
        <f>IF(AJ1&gt;0,"يجب عليك ادخال البيانات المطلوبة أدناه بالمعلومات الصحيحة في صفحة إدخال البيانات لتتمكن من طباعة استمارة المقررات بشكل صحيح","")</f>
        <v/>
      </c>
      <c r="AD1" s="519"/>
      <c r="AE1" s="519"/>
      <c r="AF1" s="519"/>
      <c r="AG1" s="519"/>
      <c r="AH1" s="520"/>
      <c r="AI1" s="159"/>
      <c r="AJ1" s="160">
        <f>COUNT(AA3:AA21)</f>
        <v>0</v>
      </c>
      <c r="AP1" s="58" t="s">
        <v>119</v>
      </c>
    </row>
    <row r="2" spans="1:42" ht="17.25" customHeight="1" thickBot="1" x14ac:dyDescent="0.3">
      <c r="A2" s="1"/>
      <c r="B2" s="543" t="s">
        <v>706</v>
      </c>
      <c r="C2" s="544"/>
      <c r="D2" s="545">
        <f>'اختيار المقررات'!E1</f>
        <v>0</v>
      </c>
      <c r="E2" s="545"/>
      <c r="F2" s="546" t="s">
        <v>3</v>
      </c>
      <c r="G2" s="546"/>
      <c r="H2" s="547" t="str">
        <f>'اختيار المقررات'!L1</f>
        <v/>
      </c>
      <c r="I2" s="547"/>
      <c r="J2" s="547"/>
      <c r="K2" s="546" t="s">
        <v>4</v>
      </c>
      <c r="L2" s="546"/>
      <c r="M2" s="548" t="str">
        <f>'اختيار المقررات'!Q1</f>
        <v/>
      </c>
      <c r="N2" s="548"/>
      <c r="O2" s="161" t="s">
        <v>5</v>
      </c>
      <c r="P2" s="548" t="str">
        <f>'اختيار المقررات'!W1</f>
        <v/>
      </c>
      <c r="Q2" s="548"/>
      <c r="R2" s="551"/>
      <c r="T2" s="98" t="b">
        <f>IF(OR(H13=1,H13=2,H13=3),IF(OR($E$22=$AP$7,$AP$9=BL14),0,IF($E$22=$AP$2,IF(H13=1,4000,IF(H13=2,5200,IF(H13=3,6000,""))),IF(OR($E$22=$AP$3,$E$22=$AP$6),IF(H13=1,2500,IF(H13=2,3250,IF(H13=3,3750,""))),IF($E$22=$AP$4,500,IF(OR($E$22=$AP$1,$E$22=$AP$5,$E$22=$AP$8),IF(H13=1,4000,IF(H13=2,5500,IF(H13=3,6500,""))),IF(H13=1,5000,IF(H13=2,6500,IF(H13=3,7500,"")))))))))</f>
        <v>0</v>
      </c>
      <c r="X2" s="1"/>
      <c r="Y2" s="1"/>
      <c r="Z2" s="1"/>
      <c r="AA2" s="1"/>
      <c r="AB2" s="1"/>
      <c r="AC2" s="519"/>
      <c r="AD2" s="519"/>
      <c r="AE2" s="519"/>
      <c r="AF2" s="519"/>
      <c r="AG2" s="519"/>
      <c r="AH2" s="520"/>
      <c r="AI2" s="310" t="s">
        <v>6294</v>
      </c>
      <c r="AJ2" s="1"/>
      <c r="AP2" s="64" t="s">
        <v>120</v>
      </c>
    </row>
    <row r="3" spans="1:42" ht="18.75" customHeight="1" thickTop="1" thickBot="1" x14ac:dyDescent="0.3">
      <c r="A3" s="1"/>
      <c r="B3" s="530" t="s">
        <v>707</v>
      </c>
      <c r="C3" s="531"/>
      <c r="D3" s="552" t="e">
        <f>'اختيار المقررات'!E2</f>
        <v>#N/A</v>
      </c>
      <c r="E3" s="552"/>
      <c r="F3" s="504" t="e">
        <f>'اختيار المقررات'!Q2</f>
        <v>#N/A</v>
      </c>
      <c r="G3" s="504"/>
      <c r="H3" s="489" t="s">
        <v>130</v>
      </c>
      <c r="I3" s="489"/>
      <c r="J3" s="555" t="e">
        <f>'اختيار المقررات'!W2</f>
        <v>#N/A</v>
      </c>
      <c r="K3" s="555"/>
      <c r="L3" s="555"/>
      <c r="M3" s="279" t="s">
        <v>131</v>
      </c>
      <c r="N3" s="552" t="e">
        <f>'اختيار المقررات'!AB2</f>
        <v>#N/A</v>
      </c>
      <c r="O3" s="552"/>
      <c r="P3" s="552"/>
      <c r="Q3" s="502" t="s">
        <v>132</v>
      </c>
      <c r="R3" s="553"/>
      <c r="X3" s="1">
        <v>1</v>
      </c>
      <c r="Y3" s="1">
        <f>IF(Z3&lt;&gt;"",X3,"")</f>
        <v>1</v>
      </c>
      <c r="Z3" s="1" t="str">
        <f>IF(LEN(M2)&lt;2,K2,"")</f>
        <v>اسم الاب:</v>
      </c>
      <c r="AA3" s="1" t="str">
        <f>IFERROR(SMALL($Y$3:$Y$22,X3),"")</f>
        <v/>
      </c>
      <c r="AB3" s="1"/>
      <c r="AC3" s="160"/>
      <c r="AD3" s="160"/>
      <c r="AE3" s="466" t="str">
        <f>IFERROR(VLOOKUP(AA3,$X$3:$Z$22,3,0),"")</f>
        <v/>
      </c>
      <c r="AF3" s="466"/>
      <c r="AG3" s="466"/>
      <c r="AH3" s="160"/>
      <c r="AI3" s="160"/>
      <c r="AJ3" s="1"/>
      <c r="AP3" s="64" t="s">
        <v>47</v>
      </c>
    </row>
    <row r="4" spans="1:42" ht="16.8" thickTop="1" thickBot="1" x14ac:dyDescent="0.3">
      <c r="A4" s="1"/>
      <c r="B4" s="530" t="s">
        <v>708</v>
      </c>
      <c r="C4" s="531"/>
      <c r="D4" s="504" t="e">
        <f>'اختيار المقررات'!E3</f>
        <v>#N/A</v>
      </c>
      <c r="E4" s="504"/>
      <c r="F4" s="539" t="s">
        <v>709</v>
      </c>
      <c r="G4" s="539"/>
      <c r="H4" s="501" t="e">
        <f>'اختيار المقررات'!AB1</f>
        <v>#N/A</v>
      </c>
      <c r="I4" s="501"/>
      <c r="J4" s="162" t="s">
        <v>710</v>
      </c>
      <c r="K4" s="504" t="e">
        <f>'اختيار المقررات'!AE1</f>
        <v>#N/A</v>
      </c>
      <c r="L4" s="504"/>
      <c r="M4" s="504"/>
      <c r="N4" s="552" t="e">
        <f>'اختيار المقررات'!H2</f>
        <v>#N/A</v>
      </c>
      <c r="O4" s="552"/>
      <c r="P4" s="552"/>
      <c r="Q4" s="489" t="s">
        <v>129</v>
      </c>
      <c r="R4" s="556"/>
      <c r="X4" s="1">
        <v>2</v>
      </c>
      <c r="Y4" s="1">
        <f t="shared" ref="Y4:Y22" si="0">IF(Z4&lt;&gt;"",X4,"")</f>
        <v>2</v>
      </c>
      <c r="Z4" s="1" t="str">
        <f>IF(LEN(P2)&lt;2,O2,"")</f>
        <v>اسم الام:</v>
      </c>
      <c r="AA4" s="1" t="str">
        <f t="shared" ref="AA4:AA21" si="1">IFERROR(SMALL($Y$3:$Y$22,X4),"")</f>
        <v/>
      </c>
      <c r="AB4" s="1"/>
      <c r="AC4" s="160"/>
      <c r="AD4" s="160"/>
      <c r="AE4" s="466" t="str">
        <f t="shared" ref="AE4:AE22" si="2">IFERROR(VLOOKUP(AA4,$X$3:$Z$22,3,0),"")</f>
        <v/>
      </c>
      <c r="AF4" s="466"/>
      <c r="AG4" s="466"/>
      <c r="AH4" s="160"/>
      <c r="AI4" s="160"/>
      <c r="AJ4" s="1"/>
      <c r="AP4" s="42" t="s">
        <v>60</v>
      </c>
    </row>
    <row r="5" spans="1:42" ht="16.8" thickTop="1" thickBot="1" x14ac:dyDescent="0.3">
      <c r="A5" s="1"/>
      <c r="B5" s="530" t="s">
        <v>711</v>
      </c>
      <c r="C5" s="531"/>
      <c r="D5" s="504" t="e">
        <f>'اختيار المقررات'!L3</f>
        <v>#N/A</v>
      </c>
      <c r="E5" s="504"/>
      <c r="F5" s="531" t="s">
        <v>712</v>
      </c>
      <c r="G5" s="531"/>
      <c r="H5" s="503" t="e">
        <f>'اختيار المقررات'!Q3</f>
        <v>#N/A</v>
      </c>
      <c r="I5" s="503"/>
      <c r="J5" s="162" t="s">
        <v>713</v>
      </c>
      <c r="K5" s="503" t="e">
        <f>'اختيار المقررات'!AB3</f>
        <v>#N/A</v>
      </c>
      <c r="L5" s="503"/>
      <c r="M5" s="503"/>
      <c r="N5" s="531" t="s">
        <v>714</v>
      </c>
      <c r="O5" s="531"/>
      <c r="P5" s="504" t="str">
        <f>'اختيار المقررات'!W3</f>
        <v/>
      </c>
      <c r="Q5" s="504"/>
      <c r="R5" s="505"/>
      <c r="X5" s="1">
        <v>3</v>
      </c>
      <c r="Y5" s="1" t="e">
        <f t="shared" si="0"/>
        <v>#N/A</v>
      </c>
      <c r="Z5" s="1" t="e">
        <f>IF(LEN(N3)&lt;2,Q3,"")</f>
        <v>#N/A</v>
      </c>
      <c r="AA5" s="1" t="str">
        <f t="shared" si="1"/>
        <v/>
      </c>
      <c r="AB5" s="1"/>
      <c r="AC5" s="160"/>
      <c r="AD5" s="160"/>
      <c r="AE5" s="466" t="str">
        <f t="shared" si="2"/>
        <v/>
      </c>
      <c r="AF5" s="466"/>
      <c r="AG5" s="466"/>
      <c r="AH5" s="160"/>
      <c r="AI5" s="160"/>
      <c r="AJ5" s="1"/>
      <c r="AP5" s="64" t="s">
        <v>563</v>
      </c>
    </row>
    <row r="6" spans="1:42" ht="15.75" customHeight="1" thickTop="1" thickBot="1" x14ac:dyDescent="0.3">
      <c r="A6" s="1"/>
      <c r="B6" s="550" t="s">
        <v>715</v>
      </c>
      <c r="C6" s="539"/>
      <c r="D6" s="504" t="e">
        <f>'اختيار المقررات'!AE3</f>
        <v>#N/A</v>
      </c>
      <c r="E6" s="504"/>
      <c r="F6" s="539" t="s">
        <v>716</v>
      </c>
      <c r="G6" s="539"/>
      <c r="H6" s="504" t="e">
        <f>'اختيار المقررات'!E4</f>
        <v>#N/A</v>
      </c>
      <c r="I6" s="504"/>
      <c r="J6" s="163" t="s">
        <v>717</v>
      </c>
      <c r="K6" s="503" t="e">
        <f>'اختيار المقررات'!Q4</f>
        <v>#N/A</v>
      </c>
      <c r="L6" s="503"/>
      <c r="M6" s="503"/>
      <c r="N6" s="539" t="s">
        <v>718</v>
      </c>
      <c r="O6" s="539"/>
      <c r="P6" s="504" t="e">
        <f>'اختيار المقررات'!L4</f>
        <v>#N/A</v>
      </c>
      <c r="Q6" s="504"/>
      <c r="R6" s="505"/>
      <c r="X6" s="1">
        <v>4</v>
      </c>
      <c r="Y6" s="1" t="e">
        <f t="shared" si="0"/>
        <v>#N/A</v>
      </c>
      <c r="Z6" s="1" t="e">
        <f>IF(LEN(J3)&lt;2,M3,"")</f>
        <v>#N/A</v>
      </c>
      <c r="AA6" s="1" t="str">
        <f t="shared" si="1"/>
        <v/>
      </c>
      <c r="AB6" s="1"/>
      <c r="AC6" s="160"/>
      <c r="AD6" s="160"/>
      <c r="AE6" s="466" t="str">
        <f t="shared" si="2"/>
        <v/>
      </c>
      <c r="AF6" s="466"/>
      <c r="AG6" s="466"/>
      <c r="AH6" s="160"/>
      <c r="AI6" s="160"/>
      <c r="AJ6" s="1"/>
      <c r="AP6" s="64" t="s">
        <v>121</v>
      </c>
    </row>
    <row r="7" spans="1:42" ht="15" customHeight="1" thickTop="1" thickBot="1" x14ac:dyDescent="0.3">
      <c r="A7" s="1"/>
      <c r="B7" s="532" t="s">
        <v>719</v>
      </c>
      <c r="C7" s="507"/>
      <c r="D7" s="540">
        <f>'اختيار المقررات'!W4</f>
        <v>0</v>
      </c>
      <c r="E7" s="541"/>
      <c r="F7" s="507" t="s">
        <v>720</v>
      </c>
      <c r="G7" s="507"/>
      <c r="H7" s="508">
        <f>'اختيار المقررات'!AB4</f>
        <v>0</v>
      </c>
      <c r="I7" s="509"/>
      <c r="J7" s="164" t="s">
        <v>117</v>
      </c>
      <c r="K7" s="541">
        <f>'اختيار المقررات'!AE4</f>
        <v>0</v>
      </c>
      <c r="L7" s="541"/>
      <c r="M7" s="541"/>
      <c r="N7" s="541"/>
      <c r="O7" s="541"/>
      <c r="P7" s="541"/>
      <c r="Q7" s="541"/>
      <c r="R7" s="549"/>
      <c r="X7" s="1">
        <v>5</v>
      </c>
      <c r="Y7" s="1" t="e">
        <f t="shared" si="0"/>
        <v>#N/A</v>
      </c>
      <c r="Z7" s="1" t="e">
        <f>IF(LEN(F3)&lt;2,H3,"")</f>
        <v>#N/A</v>
      </c>
      <c r="AA7" s="1" t="str">
        <f t="shared" si="1"/>
        <v/>
      </c>
      <c r="AB7" s="1"/>
      <c r="AC7" s="160"/>
      <c r="AD7" s="160"/>
      <c r="AE7" s="466" t="str">
        <f t="shared" si="2"/>
        <v/>
      </c>
      <c r="AF7" s="466"/>
      <c r="AG7" s="466"/>
      <c r="AH7" s="160"/>
      <c r="AI7" s="160"/>
      <c r="AJ7" s="1"/>
      <c r="AP7" s="64" t="s">
        <v>8</v>
      </c>
    </row>
    <row r="8" spans="1:42" ht="18" customHeight="1" thickTop="1" thickBot="1" x14ac:dyDescent="0.3">
      <c r="A8" s="1"/>
      <c r="B8" s="533" t="str">
        <f>IF(AC1&lt;&gt;"",AC1,AI2)</f>
        <v xml:space="preserve">                                                       المقررات المسجلة في الفصل الأول للعام الدراسي 2025/2024
ملاحظة 1:تقع اختيار جميع هذه المقررات على مسؤولية الطالب.
ملاحظة 2 :لا تعدل هذه المقررات أو يضاف تسجيل أي مقرر بعد تسديد الرسوم وتثبيت التسجيل .</v>
      </c>
      <c r="C8" s="534"/>
      <c r="D8" s="534"/>
      <c r="E8" s="534"/>
      <c r="F8" s="534"/>
      <c r="G8" s="534"/>
      <c r="H8" s="534"/>
      <c r="I8" s="534"/>
      <c r="J8" s="534"/>
      <c r="K8" s="534"/>
      <c r="L8" s="534"/>
      <c r="M8" s="534"/>
      <c r="N8" s="534"/>
      <c r="O8" s="534"/>
      <c r="P8" s="534"/>
      <c r="Q8" s="534"/>
      <c r="R8" s="534"/>
      <c r="X8" s="1">
        <v>6</v>
      </c>
      <c r="Y8" s="1" t="e">
        <f>IF(Z8&lt;&gt;"",X8,"")</f>
        <v>#N/A</v>
      </c>
      <c r="Z8" s="1" t="e">
        <f>IF(LEN(D4)&lt;2,B4,"")</f>
        <v>#N/A</v>
      </c>
      <c r="AA8" s="1" t="str">
        <f t="shared" si="1"/>
        <v/>
      </c>
      <c r="AB8" s="1"/>
      <c r="AC8" s="160"/>
      <c r="AD8" s="160"/>
      <c r="AE8" s="466" t="str">
        <f t="shared" si="2"/>
        <v/>
      </c>
      <c r="AF8" s="466"/>
      <c r="AG8" s="466"/>
      <c r="AH8" s="160"/>
      <c r="AI8" s="160"/>
      <c r="AJ8" s="1"/>
      <c r="AP8" s="1" t="s">
        <v>564</v>
      </c>
    </row>
    <row r="9" spans="1:42" ht="18" customHeight="1" thickTop="1" thickBot="1" x14ac:dyDescent="0.3">
      <c r="A9" s="1"/>
      <c r="B9" s="535"/>
      <c r="C9" s="535"/>
      <c r="D9" s="535"/>
      <c r="E9" s="535"/>
      <c r="F9" s="535"/>
      <c r="G9" s="535"/>
      <c r="H9" s="535"/>
      <c r="I9" s="535"/>
      <c r="J9" s="535"/>
      <c r="K9" s="535"/>
      <c r="L9" s="535"/>
      <c r="M9" s="535"/>
      <c r="N9" s="535"/>
      <c r="O9" s="535"/>
      <c r="P9" s="535"/>
      <c r="Q9" s="535"/>
      <c r="R9" s="535"/>
      <c r="S9" s="46"/>
      <c r="T9" s="46"/>
      <c r="U9" s="46"/>
      <c r="X9" s="1">
        <v>7</v>
      </c>
      <c r="Y9" s="1" t="e">
        <f t="shared" si="0"/>
        <v>#N/A</v>
      </c>
      <c r="Z9" s="1" t="e">
        <f>IF(LEN(H4)&lt;2,F4,"")</f>
        <v>#N/A</v>
      </c>
      <c r="AA9" s="1" t="str">
        <f t="shared" si="1"/>
        <v/>
      </c>
      <c r="AB9" s="1"/>
      <c r="AC9" s="160"/>
      <c r="AD9" s="160"/>
      <c r="AE9" s="466" t="str">
        <f t="shared" si="2"/>
        <v/>
      </c>
      <c r="AF9" s="466"/>
      <c r="AG9" s="466"/>
      <c r="AH9" s="160"/>
      <c r="AI9" s="160"/>
      <c r="AJ9" s="1"/>
      <c r="AP9" s="1" t="s">
        <v>15</v>
      </c>
    </row>
    <row r="10" spans="1:42" ht="16.5" customHeight="1" thickTop="1" thickBot="1" x14ac:dyDescent="0.3">
      <c r="B10" s="126"/>
      <c r="C10" s="126"/>
      <c r="D10" s="126"/>
      <c r="E10" s="126"/>
      <c r="F10" s="126"/>
      <c r="G10" s="126"/>
      <c r="H10" s="126"/>
      <c r="I10" s="126"/>
      <c r="J10" s="126"/>
      <c r="K10" s="126"/>
      <c r="L10" s="126"/>
      <c r="M10" s="126"/>
      <c r="N10" s="126"/>
      <c r="O10" s="126"/>
      <c r="P10" s="126"/>
      <c r="Q10" s="126"/>
      <c r="R10" s="126"/>
      <c r="S10" s="46"/>
      <c r="T10" s="46"/>
      <c r="U10" s="46"/>
      <c r="X10" s="1">
        <v>8</v>
      </c>
      <c r="Y10" s="1" t="e">
        <f t="shared" si="0"/>
        <v>#N/A</v>
      </c>
      <c r="Z10" s="1" t="e">
        <f>IF(LEN(K4)&lt;2,J4,"")</f>
        <v>#N/A</v>
      </c>
      <c r="AA10" s="1" t="str">
        <f t="shared" si="1"/>
        <v/>
      </c>
      <c r="AB10" s="1"/>
      <c r="AC10" s="160"/>
      <c r="AD10" s="160"/>
      <c r="AE10" s="466" t="str">
        <f t="shared" si="2"/>
        <v/>
      </c>
      <c r="AF10" s="466"/>
      <c r="AG10" s="466"/>
      <c r="AH10" s="160"/>
      <c r="AI10" s="160"/>
      <c r="AJ10" s="1"/>
    </row>
    <row r="11" spans="1:42" ht="22.95" customHeight="1" thickTop="1" thickBot="1" x14ac:dyDescent="0.3">
      <c r="B11" s="127"/>
      <c r="C11" s="128" t="s">
        <v>30</v>
      </c>
      <c r="D11" s="536" t="s">
        <v>31</v>
      </c>
      <c r="E11" s="537"/>
      <c r="F11" s="537"/>
      <c r="G11" s="538"/>
      <c r="H11" s="129"/>
      <c r="I11" s="45" t="s">
        <v>9</v>
      </c>
      <c r="J11" s="127"/>
      <c r="K11" s="128" t="s">
        <v>30</v>
      </c>
      <c r="L11" s="536" t="s">
        <v>31</v>
      </c>
      <c r="M11" s="537"/>
      <c r="N11" s="537"/>
      <c r="O11" s="538"/>
      <c r="P11" s="129"/>
      <c r="Q11" s="45" t="s">
        <v>9</v>
      </c>
      <c r="R11" s="130"/>
      <c r="S11" s="46"/>
      <c r="T11" s="46"/>
      <c r="U11" s="47"/>
      <c r="V11" s="125" t="str">
        <f>IFERROR(SMALL('اختيار المقررات'!$AL$8:$AL$56,'اختيار المقررات'!AM8),"")</f>
        <v/>
      </c>
      <c r="X11" s="1">
        <v>9</v>
      </c>
      <c r="Y11" s="1" t="e">
        <f t="shared" si="0"/>
        <v>#N/A</v>
      </c>
      <c r="Z11" s="1" t="e">
        <f>IF(LEN(N4)&lt;2,Q4,"")</f>
        <v>#N/A</v>
      </c>
      <c r="AA11" s="1" t="str">
        <f t="shared" si="1"/>
        <v/>
      </c>
      <c r="AB11" s="1"/>
      <c r="AC11" s="160"/>
      <c r="AD11" s="160"/>
      <c r="AE11" s="466" t="str">
        <f t="shared" si="2"/>
        <v/>
      </c>
      <c r="AF11" s="466"/>
      <c r="AG11" s="466"/>
      <c r="AH11" s="160"/>
      <c r="AI11" s="160"/>
      <c r="AJ11" s="1"/>
    </row>
    <row r="12" spans="1:42" ht="17.399999999999999" customHeight="1" thickTop="1" thickBot="1" x14ac:dyDescent="0.3">
      <c r="B12" s="131" t="str">
        <f>IF(AJ1&gt;0,"",V11)</f>
        <v/>
      </c>
      <c r="C12" s="132" t="str">
        <f>IFERROR(VLOOKUP(B12,'اختيار المقررات'!AU5:AY55,2,0),"")</f>
        <v/>
      </c>
      <c r="D12" s="506" t="str">
        <f>IFERROR(VLOOKUP(B12,'اختيار المقررات'!AU5:AY55,3,0),"")</f>
        <v/>
      </c>
      <c r="E12" s="506"/>
      <c r="F12" s="506"/>
      <c r="G12" s="506"/>
      <c r="H12" s="133" t="str">
        <f>IFERROR(VLOOKUP(B12,'اختيار المقررات'!AU5:AY55,4,0),"")</f>
        <v/>
      </c>
      <c r="I12" s="124" t="str">
        <f>IFERROR(VLOOKUP(B12,'اختيار المقررات'!AU5:AY55,5,0),"")</f>
        <v/>
      </c>
      <c r="J12" s="131" t="str">
        <f>IF(AJ1&gt;0,"",V19)</f>
        <v/>
      </c>
      <c r="K12" s="132" t="str">
        <f>IFERROR(VLOOKUP(J12,'اختيار المقررات'!AU5:AY55,2,0),"")</f>
        <v/>
      </c>
      <c r="L12" s="506" t="str">
        <f>IFERROR(VLOOKUP(J12,'اختيار المقررات'!AU5:AY55,3,0),"")</f>
        <v/>
      </c>
      <c r="M12" s="506"/>
      <c r="N12" s="506"/>
      <c r="O12" s="506"/>
      <c r="P12" s="133" t="str">
        <f>IFERROR(VLOOKUP(J12,'اختيار المقررات'!AU5:AY55,4,0),"")</f>
        <v/>
      </c>
      <c r="Q12" s="124" t="str">
        <f>IFERROR(VLOOKUP(J12,'اختيار المقررات'!AU5:AY55,5,0),"")</f>
        <v/>
      </c>
      <c r="R12" s="47"/>
      <c r="T12" s="134"/>
      <c r="V12" s="125" t="str">
        <f>IFERROR(SMALL('اختيار المقررات'!$AL$8:$AL$56,'اختيار المقررات'!AM9),"")</f>
        <v/>
      </c>
      <c r="X12" s="1">
        <v>10</v>
      </c>
      <c r="Y12" s="1" t="e">
        <f t="shared" si="0"/>
        <v>#N/A</v>
      </c>
      <c r="Z12" s="1" t="e">
        <f>IF(LEN(D5)&lt;2,B5,"")</f>
        <v>#N/A</v>
      </c>
      <c r="AA12" s="1" t="str">
        <f t="shared" si="1"/>
        <v/>
      </c>
      <c r="AB12" s="1"/>
      <c r="AC12" s="160"/>
      <c r="AD12" s="160"/>
      <c r="AE12" s="466" t="str">
        <f t="shared" si="2"/>
        <v/>
      </c>
      <c r="AF12" s="466"/>
      <c r="AG12" s="466"/>
      <c r="AH12" s="160"/>
      <c r="AI12" s="160"/>
      <c r="AJ12" s="1"/>
    </row>
    <row r="13" spans="1:42" ht="17.399999999999999" customHeight="1" thickTop="1" thickBot="1" x14ac:dyDescent="0.3">
      <c r="B13" s="131" t="str">
        <f t="shared" ref="B13:B19" si="3">IF(AJ2&gt;0,"",V12)</f>
        <v/>
      </c>
      <c r="C13" s="132" t="str">
        <f>IFERROR(VLOOKUP(B13,'اختيار المقررات'!AU6:AY56,2,0),"")</f>
        <v/>
      </c>
      <c r="D13" s="506" t="str">
        <f>IFERROR(VLOOKUP(B13,'اختيار المقررات'!AU6:AY56,3,0),"")</f>
        <v/>
      </c>
      <c r="E13" s="506"/>
      <c r="F13" s="506"/>
      <c r="G13" s="506"/>
      <c r="H13" s="133" t="str">
        <f>IFERROR(VLOOKUP(B13,'اختيار المقررات'!AU6:AY56,4,0),"")</f>
        <v/>
      </c>
      <c r="I13" s="124" t="str">
        <f>IFERROR(VLOOKUP(B13,'اختيار المقررات'!AU6:AY56,5,0),"")</f>
        <v/>
      </c>
      <c r="J13" s="131" t="str">
        <f t="shared" ref="J13:J19" si="4">IF(AJ2&gt;0,"",V20)</f>
        <v/>
      </c>
      <c r="K13" s="132" t="str">
        <f>IFERROR(VLOOKUP(J13,'اختيار المقررات'!AU6:AY56,2,0),"")</f>
        <v/>
      </c>
      <c r="L13" s="506" t="str">
        <f>IFERROR(VLOOKUP(J13,'اختيار المقررات'!AU6:AY56,3,0),"")</f>
        <v/>
      </c>
      <c r="M13" s="506"/>
      <c r="N13" s="506"/>
      <c r="O13" s="506"/>
      <c r="P13" s="133" t="str">
        <f>IFERROR(VLOOKUP(J13,'اختيار المقررات'!AU6:AY56,4,0),"")</f>
        <v/>
      </c>
      <c r="Q13" s="124" t="str">
        <f>IFERROR(VLOOKUP(J13,'اختيار المقررات'!AU6:AY56,5,0),"")</f>
        <v/>
      </c>
      <c r="R13" s="47"/>
      <c r="S13" s="134"/>
      <c r="T13" s="134"/>
      <c r="U13" s="135"/>
      <c r="V13" s="125" t="str">
        <f>IFERROR(SMALL('اختيار المقررات'!$AL$8:$AL$56,'اختيار المقررات'!AM10),"")</f>
        <v/>
      </c>
      <c r="X13" s="1">
        <v>11</v>
      </c>
      <c r="Y13" s="1" t="e">
        <f t="shared" si="0"/>
        <v>#N/A</v>
      </c>
      <c r="Z13" s="1" t="e">
        <f>IF(LEN(H5)&lt;2,F5,"")</f>
        <v>#N/A</v>
      </c>
      <c r="AA13" s="1" t="str">
        <f t="shared" si="1"/>
        <v/>
      </c>
      <c r="AB13" s="1"/>
      <c r="AC13" s="160"/>
      <c r="AD13" s="160"/>
      <c r="AE13" s="466" t="str">
        <f t="shared" si="2"/>
        <v/>
      </c>
      <c r="AF13" s="466"/>
      <c r="AG13" s="466"/>
      <c r="AH13" s="160"/>
      <c r="AI13" s="160"/>
      <c r="AJ13" s="1"/>
    </row>
    <row r="14" spans="1:42" ht="17.399999999999999" customHeight="1" thickTop="1" thickBot="1" x14ac:dyDescent="0.3">
      <c r="B14" s="131" t="str">
        <f t="shared" si="3"/>
        <v/>
      </c>
      <c r="C14" s="132" t="str">
        <f>IFERROR(VLOOKUP(B14,'اختيار المقررات'!AU7:AY56,2,0),"")</f>
        <v/>
      </c>
      <c r="D14" s="506" t="str">
        <f>IFERROR(VLOOKUP(B14,'اختيار المقررات'!AU7:AY56,3,0),"")</f>
        <v/>
      </c>
      <c r="E14" s="506"/>
      <c r="F14" s="506"/>
      <c r="G14" s="506"/>
      <c r="H14" s="133" t="str">
        <f>IFERROR(VLOOKUP(B14,'اختيار المقررات'!AU7:AY56,4,0),"")</f>
        <v/>
      </c>
      <c r="I14" s="124" t="str">
        <f>IFERROR(VLOOKUP(B14,'اختيار المقررات'!AU7:AY56,5,0),"")</f>
        <v/>
      </c>
      <c r="J14" s="131" t="str">
        <f t="shared" si="4"/>
        <v/>
      </c>
      <c r="K14" s="132" t="str">
        <f>IFERROR(VLOOKUP(J14,'اختيار المقررات'!AU7:AY56,2,0),"")</f>
        <v/>
      </c>
      <c r="L14" s="506" t="str">
        <f>IFERROR(VLOOKUP(J14,'اختيار المقررات'!AU7:AY56,3,0),"")</f>
        <v/>
      </c>
      <c r="M14" s="506"/>
      <c r="N14" s="506"/>
      <c r="O14" s="506"/>
      <c r="P14" s="133" t="str">
        <f>IFERROR(VLOOKUP(J14,'اختيار المقررات'!AU7:AY56,4,0),"")</f>
        <v/>
      </c>
      <c r="Q14" s="124" t="str">
        <f>IFERROR(VLOOKUP(J14,'اختيار المقررات'!AU7:AY56,5,0),"")</f>
        <v/>
      </c>
      <c r="R14" s="47"/>
      <c r="S14" s="134"/>
      <c r="T14" s="134"/>
      <c r="U14" s="135"/>
      <c r="V14" s="125" t="str">
        <f>IFERROR(SMALL('اختيار المقررات'!$AL$8:$AL$56,'اختيار المقررات'!AM11),"")</f>
        <v/>
      </c>
      <c r="X14" s="1">
        <v>12</v>
      </c>
      <c r="Y14" s="1" t="e">
        <f t="shared" si="0"/>
        <v>#N/A</v>
      </c>
      <c r="Z14" s="1" t="e">
        <f>IF(LEN(K5)&lt;2,J5,"")</f>
        <v>#N/A</v>
      </c>
      <c r="AA14" s="1" t="str">
        <f t="shared" si="1"/>
        <v/>
      </c>
      <c r="AB14" s="1"/>
      <c r="AC14" s="160"/>
      <c r="AD14" s="160"/>
      <c r="AE14" s="466" t="str">
        <f t="shared" si="2"/>
        <v/>
      </c>
      <c r="AF14" s="466"/>
      <c r="AG14" s="466"/>
      <c r="AH14" s="160"/>
      <c r="AI14" s="160"/>
      <c r="AJ14" s="1"/>
    </row>
    <row r="15" spans="1:42" ht="17.399999999999999" customHeight="1" thickTop="1" thickBot="1" x14ac:dyDescent="0.3">
      <c r="B15" s="131" t="str">
        <f t="shared" si="3"/>
        <v/>
      </c>
      <c r="C15" s="132" t="str">
        <f>IFERROR(VLOOKUP(B15,'اختيار المقررات'!AU8:AY56,2,0),"")</f>
        <v/>
      </c>
      <c r="D15" s="506" t="str">
        <f>IFERROR(VLOOKUP(B15,'اختيار المقررات'!AU8:AY56,3,0),"")</f>
        <v/>
      </c>
      <c r="E15" s="506"/>
      <c r="F15" s="506"/>
      <c r="G15" s="506"/>
      <c r="H15" s="133" t="str">
        <f>IFERROR(VLOOKUP(B15,'اختيار المقررات'!AU8:AY56,4,0),"")</f>
        <v/>
      </c>
      <c r="I15" s="124" t="str">
        <f>IFERROR(VLOOKUP(B15,'اختيار المقررات'!AU8:AY56,5,0),"")</f>
        <v/>
      </c>
      <c r="J15" s="131" t="str">
        <f t="shared" si="4"/>
        <v/>
      </c>
      <c r="K15" s="132" t="str">
        <f>IFERROR(VLOOKUP(J15,'اختيار المقررات'!AU8:AY56,2,0),"")</f>
        <v/>
      </c>
      <c r="L15" s="506" t="str">
        <f>IFERROR(VLOOKUP(J15,'اختيار المقررات'!AU8:AY56,3,0),"")</f>
        <v/>
      </c>
      <c r="M15" s="506"/>
      <c r="N15" s="506"/>
      <c r="O15" s="506"/>
      <c r="P15" s="133" t="str">
        <f>IFERROR(VLOOKUP(J15,'اختيار المقررات'!AU8:AY56,4,0),"")</f>
        <v/>
      </c>
      <c r="Q15" s="124" t="str">
        <f>IFERROR(VLOOKUP(J15,'اختيار المقررات'!AU8:AY56,5,0),"")</f>
        <v/>
      </c>
      <c r="R15" s="47"/>
      <c r="S15" s="134"/>
      <c r="T15" s="134"/>
      <c r="U15" s="135"/>
      <c r="V15" s="125" t="str">
        <f>IFERROR(SMALL('اختيار المقررات'!$AL$8:$AL$56,'اختيار المقررات'!AM12),"")</f>
        <v/>
      </c>
      <c r="X15" s="1">
        <v>13</v>
      </c>
      <c r="Y15" s="1">
        <f t="shared" si="0"/>
        <v>13</v>
      </c>
      <c r="Z15" s="1" t="str">
        <f>IF(LEN(P5)&lt;2,N5,"")</f>
        <v>المحافظة الدائمة:</v>
      </c>
      <c r="AA15" s="1" t="str">
        <f t="shared" si="1"/>
        <v/>
      </c>
      <c r="AB15" s="1"/>
      <c r="AC15" s="160"/>
      <c r="AD15" s="160"/>
      <c r="AE15" s="466" t="str">
        <f t="shared" si="2"/>
        <v/>
      </c>
      <c r="AF15" s="466"/>
      <c r="AG15" s="466"/>
      <c r="AH15" s="160"/>
      <c r="AI15" s="160"/>
      <c r="AJ15" s="1"/>
    </row>
    <row r="16" spans="1:42" ht="17.399999999999999" customHeight="1" thickTop="1" thickBot="1" x14ac:dyDescent="0.3">
      <c r="B16" s="131" t="str">
        <f t="shared" si="3"/>
        <v/>
      </c>
      <c r="C16" s="132" t="str">
        <f>IFERROR(VLOOKUP(B16,'اختيار المقررات'!AU9:AY56,2,0),"")</f>
        <v/>
      </c>
      <c r="D16" s="506" t="str">
        <f>IFERROR(VLOOKUP(B16,'اختيار المقررات'!AU9:AY56,3,0),"")</f>
        <v/>
      </c>
      <c r="E16" s="506"/>
      <c r="F16" s="506"/>
      <c r="G16" s="506"/>
      <c r="H16" s="133" t="str">
        <f>IFERROR(VLOOKUP(B16,'اختيار المقررات'!AU9:AY56,4,0),"")</f>
        <v/>
      </c>
      <c r="I16" s="124" t="str">
        <f>IFERROR(VLOOKUP(B16,'اختيار المقررات'!AU9:AY56,5,0),"")</f>
        <v/>
      </c>
      <c r="J16" s="131" t="str">
        <f t="shared" si="4"/>
        <v/>
      </c>
      <c r="K16" s="132" t="str">
        <f>IFERROR(VLOOKUP(J16,'اختيار المقررات'!AU9:AY56,2,0),"")</f>
        <v/>
      </c>
      <c r="L16" s="506" t="str">
        <f>IFERROR(VLOOKUP(J16,'اختيار المقررات'!AU9:AY56,3,0),"")</f>
        <v/>
      </c>
      <c r="M16" s="506"/>
      <c r="N16" s="506"/>
      <c r="O16" s="506"/>
      <c r="P16" s="133" t="str">
        <f>IFERROR(VLOOKUP(J16,'اختيار المقررات'!AU9:AY56,4,0),"")</f>
        <v/>
      </c>
      <c r="Q16" s="124" t="str">
        <f>IFERROR(VLOOKUP(J16,'اختيار المقررات'!AU9:AY56,5,0),"")</f>
        <v/>
      </c>
      <c r="R16" s="47"/>
      <c r="S16" s="134"/>
      <c r="T16" s="134"/>
      <c r="U16" s="135"/>
      <c r="V16" s="125" t="str">
        <f>IFERROR(SMALL('اختيار المقررات'!$AL$8:$AL$56,'اختيار المقررات'!AM13),"")</f>
        <v/>
      </c>
      <c r="X16" s="1">
        <v>14</v>
      </c>
      <c r="Y16" s="1" t="e">
        <f t="shared" si="0"/>
        <v>#N/A</v>
      </c>
      <c r="Z16" s="1" t="e">
        <f>IF(LEN(D6)&lt;2,B6,"")</f>
        <v>#N/A</v>
      </c>
      <c r="AA16" s="1" t="str">
        <f t="shared" si="1"/>
        <v/>
      </c>
      <c r="AB16" s="1"/>
      <c r="AC16" s="160"/>
      <c r="AD16" s="160"/>
      <c r="AE16" s="466" t="str">
        <f t="shared" si="2"/>
        <v/>
      </c>
      <c r="AF16" s="466"/>
      <c r="AG16" s="466"/>
      <c r="AH16" s="160"/>
      <c r="AI16" s="160"/>
      <c r="AJ16" s="1"/>
    </row>
    <row r="17" spans="1:36" ht="17.399999999999999" customHeight="1" thickTop="1" thickBot="1" x14ac:dyDescent="0.3">
      <c r="B17" s="131" t="str">
        <f t="shared" si="3"/>
        <v/>
      </c>
      <c r="C17" s="132" t="str">
        <f>IFERROR(VLOOKUP(B17,'اختيار المقررات'!AU10:AY56,2,0),"")</f>
        <v/>
      </c>
      <c r="D17" s="506" t="str">
        <f>IFERROR(VLOOKUP(B17,'اختيار المقررات'!AU10:AY56,3,0),"")</f>
        <v/>
      </c>
      <c r="E17" s="506"/>
      <c r="F17" s="506"/>
      <c r="G17" s="506"/>
      <c r="H17" s="133" t="str">
        <f>IFERROR(VLOOKUP(B17,'اختيار المقررات'!AU10:AY56,4,0),"")</f>
        <v/>
      </c>
      <c r="I17" s="124" t="str">
        <f>IFERROR(VLOOKUP(B17,'اختيار المقررات'!AU10:AY56,5,0),"")</f>
        <v/>
      </c>
      <c r="J17" s="131" t="str">
        <f t="shared" si="4"/>
        <v/>
      </c>
      <c r="K17" s="132" t="str">
        <f>IFERROR(VLOOKUP(J17,'اختيار المقررات'!AU10:AY56,2,0),"")</f>
        <v/>
      </c>
      <c r="L17" s="506" t="str">
        <f>IFERROR(VLOOKUP(J17,'اختيار المقررات'!AU10:AY56,3,0),"")</f>
        <v/>
      </c>
      <c r="M17" s="506"/>
      <c r="N17" s="506"/>
      <c r="O17" s="506"/>
      <c r="P17" s="133" t="str">
        <f>IFERROR(VLOOKUP(J17,'اختيار المقررات'!AU10:AY56,4,0),"")</f>
        <v/>
      </c>
      <c r="Q17" s="124" t="str">
        <f>IFERROR(VLOOKUP(J17,'اختيار المقررات'!AU10:AY56,5,0),"")</f>
        <v/>
      </c>
      <c r="R17" s="47"/>
      <c r="S17" s="134"/>
      <c r="T17" s="134"/>
      <c r="U17" s="135"/>
      <c r="V17" s="125" t="str">
        <f>IFERROR(SMALL('اختيار المقررات'!$AL$8:$AL$56,'اختيار المقررات'!AM14),"")</f>
        <v/>
      </c>
      <c r="X17" s="1">
        <v>15</v>
      </c>
      <c r="Y17" s="1" t="e">
        <f t="shared" si="0"/>
        <v>#N/A</v>
      </c>
      <c r="Z17" s="1" t="e">
        <f>IF(LEN(H6)&lt;2,F6,"")</f>
        <v>#N/A</v>
      </c>
      <c r="AA17" s="1" t="str">
        <f t="shared" si="1"/>
        <v/>
      </c>
      <c r="AB17" s="1"/>
      <c r="AC17" s="160"/>
      <c r="AD17" s="160"/>
      <c r="AE17" s="466" t="str">
        <f t="shared" si="2"/>
        <v/>
      </c>
      <c r="AF17" s="466"/>
      <c r="AG17" s="466"/>
      <c r="AH17" s="160"/>
      <c r="AI17" s="160"/>
      <c r="AJ17" s="1"/>
    </row>
    <row r="18" spans="1:36" ht="17.399999999999999" customHeight="1" thickTop="1" thickBot="1" x14ac:dyDescent="0.3">
      <c r="B18" s="131" t="str">
        <f t="shared" si="3"/>
        <v/>
      </c>
      <c r="C18" s="132" t="str">
        <f>IFERROR(VLOOKUP(B18,'اختيار المقررات'!AU11:AY56,2,0),"")</f>
        <v/>
      </c>
      <c r="D18" s="506" t="str">
        <f>IFERROR(VLOOKUP(B18,'اختيار المقررات'!AU11:AY56,3,0),"")</f>
        <v/>
      </c>
      <c r="E18" s="506"/>
      <c r="F18" s="506"/>
      <c r="G18" s="506"/>
      <c r="H18" s="133" t="str">
        <f>IFERROR(VLOOKUP(B18,'اختيار المقررات'!AU11:AY56,4,0),"")</f>
        <v/>
      </c>
      <c r="I18" s="124" t="str">
        <f>IFERROR(VLOOKUP(B18,'اختيار المقررات'!AU11:AY56,5,0),"")</f>
        <v/>
      </c>
      <c r="J18" s="131" t="str">
        <f t="shared" si="4"/>
        <v/>
      </c>
      <c r="K18" s="132" t="str">
        <f>IFERROR(VLOOKUP(J18,'اختيار المقررات'!AU11:AY56,2,0),"")</f>
        <v/>
      </c>
      <c r="L18" s="506" t="str">
        <f>IFERROR(VLOOKUP(J18,'اختيار المقررات'!AU11:AY56,3,0),"")</f>
        <v/>
      </c>
      <c r="M18" s="506"/>
      <c r="N18" s="506"/>
      <c r="O18" s="506"/>
      <c r="P18" s="133" t="str">
        <f>IFERROR(VLOOKUP(J18,'اختيار المقررات'!AU11:AY56,4,0),"")</f>
        <v/>
      </c>
      <c r="Q18" s="124" t="str">
        <f>IFERROR(VLOOKUP(J18,'اختيار المقررات'!AU11:AY56,5,0),"")</f>
        <v/>
      </c>
      <c r="R18" s="47"/>
      <c r="S18" s="134"/>
      <c r="T18" s="134"/>
      <c r="U18" s="135"/>
      <c r="V18" s="125" t="str">
        <f>IFERROR(SMALL('اختيار المقررات'!$AL$8:$AL$56,'اختيار المقررات'!AM15),"")</f>
        <v/>
      </c>
      <c r="X18" s="1">
        <v>16</v>
      </c>
      <c r="Y18" s="1" t="e">
        <f t="shared" si="0"/>
        <v>#N/A</v>
      </c>
      <c r="Z18" s="1" t="e">
        <f>IF(LEN(K6)&lt;2,J6,"")</f>
        <v>#N/A</v>
      </c>
      <c r="AA18" s="1" t="str">
        <f t="shared" si="1"/>
        <v/>
      </c>
      <c r="AB18" s="1"/>
      <c r="AC18" s="160"/>
      <c r="AD18" s="160"/>
      <c r="AE18" s="466" t="str">
        <f t="shared" si="2"/>
        <v/>
      </c>
      <c r="AF18" s="466"/>
      <c r="AG18" s="466"/>
      <c r="AH18" s="160"/>
      <c r="AI18" s="160"/>
      <c r="AJ18" s="1"/>
    </row>
    <row r="19" spans="1:36" ht="17.399999999999999" customHeight="1" thickTop="1" thickBot="1" x14ac:dyDescent="0.3">
      <c r="B19" s="131" t="str">
        <f t="shared" si="3"/>
        <v/>
      </c>
      <c r="C19" s="132" t="str">
        <f>IFERROR(VLOOKUP(B19,'اختيار المقررات'!AU12:AY56,2,0),"")</f>
        <v/>
      </c>
      <c r="D19" s="506" t="str">
        <f>IFERROR(VLOOKUP(B19,'اختيار المقررات'!AU12:AY56,3,0),"")</f>
        <v/>
      </c>
      <c r="E19" s="506"/>
      <c r="F19" s="506"/>
      <c r="G19" s="506"/>
      <c r="H19" s="133" t="str">
        <f>IFERROR(VLOOKUP(B19,'اختيار المقررات'!AU12:AY56,4,0),"")</f>
        <v/>
      </c>
      <c r="I19" s="124" t="str">
        <f>IFERROR(VLOOKUP(B19,'اختيار المقررات'!AU12:AY56,5,0),"")</f>
        <v/>
      </c>
      <c r="J19" s="131" t="str">
        <f t="shared" si="4"/>
        <v/>
      </c>
      <c r="K19" s="132" t="str">
        <f>IFERROR(VLOOKUP(J19,'اختيار المقررات'!AU12:AY56,2,0),"")</f>
        <v/>
      </c>
      <c r="L19" s="506" t="str">
        <f>IFERROR(VLOOKUP(J19,'اختيار المقررات'!AU12:AY56,3,0),"")</f>
        <v/>
      </c>
      <c r="M19" s="506"/>
      <c r="N19" s="506"/>
      <c r="O19" s="506"/>
      <c r="P19" s="133" t="str">
        <f>IFERROR(VLOOKUP(J19,'اختيار المقررات'!AU12:AY56,4,0),"")</f>
        <v/>
      </c>
      <c r="Q19" s="124" t="str">
        <f>IFERROR(VLOOKUP(J19,'اختيار المقررات'!AU12:AY56,5,0),"")</f>
        <v/>
      </c>
      <c r="R19" s="47"/>
      <c r="S19" s="134"/>
      <c r="T19" s="134"/>
      <c r="U19" s="135"/>
      <c r="V19" s="125" t="str">
        <f>IFERROR(SMALL('اختيار المقررات'!$AL$8:$AL$56,'اختيار المقررات'!AM16),"")</f>
        <v/>
      </c>
      <c r="X19" s="1">
        <v>17</v>
      </c>
      <c r="Y19" s="1" t="e">
        <f t="shared" si="0"/>
        <v>#N/A</v>
      </c>
      <c r="Z19" s="1" t="e">
        <f>IF(LEN(P6)&lt;2,N6,"")</f>
        <v>#N/A</v>
      </c>
      <c r="AA19" s="1" t="str">
        <f t="shared" si="1"/>
        <v/>
      </c>
      <c r="AB19" s="1"/>
      <c r="AC19" s="160"/>
      <c r="AD19" s="160"/>
      <c r="AE19" s="466" t="str">
        <f t="shared" si="2"/>
        <v/>
      </c>
      <c r="AF19" s="466"/>
      <c r="AG19" s="466"/>
      <c r="AH19" s="160"/>
      <c r="AI19" s="160"/>
      <c r="AJ19" s="1"/>
    </row>
    <row r="20" spans="1:36" ht="35.4" customHeight="1" thickTop="1" thickBot="1" x14ac:dyDescent="0.3">
      <c r="B20" s="510" t="e">
        <f>'إدخال البيانات'!A2</f>
        <v>#N/A</v>
      </c>
      <c r="C20" s="510"/>
      <c r="D20" s="510"/>
      <c r="E20" s="510"/>
      <c r="F20" s="510"/>
      <c r="G20" s="510"/>
      <c r="H20" s="510"/>
      <c r="I20" s="510"/>
      <c r="J20" s="510"/>
      <c r="K20" s="510"/>
      <c r="L20" s="510"/>
      <c r="M20" s="510"/>
      <c r="N20" s="510"/>
      <c r="O20" s="510"/>
      <c r="P20" s="510"/>
      <c r="Q20" s="510"/>
      <c r="R20" s="510"/>
      <c r="S20" s="134"/>
      <c r="T20" s="134"/>
      <c r="U20" s="135"/>
      <c r="V20" s="125" t="str">
        <f>IFERROR(SMALL('اختيار المقررات'!$AL$8:$AL$56,'اختيار المقررات'!AM17),"")</f>
        <v/>
      </c>
      <c r="X20" s="1">
        <v>18</v>
      </c>
      <c r="Y20" s="1">
        <f t="shared" si="0"/>
        <v>18</v>
      </c>
      <c r="Z20" s="1" t="str">
        <f>IF(LEN(D7)&lt;2,B7,"")</f>
        <v>الموبايل:</v>
      </c>
      <c r="AA20" s="1" t="str">
        <f t="shared" si="1"/>
        <v/>
      </c>
      <c r="AB20" s="1"/>
      <c r="AC20" s="160"/>
      <c r="AD20" s="160"/>
      <c r="AE20" s="466" t="str">
        <f t="shared" si="2"/>
        <v/>
      </c>
      <c r="AF20" s="466"/>
      <c r="AG20" s="466"/>
      <c r="AH20" s="160"/>
      <c r="AI20" s="160"/>
      <c r="AJ20" s="1"/>
    </row>
    <row r="21" spans="1:36" ht="22.2" thickTop="1" thickBot="1" x14ac:dyDescent="0.3">
      <c r="A21" s="1"/>
      <c r="B21" s="516" t="s">
        <v>123</v>
      </c>
      <c r="C21" s="502"/>
      <c r="D21" s="502"/>
      <c r="E21" s="502"/>
      <c r="F21" s="165">
        <f>'اختيار المقررات'!V30</f>
        <v>0</v>
      </c>
      <c r="G21" s="502" t="s">
        <v>124</v>
      </c>
      <c r="H21" s="502"/>
      <c r="I21" s="502"/>
      <c r="J21" s="502"/>
      <c r="K21" s="503">
        <f>'اختيار المقررات'!AB30</f>
        <v>0</v>
      </c>
      <c r="L21" s="503"/>
      <c r="M21" s="502" t="s">
        <v>125</v>
      </c>
      <c r="N21" s="502"/>
      <c r="O21" s="502"/>
      <c r="P21" s="502"/>
      <c r="Q21" s="503">
        <f>'اختيار المقررات'!AF30</f>
        <v>0</v>
      </c>
      <c r="R21" s="513"/>
      <c r="S21" s="166"/>
      <c r="T21" s="1"/>
      <c r="V21" s="125" t="str">
        <f>IFERROR(SMALL('اختيار المقررات'!$AL$8:$AL$56,'اختيار المقررات'!AM18),"")</f>
        <v/>
      </c>
      <c r="X21" s="1">
        <v>19</v>
      </c>
      <c r="Y21" s="1">
        <f t="shared" si="0"/>
        <v>19</v>
      </c>
      <c r="Z21" s="1" t="str">
        <f>IF(LEN(H7)&lt;2,F7,"")</f>
        <v>الهاتف:</v>
      </c>
      <c r="AA21" s="1" t="str">
        <f t="shared" si="1"/>
        <v/>
      </c>
      <c r="AB21" s="1"/>
      <c r="AC21" s="160"/>
      <c r="AD21" s="160"/>
      <c r="AE21" s="466" t="str">
        <f t="shared" si="2"/>
        <v/>
      </c>
      <c r="AF21" s="466"/>
      <c r="AG21" s="466"/>
      <c r="AH21" s="160"/>
      <c r="AI21" s="160"/>
      <c r="AJ21" s="1"/>
    </row>
    <row r="22" spans="1:36" ht="14.4" thickTop="1" x14ac:dyDescent="0.25">
      <c r="A22" s="1"/>
      <c r="B22" s="517" t="s">
        <v>118</v>
      </c>
      <c r="C22" s="518"/>
      <c r="D22" s="518"/>
      <c r="E22" s="514">
        <f>'اختيار المقررات'!F5</f>
        <v>0</v>
      </c>
      <c r="F22" s="514"/>
      <c r="G22" s="514"/>
      <c r="H22" s="514"/>
      <c r="I22" s="515"/>
      <c r="J22" s="167" t="s">
        <v>61</v>
      </c>
      <c r="K22" s="504" t="e">
        <f>'اختيار المقررات'!Q5</f>
        <v>#N/A</v>
      </c>
      <c r="L22" s="504"/>
      <c r="M22" s="168" t="s">
        <v>0</v>
      </c>
      <c r="N22" s="501" t="e">
        <f>'اختيار المقررات'!W5</f>
        <v>#N/A</v>
      </c>
      <c r="O22" s="501"/>
      <c r="P22" s="169"/>
      <c r="Q22" s="169"/>
      <c r="R22" s="169"/>
      <c r="S22" s="1"/>
      <c r="T22" s="1"/>
      <c r="V22" s="125" t="str">
        <f>IFERROR(SMALL('اختيار المقررات'!$AL$8:$AL$56,'اختيار المقررات'!AM19),"")</f>
        <v/>
      </c>
      <c r="X22" s="1">
        <v>20</v>
      </c>
      <c r="Y22" s="1">
        <f t="shared" si="0"/>
        <v>20</v>
      </c>
      <c r="Z22" s="1" t="str">
        <f>IF(LEN(K7)&lt;2,J7,"")</f>
        <v>العنوان :</v>
      </c>
      <c r="AA22" s="1"/>
      <c r="AB22" s="1"/>
      <c r="AC22" s="160"/>
      <c r="AD22" s="160"/>
      <c r="AE22" s="466" t="str">
        <f t="shared" si="2"/>
        <v/>
      </c>
      <c r="AF22" s="466"/>
      <c r="AG22" s="466"/>
      <c r="AH22" s="160"/>
      <c r="AI22" s="160"/>
      <c r="AJ22" s="1"/>
    </row>
    <row r="23" spans="1:36" ht="15.6" customHeight="1" x14ac:dyDescent="0.25">
      <c r="A23" s="1"/>
      <c r="B23" s="476" t="s">
        <v>122</v>
      </c>
      <c r="C23" s="477"/>
      <c r="D23" s="477"/>
      <c r="E23" s="511" t="e">
        <f>'اختيار المقررات'!AD27</f>
        <v>#N/A</v>
      </c>
      <c r="F23" s="511"/>
      <c r="G23" s="512"/>
      <c r="H23" s="480" t="s">
        <v>721</v>
      </c>
      <c r="I23" s="481"/>
      <c r="J23" s="482" t="e">
        <f>'اختيار المقررات'!AB5</f>
        <v>#N/A</v>
      </c>
      <c r="K23" s="482"/>
      <c r="L23" s="483"/>
      <c r="M23" s="481" t="s">
        <v>565</v>
      </c>
      <c r="N23" s="481"/>
      <c r="O23" s="481" t="s">
        <v>566</v>
      </c>
      <c r="P23" s="481"/>
      <c r="Q23" s="481" t="s">
        <v>722</v>
      </c>
      <c r="R23" s="485"/>
      <c r="S23" s="1"/>
      <c r="T23" s="1"/>
      <c r="V23" s="125" t="str">
        <f>IFERROR(SMALL('اختيار المقررات'!$AL$8:$AL$56,'اختيار المقررات'!AM20),"")</f>
        <v/>
      </c>
    </row>
    <row r="24" spans="1:36" ht="13.8" x14ac:dyDescent="0.25">
      <c r="A24" s="1"/>
      <c r="B24" s="476" t="s">
        <v>567</v>
      </c>
      <c r="C24" s="477"/>
      <c r="D24" s="477"/>
      <c r="E24" s="478" t="e">
        <f>'اختيار المقررات'!W27</f>
        <v>#N/A</v>
      </c>
      <c r="F24" s="478"/>
      <c r="G24" s="479"/>
      <c r="H24" s="487" t="s">
        <v>27</v>
      </c>
      <c r="I24" s="484"/>
      <c r="J24" s="478" t="e">
        <f>'اختيار المقررات'!N27</f>
        <v>#N/A</v>
      </c>
      <c r="K24" s="478"/>
      <c r="L24" s="479"/>
      <c r="M24" s="484"/>
      <c r="N24" s="484"/>
      <c r="O24" s="484"/>
      <c r="P24" s="484"/>
      <c r="Q24" s="484"/>
      <c r="R24" s="486"/>
      <c r="S24" s="1"/>
      <c r="T24" s="1"/>
      <c r="V24" s="125" t="str">
        <f>IFERROR(SMALL('اختيار المقررات'!$AL$8:$AL$56,'اختيار المقررات'!AM21),"")</f>
        <v/>
      </c>
    </row>
    <row r="25" spans="1:36" ht="13.8" x14ac:dyDescent="0.25">
      <c r="A25" s="1"/>
      <c r="B25" s="476" t="s">
        <v>561</v>
      </c>
      <c r="C25" s="477"/>
      <c r="D25" s="477"/>
      <c r="E25" s="478" t="e">
        <f>'اختيار المقررات'!N28</f>
        <v>#N/A</v>
      </c>
      <c r="F25" s="478"/>
      <c r="G25" s="479"/>
      <c r="H25" s="488" t="s">
        <v>22</v>
      </c>
      <c r="I25" s="489"/>
      <c r="J25" s="170" t="str">
        <f>'اختيار المقررات'!N29</f>
        <v>لا</v>
      </c>
      <c r="K25" s="170"/>
      <c r="L25" s="171"/>
      <c r="M25" s="484"/>
      <c r="N25" s="484"/>
      <c r="O25" s="484"/>
      <c r="P25" s="484"/>
      <c r="Q25" s="484"/>
      <c r="R25" s="486"/>
      <c r="S25" s="1"/>
      <c r="T25" s="1"/>
      <c r="V25" s="125" t="str">
        <f>IFERROR(SMALL('اختيار المقررات'!$AL$8:$AL$56,'اختيار المقررات'!AM22),"")</f>
        <v/>
      </c>
    </row>
    <row r="26" spans="1:36" ht="13.8" x14ac:dyDescent="0.25">
      <c r="A26" s="1"/>
      <c r="B26" s="521" t="s">
        <v>25</v>
      </c>
      <c r="C26" s="522"/>
      <c r="D26" s="522"/>
      <c r="E26" s="523" t="e">
        <f>'اختيار المقررات'!W28</f>
        <v>#N/A</v>
      </c>
      <c r="F26" s="523"/>
      <c r="G26" s="523"/>
      <c r="H26" s="172"/>
      <c r="I26" s="172"/>
      <c r="J26" s="173"/>
      <c r="K26" s="173"/>
      <c r="L26" s="174"/>
      <c r="M26" s="484"/>
      <c r="N26" s="484"/>
      <c r="O26" s="484"/>
      <c r="P26" s="484"/>
      <c r="Q26" s="484"/>
      <c r="R26" s="486"/>
      <c r="S26" s="1"/>
      <c r="T26" s="1"/>
      <c r="V26" s="125" t="str">
        <f>IFERROR(SMALL('اختيار المقررات'!$AL$8:$AL$56,'اختيار المقررات'!AM23),"")</f>
        <v/>
      </c>
    </row>
    <row r="27" spans="1:36" ht="13.8" x14ac:dyDescent="0.25">
      <c r="A27" s="1"/>
      <c r="B27" s="524" t="str">
        <f>'اختيار المقررات'!C27</f>
        <v>فصول الانقطاع</v>
      </c>
      <c r="C27" s="525"/>
      <c r="D27" s="525"/>
      <c r="E27" s="525"/>
      <c r="F27" s="525"/>
      <c r="G27" s="525"/>
      <c r="H27" s="525"/>
      <c r="I27" s="525"/>
      <c r="J27" s="525"/>
      <c r="K27" s="525"/>
      <c r="L27" s="526"/>
      <c r="M27" s="484"/>
      <c r="N27" s="484"/>
      <c r="O27" s="484"/>
      <c r="P27" s="484"/>
      <c r="Q27" s="484"/>
      <c r="R27" s="486"/>
      <c r="S27" s="1"/>
      <c r="T27" s="1"/>
      <c r="V27" s="125" t="str">
        <f>IFERROR(SMALL('اختيار المقررات'!$AL$8:$AL$56,'اختيار المقررات'!AM24),"")</f>
        <v/>
      </c>
    </row>
    <row r="28" spans="1:36" ht="13.8" x14ac:dyDescent="0.25">
      <c r="A28" s="1"/>
      <c r="B28" s="527" t="str">
        <f>'اختيار المقررات'!C28</f>
        <v/>
      </c>
      <c r="C28" s="528"/>
      <c r="D28" s="528"/>
      <c r="E28" s="528"/>
      <c r="F28" s="528"/>
      <c r="G28" s="528" t="str">
        <f>'اختيار المقررات'!C29</f>
        <v/>
      </c>
      <c r="H28" s="528"/>
      <c r="I28" s="528"/>
      <c r="J28" s="528"/>
      <c r="K28" s="528"/>
      <c r="L28" s="529"/>
      <c r="M28" s="484"/>
      <c r="N28" s="484"/>
      <c r="O28" s="484"/>
      <c r="P28" s="484"/>
      <c r="Q28" s="484"/>
      <c r="R28" s="486"/>
      <c r="S28" s="1"/>
      <c r="T28" s="1"/>
      <c r="V28" s="125" t="str">
        <f>IFERROR(SMALL('اختيار المقررات'!$AL$8:$AL$56,'اختيار المقررات'!AM25),"")</f>
        <v/>
      </c>
    </row>
    <row r="29" spans="1:36" ht="13.8" x14ac:dyDescent="0.25">
      <c r="A29" s="1"/>
      <c r="B29" s="527" t="str">
        <f>'اختيار المقررات'!C30</f>
        <v/>
      </c>
      <c r="C29" s="528"/>
      <c r="D29" s="528"/>
      <c r="E29" s="528"/>
      <c r="F29" s="528"/>
      <c r="G29" s="528" t="str">
        <f>'اختيار المقررات'!C31</f>
        <v/>
      </c>
      <c r="H29" s="528"/>
      <c r="I29" s="528"/>
      <c r="J29" s="528"/>
      <c r="K29" s="528"/>
      <c r="L29" s="529"/>
      <c r="M29" s="484"/>
      <c r="N29" s="484"/>
      <c r="O29" s="484"/>
      <c r="P29" s="484"/>
      <c r="Q29" s="484"/>
      <c r="R29" s="486"/>
      <c r="S29" s="1"/>
      <c r="T29" s="1"/>
      <c r="V29" s="125" t="str">
        <f>IFERROR(SMALL('اختيار المقررات'!$AL$8:$AL$56,'اختيار المقررات'!AM26),"")</f>
        <v/>
      </c>
    </row>
    <row r="30" spans="1:36" ht="16.5" customHeight="1" x14ac:dyDescent="0.25">
      <c r="A30" s="1"/>
      <c r="B30" s="470" t="str">
        <f>'اختيار المقررات'!C32</f>
        <v/>
      </c>
      <c r="C30" s="471"/>
      <c r="D30" s="471"/>
      <c r="E30" s="471"/>
      <c r="F30" s="471"/>
      <c r="G30" s="471" t="str">
        <f>'اختيار المقررات'!C33</f>
        <v/>
      </c>
      <c r="H30" s="471"/>
      <c r="I30" s="471"/>
      <c r="J30" s="471"/>
      <c r="K30" s="471"/>
      <c r="L30" s="490"/>
      <c r="M30" s="484"/>
      <c r="N30" s="484"/>
      <c r="O30" s="484"/>
      <c r="P30" s="484"/>
      <c r="Q30" s="484"/>
      <c r="R30" s="486"/>
      <c r="S30" s="1"/>
      <c r="T30" s="1"/>
      <c r="V30" s="125" t="str">
        <f>IFERROR(SMALL('اختيار المقررات'!$AL$8:$AL$56,'اختيار المقررات'!AM27),"")</f>
        <v/>
      </c>
    </row>
    <row r="31" spans="1:36" ht="15" customHeight="1" x14ac:dyDescent="0.25">
      <c r="A31" s="1"/>
      <c r="B31" s="467" t="s">
        <v>723</v>
      </c>
      <c r="C31" s="468"/>
      <c r="D31" s="468"/>
      <c r="E31" s="468"/>
      <c r="F31" s="468"/>
      <c r="G31" s="468"/>
      <c r="H31" s="468"/>
      <c r="I31" s="468"/>
      <c r="J31" s="468"/>
      <c r="K31" s="468"/>
      <c r="L31" s="468"/>
      <c r="M31" s="468"/>
      <c r="N31" s="468"/>
      <c r="O31" s="468"/>
      <c r="P31" s="468"/>
      <c r="Q31" s="468"/>
      <c r="R31" s="469"/>
      <c r="S31" s="1"/>
      <c r="T31" s="1"/>
      <c r="V31" s="125" t="str">
        <f>IFERROR(SMALL('اختيار المقررات'!$AL$8:$AL$56,'اختيار المقررات'!AM28),"")</f>
        <v/>
      </c>
    </row>
    <row r="32" spans="1:36" ht="15" customHeight="1" x14ac:dyDescent="0.25">
      <c r="A32" s="1"/>
      <c r="B32" s="498" t="s">
        <v>4508</v>
      </c>
      <c r="C32" s="498"/>
      <c r="D32" s="498"/>
      <c r="E32" s="498"/>
      <c r="F32" s="498"/>
      <c r="G32" s="498"/>
      <c r="H32" s="498"/>
      <c r="I32" s="498"/>
      <c r="J32" s="498"/>
      <c r="K32" s="498"/>
      <c r="L32" s="498"/>
      <c r="M32" s="498"/>
      <c r="N32" s="498"/>
      <c r="O32" s="498"/>
      <c r="P32" s="498"/>
      <c r="Q32" s="498"/>
      <c r="R32" s="498"/>
      <c r="S32" s="1"/>
      <c r="T32" s="1"/>
    </row>
    <row r="33" spans="1:22" ht="16.5" customHeight="1" x14ac:dyDescent="0.25">
      <c r="A33" s="1"/>
      <c r="B33" s="472" t="s">
        <v>33</v>
      </c>
      <c r="C33" s="472"/>
      <c r="D33" s="472"/>
      <c r="E33" s="472"/>
      <c r="F33" s="473" t="e">
        <f>'اختيار المقررات'!W29</f>
        <v>#N/A</v>
      </c>
      <c r="G33" s="473"/>
      <c r="H33" s="474" t="e">
        <f>IF(D4="أنثى","ليرة سورية فقط لا غير من الطالبة","ليرة سورية فقط لا غير من الطالب")&amp;" "&amp;H2</f>
        <v>#N/A</v>
      </c>
      <c r="I33" s="474"/>
      <c r="J33" s="474"/>
      <c r="K33" s="474"/>
      <c r="L33" s="474"/>
      <c r="M33" s="474"/>
      <c r="N33" s="474"/>
      <c r="O33" s="474"/>
      <c r="P33" s="474"/>
      <c r="Q33" s="474"/>
      <c r="R33" s="474"/>
      <c r="S33" s="1"/>
      <c r="T33" s="1"/>
      <c r="V33" s="125" t="str">
        <f>IFERROR(SMALL('اختيار المقررات'!$AL$8:$AL$56,'اختيار المقررات'!AM29),"")</f>
        <v/>
      </c>
    </row>
    <row r="34" spans="1:22" ht="24" customHeight="1" x14ac:dyDescent="0.25">
      <c r="A34" s="1"/>
      <c r="B34" s="472" t="e">
        <f>IF(D4="أنثى","رقمها الامتحاني","رقمه الامتحاني")</f>
        <v>#N/A</v>
      </c>
      <c r="C34" s="472"/>
      <c r="D34" s="472"/>
      <c r="E34" s="473">
        <f>D2</f>
        <v>0</v>
      </c>
      <c r="F34" s="473"/>
      <c r="G34" s="475" t="s">
        <v>34</v>
      </c>
      <c r="H34" s="475"/>
      <c r="I34" s="475"/>
      <c r="J34" s="475"/>
      <c r="K34" s="475"/>
      <c r="L34" s="475"/>
      <c r="M34" s="475"/>
      <c r="N34" s="475"/>
      <c r="O34" s="475"/>
      <c r="P34" s="475"/>
      <c r="Q34" s="475"/>
      <c r="R34" s="475"/>
      <c r="S34" s="1"/>
      <c r="T34" s="1"/>
      <c r="V34" s="125" t="str">
        <f>IFERROR(SMALL('اختيار المقررات'!$AL$8:$AL$56,'اختيار المقررات'!AM30),"")</f>
        <v/>
      </c>
    </row>
    <row r="35" spans="1:22" ht="19.2" customHeight="1" x14ac:dyDescent="0.25">
      <c r="A35" s="1"/>
      <c r="B35" s="147"/>
      <c r="C35" s="158"/>
      <c r="D35" s="499"/>
      <c r="E35" s="499"/>
      <c r="F35" s="499"/>
      <c r="G35" s="499"/>
      <c r="H35" s="499"/>
      <c r="I35" s="148"/>
      <c r="J35" s="148"/>
      <c r="K35" s="147"/>
      <c r="L35" s="158"/>
      <c r="M35" s="499"/>
      <c r="N35" s="499"/>
      <c r="O35" s="499"/>
      <c r="P35" s="499"/>
      <c r="Q35" s="148"/>
      <c r="R35" s="148"/>
      <c r="S35" s="1"/>
      <c r="T35" s="1"/>
      <c r="V35" s="125" t="str">
        <f>IFERROR(SMALL('اختيار المقررات'!$AL$8:$AL$56,'اختيار المقررات'!AM31),"")</f>
        <v/>
      </c>
    </row>
    <row r="36" spans="1:22" ht="19.2" customHeight="1" x14ac:dyDescent="0.35">
      <c r="A36" s="1"/>
      <c r="B36" s="500" t="s">
        <v>28</v>
      </c>
      <c r="C36" s="500"/>
      <c r="D36" s="500"/>
      <c r="E36" s="500"/>
      <c r="F36" s="500"/>
      <c r="G36" s="500"/>
      <c r="H36" s="500"/>
      <c r="I36" s="500"/>
      <c r="J36" s="500"/>
      <c r="K36" s="500"/>
      <c r="L36" s="500"/>
      <c r="M36" s="500"/>
      <c r="N36" s="500"/>
      <c r="O36" s="500"/>
      <c r="P36" s="500"/>
      <c r="Q36" s="500"/>
      <c r="R36" s="500"/>
      <c r="S36" s="1"/>
      <c r="T36" s="1"/>
      <c r="V36" s="125" t="str">
        <f>IFERROR(SMALL('اختيار المقررات'!$AL$8:$AL$56,'اختيار المقررات'!AM32),"")</f>
        <v/>
      </c>
    </row>
    <row r="37" spans="1:22" ht="19.2" customHeight="1" x14ac:dyDescent="0.25">
      <c r="A37" s="1"/>
      <c r="B37" s="491" t="s">
        <v>32</v>
      </c>
      <c r="C37" s="491"/>
      <c r="D37" s="491"/>
      <c r="E37" s="491"/>
      <c r="F37" s="491"/>
      <c r="G37" s="491"/>
      <c r="H37" s="491"/>
      <c r="I37" s="491"/>
      <c r="J37" s="491"/>
      <c r="K37" s="491"/>
      <c r="L37" s="491"/>
      <c r="M37" s="491"/>
      <c r="N37" s="491"/>
      <c r="O37" s="491"/>
      <c r="P37" s="491"/>
      <c r="Q37" s="491"/>
      <c r="R37" s="491"/>
      <c r="S37" s="1"/>
      <c r="T37" s="1"/>
      <c r="V37" s="125" t="str">
        <f>IFERROR(SMALL('اختيار المقررات'!$AL$8:$AL$56,'اختيار المقررات'!AM33),"")</f>
        <v/>
      </c>
    </row>
    <row r="38" spans="1:22" ht="19.2" customHeight="1" x14ac:dyDescent="0.25">
      <c r="A38" s="1"/>
      <c r="B38" s="492" t="s">
        <v>33</v>
      </c>
      <c r="C38" s="492"/>
      <c r="D38" s="492"/>
      <c r="E38" s="492"/>
      <c r="F38" s="493" t="e">
        <f>'اختيار المقررات'!AD29</f>
        <v>#N/A</v>
      </c>
      <c r="G38" s="493"/>
      <c r="H38" s="494" t="e">
        <f>H33</f>
        <v>#N/A</v>
      </c>
      <c r="I38" s="494"/>
      <c r="J38" s="494"/>
      <c r="K38" s="494"/>
      <c r="L38" s="494"/>
      <c r="M38" s="494"/>
      <c r="N38" s="494"/>
      <c r="O38" s="494"/>
      <c r="P38" s="494"/>
      <c r="Q38" s="494"/>
      <c r="R38" s="494"/>
      <c r="S38" s="1"/>
      <c r="T38" s="1"/>
      <c r="V38" s="125" t="str">
        <f>IFERROR(SMALL('اختيار المقررات'!$AL$8:$AL$56,'اختيار المقررات'!AM35),"")</f>
        <v/>
      </c>
    </row>
    <row r="39" spans="1:22" ht="19.2" customHeight="1" x14ac:dyDescent="0.3">
      <c r="A39" s="1"/>
      <c r="B39" s="495" t="e">
        <f>B34</f>
        <v>#N/A</v>
      </c>
      <c r="C39" s="495"/>
      <c r="D39" s="495"/>
      <c r="E39" s="496">
        <f>E34</f>
        <v>0</v>
      </c>
      <c r="F39" s="496"/>
      <c r="G39" s="497" t="str">
        <f>G34</f>
        <v xml:space="preserve">وتحويله إلى حساب التعليم المفتوح رقم ck1-10173186 وتسليم إشعار القبض إلى صاحب العلاقة  </v>
      </c>
      <c r="H39" s="497"/>
      <c r="I39" s="497"/>
      <c r="J39" s="497"/>
      <c r="K39" s="497"/>
      <c r="L39" s="497"/>
      <c r="M39" s="497"/>
      <c r="N39" s="497"/>
      <c r="O39" s="497"/>
      <c r="P39" s="497"/>
      <c r="Q39" s="497"/>
      <c r="R39" s="497"/>
      <c r="S39" s="1"/>
      <c r="T39" s="1"/>
      <c r="V39" s="125" t="str">
        <f>IFERROR(SMALL('اختيار المقررات'!$AL$8:$AL$56,'اختيار المقررات'!AM36),"")</f>
        <v/>
      </c>
    </row>
    <row r="40" spans="1:22" ht="22.5" customHeight="1" x14ac:dyDescent="0.25">
      <c r="A40" s="1"/>
      <c r="B40" s="1"/>
      <c r="C40" s="1"/>
      <c r="D40" s="1"/>
      <c r="E40" s="175"/>
      <c r="F40" s="175"/>
      <c r="G40" s="175"/>
      <c r="H40" s="175"/>
      <c r="I40" s="1"/>
      <c r="J40" s="1"/>
      <c r="K40" s="1"/>
      <c r="L40" s="1"/>
      <c r="M40" s="175"/>
      <c r="N40" s="175"/>
      <c r="O40" s="175"/>
      <c r="P40" s="1"/>
      <c r="Q40" s="1"/>
      <c r="R40" s="1"/>
      <c r="S40" s="1"/>
      <c r="T40" s="1"/>
      <c r="V40" s="125" t="str">
        <f>IFERROR(SMALL('اختيار المقررات'!$AL$8:$AL$56,'اختيار المقررات'!AM37),"")</f>
        <v/>
      </c>
    </row>
    <row r="41" spans="1:22" ht="22.5" customHeight="1" x14ac:dyDescent="0.25">
      <c r="A41" s="1"/>
      <c r="B41" s="1"/>
      <c r="C41" s="1"/>
      <c r="D41" s="1"/>
      <c r="E41" s="1"/>
      <c r="F41" s="175"/>
      <c r="G41" s="175"/>
      <c r="H41" s="175"/>
      <c r="I41" s="175"/>
      <c r="J41" s="1"/>
      <c r="K41" s="1"/>
      <c r="L41" s="1"/>
      <c r="M41" s="1"/>
      <c r="N41" s="175"/>
      <c r="O41" s="175"/>
      <c r="P41" s="175"/>
      <c r="Q41" s="1"/>
      <c r="R41" s="1"/>
      <c r="S41" s="1"/>
      <c r="T41" s="1"/>
      <c r="V41" s="125" t="str">
        <f>IFERROR(SMALL('اختيار المقررات'!$AL$8:$AL$56,'اختيار المقررات'!AM38),"")</f>
        <v/>
      </c>
    </row>
    <row r="42" spans="1:22" ht="17.25" customHeight="1" x14ac:dyDescent="0.25">
      <c r="A42" s="1"/>
      <c r="B42" s="1"/>
      <c r="C42" s="176"/>
      <c r="D42" s="176"/>
      <c r="E42" s="176"/>
      <c r="F42" s="176"/>
      <c r="G42" s="176"/>
      <c r="H42" s="175"/>
      <c r="I42" s="175"/>
      <c r="J42" s="175"/>
      <c r="K42" s="175"/>
      <c r="L42" s="175"/>
      <c r="M42" s="175"/>
      <c r="N42" s="175"/>
      <c r="O42" s="175"/>
      <c r="P42" s="175"/>
      <c r="Q42" s="175"/>
      <c r="R42" s="175"/>
      <c r="S42" s="175"/>
      <c r="T42" s="1"/>
      <c r="V42" s="125" t="str">
        <f>IFERROR(SMALL('اختيار المقررات'!$AL$8:$AL$56,'اختيار المقررات'!AM39),"")</f>
        <v/>
      </c>
    </row>
    <row r="43" spans="1:22" ht="17.25" customHeight="1" x14ac:dyDescent="0.25">
      <c r="A43" s="1"/>
      <c r="B43" s="1"/>
      <c r="C43" s="176"/>
      <c r="D43" s="176"/>
      <c r="E43" s="176"/>
      <c r="F43" s="176"/>
      <c r="G43" s="176"/>
      <c r="H43" s="177"/>
      <c r="I43" s="177"/>
      <c r="J43" s="177"/>
      <c r="K43" s="177"/>
      <c r="L43" s="177"/>
      <c r="M43" s="177"/>
      <c r="N43" s="177"/>
      <c r="O43" s="177"/>
      <c r="P43" s="177"/>
      <c r="Q43" s="177"/>
      <c r="R43" s="177"/>
      <c r="S43" s="177"/>
      <c r="T43" s="1"/>
      <c r="V43" s="125" t="str">
        <f>IFERROR(SMALL('اختيار المقررات'!$AL$8:$AL$56,'اختيار المقررات'!AM40),"")</f>
        <v/>
      </c>
    </row>
    <row r="44" spans="1:22" ht="13.8" x14ac:dyDescent="0.25">
      <c r="A44" s="1"/>
      <c r="B44" s="1"/>
      <c r="C44" s="176"/>
      <c r="D44" s="176"/>
      <c r="E44" s="176"/>
      <c r="F44" s="176"/>
      <c r="G44" s="176"/>
      <c r="H44" s="177"/>
      <c r="I44" s="177"/>
      <c r="J44" s="177"/>
      <c r="K44" s="177"/>
      <c r="L44" s="177"/>
      <c r="M44" s="177"/>
      <c r="N44" s="177"/>
      <c r="O44" s="177"/>
      <c r="P44" s="177"/>
      <c r="Q44" s="177"/>
      <c r="R44" s="177"/>
      <c r="S44" s="177"/>
      <c r="T44" s="1"/>
    </row>
  </sheetData>
  <sheetProtection password="EEBB" sheet="1" objects="1" scenarios="1" selectLockedCells="1" selectUnlockedCells="1"/>
  <mergeCells count="133">
    <mergeCell ref="B1:E1"/>
    <mergeCell ref="B2:C2"/>
    <mergeCell ref="D2:E2"/>
    <mergeCell ref="F2:G2"/>
    <mergeCell ref="H2:J2"/>
    <mergeCell ref="M2:N2"/>
    <mergeCell ref="K7:R7"/>
    <mergeCell ref="B6:C6"/>
    <mergeCell ref="D6:E6"/>
    <mergeCell ref="F6:G6"/>
    <mergeCell ref="P2:R2"/>
    <mergeCell ref="F3:G3"/>
    <mergeCell ref="H3:I3"/>
    <mergeCell ref="K2:L2"/>
    <mergeCell ref="K4:M4"/>
    <mergeCell ref="D3:E3"/>
    <mergeCell ref="N3:P3"/>
    <mergeCell ref="Q3:R3"/>
    <mergeCell ref="F1:R1"/>
    <mergeCell ref="J3:L3"/>
    <mergeCell ref="N4:P4"/>
    <mergeCell ref="Q4:R4"/>
    <mergeCell ref="D4:E4"/>
    <mergeCell ref="F4:G4"/>
    <mergeCell ref="B26:D26"/>
    <mergeCell ref="E26:G26"/>
    <mergeCell ref="B27:L27"/>
    <mergeCell ref="B28:F28"/>
    <mergeCell ref="G28:L28"/>
    <mergeCell ref="B3:C3"/>
    <mergeCell ref="B29:F29"/>
    <mergeCell ref="G29:L29"/>
    <mergeCell ref="B4:C4"/>
    <mergeCell ref="B7:C7"/>
    <mergeCell ref="B8:R9"/>
    <mergeCell ref="D11:G11"/>
    <mergeCell ref="L11:O11"/>
    <mergeCell ref="D13:G13"/>
    <mergeCell ref="L13:O13"/>
    <mergeCell ref="B5:C5"/>
    <mergeCell ref="D5:E5"/>
    <mergeCell ref="F5:G5"/>
    <mergeCell ref="H5:I5"/>
    <mergeCell ref="K5:M5"/>
    <mergeCell ref="N5:O5"/>
    <mergeCell ref="P5:R5"/>
    <mergeCell ref="N6:O6"/>
    <mergeCell ref="D7:E7"/>
    <mergeCell ref="AE3:AG3"/>
    <mergeCell ref="AE4:AG4"/>
    <mergeCell ref="AE5:AG5"/>
    <mergeCell ref="AE6:AG6"/>
    <mergeCell ref="AE7:AG7"/>
    <mergeCell ref="AE8:AG8"/>
    <mergeCell ref="AE9:AG9"/>
    <mergeCell ref="AE10:AG10"/>
    <mergeCell ref="AC1:AH2"/>
    <mergeCell ref="E23:G23"/>
    <mergeCell ref="E24:G24"/>
    <mergeCell ref="AE11:AG11"/>
    <mergeCell ref="AE12:AG12"/>
    <mergeCell ref="AE13:AG13"/>
    <mergeCell ref="AE14:AG14"/>
    <mergeCell ref="AE15:AG15"/>
    <mergeCell ref="AE16:AG16"/>
    <mergeCell ref="AE17:AG17"/>
    <mergeCell ref="AE18:AG18"/>
    <mergeCell ref="AE19:AG19"/>
    <mergeCell ref="Q21:R21"/>
    <mergeCell ref="E22:I22"/>
    <mergeCell ref="K22:L22"/>
    <mergeCell ref="B21:E21"/>
    <mergeCell ref="N22:O22"/>
    <mergeCell ref="B22:D22"/>
    <mergeCell ref="D12:G12"/>
    <mergeCell ref="L12:O12"/>
    <mergeCell ref="D14:G14"/>
    <mergeCell ref="L14:O14"/>
    <mergeCell ref="D15:G15"/>
    <mergeCell ref="L15:O15"/>
    <mergeCell ref="D16:G16"/>
    <mergeCell ref="H4:I4"/>
    <mergeCell ref="G21:J21"/>
    <mergeCell ref="K21:L21"/>
    <mergeCell ref="H6:I6"/>
    <mergeCell ref="K6:M6"/>
    <mergeCell ref="P6:R6"/>
    <mergeCell ref="D18:G18"/>
    <mergeCell ref="L18:O18"/>
    <mergeCell ref="F7:G7"/>
    <mergeCell ref="H7:I7"/>
    <mergeCell ref="L16:O16"/>
    <mergeCell ref="D17:G17"/>
    <mergeCell ref="L17:O17"/>
    <mergeCell ref="M21:P21"/>
    <mergeCell ref="D19:G19"/>
    <mergeCell ref="L19:O19"/>
    <mergeCell ref="B20:R20"/>
    <mergeCell ref="B37:R37"/>
    <mergeCell ref="B38:E38"/>
    <mergeCell ref="F38:G38"/>
    <mergeCell ref="H38:R38"/>
    <mergeCell ref="B39:D39"/>
    <mergeCell ref="E39:F39"/>
    <mergeCell ref="G39:R39"/>
    <mergeCell ref="B32:R32"/>
    <mergeCell ref="D35:H35"/>
    <mergeCell ref="M35:P35"/>
    <mergeCell ref="B36:R36"/>
    <mergeCell ref="AE20:AG20"/>
    <mergeCell ref="AE21:AG21"/>
    <mergeCell ref="AE22:AG22"/>
    <mergeCell ref="B31:R31"/>
    <mergeCell ref="B30:F30"/>
    <mergeCell ref="B33:E33"/>
    <mergeCell ref="F33:G33"/>
    <mergeCell ref="H33:R33"/>
    <mergeCell ref="B34:D34"/>
    <mergeCell ref="E34:F34"/>
    <mergeCell ref="G34:R34"/>
    <mergeCell ref="B23:D23"/>
    <mergeCell ref="B24:D24"/>
    <mergeCell ref="B25:D25"/>
    <mergeCell ref="E25:G25"/>
    <mergeCell ref="H23:I23"/>
    <mergeCell ref="J23:L23"/>
    <mergeCell ref="M23:N30"/>
    <mergeCell ref="O23:P30"/>
    <mergeCell ref="Q23:R30"/>
    <mergeCell ref="H24:I24"/>
    <mergeCell ref="J24:L24"/>
    <mergeCell ref="H25:I25"/>
    <mergeCell ref="G30:L30"/>
  </mergeCells>
  <conditionalFormatting sqref="B35:R35">
    <cfRule type="expression" dxfId="40" priority="2">
      <formula>#REF!="لا"</formula>
    </cfRule>
  </conditionalFormatting>
  <conditionalFormatting sqref="B36:R37 B38:H38 B39:R39">
    <cfRule type="expression" dxfId="39" priority="3">
      <formula>$K$25="لا"</formula>
    </cfRule>
  </conditionalFormatting>
  <conditionalFormatting sqref="B36:R41">
    <cfRule type="expression" dxfId="38" priority="1">
      <formula>$J$25="لا"</formula>
    </cfRule>
  </conditionalFormatting>
  <conditionalFormatting sqref="C13:I19">
    <cfRule type="expression" dxfId="37" priority="24">
      <formula>$C$13=""</formula>
    </cfRule>
  </conditionalFormatting>
  <conditionalFormatting sqref="C14:I19">
    <cfRule type="expression" dxfId="36" priority="23">
      <formula>$C$14=""</formula>
    </cfRule>
  </conditionalFormatting>
  <conditionalFormatting sqref="C15:I19">
    <cfRule type="expression" dxfId="35" priority="22">
      <formula>$C$15=""</formula>
    </cfRule>
  </conditionalFormatting>
  <conditionalFormatting sqref="C16:I19">
    <cfRule type="expression" dxfId="34" priority="21">
      <formula>$C$16=""</formula>
    </cfRule>
  </conditionalFormatting>
  <conditionalFormatting sqref="C17:I19">
    <cfRule type="expression" dxfId="33" priority="20">
      <formula>$C$17=""</formula>
    </cfRule>
  </conditionalFormatting>
  <conditionalFormatting sqref="C18:I19">
    <cfRule type="expression" dxfId="32" priority="19">
      <formula>$C$18=""</formula>
    </cfRule>
  </conditionalFormatting>
  <conditionalFormatting sqref="C19:I19">
    <cfRule type="expression" dxfId="31" priority="18">
      <formula>$C$19=""</formula>
    </cfRule>
  </conditionalFormatting>
  <conditionalFormatting sqref="C11:Q19">
    <cfRule type="expression" dxfId="30" priority="25">
      <formula>$C$12=""</formula>
    </cfRule>
  </conditionalFormatting>
  <conditionalFormatting sqref="C43:S44">
    <cfRule type="expression" dxfId="29" priority="4">
      <formula>$K$26="لا"</formula>
    </cfRule>
  </conditionalFormatting>
  <conditionalFormatting sqref="K11:Q19">
    <cfRule type="expression" dxfId="28" priority="17">
      <formula>$K$12=""</formula>
    </cfRule>
  </conditionalFormatting>
  <conditionalFormatting sqref="K13:Q19">
    <cfRule type="expression" dxfId="27" priority="16">
      <formula>$K$13=""</formula>
    </cfRule>
  </conditionalFormatting>
  <conditionalFormatting sqref="K14:Q19">
    <cfRule type="expression" dxfId="26" priority="15">
      <formula>$K$14=""</formula>
    </cfRule>
  </conditionalFormatting>
  <conditionalFormatting sqref="K15:Q19">
    <cfRule type="expression" dxfId="25" priority="14">
      <formula>$K$15=""</formula>
    </cfRule>
  </conditionalFormatting>
  <conditionalFormatting sqref="K16:Q19">
    <cfRule type="expression" dxfId="24" priority="13">
      <formula>$K$16=""</formula>
    </cfRule>
  </conditionalFormatting>
  <conditionalFormatting sqref="K17:Q19">
    <cfRule type="expression" dxfId="23" priority="12">
      <formula>$K$17=""</formula>
    </cfRule>
  </conditionalFormatting>
  <conditionalFormatting sqref="K18:Q19">
    <cfRule type="expression" dxfId="22" priority="11">
      <formula>$K$18=""</formula>
    </cfRule>
  </conditionalFormatting>
  <conditionalFormatting sqref="K19:Q19">
    <cfRule type="expression" dxfId="21" priority="10">
      <formula>$K$19=""</formula>
    </cfRule>
  </conditionalFormatting>
  <conditionalFormatting sqref="AC1">
    <cfRule type="expression" dxfId="20" priority="26">
      <formula>$AC$1&lt;&gt;""</formula>
    </cfRule>
  </conditionalFormatting>
  <conditionalFormatting sqref="AE3:AE22">
    <cfRule type="expression" dxfId="19" priority="7">
      <formula>AE3&lt;&gt;""</formula>
    </cfRule>
  </conditionalFormatting>
  <pageMargins left="0.19685039370078741" right="0.19685039370078741" top="0.19685039370078741" bottom="0.19685039370078741" header="0.11811023622047245" footer="0.11811023622047245"/>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K5"/>
  <sheetViews>
    <sheetView rightToLeft="1" workbookViewId="0">
      <selection activeCell="G8" sqref="G8"/>
    </sheetView>
  </sheetViews>
  <sheetFormatPr defaultColWidth="9" defaultRowHeight="13.8" x14ac:dyDescent="0.25"/>
  <cols>
    <col min="1" max="1" width="13.8984375" style="1" customWidth="1"/>
    <col min="2" max="2" width="10.8984375" style="1" bestFit="1" customWidth="1"/>
    <col min="3" max="4" width="9" style="1"/>
    <col min="5" max="5" width="10.09765625" style="1" bestFit="1" customWidth="1"/>
    <col min="6" max="6" width="11.3984375" style="79" bestFit="1" customWidth="1"/>
    <col min="7" max="7" width="11.3984375" style="79" customWidth="1"/>
    <col min="8" max="8" width="13.3984375" style="1" customWidth="1"/>
    <col min="9" max="9" width="9" style="1"/>
    <col min="10" max="10" width="11.3984375" style="1" bestFit="1" customWidth="1"/>
    <col min="11" max="11" width="21.8984375" style="1" customWidth="1"/>
    <col min="12" max="12" width="24.3984375" style="1" customWidth="1"/>
    <col min="13" max="13" width="17.3984375" style="1" customWidth="1"/>
    <col min="14" max="14" width="20.09765625" style="1" customWidth="1"/>
    <col min="15" max="15" width="31.3984375" style="1" customWidth="1"/>
    <col min="16" max="17" width="14.3984375" style="1" customWidth="1"/>
    <col min="18" max="18" width="19.09765625" style="1" customWidth="1"/>
    <col min="19" max="19" width="14.09765625" style="1" customWidth="1"/>
    <col min="20" max="20" width="6.8984375" style="1" bestFit="1" customWidth="1"/>
    <col min="21" max="113" width="4.3984375" style="1" customWidth="1"/>
    <col min="114" max="114" width="9" style="1"/>
    <col min="115" max="115" width="11.3984375" style="1" bestFit="1" customWidth="1"/>
    <col min="116" max="16384" width="9" style="1"/>
  </cols>
  <sheetData>
    <row r="1" spans="1:141" s="52" customFormat="1" ht="36.75" customHeight="1" thickBot="1" x14ac:dyDescent="0.3">
      <c r="A1" s="616"/>
      <c r="B1" s="617">
        <v>9999</v>
      </c>
      <c r="C1" s="609" t="s">
        <v>35</v>
      </c>
      <c r="D1" s="609"/>
      <c r="E1" s="609"/>
      <c r="F1" s="609"/>
      <c r="G1" s="609"/>
      <c r="H1" s="609"/>
      <c r="I1" s="609"/>
      <c r="J1" s="609"/>
      <c r="K1" s="618" t="s">
        <v>16</v>
      </c>
      <c r="L1" s="620" t="s">
        <v>114</v>
      </c>
      <c r="M1" s="605" t="s">
        <v>112</v>
      </c>
      <c r="N1" s="605" t="s">
        <v>113</v>
      </c>
      <c r="O1" s="607" t="s">
        <v>58</v>
      </c>
      <c r="P1" s="609" t="s">
        <v>36</v>
      </c>
      <c r="Q1" s="609"/>
      <c r="R1" s="609"/>
      <c r="S1" s="610" t="s">
        <v>9</v>
      </c>
      <c r="T1" s="603" t="s">
        <v>37</v>
      </c>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c r="BJ1" s="603"/>
      <c r="BK1" s="603"/>
      <c r="BL1" s="603" t="s">
        <v>38</v>
      </c>
      <c r="BM1" s="603"/>
      <c r="BN1" s="603"/>
      <c r="BO1" s="603"/>
      <c r="BP1" s="603"/>
      <c r="BQ1" s="603"/>
      <c r="BR1" s="603"/>
      <c r="BS1" s="603"/>
      <c r="BT1" s="603"/>
      <c r="BU1" s="603"/>
      <c r="BV1" s="603"/>
      <c r="BW1" s="603"/>
      <c r="BX1" s="603"/>
      <c r="BY1" s="603"/>
      <c r="BZ1" s="603"/>
      <c r="CA1" s="603"/>
      <c r="CB1" s="603"/>
      <c r="CC1" s="603"/>
      <c r="CD1" s="603" t="s">
        <v>39</v>
      </c>
      <c r="CE1" s="603"/>
      <c r="CF1" s="603"/>
      <c r="CG1" s="603"/>
      <c r="CH1" s="603"/>
      <c r="CI1" s="603"/>
      <c r="CJ1" s="603"/>
      <c r="CK1" s="603"/>
      <c r="CL1" s="603"/>
      <c r="CM1" s="603"/>
      <c r="CN1" s="603"/>
      <c r="CO1" s="603"/>
      <c r="CP1" s="603"/>
      <c r="CQ1" s="603"/>
      <c r="CR1" s="603"/>
      <c r="CS1" s="603"/>
      <c r="CT1" s="603"/>
      <c r="CU1" s="603"/>
      <c r="CV1" s="603"/>
      <c r="CW1" s="603"/>
      <c r="CX1" s="603"/>
      <c r="CY1" s="603"/>
      <c r="CZ1" s="603"/>
      <c r="DA1" s="603"/>
      <c r="DB1" s="603"/>
      <c r="DC1" s="603"/>
      <c r="DD1" s="603"/>
      <c r="DE1" s="603"/>
      <c r="DF1" s="603"/>
      <c r="DG1" s="603"/>
      <c r="DH1" s="603"/>
      <c r="DI1" s="603"/>
      <c r="DJ1" s="557" t="s">
        <v>1</v>
      </c>
      <c r="DK1" s="558"/>
      <c r="DL1" s="559"/>
      <c r="DM1" s="563"/>
      <c r="DN1" s="565" t="s">
        <v>735</v>
      </c>
      <c r="DO1" s="566"/>
      <c r="DP1" s="566"/>
      <c r="DQ1" s="566"/>
      <c r="DR1" s="566"/>
      <c r="DS1" s="566"/>
      <c r="DT1" s="566"/>
      <c r="DU1" s="566"/>
      <c r="DV1" s="569" t="s">
        <v>40</v>
      </c>
      <c r="DW1" s="570"/>
      <c r="DX1" s="570"/>
      <c r="DY1" s="571"/>
      <c r="DZ1" s="569" t="s">
        <v>736</v>
      </c>
      <c r="EA1" s="570"/>
      <c r="EB1" s="570"/>
      <c r="EC1" s="571"/>
      <c r="ED1" s="584" t="s">
        <v>737</v>
      </c>
      <c r="EE1" s="585"/>
      <c r="EF1" s="585"/>
      <c r="EG1" s="585"/>
      <c r="EH1" s="585"/>
      <c r="EI1" s="585"/>
      <c r="EJ1" s="202"/>
      <c r="EK1" s="152"/>
    </row>
    <row r="2" spans="1:141" s="52" customFormat="1" ht="36.75" customHeight="1" thickBot="1" x14ac:dyDescent="0.3">
      <c r="A2" s="616"/>
      <c r="B2" s="617"/>
      <c r="C2" s="609"/>
      <c r="D2" s="609"/>
      <c r="E2" s="609"/>
      <c r="F2" s="609"/>
      <c r="G2" s="609"/>
      <c r="H2" s="609"/>
      <c r="I2" s="609"/>
      <c r="J2" s="609"/>
      <c r="K2" s="619"/>
      <c r="L2" s="621"/>
      <c r="M2" s="606"/>
      <c r="N2" s="606"/>
      <c r="O2" s="608"/>
      <c r="P2" s="609"/>
      <c r="Q2" s="609"/>
      <c r="R2" s="609"/>
      <c r="S2" s="610"/>
      <c r="T2" s="602" t="s">
        <v>17</v>
      </c>
      <c r="U2" s="602"/>
      <c r="V2" s="602"/>
      <c r="W2" s="602"/>
      <c r="X2" s="602"/>
      <c r="Y2" s="602"/>
      <c r="Z2" s="602"/>
      <c r="AA2" s="602"/>
      <c r="AB2" s="602"/>
      <c r="AC2" s="602"/>
      <c r="AD2" s="602"/>
      <c r="AE2" s="602"/>
      <c r="AF2" s="153"/>
      <c r="AG2" s="153"/>
      <c r="AH2" s="153"/>
      <c r="AI2" s="153"/>
      <c r="AJ2" s="153"/>
      <c r="AK2" s="153"/>
      <c r="AL2" s="153"/>
      <c r="AM2" s="153"/>
      <c r="AN2" s="54"/>
      <c r="AO2" s="54"/>
      <c r="AP2" s="602"/>
      <c r="AQ2" s="602"/>
      <c r="AR2" s="602"/>
      <c r="AS2" s="602"/>
      <c r="AT2" s="602"/>
      <c r="AU2" s="602"/>
      <c r="AV2" s="602"/>
      <c r="AW2" s="602"/>
      <c r="AX2" s="53"/>
      <c r="AY2" s="53"/>
      <c r="AZ2" s="604" t="s">
        <v>20</v>
      </c>
      <c r="BA2" s="604"/>
      <c r="BB2" s="604"/>
      <c r="BC2" s="604"/>
      <c r="BD2" s="604"/>
      <c r="BE2" s="604"/>
      <c r="BF2" s="604"/>
      <c r="BG2" s="604"/>
      <c r="BH2" s="604"/>
      <c r="BI2" s="604"/>
      <c r="BJ2" s="54"/>
      <c r="BK2" s="54"/>
      <c r="BL2" s="602" t="s">
        <v>17</v>
      </c>
      <c r="BM2" s="602"/>
      <c r="BN2" s="602"/>
      <c r="BO2" s="602"/>
      <c r="BP2" s="602"/>
      <c r="BQ2" s="602"/>
      <c r="BR2" s="604" t="s">
        <v>20</v>
      </c>
      <c r="BS2" s="604"/>
      <c r="BT2" s="604"/>
      <c r="BU2" s="604"/>
      <c r="BV2" s="604"/>
      <c r="BW2" s="604"/>
      <c r="BX2" s="604"/>
      <c r="BY2" s="604"/>
      <c r="BZ2" s="604"/>
      <c r="CA2" s="604"/>
      <c r="CB2" s="54"/>
      <c r="CC2" s="54"/>
      <c r="CD2" s="602" t="s">
        <v>17</v>
      </c>
      <c r="CE2" s="602"/>
      <c r="CF2" s="602"/>
      <c r="CG2" s="602"/>
      <c r="CH2" s="602"/>
      <c r="CI2" s="602"/>
      <c r="CJ2" s="602"/>
      <c r="CK2" s="602"/>
      <c r="CL2" s="602"/>
      <c r="CM2" s="602"/>
      <c r="CN2" s="53"/>
      <c r="CO2" s="53"/>
      <c r="CP2" s="54"/>
      <c r="CQ2" s="54"/>
      <c r="CR2" s="54"/>
      <c r="CS2" s="54"/>
      <c r="CT2" s="54"/>
      <c r="CU2" s="54"/>
      <c r="CV2" s="54"/>
      <c r="CW2" s="54"/>
      <c r="CX2" s="54"/>
      <c r="CY2" s="54"/>
      <c r="CZ2" s="54"/>
      <c r="DA2" s="54"/>
      <c r="DB2" s="54"/>
      <c r="DC2" s="54"/>
      <c r="DD2" s="54"/>
      <c r="DE2" s="54"/>
      <c r="DF2" s="54"/>
      <c r="DG2" s="54"/>
      <c r="DH2" s="54"/>
      <c r="DI2" s="54"/>
      <c r="DJ2" s="560"/>
      <c r="DK2" s="561"/>
      <c r="DL2" s="562"/>
      <c r="DM2" s="564"/>
      <c r="DN2" s="567"/>
      <c r="DO2" s="568"/>
      <c r="DP2" s="568"/>
      <c r="DQ2" s="568"/>
      <c r="DR2" s="568"/>
      <c r="DS2" s="568"/>
      <c r="DT2" s="568"/>
      <c r="DU2" s="568"/>
      <c r="DV2" s="560"/>
      <c r="DW2" s="561"/>
      <c r="DX2" s="561"/>
      <c r="DY2" s="562"/>
      <c r="DZ2" s="560"/>
      <c r="EA2" s="561"/>
      <c r="EB2" s="561"/>
      <c r="EC2" s="562"/>
      <c r="ED2" s="584"/>
      <c r="EE2" s="585"/>
      <c r="EF2" s="585"/>
      <c r="EG2" s="585"/>
      <c r="EH2" s="585"/>
      <c r="EI2" s="585"/>
      <c r="EJ2" s="202"/>
      <c r="EK2" s="154"/>
    </row>
    <row r="3" spans="1:141" ht="36.75" customHeight="1" thickBot="1" x14ac:dyDescent="0.3">
      <c r="A3" s="55" t="s">
        <v>2</v>
      </c>
      <c r="B3" s="56" t="s">
        <v>41</v>
      </c>
      <c r="C3" s="56" t="s">
        <v>42</v>
      </c>
      <c r="D3" s="56" t="s">
        <v>43</v>
      </c>
      <c r="E3" s="56" t="s">
        <v>6</v>
      </c>
      <c r="F3" s="57" t="s">
        <v>7</v>
      </c>
      <c r="G3" s="57" t="s">
        <v>133</v>
      </c>
      <c r="H3" s="56" t="s">
        <v>54</v>
      </c>
      <c r="I3" s="56" t="s">
        <v>11</v>
      </c>
      <c r="J3" s="56" t="s">
        <v>10</v>
      </c>
      <c r="K3" s="619"/>
      <c r="L3" s="621"/>
      <c r="M3" s="606"/>
      <c r="N3" s="606"/>
      <c r="O3" s="608"/>
      <c r="P3" s="612" t="s">
        <v>29</v>
      </c>
      <c r="Q3" s="612" t="s">
        <v>44</v>
      </c>
      <c r="R3" s="614" t="s">
        <v>14</v>
      </c>
      <c r="S3" s="610"/>
      <c r="T3" s="580">
        <f>'اختيار المقررات'!C8</f>
        <v>103</v>
      </c>
      <c r="U3" s="581"/>
      <c r="V3" s="580">
        <f>'اختيار المقررات'!C9</f>
        <v>104</v>
      </c>
      <c r="W3" s="581"/>
      <c r="X3" s="580">
        <f>'اختيار المقررات'!C10</f>
        <v>105</v>
      </c>
      <c r="Y3" s="581"/>
      <c r="Z3" s="580">
        <f>'اختيار المقررات'!C11</f>
        <v>106</v>
      </c>
      <c r="AA3" s="581"/>
      <c r="AB3" s="580">
        <f>'اختيار المقررات'!C12</f>
        <v>107</v>
      </c>
      <c r="AC3" s="581"/>
      <c r="AD3" s="580">
        <f>'اختيار المقررات'!C13</f>
        <v>108</v>
      </c>
      <c r="AE3" s="581"/>
      <c r="AF3" s="580">
        <f>'اختيار المقررات'!L8</f>
        <v>204</v>
      </c>
      <c r="AG3" s="581"/>
      <c r="AH3" s="580">
        <f>'اختيار المقررات'!L9</f>
        <v>205</v>
      </c>
      <c r="AI3" s="581"/>
      <c r="AJ3" s="580">
        <f>'اختيار المقررات'!L10</f>
        <v>206</v>
      </c>
      <c r="AK3" s="581"/>
      <c r="AL3" s="580">
        <f>'اختيار المقررات'!L11</f>
        <v>207</v>
      </c>
      <c r="AM3" s="581"/>
      <c r="AN3" s="580">
        <f>'اختيار المقررات'!L12</f>
        <v>208</v>
      </c>
      <c r="AO3" s="581"/>
      <c r="AP3" s="580">
        <v>303</v>
      </c>
      <c r="AQ3" s="581"/>
      <c r="AR3" s="580">
        <v>304</v>
      </c>
      <c r="AS3" s="581"/>
      <c r="AT3" s="580">
        <v>305</v>
      </c>
      <c r="AU3" s="581"/>
      <c r="AV3" s="580">
        <v>306</v>
      </c>
      <c r="AW3" s="581"/>
      <c r="AX3" s="580">
        <v>307</v>
      </c>
      <c r="AY3" s="581"/>
      <c r="AZ3" s="580">
        <v>308</v>
      </c>
      <c r="BA3" s="581"/>
      <c r="BB3" s="580">
        <v>309</v>
      </c>
      <c r="BC3" s="581"/>
      <c r="BD3" s="580">
        <v>403</v>
      </c>
      <c r="BE3" s="581"/>
      <c r="BF3" s="580">
        <v>404</v>
      </c>
      <c r="BG3" s="581"/>
      <c r="BH3" s="580">
        <v>405</v>
      </c>
      <c r="BI3" s="581"/>
      <c r="BJ3" s="580">
        <v>406</v>
      </c>
      <c r="BK3" s="581"/>
      <c r="BL3" s="580">
        <v>407</v>
      </c>
      <c r="BM3" s="581"/>
      <c r="BN3" s="580">
        <v>408</v>
      </c>
      <c r="BO3" s="581"/>
      <c r="BP3" s="580">
        <v>409</v>
      </c>
      <c r="BQ3" s="581"/>
      <c r="BR3" s="580">
        <v>504</v>
      </c>
      <c r="BS3" s="581"/>
      <c r="BT3" s="580">
        <v>505</v>
      </c>
      <c r="BU3" s="581"/>
      <c r="BV3" s="580">
        <v>506</v>
      </c>
      <c r="BW3" s="581"/>
      <c r="BX3" s="580">
        <v>507</v>
      </c>
      <c r="BY3" s="581"/>
      <c r="BZ3" s="580">
        <v>508</v>
      </c>
      <c r="CA3" s="581"/>
      <c r="CB3" s="580">
        <v>509</v>
      </c>
      <c r="CC3" s="581"/>
      <c r="CD3" s="580">
        <v>604</v>
      </c>
      <c r="CE3" s="581"/>
      <c r="CF3" s="580">
        <v>605</v>
      </c>
      <c r="CG3" s="581"/>
      <c r="CH3" s="580">
        <v>606</v>
      </c>
      <c r="CI3" s="581"/>
      <c r="CJ3" s="580">
        <v>607</v>
      </c>
      <c r="CK3" s="581"/>
      <c r="CL3" s="580">
        <v>608</v>
      </c>
      <c r="CM3" s="581"/>
      <c r="CN3" s="580">
        <v>609</v>
      </c>
      <c r="CO3" s="581"/>
      <c r="CP3" s="580">
        <v>704</v>
      </c>
      <c r="CQ3" s="581"/>
      <c r="CR3" s="580">
        <v>705</v>
      </c>
      <c r="CS3" s="581"/>
      <c r="CT3" s="580">
        <v>706</v>
      </c>
      <c r="CU3" s="581"/>
      <c r="CV3" s="580">
        <v>707</v>
      </c>
      <c r="CW3" s="581"/>
      <c r="CX3" s="580">
        <v>708</v>
      </c>
      <c r="CY3" s="581"/>
      <c r="CZ3" s="580">
        <v>804</v>
      </c>
      <c r="DA3" s="581"/>
      <c r="DB3" s="580">
        <v>805</v>
      </c>
      <c r="DC3" s="581"/>
      <c r="DD3" s="580">
        <v>806</v>
      </c>
      <c r="DE3" s="581"/>
      <c r="DF3" s="580">
        <v>807</v>
      </c>
      <c r="DG3" s="581"/>
      <c r="DH3" s="580">
        <v>808</v>
      </c>
      <c r="DI3" s="581"/>
      <c r="DJ3" s="588" t="s">
        <v>45</v>
      </c>
      <c r="DK3" s="590" t="s">
        <v>0</v>
      </c>
      <c r="DL3" s="592" t="s">
        <v>46</v>
      </c>
      <c r="DM3" s="594" t="s">
        <v>118</v>
      </c>
      <c r="DN3" s="596" t="s">
        <v>738</v>
      </c>
      <c r="DO3" s="597" t="s">
        <v>126</v>
      </c>
      <c r="DP3" s="574" t="s">
        <v>27</v>
      </c>
      <c r="DQ3" s="574" t="s">
        <v>561</v>
      </c>
      <c r="DR3" s="574" t="s">
        <v>25</v>
      </c>
      <c r="DS3" s="574" t="s">
        <v>48</v>
      </c>
      <c r="DT3" s="575" t="s">
        <v>26</v>
      </c>
      <c r="DU3" s="575" t="s">
        <v>28</v>
      </c>
      <c r="DV3" s="576" t="s">
        <v>49</v>
      </c>
      <c r="DW3" s="578" t="s">
        <v>127</v>
      </c>
      <c r="DX3" s="578" t="s">
        <v>128</v>
      </c>
      <c r="DY3" s="598" t="s">
        <v>50</v>
      </c>
      <c r="DZ3" s="600" t="s">
        <v>132</v>
      </c>
      <c r="EA3" s="572" t="s">
        <v>131</v>
      </c>
      <c r="EB3" s="572" t="s">
        <v>130</v>
      </c>
      <c r="EC3" s="582" t="s">
        <v>129</v>
      </c>
      <c r="ED3" s="584"/>
      <c r="EE3" s="585"/>
      <c r="EF3" s="585"/>
      <c r="EG3" s="585"/>
      <c r="EH3" s="585"/>
      <c r="EI3" s="585"/>
      <c r="EJ3" s="202"/>
      <c r="EK3" s="178"/>
    </row>
    <row r="4" spans="1:141" s="64" customFormat="1" ht="36.75" customHeight="1" thickBot="1" x14ac:dyDescent="0.3">
      <c r="A4" s="59" t="s">
        <v>2</v>
      </c>
      <c r="B4" s="60" t="s">
        <v>41</v>
      </c>
      <c r="C4" s="60" t="s">
        <v>42</v>
      </c>
      <c r="D4" s="60" t="s">
        <v>43</v>
      </c>
      <c r="E4" s="60" t="s">
        <v>6</v>
      </c>
      <c r="F4" s="61" t="s">
        <v>7</v>
      </c>
      <c r="G4" s="61"/>
      <c r="H4" s="60"/>
      <c r="I4" s="60" t="s">
        <v>11</v>
      </c>
      <c r="J4" s="60" t="s">
        <v>10</v>
      </c>
      <c r="K4" s="619"/>
      <c r="L4" s="622"/>
      <c r="M4" s="606"/>
      <c r="N4" s="606"/>
      <c r="O4" s="608"/>
      <c r="P4" s="613"/>
      <c r="Q4" s="613"/>
      <c r="R4" s="615"/>
      <c r="S4" s="611"/>
      <c r="T4" s="62" t="s">
        <v>18</v>
      </c>
      <c r="U4" s="63" t="s">
        <v>19</v>
      </c>
      <c r="V4" s="62" t="s">
        <v>18</v>
      </c>
      <c r="W4" s="63" t="s">
        <v>19</v>
      </c>
      <c r="X4" s="62" t="s">
        <v>18</v>
      </c>
      <c r="Y4" s="63" t="s">
        <v>19</v>
      </c>
      <c r="Z4" s="62" t="s">
        <v>18</v>
      </c>
      <c r="AA4" s="63" t="s">
        <v>19</v>
      </c>
      <c r="AB4" s="62" t="s">
        <v>18</v>
      </c>
      <c r="AC4" s="63" t="s">
        <v>19</v>
      </c>
      <c r="AD4" s="62" t="s">
        <v>18</v>
      </c>
      <c r="AE4" s="63" t="s">
        <v>19</v>
      </c>
      <c r="AF4" s="62" t="s">
        <v>18</v>
      </c>
      <c r="AG4" s="63" t="s">
        <v>19</v>
      </c>
      <c r="AH4" s="62" t="s">
        <v>18</v>
      </c>
      <c r="AI4" s="63" t="s">
        <v>19</v>
      </c>
      <c r="AJ4" s="62" t="s">
        <v>18</v>
      </c>
      <c r="AK4" s="63" t="s">
        <v>19</v>
      </c>
      <c r="AL4" s="62" t="s">
        <v>18</v>
      </c>
      <c r="AM4" s="63" t="s">
        <v>19</v>
      </c>
      <c r="AN4" s="62" t="s">
        <v>18</v>
      </c>
      <c r="AO4" s="63" t="s">
        <v>19</v>
      </c>
      <c r="AP4" s="62" t="s">
        <v>18</v>
      </c>
      <c r="AQ4" s="63" t="s">
        <v>19</v>
      </c>
      <c r="AR4" s="62" t="s">
        <v>18</v>
      </c>
      <c r="AS4" s="63" t="s">
        <v>19</v>
      </c>
      <c r="AT4" s="62" t="s">
        <v>18</v>
      </c>
      <c r="AU4" s="63" t="s">
        <v>19</v>
      </c>
      <c r="AV4" s="62" t="s">
        <v>18</v>
      </c>
      <c r="AW4" s="63" t="s">
        <v>19</v>
      </c>
      <c r="AX4" s="62" t="s">
        <v>18</v>
      </c>
      <c r="AY4" s="63" t="s">
        <v>19</v>
      </c>
      <c r="AZ4" s="62" t="s">
        <v>18</v>
      </c>
      <c r="BA4" s="63" t="s">
        <v>19</v>
      </c>
      <c r="BB4" s="62" t="s">
        <v>18</v>
      </c>
      <c r="BC4" s="63" t="s">
        <v>19</v>
      </c>
      <c r="BD4" s="62" t="s">
        <v>18</v>
      </c>
      <c r="BE4" s="63" t="s">
        <v>19</v>
      </c>
      <c r="BF4" s="62" t="s">
        <v>18</v>
      </c>
      <c r="BG4" s="63" t="s">
        <v>19</v>
      </c>
      <c r="BH4" s="62" t="s">
        <v>18</v>
      </c>
      <c r="BI4" s="63" t="s">
        <v>19</v>
      </c>
      <c r="BJ4" s="62" t="s">
        <v>18</v>
      </c>
      <c r="BK4" s="63" t="s">
        <v>19</v>
      </c>
      <c r="BL4" s="62" t="s">
        <v>18</v>
      </c>
      <c r="BM4" s="63" t="s">
        <v>19</v>
      </c>
      <c r="BN4" s="62" t="s">
        <v>18</v>
      </c>
      <c r="BO4" s="63" t="s">
        <v>19</v>
      </c>
      <c r="BP4" s="62" t="s">
        <v>18</v>
      </c>
      <c r="BQ4" s="63" t="s">
        <v>19</v>
      </c>
      <c r="BR4" s="62" t="s">
        <v>18</v>
      </c>
      <c r="BS4" s="63" t="s">
        <v>19</v>
      </c>
      <c r="BT4" s="62" t="s">
        <v>18</v>
      </c>
      <c r="BU4" s="63" t="s">
        <v>19</v>
      </c>
      <c r="BV4" s="62" t="s">
        <v>18</v>
      </c>
      <c r="BW4" s="63" t="s">
        <v>19</v>
      </c>
      <c r="BX4" s="62" t="s">
        <v>18</v>
      </c>
      <c r="BY4" s="63" t="s">
        <v>19</v>
      </c>
      <c r="BZ4" s="62" t="s">
        <v>18</v>
      </c>
      <c r="CA4" s="63" t="s">
        <v>19</v>
      </c>
      <c r="CB4" s="62" t="s">
        <v>18</v>
      </c>
      <c r="CC4" s="63" t="s">
        <v>19</v>
      </c>
      <c r="CD4" s="62" t="s">
        <v>18</v>
      </c>
      <c r="CE4" s="63" t="s">
        <v>19</v>
      </c>
      <c r="CF4" s="62" t="s">
        <v>18</v>
      </c>
      <c r="CG4" s="63" t="s">
        <v>19</v>
      </c>
      <c r="CH4" s="62" t="s">
        <v>18</v>
      </c>
      <c r="CI4" s="63" t="s">
        <v>19</v>
      </c>
      <c r="CJ4" s="62" t="s">
        <v>18</v>
      </c>
      <c r="CK4" s="63" t="s">
        <v>19</v>
      </c>
      <c r="CL4" s="62" t="s">
        <v>18</v>
      </c>
      <c r="CM4" s="63" t="s">
        <v>19</v>
      </c>
      <c r="CN4" s="62" t="s">
        <v>18</v>
      </c>
      <c r="CO4" s="63" t="s">
        <v>19</v>
      </c>
      <c r="CP4" s="62"/>
      <c r="CQ4" s="63"/>
      <c r="CR4" s="62"/>
      <c r="CS4" s="63"/>
      <c r="CT4" s="62"/>
      <c r="CU4" s="63"/>
      <c r="CV4" s="62"/>
      <c r="CW4" s="63"/>
      <c r="CX4" s="62"/>
      <c r="CY4" s="63"/>
      <c r="CZ4" s="62"/>
      <c r="DA4" s="63"/>
      <c r="DB4" s="62"/>
      <c r="DC4" s="63"/>
      <c r="DD4" s="62"/>
      <c r="DE4" s="63"/>
      <c r="DF4" s="62"/>
      <c r="DG4" s="63"/>
      <c r="DH4" s="62"/>
      <c r="DI4" s="63"/>
      <c r="DJ4" s="589"/>
      <c r="DK4" s="591"/>
      <c r="DL4" s="593"/>
      <c r="DM4" s="595"/>
      <c r="DN4" s="596"/>
      <c r="DO4" s="597"/>
      <c r="DP4" s="574"/>
      <c r="DQ4" s="574"/>
      <c r="DR4" s="574"/>
      <c r="DS4" s="574"/>
      <c r="DT4" s="575"/>
      <c r="DU4" s="575"/>
      <c r="DV4" s="577"/>
      <c r="DW4" s="579"/>
      <c r="DX4" s="579"/>
      <c r="DY4" s="599"/>
      <c r="DZ4" s="601"/>
      <c r="EA4" s="573"/>
      <c r="EB4" s="573"/>
      <c r="EC4" s="583"/>
      <c r="ED4" s="586"/>
      <c r="EE4" s="587"/>
      <c r="EF4" s="587"/>
      <c r="EG4" s="587"/>
      <c r="EH4" s="587"/>
      <c r="EI4" s="587"/>
      <c r="EJ4" s="202"/>
      <c r="EK4" s="179"/>
    </row>
    <row r="5" spans="1:141" s="29" customFormat="1" ht="36.75" customHeight="1" x14ac:dyDescent="0.65">
      <c r="A5" s="65">
        <f>'اختيار المقررات'!E1</f>
        <v>0</v>
      </c>
      <c r="B5" s="66" t="str">
        <f>'اختيار المقررات'!L1</f>
        <v/>
      </c>
      <c r="C5" s="66" t="str">
        <f>'اختيار المقررات'!Q1</f>
        <v/>
      </c>
      <c r="D5" s="66" t="str">
        <f>'اختيار المقررات'!W1</f>
        <v/>
      </c>
      <c r="E5" s="66" t="e">
        <f>'اختيار المقررات'!AE1</f>
        <v>#N/A</v>
      </c>
      <c r="F5" s="67" t="e">
        <f>'اختيار المقررات'!AB1</f>
        <v>#N/A</v>
      </c>
      <c r="G5" s="67" t="e">
        <f>'اختيار المقررات'!AB3</f>
        <v>#N/A</v>
      </c>
      <c r="H5" s="83" t="e">
        <f>'اختيار المقررات'!Q3</f>
        <v>#N/A</v>
      </c>
      <c r="I5" s="66" t="e">
        <f>'اختيار المقررات'!E3</f>
        <v>#N/A</v>
      </c>
      <c r="J5" s="68" t="e">
        <f>'اختيار المقررات'!L3</f>
        <v>#N/A</v>
      </c>
      <c r="K5" s="69" t="str">
        <f>'اختيار المقررات'!W3</f>
        <v/>
      </c>
      <c r="L5" s="70" t="e">
        <f>'اختيار المقررات'!AE3</f>
        <v>#N/A</v>
      </c>
      <c r="M5" s="84">
        <f>'اختيار المقررات'!W4</f>
        <v>0</v>
      </c>
      <c r="N5" s="84">
        <f>'اختيار المقررات'!AB4</f>
        <v>0</v>
      </c>
      <c r="O5" s="71">
        <f>'اختيار المقررات'!AE4</f>
        <v>0</v>
      </c>
      <c r="P5" s="72" t="e">
        <f>'اختيار المقررات'!E4</f>
        <v>#N/A</v>
      </c>
      <c r="Q5" s="73" t="e">
        <f>'اختيار المقررات'!L4</f>
        <v>#N/A</v>
      </c>
      <c r="R5" s="74" t="e">
        <f>'اختيار المقررات'!Q4</f>
        <v>#N/A</v>
      </c>
      <c r="S5" s="75" t="e">
        <f>'اختيار المقررات'!E2</f>
        <v>#N/A</v>
      </c>
      <c r="T5" s="76" t="str">
        <f>IFERROR(IF(OR(T3=الإستمارة!$C$12,T3=الإستمارة!$C$13,T3=الإستمارة!$C$14,T3=الإستمارة!$C$15,T3=الإستمارة!$C$16,T3=الإستمارة!$C$17,T3=الإستمارة!$C$18,T3=الإستمارة!$C$19),VLOOKUP(T3,الإستمارة!$C$12:$H$19,6,0),VLOOKUP(T3,الإستمارة!$L$12:$P$19,6,0)),"")</f>
        <v/>
      </c>
      <c r="U5" s="77" t="e">
        <f>IF(VLOOKUP($A$5,ورقة4!$A$2:$AW$2242,MATCH(T3,ورقة4!$A$2:$AW$2,0),0)="","",VLOOKUP($A$5,ورقة4!$A$2:$AW$2242,MATCH(T3,ورقة4!$A$2:$AW$2,0),0))</f>
        <v>#N/A</v>
      </c>
      <c r="V5" s="76" t="str">
        <f>IFERROR(IF(OR(V3=الإستمارة!$C$12,V3=الإستمارة!$C$13,V3=الإستمارة!$C$14,V3=الإستمارة!$C$15,V3=الإستمارة!$C$16,V3=الإستمارة!$C$17,V3=الإستمارة!$C$18,V3=الإستمارة!$C$19),VLOOKUP(V3,الإستمارة!$C$12:$H$19,6,0),VLOOKUP(V3,الإستمارة!$K$12:$P$19,6,0)),"")</f>
        <v/>
      </c>
      <c r="W5" s="77" t="e">
        <f>IF(VLOOKUP($A$5,ورقة4!$A$2:$AW$2242,MATCH(V3,ورقة4!$A$2:$AW$2,0),0)="","",VLOOKUP($A$5,ورقة4!$A$2:$AW$2242,MATCH(V3,ورقة4!$A$2:$AW$2,0),0))</f>
        <v>#N/A</v>
      </c>
      <c r="X5" s="76" t="str">
        <f>IFERROR(IF(OR(X3=الإستمارة!$C$12,X3=الإستمارة!$C$13,X3=الإستمارة!$C$14,X3=الإستمارة!$C$15,X3=الإستمارة!$C$16,X3=الإستمارة!$C$17,X3=الإستمارة!$C$18,X3=الإستمارة!$C$19),VLOOKUP(X3,الإستمارة!$C$12:$H$19,6,0),VLOOKUP(X3,الإستمارة!$K$12:$P$19,6,0)),"")</f>
        <v/>
      </c>
      <c r="Y5" s="77" t="e">
        <f>IF(VLOOKUP($A$5,ورقة4!$A$2:$AW$2242,MATCH(X3,ورقة4!$A$2:$AW$2,0),0)="","",VLOOKUP($A$5,ورقة4!$A$2:$AW$2242,MATCH(X3,ورقة4!$A$2:$AW$2,0),0))</f>
        <v>#N/A</v>
      </c>
      <c r="Z5" s="76" t="str">
        <f>IFERROR(IF(OR(Z3=الإستمارة!$C$12,Z3=الإستمارة!$C$13,Z3=الإستمارة!$C$14,Z3=الإستمارة!$C$15,Z3=الإستمارة!$C$16,Z3=الإستمارة!$C$17,Z3=الإستمارة!$C$18,Z3=الإستمارة!$C$19),VLOOKUP(Z3,الإستمارة!$C$12:$H$19,6,0),VLOOKUP(Z3,الإستمارة!$K$12:$P$19,6,0)),"")</f>
        <v/>
      </c>
      <c r="AA5" s="77" t="e">
        <f>IF(VLOOKUP($A$5,ورقة4!$A$2:$AW$2242,MATCH(Z3,ورقة4!$A$2:$AW$2,0),0)="","",VLOOKUP($A$5,ورقة4!$A$2:$AW$2242,MATCH(Z3,ورقة4!$A$2:$AW$2,0),0))</f>
        <v>#N/A</v>
      </c>
      <c r="AB5" s="76" t="str">
        <f>IFERROR(IF(OR(AB3=الإستمارة!$C$12,AB3=الإستمارة!$C$13,AB3=الإستمارة!$C$14,AB3=الإستمارة!$C$15,AB3=الإستمارة!$C$16,AB3=الإستمارة!$C$17,AB3=الإستمارة!$C$18,AB3=الإستمارة!$C$19),VLOOKUP(AB3,الإستمارة!$C$12:$H$19,6,0),VLOOKUP(AB3,الإستمارة!$K$12:$P$19,6,0)),"")</f>
        <v/>
      </c>
      <c r="AC5" s="77" t="e">
        <f>IF(VLOOKUP($A$5,ورقة4!$A$2:$AW$2242,MATCH(AB3,ورقة4!$A$2:$AW$2,0),0)="","",VLOOKUP($A$5,ورقة4!$A$2:$AW$2242,MATCH(AB3,ورقة4!$A$2:$AW$2,0),0))</f>
        <v>#N/A</v>
      </c>
      <c r="AD5" s="76" t="str">
        <f>IFERROR(IF(OR(AD3=الإستمارة!$C$12,AD3=الإستمارة!$C$13,AD3=الإستمارة!$C$14,AD3=الإستمارة!$C$15,AD3=الإستمارة!$C$16,AD3=الإستمارة!$C$17,AD3=الإستمارة!$C$18,AD3=الإستمارة!$C$19),VLOOKUP(AD3,الإستمارة!$C$12:$H$19,6,0),VLOOKUP(AD3,الإستمارة!$K$12:$P$19,6,0)),"")</f>
        <v/>
      </c>
      <c r="AE5" s="77" t="e">
        <f>IF(VLOOKUP($A$5,ورقة4!$A$2:$AW$2242,MATCH(AD3,ورقة4!$A$2:$AW$2,0),0)="","",VLOOKUP($A$5,ورقة4!$A$2:$AW$2242,MATCH(AD3,ورقة4!$A$2:$AW$2,0),0))</f>
        <v>#N/A</v>
      </c>
      <c r="AF5" s="76" t="str">
        <f>IFERROR(IF(OR(AF3=الإستمارة!$C$12,AF3=الإستمارة!$C$13,AF3=الإستمارة!$C$14,AF3=الإستمارة!$C$15,AF3=الإستمارة!$C$16,AF3=الإستمارة!$C$17,AF3=الإستمارة!$C$18,AF3=الإستمارة!$C$19),VLOOKUP(AF3,الإستمارة!$C$12:$H$19,6,0),VLOOKUP(AF3,الإستمارة!$K$12:$P$19,6,0)),"")</f>
        <v/>
      </c>
      <c r="AG5" s="77" t="e">
        <f>IF(VLOOKUP($A$5,ورقة4!$A$2:$AW$2242,MATCH(AF3,ورقة4!$A$2:$AW$2,0),0)="","",VLOOKUP($A$5,ورقة4!$A$2:$AW$2242,MATCH(AF3,ورقة4!$A$2:$AW$2,0),0))</f>
        <v>#N/A</v>
      </c>
      <c r="AH5" s="76" t="str">
        <f>IFERROR(IF(OR(AH3=الإستمارة!$C$12,AH3=الإستمارة!$C$13,AH3=الإستمارة!$C$14,AH3=الإستمارة!$C$15,AH3=الإستمارة!$C$16,AH3=الإستمارة!$C$17,AH3=الإستمارة!$C$18,AH3=الإستمارة!$C$19),VLOOKUP(AH3,الإستمارة!$C$12:$H$19,6,0),VLOOKUP(AH3,الإستمارة!$K$12:$P$19,6,0)),"")</f>
        <v/>
      </c>
      <c r="AI5" s="77" t="e">
        <f>IF(VLOOKUP($A$5,ورقة4!$A$2:$AW$2242,MATCH(AH3,ورقة4!$A$2:$AW$2,0),0)="","",VLOOKUP($A$5,ورقة4!$A$2:$AW$2242,MATCH(AH3,ورقة4!$A$2:$AW$2,0),0))</f>
        <v>#N/A</v>
      </c>
      <c r="AJ5" s="76" t="str">
        <f>IFERROR(IF(OR(AJ3=الإستمارة!$C$12,AJ3=الإستمارة!$C$13,AJ3=الإستمارة!$C$14,AJ3=الإستمارة!$C$15,AJ3=الإستمارة!$C$16,AJ3=الإستمارة!$C$17,AJ3=الإستمارة!$C$18,AJ3=الإستمارة!$C$19),VLOOKUP(AJ3,الإستمارة!$C$12:$H$19,6,0),VLOOKUP(AJ3,الإستمارة!$K$12:$P$19,6,0)),"")</f>
        <v/>
      </c>
      <c r="AK5" s="77" t="e">
        <f>IF(VLOOKUP($A$5,ورقة4!$A$2:$AW$2242,MATCH(AJ3,ورقة4!$A$2:$AW$2,0),0)="","",VLOOKUP($A$5,ورقة4!$A$2:$AW$2242,MATCH(AJ3,ورقة4!$A$2:$AW$2,0),0))</f>
        <v>#N/A</v>
      </c>
      <c r="AL5" s="76" t="str">
        <f>IFERROR(IF(OR(AL3=الإستمارة!$C$12,AL3=الإستمارة!$C$13,AL3=الإستمارة!$C$14,AL3=الإستمارة!$C$15,AL3=الإستمارة!$C$16,AL3=الإستمارة!$C$17,AL3=الإستمارة!$C$18,AL3=الإستمارة!$C$19),VLOOKUP(AL3,الإستمارة!$C$12:$H$19,6,0),VLOOKUP(AL3,الإستمارة!$K$12:$P$19,6,0)),"")</f>
        <v/>
      </c>
      <c r="AM5" s="77" t="e">
        <f>IF(VLOOKUP($A$5,ورقة4!$A$2:$AW$2242,MATCH(AL3,ورقة4!$A$2:$AW$2,0),0)="","",VLOOKUP($A$5,ورقة4!$A$2:$AW$2242,MATCH(AL3,ورقة4!$A$2:$AW$2,0),0))</f>
        <v>#N/A</v>
      </c>
      <c r="AN5" s="76" t="str">
        <f>IFERROR(IF(OR(AN3=الإستمارة!$C$12,AN3=الإستمارة!$C$13,AN3=الإستمارة!$C$14,AN3=الإستمارة!$C$15,AN3=الإستمارة!$C$16,AN3=الإستمارة!$C$17,AN3=الإستمارة!$C$18,AN3=الإستمارة!$C$19),VLOOKUP(AN3,الإستمارة!$C$12:$H$19,6,0),VLOOKUP(AN3,الإستمارة!$K$12:$P$19,6,0)),"")</f>
        <v/>
      </c>
      <c r="AO5" s="77" t="e">
        <f>IF(VLOOKUP($A$5,ورقة4!$A$2:$AW$2242,MATCH(AN3,ورقة4!$A$2:$AW$2,0),0)="","",VLOOKUP($A$5,ورقة4!$A$2:$AW$2242,MATCH(AN3,ورقة4!$A$2:$AW$2,0),0))</f>
        <v>#N/A</v>
      </c>
      <c r="AP5" s="76" t="str">
        <f>IFERROR(IF(OR(AP3=الإستمارة!$C$12,AP3=الإستمارة!$C$13,AP3=الإستمارة!$C$14,AP3=الإستمارة!$C$15,AP3=الإستمارة!$C$16,AP3=الإستمارة!$C$17,AP3=الإستمارة!$C$18,AP3=الإستمارة!$C$19),VLOOKUP(AP3,الإستمارة!$C$12:$H$19,6,0),VLOOKUP(AP3,الإستمارة!$K$12:$P$19,6,0)),"")</f>
        <v/>
      </c>
      <c r="AQ5" s="77" t="e">
        <f>IF(VLOOKUP($A$5,ورقة4!$A$2:$AW$2242,MATCH(AP3,ورقة4!$A$2:$AW$2,0),0)="","",VLOOKUP($A$5,ورقة4!$A$2:$AW$2242,MATCH(AP3,ورقة4!$A$2:$AW$2,0),0))</f>
        <v>#N/A</v>
      </c>
      <c r="AR5" s="76" t="str">
        <f>IFERROR(IF(OR(AR3=الإستمارة!$C$12,AR3=الإستمارة!$C$13,AR3=الإستمارة!$C$14,AR3=الإستمارة!$C$15,AR3=الإستمارة!$C$16,AR3=الإستمارة!$C$17,AR3=الإستمارة!$C$18,AR3=الإستمارة!$C$19),VLOOKUP(AR3,الإستمارة!$C$12:$H$19,6,0),VLOOKUP(AR3,الإستمارة!$K$12:$P$19,6,0)),"")</f>
        <v/>
      </c>
      <c r="AS5" s="77" t="e">
        <f>IF(VLOOKUP($A$5,ورقة4!$A$2:$AW$2242,MATCH(AR3,ورقة4!$A$2:$AW$2,0),0)="","",VLOOKUP($A$5,ورقة4!$A$2:$AW$2242,MATCH(AR3,ورقة4!$A$2:$AW$2,0),0))</f>
        <v>#N/A</v>
      </c>
      <c r="AT5" s="76" t="str">
        <f>IFERROR(IF(OR(AT3=الإستمارة!$C$12,AT3=الإستمارة!$C$13,AT3=الإستمارة!$C$14,AT3=الإستمارة!$C$15,AT3=الإستمارة!$C$16,AT3=الإستمارة!$C$17,AT3=الإستمارة!$C$18,AT3=الإستمارة!$C$19),VLOOKUP(AT3,الإستمارة!$C$12:$H$19,6,0),VLOOKUP(AT3,الإستمارة!$K$12:$P$19,6,0)),"")</f>
        <v/>
      </c>
      <c r="AU5" s="77" t="e">
        <f>IF(VLOOKUP($A$5,ورقة4!$A$2:$AW$2242,MATCH(AT3,ورقة4!$A$2:$AW$2,0),0)="","",VLOOKUP($A$5,ورقة4!$A$2:$AW$2242,MATCH(AT3,ورقة4!$A$2:$AW$2,0),0))</f>
        <v>#N/A</v>
      </c>
      <c r="AV5" s="76" t="str">
        <f>IFERROR(IF(OR(AV3=الإستمارة!$C$12,AV3=الإستمارة!$C$13,AV3=الإستمارة!$C$14,AV3=الإستمارة!$C$15,AV3=الإستمارة!$C$16,AV3=الإستمارة!$C$17,AV3=الإستمارة!$C$18,AV3=الإستمارة!$C$19),VLOOKUP(AV3,الإستمارة!$C$12:$H$19,6,0),VLOOKUP(AV3,الإستمارة!$K$12:$P$19,6,0)),"")</f>
        <v/>
      </c>
      <c r="AW5" s="77" t="e">
        <f>IF(VLOOKUP($A$5,ورقة4!$A$2:$AW$2242,MATCH(AV3,ورقة4!$A$2:$AW$2,0),0)="","",VLOOKUP($A$5,ورقة4!$A$2:$AW$2242,MATCH(AV3,ورقة4!$A$2:$AW$2,0),0))</f>
        <v>#N/A</v>
      </c>
      <c r="AX5" s="76" t="str">
        <f>IFERROR(IF(OR(AX3=الإستمارة!$C$12,AX3=الإستمارة!$C$13,AX3=الإستمارة!$C$14,AX3=الإستمارة!$C$15,AX3=الإستمارة!$C$16,AX3=الإستمارة!$C$17,AX3=الإستمارة!$C$18,AX3=الإستمارة!$C$19),VLOOKUP(AX3,الإستمارة!$C$12:$H$19,6,0),VLOOKUP(AX3,الإستمارة!$K$12:$P$19,6,0)),"")</f>
        <v/>
      </c>
      <c r="AY5" s="77" t="e">
        <f>IF(VLOOKUP($A$5,ورقة4!$A$2:$AW$2242,MATCH(AX3,ورقة4!$A$2:$AW$2,0),0)="","",VLOOKUP($A$5,ورقة4!$A$2:$AW$2242,MATCH(AX3,ورقة4!$A$2:$AW$2,0),0))</f>
        <v>#N/A</v>
      </c>
      <c r="AZ5" s="76" t="str">
        <f>IFERROR(IF(OR(AZ3=الإستمارة!$C$12,AZ3=الإستمارة!$C$13,AZ3=الإستمارة!$C$14,AZ3=الإستمارة!$C$15,AZ3=الإستمارة!$C$16,AZ3=الإستمارة!$C$17,AZ3=الإستمارة!$C$18,AZ3=الإستمارة!$C$19),VLOOKUP(AZ3,الإستمارة!$C$12:$H$19,6,0),VLOOKUP(AZ3,الإستمارة!$K$12:$P$19,6,0)),"")</f>
        <v/>
      </c>
      <c r="BA5" s="77" t="e">
        <f>IF(VLOOKUP($A$5,ورقة4!$A$2:$AW$2242,MATCH(AZ3,ورقة4!$A$2:$AW$2,0),0)="","",VLOOKUP($A$5,ورقة4!$A$2:$AW$2242,MATCH(AZ3,ورقة4!$A$2:$AW$2,0),0))</f>
        <v>#N/A</v>
      </c>
      <c r="BB5" s="76" t="str">
        <f>IFERROR(IF(OR(BB3=الإستمارة!$C$12,BB3=الإستمارة!$C$13,BB3=الإستمارة!$C$14,BB3=الإستمارة!$C$15,BB3=الإستمارة!$C$16,BB3=الإستمارة!$C$17,BB3=الإستمارة!$C$18,BB3=الإستمارة!$C$19),VLOOKUP(BB3,الإستمارة!$C$12:$H$19,6,0),VLOOKUP(BB3,الإستمارة!$K$12:$P$19,6,0)),"")</f>
        <v/>
      </c>
      <c r="BC5" s="77" t="e">
        <f>IF(VLOOKUP($A$5,ورقة4!$A$2:$AW$2242,MATCH(BB3,ورقة4!$A$2:$AW$2,0),0)="","",VLOOKUP($A$5,ورقة4!$A$2:$AW$2242,MATCH(BB3,ورقة4!$A$2:$AW$2,0),0))</f>
        <v>#N/A</v>
      </c>
      <c r="BD5" s="76" t="str">
        <f>IFERROR(IF(OR(BD3=الإستمارة!$C$12,BD3=الإستمارة!$C$13,BD3=الإستمارة!$C$14,BD3=الإستمارة!$C$15,BD3=الإستمارة!$C$16,BD3=الإستمارة!$C$17,BD3=الإستمارة!$C$18,BD3=الإستمارة!$C$19),VLOOKUP(BD3,الإستمارة!$C$12:$H$19,6,0),VLOOKUP(BD3,الإستمارة!$K$12:$P$19,6,0)),"")</f>
        <v/>
      </c>
      <c r="BE5" s="77" t="e">
        <f>IF(VLOOKUP($A$5,ورقة4!$A$2:$AW$2242,MATCH(BD3,ورقة4!$A$2:$AW$2,0),0)="","",VLOOKUP($A$5,ورقة4!$A$2:$AW$2242,MATCH(BD3,ورقة4!$A$2:$AW$2,0),0))</f>
        <v>#N/A</v>
      </c>
      <c r="BF5" s="76" t="str">
        <f>IFERROR(IF(OR(BF3=الإستمارة!$C$12,BF3=الإستمارة!$C$13,BF3=الإستمارة!$C$14,BF3=الإستمارة!$C$15,BF3=الإستمارة!$C$16,BF3=الإستمارة!$C$17,BF3=الإستمارة!$C$18,BF3=الإستمارة!$C$19),VLOOKUP(BF3,الإستمارة!$C$12:$H$19,6,0),VLOOKUP(BF3,الإستمارة!$K$12:$P$19,6,0)),"")</f>
        <v/>
      </c>
      <c r="BG5" s="77" t="e">
        <f>IF(VLOOKUP($A$5,ورقة4!$A$2:$AW$2242,MATCH(BF3,ورقة4!$A$2:$AW$2,0),0)="","",VLOOKUP($A$5,ورقة4!$A$2:$AW$2242,MATCH(BF3,ورقة4!$A$2:$AW$2,0),0))</f>
        <v>#N/A</v>
      </c>
      <c r="BH5" s="76" t="str">
        <f>IFERROR(IF(OR(BH3=الإستمارة!$C$12,BH3=الإستمارة!$C$13,BH3=الإستمارة!$C$14,BH3=الإستمارة!$C$15,BH3=الإستمارة!$C$16,BH3=الإستمارة!$C$17,BH3=الإستمارة!$C$18,BH3=الإستمارة!$C$19),VLOOKUP(BH3,الإستمارة!$C$12:$H$19,6,0),VLOOKUP(BH3,الإستمارة!$K$12:$P$19,6,0)),"")</f>
        <v/>
      </c>
      <c r="BI5" s="77" t="e">
        <f>IF(VLOOKUP($A$5,ورقة4!$A$2:$AW$2242,MATCH(BH3,ورقة4!$A$2:$AW$2,0),0)="","",VLOOKUP($A$5,ورقة4!$A$2:$AW$2242,MATCH(BH3,ورقة4!$A$2:$AW$2,0),0))</f>
        <v>#N/A</v>
      </c>
      <c r="BJ5" s="76" t="str">
        <f>IFERROR(IF(OR(BJ3=الإستمارة!$C$12,BJ3=الإستمارة!$C$13,BJ3=الإستمارة!$C$14,BJ3=الإستمارة!$C$15,BJ3=الإستمارة!$C$16,BJ3=الإستمارة!$C$17,BJ3=الإستمارة!$C$18,BJ3=الإستمارة!$C$19),VLOOKUP(BJ3,الإستمارة!$C$12:$H$19,6,0),VLOOKUP(BJ3,الإستمارة!$K$12:$P$19,6,0)),"")</f>
        <v/>
      </c>
      <c r="BK5" s="77" t="e">
        <f>IF(VLOOKUP($A$5,ورقة4!$A$2:$AW$2242,MATCH(BJ3,ورقة4!$A$2:$AW$2,0),0)="","",VLOOKUP($A$5,ورقة4!$A$2:$AW$2242,MATCH(BJ3,ورقة4!$A$2:$AW$2,0),0))</f>
        <v>#N/A</v>
      </c>
      <c r="BL5" s="76" t="str">
        <f>IFERROR(IF(OR(BL3=الإستمارة!$C$12,BL3=الإستمارة!$C$13,BL3=الإستمارة!$C$14,BL3=الإستمارة!$C$15,BL3=الإستمارة!$C$16,BL3=الإستمارة!$C$17,BL3=الإستمارة!$C$18,BL3=الإستمارة!$C$19),VLOOKUP(BL3,الإستمارة!$C$12:$H$19,6,0),VLOOKUP(BL3,الإستمارة!$K$12:$P$19,6,0)),"")</f>
        <v/>
      </c>
      <c r="BM5" s="77" t="e">
        <f>IF(VLOOKUP($A$5,ورقة4!$A$2:$AW$2242,MATCH(BL3,ورقة4!$A$2:$AW$2,0),0)="","",VLOOKUP($A$5,ورقة4!$A$2:$AW$2242,MATCH(BL3,ورقة4!$A$2:$AW$2,0),0))</f>
        <v>#N/A</v>
      </c>
      <c r="BN5" s="76" t="str">
        <f>IFERROR(IF(OR(BN3=الإستمارة!$C$12,BN3=الإستمارة!$C$13,BN3=الإستمارة!$C$14,BN3=الإستمارة!$C$15,BN3=الإستمارة!$C$16,BN3=الإستمارة!$C$17,BN3=الإستمارة!$C$18,BN3=الإستمارة!$C$19),VLOOKUP(BN3,الإستمارة!$C$12:$H$19,6,0),VLOOKUP(BN3,الإستمارة!$K$12:$P$19,6,0)),"")</f>
        <v/>
      </c>
      <c r="BO5" s="77" t="e">
        <f>IF(VLOOKUP($A$5,ورقة4!$A$2:$AW$2242,MATCH(BN3,ورقة4!$A$2:$AW$2,0),0)="","",VLOOKUP($A$5,ورقة4!$A$2:$AW$2242,MATCH(BN3,ورقة4!$A$2:$AW$2,0),0))</f>
        <v>#N/A</v>
      </c>
      <c r="BP5" s="76" t="str">
        <f>IFERROR(IF(OR(BP3=الإستمارة!$C$12,BP3=الإستمارة!$C$13,BP3=الإستمارة!$C$14,BP3=الإستمارة!$C$15,BP3=الإستمارة!$C$16,BP3=الإستمارة!$C$17,BP3=الإستمارة!$C$18,BP3=الإستمارة!$C$19),VLOOKUP(BP3,الإستمارة!$C$12:$H$19,6,0),VLOOKUP(BP3,الإستمارة!$K$12:$P$19,6,0)),"")</f>
        <v/>
      </c>
      <c r="BQ5" s="77" t="e">
        <f>IF(VLOOKUP($A$5,ورقة4!$A$2:$AW$2242,MATCH(BP3,ورقة4!$A$2:$AW$2,0),0)="","",VLOOKUP($A$5,ورقة4!$A$2:$AW$2242,MATCH(BP3,ورقة4!$A$2:$AW$2,0),0))</f>
        <v>#N/A</v>
      </c>
      <c r="BR5" s="76" t="str">
        <f>IFERROR(IF(OR(BR3=الإستمارة!$C$12,BR3=الإستمارة!$C$13,BR3=الإستمارة!$C$14,BR3=الإستمارة!$C$15,BR3=الإستمارة!$C$16,BR3=الإستمارة!$C$17,BR3=الإستمارة!$C$18,BR3=الإستمارة!$C$19),VLOOKUP(BR3,الإستمارة!$C$12:$H$19,6,0),VLOOKUP(BR3,الإستمارة!$K$12:$P$19,6,0)),"")</f>
        <v/>
      </c>
      <c r="BS5" s="77" t="e">
        <f>IF(VLOOKUP($A$5,ورقة4!$A$2:$AW$2242,MATCH(BR3,ورقة4!$A$2:$AW$2,0),0)="","",VLOOKUP($A$5,ورقة4!$A$2:$AW$2242,MATCH(BR3,ورقة4!$A$2:$AW$2,0),0))</f>
        <v>#N/A</v>
      </c>
      <c r="BT5" s="76" t="str">
        <f>IFERROR(IF(OR(BT3=الإستمارة!$C$12,BT3=الإستمارة!$C$13,BT3=الإستمارة!$C$14,BT3=الإستمارة!$C$15,BT3=الإستمارة!$C$16,BT3=الإستمارة!$C$17,BT3=الإستمارة!$C$18,BT3=الإستمارة!$C$19),VLOOKUP(BT3,الإستمارة!$C$12:$H$19,6,0),VLOOKUP(BT3,الإستمارة!$K$12:$P$19,6,0)),"")</f>
        <v/>
      </c>
      <c r="BU5" s="77" t="e">
        <f>IF(VLOOKUP($A$5,ورقة4!$A$2:$AW$2242,MATCH(BT3,ورقة4!$A$2:$AW$2,0),0)="","",VLOOKUP($A$5,ورقة4!$A$2:$AW$2242,MATCH(BT3,ورقة4!$A$2:$AW$2,0),0))</f>
        <v>#N/A</v>
      </c>
      <c r="BV5" s="76" t="str">
        <f>IFERROR(IF(OR(BV3=الإستمارة!$C$12,BV3=الإستمارة!$C$13,BV3=الإستمارة!$C$14,BV3=الإستمارة!$C$15,BV3=الإستمارة!$C$16,BV3=الإستمارة!$C$17,BV3=الإستمارة!$C$18,BV3=الإستمارة!$C$19),VLOOKUP(BV3,الإستمارة!$C$12:$H$19,6,0),VLOOKUP(BV3,الإستمارة!$K$12:$P$19,6,0)),"")</f>
        <v/>
      </c>
      <c r="BW5" s="77" t="e">
        <f>IF(VLOOKUP($A$5,ورقة4!$A$2:$AW$2242,MATCH(BV3,ورقة4!$A$2:$AW$2,0),0)="","",VLOOKUP($A$5,ورقة4!$A$2:$AW$2242,MATCH(BV3,ورقة4!$A$2:$AW$2,0),0))</f>
        <v>#N/A</v>
      </c>
      <c r="BX5" s="76" t="str">
        <f>IFERROR(IF(OR(BX3=الإستمارة!$C$12,BX3=الإستمارة!$C$13,BX3=الإستمارة!$C$14,BX3=الإستمارة!$C$15,BX3=الإستمارة!$C$16,BX3=الإستمارة!$C$17,BX3=الإستمارة!$C$18,BX3=الإستمارة!$C$19),VLOOKUP(BX3,الإستمارة!$C$12:$H$19,6,0),VLOOKUP(BX3,الإستمارة!$K$12:$P$19,6,0)),"")</f>
        <v/>
      </c>
      <c r="BY5" s="77" t="e">
        <f>IF(VLOOKUP($A$5,ورقة4!$A$2:$AW$2242,MATCH(BX3,ورقة4!$A$2:$AW$2,0),0)="","",VLOOKUP($A$5,ورقة4!$A$2:$AW$2242,MATCH(BX3,ورقة4!$A$2:$AW$2,0),0))</f>
        <v>#N/A</v>
      </c>
      <c r="BZ5" s="76" t="str">
        <f>IFERROR(IF(OR(BZ3=الإستمارة!$C$12,BZ3=الإستمارة!$C$13,BZ3=الإستمارة!$C$14,BZ3=الإستمارة!$C$15,BZ3=الإستمارة!$C$16,BZ3=الإستمارة!$C$17,BZ3=الإستمارة!$C$18,BZ3=الإستمارة!$C$19),VLOOKUP(BZ3,الإستمارة!$C$12:$H$19,6,0),VLOOKUP(BZ3,الإستمارة!$K$12:$P$19,6,0)),"")</f>
        <v/>
      </c>
      <c r="CA5" s="77" t="e">
        <f>IF(VLOOKUP($A$5,ورقة4!$A$2:$AW$2242,MATCH(BZ3,ورقة4!$A$2:$AW$2,0),0)="","",VLOOKUP($A$5,ورقة4!$A$2:$AW$2242,MATCH(BZ3,ورقة4!$A$2:$AW$2,0),0))</f>
        <v>#N/A</v>
      </c>
      <c r="CB5" s="76" t="str">
        <f>IFERROR(IF(OR(CB3=الإستمارة!$C$12,CB3=الإستمارة!$C$13,CB3=الإستمارة!$C$14,CB3=الإستمارة!$C$15,CB3=الإستمارة!$C$16,CB3=الإستمارة!$C$17,CB3=الإستمارة!$C$18,CB3=الإستمارة!$C$19),VLOOKUP(CB3,الإستمارة!$C$12:$H$19,6,0),VLOOKUP(CB3,الإستمارة!$K$12:$P$19,6,0)),"")</f>
        <v/>
      </c>
      <c r="CC5" s="77" t="e">
        <f>IF(VLOOKUP($A$5,ورقة4!$A$2:$AW$2242,MATCH(CB3,ورقة4!$A$2:$AW$2,0),0)="","",VLOOKUP($A$5,ورقة4!$A$2:$AW$2242,MATCH(CB3,ورقة4!$A$2:$AW$2,0),0))</f>
        <v>#N/A</v>
      </c>
      <c r="CD5" s="76" t="str">
        <f>IFERROR(IF(OR(CD3=الإستمارة!$C$12,CD3=الإستمارة!$C$13,CD3=الإستمارة!$C$14,CD3=الإستمارة!$C$15,CD3=الإستمارة!$C$16,CD3=الإستمارة!$C$17,CD3=الإستمارة!$C$18,CD3=الإستمارة!$C$19),VLOOKUP(CD3,الإستمارة!$C$12:$H$19,6,0),VLOOKUP(CD3,الإستمارة!$K$12:$P$19,6,0)),"")</f>
        <v/>
      </c>
      <c r="CE5" s="77" t="e">
        <f>IF(VLOOKUP($A$5,ورقة4!$A$2:$AW$2242,MATCH(CD3,ورقة4!$A$2:$AW$2,0),0)="","",VLOOKUP($A$5,ورقة4!$A$2:$AW$2242,MATCH(CD3,ورقة4!$A$2:$AW$2,0),0))</f>
        <v>#N/A</v>
      </c>
      <c r="CF5" s="76" t="str">
        <f>IFERROR(IF(OR(CF3=الإستمارة!$C$12,CF3=الإستمارة!$C$13,CF3=الإستمارة!$C$14,CF3=الإستمارة!$C$15,CF3=الإستمارة!$C$16,CF3=الإستمارة!$C$17,CF3=الإستمارة!$C$18,CF3=الإستمارة!$C$19),VLOOKUP(CF3,الإستمارة!$C$12:$H$19,6,0),VLOOKUP(CF3,الإستمارة!$K$12:$P$19,6,0)),"")</f>
        <v/>
      </c>
      <c r="CG5" s="77" t="e">
        <f>IF(VLOOKUP($A$5,ورقة4!$A$2:$AW$2242,MATCH(CF3,ورقة4!$A$2:$AW$2,0),0)="","",VLOOKUP($A$5,ورقة4!$A$2:$AW$2242,MATCH(CF3,ورقة4!$A$2:$AW$2,0),0))</f>
        <v>#N/A</v>
      </c>
      <c r="CH5" s="76" t="str">
        <f>IFERROR(IF(OR(CH3=الإستمارة!$C$12,CH3=الإستمارة!$C$13,CH3=الإستمارة!$C$14,CH3=الإستمارة!$C$15,CH3=الإستمارة!$C$16,CH3=الإستمارة!$C$17,CH3=الإستمارة!$C$18,CH3=الإستمارة!$C$19),VLOOKUP(CH3,الإستمارة!$C$12:$H$19,6,0),VLOOKUP(CH3,الإستمارة!$K$12:$P$19,6,0)),"")</f>
        <v/>
      </c>
      <c r="CI5" s="77" t="e">
        <f>IF(VLOOKUP($A$5,ورقة4!$A$2:$AW$2242,MATCH(CH3,ورقة4!$A$2:$AW$2,0),0)="","",VLOOKUP($A$5,ورقة4!$A$2:$AW$2242,MATCH(CH3,ورقة4!$A$2:$AW$2,0),0))</f>
        <v>#N/A</v>
      </c>
      <c r="CJ5" s="76" t="str">
        <f>IFERROR(IF(OR(CJ3=الإستمارة!$C$12,CJ3=الإستمارة!$C$13,CJ3=الإستمارة!$C$14,CJ3=الإستمارة!$C$15,CJ3=الإستمارة!$C$16,CJ3=الإستمارة!$C$17,CJ3=الإستمارة!$C$18,CJ3=الإستمارة!$C$19),VLOOKUP(CJ3,الإستمارة!$C$12:$H$19,6,0),VLOOKUP(CJ3,الإستمارة!$K$12:$P$19,6,0)),"")</f>
        <v/>
      </c>
      <c r="CK5" s="77" t="e">
        <f>IF(VLOOKUP($A$5,ورقة4!$A$2:$AW$2242,MATCH(CJ3,ورقة4!$A$2:$AW$2,0),0)="","",VLOOKUP($A$5,ورقة4!$A$2:$AW$2242,MATCH(CJ3,ورقة4!$A$2:$AW$2,0),0))</f>
        <v>#N/A</v>
      </c>
      <c r="CL5" s="76" t="str">
        <f>IFERROR(IF(OR(CL3=الإستمارة!$C$12,CL3=الإستمارة!$C$13,CL3=الإستمارة!$C$14,CL3=الإستمارة!$C$15,CL3=الإستمارة!$C$16,CL3=الإستمارة!$C$17,CL3=الإستمارة!$C$18,CL3=الإستمارة!$C$19),VLOOKUP(CL3,الإستمارة!$C$12:$H$19,6,0),VLOOKUP(CL3,الإستمارة!$K$12:$P$19,6,0)),"")</f>
        <v/>
      </c>
      <c r="CM5" s="77" t="e">
        <f>IF(VLOOKUP($A$5,ورقة4!$A$2:$AW$2242,MATCH(CL3,ورقة4!$A$2:$AW$2,0),0)="","",VLOOKUP($A$5,ورقة4!$A$2:$AW$2242,MATCH(CL3,ورقة4!$A$2:$AW$2,0),0))</f>
        <v>#N/A</v>
      </c>
      <c r="CN5" s="76" t="str">
        <f>IFERROR(IF(OR(CN3=الإستمارة!$C$12,CN3=الإستمارة!$C$13,CN3=الإستمارة!$C$14,CN3=الإستمارة!$C$15,CN3=الإستمارة!$C$16,CN3=الإستمارة!$C$17,CN3=الإستمارة!$C$18,CN3=الإستمارة!$C$19),VLOOKUP(CN3,الإستمارة!$C$12:$H$19,6,0),VLOOKUP(CN3,الإستمارة!$K$12:$P$19,6,0)),"")</f>
        <v/>
      </c>
      <c r="CO5" s="77" t="e">
        <f>IF(VLOOKUP($A$5,ورقة4!$A$2:$AW$2242,MATCH(CN3,ورقة4!$A$2:$AW$2,0),0)="","",VLOOKUP($A$5,ورقة4!$A$2:$AW$2242,MATCH(CN3,ورقة4!$A$2:$AW$2,0),0))</f>
        <v>#N/A</v>
      </c>
      <c r="CP5" s="76" t="str">
        <f>IFERROR(IF(OR(CP3=الإستمارة!$C$12,CP3=الإستمارة!$C$13,CP3=الإستمارة!$C$14,CP3=الإستمارة!$C$15,CP3=الإستمارة!$C$16,CP3=الإستمارة!$C$17,CP3=الإستمارة!$C$18,CP3=الإستمارة!$C$19),VLOOKUP(CP3,الإستمارة!$C$12:$H$19,6,0),VLOOKUP(CP3,الإستمارة!$K$12:$P$19,6,0)),"")</f>
        <v/>
      </c>
      <c r="CQ5" s="77" t="e">
        <f>IF(VLOOKUP($A$5,ورقة4!$A$2:$AW$2242,MATCH(CP3,ورقة4!$A$2:$AW$2,0),0)="","",VLOOKUP($A$5,ورقة4!$A$2:$AW$2242,MATCH(CP3,ورقة4!$A$2:$AW$2,0),0))</f>
        <v>#N/A</v>
      </c>
      <c r="CR5" s="76" t="str">
        <f>IFERROR(IF(OR(CR3=الإستمارة!$C$12,CR3=الإستمارة!$C$13,CR3=الإستمارة!$C$14,CR3=الإستمارة!$C$15,CR3=الإستمارة!$C$16,CR3=الإستمارة!$C$17,CR3=الإستمارة!$C$18,CR3=الإستمارة!$C$19),VLOOKUP(CR3,الإستمارة!$C$12:$H$19,6,0),VLOOKUP(CR3,الإستمارة!$K$12:$P$19,6,0)),"")</f>
        <v/>
      </c>
      <c r="CS5" s="77" t="e">
        <f>IF(VLOOKUP($A$5,ورقة4!$A$2:$AW$2242,MATCH(CR3,ورقة4!$A$2:$AW$2,0),0)="","",VLOOKUP($A$5,ورقة4!$A$2:$AW$2242,MATCH(CR3,ورقة4!$A$2:$AW$2,0),0))</f>
        <v>#N/A</v>
      </c>
      <c r="CT5" s="76" t="str">
        <f>IFERROR(IF(OR(CT3=الإستمارة!$C$12,CT3=الإستمارة!$C$13,CT3=الإستمارة!$C$14,CT3=الإستمارة!$C$15,CT3=الإستمارة!$C$16,CT3=الإستمارة!$C$17,CT3=الإستمارة!$C$18,CT3=الإستمارة!$C$19),VLOOKUP(CT3,الإستمارة!$C$12:$H$19,6,0),VLOOKUP(CT3,الإستمارة!$K$12:$P$19,6,0)),"")</f>
        <v/>
      </c>
      <c r="CU5" s="77" t="e">
        <f>IF(VLOOKUP($A$5,ورقة4!$A$2:$AW$2242,MATCH(CT3,ورقة4!$A$2:$AW$2,0),0)="","",VLOOKUP($A$5,ورقة4!$A$2:$AW$2242,MATCH(CT3,ورقة4!$A$2:$AW$2,0),0))</f>
        <v>#N/A</v>
      </c>
      <c r="CV5" s="76" t="str">
        <f>IFERROR(IF(OR(CV3=الإستمارة!$C$12,CV3=الإستمارة!$C$13,CV3=الإستمارة!$C$14,CV3=الإستمارة!$C$15,CV3=الإستمارة!$C$16,CV3=الإستمارة!$C$17,CV3=الإستمارة!$C$18,CV3=الإستمارة!$C$19),VLOOKUP(CV3,الإستمارة!$C$12:$H$19,6,0),VLOOKUP(CV3,الإستمارة!$K$12:$P$19,6,0)),"")</f>
        <v/>
      </c>
      <c r="CW5" s="77" t="e">
        <f>IF(VLOOKUP($A$5,ورقة4!$A$2:$AW$2242,MATCH(CV3,ورقة4!$A$2:$AW$2,0),0)="","",VLOOKUP($A$5,ورقة4!$A$2:$AW$2242,MATCH(CV3,ورقة4!$A$2:$AW$2,0),0))</f>
        <v>#N/A</v>
      </c>
      <c r="CX5" s="76" t="str">
        <f>IFERROR(IF(OR(CX3=الإستمارة!$C$12,CX3=الإستمارة!$C$13,CX3=الإستمارة!$C$14,CX3=الإستمارة!$C$15,CX3=الإستمارة!$C$16,CX3=الإستمارة!$C$17,CX3=الإستمارة!$C$18,CX3=الإستمارة!$C$19),VLOOKUP(CX3,الإستمارة!$C$12:$H$19,6,0),VLOOKUP(CX3,الإستمارة!$K$12:$P$19,6,0)),"")</f>
        <v/>
      </c>
      <c r="CY5" s="77" t="e">
        <f>IF(VLOOKUP($A$5,ورقة4!$A$2:$AW$2242,MATCH(CX3,ورقة4!$A$2:$AW$2,0),0)="","",VLOOKUP($A$5,ورقة4!$A$2:$AW$2242,MATCH(CX3,ورقة4!$A$2:$AW$2,0),0))</f>
        <v>#N/A</v>
      </c>
      <c r="CZ5" s="76" t="str">
        <f>IFERROR(IF(OR(CZ3=الإستمارة!$C$12,CZ3=الإستمارة!$C$13,CZ3=الإستمارة!$C$14,CZ3=الإستمارة!$C$15,CZ3=الإستمارة!$C$16,CZ3=الإستمارة!$C$17,CZ3=الإستمارة!$C$18,CZ3=الإستمارة!$C$19),VLOOKUP(CZ3,الإستمارة!$C$12:$H$19,6,0),VLOOKUP(CZ3,الإستمارة!$K$12:$P$19,6,0)),"")</f>
        <v/>
      </c>
      <c r="DA5" s="77" t="e">
        <f>IF(VLOOKUP($A$5,ورقة4!$A$2:$AW$2242,MATCH(CZ3,ورقة4!$A$2:$AW$2,0),0)="","",VLOOKUP($A$5,ورقة4!$A$2:$AW$2242,MATCH(CZ3,ورقة4!$A$2:$AW$2,0),0))</f>
        <v>#N/A</v>
      </c>
      <c r="DB5" s="76" t="str">
        <f>IFERROR(IF(OR(DB3=الإستمارة!$C$12,DB3=الإستمارة!$C$13,DB3=الإستمارة!$C$14,DB3=الإستمارة!$C$15,DB3=الإستمارة!$C$16,DB3=الإستمارة!$C$17,DB3=الإستمارة!$C$18,DB3=الإستمارة!$C$19),VLOOKUP(DB3,الإستمارة!$C$12:$H$19,6,0),VLOOKUP(DB3,الإستمارة!$K$12:$P$19,6,0)),"")</f>
        <v/>
      </c>
      <c r="DC5" s="77" t="e">
        <f>IF(VLOOKUP($A$5,ورقة4!$A$2:$AW$2242,MATCH(DB3,ورقة4!$A$2:$AW$2,0),0)="","",VLOOKUP($A$5,ورقة4!$A$2:$AW$2242,MATCH(DB3,ورقة4!$A$2:$AW$2,0),0))</f>
        <v>#N/A</v>
      </c>
      <c r="DD5" s="76" t="str">
        <f>IFERROR(IF(OR(DD3=الإستمارة!$C$12,DD3=الإستمارة!$C$13,DD3=الإستمارة!$C$14,DD3=الإستمارة!$C$15,DD3=الإستمارة!$C$16,DD3=الإستمارة!$C$17,DD3=الإستمارة!$C$18,DD3=الإستمارة!$C$19),VLOOKUP(DD3,الإستمارة!$C$12:$H$19,6,0),VLOOKUP(DD3,الإستمارة!$K$12:$P$19,6,0)),"")</f>
        <v/>
      </c>
      <c r="DE5" s="77" t="e">
        <f>IF(VLOOKUP($A$5,ورقة4!$A$2:$AW$2242,MATCH(DD3,ورقة4!$A$2:$AW$2,0),0)="","",VLOOKUP($A$5,ورقة4!$A$2:$AW$2242,MATCH(DD3,ورقة4!$A$2:$AW$2,0),0))</f>
        <v>#N/A</v>
      </c>
      <c r="DF5" s="76" t="str">
        <f>IFERROR(IF(OR(DF3=الإستمارة!$C$12,DF3=الإستمارة!$C$13,DF3=الإستمارة!$C$14,DF3=الإستمارة!$C$15,DF3=الإستمارة!$C$16,DF3=الإستمارة!$C$17,DF3=الإستمارة!$C$18,DF3=الإستمارة!$C$19),VLOOKUP(DF3,الإستمارة!$C$12:$H$19,6,0),VLOOKUP(DF3,الإستمارة!$K$12:$P$19,6,0)),"")</f>
        <v/>
      </c>
      <c r="DG5" s="77" t="e">
        <f>IF(VLOOKUP($A$5,ورقة4!$A$2:$AW$2242,MATCH(DF3,ورقة4!$A$2:$AW$2,0),0)="","",VLOOKUP($A$5,ورقة4!$A$2:$AW$2242,MATCH(DF3,ورقة4!$A$2:$AW$2,0),0))</f>
        <v>#N/A</v>
      </c>
      <c r="DH5" s="76" t="str">
        <f>IFERROR(IF(OR(DH3=الإستمارة!$C$12,DH3=الإستمارة!$C$13,DH3=الإستمارة!$C$14,DH3=الإستمارة!$C$15,DH3=الإستمارة!$C$16,DH3=الإستمارة!$C$17,DH3=الإستمارة!$C$18,DH3=الإستمارة!$C$19),VLOOKUP(DH3,الإستمارة!$C$12:$H$19,6,0),VLOOKUP(DH3,الإستمارة!$K$12:$P$19,6,0)),"")</f>
        <v/>
      </c>
      <c r="DI5" s="77" t="e">
        <f>IF(VLOOKUP($A$5,ورقة4!$A$2:$AW$2242,MATCH(DH3,ورقة4!$A$2:$AW$2,0),0)="","",VLOOKUP($A$5,ورقة4!$A$2:$AW$2242,MATCH(DH3,ورقة4!$A$2:$AW$2,0),0))</f>
        <v>#N/A</v>
      </c>
      <c r="DJ5" s="180" t="e">
        <f>'اختيار المقررات'!Q5</f>
        <v>#N/A</v>
      </c>
      <c r="DK5" s="220" t="e">
        <f>'اختيار المقررات'!W5</f>
        <v>#N/A</v>
      </c>
      <c r="DL5" s="182" t="e">
        <f>'اختيار المقررات'!AB5</f>
        <v>#N/A</v>
      </c>
      <c r="DM5" s="183">
        <f>'اختيار المقررات'!F5</f>
        <v>0</v>
      </c>
      <c r="DN5" s="184" t="e">
        <f>'اختيار المقررات'!W27</f>
        <v>#N/A</v>
      </c>
      <c r="DO5" s="185" t="e">
        <f>'اختيار المقررات'!AD27</f>
        <v>#N/A</v>
      </c>
      <c r="DP5" s="185" t="e">
        <f>'اختيار المقررات'!N27</f>
        <v>#N/A</v>
      </c>
      <c r="DQ5" s="185" t="e">
        <f>'اختيار المقررات'!N28</f>
        <v>#N/A</v>
      </c>
      <c r="DR5" s="186" t="e">
        <f>'اختيار المقررات'!W28</f>
        <v>#N/A</v>
      </c>
      <c r="DS5" s="185" t="str">
        <f>'اختيار المقررات'!N29</f>
        <v>لا</v>
      </c>
      <c r="DT5" s="185" t="e">
        <f>'اختيار المقررات'!W29</f>
        <v>#N/A</v>
      </c>
      <c r="DU5" s="185" t="e">
        <f>'اختيار المقررات'!AD29</f>
        <v>#N/A</v>
      </c>
      <c r="DV5" s="180">
        <f>'اختيار المقررات'!V30</f>
        <v>0</v>
      </c>
      <c r="DW5" s="187">
        <f>'اختيار المقررات'!AB30</f>
        <v>0</v>
      </c>
      <c r="DX5" s="185">
        <f>'اختيار المقررات'!AF30</f>
        <v>0</v>
      </c>
      <c r="DY5" s="188">
        <f>SUM(DV5:DX5)</f>
        <v>0</v>
      </c>
      <c r="DZ5" s="180" t="e">
        <f>'اختيار المقررات'!AB2</f>
        <v>#N/A</v>
      </c>
      <c r="EA5" s="181" t="e">
        <f>'اختيار المقررات'!W2</f>
        <v>#N/A</v>
      </c>
      <c r="EB5" s="181" t="e">
        <f>'اختيار المقررات'!Q2</f>
        <v>#N/A</v>
      </c>
      <c r="EC5" s="188" t="e">
        <f>'اختيار المقررات'!H2</f>
        <v>#N/A</v>
      </c>
      <c r="ED5" s="188" t="str">
        <f>'اختيار المقررات'!C28</f>
        <v/>
      </c>
      <c r="EE5" s="188" t="str">
        <f>'اختيار المقررات'!C29</f>
        <v/>
      </c>
      <c r="EF5" s="188" t="str">
        <f>'اختيار المقررات'!C30</f>
        <v/>
      </c>
      <c r="EG5" s="188" t="str">
        <f>'اختيار المقررات'!C31</f>
        <v/>
      </c>
      <c r="EH5" s="188" t="str">
        <f>'اختيار المقررات'!C32</f>
        <v/>
      </c>
      <c r="EI5" s="188" t="str">
        <f>'اختيار المقررات'!C33</f>
        <v/>
      </c>
      <c r="EJ5" s="215" t="str">
        <f>'اختيار المقررات'!C35</f>
        <v/>
      </c>
      <c r="EK5" s="78" t="e">
        <f>'اختيار المقررات'!Z28</f>
        <v>#N/A</v>
      </c>
    </row>
  </sheetData>
  <sheetProtection algorithmName="SHA-512" hashValue="bKuEiwyOBtJOoTaKRLDzvYQEJf/apdb0WQqrVeVtz4lQkgUMvXW3Ver4W4AeW65WaN1iI2cKY6NyTI4DfhMYHA==" saltValue="Ue1wzfbUYX0Dr7CpF293sQ==" spinCount="100000" sheet="1" objects="1" scenarios="1"/>
  <mergeCells count="96">
    <mergeCell ref="M1:M4"/>
    <mergeCell ref="A1:A2"/>
    <mergeCell ref="B1:B2"/>
    <mergeCell ref="C1:J2"/>
    <mergeCell ref="K1:K4"/>
    <mergeCell ref="L1:L4"/>
    <mergeCell ref="V3:W3"/>
    <mergeCell ref="N1:N4"/>
    <mergeCell ref="O1:O4"/>
    <mergeCell ref="P1:R2"/>
    <mergeCell ref="S1:S4"/>
    <mergeCell ref="T1:AO1"/>
    <mergeCell ref="P3:P4"/>
    <mergeCell ref="Q3:Q4"/>
    <mergeCell ref="R3:R4"/>
    <mergeCell ref="T3:U3"/>
    <mergeCell ref="X3:Y3"/>
    <mergeCell ref="Z3:AA3"/>
    <mergeCell ref="AB3:AC3"/>
    <mergeCell ref="AD3:AE3"/>
    <mergeCell ref="T2:AE2"/>
    <mergeCell ref="AF3:AG3"/>
    <mergeCell ref="CD2:CM2"/>
    <mergeCell ref="BL1:CC1"/>
    <mergeCell ref="CD1:DI1"/>
    <mergeCell ref="BP3:BQ3"/>
    <mergeCell ref="AP1:BK1"/>
    <mergeCell ref="AP2:AW2"/>
    <mergeCell ref="AZ2:BI2"/>
    <mergeCell ref="BL2:BQ2"/>
    <mergeCell ref="BR2:CA2"/>
    <mergeCell ref="AP3:AQ3"/>
    <mergeCell ref="CN3:CO3"/>
    <mergeCell ref="BR3:BS3"/>
    <mergeCell ref="BT3:BU3"/>
    <mergeCell ref="BV3:BW3"/>
    <mergeCell ref="BX3:BY3"/>
    <mergeCell ref="BZ3:CA3"/>
    <mergeCell ref="AH3:AI3"/>
    <mergeCell ref="AJ3:AK3"/>
    <mergeCell ref="AL3:AM3"/>
    <mergeCell ref="AN3:AO3"/>
    <mergeCell ref="BN3:BO3"/>
    <mergeCell ref="AR3:AS3"/>
    <mergeCell ref="AT3:AU3"/>
    <mergeCell ref="AV3:AW3"/>
    <mergeCell ref="AX3:AY3"/>
    <mergeCell ref="AZ3:BA3"/>
    <mergeCell ref="BB3:BC3"/>
    <mergeCell ref="BD3:BE3"/>
    <mergeCell ref="BF3:BG3"/>
    <mergeCell ref="BH3:BI3"/>
    <mergeCell ref="BJ3:BK3"/>
    <mergeCell ref="BL3:BM3"/>
    <mergeCell ref="CB3:CC3"/>
    <mergeCell ref="CD3:CE3"/>
    <mergeCell ref="CF3:CG3"/>
    <mergeCell ref="CH3:CI3"/>
    <mergeCell ref="CJ3:CK3"/>
    <mergeCell ref="CL3:CM3"/>
    <mergeCell ref="CP3:CQ3"/>
    <mergeCell ref="CR3:CS3"/>
    <mergeCell ref="CT3:CU3"/>
    <mergeCell ref="CV3:CW3"/>
    <mergeCell ref="CX3:CY3"/>
    <mergeCell ref="CZ3:DA3"/>
    <mergeCell ref="DB3:DC3"/>
    <mergeCell ref="DD3:DE3"/>
    <mergeCell ref="DF3:DG3"/>
    <mergeCell ref="DH3:DI3"/>
    <mergeCell ref="EC3:EC4"/>
    <mergeCell ref="ED1:EI4"/>
    <mergeCell ref="DR3:DR4"/>
    <mergeCell ref="DJ3:DJ4"/>
    <mergeCell ref="DK3:DK4"/>
    <mergeCell ref="DL3:DL4"/>
    <mergeCell ref="DM3:DM4"/>
    <mergeCell ref="DN3:DN4"/>
    <mergeCell ref="DO3:DO4"/>
    <mergeCell ref="DP3:DP4"/>
    <mergeCell ref="DQ3:DQ4"/>
    <mergeCell ref="DX3:DX4"/>
    <mergeCell ref="DY3:DY4"/>
    <mergeCell ref="DZ3:DZ4"/>
    <mergeCell ref="EA3:EA4"/>
    <mergeCell ref="EB3:EB4"/>
    <mergeCell ref="DS3:DS4"/>
    <mergeCell ref="DT3:DT4"/>
    <mergeCell ref="DU3:DU4"/>
    <mergeCell ref="DV3:DV4"/>
    <mergeCell ref="DW3:DW4"/>
    <mergeCell ref="DJ1:DL2"/>
    <mergeCell ref="DM1:DM2"/>
    <mergeCell ref="DN1:DU2"/>
    <mergeCell ref="DV1:DY2"/>
    <mergeCell ref="DZ1:EC2"/>
  </mergeCells>
  <hyperlinks>
    <hyperlink ref="B1:B2" r:id="rId1" location="'السجل العام'!A1" display="سجل المسجلين دراسات دوليه ودبلوماسيه.xlsm - 'السجل العام'!A1"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E2272"/>
  <sheetViews>
    <sheetView rightToLeft="1" workbookViewId="0">
      <selection activeCell="AS926" sqref="AS926:AW931"/>
    </sheetView>
  </sheetViews>
  <sheetFormatPr defaultColWidth="9" defaultRowHeight="13.8" x14ac:dyDescent="0.25"/>
  <cols>
    <col min="1" max="1" width="9.59765625" customWidth="1"/>
    <col min="3" max="48" width="9.09765625" bestFit="1" customWidth="1"/>
    <col min="49" max="49" width="9.09765625" style="275" bestFit="1" customWidth="1"/>
  </cols>
  <sheetData>
    <row r="1" spans="1:83" x14ac:dyDescent="0.25">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s="275">
        <v>47</v>
      </c>
    </row>
    <row r="2" spans="1:83" x14ac:dyDescent="0.25">
      <c r="A2" t="s">
        <v>589</v>
      </c>
      <c r="B2" t="s">
        <v>9</v>
      </c>
      <c r="C2">
        <v>103</v>
      </c>
      <c r="D2">
        <v>104</v>
      </c>
      <c r="E2">
        <v>105</v>
      </c>
      <c r="F2">
        <v>106</v>
      </c>
      <c r="G2">
        <v>107</v>
      </c>
      <c r="H2">
        <v>108</v>
      </c>
      <c r="I2">
        <v>204</v>
      </c>
      <c r="J2">
        <v>205</v>
      </c>
      <c r="K2">
        <v>206</v>
      </c>
      <c r="L2">
        <v>207</v>
      </c>
      <c r="M2">
        <v>208</v>
      </c>
      <c r="N2">
        <v>303</v>
      </c>
      <c r="O2">
        <v>304</v>
      </c>
      <c r="P2">
        <v>305</v>
      </c>
      <c r="Q2">
        <v>306</v>
      </c>
      <c r="R2">
        <v>307</v>
      </c>
      <c r="S2">
        <v>308</v>
      </c>
      <c r="T2">
        <v>309</v>
      </c>
      <c r="U2">
        <v>403</v>
      </c>
      <c r="V2">
        <v>404</v>
      </c>
      <c r="W2">
        <v>405</v>
      </c>
      <c r="X2">
        <v>406</v>
      </c>
      <c r="Y2">
        <v>407</v>
      </c>
      <c r="Z2">
        <v>408</v>
      </c>
      <c r="AA2">
        <v>409</v>
      </c>
      <c r="AB2">
        <v>504</v>
      </c>
      <c r="AC2">
        <v>505</v>
      </c>
      <c r="AD2">
        <v>506</v>
      </c>
      <c r="AE2">
        <v>507</v>
      </c>
      <c r="AF2">
        <v>508</v>
      </c>
      <c r="AG2">
        <v>509</v>
      </c>
      <c r="AH2">
        <v>604</v>
      </c>
      <c r="AI2">
        <v>605</v>
      </c>
      <c r="AJ2">
        <v>606</v>
      </c>
      <c r="AK2">
        <v>607</v>
      </c>
      <c r="AL2">
        <v>608</v>
      </c>
      <c r="AM2">
        <v>609</v>
      </c>
      <c r="AN2">
        <v>704</v>
      </c>
      <c r="AO2">
        <v>705</v>
      </c>
      <c r="AP2">
        <v>706</v>
      </c>
      <c r="AQ2">
        <v>707</v>
      </c>
      <c r="AR2">
        <v>708</v>
      </c>
      <c r="AS2">
        <v>804</v>
      </c>
      <c r="AT2">
        <v>805</v>
      </c>
      <c r="AU2">
        <v>806</v>
      </c>
      <c r="AV2">
        <v>807</v>
      </c>
      <c r="AW2" s="275">
        <v>808</v>
      </c>
    </row>
    <row r="3" spans="1:83" ht="14.4" x14ac:dyDescent="0.3">
      <c r="A3" s="271">
        <v>500330</v>
      </c>
      <c r="B3" s="272" t="str">
        <f>VLOOKUP(A3,[1]Sheet4!B$1:G$3636,5,0)</f>
        <v>الرابعة حديث</v>
      </c>
      <c r="C3" s="270" t="s">
        <v>1260</v>
      </c>
      <c r="D3" s="270" t="s">
        <v>1260</v>
      </c>
      <c r="E3" s="270" t="s">
        <v>1260</v>
      </c>
      <c r="F3" s="270" t="s">
        <v>1260</v>
      </c>
      <c r="G3" s="270" t="s">
        <v>1260</v>
      </c>
      <c r="H3" s="270" t="s">
        <v>1260</v>
      </c>
      <c r="I3" s="270" t="s">
        <v>1260</v>
      </c>
      <c r="J3" s="270" t="s">
        <v>1260</v>
      </c>
      <c r="K3" s="270" t="s">
        <v>1260</v>
      </c>
      <c r="L3" s="270" t="s">
        <v>1260</v>
      </c>
      <c r="M3" s="270" t="s">
        <v>1260</v>
      </c>
      <c r="N3" s="270" t="s">
        <v>1260</v>
      </c>
      <c r="O3" s="270" t="s">
        <v>1260</v>
      </c>
      <c r="P3" s="270" t="s">
        <v>1260</v>
      </c>
      <c r="Q3" s="270" t="s">
        <v>1260</v>
      </c>
      <c r="R3" s="270" t="s">
        <v>1260</v>
      </c>
      <c r="S3" s="270" t="s">
        <v>1260</v>
      </c>
      <c r="T3" s="270" t="s">
        <v>1260</v>
      </c>
      <c r="U3" s="270" t="s">
        <v>1260</v>
      </c>
      <c r="V3" s="270" t="s">
        <v>1260</v>
      </c>
      <c r="W3" s="270" t="s">
        <v>1260</v>
      </c>
      <c r="X3" s="270" t="s">
        <v>1260</v>
      </c>
      <c r="Y3" s="270" t="s">
        <v>1260</v>
      </c>
      <c r="Z3" s="270" t="s">
        <v>1260</v>
      </c>
      <c r="AA3" s="270" t="s">
        <v>1260</v>
      </c>
      <c r="AB3" s="270" t="s">
        <v>1260</v>
      </c>
      <c r="AC3" s="270" t="s">
        <v>1260</v>
      </c>
      <c r="AD3" s="270" t="s">
        <v>1260</v>
      </c>
      <c r="AE3" s="270" t="s">
        <v>1260</v>
      </c>
      <c r="AF3" s="270" t="s">
        <v>1260</v>
      </c>
      <c r="AG3" s="270" t="s">
        <v>1260</v>
      </c>
      <c r="AH3" s="270" t="s">
        <v>1260</v>
      </c>
      <c r="AI3" s="270" t="s">
        <v>1260</v>
      </c>
      <c r="AJ3" s="270" t="s">
        <v>1260</v>
      </c>
      <c r="AK3" s="270" t="s">
        <v>1260</v>
      </c>
      <c r="AL3" s="270" t="s">
        <v>1260</v>
      </c>
      <c r="AM3" s="270" t="s">
        <v>1260</v>
      </c>
      <c r="AN3" s="270" t="s">
        <v>1260</v>
      </c>
      <c r="AO3" s="270" t="s">
        <v>1260</v>
      </c>
      <c r="AP3" s="270" t="s">
        <v>1260</v>
      </c>
      <c r="AQ3" s="270" t="s">
        <v>1260</v>
      </c>
      <c r="AR3" s="270" t="s">
        <v>1260</v>
      </c>
      <c r="AS3" s="249"/>
      <c r="AT3" s="249"/>
      <c r="AU3" s="249"/>
      <c r="AV3" s="249"/>
      <c r="AW3" s="276"/>
      <c r="AY3">
        <f>VLOOKUP(A3,[1]Sheet2!A$3:AC$3636,29,0)</f>
        <v>0</v>
      </c>
      <c r="AZ3" s="249"/>
      <c r="BA3" s="249"/>
      <c r="BB3" s="249"/>
      <c r="BC3" s="249"/>
      <c r="BD3" s="249"/>
      <c r="BE3" s="270"/>
      <c r="BH3" s="248"/>
      <c r="BI3" s="248"/>
      <c r="BJ3" s="248"/>
      <c r="BK3" s="248"/>
      <c r="BL3" s="248"/>
      <c r="BM3" s="248"/>
      <c r="BN3" s="248"/>
      <c r="BO3" s="248"/>
      <c r="BP3" s="248" t="s">
        <v>3258</v>
      </c>
      <c r="BQ3" s="248" t="s">
        <v>3258</v>
      </c>
      <c r="BR3" s="248" t="s">
        <v>3258</v>
      </c>
      <c r="BS3" s="248" t="s">
        <v>3258</v>
      </c>
      <c r="BT3" s="248" t="s">
        <v>3258</v>
      </c>
      <c r="BU3" s="248" t="s">
        <v>3258</v>
      </c>
      <c r="BV3" s="247"/>
      <c r="BW3" s="248"/>
      <c r="BX3" s="248"/>
      <c r="BY3" s="248"/>
      <c r="BZ3" s="248"/>
      <c r="CA3" s="241"/>
      <c r="CB3" s="241"/>
      <c r="CC3" s="241"/>
      <c r="CD3" s="241"/>
      <c r="CE3" s="248"/>
    </row>
    <row r="4" spans="1:83" ht="21.6" x14ac:dyDescent="0.65">
      <c r="A4" s="283">
        <v>501177</v>
      </c>
      <c r="B4" s="284" t="s">
        <v>553</v>
      </c>
      <c r="C4" s="249" t="s">
        <v>1259</v>
      </c>
      <c r="D4" s="249" t="s">
        <v>1259</v>
      </c>
      <c r="E4" s="249" t="s">
        <v>1259</v>
      </c>
      <c r="F4" s="249" t="s">
        <v>1259</v>
      </c>
      <c r="G4" s="249" t="s">
        <v>1259</v>
      </c>
      <c r="H4" s="249" t="s">
        <v>1259</v>
      </c>
      <c r="I4" s="249" t="s">
        <v>1259</v>
      </c>
      <c r="J4" s="249" t="s">
        <v>1259</v>
      </c>
      <c r="K4" s="249" t="s">
        <v>1259</v>
      </c>
      <c r="L4" s="249" t="s">
        <v>1259</v>
      </c>
      <c r="M4" s="249" t="s">
        <v>1259</v>
      </c>
      <c r="N4" s="249" t="s">
        <v>1259</v>
      </c>
      <c r="O4" s="249" t="s">
        <v>1259</v>
      </c>
      <c r="P4" s="249" t="s">
        <v>1259</v>
      </c>
      <c r="Q4" s="249" t="s">
        <v>1259</v>
      </c>
      <c r="R4" s="249" t="s">
        <v>1259</v>
      </c>
      <c r="S4" s="249" t="s">
        <v>1259</v>
      </c>
      <c r="T4" s="249" t="s">
        <v>1259</v>
      </c>
      <c r="U4" s="249" t="s">
        <v>1259</v>
      </c>
      <c r="V4" s="249" t="s">
        <v>1259</v>
      </c>
      <c r="W4" s="249" t="s">
        <v>1259</v>
      </c>
      <c r="X4" s="249" t="s">
        <v>1259</v>
      </c>
      <c r="Y4" s="249" t="s">
        <v>1259</v>
      </c>
      <c r="Z4" s="249" t="s">
        <v>1259</v>
      </c>
      <c r="AA4" s="249" t="s">
        <v>1259</v>
      </c>
      <c r="AB4" s="249" t="s">
        <v>1259</v>
      </c>
      <c r="AC4" s="249" t="s">
        <v>1259</v>
      </c>
      <c r="AD4" s="249" t="s">
        <v>1259</v>
      </c>
      <c r="AE4" s="249" t="s">
        <v>1259</v>
      </c>
      <c r="AF4" s="249" t="s">
        <v>1259</v>
      </c>
      <c r="AG4" s="249" t="s">
        <v>1259</v>
      </c>
      <c r="AH4" s="249" t="s">
        <v>1259</v>
      </c>
      <c r="AI4" s="249" t="s">
        <v>1259</v>
      </c>
      <c r="AJ4" s="249" t="s">
        <v>1259</v>
      </c>
      <c r="AK4" s="249" t="s">
        <v>1259</v>
      </c>
      <c r="AL4" s="249" t="s">
        <v>1259</v>
      </c>
      <c r="AM4" s="249" t="s">
        <v>1259</v>
      </c>
      <c r="AN4" s="249" t="s">
        <v>1259</v>
      </c>
      <c r="AO4" s="249" t="s">
        <v>1259</v>
      </c>
      <c r="AP4" s="249" t="s">
        <v>1259</v>
      </c>
      <c r="AQ4" s="249" t="s">
        <v>1259</v>
      </c>
      <c r="AR4" s="249" t="s">
        <v>1259</v>
      </c>
      <c r="AS4" s="249" t="s">
        <v>1259</v>
      </c>
      <c r="AT4" s="249" t="s">
        <v>1259</v>
      </c>
      <c r="AU4" s="249" t="s">
        <v>1259</v>
      </c>
      <c r="AV4" s="249" t="s">
        <v>1259</v>
      </c>
      <c r="AW4" s="249" t="s">
        <v>1259</v>
      </c>
      <c r="AX4" s="285"/>
      <c r="AY4">
        <f>VLOOKUP(A4,[1]Sheet2!A$3:AC$3636,29,0)</f>
        <v>0</v>
      </c>
      <c r="AZ4" s="270" t="s">
        <v>3258</v>
      </c>
      <c r="BA4" s="270" t="s">
        <v>3258</v>
      </c>
      <c r="BB4" s="270" t="s">
        <v>3258</v>
      </c>
      <c r="BC4" s="270" t="s">
        <v>3258</v>
      </c>
      <c r="BD4" s="270"/>
      <c r="BE4" s="270"/>
      <c r="BH4" s="248"/>
      <c r="BI4" s="248"/>
      <c r="BJ4" s="248"/>
      <c r="BK4" s="248"/>
      <c r="BL4" s="248"/>
      <c r="BM4" s="248"/>
      <c r="BN4" s="248"/>
      <c r="BO4" s="248"/>
      <c r="BP4" s="248" t="s">
        <v>3258</v>
      </c>
      <c r="BQ4" s="248" t="s">
        <v>3258</v>
      </c>
      <c r="BR4" s="248" t="s">
        <v>3258</v>
      </c>
      <c r="BS4" s="248" t="s">
        <v>3258</v>
      </c>
      <c r="BT4" s="248" t="s">
        <v>3258</v>
      </c>
      <c r="BU4" s="248" t="s">
        <v>3258</v>
      </c>
      <c r="BV4" s="247"/>
      <c r="BW4" s="248"/>
      <c r="BX4" s="248"/>
      <c r="BY4" s="248"/>
      <c r="BZ4" s="248"/>
      <c r="CA4" s="241"/>
      <c r="CB4" s="241"/>
      <c r="CC4" s="241"/>
      <c r="CD4" s="241"/>
      <c r="CE4" s="248"/>
    </row>
    <row r="5" spans="1:83" ht="14.4" x14ac:dyDescent="0.3">
      <c r="A5" s="269">
        <v>501184</v>
      </c>
      <c r="B5" s="272" t="str">
        <f>VLOOKUP(A5,[1]Sheet4!B$1:G$3636,5,0)</f>
        <v>الرابعة</v>
      </c>
      <c r="C5" s="270" t="s">
        <v>1260</v>
      </c>
      <c r="D5" s="270" t="s">
        <v>1260</v>
      </c>
      <c r="E5" s="270" t="s">
        <v>1260</v>
      </c>
      <c r="F5" s="270" t="s">
        <v>1260</v>
      </c>
      <c r="G5" s="270" t="s">
        <v>1260</v>
      </c>
      <c r="H5" s="270" t="s">
        <v>1260</v>
      </c>
      <c r="I5" s="270" t="s">
        <v>1260</v>
      </c>
      <c r="J5" s="270" t="s">
        <v>1260</v>
      </c>
      <c r="K5" s="270" t="s">
        <v>1260</v>
      </c>
      <c r="L5" s="270" t="s">
        <v>1260</v>
      </c>
      <c r="M5" s="270" t="s">
        <v>1260</v>
      </c>
      <c r="N5" s="270" t="s">
        <v>1260</v>
      </c>
      <c r="O5" s="270" t="s">
        <v>1260</v>
      </c>
      <c r="P5" s="270" t="s">
        <v>1260</v>
      </c>
      <c r="Q5" s="270" t="s">
        <v>1260</v>
      </c>
      <c r="R5" s="270" t="s">
        <v>1260</v>
      </c>
      <c r="S5" s="270" t="s">
        <v>1260</v>
      </c>
      <c r="T5" s="270" t="s">
        <v>1260</v>
      </c>
      <c r="U5" s="270" t="s">
        <v>1260</v>
      </c>
      <c r="V5" s="270" t="s">
        <v>1260</v>
      </c>
      <c r="W5" s="270" t="s">
        <v>1260</v>
      </c>
      <c r="X5" s="270" t="s">
        <v>1260</v>
      </c>
      <c r="Y5" s="270" t="s">
        <v>1260</v>
      </c>
      <c r="Z5" s="270" t="s">
        <v>1260</v>
      </c>
      <c r="AA5" s="270" t="s">
        <v>1260</v>
      </c>
      <c r="AB5" s="270" t="s">
        <v>1260</v>
      </c>
      <c r="AC5" s="270" t="s">
        <v>1260</v>
      </c>
      <c r="AD5" s="270" t="s">
        <v>1260</v>
      </c>
      <c r="AE5" s="270" t="s">
        <v>1260</v>
      </c>
      <c r="AF5" s="270" t="s">
        <v>1260</v>
      </c>
      <c r="AG5" s="270" t="s">
        <v>1260</v>
      </c>
      <c r="AH5" s="270" t="s">
        <v>1260</v>
      </c>
      <c r="AI5" s="270" t="s">
        <v>1260</v>
      </c>
      <c r="AJ5" s="270" t="s">
        <v>1260</v>
      </c>
      <c r="AK5" s="270" t="s">
        <v>1260</v>
      </c>
      <c r="AL5" s="270" t="s">
        <v>1260</v>
      </c>
      <c r="AM5" s="270" t="s">
        <v>1260</v>
      </c>
      <c r="AN5" s="270" t="s">
        <v>1260</v>
      </c>
      <c r="AO5" s="270" t="s">
        <v>1260</v>
      </c>
      <c r="AP5" s="270" t="s">
        <v>1260</v>
      </c>
      <c r="AQ5" s="270" t="s">
        <v>1260</v>
      </c>
      <c r="AR5" s="270" t="s">
        <v>1260</v>
      </c>
      <c r="AS5" s="270" t="s">
        <v>1260</v>
      </c>
      <c r="AT5" s="270" t="s">
        <v>1260</v>
      </c>
      <c r="AU5" s="270" t="s">
        <v>1260</v>
      </c>
      <c r="AV5" s="270" t="s">
        <v>1260</v>
      </c>
      <c r="AW5" s="277" t="s">
        <v>1260</v>
      </c>
      <c r="AX5">
        <f>VLOOKUP(A5,[1]Sheet4!B$2:G$3636,6,0)</f>
        <v>0</v>
      </c>
      <c r="AY5" t="str">
        <f>VLOOKUP(A5,[1]Sheet2!A$3:AC$3636,29,0)</f>
        <v>مستنفذ فصل اول 2023-2024</v>
      </c>
      <c r="AZ5" s="270" t="s">
        <v>3258</v>
      </c>
      <c r="BA5" s="270" t="s">
        <v>3258</v>
      </c>
      <c r="BB5" s="270" t="s">
        <v>3258</v>
      </c>
      <c r="BC5" s="270" t="s">
        <v>3258</v>
      </c>
      <c r="BD5" s="270"/>
      <c r="BE5" s="270"/>
      <c r="BH5" s="248"/>
      <c r="BI5" s="248"/>
      <c r="BJ5" s="248"/>
      <c r="BK5" s="248"/>
      <c r="BL5" s="248"/>
      <c r="BM5" s="248"/>
      <c r="BN5" s="248"/>
      <c r="BO5" s="248"/>
      <c r="BP5" s="248" t="s">
        <v>3258</v>
      </c>
      <c r="BQ5" s="248" t="s">
        <v>3258</v>
      </c>
      <c r="BR5" s="248" t="s">
        <v>3258</v>
      </c>
      <c r="BS5" s="248" t="s">
        <v>3258</v>
      </c>
      <c r="BT5" s="248" t="s">
        <v>3258</v>
      </c>
      <c r="BU5" s="248" t="s">
        <v>3258</v>
      </c>
      <c r="BV5" s="247"/>
      <c r="BW5" s="248"/>
      <c r="BX5" s="248"/>
      <c r="BY5" s="248"/>
      <c r="BZ5" s="248"/>
      <c r="CA5" s="241"/>
      <c r="CB5" s="241"/>
      <c r="CC5" s="241"/>
      <c r="CD5" s="241"/>
      <c r="CE5" s="248"/>
    </row>
    <row r="6" spans="1:83" ht="14.4" x14ac:dyDescent="0.3">
      <c r="A6" s="271">
        <v>501612</v>
      </c>
      <c r="B6" s="272" t="str">
        <f>VLOOKUP(A6,[1]Sheet4!B$1:G$3636,5,0)</f>
        <v>الرابعة</v>
      </c>
      <c r="C6" s="270" t="s">
        <v>1260</v>
      </c>
      <c r="D6" s="270" t="s">
        <v>1260</v>
      </c>
      <c r="E6" s="270" t="s">
        <v>1260</v>
      </c>
      <c r="F6" s="270" t="s">
        <v>1260</v>
      </c>
      <c r="G6" s="270" t="s">
        <v>1260</v>
      </c>
      <c r="H6" s="270" t="s">
        <v>1260</v>
      </c>
      <c r="I6" s="270" t="s">
        <v>1260</v>
      </c>
      <c r="J6" s="270" t="s">
        <v>1260</v>
      </c>
      <c r="K6" s="270" t="s">
        <v>1260</v>
      </c>
      <c r="L6" s="270" t="s">
        <v>1260</v>
      </c>
      <c r="M6" s="270" t="s">
        <v>1260</v>
      </c>
      <c r="N6" s="270" t="s">
        <v>1260</v>
      </c>
      <c r="O6" s="270" t="s">
        <v>1260</v>
      </c>
      <c r="P6" s="270" t="s">
        <v>1260</v>
      </c>
      <c r="Q6" s="270" t="s">
        <v>1260</v>
      </c>
      <c r="R6" s="270" t="s">
        <v>1260</v>
      </c>
      <c r="S6" s="270" t="s">
        <v>1260</v>
      </c>
      <c r="T6" s="270" t="s">
        <v>1260</v>
      </c>
      <c r="U6" s="270" t="s">
        <v>1260</v>
      </c>
      <c r="V6" s="270" t="s">
        <v>1260</v>
      </c>
      <c r="W6" s="270" t="s">
        <v>1260</v>
      </c>
      <c r="X6" s="270" t="s">
        <v>1260</v>
      </c>
      <c r="Y6" s="270" t="s">
        <v>1260</v>
      </c>
      <c r="Z6" s="270" t="s">
        <v>1260</v>
      </c>
      <c r="AA6" s="270" t="s">
        <v>1260</v>
      </c>
      <c r="AB6" s="270" t="s">
        <v>1260</v>
      </c>
      <c r="AC6" s="270" t="s">
        <v>1260</v>
      </c>
      <c r="AD6" s="270" t="s">
        <v>1260</v>
      </c>
      <c r="AE6" s="270" t="s">
        <v>1260</v>
      </c>
      <c r="AF6" s="270" t="s">
        <v>1260</v>
      </c>
      <c r="AG6" s="270" t="s">
        <v>1260</v>
      </c>
      <c r="AH6" s="270" t="s">
        <v>1260</v>
      </c>
      <c r="AI6" s="270" t="s">
        <v>1260</v>
      </c>
      <c r="AJ6" s="270" t="s">
        <v>1260</v>
      </c>
      <c r="AK6" s="270" t="s">
        <v>1260</v>
      </c>
      <c r="AL6" s="270" t="s">
        <v>1260</v>
      </c>
      <c r="AM6" s="270" t="s">
        <v>1260</v>
      </c>
      <c r="AN6" s="270" t="s">
        <v>1260</v>
      </c>
      <c r="AO6" s="270" t="s">
        <v>1260</v>
      </c>
      <c r="AP6" s="270" t="s">
        <v>1260</v>
      </c>
      <c r="AQ6" s="270" t="s">
        <v>1260</v>
      </c>
      <c r="AR6" s="270" t="s">
        <v>1260</v>
      </c>
      <c r="AS6" s="270" t="s">
        <v>1260</v>
      </c>
      <c r="AT6" s="270" t="s">
        <v>1260</v>
      </c>
      <c r="AU6" s="270" t="s">
        <v>1260</v>
      </c>
      <c r="AV6" s="270" t="s">
        <v>1260</v>
      </c>
      <c r="AW6" s="270" t="s">
        <v>1260</v>
      </c>
      <c r="AX6" t="str">
        <f>VLOOKUP(A6,[1]Sheet4!B$2:G$3636,6,0)</f>
        <v>مستنفذ فصل ثاني  2023-2024</v>
      </c>
      <c r="AY6">
        <f>VLOOKUP(A6,[1]Sheet2!A$3:AC$3636,29,0)</f>
        <v>0</v>
      </c>
      <c r="AZ6" s="249"/>
      <c r="BA6" s="249"/>
      <c r="BB6" s="249"/>
      <c r="BC6" s="249"/>
      <c r="BD6" s="249"/>
      <c r="BE6" s="270"/>
      <c r="BH6" s="248"/>
      <c r="BI6" s="248"/>
      <c r="BJ6" s="248"/>
      <c r="BK6" s="248"/>
      <c r="BL6" s="248"/>
      <c r="BM6" s="248"/>
      <c r="BN6" s="248"/>
      <c r="BO6" s="248"/>
      <c r="BP6" s="248"/>
      <c r="BQ6" s="248"/>
      <c r="BR6" s="248"/>
      <c r="BS6" s="248"/>
      <c r="BT6" s="248"/>
      <c r="BU6" s="248"/>
      <c r="BV6" s="247"/>
      <c r="BW6" s="248"/>
      <c r="BX6" s="248"/>
      <c r="BY6" s="248"/>
      <c r="BZ6" s="248"/>
      <c r="CA6" s="241"/>
      <c r="CB6" s="241"/>
      <c r="CC6" s="241"/>
      <c r="CD6" s="241"/>
      <c r="CE6" s="248"/>
    </row>
    <row r="7" spans="1:83" ht="14.4" x14ac:dyDescent="0.3">
      <c r="A7" s="271">
        <v>501661</v>
      </c>
      <c r="B7" s="272" t="str">
        <f>VLOOKUP(A7,[1]Sheet4!B$1:G$3636,5,0)</f>
        <v>الرابعة</v>
      </c>
      <c r="C7" s="270" t="s">
        <v>1260</v>
      </c>
      <c r="D7" s="270" t="s">
        <v>1260</v>
      </c>
      <c r="E7" s="270" t="s">
        <v>1260</v>
      </c>
      <c r="F7" s="270" t="s">
        <v>1260</v>
      </c>
      <c r="G7" s="270" t="s">
        <v>1260</v>
      </c>
      <c r="H7" s="270" t="s">
        <v>1260</v>
      </c>
      <c r="I7" s="270" t="s">
        <v>1260</v>
      </c>
      <c r="J7" s="270" t="s">
        <v>1260</v>
      </c>
      <c r="K7" s="270" t="s">
        <v>1260</v>
      </c>
      <c r="L7" s="270" t="s">
        <v>1260</v>
      </c>
      <c r="M7" s="270" t="s">
        <v>1260</v>
      </c>
      <c r="N7" s="270" t="s">
        <v>1260</v>
      </c>
      <c r="O7" s="270" t="s">
        <v>1260</v>
      </c>
      <c r="P7" s="270" t="s">
        <v>1260</v>
      </c>
      <c r="Q7" s="270" t="s">
        <v>1260</v>
      </c>
      <c r="R7" s="270" t="s">
        <v>1260</v>
      </c>
      <c r="S7" s="270" t="s">
        <v>1260</v>
      </c>
      <c r="T7" s="270" t="s">
        <v>1260</v>
      </c>
      <c r="U7" s="270" t="s">
        <v>1260</v>
      </c>
      <c r="V7" s="270" t="s">
        <v>1260</v>
      </c>
      <c r="W7" s="270" t="s">
        <v>1260</v>
      </c>
      <c r="X7" s="270" t="s">
        <v>1260</v>
      </c>
      <c r="Y7" s="270" t="s">
        <v>1260</v>
      </c>
      <c r="Z7" s="270" t="s">
        <v>1260</v>
      </c>
      <c r="AA7" s="270" t="s">
        <v>1260</v>
      </c>
      <c r="AB7" s="270" t="s">
        <v>1260</v>
      </c>
      <c r="AC7" s="270" t="s">
        <v>1260</v>
      </c>
      <c r="AD7" s="270" t="s">
        <v>1260</v>
      </c>
      <c r="AE7" s="270" t="s">
        <v>1260</v>
      </c>
      <c r="AF7" s="270" t="s">
        <v>1260</v>
      </c>
      <c r="AG7" s="270" t="s">
        <v>1260</v>
      </c>
      <c r="AH7" s="270" t="s">
        <v>1260</v>
      </c>
      <c r="AI7" s="270" t="s">
        <v>1260</v>
      </c>
      <c r="AJ7" s="270" t="s">
        <v>1260</v>
      </c>
      <c r="AK7" s="270" t="s">
        <v>1260</v>
      </c>
      <c r="AL7" s="270" t="s">
        <v>1260</v>
      </c>
      <c r="AM7" s="270" t="s">
        <v>1260</v>
      </c>
      <c r="AN7" s="270" t="s">
        <v>1260</v>
      </c>
      <c r="AO7" s="270" t="s">
        <v>1260</v>
      </c>
      <c r="AP7" s="270" t="s">
        <v>1260</v>
      </c>
      <c r="AQ7" s="270" t="s">
        <v>1260</v>
      </c>
      <c r="AR7" s="270" t="s">
        <v>1260</v>
      </c>
      <c r="AS7" s="270" t="s">
        <v>1260</v>
      </c>
      <c r="AT7" s="270" t="s">
        <v>1260</v>
      </c>
      <c r="AU7" s="270" t="s">
        <v>1260</v>
      </c>
      <c r="AV7" s="270" t="s">
        <v>1260</v>
      </c>
      <c r="AW7" s="270" t="s">
        <v>1260</v>
      </c>
      <c r="AX7">
        <f>VLOOKUP(A7,[1]Sheet4!B$2:G$3636,6,0)</f>
        <v>0</v>
      </c>
      <c r="AY7">
        <f>VLOOKUP(A7,[1]Sheet2!A$3:AC$3636,29,0)</f>
        <v>0</v>
      </c>
      <c r="AZ7" s="270" t="s">
        <v>3258</v>
      </c>
      <c r="BA7" s="270" t="s">
        <v>3258</v>
      </c>
      <c r="BB7" s="270" t="s">
        <v>3258</v>
      </c>
      <c r="BC7" s="270" t="s">
        <v>3258</v>
      </c>
      <c r="BD7" s="270"/>
      <c r="BE7" s="270"/>
      <c r="BH7" s="248"/>
      <c r="BI7" s="248"/>
      <c r="BJ7" s="248"/>
      <c r="BK7" s="248"/>
      <c r="BL7" s="248"/>
      <c r="BM7" s="248"/>
      <c r="BN7" s="248"/>
      <c r="BO7" s="248"/>
      <c r="BP7" s="248" t="s">
        <v>3258</v>
      </c>
      <c r="BQ7" s="248" t="s">
        <v>3258</v>
      </c>
      <c r="BR7" s="248" t="s">
        <v>3258</v>
      </c>
      <c r="BS7" s="248" t="s">
        <v>3258</v>
      </c>
      <c r="BT7" s="248" t="s">
        <v>3258</v>
      </c>
      <c r="BU7" s="248" t="s">
        <v>3258</v>
      </c>
      <c r="BV7" s="247"/>
      <c r="BW7" s="248"/>
      <c r="BX7" s="248"/>
      <c r="BY7" s="248"/>
      <c r="BZ7" s="248"/>
      <c r="CA7" s="241"/>
      <c r="CB7" s="241"/>
      <c r="CC7" s="241"/>
      <c r="CD7" s="241"/>
      <c r="CE7" s="248"/>
    </row>
    <row r="8" spans="1:83" ht="14.4" x14ac:dyDescent="0.3">
      <c r="A8" s="269">
        <v>502096</v>
      </c>
      <c r="B8" s="272" t="str">
        <f>VLOOKUP(A8,[1]Sheet4!B$1:G$3636,5,0)</f>
        <v>الرابعة</v>
      </c>
      <c r="C8" s="270" t="s">
        <v>1260</v>
      </c>
      <c r="D8" s="270" t="s">
        <v>1260</v>
      </c>
      <c r="E8" s="270" t="s">
        <v>1260</v>
      </c>
      <c r="F8" s="270" t="s">
        <v>1260</v>
      </c>
      <c r="G8" s="270" t="s">
        <v>1260</v>
      </c>
      <c r="H8" s="270" t="s">
        <v>1260</v>
      </c>
      <c r="I8" s="270" t="s">
        <v>1260</v>
      </c>
      <c r="J8" s="270" t="s">
        <v>1260</v>
      </c>
      <c r="K8" s="270" t="s">
        <v>1260</v>
      </c>
      <c r="L8" s="270" t="s">
        <v>1260</v>
      </c>
      <c r="M8" s="270" t="s">
        <v>1260</v>
      </c>
      <c r="N8" s="270" t="s">
        <v>1260</v>
      </c>
      <c r="O8" s="270" t="s">
        <v>1260</v>
      </c>
      <c r="P8" s="270" t="s">
        <v>1260</v>
      </c>
      <c r="Q8" s="270" t="s">
        <v>1260</v>
      </c>
      <c r="R8" s="270" t="s">
        <v>1260</v>
      </c>
      <c r="S8" s="270" t="s">
        <v>1260</v>
      </c>
      <c r="T8" s="270" t="s">
        <v>1260</v>
      </c>
      <c r="U8" s="270" t="s">
        <v>1260</v>
      </c>
      <c r="V8" s="270" t="s">
        <v>1260</v>
      </c>
      <c r="W8" s="270" t="s">
        <v>1260</v>
      </c>
      <c r="X8" s="270" t="s">
        <v>1260</v>
      </c>
      <c r="Y8" s="270" t="s">
        <v>1260</v>
      </c>
      <c r="Z8" s="270" t="s">
        <v>1260</v>
      </c>
      <c r="AA8" s="270" t="s">
        <v>1260</v>
      </c>
      <c r="AB8" s="270" t="s">
        <v>1260</v>
      </c>
      <c r="AC8" s="270" t="s">
        <v>1260</v>
      </c>
      <c r="AD8" s="270" t="s">
        <v>1260</v>
      </c>
      <c r="AE8" s="270" t="s">
        <v>1260</v>
      </c>
      <c r="AF8" s="270" t="s">
        <v>1260</v>
      </c>
      <c r="AG8" s="270" t="s">
        <v>1260</v>
      </c>
      <c r="AH8" s="270" t="s">
        <v>1260</v>
      </c>
      <c r="AI8" s="270" t="s">
        <v>1260</v>
      </c>
      <c r="AJ8" s="270" t="s">
        <v>1260</v>
      </c>
      <c r="AK8" s="270" t="s">
        <v>1260</v>
      </c>
      <c r="AL8" s="270" t="s">
        <v>1260</v>
      </c>
      <c r="AM8" s="270" t="s">
        <v>1260</v>
      </c>
      <c r="AN8" s="270" t="s">
        <v>1260</v>
      </c>
      <c r="AO8" s="270" t="s">
        <v>1260</v>
      </c>
      <c r="AP8" s="270" t="s">
        <v>1260</v>
      </c>
      <c r="AQ8" s="270" t="s">
        <v>1260</v>
      </c>
      <c r="AR8" s="270" t="s">
        <v>1260</v>
      </c>
      <c r="AS8" s="270" t="s">
        <v>1260</v>
      </c>
      <c r="AT8" s="270" t="s">
        <v>1260</v>
      </c>
      <c r="AU8" s="270" t="s">
        <v>1260</v>
      </c>
      <c r="AV8" s="270" t="s">
        <v>1260</v>
      </c>
      <c r="AW8" s="277" t="s">
        <v>1260</v>
      </c>
      <c r="AX8">
        <f>VLOOKUP(A8,[1]Sheet4!B$2:G$3636,6,0)</f>
        <v>0</v>
      </c>
      <c r="AY8" t="str">
        <f>VLOOKUP(A8,[1]Sheet2!A$3:AC$3636,29,0)</f>
        <v>مستنفذ فصل اول 2023-2024</v>
      </c>
      <c r="AZ8" s="270" t="s">
        <v>3258</v>
      </c>
      <c r="BA8" s="270" t="s">
        <v>3258</v>
      </c>
      <c r="BB8" s="270" t="s">
        <v>3258</v>
      </c>
      <c r="BC8" s="270" t="s">
        <v>3258</v>
      </c>
      <c r="BD8" s="270"/>
      <c r="BE8" s="270"/>
    </row>
    <row r="9" spans="1:83" ht="21.6" x14ac:dyDescent="0.65">
      <c r="A9" s="286">
        <v>502240</v>
      </c>
      <c r="B9" s="287" t="s">
        <v>553</v>
      </c>
      <c r="C9" s="270" t="s">
        <v>1260</v>
      </c>
      <c r="D9" s="270" t="s">
        <v>1260</v>
      </c>
      <c r="E9" s="270" t="s">
        <v>1260</v>
      </c>
      <c r="F9" s="270" t="s">
        <v>1260</v>
      </c>
      <c r="G9" s="270" t="s">
        <v>1260</v>
      </c>
      <c r="H9" s="270" t="s">
        <v>1260</v>
      </c>
      <c r="I9" s="270" t="s">
        <v>1260</v>
      </c>
      <c r="J9" s="270" t="s">
        <v>1260</v>
      </c>
      <c r="K9" s="270" t="s">
        <v>1260</v>
      </c>
      <c r="L9" s="270" t="s">
        <v>1260</v>
      </c>
      <c r="M9" s="270" t="s">
        <v>1260</v>
      </c>
      <c r="N9" s="270" t="s">
        <v>1260</v>
      </c>
      <c r="O9" s="270" t="s">
        <v>1260</v>
      </c>
      <c r="P9" s="270" t="s">
        <v>1260</v>
      </c>
      <c r="Q9" s="270" t="s">
        <v>1260</v>
      </c>
      <c r="R9" s="270" t="s">
        <v>1260</v>
      </c>
      <c r="S9" s="270" t="s">
        <v>1260</v>
      </c>
      <c r="T9" s="270" t="s">
        <v>1260</v>
      </c>
      <c r="U9" s="270" t="s">
        <v>1260</v>
      </c>
      <c r="V9" s="270" t="s">
        <v>1260</v>
      </c>
      <c r="W9" s="270" t="s">
        <v>1260</v>
      </c>
      <c r="X9" s="270" t="s">
        <v>1260</v>
      </c>
      <c r="Y9" s="270" t="s">
        <v>1260</v>
      </c>
      <c r="Z9" s="270" t="s">
        <v>1260</v>
      </c>
      <c r="AA9" s="270" t="s">
        <v>1260</v>
      </c>
      <c r="AB9" s="270" t="s">
        <v>1260</v>
      </c>
      <c r="AC9" s="270" t="s">
        <v>1260</v>
      </c>
      <c r="AD9" s="270" t="s">
        <v>1260</v>
      </c>
      <c r="AE9" s="270" t="s">
        <v>1260</v>
      </c>
      <c r="AF9" s="270" t="s">
        <v>1260</v>
      </c>
      <c r="AG9" s="270" t="s">
        <v>1260</v>
      </c>
      <c r="AH9" s="270" t="s">
        <v>1260</v>
      </c>
      <c r="AI9" s="270" t="s">
        <v>1260</v>
      </c>
      <c r="AJ9" s="270" t="s">
        <v>1260</v>
      </c>
      <c r="AK9" s="270" t="s">
        <v>1260</v>
      </c>
      <c r="AL9" s="270" t="s">
        <v>1260</v>
      </c>
      <c r="AM9" s="270" t="s">
        <v>1260</v>
      </c>
      <c r="AN9" s="270" t="s">
        <v>1260</v>
      </c>
      <c r="AO9" s="270" t="s">
        <v>1260</v>
      </c>
      <c r="AP9" s="270" t="s">
        <v>1260</v>
      </c>
      <c r="AQ9" s="270" t="s">
        <v>1260</v>
      </c>
      <c r="AR9" s="270" t="s">
        <v>1260</v>
      </c>
      <c r="AS9" s="270" t="s">
        <v>1260</v>
      </c>
      <c r="AT9" s="270" t="s">
        <v>1260</v>
      </c>
      <c r="AU9" s="270" t="s">
        <v>1260</v>
      </c>
      <c r="AV9" s="270" t="s">
        <v>1260</v>
      </c>
      <c r="AW9" s="270" t="s">
        <v>1260</v>
      </c>
      <c r="AX9" s="288" t="s">
        <v>5252</v>
      </c>
      <c r="AY9">
        <f>VLOOKUP(A9,[1]Sheet2!A$3:AC$3636,29,0)</f>
        <v>0</v>
      </c>
      <c r="AZ9" s="270" t="s">
        <v>3258</v>
      </c>
      <c r="BA9" s="270" t="s">
        <v>3258</v>
      </c>
      <c r="BB9" s="270" t="s">
        <v>3258</v>
      </c>
      <c r="BC9" s="270" t="s">
        <v>3258</v>
      </c>
      <c r="BD9" s="270"/>
      <c r="BE9" s="270"/>
    </row>
    <row r="10" spans="1:83" ht="14.4" x14ac:dyDescent="0.3">
      <c r="A10" s="271">
        <v>502518</v>
      </c>
      <c r="B10" s="272" t="str">
        <f>VLOOKUP(A10,[1]Sheet4!B$1:G$3636,5,0)</f>
        <v>الرابعة</v>
      </c>
      <c r="C10" s="270" t="s">
        <v>1260</v>
      </c>
      <c r="D10" s="270" t="s">
        <v>1260</v>
      </c>
      <c r="E10" s="270" t="s">
        <v>1260</v>
      </c>
      <c r="F10" s="270" t="s">
        <v>1260</v>
      </c>
      <c r="G10" s="270" t="s">
        <v>1260</v>
      </c>
      <c r="H10" s="270" t="s">
        <v>1260</v>
      </c>
      <c r="I10" s="270" t="s">
        <v>1260</v>
      </c>
      <c r="J10" s="270" t="s">
        <v>1260</v>
      </c>
      <c r="K10" s="270" t="s">
        <v>1260</v>
      </c>
      <c r="L10" s="270" t="s">
        <v>1260</v>
      </c>
      <c r="M10" s="270" t="s">
        <v>1260</v>
      </c>
      <c r="N10" s="270" t="s">
        <v>1260</v>
      </c>
      <c r="O10" s="270" t="s">
        <v>1260</v>
      </c>
      <c r="P10" s="270" t="s">
        <v>1260</v>
      </c>
      <c r="Q10" s="270" t="s">
        <v>1260</v>
      </c>
      <c r="R10" s="270" t="s">
        <v>1260</v>
      </c>
      <c r="S10" s="270" t="s">
        <v>1260</v>
      </c>
      <c r="T10" s="270" t="s">
        <v>1260</v>
      </c>
      <c r="U10" s="270" t="s">
        <v>1260</v>
      </c>
      <c r="V10" s="270" t="s">
        <v>1260</v>
      </c>
      <c r="W10" s="270" t="s">
        <v>1260</v>
      </c>
      <c r="X10" s="270" t="s">
        <v>1260</v>
      </c>
      <c r="Y10" s="270" t="s">
        <v>1260</v>
      </c>
      <c r="Z10" s="270" t="s">
        <v>1260</v>
      </c>
      <c r="AA10" s="270" t="s">
        <v>1260</v>
      </c>
      <c r="AB10" s="270" t="s">
        <v>1260</v>
      </c>
      <c r="AC10" s="270" t="s">
        <v>1260</v>
      </c>
      <c r="AD10" s="270" t="s">
        <v>1260</v>
      </c>
      <c r="AE10" s="270" t="s">
        <v>1260</v>
      </c>
      <c r="AF10" s="270" t="s">
        <v>1260</v>
      </c>
      <c r="AG10" s="270" t="s">
        <v>1260</v>
      </c>
      <c r="AH10" s="270" t="s">
        <v>1260</v>
      </c>
      <c r="AI10" s="270" t="s">
        <v>1260</v>
      </c>
      <c r="AJ10" s="270" t="s">
        <v>1260</v>
      </c>
      <c r="AK10" s="270" t="s">
        <v>1260</v>
      </c>
      <c r="AL10" s="270" t="s">
        <v>1260</v>
      </c>
      <c r="AM10" s="270" t="s">
        <v>1260</v>
      </c>
      <c r="AN10" s="270" t="s">
        <v>1260</v>
      </c>
      <c r="AO10" s="270" t="s">
        <v>1260</v>
      </c>
      <c r="AP10" s="270" t="s">
        <v>1260</v>
      </c>
      <c r="AQ10" s="270" t="s">
        <v>1260</v>
      </c>
      <c r="AR10" s="270" t="s">
        <v>1260</v>
      </c>
      <c r="AS10" s="270" t="s">
        <v>1260</v>
      </c>
      <c r="AT10" s="270" t="s">
        <v>1260</v>
      </c>
      <c r="AU10" s="270" t="s">
        <v>1260</v>
      </c>
      <c r="AV10" s="270" t="s">
        <v>1260</v>
      </c>
      <c r="AW10" s="270" t="s">
        <v>1260</v>
      </c>
      <c r="AX10">
        <f>VLOOKUP(A10,[1]Sheet4!B$2:G$3636,6,0)</f>
        <v>0</v>
      </c>
      <c r="AY10">
        <f>VLOOKUP(A10,[1]Sheet2!A$3:AC$3636,29,0)</f>
        <v>0</v>
      </c>
      <c r="AZ10" s="249"/>
      <c r="BA10" s="249"/>
      <c r="BB10" s="249"/>
      <c r="BC10" s="249"/>
      <c r="BD10" s="249"/>
      <c r="BE10" s="270"/>
      <c r="BH10" s="248"/>
      <c r="BI10" s="248"/>
      <c r="BJ10" s="248"/>
      <c r="BK10" s="248"/>
      <c r="BL10" s="248"/>
      <c r="BM10" s="248"/>
      <c r="BN10" s="248"/>
      <c r="BO10" s="248"/>
      <c r="BP10" s="248"/>
      <c r="BQ10" s="248"/>
      <c r="BR10" s="248"/>
      <c r="BS10" s="248"/>
      <c r="BT10" s="248"/>
      <c r="BU10" s="248"/>
      <c r="BV10" s="247"/>
      <c r="BW10" s="248"/>
      <c r="BX10" s="248"/>
      <c r="BY10" s="248"/>
      <c r="BZ10" s="248"/>
      <c r="CA10" s="241"/>
      <c r="CB10" s="241"/>
      <c r="CC10" s="241"/>
      <c r="CD10" s="241"/>
      <c r="CE10" s="248"/>
    </row>
    <row r="11" spans="1:83" ht="14.4" x14ac:dyDescent="0.3">
      <c r="A11" s="269">
        <v>502608</v>
      </c>
      <c r="B11" s="272" t="str">
        <f>VLOOKUP(A11,[1]Sheet4!B$1:G$3636,5,0)</f>
        <v>الرابعة</v>
      </c>
      <c r="C11" s="270" t="s">
        <v>1260</v>
      </c>
      <c r="D11" s="270" t="s">
        <v>1260</v>
      </c>
      <c r="E11" s="270" t="s">
        <v>1260</v>
      </c>
      <c r="F11" s="270" t="s">
        <v>1260</v>
      </c>
      <c r="G11" s="270" t="s">
        <v>1260</v>
      </c>
      <c r="H11" s="270" t="s">
        <v>1260</v>
      </c>
      <c r="I11" s="270" t="s">
        <v>1260</v>
      </c>
      <c r="J11" s="270" t="s">
        <v>1260</v>
      </c>
      <c r="K11" s="270" t="s">
        <v>1260</v>
      </c>
      <c r="L11" s="270" t="s">
        <v>1260</v>
      </c>
      <c r="M11" s="270" t="s">
        <v>1260</v>
      </c>
      <c r="N11" s="270" t="s">
        <v>1260</v>
      </c>
      <c r="O11" s="270" t="s">
        <v>1260</v>
      </c>
      <c r="P11" s="270" t="s">
        <v>1260</v>
      </c>
      <c r="Q11" s="270" t="s">
        <v>1260</v>
      </c>
      <c r="R11" s="270" t="s">
        <v>1260</v>
      </c>
      <c r="S11" s="270" t="s">
        <v>1260</v>
      </c>
      <c r="T11" s="270" t="s">
        <v>1260</v>
      </c>
      <c r="U11" s="270" t="s">
        <v>1260</v>
      </c>
      <c r="V11" s="270" t="s">
        <v>1260</v>
      </c>
      <c r="W11" s="270" t="s">
        <v>1260</v>
      </c>
      <c r="X11" s="270" t="s">
        <v>1260</v>
      </c>
      <c r="Y11" s="270" t="s">
        <v>1260</v>
      </c>
      <c r="Z11" s="270" t="s">
        <v>1260</v>
      </c>
      <c r="AA11" s="270" t="s">
        <v>1260</v>
      </c>
      <c r="AB11" s="270" t="s">
        <v>1260</v>
      </c>
      <c r="AC11" s="270" t="s">
        <v>1260</v>
      </c>
      <c r="AD11" s="270" t="s">
        <v>1260</v>
      </c>
      <c r="AE11" s="270" t="s">
        <v>1260</v>
      </c>
      <c r="AF11" s="270" t="s">
        <v>1260</v>
      </c>
      <c r="AG11" s="270" t="s">
        <v>1260</v>
      </c>
      <c r="AH11" s="270" t="s">
        <v>1260</v>
      </c>
      <c r="AI11" s="270" t="s">
        <v>1260</v>
      </c>
      <c r="AJ11" s="270" t="s">
        <v>1260</v>
      </c>
      <c r="AK11" s="270" t="s">
        <v>1260</v>
      </c>
      <c r="AL11" s="270" t="s">
        <v>1260</v>
      </c>
      <c r="AM11" s="270" t="s">
        <v>1260</v>
      </c>
      <c r="AN11" s="270" t="s">
        <v>1260</v>
      </c>
      <c r="AO11" s="270" t="s">
        <v>1260</v>
      </c>
      <c r="AP11" s="270" t="s">
        <v>1260</v>
      </c>
      <c r="AQ11" s="270" t="s">
        <v>1260</v>
      </c>
      <c r="AR11" s="270" t="s">
        <v>1260</v>
      </c>
      <c r="AS11" s="270" t="s">
        <v>1260</v>
      </c>
      <c r="AT11" s="270" t="s">
        <v>1260</v>
      </c>
      <c r="AU11" s="270" t="s">
        <v>1260</v>
      </c>
      <c r="AV11" s="270" t="s">
        <v>1260</v>
      </c>
      <c r="AW11" s="277" t="s">
        <v>1260</v>
      </c>
      <c r="AX11">
        <f>VLOOKUP(A11,[1]Sheet4!B$2:G$3636,6,0)</f>
        <v>0</v>
      </c>
      <c r="AY11" t="str">
        <f>VLOOKUP(A11,[1]Sheet2!A$3:AC$3636,29,0)</f>
        <v>مستنفذ فصل اول 2023-2024</v>
      </c>
      <c r="AZ11" s="270" t="s">
        <v>3258</v>
      </c>
      <c r="BA11" s="270" t="s">
        <v>3258</v>
      </c>
      <c r="BB11" s="270" t="s">
        <v>3258</v>
      </c>
      <c r="BC11" s="270" t="s">
        <v>3258</v>
      </c>
      <c r="BD11" s="270"/>
      <c r="BE11" s="270"/>
      <c r="BH11" s="248"/>
      <c r="BI11" s="248"/>
      <c r="BJ11" s="248"/>
      <c r="BK11" s="248"/>
      <c r="BL11" s="248"/>
      <c r="BM11" s="248"/>
      <c r="BN11" s="248"/>
      <c r="BO11" s="248"/>
      <c r="BP11" s="248" t="s">
        <v>3258</v>
      </c>
      <c r="BQ11" s="248" t="s">
        <v>3258</v>
      </c>
      <c r="BR11" s="248" t="s">
        <v>3258</v>
      </c>
      <c r="BS11" s="248" t="s">
        <v>3258</v>
      </c>
      <c r="BT11" s="248" t="s">
        <v>3258</v>
      </c>
      <c r="BU11" s="248" t="s">
        <v>3258</v>
      </c>
      <c r="BV11" s="247"/>
      <c r="BW11" s="248"/>
      <c r="BX11" s="248"/>
      <c r="BY11" s="248"/>
      <c r="BZ11" s="248"/>
      <c r="CA11" s="241"/>
      <c r="CB11" s="241"/>
      <c r="CC11" s="241"/>
      <c r="CD11" s="241"/>
      <c r="CE11" s="248"/>
    </row>
    <row r="12" spans="1:83" ht="14.4" x14ac:dyDescent="0.3">
      <c r="A12" s="271">
        <v>502610</v>
      </c>
      <c r="B12" s="272" t="str">
        <f>VLOOKUP(A12,[1]Sheet4!B$1:G$3636,5,0)</f>
        <v>الرابعة</v>
      </c>
      <c r="C12" s="270" t="s">
        <v>1259</v>
      </c>
      <c r="D12" s="270" t="s">
        <v>1259</v>
      </c>
      <c r="E12" s="270" t="s">
        <v>1259</v>
      </c>
      <c r="F12" s="270" t="s">
        <v>1259</v>
      </c>
      <c r="G12" s="270" t="s">
        <v>1259</v>
      </c>
      <c r="H12" s="270" t="s">
        <v>1259</v>
      </c>
      <c r="I12" s="270" t="s">
        <v>1259</v>
      </c>
      <c r="J12" s="270" t="s">
        <v>1259</v>
      </c>
      <c r="K12" s="270" t="s">
        <v>1259</v>
      </c>
      <c r="L12" s="270" t="s">
        <v>1259</v>
      </c>
      <c r="M12" s="270" t="s">
        <v>1259</v>
      </c>
      <c r="N12" s="270" t="s">
        <v>1259</v>
      </c>
      <c r="O12" s="270" t="s">
        <v>1259</v>
      </c>
      <c r="P12" s="270" t="s">
        <v>1259</v>
      </c>
      <c r="Q12" s="270" t="s">
        <v>1259</v>
      </c>
      <c r="R12" s="270" t="s">
        <v>1259</v>
      </c>
      <c r="S12" s="270" t="s">
        <v>1259</v>
      </c>
      <c r="T12" s="270" t="s">
        <v>1259</v>
      </c>
      <c r="U12" s="270" t="s">
        <v>1259</v>
      </c>
      <c r="V12" s="270" t="s">
        <v>1259</v>
      </c>
      <c r="W12" s="270" t="s">
        <v>1259</v>
      </c>
      <c r="X12" s="270" t="s">
        <v>1259</v>
      </c>
      <c r="Y12" s="270" t="s">
        <v>1259</v>
      </c>
      <c r="Z12" s="270" t="s">
        <v>1259</v>
      </c>
      <c r="AA12" s="270" t="s">
        <v>1259</v>
      </c>
      <c r="AB12" s="270" t="s">
        <v>1259</v>
      </c>
      <c r="AC12" s="270" t="s">
        <v>1259</v>
      </c>
      <c r="AD12" s="270" t="s">
        <v>1259</v>
      </c>
      <c r="AE12" s="270" t="s">
        <v>1259</v>
      </c>
      <c r="AF12" s="270" t="s">
        <v>1259</v>
      </c>
      <c r="AG12" s="270" t="s">
        <v>1259</v>
      </c>
      <c r="AH12" s="270" t="s">
        <v>1259</v>
      </c>
      <c r="AI12" s="270" t="s">
        <v>1259</v>
      </c>
      <c r="AJ12" s="270" t="s">
        <v>1259</v>
      </c>
      <c r="AK12" s="270" t="s">
        <v>1259</v>
      </c>
      <c r="AL12" s="270" t="s">
        <v>1259</v>
      </c>
      <c r="AM12" s="270" t="s">
        <v>1259</v>
      </c>
      <c r="AN12" s="270" t="s">
        <v>1259</v>
      </c>
      <c r="AO12" s="270" t="s">
        <v>1259</v>
      </c>
      <c r="AP12" s="270" t="s">
        <v>1259</v>
      </c>
      <c r="AQ12" s="270" t="s">
        <v>1259</v>
      </c>
      <c r="AR12" s="270" t="s">
        <v>1259</v>
      </c>
      <c r="AS12" s="270" t="s">
        <v>1259</v>
      </c>
      <c r="AT12" s="270" t="s">
        <v>1259</v>
      </c>
      <c r="AU12" s="270" t="s">
        <v>1259</v>
      </c>
      <c r="AV12" s="270" t="s">
        <v>1259</v>
      </c>
      <c r="AW12" s="270" t="s">
        <v>1259</v>
      </c>
      <c r="AX12">
        <f>VLOOKUP(A12,[1]Sheet4!B$2:G$3636,6,0)</f>
        <v>0</v>
      </c>
      <c r="AY12">
        <f>VLOOKUP(A12,[1]Sheet2!A$3:AC$3636,29,0)</f>
        <v>0</v>
      </c>
      <c r="AZ12" s="270" t="s">
        <v>3258</v>
      </c>
      <c r="BA12" s="270" t="s">
        <v>3258</v>
      </c>
      <c r="BB12" s="270" t="s">
        <v>3258</v>
      </c>
      <c r="BC12" s="270" t="s">
        <v>3258</v>
      </c>
      <c r="BD12" s="270"/>
      <c r="BE12" s="270"/>
      <c r="BH12" s="248"/>
      <c r="BI12" s="248"/>
      <c r="BJ12" s="248"/>
      <c r="BK12" s="248"/>
      <c r="BL12" s="248"/>
      <c r="BM12" s="248"/>
      <c r="BN12" s="248"/>
      <c r="BO12" s="248"/>
      <c r="BP12" s="248" t="s">
        <v>3258</v>
      </c>
      <c r="BQ12" s="248" t="s">
        <v>3258</v>
      </c>
      <c r="BR12" s="248" t="s">
        <v>3258</v>
      </c>
      <c r="BS12" s="248" t="s">
        <v>3258</v>
      </c>
      <c r="BT12" s="248" t="s">
        <v>3258</v>
      </c>
      <c r="BU12" s="248" t="s">
        <v>3258</v>
      </c>
      <c r="BV12" s="247"/>
      <c r="BW12" s="248"/>
      <c r="BX12" s="248"/>
      <c r="BY12" s="248"/>
      <c r="BZ12" s="248"/>
      <c r="CA12" s="241"/>
      <c r="CB12" s="241"/>
      <c r="CC12" s="241"/>
      <c r="CD12" s="241"/>
      <c r="CE12" s="248"/>
    </row>
    <row r="13" spans="1:83" ht="14.4" x14ac:dyDescent="0.3">
      <c r="A13" s="271">
        <v>502788</v>
      </c>
      <c r="B13" s="272" t="str">
        <f>VLOOKUP(A13,[1]Sheet4!B$1:G$3636,5,0)</f>
        <v>الرابعة</v>
      </c>
      <c r="C13" s="270" t="s">
        <v>1260</v>
      </c>
      <c r="D13" s="270" t="s">
        <v>1260</v>
      </c>
      <c r="E13" s="270" t="s">
        <v>1260</v>
      </c>
      <c r="F13" s="270" t="s">
        <v>1260</v>
      </c>
      <c r="G13" s="270" t="s">
        <v>1260</v>
      </c>
      <c r="H13" s="270" t="s">
        <v>1260</v>
      </c>
      <c r="I13" s="270" t="s">
        <v>1260</v>
      </c>
      <c r="J13" s="270" t="s">
        <v>1260</v>
      </c>
      <c r="K13" s="270" t="s">
        <v>1260</v>
      </c>
      <c r="L13" s="270" t="s">
        <v>1260</v>
      </c>
      <c r="M13" s="270" t="s">
        <v>1260</v>
      </c>
      <c r="N13" s="270" t="s">
        <v>1260</v>
      </c>
      <c r="O13" s="270" t="s">
        <v>1260</v>
      </c>
      <c r="P13" s="270" t="s">
        <v>1260</v>
      </c>
      <c r="Q13" s="270" t="s">
        <v>1260</v>
      </c>
      <c r="R13" s="270" t="s">
        <v>1260</v>
      </c>
      <c r="S13" s="270" t="s">
        <v>1260</v>
      </c>
      <c r="T13" s="270" t="s">
        <v>1260</v>
      </c>
      <c r="U13" s="270" t="s">
        <v>1260</v>
      </c>
      <c r="V13" s="270" t="s">
        <v>1260</v>
      </c>
      <c r="W13" s="270" t="s">
        <v>1260</v>
      </c>
      <c r="X13" s="270" t="s">
        <v>1260</v>
      </c>
      <c r="Y13" s="270" t="s">
        <v>1260</v>
      </c>
      <c r="Z13" s="270" t="s">
        <v>1260</v>
      </c>
      <c r="AA13" s="270" t="s">
        <v>1260</v>
      </c>
      <c r="AB13" s="270" t="s">
        <v>1260</v>
      </c>
      <c r="AC13" s="270" t="s">
        <v>1260</v>
      </c>
      <c r="AD13" s="270" t="s">
        <v>1260</v>
      </c>
      <c r="AE13" s="270" t="s">
        <v>1260</v>
      </c>
      <c r="AF13" s="270" t="s">
        <v>1260</v>
      </c>
      <c r="AG13" s="270" t="s">
        <v>1260</v>
      </c>
      <c r="AH13" s="270" t="s">
        <v>1260</v>
      </c>
      <c r="AI13" s="270" t="s">
        <v>1260</v>
      </c>
      <c r="AJ13" s="270" t="s">
        <v>1260</v>
      </c>
      <c r="AK13" s="270" t="s">
        <v>1260</v>
      </c>
      <c r="AL13" s="270" t="s">
        <v>1260</v>
      </c>
      <c r="AM13" s="270" t="s">
        <v>1260</v>
      </c>
      <c r="AN13" s="270" t="s">
        <v>1260</v>
      </c>
      <c r="AO13" s="270" t="s">
        <v>1260</v>
      </c>
      <c r="AP13" s="270" t="s">
        <v>1260</v>
      </c>
      <c r="AQ13" s="270" t="s">
        <v>1260</v>
      </c>
      <c r="AR13" s="270" t="s">
        <v>1260</v>
      </c>
      <c r="AS13" s="270" t="s">
        <v>1260</v>
      </c>
      <c r="AT13" s="270" t="s">
        <v>1260</v>
      </c>
      <c r="AU13" s="270" t="s">
        <v>1260</v>
      </c>
      <c r="AV13" s="270" t="s">
        <v>1260</v>
      </c>
      <c r="AW13" s="270" t="s">
        <v>1260</v>
      </c>
      <c r="AX13">
        <f>VLOOKUP(A13,[1]Sheet4!B$2:G$3636,6,0)</f>
        <v>0</v>
      </c>
      <c r="AY13">
        <f>VLOOKUP(A13,[1]Sheet2!A$3:AC$3636,29,0)</f>
        <v>0</v>
      </c>
      <c r="AZ13" s="249"/>
      <c r="BA13" s="249"/>
      <c r="BB13" s="249"/>
      <c r="BC13" s="249"/>
      <c r="BD13" s="249"/>
      <c r="BE13" s="270"/>
      <c r="BH13" s="248"/>
      <c r="BI13" s="248"/>
      <c r="BJ13" s="248"/>
      <c r="BK13" s="248"/>
      <c r="BL13" s="248"/>
      <c r="BM13" s="248"/>
      <c r="BN13" s="248"/>
      <c r="BO13" s="248"/>
      <c r="BP13" s="248"/>
      <c r="BQ13" s="248"/>
      <c r="BR13" s="248"/>
      <c r="BS13" s="248"/>
      <c r="BT13" s="248"/>
      <c r="BU13" s="248"/>
      <c r="BV13" s="247"/>
      <c r="BW13" s="248"/>
      <c r="BX13" s="248"/>
      <c r="BY13" s="248"/>
      <c r="BZ13" s="248"/>
      <c r="CA13" s="241"/>
      <c r="CB13" s="241"/>
      <c r="CC13" s="241"/>
      <c r="CD13" s="241"/>
      <c r="CE13" s="248"/>
    </row>
    <row r="14" spans="1:83" ht="21.6" x14ac:dyDescent="0.3">
      <c r="A14" s="289">
        <v>502920</v>
      </c>
      <c r="B14" s="249" t="s">
        <v>553</v>
      </c>
      <c r="C14" s="270" t="s">
        <v>1260</v>
      </c>
      <c r="D14" s="270" t="s">
        <v>1260</v>
      </c>
      <c r="E14" s="270" t="s">
        <v>1260</v>
      </c>
      <c r="F14" s="270" t="s">
        <v>1260</v>
      </c>
      <c r="G14" s="270" t="s">
        <v>1260</v>
      </c>
      <c r="H14" s="270" t="s">
        <v>1260</v>
      </c>
      <c r="I14" s="270" t="s">
        <v>1260</v>
      </c>
      <c r="J14" s="270" t="s">
        <v>1260</v>
      </c>
      <c r="K14" s="270" t="s">
        <v>1260</v>
      </c>
      <c r="L14" s="270" t="s">
        <v>1260</v>
      </c>
      <c r="M14" s="270" t="s">
        <v>1260</v>
      </c>
      <c r="N14" s="270" t="s">
        <v>1260</v>
      </c>
      <c r="O14" s="270" t="s">
        <v>1260</v>
      </c>
      <c r="P14" s="270" t="s">
        <v>1260</v>
      </c>
      <c r="Q14" s="270" t="s">
        <v>1260</v>
      </c>
      <c r="R14" s="270" t="s">
        <v>1260</v>
      </c>
      <c r="S14" s="270" t="s">
        <v>1260</v>
      </c>
      <c r="T14" s="270" t="s">
        <v>1260</v>
      </c>
      <c r="U14" s="270" t="s">
        <v>1260</v>
      </c>
      <c r="V14" s="270" t="s">
        <v>1260</v>
      </c>
      <c r="W14" s="270" t="s">
        <v>1260</v>
      </c>
      <c r="X14" s="270" t="s">
        <v>1260</v>
      </c>
      <c r="Y14" s="270" t="s">
        <v>1260</v>
      </c>
      <c r="Z14" s="270" t="s">
        <v>1260</v>
      </c>
      <c r="AA14" s="270" t="s">
        <v>1260</v>
      </c>
      <c r="AB14" s="270" t="s">
        <v>1260</v>
      </c>
      <c r="AC14" s="270" t="s">
        <v>1260</v>
      </c>
      <c r="AD14" s="270" t="s">
        <v>1260</v>
      </c>
      <c r="AE14" s="270" t="s">
        <v>1260</v>
      </c>
      <c r="AF14" s="270" t="s">
        <v>1260</v>
      </c>
      <c r="AG14" s="270" t="s">
        <v>1260</v>
      </c>
      <c r="AH14" s="270" t="s">
        <v>1260</v>
      </c>
      <c r="AI14" s="270" t="s">
        <v>1260</v>
      </c>
      <c r="AJ14" s="270" t="s">
        <v>1260</v>
      </c>
      <c r="AK14" s="270" t="s">
        <v>1260</v>
      </c>
      <c r="AL14" s="270" t="s">
        <v>1260</v>
      </c>
      <c r="AM14" s="270" t="s">
        <v>1260</v>
      </c>
      <c r="AN14" s="270" t="s">
        <v>1260</v>
      </c>
      <c r="AO14" s="270" t="s">
        <v>1260</v>
      </c>
      <c r="AP14" s="270" t="s">
        <v>1260</v>
      </c>
      <c r="AQ14" s="270" t="s">
        <v>1260</v>
      </c>
      <c r="AR14" s="270" t="s">
        <v>1260</v>
      </c>
      <c r="AS14" s="270" t="s">
        <v>1260</v>
      </c>
      <c r="AT14" s="270" t="s">
        <v>1260</v>
      </c>
      <c r="AU14" s="270" t="s">
        <v>1260</v>
      </c>
      <c r="AV14" s="270" t="s">
        <v>1260</v>
      </c>
      <c r="AW14" s="270" t="s">
        <v>1260</v>
      </c>
      <c r="AX14" s="288" t="s">
        <v>5252</v>
      </c>
      <c r="AY14">
        <f>VLOOKUP(A14,[1]Sheet2!A$3:AC$3636,29,0)</f>
        <v>0</v>
      </c>
      <c r="AZ14" s="249"/>
      <c r="BA14" s="249"/>
      <c r="BB14" s="249"/>
      <c r="BC14" s="249"/>
      <c r="BD14" s="249"/>
      <c r="BE14" s="270"/>
      <c r="BH14" s="248"/>
      <c r="BI14" s="248"/>
      <c r="BJ14" s="248"/>
      <c r="BK14" s="248"/>
      <c r="BL14" s="248"/>
      <c r="BM14" s="248"/>
      <c r="BN14" s="248"/>
      <c r="BO14" s="248"/>
      <c r="BP14" s="248"/>
      <c r="BQ14" s="248"/>
      <c r="BR14" s="248"/>
      <c r="BS14" s="248"/>
      <c r="BT14" s="248"/>
      <c r="BU14" s="248"/>
      <c r="BV14" s="247"/>
      <c r="BW14" s="248"/>
      <c r="BX14" s="248"/>
      <c r="BY14" s="248"/>
      <c r="BZ14" s="248"/>
      <c r="CA14" s="241"/>
      <c r="CB14" s="241"/>
      <c r="CC14" s="241"/>
      <c r="CD14" s="241"/>
      <c r="CE14" s="248"/>
    </row>
    <row r="15" spans="1:83" ht="21.6" x14ac:dyDescent="0.3">
      <c r="A15" s="289">
        <v>503090</v>
      </c>
      <c r="B15" s="290" t="s">
        <v>553</v>
      </c>
      <c r="C15" s="270" t="s">
        <v>1260</v>
      </c>
      <c r="D15" s="270" t="s">
        <v>1260</v>
      </c>
      <c r="E15" s="270" t="s">
        <v>1260</v>
      </c>
      <c r="F15" s="270" t="s">
        <v>1260</v>
      </c>
      <c r="G15" s="270" t="s">
        <v>1260</v>
      </c>
      <c r="H15" s="270" t="s">
        <v>1260</v>
      </c>
      <c r="I15" s="270" t="s">
        <v>1260</v>
      </c>
      <c r="J15" s="270" t="s">
        <v>1260</v>
      </c>
      <c r="K15" s="270" t="s">
        <v>1260</v>
      </c>
      <c r="L15" s="270" t="s">
        <v>1260</v>
      </c>
      <c r="M15" s="270" t="s">
        <v>1260</v>
      </c>
      <c r="N15" s="270" t="s">
        <v>1260</v>
      </c>
      <c r="O15" s="270" t="s">
        <v>1260</v>
      </c>
      <c r="P15" s="270" t="s">
        <v>1260</v>
      </c>
      <c r="Q15" s="270" t="s">
        <v>1260</v>
      </c>
      <c r="R15" s="270" t="s">
        <v>1260</v>
      </c>
      <c r="S15" s="270" t="s">
        <v>1260</v>
      </c>
      <c r="T15" s="270" t="s">
        <v>1260</v>
      </c>
      <c r="U15" s="270" t="s">
        <v>1260</v>
      </c>
      <c r="V15" s="270" t="s">
        <v>1260</v>
      </c>
      <c r="W15" s="270" t="s">
        <v>1260</v>
      </c>
      <c r="X15" s="270" t="s">
        <v>1260</v>
      </c>
      <c r="Y15" s="270" t="s">
        <v>1260</v>
      </c>
      <c r="Z15" s="270" t="s">
        <v>1260</v>
      </c>
      <c r="AA15" s="270" t="s">
        <v>1260</v>
      </c>
      <c r="AB15" s="270" t="s">
        <v>1260</v>
      </c>
      <c r="AC15" s="270" t="s">
        <v>1260</v>
      </c>
      <c r="AD15" s="270" t="s">
        <v>1260</v>
      </c>
      <c r="AE15" s="270" t="s">
        <v>1260</v>
      </c>
      <c r="AF15" s="270" t="s">
        <v>1260</v>
      </c>
      <c r="AG15" s="270" t="s">
        <v>1260</v>
      </c>
      <c r="AH15" s="270" t="s">
        <v>1260</v>
      </c>
      <c r="AI15" s="270" t="s">
        <v>1260</v>
      </c>
      <c r="AJ15" s="270" t="s">
        <v>1260</v>
      </c>
      <c r="AK15" s="270" t="s">
        <v>1260</v>
      </c>
      <c r="AL15" s="270" t="s">
        <v>1260</v>
      </c>
      <c r="AM15" s="270" t="s">
        <v>1260</v>
      </c>
      <c r="AN15" s="270" t="s">
        <v>1260</v>
      </c>
      <c r="AO15" s="270" t="s">
        <v>1260</v>
      </c>
      <c r="AP15" s="270" t="s">
        <v>1260</v>
      </c>
      <c r="AQ15" s="270" t="s">
        <v>1260</v>
      </c>
      <c r="AR15" s="270" t="s">
        <v>1260</v>
      </c>
      <c r="AS15" s="270" t="s">
        <v>1260</v>
      </c>
      <c r="AT15" s="270" t="s">
        <v>1260</v>
      </c>
      <c r="AU15" s="270" t="s">
        <v>1260</v>
      </c>
      <c r="AV15" s="270" t="s">
        <v>1260</v>
      </c>
      <c r="AW15" s="270" t="s">
        <v>1260</v>
      </c>
      <c r="AX15" s="288" t="s">
        <v>5252</v>
      </c>
      <c r="AY15">
        <f>VLOOKUP(A15,[1]Sheet2!A$3:AC$3636,29,0)</f>
        <v>0</v>
      </c>
      <c r="AZ15" s="249"/>
      <c r="BA15" s="249"/>
      <c r="BB15" s="249"/>
      <c r="BC15" s="249"/>
      <c r="BD15" s="249"/>
      <c r="BE15" s="270"/>
    </row>
    <row r="16" spans="1:83" ht="17.399999999999999" x14ac:dyDescent="0.3">
      <c r="A16" s="291">
        <v>503646</v>
      </c>
      <c r="B16" s="292" t="s">
        <v>553</v>
      </c>
      <c r="C16" s="270" t="s">
        <v>1260</v>
      </c>
      <c r="D16" s="270" t="s">
        <v>1260</v>
      </c>
      <c r="E16" s="270" t="s">
        <v>1260</v>
      </c>
      <c r="F16" s="270" t="s">
        <v>1260</v>
      </c>
      <c r="G16" s="270" t="s">
        <v>1260</v>
      </c>
      <c r="H16" s="270" t="s">
        <v>1260</v>
      </c>
      <c r="I16" s="270" t="s">
        <v>1260</v>
      </c>
      <c r="J16" s="270" t="s">
        <v>1260</v>
      </c>
      <c r="K16" s="270" t="s">
        <v>1260</v>
      </c>
      <c r="L16" s="270" t="s">
        <v>1260</v>
      </c>
      <c r="M16" s="270" t="s">
        <v>1260</v>
      </c>
      <c r="N16" s="270" t="s">
        <v>1260</v>
      </c>
      <c r="O16" s="270" t="s">
        <v>1260</v>
      </c>
      <c r="P16" s="270" t="s">
        <v>1260</v>
      </c>
      <c r="Q16" s="270" t="s">
        <v>1260</v>
      </c>
      <c r="R16" s="270" t="s">
        <v>1260</v>
      </c>
      <c r="S16" s="270" t="s">
        <v>1260</v>
      </c>
      <c r="T16" s="270" t="s">
        <v>1260</v>
      </c>
      <c r="U16" s="270" t="s">
        <v>1260</v>
      </c>
      <c r="V16" s="270" t="s">
        <v>1260</v>
      </c>
      <c r="W16" s="270" t="s">
        <v>1260</v>
      </c>
      <c r="X16" s="270" t="s">
        <v>1260</v>
      </c>
      <c r="Y16" s="270" t="s">
        <v>1260</v>
      </c>
      <c r="Z16" s="270" t="s">
        <v>1260</v>
      </c>
      <c r="AA16" s="270" t="s">
        <v>1260</v>
      </c>
      <c r="AB16" s="270" t="s">
        <v>1260</v>
      </c>
      <c r="AC16" s="270" t="s">
        <v>1260</v>
      </c>
      <c r="AD16" s="270" t="s">
        <v>1260</v>
      </c>
      <c r="AE16" s="270" t="s">
        <v>1260</v>
      </c>
      <c r="AF16" s="270" t="s">
        <v>1260</v>
      </c>
      <c r="AG16" s="270" t="s">
        <v>1260</v>
      </c>
      <c r="AH16" s="270" t="s">
        <v>1260</v>
      </c>
      <c r="AI16" s="270" t="s">
        <v>1260</v>
      </c>
      <c r="AJ16" s="270" t="s">
        <v>1260</v>
      </c>
      <c r="AK16" s="270" t="s">
        <v>1260</v>
      </c>
      <c r="AL16" s="270" t="s">
        <v>1260</v>
      </c>
      <c r="AM16" s="270" t="s">
        <v>1260</v>
      </c>
      <c r="AN16" s="270" t="s">
        <v>1260</v>
      </c>
      <c r="AO16" s="270" t="s">
        <v>1260</v>
      </c>
      <c r="AP16" s="270" t="s">
        <v>1260</v>
      </c>
      <c r="AQ16" s="270" t="s">
        <v>1260</v>
      </c>
      <c r="AR16" s="270" t="s">
        <v>1260</v>
      </c>
      <c r="AS16" s="270" t="s">
        <v>1260</v>
      </c>
      <c r="AT16" s="270" t="s">
        <v>1260</v>
      </c>
      <c r="AU16" s="270" t="s">
        <v>1260</v>
      </c>
      <c r="AV16" s="270" t="s">
        <v>1260</v>
      </c>
      <c r="AW16" s="270" t="s">
        <v>1260</v>
      </c>
      <c r="AX16" s="288" t="s">
        <v>5252</v>
      </c>
      <c r="AY16">
        <f>VLOOKUP(A16,[1]Sheet2!A$3:AC$3636,29,0)</f>
        <v>0</v>
      </c>
      <c r="AZ16" s="270" t="s">
        <v>3258</v>
      </c>
      <c r="BA16" s="270" t="s">
        <v>3258</v>
      </c>
      <c r="BB16" s="270" t="s">
        <v>3258</v>
      </c>
      <c r="BC16" s="270" t="s">
        <v>3258</v>
      </c>
      <c r="BD16" s="270"/>
      <c r="BE16" s="270"/>
    </row>
    <row r="17" spans="1:83" ht="14.4" x14ac:dyDescent="0.3">
      <c r="A17" s="271">
        <v>503747</v>
      </c>
      <c r="B17" s="272" t="str">
        <f>VLOOKUP(A17,[1]Sheet4!B$1:G$3636,5,0)</f>
        <v>الرابعة</v>
      </c>
      <c r="C17" s="270" t="s">
        <v>1259</v>
      </c>
      <c r="D17" s="270" t="s">
        <v>1259</v>
      </c>
      <c r="E17" s="270" t="s">
        <v>1259</v>
      </c>
      <c r="F17" s="270" t="s">
        <v>1259</v>
      </c>
      <c r="G17" s="270" t="s">
        <v>1259</v>
      </c>
      <c r="H17" s="270" t="s">
        <v>1259</v>
      </c>
      <c r="I17" s="270" t="s">
        <v>1259</v>
      </c>
      <c r="J17" s="270" t="s">
        <v>1259</v>
      </c>
      <c r="K17" s="270" t="s">
        <v>1259</v>
      </c>
      <c r="L17" s="270" t="s">
        <v>1259</v>
      </c>
      <c r="M17" s="270" t="s">
        <v>1259</v>
      </c>
      <c r="N17" s="270" t="s">
        <v>1259</v>
      </c>
      <c r="O17" s="270" t="s">
        <v>1259</v>
      </c>
      <c r="P17" s="270" t="s">
        <v>1259</v>
      </c>
      <c r="Q17" s="270" t="s">
        <v>1259</v>
      </c>
      <c r="R17" s="270" t="s">
        <v>1259</v>
      </c>
      <c r="S17" s="270" t="s">
        <v>1259</v>
      </c>
      <c r="T17" s="270" t="s">
        <v>1259</v>
      </c>
      <c r="U17" s="270" t="s">
        <v>1259</v>
      </c>
      <c r="V17" s="270" t="s">
        <v>1259</v>
      </c>
      <c r="W17" s="270" t="s">
        <v>1259</v>
      </c>
      <c r="X17" s="270" t="s">
        <v>1259</v>
      </c>
      <c r="Y17" s="270" t="s">
        <v>1259</v>
      </c>
      <c r="Z17" s="270" t="s">
        <v>1259</v>
      </c>
      <c r="AA17" s="270" t="s">
        <v>1259</v>
      </c>
      <c r="AB17" s="270" t="s">
        <v>1259</v>
      </c>
      <c r="AC17" s="270" t="s">
        <v>1259</v>
      </c>
      <c r="AD17" s="270" t="s">
        <v>1259</v>
      </c>
      <c r="AE17" s="270" t="s">
        <v>1259</v>
      </c>
      <c r="AF17" s="270" t="s">
        <v>1259</v>
      </c>
      <c r="AG17" s="270" t="s">
        <v>1259</v>
      </c>
      <c r="AH17" s="270" t="s">
        <v>1259</v>
      </c>
      <c r="AI17" s="270" t="s">
        <v>1259</v>
      </c>
      <c r="AJ17" s="270" t="s">
        <v>1259</v>
      </c>
      <c r="AK17" s="270" t="s">
        <v>1259</v>
      </c>
      <c r="AL17" s="270" t="s">
        <v>1259</v>
      </c>
      <c r="AM17" s="270" t="s">
        <v>1259</v>
      </c>
      <c r="AN17" s="270" t="s">
        <v>1259</v>
      </c>
      <c r="AO17" s="270" t="s">
        <v>1259</v>
      </c>
      <c r="AP17" s="270" t="s">
        <v>1259</v>
      </c>
      <c r="AQ17" s="270" t="s">
        <v>1259</v>
      </c>
      <c r="AR17" s="270" t="s">
        <v>1259</v>
      </c>
      <c r="AS17" s="270" t="s">
        <v>1259</v>
      </c>
      <c r="AT17" s="270" t="s">
        <v>1259</v>
      </c>
      <c r="AU17" s="270" t="s">
        <v>1259</v>
      </c>
      <c r="AV17" s="270" t="s">
        <v>1259</v>
      </c>
      <c r="AW17" s="270" t="s">
        <v>1259</v>
      </c>
      <c r="AX17">
        <f>VLOOKUP(A17,[1]Sheet4!B$2:G$3636,6,0)</f>
        <v>0</v>
      </c>
      <c r="AY17">
        <f>VLOOKUP(A17,[1]Sheet2!A$3:AC$3636,29,0)</f>
        <v>0</v>
      </c>
      <c r="AZ17" s="270" t="s">
        <v>3258</v>
      </c>
      <c r="BA17" s="270" t="s">
        <v>3258</v>
      </c>
      <c r="BB17" s="270" t="s">
        <v>3258</v>
      </c>
      <c r="BC17" s="270" t="s">
        <v>3258</v>
      </c>
      <c r="BD17" s="270"/>
      <c r="BE17" s="270"/>
    </row>
    <row r="18" spans="1:83" ht="21.6" x14ac:dyDescent="0.3">
      <c r="A18" s="283">
        <v>504073</v>
      </c>
      <c r="B18" s="293" t="s">
        <v>553</v>
      </c>
      <c r="C18" s="249" t="s">
        <v>1259</v>
      </c>
      <c r="D18" s="249" t="s">
        <v>1259</v>
      </c>
      <c r="E18" s="249" t="s">
        <v>1259</v>
      </c>
      <c r="F18" s="249" t="s">
        <v>1259</v>
      </c>
      <c r="G18" s="249" t="s">
        <v>1259</v>
      </c>
      <c r="H18" s="249" t="s">
        <v>1259</v>
      </c>
      <c r="I18" s="249" t="s">
        <v>1259</v>
      </c>
      <c r="J18" s="249" t="s">
        <v>1259</v>
      </c>
      <c r="K18" s="249" t="s">
        <v>1259</v>
      </c>
      <c r="L18" s="249" t="s">
        <v>1259</v>
      </c>
      <c r="M18" s="249" t="s">
        <v>1259</v>
      </c>
      <c r="N18" s="249" t="s">
        <v>1259</v>
      </c>
      <c r="O18" s="249" t="s">
        <v>1259</v>
      </c>
      <c r="P18" s="249" t="s">
        <v>1259</v>
      </c>
      <c r="Q18" s="249" t="s">
        <v>1259</v>
      </c>
      <c r="R18" s="249" t="s">
        <v>1259</v>
      </c>
      <c r="S18" s="249" t="s">
        <v>1259</v>
      </c>
      <c r="T18" s="249" t="s">
        <v>1259</v>
      </c>
      <c r="U18" s="249" t="s">
        <v>1259</v>
      </c>
      <c r="V18" s="249" t="s">
        <v>1259</v>
      </c>
      <c r="W18" s="249" t="s">
        <v>1259</v>
      </c>
      <c r="X18" s="249" t="s">
        <v>1259</v>
      </c>
      <c r="Y18" s="249" t="s">
        <v>1259</v>
      </c>
      <c r="Z18" s="249" t="s">
        <v>1259</v>
      </c>
      <c r="AA18" s="249" t="s">
        <v>1259</v>
      </c>
      <c r="AB18" s="249" t="s">
        <v>1259</v>
      </c>
      <c r="AC18" s="249" t="s">
        <v>1259</v>
      </c>
      <c r="AD18" s="249" t="s">
        <v>1259</v>
      </c>
      <c r="AE18" s="249" t="s">
        <v>1259</v>
      </c>
      <c r="AF18" s="249" t="s">
        <v>1259</v>
      </c>
      <c r="AG18" s="249" t="s">
        <v>1259</v>
      </c>
      <c r="AH18" s="249" t="s">
        <v>1259</v>
      </c>
      <c r="AI18" s="249" t="s">
        <v>1259</v>
      </c>
      <c r="AJ18" s="249" t="s">
        <v>1259</v>
      </c>
      <c r="AK18" s="249" t="s">
        <v>1259</v>
      </c>
      <c r="AL18" s="249" t="s">
        <v>1259</v>
      </c>
      <c r="AM18" s="249" t="s">
        <v>1259</v>
      </c>
      <c r="AN18" s="249" t="s">
        <v>1259</v>
      </c>
      <c r="AO18" s="249" t="s">
        <v>1259</v>
      </c>
      <c r="AP18" s="249" t="s">
        <v>1259</v>
      </c>
      <c r="AQ18" s="249" t="s">
        <v>1259</v>
      </c>
      <c r="AR18" s="249" t="s">
        <v>1259</v>
      </c>
      <c r="AS18" s="249" t="s">
        <v>1259</v>
      </c>
      <c r="AT18" s="249" t="s">
        <v>1259</v>
      </c>
      <c r="AU18" s="249" t="s">
        <v>1259</v>
      </c>
      <c r="AV18" s="249" t="s">
        <v>1259</v>
      </c>
      <c r="AW18" s="249" t="s">
        <v>1259</v>
      </c>
      <c r="AX18" s="285"/>
      <c r="AY18">
        <f>VLOOKUP(A18,[1]Sheet2!A$3:AC$3636,29,0)</f>
        <v>0</v>
      </c>
      <c r="AZ18" s="270" t="s">
        <v>3258</v>
      </c>
      <c r="BA18" s="270" t="s">
        <v>3258</v>
      </c>
      <c r="BB18" s="270" t="s">
        <v>3258</v>
      </c>
      <c r="BC18" s="270" t="s">
        <v>3258</v>
      </c>
      <c r="BD18" s="270"/>
      <c r="BE18" s="270"/>
    </row>
    <row r="19" spans="1:83" ht="14.4" x14ac:dyDescent="0.3">
      <c r="A19" s="269">
        <v>504336</v>
      </c>
      <c r="B19" s="272" t="str">
        <f>VLOOKUP(A19,[1]Sheet4!B$1:G$3636,5,0)</f>
        <v>الرابعة</v>
      </c>
      <c r="C19" s="270" t="s">
        <v>1260</v>
      </c>
      <c r="D19" s="270" t="s">
        <v>1260</v>
      </c>
      <c r="E19" s="270" t="s">
        <v>1260</v>
      </c>
      <c r="F19" s="270" t="s">
        <v>1260</v>
      </c>
      <c r="G19" s="270" t="s">
        <v>1260</v>
      </c>
      <c r="H19" s="270" t="s">
        <v>1260</v>
      </c>
      <c r="I19" s="270" t="s">
        <v>1260</v>
      </c>
      <c r="J19" s="270" t="s">
        <v>1260</v>
      </c>
      <c r="K19" s="270" t="s">
        <v>1260</v>
      </c>
      <c r="L19" s="270" t="s">
        <v>1260</v>
      </c>
      <c r="M19" s="270" t="s">
        <v>1260</v>
      </c>
      <c r="N19" s="270" t="s">
        <v>1260</v>
      </c>
      <c r="O19" s="270" t="s">
        <v>1260</v>
      </c>
      <c r="P19" s="270" t="s">
        <v>1260</v>
      </c>
      <c r="Q19" s="270" t="s">
        <v>1260</v>
      </c>
      <c r="R19" s="270" t="s">
        <v>1260</v>
      </c>
      <c r="S19" s="270" t="s">
        <v>1260</v>
      </c>
      <c r="T19" s="270" t="s">
        <v>1260</v>
      </c>
      <c r="U19" s="270" t="s">
        <v>1260</v>
      </c>
      <c r="V19" s="270" t="s">
        <v>1260</v>
      </c>
      <c r="W19" s="270" t="s">
        <v>1260</v>
      </c>
      <c r="X19" s="270" t="s">
        <v>1260</v>
      </c>
      <c r="Y19" s="270" t="s">
        <v>1260</v>
      </c>
      <c r="Z19" s="270" t="s">
        <v>1260</v>
      </c>
      <c r="AA19" s="270" t="s">
        <v>1260</v>
      </c>
      <c r="AB19" s="270" t="s">
        <v>1260</v>
      </c>
      <c r="AC19" s="270" t="s">
        <v>1260</v>
      </c>
      <c r="AD19" s="270" t="s">
        <v>1260</v>
      </c>
      <c r="AE19" s="270" t="s">
        <v>1260</v>
      </c>
      <c r="AF19" s="270" t="s">
        <v>1260</v>
      </c>
      <c r="AG19" s="270" t="s">
        <v>1260</v>
      </c>
      <c r="AH19" s="270" t="s">
        <v>1260</v>
      </c>
      <c r="AI19" s="270" t="s">
        <v>1260</v>
      </c>
      <c r="AJ19" s="270" t="s">
        <v>1260</v>
      </c>
      <c r="AK19" s="270" t="s">
        <v>1260</v>
      </c>
      <c r="AL19" s="270" t="s">
        <v>1260</v>
      </c>
      <c r="AM19" s="270" t="s">
        <v>1260</v>
      </c>
      <c r="AN19" s="270" t="s">
        <v>1260</v>
      </c>
      <c r="AO19" s="270" t="s">
        <v>1260</v>
      </c>
      <c r="AP19" s="270" t="s">
        <v>1260</v>
      </c>
      <c r="AQ19" s="270" t="s">
        <v>1260</v>
      </c>
      <c r="AR19" s="270" t="s">
        <v>1260</v>
      </c>
      <c r="AS19" s="270" t="s">
        <v>1260</v>
      </c>
      <c r="AT19" s="270" t="s">
        <v>1260</v>
      </c>
      <c r="AU19" s="270" t="s">
        <v>1260</v>
      </c>
      <c r="AV19" s="270" t="s">
        <v>1260</v>
      </c>
      <c r="AW19" s="277" t="s">
        <v>1260</v>
      </c>
      <c r="AX19">
        <f>VLOOKUP(A19,[1]Sheet4!B$2:G$3636,6,0)</f>
        <v>0</v>
      </c>
      <c r="AY19" t="str">
        <f>VLOOKUP(A19,[1]Sheet2!A$3:AC$3636,29,0)</f>
        <v>مستنفذ فصل اول 2023-2024</v>
      </c>
      <c r="AZ19" s="270" t="s">
        <v>3258</v>
      </c>
      <c r="BA19" s="270" t="s">
        <v>3258</v>
      </c>
      <c r="BB19" s="270" t="s">
        <v>3258</v>
      </c>
      <c r="BC19" s="270" t="s">
        <v>3258</v>
      </c>
      <c r="BD19" s="270"/>
      <c r="BE19" s="270"/>
      <c r="BH19" s="248"/>
      <c r="BI19" s="248"/>
      <c r="BJ19" s="248"/>
      <c r="BK19" s="248"/>
      <c r="BL19" s="248"/>
      <c r="BM19" s="248"/>
      <c r="BN19" s="248"/>
      <c r="BO19" s="248"/>
      <c r="BP19" s="248" t="s">
        <v>3258</v>
      </c>
      <c r="BQ19" s="248" t="s">
        <v>3258</v>
      </c>
      <c r="BR19" s="248" t="s">
        <v>3258</v>
      </c>
      <c r="BS19" s="248" t="s">
        <v>3258</v>
      </c>
      <c r="BT19" s="248" t="s">
        <v>3258</v>
      </c>
      <c r="BU19" s="248" t="s">
        <v>3258</v>
      </c>
      <c r="BV19" s="247"/>
      <c r="BW19" s="248"/>
      <c r="BX19" s="248"/>
      <c r="BY19" s="248"/>
      <c r="BZ19" s="248"/>
      <c r="CA19" s="241"/>
      <c r="CB19" s="241"/>
      <c r="CC19" s="241"/>
      <c r="CD19" s="241"/>
      <c r="CE19" s="248"/>
    </row>
    <row r="20" spans="1:83" ht="14.4" x14ac:dyDescent="0.3">
      <c r="A20" s="269">
        <v>504382</v>
      </c>
      <c r="B20" s="272" t="str">
        <f>VLOOKUP(A20,[1]Sheet4!B$1:G$3636,5,0)</f>
        <v>الرابعة</v>
      </c>
      <c r="C20" s="270" t="s">
        <v>1260</v>
      </c>
      <c r="D20" s="270" t="s">
        <v>1260</v>
      </c>
      <c r="E20" s="270" t="s">
        <v>1260</v>
      </c>
      <c r="F20" s="270" t="s">
        <v>1260</v>
      </c>
      <c r="G20" s="270" t="s">
        <v>1260</v>
      </c>
      <c r="H20" s="270" t="s">
        <v>1260</v>
      </c>
      <c r="I20" s="270" t="s">
        <v>1260</v>
      </c>
      <c r="J20" s="270" t="s">
        <v>1260</v>
      </c>
      <c r="K20" s="270" t="s">
        <v>1260</v>
      </c>
      <c r="L20" s="270" t="s">
        <v>1260</v>
      </c>
      <c r="M20" s="270" t="s">
        <v>1260</v>
      </c>
      <c r="N20" s="270" t="s">
        <v>1260</v>
      </c>
      <c r="O20" s="270" t="s">
        <v>1260</v>
      </c>
      <c r="P20" s="270" t="s">
        <v>1260</v>
      </c>
      <c r="Q20" s="270" t="s">
        <v>1260</v>
      </c>
      <c r="R20" s="270" t="s">
        <v>1260</v>
      </c>
      <c r="S20" s="270" t="s">
        <v>1260</v>
      </c>
      <c r="T20" s="270" t="s">
        <v>1260</v>
      </c>
      <c r="U20" s="270" t="s">
        <v>1260</v>
      </c>
      <c r="V20" s="270" t="s">
        <v>1260</v>
      </c>
      <c r="W20" s="270" t="s">
        <v>1260</v>
      </c>
      <c r="X20" s="270" t="s">
        <v>1260</v>
      </c>
      <c r="Y20" s="270" t="s">
        <v>1260</v>
      </c>
      <c r="Z20" s="270" t="s">
        <v>1260</v>
      </c>
      <c r="AA20" s="270" t="s">
        <v>1260</v>
      </c>
      <c r="AB20" s="270" t="s">
        <v>1260</v>
      </c>
      <c r="AC20" s="270" t="s">
        <v>1260</v>
      </c>
      <c r="AD20" s="270" t="s">
        <v>1260</v>
      </c>
      <c r="AE20" s="270" t="s">
        <v>1260</v>
      </c>
      <c r="AF20" s="270" t="s">
        <v>1260</v>
      </c>
      <c r="AG20" s="270" t="s">
        <v>1260</v>
      </c>
      <c r="AH20" s="270" t="s">
        <v>1260</v>
      </c>
      <c r="AI20" s="270" t="s">
        <v>1260</v>
      </c>
      <c r="AJ20" s="270" t="s">
        <v>1260</v>
      </c>
      <c r="AK20" s="270" t="s">
        <v>1260</v>
      </c>
      <c r="AL20" s="270" t="s">
        <v>1260</v>
      </c>
      <c r="AM20" s="270" t="s">
        <v>1260</v>
      </c>
      <c r="AN20" s="270" t="s">
        <v>1260</v>
      </c>
      <c r="AO20" s="270" t="s">
        <v>1260</v>
      </c>
      <c r="AP20" s="270" t="s">
        <v>1260</v>
      </c>
      <c r="AQ20" s="270" t="s">
        <v>1260</v>
      </c>
      <c r="AR20" s="270" t="s">
        <v>1260</v>
      </c>
      <c r="AS20" s="270" t="s">
        <v>1260</v>
      </c>
      <c r="AT20" s="270" t="s">
        <v>1260</v>
      </c>
      <c r="AU20" s="270" t="s">
        <v>1260</v>
      </c>
      <c r="AV20" s="270" t="s">
        <v>1260</v>
      </c>
      <c r="AW20" s="277" t="s">
        <v>1260</v>
      </c>
      <c r="AX20">
        <f>VLOOKUP(A20,[1]Sheet4!B$2:G$3636,6,0)</f>
        <v>0</v>
      </c>
      <c r="AY20" t="str">
        <f>VLOOKUP(A20,[1]Sheet2!A$3:AC$3636,29,0)</f>
        <v>مستنفذ فصل اول 2023-2024</v>
      </c>
      <c r="AZ20" s="270" t="s">
        <v>3258</v>
      </c>
      <c r="BA20" s="270" t="s">
        <v>3258</v>
      </c>
      <c r="BB20" s="270" t="s">
        <v>3258</v>
      </c>
      <c r="BC20" s="270" t="s">
        <v>3258</v>
      </c>
      <c r="BD20" s="270"/>
      <c r="BE20" s="270"/>
    </row>
    <row r="21" spans="1:83" ht="14.4" x14ac:dyDescent="0.3">
      <c r="A21" s="271">
        <v>504468</v>
      </c>
      <c r="B21" s="272" t="str">
        <f>VLOOKUP(A21,[1]Sheet4!B$1:G$3636,5,0)</f>
        <v>الرابعة</v>
      </c>
      <c r="C21" s="249" t="s">
        <v>1260</v>
      </c>
      <c r="D21" s="249" t="s">
        <v>1260</v>
      </c>
      <c r="E21" s="249" t="s">
        <v>1260</v>
      </c>
      <c r="F21" s="249" t="s">
        <v>1260</v>
      </c>
      <c r="G21" s="249" t="s">
        <v>1260</v>
      </c>
      <c r="H21" s="249" t="s">
        <v>1260</v>
      </c>
      <c r="I21" s="249" t="s">
        <v>1260</v>
      </c>
      <c r="J21" s="249" t="s">
        <v>1260</v>
      </c>
      <c r="K21" s="249" t="s">
        <v>1260</v>
      </c>
      <c r="L21" s="249" t="s">
        <v>1260</v>
      </c>
      <c r="M21" s="249" t="s">
        <v>1260</v>
      </c>
      <c r="N21" s="249" t="s">
        <v>1260</v>
      </c>
      <c r="O21" s="249" t="s">
        <v>1260</v>
      </c>
      <c r="P21" s="249" t="s">
        <v>1260</v>
      </c>
      <c r="Q21" s="249" t="s">
        <v>1260</v>
      </c>
      <c r="R21" s="249" t="s">
        <v>1260</v>
      </c>
      <c r="S21" s="249" t="s">
        <v>1260</v>
      </c>
      <c r="T21" s="249" t="s">
        <v>1260</v>
      </c>
      <c r="U21" s="249" t="s">
        <v>1260</v>
      </c>
      <c r="V21" s="249" t="s">
        <v>1260</v>
      </c>
      <c r="W21" s="249" t="s">
        <v>1260</v>
      </c>
      <c r="X21" s="249" t="s">
        <v>1260</v>
      </c>
      <c r="Y21" s="249" t="s">
        <v>1260</v>
      </c>
      <c r="Z21" s="249" t="s">
        <v>1260</v>
      </c>
      <c r="AA21" s="249" t="s">
        <v>1260</v>
      </c>
      <c r="AB21" s="249" t="s">
        <v>1260</v>
      </c>
      <c r="AC21" s="249" t="s">
        <v>1260</v>
      </c>
      <c r="AD21" s="249" t="s">
        <v>1260</v>
      </c>
      <c r="AE21" s="249" t="s">
        <v>1260</v>
      </c>
      <c r="AF21" s="249" t="s">
        <v>1260</v>
      </c>
      <c r="AG21" s="249" t="s">
        <v>1260</v>
      </c>
      <c r="AH21" s="249" t="s">
        <v>1260</v>
      </c>
      <c r="AI21" s="249" t="s">
        <v>1260</v>
      </c>
      <c r="AJ21" s="249" t="s">
        <v>1260</v>
      </c>
      <c r="AK21" s="249" t="s">
        <v>1260</v>
      </c>
      <c r="AL21" s="249" t="s">
        <v>1260</v>
      </c>
      <c r="AM21" s="249" t="s">
        <v>1260</v>
      </c>
      <c r="AN21" s="249" t="s">
        <v>1260</v>
      </c>
      <c r="AO21" s="249" t="s">
        <v>1260</v>
      </c>
      <c r="AP21" s="249" t="s">
        <v>1260</v>
      </c>
      <c r="AQ21" s="249" t="s">
        <v>1260</v>
      </c>
      <c r="AR21" s="249" t="s">
        <v>1260</v>
      </c>
      <c r="AS21" s="249" t="s">
        <v>1260</v>
      </c>
      <c r="AT21" s="249" t="s">
        <v>1260</v>
      </c>
      <c r="AU21" s="249" t="s">
        <v>1260</v>
      </c>
      <c r="AV21" s="249" t="s">
        <v>1260</v>
      </c>
      <c r="AW21" s="276" t="s">
        <v>1260</v>
      </c>
      <c r="AX21">
        <f>VLOOKUP(A21,[1]Sheet4!B$2:G$3636,6,0)</f>
        <v>0</v>
      </c>
      <c r="AY21" t="str">
        <f>VLOOKUP(A21,[1]Sheet2!A$3:AC$3636,29,0)</f>
        <v>مستنفذ فصل اول 2023-2024</v>
      </c>
      <c r="AZ21" s="270" t="s">
        <v>3258</v>
      </c>
      <c r="BA21" s="270" t="s">
        <v>3258</v>
      </c>
      <c r="BB21" s="270" t="s">
        <v>3258</v>
      </c>
      <c r="BC21" s="270" t="s">
        <v>3258</v>
      </c>
      <c r="BD21" s="270"/>
      <c r="BE21" s="270"/>
      <c r="BH21" s="248"/>
      <c r="BI21" s="248"/>
      <c r="BJ21" s="248"/>
      <c r="BK21" s="248"/>
      <c r="BL21" s="248"/>
      <c r="BM21" s="248"/>
      <c r="BN21" s="248"/>
      <c r="BO21" s="248"/>
      <c r="BP21" s="248" t="s">
        <v>3258</v>
      </c>
      <c r="BQ21" s="248" t="s">
        <v>3258</v>
      </c>
      <c r="BR21" s="248" t="s">
        <v>3258</v>
      </c>
      <c r="BS21" s="248" t="s">
        <v>3258</v>
      </c>
      <c r="BT21" s="248" t="s">
        <v>3258</v>
      </c>
      <c r="BU21" s="248" t="s">
        <v>3258</v>
      </c>
      <c r="BV21" s="247"/>
      <c r="BW21" s="248"/>
      <c r="BX21" s="248"/>
      <c r="BY21" s="248"/>
      <c r="BZ21" s="248"/>
      <c r="CA21" s="241"/>
      <c r="CB21" s="241"/>
      <c r="CC21" s="241"/>
      <c r="CD21" s="241"/>
      <c r="CE21" s="248"/>
    </row>
    <row r="22" spans="1:83" ht="21.6" x14ac:dyDescent="0.3">
      <c r="A22" s="283">
        <v>504556</v>
      </c>
      <c r="B22" s="293" t="s">
        <v>553</v>
      </c>
      <c r="C22" s="249" t="s">
        <v>1259</v>
      </c>
      <c r="D22" s="249" t="s">
        <v>1259</v>
      </c>
      <c r="E22" s="249" t="s">
        <v>1259</v>
      </c>
      <c r="F22" s="249" t="s">
        <v>1259</v>
      </c>
      <c r="G22" s="249" t="s">
        <v>1259</v>
      </c>
      <c r="H22" s="249" t="s">
        <v>1259</v>
      </c>
      <c r="I22" s="249" t="s">
        <v>1259</v>
      </c>
      <c r="J22" s="249" t="s">
        <v>1259</v>
      </c>
      <c r="K22" s="249" t="s">
        <v>1259</v>
      </c>
      <c r="L22" s="249" t="s">
        <v>1259</v>
      </c>
      <c r="M22" s="249" t="s">
        <v>1259</v>
      </c>
      <c r="N22" s="249" t="s">
        <v>1259</v>
      </c>
      <c r="O22" s="249" t="s">
        <v>1259</v>
      </c>
      <c r="P22" s="249" t="s">
        <v>1259</v>
      </c>
      <c r="Q22" s="249" t="s">
        <v>1259</v>
      </c>
      <c r="R22" s="249" t="s">
        <v>1259</v>
      </c>
      <c r="S22" s="249" t="s">
        <v>1259</v>
      </c>
      <c r="T22" s="249" t="s">
        <v>1259</v>
      </c>
      <c r="U22" s="249" t="s">
        <v>1259</v>
      </c>
      <c r="V22" s="249" t="s">
        <v>1259</v>
      </c>
      <c r="W22" s="249" t="s">
        <v>1259</v>
      </c>
      <c r="X22" s="249" t="s">
        <v>1259</v>
      </c>
      <c r="Y22" s="249" t="s">
        <v>1259</v>
      </c>
      <c r="Z22" s="249" t="s">
        <v>1259</v>
      </c>
      <c r="AA22" s="249" t="s">
        <v>1259</v>
      </c>
      <c r="AB22" s="249" t="s">
        <v>1259</v>
      </c>
      <c r="AC22" s="249" t="s">
        <v>1259</v>
      </c>
      <c r="AD22" s="249" t="s">
        <v>1259</v>
      </c>
      <c r="AE22" s="249" t="s">
        <v>1259</v>
      </c>
      <c r="AF22" s="249" t="s">
        <v>1259</v>
      </c>
      <c r="AG22" s="249" t="s">
        <v>1259</v>
      </c>
      <c r="AH22" s="249" t="s">
        <v>1259</v>
      </c>
      <c r="AI22" s="249" t="s">
        <v>1259</v>
      </c>
      <c r="AJ22" s="249" t="s">
        <v>1259</v>
      </c>
      <c r="AK22" s="249" t="s">
        <v>1259</v>
      </c>
      <c r="AL22" s="249" t="s">
        <v>1259</v>
      </c>
      <c r="AM22" s="249" t="s">
        <v>1259</v>
      </c>
      <c r="AN22" s="249" t="s">
        <v>1259</v>
      </c>
      <c r="AO22" s="249" t="s">
        <v>1259</v>
      </c>
      <c r="AP22" s="249" t="s">
        <v>1259</v>
      </c>
      <c r="AQ22" s="249" t="s">
        <v>1259</v>
      </c>
      <c r="AR22" s="249" t="s">
        <v>1259</v>
      </c>
      <c r="AS22" s="249" t="s">
        <v>1259</v>
      </c>
      <c r="AT22" s="249" t="s">
        <v>1259</v>
      </c>
      <c r="AU22" s="249" t="s">
        <v>1259</v>
      </c>
      <c r="AV22" s="249" t="s">
        <v>1259</v>
      </c>
      <c r="AW22" s="249" t="s">
        <v>1259</v>
      </c>
      <c r="AX22" s="285"/>
      <c r="AY22">
        <f>VLOOKUP(A22,[1]Sheet2!A$3:AC$3636,29,0)</f>
        <v>0</v>
      </c>
      <c r="AZ22" s="249"/>
      <c r="BA22" s="249"/>
      <c r="BB22" s="249"/>
      <c r="BC22" s="249"/>
      <c r="BD22" s="249"/>
      <c r="BE22" s="270"/>
      <c r="BH22" s="248"/>
      <c r="BI22" s="248"/>
      <c r="BJ22" s="248"/>
      <c r="BK22" s="248"/>
      <c r="BL22" s="248"/>
      <c r="BM22" s="248"/>
      <c r="BN22" s="248"/>
      <c r="BO22" s="248"/>
      <c r="BP22" s="248" t="s">
        <v>3258</v>
      </c>
      <c r="BQ22" s="248" t="s">
        <v>3258</v>
      </c>
      <c r="BR22" s="248" t="s">
        <v>3258</v>
      </c>
      <c r="BS22" s="248" t="s">
        <v>3258</v>
      </c>
      <c r="BT22" s="248" t="s">
        <v>3258</v>
      </c>
      <c r="BU22" s="248" t="s">
        <v>3258</v>
      </c>
      <c r="BV22" s="247"/>
      <c r="BW22" s="248"/>
      <c r="BX22" s="248"/>
      <c r="BY22" s="248"/>
      <c r="BZ22" s="248"/>
      <c r="CA22" s="241"/>
      <c r="CB22" s="241"/>
      <c r="CC22" s="241"/>
      <c r="CD22" s="241"/>
      <c r="CE22" s="248"/>
    </row>
    <row r="23" spans="1:83" ht="14.4" x14ac:dyDescent="0.3">
      <c r="A23" s="269">
        <v>504586</v>
      </c>
      <c r="B23" s="272" t="str">
        <f>VLOOKUP(A23,[1]Sheet4!B$1:G$3636,5,0)</f>
        <v>الرابعة</v>
      </c>
      <c r="C23" s="270" t="s">
        <v>1260</v>
      </c>
      <c r="D23" s="270" t="s">
        <v>1260</v>
      </c>
      <c r="E23" s="270" t="s">
        <v>1260</v>
      </c>
      <c r="F23" s="270" t="s">
        <v>1260</v>
      </c>
      <c r="G23" s="270" t="s">
        <v>1260</v>
      </c>
      <c r="H23" s="270" t="s">
        <v>1260</v>
      </c>
      <c r="I23" s="270" t="s">
        <v>1260</v>
      </c>
      <c r="J23" s="270" t="s">
        <v>1260</v>
      </c>
      <c r="K23" s="270" t="s">
        <v>1260</v>
      </c>
      <c r="L23" s="270" t="s">
        <v>1260</v>
      </c>
      <c r="M23" s="270" t="s">
        <v>1260</v>
      </c>
      <c r="N23" s="270" t="s">
        <v>1260</v>
      </c>
      <c r="O23" s="270" t="s">
        <v>1260</v>
      </c>
      <c r="P23" s="270" t="s">
        <v>1260</v>
      </c>
      <c r="Q23" s="270" t="s">
        <v>1260</v>
      </c>
      <c r="R23" s="270" t="s">
        <v>1260</v>
      </c>
      <c r="S23" s="270" t="s">
        <v>1260</v>
      </c>
      <c r="T23" s="270" t="s">
        <v>1260</v>
      </c>
      <c r="U23" s="270" t="s">
        <v>1260</v>
      </c>
      <c r="V23" s="270" t="s">
        <v>1260</v>
      </c>
      <c r="W23" s="270" t="s">
        <v>1260</v>
      </c>
      <c r="X23" s="270" t="s">
        <v>1260</v>
      </c>
      <c r="Y23" s="270" t="s">
        <v>1260</v>
      </c>
      <c r="Z23" s="270" t="s">
        <v>1260</v>
      </c>
      <c r="AA23" s="270" t="s">
        <v>1260</v>
      </c>
      <c r="AB23" s="270" t="s">
        <v>1260</v>
      </c>
      <c r="AC23" s="270" t="s">
        <v>1260</v>
      </c>
      <c r="AD23" s="270" t="s">
        <v>1260</v>
      </c>
      <c r="AE23" s="270" t="s">
        <v>1260</v>
      </c>
      <c r="AF23" s="270" t="s">
        <v>1260</v>
      </c>
      <c r="AG23" s="270" t="s">
        <v>1260</v>
      </c>
      <c r="AH23" s="270" t="s">
        <v>1260</v>
      </c>
      <c r="AI23" s="270" t="s">
        <v>1260</v>
      </c>
      <c r="AJ23" s="270" t="s">
        <v>1260</v>
      </c>
      <c r="AK23" s="270" t="s">
        <v>1260</v>
      </c>
      <c r="AL23" s="270" t="s">
        <v>1260</v>
      </c>
      <c r="AM23" s="270" t="s">
        <v>1260</v>
      </c>
      <c r="AN23" s="270" t="s">
        <v>1260</v>
      </c>
      <c r="AO23" s="270" t="s">
        <v>1260</v>
      </c>
      <c r="AP23" s="270" t="s">
        <v>1260</v>
      </c>
      <c r="AQ23" s="270" t="s">
        <v>1260</v>
      </c>
      <c r="AR23" s="270" t="s">
        <v>1260</v>
      </c>
      <c r="AS23" s="270" t="s">
        <v>1260</v>
      </c>
      <c r="AT23" s="270" t="s">
        <v>1260</v>
      </c>
      <c r="AU23" s="270" t="s">
        <v>1260</v>
      </c>
      <c r="AV23" s="270" t="s">
        <v>1260</v>
      </c>
      <c r="AW23" s="277" t="s">
        <v>1260</v>
      </c>
      <c r="AX23">
        <f>VLOOKUP(A23,[1]Sheet4!B$2:G$3636,6,0)</f>
        <v>0</v>
      </c>
      <c r="AY23" t="str">
        <f>VLOOKUP(A23,[1]Sheet2!A$3:AC$3636,29,0)</f>
        <v>مستنفذ فصل اول 2023-2024</v>
      </c>
      <c r="AZ23" s="270" t="s">
        <v>3258</v>
      </c>
      <c r="BA23" s="270" t="s">
        <v>3258</v>
      </c>
      <c r="BB23" s="270" t="s">
        <v>3258</v>
      </c>
      <c r="BC23" s="270" t="s">
        <v>3258</v>
      </c>
      <c r="BD23" s="270"/>
      <c r="BE23" s="270"/>
    </row>
    <row r="24" spans="1:83" ht="21.6" x14ac:dyDescent="0.65">
      <c r="A24" s="289">
        <v>504635</v>
      </c>
      <c r="B24" s="287" t="s">
        <v>553</v>
      </c>
      <c r="C24" s="270" t="s">
        <v>1260</v>
      </c>
      <c r="D24" s="270" t="s">
        <v>1260</v>
      </c>
      <c r="E24" s="270" t="s">
        <v>1260</v>
      </c>
      <c r="F24" s="270" t="s">
        <v>1260</v>
      </c>
      <c r="G24" s="270" t="s">
        <v>1260</v>
      </c>
      <c r="H24" s="270" t="s">
        <v>1260</v>
      </c>
      <c r="I24" s="270" t="s">
        <v>1260</v>
      </c>
      <c r="J24" s="270" t="s">
        <v>1260</v>
      </c>
      <c r="K24" s="270" t="s">
        <v>1260</v>
      </c>
      <c r="L24" s="270" t="s">
        <v>1260</v>
      </c>
      <c r="M24" s="270" t="s">
        <v>1260</v>
      </c>
      <c r="N24" s="270" t="s">
        <v>1260</v>
      </c>
      <c r="O24" s="270" t="s">
        <v>1260</v>
      </c>
      <c r="P24" s="270" t="s">
        <v>1260</v>
      </c>
      <c r="Q24" s="270" t="s">
        <v>1260</v>
      </c>
      <c r="R24" s="270" t="s">
        <v>1260</v>
      </c>
      <c r="S24" s="270" t="s">
        <v>1260</v>
      </c>
      <c r="T24" s="270" t="s">
        <v>1260</v>
      </c>
      <c r="U24" s="270" t="s">
        <v>1260</v>
      </c>
      <c r="V24" s="270" t="s">
        <v>1260</v>
      </c>
      <c r="W24" s="270" t="s">
        <v>1260</v>
      </c>
      <c r="X24" s="270" t="s">
        <v>1260</v>
      </c>
      <c r="Y24" s="270" t="s">
        <v>1260</v>
      </c>
      <c r="Z24" s="270" t="s">
        <v>1260</v>
      </c>
      <c r="AA24" s="270" t="s">
        <v>1260</v>
      </c>
      <c r="AB24" s="270" t="s">
        <v>1260</v>
      </c>
      <c r="AC24" s="270" t="s">
        <v>1260</v>
      </c>
      <c r="AD24" s="270" t="s">
        <v>1260</v>
      </c>
      <c r="AE24" s="270" t="s">
        <v>1260</v>
      </c>
      <c r="AF24" s="270" t="s">
        <v>1260</v>
      </c>
      <c r="AG24" s="270" t="s">
        <v>1260</v>
      </c>
      <c r="AH24" s="270" t="s">
        <v>1260</v>
      </c>
      <c r="AI24" s="270" t="s">
        <v>1260</v>
      </c>
      <c r="AJ24" s="270" t="s">
        <v>1260</v>
      </c>
      <c r="AK24" s="270" t="s">
        <v>1260</v>
      </c>
      <c r="AL24" s="270" t="s">
        <v>1260</v>
      </c>
      <c r="AM24" s="270" t="s">
        <v>1260</v>
      </c>
      <c r="AN24" s="270" t="s">
        <v>1260</v>
      </c>
      <c r="AO24" s="270" t="s">
        <v>1260</v>
      </c>
      <c r="AP24" s="270" t="s">
        <v>1260</v>
      </c>
      <c r="AQ24" s="270" t="s">
        <v>1260</v>
      </c>
      <c r="AR24" s="270" t="s">
        <v>1260</v>
      </c>
      <c r="AS24" s="270" t="s">
        <v>1260</v>
      </c>
      <c r="AT24" s="270" t="s">
        <v>1260</v>
      </c>
      <c r="AU24" s="270" t="s">
        <v>1260</v>
      </c>
      <c r="AV24" s="270" t="s">
        <v>1260</v>
      </c>
      <c r="AW24" s="270" t="s">
        <v>1260</v>
      </c>
      <c r="AX24" s="288" t="s">
        <v>5252</v>
      </c>
      <c r="AY24">
        <f>VLOOKUP(A24,[1]Sheet2!A$3:AC$3636,29,0)</f>
        <v>0</v>
      </c>
      <c r="AZ24" s="270" t="s">
        <v>3258</v>
      </c>
      <c r="BA24" s="270" t="s">
        <v>3258</v>
      </c>
      <c r="BB24" s="270" t="s">
        <v>3258</v>
      </c>
      <c r="BC24" s="270" t="s">
        <v>3258</v>
      </c>
      <c r="BD24" s="270"/>
      <c r="BE24" s="270"/>
      <c r="BH24" s="248"/>
      <c r="BI24" s="248"/>
      <c r="BJ24" s="248"/>
      <c r="BK24" s="248"/>
      <c r="BL24" s="248"/>
      <c r="BM24" s="248"/>
      <c r="BN24" s="248"/>
      <c r="BO24" s="248"/>
      <c r="BP24" s="248" t="s">
        <v>3258</v>
      </c>
      <c r="BQ24" s="248" t="s">
        <v>3258</v>
      </c>
      <c r="BR24" s="248" t="s">
        <v>3258</v>
      </c>
      <c r="BS24" s="248" t="s">
        <v>3258</v>
      </c>
      <c r="BT24" s="248" t="s">
        <v>3258</v>
      </c>
      <c r="BU24" s="248" t="s">
        <v>3258</v>
      </c>
      <c r="BV24" s="247"/>
      <c r="BW24" s="248"/>
      <c r="BX24" s="248"/>
      <c r="BY24" s="248"/>
      <c r="BZ24" s="248"/>
      <c r="CA24" s="241"/>
      <c r="CB24" s="241"/>
      <c r="CC24" s="241"/>
      <c r="CD24" s="241"/>
      <c r="CE24" s="248"/>
    </row>
    <row r="25" spans="1:83" ht="21.6" x14ac:dyDescent="0.3">
      <c r="A25" s="283">
        <v>504670</v>
      </c>
      <c r="B25" s="293" t="s">
        <v>553</v>
      </c>
      <c r="C25" s="249" t="s">
        <v>1259</v>
      </c>
      <c r="D25" s="249" t="s">
        <v>1259</v>
      </c>
      <c r="E25" s="249" t="s">
        <v>1259</v>
      </c>
      <c r="F25" s="249" t="s">
        <v>1259</v>
      </c>
      <c r="G25" s="249" t="s">
        <v>1259</v>
      </c>
      <c r="H25" s="249" t="s">
        <v>1259</v>
      </c>
      <c r="I25" s="249" t="s">
        <v>1259</v>
      </c>
      <c r="J25" s="249" t="s">
        <v>1259</v>
      </c>
      <c r="K25" s="249" t="s">
        <v>1259</v>
      </c>
      <c r="L25" s="249" t="s">
        <v>1259</v>
      </c>
      <c r="M25" s="249" t="s">
        <v>1259</v>
      </c>
      <c r="N25" s="249" t="s">
        <v>1259</v>
      </c>
      <c r="O25" s="249" t="s">
        <v>1259</v>
      </c>
      <c r="P25" s="249" t="s">
        <v>1259</v>
      </c>
      <c r="Q25" s="249" t="s">
        <v>1259</v>
      </c>
      <c r="R25" s="249" t="s">
        <v>1259</v>
      </c>
      <c r="S25" s="249" t="s">
        <v>1259</v>
      </c>
      <c r="T25" s="249" t="s">
        <v>1259</v>
      </c>
      <c r="U25" s="249" t="s">
        <v>1259</v>
      </c>
      <c r="V25" s="249" t="s">
        <v>1259</v>
      </c>
      <c r="W25" s="249" t="s">
        <v>1259</v>
      </c>
      <c r="X25" s="249" t="s">
        <v>1259</v>
      </c>
      <c r="Y25" s="249" t="s">
        <v>1259</v>
      </c>
      <c r="Z25" s="249" t="s">
        <v>1259</v>
      </c>
      <c r="AA25" s="249" t="s">
        <v>1259</v>
      </c>
      <c r="AB25" s="249" t="s">
        <v>1259</v>
      </c>
      <c r="AC25" s="249" t="s">
        <v>1259</v>
      </c>
      <c r="AD25" s="249" t="s">
        <v>1259</v>
      </c>
      <c r="AE25" s="249" t="s">
        <v>1259</v>
      </c>
      <c r="AF25" s="249" t="s">
        <v>1259</v>
      </c>
      <c r="AG25" s="249" t="s">
        <v>1259</v>
      </c>
      <c r="AH25" s="249" t="s">
        <v>1259</v>
      </c>
      <c r="AI25" s="249" t="s">
        <v>1259</v>
      </c>
      <c r="AJ25" s="249" t="s">
        <v>1259</v>
      </c>
      <c r="AK25" s="249" t="s">
        <v>1259</v>
      </c>
      <c r="AL25" s="249" t="s">
        <v>1259</v>
      </c>
      <c r="AM25" s="249" t="s">
        <v>1259</v>
      </c>
      <c r="AN25" s="249" t="s">
        <v>1259</v>
      </c>
      <c r="AO25" s="249" t="s">
        <v>1259</v>
      </c>
      <c r="AP25" s="249" t="s">
        <v>1259</v>
      </c>
      <c r="AQ25" s="249" t="s">
        <v>1259</v>
      </c>
      <c r="AR25" s="249" t="s">
        <v>1259</v>
      </c>
      <c r="AS25" s="249" t="s">
        <v>1259</v>
      </c>
      <c r="AT25" s="249" t="s">
        <v>1259</v>
      </c>
      <c r="AU25" s="249" t="s">
        <v>1259</v>
      </c>
      <c r="AV25" s="249" t="s">
        <v>1259</v>
      </c>
      <c r="AW25" s="249" t="s">
        <v>1259</v>
      </c>
      <c r="AX25" s="285"/>
      <c r="AY25">
        <f>VLOOKUP(A25,[1]Sheet2!A$3:AC$3636,29,0)</f>
        <v>0</v>
      </c>
      <c r="AZ25" s="249"/>
      <c r="BA25" s="249"/>
      <c r="BB25" s="249"/>
      <c r="BC25" s="249"/>
      <c r="BD25" s="249"/>
      <c r="BE25" s="270"/>
    </row>
    <row r="26" spans="1:83" ht="21.6" x14ac:dyDescent="0.65">
      <c r="A26" s="287">
        <v>504726</v>
      </c>
      <c r="B26" s="294" t="s">
        <v>553</v>
      </c>
      <c r="C26" s="270" t="s">
        <v>1260</v>
      </c>
      <c r="D26" s="270" t="s">
        <v>1260</v>
      </c>
      <c r="E26" s="270" t="s">
        <v>1260</v>
      </c>
      <c r="F26" s="270" t="s">
        <v>1260</v>
      </c>
      <c r="G26" s="270" t="s">
        <v>1260</v>
      </c>
      <c r="H26" s="270" t="s">
        <v>1260</v>
      </c>
      <c r="I26" s="270" t="s">
        <v>1260</v>
      </c>
      <c r="J26" s="270" t="s">
        <v>1260</v>
      </c>
      <c r="K26" s="270" t="s">
        <v>1260</v>
      </c>
      <c r="L26" s="270" t="s">
        <v>1260</v>
      </c>
      <c r="M26" s="270" t="s">
        <v>1260</v>
      </c>
      <c r="N26" s="270" t="s">
        <v>1260</v>
      </c>
      <c r="O26" s="270" t="s">
        <v>1260</v>
      </c>
      <c r="P26" s="270" t="s">
        <v>1260</v>
      </c>
      <c r="Q26" s="270" t="s">
        <v>1260</v>
      </c>
      <c r="R26" s="270" t="s">
        <v>1260</v>
      </c>
      <c r="S26" s="270" t="s">
        <v>1260</v>
      </c>
      <c r="T26" s="270" t="s">
        <v>1260</v>
      </c>
      <c r="U26" s="270" t="s">
        <v>1260</v>
      </c>
      <c r="V26" s="270" t="s">
        <v>1260</v>
      </c>
      <c r="W26" s="270" t="s">
        <v>1260</v>
      </c>
      <c r="X26" s="270" t="s">
        <v>1260</v>
      </c>
      <c r="Y26" s="270" t="s">
        <v>1260</v>
      </c>
      <c r="Z26" s="270" t="s">
        <v>1260</v>
      </c>
      <c r="AA26" s="270" t="s">
        <v>1260</v>
      </c>
      <c r="AB26" s="270" t="s">
        <v>1260</v>
      </c>
      <c r="AC26" s="270" t="s">
        <v>1260</v>
      </c>
      <c r="AD26" s="270" t="s">
        <v>1260</v>
      </c>
      <c r="AE26" s="270" t="s">
        <v>1260</v>
      </c>
      <c r="AF26" s="270" t="s">
        <v>1260</v>
      </c>
      <c r="AG26" s="270" t="s">
        <v>1260</v>
      </c>
      <c r="AH26" s="270" t="s">
        <v>1260</v>
      </c>
      <c r="AI26" s="270" t="s">
        <v>1260</v>
      </c>
      <c r="AJ26" s="270" t="s">
        <v>1260</v>
      </c>
      <c r="AK26" s="270" t="s">
        <v>1260</v>
      </c>
      <c r="AL26" s="270" t="s">
        <v>1260</v>
      </c>
      <c r="AM26" s="270" t="s">
        <v>1260</v>
      </c>
      <c r="AN26" s="270" t="s">
        <v>1260</v>
      </c>
      <c r="AO26" s="270" t="s">
        <v>1260</v>
      </c>
      <c r="AP26" s="270" t="s">
        <v>1260</v>
      </c>
      <c r="AQ26" s="270" t="s">
        <v>1260</v>
      </c>
      <c r="AR26" s="270" t="s">
        <v>1260</v>
      </c>
      <c r="AS26" s="270" t="s">
        <v>1260</v>
      </c>
      <c r="AT26" s="270" t="s">
        <v>1260</v>
      </c>
      <c r="AU26" s="270" t="s">
        <v>1260</v>
      </c>
      <c r="AV26" s="270" t="s">
        <v>1260</v>
      </c>
      <c r="AW26" s="270" t="s">
        <v>1260</v>
      </c>
      <c r="AX26" s="288" t="s">
        <v>5252</v>
      </c>
      <c r="AY26">
        <f>VLOOKUP(A26,[1]Sheet2!A$3:AC$3636,29,0)</f>
        <v>0</v>
      </c>
      <c r="AZ26" s="270" t="s">
        <v>3258</v>
      </c>
      <c r="BA26" s="270" t="s">
        <v>3258</v>
      </c>
      <c r="BB26" s="270" t="s">
        <v>3258</v>
      </c>
      <c r="BC26" s="270" t="s">
        <v>3258</v>
      </c>
      <c r="BD26" s="270"/>
      <c r="BE26" s="270"/>
    </row>
    <row r="27" spans="1:83" ht="21.6" x14ac:dyDescent="0.65">
      <c r="A27" s="283">
        <v>504733</v>
      </c>
      <c r="B27" s="284" t="s">
        <v>553</v>
      </c>
      <c r="C27" s="249" t="s">
        <v>1259</v>
      </c>
      <c r="D27" s="249" t="s">
        <v>1259</v>
      </c>
      <c r="E27" s="249" t="s">
        <v>1259</v>
      </c>
      <c r="F27" s="249" t="s">
        <v>1259</v>
      </c>
      <c r="G27" s="249" t="s">
        <v>1259</v>
      </c>
      <c r="H27" s="249" t="s">
        <v>1259</v>
      </c>
      <c r="I27" s="249" t="s">
        <v>1259</v>
      </c>
      <c r="J27" s="249" t="s">
        <v>1259</v>
      </c>
      <c r="K27" s="249" t="s">
        <v>1259</v>
      </c>
      <c r="L27" s="249" t="s">
        <v>1259</v>
      </c>
      <c r="M27" s="249" t="s">
        <v>1259</v>
      </c>
      <c r="N27" s="249" t="s">
        <v>1259</v>
      </c>
      <c r="O27" s="249" t="s">
        <v>1259</v>
      </c>
      <c r="P27" s="249" t="s">
        <v>1259</v>
      </c>
      <c r="Q27" s="249" t="s">
        <v>1259</v>
      </c>
      <c r="R27" s="249" t="s">
        <v>1259</v>
      </c>
      <c r="S27" s="249" t="s">
        <v>1259</v>
      </c>
      <c r="T27" s="249" t="s">
        <v>1259</v>
      </c>
      <c r="U27" s="249" t="s">
        <v>1259</v>
      </c>
      <c r="V27" s="249" t="s">
        <v>1259</v>
      </c>
      <c r="W27" s="249" t="s">
        <v>1259</v>
      </c>
      <c r="X27" s="249" t="s">
        <v>1259</v>
      </c>
      <c r="Y27" s="249" t="s">
        <v>1259</v>
      </c>
      <c r="Z27" s="249" t="s">
        <v>1259</v>
      </c>
      <c r="AA27" s="249" t="s">
        <v>1259</v>
      </c>
      <c r="AB27" s="249" t="s">
        <v>1259</v>
      </c>
      <c r="AC27" s="249" t="s">
        <v>1259</v>
      </c>
      <c r="AD27" s="249" t="s">
        <v>1259</v>
      </c>
      <c r="AE27" s="249" t="s">
        <v>1259</v>
      </c>
      <c r="AF27" s="249" t="s">
        <v>1259</v>
      </c>
      <c r="AG27" s="249" t="s">
        <v>1259</v>
      </c>
      <c r="AH27" s="249" t="s">
        <v>1259</v>
      </c>
      <c r="AI27" s="249" t="s">
        <v>1259</v>
      </c>
      <c r="AJ27" s="249" t="s">
        <v>1259</v>
      </c>
      <c r="AK27" s="249" t="s">
        <v>1259</v>
      </c>
      <c r="AL27" s="249" t="s">
        <v>1259</v>
      </c>
      <c r="AM27" s="249" t="s">
        <v>1259</v>
      </c>
      <c r="AN27" s="249" t="s">
        <v>1259</v>
      </c>
      <c r="AO27" s="249" t="s">
        <v>1259</v>
      </c>
      <c r="AP27" s="249" t="s">
        <v>1259</v>
      </c>
      <c r="AQ27" s="249" t="s">
        <v>1259</v>
      </c>
      <c r="AR27" s="249" t="s">
        <v>1259</v>
      </c>
      <c r="AS27" s="249" t="s">
        <v>1259</v>
      </c>
      <c r="AT27" s="249" t="s">
        <v>1259</v>
      </c>
      <c r="AU27" s="249" t="s">
        <v>1259</v>
      </c>
      <c r="AV27" s="249" t="s">
        <v>1259</v>
      </c>
      <c r="AW27" s="249" t="s">
        <v>1259</v>
      </c>
      <c r="AX27" s="285"/>
      <c r="AY27">
        <f>VLOOKUP(A27,[1]Sheet2!A$3:AC$3636,29,0)</f>
        <v>0</v>
      </c>
      <c r="AZ27" s="249"/>
      <c r="BA27" s="249"/>
      <c r="BB27" s="249"/>
      <c r="BC27" s="249"/>
      <c r="BD27" s="249"/>
      <c r="BE27" s="270"/>
    </row>
    <row r="28" spans="1:83" ht="14.4" x14ac:dyDescent="0.3">
      <c r="A28" s="271">
        <v>504747</v>
      </c>
      <c r="B28" s="272" t="str">
        <f>VLOOKUP(A28,[1]Sheet4!B$1:G$3636,5,0)</f>
        <v>الرابعة</v>
      </c>
      <c r="C28" s="270" t="s">
        <v>1260</v>
      </c>
      <c r="D28" s="270" t="s">
        <v>1260</v>
      </c>
      <c r="E28" s="270" t="s">
        <v>1260</v>
      </c>
      <c r="F28" s="270" t="s">
        <v>1260</v>
      </c>
      <c r="G28" s="270" t="s">
        <v>1260</v>
      </c>
      <c r="H28" s="270" t="s">
        <v>1260</v>
      </c>
      <c r="I28" s="270" t="s">
        <v>1260</v>
      </c>
      <c r="J28" s="270" t="s">
        <v>1260</v>
      </c>
      <c r="K28" s="270" t="s">
        <v>1260</v>
      </c>
      <c r="L28" s="270" t="s">
        <v>1260</v>
      </c>
      <c r="M28" s="270" t="s">
        <v>1260</v>
      </c>
      <c r="N28" s="270" t="s">
        <v>1260</v>
      </c>
      <c r="O28" s="270" t="s">
        <v>1260</v>
      </c>
      <c r="P28" s="270" t="s">
        <v>1260</v>
      </c>
      <c r="Q28" s="270" t="s">
        <v>1260</v>
      </c>
      <c r="R28" s="270" t="s">
        <v>1260</v>
      </c>
      <c r="S28" s="270" t="s">
        <v>1260</v>
      </c>
      <c r="T28" s="270" t="s">
        <v>1260</v>
      </c>
      <c r="U28" s="270" t="s">
        <v>1260</v>
      </c>
      <c r="V28" s="270" t="s">
        <v>1260</v>
      </c>
      <c r="W28" s="270" t="s">
        <v>1260</v>
      </c>
      <c r="X28" s="270" t="s">
        <v>1260</v>
      </c>
      <c r="Y28" s="270" t="s">
        <v>1260</v>
      </c>
      <c r="Z28" s="270" t="s">
        <v>1260</v>
      </c>
      <c r="AA28" s="270" t="s">
        <v>1260</v>
      </c>
      <c r="AB28" s="270" t="s">
        <v>1260</v>
      </c>
      <c r="AC28" s="270" t="s">
        <v>1260</v>
      </c>
      <c r="AD28" s="270" t="s">
        <v>1260</v>
      </c>
      <c r="AE28" s="270" t="s">
        <v>1260</v>
      </c>
      <c r="AF28" s="270" t="s">
        <v>1260</v>
      </c>
      <c r="AG28" s="270" t="s">
        <v>1260</v>
      </c>
      <c r="AH28" s="270" t="s">
        <v>1260</v>
      </c>
      <c r="AI28" s="270" t="s">
        <v>1260</v>
      </c>
      <c r="AJ28" s="270" t="s">
        <v>1260</v>
      </c>
      <c r="AK28" s="270" t="s">
        <v>1260</v>
      </c>
      <c r="AL28" s="270" t="s">
        <v>1260</v>
      </c>
      <c r="AM28" s="270" t="s">
        <v>1260</v>
      </c>
      <c r="AN28" s="270" t="s">
        <v>1260</v>
      </c>
      <c r="AO28" s="270" t="s">
        <v>1260</v>
      </c>
      <c r="AP28" s="270" t="s">
        <v>1260</v>
      </c>
      <c r="AQ28" s="270" t="s">
        <v>1260</v>
      </c>
      <c r="AR28" s="270" t="s">
        <v>1260</v>
      </c>
      <c r="AS28" s="270" t="s">
        <v>1260</v>
      </c>
      <c r="AT28" s="270" t="s">
        <v>1260</v>
      </c>
      <c r="AU28" s="270" t="s">
        <v>1260</v>
      </c>
      <c r="AV28" s="270" t="s">
        <v>1260</v>
      </c>
      <c r="AW28" s="270" t="s">
        <v>1260</v>
      </c>
      <c r="AX28">
        <f>VLOOKUP(A28,[1]Sheet4!B$2:G$3636,6,0)</f>
        <v>0</v>
      </c>
      <c r="AY28">
        <f>VLOOKUP(A28,[1]Sheet2!A$3:AC$3636,29,0)</f>
        <v>0</v>
      </c>
      <c r="AZ28" s="249"/>
      <c r="BA28" s="249"/>
      <c r="BB28" s="249"/>
      <c r="BC28" s="249"/>
      <c r="BD28" s="249"/>
      <c r="BE28" s="270"/>
      <c r="BH28" s="248"/>
      <c r="BI28" s="248"/>
      <c r="BJ28" s="248"/>
      <c r="BK28" s="248"/>
      <c r="BL28" s="248"/>
      <c r="BM28" s="248"/>
      <c r="BN28" s="248"/>
      <c r="BO28" s="248"/>
      <c r="BP28" s="248"/>
      <c r="BQ28" s="248"/>
      <c r="BR28" s="248"/>
      <c r="BS28" s="248"/>
      <c r="BT28" s="248"/>
      <c r="BU28" s="248"/>
      <c r="BV28" s="247"/>
      <c r="BW28" s="248"/>
      <c r="BX28" s="248"/>
      <c r="BY28" s="248"/>
      <c r="BZ28" s="248"/>
      <c r="CA28" s="241"/>
      <c r="CB28" s="241"/>
      <c r="CC28" s="241"/>
      <c r="CD28" s="241"/>
      <c r="CE28" s="248"/>
    </row>
    <row r="29" spans="1:83" ht="19.8" x14ac:dyDescent="0.5">
      <c r="A29" s="295">
        <v>504826</v>
      </c>
      <c r="B29" s="294" t="s">
        <v>553</v>
      </c>
      <c r="C29" s="270" t="s">
        <v>1260</v>
      </c>
      <c r="D29" s="270" t="s">
        <v>1260</v>
      </c>
      <c r="E29" s="270" t="s">
        <v>1260</v>
      </c>
      <c r="F29" s="270" t="s">
        <v>1260</v>
      </c>
      <c r="G29" s="270" t="s">
        <v>1260</v>
      </c>
      <c r="H29" s="270" t="s">
        <v>1260</v>
      </c>
      <c r="I29" s="270" t="s">
        <v>1260</v>
      </c>
      <c r="J29" s="270" t="s">
        <v>1260</v>
      </c>
      <c r="K29" s="270" t="s">
        <v>1260</v>
      </c>
      <c r="L29" s="270" t="s">
        <v>1260</v>
      </c>
      <c r="M29" s="270" t="s">
        <v>1260</v>
      </c>
      <c r="N29" s="270" t="s">
        <v>1260</v>
      </c>
      <c r="O29" s="270" t="s">
        <v>1260</v>
      </c>
      <c r="P29" s="270" t="s">
        <v>1260</v>
      </c>
      <c r="Q29" s="270" t="s">
        <v>1260</v>
      </c>
      <c r="R29" s="270" t="s">
        <v>1260</v>
      </c>
      <c r="S29" s="270" t="s">
        <v>1260</v>
      </c>
      <c r="T29" s="270" t="s">
        <v>1260</v>
      </c>
      <c r="U29" s="270" t="s">
        <v>1260</v>
      </c>
      <c r="V29" s="270" t="s">
        <v>1260</v>
      </c>
      <c r="W29" s="270" t="s">
        <v>1260</v>
      </c>
      <c r="X29" s="270" t="s">
        <v>1260</v>
      </c>
      <c r="Y29" s="270" t="s">
        <v>1260</v>
      </c>
      <c r="Z29" s="270" t="s">
        <v>1260</v>
      </c>
      <c r="AA29" s="270" t="s">
        <v>1260</v>
      </c>
      <c r="AB29" s="270" t="s">
        <v>1260</v>
      </c>
      <c r="AC29" s="270" t="s">
        <v>1260</v>
      </c>
      <c r="AD29" s="270" t="s">
        <v>1260</v>
      </c>
      <c r="AE29" s="270" t="s">
        <v>1260</v>
      </c>
      <c r="AF29" s="270" t="s">
        <v>1260</v>
      </c>
      <c r="AG29" s="270" t="s">
        <v>1260</v>
      </c>
      <c r="AH29" s="270" t="s">
        <v>1260</v>
      </c>
      <c r="AI29" s="270" t="s">
        <v>1260</v>
      </c>
      <c r="AJ29" s="270" t="s">
        <v>1260</v>
      </c>
      <c r="AK29" s="270" t="s">
        <v>1260</v>
      </c>
      <c r="AL29" s="270" t="s">
        <v>1260</v>
      </c>
      <c r="AM29" s="270" t="s">
        <v>1260</v>
      </c>
      <c r="AN29" s="270" t="s">
        <v>1260</v>
      </c>
      <c r="AO29" s="270" t="s">
        <v>1260</v>
      </c>
      <c r="AP29" s="270" t="s">
        <v>1260</v>
      </c>
      <c r="AQ29" s="270" t="s">
        <v>1260</v>
      </c>
      <c r="AR29" s="270" t="s">
        <v>1260</v>
      </c>
      <c r="AS29" s="270" t="s">
        <v>1260</v>
      </c>
      <c r="AT29" s="270" t="s">
        <v>1260</v>
      </c>
      <c r="AU29" s="270" t="s">
        <v>1260</v>
      </c>
      <c r="AV29" s="270" t="s">
        <v>1260</v>
      </c>
      <c r="AW29" s="270" t="s">
        <v>1260</v>
      </c>
      <c r="AX29" s="288" t="s">
        <v>5252</v>
      </c>
      <c r="AY29">
        <f>VLOOKUP(A29,[1]Sheet2!A$3:AC$3636,29,0)</f>
        <v>0</v>
      </c>
      <c r="AZ29" s="270" t="s">
        <v>3258</v>
      </c>
      <c r="BA29" s="270" t="s">
        <v>3258</v>
      </c>
      <c r="BB29" s="270" t="s">
        <v>3258</v>
      </c>
      <c r="BC29" s="270" t="s">
        <v>3258</v>
      </c>
      <c r="BD29" s="270"/>
      <c r="BE29" s="270"/>
      <c r="BH29" s="248"/>
      <c r="BI29" s="248"/>
      <c r="BJ29" s="248"/>
      <c r="BK29" s="248"/>
      <c r="BL29" s="248"/>
      <c r="BM29" s="248"/>
      <c r="BN29" s="248"/>
      <c r="BO29" s="248"/>
      <c r="BP29" s="248" t="s">
        <v>3258</v>
      </c>
      <c r="BQ29" s="248" t="s">
        <v>3258</v>
      </c>
      <c r="BR29" s="248" t="s">
        <v>3258</v>
      </c>
      <c r="BS29" s="248" t="s">
        <v>3258</v>
      </c>
      <c r="BT29" s="248" t="s">
        <v>3258</v>
      </c>
      <c r="BU29" s="248" t="s">
        <v>3258</v>
      </c>
      <c r="BV29" s="247"/>
      <c r="BW29" s="248"/>
      <c r="BX29" s="248"/>
      <c r="BY29" s="248"/>
      <c r="BZ29" s="248"/>
      <c r="CA29" s="241"/>
      <c r="CB29" s="241"/>
      <c r="CC29" s="241"/>
      <c r="CD29" s="241"/>
      <c r="CE29" s="248"/>
    </row>
    <row r="30" spans="1:83" ht="21.6" x14ac:dyDescent="0.65">
      <c r="A30" s="283">
        <v>505328</v>
      </c>
      <c r="B30" s="284" t="s">
        <v>553</v>
      </c>
      <c r="C30" s="249" t="s">
        <v>1259</v>
      </c>
      <c r="D30" s="249" t="s">
        <v>1259</v>
      </c>
      <c r="E30" s="249" t="s">
        <v>1259</v>
      </c>
      <c r="F30" s="249" t="s">
        <v>1259</v>
      </c>
      <c r="G30" s="249" t="s">
        <v>1259</v>
      </c>
      <c r="H30" s="249" t="s">
        <v>1259</v>
      </c>
      <c r="I30" s="249" t="s">
        <v>1259</v>
      </c>
      <c r="J30" s="249" t="s">
        <v>1259</v>
      </c>
      <c r="K30" s="249" t="s">
        <v>1259</v>
      </c>
      <c r="L30" s="249" t="s">
        <v>1259</v>
      </c>
      <c r="M30" s="249" t="s">
        <v>1259</v>
      </c>
      <c r="N30" s="249" t="s">
        <v>1259</v>
      </c>
      <c r="O30" s="249" t="s">
        <v>1259</v>
      </c>
      <c r="P30" s="249" t="s">
        <v>1259</v>
      </c>
      <c r="Q30" s="249" t="s">
        <v>1259</v>
      </c>
      <c r="R30" s="249" t="s">
        <v>1259</v>
      </c>
      <c r="S30" s="249" t="s">
        <v>1259</v>
      </c>
      <c r="T30" s="249" t="s">
        <v>1259</v>
      </c>
      <c r="U30" s="249" t="s">
        <v>1259</v>
      </c>
      <c r="V30" s="249" t="s">
        <v>1259</v>
      </c>
      <c r="W30" s="249" t="s">
        <v>1259</v>
      </c>
      <c r="X30" s="249" t="s">
        <v>1259</v>
      </c>
      <c r="Y30" s="249" t="s">
        <v>1259</v>
      </c>
      <c r="Z30" s="249" t="s">
        <v>1259</v>
      </c>
      <c r="AA30" s="249" t="s">
        <v>1259</v>
      </c>
      <c r="AB30" s="249" t="s">
        <v>1259</v>
      </c>
      <c r="AC30" s="249" t="s">
        <v>1259</v>
      </c>
      <c r="AD30" s="249" t="s">
        <v>1259</v>
      </c>
      <c r="AE30" s="249" t="s">
        <v>1259</v>
      </c>
      <c r="AF30" s="249" t="s">
        <v>1259</v>
      </c>
      <c r="AG30" s="249" t="s">
        <v>1259</v>
      </c>
      <c r="AH30" s="249" t="s">
        <v>1259</v>
      </c>
      <c r="AI30" s="249" t="s">
        <v>1259</v>
      </c>
      <c r="AJ30" s="249" t="s">
        <v>1259</v>
      </c>
      <c r="AK30" s="249" t="s">
        <v>1259</v>
      </c>
      <c r="AL30" s="249" t="s">
        <v>1259</v>
      </c>
      <c r="AM30" s="249" t="s">
        <v>1259</v>
      </c>
      <c r="AN30" s="249" t="s">
        <v>1259</v>
      </c>
      <c r="AO30" s="249" t="s">
        <v>1259</v>
      </c>
      <c r="AP30" s="249" t="s">
        <v>1259</v>
      </c>
      <c r="AQ30" s="249" t="s">
        <v>1259</v>
      </c>
      <c r="AR30" s="249" t="s">
        <v>1259</v>
      </c>
      <c r="AS30" s="249" t="s">
        <v>1259</v>
      </c>
      <c r="AT30" s="249" t="s">
        <v>1259</v>
      </c>
      <c r="AU30" s="249" t="s">
        <v>1259</v>
      </c>
      <c r="AV30" s="249" t="s">
        <v>1259</v>
      </c>
      <c r="AW30" s="249" t="s">
        <v>1259</v>
      </c>
      <c r="AX30" s="285"/>
      <c r="AY30">
        <f>VLOOKUP(A30,[1]Sheet2!A$3:AC$3636,29,0)</f>
        <v>0</v>
      </c>
      <c r="AZ30" s="270" t="s">
        <v>3258</v>
      </c>
      <c r="BA30" s="270" t="s">
        <v>3258</v>
      </c>
      <c r="BB30" s="270" t="s">
        <v>3258</v>
      </c>
      <c r="BC30" s="270" t="s">
        <v>3258</v>
      </c>
      <c r="BD30" s="270"/>
      <c r="BE30" s="270"/>
    </row>
    <row r="31" spans="1:83" ht="14.4" x14ac:dyDescent="0.3">
      <c r="A31" s="271">
        <v>505433</v>
      </c>
      <c r="B31" s="272" t="str">
        <f>VLOOKUP(A31,[1]Sheet4!B$1:G$3636,5,0)</f>
        <v>الرابعة</v>
      </c>
      <c r="C31" s="270" t="s">
        <v>1260</v>
      </c>
      <c r="D31" s="270" t="s">
        <v>1260</v>
      </c>
      <c r="E31" s="270" t="s">
        <v>1260</v>
      </c>
      <c r="F31" s="270" t="s">
        <v>1260</v>
      </c>
      <c r="G31" s="270" t="s">
        <v>1260</v>
      </c>
      <c r="H31" s="270" t="s">
        <v>1260</v>
      </c>
      <c r="I31" s="270" t="s">
        <v>1260</v>
      </c>
      <c r="J31" s="270" t="s">
        <v>1260</v>
      </c>
      <c r="K31" s="270" t="s">
        <v>1260</v>
      </c>
      <c r="L31" s="270" t="s">
        <v>1260</v>
      </c>
      <c r="M31" s="270" t="s">
        <v>1260</v>
      </c>
      <c r="N31" s="270" t="s">
        <v>1260</v>
      </c>
      <c r="O31" s="270" t="s">
        <v>1260</v>
      </c>
      <c r="P31" s="270" t="s">
        <v>1260</v>
      </c>
      <c r="Q31" s="270" t="s">
        <v>1260</v>
      </c>
      <c r="R31" s="270" t="s">
        <v>1260</v>
      </c>
      <c r="S31" s="270" t="s">
        <v>1260</v>
      </c>
      <c r="T31" s="270" t="s">
        <v>1260</v>
      </c>
      <c r="U31" s="270" t="s">
        <v>1260</v>
      </c>
      <c r="V31" s="270" t="s">
        <v>1260</v>
      </c>
      <c r="W31" s="270" t="s">
        <v>1260</v>
      </c>
      <c r="X31" s="270" t="s">
        <v>1260</v>
      </c>
      <c r="Y31" s="270" t="s">
        <v>1260</v>
      </c>
      <c r="Z31" s="270" t="s">
        <v>1260</v>
      </c>
      <c r="AA31" s="270" t="s">
        <v>1260</v>
      </c>
      <c r="AB31" s="270" t="s">
        <v>1260</v>
      </c>
      <c r="AC31" s="270" t="s">
        <v>1260</v>
      </c>
      <c r="AD31" s="270" t="s">
        <v>1260</v>
      </c>
      <c r="AE31" s="270" t="s">
        <v>1260</v>
      </c>
      <c r="AF31" s="270" t="s">
        <v>1260</v>
      </c>
      <c r="AG31" s="270" t="s">
        <v>1260</v>
      </c>
      <c r="AH31" s="270" t="s">
        <v>1260</v>
      </c>
      <c r="AI31" s="270" t="s">
        <v>1260</v>
      </c>
      <c r="AJ31" s="270" t="s">
        <v>1260</v>
      </c>
      <c r="AK31" s="270" t="s">
        <v>1260</v>
      </c>
      <c r="AL31" s="270" t="s">
        <v>1260</v>
      </c>
      <c r="AM31" s="270" t="s">
        <v>1260</v>
      </c>
      <c r="AN31" s="270" t="s">
        <v>1260</v>
      </c>
      <c r="AO31" s="270" t="s">
        <v>1260</v>
      </c>
      <c r="AP31" s="270" t="s">
        <v>1260</v>
      </c>
      <c r="AQ31" s="270" t="s">
        <v>1260</v>
      </c>
      <c r="AR31" s="270" t="s">
        <v>1260</v>
      </c>
      <c r="AS31" s="270" t="s">
        <v>1260</v>
      </c>
      <c r="AT31" s="270" t="s">
        <v>1260</v>
      </c>
      <c r="AU31" s="270" t="s">
        <v>1260</v>
      </c>
      <c r="AV31" s="270" t="s">
        <v>1260</v>
      </c>
      <c r="AW31" s="270" t="s">
        <v>1260</v>
      </c>
      <c r="AX31" t="str">
        <f>VLOOKUP(A31,[1]Sheet4!B$2:G$3636,6,0)</f>
        <v>مستنفذ فصل ثاني  2023-2024</v>
      </c>
      <c r="AY31">
        <f>VLOOKUP(A31,[1]Sheet2!A$3:AC$3636,29,0)</f>
        <v>0</v>
      </c>
      <c r="AZ31" s="249"/>
      <c r="BA31" s="249"/>
      <c r="BB31" s="249"/>
      <c r="BC31" s="249"/>
      <c r="BD31" s="249"/>
      <c r="BE31" s="270"/>
    </row>
    <row r="32" spans="1:83" ht="17.399999999999999" x14ac:dyDescent="0.3">
      <c r="A32" s="291">
        <v>505697</v>
      </c>
      <c r="B32" s="292" t="s">
        <v>553</v>
      </c>
      <c r="C32" s="270" t="s">
        <v>1260</v>
      </c>
      <c r="D32" s="270" t="s">
        <v>1260</v>
      </c>
      <c r="E32" s="270" t="s">
        <v>1260</v>
      </c>
      <c r="F32" s="270" t="s">
        <v>1260</v>
      </c>
      <c r="G32" s="270" t="s">
        <v>1260</v>
      </c>
      <c r="H32" s="270" t="s">
        <v>1260</v>
      </c>
      <c r="I32" s="270" t="s">
        <v>1260</v>
      </c>
      <c r="J32" s="270" t="s">
        <v>1260</v>
      </c>
      <c r="K32" s="270" t="s">
        <v>1260</v>
      </c>
      <c r="L32" s="270" t="s">
        <v>1260</v>
      </c>
      <c r="M32" s="270" t="s">
        <v>1260</v>
      </c>
      <c r="N32" s="270" t="s">
        <v>1260</v>
      </c>
      <c r="O32" s="270" t="s">
        <v>1260</v>
      </c>
      <c r="P32" s="270" t="s">
        <v>1260</v>
      </c>
      <c r="Q32" s="270" t="s">
        <v>1260</v>
      </c>
      <c r="R32" s="270" t="s">
        <v>1260</v>
      </c>
      <c r="S32" s="270" t="s">
        <v>1260</v>
      </c>
      <c r="T32" s="270" t="s">
        <v>1260</v>
      </c>
      <c r="U32" s="270" t="s">
        <v>1260</v>
      </c>
      <c r="V32" s="270" t="s">
        <v>1260</v>
      </c>
      <c r="W32" s="270" t="s">
        <v>1260</v>
      </c>
      <c r="X32" s="270" t="s">
        <v>1260</v>
      </c>
      <c r="Y32" s="270" t="s">
        <v>1260</v>
      </c>
      <c r="Z32" s="270" t="s">
        <v>1260</v>
      </c>
      <c r="AA32" s="270" t="s">
        <v>1260</v>
      </c>
      <c r="AB32" s="270" t="s">
        <v>1260</v>
      </c>
      <c r="AC32" s="270" t="s">
        <v>1260</v>
      </c>
      <c r="AD32" s="270" t="s">
        <v>1260</v>
      </c>
      <c r="AE32" s="270" t="s">
        <v>1260</v>
      </c>
      <c r="AF32" s="270" t="s">
        <v>1260</v>
      </c>
      <c r="AG32" s="270" t="s">
        <v>1260</v>
      </c>
      <c r="AH32" s="270" t="s">
        <v>1260</v>
      </c>
      <c r="AI32" s="270" t="s">
        <v>1260</v>
      </c>
      <c r="AJ32" s="270" t="s">
        <v>1260</v>
      </c>
      <c r="AK32" s="270" t="s">
        <v>1260</v>
      </c>
      <c r="AL32" s="270" t="s">
        <v>1260</v>
      </c>
      <c r="AM32" s="270" t="s">
        <v>1260</v>
      </c>
      <c r="AN32" s="270" t="s">
        <v>1260</v>
      </c>
      <c r="AO32" s="270" t="s">
        <v>1260</v>
      </c>
      <c r="AP32" s="270" t="s">
        <v>1260</v>
      </c>
      <c r="AQ32" s="270" t="s">
        <v>1260</v>
      </c>
      <c r="AR32" s="270" t="s">
        <v>1260</v>
      </c>
      <c r="AS32" s="270" t="s">
        <v>1260</v>
      </c>
      <c r="AT32" s="270" t="s">
        <v>1260</v>
      </c>
      <c r="AU32" s="270" t="s">
        <v>1260</v>
      </c>
      <c r="AV32" s="270" t="s">
        <v>1260</v>
      </c>
      <c r="AW32" s="270" t="s">
        <v>1260</v>
      </c>
      <c r="AX32" s="288" t="s">
        <v>5252</v>
      </c>
      <c r="AY32">
        <f>VLOOKUP(A32,[1]Sheet2!A$3:AC$3636,29,0)</f>
        <v>0</v>
      </c>
      <c r="AZ32" s="270" t="s">
        <v>3258</v>
      </c>
      <c r="BA32" s="270" t="s">
        <v>3258</v>
      </c>
      <c r="BB32" s="270" t="s">
        <v>3258</v>
      </c>
      <c r="BC32" s="270" t="s">
        <v>3258</v>
      </c>
      <c r="BD32" s="270"/>
      <c r="BE32" s="270"/>
    </row>
    <row r="33" spans="1:83" ht="14.4" x14ac:dyDescent="0.3">
      <c r="A33" s="271">
        <v>505730</v>
      </c>
      <c r="B33" s="272" t="str">
        <f>VLOOKUP(A33,[1]Sheet4!B$1:G$3636,5,0)</f>
        <v>الرابعة</v>
      </c>
      <c r="C33" s="270" t="s">
        <v>1260</v>
      </c>
      <c r="D33" s="270" t="s">
        <v>1260</v>
      </c>
      <c r="E33" s="270" t="s">
        <v>1260</v>
      </c>
      <c r="F33" s="270" t="s">
        <v>1260</v>
      </c>
      <c r="G33" s="270" t="s">
        <v>1260</v>
      </c>
      <c r="H33" s="270" t="s">
        <v>1260</v>
      </c>
      <c r="I33" s="270" t="s">
        <v>1260</v>
      </c>
      <c r="J33" s="270" t="s">
        <v>1260</v>
      </c>
      <c r="K33" s="270" t="s">
        <v>1260</v>
      </c>
      <c r="L33" s="270" t="s">
        <v>1260</v>
      </c>
      <c r="M33" s="270" t="s">
        <v>1260</v>
      </c>
      <c r="N33" s="270" t="s">
        <v>1260</v>
      </c>
      <c r="O33" s="270" t="s">
        <v>1260</v>
      </c>
      <c r="P33" s="270" t="s">
        <v>1260</v>
      </c>
      <c r="Q33" s="270" t="s">
        <v>1260</v>
      </c>
      <c r="R33" s="270" t="s">
        <v>1260</v>
      </c>
      <c r="S33" s="270" t="s">
        <v>1260</v>
      </c>
      <c r="T33" s="270" t="s">
        <v>1260</v>
      </c>
      <c r="U33" s="270" t="s">
        <v>1260</v>
      </c>
      <c r="V33" s="270" t="s">
        <v>1260</v>
      </c>
      <c r="W33" s="270" t="s">
        <v>1260</v>
      </c>
      <c r="X33" s="270" t="s">
        <v>1260</v>
      </c>
      <c r="Y33" s="270" t="s">
        <v>1260</v>
      </c>
      <c r="Z33" s="270" t="s">
        <v>1260</v>
      </c>
      <c r="AA33" s="270" t="s">
        <v>1260</v>
      </c>
      <c r="AB33" s="270" t="s">
        <v>1260</v>
      </c>
      <c r="AC33" s="270" t="s">
        <v>1260</v>
      </c>
      <c r="AD33" s="270" t="s">
        <v>1260</v>
      </c>
      <c r="AE33" s="270" t="s">
        <v>1260</v>
      </c>
      <c r="AF33" s="270" t="s">
        <v>1260</v>
      </c>
      <c r="AG33" s="270" t="s">
        <v>1260</v>
      </c>
      <c r="AH33" s="270" t="s">
        <v>1260</v>
      </c>
      <c r="AI33" s="270" t="s">
        <v>1260</v>
      </c>
      <c r="AJ33" s="270" t="s">
        <v>1260</v>
      </c>
      <c r="AK33" s="270" t="s">
        <v>1260</v>
      </c>
      <c r="AL33" s="270" t="s">
        <v>1260</v>
      </c>
      <c r="AM33" s="270" t="s">
        <v>1260</v>
      </c>
      <c r="AN33" s="270" t="s">
        <v>1260</v>
      </c>
      <c r="AO33" s="270" t="s">
        <v>1260</v>
      </c>
      <c r="AP33" s="270" t="s">
        <v>1260</v>
      </c>
      <c r="AQ33" s="270" t="s">
        <v>1260</v>
      </c>
      <c r="AR33" s="270" t="s">
        <v>1260</v>
      </c>
      <c r="AS33" s="270" t="s">
        <v>1260</v>
      </c>
      <c r="AT33" s="270" t="s">
        <v>1260</v>
      </c>
      <c r="AU33" s="270" t="s">
        <v>1260</v>
      </c>
      <c r="AV33" s="270" t="s">
        <v>1260</v>
      </c>
      <c r="AW33" s="270" t="s">
        <v>1260</v>
      </c>
      <c r="AX33">
        <f>VLOOKUP(A33,[1]Sheet4!B$2:G$3636,6,0)</f>
        <v>0</v>
      </c>
      <c r="AY33">
        <f>VLOOKUP(A33,[1]Sheet2!A$3:AC$3636,29,0)</f>
        <v>0</v>
      </c>
      <c r="AZ33" s="270" t="s">
        <v>3258</v>
      </c>
      <c r="BA33" s="270" t="s">
        <v>3258</v>
      </c>
      <c r="BB33" s="270" t="s">
        <v>3258</v>
      </c>
      <c r="BC33" s="270" t="s">
        <v>3258</v>
      </c>
      <c r="BD33" s="270"/>
      <c r="BE33" s="270"/>
    </row>
    <row r="34" spans="1:83" ht="21.6" x14ac:dyDescent="0.65">
      <c r="A34" s="287">
        <v>505754</v>
      </c>
      <c r="B34" s="294" t="s">
        <v>553</v>
      </c>
      <c r="C34" s="270" t="s">
        <v>1260</v>
      </c>
      <c r="D34" s="270" t="s">
        <v>1260</v>
      </c>
      <c r="E34" s="270" t="s">
        <v>1260</v>
      </c>
      <c r="F34" s="270" t="s">
        <v>1260</v>
      </c>
      <c r="G34" s="270" t="s">
        <v>1260</v>
      </c>
      <c r="H34" s="270" t="s">
        <v>1260</v>
      </c>
      <c r="I34" s="270" t="s">
        <v>1260</v>
      </c>
      <c r="J34" s="270" t="s">
        <v>1260</v>
      </c>
      <c r="K34" s="270" t="s">
        <v>1260</v>
      </c>
      <c r="L34" s="270" t="s">
        <v>1260</v>
      </c>
      <c r="M34" s="270" t="s">
        <v>1260</v>
      </c>
      <c r="N34" s="270" t="s">
        <v>1260</v>
      </c>
      <c r="O34" s="270" t="s">
        <v>1260</v>
      </c>
      <c r="P34" s="270" t="s">
        <v>1260</v>
      </c>
      <c r="Q34" s="270" t="s">
        <v>1260</v>
      </c>
      <c r="R34" s="270" t="s">
        <v>1260</v>
      </c>
      <c r="S34" s="270" t="s">
        <v>1260</v>
      </c>
      <c r="T34" s="270" t="s">
        <v>1260</v>
      </c>
      <c r="U34" s="270" t="s">
        <v>1260</v>
      </c>
      <c r="V34" s="270" t="s">
        <v>1260</v>
      </c>
      <c r="W34" s="270" t="s">
        <v>1260</v>
      </c>
      <c r="X34" s="270" t="s">
        <v>1260</v>
      </c>
      <c r="Y34" s="270" t="s">
        <v>1260</v>
      </c>
      <c r="Z34" s="270" t="s">
        <v>1260</v>
      </c>
      <c r="AA34" s="270" t="s">
        <v>1260</v>
      </c>
      <c r="AB34" s="270" t="s">
        <v>1260</v>
      </c>
      <c r="AC34" s="270" t="s">
        <v>1260</v>
      </c>
      <c r="AD34" s="270" t="s">
        <v>1260</v>
      </c>
      <c r="AE34" s="270" t="s">
        <v>1260</v>
      </c>
      <c r="AF34" s="270" t="s">
        <v>1260</v>
      </c>
      <c r="AG34" s="270" t="s">
        <v>1260</v>
      </c>
      <c r="AH34" s="270" t="s">
        <v>1260</v>
      </c>
      <c r="AI34" s="270" t="s">
        <v>1260</v>
      </c>
      <c r="AJ34" s="270" t="s">
        <v>1260</v>
      </c>
      <c r="AK34" s="270" t="s">
        <v>1260</v>
      </c>
      <c r="AL34" s="270" t="s">
        <v>1260</v>
      </c>
      <c r="AM34" s="270" t="s">
        <v>1260</v>
      </c>
      <c r="AN34" s="270" t="s">
        <v>1260</v>
      </c>
      <c r="AO34" s="270" t="s">
        <v>1260</v>
      </c>
      <c r="AP34" s="270" t="s">
        <v>1260</v>
      </c>
      <c r="AQ34" s="270" t="s">
        <v>1260</v>
      </c>
      <c r="AR34" s="270" t="s">
        <v>1260</v>
      </c>
      <c r="AS34" s="270" t="s">
        <v>1260</v>
      </c>
      <c r="AT34" s="270" t="s">
        <v>1260</v>
      </c>
      <c r="AU34" s="270" t="s">
        <v>1260</v>
      </c>
      <c r="AV34" s="270" t="s">
        <v>1260</v>
      </c>
      <c r="AW34" s="270" t="s">
        <v>1260</v>
      </c>
      <c r="AX34" s="288" t="s">
        <v>5252</v>
      </c>
      <c r="AY34">
        <f>VLOOKUP(A34,[1]Sheet2!A$3:AC$3636,29,0)</f>
        <v>0</v>
      </c>
      <c r="AZ34" s="270" t="s">
        <v>3258</v>
      </c>
      <c r="BA34" s="270" t="s">
        <v>3258</v>
      </c>
      <c r="BB34" s="270" t="s">
        <v>3258</v>
      </c>
      <c r="BC34" s="270" t="s">
        <v>3258</v>
      </c>
      <c r="BD34" s="270"/>
      <c r="BE34" s="270"/>
    </row>
    <row r="35" spans="1:83" ht="14.4" x14ac:dyDescent="0.3">
      <c r="A35" s="271">
        <v>505979</v>
      </c>
      <c r="B35" s="272" t="str">
        <f>VLOOKUP(A35,[1]Sheet4!B$1:G$3636,5,0)</f>
        <v>الرابعة</v>
      </c>
      <c r="C35" s="270" t="s">
        <v>1260</v>
      </c>
      <c r="D35" s="270" t="s">
        <v>1260</v>
      </c>
      <c r="E35" s="270" t="s">
        <v>1260</v>
      </c>
      <c r="F35" s="270" t="s">
        <v>1260</v>
      </c>
      <c r="G35" s="270" t="s">
        <v>1260</v>
      </c>
      <c r="H35" s="270" t="s">
        <v>1260</v>
      </c>
      <c r="I35" s="270" t="s">
        <v>1260</v>
      </c>
      <c r="J35" s="270" t="s">
        <v>1260</v>
      </c>
      <c r="K35" s="270" t="s">
        <v>1260</v>
      </c>
      <c r="L35" s="270" t="s">
        <v>1260</v>
      </c>
      <c r="M35" s="270" t="s">
        <v>1260</v>
      </c>
      <c r="N35" s="270" t="s">
        <v>1260</v>
      </c>
      <c r="O35" s="270" t="s">
        <v>1260</v>
      </c>
      <c r="P35" s="270" t="s">
        <v>1260</v>
      </c>
      <c r="Q35" s="270" t="s">
        <v>1260</v>
      </c>
      <c r="R35" s="270" t="s">
        <v>1260</v>
      </c>
      <c r="S35" s="270" t="s">
        <v>1260</v>
      </c>
      <c r="T35" s="270" t="s">
        <v>1260</v>
      </c>
      <c r="U35" s="270" t="s">
        <v>1260</v>
      </c>
      <c r="V35" s="270" t="s">
        <v>1260</v>
      </c>
      <c r="W35" s="270" t="s">
        <v>1260</v>
      </c>
      <c r="X35" s="270" t="s">
        <v>1260</v>
      </c>
      <c r="Y35" s="270" t="s">
        <v>1260</v>
      </c>
      <c r="Z35" s="270" t="s">
        <v>1260</v>
      </c>
      <c r="AA35" s="270" t="s">
        <v>1260</v>
      </c>
      <c r="AB35" s="270" t="s">
        <v>1260</v>
      </c>
      <c r="AC35" s="270" t="s">
        <v>1260</v>
      </c>
      <c r="AD35" s="270" t="s">
        <v>1260</v>
      </c>
      <c r="AE35" s="270" t="s">
        <v>1260</v>
      </c>
      <c r="AF35" s="270" t="s">
        <v>1260</v>
      </c>
      <c r="AG35" s="270" t="s">
        <v>1260</v>
      </c>
      <c r="AH35" s="270" t="s">
        <v>1260</v>
      </c>
      <c r="AI35" s="270" t="s">
        <v>1260</v>
      </c>
      <c r="AJ35" s="270" t="s">
        <v>1260</v>
      </c>
      <c r="AK35" s="270" t="s">
        <v>1260</v>
      </c>
      <c r="AL35" s="270" t="s">
        <v>1260</v>
      </c>
      <c r="AM35" s="270" t="s">
        <v>1260</v>
      </c>
      <c r="AN35" s="270" t="s">
        <v>1260</v>
      </c>
      <c r="AO35" s="270" t="s">
        <v>1260</v>
      </c>
      <c r="AP35" s="270" t="s">
        <v>1260</v>
      </c>
      <c r="AQ35" s="270" t="s">
        <v>1260</v>
      </c>
      <c r="AR35" s="270" t="s">
        <v>1260</v>
      </c>
      <c r="AS35" s="270" t="s">
        <v>1260</v>
      </c>
      <c r="AT35" s="270" t="s">
        <v>1260</v>
      </c>
      <c r="AU35" s="270" t="s">
        <v>1260</v>
      </c>
      <c r="AV35" s="270" t="s">
        <v>1260</v>
      </c>
      <c r="AW35" s="270" t="s">
        <v>1260</v>
      </c>
      <c r="AX35" t="str">
        <f>VLOOKUP(A35,[1]Sheet4!B$2:G$3636,6,0)</f>
        <v>مستنفذ فصل ثاني  2023-2024</v>
      </c>
      <c r="AY35">
        <f>VLOOKUP(A35,[1]Sheet2!A$3:AC$3636,29,0)</f>
        <v>0</v>
      </c>
      <c r="AZ35" s="270" t="s">
        <v>3258</v>
      </c>
      <c r="BA35" s="270" t="s">
        <v>3258</v>
      </c>
      <c r="BB35" s="270" t="s">
        <v>3258</v>
      </c>
      <c r="BC35" s="270" t="s">
        <v>3258</v>
      </c>
      <c r="BD35" s="270"/>
      <c r="BE35" s="270"/>
    </row>
    <row r="36" spans="1:83" ht="21.6" x14ac:dyDescent="0.65">
      <c r="A36" s="283">
        <v>506006</v>
      </c>
      <c r="B36" s="284" t="s">
        <v>553</v>
      </c>
      <c r="C36" s="249" t="s">
        <v>1259</v>
      </c>
      <c r="D36" s="249" t="s">
        <v>1259</v>
      </c>
      <c r="E36" s="249" t="s">
        <v>1259</v>
      </c>
      <c r="F36" s="249" t="s">
        <v>1259</v>
      </c>
      <c r="G36" s="249" t="s">
        <v>1259</v>
      </c>
      <c r="H36" s="249" t="s">
        <v>1259</v>
      </c>
      <c r="I36" s="249" t="s">
        <v>1259</v>
      </c>
      <c r="J36" s="249" t="s">
        <v>1259</v>
      </c>
      <c r="K36" s="249" t="s">
        <v>1259</v>
      </c>
      <c r="L36" s="249" t="s">
        <v>1259</v>
      </c>
      <c r="M36" s="249" t="s">
        <v>1259</v>
      </c>
      <c r="N36" s="249" t="s">
        <v>1259</v>
      </c>
      <c r="O36" s="249" t="s">
        <v>1259</v>
      </c>
      <c r="P36" s="249" t="s">
        <v>1259</v>
      </c>
      <c r="Q36" s="249" t="s">
        <v>1259</v>
      </c>
      <c r="R36" s="249" t="s">
        <v>1259</v>
      </c>
      <c r="S36" s="249" t="s">
        <v>1259</v>
      </c>
      <c r="T36" s="249" t="s">
        <v>1259</v>
      </c>
      <c r="U36" s="249" t="s">
        <v>1259</v>
      </c>
      <c r="V36" s="249" t="s">
        <v>1259</v>
      </c>
      <c r="W36" s="249" t="s">
        <v>1259</v>
      </c>
      <c r="X36" s="249" t="s">
        <v>1259</v>
      </c>
      <c r="Y36" s="249" t="s">
        <v>1259</v>
      </c>
      <c r="Z36" s="249" t="s">
        <v>1259</v>
      </c>
      <c r="AA36" s="249" t="s">
        <v>1259</v>
      </c>
      <c r="AB36" s="249" t="s">
        <v>1259</v>
      </c>
      <c r="AC36" s="249" t="s">
        <v>1259</v>
      </c>
      <c r="AD36" s="249" t="s">
        <v>1259</v>
      </c>
      <c r="AE36" s="249" t="s">
        <v>1259</v>
      </c>
      <c r="AF36" s="249" t="s">
        <v>1259</v>
      </c>
      <c r="AG36" s="249" t="s">
        <v>1259</v>
      </c>
      <c r="AH36" s="249" t="s">
        <v>1259</v>
      </c>
      <c r="AI36" s="249" t="s">
        <v>1259</v>
      </c>
      <c r="AJ36" s="249" t="s">
        <v>1259</v>
      </c>
      <c r="AK36" s="249" t="s">
        <v>1259</v>
      </c>
      <c r="AL36" s="249" t="s">
        <v>1259</v>
      </c>
      <c r="AM36" s="249" t="s">
        <v>1259</v>
      </c>
      <c r="AN36" s="249" t="s">
        <v>1259</v>
      </c>
      <c r="AO36" s="249" t="s">
        <v>1259</v>
      </c>
      <c r="AP36" s="249" t="s">
        <v>1259</v>
      </c>
      <c r="AQ36" s="249" t="s">
        <v>1259</v>
      </c>
      <c r="AR36" s="249" t="s">
        <v>1259</v>
      </c>
      <c r="AS36" s="249" t="s">
        <v>1259</v>
      </c>
      <c r="AT36" s="249" t="s">
        <v>1259</v>
      </c>
      <c r="AU36" s="249" t="s">
        <v>1259</v>
      </c>
      <c r="AV36" s="249" t="s">
        <v>1259</v>
      </c>
      <c r="AW36" s="249" t="s">
        <v>1259</v>
      </c>
      <c r="AX36" s="285"/>
      <c r="AY36">
        <f>VLOOKUP(A36,[1]Sheet2!A$3:AC$3636,29,0)</f>
        <v>0</v>
      </c>
      <c r="AZ36" s="270" t="s">
        <v>3258</v>
      </c>
      <c r="BA36" s="270" t="s">
        <v>3258</v>
      </c>
      <c r="BB36" s="270" t="s">
        <v>3258</v>
      </c>
      <c r="BC36" s="270" t="s">
        <v>3258</v>
      </c>
      <c r="BD36" s="270"/>
      <c r="BE36" s="270"/>
    </row>
    <row r="37" spans="1:83" ht="14.4" x14ac:dyDescent="0.3">
      <c r="A37" s="269">
        <v>506079</v>
      </c>
      <c r="B37" s="272" t="str">
        <f>VLOOKUP(A37,[1]Sheet4!B$1:G$3636,5,0)</f>
        <v>الرابعة حديث</v>
      </c>
      <c r="C37" s="270" t="s">
        <v>1260</v>
      </c>
      <c r="D37" s="270" t="s">
        <v>1260</v>
      </c>
      <c r="E37" s="270" t="s">
        <v>1260</v>
      </c>
      <c r="F37" s="270" t="s">
        <v>1260</v>
      </c>
      <c r="G37" s="270" t="s">
        <v>1260</v>
      </c>
      <c r="H37" s="270" t="s">
        <v>1260</v>
      </c>
      <c r="I37" s="270" t="s">
        <v>1260</v>
      </c>
      <c r="J37" s="270" t="s">
        <v>1260</v>
      </c>
      <c r="K37" s="270" t="s">
        <v>1260</v>
      </c>
      <c r="L37" s="270" t="s">
        <v>1260</v>
      </c>
      <c r="M37" s="270" t="s">
        <v>1260</v>
      </c>
      <c r="N37" s="270" t="s">
        <v>1260</v>
      </c>
      <c r="O37" s="270" t="s">
        <v>1260</v>
      </c>
      <c r="P37" s="270" t="s">
        <v>1260</v>
      </c>
      <c r="Q37" s="270" t="s">
        <v>1260</v>
      </c>
      <c r="R37" s="270" t="s">
        <v>1260</v>
      </c>
      <c r="S37" s="270" t="s">
        <v>1260</v>
      </c>
      <c r="T37" s="270" t="s">
        <v>1260</v>
      </c>
      <c r="U37" s="270" t="s">
        <v>1260</v>
      </c>
      <c r="V37" s="270" t="s">
        <v>1260</v>
      </c>
      <c r="W37" s="270" t="s">
        <v>1260</v>
      </c>
      <c r="X37" s="270" t="s">
        <v>1260</v>
      </c>
      <c r="Y37" s="270" t="s">
        <v>1260</v>
      </c>
      <c r="Z37" s="270" t="s">
        <v>1260</v>
      </c>
      <c r="AA37" s="270" t="s">
        <v>1260</v>
      </c>
      <c r="AB37" s="270" t="s">
        <v>1260</v>
      </c>
      <c r="AC37" s="270" t="s">
        <v>1260</v>
      </c>
      <c r="AD37" s="270" t="s">
        <v>1260</v>
      </c>
      <c r="AE37" s="270" t="s">
        <v>1260</v>
      </c>
      <c r="AF37" s="270" t="s">
        <v>1260</v>
      </c>
      <c r="AG37" s="270" t="s">
        <v>1260</v>
      </c>
      <c r="AH37" s="270" t="s">
        <v>1260</v>
      </c>
      <c r="AI37" s="270" t="s">
        <v>1260</v>
      </c>
      <c r="AJ37" s="270" t="s">
        <v>1260</v>
      </c>
      <c r="AK37" s="270" t="s">
        <v>1260</v>
      </c>
      <c r="AL37" s="270" t="s">
        <v>1260</v>
      </c>
      <c r="AM37" s="270" t="s">
        <v>1260</v>
      </c>
      <c r="AN37" s="270" t="s">
        <v>1260</v>
      </c>
      <c r="AO37" s="270" t="s">
        <v>1260</v>
      </c>
      <c r="AP37" s="270" t="s">
        <v>1260</v>
      </c>
      <c r="AQ37" s="270" t="s">
        <v>1260</v>
      </c>
      <c r="AR37" s="270" t="s">
        <v>1260</v>
      </c>
      <c r="AS37" s="270" t="s">
        <v>3258</v>
      </c>
      <c r="AT37" s="270" t="s">
        <v>3258</v>
      </c>
      <c r="AU37" s="270" t="s">
        <v>3258</v>
      </c>
      <c r="AV37" s="270" t="s">
        <v>3258</v>
      </c>
      <c r="AW37" s="277" t="s">
        <v>3258</v>
      </c>
      <c r="AY37" t="str">
        <f>VLOOKUP(A37,[1]Sheet2!A$3:AC$3636,29,0)</f>
        <v>مستنفذ ثاني  2022-2023</v>
      </c>
      <c r="AZ37" s="270" t="s">
        <v>3258</v>
      </c>
      <c r="BA37" s="270" t="s">
        <v>3258</v>
      </c>
      <c r="BB37" s="270" t="s">
        <v>3258</v>
      </c>
      <c r="BC37" s="270" t="s">
        <v>3258</v>
      </c>
      <c r="BD37" s="270"/>
      <c r="BE37" s="270"/>
    </row>
    <row r="38" spans="1:83" ht="14.4" x14ac:dyDescent="0.3">
      <c r="A38" s="271">
        <v>506169</v>
      </c>
      <c r="B38" s="272" t="str">
        <f>VLOOKUP(A38,[1]Sheet4!B$1:G$3636,5,0)</f>
        <v>الرابعة</v>
      </c>
      <c r="C38" s="270" t="s">
        <v>1260</v>
      </c>
      <c r="D38" s="270" t="s">
        <v>1260</v>
      </c>
      <c r="E38" s="270" t="s">
        <v>1260</v>
      </c>
      <c r="F38" s="270" t="s">
        <v>1260</v>
      </c>
      <c r="G38" s="270" t="s">
        <v>1260</v>
      </c>
      <c r="H38" s="270" t="s">
        <v>1260</v>
      </c>
      <c r="I38" s="270" t="s">
        <v>1260</v>
      </c>
      <c r="J38" s="270" t="s">
        <v>1260</v>
      </c>
      <c r="K38" s="270" t="s">
        <v>1260</v>
      </c>
      <c r="L38" s="270" t="s">
        <v>1260</v>
      </c>
      <c r="M38" s="270" t="s">
        <v>1260</v>
      </c>
      <c r="N38" s="270" t="s">
        <v>1260</v>
      </c>
      <c r="O38" s="270" t="s">
        <v>1260</v>
      </c>
      <c r="P38" s="270" t="s">
        <v>1260</v>
      </c>
      <c r="Q38" s="270" t="s">
        <v>1260</v>
      </c>
      <c r="R38" s="270" t="s">
        <v>1260</v>
      </c>
      <c r="S38" s="270" t="s">
        <v>1260</v>
      </c>
      <c r="T38" s="270" t="s">
        <v>1260</v>
      </c>
      <c r="U38" s="270" t="s">
        <v>1260</v>
      </c>
      <c r="V38" s="270" t="s">
        <v>1260</v>
      </c>
      <c r="W38" s="270" t="s">
        <v>1260</v>
      </c>
      <c r="X38" s="270" t="s">
        <v>1260</v>
      </c>
      <c r="Y38" s="270" t="s">
        <v>1260</v>
      </c>
      <c r="Z38" s="270" t="s">
        <v>1260</v>
      </c>
      <c r="AA38" s="270" t="s">
        <v>1260</v>
      </c>
      <c r="AB38" s="270" t="s">
        <v>1260</v>
      </c>
      <c r="AC38" s="270" t="s">
        <v>1260</v>
      </c>
      <c r="AD38" s="270" t="s">
        <v>1260</v>
      </c>
      <c r="AE38" s="270" t="s">
        <v>1260</v>
      </c>
      <c r="AF38" s="270" t="s">
        <v>1260</v>
      </c>
      <c r="AG38" s="270" t="s">
        <v>1260</v>
      </c>
      <c r="AH38" s="270" t="s">
        <v>1260</v>
      </c>
      <c r="AI38" s="270" t="s">
        <v>1260</v>
      </c>
      <c r="AJ38" s="270" t="s">
        <v>1260</v>
      </c>
      <c r="AK38" s="270" t="s">
        <v>1260</v>
      </c>
      <c r="AL38" s="270" t="s">
        <v>1260</v>
      </c>
      <c r="AM38" s="270" t="s">
        <v>1260</v>
      </c>
      <c r="AN38" s="270" t="s">
        <v>1260</v>
      </c>
      <c r="AO38" s="270" t="s">
        <v>1260</v>
      </c>
      <c r="AP38" s="270" t="s">
        <v>1260</v>
      </c>
      <c r="AQ38" s="270" t="s">
        <v>1260</v>
      </c>
      <c r="AR38" s="270" t="s">
        <v>1260</v>
      </c>
      <c r="AS38" s="270" t="s">
        <v>1260</v>
      </c>
      <c r="AT38" s="270" t="s">
        <v>1260</v>
      </c>
      <c r="AU38" s="270" t="s">
        <v>1260</v>
      </c>
      <c r="AV38" s="270" t="s">
        <v>1260</v>
      </c>
      <c r="AW38" s="270" t="s">
        <v>1260</v>
      </c>
      <c r="AX38" t="str">
        <f>VLOOKUP(A38,[1]Sheet4!B$2:G$3636,6,0)</f>
        <v>مستنفذ فصل ثاني  2023-2024</v>
      </c>
      <c r="AY38">
        <f>VLOOKUP(A38,[1]Sheet2!A$3:AC$3636,29,0)</f>
        <v>0</v>
      </c>
      <c r="AZ38" s="270" t="s">
        <v>3258</v>
      </c>
      <c r="BA38" s="270" t="s">
        <v>3258</v>
      </c>
      <c r="BB38" s="270" t="s">
        <v>3258</v>
      </c>
      <c r="BC38" s="270" t="s">
        <v>3258</v>
      </c>
      <c r="BD38" s="270"/>
      <c r="BE38" s="270"/>
    </row>
    <row r="39" spans="1:83" ht="21.6" x14ac:dyDescent="0.3">
      <c r="A39" s="283">
        <v>506692</v>
      </c>
      <c r="B39" s="293" t="s">
        <v>553</v>
      </c>
      <c r="C39" s="249" t="s">
        <v>1259</v>
      </c>
      <c r="D39" s="249" t="s">
        <v>1259</v>
      </c>
      <c r="E39" s="249" t="s">
        <v>1259</v>
      </c>
      <c r="F39" s="249" t="s">
        <v>1259</v>
      </c>
      <c r="G39" s="249" t="s">
        <v>1259</v>
      </c>
      <c r="H39" s="249" t="s">
        <v>1259</v>
      </c>
      <c r="I39" s="249" t="s">
        <v>1259</v>
      </c>
      <c r="J39" s="249" t="s">
        <v>1259</v>
      </c>
      <c r="K39" s="249" t="s">
        <v>1259</v>
      </c>
      <c r="L39" s="249" t="s">
        <v>1259</v>
      </c>
      <c r="M39" s="249" t="s">
        <v>1259</v>
      </c>
      <c r="N39" s="249" t="s">
        <v>1259</v>
      </c>
      <c r="O39" s="249" t="s">
        <v>1259</v>
      </c>
      <c r="P39" s="249" t="s">
        <v>1259</v>
      </c>
      <c r="Q39" s="249" t="s">
        <v>1259</v>
      </c>
      <c r="R39" s="249" t="s">
        <v>1259</v>
      </c>
      <c r="S39" s="249" t="s">
        <v>1259</v>
      </c>
      <c r="T39" s="249" t="s">
        <v>1259</v>
      </c>
      <c r="U39" s="249" t="s">
        <v>1259</v>
      </c>
      <c r="V39" s="249" t="s">
        <v>1259</v>
      </c>
      <c r="W39" s="249" t="s">
        <v>1259</v>
      </c>
      <c r="X39" s="249" t="s">
        <v>1259</v>
      </c>
      <c r="Y39" s="249" t="s">
        <v>1259</v>
      </c>
      <c r="Z39" s="249" t="s">
        <v>1259</v>
      </c>
      <c r="AA39" s="249" t="s">
        <v>1259</v>
      </c>
      <c r="AB39" s="249" t="s">
        <v>1259</v>
      </c>
      <c r="AC39" s="249" t="s">
        <v>1259</v>
      </c>
      <c r="AD39" s="249" t="s">
        <v>1259</v>
      </c>
      <c r="AE39" s="249" t="s">
        <v>1259</v>
      </c>
      <c r="AF39" s="249" t="s">
        <v>1259</v>
      </c>
      <c r="AG39" s="249" t="s">
        <v>1259</v>
      </c>
      <c r="AH39" s="249" t="s">
        <v>1259</v>
      </c>
      <c r="AI39" s="249" t="s">
        <v>1259</v>
      </c>
      <c r="AJ39" s="249" t="s">
        <v>1259</v>
      </c>
      <c r="AK39" s="249" t="s">
        <v>1259</v>
      </c>
      <c r="AL39" s="249" t="s">
        <v>1259</v>
      </c>
      <c r="AM39" s="249" t="s">
        <v>1259</v>
      </c>
      <c r="AN39" s="249" t="s">
        <v>1259</v>
      </c>
      <c r="AO39" s="249" t="s">
        <v>1259</v>
      </c>
      <c r="AP39" s="249" t="s">
        <v>1259</v>
      </c>
      <c r="AQ39" s="249" t="s">
        <v>1259</v>
      </c>
      <c r="AR39" s="249" t="s">
        <v>1259</v>
      </c>
      <c r="AS39" s="249" t="s">
        <v>1259</v>
      </c>
      <c r="AT39" s="249" t="s">
        <v>1259</v>
      </c>
      <c r="AU39" s="249" t="s">
        <v>1259</v>
      </c>
      <c r="AV39" s="249" t="s">
        <v>1259</v>
      </c>
      <c r="AW39" s="249" t="s">
        <v>1259</v>
      </c>
      <c r="AX39" s="285"/>
      <c r="AY39">
        <f>VLOOKUP(A39,[1]Sheet2!A$3:AC$3636,29,0)</f>
        <v>0</v>
      </c>
      <c r="AZ39" s="249"/>
      <c r="BA39" s="249"/>
      <c r="BB39" s="249"/>
      <c r="BC39" s="249"/>
      <c r="BD39" s="249"/>
      <c r="BE39" s="270"/>
    </row>
    <row r="40" spans="1:83" ht="21.6" x14ac:dyDescent="0.65">
      <c r="A40" s="283">
        <v>507032</v>
      </c>
      <c r="B40" s="284" t="s">
        <v>553</v>
      </c>
      <c r="C40" s="249" t="s">
        <v>1259</v>
      </c>
      <c r="D40" s="249" t="s">
        <v>1259</v>
      </c>
      <c r="E40" s="249" t="s">
        <v>1259</v>
      </c>
      <c r="F40" s="249" t="s">
        <v>1259</v>
      </c>
      <c r="G40" s="249" t="s">
        <v>1259</v>
      </c>
      <c r="H40" s="249" t="s">
        <v>1259</v>
      </c>
      <c r="I40" s="249" t="s">
        <v>1259</v>
      </c>
      <c r="J40" s="249" t="s">
        <v>1259</v>
      </c>
      <c r="K40" s="249" t="s">
        <v>1259</v>
      </c>
      <c r="L40" s="249" t="s">
        <v>1259</v>
      </c>
      <c r="M40" s="249" t="s">
        <v>1259</v>
      </c>
      <c r="N40" s="249" t="s">
        <v>1259</v>
      </c>
      <c r="O40" s="249" t="s">
        <v>1259</v>
      </c>
      <c r="P40" s="249" t="s">
        <v>1259</v>
      </c>
      <c r="Q40" s="249" t="s">
        <v>1259</v>
      </c>
      <c r="R40" s="249" t="s">
        <v>1259</v>
      </c>
      <c r="S40" s="249" t="s">
        <v>1259</v>
      </c>
      <c r="T40" s="249" t="s">
        <v>1259</v>
      </c>
      <c r="U40" s="249" t="s">
        <v>1259</v>
      </c>
      <c r="V40" s="249" t="s">
        <v>1259</v>
      </c>
      <c r="W40" s="249" t="s">
        <v>1259</v>
      </c>
      <c r="X40" s="249" t="s">
        <v>1259</v>
      </c>
      <c r="Y40" s="249" t="s">
        <v>1259</v>
      </c>
      <c r="Z40" s="249" t="s">
        <v>1259</v>
      </c>
      <c r="AA40" s="249" t="s">
        <v>1259</v>
      </c>
      <c r="AB40" s="249" t="s">
        <v>1259</v>
      </c>
      <c r="AC40" s="249" t="s">
        <v>1259</v>
      </c>
      <c r="AD40" s="249" t="s">
        <v>1259</v>
      </c>
      <c r="AE40" s="249" t="s">
        <v>1259</v>
      </c>
      <c r="AF40" s="249" t="s">
        <v>1259</v>
      </c>
      <c r="AG40" s="249" t="s">
        <v>1259</v>
      </c>
      <c r="AH40" s="249" t="s">
        <v>1259</v>
      </c>
      <c r="AI40" s="249" t="s">
        <v>1259</v>
      </c>
      <c r="AJ40" s="249" t="s">
        <v>1259</v>
      </c>
      <c r="AK40" s="249" t="s">
        <v>1259</v>
      </c>
      <c r="AL40" s="249" t="s">
        <v>1259</v>
      </c>
      <c r="AM40" s="249" t="s">
        <v>1259</v>
      </c>
      <c r="AN40" s="249" t="s">
        <v>1259</v>
      </c>
      <c r="AO40" s="249" t="s">
        <v>1259</v>
      </c>
      <c r="AP40" s="249" t="s">
        <v>1259</v>
      </c>
      <c r="AQ40" s="249" t="s">
        <v>1259</v>
      </c>
      <c r="AR40" s="249" t="s">
        <v>1259</v>
      </c>
      <c r="AS40" s="249" t="s">
        <v>1259</v>
      </c>
      <c r="AT40" s="249" t="s">
        <v>1259</v>
      </c>
      <c r="AU40" s="249" t="s">
        <v>1259</v>
      </c>
      <c r="AV40" s="249" t="s">
        <v>1259</v>
      </c>
      <c r="AW40" s="249" t="s">
        <v>1259</v>
      </c>
      <c r="AX40" s="285"/>
      <c r="AY40">
        <f>VLOOKUP(A40,[1]Sheet2!A$3:AC$3636,29,0)</f>
        <v>0</v>
      </c>
      <c r="AZ40" s="249"/>
      <c r="BA40" s="249"/>
      <c r="BB40" s="249"/>
      <c r="BC40" s="249"/>
      <c r="BD40" s="249"/>
      <c r="BE40" s="270"/>
    </row>
    <row r="41" spans="1:83" ht="21.6" x14ac:dyDescent="0.65">
      <c r="A41" s="297">
        <v>507374</v>
      </c>
      <c r="B41" s="292" t="s">
        <v>553</v>
      </c>
      <c r="C41" s="270" t="s">
        <v>1260</v>
      </c>
      <c r="D41" s="270" t="s">
        <v>1260</v>
      </c>
      <c r="E41" s="270" t="s">
        <v>1260</v>
      </c>
      <c r="F41" s="270" t="s">
        <v>1260</v>
      </c>
      <c r="G41" s="270" t="s">
        <v>1260</v>
      </c>
      <c r="H41" s="270" t="s">
        <v>1260</v>
      </c>
      <c r="I41" s="270" t="s">
        <v>1260</v>
      </c>
      <c r="J41" s="270" t="s">
        <v>1260</v>
      </c>
      <c r="K41" s="270" t="s">
        <v>1260</v>
      </c>
      <c r="L41" s="270" t="s">
        <v>1260</v>
      </c>
      <c r="M41" s="270" t="s">
        <v>1260</v>
      </c>
      <c r="N41" s="270" t="s">
        <v>1260</v>
      </c>
      <c r="O41" s="270" t="s">
        <v>1260</v>
      </c>
      <c r="P41" s="270" t="s">
        <v>1260</v>
      </c>
      <c r="Q41" s="270" t="s">
        <v>1260</v>
      </c>
      <c r="R41" s="270" t="s">
        <v>1260</v>
      </c>
      <c r="S41" s="270" t="s">
        <v>1260</v>
      </c>
      <c r="T41" s="270" t="s">
        <v>1260</v>
      </c>
      <c r="U41" s="270" t="s">
        <v>1260</v>
      </c>
      <c r="V41" s="270" t="s">
        <v>1260</v>
      </c>
      <c r="W41" s="270" t="s">
        <v>1260</v>
      </c>
      <c r="X41" s="270" t="s">
        <v>1260</v>
      </c>
      <c r="Y41" s="270" t="s">
        <v>1260</v>
      </c>
      <c r="Z41" s="270" t="s">
        <v>1260</v>
      </c>
      <c r="AA41" s="270" t="s">
        <v>1260</v>
      </c>
      <c r="AB41" s="270" t="s">
        <v>1260</v>
      </c>
      <c r="AC41" s="270" t="s">
        <v>1260</v>
      </c>
      <c r="AD41" s="270" t="s">
        <v>1260</v>
      </c>
      <c r="AE41" s="270" t="s">
        <v>1260</v>
      </c>
      <c r="AF41" s="270" t="s">
        <v>1260</v>
      </c>
      <c r="AG41" s="270" t="s">
        <v>1260</v>
      </c>
      <c r="AH41" s="270" t="s">
        <v>1260</v>
      </c>
      <c r="AI41" s="270" t="s">
        <v>1260</v>
      </c>
      <c r="AJ41" s="270" t="s">
        <v>1260</v>
      </c>
      <c r="AK41" s="270" t="s">
        <v>1260</v>
      </c>
      <c r="AL41" s="270" t="s">
        <v>1260</v>
      </c>
      <c r="AM41" s="270" t="s">
        <v>1260</v>
      </c>
      <c r="AN41" s="270" t="s">
        <v>1260</v>
      </c>
      <c r="AO41" s="270" t="s">
        <v>1260</v>
      </c>
      <c r="AP41" s="270" t="s">
        <v>1260</v>
      </c>
      <c r="AQ41" s="270" t="s">
        <v>1260</v>
      </c>
      <c r="AR41" s="270" t="s">
        <v>1260</v>
      </c>
      <c r="AS41" s="270" t="s">
        <v>1260</v>
      </c>
      <c r="AT41" s="270" t="s">
        <v>1260</v>
      </c>
      <c r="AU41" s="270" t="s">
        <v>1260</v>
      </c>
      <c r="AV41" s="270" t="s">
        <v>1260</v>
      </c>
      <c r="AW41" s="270" t="s">
        <v>1260</v>
      </c>
      <c r="AX41" s="288" t="s">
        <v>5252</v>
      </c>
      <c r="AY41">
        <f>VLOOKUP(A41,[1]Sheet2!A$3:AC$3636,29,0)</f>
        <v>0</v>
      </c>
      <c r="AZ41" s="249"/>
      <c r="BA41" s="249"/>
      <c r="BB41" s="249"/>
      <c r="BC41" s="249"/>
      <c r="BD41" s="249"/>
      <c r="BE41" s="270"/>
    </row>
    <row r="42" spans="1:83" ht="14.4" x14ac:dyDescent="0.3">
      <c r="A42" s="269">
        <v>507572</v>
      </c>
      <c r="B42" s="272" t="str">
        <f>VLOOKUP(A42,[1]Sheet4!B$1:G$3636,5,0)</f>
        <v>الرابعة حديث</v>
      </c>
      <c r="C42" s="270" t="s">
        <v>1260</v>
      </c>
      <c r="D42" s="270" t="s">
        <v>1260</v>
      </c>
      <c r="E42" s="270" t="s">
        <v>1260</v>
      </c>
      <c r="F42" s="270" t="s">
        <v>1260</v>
      </c>
      <c r="G42" s="270" t="s">
        <v>1260</v>
      </c>
      <c r="H42" s="270" t="s">
        <v>1260</v>
      </c>
      <c r="I42" s="270" t="s">
        <v>1260</v>
      </c>
      <c r="J42" s="270" t="s">
        <v>1260</v>
      </c>
      <c r="K42" s="270" t="s">
        <v>1260</v>
      </c>
      <c r="L42" s="270" t="s">
        <v>1260</v>
      </c>
      <c r="M42" s="270" t="s">
        <v>1260</v>
      </c>
      <c r="N42" s="270" t="s">
        <v>1260</v>
      </c>
      <c r="O42" s="270" t="s">
        <v>1260</v>
      </c>
      <c r="P42" s="270" t="s">
        <v>1260</v>
      </c>
      <c r="Q42" s="270" t="s">
        <v>1260</v>
      </c>
      <c r="R42" s="270" t="s">
        <v>1260</v>
      </c>
      <c r="S42" s="270" t="s">
        <v>1260</v>
      </c>
      <c r="T42" s="270" t="s">
        <v>1260</v>
      </c>
      <c r="U42" s="270" t="s">
        <v>1260</v>
      </c>
      <c r="V42" s="270" t="s">
        <v>1260</v>
      </c>
      <c r="W42" s="270" t="s">
        <v>1260</v>
      </c>
      <c r="X42" s="270" t="s">
        <v>1260</v>
      </c>
      <c r="Y42" s="270" t="s">
        <v>1260</v>
      </c>
      <c r="Z42" s="270" t="s">
        <v>1260</v>
      </c>
      <c r="AA42" s="270" t="s">
        <v>1260</v>
      </c>
      <c r="AB42" s="270" t="s">
        <v>1260</v>
      </c>
      <c r="AC42" s="270" t="s">
        <v>1260</v>
      </c>
      <c r="AD42" s="270" t="s">
        <v>1260</v>
      </c>
      <c r="AE42" s="270" t="s">
        <v>1260</v>
      </c>
      <c r="AF42" s="270" t="s">
        <v>1260</v>
      </c>
      <c r="AG42" s="270" t="s">
        <v>1260</v>
      </c>
      <c r="AH42" s="270" t="s">
        <v>1260</v>
      </c>
      <c r="AI42" s="270" t="s">
        <v>1260</v>
      </c>
      <c r="AJ42" s="270" t="s">
        <v>1260</v>
      </c>
      <c r="AK42" s="270" t="s">
        <v>1260</v>
      </c>
      <c r="AL42" s="270" t="s">
        <v>1260</v>
      </c>
      <c r="AM42" s="270" t="s">
        <v>1260</v>
      </c>
      <c r="AN42" s="270" t="s">
        <v>1260</v>
      </c>
      <c r="AO42" s="270" t="s">
        <v>1260</v>
      </c>
      <c r="AP42" s="270" t="s">
        <v>1260</v>
      </c>
      <c r="AQ42" s="270" t="s">
        <v>1260</v>
      </c>
      <c r="AR42" s="270" t="s">
        <v>1260</v>
      </c>
      <c r="AS42" s="270" t="s">
        <v>3258</v>
      </c>
      <c r="AT42" s="270" t="s">
        <v>3258</v>
      </c>
      <c r="AU42" s="270" t="s">
        <v>3258</v>
      </c>
      <c r="AV42" s="270" t="s">
        <v>3258</v>
      </c>
      <c r="AW42" s="277" t="s">
        <v>3258</v>
      </c>
      <c r="AY42">
        <f>VLOOKUP(A42,[1]Sheet2!A$3:AC$3636,29,0)</f>
        <v>0</v>
      </c>
      <c r="AZ42" s="249"/>
      <c r="BA42" s="249"/>
      <c r="BB42" s="249"/>
      <c r="BC42" s="249"/>
      <c r="BD42" s="249"/>
      <c r="BE42" s="270"/>
      <c r="BH42" s="248"/>
      <c r="BI42" s="248"/>
      <c r="BJ42" s="248"/>
      <c r="BK42" s="248"/>
      <c r="BL42" s="248"/>
      <c r="BM42" s="248"/>
      <c r="BN42" s="248"/>
      <c r="BO42" s="248"/>
      <c r="BP42" s="248"/>
      <c r="BQ42" s="248"/>
      <c r="BR42" s="248"/>
      <c r="BS42" s="248"/>
      <c r="BT42" s="248"/>
      <c r="BU42" s="248"/>
      <c r="BV42" s="247"/>
      <c r="BW42" s="248"/>
      <c r="BX42" s="248"/>
      <c r="BY42" s="248"/>
      <c r="BZ42" s="248"/>
      <c r="CA42" s="241"/>
      <c r="CB42" s="241"/>
      <c r="CC42" s="241"/>
      <c r="CD42" s="241"/>
      <c r="CE42" s="248"/>
    </row>
    <row r="43" spans="1:83" ht="21.6" x14ac:dyDescent="0.65">
      <c r="A43" s="289">
        <v>507607</v>
      </c>
      <c r="B43" s="287" t="s">
        <v>553</v>
      </c>
      <c r="C43" s="270" t="s">
        <v>1260</v>
      </c>
      <c r="D43" s="270" t="s">
        <v>1260</v>
      </c>
      <c r="E43" s="270" t="s">
        <v>1260</v>
      </c>
      <c r="F43" s="270" t="s">
        <v>1260</v>
      </c>
      <c r="G43" s="270" t="s">
        <v>1260</v>
      </c>
      <c r="H43" s="270" t="s">
        <v>1260</v>
      </c>
      <c r="I43" s="270" t="s">
        <v>1260</v>
      </c>
      <c r="J43" s="270" t="s">
        <v>1260</v>
      </c>
      <c r="K43" s="270" t="s">
        <v>1260</v>
      </c>
      <c r="L43" s="270" t="s">
        <v>1260</v>
      </c>
      <c r="M43" s="270" t="s">
        <v>1260</v>
      </c>
      <c r="N43" s="270" t="s">
        <v>1260</v>
      </c>
      <c r="O43" s="270" t="s">
        <v>1260</v>
      </c>
      <c r="P43" s="270" t="s">
        <v>1260</v>
      </c>
      <c r="Q43" s="270" t="s">
        <v>1260</v>
      </c>
      <c r="R43" s="270" t="s">
        <v>1260</v>
      </c>
      <c r="S43" s="270" t="s">
        <v>1260</v>
      </c>
      <c r="T43" s="270" t="s">
        <v>1260</v>
      </c>
      <c r="U43" s="270" t="s">
        <v>1260</v>
      </c>
      <c r="V43" s="270" t="s">
        <v>1260</v>
      </c>
      <c r="W43" s="270" t="s">
        <v>1260</v>
      </c>
      <c r="X43" s="270" t="s">
        <v>1260</v>
      </c>
      <c r="Y43" s="270" t="s">
        <v>1260</v>
      </c>
      <c r="Z43" s="270" t="s">
        <v>1260</v>
      </c>
      <c r="AA43" s="270" t="s">
        <v>1260</v>
      </c>
      <c r="AB43" s="270" t="s">
        <v>1260</v>
      </c>
      <c r="AC43" s="270" t="s">
        <v>1260</v>
      </c>
      <c r="AD43" s="270" t="s">
        <v>1260</v>
      </c>
      <c r="AE43" s="270" t="s">
        <v>1260</v>
      </c>
      <c r="AF43" s="270" t="s">
        <v>1260</v>
      </c>
      <c r="AG43" s="270" t="s">
        <v>1260</v>
      </c>
      <c r="AH43" s="270" t="s">
        <v>1260</v>
      </c>
      <c r="AI43" s="270" t="s">
        <v>1260</v>
      </c>
      <c r="AJ43" s="270" t="s">
        <v>1260</v>
      </c>
      <c r="AK43" s="270" t="s">
        <v>1260</v>
      </c>
      <c r="AL43" s="270" t="s">
        <v>1260</v>
      </c>
      <c r="AM43" s="270" t="s">
        <v>1260</v>
      </c>
      <c r="AN43" s="270" t="s">
        <v>1260</v>
      </c>
      <c r="AO43" s="270" t="s">
        <v>1260</v>
      </c>
      <c r="AP43" s="270" t="s">
        <v>1260</v>
      </c>
      <c r="AQ43" s="270" t="s">
        <v>1260</v>
      </c>
      <c r="AR43" s="270" t="s">
        <v>1260</v>
      </c>
      <c r="AS43" s="270" t="s">
        <v>1260</v>
      </c>
      <c r="AT43" s="270" t="s">
        <v>1260</v>
      </c>
      <c r="AU43" s="270" t="s">
        <v>1260</v>
      </c>
      <c r="AV43" s="270" t="s">
        <v>1260</v>
      </c>
      <c r="AW43" s="270" t="s">
        <v>1260</v>
      </c>
      <c r="AX43" s="288" t="s">
        <v>5252</v>
      </c>
      <c r="AY43">
        <f>VLOOKUP(A43,[1]Sheet2!A$3:AC$3636,29,0)</f>
        <v>0</v>
      </c>
      <c r="AZ43" s="270" t="s">
        <v>3258</v>
      </c>
      <c r="BA43" s="270" t="s">
        <v>3258</v>
      </c>
      <c r="BB43" s="270" t="s">
        <v>3258</v>
      </c>
      <c r="BC43" s="270" t="s">
        <v>3258</v>
      </c>
      <c r="BD43" s="270"/>
      <c r="BE43" s="270"/>
    </row>
    <row r="44" spans="1:83" ht="17.399999999999999" x14ac:dyDescent="0.3">
      <c r="A44" s="291">
        <v>507955</v>
      </c>
      <c r="B44" s="292" t="s">
        <v>553</v>
      </c>
      <c r="C44" s="270" t="s">
        <v>1260</v>
      </c>
      <c r="D44" s="270" t="s">
        <v>1260</v>
      </c>
      <c r="E44" s="270" t="s">
        <v>1260</v>
      </c>
      <c r="F44" s="270" t="s">
        <v>1260</v>
      </c>
      <c r="G44" s="270" t="s">
        <v>1260</v>
      </c>
      <c r="H44" s="270" t="s">
        <v>1260</v>
      </c>
      <c r="I44" s="270" t="s">
        <v>1260</v>
      </c>
      <c r="J44" s="270" t="s">
        <v>1260</v>
      </c>
      <c r="K44" s="270" t="s">
        <v>1260</v>
      </c>
      <c r="L44" s="270" t="s">
        <v>1260</v>
      </c>
      <c r="M44" s="270" t="s">
        <v>1260</v>
      </c>
      <c r="N44" s="270" t="s">
        <v>1260</v>
      </c>
      <c r="O44" s="270" t="s">
        <v>1260</v>
      </c>
      <c r="P44" s="270" t="s">
        <v>1260</v>
      </c>
      <c r="Q44" s="270" t="s">
        <v>1260</v>
      </c>
      <c r="R44" s="270" t="s">
        <v>1260</v>
      </c>
      <c r="S44" s="270" t="s">
        <v>1260</v>
      </c>
      <c r="T44" s="270" t="s">
        <v>1260</v>
      </c>
      <c r="U44" s="270" t="s">
        <v>1260</v>
      </c>
      <c r="V44" s="270" t="s">
        <v>1260</v>
      </c>
      <c r="W44" s="270" t="s">
        <v>1260</v>
      </c>
      <c r="X44" s="270" t="s">
        <v>1260</v>
      </c>
      <c r="Y44" s="270" t="s">
        <v>1260</v>
      </c>
      <c r="Z44" s="270" t="s">
        <v>1260</v>
      </c>
      <c r="AA44" s="270" t="s">
        <v>1260</v>
      </c>
      <c r="AB44" s="270" t="s">
        <v>1260</v>
      </c>
      <c r="AC44" s="270" t="s">
        <v>1260</v>
      </c>
      <c r="AD44" s="270" t="s">
        <v>1260</v>
      </c>
      <c r="AE44" s="270" t="s">
        <v>1260</v>
      </c>
      <c r="AF44" s="270" t="s">
        <v>1260</v>
      </c>
      <c r="AG44" s="270" t="s">
        <v>1260</v>
      </c>
      <c r="AH44" s="270" t="s">
        <v>1260</v>
      </c>
      <c r="AI44" s="270" t="s">
        <v>1260</v>
      </c>
      <c r="AJ44" s="270" t="s">
        <v>1260</v>
      </c>
      <c r="AK44" s="270" t="s">
        <v>1260</v>
      </c>
      <c r="AL44" s="270" t="s">
        <v>1260</v>
      </c>
      <c r="AM44" s="270" t="s">
        <v>1260</v>
      </c>
      <c r="AN44" s="270" t="s">
        <v>1260</v>
      </c>
      <c r="AO44" s="270" t="s">
        <v>1260</v>
      </c>
      <c r="AP44" s="270" t="s">
        <v>1260</v>
      </c>
      <c r="AQ44" s="270" t="s">
        <v>1260</v>
      </c>
      <c r="AR44" s="270" t="s">
        <v>1260</v>
      </c>
      <c r="AS44" s="270" t="s">
        <v>1260</v>
      </c>
      <c r="AT44" s="270" t="s">
        <v>1260</v>
      </c>
      <c r="AU44" s="270" t="s">
        <v>1260</v>
      </c>
      <c r="AV44" s="270" t="s">
        <v>1260</v>
      </c>
      <c r="AW44" s="270" t="s">
        <v>1260</v>
      </c>
      <c r="AX44" s="288" t="s">
        <v>5252</v>
      </c>
      <c r="AY44">
        <f>VLOOKUP(A44,[1]Sheet2!A$3:AC$3636,29,0)</f>
        <v>0</v>
      </c>
      <c r="AZ44" s="270" t="s">
        <v>3258</v>
      </c>
      <c r="BA44" s="270" t="s">
        <v>3258</v>
      </c>
      <c r="BB44" s="270" t="s">
        <v>3258</v>
      </c>
      <c r="BC44" s="270" t="s">
        <v>3258</v>
      </c>
      <c r="BD44" s="270"/>
      <c r="BE44" s="270"/>
      <c r="BH44" s="248"/>
      <c r="BI44" s="248"/>
      <c r="BJ44" s="248"/>
      <c r="BK44" s="248"/>
      <c r="BL44" s="248"/>
      <c r="BM44" s="248"/>
      <c r="BN44" s="248"/>
      <c r="BO44" s="248"/>
      <c r="BP44" s="248" t="s">
        <v>3258</v>
      </c>
      <c r="BQ44" s="248" t="s">
        <v>3258</v>
      </c>
      <c r="BR44" s="248" t="s">
        <v>3258</v>
      </c>
      <c r="BS44" s="248" t="s">
        <v>3258</v>
      </c>
      <c r="BT44" s="248" t="s">
        <v>3258</v>
      </c>
      <c r="BU44" s="248" t="s">
        <v>3258</v>
      </c>
      <c r="BV44" s="247"/>
      <c r="BW44" s="248"/>
      <c r="BX44" s="248"/>
      <c r="BY44" s="248"/>
      <c r="BZ44" s="248"/>
      <c r="CA44" s="241"/>
      <c r="CB44" s="241"/>
      <c r="CC44" s="241"/>
      <c r="CD44" s="241"/>
      <c r="CE44" s="248"/>
    </row>
    <row r="45" spans="1:83" ht="18" x14ac:dyDescent="0.5">
      <c r="A45" s="298">
        <v>507957</v>
      </c>
      <c r="B45" s="294" t="s">
        <v>553</v>
      </c>
      <c r="C45" s="270" t="s">
        <v>1260</v>
      </c>
      <c r="D45" s="270" t="s">
        <v>1260</v>
      </c>
      <c r="E45" s="270" t="s">
        <v>1260</v>
      </c>
      <c r="F45" s="270" t="s">
        <v>1260</v>
      </c>
      <c r="G45" s="270" t="s">
        <v>1260</v>
      </c>
      <c r="H45" s="270" t="s">
        <v>1260</v>
      </c>
      <c r="I45" s="270" t="s">
        <v>1260</v>
      </c>
      <c r="J45" s="270" t="s">
        <v>1260</v>
      </c>
      <c r="K45" s="270" t="s">
        <v>1260</v>
      </c>
      <c r="L45" s="270" t="s">
        <v>1260</v>
      </c>
      <c r="M45" s="270" t="s">
        <v>1260</v>
      </c>
      <c r="N45" s="270" t="s">
        <v>1260</v>
      </c>
      <c r="O45" s="270" t="s">
        <v>1260</v>
      </c>
      <c r="P45" s="270" t="s">
        <v>1260</v>
      </c>
      <c r="Q45" s="270" t="s">
        <v>1260</v>
      </c>
      <c r="R45" s="270" t="s">
        <v>1260</v>
      </c>
      <c r="S45" s="270" t="s">
        <v>1260</v>
      </c>
      <c r="T45" s="270" t="s">
        <v>1260</v>
      </c>
      <c r="U45" s="270" t="s">
        <v>1260</v>
      </c>
      <c r="V45" s="270" t="s">
        <v>1260</v>
      </c>
      <c r="W45" s="270" t="s">
        <v>1260</v>
      </c>
      <c r="X45" s="270" t="s">
        <v>1260</v>
      </c>
      <c r="Y45" s="270" t="s">
        <v>1260</v>
      </c>
      <c r="Z45" s="270" t="s">
        <v>1260</v>
      </c>
      <c r="AA45" s="270" t="s">
        <v>1260</v>
      </c>
      <c r="AB45" s="270" t="s">
        <v>1260</v>
      </c>
      <c r="AC45" s="270" t="s">
        <v>1260</v>
      </c>
      <c r="AD45" s="270" t="s">
        <v>1260</v>
      </c>
      <c r="AE45" s="270" t="s">
        <v>1260</v>
      </c>
      <c r="AF45" s="270" t="s">
        <v>1260</v>
      </c>
      <c r="AG45" s="270" t="s">
        <v>1260</v>
      </c>
      <c r="AH45" s="270" t="s">
        <v>1260</v>
      </c>
      <c r="AI45" s="270" t="s">
        <v>1260</v>
      </c>
      <c r="AJ45" s="270" t="s">
        <v>1260</v>
      </c>
      <c r="AK45" s="270" t="s">
        <v>1260</v>
      </c>
      <c r="AL45" s="270" t="s">
        <v>1260</v>
      </c>
      <c r="AM45" s="270" t="s">
        <v>1260</v>
      </c>
      <c r="AN45" s="270" t="s">
        <v>1260</v>
      </c>
      <c r="AO45" s="270" t="s">
        <v>1260</v>
      </c>
      <c r="AP45" s="270" t="s">
        <v>1260</v>
      </c>
      <c r="AQ45" s="270" t="s">
        <v>1260</v>
      </c>
      <c r="AR45" s="270" t="s">
        <v>1260</v>
      </c>
      <c r="AS45" s="270" t="s">
        <v>1260</v>
      </c>
      <c r="AT45" s="270" t="s">
        <v>1260</v>
      </c>
      <c r="AU45" s="270" t="s">
        <v>1260</v>
      </c>
      <c r="AV45" s="270" t="s">
        <v>1260</v>
      </c>
      <c r="AW45" s="270" t="s">
        <v>1260</v>
      </c>
      <c r="AX45" s="288" t="s">
        <v>5252</v>
      </c>
      <c r="AY45">
        <f>VLOOKUP(A45,[1]Sheet2!A$3:AC$3636,29,0)</f>
        <v>0</v>
      </c>
      <c r="AZ45" s="270" t="s">
        <v>3258</v>
      </c>
      <c r="BA45" s="270" t="s">
        <v>3258</v>
      </c>
      <c r="BB45" s="270" t="s">
        <v>3258</v>
      </c>
      <c r="BC45" s="270" t="s">
        <v>3258</v>
      </c>
      <c r="BD45" s="270"/>
      <c r="BE45" s="270"/>
      <c r="BH45" s="248"/>
      <c r="BI45" s="248"/>
      <c r="BJ45" s="248"/>
      <c r="BK45" s="248"/>
      <c r="BL45" s="248"/>
      <c r="BM45" s="248"/>
      <c r="BN45" s="248"/>
      <c r="BO45" s="248"/>
      <c r="BP45" s="248" t="s">
        <v>3258</v>
      </c>
      <c r="BQ45" s="248" t="s">
        <v>3258</v>
      </c>
      <c r="BR45" s="248" t="s">
        <v>3258</v>
      </c>
      <c r="BS45" s="248" t="s">
        <v>3258</v>
      </c>
      <c r="BT45" s="248" t="s">
        <v>3258</v>
      </c>
      <c r="BU45" s="248" t="s">
        <v>3258</v>
      </c>
      <c r="BV45" s="247"/>
      <c r="BW45" s="248"/>
      <c r="BX45" s="248"/>
      <c r="BY45" s="248"/>
      <c r="BZ45" s="248"/>
      <c r="CA45" s="241"/>
      <c r="CB45" s="241"/>
      <c r="CC45" s="241"/>
      <c r="CD45" s="241"/>
      <c r="CE45" s="248"/>
    </row>
    <row r="46" spans="1:83" ht="14.4" x14ac:dyDescent="0.3">
      <c r="A46" s="271">
        <v>507982</v>
      </c>
      <c r="B46" s="272" t="str">
        <f>VLOOKUP(A46,[1]Sheet4!B$1:G$3636,5,0)</f>
        <v>الرابعة</v>
      </c>
      <c r="C46" s="270" t="s">
        <v>1260</v>
      </c>
      <c r="D46" s="270" t="s">
        <v>1260</v>
      </c>
      <c r="E46" s="270" t="s">
        <v>1260</v>
      </c>
      <c r="F46" s="270" t="s">
        <v>1260</v>
      </c>
      <c r="G46" s="270" t="s">
        <v>1260</v>
      </c>
      <c r="H46" s="270" t="s">
        <v>1260</v>
      </c>
      <c r="I46" s="270" t="s">
        <v>1260</v>
      </c>
      <c r="J46" s="270" t="s">
        <v>1260</v>
      </c>
      <c r="K46" s="270" t="s">
        <v>1260</v>
      </c>
      <c r="L46" s="270" t="s">
        <v>1260</v>
      </c>
      <c r="M46" s="270" t="s">
        <v>1260</v>
      </c>
      <c r="N46" s="270" t="s">
        <v>1260</v>
      </c>
      <c r="O46" s="270" t="s">
        <v>1260</v>
      </c>
      <c r="P46" s="270" t="s">
        <v>1260</v>
      </c>
      <c r="Q46" s="270" t="s">
        <v>1260</v>
      </c>
      <c r="R46" s="270" t="s">
        <v>1260</v>
      </c>
      <c r="S46" s="270" t="s">
        <v>1260</v>
      </c>
      <c r="T46" s="270" t="s">
        <v>1260</v>
      </c>
      <c r="U46" s="270" t="s">
        <v>1260</v>
      </c>
      <c r="V46" s="270" t="s">
        <v>1260</v>
      </c>
      <c r="W46" s="270" t="s">
        <v>1260</v>
      </c>
      <c r="X46" s="270" t="s">
        <v>1260</v>
      </c>
      <c r="Y46" s="270" t="s">
        <v>1260</v>
      </c>
      <c r="Z46" s="270" t="s">
        <v>1260</v>
      </c>
      <c r="AA46" s="270" t="s">
        <v>1260</v>
      </c>
      <c r="AB46" s="270" t="s">
        <v>1260</v>
      </c>
      <c r="AC46" s="270" t="s">
        <v>1260</v>
      </c>
      <c r="AD46" s="270" t="s">
        <v>1260</v>
      </c>
      <c r="AE46" s="270" t="s">
        <v>1260</v>
      </c>
      <c r="AF46" s="270" t="s">
        <v>1260</v>
      </c>
      <c r="AG46" s="270" t="s">
        <v>1260</v>
      </c>
      <c r="AH46" s="270" t="s">
        <v>1260</v>
      </c>
      <c r="AI46" s="270" t="s">
        <v>1260</v>
      </c>
      <c r="AJ46" s="270" t="s">
        <v>1260</v>
      </c>
      <c r="AK46" s="270" t="s">
        <v>1260</v>
      </c>
      <c r="AL46" s="270" t="s">
        <v>1260</v>
      </c>
      <c r="AM46" s="270" t="s">
        <v>1260</v>
      </c>
      <c r="AN46" s="270" t="s">
        <v>1260</v>
      </c>
      <c r="AO46" s="270" t="s">
        <v>1260</v>
      </c>
      <c r="AP46" s="270" t="s">
        <v>1260</v>
      </c>
      <c r="AQ46" s="270" t="s">
        <v>1260</v>
      </c>
      <c r="AR46" s="270" t="s">
        <v>1260</v>
      </c>
      <c r="AS46" s="270" t="s">
        <v>1260</v>
      </c>
      <c r="AT46" s="270" t="s">
        <v>1260</v>
      </c>
      <c r="AU46" s="270" t="s">
        <v>1260</v>
      </c>
      <c r="AV46" s="270" t="s">
        <v>1260</v>
      </c>
      <c r="AW46" s="270" t="s">
        <v>1260</v>
      </c>
      <c r="AX46">
        <f>VLOOKUP(A46,[1]Sheet4!B$2:G$3636,6,0)</f>
        <v>0</v>
      </c>
      <c r="AY46">
        <f>VLOOKUP(A46,[1]Sheet2!A$3:AC$3636,29,0)</f>
        <v>0</v>
      </c>
      <c r="AZ46" s="270" t="s">
        <v>3258</v>
      </c>
      <c r="BA46" s="270" t="s">
        <v>3258</v>
      </c>
      <c r="BB46" s="270" t="s">
        <v>3258</v>
      </c>
      <c r="BC46" s="270" t="s">
        <v>3258</v>
      </c>
      <c r="BD46" s="270"/>
      <c r="BE46" s="270"/>
    </row>
    <row r="47" spans="1:83" ht="14.4" x14ac:dyDescent="0.3">
      <c r="A47" s="271">
        <v>508027</v>
      </c>
      <c r="B47" s="272" t="str">
        <f>VLOOKUP(A47,[1]Sheet4!B$1:G$3636,5,0)</f>
        <v>الرابعة</v>
      </c>
      <c r="C47" s="270" t="s">
        <v>1260</v>
      </c>
      <c r="D47" s="270" t="s">
        <v>1260</v>
      </c>
      <c r="E47" s="270" t="s">
        <v>1260</v>
      </c>
      <c r="F47" s="270" t="s">
        <v>1260</v>
      </c>
      <c r="G47" s="270" t="s">
        <v>1260</v>
      </c>
      <c r="H47" s="270" t="s">
        <v>1260</v>
      </c>
      <c r="I47" s="270" t="s">
        <v>1260</v>
      </c>
      <c r="J47" s="270" t="s">
        <v>1260</v>
      </c>
      <c r="K47" s="270" t="s">
        <v>1260</v>
      </c>
      <c r="L47" s="270" t="s">
        <v>1260</v>
      </c>
      <c r="M47" s="270" t="s">
        <v>1260</v>
      </c>
      <c r="N47" s="270" t="s">
        <v>1260</v>
      </c>
      <c r="O47" s="270" t="s">
        <v>1260</v>
      </c>
      <c r="P47" s="270" t="s">
        <v>1260</v>
      </c>
      <c r="Q47" s="270" t="s">
        <v>1260</v>
      </c>
      <c r="R47" s="270" t="s">
        <v>1260</v>
      </c>
      <c r="S47" s="270" t="s">
        <v>1260</v>
      </c>
      <c r="T47" s="270" t="s">
        <v>1260</v>
      </c>
      <c r="U47" s="270" t="s">
        <v>1260</v>
      </c>
      <c r="V47" s="270" t="s">
        <v>1260</v>
      </c>
      <c r="W47" s="270" t="s">
        <v>1260</v>
      </c>
      <c r="X47" s="270" t="s">
        <v>1260</v>
      </c>
      <c r="Y47" s="270" t="s">
        <v>1260</v>
      </c>
      <c r="Z47" s="270" t="s">
        <v>1260</v>
      </c>
      <c r="AA47" s="270" t="s">
        <v>1260</v>
      </c>
      <c r="AB47" s="270" t="s">
        <v>1260</v>
      </c>
      <c r="AC47" s="270" t="s">
        <v>1260</v>
      </c>
      <c r="AD47" s="270" t="s">
        <v>1260</v>
      </c>
      <c r="AE47" s="270" t="s">
        <v>1260</v>
      </c>
      <c r="AF47" s="270" t="s">
        <v>1260</v>
      </c>
      <c r="AG47" s="270" t="s">
        <v>1260</v>
      </c>
      <c r="AH47" s="270" t="s">
        <v>1260</v>
      </c>
      <c r="AI47" s="270" t="s">
        <v>1260</v>
      </c>
      <c r="AJ47" s="270" t="s">
        <v>1260</v>
      </c>
      <c r="AK47" s="270" t="s">
        <v>1260</v>
      </c>
      <c r="AL47" s="270" t="s">
        <v>1260</v>
      </c>
      <c r="AM47" s="270" t="s">
        <v>1260</v>
      </c>
      <c r="AN47" s="270" t="s">
        <v>1260</v>
      </c>
      <c r="AO47" s="270" t="s">
        <v>1260</v>
      </c>
      <c r="AP47" s="270" t="s">
        <v>1260</v>
      </c>
      <c r="AQ47" s="270" t="s">
        <v>1260</v>
      </c>
      <c r="AR47" s="270" t="s">
        <v>1260</v>
      </c>
      <c r="AS47" s="270" t="s">
        <v>1260</v>
      </c>
      <c r="AT47" s="270" t="s">
        <v>1260</v>
      </c>
      <c r="AU47" s="270" t="s">
        <v>1260</v>
      </c>
      <c r="AV47" s="270" t="s">
        <v>1260</v>
      </c>
      <c r="AW47" s="270" t="s">
        <v>1260</v>
      </c>
      <c r="AX47">
        <f>VLOOKUP(A47,[1]Sheet4!B$2:G$3636,6,0)</f>
        <v>0</v>
      </c>
      <c r="AY47">
        <f>VLOOKUP(A47,[1]Sheet2!A$3:AC$3636,29,0)</f>
        <v>0</v>
      </c>
      <c r="AZ47" s="249"/>
      <c r="BA47" s="249"/>
      <c r="BB47" s="249"/>
      <c r="BC47" s="249"/>
      <c r="BD47" s="249"/>
      <c r="BE47" s="270"/>
    </row>
    <row r="48" spans="1:83" ht="14.4" x14ac:dyDescent="0.3">
      <c r="A48" s="271">
        <v>508076</v>
      </c>
      <c r="B48" s="272" t="str">
        <f>VLOOKUP(A48,[1]Sheet4!B$1:G$3636,5,0)</f>
        <v>الرابعة</v>
      </c>
      <c r="C48" s="270" t="s">
        <v>1260</v>
      </c>
      <c r="D48" s="270" t="s">
        <v>1260</v>
      </c>
      <c r="E48" s="270" t="s">
        <v>1260</v>
      </c>
      <c r="F48" s="270" t="s">
        <v>1260</v>
      </c>
      <c r="G48" s="270" t="s">
        <v>1260</v>
      </c>
      <c r="H48" s="270" t="s">
        <v>1260</v>
      </c>
      <c r="I48" s="270" t="s">
        <v>1260</v>
      </c>
      <c r="J48" s="270" t="s">
        <v>1260</v>
      </c>
      <c r="K48" s="270" t="s">
        <v>1260</v>
      </c>
      <c r="L48" s="270" t="s">
        <v>1260</v>
      </c>
      <c r="M48" s="270" t="s">
        <v>1260</v>
      </c>
      <c r="N48" s="270" t="s">
        <v>1260</v>
      </c>
      <c r="O48" s="270" t="s">
        <v>1260</v>
      </c>
      <c r="P48" s="270" t="s">
        <v>1260</v>
      </c>
      <c r="Q48" s="270" t="s">
        <v>1260</v>
      </c>
      <c r="R48" s="270" t="s">
        <v>1260</v>
      </c>
      <c r="S48" s="270" t="s">
        <v>1260</v>
      </c>
      <c r="T48" s="270" t="s">
        <v>1260</v>
      </c>
      <c r="U48" s="270" t="s">
        <v>1260</v>
      </c>
      <c r="V48" s="270" t="s">
        <v>1260</v>
      </c>
      <c r="W48" s="270" t="s">
        <v>1260</v>
      </c>
      <c r="X48" s="270" t="s">
        <v>1260</v>
      </c>
      <c r="Y48" s="270" t="s">
        <v>1260</v>
      </c>
      <c r="Z48" s="270" t="s">
        <v>1260</v>
      </c>
      <c r="AA48" s="270" t="s">
        <v>1260</v>
      </c>
      <c r="AB48" s="270" t="s">
        <v>1260</v>
      </c>
      <c r="AC48" s="270" t="s">
        <v>1260</v>
      </c>
      <c r="AD48" s="270" t="s">
        <v>1260</v>
      </c>
      <c r="AE48" s="270" t="s">
        <v>1260</v>
      </c>
      <c r="AF48" s="270" t="s">
        <v>1260</v>
      </c>
      <c r="AG48" s="270" t="s">
        <v>1260</v>
      </c>
      <c r="AH48" s="270" t="s">
        <v>1260</v>
      </c>
      <c r="AI48" s="270" t="s">
        <v>1260</v>
      </c>
      <c r="AJ48" s="270" t="s">
        <v>1260</v>
      </c>
      <c r="AK48" s="270" t="s">
        <v>1260</v>
      </c>
      <c r="AL48" s="270" t="s">
        <v>1260</v>
      </c>
      <c r="AM48" s="270" t="s">
        <v>1260</v>
      </c>
      <c r="AN48" s="270" t="s">
        <v>1260</v>
      </c>
      <c r="AO48" s="270" t="s">
        <v>1260</v>
      </c>
      <c r="AP48" s="270" t="s">
        <v>1260</v>
      </c>
      <c r="AQ48" s="270" t="s">
        <v>1260</v>
      </c>
      <c r="AR48" s="270" t="s">
        <v>1260</v>
      </c>
      <c r="AS48" s="270" t="s">
        <v>1260</v>
      </c>
      <c r="AT48" s="270" t="s">
        <v>1260</v>
      </c>
      <c r="AU48" s="270" t="s">
        <v>1260</v>
      </c>
      <c r="AV48" s="270" t="s">
        <v>1260</v>
      </c>
      <c r="AW48" s="270" t="s">
        <v>1260</v>
      </c>
      <c r="AX48" t="str">
        <f>VLOOKUP(A48,[1]Sheet4!B$2:G$3636,6,0)</f>
        <v>مستنفذ فصل ثاني  2023-2024</v>
      </c>
      <c r="AY48">
        <f>VLOOKUP(A48,[1]Sheet2!A$3:AC$3636,29,0)</f>
        <v>0</v>
      </c>
      <c r="AZ48" s="249"/>
      <c r="BA48" s="249"/>
      <c r="BB48" s="249"/>
      <c r="BC48" s="249"/>
      <c r="BD48" s="249"/>
      <c r="BE48" s="270"/>
      <c r="BH48" s="248"/>
      <c r="BI48" s="248"/>
      <c r="BJ48" s="248"/>
      <c r="BK48" s="248"/>
      <c r="BL48" s="248"/>
      <c r="BM48" s="248"/>
      <c r="BN48" s="248"/>
      <c r="BO48" s="248"/>
      <c r="BP48" s="248" t="s">
        <v>3258</v>
      </c>
      <c r="BQ48" s="248" t="s">
        <v>3258</v>
      </c>
      <c r="BR48" s="248" t="s">
        <v>3258</v>
      </c>
      <c r="BS48" s="248" t="s">
        <v>3258</v>
      </c>
      <c r="BT48" s="248" t="s">
        <v>3258</v>
      </c>
      <c r="BU48" s="248" t="s">
        <v>3258</v>
      </c>
      <c r="BV48" s="247"/>
      <c r="BW48" s="248"/>
      <c r="BX48" s="248"/>
      <c r="BY48" s="248"/>
      <c r="BZ48" s="248"/>
      <c r="CA48" s="241"/>
      <c r="CB48" s="241"/>
      <c r="CC48" s="241"/>
      <c r="CD48" s="241"/>
      <c r="CE48" s="248"/>
    </row>
    <row r="49" spans="1:83" ht="14.4" x14ac:dyDescent="0.3">
      <c r="A49" s="269">
        <v>508277</v>
      </c>
      <c r="B49" s="272" t="str">
        <f>VLOOKUP(A49,[1]Sheet4!B$1:G$3636,5,0)</f>
        <v>الرابعة حديث</v>
      </c>
      <c r="C49" s="270" t="s">
        <v>1259</v>
      </c>
      <c r="D49" s="270" t="s">
        <v>1259</v>
      </c>
      <c r="E49" s="270" t="s">
        <v>1259</v>
      </c>
      <c r="F49" s="270" t="s">
        <v>1259</v>
      </c>
      <c r="G49" s="270" t="s">
        <v>1259</v>
      </c>
      <c r="H49" s="270" t="s">
        <v>1259</v>
      </c>
      <c r="I49" s="270" t="s">
        <v>1259</v>
      </c>
      <c r="J49" s="270" t="s">
        <v>1259</v>
      </c>
      <c r="K49" s="270" t="s">
        <v>1259</v>
      </c>
      <c r="L49" s="270" t="s">
        <v>1259</v>
      </c>
      <c r="M49" s="270" t="s">
        <v>1259</v>
      </c>
      <c r="N49" s="270" t="s">
        <v>1259</v>
      </c>
      <c r="O49" s="270" t="s">
        <v>1259</v>
      </c>
      <c r="P49" s="270" t="s">
        <v>1259</v>
      </c>
      <c r="Q49" s="270" t="s">
        <v>1259</v>
      </c>
      <c r="R49" s="270" t="s">
        <v>1259</v>
      </c>
      <c r="S49" s="270" t="s">
        <v>1259</v>
      </c>
      <c r="T49" s="270" t="s">
        <v>1259</v>
      </c>
      <c r="U49" s="270" t="s">
        <v>1259</v>
      </c>
      <c r="V49" s="270" t="s">
        <v>1259</v>
      </c>
      <c r="W49" s="270" t="s">
        <v>1259</v>
      </c>
      <c r="X49" s="270" t="s">
        <v>1259</v>
      </c>
      <c r="Y49" s="270" t="s">
        <v>1259</v>
      </c>
      <c r="Z49" s="270" t="s">
        <v>1259</v>
      </c>
      <c r="AA49" s="270" t="s">
        <v>1259</v>
      </c>
      <c r="AB49" s="270" t="s">
        <v>1259</v>
      </c>
      <c r="AC49" s="270" t="s">
        <v>1259</v>
      </c>
      <c r="AD49" s="270" t="s">
        <v>1259</v>
      </c>
      <c r="AE49" s="270" t="s">
        <v>1259</v>
      </c>
      <c r="AF49" s="270" t="s">
        <v>1259</v>
      </c>
      <c r="AG49" s="270" t="s">
        <v>1259</v>
      </c>
      <c r="AH49" s="270" t="s">
        <v>1259</v>
      </c>
      <c r="AI49" s="270" t="s">
        <v>1259</v>
      </c>
      <c r="AJ49" s="270" t="s">
        <v>1259</v>
      </c>
      <c r="AK49" s="270" t="s">
        <v>1259</v>
      </c>
      <c r="AL49" s="270" t="s">
        <v>1259</v>
      </c>
      <c r="AM49" s="270" t="s">
        <v>1259</v>
      </c>
      <c r="AN49" s="270" t="s">
        <v>1259</v>
      </c>
      <c r="AO49" s="270" t="s">
        <v>1259</v>
      </c>
      <c r="AP49" s="270" t="s">
        <v>1259</v>
      </c>
      <c r="AQ49" s="270" t="s">
        <v>1259</v>
      </c>
      <c r="AR49" s="270" t="s">
        <v>1259</v>
      </c>
      <c r="AS49" s="270" t="s">
        <v>3258</v>
      </c>
      <c r="AT49" s="270" t="s">
        <v>3258</v>
      </c>
      <c r="AU49" s="270" t="s">
        <v>3258</v>
      </c>
      <c r="AV49" s="270" t="s">
        <v>3258</v>
      </c>
      <c r="AW49" s="277" t="s">
        <v>3258</v>
      </c>
      <c r="AY49">
        <f>VLOOKUP(A49,[1]Sheet2!A$3:AC$3636,29,0)</f>
        <v>0</v>
      </c>
      <c r="AZ49" s="270" t="s">
        <v>3258</v>
      </c>
      <c r="BA49" s="270" t="s">
        <v>3258</v>
      </c>
      <c r="BB49" s="270" t="s">
        <v>3258</v>
      </c>
      <c r="BC49" s="270" t="s">
        <v>3258</v>
      </c>
      <c r="BD49" s="270"/>
      <c r="BE49" s="270"/>
      <c r="BH49" s="248"/>
      <c r="BI49" s="248"/>
      <c r="BJ49" s="248"/>
      <c r="BK49" s="248"/>
      <c r="BL49" s="248"/>
      <c r="BM49" s="248"/>
      <c r="BN49" s="248"/>
      <c r="BO49" s="248"/>
      <c r="BP49" s="248" t="s">
        <v>3258</v>
      </c>
      <c r="BQ49" s="248" t="s">
        <v>3258</v>
      </c>
      <c r="BR49" s="248" t="s">
        <v>3258</v>
      </c>
      <c r="BS49" s="248" t="s">
        <v>3258</v>
      </c>
      <c r="BT49" s="248" t="s">
        <v>3258</v>
      </c>
      <c r="BU49" s="248" t="s">
        <v>3258</v>
      </c>
      <c r="BV49" s="247"/>
      <c r="BW49" s="248"/>
      <c r="BX49" s="248"/>
      <c r="BY49" s="248"/>
      <c r="BZ49" s="248"/>
      <c r="CA49" s="241"/>
      <c r="CB49" s="241"/>
      <c r="CC49" s="241"/>
      <c r="CD49" s="241"/>
      <c r="CE49" s="248"/>
    </row>
    <row r="50" spans="1:83" ht="21.6" x14ac:dyDescent="0.3">
      <c r="A50" s="283">
        <v>508722</v>
      </c>
      <c r="B50" s="293" t="s">
        <v>553</v>
      </c>
      <c r="C50" s="249" t="s">
        <v>1259</v>
      </c>
      <c r="D50" s="249" t="s">
        <v>1259</v>
      </c>
      <c r="E50" s="249" t="s">
        <v>1259</v>
      </c>
      <c r="F50" s="249" t="s">
        <v>1259</v>
      </c>
      <c r="G50" s="249" t="s">
        <v>1259</v>
      </c>
      <c r="H50" s="249" t="s">
        <v>1259</v>
      </c>
      <c r="I50" s="249" t="s">
        <v>1259</v>
      </c>
      <c r="J50" s="249" t="s">
        <v>1259</v>
      </c>
      <c r="K50" s="249" t="s">
        <v>1259</v>
      </c>
      <c r="L50" s="249" t="s">
        <v>1259</v>
      </c>
      <c r="M50" s="249" t="s">
        <v>1259</v>
      </c>
      <c r="N50" s="249" t="s">
        <v>1259</v>
      </c>
      <c r="O50" s="249" t="s">
        <v>1259</v>
      </c>
      <c r="P50" s="249" t="s">
        <v>1259</v>
      </c>
      <c r="Q50" s="249" t="s">
        <v>1259</v>
      </c>
      <c r="R50" s="249" t="s">
        <v>1259</v>
      </c>
      <c r="S50" s="249" t="s">
        <v>1259</v>
      </c>
      <c r="T50" s="249" t="s">
        <v>1259</v>
      </c>
      <c r="U50" s="249" t="s">
        <v>1259</v>
      </c>
      <c r="V50" s="249" t="s">
        <v>1259</v>
      </c>
      <c r="W50" s="249" t="s">
        <v>1259</v>
      </c>
      <c r="X50" s="249" t="s">
        <v>1259</v>
      </c>
      <c r="Y50" s="249" t="s">
        <v>1259</v>
      </c>
      <c r="Z50" s="249" t="s">
        <v>1259</v>
      </c>
      <c r="AA50" s="249" t="s">
        <v>1259</v>
      </c>
      <c r="AB50" s="249" t="s">
        <v>1259</v>
      </c>
      <c r="AC50" s="249" t="s">
        <v>1259</v>
      </c>
      <c r="AD50" s="249" t="s">
        <v>1259</v>
      </c>
      <c r="AE50" s="249" t="s">
        <v>1259</v>
      </c>
      <c r="AF50" s="249" t="s">
        <v>1259</v>
      </c>
      <c r="AG50" s="249" t="s">
        <v>1259</v>
      </c>
      <c r="AH50" s="249" t="s">
        <v>1259</v>
      </c>
      <c r="AI50" s="249" t="s">
        <v>1259</v>
      </c>
      <c r="AJ50" s="249" t="s">
        <v>1259</v>
      </c>
      <c r="AK50" s="249" t="s">
        <v>1259</v>
      </c>
      <c r="AL50" s="249" t="s">
        <v>1259</v>
      </c>
      <c r="AM50" s="249" t="s">
        <v>1259</v>
      </c>
      <c r="AN50" s="249" t="s">
        <v>1259</v>
      </c>
      <c r="AO50" s="249" t="s">
        <v>1259</v>
      </c>
      <c r="AP50" s="249" t="s">
        <v>1259</v>
      </c>
      <c r="AQ50" s="249" t="s">
        <v>1259</v>
      </c>
      <c r="AR50" s="249" t="s">
        <v>1259</v>
      </c>
      <c r="AS50" s="249" t="s">
        <v>1259</v>
      </c>
      <c r="AT50" s="249" t="s">
        <v>1259</v>
      </c>
      <c r="AU50" s="249" t="s">
        <v>1259</v>
      </c>
      <c r="AV50" s="249" t="s">
        <v>1259</v>
      </c>
      <c r="AW50" s="249" t="s">
        <v>1259</v>
      </c>
      <c r="AX50" s="285"/>
      <c r="AY50">
        <f>VLOOKUP(A50,[1]Sheet2!A$3:AC$3636,29,0)</f>
        <v>0</v>
      </c>
      <c r="AZ50" s="270" t="s">
        <v>3258</v>
      </c>
      <c r="BA50" s="270" t="s">
        <v>3258</v>
      </c>
      <c r="BB50" s="270" t="s">
        <v>3258</v>
      </c>
      <c r="BC50" s="270" t="s">
        <v>3258</v>
      </c>
      <c r="BD50" s="270"/>
      <c r="BE50" s="270"/>
    </row>
    <row r="51" spans="1:83" ht="14.4" x14ac:dyDescent="0.3">
      <c r="A51" s="269">
        <v>509053</v>
      </c>
      <c r="B51" s="272" t="str">
        <f>VLOOKUP(A51,[1]Sheet4!B$1:G$3636,5,0)</f>
        <v>الرابعة</v>
      </c>
      <c r="C51" s="270" t="s">
        <v>1260</v>
      </c>
      <c r="D51" s="270" t="s">
        <v>1260</v>
      </c>
      <c r="E51" s="270" t="s">
        <v>1260</v>
      </c>
      <c r="F51" s="270" t="s">
        <v>1260</v>
      </c>
      <c r="G51" s="270" t="s">
        <v>1260</v>
      </c>
      <c r="H51" s="270" t="s">
        <v>1260</v>
      </c>
      <c r="I51" s="270" t="s">
        <v>1260</v>
      </c>
      <c r="J51" s="270" t="s">
        <v>1260</v>
      </c>
      <c r="K51" s="270" t="s">
        <v>1260</v>
      </c>
      <c r="L51" s="270" t="s">
        <v>1260</v>
      </c>
      <c r="M51" s="270" t="s">
        <v>1260</v>
      </c>
      <c r="N51" s="270" t="s">
        <v>1260</v>
      </c>
      <c r="O51" s="270" t="s">
        <v>1260</v>
      </c>
      <c r="P51" s="270" t="s">
        <v>1260</v>
      </c>
      <c r="Q51" s="270" t="s">
        <v>1260</v>
      </c>
      <c r="R51" s="270" t="s">
        <v>1260</v>
      </c>
      <c r="S51" s="270" t="s">
        <v>1260</v>
      </c>
      <c r="T51" s="270" t="s">
        <v>1260</v>
      </c>
      <c r="U51" s="270" t="s">
        <v>1260</v>
      </c>
      <c r="V51" s="270" t="s">
        <v>1260</v>
      </c>
      <c r="W51" s="270" t="s">
        <v>1260</v>
      </c>
      <c r="X51" s="270" t="s">
        <v>1260</v>
      </c>
      <c r="Y51" s="270" t="s">
        <v>1260</v>
      </c>
      <c r="Z51" s="270" t="s">
        <v>1260</v>
      </c>
      <c r="AA51" s="270" t="s">
        <v>1260</v>
      </c>
      <c r="AB51" s="270" t="s">
        <v>1260</v>
      </c>
      <c r="AC51" s="270" t="s">
        <v>1260</v>
      </c>
      <c r="AD51" s="270" t="s">
        <v>1260</v>
      </c>
      <c r="AE51" s="270" t="s">
        <v>1260</v>
      </c>
      <c r="AF51" s="270" t="s">
        <v>1260</v>
      </c>
      <c r="AG51" s="270" t="s">
        <v>1260</v>
      </c>
      <c r="AH51" s="270" t="s">
        <v>1260</v>
      </c>
      <c r="AI51" s="270" t="s">
        <v>1260</v>
      </c>
      <c r="AJ51" s="270" t="s">
        <v>1260</v>
      </c>
      <c r="AK51" s="270" t="s">
        <v>1260</v>
      </c>
      <c r="AL51" s="270" t="s">
        <v>1260</v>
      </c>
      <c r="AM51" s="270" t="s">
        <v>1260</v>
      </c>
      <c r="AN51" s="270" t="s">
        <v>1260</v>
      </c>
      <c r="AO51" s="270" t="s">
        <v>1260</v>
      </c>
      <c r="AP51" s="270" t="s">
        <v>1260</v>
      </c>
      <c r="AQ51" s="270" t="s">
        <v>1260</v>
      </c>
      <c r="AR51" s="270" t="s">
        <v>1260</v>
      </c>
      <c r="AS51" s="270" t="s">
        <v>1260</v>
      </c>
      <c r="AT51" s="270" t="s">
        <v>1260</v>
      </c>
      <c r="AU51" s="270" t="s">
        <v>1260</v>
      </c>
      <c r="AV51" s="270" t="s">
        <v>1260</v>
      </c>
      <c r="AW51" s="277" t="s">
        <v>1260</v>
      </c>
      <c r="AX51" t="str">
        <f>VLOOKUP(A51,[1]Sheet4!B$2:G$3636,6,0)</f>
        <v>مستنفذ فصل ثاني  2023-2024</v>
      </c>
      <c r="AY51">
        <f>VLOOKUP(A51,[1]Sheet2!A$3:AC$3636,29,0)</f>
        <v>0</v>
      </c>
      <c r="AZ51" s="270" t="s">
        <v>3258</v>
      </c>
      <c r="BA51" s="270" t="s">
        <v>3258</v>
      </c>
      <c r="BB51" s="270" t="s">
        <v>3258</v>
      </c>
      <c r="BC51" s="270" t="s">
        <v>3258</v>
      </c>
      <c r="BD51" s="270"/>
      <c r="BE51" s="270"/>
    </row>
    <row r="52" spans="1:83" ht="21.6" x14ac:dyDescent="0.3">
      <c r="A52" s="283">
        <v>509377</v>
      </c>
      <c r="B52" s="293" t="s">
        <v>553</v>
      </c>
      <c r="C52" s="249" t="s">
        <v>1259</v>
      </c>
      <c r="D52" s="249" t="s">
        <v>1259</v>
      </c>
      <c r="E52" s="249" t="s">
        <v>1259</v>
      </c>
      <c r="F52" s="249" t="s">
        <v>1259</v>
      </c>
      <c r="G52" s="249" t="s">
        <v>1259</v>
      </c>
      <c r="H52" s="249" t="s">
        <v>1259</v>
      </c>
      <c r="I52" s="249" t="s">
        <v>1259</v>
      </c>
      <c r="J52" s="249" t="s">
        <v>1259</v>
      </c>
      <c r="K52" s="249" t="s">
        <v>1259</v>
      </c>
      <c r="L52" s="249" t="s">
        <v>1259</v>
      </c>
      <c r="M52" s="249" t="s">
        <v>1259</v>
      </c>
      <c r="N52" s="249" t="s">
        <v>1259</v>
      </c>
      <c r="O52" s="249" t="s">
        <v>1259</v>
      </c>
      <c r="P52" s="249" t="s">
        <v>1259</v>
      </c>
      <c r="Q52" s="249" t="s">
        <v>1259</v>
      </c>
      <c r="R52" s="249" t="s">
        <v>1259</v>
      </c>
      <c r="S52" s="249" t="s">
        <v>1259</v>
      </c>
      <c r="T52" s="249" t="s">
        <v>1259</v>
      </c>
      <c r="U52" s="249" t="s">
        <v>1259</v>
      </c>
      <c r="V52" s="249" t="s">
        <v>1259</v>
      </c>
      <c r="W52" s="249" t="s">
        <v>1259</v>
      </c>
      <c r="X52" s="249" t="s">
        <v>1259</v>
      </c>
      <c r="Y52" s="249" t="s">
        <v>1259</v>
      </c>
      <c r="Z52" s="249" t="s">
        <v>1259</v>
      </c>
      <c r="AA52" s="249" t="s">
        <v>1259</v>
      </c>
      <c r="AB52" s="249" t="s">
        <v>1259</v>
      </c>
      <c r="AC52" s="249" t="s">
        <v>1259</v>
      </c>
      <c r="AD52" s="249" t="s">
        <v>1259</v>
      </c>
      <c r="AE52" s="249" t="s">
        <v>1259</v>
      </c>
      <c r="AF52" s="249" t="s">
        <v>1259</v>
      </c>
      <c r="AG52" s="249" t="s">
        <v>1259</v>
      </c>
      <c r="AH52" s="249" t="s">
        <v>1259</v>
      </c>
      <c r="AI52" s="249" t="s">
        <v>1259</v>
      </c>
      <c r="AJ52" s="249" t="s">
        <v>1259</v>
      </c>
      <c r="AK52" s="249" t="s">
        <v>1259</v>
      </c>
      <c r="AL52" s="249" t="s">
        <v>1259</v>
      </c>
      <c r="AM52" s="249" t="s">
        <v>1259</v>
      </c>
      <c r="AN52" s="249" t="s">
        <v>1259</v>
      </c>
      <c r="AO52" s="249" t="s">
        <v>1259</v>
      </c>
      <c r="AP52" s="249" t="s">
        <v>1259</v>
      </c>
      <c r="AQ52" s="249" t="s">
        <v>1259</v>
      </c>
      <c r="AR52" s="249" t="s">
        <v>1259</v>
      </c>
      <c r="AS52" s="249" t="s">
        <v>1259</v>
      </c>
      <c r="AT52" s="249" t="s">
        <v>1259</v>
      </c>
      <c r="AU52" s="249" t="s">
        <v>1259</v>
      </c>
      <c r="AV52" s="249" t="s">
        <v>1259</v>
      </c>
      <c r="AW52" s="249" t="s">
        <v>1259</v>
      </c>
      <c r="AX52" s="285"/>
      <c r="AY52">
        <f>VLOOKUP(A52,[1]Sheet2!A$3:AC$3636,29,0)</f>
        <v>0</v>
      </c>
      <c r="AZ52" s="249"/>
      <c r="BA52" s="249"/>
      <c r="BB52" s="249"/>
      <c r="BC52" s="249"/>
      <c r="BD52" s="249"/>
      <c r="BE52" s="270"/>
    </row>
    <row r="53" spans="1:83" ht="14.4" x14ac:dyDescent="0.3">
      <c r="A53" s="271">
        <v>509476</v>
      </c>
      <c r="B53" s="272" t="str">
        <f>VLOOKUP(A53,[1]Sheet4!B$1:G$3636,5,0)</f>
        <v>الرابعة</v>
      </c>
      <c r="C53" s="270" t="s">
        <v>1260</v>
      </c>
      <c r="D53" s="270" t="s">
        <v>1260</v>
      </c>
      <c r="E53" s="270" t="s">
        <v>1260</v>
      </c>
      <c r="F53" s="270" t="s">
        <v>1260</v>
      </c>
      <c r="G53" s="270" t="s">
        <v>1260</v>
      </c>
      <c r="H53" s="270" t="s">
        <v>1260</v>
      </c>
      <c r="I53" s="270" t="s">
        <v>1260</v>
      </c>
      <c r="J53" s="270" t="s">
        <v>1260</v>
      </c>
      <c r="K53" s="270" t="s">
        <v>1260</v>
      </c>
      <c r="L53" s="270" t="s">
        <v>1260</v>
      </c>
      <c r="M53" s="270" t="s">
        <v>1260</v>
      </c>
      <c r="N53" s="270" t="s">
        <v>1260</v>
      </c>
      <c r="O53" s="270" t="s">
        <v>1260</v>
      </c>
      <c r="P53" s="270" t="s">
        <v>1260</v>
      </c>
      <c r="Q53" s="270" t="s">
        <v>1260</v>
      </c>
      <c r="R53" s="270" t="s">
        <v>1260</v>
      </c>
      <c r="S53" s="270" t="s">
        <v>1260</v>
      </c>
      <c r="T53" s="270" t="s">
        <v>1260</v>
      </c>
      <c r="U53" s="270" t="s">
        <v>1260</v>
      </c>
      <c r="V53" s="270" t="s">
        <v>1260</v>
      </c>
      <c r="W53" s="270" t="s">
        <v>1260</v>
      </c>
      <c r="X53" s="270" t="s">
        <v>1260</v>
      </c>
      <c r="Y53" s="270" t="s">
        <v>1260</v>
      </c>
      <c r="Z53" s="270" t="s">
        <v>1260</v>
      </c>
      <c r="AA53" s="270" t="s">
        <v>1260</v>
      </c>
      <c r="AB53" s="270" t="s">
        <v>1260</v>
      </c>
      <c r="AC53" s="270" t="s">
        <v>1260</v>
      </c>
      <c r="AD53" s="270" t="s">
        <v>1260</v>
      </c>
      <c r="AE53" s="270" t="s">
        <v>1260</v>
      </c>
      <c r="AF53" s="270" t="s">
        <v>1260</v>
      </c>
      <c r="AG53" s="270" t="s">
        <v>1260</v>
      </c>
      <c r="AH53" s="270" t="s">
        <v>1260</v>
      </c>
      <c r="AI53" s="270" t="s">
        <v>1260</v>
      </c>
      <c r="AJ53" s="270" t="s">
        <v>1260</v>
      </c>
      <c r="AK53" s="270" t="s">
        <v>1260</v>
      </c>
      <c r="AL53" s="270" t="s">
        <v>1260</v>
      </c>
      <c r="AM53" s="270" t="s">
        <v>1260</v>
      </c>
      <c r="AN53" s="270" t="s">
        <v>1260</v>
      </c>
      <c r="AO53" s="270" t="s">
        <v>1260</v>
      </c>
      <c r="AP53" s="270" t="s">
        <v>1260</v>
      </c>
      <c r="AQ53" s="270" t="s">
        <v>1260</v>
      </c>
      <c r="AR53" s="270" t="s">
        <v>1260</v>
      </c>
      <c r="AS53" s="270" t="s">
        <v>1260</v>
      </c>
      <c r="AT53" s="270" t="s">
        <v>1260</v>
      </c>
      <c r="AU53" s="270" t="s">
        <v>1260</v>
      </c>
      <c r="AV53" s="270" t="s">
        <v>1260</v>
      </c>
      <c r="AW53" s="270" t="s">
        <v>1260</v>
      </c>
      <c r="AX53" t="str">
        <f>VLOOKUP(A53,[1]Sheet4!B$2:G$3636,6,0)</f>
        <v>مستنفذ فصل ثاني  2023-2024</v>
      </c>
      <c r="AY53">
        <f>VLOOKUP(A53,[1]Sheet2!A$3:AC$3636,29,0)</f>
        <v>0</v>
      </c>
      <c r="AZ53" s="270" t="s">
        <v>3258</v>
      </c>
      <c r="BA53" s="270" t="s">
        <v>3258</v>
      </c>
      <c r="BB53" s="270" t="s">
        <v>3258</v>
      </c>
      <c r="BC53" s="270" t="s">
        <v>3258</v>
      </c>
      <c r="BD53" s="270"/>
      <c r="BE53" s="270"/>
    </row>
    <row r="54" spans="1:83" ht="21.6" x14ac:dyDescent="0.65">
      <c r="A54" s="283">
        <v>509550</v>
      </c>
      <c r="B54" s="284" t="s">
        <v>553</v>
      </c>
      <c r="C54" s="249" t="s">
        <v>1259</v>
      </c>
      <c r="D54" s="249" t="s">
        <v>1259</v>
      </c>
      <c r="E54" s="249" t="s">
        <v>1259</v>
      </c>
      <c r="F54" s="249" t="s">
        <v>1259</v>
      </c>
      <c r="G54" s="249" t="s">
        <v>1259</v>
      </c>
      <c r="H54" s="249" t="s">
        <v>1259</v>
      </c>
      <c r="I54" s="249" t="s">
        <v>1259</v>
      </c>
      <c r="J54" s="249" t="s">
        <v>1259</v>
      </c>
      <c r="K54" s="249" t="s">
        <v>1259</v>
      </c>
      <c r="L54" s="249" t="s">
        <v>1259</v>
      </c>
      <c r="M54" s="249" t="s">
        <v>1259</v>
      </c>
      <c r="N54" s="249" t="s">
        <v>1259</v>
      </c>
      <c r="O54" s="249" t="s">
        <v>1259</v>
      </c>
      <c r="P54" s="249" t="s">
        <v>1259</v>
      </c>
      <c r="Q54" s="249" t="s">
        <v>1259</v>
      </c>
      <c r="R54" s="249" t="s">
        <v>1259</v>
      </c>
      <c r="S54" s="249" t="s">
        <v>1259</v>
      </c>
      <c r="T54" s="249" t="s">
        <v>1259</v>
      </c>
      <c r="U54" s="249" t="s">
        <v>1259</v>
      </c>
      <c r="V54" s="249" t="s">
        <v>1259</v>
      </c>
      <c r="W54" s="249" t="s">
        <v>1259</v>
      </c>
      <c r="X54" s="249" t="s">
        <v>1259</v>
      </c>
      <c r="Y54" s="249" t="s">
        <v>1259</v>
      </c>
      <c r="Z54" s="249" t="s">
        <v>1259</v>
      </c>
      <c r="AA54" s="249" t="s">
        <v>1259</v>
      </c>
      <c r="AB54" s="249" t="s">
        <v>1259</v>
      </c>
      <c r="AC54" s="249" t="s">
        <v>1259</v>
      </c>
      <c r="AD54" s="249" t="s">
        <v>1259</v>
      </c>
      <c r="AE54" s="249" t="s">
        <v>1259</v>
      </c>
      <c r="AF54" s="249" t="s">
        <v>1259</v>
      </c>
      <c r="AG54" s="249" t="s">
        <v>1259</v>
      </c>
      <c r="AH54" s="249" t="s">
        <v>1259</v>
      </c>
      <c r="AI54" s="249" t="s">
        <v>1259</v>
      </c>
      <c r="AJ54" s="249" t="s">
        <v>1259</v>
      </c>
      <c r="AK54" s="249" t="s">
        <v>1259</v>
      </c>
      <c r="AL54" s="249" t="s">
        <v>1259</v>
      </c>
      <c r="AM54" s="249" t="s">
        <v>1259</v>
      </c>
      <c r="AN54" s="249" t="s">
        <v>1259</v>
      </c>
      <c r="AO54" s="249" t="s">
        <v>1259</v>
      </c>
      <c r="AP54" s="249" t="s">
        <v>1259</v>
      </c>
      <c r="AQ54" s="249" t="s">
        <v>1259</v>
      </c>
      <c r="AR54" s="249" t="s">
        <v>1259</v>
      </c>
      <c r="AS54" s="249" t="s">
        <v>1259</v>
      </c>
      <c r="AT54" s="249" t="s">
        <v>1259</v>
      </c>
      <c r="AU54" s="249" t="s">
        <v>1259</v>
      </c>
      <c r="AV54" s="249" t="s">
        <v>1259</v>
      </c>
      <c r="AW54" s="249" t="s">
        <v>1259</v>
      </c>
      <c r="AX54" s="285"/>
      <c r="AY54">
        <f>VLOOKUP(A54,[1]Sheet2!A$3:AC$3636,29,0)</f>
        <v>0</v>
      </c>
      <c r="AZ54" s="270" t="s">
        <v>3258</v>
      </c>
      <c r="BA54" s="270" t="s">
        <v>3258</v>
      </c>
      <c r="BB54" s="270" t="s">
        <v>3258</v>
      </c>
      <c r="BC54" s="270" t="s">
        <v>3258</v>
      </c>
      <c r="BD54" s="270"/>
      <c r="BE54" s="270"/>
      <c r="BH54" s="248"/>
      <c r="BI54" s="248"/>
      <c r="BJ54" s="248"/>
      <c r="BK54" s="248"/>
      <c r="BL54" s="248"/>
      <c r="BM54" s="248"/>
      <c r="BN54" s="248"/>
      <c r="BO54" s="248"/>
      <c r="BP54" s="248" t="s">
        <v>3258</v>
      </c>
      <c r="BQ54" s="248" t="s">
        <v>3258</v>
      </c>
      <c r="BR54" s="248" t="s">
        <v>3258</v>
      </c>
      <c r="BS54" s="248" t="s">
        <v>3258</v>
      </c>
      <c r="BT54" s="248" t="s">
        <v>3258</v>
      </c>
      <c r="BU54" s="248" t="s">
        <v>3258</v>
      </c>
      <c r="BV54" s="247"/>
      <c r="BW54" s="248"/>
      <c r="BX54" s="248"/>
      <c r="BY54" s="248"/>
      <c r="BZ54" s="248"/>
      <c r="CA54" s="241"/>
      <c r="CB54" s="241"/>
      <c r="CC54" s="241"/>
      <c r="CD54" s="241"/>
      <c r="CE54" s="248"/>
    </row>
    <row r="55" spans="1:83" ht="21.6" x14ac:dyDescent="0.3">
      <c r="A55" s="283">
        <v>509636</v>
      </c>
      <c r="B55" s="293" t="s">
        <v>553</v>
      </c>
      <c r="C55" s="249" t="s">
        <v>1259</v>
      </c>
      <c r="D55" s="249" t="s">
        <v>1259</v>
      </c>
      <c r="E55" s="249" t="s">
        <v>1259</v>
      </c>
      <c r="F55" s="249" t="s">
        <v>1259</v>
      </c>
      <c r="G55" s="249" t="s">
        <v>1259</v>
      </c>
      <c r="H55" s="249" t="s">
        <v>1259</v>
      </c>
      <c r="I55" s="249" t="s">
        <v>1259</v>
      </c>
      <c r="J55" s="249" t="s">
        <v>1259</v>
      </c>
      <c r="K55" s="249" t="s">
        <v>1259</v>
      </c>
      <c r="L55" s="249" t="s">
        <v>1259</v>
      </c>
      <c r="M55" s="249" t="s">
        <v>1259</v>
      </c>
      <c r="N55" s="249" t="s">
        <v>1259</v>
      </c>
      <c r="O55" s="249" t="s">
        <v>1259</v>
      </c>
      <c r="P55" s="249" t="s">
        <v>1259</v>
      </c>
      <c r="Q55" s="249" t="s">
        <v>1259</v>
      </c>
      <c r="R55" s="249" t="s">
        <v>1259</v>
      </c>
      <c r="S55" s="249" t="s">
        <v>1259</v>
      </c>
      <c r="T55" s="249" t="s">
        <v>1259</v>
      </c>
      <c r="U55" s="249" t="s">
        <v>1259</v>
      </c>
      <c r="V55" s="249" t="s">
        <v>1259</v>
      </c>
      <c r="W55" s="249" t="s">
        <v>1259</v>
      </c>
      <c r="X55" s="249" t="s">
        <v>1259</v>
      </c>
      <c r="Y55" s="249" t="s">
        <v>1259</v>
      </c>
      <c r="Z55" s="249" t="s">
        <v>1259</v>
      </c>
      <c r="AA55" s="249" t="s">
        <v>1259</v>
      </c>
      <c r="AB55" s="249" t="s">
        <v>1259</v>
      </c>
      <c r="AC55" s="249" t="s">
        <v>1259</v>
      </c>
      <c r="AD55" s="249" t="s">
        <v>1259</v>
      </c>
      <c r="AE55" s="249" t="s">
        <v>1259</v>
      </c>
      <c r="AF55" s="249" t="s">
        <v>1259</v>
      </c>
      <c r="AG55" s="249" t="s">
        <v>1259</v>
      </c>
      <c r="AH55" s="249" t="s">
        <v>1259</v>
      </c>
      <c r="AI55" s="249" t="s">
        <v>1259</v>
      </c>
      <c r="AJ55" s="249" t="s">
        <v>1259</v>
      </c>
      <c r="AK55" s="249" t="s">
        <v>1259</v>
      </c>
      <c r="AL55" s="249" t="s">
        <v>1259</v>
      </c>
      <c r="AM55" s="249" t="s">
        <v>1259</v>
      </c>
      <c r="AN55" s="249" t="s">
        <v>1259</v>
      </c>
      <c r="AO55" s="249" t="s">
        <v>1259</v>
      </c>
      <c r="AP55" s="249" t="s">
        <v>1259</v>
      </c>
      <c r="AQ55" s="249" t="s">
        <v>1259</v>
      </c>
      <c r="AR55" s="249" t="s">
        <v>1259</v>
      </c>
      <c r="AS55" s="249" t="s">
        <v>1259</v>
      </c>
      <c r="AT55" s="249" t="s">
        <v>1259</v>
      </c>
      <c r="AU55" s="249" t="s">
        <v>1259</v>
      </c>
      <c r="AV55" s="249" t="s">
        <v>1259</v>
      </c>
      <c r="AW55" s="249" t="s">
        <v>1259</v>
      </c>
      <c r="AX55" s="285"/>
      <c r="AY55">
        <f>VLOOKUP(A55,[1]Sheet2!A$3:AC$3636,29,0)</f>
        <v>0</v>
      </c>
      <c r="AZ55" s="270" t="s">
        <v>3258</v>
      </c>
      <c r="BA55" s="270" t="s">
        <v>3258</v>
      </c>
      <c r="BB55" s="270" t="s">
        <v>3258</v>
      </c>
      <c r="BC55" s="270" t="s">
        <v>3258</v>
      </c>
      <c r="BD55" s="270"/>
      <c r="BE55" s="270"/>
      <c r="BH55" s="248"/>
      <c r="BI55" s="248"/>
      <c r="BJ55" s="248"/>
      <c r="BK55" s="248"/>
      <c r="BL55" s="248"/>
      <c r="BM55" s="248"/>
      <c r="BN55" s="248"/>
      <c r="BO55" s="248"/>
      <c r="BP55" s="248" t="s">
        <v>3258</v>
      </c>
      <c r="BQ55" s="248" t="s">
        <v>3258</v>
      </c>
      <c r="BR55" s="248" t="s">
        <v>3258</v>
      </c>
      <c r="BS55" s="248" t="s">
        <v>3258</v>
      </c>
      <c r="BT55" s="248" t="s">
        <v>3258</v>
      </c>
      <c r="BU55" s="248" t="s">
        <v>3258</v>
      </c>
      <c r="BV55" s="247"/>
      <c r="BW55" s="248"/>
      <c r="BX55" s="248"/>
      <c r="BY55" s="248"/>
      <c r="BZ55" s="248"/>
      <c r="CA55" s="241"/>
      <c r="CB55" s="241"/>
      <c r="CC55" s="241"/>
      <c r="CD55" s="241"/>
      <c r="CE55" s="248"/>
    </row>
    <row r="56" spans="1:83" ht="14.4" x14ac:dyDescent="0.3">
      <c r="A56" s="271">
        <v>509764</v>
      </c>
      <c r="B56" s="272" t="str">
        <f>VLOOKUP(A56,[1]Sheet4!B$1:G$3636,5,0)</f>
        <v>الرابعة</v>
      </c>
      <c r="C56" s="270" t="s">
        <v>1260</v>
      </c>
      <c r="D56" s="270" t="s">
        <v>1260</v>
      </c>
      <c r="E56" s="270" t="s">
        <v>1260</v>
      </c>
      <c r="F56" s="270" t="s">
        <v>1260</v>
      </c>
      <c r="G56" s="270" t="s">
        <v>1260</v>
      </c>
      <c r="H56" s="270" t="s">
        <v>1260</v>
      </c>
      <c r="I56" s="270" t="s">
        <v>1260</v>
      </c>
      <c r="J56" s="270" t="s">
        <v>1260</v>
      </c>
      <c r="K56" s="270" t="s">
        <v>1260</v>
      </c>
      <c r="L56" s="270" t="s">
        <v>1260</v>
      </c>
      <c r="M56" s="270" t="s">
        <v>1260</v>
      </c>
      <c r="N56" s="270" t="s">
        <v>1260</v>
      </c>
      <c r="O56" s="270" t="s">
        <v>1260</v>
      </c>
      <c r="P56" s="270" t="s">
        <v>1260</v>
      </c>
      <c r="Q56" s="270" t="s">
        <v>1260</v>
      </c>
      <c r="R56" s="270" t="s">
        <v>1260</v>
      </c>
      <c r="S56" s="270" t="s">
        <v>1260</v>
      </c>
      <c r="T56" s="270" t="s">
        <v>1260</v>
      </c>
      <c r="U56" s="270" t="s">
        <v>1260</v>
      </c>
      <c r="V56" s="270" t="s">
        <v>1260</v>
      </c>
      <c r="W56" s="270" t="s">
        <v>1260</v>
      </c>
      <c r="X56" s="270" t="s">
        <v>1260</v>
      </c>
      <c r="Y56" s="270" t="s">
        <v>1260</v>
      </c>
      <c r="Z56" s="270" t="s">
        <v>1260</v>
      </c>
      <c r="AA56" s="270" t="s">
        <v>1260</v>
      </c>
      <c r="AB56" s="270" t="s">
        <v>1260</v>
      </c>
      <c r="AC56" s="270" t="s">
        <v>1260</v>
      </c>
      <c r="AD56" s="270" t="s">
        <v>1260</v>
      </c>
      <c r="AE56" s="270" t="s">
        <v>1260</v>
      </c>
      <c r="AF56" s="270" t="s">
        <v>1260</v>
      </c>
      <c r="AG56" s="270" t="s">
        <v>1260</v>
      </c>
      <c r="AH56" s="270" t="s">
        <v>1260</v>
      </c>
      <c r="AI56" s="270" t="s">
        <v>1260</v>
      </c>
      <c r="AJ56" s="270" t="s">
        <v>1260</v>
      </c>
      <c r="AK56" s="270" t="s">
        <v>1260</v>
      </c>
      <c r="AL56" s="270" t="s">
        <v>1260</v>
      </c>
      <c r="AM56" s="270" t="s">
        <v>1260</v>
      </c>
      <c r="AN56" s="270" t="s">
        <v>1260</v>
      </c>
      <c r="AO56" s="270" t="s">
        <v>1260</v>
      </c>
      <c r="AP56" s="270" t="s">
        <v>1260</v>
      </c>
      <c r="AQ56" s="270" t="s">
        <v>1260</v>
      </c>
      <c r="AR56" s="270" t="s">
        <v>1260</v>
      </c>
      <c r="AS56" s="270" t="s">
        <v>1260</v>
      </c>
      <c r="AT56" s="270" t="s">
        <v>1260</v>
      </c>
      <c r="AU56" s="270" t="s">
        <v>1260</v>
      </c>
      <c r="AV56" s="270" t="s">
        <v>1260</v>
      </c>
      <c r="AW56" s="270" t="s">
        <v>1260</v>
      </c>
      <c r="AX56">
        <f>VLOOKUP(A56,[1]Sheet4!B$2:G$3636,6,0)</f>
        <v>0</v>
      </c>
      <c r="AY56">
        <f>VLOOKUP(A56,[1]Sheet2!A$3:AC$3636,29,0)</f>
        <v>0</v>
      </c>
      <c r="AZ56" s="249"/>
      <c r="BA56" s="249"/>
      <c r="BB56" s="249"/>
      <c r="BC56" s="249"/>
      <c r="BD56" s="249"/>
      <c r="BE56" s="270"/>
      <c r="BH56" s="248"/>
      <c r="BI56" s="248"/>
      <c r="BJ56" s="248"/>
      <c r="BK56" s="248"/>
      <c r="BL56" s="248"/>
      <c r="BM56" s="248"/>
      <c r="BN56" s="248"/>
      <c r="BO56" s="248"/>
      <c r="BP56" s="248" t="s">
        <v>3258</v>
      </c>
      <c r="BQ56" s="248" t="s">
        <v>3258</v>
      </c>
      <c r="BR56" s="248" t="s">
        <v>3258</v>
      </c>
      <c r="BS56" s="248" t="s">
        <v>3258</v>
      </c>
      <c r="BT56" s="248" t="s">
        <v>3258</v>
      </c>
      <c r="BU56" s="248" t="s">
        <v>3258</v>
      </c>
      <c r="BV56" s="247"/>
      <c r="BW56" s="248"/>
      <c r="BX56" s="248"/>
      <c r="BY56" s="248"/>
      <c r="BZ56" s="248"/>
      <c r="CA56" s="241"/>
      <c r="CB56" s="241"/>
      <c r="CC56" s="241"/>
      <c r="CD56" s="241"/>
      <c r="CE56" s="248"/>
    </row>
    <row r="57" spans="1:83" ht="21.6" x14ac:dyDescent="0.65">
      <c r="A57" s="289">
        <v>509866</v>
      </c>
      <c r="B57" s="287" t="s">
        <v>553</v>
      </c>
      <c r="C57" s="270" t="s">
        <v>1260</v>
      </c>
      <c r="D57" s="270" t="s">
        <v>1260</v>
      </c>
      <c r="E57" s="270" t="s">
        <v>1260</v>
      </c>
      <c r="F57" s="270" t="s">
        <v>1260</v>
      </c>
      <c r="G57" s="270" t="s">
        <v>1260</v>
      </c>
      <c r="H57" s="270" t="s">
        <v>1260</v>
      </c>
      <c r="I57" s="270" t="s">
        <v>1260</v>
      </c>
      <c r="J57" s="270" t="s">
        <v>1260</v>
      </c>
      <c r="K57" s="270" t="s">
        <v>1260</v>
      </c>
      <c r="L57" s="270" t="s">
        <v>1260</v>
      </c>
      <c r="M57" s="270" t="s">
        <v>1260</v>
      </c>
      <c r="N57" s="270" t="s">
        <v>1260</v>
      </c>
      <c r="O57" s="270" t="s">
        <v>1260</v>
      </c>
      <c r="P57" s="270" t="s">
        <v>1260</v>
      </c>
      <c r="Q57" s="270" t="s">
        <v>1260</v>
      </c>
      <c r="R57" s="270" t="s">
        <v>1260</v>
      </c>
      <c r="S57" s="270" t="s">
        <v>1260</v>
      </c>
      <c r="T57" s="270" t="s">
        <v>1260</v>
      </c>
      <c r="U57" s="270" t="s">
        <v>1260</v>
      </c>
      <c r="V57" s="270" t="s">
        <v>1260</v>
      </c>
      <c r="W57" s="270" t="s">
        <v>1260</v>
      </c>
      <c r="X57" s="270" t="s">
        <v>1260</v>
      </c>
      <c r="Y57" s="270" t="s">
        <v>1260</v>
      </c>
      <c r="Z57" s="270" t="s">
        <v>1260</v>
      </c>
      <c r="AA57" s="270" t="s">
        <v>1260</v>
      </c>
      <c r="AB57" s="270" t="s">
        <v>1260</v>
      </c>
      <c r="AC57" s="270" t="s">
        <v>1260</v>
      </c>
      <c r="AD57" s="270" t="s">
        <v>1260</v>
      </c>
      <c r="AE57" s="270" t="s">
        <v>1260</v>
      </c>
      <c r="AF57" s="270" t="s">
        <v>1260</v>
      </c>
      <c r="AG57" s="270" t="s">
        <v>1260</v>
      </c>
      <c r="AH57" s="270" t="s">
        <v>1260</v>
      </c>
      <c r="AI57" s="270" t="s">
        <v>1260</v>
      </c>
      <c r="AJ57" s="270" t="s">
        <v>1260</v>
      </c>
      <c r="AK57" s="270" t="s">
        <v>1260</v>
      </c>
      <c r="AL57" s="270" t="s">
        <v>1260</v>
      </c>
      <c r="AM57" s="270" t="s">
        <v>1260</v>
      </c>
      <c r="AN57" s="270" t="s">
        <v>1260</v>
      </c>
      <c r="AO57" s="270" t="s">
        <v>1260</v>
      </c>
      <c r="AP57" s="270" t="s">
        <v>1260</v>
      </c>
      <c r="AQ57" s="270" t="s">
        <v>1260</v>
      </c>
      <c r="AR57" s="270" t="s">
        <v>1260</v>
      </c>
      <c r="AS57" s="270" t="s">
        <v>1260</v>
      </c>
      <c r="AT57" s="270" t="s">
        <v>1260</v>
      </c>
      <c r="AU57" s="270" t="s">
        <v>1260</v>
      </c>
      <c r="AV57" s="270" t="s">
        <v>1260</v>
      </c>
      <c r="AW57" s="270" t="s">
        <v>1260</v>
      </c>
      <c r="AX57" s="288" t="s">
        <v>5252</v>
      </c>
      <c r="AY57">
        <f>VLOOKUP(A57,[1]Sheet2!A$3:AC$3636,29,0)</f>
        <v>0</v>
      </c>
      <c r="AZ57" s="270" t="s">
        <v>3258</v>
      </c>
      <c r="BA57" s="270" t="s">
        <v>3258</v>
      </c>
      <c r="BB57" s="270" t="s">
        <v>3258</v>
      </c>
      <c r="BC57" s="270" t="s">
        <v>3258</v>
      </c>
      <c r="BD57" s="270"/>
      <c r="BE57" s="270"/>
      <c r="BH57" s="248"/>
      <c r="BI57" s="248"/>
      <c r="BJ57" s="248"/>
      <c r="BK57" s="248"/>
      <c r="BL57" s="248"/>
      <c r="BM57" s="248"/>
      <c r="BN57" s="248"/>
      <c r="BO57" s="248"/>
      <c r="BP57" s="248" t="s">
        <v>3258</v>
      </c>
      <c r="BQ57" s="248" t="s">
        <v>3258</v>
      </c>
      <c r="BR57" s="248" t="s">
        <v>3258</v>
      </c>
      <c r="BS57" s="248" t="s">
        <v>3258</v>
      </c>
      <c r="BT57" s="248" t="s">
        <v>3258</v>
      </c>
      <c r="BU57" s="248" t="s">
        <v>3258</v>
      </c>
      <c r="BV57" s="247"/>
      <c r="BW57" s="248"/>
      <c r="BX57" s="248"/>
      <c r="BY57" s="248"/>
      <c r="BZ57" s="248"/>
      <c r="CA57" s="241"/>
      <c r="CB57" s="241"/>
      <c r="CC57" s="241"/>
      <c r="CD57" s="241"/>
      <c r="CE57" s="248"/>
    </row>
    <row r="58" spans="1:83" ht="14.4" x14ac:dyDescent="0.3">
      <c r="A58" s="271">
        <v>510015</v>
      </c>
      <c r="B58" s="272" t="str">
        <f>VLOOKUP(A58,[1]Sheet4!B$1:G$3636,5,0)</f>
        <v>الرابعة</v>
      </c>
      <c r="C58" s="270" t="s">
        <v>1260</v>
      </c>
      <c r="D58" s="270" t="s">
        <v>1260</v>
      </c>
      <c r="E58" s="270" t="s">
        <v>1260</v>
      </c>
      <c r="F58" s="270" t="s">
        <v>1260</v>
      </c>
      <c r="G58" s="270" t="s">
        <v>1260</v>
      </c>
      <c r="H58" s="270" t="s">
        <v>1260</v>
      </c>
      <c r="I58" s="270" t="s">
        <v>1260</v>
      </c>
      <c r="J58" s="270" t="s">
        <v>1260</v>
      </c>
      <c r="K58" s="270" t="s">
        <v>1260</v>
      </c>
      <c r="L58" s="270" t="s">
        <v>1260</v>
      </c>
      <c r="M58" s="270" t="s">
        <v>1260</v>
      </c>
      <c r="N58" s="270" t="s">
        <v>1260</v>
      </c>
      <c r="O58" s="270" t="s">
        <v>1260</v>
      </c>
      <c r="P58" s="270" t="s">
        <v>1260</v>
      </c>
      <c r="Q58" s="270" t="s">
        <v>1260</v>
      </c>
      <c r="R58" s="270" t="s">
        <v>1260</v>
      </c>
      <c r="S58" s="270" t="s">
        <v>1260</v>
      </c>
      <c r="T58" s="270" t="s">
        <v>1260</v>
      </c>
      <c r="U58" s="270" t="s">
        <v>1260</v>
      </c>
      <c r="V58" s="270" t="s">
        <v>1260</v>
      </c>
      <c r="W58" s="270" t="s">
        <v>1260</v>
      </c>
      <c r="X58" s="270" t="s">
        <v>1260</v>
      </c>
      <c r="Y58" s="270" t="s">
        <v>1260</v>
      </c>
      <c r="Z58" s="270" t="s">
        <v>1260</v>
      </c>
      <c r="AA58" s="270" t="s">
        <v>1260</v>
      </c>
      <c r="AB58" s="270" t="s">
        <v>1260</v>
      </c>
      <c r="AC58" s="270" t="s">
        <v>1260</v>
      </c>
      <c r="AD58" s="270" t="s">
        <v>1260</v>
      </c>
      <c r="AE58" s="270" t="s">
        <v>1260</v>
      </c>
      <c r="AF58" s="270" t="s">
        <v>1260</v>
      </c>
      <c r="AG58" s="270" t="s">
        <v>1260</v>
      </c>
      <c r="AH58" s="270" t="s">
        <v>1260</v>
      </c>
      <c r="AI58" s="270" t="s">
        <v>1260</v>
      </c>
      <c r="AJ58" s="270" t="s">
        <v>1260</v>
      </c>
      <c r="AK58" s="270" t="s">
        <v>1260</v>
      </c>
      <c r="AL58" s="270" t="s">
        <v>1260</v>
      </c>
      <c r="AM58" s="270" t="s">
        <v>1260</v>
      </c>
      <c r="AN58" s="270" t="s">
        <v>1260</v>
      </c>
      <c r="AO58" s="270" t="s">
        <v>1260</v>
      </c>
      <c r="AP58" s="270" t="s">
        <v>1260</v>
      </c>
      <c r="AQ58" s="270" t="s">
        <v>1260</v>
      </c>
      <c r="AR58" s="270" t="s">
        <v>1260</v>
      </c>
      <c r="AS58" s="270" t="s">
        <v>1260</v>
      </c>
      <c r="AT58" s="270" t="s">
        <v>1260</v>
      </c>
      <c r="AU58" s="270" t="s">
        <v>1260</v>
      </c>
      <c r="AV58" s="270" t="s">
        <v>1260</v>
      </c>
      <c r="AW58" s="270" t="s">
        <v>1260</v>
      </c>
      <c r="AX58">
        <f>VLOOKUP(A58,[1]Sheet4!B$2:G$3636,6,0)</f>
        <v>0</v>
      </c>
      <c r="AY58">
        <f>VLOOKUP(A58,[1]Sheet2!A$3:AC$3636,29,0)</f>
        <v>0</v>
      </c>
      <c r="AZ58" s="270" t="s">
        <v>3258</v>
      </c>
      <c r="BA58" s="270" t="s">
        <v>3258</v>
      </c>
      <c r="BB58" s="270" t="s">
        <v>3258</v>
      </c>
      <c r="BC58" s="270" t="s">
        <v>3258</v>
      </c>
      <c r="BD58" s="270"/>
      <c r="BE58" s="270"/>
    </row>
    <row r="59" spans="1:83" ht="21.6" x14ac:dyDescent="0.65">
      <c r="A59" s="283">
        <v>510393</v>
      </c>
      <c r="B59" s="284" t="s">
        <v>553</v>
      </c>
      <c r="C59" s="249" t="s">
        <v>1259</v>
      </c>
      <c r="D59" s="249" t="s">
        <v>1259</v>
      </c>
      <c r="E59" s="249" t="s">
        <v>1259</v>
      </c>
      <c r="F59" s="249" t="s">
        <v>1259</v>
      </c>
      <c r="G59" s="249" t="s">
        <v>1259</v>
      </c>
      <c r="H59" s="249" t="s">
        <v>1259</v>
      </c>
      <c r="I59" s="249" t="s">
        <v>1259</v>
      </c>
      <c r="J59" s="249" t="s">
        <v>1259</v>
      </c>
      <c r="K59" s="249" t="s">
        <v>1259</v>
      </c>
      <c r="L59" s="249" t="s">
        <v>1259</v>
      </c>
      <c r="M59" s="249" t="s">
        <v>1259</v>
      </c>
      <c r="N59" s="249" t="s">
        <v>1259</v>
      </c>
      <c r="O59" s="249" t="s">
        <v>1259</v>
      </c>
      <c r="P59" s="249" t="s">
        <v>1259</v>
      </c>
      <c r="Q59" s="249" t="s">
        <v>1259</v>
      </c>
      <c r="R59" s="249" t="s">
        <v>1259</v>
      </c>
      <c r="S59" s="249" t="s">
        <v>1259</v>
      </c>
      <c r="T59" s="249" t="s">
        <v>1259</v>
      </c>
      <c r="U59" s="249" t="s">
        <v>1259</v>
      </c>
      <c r="V59" s="249" t="s">
        <v>1259</v>
      </c>
      <c r="W59" s="249" t="s">
        <v>1259</v>
      </c>
      <c r="X59" s="249" t="s">
        <v>1259</v>
      </c>
      <c r="Y59" s="249" t="s">
        <v>1259</v>
      </c>
      <c r="Z59" s="249" t="s">
        <v>1259</v>
      </c>
      <c r="AA59" s="249" t="s">
        <v>1259</v>
      </c>
      <c r="AB59" s="249" t="s">
        <v>1259</v>
      </c>
      <c r="AC59" s="249" t="s">
        <v>1259</v>
      </c>
      <c r="AD59" s="249" t="s">
        <v>1259</v>
      </c>
      <c r="AE59" s="249" t="s">
        <v>1259</v>
      </c>
      <c r="AF59" s="249" t="s">
        <v>1259</v>
      </c>
      <c r="AG59" s="249" t="s">
        <v>1259</v>
      </c>
      <c r="AH59" s="249" t="s">
        <v>1259</v>
      </c>
      <c r="AI59" s="249" t="s">
        <v>1259</v>
      </c>
      <c r="AJ59" s="249" t="s">
        <v>1259</v>
      </c>
      <c r="AK59" s="249" t="s">
        <v>1259</v>
      </c>
      <c r="AL59" s="249" t="s">
        <v>1259</v>
      </c>
      <c r="AM59" s="249" t="s">
        <v>1259</v>
      </c>
      <c r="AN59" s="249" t="s">
        <v>1259</v>
      </c>
      <c r="AO59" s="249" t="s">
        <v>1259</v>
      </c>
      <c r="AP59" s="249" t="s">
        <v>1259</v>
      </c>
      <c r="AQ59" s="249" t="s">
        <v>1259</v>
      </c>
      <c r="AR59" s="249" t="s">
        <v>1259</v>
      </c>
      <c r="AS59" s="249" t="s">
        <v>1259</v>
      </c>
      <c r="AT59" s="249" t="s">
        <v>1259</v>
      </c>
      <c r="AU59" s="249" t="s">
        <v>1259</v>
      </c>
      <c r="AV59" s="249" t="s">
        <v>1259</v>
      </c>
      <c r="AW59" s="249" t="s">
        <v>1259</v>
      </c>
      <c r="AX59" s="285"/>
      <c r="AY59">
        <f>VLOOKUP(A59,[1]Sheet2!A$3:AC$3636,29,0)</f>
        <v>0</v>
      </c>
      <c r="AZ59" s="270" t="s">
        <v>3258</v>
      </c>
      <c r="BA59" s="270" t="s">
        <v>3258</v>
      </c>
      <c r="BB59" s="270" t="s">
        <v>3258</v>
      </c>
      <c r="BC59" s="270" t="s">
        <v>3258</v>
      </c>
      <c r="BD59" s="270"/>
      <c r="BE59" s="270"/>
      <c r="BH59" s="248"/>
      <c r="BI59" s="248"/>
      <c r="BJ59" s="248"/>
      <c r="BK59" s="248"/>
      <c r="BL59" s="248"/>
      <c r="BM59" s="248"/>
      <c r="BN59" s="248"/>
      <c r="BO59" s="248"/>
      <c r="BP59" s="248" t="s">
        <v>3258</v>
      </c>
      <c r="BQ59" s="248" t="s">
        <v>3258</v>
      </c>
      <c r="BR59" s="248" t="s">
        <v>3258</v>
      </c>
      <c r="BS59" s="248" t="s">
        <v>3258</v>
      </c>
      <c r="BT59" s="248" t="s">
        <v>3258</v>
      </c>
      <c r="BU59" s="248" t="s">
        <v>3258</v>
      </c>
      <c r="BV59" s="247"/>
      <c r="BW59" s="248"/>
      <c r="BX59" s="248"/>
      <c r="BY59" s="248"/>
      <c r="BZ59" s="248"/>
      <c r="CA59" s="241"/>
      <c r="CB59" s="241"/>
      <c r="CC59" s="241"/>
      <c r="CD59" s="241"/>
      <c r="CE59" s="248"/>
    </row>
    <row r="60" spans="1:83" ht="14.4" x14ac:dyDescent="0.3">
      <c r="A60" s="271">
        <v>510452</v>
      </c>
      <c r="B60" s="272" t="str">
        <f>VLOOKUP(A60,[1]Sheet4!B$1:G$3636,5,0)</f>
        <v>الرابعة حديث</v>
      </c>
      <c r="C60" s="270" t="s">
        <v>1260</v>
      </c>
      <c r="D60" s="270" t="s">
        <v>1260</v>
      </c>
      <c r="E60" s="270" t="s">
        <v>1260</v>
      </c>
      <c r="F60" s="270" t="s">
        <v>1260</v>
      </c>
      <c r="G60" s="270" t="s">
        <v>1260</v>
      </c>
      <c r="H60" s="270" t="s">
        <v>1260</v>
      </c>
      <c r="I60" s="270" t="s">
        <v>1260</v>
      </c>
      <c r="J60" s="270" t="s">
        <v>1260</v>
      </c>
      <c r="K60" s="270" t="s">
        <v>1260</v>
      </c>
      <c r="L60" s="270" t="s">
        <v>1260</v>
      </c>
      <c r="M60" s="270" t="s">
        <v>1260</v>
      </c>
      <c r="N60" s="270" t="s">
        <v>1260</v>
      </c>
      <c r="O60" s="270" t="s">
        <v>1260</v>
      </c>
      <c r="P60" s="270" t="s">
        <v>1260</v>
      </c>
      <c r="Q60" s="270" t="s">
        <v>1260</v>
      </c>
      <c r="R60" s="270" t="s">
        <v>1260</v>
      </c>
      <c r="S60" s="270" t="s">
        <v>1260</v>
      </c>
      <c r="T60" s="270" t="s">
        <v>1260</v>
      </c>
      <c r="U60" s="270" t="s">
        <v>1260</v>
      </c>
      <c r="V60" s="270" t="s">
        <v>1260</v>
      </c>
      <c r="W60" s="270" t="s">
        <v>1260</v>
      </c>
      <c r="X60" s="270" t="s">
        <v>1260</v>
      </c>
      <c r="Y60" s="270" t="s">
        <v>1260</v>
      </c>
      <c r="Z60" s="270" t="s">
        <v>1260</v>
      </c>
      <c r="AA60" s="270" t="s">
        <v>1260</v>
      </c>
      <c r="AB60" s="270" t="s">
        <v>1260</v>
      </c>
      <c r="AC60" s="270" t="s">
        <v>1260</v>
      </c>
      <c r="AD60" s="270" t="s">
        <v>1260</v>
      </c>
      <c r="AE60" s="270" t="s">
        <v>1260</v>
      </c>
      <c r="AF60" s="270" t="s">
        <v>1260</v>
      </c>
      <c r="AG60" s="270" t="s">
        <v>1260</v>
      </c>
      <c r="AH60" s="270" t="s">
        <v>1260</v>
      </c>
      <c r="AI60" s="270" t="s">
        <v>1260</v>
      </c>
      <c r="AJ60" s="270" t="s">
        <v>1260</v>
      </c>
      <c r="AK60" s="270" t="s">
        <v>1260</v>
      </c>
      <c r="AL60" s="270" t="s">
        <v>1260</v>
      </c>
      <c r="AM60" s="270" t="s">
        <v>1260</v>
      </c>
      <c r="AN60" s="270" t="s">
        <v>1260</v>
      </c>
      <c r="AO60" s="270" t="s">
        <v>1260</v>
      </c>
      <c r="AP60" s="270" t="s">
        <v>1260</v>
      </c>
      <c r="AQ60" s="270" t="s">
        <v>1260</v>
      </c>
      <c r="AR60" s="270" t="s">
        <v>1260</v>
      </c>
      <c r="AS60" s="249"/>
      <c r="AT60" s="249"/>
      <c r="AU60" s="249"/>
      <c r="AV60" s="249"/>
      <c r="AW60" s="276"/>
      <c r="AY60">
        <f>VLOOKUP(A60,[1]Sheet2!A$3:AC$3636,29,0)</f>
        <v>0</v>
      </c>
      <c r="AZ60" s="270" t="s">
        <v>3258</v>
      </c>
      <c r="BA60" s="270" t="s">
        <v>3258</v>
      </c>
      <c r="BB60" s="270" t="s">
        <v>3258</v>
      </c>
      <c r="BC60" s="270" t="s">
        <v>3258</v>
      </c>
      <c r="BD60" s="270"/>
      <c r="BE60" s="270"/>
    </row>
    <row r="61" spans="1:83" ht="14.4" x14ac:dyDescent="0.3">
      <c r="A61" s="269">
        <v>510497</v>
      </c>
      <c r="B61" s="272" t="str">
        <f>VLOOKUP(A61,[1]Sheet4!B$1:G$3636,5,0)</f>
        <v>الرابعة</v>
      </c>
      <c r="C61" s="270" t="s">
        <v>1260</v>
      </c>
      <c r="D61" s="270" t="s">
        <v>1260</v>
      </c>
      <c r="E61" s="270" t="s">
        <v>1260</v>
      </c>
      <c r="F61" s="270" t="s">
        <v>1260</v>
      </c>
      <c r="G61" s="270" t="s">
        <v>1260</v>
      </c>
      <c r="H61" s="270" t="s">
        <v>1260</v>
      </c>
      <c r="I61" s="270" t="s">
        <v>1260</v>
      </c>
      <c r="J61" s="270" t="s">
        <v>1260</v>
      </c>
      <c r="K61" s="270" t="s">
        <v>1260</v>
      </c>
      <c r="L61" s="270" t="s">
        <v>1260</v>
      </c>
      <c r="M61" s="270" t="s">
        <v>1260</v>
      </c>
      <c r="N61" s="270" t="s">
        <v>1260</v>
      </c>
      <c r="O61" s="270" t="s">
        <v>1260</v>
      </c>
      <c r="P61" s="270" t="s">
        <v>1260</v>
      </c>
      <c r="Q61" s="270" t="s">
        <v>1260</v>
      </c>
      <c r="R61" s="270" t="s">
        <v>1260</v>
      </c>
      <c r="S61" s="270" t="s">
        <v>1260</v>
      </c>
      <c r="T61" s="270" t="s">
        <v>1260</v>
      </c>
      <c r="U61" s="270" t="s">
        <v>1260</v>
      </c>
      <c r="V61" s="270" t="s">
        <v>1260</v>
      </c>
      <c r="W61" s="270" t="s">
        <v>1260</v>
      </c>
      <c r="X61" s="270" t="s">
        <v>1260</v>
      </c>
      <c r="Y61" s="270" t="s">
        <v>1260</v>
      </c>
      <c r="Z61" s="270" t="s">
        <v>1260</v>
      </c>
      <c r="AA61" s="270" t="s">
        <v>1260</v>
      </c>
      <c r="AB61" s="270" t="s">
        <v>1260</v>
      </c>
      <c r="AC61" s="270" t="s">
        <v>1260</v>
      </c>
      <c r="AD61" s="270" t="s">
        <v>1260</v>
      </c>
      <c r="AE61" s="270" t="s">
        <v>1260</v>
      </c>
      <c r="AF61" s="270" t="s">
        <v>1260</v>
      </c>
      <c r="AG61" s="270" t="s">
        <v>1260</v>
      </c>
      <c r="AH61" s="270" t="s">
        <v>1260</v>
      </c>
      <c r="AI61" s="270" t="s">
        <v>1260</v>
      </c>
      <c r="AJ61" s="270" t="s">
        <v>1260</v>
      </c>
      <c r="AK61" s="270" t="s">
        <v>1260</v>
      </c>
      <c r="AL61" s="270" t="s">
        <v>1260</v>
      </c>
      <c r="AM61" s="270" t="s">
        <v>1260</v>
      </c>
      <c r="AN61" s="270" t="s">
        <v>1260</v>
      </c>
      <c r="AO61" s="270" t="s">
        <v>1260</v>
      </c>
      <c r="AP61" s="270" t="s">
        <v>1260</v>
      </c>
      <c r="AQ61" s="270" t="s">
        <v>1260</v>
      </c>
      <c r="AR61" s="270" t="s">
        <v>1260</v>
      </c>
      <c r="AS61" s="270" t="s">
        <v>1260</v>
      </c>
      <c r="AT61" s="270" t="s">
        <v>1260</v>
      </c>
      <c r="AU61" s="270" t="s">
        <v>1260</v>
      </c>
      <c r="AV61" s="270" t="s">
        <v>1260</v>
      </c>
      <c r="AW61" s="277" t="s">
        <v>1260</v>
      </c>
      <c r="AX61">
        <f>VLOOKUP(A61,[1]Sheet4!B$2:G$3636,6,0)</f>
        <v>0</v>
      </c>
      <c r="AY61">
        <f>VLOOKUP(A61,[1]Sheet2!A$3:AC$3636,29,0)</f>
        <v>0</v>
      </c>
      <c r="AZ61" s="270" t="s">
        <v>3258</v>
      </c>
      <c r="BA61" s="270" t="s">
        <v>3258</v>
      </c>
      <c r="BB61" s="270" t="s">
        <v>3258</v>
      </c>
      <c r="BC61" s="270" t="s">
        <v>3258</v>
      </c>
      <c r="BD61" s="270"/>
      <c r="BE61" s="270"/>
    </row>
    <row r="62" spans="1:83" ht="21.6" x14ac:dyDescent="0.65">
      <c r="A62" s="283">
        <v>510642</v>
      </c>
      <c r="B62" s="284" t="s">
        <v>553</v>
      </c>
      <c r="C62" s="249" t="s">
        <v>1259</v>
      </c>
      <c r="D62" s="249" t="s">
        <v>1259</v>
      </c>
      <c r="E62" s="249" t="s">
        <v>1259</v>
      </c>
      <c r="F62" s="249" t="s">
        <v>1259</v>
      </c>
      <c r="G62" s="249" t="s">
        <v>1259</v>
      </c>
      <c r="H62" s="249" t="s">
        <v>1259</v>
      </c>
      <c r="I62" s="249" t="s">
        <v>1259</v>
      </c>
      <c r="J62" s="249" t="s">
        <v>1259</v>
      </c>
      <c r="K62" s="249" t="s">
        <v>1259</v>
      </c>
      <c r="L62" s="249" t="s">
        <v>1259</v>
      </c>
      <c r="M62" s="249" t="s">
        <v>1259</v>
      </c>
      <c r="N62" s="249" t="s">
        <v>1259</v>
      </c>
      <c r="O62" s="249" t="s">
        <v>1259</v>
      </c>
      <c r="P62" s="249" t="s">
        <v>1259</v>
      </c>
      <c r="Q62" s="249" t="s">
        <v>1259</v>
      </c>
      <c r="R62" s="249" t="s">
        <v>1259</v>
      </c>
      <c r="S62" s="249" t="s">
        <v>1259</v>
      </c>
      <c r="T62" s="249" t="s">
        <v>1259</v>
      </c>
      <c r="U62" s="249" t="s">
        <v>1259</v>
      </c>
      <c r="V62" s="249" t="s">
        <v>1259</v>
      </c>
      <c r="W62" s="249" t="s">
        <v>1259</v>
      </c>
      <c r="X62" s="249" t="s">
        <v>1259</v>
      </c>
      <c r="Y62" s="249" t="s">
        <v>1259</v>
      </c>
      <c r="Z62" s="249" t="s">
        <v>1259</v>
      </c>
      <c r="AA62" s="249" t="s">
        <v>1259</v>
      </c>
      <c r="AB62" s="249" t="s">
        <v>1259</v>
      </c>
      <c r="AC62" s="249" t="s">
        <v>1259</v>
      </c>
      <c r="AD62" s="249" t="s">
        <v>1259</v>
      </c>
      <c r="AE62" s="249" t="s">
        <v>1259</v>
      </c>
      <c r="AF62" s="249" t="s">
        <v>1259</v>
      </c>
      <c r="AG62" s="249" t="s">
        <v>1259</v>
      </c>
      <c r="AH62" s="249" t="s">
        <v>1259</v>
      </c>
      <c r="AI62" s="249" t="s">
        <v>1259</v>
      </c>
      <c r="AJ62" s="249" t="s">
        <v>1259</v>
      </c>
      <c r="AK62" s="249" t="s">
        <v>1259</v>
      </c>
      <c r="AL62" s="249" t="s">
        <v>1259</v>
      </c>
      <c r="AM62" s="249" t="s">
        <v>1259</v>
      </c>
      <c r="AN62" s="249" t="s">
        <v>1259</v>
      </c>
      <c r="AO62" s="249" t="s">
        <v>1259</v>
      </c>
      <c r="AP62" s="249" t="s">
        <v>1259</v>
      </c>
      <c r="AQ62" s="249" t="s">
        <v>1259</v>
      </c>
      <c r="AR62" s="249" t="s">
        <v>1259</v>
      </c>
      <c r="AS62" s="249" t="s">
        <v>1259</v>
      </c>
      <c r="AT62" s="249" t="s">
        <v>1259</v>
      </c>
      <c r="AU62" s="249" t="s">
        <v>1259</v>
      </c>
      <c r="AV62" s="249" t="s">
        <v>1259</v>
      </c>
      <c r="AW62" s="249" t="s">
        <v>1259</v>
      </c>
      <c r="AX62" s="285"/>
      <c r="AY62">
        <f>VLOOKUP(A62,[1]Sheet2!A$3:AC$3636,29,0)</f>
        <v>0</v>
      </c>
      <c r="AZ62" s="249"/>
      <c r="BA62" s="249"/>
      <c r="BB62" s="249"/>
      <c r="BC62" s="249"/>
      <c r="BD62" s="249"/>
      <c r="BE62" s="270"/>
      <c r="BH62" s="248"/>
      <c r="BI62" s="248"/>
      <c r="BJ62" s="248"/>
      <c r="BK62" s="248"/>
      <c r="BL62" s="248"/>
      <c r="BM62" s="248"/>
      <c r="BN62" s="248"/>
      <c r="BO62" s="248"/>
      <c r="BP62" s="248"/>
      <c r="BQ62" s="248"/>
      <c r="BR62" s="248"/>
      <c r="BS62" s="248"/>
      <c r="BT62" s="248"/>
      <c r="BU62" s="248"/>
      <c r="BV62" s="247"/>
      <c r="BW62" s="248"/>
      <c r="BX62" s="248"/>
      <c r="BY62" s="248"/>
      <c r="BZ62" s="248"/>
      <c r="CA62" s="241"/>
      <c r="CB62" s="241"/>
      <c r="CC62" s="241"/>
      <c r="CD62" s="241"/>
      <c r="CE62" s="248"/>
    </row>
    <row r="63" spans="1:83" ht="18" x14ac:dyDescent="0.5">
      <c r="A63" s="291">
        <v>510849</v>
      </c>
      <c r="B63" s="294" t="s">
        <v>553</v>
      </c>
      <c r="C63" s="270" t="s">
        <v>1260</v>
      </c>
      <c r="D63" s="270" t="s">
        <v>1260</v>
      </c>
      <c r="E63" s="270" t="s">
        <v>1260</v>
      </c>
      <c r="F63" s="270" t="s">
        <v>1260</v>
      </c>
      <c r="G63" s="270" t="s">
        <v>1260</v>
      </c>
      <c r="H63" s="270" t="s">
        <v>1260</v>
      </c>
      <c r="I63" s="270" t="s">
        <v>1260</v>
      </c>
      <c r="J63" s="270" t="s">
        <v>1260</v>
      </c>
      <c r="K63" s="270" t="s">
        <v>1260</v>
      </c>
      <c r="L63" s="270" t="s">
        <v>1260</v>
      </c>
      <c r="M63" s="270" t="s">
        <v>1260</v>
      </c>
      <c r="N63" s="270" t="s">
        <v>1260</v>
      </c>
      <c r="O63" s="270" t="s">
        <v>1260</v>
      </c>
      <c r="P63" s="270" t="s">
        <v>1260</v>
      </c>
      <c r="Q63" s="270" t="s">
        <v>1260</v>
      </c>
      <c r="R63" s="270" t="s">
        <v>1260</v>
      </c>
      <c r="S63" s="270" t="s">
        <v>1260</v>
      </c>
      <c r="T63" s="270" t="s">
        <v>1260</v>
      </c>
      <c r="U63" s="270" t="s">
        <v>1260</v>
      </c>
      <c r="V63" s="270" t="s">
        <v>1260</v>
      </c>
      <c r="W63" s="270" t="s">
        <v>1260</v>
      </c>
      <c r="X63" s="270" t="s">
        <v>1260</v>
      </c>
      <c r="Y63" s="270" t="s">
        <v>1260</v>
      </c>
      <c r="Z63" s="270" t="s">
        <v>1260</v>
      </c>
      <c r="AA63" s="270" t="s">
        <v>1260</v>
      </c>
      <c r="AB63" s="270" t="s">
        <v>1260</v>
      </c>
      <c r="AC63" s="270" t="s">
        <v>1260</v>
      </c>
      <c r="AD63" s="270" t="s">
        <v>1260</v>
      </c>
      <c r="AE63" s="270" t="s">
        <v>1260</v>
      </c>
      <c r="AF63" s="270" t="s">
        <v>1260</v>
      </c>
      <c r="AG63" s="270" t="s">
        <v>1260</v>
      </c>
      <c r="AH63" s="270" t="s">
        <v>1260</v>
      </c>
      <c r="AI63" s="270" t="s">
        <v>1260</v>
      </c>
      <c r="AJ63" s="270" t="s">
        <v>1260</v>
      </c>
      <c r="AK63" s="270" t="s">
        <v>1260</v>
      </c>
      <c r="AL63" s="270" t="s">
        <v>1260</v>
      </c>
      <c r="AM63" s="270" t="s">
        <v>1260</v>
      </c>
      <c r="AN63" s="270" t="s">
        <v>1260</v>
      </c>
      <c r="AO63" s="270" t="s">
        <v>1260</v>
      </c>
      <c r="AP63" s="270" t="s">
        <v>1260</v>
      </c>
      <c r="AQ63" s="270" t="s">
        <v>1260</v>
      </c>
      <c r="AR63" s="270" t="s">
        <v>1260</v>
      </c>
      <c r="AS63" s="270" t="s">
        <v>1260</v>
      </c>
      <c r="AT63" s="270" t="s">
        <v>1260</v>
      </c>
      <c r="AU63" s="270" t="s">
        <v>1260</v>
      </c>
      <c r="AV63" s="270" t="s">
        <v>1260</v>
      </c>
      <c r="AW63" s="270" t="s">
        <v>1260</v>
      </c>
      <c r="AX63" s="288" t="s">
        <v>5252</v>
      </c>
      <c r="AY63">
        <f>VLOOKUP(A63,[1]Sheet2!A$3:AC$3636,29,0)</f>
        <v>0</v>
      </c>
      <c r="AZ63" s="270" t="s">
        <v>3258</v>
      </c>
      <c r="BA63" s="270" t="s">
        <v>3258</v>
      </c>
      <c r="BB63" s="270" t="s">
        <v>3258</v>
      </c>
      <c r="BC63" s="270" t="s">
        <v>3258</v>
      </c>
      <c r="BD63" s="270"/>
      <c r="BE63" s="270"/>
    </row>
    <row r="64" spans="1:83" ht="27" x14ac:dyDescent="0.85">
      <c r="A64" s="299">
        <v>511024</v>
      </c>
      <c r="B64" s="294" t="s">
        <v>553</v>
      </c>
      <c r="C64" s="270" t="s">
        <v>1260</v>
      </c>
      <c r="D64" s="270" t="s">
        <v>1260</v>
      </c>
      <c r="E64" s="270" t="s">
        <v>1260</v>
      </c>
      <c r="F64" s="270" t="s">
        <v>1260</v>
      </c>
      <c r="G64" s="270" t="s">
        <v>1260</v>
      </c>
      <c r="H64" s="270" t="s">
        <v>1260</v>
      </c>
      <c r="I64" s="270" t="s">
        <v>1260</v>
      </c>
      <c r="J64" s="270" t="s">
        <v>1260</v>
      </c>
      <c r="K64" s="270" t="s">
        <v>1260</v>
      </c>
      <c r="L64" s="270" t="s">
        <v>1260</v>
      </c>
      <c r="M64" s="270" t="s">
        <v>1260</v>
      </c>
      <c r="N64" s="270" t="s">
        <v>1260</v>
      </c>
      <c r="O64" s="270" t="s">
        <v>1260</v>
      </c>
      <c r="P64" s="270" t="s">
        <v>1260</v>
      </c>
      <c r="Q64" s="270" t="s">
        <v>1260</v>
      </c>
      <c r="R64" s="270" t="s">
        <v>1260</v>
      </c>
      <c r="S64" s="270" t="s">
        <v>1260</v>
      </c>
      <c r="T64" s="270" t="s">
        <v>1260</v>
      </c>
      <c r="U64" s="270" t="s">
        <v>1260</v>
      </c>
      <c r="V64" s="270" t="s">
        <v>1260</v>
      </c>
      <c r="W64" s="270" t="s">
        <v>1260</v>
      </c>
      <c r="X64" s="270" t="s">
        <v>1260</v>
      </c>
      <c r="Y64" s="270" t="s">
        <v>1260</v>
      </c>
      <c r="Z64" s="270" t="s">
        <v>1260</v>
      </c>
      <c r="AA64" s="270" t="s">
        <v>1260</v>
      </c>
      <c r="AB64" s="270" t="s">
        <v>1260</v>
      </c>
      <c r="AC64" s="270" t="s">
        <v>1260</v>
      </c>
      <c r="AD64" s="270" t="s">
        <v>1260</v>
      </c>
      <c r="AE64" s="270" t="s">
        <v>1260</v>
      </c>
      <c r="AF64" s="270" t="s">
        <v>1260</v>
      </c>
      <c r="AG64" s="270" t="s">
        <v>1260</v>
      </c>
      <c r="AH64" s="270" t="s">
        <v>1260</v>
      </c>
      <c r="AI64" s="270" t="s">
        <v>1260</v>
      </c>
      <c r="AJ64" s="270" t="s">
        <v>1260</v>
      </c>
      <c r="AK64" s="270" t="s">
        <v>1260</v>
      </c>
      <c r="AL64" s="270" t="s">
        <v>1260</v>
      </c>
      <c r="AM64" s="270" t="s">
        <v>1260</v>
      </c>
      <c r="AN64" s="270" t="s">
        <v>1260</v>
      </c>
      <c r="AO64" s="270" t="s">
        <v>1260</v>
      </c>
      <c r="AP64" s="270" t="s">
        <v>1260</v>
      </c>
      <c r="AQ64" s="270" t="s">
        <v>1260</v>
      </c>
      <c r="AR64" s="270" t="s">
        <v>1260</v>
      </c>
      <c r="AS64" s="270" t="s">
        <v>1260</v>
      </c>
      <c r="AT64" s="270" t="s">
        <v>1260</v>
      </c>
      <c r="AU64" s="270" t="s">
        <v>1260</v>
      </c>
      <c r="AV64" s="270" t="s">
        <v>1260</v>
      </c>
      <c r="AW64" s="270" t="s">
        <v>1260</v>
      </c>
      <c r="AX64" s="288" t="s">
        <v>5252</v>
      </c>
      <c r="AY64">
        <f>VLOOKUP(A64,[1]Sheet2!A$3:AC$3636,29,0)</f>
        <v>0</v>
      </c>
      <c r="AZ64" s="249"/>
      <c r="BA64" s="249"/>
      <c r="BB64" s="249"/>
      <c r="BC64" s="249"/>
      <c r="BD64" s="249"/>
      <c r="BE64" s="270"/>
      <c r="BH64" s="248"/>
      <c r="BI64" s="248"/>
      <c r="BJ64" s="248"/>
      <c r="BK64" s="248"/>
      <c r="BL64" s="248"/>
      <c r="BM64" s="248"/>
      <c r="BN64" s="248"/>
      <c r="BO64" s="248"/>
      <c r="BP64" s="248"/>
      <c r="BQ64" s="248"/>
      <c r="BR64" s="248"/>
      <c r="BS64" s="248"/>
      <c r="BT64" s="248"/>
      <c r="BU64" s="248"/>
      <c r="BV64" s="247"/>
      <c r="BW64" s="248"/>
      <c r="BX64" s="248"/>
      <c r="BY64" s="248"/>
      <c r="BZ64" s="248"/>
      <c r="CA64" s="241"/>
      <c r="CB64" s="241"/>
      <c r="CC64" s="241"/>
      <c r="CD64" s="241"/>
      <c r="CE64" s="248"/>
    </row>
    <row r="65" spans="1:83" ht="21.6" x14ac:dyDescent="0.3">
      <c r="A65" s="283">
        <v>511057</v>
      </c>
      <c r="B65" s="293" t="s">
        <v>553</v>
      </c>
      <c r="C65" s="249" t="s">
        <v>1259</v>
      </c>
      <c r="D65" s="249" t="s">
        <v>1259</v>
      </c>
      <c r="E65" s="249" t="s">
        <v>1259</v>
      </c>
      <c r="F65" s="249" t="s">
        <v>1259</v>
      </c>
      <c r="G65" s="249" t="s">
        <v>1259</v>
      </c>
      <c r="H65" s="249" t="s">
        <v>1259</v>
      </c>
      <c r="I65" s="249" t="s">
        <v>1259</v>
      </c>
      <c r="J65" s="249" t="s">
        <v>1259</v>
      </c>
      <c r="K65" s="249" t="s">
        <v>1259</v>
      </c>
      <c r="L65" s="249" t="s">
        <v>1259</v>
      </c>
      <c r="M65" s="249" t="s">
        <v>1259</v>
      </c>
      <c r="N65" s="249" t="s">
        <v>1259</v>
      </c>
      <c r="O65" s="249" t="s">
        <v>1259</v>
      </c>
      <c r="P65" s="249" t="s">
        <v>1259</v>
      </c>
      <c r="Q65" s="249" t="s">
        <v>1259</v>
      </c>
      <c r="R65" s="249" t="s">
        <v>1259</v>
      </c>
      <c r="S65" s="249" t="s">
        <v>1259</v>
      </c>
      <c r="T65" s="249" t="s">
        <v>1259</v>
      </c>
      <c r="U65" s="249" t="s">
        <v>1259</v>
      </c>
      <c r="V65" s="249" t="s">
        <v>1259</v>
      </c>
      <c r="W65" s="249" t="s">
        <v>1259</v>
      </c>
      <c r="X65" s="249" t="s">
        <v>1259</v>
      </c>
      <c r="Y65" s="249" t="s">
        <v>1259</v>
      </c>
      <c r="Z65" s="249" t="s">
        <v>1259</v>
      </c>
      <c r="AA65" s="249" t="s">
        <v>1259</v>
      </c>
      <c r="AB65" s="249" t="s">
        <v>1259</v>
      </c>
      <c r="AC65" s="249" t="s">
        <v>1259</v>
      </c>
      <c r="AD65" s="249" t="s">
        <v>1259</v>
      </c>
      <c r="AE65" s="249" t="s">
        <v>1259</v>
      </c>
      <c r="AF65" s="249" t="s">
        <v>1259</v>
      </c>
      <c r="AG65" s="249" t="s">
        <v>1259</v>
      </c>
      <c r="AH65" s="249" t="s">
        <v>1259</v>
      </c>
      <c r="AI65" s="249" t="s">
        <v>1259</v>
      </c>
      <c r="AJ65" s="249" t="s">
        <v>1259</v>
      </c>
      <c r="AK65" s="249" t="s">
        <v>1259</v>
      </c>
      <c r="AL65" s="249" t="s">
        <v>1259</v>
      </c>
      <c r="AM65" s="249" t="s">
        <v>1259</v>
      </c>
      <c r="AN65" s="249" t="s">
        <v>1259</v>
      </c>
      <c r="AO65" s="249" t="s">
        <v>1259</v>
      </c>
      <c r="AP65" s="249" t="s">
        <v>1259</v>
      </c>
      <c r="AQ65" s="249" t="s">
        <v>1259</v>
      </c>
      <c r="AR65" s="249" t="s">
        <v>1259</v>
      </c>
      <c r="AS65" s="249" t="s">
        <v>1259</v>
      </c>
      <c r="AT65" s="249" t="s">
        <v>1259</v>
      </c>
      <c r="AU65" s="249" t="s">
        <v>1259</v>
      </c>
      <c r="AV65" s="249" t="s">
        <v>1259</v>
      </c>
      <c r="AW65" s="249" t="s">
        <v>1259</v>
      </c>
      <c r="AX65" s="285"/>
      <c r="AY65">
        <f>VLOOKUP(A65,[1]Sheet2!A$3:AC$3636,29,0)</f>
        <v>0</v>
      </c>
      <c r="AZ65" s="270" t="s">
        <v>3258</v>
      </c>
      <c r="BA65" s="270" t="s">
        <v>3258</v>
      </c>
      <c r="BB65" s="270" t="s">
        <v>3258</v>
      </c>
      <c r="BC65" s="270" t="s">
        <v>3258</v>
      </c>
      <c r="BD65" s="270"/>
      <c r="BE65" s="270"/>
    </row>
    <row r="66" spans="1:83" ht="21.6" x14ac:dyDescent="0.3">
      <c r="A66" s="289">
        <v>511127</v>
      </c>
      <c r="B66" s="290" t="s">
        <v>553</v>
      </c>
      <c r="C66" s="270" t="s">
        <v>1260</v>
      </c>
      <c r="D66" s="270" t="s">
        <v>1260</v>
      </c>
      <c r="E66" s="270" t="s">
        <v>1260</v>
      </c>
      <c r="F66" s="270" t="s">
        <v>1260</v>
      </c>
      <c r="G66" s="270" t="s">
        <v>1260</v>
      </c>
      <c r="H66" s="270" t="s">
        <v>1260</v>
      </c>
      <c r="I66" s="270" t="s">
        <v>1260</v>
      </c>
      <c r="J66" s="270" t="s">
        <v>1260</v>
      </c>
      <c r="K66" s="270" t="s">
        <v>1260</v>
      </c>
      <c r="L66" s="270" t="s">
        <v>1260</v>
      </c>
      <c r="M66" s="270" t="s">
        <v>1260</v>
      </c>
      <c r="N66" s="270" t="s">
        <v>1260</v>
      </c>
      <c r="O66" s="270" t="s">
        <v>1260</v>
      </c>
      <c r="P66" s="270" t="s">
        <v>1260</v>
      </c>
      <c r="Q66" s="270" t="s">
        <v>1260</v>
      </c>
      <c r="R66" s="270" t="s">
        <v>1260</v>
      </c>
      <c r="S66" s="270" t="s">
        <v>1260</v>
      </c>
      <c r="T66" s="270" t="s">
        <v>1260</v>
      </c>
      <c r="U66" s="270" t="s">
        <v>1260</v>
      </c>
      <c r="V66" s="270" t="s">
        <v>1260</v>
      </c>
      <c r="W66" s="270" t="s">
        <v>1260</v>
      </c>
      <c r="X66" s="270" t="s">
        <v>1260</v>
      </c>
      <c r="Y66" s="270" t="s">
        <v>1260</v>
      </c>
      <c r="Z66" s="270" t="s">
        <v>1260</v>
      </c>
      <c r="AA66" s="270" t="s">
        <v>1260</v>
      </c>
      <c r="AB66" s="270" t="s">
        <v>1260</v>
      </c>
      <c r="AC66" s="270" t="s">
        <v>1260</v>
      </c>
      <c r="AD66" s="270" t="s">
        <v>1260</v>
      </c>
      <c r="AE66" s="270" t="s">
        <v>1260</v>
      </c>
      <c r="AF66" s="270" t="s">
        <v>1260</v>
      </c>
      <c r="AG66" s="270" t="s">
        <v>1260</v>
      </c>
      <c r="AH66" s="270" t="s">
        <v>1260</v>
      </c>
      <c r="AI66" s="270" t="s">
        <v>1260</v>
      </c>
      <c r="AJ66" s="270" t="s">
        <v>1260</v>
      </c>
      <c r="AK66" s="270" t="s">
        <v>1260</v>
      </c>
      <c r="AL66" s="270" t="s">
        <v>1260</v>
      </c>
      <c r="AM66" s="270" t="s">
        <v>1260</v>
      </c>
      <c r="AN66" s="270" t="s">
        <v>1260</v>
      </c>
      <c r="AO66" s="270" t="s">
        <v>1260</v>
      </c>
      <c r="AP66" s="270" t="s">
        <v>1260</v>
      </c>
      <c r="AQ66" s="270" t="s">
        <v>1260</v>
      </c>
      <c r="AR66" s="270" t="s">
        <v>1260</v>
      </c>
      <c r="AS66" s="270" t="s">
        <v>1260</v>
      </c>
      <c r="AT66" s="270" t="s">
        <v>1260</v>
      </c>
      <c r="AU66" s="270" t="s">
        <v>1260</v>
      </c>
      <c r="AV66" s="270" t="s">
        <v>1260</v>
      </c>
      <c r="AW66" s="270" t="s">
        <v>1260</v>
      </c>
      <c r="AX66" s="288" t="s">
        <v>5252</v>
      </c>
      <c r="AY66">
        <f>VLOOKUP(A66,[1]Sheet2!A$3:AC$3636,29,0)</f>
        <v>0</v>
      </c>
      <c r="AZ66" s="270" t="s">
        <v>3258</v>
      </c>
      <c r="BA66" s="270" t="s">
        <v>3258</v>
      </c>
      <c r="BB66" s="270" t="s">
        <v>3258</v>
      </c>
      <c r="BC66" s="270" t="s">
        <v>3258</v>
      </c>
      <c r="BD66" s="270"/>
      <c r="BE66" s="270"/>
      <c r="BH66" s="248"/>
      <c r="BI66" s="248"/>
      <c r="BJ66" s="248"/>
      <c r="BK66" s="248"/>
      <c r="BL66" s="248"/>
      <c r="BM66" s="248"/>
      <c r="BN66" s="248"/>
      <c r="BO66" s="248"/>
      <c r="BP66" s="248" t="s">
        <v>3258</v>
      </c>
      <c r="BQ66" s="248" t="s">
        <v>3258</v>
      </c>
      <c r="BR66" s="248" t="s">
        <v>3258</v>
      </c>
      <c r="BS66" s="248" t="s">
        <v>3258</v>
      </c>
      <c r="BT66" s="248" t="s">
        <v>3258</v>
      </c>
      <c r="BU66" s="248" t="s">
        <v>3258</v>
      </c>
      <c r="BV66" s="247"/>
      <c r="BW66" s="248"/>
      <c r="BX66" s="248"/>
      <c r="BY66" s="248"/>
      <c r="BZ66" s="248"/>
      <c r="CA66" s="241"/>
      <c r="CB66" s="241"/>
      <c r="CC66" s="241"/>
      <c r="CD66" s="241"/>
      <c r="CE66" s="248"/>
    </row>
    <row r="67" spans="1:83" ht="14.4" x14ac:dyDescent="0.3">
      <c r="A67" s="271">
        <v>511320</v>
      </c>
      <c r="B67" s="272" t="str">
        <f>VLOOKUP(A67,[1]Sheet4!B$1:G$3636,5,0)</f>
        <v>الرابعة حديث</v>
      </c>
      <c r="C67" s="270" t="s">
        <v>1259</v>
      </c>
      <c r="D67" s="270" t="s">
        <v>1259</v>
      </c>
      <c r="E67" s="270" t="s">
        <v>1259</v>
      </c>
      <c r="F67" s="270" t="s">
        <v>1259</v>
      </c>
      <c r="G67" s="270" t="s">
        <v>1259</v>
      </c>
      <c r="H67" s="270" t="s">
        <v>1259</v>
      </c>
      <c r="I67" s="270" t="s">
        <v>1259</v>
      </c>
      <c r="J67" s="270" t="s">
        <v>1259</v>
      </c>
      <c r="K67" s="270" t="s">
        <v>1259</v>
      </c>
      <c r="L67" s="270" t="s">
        <v>1259</v>
      </c>
      <c r="M67" s="270" t="s">
        <v>1259</v>
      </c>
      <c r="N67" s="270" t="s">
        <v>1259</v>
      </c>
      <c r="O67" s="270" t="s">
        <v>1259</v>
      </c>
      <c r="P67" s="270" t="s">
        <v>1259</v>
      </c>
      <c r="Q67" s="270" t="s">
        <v>1259</v>
      </c>
      <c r="R67" s="270" t="s">
        <v>1259</v>
      </c>
      <c r="S67" s="270" t="s">
        <v>1259</v>
      </c>
      <c r="T67" s="270" t="s">
        <v>1259</v>
      </c>
      <c r="U67" s="270" t="s">
        <v>1259</v>
      </c>
      <c r="V67" s="270" t="s">
        <v>1259</v>
      </c>
      <c r="W67" s="270" t="s">
        <v>1259</v>
      </c>
      <c r="X67" s="270" t="s">
        <v>1259</v>
      </c>
      <c r="Y67" s="270" t="s">
        <v>1259</v>
      </c>
      <c r="Z67" s="270" t="s">
        <v>1259</v>
      </c>
      <c r="AA67" s="270" t="s">
        <v>1259</v>
      </c>
      <c r="AB67" s="270" t="s">
        <v>1259</v>
      </c>
      <c r="AC67" s="270" t="s">
        <v>1259</v>
      </c>
      <c r="AD67" s="270" t="s">
        <v>1259</v>
      </c>
      <c r="AE67" s="270" t="s">
        <v>1259</v>
      </c>
      <c r="AF67" s="270" t="s">
        <v>1259</v>
      </c>
      <c r="AG67" s="270" t="s">
        <v>1259</v>
      </c>
      <c r="AH67" s="270" t="s">
        <v>1259</v>
      </c>
      <c r="AI67" s="270" t="s">
        <v>1259</v>
      </c>
      <c r="AJ67" s="270" t="s">
        <v>1259</v>
      </c>
      <c r="AK67" s="270" t="s">
        <v>1259</v>
      </c>
      <c r="AL67" s="270" t="s">
        <v>1259</v>
      </c>
      <c r="AM67" s="270" t="s">
        <v>1259</v>
      </c>
      <c r="AN67" s="270" t="s">
        <v>1259</v>
      </c>
      <c r="AO67" s="270" t="s">
        <v>1259</v>
      </c>
      <c r="AP67" s="270" t="s">
        <v>1259</v>
      </c>
      <c r="AQ67" s="270" t="s">
        <v>1259</v>
      </c>
      <c r="AR67" s="270" t="s">
        <v>1259</v>
      </c>
      <c r="AS67" s="249"/>
      <c r="AT67" s="249"/>
      <c r="AU67" s="249"/>
      <c r="AV67" s="249"/>
      <c r="AW67" s="276"/>
      <c r="AY67">
        <f>VLOOKUP(A67,[1]Sheet2!A$3:AC$3636,29,0)</f>
        <v>0</v>
      </c>
      <c r="AZ67" s="270" t="s">
        <v>3258</v>
      </c>
      <c r="BA67" s="270" t="s">
        <v>3258</v>
      </c>
      <c r="BB67" s="270" t="s">
        <v>3258</v>
      </c>
      <c r="BC67" s="270" t="s">
        <v>3258</v>
      </c>
      <c r="BD67" s="270"/>
      <c r="BE67" s="270"/>
    </row>
    <row r="68" spans="1:83" ht="14.4" x14ac:dyDescent="0.3">
      <c r="A68" s="271">
        <v>511407</v>
      </c>
      <c r="B68" s="272" t="str">
        <f>VLOOKUP(A68,[1]Sheet4!B$1:G$3636,5,0)</f>
        <v>الرابعة</v>
      </c>
      <c r="C68" s="270" t="s">
        <v>1260</v>
      </c>
      <c r="D68" s="270" t="s">
        <v>1260</v>
      </c>
      <c r="E68" s="270" t="s">
        <v>1260</v>
      </c>
      <c r="F68" s="270" t="s">
        <v>1260</v>
      </c>
      <c r="G68" s="270" t="s">
        <v>1260</v>
      </c>
      <c r="H68" s="270" t="s">
        <v>1260</v>
      </c>
      <c r="I68" s="270" t="s">
        <v>1260</v>
      </c>
      <c r="J68" s="270" t="s">
        <v>1260</v>
      </c>
      <c r="K68" s="270" t="s">
        <v>1260</v>
      </c>
      <c r="L68" s="270" t="s">
        <v>1260</v>
      </c>
      <c r="M68" s="270" t="s">
        <v>1260</v>
      </c>
      <c r="N68" s="270" t="s">
        <v>1260</v>
      </c>
      <c r="O68" s="270" t="s">
        <v>1260</v>
      </c>
      <c r="P68" s="270" t="s">
        <v>1260</v>
      </c>
      <c r="Q68" s="270" t="s">
        <v>1260</v>
      </c>
      <c r="R68" s="270" t="s">
        <v>1260</v>
      </c>
      <c r="S68" s="270" t="s">
        <v>1260</v>
      </c>
      <c r="T68" s="270" t="s">
        <v>1260</v>
      </c>
      <c r="U68" s="270" t="s">
        <v>1260</v>
      </c>
      <c r="V68" s="270" t="s">
        <v>1260</v>
      </c>
      <c r="W68" s="270" t="s">
        <v>1260</v>
      </c>
      <c r="X68" s="270" t="s">
        <v>1260</v>
      </c>
      <c r="Y68" s="270" t="s">
        <v>1260</v>
      </c>
      <c r="Z68" s="270" t="s">
        <v>1260</v>
      </c>
      <c r="AA68" s="270" t="s">
        <v>1260</v>
      </c>
      <c r="AB68" s="270" t="s">
        <v>1260</v>
      </c>
      <c r="AC68" s="270" t="s">
        <v>1260</v>
      </c>
      <c r="AD68" s="270" t="s">
        <v>1260</v>
      </c>
      <c r="AE68" s="270" t="s">
        <v>1260</v>
      </c>
      <c r="AF68" s="270" t="s">
        <v>1260</v>
      </c>
      <c r="AG68" s="270" t="s">
        <v>1260</v>
      </c>
      <c r="AH68" s="270" t="s">
        <v>1260</v>
      </c>
      <c r="AI68" s="270" t="s">
        <v>1260</v>
      </c>
      <c r="AJ68" s="270" t="s">
        <v>1260</v>
      </c>
      <c r="AK68" s="270" t="s">
        <v>1260</v>
      </c>
      <c r="AL68" s="270" t="s">
        <v>1260</v>
      </c>
      <c r="AM68" s="270" t="s">
        <v>1260</v>
      </c>
      <c r="AN68" s="270" t="s">
        <v>1260</v>
      </c>
      <c r="AO68" s="270" t="s">
        <v>1260</v>
      </c>
      <c r="AP68" s="270" t="s">
        <v>1260</v>
      </c>
      <c r="AQ68" s="270" t="s">
        <v>1260</v>
      </c>
      <c r="AR68" s="270" t="s">
        <v>1260</v>
      </c>
      <c r="AS68" s="270" t="s">
        <v>1260</v>
      </c>
      <c r="AT68" s="270" t="s">
        <v>1260</v>
      </c>
      <c r="AU68" s="270" t="s">
        <v>1260</v>
      </c>
      <c r="AV68" s="270" t="s">
        <v>1260</v>
      </c>
      <c r="AW68" s="270" t="s">
        <v>1260</v>
      </c>
      <c r="AX68">
        <f>VLOOKUP(A68,[1]Sheet4!B$2:G$3636,6,0)</f>
        <v>0</v>
      </c>
      <c r="AY68">
        <f>VLOOKUP(A68,[1]Sheet2!A$3:AC$3636,29,0)</f>
        <v>0</v>
      </c>
      <c r="AZ68" s="270" t="s">
        <v>3258</v>
      </c>
      <c r="BA68" s="270" t="s">
        <v>3258</v>
      </c>
      <c r="BB68" s="270" t="s">
        <v>3258</v>
      </c>
      <c r="BC68" s="270" t="s">
        <v>3258</v>
      </c>
      <c r="BD68" s="270"/>
      <c r="BE68" s="270"/>
    </row>
    <row r="69" spans="1:83" ht="14.4" x14ac:dyDescent="0.3">
      <c r="A69" s="271">
        <v>511569</v>
      </c>
      <c r="B69" s="272" t="str">
        <f>VLOOKUP(A69,[1]Sheet4!B$1:G$3636,5,0)</f>
        <v>الرابعة</v>
      </c>
      <c r="C69" s="270" t="s">
        <v>1260</v>
      </c>
      <c r="D69" s="270" t="s">
        <v>1260</v>
      </c>
      <c r="E69" s="270" t="s">
        <v>1260</v>
      </c>
      <c r="F69" s="270" t="s">
        <v>1260</v>
      </c>
      <c r="G69" s="270" t="s">
        <v>1260</v>
      </c>
      <c r="H69" s="270" t="s">
        <v>1260</v>
      </c>
      <c r="I69" s="270" t="s">
        <v>1260</v>
      </c>
      <c r="J69" s="270" t="s">
        <v>1260</v>
      </c>
      <c r="K69" s="270" t="s">
        <v>1260</v>
      </c>
      <c r="L69" s="270" t="s">
        <v>1260</v>
      </c>
      <c r="M69" s="270" t="s">
        <v>1260</v>
      </c>
      <c r="N69" s="270" t="s">
        <v>1260</v>
      </c>
      <c r="O69" s="270" t="s">
        <v>1260</v>
      </c>
      <c r="P69" s="270" t="s">
        <v>1260</v>
      </c>
      <c r="Q69" s="270" t="s">
        <v>1260</v>
      </c>
      <c r="R69" s="270" t="s">
        <v>1260</v>
      </c>
      <c r="S69" s="270" t="s">
        <v>1260</v>
      </c>
      <c r="T69" s="270" t="s">
        <v>1260</v>
      </c>
      <c r="U69" s="270" t="s">
        <v>1260</v>
      </c>
      <c r="V69" s="270" t="s">
        <v>1260</v>
      </c>
      <c r="W69" s="270" t="s">
        <v>1260</v>
      </c>
      <c r="X69" s="270" t="s">
        <v>1260</v>
      </c>
      <c r="Y69" s="270" t="s">
        <v>1260</v>
      </c>
      <c r="Z69" s="270" t="s">
        <v>1260</v>
      </c>
      <c r="AA69" s="270" t="s">
        <v>1260</v>
      </c>
      <c r="AB69" s="270" t="s">
        <v>1260</v>
      </c>
      <c r="AC69" s="270" t="s">
        <v>1260</v>
      </c>
      <c r="AD69" s="270" t="s">
        <v>1260</v>
      </c>
      <c r="AE69" s="270" t="s">
        <v>1260</v>
      </c>
      <c r="AF69" s="270" t="s">
        <v>1260</v>
      </c>
      <c r="AG69" s="270" t="s">
        <v>1260</v>
      </c>
      <c r="AH69" s="270" t="s">
        <v>1260</v>
      </c>
      <c r="AI69" s="270" t="s">
        <v>1260</v>
      </c>
      <c r="AJ69" s="270" t="s">
        <v>1260</v>
      </c>
      <c r="AK69" s="270" t="s">
        <v>1260</v>
      </c>
      <c r="AL69" s="270" t="s">
        <v>1260</v>
      </c>
      <c r="AM69" s="270" t="s">
        <v>1260</v>
      </c>
      <c r="AN69" s="270" t="s">
        <v>1260</v>
      </c>
      <c r="AO69" s="270" t="s">
        <v>1260</v>
      </c>
      <c r="AP69" s="270" t="s">
        <v>1260</v>
      </c>
      <c r="AQ69" s="270" t="s">
        <v>1260</v>
      </c>
      <c r="AR69" s="270" t="s">
        <v>1260</v>
      </c>
      <c r="AS69" s="270" t="s">
        <v>1260</v>
      </c>
      <c r="AT69" s="270" t="s">
        <v>1260</v>
      </c>
      <c r="AU69" s="270" t="s">
        <v>1260</v>
      </c>
      <c r="AV69" s="270" t="s">
        <v>1260</v>
      </c>
      <c r="AW69" s="270" t="s">
        <v>1260</v>
      </c>
      <c r="AX69">
        <f>VLOOKUP(A69,[1]Sheet4!B$2:G$3636,6,0)</f>
        <v>0</v>
      </c>
      <c r="AY69">
        <f>VLOOKUP(A69,[1]Sheet2!A$3:AC$3636,29,0)</f>
        <v>0</v>
      </c>
      <c r="AZ69" s="270" t="s">
        <v>3258</v>
      </c>
      <c r="BA69" s="270" t="s">
        <v>3258</v>
      </c>
      <c r="BB69" s="270" t="s">
        <v>3258</v>
      </c>
      <c r="BC69" s="270" t="s">
        <v>3258</v>
      </c>
      <c r="BD69" s="270"/>
      <c r="BE69" s="270"/>
    </row>
    <row r="70" spans="1:83" ht="14.4" x14ac:dyDescent="0.3">
      <c r="A70" s="271">
        <v>511691</v>
      </c>
      <c r="B70" s="272" t="str">
        <f>VLOOKUP(A70,[1]Sheet4!B$1:G$3636,5,0)</f>
        <v>الرابعة</v>
      </c>
      <c r="C70" s="270" t="s">
        <v>1260</v>
      </c>
      <c r="D70" s="270" t="s">
        <v>1260</v>
      </c>
      <c r="E70" s="270" t="s">
        <v>1260</v>
      </c>
      <c r="F70" s="270" t="s">
        <v>1260</v>
      </c>
      <c r="G70" s="270" t="s">
        <v>1260</v>
      </c>
      <c r="H70" s="270" t="s">
        <v>1260</v>
      </c>
      <c r="I70" s="270" t="s">
        <v>1260</v>
      </c>
      <c r="J70" s="270" t="s">
        <v>1260</v>
      </c>
      <c r="K70" s="270" t="s">
        <v>1260</v>
      </c>
      <c r="L70" s="270" t="s">
        <v>1260</v>
      </c>
      <c r="M70" s="270" t="s">
        <v>1260</v>
      </c>
      <c r="N70" s="270" t="s">
        <v>1260</v>
      </c>
      <c r="O70" s="270" t="s">
        <v>1260</v>
      </c>
      <c r="P70" s="270" t="s">
        <v>1260</v>
      </c>
      <c r="Q70" s="270" t="s">
        <v>1260</v>
      </c>
      <c r="R70" s="270" t="s">
        <v>1260</v>
      </c>
      <c r="S70" s="270" t="s">
        <v>1260</v>
      </c>
      <c r="T70" s="270" t="s">
        <v>1260</v>
      </c>
      <c r="U70" s="270" t="s">
        <v>1260</v>
      </c>
      <c r="V70" s="270" t="s">
        <v>1260</v>
      </c>
      <c r="W70" s="270" t="s">
        <v>1260</v>
      </c>
      <c r="X70" s="270" t="s">
        <v>1260</v>
      </c>
      <c r="Y70" s="270" t="s">
        <v>1260</v>
      </c>
      <c r="Z70" s="270" t="s">
        <v>1260</v>
      </c>
      <c r="AA70" s="270" t="s">
        <v>1260</v>
      </c>
      <c r="AB70" s="270" t="s">
        <v>1260</v>
      </c>
      <c r="AC70" s="270" t="s">
        <v>1260</v>
      </c>
      <c r="AD70" s="270" t="s">
        <v>1260</v>
      </c>
      <c r="AE70" s="270" t="s">
        <v>1260</v>
      </c>
      <c r="AF70" s="270" t="s">
        <v>1260</v>
      </c>
      <c r="AG70" s="270" t="s">
        <v>1260</v>
      </c>
      <c r="AH70" s="270" t="s">
        <v>1260</v>
      </c>
      <c r="AI70" s="270" t="s">
        <v>1260</v>
      </c>
      <c r="AJ70" s="270" t="s">
        <v>1260</v>
      </c>
      <c r="AK70" s="270" t="s">
        <v>1260</v>
      </c>
      <c r="AL70" s="270" t="s">
        <v>1260</v>
      </c>
      <c r="AM70" s="270" t="s">
        <v>1260</v>
      </c>
      <c r="AN70" s="270" t="s">
        <v>1260</v>
      </c>
      <c r="AO70" s="270" t="s">
        <v>1260</v>
      </c>
      <c r="AP70" s="270" t="s">
        <v>1260</v>
      </c>
      <c r="AQ70" s="270" t="s">
        <v>1260</v>
      </c>
      <c r="AR70" s="270" t="s">
        <v>1260</v>
      </c>
      <c r="AS70" s="270" t="s">
        <v>1260</v>
      </c>
      <c r="AT70" s="270" t="s">
        <v>1260</v>
      </c>
      <c r="AU70" s="270" t="s">
        <v>1260</v>
      </c>
      <c r="AV70" s="270" t="s">
        <v>1260</v>
      </c>
      <c r="AW70" s="270" t="s">
        <v>1260</v>
      </c>
      <c r="AX70">
        <f>VLOOKUP(A70,[1]Sheet4!B$2:G$3636,6,0)</f>
        <v>0</v>
      </c>
      <c r="AY70">
        <f>VLOOKUP(A70,[1]Sheet2!A$3:AC$3636,29,0)</f>
        <v>0</v>
      </c>
      <c r="AZ70" s="270" t="s">
        <v>3258</v>
      </c>
      <c r="BA70" s="270" t="s">
        <v>3258</v>
      </c>
      <c r="BB70" s="270" t="s">
        <v>3258</v>
      </c>
      <c r="BC70" s="270" t="s">
        <v>3258</v>
      </c>
      <c r="BD70" s="270"/>
      <c r="BE70" s="270"/>
    </row>
    <row r="71" spans="1:83" ht="21.6" x14ac:dyDescent="0.3">
      <c r="A71" s="283">
        <v>511763</v>
      </c>
      <c r="B71" s="293" t="s">
        <v>553</v>
      </c>
      <c r="C71" s="249" t="s">
        <v>1259</v>
      </c>
      <c r="D71" s="249" t="s">
        <v>1259</v>
      </c>
      <c r="E71" s="249" t="s">
        <v>1259</v>
      </c>
      <c r="F71" s="249" t="s">
        <v>1259</v>
      </c>
      <c r="G71" s="249" t="s">
        <v>1259</v>
      </c>
      <c r="H71" s="249" t="s">
        <v>1259</v>
      </c>
      <c r="I71" s="249" t="s">
        <v>1259</v>
      </c>
      <c r="J71" s="249" t="s">
        <v>1259</v>
      </c>
      <c r="K71" s="249" t="s">
        <v>1259</v>
      </c>
      <c r="L71" s="249" t="s">
        <v>1259</v>
      </c>
      <c r="M71" s="249" t="s">
        <v>1259</v>
      </c>
      <c r="N71" s="249" t="s">
        <v>1259</v>
      </c>
      <c r="O71" s="249" t="s">
        <v>1259</v>
      </c>
      <c r="P71" s="249" t="s">
        <v>1259</v>
      </c>
      <c r="Q71" s="249" t="s">
        <v>1259</v>
      </c>
      <c r="R71" s="249" t="s">
        <v>1259</v>
      </c>
      <c r="S71" s="249" t="s">
        <v>1259</v>
      </c>
      <c r="T71" s="249" t="s">
        <v>1259</v>
      </c>
      <c r="U71" s="249" t="s">
        <v>1259</v>
      </c>
      <c r="V71" s="249" t="s">
        <v>1259</v>
      </c>
      <c r="W71" s="249" t="s">
        <v>1259</v>
      </c>
      <c r="X71" s="249" t="s">
        <v>1259</v>
      </c>
      <c r="Y71" s="249" t="s">
        <v>1259</v>
      </c>
      <c r="Z71" s="249" t="s">
        <v>1259</v>
      </c>
      <c r="AA71" s="249" t="s">
        <v>1259</v>
      </c>
      <c r="AB71" s="249" t="s">
        <v>1259</v>
      </c>
      <c r="AC71" s="249" t="s">
        <v>1259</v>
      </c>
      <c r="AD71" s="249" t="s">
        <v>1259</v>
      </c>
      <c r="AE71" s="249" t="s">
        <v>1259</v>
      </c>
      <c r="AF71" s="249" t="s">
        <v>1259</v>
      </c>
      <c r="AG71" s="249" t="s">
        <v>1259</v>
      </c>
      <c r="AH71" s="249" t="s">
        <v>1259</v>
      </c>
      <c r="AI71" s="249" t="s">
        <v>1259</v>
      </c>
      <c r="AJ71" s="249" t="s">
        <v>1259</v>
      </c>
      <c r="AK71" s="249" t="s">
        <v>1259</v>
      </c>
      <c r="AL71" s="249" t="s">
        <v>1259</v>
      </c>
      <c r="AM71" s="249" t="s">
        <v>1259</v>
      </c>
      <c r="AN71" s="249" t="s">
        <v>1259</v>
      </c>
      <c r="AO71" s="249" t="s">
        <v>1259</v>
      </c>
      <c r="AP71" s="249" t="s">
        <v>1259</v>
      </c>
      <c r="AQ71" s="249" t="s">
        <v>1259</v>
      </c>
      <c r="AR71" s="249" t="s">
        <v>1259</v>
      </c>
      <c r="AS71" s="249" t="s">
        <v>1259</v>
      </c>
      <c r="AT71" s="249" t="s">
        <v>1259</v>
      </c>
      <c r="AU71" s="249" t="s">
        <v>1259</v>
      </c>
      <c r="AV71" s="249" t="s">
        <v>1259</v>
      </c>
      <c r="AW71" s="249" t="s">
        <v>1259</v>
      </c>
      <c r="AX71" s="285"/>
      <c r="AY71">
        <f>VLOOKUP(A71,[1]Sheet2!A$3:AC$3636,29,0)</f>
        <v>0</v>
      </c>
      <c r="AZ71" s="270" t="s">
        <v>3258</v>
      </c>
      <c r="BA71" s="270" t="s">
        <v>3258</v>
      </c>
      <c r="BB71" s="270" t="s">
        <v>3258</v>
      </c>
      <c r="BC71" s="270" t="s">
        <v>3258</v>
      </c>
      <c r="BD71" s="270"/>
      <c r="BE71" s="270"/>
      <c r="BH71" s="248"/>
      <c r="BI71" s="248"/>
      <c r="BJ71" s="248"/>
      <c r="BK71" s="248"/>
      <c r="BL71" s="248"/>
      <c r="BM71" s="248"/>
      <c r="BN71" s="248"/>
      <c r="BO71" s="248"/>
      <c r="BP71" s="248" t="s">
        <v>3258</v>
      </c>
      <c r="BQ71" s="248" t="s">
        <v>3258</v>
      </c>
      <c r="BR71" s="248" t="s">
        <v>3258</v>
      </c>
      <c r="BS71" s="248" t="s">
        <v>3258</v>
      </c>
      <c r="BT71" s="248" t="s">
        <v>3258</v>
      </c>
      <c r="BU71" s="248" t="s">
        <v>3258</v>
      </c>
      <c r="BV71" s="247"/>
      <c r="BW71" s="248"/>
      <c r="BX71" s="248"/>
      <c r="BY71" s="248"/>
      <c r="BZ71" s="248"/>
      <c r="CA71" s="241"/>
      <c r="CB71" s="241"/>
      <c r="CC71" s="241"/>
      <c r="CD71" s="241"/>
      <c r="CE71" s="248"/>
    </row>
    <row r="72" spans="1:83" ht="14.4" x14ac:dyDescent="0.3">
      <c r="A72" s="269">
        <v>511835</v>
      </c>
      <c r="B72" s="272" t="str">
        <f>VLOOKUP(A72,[1]Sheet4!B$1:G$3636,5,0)</f>
        <v>الرابعة</v>
      </c>
      <c r="C72" s="270" t="s">
        <v>1260</v>
      </c>
      <c r="D72" s="270" t="s">
        <v>1260</v>
      </c>
      <c r="E72" s="270" t="s">
        <v>1260</v>
      </c>
      <c r="F72" s="270" t="s">
        <v>1260</v>
      </c>
      <c r="G72" s="270" t="s">
        <v>1260</v>
      </c>
      <c r="H72" s="270" t="s">
        <v>1260</v>
      </c>
      <c r="I72" s="270" t="s">
        <v>1260</v>
      </c>
      <c r="J72" s="270" t="s">
        <v>1260</v>
      </c>
      <c r="K72" s="270" t="s">
        <v>1260</v>
      </c>
      <c r="L72" s="270" t="s">
        <v>1260</v>
      </c>
      <c r="M72" s="270" t="s">
        <v>1260</v>
      </c>
      <c r="N72" s="270" t="s">
        <v>1260</v>
      </c>
      <c r="O72" s="270" t="s">
        <v>1260</v>
      </c>
      <c r="P72" s="270" t="s">
        <v>1260</v>
      </c>
      <c r="Q72" s="270" t="s">
        <v>1260</v>
      </c>
      <c r="R72" s="270" t="s">
        <v>1260</v>
      </c>
      <c r="S72" s="270" t="s">
        <v>1260</v>
      </c>
      <c r="T72" s="270" t="s">
        <v>1260</v>
      </c>
      <c r="U72" s="270" t="s">
        <v>1260</v>
      </c>
      <c r="V72" s="270" t="s">
        <v>1260</v>
      </c>
      <c r="W72" s="270" t="s">
        <v>1260</v>
      </c>
      <c r="X72" s="270" t="s">
        <v>1260</v>
      </c>
      <c r="Y72" s="270" t="s">
        <v>1260</v>
      </c>
      <c r="Z72" s="270" t="s">
        <v>1260</v>
      </c>
      <c r="AA72" s="270" t="s">
        <v>1260</v>
      </c>
      <c r="AB72" s="270" t="s">
        <v>1260</v>
      </c>
      <c r="AC72" s="270" t="s">
        <v>1260</v>
      </c>
      <c r="AD72" s="270" t="s">
        <v>1260</v>
      </c>
      <c r="AE72" s="270" t="s">
        <v>1260</v>
      </c>
      <c r="AF72" s="270" t="s">
        <v>1260</v>
      </c>
      <c r="AG72" s="270" t="s">
        <v>1260</v>
      </c>
      <c r="AH72" s="270" t="s">
        <v>1260</v>
      </c>
      <c r="AI72" s="270" t="s">
        <v>1260</v>
      </c>
      <c r="AJ72" s="270" t="s">
        <v>1260</v>
      </c>
      <c r="AK72" s="270" t="s">
        <v>1260</v>
      </c>
      <c r="AL72" s="270" t="s">
        <v>1260</v>
      </c>
      <c r="AM72" s="270" t="s">
        <v>1260</v>
      </c>
      <c r="AN72" s="270" t="s">
        <v>1260</v>
      </c>
      <c r="AO72" s="270" t="s">
        <v>1260</v>
      </c>
      <c r="AP72" s="270" t="s">
        <v>1260</v>
      </c>
      <c r="AQ72" s="270" t="s">
        <v>1260</v>
      </c>
      <c r="AR72" s="270" t="s">
        <v>1260</v>
      </c>
      <c r="AS72" s="270" t="s">
        <v>1260</v>
      </c>
      <c r="AT72" s="270" t="s">
        <v>1260</v>
      </c>
      <c r="AU72" s="270" t="s">
        <v>1260</v>
      </c>
      <c r="AV72" s="270" t="s">
        <v>1260</v>
      </c>
      <c r="AW72" s="277" t="s">
        <v>1260</v>
      </c>
      <c r="AX72">
        <f>VLOOKUP(A72,[1]Sheet4!B$2:G$3636,6,0)</f>
        <v>0</v>
      </c>
      <c r="AY72" t="str">
        <f>VLOOKUP(A72,[1]Sheet2!A$3:AC$3636,29,0)</f>
        <v>مستنفذ فصل اول 2023-2024</v>
      </c>
      <c r="AZ72" s="270" t="s">
        <v>3258</v>
      </c>
      <c r="BA72" s="270" t="s">
        <v>3258</v>
      </c>
      <c r="BB72" s="270" t="s">
        <v>3258</v>
      </c>
      <c r="BC72" s="270" t="s">
        <v>3258</v>
      </c>
      <c r="BD72" s="270"/>
      <c r="BE72" s="270"/>
    </row>
    <row r="73" spans="1:83" ht="21.6" x14ac:dyDescent="0.3">
      <c r="A73" s="283">
        <v>511847</v>
      </c>
      <c r="B73" s="293" t="s">
        <v>553</v>
      </c>
      <c r="C73" s="249" t="s">
        <v>1259</v>
      </c>
      <c r="D73" s="249" t="s">
        <v>1259</v>
      </c>
      <c r="E73" s="249" t="s">
        <v>1259</v>
      </c>
      <c r="F73" s="249" t="s">
        <v>1259</v>
      </c>
      <c r="G73" s="249" t="s">
        <v>1259</v>
      </c>
      <c r="H73" s="249" t="s">
        <v>1259</v>
      </c>
      <c r="I73" s="249" t="s">
        <v>1259</v>
      </c>
      <c r="J73" s="249" t="s">
        <v>1259</v>
      </c>
      <c r="K73" s="249" t="s">
        <v>1259</v>
      </c>
      <c r="L73" s="249" t="s">
        <v>1259</v>
      </c>
      <c r="M73" s="249" t="s">
        <v>1259</v>
      </c>
      <c r="N73" s="249" t="s">
        <v>1259</v>
      </c>
      <c r="O73" s="249" t="s">
        <v>1259</v>
      </c>
      <c r="P73" s="249" t="s">
        <v>1259</v>
      </c>
      <c r="Q73" s="249" t="s">
        <v>1259</v>
      </c>
      <c r="R73" s="249" t="s">
        <v>1259</v>
      </c>
      <c r="S73" s="249" t="s">
        <v>1259</v>
      </c>
      <c r="T73" s="249" t="s">
        <v>1259</v>
      </c>
      <c r="U73" s="249" t="s">
        <v>1259</v>
      </c>
      <c r="V73" s="249" t="s">
        <v>1259</v>
      </c>
      <c r="W73" s="249" t="s">
        <v>1259</v>
      </c>
      <c r="X73" s="249" t="s">
        <v>1259</v>
      </c>
      <c r="Y73" s="249" t="s">
        <v>1259</v>
      </c>
      <c r="Z73" s="249" t="s">
        <v>1259</v>
      </c>
      <c r="AA73" s="249" t="s">
        <v>1259</v>
      </c>
      <c r="AB73" s="249" t="s">
        <v>1259</v>
      </c>
      <c r="AC73" s="249" t="s">
        <v>1259</v>
      </c>
      <c r="AD73" s="249" t="s">
        <v>1259</v>
      </c>
      <c r="AE73" s="249" t="s">
        <v>1259</v>
      </c>
      <c r="AF73" s="249" t="s">
        <v>1259</v>
      </c>
      <c r="AG73" s="249" t="s">
        <v>1259</v>
      </c>
      <c r="AH73" s="249" t="s">
        <v>1259</v>
      </c>
      <c r="AI73" s="249" t="s">
        <v>1259</v>
      </c>
      <c r="AJ73" s="249" t="s">
        <v>1259</v>
      </c>
      <c r="AK73" s="249" t="s">
        <v>1259</v>
      </c>
      <c r="AL73" s="249" t="s">
        <v>1259</v>
      </c>
      <c r="AM73" s="249" t="s">
        <v>1259</v>
      </c>
      <c r="AN73" s="249" t="s">
        <v>1259</v>
      </c>
      <c r="AO73" s="249" t="s">
        <v>1259</v>
      </c>
      <c r="AP73" s="249" t="s">
        <v>1259</v>
      </c>
      <c r="AQ73" s="249" t="s">
        <v>1259</v>
      </c>
      <c r="AR73" s="249" t="s">
        <v>1259</v>
      </c>
      <c r="AS73" s="249" t="s">
        <v>1259</v>
      </c>
      <c r="AT73" s="249" t="s">
        <v>1259</v>
      </c>
      <c r="AU73" s="249" t="s">
        <v>1259</v>
      </c>
      <c r="AV73" s="249" t="s">
        <v>1259</v>
      </c>
      <c r="AW73" s="249" t="s">
        <v>1259</v>
      </c>
      <c r="AX73" s="285"/>
      <c r="AY73">
        <f>VLOOKUP(A73,[1]Sheet2!A$3:AC$3636,29,0)</f>
        <v>0</v>
      </c>
      <c r="AZ73" s="270" t="s">
        <v>3258</v>
      </c>
      <c r="BA73" s="270" t="s">
        <v>3258</v>
      </c>
      <c r="BB73" s="270" t="s">
        <v>3258</v>
      </c>
      <c r="BC73" s="270" t="s">
        <v>3258</v>
      </c>
      <c r="BD73" s="270"/>
      <c r="BE73" s="270"/>
      <c r="BH73" s="248"/>
      <c r="BI73" s="248"/>
      <c r="BJ73" s="248"/>
      <c r="BK73" s="248"/>
      <c r="BL73" s="248"/>
      <c r="BM73" s="248"/>
      <c r="BN73" s="248"/>
      <c r="BO73" s="248"/>
      <c r="BP73" s="248" t="s">
        <v>3258</v>
      </c>
      <c r="BQ73" s="248" t="s">
        <v>3258</v>
      </c>
      <c r="BR73" s="248" t="s">
        <v>3258</v>
      </c>
      <c r="BS73" s="248" t="s">
        <v>3258</v>
      </c>
      <c r="BT73" s="248" t="s">
        <v>3258</v>
      </c>
      <c r="BU73" s="248" t="s">
        <v>3258</v>
      </c>
      <c r="BV73" s="247"/>
      <c r="BW73" s="248"/>
      <c r="BX73" s="248"/>
      <c r="BY73" s="248"/>
      <c r="BZ73" s="248"/>
      <c r="CA73" s="241"/>
      <c r="CB73" s="241"/>
      <c r="CC73" s="241"/>
      <c r="CD73" s="241"/>
      <c r="CE73" s="248"/>
    </row>
    <row r="74" spans="1:83" ht="21.6" x14ac:dyDescent="0.65">
      <c r="A74" s="300">
        <v>511890</v>
      </c>
      <c r="B74" s="284" t="s">
        <v>553</v>
      </c>
      <c r="C74" s="249" t="s">
        <v>1259</v>
      </c>
      <c r="D74" s="249" t="s">
        <v>1259</v>
      </c>
      <c r="E74" s="249" t="s">
        <v>1259</v>
      </c>
      <c r="F74" s="249" t="s">
        <v>1259</v>
      </c>
      <c r="G74" s="249" t="s">
        <v>1259</v>
      </c>
      <c r="H74" s="249" t="s">
        <v>1259</v>
      </c>
      <c r="I74" s="249" t="s">
        <v>1259</v>
      </c>
      <c r="J74" s="249" t="s">
        <v>1259</v>
      </c>
      <c r="K74" s="249" t="s">
        <v>1259</v>
      </c>
      <c r="L74" s="249" t="s">
        <v>1259</v>
      </c>
      <c r="M74" s="249" t="s">
        <v>1259</v>
      </c>
      <c r="N74" s="249" t="s">
        <v>1259</v>
      </c>
      <c r="O74" s="249" t="s">
        <v>1259</v>
      </c>
      <c r="P74" s="249" t="s">
        <v>1259</v>
      </c>
      <c r="Q74" s="249" t="s">
        <v>1259</v>
      </c>
      <c r="R74" s="249" t="s">
        <v>1259</v>
      </c>
      <c r="S74" s="249" t="s">
        <v>1259</v>
      </c>
      <c r="T74" s="249" t="s">
        <v>1259</v>
      </c>
      <c r="U74" s="249" t="s">
        <v>1259</v>
      </c>
      <c r="V74" s="249" t="s">
        <v>1259</v>
      </c>
      <c r="W74" s="249" t="s">
        <v>1259</v>
      </c>
      <c r="X74" s="249" t="s">
        <v>1259</v>
      </c>
      <c r="Y74" s="249" t="s">
        <v>1259</v>
      </c>
      <c r="Z74" s="249" t="s">
        <v>1259</v>
      </c>
      <c r="AA74" s="249" t="s">
        <v>1259</v>
      </c>
      <c r="AB74" s="249" t="s">
        <v>1259</v>
      </c>
      <c r="AC74" s="249" t="s">
        <v>1259</v>
      </c>
      <c r="AD74" s="249" t="s">
        <v>1259</v>
      </c>
      <c r="AE74" s="249" t="s">
        <v>1259</v>
      </c>
      <c r="AF74" s="249" t="s">
        <v>1259</v>
      </c>
      <c r="AG74" s="249" t="s">
        <v>1259</v>
      </c>
      <c r="AH74" s="249" t="s">
        <v>1259</v>
      </c>
      <c r="AI74" s="249" t="s">
        <v>1259</v>
      </c>
      <c r="AJ74" s="249" t="s">
        <v>1259</v>
      </c>
      <c r="AK74" s="249" t="s">
        <v>1259</v>
      </c>
      <c r="AL74" s="249" t="s">
        <v>1259</v>
      </c>
      <c r="AM74" s="249" t="s">
        <v>1259</v>
      </c>
      <c r="AN74" s="249" t="s">
        <v>1259</v>
      </c>
      <c r="AO74" s="249" t="s">
        <v>1259</v>
      </c>
      <c r="AP74" s="249" t="s">
        <v>1259</v>
      </c>
      <c r="AQ74" s="249" t="s">
        <v>1259</v>
      </c>
      <c r="AR74" s="249" t="s">
        <v>1259</v>
      </c>
      <c r="AS74" s="249" t="s">
        <v>1259</v>
      </c>
      <c r="AT74" s="249" t="s">
        <v>1259</v>
      </c>
      <c r="AU74" s="249" t="s">
        <v>1259</v>
      </c>
      <c r="AV74" s="249" t="s">
        <v>1259</v>
      </c>
      <c r="AW74" s="249" t="s">
        <v>1259</v>
      </c>
      <c r="AX74" s="301"/>
      <c r="AY74">
        <f>VLOOKUP(A74,[1]Sheet2!A$3:AC$3636,29,0)</f>
        <v>0</v>
      </c>
      <c r="AZ74" s="270" t="s">
        <v>3258</v>
      </c>
      <c r="BA74" s="270" t="s">
        <v>3258</v>
      </c>
      <c r="BB74" s="270" t="s">
        <v>3258</v>
      </c>
      <c r="BC74" s="270" t="s">
        <v>3258</v>
      </c>
      <c r="BD74" s="270"/>
      <c r="BE74" s="270"/>
    </row>
    <row r="75" spans="1:83" ht="21.6" x14ac:dyDescent="0.3">
      <c r="A75" s="283">
        <v>512138</v>
      </c>
      <c r="B75" s="293" t="s">
        <v>553</v>
      </c>
      <c r="C75" s="249" t="s">
        <v>1259</v>
      </c>
      <c r="D75" s="249" t="s">
        <v>1259</v>
      </c>
      <c r="E75" s="249" t="s">
        <v>1259</v>
      </c>
      <c r="F75" s="249" t="s">
        <v>1259</v>
      </c>
      <c r="G75" s="249" t="s">
        <v>1259</v>
      </c>
      <c r="H75" s="249" t="s">
        <v>1259</v>
      </c>
      <c r="I75" s="249" t="s">
        <v>1259</v>
      </c>
      <c r="J75" s="249" t="s">
        <v>1259</v>
      </c>
      <c r="K75" s="249" t="s">
        <v>1259</v>
      </c>
      <c r="L75" s="249" t="s">
        <v>1259</v>
      </c>
      <c r="M75" s="249" t="s">
        <v>1259</v>
      </c>
      <c r="N75" s="249" t="s">
        <v>1259</v>
      </c>
      <c r="O75" s="249" t="s">
        <v>1259</v>
      </c>
      <c r="P75" s="249" t="s">
        <v>1259</v>
      </c>
      <c r="Q75" s="249" t="s">
        <v>1259</v>
      </c>
      <c r="R75" s="249" t="s">
        <v>1259</v>
      </c>
      <c r="S75" s="249" t="s">
        <v>1259</v>
      </c>
      <c r="T75" s="249" t="s">
        <v>1259</v>
      </c>
      <c r="U75" s="249" t="s">
        <v>1259</v>
      </c>
      <c r="V75" s="249" t="s">
        <v>1259</v>
      </c>
      <c r="W75" s="249" t="s">
        <v>1259</v>
      </c>
      <c r="X75" s="249" t="s">
        <v>1259</v>
      </c>
      <c r="Y75" s="249" t="s">
        <v>1259</v>
      </c>
      <c r="Z75" s="249" t="s">
        <v>1259</v>
      </c>
      <c r="AA75" s="249" t="s">
        <v>1259</v>
      </c>
      <c r="AB75" s="249" t="s">
        <v>1259</v>
      </c>
      <c r="AC75" s="249" t="s">
        <v>1259</v>
      </c>
      <c r="AD75" s="249" t="s">
        <v>1259</v>
      </c>
      <c r="AE75" s="249" t="s">
        <v>1259</v>
      </c>
      <c r="AF75" s="249" t="s">
        <v>1259</v>
      </c>
      <c r="AG75" s="249" t="s">
        <v>1259</v>
      </c>
      <c r="AH75" s="249" t="s">
        <v>1259</v>
      </c>
      <c r="AI75" s="249" t="s">
        <v>1259</v>
      </c>
      <c r="AJ75" s="249" t="s">
        <v>1259</v>
      </c>
      <c r="AK75" s="249" t="s">
        <v>1259</v>
      </c>
      <c r="AL75" s="249" t="s">
        <v>1259</v>
      </c>
      <c r="AM75" s="249" t="s">
        <v>1259</v>
      </c>
      <c r="AN75" s="249" t="s">
        <v>1259</v>
      </c>
      <c r="AO75" s="249" t="s">
        <v>1259</v>
      </c>
      <c r="AP75" s="249" t="s">
        <v>1259</v>
      </c>
      <c r="AQ75" s="249" t="s">
        <v>1259</v>
      </c>
      <c r="AR75" s="249" t="s">
        <v>1259</v>
      </c>
      <c r="AS75" s="249" t="s">
        <v>1259</v>
      </c>
      <c r="AT75" s="249" t="s">
        <v>1259</v>
      </c>
      <c r="AU75" s="249" t="s">
        <v>1259</v>
      </c>
      <c r="AV75" s="249" t="s">
        <v>1259</v>
      </c>
      <c r="AW75" s="249" t="s">
        <v>1259</v>
      </c>
      <c r="AX75" s="285"/>
      <c r="AY75">
        <f>VLOOKUP(A75,[1]Sheet2!A$3:AC$3636,29,0)</f>
        <v>0</v>
      </c>
      <c r="AZ75" s="270" t="s">
        <v>3258</v>
      </c>
      <c r="BA75" s="270" t="s">
        <v>3258</v>
      </c>
      <c r="BB75" s="270" t="s">
        <v>3258</v>
      </c>
      <c r="BC75" s="270" t="s">
        <v>3258</v>
      </c>
      <c r="BD75" s="270"/>
      <c r="BE75" s="270"/>
    </row>
    <row r="76" spans="1:83" ht="21.6" x14ac:dyDescent="0.65">
      <c r="A76" s="283">
        <v>512224</v>
      </c>
      <c r="B76" s="284" t="s">
        <v>553</v>
      </c>
      <c r="C76" s="249" t="s">
        <v>1259</v>
      </c>
      <c r="D76" s="249" t="s">
        <v>1259</v>
      </c>
      <c r="E76" s="249" t="s">
        <v>1259</v>
      </c>
      <c r="F76" s="249" t="s">
        <v>1259</v>
      </c>
      <c r="G76" s="249" t="s">
        <v>1259</v>
      </c>
      <c r="H76" s="249" t="s">
        <v>1259</v>
      </c>
      <c r="I76" s="249" t="s">
        <v>1259</v>
      </c>
      <c r="J76" s="249" t="s">
        <v>1259</v>
      </c>
      <c r="K76" s="249" t="s">
        <v>1259</v>
      </c>
      <c r="L76" s="249" t="s">
        <v>1259</v>
      </c>
      <c r="M76" s="249" t="s">
        <v>1259</v>
      </c>
      <c r="N76" s="249" t="s">
        <v>1259</v>
      </c>
      <c r="O76" s="249" t="s">
        <v>1259</v>
      </c>
      <c r="P76" s="249" t="s">
        <v>1259</v>
      </c>
      <c r="Q76" s="249" t="s">
        <v>1259</v>
      </c>
      <c r="R76" s="249" t="s">
        <v>1259</v>
      </c>
      <c r="S76" s="249" t="s">
        <v>1259</v>
      </c>
      <c r="T76" s="249" t="s">
        <v>1259</v>
      </c>
      <c r="U76" s="249" t="s">
        <v>1259</v>
      </c>
      <c r="V76" s="249" t="s">
        <v>1259</v>
      </c>
      <c r="W76" s="249" t="s">
        <v>1259</v>
      </c>
      <c r="X76" s="249" t="s">
        <v>1259</v>
      </c>
      <c r="Y76" s="249" t="s">
        <v>1259</v>
      </c>
      <c r="Z76" s="249" t="s">
        <v>1259</v>
      </c>
      <c r="AA76" s="249" t="s">
        <v>1259</v>
      </c>
      <c r="AB76" s="249" t="s">
        <v>1259</v>
      </c>
      <c r="AC76" s="249" t="s">
        <v>1259</v>
      </c>
      <c r="AD76" s="249" t="s">
        <v>1259</v>
      </c>
      <c r="AE76" s="249" t="s">
        <v>1259</v>
      </c>
      <c r="AF76" s="249" t="s">
        <v>1259</v>
      </c>
      <c r="AG76" s="249" t="s">
        <v>1259</v>
      </c>
      <c r="AH76" s="249" t="s">
        <v>1259</v>
      </c>
      <c r="AI76" s="249" t="s">
        <v>1259</v>
      </c>
      <c r="AJ76" s="249" t="s">
        <v>1259</v>
      </c>
      <c r="AK76" s="249" t="s">
        <v>1259</v>
      </c>
      <c r="AL76" s="249" t="s">
        <v>1259</v>
      </c>
      <c r="AM76" s="249" t="s">
        <v>1259</v>
      </c>
      <c r="AN76" s="249" t="s">
        <v>1259</v>
      </c>
      <c r="AO76" s="249" t="s">
        <v>1259</v>
      </c>
      <c r="AP76" s="249" t="s">
        <v>1259</v>
      </c>
      <c r="AQ76" s="249" t="s">
        <v>1259</v>
      </c>
      <c r="AR76" s="249" t="s">
        <v>1259</v>
      </c>
      <c r="AS76" s="249" t="s">
        <v>1259</v>
      </c>
      <c r="AT76" s="249" t="s">
        <v>1259</v>
      </c>
      <c r="AU76" s="249" t="s">
        <v>1259</v>
      </c>
      <c r="AV76" s="249" t="s">
        <v>1259</v>
      </c>
      <c r="AW76" s="249" t="s">
        <v>1259</v>
      </c>
      <c r="AX76" s="285"/>
      <c r="AY76">
        <f>VLOOKUP(A76,[1]Sheet2!A$3:AC$3636,29,0)</f>
        <v>0</v>
      </c>
      <c r="AZ76" s="249"/>
      <c r="BA76" s="249"/>
      <c r="BB76" s="249"/>
      <c r="BC76" s="249"/>
      <c r="BD76" s="249"/>
      <c r="BE76" s="270"/>
      <c r="BH76" s="248"/>
      <c r="BI76" s="248"/>
      <c r="BJ76" s="248"/>
      <c r="BK76" s="248"/>
      <c r="BL76" s="248"/>
      <c r="BM76" s="248"/>
      <c r="BN76" s="248"/>
      <c r="BO76" s="248"/>
      <c r="BP76" s="248" t="s">
        <v>3258</v>
      </c>
      <c r="BQ76" s="248" t="s">
        <v>3258</v>
      </c>
      <c r="BR76" s="248" t="s">
        <v>3258</v>
      </c>
      <c r="BS76" s="248" t="s">
        <v>3258</v>
      </c>
      <c r="BT76" s="248" t="s">
        <v>3258</v>
      </c>
      <c r="BU76" s="248" t="s">
        <v>3258</v>
      </c>
      <c r="BV76" s="247"/>
      <c r="BW76" s="248"/>
      <c r="BX76" s="248"/>
      <c r="BY76" s="248"/>
      <c r="BZ76" s="248"/>
      <c r="CA76" s="241"/>
      <c r="CB76" s="241"/>
      <c r="CC76" s="241"/>
      <c r="CD76" s="241"/>
      <c r="CE76" s="248"/>
    </row>
    <row r="77" spans="1:83" ht="14.4" x14ac:dyDescent="0.3">
      <c r="A77" s="269">
        <v>512471</v>
      </c>
      <c r="B77" s="272" t="str">
        <f>VLOOKUP(A77,[1]Sheet4!B$1:G$3636,5,0)</f>
        <v>الرابعة</v>
      </c>
      <c r="C77" s="270" t="s">
        <v>1260</v>
      </c>
      <c r="D77" s="270" t="s">
        <v>1260</v>
      </c>
      <c r="E77" s="270" t="s">
        <v>1260</v>
      </c>
      <c r="F77" s="270" t="s">
        <v>1260</v>
      </c>
      <c r="G77" s="270" t="s">
        <v>1260</v>
      </c>
      <c r="H77" s="270" t="s">
        <v>1260</v>
      </c>
      <c r="I77" s="270" t="s">
        <v>1260</v>
      </c>
      <c r="J77" s="270" t="s">
        <v>1260</v>
      </c>
      <c r="K77" s="270" t="s">
        <v>1260</v>
      </c>
      <c r="L77" s="270" t="s">
        <v>1260</v>
      </c>
      <c r="M77" s="270" t="s">
        <v>1260</v>
      </c>
      <c r="N77" s="270" t="s">
        <v>1260</v>
      </c>
      <c r="O77" s="270" t="s">
        <v>1260</v>
      </c>
      <c r="P77" s="270" t="s">
        <v>1260</v>
      </c>
      <c r="Q77" s="270" t="s">
        <v>1260</v>
      </c>
      <c r="R77" s="270" t="s">
        <v>1260</v>
      </c>
      <c r="S77" s="270" t="s">
        <v>1260</v>
      </c>
      <c r="T77" s="270" t="s">
        <v>1260</v>
      </c>
      <c r="U77" s="270" t="s">
        <v>1260</v>
      </c>
      <c r="V77" s="270" t="s">
        <v>1260</v>
      </c>
      <c r="W77" s="270" t="s">
        <v>1260</v>
      </c>
      <c r="X77" s="270" t="s">
        <v>1260</v>
      </c>
      <c r="Y77" s="270" t="s">
        <v>1260</v>
      </c>
      <c r="Z77" s="270" t="s">
        <v>1260</v>
      </c>
      <c r="AA77" s="270" t="s">
        <v>1260</v>
      </c>
      <c r="AB77" s="270" t="s">
        <v>1260</v>
      </c>
      <c r="AC77" s="270" t="s">
        <v>1260</v>
      </c>
      <c r="AD77" s="270" t="s">
        <v>1260</v>
      </c>
      <c r="AE77" s="270" t="s">
        <v>1260</v>
      </c>
      <c r="AF77" s="270" t="s">
        <v>1260</v>
      </c>
      <c r="AG77" s="270" t="s">
        <v>1260</v>
      </c>
      <c r="AH77" s="270" t="s">
        <v>1260</v>
      </c>
      <c r="AI77" s="270" t="s">
        <v>1260</v>
      </c>
      <c r="AJ77" s="270" t="s">
        <v>1260</v>
      </c>
      <c r="AK77" s="270" t="s">
        <v>1260</v>
      </c>
      <c r="AL77" s="270" t="s">
        <v>1260</v>
      </c>
      <c r="AM77" s="270" t="s">
        <v>1260</v>
      </c>
      <c r="AN77" s="270" t="s">
        <v>1260</v>
      </c>
      <c r="AO77" s="270" t="s">
        <v>1260</v>
      </c>
      <c r="AP77" s="270" t="s">
        <v>1260</v>
      </c>
      <c r="AQ77" s="270" t="s">
        <v>1260</v>
      </c>
      <c r="AR77" s="270" t="s">
        <v>1260</v>
      </c>
      <c r="AS77" s="270" t="s">
        <v>1260</v>
      </c>
      <c r="AT77" s="270" t="s">
        <v>1260</v>
      </c>
      <c r="AU77" s="270" t="s">
        <v>1260</v>
      </c>
      <c r="AV77" s="270" t="s">
        <v>1260</v>
      </c>
      <c r="AW77" s="277" t="s">
        <v>1260</v>
      </c>
      <c r="AX77" t="str">
        <f>VLOOKUP(A77,[1]Sheet4!B$2:G$3636,6,0)</f>
        <v>مستنفذ فصل ثاني  2023-2024</v>
      </c>
      <c r="AY77" t="str">
        <f>VLOOKUP(A77,[1]Sheet2!A$3:AC$3636,29,0)</f>
        <v>مستنفذ فصل اول 2023-2024</v>
      </c>
      <c r="AZ77" s="270" t="s">
        <v>3258</v>
      </c>
      <c r="BA77" s="270" t="s">
        <v>3258</v>
      </c>
      <c r="BB77" s="270" t="s">
        <v>3258</v>
      </c>
      <c r="BC77" s="270" t="s">
        <v>3258</v>
      </c>
      <c r="BD77" s="270"/>
      <c r="BE77" s="270"/>
    </row>
    <row r="78" spans="1:83" ht="18" x14ac:dyDescent="0.5">
      <c r="A78" s="300">
        <v>512486</v>
      </c>
      <c r="B78" s="293" t="s">
        <v>553</v>
      </c>
      <c r="C78" s="249" t="s">
        <v>1259</v>
      </c>
      <c r="D78" s="249" t="s">
        <v>1259</v>
      </c>
      <c r="E78" s="249" t="s">
        <v>1259</v>
      </c>
      <c r="F78" s="249" t="s">
        <v>1259</v>
      </c>
      <c r="G78" s="249" t="s">
        <v>1259</v>
      </c>
      <c r="H78" s="249" t="s">
        <v>1259</v>
      </c>
      <c r="I78" s="249" t="s">
        <v>1259</v>
      </c>
      <c r="J78" s="249" t="s">
        <v>1259</v>
      </c>
      <c r="K78" s="249" t="s">
        <v>1259</v>
      </c>
      <c r="L78" s="249" t="s">
        <v>1259</v>
      </c>
      <c r="M78" s="249" t="s">
        <v>1259</v>
      </c>
      <c r="N78" s="249" t="s">
        <v>1259</v>
      </c>
      <c r="O78" s="249" t="s">
        <v>1259</v>
      </c>
      <c r="P78" s="249" t="s">
        <v>1259</v>
      </c>
      <c r="Q78" s="249" t="s">
        <v>1259</v>
      </c>
      <c r="R78" s="249" t="s">
        <v>1259</v>
      </c>
      <c r="S78" s="249" t="s">
        <v>1259</v>
      </c>
      <c r="T78" s="249" t="s">
        <v>1259</v>
      </c>
      <c r="U78" s="249" t="s">
        <v>1259</v>
      </c>
      <c r="V78" s="249" t="s">
        <v>1259</v>
      </c>
      <c r="W78" s="249" t="s">
        <v>1259</v>
      </c>
      <c r="X78" s="249" t="s">
        <v>1259</v>
      </c>
      <c r="Y78" s="249" t="s">
        <v>1259</v>
      </c>
      <c r="Z78" s="249" t="s">
        <v>1259</v>
      </c>
      <c r="AA78" s="249" t="s">
        <v>1259</v>
      </c>
      <c r="AB78" s="249" t="s">
        <v>1259</v>
      </c>
      <c r="AC78" s="249" t="s">
        <v>1259</v>
      </c>
      <c r="AD78" s="249" t="s">
        <v>1259</v>
      </c>
      <c r="AE78" s="249" t="s">
        <v>1259</v>
      </c>
      <c r="AF78" s="249" t="s">
        <v>1259</v>
      </c>
      <c r="AG78" s="249" t="s">
        <v>1259</v>
      </c>
      <c r="AH78" s="249" t="s">
        <v>1259</v>
      </c>
      <c r="AI78" s="249" t="s">
        <v>1259</v>
      </c>
      <c r="AJ78" s="249" t="s">
        <v>1259</v>
      </c>
      <c r="AK78" s="249" t="s">
        <v>1259</v>
      </c>
      <c r="AL78" s="249" t="s">
        <v>1259</v>
      </c>
      <c r="AM78" s="249" t="s">
        <v>1259</v>
      </c>
      <c r="AN78" s="249" t="s">
        <v>1259</v>
      </c>
      <c r="AO78" s="249" t="s">
        <v>1259</v>
      </c>
      <c r="AP78" s="249" t="s">
        <v>1259</v>
      </c>
      <c r="AQ78" s="249" t="s">
        <v>1259</v>
      </c>
      <c r="AR78" s="249" t="s">
        <v>1259</v>
      </c>
      <c r="AS78" s="249" t="s">
        <v>1259</v>
      </c>
      <c r="AT78" s="249" t="s">
        <v>1259</v>
      </c>
      <c r="AU78" s="249" t="s">
        <v>1259</v>
      </c>
      <c r="AV78" s="249" t="s">
        <v>1259</v>
      </c>
      <c r="AW78" s="249" t="s">
        <v>1259</v>
      </c>
      <c r="AX78" s="302"/>
      <c r="AY78">
        <f>VLOOKUP(A78,[1]Sheet2!A$3:AC$3636,29,0)</f>
        <v>0</v>
      </c>
      <c r="AZ78" s="270" t="s">
        <v>3258</v>
      </c>
      <c r="BA78" s="270" t="s">
        <v>3258</v>
      </c>
      <c r="BB78" s="270" t="s">
        <v>3258</v>
      </c>
      <c r="BC78" s="270" t="s">
        <v>3258</v>
      </c>
      <c r="BD78" s="270"/>
      <c r="BE78" s="270"/>
    </row>
    <row r="79" spans="1:83" ht="21.6" x14ac:dyDescent="0.65">
      <c r="A79" s="283">
        <v>512533</v>
      </c>
      <c r="B79" s="284" t="s">
        <v>553</v>
      </c>
      <c r="C79" s="249" t="s">
        <v>1259</v>
      </c>
      <c r="D79" s="249" t="s">
        <v>1259</v>
      </c>
      <c r="E79" s="249" t="s">
        <v>1259</v>
      </c>
      <c r="F79" s="249" t="s">
        <v>1259</v>
      </c>
      <c r="G79" s="249" t="s">
        <v>1259</v>
      </c>
      <c r="H79" s="249" t="s">
        <v>1259</v>
      </c>
      <c r="I79" s="249" t="s">
        <v>1259</v>
      </c>
      <c r="J79" s="249" t="s">
        <v>1259</v>
      </c>
      <c r="K79" s="249" t="s">
        <v>1259</v>
      </c>
      <c r="L79" s="249" t="s">
        <v>1259</v>
      </c>
      <c r="M79" s="249" t="s">
        <v>1259</v>
      </c>
      <c r="N79" s="249" t="s">
        <v>1259</v>
      </c>
      <c r="O79" s="249" t="s">
        <v>1259</v>
      </c>
      <c r="P79" s="249" t="s">
        <v>1259</v>
      </c>
      <c r="Q79" s="249" t="s">
        <v>1259</v>
      </c>
      <c r="R79" s="249" t="s">
        <v>1259</v>
      </c>
      <c r="S79" s="249" t="s">
        <v>1259</v>
      </c>
      <c r="T79" s="249" t="s">
        <v>1259</v>
      </c>
      <c r="U79" s="249" t="s">
        <v>1259</v>
      </c>
      <c r="V79" s="249" t="s">
        <v>1259</v>
      </c>
      <c r="W79" s="249" t="s">
        <v>1259</v>
      </c>
      <c r="X79" s="249" t="s">
        <v>1259</v>
      </c>
      <c r="Y79" s="249" t="s">
        <v>1259</v>
      </c>
      <c r="Z79" s="249" t="s">
        <v>1259</v>
      </c>
      <c r="AA79" s="249" t="s">
        <v>1259</v>
      </c>
      <c r="AB79" s="249" t="s">
        <v>1259</v>
      </c>
      <c r="AC79" s="249" t="s">
        <v>1259</v>
      </c>
      <c r="AD79" s="249" t="s">
        <v>1259</v>
      </c>
      <c r="AE79" s="249" t="s">
        <v>1259</v>
      </c>
      <c r="AF79" s="249" t="s">
        <v>1259</v>
      </c>
      <c r="AG79" s="249" t="s">
        <v>1259</v>
      </c>
      <c r="AH79" s="249" t="s">
        <v>1259</v>
      </c>
      <c r="AI79" s="249" t="s">
        <v>1259</v>
      </c>
      <c r="AJ79" s="249" t="s">
        <v>1259</v>
      </c>
      <c r="AK79" s="249" t="s">
        <v>1259</v>
      </c>
      <c r="AL79" s="249" t="s">
        <v>1259</v>
      </c>
      <c r="AM79" s="249" t="s">
        <v>1259</v>
      </c>
      <c r="AN79" s="249" t="s">
        <v>1259</v>
      </c>
      <c r="AO79" s="249" t="s">
        <v>1259</v>
      </c>
      <c r="AP79" s="249" t="s">
        <v>1259</v>
      </c>
      <c r="AQ79" s="249" t="s">
        <v>1259</v>
      </c>
      <c r="AR79" s="249" t="s">
        <v>1259</v>
      </c>
      <c r="AS79" s="249" t="s">
        <v>1259</v>
      </c>
      <c r="AT79" s="249" t="s">
        <v>1259</v>
      </c>
      <c r="AU79" s="249" t="s">
        <v>1259</v>
      </c>
      <c r="AV79" s="249" t="s">
        <v>1259</v>
      </c>
      <c r="AW79" s="249" t="s">
        <v>1259</v>
      </c>
      <c r="AX79" s="285"/>
      <c r="AY79">
        <f>VLOOKUP(A79,[1]Sheet2!A$3:AC$3636,29,0)</f>
        <v>0</v>
      </c>
      <c r="AZ79" s="249"/>
      <c r="BA79" s="249"/>
      <c r="BB79" s="249"/>
      <c r="BC79" s="249"/>
      <c r="BD79" s="249"/>
      <c r="BE79" s="270"/>
      <c r="BH79" s="248"/>
      <c r="BI79" s="248"/>
      <c r="BJ79" s="248"/>
      <c r="BK79" s="248"/>
      <c r="BL79" s="248"/>
      <c r="BM79" s="248"/>
      <c r="BN79" s="248"/>
      <c r="BO79" s="248"/>
      <c r="BP79" s="248" t="s">
        <v>3258</v>
      </c>
      <c r="BQ79" s="248" t="s">
        <v>3258</v>
      </c>
      <c r="BR79" s="248" t="s">
        <v>3258</v>
      </c>
      <c r="BS79" s="248" t="s">
        <v>3258</v>
      </c>
      <c r="BT79" s="248" t="s">
        <v>3258</v>
      </c>
      <c r="BU79" s="248" t="s">
        <v>3258</v>
      </c>
      <c r="BV79" s="247"/>
      <c r="BW79" s="248"/>
      <c r="BX79" s="248"/>
      <c r="BY79" s="248"/>
      <c r="BZ79" s="248"/>
      <c r="CA79" s="241"/>
      <c r="CB79" s="241"/>
      <c r="CC79" s="241"/>
      <c r="CD79" s="241"/>
      <c r="CE79" s="248"/>
    </row>
    <row r="80" spans="1:83" ht="21.6" x14ac:dyDescent="0.65">
      <c r="A80" s="287">
        <v>512682</v>
      </c>
      <c r="B80" s="292" t="s">
        <v>553</v>
      </c>
      <c r="C80" s="270" t="s">
        <v>1260</v>
      </c>
      <c r="D80" s="270" t="s">
        <v>1260</v>
      </c>
      <c r="E80" s="270" t="s">
        <v>1260</v>
      </c>
      <c r="F80" s="270" t="s">
        <v>1260</v>
      </c>
      <c r="G80" s="270" t="s">
        <v>1260</v>
      </c>
      <c r="H80" s="270" t="s">
        <v>1260</v>
      </c>
      <c r="I80" s="270" t="s">
        <v>1260</v>
      </c>
      <c r="J80" s="270" t="s">
        <v>1260</v>
      </c>
      <c r="K80" s="270" t="s">
        <v>1260</v>
      </c>
      <c r="L80" s="270" t="s">
        <v>1260</v>
      </c>
      <c r="M80" s="270" t="s">
        <v>1260</v>
      </c>
      <c r="N80" s="270" t="s">
        <v>1260</v>
      </c>
      <c r="O80" s="270" t="s">
        <v>1260</v>
      </c>
      <c r="P80" s="270" t="s">
        <v>1260</v>
      </c>
      <c r="Q80" s="270" t="s">
        <v>1260</v>
      </c>
      <c r="R80" s="270" t="s">
        <v>1260</v>
      </c>
      <c r="S80" s="270" t="s">
        <v>1260</v>
      </c>
      <c r="T80" s="270" t="s">
        <v>1260</v>
      </c>
      <c r="U80" s="270" t="s">
        <v>1260</v>
      </c>
      <c r="V80" s="270" t="s">
        <v>1260</v>
      </c>
      <c r="W80" s="270" t="s">
        <v>1260</v>
      </c>
      <c r="X80" s="270" t="s">
        <v>1260</v>
      </c>
      <c r="Y80" s="270" t="s">
        <v>1260</v>
      </c>
      <c r="Z80" s="270" t="s">
        <v>1260</v>
      </c>
      <c r="AA80" s="270" t="s">
        <v>1260</v>
      </c>
      <c r="AB80" s="270" t="s">
        <v>1260</v>
      </c>
      <c r="AC80" s="270" t="s">
        <v>1260</v>
      </c>
      <c r="AD80" s="270" t="s">
        <v>1260</v>
      </c>
      <c r="AE80" s="270" t="s">
        <v>1260</v>
      </c>
      <c r="AF80" s="270" t="s">
        <v>1260</v>
      </c>
      <c r="AG80" s="270" t="s">
        <v>1260</v>
      </c>
      <c r="AH80" s="270" t="s">
        <v>1260</v>
      </c>
      <c r="AI80" s="270" t="s">
        <v>1260</v>
      </c>
      <c r="AJ80" s="270" t="s">
        <v>1260</v>
      </c>
      <c r="AK80" s="270" t="s">
        <v>1260</v>
      </c>
      <c r="AL80" s="270" t="s">
        <v>1260</v>
      </c>
      <c r="AM80" s="270" t="s">
        <v>1260</v>
      </c>
      <c r="AN80" s="270" t="s">
        <v>1260</v>
      </c>
      <c r="AO80" s="270" t="s">
        <v>1260</v>
      </c>
      <c r="AP80" s="270" t="s">
        <v>1260</v>
      </c>
      <c r="AQ80" s="270" t="s">
        <v>1260</v>
      </c>
      <c r="AR80" s="270" t="s">
        <v>1260</v>
      </c>
      <c r="AS80" s="270" t="s">
        <v>1260</v>
      </c>
      <c r="AT80" s="270" t="s">
        <v>1260</v>
      </c>
      <c r="AU80" s="270" t="s">
        <v>1260</v>
      </c>
      <c r="AV80" s="270" t="s">
        <v>1260</v>
      </c>
      <c r="AW80" s="270" t="s">
        <v>1260</v>
      </c>
      <c r="AX80" s="288" t="s">
        <v>5252</v>
      </c>
      <c r="AY80">
        <f>VLOOKUP(A80,[1]Sheet2!A$3:AC$3636,29,0)</f>
        <v>0</v>
      </c>
      <c r="AZ80" s="270" t="s">
        <v>3258</v>
      </c>
      <c r="BA80" s="270" t="s">
        <v>3258</v>
      </c>
      <c r="BB80" s="270" t="s">
        <v>3258</v>
      </c>
      <c r="BC80" s="270" t="s">
        <v>3258</v>
      </c>
      <c r="BD80" s="270"/>
      <c r="BE80" s="270"/>
      <c r="BH80" s="248"/>
      <c r="BI80" s="248"/>
      <c r="BJ80" s="248"/>
      <c r="BK80" s="248"/>
      <c r="BL80" s="248"/>
      <c r="BM80" s="248"/>
      <c r="BN80" s="248"/>
      <c r="BO80" s="248"/>
      <c r="BP80" s="248" t="s">
        <v>3258</v>
      </c>
      <c r="BQ80" s="248" t="s">
        <v>3258</v>
      </c>
      <c r="BR80" s="248" t="s">
        <v>3258</v>
      </c>
      <c r="BS80" s="248" t="s">
        <v>3258</v>
      </c>
      <c r="BT80" s="248" t="s">
        <v>3258</v>
      </c>
      <c r="BU80" s="248" t="s">
        <v>3258</v>
      </c>
      <c r="BV80" s="247"/>
      <c r="BW80" s="248"/>
      <c r="BX80" s="248"/>
      <c r="BY80" s="248"/>
      <c r="BZ80" s="248"/>
      <c r="CA80" s="241"/>
      <c r="CB80" s="241"/>
      <c r="CC80" s="241"/>
      <c r="CD80" s="241"/>
      <c r="CE80" s="248"/>
    </row>
    <row r="81" spans="1:83" ht="14.4" x14ac:dyDescent="0.3">
      <c r="A81" s="269">
        <v>512827</v>
      </c>
      <c r="B81" s="272" t="str">
        <f>VLOOKUP(A81,[1]Sheet4!B$1:G$3636,5,0)</f>
        <v>الرابعة حديث</v>
      </c>
      <c r="C81" s="270" t="s">
        <v>1260</v>
      </c>
      <c r="D81" s="270" t="s">
        <v>1260</v>
      </c>
      <c r="E81" s="270" t="s">
        <v>1260</v>
      </c>
      <c r="F81" s="270" t="s">
        <v>1260</v>
      </c>
      <c r="G81" s="270" t="s">
        <v>1260</v>
      </c>
      <c r="H81" s="270" t="s">
        <v>1260</v>
      </c>
      <c r="I81" s="270" t="s">
        <v>1260</v>
      </c>
      <c r="J81" s="270" t="s">
        <v>1260</v>
      </c>
      <c r="K81" s="270" t="s">
        <v>1260</v>
      </c>
      <c r="L81" s="270" t="s">
        <v>1260</v>
      </c>
      <c r="M81" s="270" t="s">
        <v>1260</v>
      </c>
      <c r="N81" s="270" t="s">
        <v>1260</v>
      </c>
      <c r="O81" s="270" t="s">
        <v>1260</v>
      </c>
      <c r="P81" s="270" t="s">
        <v>1260</v>
      </c>
      <c r="Q81" s="270" t="s">
        <v>1260</v>
      </c>
      <c r="R81" s="270" t="s">
        <v>1260</v>
      </c>
      <c r="S81" s="270" t="s">
        <v>1260</v>
      </c>
      <c r="T81" s="270" t="s">
        <v>1260</v>
      </c>
      <c r="U81" s="270" t="s">
        <v>1260</v>
      </c>
      <c r="V81" s="270" t="s">
        <v>1260</v>
      </c>
      <c r="W81" s="270" t="s">
        <v>1260</v>
      </c>
      <c r="X81" s="270" t="s">
        <v>1260</v>
      </c>
      <c r="Y81" s="270" t="s">
        <v>1260</v>
      </c>
      <c r="Z81" s="270" t="s">
        <v>1260</v>
      </c>
      <c r="AA81" s="270" t="s">
        <v>1260</v>
      </c>
      <c r="AB81" s="270" t="s">
        <v>1260</v>
      </c>
      <c r="AC81" s="270" t="s">
        <v>1260</v>
      </c>
      <c r="AD81" s="270" t="s">
        <v>1260</v>
      </c>
      <c r="AE81" s="270" t="s">
        <v>1260</v>
      </c>
      <c r="AF81" s="270" t="s">
        <v>1260</v>
      </c>
      <c r="AG81" s="270" t="s">
        <v>1260</v>
      </c>
      <c r="AH81" s="270" t="s">
        <v>1260</v>
      </c>
      <c r="AI81" s="270" t="s">
        <v>1260</v>
      </c>
      <c r="AJ81" s="270" t="s">
        <v>1260</v>
      </c>
      <c r="AK81" s="270" t="s">
        <v>1260</v>
      </c>
      <c r="AL81" s="270" t="s">
        <v>1260</v>
      </c>
      <c r="AM81" s="270" t="s">
        <v>1260</v>
      </c>
      <c r="AN81" s="270" t="s">
        <v>1260</v>
      </c>
      <c r="AO81" s="270" t="s">
        <v>1260</v>
      </c>
      <c r="AP81" s="270" t="s">
        <v>1260</v>
      </c>
      <c r="AQ81" s="270" t="s">
        <v>1260</v>
      </c>
      <c r="AR81" s="270" t="s">
        <v>1260</v>
      </c>
      <c r="AS81" s="270" t="s">
        <v>3258</v>
      </c>
      <c r="AT81" s="270" t="s">
        <v>3258</v>
      </c>
      <c r="AU81" s="270" t="s">
        <v>3258</v>
      </c>
      <c r="AV81" s="270" t="s">
        <v>3258</v>
      </c>
      <c r="AW81" s="277" t="s">
        <v>3258</v>
      </c>
      <c r="AY81" t="str">
        <f>VLOOKUP(A81,[1]Sheet2!A$3:AC$3636,29,0)</f>
        <v>مستنفذ فصل اول 2023-2024</v>
      </c>
      <c r="AZ81" s="270" t="s">
        <v>3258</v>
      </c>
      <c r="BA81" s="270" t="s">
        <v>3258</v>
      </c>
      <c r="BB81" s="270" t="s">
        <v>3258</v>
      </c>
      <c r="BC81" s="270" t="s">
        <v>3258</v>
      </c>
      <c r="BD81" s="270"/>
      <c r="BE81" s="270"/>
      <c r="BH81" s="248"/>
      <c r="BI81" s="248"/>
      <c r="BJ81" s="248"/>
      <c r="BK81" s="248"/>
      <c r="BL81" s="248"/>
      <c r="BM81" s="248"/>
      <c r="BN81" s="248"/>
      <c r="BO81" s="248"/>
      <c r="BP81" s="248" t="s">
        <v>3258</v>
      </c>
      <c r="BQ81" s="248" t="s">
        <v>3258</v>
      </c>
      <c r="BR81" s="248" t="s">
        <v>3258</v>
      </c>
      <c r="BS81" s="248" t="s">
        <v>3258</v>
      </c>
      <c r="BT81" s="248" t="s">
        <v>3258</v>
      </c>
      <c r="BU81" s="248" t="s">
        <v>3258</v>
      </c>
      <c r="BV81" s="247"/>
      <c r="BW81" s="248"/>
      <c r="BX81" s="248"/>
      <c r="BY81" s="248"/>
      <c r="BZ81" s="248"/>
      <c r="CA81" s="241"/>
      <c r="CB81" s="241"/>
      <c r="CC81" s="241"/>
      <c r="CD81" s="241"/>
      <c r="CE81" s="248"/>
    </row>
    <row r="82" spans="1:83" ht="21.6" x14ac:dyDescent="0.3">
      <c r="A82" s="283">
        <v>513057</v>
      </c>
      <c r="B82" s="293" t="s">
        <v>553</v>
      </c>
      <c r="C82" s="249" t="s">
        <v>1259</v>
      </c>
      <c r="D82" s="249" t="s">
        <v>1259</v>
      </c>
      <c r="E82" s="249" t="s">
        <v>1259</v>
      </c>
      <c r="F82" s="249" t="s">
        <v>1259</v>
      </c>
      <c r="G82" s="249" t="s">
        <v>1259</v>
      </c>
      <c r="H82" s="249" t="s">
        <v>1259</v>
      </c>
      <c r="I82" s="249" t="s">
        <v>1259</v>
      </c>
      <c r="J82" s="249" t="s">
        <v>1259</v>
      </c>
      <c r="K82" s="249" t="s">
        <v>1259</v>
      </c>
      <c r="L82" s="249" t="s">
        <v>1259</v>
      </c>
      <c r="M82" s="249" t="s">
        <v>1259</v>
      </c>
      <c r="N82" s="249" t="s">
        <v>1259</v>
      </c>
      <c r="O82" s="249" t="s">
        <v>1259</v>
      </c>
      <c r="P82" s="249" t="s">
        <v>1259</v>
      </c>
      <c r="Q82" s="249" t="s">
        <v>1259</v>
      </c>
      <c r="R82" s="249" t="s">
        <v>1259</v>
      </c>
      <c r="S82" s="249" t="s">
        <v>1259</v>
      </c>
      <c r="T82" s="249" t="s">
        <v>1259</v>
      </c>
      <c r="U82" s="249" t="s">
        <v>1259</v>
      </c>
      <c r="V82" s="249" t="s">
        <v>1259</v>
      </c>
      <c r="W82" s="249" t="s">
        <v>1259</v>
      </c>
      <c r="X82" s="249" t="s">
        <v>1259</v>
      </c>
      <c r="Y82" s="249" t="s">
        <v>1259</v>
      </c>
      <c r="Z82" s="249" t="s">
        <v>1259</v>
      </c>
      <c r="AA82" s="249" t="s">
        <v>1259</v>
      </c>
      <c r="AB82" s="249" t="s">
        <v>1259</v>
      </c>
      <c r="AC82" s="249" t="s">
        <v>1259</v>
      </c>
      <c r="AD82" s="249" t="s">
        <v>1259</v>
      </c>
      <c r="AE82" s="249" t="s">
        <v>1259</v>
      </c>
      <c r="AF82" s="249" t="s">
        <v>1259</v>
      </c>
      <c r="AG82" s="249" t="s">
        <v>1259</v>
      </c>
      <c r="AH82" s="249" t="s">
        <v>1259</v>
      </c>
      <c r="AI82" s="249" t="s">
        <v>1259</v>
      </c>
      <c r="AJ82" s="249" t="s">
        <v>1259</v>
      </c>
      <c r="AK82" s="249" t="s">
        <v>1259</v>
      </c>
      <c r="AL82" s="249" t="s">
        <v>1259</v>
      </c>
      <c r="AM82" s="249" t="s">
        <v>1259</v>
      </c>
      <c r="AN82" s="249" t="s">
        <v>1259</v>
      </c>
      <c r="AO82" s="249" t="s">
        <v>1259</v>
      </c>
      <c r="AP82" s="249" t="s">
        <v>1259</v>
      </c>
      <c r="AQ82" s="249" t="s">
        <v>1259</v>
      </c>
      <c r="AR82" s="249" t="s">
        <v>1259</v>
      </c>
      <c r="AS82" s="249" t="s">
        <v>1259</v>
      </c>
      <c r="AT82" s="249" t="s">
        <v>1259</v>
      </c>
      <c r="AU82" s="249" t="s">
        <v>1259</v>
      </c>
      <c r="AV82" s="249" t="s">
        <v>1259</v>
      </c>
      <c r="AW82" s="249" t="s">
        <v>1259</v>
      </c>
      <c r="AX82" s="285"/>
      <c r="AY82">
        <f>VLOOKUP(A82,[1]Sheet2!A$3:AC$3636,29,0)</f>
        <v>0</v>
      </c>
      <c r="AZ82" s="249"/>
      <c r="BA82" s="249"/>
      <c r="BB82" s="249"/>
      <c r="BC82" s="249"/>
      <c r="BD82" s="249"/>
      <c r="BE82" s="270"/>
      <c r="BH82" s="248"/>
      <c r="BI82" s="248"/>
      <c r="BJ82" s="248"/>
      <c r="BK82" s="248"/>
      <c r="BL82" s="248"/>
      <c r="BM82" s="248"/>
      <c r="BN82" s="248"/>
      <c r="BO82" s="248"/>
      <c r="BP82" s="248" t="s">
        <v>3258</v>
      </c>
      <c r="BQ82" s="248" t="s">
        <v>3258</v>
      </c>
      <c r="BR82" s="248" t="s">
        <v>3258</v>
      </c>
      <c r="BS82" s="248" t="s">
        <v>3258</v>
      </c>
      <c r="BT82" s="248" t="s">
        <v>3258</v>
      </c>
      <c r="BU82" s="248" t="s">
        <v>3258</v>
      </c>
      <c r="BV82" s="247"/>
      <c r="BW82" s="248"/>
      <c r="BX82" s="248"/>
      <c r="BY82" s="248"/>
      <c r="BZ82" s="248"/>
      <c r="CA82" s="241"/>
      <c r="CB82" s="241"/>
      <c r="CC82" s="241"/>
      <c r="CD82" s="241"/>
      <c r="CE82" s="248"/>
    </row>
    <row r="83" spans="1:83" ht="21.6" x14ac:dyDescent="0.65">
      <c r="A83" s="287">
        <v>513075</v>
      </c>
      <c r="B83" s="292" t="s">
        <v>553</v>
      </c>
      <c r="C83" s="270" t="s">
        <v>1260</v>
      </c>
      <c r="D83" s="270" t="s">
        <v>1260</v>
      </c>
      <c r="E83" s="270" t="s">
        <v>1260</v>
      </c>
      <c r="F83" s="270" t="s">
        <v>1260</v>
      </c>
      <c r="G83" s="270" t="s">
        <v>1260</v>
      </c>
      <c r="H83" s="270" t="s">
        <v>1260</v>
      </c>
      <c r="I83" s="270" t="s">
        <v>1260</v>
      </c>
      <c r="J83" s="270" t="s">
        <v>1260</v>
      </c>
      <c r="K83" s="270" t="s">
        <v>1260</v>
      </c>
      <c r="L83" s="270" t="s">
        <v>1260</v>
      </c>
      <c r="M83" s="270" t="s">
        <v>1260</v>
      </c>
      <c r="N83" s="270" t="s">
        <v>1260</v>
      </c>
      <c r="O83" s="270" t="s">
        <v>1260</v>
      </c>
      <c r="P83" s="270" t="s">
        <v>1260</v>
      </c>
      <c r="Q83" s="270" t="s">
        <v>1260</v>
      </c>
      <c r="R83" s="270" t="s">
        <v>1260</v>
      </c>
      <c r="S83" s="270" t="s">
        <v>1260</v>
      </c>
      <c r="T83" s="270" t="s">
        <v>1260</v>
      </c>
      <c r="U83" s="270" t="s">
        <v>1260</v>
      </c>
      <c r="V83" s="270" t="s">
        <v>1260</v>
      </c>
      <c r="W83" s="270" t="s">
        <v>1260</v>
      </c>
      <c r="X83" s="270" t="s">
        <v>1260</v>
      </c>
      <c r="Y83" s="270" t="s">
        <v>1260</v>
      </c>
      <c r="Z83" s="270" t="s">
        <v>1260</v>
      </c>
      <c r="AA83" s="270" t="s">
        <v>1260</v>
      </c>
      <c r="AB83" s="270" t="s">
        <v>1260</v>
      </c>
      <c r="AC83" s="270" t="s">
        <v>1260</v>
      </c>
      <c r="AD83" s="270" t="s">
        <v>1260</v>
      </c>
      <c r="AE83" s="270" t="s">
        <v>1260</v>
      </c>
      <c r="AF83" s="270" t="s">
        <v>1260</v>
      </c>
      <c r="AG83" s="270" t="s">
        <v>1260</v>
      </c>
      <c r="AH83" s="270" t="s">
        <v>1260</v>
      </c>
      <c r="AI83" s="270" t="s">
        <v>1260</v>
      </c>
      <c r="AJ83" s="270" t="s">
        <v>1260</v>
      </c>
      <c r="AK83" s="270" t="s">
        <v>1260</v>
      </c>
      <c r="AL83" s="270" t="s">
        <v>1260</v>
      </c>
      <c r="AM83" s="270" t="s">
        <v>1260</v>
      </c>
      <c r="AN83" s="270" t="s">
        <v>1260</v>
      </c>
      <c r="AO83" s="270" t="s">
        <v>1260</v>
      </c>
      <c r="AP83" s="270" t="s">
        <v>1260</v>
      </c>
      <c r="AQ83" s="270" t="s">
        <v>1260</v>
      </c>
      <c r="AR83" s="270" t="s">
        <v>1260</v>
      </c>
      <c r="AS83" s="270" t="s">
        <v>1260</v>
      </c>
      <c r="AT83" s="270" t="s">
        <v>1260</v>
      </c>
      <c r="AU83" s="270" t="s">
        <v>1260</v>
      </c>
      <c r="AV83" s="270" t="s">
        <v>1260</v>
      </c>
      <c r="AW83" s="270" t="s">
        <v>1260</v>
      </c>
      <c r="AX83" s="288" t="s">
        <v>5252</v>
      </c>
      <c r="AY83">
        <f>VLOOKUP(A83,[1]Sheet2!A$3:AC$3636,29,0)</f>
        <v>0</v>
      </c>
      <c r="AZ83" s="270" t="s">
        <v>3258</v>
      </c>
      <c r="BA83" s="270" t="s">
        <v>3258</v>
      </c>
      <c r="BB83" s="270" t="s">
        <v>3258</v>
      </c>
      <c r="BC83" s="270" t="s">
        <v>3258</v>
      </c>
      <c r="BD83" s="270"/>
      <c r="BE83" s="270"/>
    </row>
    <row r="84" spans="1:83" ht="21.6" x14ac:dyDescent="0.65">
      <c r="A84" s="287">
        <v>513079</v>
      </c>
      <c r="B84" s="294" t="s">
        <v>553</v>
      </c>
      <c r="C84" s="270" t="s">
        <v>1260</v>
      </c>
      <c r="D84" s="270" t="s">
        <v>1260</v>
      </c>
      <c r="E84" s="270" t="s">
        <v>1260</v>
      </c>
      <c r="F84" s="270" t="s">
        <v>1260</v>
      </c>
      <c r="G84" s="270" t="s">
        <v>1260</v>
      </c>
      <c r="H84" s="270" t="s">
        <v>1260</v>
      </c>
      <c r="I84" s="270" t="s">
        <v>1260</v>
      </c>
      <c r="J84" s="270" t="s">
        <v>1260</v>
      </c>
      <c r="K84" s="270" t="s">
        <v>1260</v>
      </c>
      <c r="L84" s="270" t="s">
        <v>1260</v>
      </c>
      <c r="M84" s="270" t="s">
        <v>1260</v>
      </c>
      <c r="N84" s="270" t="s">
        <v>1260</v>
      </c>
      <c r="O84" s="270" t="s">
        <v>1260</v>
      </c>
      <c r="P84" s="270" t="s">
        <v>1260</v>
      </c>
      <c r="Q84" s="270" t="s">
        <v>1260</v>
      </c>
      <c r="R84" s="270" t="s">
        <v>1260</v>
      </c>
      <c r="S84" s="270" t="s">
        <v>1260</v>
      </c>
      <c r="T84" s="270" t="s">
        <v>1260</v>
      </c>
      <c r="U84" s="270" t="s">
        <v>1260</v>
      </c>
      <c r="V84" s="270" t="s">
        <v>1260</v>
      </c>
      <c r="W84" s="270" t="s">
        <v>1260</v>
      </c>
      <c r="X84" s="270" t="s">
        <v>1260</v>
      </c>
      <c r="Y84" s="270" t="s">
        <v>1260</v>
      </c>
      <c r="Z84" s="270" t="s">
        <v>1260</v>
      </c>
      <c r="AA84" s="270" t="s">
        <v>1260</v>
      </c>
      <c r="AB84" s="270" t="s">
        <v>1260</v>
      </c>
      <c r="AC84" s="270" t="s">
        <v>1260</v>
      </c>
      <c r="AD84" s="270" t="s">
        <v>1260</v>
      </c>
      <c r="AE84" s="270" t="s">
        <v>1260</v>
      </c>
      <c r="AF84" s="270" t="s">
        <v>1260</v>
      </c>
      <c r="AG84" s="270" t="s">
        <v>1260</v>
      </c>
      <c r="AH84" s="270" t="s">
        <v>1260</v>
      </c>
      <c r="AI84" s="270" t="s">
        <v>1260</v>
      </c>
      <c r="AJ84" s="270" t="s">
        <v>1260</v>
      </c>
      <c r="AK84" s="270" t="s">
        <v>1260</v>
      </c>
      <c r="AL84" s="270" t="s">
        <v>1260</v>
      </c>
      <c r="AM84" s="270" t="s">
        <v>1260</v>
      </c>
      <c r="AN84" s="270" t="s">
        <v>1260</v>
      </c>
      <c r="AO84" s="270" t="s">
        <v>1260</v>
      </c>
      <c r="AP84" s="270" t="s">
        <v>1260</v>
      </c>
      <c r="AQ84" s="270" t="s">
        <v>1260</v>
      </c>
      <c r="AR84" s="270" t="s">
        <v>1260</v>
      </c>
      <c r="AS84" s="270" t="s">
        <v>1260</v>
      </c>
      <c r="AT84" s="270" t="s">
        <v>1260</v>
      </c>
      <c r="AU84" s="270" t="s">
        <v>1260</v>
      </c>
      <c r="AV84" s="270" t="s">
        <v>1260</v>
      </c>
      <c r="AW84" s="270" t="s">
        <v>1260</v>
      </c>
      <c r="AX84" s="288" t="s">
        <v>5252</v>
      </c>
      <c r="AY84">
        <f>VLOOKUP(A84,[1]Sheet2!A$3:AC$3636,29,0)</f>
        <v>0</v>
      </c>
      <c r="AZ84" s="270" t="s">
        <v>3258</v>
      </c>
      <c r="BA84" s="270" t="s">
        <v>3258</v>
      </c>
      <c r="BB84" s="270" t="s">
        <v>3258</v>
      </c>
      <c r="BC84" s="270" t="s">
        <v>3258</v>
      </c>
      <c r="BD84" s="270"/>
      <c r="BE84" s="270"/>
      <c r="BH84" s="248"/>
      <c r="BI84" s="248"/>
      <c r="BJ84" s="248"/>
      <c r="BK84" s="248"/>
      <c r="BL84" s="248"/>
      <c r="BM84" s="248"/>
      <c r="BN84" s="248"/>
      <c r="BO84" s="248"/>
      <c r="BP84" s="248" t="s">
        <v>3258</v>
      </c>
      <c r="BQ84" s="248" t="s">
        <v>3258</v>
      </c>
      <c r="BR84" s="248" t="s">
        <v>3258</v>
      </c>
      <c r="BS84" s="248" t="s">
        <v>3258</v>
      </c>
      <c r="BT84" s="248" t="s">
        <v>3258</v>
      </c>
      <c r="BU84" s="248" t="s">
        <v>3258</v>
      </c>
      <c r="BV84" s="247"/>
      <c r="BW84" s="248"/>
      <c r="BX84" s="248"/>
      <c r="BY84" s="248"/>
      <c r="BZ84" s="248"/>
      <c r="CA84" s="241"/>
      <c r="CB84" s="241"/>
      <c r="CC84" s="241"/>
      <c r="CD84" s="241"/>
      <c r="CE84" s="248"/>
    </row>
    <row r="85" spans="1:83" ht="14.4" x14ac:dyDescent="0.3">
      <c r="A85" s="271">
        <v>513081</v>
      </c>
      <c r="B85" s="272" t="str">
        <f>VLOOKUP(A85,[1]Sheet4!B$1:G$3636,5,0)</f>
        <v>الرابعة</v>
      </c>
      <c r="C85" s="270" t="s">
        <v>1260</v>
      </c>
      <c r="D85" s="270" t="s">
        <v>1260</v>
      </c>
      <c r="E85" s="270" t="s">
        <v>1260</v>
      </c>
      <c r="F85" s="270" t="s">
        <v>1260</v>
      </c>
      <c r="G85" s="270" t="s">
        <v>1260</v>
      </c>
      <c r="H85" s="270" t="s">
        <v>1260</v>
      </c>
      <c r="I85" s="270" t="s">
        <v>1260</v>
      </c>
      <c r="J85" s="270" t="s">
        <v>1260</v>
      </c>
      <c r="K85" s="270" t="s">
        <v>1260</v>
      </c>
      <c r="L85" s="270" t="s">
        <v>1260</v>
      </c>
      <c r="M85" s="270" t="s">
        <v>1260</v>
      </c>
      <c r="N85" s="270" t="s">
        <v>1260</v>
      </c>
      <c r="O85" s="270" t="s">
        <v>1260</v>
      </c>
      <c r="P85" s="270" t="s">
        <v>1260</v>
      </c>
      <c r="Q85" s="270" t="s">
        <v>1260</v>
      </c>
      <c r="R85" s="270" t="s">
        <v>1260</v>
      </c>
      <c r="S85" s="270" t="s">
        <v>1260</v>
      </c>
      <c r="T85" s="270" t="s">
        <v>1260</v>
      </c>
      <c r="U85" s="270" t="s">
        <v>1260</v>
      </c>
      <c r="V85" s="270" t="s">
        <v>1260</v>
      </c>
      <c r="W85" s="270" t="s">
        <v>1260</v>
      </c>
      <c r="X85" s="270" t="s">
        <v>1260</v>
      </c>
      <c r="Y85" s="270" t="s">
        <v>1260</v>
      </c>
      <c r="Z85" s="270" t="s">
        <v>1260</v>
      </c>
      <c r="AA85" s="270" t="s">
        <v>1260</v>
      </c>
      <c r="AB85" s="270" t="s">
        <v>1260</v>
      </c>
      <c r="AC85" s="270" t="s">
        <v>1260</v>
      </c>
      <c r="AD85" s="270" t="s">
        <v>1260</v>
      </c>
      <c r="AE85" s="270" t="s">
        <v>1260</v>
      </c>
      <c r="AF85" s="270" t="s">
        <v>1260</v>
      </c>
      <c r="AG85" s="270" t="s">
        <v>1260</v>
      </c>
      <c r="AH85" s="270" t="s">
        <v>1260</v>
      </c>
      <c r="AI85" s="270" t="s">
        <v>1260</v>
      </c>
      <c r="AJ85" s="270" t="s">
        <v>1260</v>
      </c>
      <c r="AK85" s="270" t="s">
        <v>1260</v>
      </c>
      <c r="AL85" s="270" t="s">
        <v>1260</v>
      </c>
      <c r="AM85" s="270" t="s">
        <v>1260</v>
      </c>
      <c r="AN85" s="270" t="s">
        <v>1260</v>
      </c>
      <c r="AO85" s="270" t="s">
        <v>1260</v>
      </c>
      <c r="AP85" s="270" t="s">
        <v>1260</v>
      </c>
      <c r="AQ85" s="270" t="s">
        <v>1260</v>
      </c>
      <c r="AR85" s="270" t="s">
        <v>1260</v>
      </c>
      <c r="AS85" s="270" t="s">
        <v>1260</v>
      </c>
      <c r="AT85" s="270" t="s">
        <v>1260</v>
      </c>
      <c r="AU85" s="270" t="s">
        <v>1260</v>
      </c>
      <c r="AV85" s="270" t="s">
        <v>1260</v>
      </c>
      <c r="AW85" s="270" t="s">
        <v>1260</v>
      </c>
      <c r="AX85" t="str">
        <f>VLOOKUP(A85,[1]Sheet4!B$2:G$3636,6,0)</f>
        <v>مستنفذ فصل ثاني  2023-2024</v>
      </c>
      <c r="AY85">
        <f>VLOOKUP(A85,[1]Sheet2!A$3:AC$3636,29,0)</f>
        <v>0</v>
      </c>
      <c r="AZ85" s="270" t="s">
        <v>3258</v>
      </c>
      <c r="BA85" s="270" t="s">
        <v>3258</v>
      </c>
      <c r="BB85" s="270" t="s">
        <v>3258</v>
      </c>
      <c r="BC85" s="270" t="s">
        <v>3258</v>
      </c>
      <c r="BD85" s="270"/>
      <c r="BE85" s="270"/>
    </row>
    <row r="86" spans="1:83" ht="21.6" x14ac:dyDescent="0.65">
      <c r="A86" s="283">
        <v>513114</v>
      </c>
      <c r="B86" s="284" t="s">
        <v>553</v>
      </c>
      <c r="C86" s="249" t="s">
        <v>1259</v>
      </c>
      <c r="D86" s="249" t="s">
        <v>1259</v>
      </c>
      <c r="E86" s="249" t="s">
        <v>1259</v>
      </c>
      <c r="F86" s="249" t="s">
        <v>1259</v>
      </c>
      <c r="G86" s="249" t="s">
        <v>1259</v>
      </c>
      <c r="H86" s="249" t="s">
        <v>1259</v>
      </c>
      <c r="I86" s="249" t="s">
        <v>1259</v>
      </c>
      <c r="J86" s="249" t="s">
        <v>1259</v>
      </c>
      <c r="K86" s="249" t="s">
        <v>1259</v>
      </c>
      <c r="L86" s="249" t="s">
        <v>1259</v>
      </c>
      <c r="M86" s="249" t="s">
        <v>1259</v>
      </c>
      <c r="N86" s="249" t="s">
        <v>1259</v>
      </c>
      <c r="O86" s="249" t="s">
        <v>1259</v>
      </c>
      <c r="P86" s="249" t="s">
        <v>1259</v>
      </c>
      <c r="Q86" s="249" t="s">
        <v>1259</v>
      </c>
      <c r="R86" s="249" t="s">
        <v>1259</v>
      </c>
      <c r="S86" s="249" t="s">
        <v>1259</v>
      </c>
      <c r="T86" s="249" t="s">
        <v>1259</v>
      </c>
      <c r="U86" s="249" t="s">
        <v>1259</v>
      </c>
      <c r="V86" s="249" t="s">
        <v>1259</v>
      </c>
      <c r="W86" s="249" t="s">
        <v>1259</v>
      </c>
      <c r="X86" s="249" t="s">
        <v>1259</v>
      </c>
      <c r="Y86" s="249" t="s">
        <v>1259</v>
      </c>
      <c r="Z86" s="249" t="s">
        <v>1259</v>
      </c>
      <c r="AA86" s="249" t="s">
        <v>1259</v>
      </c>
      <c r="AB86" s="249" t="s">
        <v>1259</v>
      </c>
      <c r="AC86" s="249" t="s">
        <v>1259</v>
      </c>
      <c r="AD86" s="249" t="s">
        <v>1259</v>
      </c>
      <c r="AE86" s="249" t="s">
        <v>1259</v>
      </c>
      <c r="AF86" s="249" t="s">
        <v>1259</v>
      </c>
      <c r="AG86" s="249" t="s">
        <v>1259</v>
      </c>
      <c r="AH86" s="249" t="s">
        <v>1259</v>
      </c>
      <c r="AI86" s="249" t="s">
        <v>1259</v>
      </c>
      <c r="AJ86" s="249" t="s">
        <v>1259</v>
      </c>
      <c r="AK86" s="249" t="s">
        <v>1259</v>
      </c>
      <c r="AL86" s="249" t="s">
        <v>1259</v>
      </c>
      <c r="AM86" s="249" t="s">
        <v>1259</v>
      </c>
      <c r="AN86" s="249" t="s">
        <v>1259</v>
      </c>
      <c r="AO86" s="249" t="s">
        <v>1259</v>
      </c>
      <c r="AP86" s="249" t="s">
        <v>1259</v>
      </c>
      <c r="AQ86" s="249" t="s">
        <v>1259</v>
      </c>
      <c r="AR86" s="249" t="s">
        <v>1259</v>
      </c>
      <c r="AS86" s="249" t="s">
        <v>1259</v>
      </c>
      <c r="AT86" s="249" t="s">
        <v>1259</v>
      </c>
      <c r="AU86" s="249" t="s">
        <v>1259</v>
      </c>
      <c r="AV86" s="249" t="s">
        <v>1259</v>
      </c>
      <c r="AW86" s="249" t="s">
        <v>1259</v>
      </c>
      <c r="AX86" s="285"/>
      <c r="AY86">
        <f>VLOOKUP(A86,[1]Sheet2!A$3:AC$3636,29,0)</f>
        <v>0</v>
      </c>
      <c r="AZ86" s="270" t="s">
        <v>3258</v>
      </c>
      <c r="BA86" s="270" t="s">
        <v>3258</v>
      </c>
      <c r="BB86" s="270" t="s">
        <v>3258</v>
      </c>
      <c r="BC86" s="270" t="s">
        <v>3258</v>
      </c>
      <c r="BD86" s="270"/>
      <c r="BE86" s="270"/>
      <c r="BH86" s="248"/>
      <c r="BI86" s="248"/>
      <c r="BJ86" s="248"/>
      <c r="BK86" s="248"/>
      <c r="BL86" s="248"/>
      <c r="BM86" s="248"/>
      <c r="BN86" s="248"/>
      <c r="BO86" s="248"/>
      <c r="BP86" s="248" t="s">
        <v>3258</v>
      </c>
      <c r="BQ86" s="248" t="s">
        <v>3258</v>
      </c>
      <c r="BR86" s="248" t="s">
        <v>3258</v>
      </c>
      <c r="BS86" s="248" t="s">
        <v>3258</v>
      </c>
      <c r="BT86" s="248" t="s">
        <v>3258</v>
      </c>
      <c r="BU86" s="248" t="s">
        <v>3258</v>
      </c>
      <c r="BV86" s="247"/>
      <c r="BW86" s="248"/>
      <c r="BX86" s="248"/>
      <c r="BY86" s="248"/>
      <c r="BZ86" s="248"/>
      <c r="CA86" s="241"/>
      <c r="CB86" s="241"/>
      <c r="CC86" s="241"/>
      <c r="CD86" s="241"/>
      <c r="CE86" s="248"/>
    </row>
    <row r="87" spans="1:83" ht="18" x14ac:dyDescent="0.5">
      <c r="A87" s="300">
        <v>513121</v>
      </c>
      <c r="B87" s="303" t="s">
        <v>553</v>
      </c>
      <c r="C87" s="249" t="s">
        <v>1259</v>
      </c>
      <c r="D87" s="249" t="s">
        <v>1259</v>
      </c>
      <c r="E87" s="249" t="s">
        <v>1259</v>
      </c>
      <c r="F87" s="249" t="s">
        <v>1259</v>
      </c>
      <c r="G87" s="249" t="s">
        <v>1259</v>
      </c>
      <c r="H87" s="249" t="s">
        <v>1259</v>
      </c>
      <c r="I87" s="249" t="s">
        <v>1259</v>
      </c>
      <c r="J87" s="249" t="s">
        <v>1259</v>
      </c>
      <c r="K87" s="249" t="s">
        <v>1259</v>
      </c>
      <c r="L87" s="249" t="s">
        <v>1259</v>
      </c>
      <c r="M87" s="249" t="s">
        <v>1259</v>
      </c>
      <c r="N87" s="249" t="s">
        <v>1259</v>
      </c>
      <c r="O87" s="249" t="s">
        <v>1259</v>
      </c>
      <c r="P87" s="249" t="s">
        <v>1259</v>
      </c>
      <c r="Q87" s="249" t="s">
        <v>1259</v>
      </c>
      <c r="R87" s="249" t="s">
        <v>1259</v>
      </c>
      <c r="S87" s="249" t="s">
        <v>1259</v>
      </c>
      <c r="T87" s="249" t="s">
        <v>1259</v>
      </c>
      <c r="U87" s="249" t="s">
        <v>1259</v>
      </c>
      <c r="V87" s="249" t="s">
        <v>1259</v>
      </c>
      <c r="W87" s="249" t="s">
        <v>1259</v>
      </c>
      <c r="X87" s="249" t="s">
        <v>1259</v>
      </c>
      <c r="Y87" s="249" t="s">
        <v>1259</v>
      </c>
      <c r="Z87" s="249" t="s">
        <v>1259</v>
      </c>
      <c r="AA87" s="249" t="s">
        <v>1259</v>
      </c>
      <c r="AB87" s="249" t="s">
        <v>1259</v>
      </c>
      <c r="AC87" s="249" t="s">
        <v>1259</v>
      </c>
      <c r="AD87" s="249" t="s">
        <v>1259</v>
      </c>
      <c r="AE87" s="249" t="s">
        <v>1259</v>
      </c>
      <c r="AF87" s="249" t="s">
        <v>1259</v>
      </c>
      <c r="AG87" s="249" t="s">
        <v>1259</v>
      </c>
      <c r="AH87" s="249" t="s">
        <v>1259</v>
      </c>
      <c r="AI87" s="249" t="s">
        <v>1259</v>
      </c>
      <c r="AJ87" s="249" t="s">
        <v>1259</v>
      </c>
      <c r="AK87" s="249" t="s">
        <v>1259</v>
      </c>
      <c r="AL87" s="249" t="s">
        <v>1259</v>
      </c>
      <c r="AM87" s="249" t="s">
        <v>1259</v>
      </c>
      <c r="AN87" s="249" t="s">
        <v>1259</v>
      </c>
      <c r="AO87" s="249" t="s">
        <v>1259</v>
      </c>
      <c r="AP87" s="249" t="s">
        <v>1259</v>
      </c>
      <c r="AQ87" s="249" t="s">
        <v>1259</v>
      </c>
      <c r="AR87" s="249" t="s">
        <v>1259</v>
      </c>
      <c r="AS87" s="249" t="s">
        <v>1259</v>
      </c>
      <c r="AT87" s="249" t="s">
        <v>1259</v>
      </c>
      <c r="AU87" s="249" t="s">
        <v>1259</v>
      </c>
      <c r="AV87" s="249" t="s">
        <v>1259</v>
      </c>
      <c r="AW87" s="249" t="s">
        <v>1259</v>
      </c>
      <c r="AX87" s="301"/>
      <c r="AY87">
        <f>VLOOKUP(A87,[1]Sheet2!A$3:AC$3636,29,0)</f>
        <v>0</v>
      </c>
      <c r="AZ87" s="270" t="s">
        <v>3258</v>
      </c>
      <c r="BA87" s="270" t="s">
        <v>3258</v>
      </c>
      <c r="BB87" s="270" t="s">
        <v>3258</v>
      </c>
      <c r="BC87" s="270" t="s">
        <v>3258</v>
      </c>
      <c r="BD87" s="270"/>
      <c r="BE87" s="270"/>
      <c r="BH87" s="248"/>
      <c r="BI87" s="248"/>
      <c r="BJ87" s="248"/>
      <c r="BK87" s="248"/>
      <c r="BL87" s="248"/>
      <c r="BM87" s="248"/>
      <c r="BN87" s="248"/>
      <c r="BO87" s="248"/>
      <c r="BP87" s="248" t="s">
        <v>3258</v>
      </c>
      <c r="BQ87" s="248" t="s">
        <v>3258</v>
      </c>
      <c r="BR87" s="248" t="s">
        <v>3258</v>
      </c>
      <c r="BS87" s="248" t="s">
        <v>3258</v>
      </c>
      <c r="BT87" s="248" t="s">
        <v>3258</v>
      </c>
      <c r="BU87" s="248" t="s">
        <v>3258</v>
      </c>
      <c r="BV87" s="247"/>
      <c r="BW87" s="248"/>
      <c r="BX87" s="248"/>
      <c r="BY87" s="248"/>
      <c r="BZ87" s="248"/>
      <c r="CA87" s="241"/>
      <c r="CB87" s="241"/>
      <c r="CC87" s="241"/>
      <c r="CD87" s="241"/>
      <c r="CE87" s="248"/>
    </row>
    <row r="88" spans="1:83" ht="21.6" x14ac:dyDescent="0.65">
      <c r="A88" s="287">
        <v>513126</v>
      </c>
      <c r="B88" s="294" t="s">
        <v>553</v>
      </c>
      <c r="C88" s="270" t="s">
        <v>1260</v>
      </c>
      <c r="D88" s="270" t="s">
        <v>1260</v>
      </c>
      <c r="E88" s="270" t="s">
        <v>1260</v>
      </c>
      <c r="F88" s="270" t="s">
        <v>1260</v>
      </c>
      <c r="G88" s="270" t="s">
        <v>1260</v>
      </c>
      <c r="H88" s="270" t="s">
        <v>1260</v>
      </c>
      <c r="I88" s="270" t="s">
        <v>1260</v>
      </c>
      <c r="J88" s="270" t="s">
        <v>1260</v>
      </c>
      <c r="K88" s="270" t="s">
        <v>1260</v>
      </c>
      <c r="L88" s="270" t="s">
        <v>1260</v>
      </c>
      <c r="M88" s="270" t="s">
        <v>1260</v>
      </c>
      <c r="N88" s="270" t="s">
        <v>1260</v>
      </c>
      <c r="O88" s="270" t="s">
        <v>1260</v>
      </c>
      <c r="P88" s="270" t="s">
        <v>1260</v>
      </c>
      <c r="Q88" s="270" t="s">
        <v>1260</v>
      </c>
      <c r="R88" s="270" t="s">
        <v>1260</v>
      </c>
      <c r="S88" s="270" t="s">
        <v>1260</v>
      </c>
      <c r="T88" s="270" t="s">
        <v>1260</v>
      </c>
      <c r="U88" s="270" t="s">
        <v>1260</v>
      </c>
      <c r="V88" s="270" t="s">
        <v>1260</v>
      </c>
      <c r="W88" s="270" t="s">
        <v>1260</v>
      </c>
      <c r="X88" s="270" t="s">
        <v>1260</v>
      </c>
      <c r="Y88" s="270" t="s">
        <v>1260</v>
      </c>
      <c r="Z88" s="270" t="s">
        <v>1260</v>
      </c>
      <c r="AA88" s="270" t="s">
        <v>1260</v>
      </c>
      <c r="AB88" s="270" t="s">
        <v>1260</v>
      </c>
      <c r="AC88" s="270" t="s">
        <v>1260</v>
      </c>
      <c r="AD88" s="270" t="s">
        <v>1260</v>
      </c>
      <c r="AE88" s="270" t="s">
        <v>1260</v>
      </c>
      <c r="AF88" s="270" t="s">
        <v>1260</v>
      </c>
      <c r="AG88" s="270" t="s">
        <v>1260</v>
      </c>
      <c r="AH88" s="270" t="s">
        <v>1260</v>
      </c>
      <c r="AI88" s="270" t="s">
        <v>1260</v>
      </c>
      <c r="AJ88" s="270" t="s">
        <v>1260</v>
      </c>
      <c r="AK88" s="270" t="s">
        <v>1260</v>
      </c>
      <c r="AL88" s="270" t="s">
        <v>1260</v>
      </c>
      <c r="AM88" s="270" t="s">
        <v>1260</v>
      </c>
      <c r="AN88" s="270" t="s">
        <v>1260</v>
      </c>
      <c r="AO88" s="270" t="s">
        <v>1260</v>
      </c>
      <c r="AP88" s="270" t="s">
        <v>1260</v>
      </c>
      <c r="AQ88" s="270" t="s">
        <v>1260</v>
      </c>
      <c r="AR88" s="270" t="s">
        <v>1260</v>
      </c>
      <c r="AS88" s="270" t="s">
        <v>1260</v>
      </c>
      <c r="AT88" s="270" t="s">
        <v>1260</v>
      </c>
      <c r="AU88" s="270" t="s">
        <v>1260</v>
      </c>
      <c r="AV88" s="270" t="s">
        <v>1260</v>
      </c>
      <c r="AW88" s="270" t="s">
        <v>1260</v>
      </c>
      <c r="AX88" s="288" t="s">
        <v>5252</v>
      </c>
      <c r="AY88">
        <f>VLOOKUP(A88,[1]Sheet2!A$3:AC$3636,29,0)</f>
        <v>0</v>
      </c>
      <c r="AZ88" s="270" t="s">
        <v>3258</v>
      </c>
      <c r="BA88" s="270" t="s">
        <v>3258</v>
      </c>
      <c r="BB88" s="270" t="s">
        <v>3258</v>
      </c>
      <c r="BC88" s="270" t="s">
        <v>3258</v>
      </c>
      <c r="BD88" s="270"/>
      <c r="BE88" s="270"/>
    </row>
    <row r="89" spans="1:83" ht="21.6" x14ac:dyDescent="0.3">
      <c r="A89" s="283">
        <v>513254</v>
      </c>
      <c r="B89" s="293" t="s">
        <v>553</v>
      </c>
      <c r="C89" s="249" t="s">
        <v>1259</v>
      </c>
      <c r="D89" s="249" t="s">
        <v>1259</v>
      </c>
      <c r="E89" s="249" t="s">
        <v>1259</v>
      </c>
      <c r="F89" s="249" t="s">
        <v>1259</v>
      </c>
      <c r="G89" s="249" t="s">
        <v>1259</v>
      </c>
      <c r="H89" s="249" t="s">
        <v>1259</v>
      </c>
      <c r="I89" s="249" t="s">
        <v>1259</v>
      </c>
      <c r="J89" s="249" t="s">
        <v>1259</v>
      </c>
      <c r="K89" s="249" t="s">
        <v>1259</v>
      </c>
      <c r="L89" s="249" t="s">
        <v>1259</v>
      </c>
      <c r="M89" s="249" t="s">
        <v>1259</v>
      </c>
      <c r="N89" s="249" t="s">
        <v>1259</v>
      </c>
      <c r="O89" s="249" t="s">
        <v>1259</v>
      </c>
      <c r="P89" s="249" t="s">
        <v>1259</v>
      </c>
      <c r="Q89" s="249" t="s">
        <v>1259</v>
      </c>
      <c r="R89" s="249" t="s">
        <v>1259</v>
      </c>
      <c r="S89" s="249" t="s">
        <v>1259</v>
      </c>
      <c r="T89" s="249" t="s">
        <v>1259</v>
      </c>
      <c r="U89" s="249" t="s">
        <v>1259</v>
      </c>
      <c r="V89" s="249" t="s">
        <v>1259</v>
      </c>
      <c r="W89" s="249" t="s">
        <v>1259</v>
      </c>
      <c r="X89" s="249" t="s">
        <v>1259</v>
      </c>
      <c r="Y89" s="249" t="s">
        <v>1259</v>
      </c>
      <c r="Z89" s="249" t="s">
        <v>1259</v>
      </c>
      <c r="AA89" s="249" t="s">
        <v>1259</v>
      </c>
      <c r="AB89" s="249" t="s">
        <v>1259</v>
      </c>
      <c r="AC89" s="249" t="s">
        <v>1259</v>
      </c>
      <c r="AD89" s="249" t="s">
        <v>1259</v>
      </c>
      <c r="AE89" s="249" t="s">
        <v>1259</v>
      </c>
      <c r="AF89" s="249" t="s">
        <v>1259</v>
      </c>
      <c r="AG89" s="249" t="s">
        <v>1259</v>
      </c>
      <c r="AH89" s="249" t="s">
        <v>1259</v>
      </c>
      <c r="AI89" s="249" t="s">
        <v>1259</v>
      </c>
      <c r="AJ89" s="249" t="s">
        <v>1259</v>
      </c>
      <c r="AK89" s="249" t="s">
        <v>1259</v>
      </c>
      <c r="AL89" s="249" t="s">
        <v>1259</v>
      </c>
      <c r="AM89" s="249" t="s">
        <v>1259</v>
      </c>
      <c r="AN89" s="249" t="s">
        <v>1259</v>
      </c>
      <c r="AO89" s="249" t="s">
        <v>1259</v>
      </c>
      <c r="AP89" s="249" t="s">
        <v>1259</v>
      </c>
      <c r="AQ89" s="249" t="s">
        <v>1259</v>
      </c>
      <c r="AR89" s="249" t="s">
        <v>1259</v>
      </c>
      <c r="AS89" s="249" t="s">
        <v>1259</v>
      </c>
      <c r="AT89" s="249" t="s">
        <v>1259</v>
      </c>
      <c r="AU89" s="249" t="s">
        <v>1259</v>
      </c>
      <c r="AV89" s="249" t="s">
        <v>1259</v>
      </c>
      <c r="AW89" s="249" t="s">
        <v>1259</v>
      </c>
      <c r="AX89" s="285"/>
      <c r="AY89">
        <f>VLOOKUP(A89,[1]Sheet2!A$3:AC$3636,29,0)</f>
        <v>0</v>
      </c>
      <c r="AZ89" s="249"/>
      <c r="BA89" s="249"/>
      <c r="BB89" s="249"/>
      <c r="BC89" s="249"/>
      <c r="BD89" s="249"/>
      <c r="BE89" s="270"/>
    </row>
    <row r="90" spans="1:83" ht="21.6" x14ac:dyDescent="0.65">
      <c r="A90" s="289">
        <v>513258</v>
      </c>
      <c r="B90" s="287" t="s">
        <v>553</v>
      </c>
      <c r="C90" s="270" t="s">
        <v>1260</v>
      </c>
      <c r="D90" s="270" t="s">
        <v>1260</v>
      </c>
      <c r="E90" s="270" t="s">
        <v>1260</v>
      </c>
      <c r="F90" s="270" t="s">
        <v>1260</v>
      </c>
      <c r="G90" s="270" t="s">
        <v>1260</v>
      </c>
      <c r="H90" s="270" t="s">
        <v>1260</v>
      </c>
      <c r="I90" s="270" t="s">
        <v>1260</v>
      </c>
      <c r="J90" s="270" t="s">
        <v>1260</v>
      </c>
      <c r="K90" s="270" t="s">
        <v>1260</v>
      </c>
      <c r="L90" s="270" t="s">
        <v>1260</v>
      </c>
      <c r="M90" s="270" t="s">
        <v>1260</v>
      </c>
      <c r="N90" s="270" t="s">
        <v>1260</v>
      </c>
      <c r="O90" s="270" t="s">
        <v>1260</v>
      </c>
      <c r="P90" s="270" t="s">
        <v>1260</v>
      </c>
      <c r="Q90" s="270" t="s">
        <v>1260</v>
      </c>
      <c r="R90" s="270" t="s">
        <v>1260</v>
      </c>
      <c r="S90" s="270" t="s">
        <v>1260</v>
      </c>
      <c r="T90" s="270" t="s">
        <v>1260</v>
      </c>
      <c r="U90" s="270" t="s">
        <v>1260</v>
      </c>
      <c r="V90" s="270" t="s">
        <v>1260</v>
      </c>
      <c r="W90" s="270" t="s">
        <v>1260</v>
      </c>
      <c r="X90" s="270" t="s">
        <v>1260</v>
      </c>
      <c r="Y90" s="270" t="s">
        <v>1260</v>
      </c>
      <c r="Z90" s="270" t="s">
        <v>1260</v>
      </c>
      <c r="AA90" s="270" t="s">
        <v>1260</v>
      </c>
      <c r="AB90" s="270" t="s">
        <v>1260</v>
      </c>
      <c r="AC90" s="270" t="s">
        <v>1260</v>
      </c>
      <c r="AD90" s="270" t="s">
        <v>1260</v>
      </c>
      <c r="AE90" s="270" t="s">
        <v>1260</v>
      </c>
      <c r="AF90" s="270" t="s">
        <v>1260</v>
      </c>
      <c r="AG90" s="270" t="s">
        <v>1260</v>
      </c>
      <c r="AH90" s="270" t="s">
        <v>1260</v>
      </c>
      <c r="AI90" s="270" t="s">
        <v>1260</v>
      </c>
      <c r="AJ90" s="270" t="s">
        <v>1260</v>
      </c>
      <c r="AK90" s="270" t="s">
        <v>1260</v>
      </c>
      <c r="AL90" s="270" t="s">
        <v>1260</v>
      </c>
      <c r="AM90" s="270" t="s">
        <v>1260</v>
      </c>
      <c r="AN90" s="270" t="s">
        <v>1260</v>
      </c>
      <c r="AO90" s="270" t="s">
        <v>1260</v>
      </c>
      <c r="AP90" s="270" t="s">
        <v>1260</v>
      </c>
      <c r="AQ90" s="270" t="s">
        <v>1260</v>
      </c>
      <c r="AR90" s="270" t="s">
        <v>1260</v>
      </c>
      <c r="AS90" s="270" t="s">
        <v>1260</v>
      </c>
      <c r="AT90" s="270" t="s">
        <v>1260</v>
      </c>
      <c r="AU90" s="270" t="s">
        <v>1260</v>
      </c>
      <c r="AV90" s="270" t="s">
        <v>1260</v>
      </c>
      <c r="AW90" s="270" t="s">
        <v>1260</v>
      </c>
      <c r="AX90" s="288" t="s">
        <v>5252</v>
      </c>
      <c r="AY90">
        <f>VLOOKUP(A90,[1]Sheet2!A$3:AC$3636,29,0)</f>
        <v>0</v>
      </c>
      <c r="AZ90" s="270" t="s">
        <v>3258</v>
      </c>
      <c r="BA90" s="270" t="s">
        <v>3258</v>
      </c>
      <c r="BB90" s="270" t="s">
        <v>3258</v>
      </c>
      <c r="BC90" s="270" t="s">
        <v>3258</v>
      </c>
      <c r="BD90" s="270"/>
      <c r="BE90" s="270"/>
    </row>
    <row r="91" spans="1:83" ht="14.4" x14ac:dyDescent="0.3">
      <c r="A91" s="271">
        <v>513270</v>
      </c>
      <c r="B91" s="272" t="str">
        <f>VLOOKUP(A91,[1]Sheet4!B$1:G$3636,5,0)</f>
        <v>الرابعة</v>
      </c>
      <c r="C91" s="270" t="s">
        <v>1259</v>
      </c>
      <c r="D91" s="270" t="s">
        <v>1259</v>
      </c>
      <c r="E91" s="270" t="s">
        <v>1259</v>
      </c>
      <c r="F91" s="270" t="s">
        <v>1259</v>
      </c>
      <c r="G91" s="270" t="s">
        <v>1259</v>
      </c>
      <c r="H91" s="270" t="s">
        <v>1259</v>
      </c>
      <c r="I91" s="270" t="s">
        <v>1259</v>
      </c>
      <c r="J91" s="270" t="s">
        <v>1259</v>
      </c>
      <c r="K91" s="270" t="s">
        <v>1259</v>
      </c>
      <c r="L91" s="270" t="s">
        <v>1259</v>
      </c>
      <c r="M91" s="270" t="s">
        <v>1259</v>
      </c>
      <c r="N91" s="270" t="s">
        <v>1259</v>
      </c>
      <c r="O91" s="270" t="s">
        <v>1259</v>
      </c>
      <c r="P91" s="270" t="s">
        <v>1259</v>
      </c>
      <c r="Q91" s="270" t="s">
        <v>1259</v>
      </c>
      <c r="R91" s="270" t="s">
        <v>1259</v>
      </c>
      <c r="S91" s="270" t="s">
        <v>1259</v>
      </c>
      <c r="T91" s="270" t="s">
        <v>1259</v>
      </c>
      <c r="U91" s="270" t="s">
        <v>1259</v>
      </c>
      <c r="V91" s="270" t="s">
        <v>1259</v>
      </c>
      <c r="W91" s="270" t="s">
        <v>1259</v>
      </c>
      <c r="X91" s="270" t="s">
        <v>1259</v>
      </c>
      <c r="Y91" s="270" t="s">
        <v>1259</v>
      </c>
      <c r="Z91" s="270" t="s">
        <v>1259</v>
      </c>
      <c r="AA91" s="270" t="s">
        <v>1259</v>
      </c>
      <c r="AB91" s="270" t="s">
        <v>1259</v>
      </c>
      <c r="AC91" s="270" t="s">
        <v>1259</v>
      </c>
      <c r="AD91" s="270" t="s">
        <v>1259</v>
      </c>
      <c r="AE91" s="270" t="s">
        <v>1259</v>
      </c>
      <c r="AF91" s="270" t="s">
        <v>1259</v>
      </c>
      <c r="AG91" s="270" t="s">
        <v>1259</v>
      </c>
      <c r="AH91" s="270" t="s">
        <v>1259</v>
      </c>
      <c r="AI91" s="270" t="s">
        <v>1259</v>
      </c>
      <c r="AJ91" s="270" t="s">
        <v>1259</v>
      </c>
      <c r="AK91" s="270" t="s">
        <v>1259</v>
      </c>
      <c r="AL91" s="270" t="s">
        <v>1259</v>
      </c>
      <c r="AM91" s="270" t="s">
        <v>1259</v>
      </c>
      <c r="AN91" s="270" t="s">
        <v>1259</v>
      </c>
      <c r="AO91" s="270" t="s">
        <v>1259</v>
      </c>
      <c r="AP91" s="270" t="s">
        <v>1259</v>
      </c>
      <c r="AQ91" s="270" t="s">
        <v>1259</v>
      </c>
      <c r="AR91" s="270" t="s">
        <v>1259</v>
      </c>
      <c r="AS91" s="270" t="s">
        <v>1259</v>
      </c>
      <c r="AT91" s="270" t="s">
        <v>1259</v>
      </c>
      <c r="AU91" s="270" t="s">
        <v>1259</v>
      </c>
      <c r="AV91" s="270" t="s">
        <v>1259</v>
      </c>
      <c r="AW91" s="270" t="s">
        <v>1259</v>
      </c>
      <c r="AX91">
        <f>VLOOKUP(A91,[1]Sheet4!B$2:G$3636,6,0)</f>
        <v>0</v>
      </c>
      <c r="AY91">
        <f>VLOOKUP(A91,[1]Sheet2!A$3:AC$3636,29,0)</f>
        <v>0</v>
      </c>
      <c r="AZ91" s="270" t="s">
        <v>3258</v>
      </c>
      <c r="BA91" s="270" t="s">
        <v>3258</v>
      </c>
      <c r="BB91" s="270" t="s">
        <v>3258</v>
      </c>
      <c r="BC91" s="270" t="s">
        <v>3258</v>
      </c>
      <c r="BD91" s="270"/>
      <c r="BE91" s="270"/>
      <c r="BH91" s="248"/>
      <c r="BI91" s="248"/>
      <c r="BJ91" s="248"/>
      <c r="BK91" s="248"/>
      <c r="BL91" s="248"/>
      <c r="BM91" s="248"/>
      <c r="BN91" s="248"/>
      <c r="BO91" s="248"/>
      <c r="BP91" s="248" t="s">
        <v>3258</v>
      </c>
      <c r="BQ91" s="248" t="s">
        <v>3258</v>
      </c>
      <c r="BR91" s="248" t="s">
        <v>3258</v>
      </c>
      <c r="BS91" s="248" t="s">
        <v>3258</v>
      </c>
      <c r="BT91" s="248" t="s">
        <v>3258</v>
      </c>
      <c r="BU91" s="248" t="s">
        <v>3258</v>
      </c>
      <c r="BV91" s="247"/>
      <c r="BW91" s="248"/>
      <c r="BX91" s="248"/>
      <c r="BY91" s="248"/>
      <c r="BZ91" s="248"/>
      <c r="CA91" s="241"/>
      <c r="CB91" s="241"/>
      <c r="CC91" s="241"/>
      <c r="CD91" s="241"/>
      <c r="CE91" s="248"/>
    </row>
    <row r="92" spans="1:83" ht="18" x14ac:dyDescent="0.5">
      <c r="A92" s="300">
        <v>513300</v>
      </c>
      <c r="B92" s="304" t="s">
        <v>553</v>
      </c>
      <c r="C92" s="249" t="s">
        <v>1259</v>
      </c>
      <c r="D92" s="249" t="s">
        <v>1259</v>
      </c>
      <c r="E92" s="249" t="s">
        <v>1259</v>
      </c>
      <c r="F92" s="249" t="s">
        <v>1259</v>
      </c>
      <c r="G92" s="249" t="s">
        <v>1259</v>
      </c>
      <c r="H92" s="249" t="s">
        <v>1259</v>
      </c>
      <c r="I92" s="249" t="s">
        <v>1259</v>
      </c>
      <c r="J92" s="249" t="s">
        <v>1259</v>
      </c>
      <c r="K92" s="249" t="s">
        <v>1259</v>
      </c>
      <c r="L92" s="249" t="s">
        <v>1259</v>
      </c>
      <c r="M92" s="249" t="s">
        <v>1259</v>
      </c>
      <c r="N92" s="249" t="s">
        <v>1259</v>
      </c>
      <c r="O92" s="249" t="s">
        <v>1259</v>
      </c>
      <c r="P92" s="249" t="s">
        <v>1259</v>
      </c>
      <c r="Q92" s="249" t="s">
        <v>1259</v>
      </c>
      <c r="R92" s="249" t="s">
        <v>1259</v>
      </c>
      <c r="S92" s="249" t="s">
        <v>1259</v>
      </c>
      <c r="T92" s="249" t="s">
        <v>1259</v>
      </c>
      <c r="U92" s="249" t="s">
        <v>1259</v>
      </c>
      <c r="V92" s="249" t="s">
        <v>1259</v>
      </c>
      <c r="W92" s="249" t="s">
        <v>1259</v>
      </c>
      <c r="X92" s="249" t="s">
        <v>1259</v>
      </c>
      <c r="Y92" s="249" t="s">
        <v>1259</v>
      </c>
      <c r="Z92" s="249" t="s">
        <v>1259</v>
      </c>
      <c r="AA92" s="249" t="s">
        <v>1259</v>
      </c>
      <c r="AB92" s="249" t="s">
        <v>1259</v>
      </c>
      <c r="AC92" s="249" t="s">
        <v>1259</v>
      </c>
      <c r="AD92" s="249" t="s">
        <v>1259</v>
      </c>
      <c r="AE92" s="249" t="s">
        <v>1259</v>
      </c>
      <c r="AF92" s="249" t="s">
        <v>1259</v>
      </c>
      <c r="AG92" s="249" t="s">
        <v>1259</v>
      </c>
      <c r="AH92" s="249" t="s">
        <v>1259</v>
      </c>
      <c r="AI92" s="249" t="s">
        <v>1259</v>
      </c>
      <c r="AJ92" s="249" t="s">
        <v>1259</v>
      </c>
      <c r="AK92" s="249" t="s">
        <v>1259</v>
      </c>
      <c r="AL92" s="249" t="s">
        <v>1259</v>
      </c>
      <c r="AM92" s="249" t="s">
        <v>1259</v>
      </c>
      <c r="AN92" s="249" t="s">
        <v>1259</v>
      </c>
      <c r="AO92" s="249" t="s">
        <v>1259</v>
      </c>
      <c r="AP92" s="249" t="s">
        <v>1259</v>
      </c>
      <c r="AQ92" s="249" t="s">
        <v>1259</v>
      </c>
      <c r="AR92" s="249" t="s">
        <v>1259</v>
      </c>
      <c r="AS92" s="249" t="s">
        <v>1259</v>
      </c>
      <c r="AT92" s="249" t="s">
        <v>1259</v>
      </c>
      <c r="AU92" s="249" t="s">
        <v>1259</v>
      </c>
      <c r="AV92" s="249" t="s">
        <v>1259</v>
      </c>
      <c r="AW92" s="249" t="s">
        <v>1259</v>
      </c>
      <c r="AX92" s="302"/>
      <c r="AY92">
        <f>VLOOKUP(A92,[1]Sheet2!A$3:AC$3636,29,0)</f>
        <v>0</v>
      </c>
      <c r="AZ92" s="249"/>
      <c r="BA92" s="249"/>
      <c r="BB92" s="249"/>
      <c r="BC92" s="249"/>
      <c r="BD92" s="249"/>
      <c r="BE92" s="270"/>
      <c r="BH92" s="248"/>
      <c r="BI92" s="248"/>
      <c r="BJ92" s="248"/>
      <c r="BK92" s="248"/>
      <c r="BL92" s="248"/>
      <c r="BM92" s="248"/>
      <c r="BN92" s="248"/>
      <c r="BO92" s="248"/>
      <c r="BP92" s="248" t="s">
        <v>3258</v>
      </c>
      <c r="BQ92" s="248" t="s">
        <v>3258</v>
      </c>
      <c r="BR92" s="248" t="s">
        <v>3258</v>
      </c>
      <c r="BS92" s="248" t="s">
        <v>3258</v>
      </c>
      <c r="BT92" s="248" t="s">
        <v>3258</v>
      </c>
      <c r="BU92" s="248" t="s">
        <v>3258</v>
      </c>
      <c r="BV92" s="247"/>
      <c r="BW92" s="248"/>
      <c r="BX92" s="248"/>
      <c r="BY92" s="248"/>
      <c r="BZ92" s="248"/>
      <c r="CA92" s="241"/>
      <c r="CB92" s="241"/>
      <c r="CC92" s="241"/>
      <c r="CD92" s="241"/>
      <c r="CE92" s="248"/>
    </row>
    <row r="93" spans="1:83" ht="21.6" x14ac:dyDescent="0.65">
      <c r="A93" s="287">
        <v>513532</v>
      </c>
      <c r="B93" s="292" t="s">
        <v>553</v>
      </c>
      <c r="C93" s="270" t="s">
        <v>1260</v>
      </c>
      <c r="D93" s="270" t="s">
        <v>1260</v>
      </c>
      <c r="E93" s="270" t="s">
        <v>1260</v>
      </c>
      <c r="F93" s="270" t="s">
        <v>1260</v>
      </c>
      <c r="G93" s="270" t="s">
        <v>1260</v>
      </c>
      <c r="H93" s="270" t="s">
        <v>1260</v>
      </c>
      <c r="I93" s="270" t="s">
        <v>1260</v>
      </c>
      <c r="J93" s="270" t="s">
        <v>1260</v>
      </c>
      <c r="K93" s="270" t="s">
        <v>1260</v>
      </c>
      <c r="L93" s="270" t="s">
        <v>1260</v>
      </c>
      <c r="M93" s="270" t="s">
        <v>1260</v>
      </c>
      <c r="N93" s="270" t="s">
        <v>1260</v>
      </c>
      <c r="O93" s="270" t="s">
        <v>1260</v>
      </c>
      <c r="P93" s="270" t="s">
        <v>1260</v>
      </c>
      <c r="Q93" s="270" t="s">
        <v>1260</v>
      </c>
      <c r="R93" s="270" t="s">
        <v>1260</v>
      </c>
      <c r="S93" s="270" t="s">
        <v>1260</v>
      </c>
      <c r="T93" s="270" t="s">
        <v>1260</v>
      </c>
      <c r="U93" s="270" t="s">
        <v>1260</v>
      </c>
      <c r="V93" s="270" t="s">
        <v>1260</v>
      </c>
      <c r="W93" s="270" t="s">
        <v>1260</v>
      </c>
      <c r="X93" s="270" t="s">
        <v>1260</v>
      </c>
      <c r="Y93" s="270" t="s">
        <v>1260</v>
      </c>
      <c r="Z93" s="270" t="s">
        <v>1260</v>
      </c>
      <c r="AA93" s="270" t="s">
        <v>1260</v>
      </c>
      <c r="AB93" s="270" t="s">
        <v>1260</v>
      </c>
      <c r="AC93" s="270" t="s">
        <v>1260</v>
      </c>
      <c r="AD93" s="270" t="s">
        <v>1260</v>
      </c>
      <c r="AE93" s="270" t="s">
        <v>1260</v>
      </c>
      <c r="AF93" s="270" t="s">
        <v>1260</v>
      </c>
      <c r="AG93" s="270" t="s">
        <v>1260</v>
      </c>
      <c r="AH93" s="270" t="s">
        <v>1260</v>
      </c>
      <c r="AI93" s="270" t="s">
        <v>1260</v>
      </c>
      <c r="AJ93" s="270" t="s">
        <v>1260</v>
      </c>
      <c r="AK93" s="270" t="s">
        <v>1260</v>
      </c>
      <c r="AL93" s="270" t="s">
        <v>1260</v>
      </c>
      <c r="AM93" s="270" t="s">
        <v>1260</v>
      </c>
      <c r="AN93" s="270" t="s">
        <v>1260</v>
      </c>
      <c r="AO93" s="270" t="s">
        <v>1260</v>
      </c>
      <c r="AP93" s="270" t="s">
        <v>1260</v>
      </c>
      <c r="AQ93" s="270" t="s">
        <v>1260</v>
      </c>
      <c r="AR93" s="270" t="s">
        <v>1260</v>
      </c>
      <c r="AS93" s="270" t="s">
        <v>1260</v>
      </c>
      <c r="AT93" s="270" t="s">
        <v>1260</v>
      </c>
      <c r="AU93" s="270" t="s">
        <v>1260</v>
      </c>
      <c r="AV93" s="270" t="s">
        <v>1260</v>
      </c>
      <c r="AW93" s="270" t="s">
        <v>1260</v>
      </c>
      <c r="AX93" s="288" t="s">
        <v>5252</v>
      </c>
      <c r="AY93">
        <f>VLOOKUP(A93,[1]Sheet2!A$3:AC$3636,29,0)</f>
        <v>0</v>
      </c>
      <c r="AZ93" s="270" t="s">
        <v>3258</v>
      </c>
      <c r="BA93" s="270" t="s">
        <v>3258</v>
      </c>
      <c r="BB93" s="270" t="s">
        <v>3258</v>
      </c>
      <c r="BC93" s="270" t="s">
        <v>3258</v>
      </c>
      <c r="BD93" s="270"/>
      <c r="BE93" s="270"/>
      <c r="BH93" s="248"/>
      <c r="BI93" s="248"/>
      <c r="BJ93" s="248"/>
      <c r="BK93" s="248"/>
      <c r="BL93" s="248"/>
      <c r="BM93" s="248"/>
      <c r="BN93" s="248"/>
      <c r="BO93" s="248"/>
      <c r="BP93" s="248" t="s">
        <v>3258</v>
      </c>
      <c r="BQ93" s="248" t="s">
        <v>3258</v>
      </c>
      <c r="BR93" s="248" t="s">
        <v>3258</v>
      </c>
      <c r="BS93" s="248" t="s">
        <v>3258</v>
      </c>
      <c r="BT93" s="248" t="s">
        <v>3258</v>
      </c>
      <c r="BU93" s="248" t="s">
        <v>3258</v>
      </c>
      <c r="BV93" s="247"/>
      <c r="BW93" s="248"/>
      <c r="BX93" s="248"/>
      <c r="BY93" s="248"/>
      <c r="BZ93" s="248"/>
      <c r="CA93" s="241"/>
      <c r="CB93" s="241"/>
      <c r="CC93" s="241"/>
      <c r="CD93" s="241"/>
      <c r="CE93" s="248"/>
    </row>
    <row r="94" spans="1:83" ht="14.4" x14ac:dyDescent="0.3">
      <c r="A94" s="269">
        <v>513597</v>
      </c>
      <c r="B94" s="272" t="str">
        <f>VLOOKUP(A94,[1]Sheet4!B$1:G$3636,5,0)</f>
        <v>الرابعة</v>
      </c>
      <c r="C94" s="270" t="s">
        <v>1260</v>
      </c>
      <c r="D94" s="270" t="s">
        <v>1260</v>
      </c>
      <c r="E94" s="270" t="s">
        <v>1260</v>
      </c>
      <c r="F94" s="270" t="s">
        <v>1260</v>
      </c>
      <c r="G94" s="270" t="s">
        <v>1260</v>
      </c>
      <c r="H94" s="270" t="s">
        <v>1260</v>
      </c>
      <c r="I94" s="270" t="s">
        <v>1260</v>
      </c>
      <c r="J94" s="270" t="s">
        <v>1260</v>
      </c>
      <c r="K94" s="270" t="s">
        <v>1260</v>
      </c>
      <c r="L94" s="270" t="s">
        <v>1260</v>
      </c>
      <c r="M94" s="270" t="s">
        <v>1260</v>
      </c>
      <c r="N94" s="270" t="s">
        <v>1260</v>
      </c>
      <c r="O94" s="270" t="s">
        <v>1260</v>
      </c>
      <c r="P94" s="270" t="s">
        <v>1260</v>
      </c>
      <c r="Q94" s="270" t="s">
        <v>1260</v>
      </c>
      <c r="R94" s="270" t="s">
        <v>1260</v>
      </c>
      <c r="S94" s="270" t="s">
        <v>1260</v>
      </c>
      <c r="T94" s="270" t="s">
        <v>1260</v>
      </c>
      <c r="U94" s="270" t="s">
        <v>1260</v>
      </c>
      <c r="V94" s="270" t="s">
        <v>1260</v>
      </c>
      <c r="W94" s="270" t="s">
        <v>1260</v>
      </c>
      <c r="X94" s="270" t="s">
        <v>1260</v>
      </c>
      <c r="Y94" s="270" t="s">
        <v>1260</v>
      </c>
      <c r="Z94" s="270" t="s">
        <v>1260</v>
      </c>
      <c r="AA94" s="270" t="s">
        <v>1260</v>
      </c>
      <c r="AB94" s="270" t="s">
        <v>1260</v>
      </c>
      <c r="AC94" s="270" t="s">
        <v>1260</v>
      </c>
      <c r="AD94" s="270" t="s">
        <v>1260</v>
      </c>
      <c r="AE94" s="270" t="s">
        <v>1260</v>
      </c>
      <c r="AF94" s="270" t="s">
        <v>1260</v>
      </c>
      <c r="AG94" s="270" t="s">
        <v>1260</v>
      </c>
      <c r="AH94" s="270" t="s">
        <v>1260</v>
      </c>
      <c r="AI94" s="270" t="s">
        <v>1260</v>
      </c>
      <c r="AJ94" s="270" t="s">
        <v>1260</v>
      </c>
      <c r="AK94" s="270" t="s">
        <v>1260</v>
      </c>
      <c r="AL94" s="270" t="s">
        <v>1260</v>
      </c>
      <c r="AM94" s="270" t="s">
        <v>1260</v>
      </c>
      <c r="AN94" s="270" t="s">
        <v>1260</v>
      </c>
      <c r="AO94" s="270" t="s">
        <v>1260</v>
      </c>
      <c r="AP94" s="270" t="s">
        <v>1260</v>
      </c>
      <c r="AQ94" s="270" t="s">
        <v>1260</v>
      </c>
      <c r="AR94" s="270" t="s">
        <v>1260</v>
      </c>
      <c r="AS94" s="270" t="s">
        <v>1260</v>
      </c>
      <c r="AT94" s="270" t="s">
        <v>1260</v>
      </c>
      <c r="AU94" s="270" t="s">
        <v>1260</v>
      </c>
      <c r="AV94" s="270" t="s">
        <v>1260</v>
      </c>
      <c r="AW94" s="277" t="s">
        <v>1260</v>
      </c>
      <c r="AX94">
        <f>VLOOKUP(A94,[1]Sheet4!B$2:G$3636,6,0)</f>
        <v>0</v>
      </c>
      <c r="AY94" t="str">
        <f>VLOOKUP(A94,[1]Sheet2!A$3:AC$3636,29,0)</f>
        <v/>
      </c>
      <c r="AZ94" s="270" t="s">
        <v>3258</v>
      </c>
      <c r="BA94" s="270" t="s">
        <v>3258</v>
      </c>
      <c r="BB94" s="270" t="s">
        <v>3258</v>
      </c>
      <c r="BC94" s="270" t="s">
        <v>3258</v>
      </c>
      <c r="BD94" s="270"/>
      <c r="BE94" s="270"/>
    </row>
    <row r="95" spans="1:83" ht="14.4" x14ac:dyDescent="0.3">
      <c r="A95" s="269">
        <v>513605</v>
      </c>
      <c r="B95" s="272" t="str">
        <f>VLOOKUP(A95,[1]Sheet4!B$1:G$3636,5,0)</f>
        <v>الرابعة حديث</v>
      </c>
      <c r="C95" s="270" t="s">
        <v>1260</v>
      </c>
      <c r="D95" s="270" t="s">
        <v>1260</v>
      </c>
      <c r="E95" s="270" t="s">
        <v>1260</v>
      </c>
      <c r="F95" s="270" t="s">
        <v>1260</v>
      </c>
      <c r="G95" s="270" t="s">
        <v>1260</v>
      </c>
      <c r="H95" s="270" t="s">
        <v>1260</v>
      </c>
      <c r="I95" s="270" t="s">
        <v>1260</v>
      </c>
      <c r="J95" s="270" t="s">
        <v>1260</v>
      </c>
      <c r="K95" s="270" t="s">
        <v>1260</v>
      </c>
      <c r="L95" s="270" t="s">
        <v>1260</v>
      </c>
      <c r="M95" s="270" t="s">
        <v>1260</v>
      </c>
      <c r="N95" s="270" t="s">
        <v>1260</v>
      </c>
      <c r="O95" s="270" t="s">
        <v>1260</v>
      </c>
      <c r="P95" s="270" t="s">
        <v>1260</v>
      </c>
      <c r="Q95" s="270" t="s">
        <v>1260</v>
      </c>
      <c r="R95" s="270" t="s">
        <v>1260</v>
      </c>
      <c r="S95" s="270" t="s">
        <v>1260</v>
      </c>
      <c r="T95" s="270" t="s">
        <v>1260</v>
      </c>
      <c r="U95" s="270" t="s">
        <v>1260</v>
      </c>
      <c r="V95" s="270" t="s">
        <v>1260</v>
      </c>
      <c r="W95" s="270" t="s">
        <v>1260</v>
      </c>
      <c r="X95" s="270" t="s">
        <v>1260</v>
      </c>
      <c r="Y95" s="270" t="s">
        <v>1260</v>
      </c>
      <c r="Z95" s="270" t="s">
        <v>1260</v>
      </c>
      <c r="AA95" s="270" t="s">
        <v>1260</v>
      </c>
      <c r="AB95" s="270" t="s">
        <v>1260</v>
      </c>
      <c r="AC95" s="270" t="s">
        <v>1260</v>
      </c>
      <c r="AD95" s="270" t="s">
        <v>1260</v>
      </c>
      <c r="AE95" s="270" t="s">
        <v>1260</v>
      </c>
      <c r="AF95" s="270" t="s">
        <v>1260</v>
      </c>
      <c r="AG95" s="270" t="s">
        <v>1260</v>
      </c>
      <c r="AH95" s="270" t="s">
        <v>1260</v>
      </c>
      <c r="AI95" s="270" t="s">
        <v>1260</v>
      </c>
      <c r="AJ95" s="270" t="s">
        <v>1260</v>
      </c>
      <c r="AK95" s="270" t="s">
        <v>1260</v>
      </c>
      <c r="AL95" s="270" t="s">
        <v>1260</v>
      </c>
      <c r="AM95" s="270" t="s">
        <v>1260</v>
      </c>
      <c r="AN95" s="270" t="s">
        <v>1260</v>
      </c>
      <c r="AO95" s="270" t="s">
        <v>1260</v>
      </c>
      <c r="AP95" s="270" t="s">
        <v>1260</v>
      </c>
      <c r="AQ95" s="270" t="s">
        <v>1260</v>
      </c>
      <c r="AR95" s="270" t="s">
        <v>1260</v>
      </c>
      <c r="AS95" s="270" t="s">
        <v>3258</v>
      </c>
      <c r="AT95" s="270" t="s">
        <v>3258</v>
      </c>
      <c r="AU95" s="270" t="s">
        <v>3258</v>
      </c>
      <c r="AV95" s="270" t="s">
        <v>3258</v>
      </c>
      <c r="AW95" s="277" t="s">
        <v>3258</v>
      </c>
      <c r="AY95" t="str">
        <f>VLOOKUP(A95,[1]Sheet2!A$3:AC$3636,29,0)</f>
        <v/>
      </c>
      <c r="AZ95" s="270" t="s">
        <v>3258</v>
      </c>
      <c r="BA95" s="270" t="s">
        <v>3258</v>
      </c>
      <c r="BB95" s="270" t="s">
        <v>3258</v>
      </c>
      <c r="BC95" s="270" t="s">
        <v>3258</v>
      </c>
      <c r="BD95" s="270"/>
      <c r="BE95" s="270"/>
    </row>
    <row r="96" spans="1:83" ht="14.4" x14ac:dyDescent="0.3">
      <c r="A96" s="269">
        <v>513636</v>
      </c>
      <c r="B96" s="272" t="str">
        <f>VLOOKUP(A96,[1]Sheet4!B$1:G$3636,5,0)</f>
        <v>الرابعة</v>
      </c>
      <c r="C96" s="270" t="s">
        <v>1259</v>
      </c>
      <c r="D96" s="270" t="s">
        <v>1259</v>
      </c>
      <c r="E96" s="270" t="s">
        <v>1259</v>
      </c>
      <c r="F96" s="270" t="s">
        <v>1259</v>
      </c>
      <c r="G96" s="270" t="s">
        <v>1259</v>
      </c>
      <c r="H96" s="270" t="s">
        <v>1259</v>
      </c>
      <c r="I96" s="270" t="s">
        <v>1259</v>
      </c>
      <c r="J96" s="270" t="s">
        <v>1259</v>
      </c>
      <c r="K96" s="270" t="s">
        <v>1259</v>
      </c>
      <c r="L96" s="270" t="s">
        <v>1259</v>
      </c>
      <c r="M96" s="270" t="s">
        <v>1259</v>
      </c>
      <c r="N96" s="270" t="s">
        <v>1259</v>
      </c>
      <c r="O96" s="270" t="s">
        <v>1259</v>
      </c>
      <c r="P96" s="270" t="s">
        <v>1259</v>
      </c>
      <c r="Q96" s="270" t="s">
        <v>1259</v>
      </c>
      <c r="R96" s="270" t="s">
        <v>1259</v>
      </c>
      <c r="S96" s="270" t="s">
        <v>1259</v>
      </c>
      <c r="T96" s="270" t="s">
        <v>1259</v>
      </c>
      <c r="U96" s="270" t="s">
        <v>1259</v>
      </c>
      <c r="V96" s="270" t="s">
        <v>1259</v>
      </c>
      <c r="W96" s="270" t="s">
        <v>1259</v>
      </c>
      <c r="X96" s="270" t="s">
        <v>1259</v>
      </c>
      <c r="Y96" s="270" t="s">
        <v>1259</v>
      </c>
      <c r="Z96" s="270" t="s">
        <v>1259</v>
      </c>
      <c r="AA96" s="270" t="s">
        <v>1259</v>
      </c>
      <c r="AB96" s="270" t="s">
        <v>1259</v>
      </c>
      <c r="AC96" s="270" t="s">
        <v>1259</v>
      </c>
      <c r="AD96" s="270" t="s">
        <v>1259</v>
      </c>
      <c r="AE96" s="270" t="s">
        <v>1259</v>
      </c>
      <c r="AF96" s="270" t="s">
        <v>1259</v>
      </c>
      <c r="AG96" s="270" t="s">
        <v>1259</v>
      </c>
      <c r="AH96" s="270" t="s">
        <v>1259</v>
      </c>
      <c r="AI96" s="270" t="s">
        <v>1259</v>
      </c>
      <c r="AJ96" s="270" t="s">
        <v>1259</v>
      </c>
      <c r="AK96" s="270" t="s">
        <v>1259</v>
      </c>
      <c r="AL96" s="270" t="s">
        <v>1259</v>
      </c>
      <c r="AM96" s="270" t="s">
        <v>1259</v>
      </c>
      <c r="AN96" s="270" t="s">
        <v>1259</v>
      </c>
      <c r="AO96" s="270" t="s">
        <v>1259</v>
      </c>
      <c r="AP96" s="270" t="s">
        <v>1259</v>
      </c>
      <c r="AQ96" s="270" t="s">
        <v>1259</v>
      </c>
      <c r="AR96" s="270" t="s">
        <v>1259</v>
      </c>
      <c r="AS96" s="270" t="s">
        <v>1259</v>
      </c>
      <c r="AT96" s="270" t="s">
        <v>1259</v>
      </c>
      <c r="AU96" s="270" t="s">
        <v>1259</v>
      </c>
      <c r="AV96" s="270" t="s">
        <v>1259</v>
      </c>
      <c r="AW96" s="277" t="s">
        <v>1259</v>
      </c>
      <c r="AX96">
        <f>VLOOKUP(A96,[1]Sheet4!B$2:G$3636,6,0)</f>
        <v>0</v>
      </c>
      <c r="AY96" t="str">
        <f>VLOOKUP(A96,[1]Sheet2!A$3:AC$3636,29,0)</f>
        <v/>
      </c>
      <c r="AZ96" s="270" t="s">
        <v>3258</v>
      </c>
      <c r="BA96" s="270" t="s">
        <v>3258</v>
      </c>
      <c r="BB96" s="270" t="s">
        <v>3258</v>
      </c>
      <c r="BC96" s="270" t="s">
        <v>3258</v>
      </c>
      <c r="BD96" s="270"/>
      <c r="BE96" s="270"/>
      <c r="BH96" s="248"/>
      <c r="BI96" s="248"/>
      <c r="BJ96" s="248"/>
      <c r="BK96" s="248"/>
      <c r="BL96" s="248"/>
      <c r="BM96" s="248"/>
      <c r="BN96" s="248"/>
      <c r="BO96" s="248"/>
      <c r="BP96" s="248" t="s">
        <v>3258</v>
      </c>
      <c r="BQ96" s="248" t="s">
        <v>3258</v>
      </c>
      <c r="BR96" s="248" t="s">
        <v>3258</v>
      </c>
      <c r="BS96" s="248" t="s">
        <v>3258</v>
      </c>
      <c r="BT96" s="248" t="s">
        <v>3258</v>
      </c>
      <c r="BU96" s="248" t="s">
        <v>3258</v>
      </c>
      <c r="BV96" s="247"/>
      <c r="BW96" s="248"/>
      <c r="BX96" s="248"/>
      <c r="BY96" s="248"/>
      <c r="BZ96" s="248"/>
      <c r="CA96" s="241"/>
      <c r="CB96" s="241"/>
      <c r="CC96" s="241"/>
      <c r="CD96" s="241"/>
      <c r="CE96" s="248"/>
    </row>
    <row r="97" spans="1:83" ht="14.4" x14ac:dyDescent="0.3">
      <c r="A97" s="269">
        <v>513642</v>
      </c>
      <c r="B97" s="272" t="str">
        <f>VLOOKUP(A97,[1]Sheet4!B$1:G$3636,5,0)</f>
        <v>الرابعة</v>
      </c>
      <c r="C97" s="270" t="s">
        <v>1259</v>
      </c>
      <c r="D97" s="270" t="s">
        <v>1259</v>
      </c>
      <c r="E97" s="270" t="s">
        <v>1259</v>
      </c>
      <c r="F97" s="270" t="s">
        <v>1259</v>
      </c>
      <c r="G97" s="270" t="s">
        <v>1259</v>
      </c>
      <c r="H97" s="270" t="s">
        <v>1259</v>
      </c>
      <c r="I97" s="270" t="s">
        <v>1259</v>
      </c>
      <c r="J97" s="270" t="s">
        <v>1259</v>
      </c>
      <c r="K97" s="270" t="s">
        <v>1259</v>
      </c>
      <c r="L97" s="270" t="s">
        <v>1259</v>
      </c>
      <c r="M97" s="270" t="s">
        <v>1259</v>
      </c>
      <c r="N97" s="270" t="s">
        <v>1259</v>
      </c>
      <c r="O97" s="270" t="s">
        <v>1259</v>
      </c>
      <c r="P97" s="270" t="s">
        <v>1259</v>
      </c>
      <c r="Q97" s="270" t="s">
        <v>1259</v>
      </c>
      <c r="R97" s="270" t="s">
        <v>1259</v>
      </c>
      <c r="S97" s="270" t="s">
        <v>1259</v>
      </c>
      <c r="T97" s="270" t="s">
        <v>1259</v>
      </c>
      <c r="U97" s="270" t="s">
        <v>1259</v>
      </c>
      <c r="V97" s="270" t="s">
        <v>1259</v>
      </c>
      <c r="W97" s="270" t="s">
        <v>1259</v>
      </c>
      <c r="X97" s="270" t="s">
        <v>1259</v>
      </c>
      <c r="Y97" s="270" t="s">
        <v>1259</v>
      </c>
      <c r="Z97" s="270" t="s">
        <v>1259</v>
      </c>
      <c r="AA97" s="270" t="s">
        <v>1259</v>
      </c>
      <c r="AB97" s="270" t="s">
        <v>1259</v>
      </c>
      <c r="AC97" s="270" t="s">
        <v>1259</v>
      </c>
      <c r="AD97" s="270" t="s">
        <v>1259</v>
      </c>
      <c r="AE97" s="270" t="s">
        <v>1259</v>
      </c>
      <c r="AF97" s="270" t="s">
        <v>1259</v>
      </c>
      <c r="AG97" s="270" t="s">
        <v>1259</v>
      </c>
      <c r="AH97" s="270" t="s">
        <v>1259</v>
      </c>
      <c r="AI97" s="270" t="s">
        <v>1259</v>
      </c>
      <c r="AJ97" s="270" t="s">
        <v>1259</v>
      </c>
      <c r="AK97" s="270" t="s">
        <v>1259</v>
      </c>
      <c r="AL97" s="270" t="s">
        <v>1259</v>
      </c>
      <c r="AM97" s="270" t="s">
        <v>1259</v>
      </c>
      <c r="AN97" s="270" t="s">
        <v>1259</v>
      </c>
      <c r="AO97" s="270" t="s">
        <v>1259</v>
      </c>
      <c r="AP97" s="270" t="s">
        <v>1259</v>
      </c>
      <c r="AQ97" s="270" t="s">
        <v>1259</v>
      </c>
      <c r="AR97" s="270" t="s">
        <v>1259</v>
      </c>
      <c r="AS97" s="270" t="s">
        <v>1259</v>
      </c>
      <c r="AT97" s="270" t="s">
        <v>1259</v>
      </c>
      <c r="AU97" s="270" t="s">
        <v>1259</v>
      </c>
      <c r="AV97" s="270" t="s">
        <v>1259</v>
      </c>
      <c r="AW97" s="270" t="s">
        <v>1259</v>
      </c>
      <c r="AX97">
        <f>VLOOKUP(A97,[1]Sheet4!B$2:G$3636,6,0)</f>
        <v>0</v>
      </c>
      <c r="AY97" t="str">
        <f>VLOOKUP(A97,[1]Sheet2!A$3:AC$3636,29,0)</f>
        <v/>
      </c>
      <c r="AZ97" s="270" t="s">
        <v>3258</v>
      </c>
      <c r="BA97" s="270" t="s">
        <v>3258</v>
      </c>
      <c r="BB97" s="270" t="s">
        <v>3258</v>
      </c>
      <c r="BC97" s="270" t="s">
        <v>3258</v>
      </c>
      <c r="BD97" s="270"/>
      <c r="BE97" s="270"/>
    </row>
    <row r="98" spans="1:83" ht="14.4" x14ac:dyDescent="0.3">
      <c r="A98" s="269">
        <v>513779</v>
      </c>
      <c r="B98" s="272" t="str">
        <f>VLOOKUP(A98,[1]Sheet4!B$1:G$3636,5,0)</f>
        <v>الرابعة</v>
      </c>
      <c r="C98" s="270" t="s">
        <v>1259</v>
      </c>
      <c r="D98" s="270" t="s">
        <v>1259</v>
      </c>
      <c r="E98" s="270" t="s">
        <v>1259</v>
      </c>
      <c r="F98" s="270" t="s">
        <v>1259</v>
      </c>
      <c r="G98" s="270" t="s">
        <v>1259</v>
      </c>
      <c r="H98" s="270" t="s">
        <v>1259</v>
      </c>
      <c r="I98" s="270" t="s">
        <v>1259</v>
      </c>
      <c r="J98" s="270" t="s">
        <v>1259</v>
      </c>
      <c r="K98" s="270" t="s">
        <v>1259</v>
      </c>
      <c r="L98" s="270" t="s">
        <v>1259</v>
      </c>
      <c r="M98" s="270" t="s">
        <v>1259</v>
      </c>
      <c r="N98" s="270" t="s">
        <v>1259</v>
      </c>
      <c r="O98" s="270" t="s">
        <v>1259</v>
      </c>
      <c r="P98" s="270" t="s">
        <v>1259</v>
      </c>
      <c r="Q98" s="270" t="s">
        <v>1259</v>
      </c>
      <c r="R98" s="270" t="s">
        <v>1259</v>
      </c>
      <c r="S98" s="270" t="s">
        <v>1259</v>
      </c>
      <c r="T98" s="270" t="s">
        <v>1259</v>
      </c>
      <c r="U98" s="270" t="s">
        <v>1259</v>
      </c>
      <c r="V98" s="270" t="s">
        <v>1259</v>
      </c>
      <c r="W98" s="270" t="s">
        <v>1259</v>
      </c>
      <c r="X98" s="270" t="s">
        <v>1259</v>
      </c>
      <c r="Y98" s="270" t="s">
        <v>1259</v>
      </c>
      <c r="Z98" s="270" t="s">
        <v>1259</v>
      </c>
      <c r="AA98" s="270" t="s">
        <v>1259</v>
      </c>
      <c r="AB98" s="270" t="s">
        <v>1259</v>
      </c>
      <c r="AC98" s="270" t="s">
        <v>1259</v>
      </c>
      <c r="AD98" s="270" t="s">
        <v>1259</v>
      </c>
      <c r="AE98" s="270" t="s">
        <v>1259</v>
      </c>
      <c r="AF98" s="270" t="s">
        <v>1259</v>
      </c>
      <c r="AG98" s="270" t="s">
        <v>1259</v>
      </c>
      <c r="AH98" s="270" t="s">
        <v>1259</v>
      </c>
      <c r="AI98" s="270" t="s">
        <v>1259</v>
      </c>
      <c r="AJ98" s="270" t="s">
        <v>1259</v>
      </c>
      <c r="AK98" s="270" t="s">
        <v>1259</v>
      </c>
      <c r="AL98" s="270" t="s">
        <v>1259</v>
      </c>
      <c r="AM98" s="270" t="s">
        <v>1259</v>
      </c>
      <c r="AN98" s="270" t="s">
        <v>1259</v>
      </c>
      <c r="AO98" s="270" t="s">
        <v>1259</v>
      </c>
      <c r="AP98" s="270" t="s">
        <v>1259</v>
      </c>
      <c r="AQ98" s="270" t="s">
        <v>1259</v>
      </c>
      <c r="AR98" s="270" t="s">
        <v>1259</v>
      </c>
      <c r="AS98" s="270" t="s">
        <v>1259</v>
      </c>
      <c r="AT98" s="270" t="s">
        <v>1259</v>
      </c>
      <c r="AU98" s="270" t="s">
        <v>1259</v>
      </c>
      <c r="AV98" s="270" t="s">
        <v>1259</v>
      </c>
      <c r="AW98" s="277" t="s">
        <v>1259</v>
      </c>
      <c r="AX98">
        <f>VLOOKUP(A98,[1]Sheet4!B$2:G$3636,6,0)</f>
        <v>0</v>
      </c>
      <c r="AY98" t="str">
        <f>VLOOKUP(A98,[1]Sheet2!A$3:AC$3636,29,0)</f>
        <v/>
      </c>
      <c r="AZ98" s="270" t="s">
        <v>3258</v>
      </c>
      <c r="BA98" s="270" t="s">
        <v>3258</v>
      </c>
      <c r="BB98" s="270" t="s">
        <v>3258</v>
      </c>
      <c r="BC98" s="270" t="s">
        <v>3258</v>
      </c>
      <c r="BD98" s="270"/>
      <c r="BE98" s="270"/>
    </row>
    <row r="99" spans="1:83" ht="14.4" x14ac:dyDescent="0.3">
      <c r="A99" s="269">
        <v>513836</v>
      </c>
      <c r="B99" s="272" t="str">
        <f>VLOOKUP(A99,[1]Sheet4!B$1:G$3636,5,0)</f>
        <v>الرابعة</v>
      </c>
      <c r="C99" s="270" t="s">
        <v>1260</v>
      </c>
      <c r="D99" s="270" t="s">
        <v>1260</v>
      </c>
      <c r="E99" s="270" t="s">
        <v>1260</v>
      </c>
      <c r="F99" s="270" t="s">
        <v>1260</v>
      </c>
      <c r="G99" s="270" t="s">
        <v>1260</v>
      </c>
      <c r="H99" s="270" t="s">
        <v>1260</v>
      </c>
      <c r="I99" s="270" t="s">
        <v>1260</v>
      </c>
      <c r="J99" s="270" t="s">
        <v>1260</v>
      </c>
      <c r="K99" s="270" t="s">
        <v>1260</v>
      </c>
      <c r="L99" s="270" t="s">
        <v>1260</v>
      </c>
      <c r="M99" s="270" t="s">
        <v>1260</v>
      </c>
      <c r="N99" s="270" t="s">
        <v>1260</v>
      </c>
      <c r="O99" s="270" t="s">
        <v>1260</v>
      </c>
      <c r="P99" s="270" t="s">
        <v>1260</v>
      </c>
      <c r="Q99" s="270" t="s">
        <v>1260</v>
      </c>
      <c r="R99" s="270" t="s">
        <v>1260</v>
      </c>
      <c r="S99" s="270" t="s">
        <v>1260</v>
      </c>
      <c r="T99" s="270" t="s">
        <v>1260</v>
      </c>
      <c r="U99" s="270" t="s">
        <v>1260</v>
      </c>
      <c r="V99" s="270" t="s">
        <v>1260</v>
      </c>
      <c r="W99" s="270" t="s">
        <v>1260</v>
      </c>
      <c r="X99" s="270" t="s">
        <v>1260</v>
      </c>
      <c r="Y99" s="270" t="s">
        <v>1260</v>
      </c>
      <c r="Z99" s="270" t="s">
        <v>1260</v>
      </c>
      <c r="AA99" s="270" t="s">
        <v>1260</v>
      </c>
      <c r="AB99" s="270" t="s">
        <v>1260</v>
      </c>
      <c r="AC99" s="270" t="s">
        <v>1260</v>
      </c>
      <c r="AD99" s="270" t="s">
        <v>1260</v>
      </c>
      <c r="AE99" s="270" t="s">
        <v>1260</v>
      </c>
      <c r="AF99" s="270" t="s">
        <v>1260</v>
      </c>
      <c r="AG99" s="270" t="s">
        <v>1260</v>
      </c>
      <c r="AH99" s="270" t="s">
        <v>1260</v>
      </c>
      <c r="AI99" s="270" t="s">
        <v>1260</v>
      </c>
      <c r="AJ99" s="270" t="s">
        <v>1260</v>
      </c>
      <c r="AK99" s="270" t="s">
        <v>1260</v>
      </c>
      <c r="AL99" s="270" t="s">
        <v>1260</v>
      </c>
      <c r="AM99" s="270" t="s">
        <v>1260</v>
      </c>
      <c r="AN99" s="270" t="s">
        <v>1260</v>
      </c>
      <c r="AO99" s="270" t="s">
        <v>1260</v>
      </c>
      <c r="AP99" s="270" t="s">
        <v>1260</v>
      </c>
      <c r="AQ99" s="270" t="s">
        <v>1260</v>
      </c>
      <c r="AR99" s="270" t="s">
        <v>1260</v>
      </c>
      <c r="AS99" s="270" t="s">
        <v>1260</v>
      </c>
      <c r="AT99" s="270" t="s">
        <v>1260</v>
      </c>
      <c r="AU99" s="270" t="s">
        <v>1260</v>
      </c>
      <c r="AV99" s="270" t="s">
        <v>1260</v>
      </c>
      <c r="AW99" s="277" t="s">
        <v>1260</v>
      </c>
      <c r="AX99">
        <f>VLOOKUP(A99,[1]Sheet4!B$2:G$3636,6,0)</f>
        <v>0</v>
      </c>
      <c r="AY99">
        <f>VLOOKUP(A99,[1]Sheet2!A$3:AC$3636,29,0)</f>
        <v>0</v>
      </c>
      <c r="AZ99" s="270" t="s">
        <v>3258</v>
      </c>
      <c r="BA99" s="270" t="s">
        <v>3258</v>
      </c>
      <c r="BB99" s="270" t="s">
        <v>3258</v>
      </c>
      <c r="BC99" s="270" t="s">
        <v>3258</v>
      </c>
      <c r="BD99" s="270"/>
      <c r="BE99" s="270"/>
      <c r="BH99" s="248"/>
      <c r="BI99" s="248"/>
      <c r="BJ99" s="248"/>
      <c r="BK99" s="248"/>
      <c r="BL99" s="248"/>
      <c r="BM99" s="248"/>
      <c r="BN99" s="248"/>
      <c r="BO99" s="248"/>
      <c r="BP99" s="248" t="s">
        <v>3258</v>
      </c>
      <c r="BQ99" s="248" t="s">
        <v>3258</v>
      </c>
      <c r="BR99" s="248" t="s">
        <v>3258</v>
      </c>
      <c r="BS99" s="248" t="s">
        <v>3258</v>
      </c>
      <c r="BT99" s="248" t="s">
        <v>3258</v>
      </c>
      <c r="BU99" s="248" t="s">
        <v>3258</v>
      </c>
      <c r="BV99" s="247"/>
      <c r="BW99" s="248"/>
      <c r="BX99" s="248"/>
      <c r="BY99" s="248"/>
      <c r="BZ99" s="248"/>
      <c r="CA99" s="241"/>
      <c r="CB99" s="241"/>
      <c r="CC99" s="241"/>
      <c r="CD99" s="241"/>
      <c r="CE99" s="248"/>
    </row>
    <row r="100" spans="1:83" ht="14.4" x14ac:dyDescent="0.3">
      <c r="A100" s="269">
        <v>513930</v>
      </c>
      <c r="B100" s="272" t="str">
        <f>VLOOKUP(A100,[1]Sheet4!B$1:G$3636,5,0)</f>
        <v>الرابعة</v>
      </c>
      <c r="C100" s="270" t="s">
        <v>1260</v>
      </c>
      <c r="D100" s="270" t="s">
        <v>1260</v>
      </c>
      <c r="E100" s="270" t="s">
        <v>1260</v>
      </c>
      <c r="F100" s="270" t="s">
        <v>1260</v>
      </c>
      <c r="G100" s="270" t="s">
        <v>1260</v>
      </c>
      <c r="H100" s="270" t="s">
        <v>1260</v>
      </c>
      <c r="I100" s="270" t="s">
        <v>1260</v>
      </c>
      <c r="J100" s="270" t="s">
        <v>1260</v>
      </c>
      <c r="K100" s="270" t="s">
        <v>1260</v>
      </c>
      <c r="L100" s="270" t="s">
        <v>1260</v>
      </c>
      <c r="M100" s="270" t="s">
        <v>1260</v>
      </c>
      <c r="N100" s="270" t="s">
        <v>1260</v>
      </c>
      <c r="O100" s="270" t="s">
        <v>1260</v>
      </c>
      <c r="P100" s="270" t="s">
        <v>1260</v>
      </c>
      <c r="Q100" s="270" t="s">
        <v>1260</v>
      </c>
      <c r="R100" s="270" t="s">
        <v>1260</v>
      </c>
      <c r="S100" s="270" t="s">
        <v>1260</v>
      </c>
      <c r="T100" s="270" t="s">
        <v>1260</v>
      </c>
      <c r="U100" s="270" t="s">
        <v>1260</v>
      </c>
      <c r="V100" s="270" t="s">
        <v>1260</v>
      </c>
      <c r="W100" s="270" t="s">
        <v>1260</v>
      </c>
      <c r="X100" s="270" t="s">
        <v>1260</v>
      </c>
      <c r="Y100" s="270" t="s">
        <v>1260</v>
      </c>
      <c r="Z100" s="270" t="s">
        <v>1260</v>
      </c>
      <c r="AA100" s="270" t="s">
        <v>1260</v>
      </c>
      <c r="AB100" s="270" t="s">
        <v>1260</v>
      </c>
      <c r="AC100" s="270" t="s">
        <v>1260</v>
      </c>
      <c r="AD100" s="270" t="s">
        <v>1260</v>
      </c>
      <c r="AE100" s="270" t="s">
        <v>1260</v>
      </c>
      <c r="AF100" s="270" t="s">
        <v>1260</v>
      </c>
      <c r="AG100" s="270" t="s">
        <v>1260</v>
      </c>
      <c r="AH100" s="270" t="s">
        <v>1260</v>
      </c>
      <c r="AI100" s="270" t="s">
        <v>1260</v>
      </c>
      <c r="AJ100" s="270" t="s">
        <v>1260</v>
      </c>
      <c r="AK100" s="270" t="s">
        <v>1260</v>
      </c>
      <c r="AL100" s="270" t="s">
        <v>1260</v>
      </c>
      <c r="AM100" s="270" t="s">
        <v>1260</v>
      </c>
      <c r="AN100" s="270" t="s">
        <v>1260</v>
      </c>
      <c r="AO100" s="270" t="s">
        <v>1260</v>
      </c>
      <c r="AP100" s="270" t="s">
        <v>1260</v>
      </c>
      <c r="AQ100" s="270" t="s">
        <v>1260</v>
      </c>
      <c r="AR100" s="270" t="s">
        <v>1260</v>
      </c>
      <c r="AS100" s="270" t="s">
        <v>1260</v>
      </c>
      <c r="AT100" s="270" t="s">
        <v>1260</v>
      </c>
      <c r="AU100" s="270" t="s">
        <v>1260</v>
      </c>
      <c r="AV100" s="270" t="s">
        <v>1260</v>
      </c>
      <c r="AW100" s="277" t="s">
        <v>1260</v>
      </c>
      <c r="AX100">
        <f>VLOOKUP(A100,[1]Sheet4!B$2:G$3636,6,0)</f>
        <v>0</v>
      </c>
      <c r="AY100">
        <f>VLOOKUP(A100,[1]Sheet2!A$3:AC$3636,29,0)</f>
        <v>0</v>
      </c>
      <c r="AZ100" s="270" t="s">
        <v>3258</v>
      </c>
      <c r="BA100" s="270" t="s">
        <v>3258</v>
      </c>
      <c r="BB100" s="270" t="s">
        <v>3258</v>
      </c>
      <c r="BC100" s="270" t="s">
        <v>3258</v>
      </c>
      <c r="BD100" s="270"/>
      <c r="BE100" s="270"/>
    </row>
    <row r="101" spans="1:83" ht="14.4" x14ac:dyDescent="0.3">
      <c r="A101" s="269">
        <v>514044</v>
      </c>
      <c r="B101" s="272" t="str">
        <f>VLOOKUP(A101,[1]Sheet4!B$1:G$3636,5,0)</f>
        <v>الرابعة</v>
      </c>
      <c r="C101" s="270" t="s">
        <v>1259</v>
      </c>
      <c r="D101" s="270" t="s">
        <v>1259</v>
      </c>
      <c r="E101" s="270" t="s">
        <v>1259</v>
      </c>
      <c r="F101" s="270" t="s">
        <v>1259</v>
      </c>
      <c r="G101" s="270" t="s">
        <v>1259</v>
      </c>
      <c r="H101" s="270" t="s">
        <v>1259</v>
      </c>
      <c r="I101" s="270" t="s">
        <v>1259</v>
      </c>
      <c r="J101" s="270" t="s">
        <v>1259</v>
      </c>
      <c r="K101" s="270" t="s">
        <v>1259</v>
      </c>
      <c r="L101" s="270" t="s">
        <v>1259</v>
      </c>
      <c r="M101" s="270" t="s">
        <v>1259</v>
      </c>
      <c r="N101" s="270" t="s">
        <v>1259</v>
      </c>
      <c r="O101" s="270" t="s">
        <v>1259</v>
      </c>
      <c r="P101" s="270" t="s">
        <v>1259</v>
      </c>
      <c r="Q101" s="270" t="s">
        <v>1259</v>
      </c>
      <c r="R101" s="270" t="s">
        <v>1259</v>
      </c>
      <c r="S101" s="270" t="s">
        <v>1259</v>
      </c>
      <c r="T101" s="270" t="s">
        <v>1259</v>
      </c>
      <c r="U101" s="270" t="s">
        <v>1259</v>
      </c>
      <c r="V101" s="270" t="s">
        <v>1259</v>
      </c>
      <c r="W101" s="270" t="s">
        <v>1259</v>
      </c>
      <c r="X101" s="270" t="s">
        <v>1259</v>
      </c>
      <c r="Y101" s="270" t="s">
        <v>1259</v>
      </c>
      <c r="Z101" s="270" t="s">
        <v>1259</v>
      </c>
      <c r="AA101" s="270" t="s">
        <v>1259</v>
      </c>
      <c r="AB101" s="270" t="s">
        <v>1259</v>
      </c>
      <c r="AC101" s="270" t="s">
        <v>1259</v>
      </c>
      <c r="AD101" s="270" t="s">
        <v>1259</v>
      </c>
      <c r="AE101" s="270" t="s">
        <v>1259</v>
      </c>
      <c r="AF101" s="270" t="s">
        <v>1259</v>
      </c>
      <c r="AG101" s="270" t="s">
        <v>1259</v>
      </c>
      <c r="AH101" s="270" t="s">
        <v>1259</v>
      </c>
      <c r="AI101" s="270" t="s">
        <v>1259</v>
      </c>
      <c r="AJ101" s="270" t="s">
        <v>1259</v>
      </c>
      <c r="AK101" s="270" t="s">
        <v>1259</v>
      </c>
      <c r="AL101" s="270" t="s">
        <v>1259</v>
      </c>
      <c r="AM101" s="270" t="s">
        <v>1259</v>
      </c>
      <c r="AN101" s="270" t="s">
        <v>1259</v>
      </c>
      <c r="AO101" s="270" t="s">
        <v>1259</v>
      </c>
      <c r="AP101" s="270" t="s">
        <v>1259</v>
      </c>
      <c r="AQ101" s="270" t="s">
        <v>1259</v>
      </c>
      <c r="AR101" s="270" t="s">
        <v>1259</v>
      </c>
      <c r="AS101" s="270" t="s">
        <v>1259</v>
      </c>
      <c r="AT101" s="270" t="s">
        <v>1259</v>
      </c>
      <c r="AU101" s="270" t="s">
        <v>1259</v>
      </c>
      <c r="AV101" s="270" t="s">
        <v>1259</v>
      </c>
      <c r="AW101" s="277" t="s">
        <v>1259</v>
      </c>
      <c r="AX101">
        <f>VLOOKUP(A101,[1]Sheet4!B$2:G$3636,6,0)</f>
        <v>0</v>
      </c>
      <c r="AY101" t="str">
        <f>VLOOKUP(A101,[1]Sheet2!A$3:AC$3636,29,0)</f>
        <v/>
      </c>
      <c r="AZ101" s="270" t="s">
        <v>3258</v>
      </c>
      <c r="BA101" s="270" t="s">
        <v>3258</v>
      </c>
      <c r="BB101" s="270" t="s">
        <v>3258</v>
      </c>
      <c r="BC101" s="270" t="s">
        <v>3258</v>
      </c>
      <c r="BD101" s="270"/>
      <c r="BE101" s="270"/>
    </row>
    <row r="102" spans="1:83" ht="14.4" x14ac:dyDescent="0.3">
      <c r="A102" s="269">
        <v>514136</v>
      </c>
      <c r="B102" s="272" t="str">
        <f>VLOOKUP(A102,[1]Sheet4!B$1:G$3636,5,0)</f>
        <v>الرابعة</v>
      </c>
      <c r="C102" s="270" t="s">
        <v>1260</v>
      </c>
      <c r="D102" s="270" t="s">
        <v>1260</v>
      </c>
      <c r="E102" s="270" t="s">
        <v>1260</v>
      </c>
      <c r="F102" s="270" t="s">
        <v>1260</v>
      </c>
      <c r="G102" s="270" t="s">
        <v>1260</v>
      </c>
      <c r="H102" s="270" t="s">
        <v>1260</v>
      </c>
      <c r="I102" s="270" t="s">
        <v>1260</v>
      </c>
      <c r="J102" s="270" t="s">
        <v>1260</v>
      </c>
      <c r="K102" s="270" t="s">
        <v>1260</v>
      </c>
      <c r="L102" s="270" t="s">
        <v>1260</v>
      </c>
      <c r="M102" s="270" t="s">
        <v>1260</v>
      </c>
      <c r="N102" s="270" t="s">
        <v>1260</v>
      </c>
      <c r="O102" s="270" t="s">
        <v>1260</v>
      </c>
      <c r="P102" s="270" t="s">
        <v>1260</v>
      </c>
      <c r="Q102" s="270" t="s">
        <v>1260</v>
      </c>
      <c r="R102" s="270" t="s">
        <v>1260</v>
      </c>
      <c r="S102" s="270" t="s">
        <v>1260</v>
      </c>
      <c r="T102" s="270" t="s">
        <v>1260</v>
      </c>
      <c r="U102" s="270" t="s">
        <v>1260</v>
      </c>
      <c r="V102" s="270" t="s">
        <v>1260</v>
      </c>
      <c r="W102" s="270" t="s">
        <v>1260</v>
      </c>
      <c r="X102" s="270" t="s">
        <v>1260</v>
      </c>
      <c r="Y102" s="270" t="s">
        <v>1260</v>
      </c>
      <c r="Z102" s="270" t="s">
        <v>1260</v>
      </c>
      <c r="AA102" s="270" t="s">
        <v>1260</v>
      </c>
      <c r="AB102" s="270" t="s">
        <v>1260</v>
      </c>
      <c r="AC102" s="270" t="s">
        <v>1260</v>
      </c>
      <c r="AD102" s="270" t="s">
        <v>1260</v>
      </c>
      <c r="AE102" s="270" t="s">
        <v>1260</v>
      </c>
      <c r="AF102" s="270" t="s">
        <v>1260</v>
      </c>
      <c r="AG102" s="270" t="s">
        <v>1260</v>
      </c>
      <c r="AH102" s="270" t="s">
        <v>1260</v>
      </c>
      <c r="AI102" s="270" t="s">
        <v>1260</v>
      </c>
      <c r="AJ102" s="270" t="s">
        <v>1260</v>
      </c>
      <c r="AK102" s="270" t="s">
        <v>1260</v>
      </c>
      <c r="AL102" s="270" t="s">
        <v>1260</v>
      </c>
      <c r="AM102" s="270" t="s">
        <v>1260</v>
      </c>
      <c r="AN102" s="270" t="s">
        <v>1260</v>
      </c>
      <c r="AO102" s="270" t="s">
        <v>1260</v>
      </c>
      <c r="AP102" s="270" t="s">
        <v>1260</v>
      </c>
      <c r="AQ102" s="270" t="s">
        <v>1260</v>
      </c>
      <c r="AR102" s="270" t="s">
        <v>1260</v>
      </c>
      <c r="AS102" s="270" t="s">
        <v>1260</v>
      </c>
      <c r="AT102" s="270" t="s">
        <v>1260</v>
      </c>
      <c r="AU102" s="270" t="s">
        <v>1260</v>
      </c>
      <c r="AV102" s="270" t="s">
        <v>1260</v>
      </c>
      <c r="AW102" s="277" t="s">
        <v>1260</v>
      </c>
      <c r="AX102">
        <f>VLOOKUP(A102,[1]Sheet4!B$2:G$3636,6,0)</f>
        <v>0</v>
      </c>
      <c r="AY102">
        <f>VLOOKUP(A102,[1]Sheet2!A$3:AC$3636,29,0)</f>
        <v>0</v>
      </c>
      <c r="AZ102" s="270" t="s">
        <v>3258</v>
      </c>
      <c r="BA102" s="270" t="s">
        <v>3258</v>
      </c>
      <c r="BB102" s="270" t="s">
        <v>3258</v>
      </c>
      <c r="BC102" s="270" t="s">
        <v>3258</v>
      </c>
      <c r="BD102" s="270"/>
      <c r="BE102" s="270"/>
    </row>
    <row r="103" spans="1:83" ht="14.4" x14ac:dyDescent="0.3">
      <c r="A103" s="269">
        <v>514228</v>
      </c>
      <c r="B103" s="272" t="str">
        <f>VLOOKUP(A103,[1]Sheet4!B$1:G$3636,5,0)</f>
        <v>الرابعة</v>
      </c>
      <c r="C103" s="270" t="s">
        <v>1260</v>
      </c>
      <c r="D103" s="270" t="s">
        <v>1260</v>
      </c>
      <c r="E103" s="270" t="s">
        <v>1260</v>
      </c>
      <c r="F103" s="270" t="s">
        <v>1260</v>
      </c>
      <c r="G103" s="270" t="s">
        <v>1260</v>
      </c>
      <c r="H103" s="270" t="s">
        <v>1260</v>
      </c>
      <c r="I103" s="270" t="s">
        <v>1260</v>
      </c>
      <c r="J103" s="270" t="s">
        <v>1260</v>
      </c>
      <c r="K103" s="270" t="s">
        <v>1260</v>
      </c>
      <c r="L103" s="270" t="s">
        <v>1260</v>
      </c>
      <c r="M103" s="270" t="s">
        <v>1260</v>
      </c>
      <c r="N103" s="270" t="s">
        <v>1260</v>
      </c>
      <c r="O103" s="270" t="s">
        <v>1260</v>
      </c>
      <c r="P103" s="270" t="s">
        <v>1260</v>
      </c>
      <c r="Q103" s="270" t="s">
        <v>1260</v>
      </c>
      <c r="R103" s="270" t="s">
        <v>1260</v>
      </c>
      <c r="S103" s="270" t="s">
        <v>1260</v>
      </c>
      <c r="T103" s="270" t="s">
        <v>1260</v>
      </c>
      <c r="U103" s="270" t="s">
        <v>1260</v>
      </c>
      <c r="V103" s="270" t="s">
        <v>1260</v>
      </c>
      <c r="W103" s="270" t="s">
        <v>1260</v>
      </c>
      <c r="X103" s="270" t="s">
        <v>1260</v>
      </c>
      <c r="Y103" s="270" t="s">
        <v>1260</v>
      </c>
      <c r="Z103" s="270" t="s">
        <v>1260</v>
      </c>
      <c r="AA103" s="270" t="s">
        <v>1260</v>
      </c>
      <c r="AB103" s="270" t="s">
        <v>1260</v>
      </c>
      <c r="AC103" s="270" t="s">
        <v>1260</v>
      </c>
      <c r="AD103" s="270" t="s">
        <v>1260</v>
      </c>
      <c r="AE103" s="270" t="s">
        <v>1260</v>
      </c>
      <c r="AF103" s="270" t="s">
        <v>1260</v>
      </c>
      <c r="AG103" s="270" t="s">
        <v>1260</v>
      </c>
      <c r="AH103" s="270" t="s">
        <v>1260</v>
      </c>
      <c r="AI103" s="270" t="s">
        <v>1260</v>
      </c>
      <c r="AJ103" s="270" t="s">
        <v>1260</v>
      </c>
      <c r="AK103" s="270" t="s">
        <v>1260</v>
      </c>
      <c r="AL103" s="270" t="s">
        <v>1260</v>
      </c>
      <c r="AM103" s="270" t="s">
        <v>1260</v>
      </c>
      <c r="AN103" s="270" t="s">
        <v>1260</v>
      </c>
      <c r="AO103" s="270" t="s">
        <v>1260</v>
      </c>
      <c r="AP103" s="270" t="s">
        <v>1260</v>
      </c>
      <c r="AQ103" s="270" t="s">
        <v>1260</v>
      </c>
      <c r="AR103" s="270" t="s">
        <v>1260</v>
      </c>
      <c r="AS103" s="270" t="s">
        <v>1260</v>
      </c>
      <c r="AT103" s="270" t="s">
        <v>1260</v>
      </c>
      <c r="AU103" s="270" t="s">
        <v>1260</v>
      </c>
      <c r="AV103" s="270" t="s">
        <v>1260</v>
      </c>
      <c r="AW103" s="277" t="s">
        <v>1260</v>
      </c>
      <c r="AX103">
        <f>VLOOKUP(A103,[1]Sheet4!B$2:G$3636,6,0)</f>
        <v>0</v>
      </c>
      <c r="AY103" t="str">
        <f>VLOOKUP(A103,[1]Sheet2!A$3:AC$3636,29,0)</f>
        <v/>
      </c>
      <c r="AZ103" s="270" t="s">
        <v>3258</v>
      </c>
      <c r="BA103" s="270" t="s">
        <v>3258</v>
      </c>
      <c r="BB103" s="270" t="s">
        <v>3258</v>
      </c>
      <c r="BC103" s="270" t="s">
        <v>3258</v>
      </c>
      <c r="BD103" s="270"/>
      <c r="BE103" s="270"/>
      <c r="BH103" s="248"/>
      <c r="BI103" s="248"/>
      <c r="BJ103" s="248"/>
      <c r="BK103" s="248"/>
      <c r="BL103" s="248"/>
      <c r="BM103" s="248"/>
      <c r="BN103" s="248"/>
      <c r="BO103" s="248"/>
      <c r="BP103" s="248" t="s">
        <v>3258</v>
      </c>
      <c r="BQ103" s="248" t="s">
        <v>3258</v>
      </c>
      <c r="BR103" s="248" t="s">
        <v>3258</v>
      </c>
      <c r="BS103" s="248" t="s">
        <v>3258</v>
      </c>
      <c r="BT103" s="248" t="s">
        <v>3258</v>
      </c>
      <c r="BU103" s="248" t="s">
        <v>3258</v>
      </c>
      <c r="BV103" s="247"/>
      <c r="BW103" s="248"/>
      <c r="BX103" s="248"/>
      <c r="BY103" s="248"/>
      <c r="BZ103" s="248"/>
      <c r="CA103" s="241"/>
      <c r="CB103" s="241"/>
      <c r="CC103" s="241"/>
      <c r="CD103" s="241"/>
      <c r="CE103" s="248"/>
    </row>
    <row r="104" spans="1:83" ht="14.4" x14ac:dyDescent="0.3">
      <c r="A104" s="271">
        <v>514271</v>
      </c>
      <c r="B104" s="272" t="str">
        <f>VLOOKUP(A104,[1]Sheet4!B$1:G$3636,5,0)</f>
        <v>الرابعة</v>
      </c>
      <c r="C104" s="249" t="s">
        <v>1260</v>
      </c>
      <c r="D104" s="249" t="s">
        <v>1260</v>
      </c>
      <c r="E104" s="249" t="s">
        <v>1260</v>
      </c>
      <c r="F104" s="249" t="s">
        <v>1260</v>
      </c>
      <c r="G104" s="249" t="s">
        <v>1260</v>
      </c>
      <c r="H104" s="249" t="s">
        <v>1260</v>
      </c>
      <c r="I104" s="249" t="s">
        <v>1260</v>
      </c>
      <c r="J104" s="249" t="s">
        <v>1260</v>
      </c>
      <c r="K104" s="249" t="s">
        <v>1260</v>
      </c>
      <c r="L104" s="249" t="s">
        <v>1260</v>
      </c>
      <c r="M104" s="249" t="s">
        <v>1260</v>
      </c>
      <c r="N104" s="249" t="s">
        <v>1260</v>
      </c>
      <c r="O104" s="249" t="s">
        <v>1260</v>
      </c>
      <c r="P104" s="249" t="s">
        <v>1260</v>
      </c>
      <c r="Q104" s="249" t="s">
        <v>1260</v>
      </c>
      <c r="R104" s="249" t="s">
        <v>1260</v>
      </c>
      <c r="S104" s="249" t="s">
        <v>1260</v>
      </c>
      <c r="T104" s="249" t="s">
        <v>1260</v>
      </c>
      <c r="U104" s="249" t="s">
        <v>1260</v>
      </c>
      <c r="V104" s="249" t="s">
        <v>1260</v>
      </c>
      <c r="W104" s="249" t="s">
        <v>1260</v>
      </c>
      <c r="X104" s="249" t="s">
        <v>1260</v>
      </c>
      <c r="Y104" s="249" t="s">
        <v>1260</v>
      </c>
      <c r="Z104" s="249" t="s">
        <v>1260</v>
      </c>
      <c r="AA104" s="249" t="s">
        <v>1260</v>
      </c>
      <c r="AB104" s="249" t="s">
        <v>1260</v>
      </c>
      <c r="AC104" s="249" t="s">
        <v>1260</v>
      </c>
      <c r="AD104" s="249" t="s">
        <v>1260</v>
      </c>
      <c r="AE104" s="249" t="s">
        <v>1260</v>
      </c>
      <c r="AF104" s="249" t="s">
        <v>1260</v>
      </c>
      <c r="AG104" s="249" t="s">
        <v>1260</v>
      </c>
      <c r="AH104" s="249" t="s">
        <v>1260</v>
      </c>
      <c r="AI104" s="249" t="s">
        <v>1260</v>
      </c>
      <c r="AJ104" s="249" t="s">
        <v>1260</v>
      </c>
      <c r="AK104" s="249" t="s">
        <v>1260</v>
      </c>
      <c r="AL104" s="249" t="s">
        <v>1260</v>
      </c>
      <c r="AM104" s="249" t="s">
        <v>1260</v>
      </c>
      <c r="AN104" s="249" t="s">
        <v>1260</v>
      </c>
      <c r="AO104" s="249" t="s">
        <v>1260</v>
      </c>
      <c r="AP104" s="249" t="s">
        <v>1260</v>
      </c>
      <c r="AQ104" s="249" t="s">
        <v>1260</v>
      </c>
      <c r="AR104" s="249" t="s">
        <v>1260</v>
      </c>
      <c r="AS104" s="249" t="s">
        <v>1260</v>
      </c>
      <c r="AT104" s="249" t="s">
        <v>1260</v>
      </c>
      <c r="AU104" s="249" t="s">
        <v>1260</v>
      </c>
      <c r="AV104" s="249" t="s">
        <v>1260</v>
      </c>
      <c r="AW104" s="249" t="s">
        <v>1260</v>
      </c>
      <c r="AX104" t="str">
        <f>VLOOKUP(A104,[1]Sheet4!B$2:G$3636,6,0)</f>
        <v>مستنفذ فصل ثاني  2023-2024</v>
      </c>
      <c r="AY104">
        <f>VLOOKUP(A104,[1]Sheet2!A$3:AC$3636,29,0)</f>
        <v>0</v>
      </c>
      <c r="AZ104" s="270" t="s">
        <v>3258</v>
      </c>
      <c r="BA104" s="270" t="s">
        <v>3258</v>
      </c>
      <c r="BB104" s="270" t="s">
        <v>3258</v>
      </c>
      <c r="BC104" s="270" t="s">
        <v>3258</v>
      </c>
      <c r="BD104" s="270"/>
      <c r="BE104" s="270"/>
      <c r="BH104" s="248"/>
      <c r="BI104" s="248"/>
      <c r="BJ104" s="248"/>
      <c r="BK104" s="248"/>
      <c r="BL104" s="248"/>
      <c r="BM104" s="248"/>
      <c r="BN104" s="248"/>
      <c r="BO104" s="248"/>
      <c r="BP104" s="248" t="s">
        <v>3258</v>
      </c>
      <c r="BQ104" s="248" t="s">
        <v>3258</v>
      </c>
      <c r="BR104" s="248" t="s">
        <v>3258</v>
      </c>
      <c r="BS104" s="248" t="s">
        <v>3258</v>
      </c>
      <c r="BT104" s="248" t="s">
        <v>3258</v>
      </c>
      <c r="BU104" s="248" t="s">
        <v>3258</v>
      </c>
      <c r="BV104" s="247"/>
      <c r="BW104" s="248"/>
      <c r="BX104" s="248"/>
      <c r="BY104" s="248"/>
      <c r="BZ104" s="248"/>
      <c r="CA104" s="241"/>
      <c r="CB104" s="241"/>
      <c r="CC104" s="241"/>
      <c r="CD104" s="241"/>
      <c r="CE104" s="248"/>
    </row>
    <row r="105" spans="1:83" ht="14.4" x14ac:dyDescent="0.3">
      <c r="A105" s="269">
        <v>514436</v>
      </c>
      <c r="B105" s="272" t="str">
        <f>VLOOKUP(A105,[1]Sheet4!B$1:G$3636,5,0)</f>
        <v>الرابعة</v>
      </c>
      <c r="C105" s="270" t="s">
        <v>1260</v>
      </c>
      <c r="D105" s="270" t="s">
        <v>1260</v>
      </c>
      <c r="E105" s="270" t="s">
        <v>1260</v>
      </c>
      <c r="F105" s="270" t="s">
        <v>1260</v>
      </c>
      <c r="G105" s="270" t="s">
        <v>1260</v>
      </c>
      <c r="H105" s="270" t="s">
        <v>1260</v>
      </c>
      <c r="I105" s="270" t="s">
        <v>1260</v>
      </c>
      <c r="J105" s="270" t="s">
        <v>1260</v>
      </c>
      <c r="K105" s="270" t="s">
        <v>1260</v>
      </c>
      <c r="L105" s="270" t="s">
        <v>1260</v>
      </c>
      <c r="M105" s="270" t="s">
        <v>1260</v>
      </c>
      <c r="N105" s="270" t="s">
        <v>1260</v>
      </c>
      <c r="O105" s="270" t="s">
        <v>1260</v>
      </c>
      <c r="P105" s="270" t="s">
        <v>1260</v>
      </c>
      <c r="Q105" s="270" t="s">
        <v>1260</v>
      </c>
      <c r="R105" s="270" t="s">
        <v>1260</v>
      </c>
      <c r="S105" s="270" t="s">
        <v>1260</v>
      </c>
      <c r="T105" s="270" t="s">
        <v>1260</v>
      </c>
      <c r="U105" s="270" t="s">
        <v>1260</v>
      </c>
      <c r="V105" s="270" t="s">
        <v>1260</v>
      </c>
      <c r="W105" s="270" t="s">
        <v>1260</v>
      </c>
      <c r="X105" s="270" t="s">
        <v>1260</v>
      </c>
      <c r="Y105" s="270" t="s">
        <v>1260</v>
      </c>
      <c r="Z105" s="270" t="s">
        <v>1260</v>
      </c>
      <c r="AA105" s="270" t="s">
        <v>1260</v>
      </c>
      <c r="AB105" s="270" t="s">
        <v>1260</v>
      </c>
      <c r="AC105" s="270" t="s">
        <v>1260</v>
      </c>
      <c r="AD105" s="270" t="s">
        <v>1260</v>
      </c>
      <c r="AE105" s="270" t="s">
        <v>1260</v>
      </c>
      <c r="AF105" s="270" t="s">
        <v>1260</v>
      </c>
      <c r="AG105" s="270" t="s">
        <v>1260</v>
      </c>
      <c r="AH105" s="270" t="s">
        <v>1260</v>
      </c>
      <c r="AI105" s="270" t="s">
        <v>1260</v>
      </c>
      <c r="AJ105" s="270" t="s">
        <v>1260</v>
      </c>
      <c r="AK105" s="270" t="s">
        <v>1260</v>
      </c>
      <c r="AL105" s="270" t="s">
        <v>1260</v>
      </c>
      <c r="AM105" s="270" t="s">
        <v>1260</v>
      </c>
      <c r="AN105" s="270" t="s">
        <v>1260</v>
      </c>
      <c r="AO105" s="270" t="s">
        <v>1260</v>
      </c>
      <c r="AP105" s="270" t="s">
        <v>1260</v>
      </c>
      <c r="AQ105" s="270" t="s">
        <v>1260</v>
      </c>
      <c r="AR105" s="270" t="s">
        <v>1260</v>
      </c>
      <c r="AS105" s="270" t="s">
        <v>1260</v>
      </c>
      <c r="AT105" s="270" t="s">
        <v>1260</v>
      </c>
      <c r="AU105" s="270" t="s">
        <v>1260</v>
      </c>
      <c r="AV105" s="270" t="s">
        <v>1260</v>
      </c>
      <c r="AW105" s="277" t="s">
        <v>1260</v>
      </c>
      <c r="AX105">
        <f>VLOOKUP(A105,[1]Sheet4!B$2:G$3636,6,0)</f>
        <v>0</v>
      </c>
      <c r="AY105" t="str">
        <f>VLOOKUP(A105,[1]Sheet2!A$3:AC$3636,29,0)</f>
        <v>مستنفذ فصل اول 2023-2024</v>
      </c>
      <c r="AZ105" s="270" t="s">
        <v>3258</v>
      </c>
      <c r="BA105" s="270" t="s">
        <v>3258</v>
      </c>
      <c r="BB105" s="270" t="s">
        <v>3258</v>
      </c>
      <c r="BC105" s="270" t="s">
        <v>3258</v>
      </c>
      <c r="BD105" s="270"/>
      <c r="BE105" s="270"/>
    </row>
    <row r="106" spans="1:83" ht="14.4" x14ac:dyDescent="0.3">
      <c r="A106" s="269">
        <v>514486</v>
      </c>
      <c r="B106" s="272" t="str">
        <f>VLOOKUP(A106,[1]Sheet4!B$1:G$3636,5,0)</f>
        <v>الرابعة</v>
      </c>
      <c r="C106" s="270" t="s">
        <v>1260</v>
      </c>
      <c r="D106" s="270" t="s">
        <v>1260</v>
      </c>
      <c r="E106" s="270" t="s">
        <v>1260</v>
      </c>
      <c r="F106" s="270" t="s">
        <v>1260</v>
      </c>
      <c r="G106" s="270" t="s">
        <v>1260</v>
      </c>
      <c r="H106" s="270" t="s">
        <v>1260</v>
      </c>
      <c r="I106" s="270" t="s">
        <v>1260</v>
      </c>
      <c r="J106" s="270" t="s">
        <v>1260</v>
      </c>
      <c r="K106" s="270" t="s">
        <v>1260</v>
      </c>
      <c r="L106" s="270" t="s">
        <v>1260</v>
      </c>
      <c r="M106" s="270" t="s">
        <v>1260</v>
      </c>
      <c r="N106" s="270" t="s">
        <v>1260</v>
      </c>
      <c r="O106" s="270" t="s">
        <v>1260</v>
      </c>
      <c r="P106" s="270" t="s">
        <v>1260</v>
      </c>
      <c r="Q106" s="270" t="s">
        <v>1260</v>
      </c>
      <c r="R106" s="270" t="s">
        <v>1260</v>
      </c>
      <c r="S106" s="270" t="s">
        <v>1260</v>
      </c>
      <c r="T106" s="270" t="s">
        <v>1260</v>
      </c>
      <c r="U106" s="270" t="s">
        <v>1260</v>
      </c>
      <c r="V106" s="270" t="s">
        <v>1260</v>
      </c>
      <c r="W106" s="270" t="s">
        <v>1260</v>
      </c>
      <c r="X106" s="270" t="s">
        <v>1260</v>
      </c>
      <c r="Y106" s="270" t="s">
        <v>1260</v>
      </c>
      <c r="Z106" s="270" t="s">
        <v>1260</v>
      </c>
      <c r="AA106" s="270" t="s">
        <v>1260</v>
      </c>
      <c r="AB106" s="270" t="s">
        <v>1260</v>
      </c>
      <c r="AC106" s="270" t="s">
        <v>1260</v>
      </c>
      <c r="AD106" s="270" t="s">
        <v>1260</v>
      </c>
      <c r="AE106" s="270" t="s">
        <v>1260</v>
      </c>
      <c r="AF106" s="270" t="s">
        <v>1260</v>
      </c>
      <c r="AG106" s="270" t="s">
        <v>1260</v>
      </c>
      <c r="AH106" s="270" t="s">
        <v>1260</v>
      </c>
      <c r="AI106" s="270" t="s">
        <v>1260</v>
      </c>
      <c r="AJ106" s="270" t="s">
        <v>1260</v>
      </c>
      <c r="AK106" s="270" t="s">
        <v>1260</v>
      </c>
      <c r="AL106" s="270" t="s">
        <v>1260</v>
      </c>
      <c r="AM106" s="270" t="s">
        <v>1260</v>
      </c>
      <c r="AN106" s="270" t="s">
        <v>1260</v>
      </c>
      <c r="AO106" s="270" t="s">
        <v>1260</v>
      </c>
      <c r="AP106" s="270" t="s">
        <v>1260</v>
      </c>
      <c r="AQ106" s="270" t="s">
        <v>1260</v>
      </c>
      <c r="AR106" s="270" t="s">
        <v>1260</v>
      </c>
      <c r="AS106" s="270" t="s">
        <v>1260</v>
      </c>
      <c r="AT106" s="270" t="s">
        <v>1260</v>
      </c>
      <c r="AU106" s="270" t="s">
        <v>1260</v>
      </c>
      <c r="AV106" s="270" t="s">
        <v>1260</v>
      </c>
      <c r="AW106" s="270" t="s">
        <v>1260</v>
      </c>
      <c r="AX106">
        <f>VLOOKUP(A106,[1]Sheet4!B$2:G$3636,6,0)</f>
        <v>0</v>
      </c>
      <c r="AY106" t="str">
        <f>VLOOKUP(A106,[1]Sheet2!A$3:AC$3636,29,0)</f>
        <v/>
      </c>
      <c r="AZ106" s="270" t="s">
        <v>3258</v>
      </c>
      <c r="BA106" s="270" t="s">
        <v>3258</v>
      </c>
      <c r="BB106" s="270" t="s">
        <v>3258</v>
      </c>
      <c r="BC106" s="270" t="s">
        <v>3258</v>
      </c>
      <c r="BD106" s="270"/>
      <c r="BE106" s="270"/>
    </row>
    <row r="107" spans="1:83" ht="14.4" x14ac:dyDescent="0.3">
      <c r="A107" s="269">
        <v>514498</v>
      </c>
      <c r="B107" s="272" t="str">
        <f>VLOOKUP(A107,[1]Sheet4!B$1:G$3636,5,0)</f>
        <v>الرابعة</v>
      </c>
      <c r="C107" s="270" t="s">
        <v>1259</v>
      </c>
      <c r="D107" s="270" t="s">
        <v>1259</v>
      </c>
      <c r="E107" s="270" t="s">
        <v>1259</v>
      </c>
      <c r="F107" s="270" t="s">
        <v>1259</v>
      </c>
      <c r="G107" s="270" t="s">
        <v>1259</v>
      </c>
      <c r="H107" s="270" t="s">
        <v>1259</v>
      </c>
      <c r="I107" s="270" t="s">
        <v>1259</v>
      </c>
      <c r="J107" s="270" t="s">
        <v>1259</v>
      </c>
      <c r="K107" s="270" t="s">
        <v>1259</v>
      </c>
      <c r="L107" s="270" t="s">
        <v>1259</v>
      </c>
      <c r="M107" s="270" t="s">
        <v>1259</v>
      </c>
      <c r="N107" s="270" t="s">
        <v>1259</v>
      </c>
      <c r="O107" s="270" t="s">
        <v>1259</v>
      </c>
      <c r="P107" s="270" t="s">
        <v>1259</v>
      </c>
      <c r="Q107" s="270" t="s">
        <v>1259</v>
      </c>
      <c r="R107" s="270" t="s">
        <v>1259</v>
      </c>
      <c r="S107" s="270" t="s">
        <v>1259</v>
      </c>
      <c r="T107" s="270" t="s">
        <v>1259</v>
      </c>
      <c r="U107" s="270" t="s">
        <v>1259</v>
      </c>
      <c r="V107" s="270" t="s">
        <v>1259</v>
      </c>
      <c r="W107" s="270" t="s">
        <v>1259</v>
      </c>
      <c r="X107" s="270" t="s">
        <v>1259</v>
      </c>
      <c r="Y107" s="270" t="s">
        <v>1259</v>
      </c>
      <c r="Z107" s="270" t="s">
        <v>1259</v>
      </c>
      <c r="AA107" s="270" t="s">
        <v>1259</v>
      </c>
      <c r="AB107" s="270" t="s">
        <v>1259</v>
      </c>
      <c r="AC107" s="270" t="s">
        <v>1259</v>
      </c>
      <c r="AD107" s="270" t="s">
        <v>1259</v>
      </c>
      <c r="AE107" s="270" t="s">
        <v>1259</v>
      </c>
      <c r="AF107" s="270" t="s">
        <v>1259</v>
      </c>
      <c r="AG107" s="270" t="s">
        <v>1259</v>
      </c>
      <c r="AH107" s="270" t="s">
        <v>1259</v>
      </c>
      <c r="AI107" s="270" t="s">
        <v>1259</v>
      </c>
      <c r="AJ107" s="270" t="s">
        <v>1259</v>
      </c>
      <c r="AK107" s="270" t="s">
        <v>1259</v>
      </c>
      <c r="AL107" s="270" t="s">
        <v>1259</v>
      </c>
      <c r="AM107" s="270" t="s">
        <v>1259</v>
      </c>
      <c r="AN107" s="270" t="s">
        <v>1259</v>
      </c>
      <c r="AO107" s="270" t="s">
        <v>1259</v>
      </c>
      <c r="AP107" s="270" t="s">
        <v>1259</v>
      </c>
      <c r="AQ107" s="270" t="s">
        <v>1259</v>
      </c>
      <c r="AR107" s="270" t="s">
        <v>1259</v>
      </c>
      <c r="AS107" s="270" t="s">
        <v>1259</v>
      </c>
      <c r="AT107" s="270" t="s">
        <v>1259</v>
      </c>
      <c r="AU107" s="270" t="s">
        <v>1259</v>
      </c>
      <c r="AV107" s="270" t="s">
        <v>1259</v>
      </c>
      <c r="AW107" s="277" t="s">
        <v>1259</v>
      </c>
      <c r="AX107">
        <f>VLOOKUP(A107,[1]Sheet4!B$2:G$3636,6,0)</f>
        <v>0</v>
      </c>
      <c r="AY107" t="str">
        <f>VLOOKUP(A107,[1]Sheet2!A$3:AC$3636,29,0)</f>
        <v/>
      </c>
      <c r="AZ107" s="270" t="s">
        <v>3258</v>
      </c>
      <c r="BA107" s="270" t="s">
        <v>3258</v>
      </c>
      <c r="BB107" s="270" t="s">
        <v>3258</v>
      </c>
      <c r="BC107" s="270" t="s">
        <v>3258</v>
      </c>
      <c r="BD107" s="270"/>
      <c r="BE107" s="270"/>
    </row>
    <row r="108" spans="1:83" ht="14.4" x14ac:dyDescent="0.3">
      <c r="A108" s="269">
        <v>514514</v>
      </c>
      <c r="B108" s="272" t="str">
        <f>VLOOKUP(A108,[1]Sheet4!B$1:G$3636,5,0)</f>
        <v>الرابعة</v>
      </c>
      <c r="C108" s="270" t="s">
        <v>1260</v>
      </c>
      <c r="D108" s="270" t="s">
        <v>1260</v>
      </c>
      <c r="E108" s="270" t="s">
        <v>1260</v>
      </c>
      <c r="F108" s="270" t="s">
        <v>1260</v>
      </c>
      <c r="G108" s="270" t="s">
        <v>1260</v>
      </c>
      <c r="H108" s="270" t="s">
        <v>1260</v>
      </c>
      <c r="I108" s="270" t="s">
        <v>1260</v>
      </c>
      <c r="J108" s="270" t="s">
        <v>1260</v>
      </c>
      <c r="K108" s="270" t="s">
        <v>1260</v>
      </c>
      <c r="L108" s="270" t="s">
        <v>1260</v>
      </c>
      <c r="M108" s="270" t="s">
        <v>1260</v>
      </c>
      <c r="N108" s="270" t="s">
        <v>1260</v>
      </c>
      <c r="O108" s="270" t="s">
        <v>1260</v>
      </c>
      <c r="P108" s="270" t="s">
        <v>1260</v>
      </c>
      <c r="Q108" s="270" t="s">
        <v>1260</v>
      </c>
      <c r="R108" s="270" t="s">
        <v>1260</v>
      </c>
      <c r="S108" s="270" t="s">
        <v>1260</v>
      </c>
      <c r="T108" s="270" t="s">
        <v>1260</v>
      </c>
      <c r="U108" s="270" t="s">
        <v>1260</v>
      </c>
      <c r="V108" s="270" t="s">
        <v>1260</v>
      </c>
      <c r="W108" s="270" t="s">
        <v>1260</v>
      </c>
      <c r="X108" s="270" t="s">
        <v>1260</v>
      </c>
      <c r="Y108" s="270" t="s">
        <v>1260</v>
      </c>
      <c r="Z108" s="270" t="s">
        <v>1260</v>
      </c>
      <c r="AA108" s="270" t="s">
        <v>1260</v>
      </c>
      <c r="AB108" s="270" t="s">
        <v>1260</v>
      </c>
      <c r="AC108" s="270" t="s">
        <v>1260</v>
      </c>
      <c r="AD108" s="270" t="s">
        <v>1260</v>
      </c>
      <c r="AE108" s="270" t="s">
        <v>1260</v>
      </c>
      <c r="AF108" s="270" t="s">
        <v>1260</v>
      </c>
      <c r="AG108" s="270" t="s">
        <v>1260</v>
      </c>
      <c r="AH108" s="270" t="s">
        <v>1260</v>
      </c>
      <c r="AI108" s="270" t="s">
        <v>1260</v>
      </c>
      <c r="AJ108" s="270" t="s">
        <v>1260</v>
      </c>
      <c r="AK108" s="270" t="s">
        <v>1260</v>
      </c>
      <c r="AL108" s="270" t="s">
        <v>1260</v>
      </c>
      <c r="AM108" s="270" t="s">
        <v>1260</v>
      </c>
      <c r="AN108" s="270" t="s">
        <v>1260</v>
      </c>
      <c r="AO108" s="270" t="s">
        <v>1260</v>
      </c>
      <c r="AP108" s="270" t="s">
        <v>1260</v>
      </c>
      <c r="AQ108" s="270" t="s">
        <v>1260</v>
      </c>
      <c r="AR108" s="270" t="s">
        <v>1260</v>
      </c>
      <c r="AS108" s="270" t="s">
        <v>1260</v>
      </c>
      <c r="AT108" s="270" t="s">
        <v>1260</v>
      </c>
      <c r="AU108" s="270" t="s">
        <v>1260</v>
      </c>
      <c r="AV108" s="270" t="s">
        <v>1260</v>
      </c>
      <c r="AW108" s="277" t="s">
        <v>1260</v>
      </c>
      <c r="AX108" t="str">
        <f>VLOOKUP(A108,[1]Sheet4!B$2:G$3636,6,0)</f>
        <v>مستنفذ فصل ثاني  2023-2024</v>
      </c>
      <c r="AY108" t="str">
        <f>VLOOKUP(A108,[1]Sheet2!A$3:AC$3636,29,0)</f>
        <v>مستنفذ فصل ثاني 2022-2023</v>
      </c>
      <c r="AZ108" s="270" t="s">
        <v>3258</v>
      </c>
      <c r="BA108" s="270" t="s">
        <v>3258</v>
      </c>
      <c r="BB108" s="270" t="s">
        <v>3258</v>
      </c>
      <c r="BC108" s="270" t="s">
        <v>3258</v>
      </c>
      <c r="BD108" s="270"/>
      <c r="BE108" s="270"/>
      <c r="BH108" s="248"/>
      <c r="BI108" s="248"/>
      <c r="BJ108" s="248"/>
      <c r="BK108" s="248"/>
      <c r="BL108" s="248"/>
      <c r="BM108" s="248"/>
      <c r="BN108" s="248"/>
      <c r="BO108" s="248"/>
      <c r="BP108" s="248" t="s">
        <v>3258</v>
      </c>
      <c r="BQ108" s="248" t="s">
        <v>3258</v>
      </c>
      <c r="BR108" s="248" t="s">
        <v>3258</v>
      </c>
      <c r="BS108" s="248" t="s">
        <v>3258</v>
      </c>
      <c r="BT108" s="248" t="s">
        <v>3258</v>
      </c>
      <c r="BU108" s="248" t="s">
        <v>3258</v>
      </c>
      <c r="BV108" s="247"/>
      <c r="BW108" s="248"/>
      <c r="BX108" s="248"/>
      <c r="BY108" s="248"/>
      <c r="BZ108" s="248"/>
      <c r="CA108" s="241"/>
      <c r="CB108" s="241"/>
      <c r="CC108" s="241"/>
      <c r="CD108" s="241"/>
      <c r="CE108" s="248"/>
    </row>
    <row r="109" spans="1:83" ht="14.4" x14ac:dyDescent="0.3">
      <c r="A109" s="269">
        <v>514540</v>
      </c>
      <c r="B109" s="272" t="str">
        <f>VLOOKUP(A109,[1]Sheet4!B$1:G$3636,5,0)</f>
        <v>الرابعة</v>
      </c>
      <c r="C109" s="270" t="s">
        <v>1260</v>
      </c>
      <c r="D109" s="270" t="s">
        <v>1260</v>
      </c>
      <c r="E109" s="270" t="s">
        <v>1260</v>
      </c>
      <c r="F109" s="270" t="s">
        <v>1260</v>
      </c>
      <c r="G109" s="270" t="s">
        <v>1260</v>
      </c>
      <c r="H109" s="270" t="s">
        <v>1260</v>
      </c>
      <c r="I109" s="270" t="s">
        <v>1260</v>
      </c>
      <c r="J109" s="270" t="s">
        <v>1260</v>
      </c>
      <c r="K109" s="270" t="s">
        <v>1260</v>
      </c>
      <c r="L109" s="270" t="s">
        <v>1260</v>
      </c>
      <c r="M109" s="270" t="s">
        <v>1260</v>
      </c>
      <c r="N109" s="270" t="s">
        <v>1260</v>
      </c>
      <c r="O109" s="270" t="s">
        <v>1260</v>
      </c>
      <c r="P109" s="270" t="s">
        <v>1260</v>
      </c>
      <c r="Q109" s="270" t="s">
        <v>1260</v>
      </c>
      <c r="R109" s="270" t="s">
        <v>1260</v>
      </c>
      <c r="S109" s="270" t="s">
        <v>1260</v>
      </c>
      <c r="T109" s="270" t="s">
        <v>1260</v>
      </c>
      <c r="U109" s="270" t="s">
        <v>1260</v>
      </c>
      <c r="V109" s="270" t="s">
        <v>1260</v>
      </c>
      <c r="W109" s="270" t="s">
        <v>1260</v>
      </c>
      <c r="X109" s="270" t="s">
        <v>1260</v>
      </c>
      <c r="Y109" s="270" t="s">
        <v>1260</v>
      </c>
      <c r="Z109" s="270" t="s">
        <v>1260</v>
      </c>
      <c r="AA109" s="270" t="s">
        <v>1260</v>
      </c>
      <c r="AB109" s="270" t="s">
        <v>1260</v>
      </c>
      <c r="AC109" s="270" t="s">
        <v>1260</v>
      </c>
      <c r="AD109" s="270" t="s">
        <v>1260</v>
      </c>
      <c r="AE109" s="270" t="s">
        <v>1260</v>
      </c>
      <c r="AF109" s="270" t="s">
        <v>1260</v>
      </c>
      <c r="AG109" s="270" t="s">
        <v>1260</v>
      </c>
      <c r="AH109" s="270" t="s">
        <v>1260</v>
      </c>
      <c r="AI109" s="270" t="s">
        <v>1260</v>
      </c>
      <c r="AJ109" s="270" t="s">
        <v>1260</v>
      </c>
      <c r="AK109" s="270" t="s">
        <v>1260</v>
      </c>
      <c r="AL109" s="270" t="s">
        <v>1260</v>
      </c>
      <c r="AM109" s="270" t="s">
        <v>1260</v>
      </c>
      <c r="AN109" s="270" t="s">
        <v>1260</v>
      </c>
      <c r="AO109" s="270" t="s">
        <v>1260</v>
      </c>
      <c r="AP109" s="270" t="s">
        <v>1260</v>
      </c>
      <c r="AQ109" s="270" t="s">
        <v>1260</v>
      </c>
      <c r="AR109" s="270" t="s">
        <v>1260</v>
      </c>
      <c r="AS109" s="270" t="s">
        <v>1260</v>
      </c>
      <c r="AT109" s="270" t="s">
        <v>1260</v>
      </c>
      <c r="AU109" s="270" t="s">
        <v>1260</v>
      </c>
      <c r="AV109" s="270" t="s">
        <v>1260</v>
      </c>
      <c r="AW109" s="277" t="s">
        <v>1260</v>
      </c>
      <c r="AX109" t="str">
        <f>VLOOKUP(A109,[1]Sheet4!B$2:G$3636,6,0)</f>
        <v>مستنفذ فصل ثاني  2023-2024</v>
      </c>
      <c r="AY109" t="str">
        <f>VLOOKUP(A109,[1]Sheet2!A$3:AC$3636,29,0)</f>
        <v/>
      </c>
      <c r="AZ109" s="270" t="s">
        <v>3258</v>
      </c>
      <c r="BA109" s="270" t="s">
        <v>3258</v>
      </c>
      <c r="BB109" s="270" t="s">
        <v>3258</v>
      </c>
      <c r="BC109" s="270" t="s">
        <v>3258</v>
      </c>
      <c r="BD109" s="270"/>
      <c r="BE109" s="270"/>
    </row>
    <row r="110" spans="1:83" ht="14.4" x14ac:dyDescent="0.3">
      <c r="A110" s="271">
        <v>514687</v>
      </c>
      <c r="B110" s="272" t="str">
        <f>VLOOKUP(A110,[1]Sheet4!B$1:G$3636,5,0)</f>
        <v>الرابعة</v>
      </c>
      <c r="C110" s="270" t="s">
        <v>1260</v>
      </c>
      <c r="D110" s="270" t="s">
        <v>1260</v>
      </c>
      <c r="E110" s="270" t="s">
        <v>1260</v>
      </c>
      <c r="F110" s="270" t="s">
        <v>1260</v>
      </c>
      <c r="G110" s="270" t="s">
        <v>1260</v>
      </c>
      <c r="H110" s="270" t="s">
        <v>1260</v>
      </c>
      <c r="I110" s="270" t="s">
        <v>1260</v>
      </c>
      <c r="J110" s="270" t="s">
        <v>1260</v>
      </c>
      <c r="K110" s="270" t="s">
        <v>1260</v>
      </c>
      <c r="L110" s="270" t="s">
        <v>1260</v>
      </c>
      <c r="M110" s="270" t="s">
        <v>1260</v>
      </c>
      <c r="N110" s="270" t="s">
        <v>1260</v>
      </c>
      <c r="O110" s="270" t="s">
        <v>1260</v>
      </c>
      <c r="P110" s="270" t="s">
        <v>1260</v>
      </c>
      <c r="Q110" s="270" t="s">
        <v>1260</v>
      </c>
      <c r="R110" s="270" t="s">
        <v>1260</v>
      </c>
      <c r="S110" s="270" t="s">
        <v>1260</v>
      </c>
      <c r="T110" s="270" t="s">
        <v>1260</v>
      </c>
      <c r="U110" s="270" t="s">
        <v>1260</v>
      </c>
      <c r="V110" s="270" t="s">
        <v>1260</v>
      </c>
      <c r="W110" s="270" t="s">
        <v>1260</v>
      </c>
      <c r="X110" s="270" t="s">
        <v>1260</v>
      </c>
      <c r="Y110" s="270" t="s">
        <v>1260</v>
      </c>
      <c r="Z110" s="270" t="s">
        <v>1260</v>
      </c>
      <c r="AA110" s="270" t="s">
        <v>1260</v>
      </c>
      <c r="AB110" s="270" t="s">
        <v>1260</v>
      </c>
      <c r="AC110" s="270" t="s">
        <v>1260</v>
      </c>
      <c r="AD110" s="270" t="s">
        <v>1260</v>
      </c>
      <c r="AE110" s="270" t="s">
        <v>1260</v>
      </c>
      <c r="AF110" s="270" t="s">
        <v>1260</v>
      </c>
      <c r="AG110" s="270" t="s">
        <v>1260</v>
      </c>
      <c r="AH110" s="270" t="s">
        <v>1260</v>
      </c>
      <c r="AI110" s="270" t="s">
        <v>1260</v>
      </c>
      <c r="AJ110" s="270" t="s">
        <v>1260</v>
      </c>
      <c r="AK110" s="270" t="s">
        <v>1260</v>
      </c>
      <c r="AL110" s="270" t="s">
        <v>1260</v>
      </c>
      <c r="AM110" s="270" t="s">
        <v>1260</v>
      </c>
      <c r="AN110" s="270" t="s">
        <v>1260</v>
      </c>
      <c r="AO110" s="270" t="s">
        <v>1260</v>
      </c>
      <c r="AP110" s="270" t="s">
        <v>1260</v>
      </c>
      <c r="AQ110" s="270" t="s">
        <v>1260</v>
      </c>
      <c r="AR110" s="270" t="s">
        <v>1260</v>
      </c>
      <c r="AS110" s="270" t="s">
        <v>1260</v>
      </c>
      <c r="AT110" s="270" t="s">
        <v>1260</v>
      </c>
      <c r="AU110" s="270" t="s">
        <v>1260</v>
      </c>
      <c r="AV110" s="270" t="s">
        <v>1260</v>
      </c>
      <c r="AW110" s="270" t="s">
        <v>1260</v>
      </c>
      <c r="AX110">
        <f>VLOOKUP(A110,[1]Sheet4!B$2:G$3636,6,0)</f>
        <v>0</v>
      </c>
      <c r="AY110">
        <f>VLOOKUP(A110,[1]Sheet2!A$3:AC$3636,29,0)</f>
        <v>0</v>
      </c>
      <c r="AZ110" s="270" t="s">
        <v>3258</v>
      </c>
      <c r="BA110" s="270" t="s">
        <v>3258</v>
      </c>
      <c r="BB110" s="270" t="s">
        <v>3258</v>
      </c>
      <c r="BC110" s="270" t="s">
        <v>3258</v>
      </c>
      <c r="BD110" s="270"/>
      <c r="BE110" s="270"/>
      <c r="BH110" s="248"/>
      <c r="BI110" s="248"/>
      <c r="BJ110" s="248"/>
      <c r="BK110" s="248"/>
      <c r="BL110" s="248"/>
      <c r="BM110" s="248"/>
      <c r="BN110" s="248"/>
      <c r="BO110" s="248"/>
      <c r="BP110" s="248" t="s">
        <v>3258</v>
      </c>
      <c r="BQ110" s="248" t="s">
        <v>3258</v>
      </c>
      <c r="BR110" s="248" t="s">
        <v>3258</v>
      </c>
      <c r="BS110" s="248" t="s">
        <v>3258</v>
      </c>
      <c r="BT110" s="248" t="s">
        <v>3258</v>
      </c>
      <c r="BU110" s="248" t="s">
        <v>3258</v>
      </c>
      <c r="BV110" s="247"/>
      <c r="BW110" s="248"/>
      <c r="BX110" s="248"/>
      <c r="BY110" s="248"/>
      <c r="BZ110" s="248"/>
      <c r="CA110" s="241"/>
      <c r="CB110" s="241"/>
      <c r="CC110" s="241"/>
      <c r="CD110" s="241"/>
      <c r="CE110" s="248"/>
    </row>
    <row r="111" spans="1:83" ht="14.4" x14ac:dyDescent="0.3">
      <c r="A111" s="269">
        <v>514743</v>
      </c>
      <c r="B111" s="272" t="str">
        <f>VLOOKUP(A111,[1]Sheet4!B$1:G$3636,5,0)</f>
        <v>الرابعة</v>
      </c>
      <c r="C111" s="270" t="s">
        <v>1259</v>
      </c>
      <c r="D111" s="270" t="s">
        <v>1259</v>
      </c>
      <c r="E111" s="270" t="s">
        <v>1259</v>
      </c>
      <c r="F111" s="270" t="s">
        <v>1259</v>
      </c>
      <c r="G111" s="270" t="s">
        <v>1259</v>
      </c>
      <c r="H111" s="270" t="s">
        <v>1259</v>
      </c>
      <c r="I111" s="270" t="s">
        <v>1259</v>
      </c>
      <c r="J111" s="270" t="s">
        <v>1259</v>
      </c>
      <c r="K111" s="270" t="s">
        <v>1259</v>
      </c>
      <c r="L111" s="270" t="s">
        <v>1259</v>
      </c>
      <c r="M111" s="270" t="s">
        <v>1259</v>
      </c>
      <c r="N111" s="270" t="s">
        <v>1259</v>
      </c>
      <c r="O111" s="270" t="s">
        <v>1259</v>
      </c>
      <c r="P111" s="270" t="s">
        <v>1259</v>
      </c>
      <c r="Q111" s="270" t="s">
        <v>1259</v>
      </c>
      <c r="R111" s="270" t="s">
        <v>1259</v>
      </c>
      <c r="S111" s="270" t="s">
        <v>1259</v>
      </c>
      <c r="T111" s="270" t="s">
        <v>1259</v>
      </c>
      <c r="U111" s="270" t="s">
        <v>1259</v>
      </c>
      <c r="V111" s="270" t="s">
        <v>1259</v>
      </c>
      <c r="W111" s="270" t="s">
        <v>1259</v>
      </c>
      <c r="X111" s="270" t="s">
        <v>1259</v>
      </c>
      <c r="Y111" s="270" t="s">
        <v>1259</v>
      </c>
      <c r="Z111" s="270" t="s">
        <v>1259</v>
      </c>
      <c r="AA111" s="270" t="s">
        <v>1259</v>
      </c>
      <c r="AB111" s="270" t="s">
        <v>1259</v>
      </c>
      <c r="AC111" s="270" t="s">
        <v>1259</v>
      </c>
      <c r="AD111" s="270" t="s">
        <v>1259</v>
      </c>
      <c r="AE111" s="270" t="s">
        <v>1259</v>
      </c>
      <c r="AF111" s="270" t="s">
        <v>1259</v>
      </c>
      <c r="AG111" s="270" t="s">
        <v>1259</v>
      </c>
      <c r="AH111" s="270" t="s">
        <v>1259</v>
      </c>
      <c r="AI111" s="270" t="s">
        <v>1259</v>
      </c>
      <c r="AJ111" s="270" t="s">
        <v>1259</v>
      </c>
      <c r="AK111" s="270" t="s">
        <v>1259</v>
      </c>
      <c r="AL111" s="270" t="s">
        <v>1259</v>
      </c>
      <c r="AM111" s="270" t="s">
        <v>1259</v>
      </c>
      <c r="AN111" s="270" t="s">
        <v>1259</v>
      </c>
      <c r="AO111" s="270" t="s">
        <v>1259</v>
      </c>
      <c r="AP111" s="270" t="s">
        <v>1259</v>
      </c>
      <c r="AQ111" s="270" t="s">
        <v>1259</v>
      </c>
      <c r="AR111" s="270" t="s">
        <v>1259</v>
      </c>
      <c r="AS111" s="270" t="s">
        <v>1259</v>
      </c>
      <c r="AT111" s="270" t="s">
        <v>1259</v>
      </c>
      <c r="AU111" s="270" t="s">
        <v>1259</v>
      </c>
      <c r="AV111" s="270" t="s">
        <v>1259</v>
      </c>
      <c r="AW111" s="277" t="s">
        <v>1259</v>
      </c>
      <c r="AX111">
        <f>VLOOKUP(A111,[1]Sheet4!B$2:G$3636,6,0)</f>
        <v>0</v>
      </c>
      <c r="AY111" t="str">
        <f>VLOOKUP(A111,[1]Sheet2!A$3:AC$3636,29,0)</f>
        <v/>
      </c>
      <c r="AZ111" s="270" t="s">
        <v>3258</v>
      </c>
      <c r="BA111" s="270" t="s">
        <v>3258</v>
      </c>
      <c r="BB111" s="270" t="s">
        <v>3258</v>
      </c>
      <c r="BC111" s="270" t="s">
        <v>3258</v>
      </c>
      <c r="BD111" s="270"/>
      <c r="BE111" s="270"/>
      <c r="BH111" s="248"/>
      <c r="BI111" s="248"/>
      <c r="BJ111" s="248"/>
      <c r="BK111" s="248"/>
      <c r="BL111" s="248"/>
      <c r="BM111" s="248"/>
      <c r="BN111" s="248"/>
      <c r="BO111" s="248"/>
      <c r="BP111" s="248" t="s">
        <v>3258</v>
      </c>
      <c r="BQ111" s="248" t="s">
        <v>3258</v>
      </c>
      <c r="BR111" s="248" t="s">
        <v>3258</v>
      </c>
      <c r="BS111" s="248" t="s">
        <v>3258</v>
      </c>
      <c r="BT111" s="248" t="s">
        <v>3258</v>
      </c>
      <c r="BU111" s="248" t="s">
        <v>3258</v>
      </c>
      <c r="BV111" s="247"/>
      <c r="BW111" s="248"/>
      <c r="BX111" s="248"/>
      <c r="BY111" s="248"/>
      <c r="BZ111" s="248"/>
      <c r="CA111" s="241"/>
      <c r="CB111" s="241"/>
      <c r="CC111" s="241"/>
      <c r="CD111" s="241"/>
      <c r="CE111" s="248"/>
    </row>
    <row r="112" spans="1:83" ht="14.4" x14ac:dyDescent="0.3">
      <c r="A112" s="271">
        <v>514747</v>
      </c>
      <c r="B112" s="272" t="str">
        <f>VLOOKUP(A112,[1]Sheet4!B$1:G$3636,5,0)</f>
        <v>الرابعة</v>
      </c>
      <c r="C112" s="270" t="s">
        <v>1260</v>
      </c>
      <c r="D112" s="270" t="s">
        <v>1260</v>
      </c>
      <c r="E112" s="270" t="s">
        <v>1260</v>
      </c>
      <c r="F112" s="270" t="s">
        <v>1260</v>
      </c>
      <c r="G112" s="270" t="s">
        <v>1260</v>
      </c>
      <c r="H112" s="270" t="s">
        <v>1260</v>
      </c>
      <c r="I112" s="270" t="s">
        <v>1260</v>
      </c>
      <c r="J112" s="270" t="s">
        <v>1260</v>
      </c>
      <c r="K112" s="270" t="s">
        <v>1260</v>
      </c>
      <c r="L112" s="270" t="s">
        <v>1260</v>
      </c>
      <c r="M112" s="270" t="s">
        <v>1260</v>
      </c>
      <c r="N112" s="270" t="s">
        <v>1260</v>
      </c>
      <c r="O112" s="270" t="s">
        <v>1260</v>
      </c>
      <c r="P112" s="270" t="s">
        <v>1260</v>
      </c>
      <c r="Q112" s="270" t="s">
        <v>1260</v>
      </c>
      <c r="R112" s="270" t="s">
        <v>1260</v>
      </c>
      <c r="S112" s="270" t="s">
        <v>1260</v>
      </c>
      <c r="T112" s="270" t="s">
        <v>1260</v>
      </c>
      <c r="U112" s="270" t="s">
        <v>1260</v>
      </c>
      <c r="V112" s="270" t="s">
        <v>1260</v>
      </c>
      <c r="W112" s="270" t="s">
        <v>1260</v>
      </c>
      <c r="X112" s="270" t="s">
        <v>1260</v>
      </c>
      <c r="Y112" s="270" t="s">
        <v>1260</v>
      </c>
      <c r="Z112" s="270" t="s">
        <v>1260</v>
      </c>
      <c r="AA112" s="270" t="s">
        <v>1260</v>
      </c>
      <c r="AB112" s="270" t="s">
        <v>1260</v>
      </c>
      <c r="AC112" s="270" t="s">
        <v>1260</v>
      </c>
      <c r="AD112" s="270" t="s">
        <v>1260</v>
      </c>
      <c r="AE112" s="270" t="s">
        <v>1260</v>
      </c>
      <c r="AF112" s="270" t="s">
        <v>1260</v>
      </c>
      <c r="AG112" s="270" t="s">
        <v>1260</v>
      </c>
      <c r="AH112" s="270" t="s">
        <v>1260</v>
      </c>
      <c r="AI112" s="270" t="s">
        <v>1260</v>
      </c>
      <c r="AJ112" s="270" t="s">
        <v>1260</v>
      </c>
      <c r="AK112" s="270" t="s">
        <v>1260</v>
      </c>
      <c r="AL112" s="270" t="s">
        <v>1260</v>
      </c>
      <c r="AM112" s="270" t="s">
        <v>1260</v>
      </c>
      <c r="AN112" s="270" t="s">
        <v>1260</v>
      </c>
      <c r="AO112" s="270" t="s">
        <v>1260</v>
      </c>
      <c r="AP112" s="270" t="s">
        <v>1260</v>
      </c>
      <c r="AQ112" s="270" t="s">
        <v>1260</v>
      </c>
      <c r="AR112" s="270" t="s">
        <v>1260</v>
      </c>
      <c r="AS112" s="270" t="s">
        <v>1260</v>
      </c>
      <c r="AT112" s="270" t="s">
        <v>1260</v>
      </c>
      <c r="AU112" s="270" t="s">
        <v>1260</v>
      </c>
      <c r="AV112" s="270" t="s">
        <v>1260</v>
      </c>
      <c r="AW112" s="270" t="s">
        <v>1260</v>
      </c>
      <c r="AX112">
        <f>VLOOKUP(A112,[1]Sheet4!B$2:G$3636,6,0)</f>
        <v>0</v>
      </c>
      <c r="AY112">
        <f>VLOOKUP(A112,[1]Sheet2!A$3:AC$3636,29,0)</f>
        <v>0</v>
      </c>
      <c r="AZ112" s="270" t="s">
        <v>3258</v>
      </c>
      <c r="BA112" s="270" t="s">
        <v>3258</v>
      </c>
      <c r="BB112" s="270" t="s">
        <v>3258</v>
      </c>
      <c r="BC112" s="270" t="s">
        <v>3258</v>
      </c>
      <c r="BD112" s="270"/>
      <c r="BE112" s="270"/>
    </row>
    <row r="113" spans="1:83" ht="14.4" x14ac:dyDescent="0.3">
      <c r="A113" s="269">
        <v>514775</v>
      </c>
      <c r="B113" s="272" t="str">
        <f>VLOOKUP(A113,[1]Sheet4!B$1:G$3636,5,0)</f>
        <v>الرابعة</v>
      </c>
      <c r="C113" s="270" t="s">
        <v>1260</v>
      </c>
      <c r="D113" s="270" t="s">
        <v>1260</v>
      </c>
      <c r="E113" s="270" t="s">
        <v>1260</v>
      </c>
      <c r="F113" s="270" t="s">
        <v>1260</v>
      </c>
      <c r="G113" s="270" t="s">
        <v>1260</v>
      </c>
      <c r="H113" s="270" t="s">
        <v>1260</v>
      </c>
      <c r="I113" s="270" t="s">
        <v>1260</v>
      </c>
      <c r="J113" s="270" t="s">
        <v>1260</v>
      </c>
      <c r="K113" s="270" t="s">
        <v>1260</v>
      </c>
      <c r="L113" s="270" t="s">
        <v>1260</v>
      </c>
      <c r="M113" s="270" t="s">
        <v>1260</v>
      </c>
      <c r="N113" s="270" t="s">
        <v>1260</v>
      </c>
      <c r="O113" s="270" t="s">
        <v>1260</v>
      </c>
      <c r="P113" s="270" t="s">
        <v>1260</v>
      </c>
      <c r="Q113" s="270" t="s">
        <v>1260</v>
      </c>
      <c r="R113" s="270" t="s">
        <v>1260</v>
      </c>
      <c r="S113" s="270" t="s">
        <v>1260</v>
      </c>
      <c r="T113" s="270" t="s">
        <v>1260</v>
      </c>
      <c r="U113" s="270" t="s">
        <v>1260</v>
      </c>
      <c r="V113" s="270" t="s">
        <v>1260</v>
      </c>
      <c r="W113" s="270" t="s">
        <v>1260</v>
      </c>
      <c r="X113" s="270" t="s">
        <v>1260</v>
      </c>
      <c r="Y113" s="270" t="s">
        <v>1260</v>
      </c>
      <c r="Z113" s="270" t="s">
        <v>1260</v>
      </c>
      <c r="AA113" s="270" t="s">
        <v>1260</v>
      </c>
      <c r="AB113" s="270" t="s">
        <v>1260</v>
      </c>
      <c r="AC113" s="270" t="s">
        <v>1260</v>
      </c>
      <c r="AD113" s="270" t="s">
        <v>1260</v>
      </c>
      <c r="AE113" s="270" t="s">
        <v>1260</v>
      </c>
      <c r="AF113" s="270" t="s">
        <v>1260</v>
      </c>
      <c r="AG113" s="270" t="s">
        <v>1260</v>
      </c>
      <c r="AH113" s="270" t="s">
        <v>1260</v>
      </c>
      <c r="AI113" s="270" t="s">
        <v>1260</v>
      </c>
      <c r="AJ113" s="270" t="s">
        <v>1260</v>
      </c>
      <c r="AK113" s="270" t="s">
        <v>1260</v>
      </c>
      <c r="AL113" s="270" t="s">
        <v>1260</v>
      </c>
      <c r="AM113" s="270" t="s">
        <v>1260</v>
      </c>
      <c r="AN113" s="270" t="s">
        <v>1260</v>
      </c>
      <c r="AO113" s="270" t="s">
        <v>1260</v>
      </c>
      <c r="AP113" s="270" t="s">
        <v>1260</v>
      </c>
      <c r="AQ113" s="270" t="s">
        <v>1260</v>
      </c>
      <c r="AR113" s="270" t="s">
        <v>1260</v>
      </c>
      <c r="AS113" s="270" t="s">
        <v>1260</v>
      </c>
      <c r="AT113" s="270" t="s">
        <v>1260</v>
      </c>
      <c r="AU113" s="270" t="s">
        <v>1260</v>
      </c>
      <c r="AV113" s="270" t="s">
        <v>1260</v>
      </c>
      <c r="AW113" s="277" t="s">
        <v>1260</v>
      </c>
      <c r="AX113">
        <f>VLOOKUP(A113,[1]Sheet4!B$2:G$3636,6,0)</f>
        <v>0</v>
      </c>
      <c r="AY113" t="str">
        <f>VLOOKUP(A113,[1]Sheet2!A$3:AC$3636,29,0)</f>
        <v/>
      </c>
      <c r="AZ113" s="270" t="s">
        <v>3258</v>
      </c>
      <c r="BA113" s="270" t="s">
        <v>3258</v>
      </c>
      <c r="BB113" s="270" t="s">
        <v>3258</v>
      </c>
      <c r="BC113" s="270" t="s">
        <v>3258</v>
      </c>
      <c r="BD113" s="270"/>
      <c r="BE113" s="270"/>
    </row>
    <row r="114" spans="1:83" ht="14.4" x14ac:dyDescent="0.3">
      <c r="A114" s="269">
        <v>514809</v>
      </c>
      <c r="B114" s="272" t="str">
        <f>VLOOKUP(A114,[1]Sheet4!B$1:G$3636,5,0)</f>
        <v>الرابعة</v>
      </c>
      <c r="C114" s="270" t="s">
        <v>1259</v>
      </c>
      <c r="D114" s="270" t="s">
        <v>1259</v>
      </c>
      <c r="E114" s="270" t="s">
        <v>1259</v>
      </c>
      <c r="F114" s="270" t="s">
        <v>1259</v>
      </c>
      <c r="G114" s="270" t="s">
        <v>1259</v>
      </c>
      <c r="H114" s="270" t="s">
        <v>1259</v>
      </c>
      <c r="I114" s="270" t="s">
        <v>1259</v>
      </c>
      <c r="J114" s="270" t="s">
        <v>1259</v>
      </c>
      <c r="K114" s="270" t="s">
        <v>1259</v>
      </c>
      <c r="L114" s="270" t="s">
        <v>1259</v>
      </c>
      <c r="M114" s="270" t="s">
        <v>1259</v>
      </c>
      <c r="N114" s="270" t="s">
        <v>1259</v>
      </c>
      <c r="O114" s="270" t="s">
        <v>1259</v>
      </c>
      <c r="P114" s="270" t="s">
        <v>1259</v>
      </c>
      <c r="Q114" s="270" t="s">
        <v>1259</v>
      </c>
      <c r="R114" s="270" t="s">
        <v>1259</v>
      </c>
      <c r="S114" s="270" t="s">
        <v>1259</v>
      </c>
      <c r="T114" s="270" t="s">
        <v>1259</v>
      </c>
      <c r="U114" s="270" t="s">
        <v>1259</v>
      </c>
      <c r="V114" s="270" t="s">
        <v>1259</v>
      </c>
      <c r="W114" s="270" t="s">
        <v>1259</v>
      </c>
      <c r="X114" s="270" t="s">
        <v>1259</v>
      </c>
      <c r="Y114" s="270" t="s">
        <v>1259</v>
      </c>
      <c r="Z114" s="270" t="s">
        <v>1259</v>
      </c>
      <c r="AA114" s="270" t="s">
        <v>1259</v>
      </c>
      <c r="AB114" s="270" t="s">
        <v>1259</v>
      </c>
      <c r="AC114" s="270" t="s">
        <v>1259</v>
      </c>
      <c r="AD114" s="270" t="s">
        <v>1259</v>
      </c>
      <c r="AE114" s="270" t="s">
        <v>1259</v>
      </c>
      <c r="AF114" s="270" t="s">
        <v>1259</v>
      </c>
      <c r="AG114" s="270" t="s">
        <v>1259</v>
      </c>
      <c r="AH114" s="270" t="s">
        <v>1259</v>
      </c>
      <c r="AI114" s="270" t="s">
        <v>1259</v>
      </c>
      <c r="AJ114" s="270" t="s">
        <v>1259</v>
      </c>
      <c r="AK114" s="270" t="s">
        <v>1259</v>
      </c>
      <c r="AL114" s="270" t="s">
        <v>1259</v>
      </c>
      <c r="AM114" s="270" t="s">
        <v>1259</v>
      </c>
      <c r="AN114" s="270" t="s">
        <v>1259</v>
      </c>
      <c r="AO114" s="270" t="s">
        <v>1259</v>
      </c>
      <c r="AP114" s="270" t="s">
        <v>1259</v>
      </c>
      <c r="AQ114" s="270" t="s">
        <v>1259</v>
      </c>
      <c r="AR114" s="270" t="s">
        <v>1259</v>
      </c>
      <c r="AS114" s="270" t="s">
        <v>1259</v>
      </c>
      <c r="AT114" s="270" t="s">
        <v>1259</v>
      </c>
      <c r="AU114" s="270" t="s">
        <v>1259</v>
      </c>
      <c r="AV114" s="270" t="s">
        <v>1259</v>
      </c>
      <c r="AW114" s="277" t="s">
        <v>1259</v>
      </c>
      <c r="AX114">
        <f>VLOOKUP(A114,[1]Sheet4!B$2:G$3636,6,0)</f>
        <v>0</v>
      </c>
      <c r="AY114" t="str">
        <f>VLOOKUP(A114,[1]Sheet2!A$3:AC$3636,29,0)</f>
        <v/>
      </c>
      <c r="AZ114" s="270" t="s">
        <v>3258</v>
      </c>
      <c r="BA114" s="270" t="s">
        <v>3258</v>
      </c>
      <c r="BB114" s="270" t="s">
        <v>3258</v>
      </c>
      <c r="BC114" s="270" t="s">
        <v>3258</v>
      </c>
      <c r="BD114" s="270"/>
      <c r="BE114" s="270"/>
    </row>
    <row r="115" spans="1:83" ht="14.4" x14ac:dyDescent="0.3">
      <c r="A115" s="269">
        <v>514813</v>
      </c>
      <c r="B115" s="272" t="str">
        <f>VLOOKUP(A115,[1]Sheet4!B$1:G$3636,5,0)</f>
        <v>الرابعة</v>
      </c>
      <c r="C115" s="270" t="s">
        <v>1259</v>
      </c>
      <c r="D115" s="270" t="s">
        <v>1259</v>
      </c>
      <c r="E115" s="270" t="s">
        <v>1259</v>
      </c>
      <c r="F115" s="270" t="s">
        <v>1259</v>
      </c>
      <c r="G115" s="270" t="s">
        <v>1259</v>
      </c>
      <c r="H115" s="270" t="s">
        <v>1259</v>
      </c>
      <c r="I115" s="270" t="s">
        <v>1259</v>
      </c>
      <c r="J115" s="270" t="s">
        <v>1259</v>
      </c>
      <c r="K115" s="270" t="s">
        <v>1259</v>
      </c>
      <c r="L115" s="270" t="s">
        <v>1259</v>
      </c>
      <c r="M115" s="270" t="s">
        <v>1259</v>
      </c>
      <c r="N115" s="270" t="s">
        <v>1259</v>
      </c>
      <c r="O115" s="270" t="s">
        <v>1259</v>
      </c>
      <c r="P115" s="270" t="s">
        <v>1259</v>
      </c>
      <c r="Q115" s="270" t="s">
        <v>1259</v>
      </c>
      <c r="R115" s="270" t="s">
        <v>1259</v>
      </c>
      <c r="S115" s="270" t="s">
        <v>1259</v>
      </c>
      <c r="T115" s="270" t="s">
        <v>1259</v>
      </c>
      <c r="U115" s="270" t="s">
        <v>1259</v>
      </c>
      <c r="V115" s="270" t="s">
        <v>1259</v>
      </c>
      <c r="W115" s="270" t="s">
        <v>1259</v>
      </c>
      <c r="X115" s="270" t="s">
        <v>1259</v>
      </c>
      <c r="Y115" s="270" t="s">
        <v>1259</v>
      </c>
      <c r="Z115" s="270" t="s">
        <v>1259</v>
      </c>
      <c r="AA115" s="270" t="s">
        <v>1259</v>
      </c>
      <c r="AB115" s="270" t="s">
        <v>1259</v>
      </c>
      <c r="AC115" s="270" t="s">
        <v>1259</v>
      </c>
      <c r="AD115" s="270" t="s">
        <v>1259</v>
      </c>
      <c r="AE115" s="270" t="s">
        <v>1259</v>
      </c>
      <c r="AF115" s="270" t="s">
        <v>1259</v>
      </c>
      <c r="AG115" s="270" t="s">
        <v>1259</v>
      </c>
      <c r="AH115" s="270" t="s">
        <v>1259</v>
      </c>
      <c r="AI115" s="270" t="s">
        <v>1259</v>
      </c>
      <c r="AJ115" s="270" t="s">
        <v>1259</v>
      </c>
      <c r="AK115" s="270" t="s">
        <v>1259</v>
      </c>
      <c r="AL115" s="270" t="s">
        <v>1259</v>
      </c>
      <c r="AM115" s="270" t="s">
        <v>1259</v>
      </c>
      <c r="AN115" s="270" t="s">
        <v>1259</v>
      </c>
      <c r="AO115" s="270" t="s">
        <v>1259</v>
      </c>
      <c r="AP115" s="270" t="s">
        <v>1259</v>
      </c>
      <c r="AQ115" s="270" t="s">
        <v>1259</v>
      </c>
      <c r="AR115" s="270" t="s">
        <v>1259</v>
      </c>
      <c r="AS115" s="270" t="s">
        <v>1259</v>
      </c>
      <c r="AT115" s="270" t="s">
        <v>1259</v>
      </c>
      <c r="AU115" s="270" t="s">
        <v>1259</v>
      </c>
      <c r="AV115" s="270" t="s">
        <v>1259</v>
      </c>
      <c r="AW115" s="277" t="s">
        <v>1259</v>
      </c>
      <c r="AX115">
        <f>VLOOKUP(A115,[1]Sheet4!B$2:G$3636,6,0)</f>
        <v>0</v>
      </c>
      <c r="AY115" t="str">
        <f>VLOOKUP(A115,[1]Sheet2!A$3:AC$3636,29,0)</f>
        <v/>
      </c>
      <c r="AZ115" s="249"/>
      <c r="BA115" s="249"/>
      <c r="BB115" s="249"/>
      <c r="BC115" s="249"/>
      <c r="BD115" s="249"/>
      <c r="BE115" s="270"/>
    </row>
    <row r="116" spans="1:83" ht="14.4" x14ac:dyDescent="0.3">
      <c r="A116" s="269">
        <v>514846</v>
      </c>
      <c r="B116" s="272" t="str">
        <f>VLOOKUP(A116,[1]Sheet4!B$1:G$3636,5,0)</f>
        <v>الرابعة</v>
      </c>
      <c r="C116" s="270" t="s">
        <v>1259</v>
      </c>
      <c r="D116" s="270" t="s">
        <v>1259</v>
      </c>
      <c r="E116" s="270" t="s">
        <v>1259</v>
      </c>
      <c r="F116" s="270" t="s">
        <v>1259</v>
      </c>
      <c r="G116" s="270" t="s">
        <v>1259</v>
      </c>
      <c r="H116" s="270" t="s">
        <v>1259</v>
      </c>
      <c r="I116" s="270" t="s">
        <v>1259</v>
      </c>
      <c r="J116" s="270" t="s">
        <v>1259</v>
      </c>
      <c r="K116" s="270" t="s">
        <v>1259</v>
      </c>
      <c r="L116" s="270" t="s">
        <v>1259</v>
      </c>
      <c r="M116" s="270" t="s">
        <v>1259</v>
      </c>
      <c r="N116" s="270" t="s">
        <v>1259</v>
      </c>
      <c r="O116" s="270" t="s">
        <v>1259</v>
      </c>
      <c r="P116" s="270" t="s">
        <v>1259</v>
      </c>
      <c r="Q116" s="270" t="s">
        <v>1259</v>
      </c>
      <c r="R116" s="270" t="s">
        <v>1259</v>
      </c>
      <c r="S116" s="270" t="s">
        <v>1259</v>
      </c>
      <c r="T116" s="270" t="s">
        <v>1259</v>
      </c>
      <c r="U116" s="270" t="s">
        <v>1259</v>
      </c>
      <c r="V116" s="270" t="s">
        <v>1259</v>
      </c>
      <c r="W116" s="270" t="s">
        <v>1259</v>
      </c>
      <c r="X116" s="270" t="s">
        <v>1259</v>
      </c>
      <c r="Y116" s="270" t="s">
        <v>1259</v>
      </c>
      <c r="Z116" s="270" t="s">
        <v>1259</v>
      </c>
      <c r="AA116" s="270" t="s">
        <v>1259</v>
      </c>
      <c r="AB116" s="270" t="s">
        <v>1259</v>
      </c>
      <c r="AC116" s="270" t="s">
        <v>1259</v>
      </c>
      <c r="AD116" s="270" t="s">
        <v>1259</v>
      </c>
      <c r="AE116" s="270" t="s">
        <v>1259</v>
      </c>
      <c r="AF116" s="270" t="s">
        <v>1259</v>
      </c>
      <c r="AG116" s="270" t="s">
        <v>1259</v>
      </c>
      <c r="AH116" s="270" t="s">
        <v>1259</v>
      </c>
      <c r="AI116" s="270" t="s">
        <v>1259</v>
      </c>
      <c r="AJ116" s="270" t="s">
        <v>1259</v>
      </c>
      <c r="AK116" s="270" t="s">
        <v>1259</v>
      </c>
      <c r="AL116" s="270" t="s">
        <v>1259</v>
      </c>
      <c r="AM116" s="270" t="s">
        <v>1259</v>
      </c>
      <c r="AN116" s="270" t="s">
        <v>1259</v>
      </c>
      <c r="AO116" s="270" t="s">
        <v>1259</v>
      </c>
      <c r="AP116" s="270" t="s">
        <v>1259</v>
      </c>
      <c r="AQ116" s="270" t="s">
        <v>1259</v>
      </c>
      <c r="AR116" s="270" t="s">
        <v>1259</v>
      </c>
      <c r="AS116" s="270" t="s">
        <v>1259</v>
      </c>
      <c r="AT116" s="270" t="s">
        <v>1259</v>
      </c>
      <c r="AU116" s="270" t="s">
        <v>1259</v>
      </c>
      <c r="AV116" s="270" t="s">
        <v>1259</v>
      </c>
      <c r="AW116" s="277" t="s">
        <v>1259</v>
      </c>
      <c r="AX116">
        <f>VLOOKUP(A116,[1]Sheet4!B$2:G$3636,6,0)</f>
        <v>0</v>
      </c>
      <c r="AY116" t="str">
        <f>VLOOKUP(A116,[1]Sheet2!A$3:AC$3636,29,0)</f>
        <v/>
      </c>
      <c r="AZ116" s="270" t="s">
        <v>3258</v>
      </c>
      <c r="BA116" s="270" t="s">
        <v>3258</v>
      </c>
      <c r="BB116" s="270" t="s">
        <v>3258</v>
      </c>
      <c r="BC116" s="270" t="s">
        <v>3258</v>
      </c>
      <c r="BD116" s="270"/>
      <c r="BE116" s="270"/>
      <c r="BH116" s="248"/>
      <c r="BI116" s="248"/>
      <c r="BJ116" s="248"/>
      <c r="BK116" s="248"/>
      <c r="BL116" s="248"/>
      <c r="BM116" s="248"/>
      <c r="BN116" s="248"/>
      <c r="BO116" s="248"/>
      <c r="BP116" s="248" t="s">
        <v>3258</v>
      </c>
      <c r="BQ116" s="248" t="s">
        <v>3258</v>
      </c>
      <c r="BR116" s="248" t="s">
        <v>3258</v>
      </c>
      <c r="BS116" s="248" t="s">
        <v>3258</v>
      </c>
      <c r="BT116" s="248" t="s">
        <v>3258</v>
      </c>
      <c r="BU116" s="248" t="s">
        <v>3258</v>
      </c>
      <c r="BV116" s="247"/>
      <c r="BW116" s="248"/>
      <c r="BX116" s="248"/>
      <c r="BY116" s="248"/>
      <c r="BZ116" s="248"/>
      <c r="CA116" s="241"/>
      <c r="CB116" s="241"/>
      <c r="CC116" s="241"/>
      <c r="CD116" s="241"/>
      <c r="CE116" s="248"/>
    </row>
    <row r="117" spans="1:83" ht="14.4" x14ac:dyDescent="0.3">
      <c r="A117" s="269">
        <v>514862</v>
      </c>
      <c r="B117" s="272" t="str">
        <f>VLOOKUP(A117,[1]Sheet4!B$1:G$3636,5,0)</f>
        <v>الرابعة</v>
      </c>
      <c r="C117" s="270" t="s">
        <v>1259</v>
      </c>
      <c r="D117" s="270" t="s">
        <v>1259</v>
      </c>
      <c r="E117" s="270" t="s">
        <v>1259</v>
      </c>
      <c r="F117" s="270" t="s">
        <v>1259</v>
      </c>
      <c r="G117" s="270" t="s">
        <v>1259</v>
      </c>
      <c r="H117" s="270" t="s">
        <v>1259</v>
      </c>
      <c r="I117" s="270" t="s">
        <v>1259</v>
      </c>
      <c r="J117" s="270" t="s">
        <v>1259</v>
      </c>
      <c r="K117" s="270" t="s">
        <v>1259</v>
      </c>
      <c r="L117" s="270" t="s">
        <v>1259</v>
      </c>
      <c r="M117" s="270" t="s">
        <v>1259</v>
      </c>
      <c r="N117" s="270" t="s">
        <v>1259</v>
      </c>
      <c r="O117" s="270" t="s">
        <v>1259</v>
      </c>
      <c r="P117" s="270" t="s">
        <v>1259</v>
      </c>
      <c r="Q117" s="270" t="s">
        <v>1259</v>
      </c>
      <c r="R117" s="270" t="s">
        <v>1259</v>
      </c>
      <c r="S117" s="270" t="s">
        <v>1259</v>
      </c>
      <c r="T117" s="270" t="s">
        <v>1259</v>
      </c>
      <c r="U117" s="270" t="s">
        <v>1259</v>
      </c>
      <c r="V117" s="270" t="s">
        <v>1259</v>
      </c>
      <c r="W117" s="270" t="s">
        <v>1259</v>
      </c>
      <c r="X117" s="270" t="s">
        <v>1259</v>
      </c>
      <c r="Y117" s="270" t="s">
        <v>1259</v>
      </c>
      <c r="Z117" s="270" t="s">
        <v>1259</v>
      </c>
      <c r="AA117" s="270" t="s">
        <v>1259</v>
      </c>
      <c r="AB117" s="270" t="s">
        <v>1259</v>
      </c>
      <c r="AC117" s="270" t="s">
        <v>1259</v>
      </c>
      <c r="AD117" s="270" t="s">
        <v>1259</v>
      </c>
      <c r="AE117" s="270" t="s">
        <v>1259</v>
      </c>
      <c r="AF117" s="270" t="s">
        <v>1259</v>
      </c>
      <c r="AG117" s="270" t="s">
        <v>1259</v>
      </c>
      <c r="AH117" s="270" t="s">
        <v>1259</v>
      </c>
      <c r="AI117" s="270" t="s">
        <v>1259</v>
      </c>
      <c r="AJ117" s="270" t="s">
        <v>1259</v>
      </c>
      <c r="AK117" s="270" t="s">
        <v>1259</v>
      </c>
      <c r="AL117" s="270" t="s">
        <v>1259</v>
      </c>
      <c r="AM117" s="270" t="s">
        <v>1259</v>
      </c>
      <c r="AN117" s="270" t="s">
        <v>1259</v>
      </c>
      <c r="AO117" s="270" t="s">
        <v>1259</v>
      </c>
      <c r="AP117" s="270" t="s">
        <v>1259</v>
      </c>
      <c r="AQ117" s="270" t="s">
        <v>1259</v>
      </c>
      <c r="AR117" s="270" t="s">
        <v>1259</v>
      </c>
      <c r="AS117" s="270" t="s">
        <v>1259</v>
      </c>
      <c r="AT117" s="270" t="s">
        <v>1259</v>
      </c>
      <c r="AU117" s="270" t="s">
        <v>1259</v>
      </c>
      <c r="AV117" s="270" t="s">
        <v>1259</v>
      </c>
      <c r="AW117" s="277" t="s">
        <v>1259</v>
      </c>
      <c r="AX117">
        <f>VLOOKUP(A117,[1]Sheet4!B$2:G$3636,6,0)</f>
        <v>0</v>
      </c>
      <c r="AY117" t="str">
        <f>VLOOKUP(A117,[1]Sheet2!A$3:AC$3636,29,0)</f>
        <v/>
      </c>
      <c r="AZ117" s="270" t="s">
        <v>3258</v>
      </c>
      <c r="BA117" s="270" t="s">
        <v>3258</v>
      </c>
      <c r="BB117" s="270" t="s">
        <v>3258</v>
      </c>
      <c r="BC117" s="270" t="s">
        <v>3258</v>
      </c>
      <c r="BD117" s="270"/>
      <c r="BE117" s="270"/>
    </row>
    <row r="118" spans="1:83" ht="14.4" x14ac:dyDescent="0.3">
      <c r="A118" s="269">
        <v>515086</v>
      </c>
      <c r="B118" s="272" t="str">
        <f>VLOOKUP(A118,[1]Sheet4!B$1:G$3636,5,0)</f>
        <v>الرابعة</v>
      </c>
      <c r="C118" s="270" t="s">
        <v>1260</v>
      </c>
      <c r="D118" s="270" t="s">
        <v>1260</v>
      </c>
      <c r="E118" s="270" t="s">
        <v>1260</v>
      </c>
      <c r="F118" s="270" t="s">
        <v>1260</v>
      </c>
      <c r="G118" s="270" t="s">
        <v>1260</v>
      </c>
      <c r="H118" s="270" t="s">
        <v>1260</v>
      </c>
      <c r="I118" s="270" t="s">
        <v>1260</v>
      </c>
      <c r="J118" s="270" t="s">
        <v>1260</v>
      </c>
      <c r="K118" s="270" t="s">
        <v>1260</v>
      </c>
      <c r="L118" s="270" t="s">
        <v>1260</v>
      </c>
      <c r="M118" s="270" t="s">
        <v>1260</v>
      </c>
      <c r="N118" s="270" t="s">
        <v>1260</v>
      </c>
      <c r="O118" s="270" t="s">
        <v>1260</v>
      </c>
      <c r="P118" s="270" t="s">
        <v>1260</v>
      </c>
      <c r="Q118" s="270" t="s">
        <v>1260</v>
      </c>
      <c r="R118" s="270" t="s">
        <v>1260</v>
      </c>
      <c r="S118" s="270" t="s">
        <v>1260</v>
      </c>
      <c r="T118" s="270" t="s">
        <v>1260</v>
      </c>
      <c r="U118" s="270" t="s">
        <v>1260</v>
      </c>
      <c r="V118" s="270" t="s">
        <v>1260</v>
      </c>
      <c r="W118" s="270" t="s">
        <v>1260</v>
      </c>
      <c r="X118" s="270" t="s">
        <v>1260</v>
      </c>
      <c r="Y118" s="270" t="s">
        <v>1260</v>
      </c>
      <c r="Z118" s="270" t="s">
        <v>1260</v>
      </c>
      <c r="AA118" s="270" t="s">
        <v>1260</v>
      </c>
      <c r="AB118" s="270" t="s">
        <v>1260</v>
      </c>
      <c r="AC118" s="270" t="s">
        <v>1260</v>
      </c>
      <c r="AD118" s="270" t="s">
        <v>1260</v>
      </c>
      <c r="AE118" s="270" t="s">
        <v>1260</v>
      </c>
      <c r="AF118" s="270" t="s">
        <v>1260</v>
      </c>
      <c r="AG118" s="270" t="s">
        <v>1260</v>
      </c>
      <c r="AH118" s="270" t="s">
        <v>1260</v>
      </c>
      <c r="AI118" s="270" t="s">
        <v>1260</v>
      </c>
      <c r="AJ118" s="270" t="s">
        <v>1260</v>
      </c>
      <c r="AK118" s="270" t="s">
        <v>1260</v>
      </c>
      <c r="AL118" s="270" t="s">
        <v>1260</v>
      </c>
      <c r="AM118" s="270" t="s">
        <v>1260</v>
      </c>
      <c r="AN118" s="270" t="s">
        <v>1260</v>
      </c>
      <c r="AO118" s="270" t="s">
        <v>1260</v>
      </c>
      <c r="AP118" s="270" t="s">
        <v>1260</v>
      </c>
      <c r="AQ118" s="270" t="s">
        <v>1260</v>
      </c>
      <c r="AR118" s="270" t="s">
        <v>1260</v>
      </c>
      <c r="AS118" s="270" t="s">
        <v>1260</v>
      </c>
      <c r="AT118" s="270" t="s">
        <v>1260</v>
      </c>
      <c r="AU118" s="270" t="s">
        <v>1260</v>
      </c>
      <c r="AV118" s="270" t="s">
        <v>1260</v>
      </c>
      <c r="AW118" s="277" t="s">
        <v>1260</v>
      </c>
      <c r="AX118" t="str">
        <f>VLOOKUP(A118,[1]Sheet4!B$2:G$3636,6,0)</f>
        <v>مستنفذ فصل ثاني  2023-2024</v>
      </c>
      <c r="AY118" t="str">
        <f>VLOOKUP(A118,[1]Sheet2!A$3:AC$3636,29,0)</f>
        <v/>
      </c>
      <c r="AZ118" s="270" t="s">
        <v>3258</v>
      </c>
      <c r="BA118" s="270" t="s">
        <v>3258</v>
      </c>
      <c r="BB118" s="270" t="s">
        <v>3258</v>
      </c>
      <c r="BC118" s="270" t="s">
        <v>3258</v>
      </c>
      <c r="BD118" s="270"/>
      <c r="BE118" s="270"/>
    </row>
    <row r="119" spans="1:83" ht="14.4" x14ac:dyDescent="0.3">
      <c r="A119" s="269">
        <v>515116</v>
      </c>
      <c r="B119" s="272" t="str">
        <f>VLOOKUP(A119,[1]Sheet4!B$1:G$3636,5,0)</f>
        <v>الرابعة</v>
      </c>
      <c r="C119" s="270" t="s">
        <v>1260</v>
      </c>
      <c r="D119" s="270" t="s">
        <v>1260</v>
      </c>
      <c r="E119" s="270" t="s">
        <v>1260</v>
      </c>
      <c r="F119" s="270" t="s">
        <v>1260</v>
      </c>
      <c r="G119" s="270" t="s">
        <v>1260</v>
      </c>
      <c r="H119" s="270" t="s">
        <v>1260</v>
      </c>
      <c r="I119" s="270" t="s">
        <v>1260</v>
      </c>
      <c r="J119" s="270" t="s">
        <v>1260</v>
      </c>
      <c r="K119" s="270" t="s">
        <v>1260</v>
      </c>
      <c r="L119" s="270" t="s">
        <v>1260</v>
      </c>
      <c r="M119" s="270" t="s">
        <v>1260</v>
      </c>
      <c r="N119" s="270" t="s">
        <v>1260</v>
      </c>
      <c r="O119" s="270" t="s">
        <v>1260</v>
      </c>
      <c r="P119" s="270" t="s">
        <v>1260</v>
      </c>
      <c r="Q119" s="270" t="s">
        <v>1260</v>
      </c>
      <c r="R119" s="270" t="s">
        <v>1260</v>
      </c>
      <c r="S119" s="270" t="s">
        <v>1260</v>
      </c>
      <c r="T119" s="270" t="s">
        <v>1260</v>
      </c>
      <c r="U119" s="270" t="s">
        <v>1260</v>
      </c>
      <c r="V119" s="270" t="s">
        <v>1260</v>
      </c>
      <c r="W119" s="270" t="s">
        <v>1260</v>
      </c>
      <c r="X119" s="270" t="s">
        <v>1260</v>
      </c>
      <c r="Y119" s="270" t="s">
        <v>1260</v>
      </c>
      <c r="Z119" s="270" t="s">
        <v>1260</v>
      </c>
      <c r="AA119" s="270" t="s">
        <v>1260</v>
      </c>
      <c r="AB119" s="270" t="s">
        <v>1260</v>
      </c>
      <c r="AC119" s="270" t="s">
        <v>1260</v>
      </c>
      <c r="AD119" s="270" t="s">
        <v>1260</v>
      </c>
      <c r="AE119" s="270" t="s">
        <v>1260</v>
      </c>
      <c r="AF119" s="270" t="s">
        <v>1260</v>
      </c>
      <c r="AG119" s="270" t="s">
        <v>1260</v>
      </c>
      <c r="AH119" s="270" t="s">
        <v>1260</v>
      </c>
      <c r="AI119" s="270" t="s">
        <v>1260</v>
      </c>
      <c r="AJ119" s="270" t="s">
        <v>1260</v>
      </c>
      <c r="AK119" s="270" t="s">
        <v>1260</v>
      </c>
      <c r="AL119" s="270" t="s">
        <v>1260</v>
      </c>
      <c r="AM119" s="270" t="s">
        <v>1260</v>
      </c>
      <c r="AN119" s="270" t="s">
        <v>1260</v>
      </c>
      <c r="AO119" s="270" t="s">
        <v>1260</v>
      </c>
      <c r="AP119" s="270" t="s">
        <v>1260</v>
      </c>
      <c r="AQ119" s="270" t="s">
        <v>1260</v>
      </c>
      <c r="AR119" s="270" t="s">
        <v>1260</v>
      </c>
      <c r="AS119" s="270" t="s">
        <v>1260</v>
      </c>
      <c r="AT119" s="270" t="s">
        <v>1260</v>
      </c>
      <c r="AU119" s="270" t="s">
        <v>1260</v>
      </c>
      <c r="AV119" s="270" t="s">
        <v>1260</v>
      </c>
      <c r="AW119" s="270" t="s">
        <v>1260</v>
      </c>
      <c r="AX119">
        <f>VLOOKUP(A119,[1]Sheet4!B$2:G$3636,6,0)</f>
        <v>0</v>
      </c>
      <c r="AY119" t="str">
        <f>VLOOKUP(A119,[1]Sheet2!A$3:AC$3636,29,0)</f>
        <v/>
      </c>
      <c r="AZ119" s="270" t="s">
        <v>3258</v>
      </c>
      <c r="BA119" s="270" t="s">
        <v>3258</v>
      </c>
      <c r="BB119" s="270" t="s">
        <v>3258</v>
      </c>
      <c r="BC119" s="270" t="s">
        <v>3258</v>
      </c>
      <c r="BD119" s="270"/>
      <c r="BE119" s="270"/>
    </row>
    <row r="120" spans="1:83" ht="14.4" x14ac:dyDescent="0.3">
      <c r="A120" s="269">
        <v>515215</v>
      </c>
      <c r="B120" s="272" t="str">
        <f>VLOOKUP(A120,[1]Sheet4!B$1:G$3636,5,0)</f>
        <v>الرابعة</v>
      </c>
      <c r="C120" s="270" t="s">
        <v>1260</v>
      </c>
      <c r="D120" s="270" t="s">
        <v>1260</v>
      </c>
      <c r="E120" s="270" t="s">
        <v>1260</v>
      </c>
      <c r="F120" s="270" t="s">
        <v>1260</v>
      </c>
      <c r="G120" s="270" t="s">
        <v>1260</v>
      </c>
      <c r="H120" s="270" t="s">
        <v>1260</v>
      </c>
      <c r="I120" s="270" t="s">
        <v>1260</v>
      </c>
      <c r="J120" s="270" t="s">
        <v>1260</v>
      </c>
      <c r="K120" s="270" t="s">
        <v>1260</v>
      </c>
      <c r="L120" s="270" t="s">
        <v>1260</v>
      </c>
      <c r="M120" s="270" t="s">
        <v>1260</v>
      </c>
      <c r="N120" s="270" t="s">
        <v>1260</v>
      </c>
      <c r="O120" s="270" t="s">
        <v>1260</v>
      </c>
      <c r="P120" s="270" t="s">
        <v>1260</v>
      </c>
      <c r="Q120" s="270" t="s">
        <v>1260</v>
      </c>
      <c r="R120" s="270" t="s">
        <v>1260</v>
      </c>
      <c r="S120" s="270" t="s">
        <v>1260</v>
      </c>
      <c r="T120" s="270" t="s">
        <v>1260</v>
      </c>
      <c r="U120" s="270" t="s">
        <v>1260</v>
      </c>
      <c r="V120" s="270" t="s">
        <v>1260</v>
      </c>
      <c r="W120" s="270" t="s">
        <v>1260</v>
      </c>
      <c r="X120" s="270" t="s">
        <v>1260</v>
      </c>
      <c r="Y120" s="270" t="s">
        <v>1260</v>
      </c>
      <c r="Z120" s="270" t="s">
        <v>1260</v>
      </c>
      <c r="AA120" s="270" t="s">
        <v>1260</v>
      </c>
      <c r="AB120" s="270" t="s">
        <v>1260</v>
      </c>
      <c r="AC120" s="270" t="s">
        <v>1260</v>
      </c>
      <c r="AD120" s="270" t="s">
        <v>1260</v>
      </c>
      <c r="AE120" s="270" t="s">
        <v>1260</v>
      </c>
      <c r="AF120" s="270" t="s">
        <v>1260</v>
      </c>
      <c r="AG120" s="270" t="s">
        <v>1260</v>
      </c>
      <c r="AH120" s="270" t="s">
        <v>1260</v>
      </c>
      <c r="AI120" s="270" t="s">
        <v>1260</v>
      </c>
      <c r="AJ120" s="270" t="s">
        <v>1260</v>
      </c>
      <c r="AK120" s="270" t="s">
        <v>1260</v>
      </c>
      <c r="AL120" s="270" t="s">
        <v>1260</v>
      </c>
      <c r="AM120" s="270" t="s">
        <v>1260</v>
      </c>
      <c r="AN120" s="270" t="s">
        <v>1260</v>
      </c>
      <c r="AO120" s="270" t="s">
        <v>1260</v>
      </c>
      <c r="AP120" s="270" t="s">
        <v>1260</v>
      </c>
      <c r="AQ120" s="270" t="s">
        <v>1260</v>
      </c>
      <c r="AR120" s="270" t="s">
        <v>1260</v>
      </c>
      <c r="AS120" s="270" t="s">
        <v>1260</v>
      </c>
      <c r="AT120" s="270" t="s">
        <v>1260</v>
      </c>
      <c r="AU120" s="270" t="s">
        <v>1260</v>
      </c>
      <c r="AV120" s="270" t="s">
        <v>1260</v>
      </c>
      <c r="AW120" s="277" t="s">
        <v>1260</v>
      </c>
      <c r="AX120" t="str">
        <f>VLOOKUP(A120,[1]Sheet4!B$2:G$3636,6,0)</f>
        <v>مستنفذ فصل ثاني  2023-2024</v>
      </c>
      <c r="AY120" t="str">
        <f>VLOOKUP(A120,[1]Sheet2!A$3:AC$3636,29,0)</f>
        <v>مستنفذ فصل ثاني 2022-2023</v>
      </c>
      <c r="AZ120" s="270" t="s">
        <v>3258</v>
      </c>
      <c r="BA120" s="270" t="s">
        <v>3258</v>
      </c>
      <c r="BB120" s="270" t="s">
        <v>3258</v>
      </c>
      <c r="BC120" s="270" t="s">
        <v>3258</v>
      </c>
      <c r="BD120" s="270"/>
      <c r="BE120" s="270"/>
      <c r="BH120" s="248"/>
      <c r="BI120" s="248"/>
      <c r="BJ120" s="248"/>
      <c r="BK120" s="248"/>
      <c r="BL120" s="248"/>
      <c r="BM120" s="248"/>
      <c r="BN120" s="248"/>
      <c r="BO120" s="248"/>
      <c r="BP120" s="248" t="s">
        <v>3258</v>
      </c>
      <c r="BQ120" s="248" t="s">
        <v>3258</v>
      </c>
      <c r="BR120" s="248" t="s">
        <v>3258</v>
      </c>
      <c r="BS120" s="248" t="s">
        <v>3258</v>
      </c>
      <c r="BT120" s="248" t="s">
        <v>3258</v>
      </c>
      <c r="BU120" s="248" t="s">
        <v>3258</v>
      </c>
      <c r="BV120" s="247"/>
      <c r="BW120" s="248"/>
      <c r="BX120" s="248"/>
      <c r="BY120" s="248"/>
      <c r="BZ120" s="248"/>
      <c r="CA120" s="241"/>
      <c r="CB120" s="241"/>
      <c r="CC120" s="241"/>
      <c r="CD120" s="241"/>
      <c r="CE120" s="248"/>
    </row>
    <row r="121" spans="1:83" ht="14.4" x14ac:dyDescent="0.3">
      <c r="A121" s="269">
        <v>515239</v>
      </c>
      <c r="B121" s="272" t="str">
        <f>VLOOKUP(A121,[1]Sheet4!B$1:G$3636,5,0)</f>
        <v>الرابعة</v>
      </c>
      <c r="C121" s="270" t="s">
        <v>1259</v>
      </c>
      <c r="D121" s="270" t="s">
        <v>1259</v>
      </c>
      <c r="E121" s="270" t="s">
        <v>1259</v>
      </c>
      <c r="F121" s="270" t="s">
        <v>1259</v>
      </c>
      <c r="G121" s="270" t="s">
        <v>1259</v>
      </c>
      <c r="H121" s="270" t="s">
        <v>1259</v>
      </c>
      <c r="I121" s="270" t="s">
        <v>1259</v>
      </c>
      <c r="J121" s="270" t="s">
        <v>1259</v>
      </c>
      <c r="K121" s="270" t="s">
        <v>1259</v>
      </c>
      <c r="L121" s="270" t="s">
        <v>1259</v>
      </c>
      <c r="M121" s="270" t="s">
        <v>1259</v>
      </c>
      <c r="N121" s="270" t="s">
        <v>1259</v>
      </c>
      <c r="O121" s="270" t="s">
        <v>1259</v>
      </c>
      <c r="P121" s="270" t="s">
        <v>1259</v>
      </c>
      <c r="Q121" s="270" t="s">
        <v>1259</v>
      </c>
      <c r="R121" s="270" t="s">
        <v>1259</v>
      </c>
      <c r="S121" s="270" t="s">
        <v>1259</v>
      </c>
      <c r="T121" s="270" t="s">
        <v>1259</v>
      </c>
      <c r="U121" s="270" t="s">
        <v>1259</v>
      </c>
      <c r="V121" s="270" t="s">
        <v>1259</v>
      </c>
      <c r="W121" s="270" t="s">
        <v>1259</v>
      </c>
      <c r="X121" s="270" t="s">
        <v>1259</v>
      </c>
      <c r="Y121" s="270" t="s">
        <v>1259</v>
      </c>
      <c r="Z121" s="270" t="s">
        <v>1259</v>
      </c>
      <c r="AA121" s="270" t="s">
        <v>1259</v>
      </c>
      <c r="AB121" s="270" t="s">
        <v>1259</v>
      </c>
      <c r="AC121" s="270" t="s">
        <v>1259</v>
      </c>
      <c r="AD121" s="270" t="s">
        <v>1259</v>
      </c>
      <c r="AE121" s="270" t="s">
        <v>1259</v>
      </c>
      <c r="AF121" s="270" t="s">
        <v>1259</v>
      </c>
      <c r="AG121" s="270" t="s">
        <v>1259</v>
      </c>
      <c r="AH121" s="270" t="s">
        <v>1259</v>
      </c>
      <c r="AI121" s="270" t="s">
        <v>1259</v>
      </c>
      <c r="AJ121" s="270" t="s">
        <v>1259</v>
      </c>
      <c r="AK121" s="270" t="s">
        <v>1259</v>
      </c>
      <c r="AL121" s="270" t="s">
        <v>1259</v>
      </c>
      <c r="AM121" s="270" t="s">
        <v>1259</v>
      </c>
      <c r="AN121" s="270" t="s">
        <v>1259</v>
      </c>
      <c r="AO121" s="270" t="s">
        <v>1259</v>
      </c>
      <c r="AP121" s="270" t="s">
        <v>1259</v>
      </c>
      <c r="AQ121" s="270" t="s">
        <v>1259</v>
      </c>
      <c r="AR121" s="270" t="s">
        <v>1259</v>
      </c>
      <c r="AS121" s="270" t="s">
        <v>1259</v>
      </c>
      <c r="AT121" s="270" t="s">
        <v>1259</v>
      </c>
      <c r="AU121" s="270" t="s">
        <v>1259</v>
      </c>
      <c r="AV121" s="270" t="s">
        <v>1259</v>
      </c>
      <c r="AW121" s="277" t="s">
        <v>1259</v>
      </c>
      <c r="AX121">
        <f>VLOOKUP(A121,[1]Sheet4!B$2:G$3636,6,0)</f>
        <v>0</v>
      </c>
      <c r="AY121" t="str">
        <f>VLOOKUP(A121,[1]Sheet2!A$3:AC$3636,29,0)</f>
        <v/>
      </c>
      <c r="AZ121" s="270" t="s">
        <v>3258</v>
      </c>
      <c r="BA121" s="270" t="s">
        <v>3258</v>
      </c>
      <c r="BB121" s="270" t="s">
        <v>3258</v>
      </c>
      <c r="BC121" s="270" t="s">
        <v>3258</v>
      </c>
      <c r="BD121" s="270"/>
      <c r="BE121" s="270"/>
    </row>
    <row r="122" spans="1:83" ht="14.4" x14ac:dyDescent="0.3">
      <c r="A122" s="269">
        <v>515293</v>
      </c>
      <c r="B122" s="272" t="str">
        <f>VLOOKUP(A122,[1]Sheet4!B$1:G$3636,5,0)</f>
        <v>الرابعة</v>
      </c>
      <c r="C122" s="270" t="s">
        <v>1259</v>
      </c>
      <c r="D122" s="270" t="s">
        <v>1259</v>
      </c>
      <c r="E122" s="270" t="s">
        <v>1259</v>
      </c>
      <c r="F122" s="270" t="s">
        <v>1259</v>
      </c>
      <c r="G122" s="270" t="s">
        <v>1259</v>
      </c>
      <c r="H122" s="270" t="s">
        <v>1259</v>
      </c>
      <c r="I122" s="270" t="s">
        <v>1259</v>
      </c>
      <c r="J122" s="270" t="s">
        <v>1259</v>
      </c>
      <c r="K122" s="270" t="s">
        <v>1259</v>
      </c>
      <c r="L122" s="270" t="s">
        <v>1259</v>
      </c>
      <c r="M122" s="270" t="s">
        <v>1259</v>
      </c>
      <c r="N122" s="270" t="s">
        <v>1259</v>
      </c>
      <c r="O122" s="270" t="s">
        <v>1259</v>
      </c>
      <c r="P122" s="270" t="s">
        <v>1259</v>
      </c>
      <c r="Q122" s="270" t="s">
        <v>1259</v>
      </c>
      <c r="R122" s="270" t="s">
        <v>1259</v>
      </c>
      <c r="S122" s="270" t="s">
        <v>1259</v>
      </c>
      <c r="T122" s="270" t="s">
        <v>1259</v>
      </c>
      <c r="U122" s="270" t="s">
        <v>1259</v>
      </c>
      <c r="V122" s="270" t="s">
        <v>1259</v>
      </c>
      <c r="W122" s="270" t="s">
        <v>1259</v>
      </c>
      <c r="X122" s="270" t="s">
        <v>1259</v>
      </c>
      <c r="Y122" s="270" t="s">
        <v>1259</v>
      </c>
      <c r="Z122" s="270" t="s">
        <v>1259</v>
      </c>
      <c r="AA122" s="270" t="s">
        <v>1259</v>
      </c>
      <c r="AB122" s="270" t="s">
        <v>1259</v>
      </c>
      <c r="AC122" s="270" t="s">
        <v>1259</v>
      </c>
      <c r="AD122" s="270" t="s">
        <v>1259</v>
      </c>
      <c r="AE122" s="270" t="s">
        <v>1259</v>
      </c>
      <c r="AF122" s="270" t="s">
        <v>1259</v>
      </c>
      <c r="AG122" s="270" t="s">
        <v>1259</v>
      </c>
      <c r="AH122" s="270" t="s">
        <v>1259</v>
      </c>
      <c r="AI122" s="270" t="s">
        <v>1259</v>
      </c>
      <c r="AJ122" s="270" t="s">
        <v>1259</v>
      </c>
      <c r="AK122" s="270" t="s">
        <v>1259</v>
      </c>
      <c r="AL122" s="270" t="s">
        <v>1259</v>
      </c>
      <c r="AM122" s="270" t="s">
        <v>1259</v>
      </c>
      <c r="AN122" s="270" t="s">
        <v>1259</v>
      </c>
      <c r="AO122" s="270" t="s">
        <v>1259</v>
      </c>
      <c r="AP122" s="270" t="s">
        <v>1259</v>
      </c>
      <c r="AQ122" s="270" t="s">
        <v>1259</v>
      </c>
      <c r="AR122" s="270" t="s">
        <v>1259</v>
      </c>
      <c r="AS122" s="270" t="s">
        <v>1259</v>
      </c>
      <c r="AT122" s="270" t="s">
        <v>1259</v>
      </c>
      <c r="AU122" s="270" t="s">
        <v>1259</v>
      </c>
      <c r="AV122" s="270" t="s">
        <v>1259</v>
      </c>
      <c r="AW122" s="270" t="s">
        <v>1259</v>
      </c>
      <c r="AX122">
        <f>VLOOKUP(A122,[1]Sheet4!B$2:G$3636,6,0)</f>
        <v>0</v>
      </c>
      <c r="AY122" t="str">
        <f>VLOOKUP(A122,[1]Sheet2!A$3:AC$3636,29,0)</f>
        <v/>
      </c>
      <c r="AZ122" s="270" t="s">
        <v>3258</v>
      </c>
      <c r="BA122" s="270" t="s">
        <v>3258</v>
      </c>
      <c r="BB122" s="270" t="s">
        <v>3258</v>
      </c>
      <c r="BC122" s="270" t="s">
        <v>3258</v>
      </c>
      <c r="BD122" s="270"/>
      <c r="BE122" s="270"/>
    </row>
    <row r="123" spans="1:83" ht="14.4" x14ac:dyDescent="0.3">
      <c r="A123" s="269">
        <v>515325</v>
      </c>
      <c r="B123" s="272" t="str">
        <f>VLOOKUP(A123,[1]Sheet4!B$1:G$3636,5,0)</f>
        <v>الرابعة</v>
      </c>
      <c r="C123" s="270" t="s">
        <v>1260</v>
      </c>
      <c r="D123" s="270" t="s">
        <v>1260</v>
      </c>
      <c r="E123" s="270" t="s">
        <v>1260</v>
      </c>
      <c r="F123" s="270" t="s">
        <v>1260</v>
      </c>
      <c r="G123" s="270" t="s">
        <v>1260</v>
      </c>
      <c r="H123" s="270" t="s">
        <v>1260</v>
      </c>
      <c r="I123" s="270" t="s">
        <v>1260</v>
      </c>
      <c r="J123" s="270" t="s">
        <v>1260</v>
      </c>
      <c r="K123" s="270" t="s">
        <v>1260</v>
      </c>
      <c r="L123" s="270" t="s">
        <v>1260</v>
      </c>
      <c r="M123" s="270" t="s">
        <v>1260</v>
      </c>
      <c r="N123" s="270" t="s">
        <v>1260</v>
      </c>
      <c r="O123" s="270" t="s">
        <v>1260</v>
      </c>
      <c r="P123" s="270" t="s">
        <v>1260</v>
      </c>
      <c r="Q123" s="270" t="s">
        <v>1260</v>
      </c>
      <c r="R123" s="270" t="s">
        <v>1260</v>
      </c>
      <c r="S123" s="270" t="s">
        <v>1260</v>
      </c>
      <c r="T123" s="270" t="s">
        <v>1260</v>
      </c>
      <c r="U123" s="270" t="s">
        <v>1260</v>
      </c>
      <c r="V123" s="270" t="s">
        <v>1260</v>
      </c>
      <c r="W123" s="270" t="s">
        <v>1260</v>
      </c>
      <c r="X123" s="270" t="s">
        <v>1260</v>
      </c>
      <c r="Y123" s="270" t="s">
        <v>1260</v>
      </c>
      <c r="Z123" s="270" t="s">
        <v>1260</v>
      </c>
      <c r="AA123" s="270" t="s">
        <v>1260</v>
      </c>
      <c r="AB123" s="270" t="s">
        <v>1260</v>
      </c>
      <c r="AC123" s="270" t="s">
        <v>1260</v>
      </c>
      <c r="AD123" s="270" t="s">
        <v>1260</v>
      </c>
      <c r="AE123" s="270" t="s">
        <v>1260</v>
      </c>
      <c r="AF123" s="270" t="s">
        <v>1260</v>
      </c>
      <c r="AG123" s="270" t="s">
        <v>1260</v>
      </c>
      <c r="AH123" s="270" t="s">
        <v>1260</v>
      </c>
      <c r="AI123" s="270" t="s">
        <v>1260</v>
      </c>
      <c r="AJ123" s="270" t="s">
        <v>1260</v>
      </c>
      <c r="AK123" s="270" t="s">
        <v>1260</v>
      </c>
      <c r="AL123" s="270" t="s">
        <v>1260</v>
      </c>
      <c r="AM123" s="270" t="s">
        <v>1260</v>
      </c>
      <c r="AN123" s="270" t="s">
        <v>1260</v>
      </c>
      <c r="AO123" s="270" t="s">
        <v>1260</v>
      </c>
      <c r="AP123" s="270" t="s">
        <v>1260</v>
      </c>
      <c r="AQ123" s="270" t="s">
        <v>1260</v>
      </c>
      <c r="AR123" s="270" t="s">
        <v>1260</v>
      </c>
      <c r="AS123" s="270" t="s">
        <v>1260</v>
      </c>
      <c r="AT123" s="270" t="s">
        <v>1260</v>
      </c>
      <c r="AU123" s="270" t="s">
        <v>1260</v>
      </c>
      <c r="AV123" s="270" t="s">
        <v>1260</v>
      </c>
      <c r="AW123" s="277" t="s">
        <v>1260</v>
      </c>
      <c r="AX123">
        <f>VLOOKUP(A123,[1]Sheet4!B$2:G$3636,6,0)</f>
        <v>0</v>
      </c>
      <c r="AY123">
        <f>VLOOKUP(A123,[1]Sheet2!A$3:AC$3636,29,0)</f>
        <v>0</v>
      </c>
      <c r="AZ123" s="249"/>
      <c r="BA123" s="249"/>
      <c r="BB123" s="249"/>
      <c r="BC123" s="249"/>
      <c r="BD123" s="249"/>
      <c r="BE123" s="270"/>
    </row>
    <row r="124" spans="1:83" ht="14.4" x14ac:dyDescent="0.3">
      <c r="A124" s="269">
        <v>515398</v>
      </c>
      <c r="B124" s="272" t="str">
        <f>VLOOKUP(A124,[1]Sheet4!B$1:G$3636,5,0)</f>
        <v>الرابعة</v>
      </c>
      <c r="C124" s="270" t="s">
        <v>1259</v>
      </c>
      <c r="D124" s="270" t="s">
        <v>1259</v>
      </c>
      <c r="E124" s="270" t="s">
        <v>1259</v>
      </c>
      <c r="F124" s="270" t="s">
        <v>1259</v>
      </c>
      <c r="G124" s="270" t="s">
        <v>1259</v>
      </c>
      <c r="H124" s="270" t="s">
        <v>1259</v>
      </c>
      <c r="I124" s="270" t="s">
        <v>1259</v>
      </c>
      <c r="J124" s="270" t="s">
        <v>1259</v>
      </c>
      <c r="K124" s="270" t="s">
        <v>1259</v>
      </c>
      <c r="L124" s="270" t="s">
        <v>1259</v>
      </c>
      <c r="M124" s="270" t="s">
        <v>1259</v>
      </c>
      <c r="N124" s="270" t="s">
        <v>1259</v>
      </c>
      <c r="O124" s="270" t="s">
        <v>1259</v>
      </c>
      <c r="P124" s="270" t="s">
        <v>1259</v>
      </c>
      <c r="Q124" s="270" t="s">
        <v>1259</v>
      </c>
      <c r="R124" s="270" t="s">
        <v>1259</v>
      </c>
      <c r="S124" s="270" t="s">
        <v>1259</v>
      </c>
      <c r="T124" s="270" t="s">
        <v>1259</v>
      </c>
      <c r="U124" s="270" t="s">
        <v>1259</v>
      </c>
      <c r="V124" s="270" t="s">
        <v>1259</v>
      </c>
      <c r="W124" s="270" t="s">
        <v>1259</v>
      </c>
      <c r="X124" s="270" t="s">
        <v>1259</v>
      </c>
      <c r="Y124" s="270" t="s">
        <v>1259</v>
      </c>
      <c r="Z124" s="270" t="s">
        <v>1259</v>
      </c>
      <c r="AA124" s="270" t="s">
        <v>1259</v>
      </c>
      <c r="AB124" s="270" t="s">
        <v>1259</v>
      </c>
      <c r="AC124" s="270" t="s">
        <v>1259</v>
      </c>
      <c r="AD124" s="270" t="s">
        <v>1259</v>
      </c>
      <c r="AE124" s="270" t="s">
        <v>1259</v>
      </c>
      <c r="AF124" s="270" t="s">
        <v>1259</v>
      </c>
      <c r="AG124" s="270" t="s">
        <v>1259</v>
      </c>
      <c r="AH124" s="270" t="s">
        <v>1259</v>
      </c>
      <c r="AI124" s="270" t="s">
        <v>1259</v>
      </c>
      <c r="AJ124" s="270" t="s">
        <v>1259</v>
      </c>
      <c r="AK124" s="270" t="s">
        <v>1259</v>
      </c>
      <c r="AL124" s="270" t="s">
        <v>1259</v>
      </c>
      <c r="AM124" s="270" t="s">
        <v>1259</v>
      </c>
      <c r="AN124" s="270" t="s">
        <v>1259</v>
      </c>
      <c r="AO124" s="270" t="s">
        <v>1259</v>
      </c>
      <c r="AP124" s="270" t="s">
        <v>1259</v>
      </c>
      <c r="AQ124" s="270" t="s">
        <v>1259</v>
      </c>
      <c r="AR124" s="270" t="s">
        <v>1259</v>
      </c>
      <c r="AS124" s="270" t="s">
        <v>1259</v>
      </c>
      <c r="AT124" s="270" t="s">
        <v>1259</v>
      </c>
      <c r="AU124" s="270" t="s">
        <v>1259</v>
      </c>
      <c r="AV124" s="270" t="s">
        <v>1259</v>
      </c>
      <c r="AW124" s="277" t="s">
        <v>1259</v>
      </c>
      <c r="AX124">
        <f>VLOOKUP(A124,[1]Sheet4!B$2:G$3636,6,0)</f>
        <v>0</v>
      </c>
      <c r="AY124" t="str">
        <f>VLOOKUP(A124,[1]Sheet2!A$3:AC$3636,29,0)</f>
        <v/>
      </c>
      <c r="AZ124" s="270" t="s">
        <v>3258</v>
      </c>
      <c r="BA124" s="270" t="s">
        <v>3258</v>
      </c>
      <c r="BB124" s="270" t="s">
        <v>3258</v>
      </c>
      <c r="BC124" s="270" t="s">
        <v>3258</v>
      </c>
      <c r="BD124" s="270"/>
      <c r="BE124" s="270"/>
      <c r="BH124" s="248"/>
      <c r="BI124" s="248"/>
      <c r="BJ124" s="248"/>
      <c r="BK124" s="248"/>
      <c r="BL124" s="248"/>
      <c r="BM124" s="248"/>
      <c r="BN124" s="248"/>
      <c r="BO124" s="248"/>
      <c r="BP124" s="248" t="s">
        <v>3258</v>
      </c>
      <c r="BQ124" s="248" t="s">
        <v>3258</v>
      </c>
      <c r="BR124" s="248" t="s">
        <v>3258</v>
      </c>
      <c r="BS124" s="248" t="s">
        <v>3258</v>
      </c>
      <c r="BT124" s="248" t="s">
        <v>3258</v>
      </c>
      <c r="BU124" s="248" t="s">
        <v>3258</v>
      </c>
      <c r="BV124" s="247"/>
      <c r="BW124" s="248"/>
      <c r="BX124" s="248"/>
      <c r="BY124" s="248"/>
      <c r="BZ124" s="248"/>
      <c r="CA124" s="241"/>
      <c r="CB124" s="241"/>
      <c r="CC124" s="241"/>
      <c r="CD124" s="241"/>
      <c r="CE124" s="248"/>
    </row>
    <row r="125" spans="1:83" ht="14.4" x14ac:dyDescent="0.3">
      <c r="A125" s="271">
        <v>515436</v>
      </c>
      <c r="B125" s="272" t="str">
        <f>VLOOKUP(A125,[1]Sheet4!B$1:G$3636,5,0)</f>
        <v>الرابعة حديث</v>
      </c>
      <c r="C125" s="270" t="s">
        <v>1259</v>
      </c>
      <c r="D125" s="270" t="s">
        <v>1259</v>
      </c>
      <c r="E125" s="270" t="s">
        <v>1259</v>
      </c>
      <c r="F125" s="270" t="s">
        <v>1259</v>
      </c>
      <c r="G125" s="270" t="s">
        <v>1259</v>
      </c>
      <c r="H125" s="270" t="s">
        <v>1259</v>
      </c>
      <c r="I125" s="270" t="s">
        <v>1259</v>
      </c>
      <c r="J125" s="270" t="s">
        <v>1259</v>
      </c>
      <c r="K125" s="270" t="s">
        <v>1259</v>
      </c>
      <c r="L125" s="270" t="s">
        <v>1259</v>
      </c>
      <c r="M125" s="270" t="s">
        <v>1259</v>
      </c>
      <c r="N125" s="270" t="s">
        <v>1259</v>
      </c>
      <c r="O125" s="270" t="s">
        <v>1259</v>
      </c>
      <c r="P125" s="270" t="s">
        <v>1259</v>
      </c>
      <c r="Q125" s="270" t="s">
        <v>1259</v>
      </c>
      <c r="R125" s="270" t="s">
        <v>1259</v>
      </c>
      <c r="S125" s="270" t="s">
        <v>1259</v>
      </c>
      <c r="T125" s="270" t="s">
        <v>1259</v>
      </c>
      <c r="U125" s="270" t="s">
        <v>1259</v>
      </c>
      <c r="V125" s="270" t="s">
        <v>1259</v>
      </c>
      <c r="W125" s="270" t="s">
        <v>1259</v>
      </c>
      <c r="X125" s="270" t="s">
        <v>1259</v>
      </c>
      <c r="Y125" s="270" t="s">
        <v>1259</v>
      </c>
      <c r="Z125" s="270" t="s">
        <v>1259</v>
      </c>
      <c r="AA125" s="270" t="s">
        <v>1259</v>
      </c>
      <c r="AB125" s="270" t="s">
        <v>1259</v>
      </c>
      <c r="AC125" s="270" t="s">
        <v>1259</v>
      </c>
      <c r="AD125" s="270" t="s">
        <v>1259</v>
      </c>
      <c r="AE125" s="270" t="s">
        <v>1259</v>
      </c>
      <c r="AF125" s="270" t="s">
        <v>1259</v>
      </c>
      <c r="AG125" s="270" t="s">
        <v>1259</v>
      </c>
      <c r="AH125" s="270" t="s">
        <v>1259</v>
      </c>
      <c r="AI125" s="270" t="s">
        <v>1259</v>
      </c>
      <c r="AJ125" s="270" t="s">
        <v>1259</v>
      </c>
      <c r="AK125" s="270" t="s">
        <v>1259</v>
      </c>
      <c r="AL125" s="270" t="s">
        <v>1259</v>
      </c>
      <c r="AM125" s="270" t="s">
        <v>1259</v>
      </c>
      <c r="AN125" s="270" t="s">
        <v>1259</v>
      </c>
      <c r="AO125" s="270" t="s">
        <v>1259</v>
      </c>
      <c r="AP125" s="270" t="s">
        <v>1259</v>
      </c>
      <c r="AQ125" s="270" t="s">
        <v>1259</v>
      </c>
      <c r="AR125" s="270" t="s">
        <v>1259</v>
      </c>
      <c r="AS125" s="249"/>
      <c r="AT125" s="249"/>
      <c r="AU125" s="249"/>
      <c r="AV125" s="249"/>
      <c r="AW125" s="276"/>
      <c r="AY125">
        <f>VLOOKUP(A125,[1]Sheet2!A$3:AC$3636,29,0)</f>
        <v>0</v>
      </c>
      <c r="AZ125" s="270" t="s">
        <v>3258</v>
      </c>
      <c r="BA125" s="270" t="s">
        <v>3258</v>
      </c>
      <c r="BB125" s="270" t="s">
        <v>3258</v>
      </c>
      <c r="BC125" s="270" t="s">
        <v>3258</v>
      </c>
      <c r="BD125" s="270"/>
      <c r="BE125" s="270"/>
      <c r="BH125" s="248"/>
      <c r="BI125" s="248"/>
      <c r="BJ125" s="248"/>
      <c r="BK125" s="248"/>
      <c r="BL125" s="248"/>
      <c r="BM125" s="248"/>
      <c r="BN125" s="248"/>
      <c r="BO125" s="248"/>
      <c r="BP125" s="248" t="s">
        <v>3258</v>
      </c>
      <c r="BQ125" s="248" t="s">
        <v>3258</v>
      </c>
      <c r="BR125" s="248" t="s">
        <v>3258</v>
      </c>
      <c r="BS125" s="248" t="s">
        <v>3258</v>
      </c>
      <c r="BT125" s="248" t="s">
        <v>3258</v>
      </c>
      <c r="BU125" s="248" t="s">
        <v>3258</v>
      </c>
      <c r="BV125" s="247"/>
      <c r="BW125" s="248"/>
      <c r="BX125" s="248"/>
      <c r="BY125" s="248"/>
      <c r="BZ125" s="248"/>
      <c r="CA125" s="241"/>
      <c r="CB125" s="241"/>
      <c r="CC125" s="241"/>
      <c r="CD125" s="241"/>
      <c r="CE125" s="248"/>
    </row>
    <row r="126" spans="1:83" ht="14.4" x14ac:dyDescent="0.3">
      <c r="A126" s="269">
        <v>515528</v>
      </c>
      <c r="B126" s="272" t="str">
        <f>VLOOKUP(A126,[1]Sheet4!B$1:G$3636,5,0)</f>
        <v>الرابعة</v>
      </c>
      <c r="C126" s="270" t="s">
        <v>1259</v>
      </c>
      <c r="D126" s="270" t="s">
        <v>1259</v>
      </c>
      <c r="E126" s="270" t="s">
        <v>1259</v>
      </c>
      <c r="F126" s="270" t="s">
        <v>1259</v>
      </c>
      <c r="G126" s="270" t="s">
        <v>1259</v>
      </c>
      <c r="H126" s="270" t="s">
        <v>1259</v>
      </c>
      <c r="I126" s="270" t="s">
        <v>1259</v>
      </c>
      <c r="J126" s="270" t="s">
        <v>1259</v>
      </c>
      <c r="K126" s="270" t="s">
        <v>1259</v>
      </c>
      <c r="L126" s="270" t="s">
        <v>1259</v>
      </c>
      <c r="M126" s="270" t="s">
        <v>1259</v>
      </c>
      <c r="N126" s="270" t="s">
        <v>1259</v>
      </c>
      <c r="O126" s="270" t="s">
        <v>1259</v>
      </c>
      <c r="P126" s="270" t="s">
        <v>1259</v>
      </c>
      <c r="Q126" s="270" t="s">
        <v>1259</v>
      </c>
      <c r="R126" s="270" t="s">
        <v>1259</v>
      </c>
      <c r="S126" s="270" t="s">
        <v>1259</v>
      </c>
      <c r="T126" s="270" t="s">
        <v>1259</v>
      </c>
      <c r="U126" s="270" t="s">
        <v>1259</v>
      </c>
      <c r="V126" s="270" t="s">
        <v>1259</v>
      </c>
      <c r="W126" s="270" t="s">
        <v>1259</v>
      </c>
      <c r="X126" s="270" t="s">
        <v>1259</v>
      </c>
      <c r="Y126" s="270" t="s">
        <v>1259</v>
      </c>
      <c r="Z126" s="270" t="s">
        <v>1259</v>
      </c>
      <c r="AA126" s="270" t="s">
        <v>1259</v>
      </c>
      <c r="AB126" s="270" t="s">
        <v>1259</v>
      </c>
      <c r="AC126" s="270" t="s">
        <v>1259</v>
      </c>
      <c r="AD126" s="270" t="s">
        <v>1259</v>
      </c>
      <c r="AE126" s="270" t="s">
        <v>1259</v>
      </c>
      <c r="AF126" s="270" t="s">
        <v>1259</v>
      </c>
      <c r="AG126" s="270" t="s">
        <v>1259</v>
      </c>
      <c r="AH126" s="270" t="s">
        <v>1259</v>
      </c>
      <c r="AI126" s="270" t="s">
        <v>1259</v>
      </c>
      <c r="AJ126" s="270" t="s">
        <v>1259</v>
      </c>
      <c r="AK126" s="270" t="s">
        <v>1259</v>
      </c>
      <c r="AL126" s="270" t="s">
        <v>1259</v>
      </c>
      <c r="AM126" s="270" t="s">
        <v>1259</v>
      </c>
      <c r="AN126" s="270" t="s">
        <v>1259</v>
      </c>
      <c r="AO126" s="270" t="s">
        <v>1259</v>
      </c>
      <c r="AP126" s="270" t="s">
        <v>1259</v>
      </c>
      <c r="AQ126" s="270" t="s">
        <v>1259</v>
      </c>
      <c r="AR126" s="270" t="s">
        <v>1259</v>
      </c>
      <c r="AS126" s="270" t="s">
        <v>1259</v>
      </c>
      <c r="AT126" s="270" t="s">
        <v>1259</v>
      </c>
      <c r="AU126" s="270" t="s">
        <v>1259</v>
      </c>
      <c r="AV126" s="270" t="s">
        <v>1259</v>
      </c>
      <c r="AW126" s="277" t="s">
        <v>1259</v>
      </c>
      <c r="AX126">
        <f>VLOOKUP(A126,[1]Sheet4!B$2:G$3636,6,0)</f>
        <v>0</v>
      </c>
      <c r="AY126" t="str">
        <f>VLOOKUP(A126,[1]Sheet2!A$3:AC$3636,29,0)</f>
        <v/>
      </c>
      <c r="AZ126" s="270" t="s">
        <v>3258</v>
      </c>
      <c r="BA126" s="270" t="s">
        <v>3258</v>
      </c>
      <c r="BB126" s="270" t="s">
        <v>3258</v>
      </c>
      <c r="BC126" s="270" t="s">
        <v>3258</v>
      </c>
      <c r="BD126" s="270"/>
      <c r="BE126" s="270"/>
    </row>
    <row r="127" spans="1:83" ht="14.4" x14ac:dyDescent="0.3">
      <c r="A127" s="269">
        <v>515575</v>
      </c>
      <c r="B127" s="272" t="str">
        <f>VLOOKUP(A127,[1]Sheet4!B$1:G$3636,5,0)</f>
        <v>الرابعة</v>
      </c>
      <c r="C127" s="270" t="s">
        <v>1260</v>
      </c>
      <c r="D127" s="270" t="s">
        <v>1260</v>
      </c>
      <c r="E127" s="270" t="s">
        <v>1260</v>
      </c>
      <c r="F127" s="270" t="s">
        <v>1260</v>
      </c>
      <c r="G127" s="270" t="s">
        <v>1260</v>
      </c>
      <c r="H127" s="270" t="s">
        <v>1260</v>
      </c>
      <c r="I127" s="270" t="s">
        <v>1260</v>
      </c>
      <c r="J127" s="270" t="s">
        <v>1260</v>
      </c>
      <c r="K127" s="270" t="s">
        <v>1260</v>
      </c>
      <c r="L127" s="270" t="s">
        <v>1260</v>
      </c>
      <c r="M127" s="270" t="s">
        <v>1260</v>
      </c>
      <c r="N127" s="270" t="s">
        <v>1260</v>
      </c>
      <c r="O127" s="270" t="s">
        <v>1260</v>
      </c>
      <c r="P127" s="270" t="s">
        <v>1260</v>
      </c>
      <c r="Q127" s="270" t="s">
        <v>1260</v>
      </c>
      <c r="R127" s="270" t="s">
        <v>1260</v>
      </c>
      <c r="S127" s="270" t="s">
        <v>1260</v>
      </c>
      <c r="T127" s="270" t="s">
        <v>1260</v>
      </c>
      <c r="U127" s="270" t="s">
        <v>1260</v>
      </c>
      <c r="V127" s="270" t="s">
        <v>1260</v>
      </c>
      <c r="W127" s="270" t="s">
        <v>1260</v>
      </c>
      <c r="X127" s="270" t="s">
        <v>1260</v>
      </c>
      <c r="Y127" s="270" t="s">
        <v>1260</v>
      </c>
      <c r="Z127" s="270" t="s">
        <v>1260</v>
      </c>
      <c r="AA127" s="270" t="s">
        <v>1260</v>
      </c>
      <c r="AB127" s="270" t="s">
        <v>1260</v>
      </c>
      <c r="AC127" s="270" t="s">
        <v>1260</v>
      </c>
      <c r="AD127" s="270" t="s">
        <v>1260</v>
      </c>
      <c r="AE127" s="270" t="s">
        <v>1260</v>
      </c>
      <c r="AF127" s="270" t="s">
        <v>1260</v>
      </c>
      <c r="AG127" s="270" t="s">
        <v>1260</v>
      </c>
      <c r="AH127" s="270" t="s">
        <v>1260</v>
      </c>
      <c r="AI127" s="270" t="s">
        <v>1260</v>
      </c>
      <c r="AJ127" s="270" t="s">
        <v>1260</v>
      </c>
      <c r="AK127" s="270" t="s">
        <v>1260</v>
      </c>
      <c r="AL127" s="270" t="s">
        <v>1260</v>
      </c>
      <c r="AM127" s="270" t="s">
        <v>1260</v>
      </c>
      <c r="AN127" s="270" t="s">
        <v>1260</v>
      </c>
      <c r="AO127" s="270" t="s">
        <v>1260</v>
      </c>
      <c r="AP127" s="270" t="s">
        <v>1260</v>
      </c>
      <c r="AQ127" s="270" t="s">
        <v>1260</v>
      </c>
      <c r="AR127" s="270" t="s">
        <v>1260</v>
      </c>
      <c r="AS127" s="270" t="s">
        <v>1260</v>
      </c>
      <c r="AT127" s="270" t="s">
        <v>1260</v>
      </c>
      <c r="AU127" s="270" t="s">
        <v>1260</v>
      </c>
      <c r="AV127" s="270" t="s">
        <v>1260</v>
      </c>
      <c r="AW127" s="277" t="s">
        <v>1260</v>
      </c>
      <c r="AX127" t="str">
        <f>VLOOKUP(A127,[1]Sheet4!B$2:G$3636,6,0)</f>
        <v>مستنفذ فصل ثاني  2023-2024</v>
      </c>
      <c r="AY127" t="str">
        <f>VLOOKUP(A127,[1]Sheet2!A$3:AC$3636,29,0)</f>
        <v/>
      </c>
      <c r="AZ127" s="270" t="s">
        <v>3258</v>
      </c>
      <c r="BA127" s="270" t="s">
        <v>3258</v>
      </c>
      <c r="BB127" s="270" t="s">
        <v>3258</v>
      </c>
      <c r="BC127" s="270" t="s">
        <v>3258</v>
      </c>
      <c r="BD127" s="270"/>
      <c r="BE127" s="270"/>
      <c r="BH127" s="248"/>
      <c r="BI127" s="248"/>
      <c r="BJ127" s="248"/>
      <c r="BK127" s="248"/>
      <c r="BL127" s="248"/>
      <c r="BM127" s="248"/>
      <c r="BN127" s="248"/>
      <c r="BO127" s="248"/>
      <c r="BP127" s="248" t="s">
        <v>3258</v>
      </c>
      <c r="BQ127" s="248" t="s">
        <v>3258</v>
      </c>
      <c r="BR127" s="248" t="s">
        <v>3258</v>
      </c>
      <c r="BS127" s="248" t="s">
        <v>3258</v>
      </c>
      <c r="BT127" s="248" t="s">
        <v>3258</v>
      </c>
      <c r="BU127" s="248" t="s">
        <v>3258</v>
      </c>
      <c r="BV127" s="247"/>
      <c r="BW127" s="248"/>
      <c r="BX127" s="248"/>
      <c r="BY127" s="248"/>
      <c r="BZ127" s="248"/>
      <c r="CA127" s="241"/>
      <c r="CB127" s="241"/>
      <c r="CC127" s="241"/>
      <c r="CD127" s="241"/>
      <c r="CE127" s="248"/>
    </row>
    <row r="128" spans="1:83" ht="14.4" x14ac:dyDescent="0.3">
      <c r="A128" s="269">
        <v>515586</v>
      </c>
      <c r="B128" s="272" t="str">
        <f>VLOOKUP(A128,[1]Sheet4!B$1:G$3636,5,0)</f>
        <v>الرابعة</v>
      </c>
      <c r="C128" s="270" t="s">
        <v>1259</v>
      </c>
      <c r="D128" s="270" t="s">
        <v>1259</v>
      </c>
      <c r="E128" s="270" t="s">
        <v>1259</v>
      </c>
      <c r="F128" s="270" t="s">
        <v>1259</v>
      </c>
      <c r="G128" s="270" t="s">
        <v>1259</v>
      </c>
      <c r="H128" s="270" t="s">
        <v>1259</v>
      </c>
      <c r="I128" s="270" t="s">
        <v>1259</v>
      </c>
      <c r="J128" s="270" t="s">
        <v>1259</v>
      </c>
      <c r="K128" s="270" t="s">
        <v>1259</v>
      </c>
      <c r="L128" s="270" t="s">
        <v>1259</v>
      </c>
      <c r="M128" s="270" t="s">
        <v>1259</v>
      </c>
      <c r="N128" s="270" t="s">
        <v>1259</v>
      </c>
      <c r="O128" s="270" t="s">
        <v>1259</v>
      </c>
      <c r="P128" s="270" t="s">
        <v>1259</v>
      </c>
      <c r="Q128" s="270" t="s">
        <v>1259</v>
      </c>
      <c r="R128" s="270" t="s">
        <v>1259</v>
      </c>
      <c r="S128" s="270" t="s">
        <v>1259</v>
      </c>
      <c r="T128" s="270" t="s">
        <v>1259</v>
      </c>
      <c r="U128" s="270" t="s">
        <v>1259</v>
      </c>
      <c r="V128" s="270" t="s">
        <v>1259</v>
      </c>
      <c r="W128" s="270" t="s">
        <v>1259</v>
      </c>
      <c r="X128" s="270" t="s">
        <v>1259</v>
      </c>
      <c r="Y128" s="270" t="s">
        <v>1259</v>
      </c>
      <c r="Z128" s="270" t="s">
        <v>1259</v>
      </c>
      <c r="AA128" s="270" t="s">
        <v>1259</v>
      </c>
      <c r="AB128" s="270" t="s">
        <v>1259</v>
      </c>
      <c r="AC128" s="270" t="s">
        <v>1259</v>
      </c>
      <c r="AD128" s="270" t="s">
        <v>1259</v>
      </c>
      <c r="AE128" s="270" t="s">
        <v>1259</v>
      </c>
      <c r="AF128" s="270" t="s">
        <v>1259</v>
      </c>
      <c r="AG128" s="270" t="s">
        <v>1259</v>
      </c>
      <c r="AH128" s="270" t="s">
        <v>1259</v>
      </c>
      <c r="AI128" s="270" t="s">
        <v>1259</v>
      </c>
      <c r="AJ128" s="270" t="s">
        <v>1259</v>
      </c>
      <c r="AK128" s="270" t="s">
        <v>1259</v>
      </c>
      <c r="AL128" s="270" t="s">
        <v>1259</v>
      </c>
      <c r="AM128" s="270" t="s">
        <v>1259</v>
      </c>
      <c r="AN128" s="270" t="s">
        <v>1259</v>
      </c>
      <c r="AO128" s="270" t="s">
        <v>1259</v>
      </c>
      <c r="AP128" s="270" t="s">
        <v>1259</v>
      </c>
      <c r="AQ128" s="270" t="s">
        <v>1259</v>
      </c>
      <c r="AR128" s="270" t="s">
        <v>1259</v>
      </c>
      <c r="AS128" s="270" t="s">
        <v>1259</v>
      </c>
      <c r="AT128" s="270" t="s">
        <v>1259</v>
      </c>
      <c r="AU128" s="270" t="s">
        <v>1259</v>
      </c>
      <c r="AV128" s="270" t="s">
        <v>1259</v>
      </c>
      <c r="AW128" s="277" t="s">
        <v>1259</v>
      </c>
      <c r="AX128">
        <f>VLOOKUP(A128,[1]Sheet4!B$2:G$3636,6,0)</f>
        <v>0</v>
      </c>
      <c r="AY128" t="str">
        <f>VLOOKUP(A128,[1]Sheet2!A$3:AC$3636,29,0)</f>
        <v/>
      </c>
      <c r="AZ128" s="270" t="s">
        <v>3258</v>
      </c>
      <c r="BA128" s="270" t="s">
        <v>3258</v>
      </c>
      <c r="BB128" s="270" t="s">
        <v>3258</v>
      </c>
      <c r="BC128" s="270" t="s">
        <v>3258</v>
      </c>
      <c r="BD128" s="270"/>
      <c r="BE128" s="270"/>
    </row>
    <row r="129" spans="1:83" ht="14.4" x14ac:dyDescent="0.3">
      <c r="A129" s="271">
        <v>515658</v>
      </c>
      <c r="B129" s="272" t="str">
        <f>VLOOKUP(A129,[1]Sheet4!B$1:G$3636,5,0)</f>
        <v>الرابعة</v>
      </c>
      <c r="C129" s="249" t="s">
        <v>1260</v>
      </c>
      <c r="D129" s="249" t="s">
        <v>1260</v>
      </c>
      <c r="E129" s="249" t="s">
        <v>1260</v>
      </c>
      <c r="F129" s="249" t="s">
        <v>1260</v>
      </c>
      <c r="G129" s="249" t="s">
        <v>1260</v>
      </c>
      <c r="H129" s="249" t="s">
        <v>1260</v>
      </c>
      <c r="I129" s="249" t="s">
        <v>1260</v>
      </c>
      <c r="J129" s="249" t="s">
        <v>1260</v>
      </c>
      <c r="K129" s="249" t="s">
        <v>1260</v>
      </c>
      <c r="L129" s="249" t="s">
        <v>1260</v>
      </c>
      <c r="M129" s="249" t="s">
        <v>1260</v>
      </c>
      <c r="N129" s="249" t="s">
        <v>1260</v>
      </c>
      <c r="O129" s="249" t="s">
        <v>1260</v>
      </c>
      <c r="P129" s="249" t="s">
        <v>1260</v>
      </c>
      <c r="Q129" s="249" t="s">
        <v>1260</v>
      </c>
      <c r="R129" s="249" t="s">
        <v>1260</v>
      </c>
      <c r="S129" s="249" t="s">
        <v>1260</v>
      </c>
      <c r="T129" s="249" t="s">
        <v>1260</v>
      </c>
      <c r="U129" s="249" t="s">
        <v>1260</v>
      </c>
      <c r="V129" s="249" t="s">
        <v>1260</v>
      </c>
      <c r="W129" s="249" t="s">
        <v>1260</v>
      </c>
      <c r="X129" s="249" t="s">
        <v>1260</v>
      </c>
      <c r="Y129" s="249" t="s">
        <v>1260</v>
      </c>
      <c r="Z129" s="249" t="s">
        <v>1260</v>
      </c>
      <c r="AA129" s="249" t="s">
        <v>1260</v>
      </c>
      <c r="AB129" s="249" t="s">
        <v>1260</v>
      </c>
      <c r="AC129" s="249" t="s">
        <v>1260</v>
      </c>
      <c r="AD129" s="249" t="s">
        <v>1260</v>
      </c>
      <c r="AE129" s="249" t="s">
        <v>1260</v>
      </c>
      <c r="AF129" s="249" t="s">
        <v>1260</v>
      </c>
      <c r="AG129" s="249" t="s">
        <v>1260</v>
      </c>
      <c r="AH129" s="249" t="s">
        <v>1260</v>
      </c>
      <c r="AI129" s="249" t="s">
        <v>1260</v>
      </c>
      <c r="AJ129" s="249" t="s">
        <v>1260</v>
      </c>
      <c r="AK129" s="249" t="s">
        <v>1260</v>
      </c>
      <c r="AL129" s="249" t="s">
        <v>1260</v>
      </c>
      <c r="AM129" s="249" t="s">
        <v>1260</v>
      </c>
      <c r="AN129" s="249" t="s">
        <v>1260</v>
      </c>
      <c r="AO129" s="249" t="s">
        <v>1260</v>
      </c>
      <c r="AP129" s="249" t="s">
        <v>1260</v>
      </c>
      <c r="AQ129" s="249" t="s">
        <v>1260</v>
      </c>
      <c r="AR129" s="249" t="s">
        <v>1260</v>
      </c>
      <c r="AS129" s="249" t="s">
        <v>1260</v>
      </c>
      <c r="AT129" s="249" t="s">
        <v>1260</v>
      </c>
      <c r="AU129" s="249" t="s">
        <v>1260</v>
      </c>
      <c r="AV129" s="249" t="s">
        <v>1260</v>
      </c>
      <c r="AW129" s="249" t="s">
        <v>1260</v>
      </c>
      <c r="AX129" t="str">
        <f>VLOOKUP(A129,[1]Sheet4!B$2:G$3636,6,0)</f>
        <v>مستنفذ فصل ثاني  2023-2024</v>
      </c>
      <c r="AY129">
        <f>VLOOKUP(A129,[1]Sheet2!A$3:AC$3636,29,0)</f>
        <v>0</v>
      </c>
      <c r="AZ129" s="270" t="s">
        <v>3258</v>
      </c>
      <c r="BA129" s="270" t="s">
        <v>3258</v>
      </c>
      <c r="BB129" s="270" t="s">
        <v>3258</v>
      </c>
      <c r="BC129" s="270" t="s">
        <v>3258</v>
      </c>
      <c r="BD129" s="270"/>
      <c r="BE129" s="270"/>
    </row>
    <row r="130" spans="1:83" ht="14.4" x14ac:dyDescent="0.3">
      <c r="A130" s="269">
        <v>515774</v>
      </c>
      <c r="B130" s="272" t="str">
        <f>VLOOKUP(A130,[1]Sheet4!B$1:G$3636,5,0)</f>
        <v>الرابعة</v>
      </c>
      <c r="C130" s="270" t="s">
        <v>1260</v>
      </c>
      <c r="D130" s="270" t="s">
        <v>1260</v>
      </c>
      <c r="E130" s="270" t="s">
        <v>1260</v>
      </c>
      <c r="F130" s="270" t="s">
        <v>1260</v>
      </c>
      <c r="G130" s="270" t="s">
        <v>1260</v>
      </c>
      <c r="H130" s="270" t="s">
        <v>1260</v>
      </c>
      <c r="I130" s="270" t="s">
        <v>1260</v>
      </c>
      <c r="J130" s="270" t="s">
        <v>1260</v>
      </c>
      <c r="K130" s="270" t="s">
        <v>1260</v>
      </c>
      <c r="L130" s="270" t="s">
        <v>1260</v>
      </c>
      <c r="M130" s="270" t="s">
        <v>1260</v>
      </c>
      <c r="N130" s="270" t="s">
        <v>1260</v>
      </c>
      <c r="O130" s="270" t="s">
        <v>1260</v>
      </c>
      <c r="P130" s="270" t="s">
        <v>1260</v>
      </c>
      <c r="Q130" s="270" t="s">
        <v>1260</v>
      </c>
      <c r="R130" s="270" t="s">
        <v>1260</v>
      </c>
      <c r="S130" s="270" t="s">
        <v>1260</v>
      </c>
      <c r="T130" s="270" t="s">
        <v>1260</v>
      </c>
      <c r="U130" s="270" t="s">
        <v>1260</v>
      </c>
      <c r="V130" s="270" t="s">
        <v>1260</v>
      </c>
      <c r="W130" s="270" t="s">
        <v>1260</v>
      </c>
      <c r="X130" s="270" t="s">
        <v>1260</v>
      </c>
      <c r="Y130" s="270" t="s">
        <v>1260</v>
      </c>
      <c r="Z130" s="270" t="s">
        <v>1260</v>
      </c>
      <c r="AA130" s="270" t="s">
        <v>1260</v>
      </c>
      <c r="AB130" s="270" t="s">
        <v>1260</v>
      </c>
      <c r="AC130" s="270" t="s">
        <v>1260</v>
      </c>
      <c r="AD130" s="270" t="s">
        <v>1260</v>
      </c>
      <c r="AE130" s="270" t="s">
        <v>1260</v>
      </c>
      <c r="AF130" s="270" t="s">
        <v>1260</v>
      </c>
      <c r="AG130" s="270" t="s">
        <v>1260</v>
      </c>
      <c r="AH130" s="270" t="s">
        <v>1260</v>
      </c>
      <c r="AI130" s="270" t="s">
        <v>1260</v>
      </c>
      <c r="AJ130" s="270" t="s">
        <v>1260</v>
      </c>
      <c r="AK130" s="270" t="s">
        <v>1260</v>
      </c>
      <c r="AL130" s="270" t="s">
        <v>1260</v>
      </c>
      <c r="AM130" s="270" t="s">
        <v>1260</v>
      </c>
      <c r="AN130" s="270" t="s">
        <v>1260</v>
      </c>
      <c r="AO130" s="270" t="s">
        <v>1260</v>
      </c>
      <c r="AP130" s="270" t="s">
        <v>1260</v>
      </c>
      <c r="AQ130" s="270" t="s">
        <v>1260</v>
      </c>
      <c r="AR130" s="270" t="s">
        <v>1260</v>
      </c>
      <c r="AS130" s="270" t="s">
        <v>1260</v>
      </c>
      <c r="AT130" s="270" t="s">
        <v>1260</v>
      </c>
      <c r="AU130" s="270" t="s">
        <v>1260</v>
      </c>
      <c r="AV130" s="270" t="s">
        <v>1260</v>
      </c>
      <c r="AW130" s="277" t="s">
        <v>1260</v>
      </c>
      <c r="AX130" t="str">
        <f>VLOOKUP(A130,[1]Sheet4!B$2:G$3636,6,0)</f>
        <v>مستنفذ فصل ثاني  2023-2024</v>
      </c>
      <c r="AY130" t="str">
        <f>VLOOKUP(A130,[1]Sheet2!A$3:AC$3636,29,0)</f>
        <v/>
      </c>
      <c r="AZ130" s="270" t="s">
        <v>3258</v>
      </c>
      <c r="BA130" s="270" t="s">
        <v>3258</v>
      </c>
      <c r="BB130" s="270" t="s">
        <v>3258</v>
      </c>
      <c r="BC130" s="270" t="s">
        <v>3258</v>
      </c>
      <c r="BD130" s="270"/>
      <c r="BE130" s="270"/>
    </row>
    <row r="131" spans="1:83" ht="14.4" x14ac:dyDescent="0.3">
      <c r="A131" s="269">
        <v>515851</v>
      </c>
      <c r="B131" s="272" t="str">
        <f>VLOOKUP(A131,[1]Sheet4!B$1:G$3636,5,0)</f>
        <v>الرابعة</v>
      </c>
      <c r="C131" s="270" t="s">
        <v>1259</v>
      </c>
      <c r="D131" s="270" t="s">
        <v>1259</v>
      </c>
      <c r="E131" s="270" t="s">
        <v>1259</v>
      </c>
      <c r="F131" s="270" t="s">
        <v>1259</v>
      </c>
      <c r="G131" s="270" t="s">
        <v>1259</v>
      </c>
      <c r="H131" s="270" t="s">
        <v>1259</v>
      </c>
      <c r="I131" s="270" t="s">
        <v>1259</v>
      </c>
      <c r="J131" s="270" t="s">
        <v>1259</v>
      </c>
      <c r="K131" s="270" t="s">
        <v>1259</v>
      </c>
      <c r="L131" s="270" t="s">
        <v>1259</v>
      </c>
      <c r="M131" s="270" t="s">
        <v>1259</v>
      </c>
      <c r="N131" s="270" t="s">
        <v>1259</v>
      </c>
      <c r="O131" s="270" t="s">
        <v>1259</v>
      </c>
      <c r="P131" s="270" t="s">
        <v>1259</v>
      </c>
      <c r="Q131" s="270" t="s">
        <v>1259</v>
      </c>
      <c r="R131" s="270" t="s">
        <v>1259</v>
      </c>
      <c r="S131" s="270" t="s">
        <v>1259</v>
      </c>
      <c r="T131" s="270" t="s">
        <v>1259</v>
      </c>
      <c r="U131" s="270" t="s">
        <v>1259</v>
      </c>
      <c r="V131" s="270" t="s">
        <v>1259</v>
      </c>
      <c r="W131" s="270" t="s">
        <v>1259</v>
      </c>
      <c r="X131" s="270" t="s">
        <v>1259</v>
      </c>
      <c r="Y131" s="270" t="s">
        <v>1259</v>
      </c>
      <c r="Z131" s="270" t="s">
        <v>1259</v>
      </c>
      <c r="AA131" s="270" t="s">
        <v>1259</v>
      </c>
      <c r="AB131" s="270" t="s">
        <v>1259</v>
      </c>
      <c r="AC131" s="270" t="s">
        <v>1259</v>
      </c>
      <c r="AD131" s="270" t="s">
        <v>1259</v>
      </c>
      <c r="AE131" s="270" t="s">
        <v>1259</v>
      </c>
      <c r="AF131" s="270" t="s">
        <v>1259</v>
      </c>
      <c r="AG131" s="270" t="s">
        <v>1259</v>
      </c>
      <c r="AH131" s="270" t="s">
        <v>1259</v>
      </c>
      <c r="AI131" s="270" t="s">
        <v>1259</v>
      </c>
      <c r="AJ131" s="270" t="s">
        <v>1259</v>
      </c>
      <c r="AK131" s="270" t="s">
        <v>1259</v>
      </c>
      <c r="AL131" s="270" t="s">
        <v>1259</v>
      </c>
      <c r="AM131" s="270" t="s">
        <v>1259</v>
      </c>
      <c r="AN131" s="270" t="s">
        <v>1259</v>
      </c>
      <c r="AO131" s="270" t="s">
        <v>1259</v>
      </c>
      <c r="AP131" s="270" t="s">
        <v>1259</v>
      </c>
      <c r="AQ131" s="270" t="s">
        <v>1259</v>
      </c>
      <c r="AR131" s="270" t="s">
        <v>1259</v>
      </c>
      <c r="AS131" s="270" t="s">
        <v>1259</v>
      </c>
      <c r="AT131" s="270" t="s">
        <v>1259</v>
      </c>
      <c r="AU131" s="270" t="s">
        <v>1259</v>
      </c>
      <c r="AV131" s="270" t="s">
        <v>1259</v>
      </c>
      <c r="AW131" s="277" t="s">
        <v>1259</v>
      </c>
      <c r="AX131">
        <f>VLOOKUP(A131,[1]Sheet4!B$2:G$3636,6,0)</f>
        <v>0</v>
      </c>
      <c r="AY131" t="str">
        <f>VLOOKUP(A131,[1]Sheet2!A$3:AC$3636,29,0)</f>
        <v/>
      </c>
      <c r="AZ131" s="270" t="s">
        <v>3258</v>
      </c>
      <c r="BA131" s="270" t="s">
        <v>3258</v>
      </c>
      <c r="BB131" s="270" t="s">
        <v>3258</v>
      </c>
      <c r="BC131" s="270" t="s">
        <v>3258</v>
      </c>
      <c r="BD131" s="270"/>
      <c r="BE131" s="270"/>
    </row>
    <row r="132" spans="1:83" ht="14.4" x14ac:dyDescent="0.3">
      <c r="A132" s="269">
        <v>515881</v>
      </c>
      <c r="B132" s="272" t="str">
        <f>VLOOKUP(A132,[1]Sheet4!B$1:G$3636,5,0)</f>
        <v>الرابعة حديث</v>
      </c>
      <c r="C132" s="270" t="s">
        <v>1259</v>
      </c>
      <c r="D132" s="270" t="s">
        <v>1259</v>
      </c>
      <c r="E132" s="270" t="s">
        <v>1259</v>
      </c>
      <c r="F132" s="270" t="s">
        <v>1259</v>
      </c>
      <c r="G132" s="270" t="s">
        <v>1259</v>
      </c>
      <c r="H132" s="270" t="s">
        <v>1259</v>
      </c>
      <c r="I132" s="270" t="s">
        <v>1259</v>
      </c>
      <c r="J132" s="270" t="s">
        <v>1259</v>
      </c>
      <c r="K132" s="270" t="s">
        <v>1259</v>
      </c>
      <c r="L132" s="270" t="s">
        <v>1259</v>
      </c>
      <c r="M132" s="270" t="s">
        <v>1259</v>
      </c>
      <c r="N132" s="270" t="s">
        <v>1259</v>
      </c>
      <c r="O132" s="270" t="s">
        <v>1259</v>
      </c>
      <c r="P132" s="270" t="s">
        <v>1259</v>
      </c>
      <c r="Q132" s="270" t="s">
        <v>1259</v>
      </c>
      <c r="R132" s="270" t="s">
        <v>1259</v>
      </c>
      <c r="S132" s="270" t="s">
        <v>1259</v>
      </c>
      <c r="T132" s="270" t="s">
        <v>1259</v>
      </c>
      <c r="U132" s="270" t="s">
        <v>1259</v>
      </c>
      <c r="V132" s="270" t="s">
        <v>1259</v>
      </c>
      <c r="W132" s="270" t="s">
        <v>1259</v>
      </c>
      <c r="X132" s="270" t="s">
        <v>1259</v>
      </c>
      <c r="Y132" s="270" t="s">
        <v>1259</v>
      </c>
      <c r="Z132" s="270" t="s">
        <v>1259</v>
      </c>
      <c r="AA132" s="270" t="s">
        <v>1259</v>
      </c>
      <c r="AB132" s="270" t="s">
        <v>1259</v>
      </c>
      <c r="AC132" s="270" t="s">
        <v>1259</v>
      </c>
      <c r="AD132" s="270" t="s">
        <v>1259</v>
      </c>
      <c r="AE132" s="270" t="s">
        <v>1259</v>
      </c>
      <c r="AF132" s="270" t="s">
        <v>1259</v>
      </c>
      <c r="AG132" s="270" t="s">
        <v>1259</v>
      </c>
      <c r="AH132" s="270" t="s">
        <v>1259</v>
      </c>
      <c r="AI132" s="270" t="s">
        <v>1259</v>
      </c>
      <c r="AJ132" s="270" t="s">
        <v>1259</v>
      </c>
      <c r="AK132" s="270" t="s">
        <v>1259</v>
      </c>
      <c r="AL132" s="270" t="s">
        <v>1259</v>
      </c>
      <c r="AM132" s="270" t="s">
        <v>1259</v>
      </c>
      <c r="AN132" s="270" t="s">
        <v>1259</v>
      </c>
      <c r="AO132" s="270" t="s">
        <v>1259</v>
      </c>
      <c r="AP132" s="270" t="s">
        <v>1259</v>
      </c>
      <c r="AQ132" s="270" t="s">
        <v>1259</v>
      </c>
      <c r="AR132" s="270" t="s">
        <v>1259</v>
      </c>
      <c r="AS132" s="270" t="s">
        <v>3258</v>
      </c>
      <c r="AT132" s="270" t="s">
        <v>3258</v>
      </c>
      <c r="AU132" s="270" t="s">
        <v>3258</v>
      </c>
      <c r="AV132" s="270" t="s">
        <v>3258</v>
      </c>
      <c r="AW132" s="277" t="s">
        <v>3258</v>
      </c>
      <c r="AY132" t="str">
        <f>VLOOKUP(A132,[1]Sheet2!A$3:AC$3636,29,0)</f>
        <v/>
      </c>
      <c r="AZ132" s="270" t="s">
        <v>3258</v>
      </c>
      <c r="BA132" s="270" t="s">
        <v>3258</v>
      </c>
      <c r="BB132" s="270" t="s">
        <v>3258</v>
      </c>
      <c r="BC132" s="270" t="s">
        <v>3258</v>
      </c>
      <c r="BD132" s="270"/>
      <c r="BE132" s="270"/>
    </row>
    <row r="133" spans="1:83" ht="14.4" x14ac:dyDescent="0.3">
      <c r="A133" s="269">
        <v>515913</v>
      </c>
      <c r="B133" s="272" t="str">
        <f>VLOOKUP(A133,[1]Sheet4!B$1:G$3636,5,0)</f>
        <v>الرابعة</v>
      </c>
      <c r="C133" s="270" t="s">
        <v>1260</v>
      </c>
      <c r="D133" s="270" t="s">
        <v>1260</v>
      </c>
      <c r="E133" s="270" t="s">
        <v>1260</v>
      </c>
      <c r="F133" s="270" t="s">
        <v>1260</v>
      </c>
      <c r="G133" s="270" t="s">
        <v>1260</v>
      </c>
      <c r="H133" s="270" t="s">
        <v>1260</v>
      </c>
      <c r="I133" s="270" t="s">
        <v>1260</v>
      </c>
      <c r="J133" s="270" t="s">
        <v>1260</v>
      </c>
      <c r="K133" s="270" t="s">
        <v>1260</v>
      </c>
      <c r="L133" s="270" t="s">
        <v>1260</v>
      </c>
      <c r="M133" s="270" t="s">
        <v>1260</v>
      </c>
      <c r="N133" s="270" t="s">
        <v>1260</v>
      </c>
      <c r="O133" s="270" t="s">
        <v>1260</v>
      </c>
      <c r="P133" s="270" t="s">
        <v>1260</v>
      </c>
      <c r="Q133" s="270" t="s">
        <v>1260</v>
      </c>
      <c r="R133" s="270" t="s">
        <v>1260</v>
      </c>
      <c r="S133" s="270" t="s">
        <v>1260</v>
      </c>
      <c r="T133" s="270" t="s">
        <v>1260</v>
      </c>
      <c r="U133" s="270" t="s">
        <v>1260</v>
      </c>
      <c r="V133" s="270" t="s">
        <v>1260</v>
      </c>
      <c r="W133" s="270" t="s">
        <v>1260</v>
      </c>
      <c r="X133" s="270" t="s">
        <v>1260</v>
      </c>
      <c r="Y133" s="270" t="s">
        <v>1260</v>
      </c>
      <c r="Z133" s="270" t="s">
        <v>1260</v>
      </c>
      <c r="AA133" s="270" t="s">
        <v>1260</v>
      </c>
      <c r="AB133" s="270" t="s">
        <v>1260</v>
      </c>
      <c r="AC133" s="270" t="s">
        <v>1260</v>
      </c>
      <c r="AD133" s="270" t="s">
        <v>1260</v>
      </c>
      <c r="AE133" s="270" t="s">
        <v>1260</v>
      </c>
      <c r="AF133" s="270" t="s">
        <v>1260</v>
      </c>
      <c r="AG133" s="270" t="s">
        <v>1260</v>
      </c>
      <c r="AH133" s="270" t="s">
        <v>1260</v>
      </c>
      <c r="AI133" s="270" t="s">
        <v>1260</v>
      </c>
      <c r="AJ133" s="270" t="s">
        <v>1260</v>
      </c>
      <c r="AK133" s="270" t="s">
        <v>1260</v>
      </c>
      <c r="AL133" s="270" t="s">
        <v>1260</v>
      </c>
      <c r="AM133" s="270" t="s">
        <v>1260</v>
      </c>
      <c r="AN133" s="270" t="s">
        <v>1260</v>
      </c>
      <c r="AO133" s="270" t="s">
        <v>1260</v>
      </c>
      <c r="AP133" s="270" t="s">
        <v>1260</v>
      </c>
      <c r="AQ133" s="270" t="s">
        <v>1260</v>
      </c>
      <c r="AR133" s="270" t="s">
        <v>1260</v>
      </c>
      <c r="AS133" s="270" t="s">
        <v>1260</v>
      </c>
      <c r="AT133" s="270" t="s">
        <v>1260</v>
      </c>
      <c r="AU133" s="270" t="s">
        <v>1260</v>
      </c>
      <c r="AV133" s="270" t="s">
        <v>1260</v>
      </c>
      <c r="AW133" s="277" t="s">
        <v>1260</v>
      </c>
      <c r="AX133" t="str">
        <f>VLOOKUP(A133,[1]Sheet4!B$2:G$3636,6,0)</f>
        <v>مستنفذ فصل ثاني  2023-2024</v>
      </c>
      <c r="AY133">
        <f>VLOOKUP(A133,[1]Sheet2!A$3:AC$3636,29,0)</f>
        <v>0</v>
      </c>
      <c r="AZ133" s="270" t="s">
        <v>3258</v>
      </c>
      <c r="BA133" s="270" t="s">
        <v>3258</v>
      </c>
      <c r="BB133" s="270" t="s">
        <v>3258</v>
      </c>
      <c r="BC133" s="270" t="s">
        <v>3258</v>
      </c>
      <c r="BD133" s="270"/>
      <c r="BE133" s="270"/>
      <c r="BH133" s="248"/>
      <c r="BI133" s="248"/>
      <c r="BJ133" s="248"/>
      <c r="BK133" s="248"/>
      <c r="BL133" s="248"/>
      <c r="BM133" s="248"/>
      <c r="BN133" s="248"/>
      <c r="BO133" s="248"/>
      <c r="BP133" s="248" t="s">
        <v>3258</v>
      </c>
      <c r="BQ133" s="248" t="s">
        <v>3258</v>
      </c>
      <c r="BR133" s="248" t="s">
        <v>3258</v>
      </c>
      <c r="BS133" s="248" t="s">
        <v>3258</v>
      </c>
      <c r="BT133" s="248" t="s">
        <v>3258</v>
      </c>
      <c r="BU133" s="248" t="s">
        <v>3258</v>
      </c>
      <c r="BV133" s="247"/>
      <c r="BW133" s="248"/>
      <c r="BX133" s="248"/>
      <c r="BY133" s="248"/>
      <c r="BZ133" s="248"/>
      <c r="CA133" s="241"/>
      <c r="CB133" s="241"/>
      <c r="CC133" s="241"/>
      <c r="CD133" s="241"/>
      <c r="CE133" s="248"/>
    </row>
    <row r="134" spans="1:83" ht="14.4" x14ac:dyDescent="0.3">
      <c r="A134" s="269">
        <v>515916</v>
      </c>
      <c r="B134" s="272" t="str">
        <f>VLOOKUP(A134,[1]Sheet4!B$1:G$3636,5,0)</f>
        <v>الرابعة</v>
      </c>
      <c r="C134" s="270" t="s">
        <v>1259</v>
      </c>
      <c r="D134" s="270" t="s">
        <v>1259</v>
      </c>
      <c r="E134" s="270" t="s">
        <v>1259</v>
      </c>
      <c r="F134" s="270" t="s">
        <v>1259</v>
      </c>
      <c r="G134" s="270" t="s">
        <v>1259</v>
      </c>
      <c r="H134" s="270" t="s">
        <v>1259</v>
      </c>
      <c r="I134" s="270" t="s">
        <v>1259</v>
      </c>
      <c r="J134" s="270" t="s">
        <v>1259</v>
      </c>
      <c r="K134" s="270" t="s">
        <v>1259</v>
      </c>
      <c r="L134" s="270" t="s">
        <v>1259</v>
      </c>
      <c r="M134" s="270" t="s">
        <v>1259</v>
      </c>
      <c r="N134" s="270" t="s">
        <v>1259</v>
      </c>
      <c r="O134" s="270" t="s">
        <v>1259</v>
      </c>
      <c r="P134" s="270" t="s">
        <v>1259</v>
      </c>
      <c r="Q134" s="270" t="s">
        <v>1259</v>
      </c>
      <c r="R134" s="270" t="s">
        <v>1259</v>
      </c>
      <c r="S134" s="270" t="s">
        <v>1259</v>
      </c>
      <c r="T134" s="270" t="s">
        <v>1259</v>
      </c>
      <c r="U134" s="270" t="s">
        <v>1259</v>
      </c>
      <c r="V134" s="270" t="s">
        <v>1259</v>
      </c>
      <c r="W134" s="270" t="s">
        <v>1259</v>
      </c>
      <c r="X134" s="270" t="s">
        <v>1259</v>
      </c>
      <c r="Y134" s="270" t="s">
        <v>1259</v>
      </c>
      <c r="Z134" s="270" t="s">
        <v>1259</v>
      </c>
      <c r="AA134" s="270" t="s">
        <v>1259</v>
      </c>
      <c r="AB134" s="270" t="s">
        <v>1259</v>
      </c>
      <c r="AC134" s="270" t="s">
        <v>1259</v>
      </c>
      <c r="AD134" s="270" t="s">
        <v>1259</v>
      </c>
      <c r="AE134" s="270" t="s">
        <v>1259</v>
      </c>
      <c r="AF134" s="270" t="s">
        <v>1259</v>
      </c>
      <c r="AG134" s="270" t="s">
        <v>1259</v>
      </c>
      <c r="AH134" s="270" t="s">
        <v>1259</v>
      </c>
      <c r="AI134" s="270" t="s">
        <v>1259</v>
      </c>
      <c r="AJ134" s="270" t="s">
        <v>1259</v>
      </c>
      <c r="AK134" s="270" t="s">
        <v>1259</v>
      </c>
      <c r="AL134" s="270" t="s">
        <v>1259</v>
      </c>
      <c r="AM134" s="270" t="s">
        <v>1259</v>
      </c>
      <c r="AN134" s="270" t="s">
        <v>1259</v>
      </c>
      <c r="AO134" s="270" t="s">
        <v>1259</v>
      </c>
      <c r="AP134" s="270" t="s">
        <v>1259</v>
      </c>
      <c r="AQ134" s="270" t="s">
        <v>1259</v>
      </c>
      <c r="AR134" s="270" t="s">
        <v>1259</v>
      </c>
      <c r="AS134" s="270" t="s">
        <v>1259</v>
      </c>
      <c r="AT134" s="270" t="s">
        <v>1259</v>
      </c>
      <c r="AU134" s="270" t="s">
        <v>1259</v>
      </c>
      <c r="AV134" s="270" t="s">
        <v>1259</v>
      </c>
      <c r="AW134" s="277" t="s">
        <v>1259</v>
      </c>
      <c r="AX134">
        <f>VLOOKUP(A134,[1]Sheet4!B$2:G$3636,6,0)</f>
        <v>0</v>
      </c>
      <c r="AY134" t="str">
        <f>VLOOKUP(A134,[1]Sheet2!A$3:AC$3636,29,0)</f>
        <v/>
      </c>
      <c r="AZ134" s="270" t="s">
        <v>3258</v>
      </c>
      <c r="BA134" s="270" t="s">
        <v>3258</v>
      </c>
      <c r="BB134" s="270" t="s">
        <v>3258</v>
      </c>
      <c r="BC134" s="270" t="s">
        <v>3258</v>
      </c>
      <c r="BD134" s="270"/>
      <c r="BE134" s="270"/>
    </row>
    <row r="135" spans="1:83" ht="14.4" x14ac:dyDescent="0.3">
      <c r="A135" s="269">
        <v>515933</v>
      </c>
      <c r="B135" s="272" t="str">
        <f>VLOOKUP(A135,[1]Sheet4!B$1:G$3636,5,0)</f>
        <v>الرابعة</v>
      </c>
      <c r="C135" s="270" t="s">
        <v>1260</v>
      </c>
      <c r="D135" s="270" t="s">
        <v>1260</v>
      </c>
      <c r="E135" s="270" t="s">
        <v>1260</v>
      </c>
      <c r="F135" s="270" t="s">
        <v>1260</v>
      </c>
      <c r="G135" s="270" t="s">
        <v>1260</v>
      </c>
      <c r="H135" s="270" t="s">
        <v>1260</v>
      </c>
      <c r="I135" s="270" t="s">
        <v>1260</v>
      </c>
      <c r="J135" s="270" t="s">
        <v>1260</v>
      </c>
      <c r="K135" s="270" t="s">
        <v>1260</v>
      </c>
      <c r="L135" s="270" t="s">
        <v>1260</v>
      </c>
      <c r="M135" s="270" t="s">
        <v>1260</v>
      </c>
      <c r="N135" s="270" t="s">
        <v>1260</v>
      </c>
      <c r="O135" s="270" t="s">
        <v>1260</v>
      </c>
      <c r="P135" s="270" t="s">
        <v>1260</v>
      </c>
      <c r="Q135" s="270" t="s">
        <v>1260</v>
      </c>
      <c r="R135" s="270" t="s">
        <v>1260</v>
      </c>
      <c r="S135" s="270" t="s">
        <v>1260</v>
      </c>
      <c r="T135" s="270" t="s">
        <v>1260</v>
      </c>
      <c r="U135" s="270" t="s">
        <v>1260</v>
      </c>
      <c r="V135" s="270" t="s">
        <v>1260</v>
      </c>
      <c r="W135" s="270" t="s">
        <v>1260</v>
      </c>
      <c r="X135" s="270" t="s">
        <v>1260</v>
      </c>
      <c r="Y135" s="270" t="s">
        <v>1260</v>
      </c>
      <c r="Z135" s="270" t="s">
        <v>1260</v>
      </c>
      <c r="AA135" s="270" t="s">
        <v>1260</v>
      </c>
      <c r="AB135" s="270" t="s">
        <v>1260</v>
      </c>
      <c r="AC135" s="270" t="s">
        <v>1260</v>
      </c>
      <c r="AD135" s="270" t="s">
        <v>1260</v>
      </c>
      <c r="AE135" s="270" t="s">
        <v>1260</v>
      </c>
      <c r="AF135" s="270" t="s">
        <v>1260</v>
      </c>
      <c r="AG135" s="270" t="s">
        <v>1260</v>
      </c>
      <c r="AH135" s="270" t="s">
        <v>1260</v>
      </c>
      <c r="AI135" s="270" t="s">
        <v>1260</v>
      </c>
      <c r="AJ135" s="270" t="s">
        <v>1260</v>
      </c>
      <c r="AK135" s="270" t="s">
        <v>1260</v>
      </c>
      <c r="AL135" s="270" t="s">
        <v>1260</v>
      </c>
      <c r="AM135" s="270" t="s">
        <v>1260</v>
      </c>
      <c r="AN135" s="270" t="s">
        <v>1260</v>
      </c>
      <c r="AO135" s="270" t="s">
        <v>1260</v>
      </c>
      <c r="AP135" s="270" t="s">
        <v>1260</v>
      </c>
      <c r="AQ135" s="270" t="s">
        <v>1260</v>
      </c>
      <c r="AR135" s="270" t="s">
        <v>1260</v>
      </c>
      <c r="AS135" s="270" t="s">
        <v>1260</v>
      </c>
      <c r="AT135" s="270" t="s">
        <v>1260</v>
      </c>
      <c r="AU135" s="270" t="s">
        <v>1260</v>
      </c>
      <c r="AV135" s="270" t="s">
        <v>1260</v>
      </c>
      <c r="AW135" s="277" t="s">
        <v>1260</v>
      </c>
      <c r="AX135" t="str">
        <f>VLOOKUP(A135,[1]Sheet4!B$2:G$3636,6,0)</f>
        <v>مستنفذ فصل ثاني  2023-2024</v>
      </c>
      <c r="AY135" t="str">
        <f>VLOOKUP(A135,[1]Sheet2!A$3:AC$3636,29,0)</f>
        <v/>
      </c>
      <c r="AZ135" s="249"/>
      <c r="BA135" s="249"/>
      <c r="BB135" s="249"/>
      <c r="BC135" s="249"/>
      <c r="BD135" s="249"/>
      <c r="BE135" s="270"/>
    </row>
    <row r="136" spans="1:83" ht="14.4" x14ac:dyDescent="0.3">
      <c r="A136" s="269">
        <v>515939</v>
      </c>
      <c r="B136" s="272" t="str">
        <f>VLOOKUP(A136,[1]Sheet4!B$1:G$3636,5,0)</f>
        <v>الرابعة حديث</v>
      </c>
      <c r="C136" s="270" t="s">
        <v>1259</v>
      </c>
      <c r="D136" s="270" t="s">
        <v>1259</v>
      </c>
      <c r="E136" s="270" t="s">
        <v>1259</v>
      </c>
      <c r="F136" s="270" t="s">
        <v>1259</v>
      </c>
      <c r="G136" s="270" t="s">
        <v>1259</v>
      </c>
      <c r="H136" s="270" t="s">
        <v>1259</v>
      </c>
      <c r="I136" s="270" t="s">
        <v>1259</v>
      </c>
      <c r="J136" s="270" t="s">
        <v>1259</v>
      </c>
      <c r="K136" s="270" t="s">
        <v>1259</v>
      </c>
      <c r="L136" s="270" t="s">
        <v>1259</v>
      </c>
      <c r="M136" s="270" t="s">
        <v>1259</v>
      </c>
      <c r="N136" s="270" t="s">
        <v>1259</v>
      </c>
      <c r="O136" s="270" t="s">
        <v>1259</v>
      </c>
      <c r="P136" s="270" t="s">
        <v>1259</v>
      </c>
      <c r="Q136" s="270" t="s">
        <v>1259</v>
      </c>
      <c r="R136" s="270" t="s">
        <v>1259</v>
      </c>
      <c r="S136" s="270" t="s">
        <v>1259</v>
      </c>
      <c r="T136" s="270" t="s">
        <v>1259</v>
      </c>
      <c r="U136" s="270" t="s">
        <v>1259</v>
      </c>
      <c r="V136" s="270" t="s">
        <v>1259</v>
      </c>
      <c r="W136" s="270" t="s">
        <v>1259</v>
      </c>
      <c r="X136" s="270" t="s">
        <v>1259</v>
      </c>
      <c r="Y136" s="270" t="s">
        <v>1259</v>
      </c>
      <c r="Z136" s="270" t="s">
        <v>1259</v>
      </c>
      <c r="AA136" s="270" t="s">
        <v>1259</v>
      </c>
      <c r="AB136" s="270" t="s">
        <v>1259</v>
      </c>
      <c r="AC136" s="270" t="s">
        <v>1259</v>
      </c>
      <c r="AD136" s="270" t="s">
        <v>1259</v>
      </c>
      <c r="AE136" s="270" t="s">
        <v>1259</v>
      </c>
      <c r="AF136" s="270" t="s">
        <v>1259</v>
      </c>
      <c r="AG136" s="270" t="s">
        <v>1259</v>
      </c>
      <c r="AH136" s="270" t="s">
        <v>1259</v>
      </c>
      <c r="AI136" s="270" t="s">
        <v>1259</v>
      </c>
      <c r="AJ136" s="270" t="s">
        <v>1259</v>
      </c>
      <c r="AK136" s="270" t="s">
        <v>1259</v>
      </c>
      <c r="AL136" s="270" t="s">
        <v>1259</v>
      </c>
      <c r="AM136" s="270" t="s">
        <v>1259</v>
      </c>
      <c r="AN136" s="270" t="s">
        <v>1259</v>
      </c>
      <c r="AO136" s="270" t="s">
        <v>1259</v>
      </c>
      <c r="AP136" s="270" t="s">
        <v>1259</v>
      </c>
      <c r="AQ136" s="270" t="s">
        <v>1259</v>
      </c>
      <c r="AR136" s="270" t="s">
        <v>1259</v>
      </c>
      <c r="AS136" s="270" t="s">
        <v>3258</v>
      </c>
      <c r="AT136" s="270" t="s">
        <v>3258</v>
      </c>
      <c r="AU136" s="270" t="s">
        <v>3258</v>
      </c>
      <c r="AV136" s="270" t="s">
        <v>3258</v>
      </c>
      <c r="AW136" s="277" t="s">
        <v>3258</v>
      </c>
      <c r="AY136" t="str">
        <f>VLOOKUP(A136,[1]Sheet2!A$3:AC$3636,29,0)</f>
        <v/>
      </c>
      <c r="AZ136" s="270" t="s">
        <v>3258</v>
      </c>
      <c r="BA136" s="270" t="s">
        <v>3258</v>
      </c>
      <c r="BB136" s="270" t="s">
        <v>3258</v>
      </c>
      <c r="BC136" s="270" t="s">
        <v>3258</v>
      </c>
      <c r="BD136" s="270"/>
      <c r="BE136" s="270"/>
    </row>
    <row r="137" spans="1:83" ht="14.4" x14ac:dyDescent="0.3">
      <c r="A137" s="269">
        <v>515962</v>
      </c>
      <c r="B137" s="272" t="str">
        <f>VLOOKUP(A137,[1]Sheet4!B$1:G$3636,5,0)</f>
        <v>الرابعة</v>
      </c>
      <c r="C137" s="270" t="s">
        <v>1260</v>
      </c>
      <c r="D137" s="270" t="s">
        <v>1260</v>
      </c>
      <c r="E137" s="270" t="s">
        <v>1260</v>
      </c>
      <c r="F137" s="270" t="s">
        <v>1260</v>
      </c>
      <c r="G137" s="270" t="s">
        <v>1260</v>
      </c>
      <c r="H137" s="270" t="s">
        <v>1260</v>
      </c>
      <c r="I137" s="270" t="s">
        <v>1260</v>
      </c>
      <c r="J137" s="270" t="s">
        <v>1260</v>
      </c>
      <c r="K137" s="270" t="s">
        <v>1260</v>
      </c>
      <c r="L137" s="270" t="s">
        <v>1260</v>
      </c>
      <c r="M137" s="270" t="s">
        <v>1260</v>
      </c>
      <c r="N137" s="270" t="s">
        <v>1260</v>
      </c>
      <c r="O137" s="270" t="s">
        <v>1260</v>
      </c>
      <c r="P137" s="270" t="s">
        <v>1260</v>
      </c>
      <c r="Q137" s="270" t="s">
        <v>1260</v>
      </c>
      <c r="R137" s="270" t="s">
        <v>1260</v>
      </c>
      <c r="S137" s="270" t="s">
        <v>1260</v>
      </c>
      <c r="T137" s="270" t="s">
        <v>1260</v>
      </c>
      <c r="U137" s="270" t="s">
        <v>1260</v>
      </c>
      <c r="V137" s="270" t="s">
        <v>1260</v>
      </c>
      <c r="W137" s="270" t="s">
        <v>1260</v>
      </c>
      <c r="X137" s="270" t="s">
        <v>1260</v>
      </c>
      <c r="Y137" s="270" t="s">
        <v>1260</v>
      </c>
      <c r="Z137" s="270" t="s">
        <v>1260</v>
      </c>
      <c r="AA137" s="270" t="s">
        <v>1260</v>
      </c>
      <c r="AB137" s="270" t="s">
        <v>1260</v>
      </c>
      <c r="AC137" s="270" t="s">
        <v>1260</v>
      </c>
      <c r="AD137" s="270" t="s">
        <v>1260</v>
      </c>
      <c r="AE137" s="270" t="s">
        <v>1260</v>
      </c>
      <c r="AF137" s="270" t="s">
        <v>1260</v>
      </c>
      <c r="AG137" s="270" t="s">
        <v>1260</v>
      </c>
      <c r="AH137" s="270" t="s">
        <v>1260</v>
      </c>
      <c r="AI137" s="270" t="s">
        <v>1260</v>
      </c>
      <c r="AJ137" s="270" t="s">
        <v>1260</v>
      </c>
      <c r="AK137" s="270" t="s">
        <v>1260</v>
      </c>
      <c r="AL137" s="270" t="s">
        <v>1260</v>
      </c>
      <c r="AM137" s="270" t="s">
        <v>1260</v>
      </c>
      <c r="AN137" s="270" t="s">
        <v>1260</v>
      </c>
      <c r="AO137" s="270" t="s">
        <v>1260</v>
      </c>
      <c r="AP137" s="270" t="s">
        <v>1260</v>
      </c>
      <c r="AQ137" s="270" t="s">
        <v>1260</v>
      </c>
      <c r="AR137" s="270" t="s">
        <v>1260</v>
      </c>
      <c r="AS137" s="270" t="s">
        <v>1260</v>
      </c>
      <c r="AT137" s="270" t="s">
        <v>1260</v>
      </c>
      <c r="AU137" s="270" t="s">
        <v>1260</v>
      </c>
      <c r="AV137" s="270" t="s">
        <v>1260</v>
      </c>
      <c r="AW137" s="277" t="s">
        <v>1260</v>
      </c>
      <c r="AX137">
        <f>VLOOKUP(A137,[1]Sheet4!B$2:G$3636,6,0)</f>
        <v>0</v>
      </c>
      <c r="AY137" t="str">
        <f>VLOOKUP(A137,[1]Sheet2!A$3:AC$3636,29,0)</f>
        <v/>
      </c>
      <c r="AZ137" s="270" t="s">
        <v>3258</v>
      </c>
      <c r="BA137" s="270" t="s">
        <v>3258</v>
      </c>
      <c r="BB137" s="270" t="s">
        <v>3258</v>
      </c>
      <c r="BC137" s="270" t="s">
        <v>3258</v>
      </c>
      <c r="BD137" s="270"/>
      <c r="BE137" s="270"/>
      <c r="BH137" s="248"/>
      <c r="BI137" s="248"/>
      <c r="BJ137" s="248"/>
      <c r="BK137" s="248"/>
      <c r="BL137" s="248"/>
      <c r="BM137" s="248"/>
      <c r="BN137" s="248"/>
      <c r="BO137" s="248"/>
      <c r="BP137" s="248" t="s">
        <v>3258</v>
      </c>
      <c r="BQ137" s="248" t="s">
        <v>3258</v>
      </c>
      <c r="BR137" s="248" t="s">
        <v>3258</v>
      </c>
      <c r="BS137" s="248" t="s">
        <v>3258</v>
      </c>
      <c r="BT137" s="248" t="s">
        <v>3258</v>
      </c>
      <c r="BU137" s="248" t="s">
        <v>3258</v>
      </c>
      <c r="BV137" s="247"/>
      <c r="BW137" s="248"/>
      <c r="BX137" s="248"/>
      <c r="BY137" s="248"/>
      <c r="BZ137" s="248"/>
      <c r="CA137" s="241"/>
      <c r="CB137" s="241"/>
      <c r="CC137" s="241"/>
      <c r="CD137" s="241"/>
      <c r="CE137" s="248"/>
    </row>
    <row r="138" spans="1:83" ht="14.4" x14ac:dyDescent="0.3">
      <c r="A138" s="269">
        <v>515968</v>
      </c>
      <c r="B138" s="272" t="str">
        <f>VLOOKUP(A138,[1]Sheet4!B$1:G$3636,5,0)</f>
        <v>الرابعة</v>
      </c>
      <c r="C138" s="270" t="s">
        <v>1260</v>
      </c>
      <c r="D138" s="270" t="s">
        <v>1260</v>
      </c>
      <c r="E138" s="270" t="s">
        <v>1260</v>
      </c>
      <c r="F138" s="270" t="s">
        <v>1260</v>
      </c>
      <c r="G138" s="270" t="s">
        <v>1260</v>
      </c>
      <c r="H138" s="270" t="s">
        <v>1260</v>
      </c>
      <c r="I138" s="270" t="s">
        <v>1260</v>
      </c>
      <c r="J138" s="270" t="s">
        <v>1260</v>
      </c>
      <c r="K138" s="270" t="s">
        <v>1260</v>
      </c>
      <c r="L138" s="270" t="s">
        <v>1260</v>
      </c>
      <c r="M138" s="270" t="s">
        <v>1260</v>
      </c>
      <c r="N138" s="270" t="s">
        <v>1260</v>
      </c>
      <c r="O138" s="270" t="s">
        <v>1260</v>
      </c>
      <c r="P138" s="270" t="s">
        <v>1260</v>
      </c>
      <c r="Q138" s="270" t="s">
        <v>1260</v>
      </c>
      <c r="R138" s="270" t="s">
        <v>1260</v>
      </c>
      <c r="S138" s="270" t="s">
        <v>1260</v>
      </c>
      <c r="T138" s="270" t="s">
        <v>1260</v>
      </c>
      <c r="U138" s="270" t="s">
        <v>1260</v>
      </c>
      <c r="V138" s="270" t="s">
        <v>1260</v>
      </c>
      <c r="W138" s="270" t="s">
        <v>1260</v>
      </c>
      <c r="X138" s="270" t="s">
        <v>1260</v>
      </c>
      <c r="Y138" s="270" t="s">
        <v>1260</v>
      </c>
      <c r="Z138" s="270" t="s">
        <v>1260</v>
      </c>
      <c r="AA138" s="270" t="s">
        <v>1260</v>
      </c>
      <c r="AB138" s="270" t="s">
        <v>1260</v>
      </c>
      <c r="AC138" s="270" t="s">
        <v>1260</v>
      </c>
      <c r="AD138" s="270" t="s">
        <v>1260</v>
      </c>
      <c r="AE138" s="270" t="s">
        <v>1260</v>
      </c>
      <c r="AF138" s="270" t="s">
        <v>1260</v>
      </c>
      <c r="AG138" s="270" t="s">
        <v>1260</v>
      </c>
      <c r="AH138" s="270" t="s">
        <v>1260</v>
      </c>
      <c r="AI138" s="270" t="s">
        <v>1260</v>
      </c>
      <c r="AJ138" s="270" t="s">
        <v>1260</v>
      </c>
      <c r="AK138" s="270" t="s">
        <v>1260</v>
      </c>
      <c r="AL138" s="270" t="s">
        <v>1260</v>
      </c>
      <c r="AM138" s="270" t="s">
        <v>1260</v>
      </c>
      <c r="AN138" s="270" t="s">
        <v>1260</v>
      </c>
      <c r="AO138" s="270" t="s">
        <v>1260</v>
      </c>
      <c r="AP138" s="270" t="s">
        <v>1260</v>
      </c>
      <c r="AQ138" s="270" t="s">
        <v>1260</v>
      </c>
      <c r="AR138" s="270" t="s">
        <v>1260</v>
      </c>
      <c r="AS138" s="270" t="s">
        <v>1260</v>
      </c>
      <c r="AT138" s="270" t="s">
        <v>1260</v>
      </c>
      <c r="AU138" s="270" t="s">
        <v>1260</v>
      </c>
      <c r="AV138" s="270" t="s">
        <v>1260</v>
      </c>
      <c r="AW138" s="277" t="s">
        <v>1260</v>
      </c>
      <c r="AX138">
        <f>VLOOKUP(A138,[1]Sheet4!B$2:G$3636,6,0)</f>
        <v>0</v>
      </c>
      <c r="AY138">
        <f>VLOOKUP(A138,[1]Sheet2!A$3:AC$3636,29,0)</f>
        <v>0</v>
      </c>
      <c r="AZ138" s="270" t="s">
        <v>3258</v>
      </c>
      <c r="BA138" s="270" t="s">
        <v>3258</v>
      </c>
      <c r="BB138" s="270" t="s">
        <v>3258</v>
      </c>
      <c r="BC138" s="270" t="s">
        <v>3258</v>
      </c>
      <c r="BD138" s="270"/>
      <c r="BE138" s="270"/>
      <c r="BH138" s="248"/>
      <c r="BI138" s="248"/>
      <c r="BJ138" s="248"/>
      <c r="BK138" s="248"/>
      <c r="BL138" s="248"/>
      <c r="BM138" s="248"/>
      <c r="BN138" s="248"/>
      <c r="BO138" s="248"/>
      <c r="BP138" s="248" t="s">
        <v>3258</v>
      </c>
      <c r="BQ138" s="248" t="s">
        <v>3258</v>
      </c>
      <c r="BR138" s="248" t="s">
        <v>3258</v>
      </c>
      <c r="BS138" s="248" t="s">
        <v>3258</v>
      </c>
      <c r="BT138" s="248" t="s">
        <v>3258</v>
      </c>
      <c r="BU138" s="248" t="s">
        <v>3258</v>
      </c>
      <c r="BV138" s="247"/>
      <c r="BW138" s="248"/>
      <c r="BX138" s="248"/>
      <c r="BY138" s="248"/>
      <c r="BZ138" s="248"/>
      <c r="CA138" s="241"/>
      <c r="CB138" s="241"/>
      <c r="CC138" s="241"/>
      <c r="CD138" s="241"/>
      <c r="CE138" s="248"/>
    </row>
    <row r="139" spans="1:83" ht="14.4" x14ac:dyDescent="0.3">
      <c r="A139" s="269">
        <v>515985</v>
      </c>
      <c r="B139" s="272" t="str">
        <f>VLOOKUP(A139,[1]Sheet4!B$1:G$3636,5,0)</f>
        <v>الرابعة</v>
      </c>
      <c r="C139" s="270" t="s">
        <v>1259</v>
      </c>
      <c r="D139" s="270" t="s">
        <v>1259</v>
      </c>
      <c r="E139" s="270" t="s">
        <v>1259</v>
      </c>
      <c r="F139" s="270" t="s">
        <v>1259</v>
      </c>
      <c r="G139" s="270" t="s">
        <v>1259</v>
      </c>
      <c r="H139" s="270" t="s">
        <v>1259</v>
      </c>
      <c r="I139" s="270" t="s">
        <v>1259</v>
      </c>
      <c r="J139" s="270" t="s">
        <v>1259</v>
      </c>
      <c r="K139" s="270" t="s">
        <v>1259</v>
      </c>
      <c r="L139" s="270" t="s">
        <v>1259</v>
      </c>
      <c r="M139" s="270" t="s">
        <v>1259</v>
      </c>
      <c r="N139" s="270" t="s">
        <v>1259</v>
      </c>
      <c r="O139" s="270" t="s">
        <v>1259</v>
      </c>
      <c r="P139" s="270" t="s">
        <v>1259</v>
      </c>
      <c r="Q139" s="270" t="s">
        <v>1259</v>
      </c>
      <c r="R139" s="270" t="s">
        <v>1259</v>
      </c>
      <c r="S139" s="270" t="s">
        <v>1259</v>
      </c>
      <c r="T139" s="270" t="s">
        <v>1259</v>
      </c>
      <c r="U139" s="270" t="s">
        <v>1259</v>
      </c>
      <c r="V139" s="270" t="s">
        <v>1259</v>
      </c>
      <c r="W139" s="270" t="s">
        <v>1259</v>
      </c>
      <c r="X139" s="270" t="s">
        <v>1259</v>
      </c>
      <c r="Y139" s="270" t="s">
        <v>1259</v>
      </c>
      <c r="Z139" s="270" t="s">
        <v>1259</v>
      </c>
      <c r="AA139" s="270" t="s">
        <v>1259</v>
      </c>
      <c r="AB139" s="270" t="s">
        <v>1259</v>
      </c>
      <c r="AC139" s="270" t="s">
        <v>1259</v>
      </c>
      <c r="AD139" s="270" t="s">
        <v>1259</v>
      </c>
      <c r="AE139" s="270" t="s">
        <v>1259</v>
      </c>
      <c r="AF139" s="270" t="s">
        <v>1259</v>
      </c>
      <c r="AG139" s="270" t="s">
        <v>1259</v>
      </c>
      <c r="AH139" s="270" t="s">
        <v>1259</v>
      </c>
      <c r="AI139" s="270" t="s">
        <v>1259</v>
      </c>
      <c r="AJ139" s="270" t="s">
        <v>1259</v>
      </c>
      <c r="AK139" s="270" t="s">
        <v>1259</v>
      </c>
      <c r="AL139" s="270" t="s">
        <v>1259</v>
      </c>
      <c r="AM139" s="270" t="s">
        <v>1259</v>
      </c>
      <c r="AN139" s="270" t="s">
        <v>1259</v>
      </c>
      <c r="AO139" s="270" t="s">
        <v>1259</v>
      </c>
      <c r="AP139" s="270" t="s">
        <v>1259</v>
      </c>
      <c r="AQ139" s="270" t="s">
        <v>1259</v>
      </c>
      <c r="AR139" s="270" t="s">
        <v>1259</v>
      </c>
      <c r="AS139" s="270" t="s">
        <v>1259</v>
      </c>
      <c r="AT139" s="270" t="s">
        <v>1259</v>
      </c>
      <c r="AU139" s="270" t="s">
        <v>1259</v>
      </c>
      <c r="AV139" s="270" t="s">
        <v>1259</v>
      </c>
      <c r="AW139" s="277" t="s">
        <v>1259</v>
      </c>
      <c r="AX139">
        <f>VLOOKUP(A139,[1]Sheet4!B$2:G$3636,6,0)</f>
        <v>0</v>
      </c>
      <c r="AY139" t="str">
        <f>VLOOKUP(A139,[1]Sheet2!A$3:AC$3636,29,0)</f>
        <v/>
      </c>
      <c r="AZ139" s="270" t="s">
        <v>3258</v>
      </c>
      <c r="BA139" s="270" t="s">
        <v>3258</v>
      </c>
      <c r="BB139" s="270" t="s">
        <v>3258</v>
      </c>
      <c r="BC139" s="270" t="s">
        <v>3258</v>
      </c>
      <c r="BD139" s="270"/>
      <c r="BE139" s="270"/>
      <c r="BH139" s="248"/>
      <c r="BI139" s="248"/>
      <c r="BJ139" s="248"/>
      <c r="BK139" s="248"/>
      <c r="BL139" s="248"/>
      <c r="BM139" s="248"/>
      <c r="BN139" s="248"/>
      <c r="BO139" s="248"/>
      <c r="BP139" s="248" t="s">
        <v>3258</v>
      </c>
      <c r="BQ139" s="248" t="s">
        <v>3258</v>
      </c>
      <c r="BR139" s="248" t="s">
        <v>3258</v>
      </c>
      <c r="BS139" s="248" t="s">
        <v>3258</v>
      </c>
      <c r="BT139" s="248" t="s">
        <v>3258</v>
      </c>
      <c r="BU139" s="248" t="s">
        <v>3258</v>
      </c>
      <c r="BV139" s="247"/>
      <c r="BW139" s="248"/>
      <c r="BX139" s="248"/>
      <c r="BY139" s="248"/>
      <c r="BZ139" s="248"/>
      <c r="CA139" s="241"/>
      <c r="CB139" s="241"/>
      <c r="CC139" s="241"/>
      <c r="CD139" s="241"/>
      <c r="CE139" s="248"/>
    </row>
    <row r="140" spans="1:83" ht="14.4" x14ac:dyDescent="0.3">
      <c r="A140" s="269">
        <v>516012</v>
      </c>
      <c r="B140" s="272" t="str">
        <f>VLOOKUP(A140,[1]Sheet4!B$1:G$3636,5,0)</f>
        <v>الرابعة</v>
      </c>
      <c r="C140" s="270" t="s">
        <v>1260</v>
      </c>
      <c r="D140" s="270" t="s">
        <v>1260</v>
      </c>
      <c r="E140" s="270" t="s">
        <v>1260</v>
      </c>
      <c r="F140" s="270" t="s">
        <v>1260</v>
      </c>
      <c r="G140" s="270" t="s">
        <v>1260</v>
      </c>
      <c r="H140" s="270" t="s">
        <v>1260</v>
      </c>
      <c r="I140" s="270" t="s">
        <v>1260</v>
      </c>
      <c r="J140" s="270" t="s">
        <v>1260</v>
      </c>
      <c r="K140" s="270" t="s">
        <v>1260</v>
      </c>
      <c r="L140" s="270" t="s">
        <v>1260</v>
      </c>
      <c r="M140" s="270" t="s">
        <v>1260</v>
      </c>
      <c r="N140" s="270" t="s">
        <v>1260</v>
      </c>
      <c r="O140" s="270" t="s">
        <v>1260</v>
      </c>
      <c r="P140" s="270" t="s">
        <v>1260</v>
      </c>
      <c r="Q140" s="270" t="s">
        <v>1260</v>
      </c>
      <c r="R140" s="270" t="s">
        <v>1260</v>
      </c>
      <c r="S140" s="270" t="s">
        <v>1260</v>
      </c>
      <c r="T140" s="270" t="s">
        <v>1260</v>
      </c>
      <c r="U140" s="270" t="s">
        <v>1260</v>
      </c>
      <c r="V140" s="270" t="s">
        <v>1260</v>
      </c>
      <c r="W140" s="270" t="s">
        <v>1260</v>
      </c>
      <c r="X140" s="270" t="s">
        <v>1260</v>
      </c>
      <c r="Y140" s="270" t="s">
        <v>1260</v>
      </c>
      <c r="Z140" s="270" t="s">
        <v>1260</v>
      </c>
      <c r="AA140" s="270" t="s">
        <v>1260</v>
      </c>
      <c r="AB140" s="270" t="s">
        <v>1260</v>
      </c>
      <c r="AC140" s="270" t="s">
        <v>1260</v>
      </c>
      <c r="AD140" s="270" t="s">
        <v>1260</v>
      </c>
      <c r="AE140" s="270" t="s">
        <v>1260</v>
      </c>
      <c r="AF140" s="270" t="s">
        <v>1260</v>
      </c>
      <c r="AG140" s="270" t="s">
        <v>1260</v>
      </c>
      <c r="AH140" s="270" t="s">
        <v>1260</v>
      </c>
      <c r="AI140" s="270" t="s">
        <v>1260</v>
      </c>
      <c r="AJ140" s="270" t="s">
        <v>1260</v>
      </c>
      <c r="AK140" s="270" t="s">
        <v>1260</v>
      </c>
      <c r="AL140" s="270" t="s">
        <v>1260</v>
      </c>
      <c r="AM140" s="270" t="s">
        <v>1260</v>
      </c>
      <c r="AN140" s="270" t="s">
        <v>1260</v>
      </c>
      <c r="AO140" s="270" t="s">
        <v>1260</v>
      </c>
      <c r="AP140" s="270" t="s">
        <v>1260</v>
      </c>
      <c r="AQ140" s="270" t="s">
        <v>1260</v>
      </c>
      <c r="AR140" s="270" t="s">
        <v>1260</v>
      </c>
      <c r="AS140" s="270" t="s">
        <v>1260</v>
      </c>
      <c r="AT140" s="270" t="s">
        <v>1260</v>
      </c>
      <c r="AU140" s="270" t="s">
        <v>1260</v>
      </c>
      <c r="AV140" s="270" t="s">
        <v>1260</v>
      </c>
      <c r="AW140" s="277" t="s">
        <v>1260</v>
      </c>
      <c r="AX140">
        <f>VLOOKUP(A140,[1]Sheet4!B$2:G$3636,6,0)</f>
        <v>0</v>
      </c>
      <c r="AY140">
        <f>VLOOKUP(A140,[1]Sheet2!A$3:AC$3636,29,0)</f>
        <v>0</v>
      </c>
      <c r="AZ140" s="270" t="s">
        <v>3258</v>
      </c>
      <c r="BA140" s="270" t="s">
        <v>3258</v>
      </c>
      <c r="BB140" s="270" t="s">
        <v>3258</v>
      </c>
      <c r="BC140" s="270" t="s">
        <v>3258</v>
      </c>
      <c r="BD140" s="270"/>
      <c r="BE140" s="270"/>
      <c r="BH140" s="248"/>
      <c r="BI140" s="248"/>
      <c r="BJ140" s="248"/>
      <c r="BK140" s="248"/>
      <c r="BL140" s="248"/>
      <c r="BM140" s="248"/>
      <c r="BN140" s="248"/>
      <c r="BO140" s="248"/>
      <c r="BP140" s="248" t="s">
        <v>3258</v>
      </c>
      <c r="BQ140" s="248" t="s">
        <v>3258</v>
      </c>
      <c r="BR140" s="248" t="s">
        <v>3258</v>
      </c>
      <c r="BS140" s="248" t="s">
        <v>3258</v>
      </c>
      <c r="BT140" s="248" t="s">
        <v>3258</v>
      </c>
      <c r="BU140" s="248" t="s">
        <v>3258</v>
      </c>
      <c r="BV140" s="247"/>
      <c r="BW140" s="248"/>
      <c r="BX140" s="248"/>
      <c r="BY140" s="248"/>
      <c r="BZ140" s="248"/>
      <c r="CA140" s="241"/>
      <c r="CB140" s="241"/>
      <c r="CC140" s="241"/>
      <c r="CD140" s="241"/>
      <c r="CE140" s="248"/>
    </row>
    <row r="141" spans="1:83" ht="14.4" x14ac:dyDescent="0.3">
      <c r="A141" s="269">
        <v>516016</v>
      </c>
      <c r="B141" s="272" t="str">
        <f>VLOOKUP(A141,[1]Sheet4!B$1:G$3636,5,0)</f>
        <v>الرابعة</v>
      </c>
      <c r="C141" s="270" t="s">
        <v>1260</v>
      </c>
      <c r="D141" s="270" t="s">
        <v>1260</v>
      </c>
      <c r="E141" s="270" t="s">
        <v>1260</v>
      </c>
      <c r="F141" s="270" t="s">
        <v>1260</v>
      </c>
      <c r="G141" s="270" t="s">
        <v>1260</v>
      </c>
      <c r="H141" s="270" t="s">
        <v>1260</v>
      </c>
      <c r="I141" s="270" t="s">
        <v>1260</v>
      </c>
      <c r="J141" s="270" t="s">
        <v>1260</v>
      </c>
      <c r="K141" s="270" t="s">
        <v>1260</v>
      </c>
      <c r="L141" s="270" t="s">
        <v>1260</v>
      </c>
      <c r="M141" s="270" t="s">
        <v>1260</v>
      </c>
      <c r="N141" s="270" t="s">
        <v>1260</v>
      </c>
      <c r="O141" s="270" t="s">
        <v>1260</v>
      </c>
      <c r="P141" s="270" t="s">
        <v>1260</v>
      </c>
      <c r="Q141" s="270" t="s">
        <v>1260</v>
      </c>
      <c r="R141" s="270" t="s">
        <v>1260</v>
      </c>
      <c r="S141" s="270" t="s">
        <v>1260</v>
      </c>
      <c r="T141" s="270" t="s">
        <v>1260</v>
      </c>
      <c r="U141" s="270" t="s">
        <v>1260</v>
      </c>
      <c r="V141" s="270" t="s">
        <v>1260</v>
      </c>
      <c r="W141" s="270" t="s">
        <v>1260</v>
      </c>
      <c r="X141" s="270" t="s">
        <v>1260</v>
      </c>
      <c r="Y141" s="270" t="s">
        <v>1260</v>
      </c>
      <c r="Z141" s="270" t="s">
        <v>1260</v>
      </c>
      <c r="AA141" s="270" t="s">
        <v>1260</v>
      </c>
      <c r="AB141" s="270" t="s">
        <v>1260</v>
      </c>
      <c r="AC141" s="270" t="s">
        <v>1260</v>
      </c>
      <c r="AD141" s="270" t="s">
        <v>1260</v>
      </c>
      <c r="AE141" s="270" t="s">
        <v>1260</v>
      </c>
      <c r="AF141" s="270" t="s">
        <v>1260</v>
      </c>
      <c r="AG141" s="270" t="s">
        <v>1260</v>
      </c>
      <c r="AH141" s="270" t="s">
        <v>1260</v>
      </c>
      <c r="AI141" s="270" t="s">
        <v>1260</v>
      </c>
      <c r="AJ141" s="270" t="s">
        <v>1260</v>
      </c>
      <c r="AK141" s="270" t="s">
        <v>1260</v>
      </c>
      <c r="AL141" s="270" t="s">
        <v>1260</v>
      </c>
      <c r="AM141" s="270" t="s">
        <v>1260</v>
      </c>
      <c r="AN141" s="270" t="s">
        <v>1260</v>
      </c>
      <c r="AO141" s="270" t="s">
        <v>1260</v>
      </c>
      <c r="AP141" s="270" t="s">
        <v>1260</v>
      </c>
      <c r="AQ141" s="270" t="s">
        <v>1260</v>
      </c>
      <c r="AR141" s="270" t="s">
        <v>1260</v>
      </c>
      <c r="AS141" s="270" t="s">
        <v>1260</v>
      </c>
      <c r="AT141" s="270" t="s">
        <v>1260</v>
      </c>
      <c r="AU141" s="270" t="s">
        <v>1260</v>
      </c>
      <c r="AV141" s="270" t="s">
        <v>1260</v>
      </c>
      <c r="AW141" s="277" t="s">
        <v>1260</v>
      </c>
      <c r="AX141" t="str">
        <f>VLOOKUP(A141,[1]Sheet4!B$2:G$3636,6,0)</f>
        <v>مستنفذ فصل ثاني  2023-2024</v>
      </c>
      <c r="AY141" t="str">
        <f>VLOOKUP(A141,[1]Sheet2!A$3:AC$3636,29,0)</f>
        <v/>
      </c>
      <c r="AZ141" s="270" t="s">
        <v>3258</v>
      </c>
      <c r="BA141" s="270" t="s">
        <v>3258</v>
      </c>
      <c r="BB141" s="270" t="s">
        <v>3258</v>
      </c>
      <c r="BC141" s="270" t="s">
        <v>3258</v>
      </c>
      <c r="BD141" s="270"/>
      <c r="BE141" s="270"/>
      <c r="BH141" s="248"/>
      <c r="BI141" s="248"/>
      <c r="BJ141" s="248"/>
      <c r="BK141" s="248"/>
      <c r="BL141" s="248"/>
      <c r="BM141" s="248"/>
      <c r="BN141" s="248"/>
      <c r="BO141" s="248"/>
      <c r="BP141" s="248" t="s">
        <v>3258</v>
      </c>
      <c r="BQ141" s="248" t="s">
        <v>3258</v>
      </c>
      <c r="BR141" s="248" t="s">
        <v>3258</v>
      </c>
      <c r="BS141" s="248" t="s">
        <v>3258</v>
      </c>
      <c r="BT141" s="248" t="s">
        <v>3258</v>
      </c>
      <c r="BU141" s="248" t="s">
        <v>3258</v>
      </c>
      <c r="BV141" s="247"/>
      <c r="BW141" s="248"/>
      <c r="BX141" s="248"/>
      <c r="BY141" s="248"/>
      <c r="BZ141" s="248"/>
      <c r="CA141" s="241"/>
      <c r="CB141" s="241"/>
      <c r="CC141" s="241"/>
      <c r="CD141" s="241"/>
      <c r="CE141" s="248"/>
    </row>
    <row r="142" spans="1:83" ht="14.4" x14ac:dyDescent="0.3">
      <c r="A142" s="269">
        <v>516039</v>
      </c>
      <c r="B142" s="272" t="str">
        <f>VLOOKUP(A142,[1]Sheet4!B$1:G$3636,5,0)</f>
        <v>الرابعة</v>
      </c>
      <c r="C142" s="270" t="s">
        <v>1259</v>
      </c>
      <c r="D142" s="270" t="s">
        <v>1259</v>
      </c>
      <c r="E142" s="270" t="s">
        <v>1259</v>
      </c>
      <c r="F142" s="270" t="s">
        <v>1259</v>
      </c>
      <c r="G142" s="270" t="s">
        <v>1259</v>
      </c>
      <c r="H142" s="270" t="s">
        <v>1259</v>
      </c>
      <c r="I142" s="270" t="s">
        <v>1259</v>
      </c>
      <c r="J142" s="270" t="s">
        <v>1259</v>
      </c>
      <c r="K142" s="270" t="s">
        <v>1259</v>
      </c>
      <c r="L142" s="270" t="s">
        <v>1259</v>
      </c>
      <c r="M142" s="270" t="s">
        <v>1259</v>
      </c>
      <c r="N142" s="270" t="s">
        <v>1259</v>
      </c>
      <c r="O142" s="270" t="s">
        <v>1259</v>
      </c>
      <c r="P142" s="270" t="s">
        <v>1259</v>
      </c>
      <c r="Q142" s="270" t="s">
        <v>1259</v>
      </c>
      <c r="R142" s="270" t="s">
        <v>1259</v>
      </c>
      <c r="S142" s="270" t="s">
        <v>1259</v>
      </c>
      <c r="T142" s="270" t="s">
        <v>1259</v>
      </c>
      <c r="U142" s="270" t="s">
        <v>1259</v>
      </c>
      <c r="V142" s="270" t="s">
        <v>1259</v>
      </c>
      <c r="W142" s="270" t="s">
        <v>1259</v>
      </c>
      <c r="X142" s="270" t="s">
        <v>1259</v>
      </c>
      <c r="Y142" s="270" t="s">
        <v>1259</v>
      </c>
      <c r="Z142" s="270" t="s">
        <v>1259</v>
      </c>
      <c r="AA142" s="270" t="s">
        <v>1259</v>
      </c>
      <c r="AB142" s="270" t="s">
        <v>1259</v>
      </c>
      <c r="AC142" s="270" t="s">
        <v>1259</v>
      </c>
      <c r="AD142" s="270" t="s">
        <v>1259</v>
      </c>
      <c r="AE142" s="270" t="s">
        <v>1259</v>
      </c>
      <c r="AF142" s="270" t="s">
        <v>1259</v>
      </c>
      <c r="AG142" s="270" t="s">
        <v>1259</v>
      </c>
      <c r="AH142" s="270" t="s">
        <v>1259</v>
      </c>
      <c r="AI142" s="270" t="s">
        <v>1259</v>
      </c>
      <c r="AJ142" s="270" t="s">
        <v>1259</v>
      </c>
      <c r="AK142" s="270" t="s">
        <v>1259</v>
      </c>
      <c r="AL142" s="270" t="s">
        <v>1259</v>
      </c>
      <c r="AM142" s="270" t="s">
        <v>1259</v>
      </c>
      <c r="AN142" s="270" t="s">
        <v>1259</v>
      </c>
      <c r="AO142" s="270" t="s">
        <v>1259</v>
      </c>
      <c r="AP142" s="270" t="s">
        <v>1259</v>
      </c>
      <c r="AQ142" s="270" t="s">
        <v>1259</v>
      </c>
      <c r="AR142" s="270" t="s">
        <v>1259</v>
      </c>
      <c r="AS142" s="270" t="s">
        <v>1259</v>
      </c>
      <c r="AT142" s="270" t="s">
        <v>1259</v>
      </c>
      <c r="AU142" s="270" t="s">
        <v>1259</v>
      </c>
      <c r="AV142" s="270" t="s">
        <v>1259</v>
      </c>
      <c r="AW142" s="277" t="s">
        <v>1259</v>
      </c>
      <c r="AX142">
        <f>VLOOKUP(A142,[1]Sheet4!B$2:G$3636,6,0)</f>
        <v>0</v>
      </c>
      <c r="AY142" t="str">
        <f>VLOOKUP(A142,[1]Sheet2!A$3:AC$3636,29,0)</f>
        <v/>
      </c>
      <c r="AZ142" s="249"/>
      <c r="BA142" s="249"/>
      <c r="BB142" s="249"/>
      <c r="BC142" s="249"/>
      <c r="BD142" s="249"/>
      <c r="BE142" s="270"/>
      <c r="BH142" s="248"/>
      <c r="BI142" s="248"/>
      <c r="BJ142" s="248"/>
      <c r="BK142" s="248"/>
      <c r="BL142" s="248"/>
      <c r="BM142" s="248"/>
      <c r="BN142" s="248"/>
      <c r="BO142" s="248"/>
      <c r="BP142" s="248" t="s">
        <v>3258</v>
      </c>
      <c r="BQ142" s="248" t="s">
        <v>3258</v>
      </c>
      <c r="BR142" s="248" t="s">
        <v>3258</v>
      </c>
      <c r="BS142" s="248" t="s">
        <v>3258</v>
      </c>
      <c r="BT142" s="248" t="s">
        <v>3258</v>
      </c>
      <c r="BU142" s="248" t="s">
        <v>3258</v>
      </c>
      <c r="BV142" s="247"/>
      <c r="BW142" s="248"/>
      <c r="BX142" s="248"/>
      <c r="BY142" s="248"/>
      <c r="BZ142" s="248"/>
      <c r="CA142" s="241"/>
      <c r="CB142" s="241"/>
      <c r="CC142" s="241"/>
      <c r="CD142" s="241"/>
      <c r="CE142" s="248"/>
    </row>
    <row r="143" spans="1:83" ht="14.4" x14ac:dyDescent="0.3">
      <c r="A143" s="269">
        <v>516069</v>
      </c>
      <c r="B143" s="272" t="str">
        <f>VLOOKUP(A143,[1]Sheet4!B$1:G$3636,5,0)</f>
        <v>الرابعة</v>
      </c>
      <c r="C143" s="270" t="s">
        <v>1259</v>
      </c>
      <c r="D143" s="270" t="s">
        <v>1259</v>
      </c>
      <c r="E143" s="270" t="s">
        <v>1259</v>
      </c>
      <c r="F143" s="270" t="s">
        <v>1259</v>
      </c>
      <c r="G143" s="270" t="s">
        <v>1259</v>
      </c>
      <c r="H143" s="270" t="s">
        <v>1259</v>
      </c>
      <c r="I143" s="270" t="s">
        <v>1259</v>
      </c>
      <c r="J143" s="270" t="s">
        <v>1259</v>
      </c>
      <c r="K143" s="270" t="s">
        <v>1259</v>
      </c>
      <c r="L143" s="270" t="s">
        <v>1259</v>
      </c>
      <c r="M143" s="270" t="s">
        <v>1259</v>
      </c>
      <c r="N143" s="270" t="s">
        <v>1259</v>
      </c>
      <c r="O143" s="270" t="s">
        <v>1259</v>
      </c>
      <c r="P143" s="270" t="s">
        <v>1259</v>
      </c>
      <c r="Q143" s="270" t="s">
        <v>1259</v>
      </c>
      <c r="R143" s="270" t="s">
        <v>1259</v>
      </c>
      <c r="S143" s="270" t="s">
        <v>1259</v>
      </c>
      <c r="T143" s="270" t="s">
        <v>1259</v>
      </c>
      <c r="U143" s="270" t="s">
        <v>1259</v>
      </c>
      <c r="V143" s="270" t="s">
        <v>1259</v>
      </c>
      <c r="W143" s="270" t="s">
        <v>1259</v>
      </c>
      <c r="X143" s="270" t="s">
        <v>1259</v>
      </c>
      <c r="Y143" s="270" t="s">
        <v>1259</v>
      </c>
      <c r="Z143" s="270" t="s">
        <v>1259</v>
      </c>
      <c r="AA143" s="270" t="s">
        <v>1259</v>
      </c>
      <c r="AB143" s="270" t="s">
        <v>1259</v>
      </c>
      <c r="AC143" s="270" t="s">
        <v>1259</v>
      </c>
      <c r="AD143" s="270" t="s">
        <v>1259</v>
      </c>
      <c r="AE143" s="270" t="s">
        <v>1259</v>
      </c>
      <c r="AF143" s="270" t="s">
        <v>1259</v>
      </c>
      <c r="AG143" s="270" t="s">
        <v>1259</v>
      </c>
      <c r="AH143" s="270" t="s">
        <v>1259</v>
      </c>
      <c r="AI143" s="270" t="s">
        <v>1259</v>
      </c>
      <c r="AJ143" s="270" t="s">
        <v>1259</v>
      </c>
      <c r="AK143" s="270" t="s">
        <v>1259</v>
      </c>
      <c r="AL143" s="270" t="s">
        <v>1259</v>
      </c>
      <c r="AM143" s="270" t="s">
        <v>1259</v>
      </c>
      <c r="AN143" s="270" t="s">
        <v>1259</v>
      </c>
      <c r="AO143" s="270" t="s">
        <v>1259</v>
      </c>
      <c r="AP143" s="270" t="s">
        <v>1259</v>
      </c>
      <c r="AQ143" s="270" t="s">
        <v>1259</v>
      </c>
      <c r="AR143" s="270" t="s">
        <v>1259</v>
      </c>
      <c r="AS143" s="270" t="s">
        <v>1259</v>
      </c>
      <c r="AT143" s="270" t="s">
        <v>1259</v>
      </c>
      <c r="AU143" s="270" t="s">
        <v>1259</v>
      </c>
      <c r="AV143" s="270" t="s">
        <v>1259</v>
      </c>
      <c r="AW143" s="277" t="s">
        <v>1259</v>
      </c>
      <c r="AX143">
        <f>VLOOKUP(A143,[1]Sheet4!B$2:G$3636,6,0)</f>
        <v>0</v>
      </c>
      <c r="AY143" t="str">
        <f>VLOOKUP(A143,[1]Sheet2!A$3:AC$3636,29,0)</f>
        <v/>
      </c>
      <c r="AZ143" s="270" t="s">
        <v>3258</v>
      </c>
      <c r="BA143" s="270" t="s">
        <v>3258</v>
      </c>
      <c r="BB143" s="270" t="s">
        <v>3258</v>
      </c>
      <c r="BC143" s="270" t="s">
        <v>3258</v>
      </c>
      <c r="BD143" s="270"/>
      <c r="BE143" s="270"/>
      <c r="BH143" s="248"/>
      <c r="BI143" s="248"/>
      <c r="BJ143" s="248"/>
      <c r="BK143" s="248"/>
      <c r="BL143" s="248"/>
      <c r="BM143" s="248"/>
      <c r="BN143" s="248"/>
      <c r="BO143" s="248"/>
      <c r="BP143" s="248" t="s">
        <v>3258</v>
      </c>
      <c r="BQ143" s="248" t="s">
        <v>3258</v>
      </c>
      <c r="BR143" s="248" t="s">
        <v>3258</v>
      </c>
      <c r="BS143" s="248" t="s">
        <v>3258</v>
      </c>
      <c r="BT143" s="248" t="s">
        <v>3258</v>
      </c>
      <c r="BU143" s="248" t="s">
        <v>3258</v>
      </c>
      <c r="BV143" s="247"/>
      <c r="BW143" s="248"/>
      <c r="BX143" s="248"/>
      <c r="BY143" s="248"/>
      <c r="BZ143" s="248"/>
      <c r="CA143" s="241"/>
      <c r="CB143" s="241"/>
      <c r="CC143" s="241"/>
      <c r="CD143" s="241"/>
      <c r="CE143" s="248"/>
    </row>
    <row r="144" spans="1:83" ht="14.4" x14ac:dyDescent="0.3">
      <c r="A144" s="269">
        <v>516070</v>
      </c>
      <c r="B144" s="272" t="str">
        <f>VLOOKUP(A144,[1]Sheet4!B$1:G$3636,5,0)</f>
        <v>الرابعة</v>
      </c>
      <c r="C144" s="270" t="s">
        <v>1259</v>
      </c>
      <c r="D144" s="270" t="s">
        <v>1259</v>
      </c>
      <c r="E144" s="270" t="s">
        <v>1259</v>
      </c>
      <c r="F144" s="270" t="s">
        <v>1259</v>
      </c>
      <c r="G144" s="270" t="s">
        <v>1259</v>
      </c>
      <c r="H144" s="270" t="s">
        <v>1259</v>
      </c>
      <c r="I144" s="270" t="s">
        <v>1259</v>
      </c>
      <c r="J144" s="270" t="s">
        <v>1259</v>
      </c>
      <c r="K144" s="270" t="s">
        <v>1259</v>
      </c>
      <c r="L144" s="270" t="s">
        <v>1259</v>
      </c>
      <c r="M144" s="270" t="s">
        <v>1259</v>
      </c>
      <c r="N144" s="270" t="s">
        <v>1259</v>
      </c>
      <c r="O144" s="270" t="s">
        <v>1259</v>
      </c>
      <c r="P144" s="270" t="s">
        <v>1259</v>
      </c>
      <c r="Q144" s="270" t="s">
        <v>1259</v>
      </c>
      <c r="R144" s="270" t="s">
        <v>1259</v>
      </c>
      <c r="S144" s="270" t="s">
        <v>1259</v>
      </c>
      <c r="T144" s="270" t="s">
        <v>1259</v>
      </c>
      <c r="U144" s="270" t="s">
        <v>1259</v>
      </c>
      <c r="V144" s="270" t="s">
        <v>1259</v>
      </c>
      <c r="W144" s="270" t="s">
        <v>1259</v>
      </c>
      <c r="X144" s="270" t="s">
        <v>1259</v>
      </c>
      <c r="Y144" s="270" t="s">
        <v>1259</v>
      </c>
      <c r="Z144" s="270" t="s">
        <v>1259</v>
      </c>
      <c r="AA144" s="270" t="s">
        <v>1259</v>
      </c>
      <c r="AB144" s="270" t="s">
        <v>1259</v>
      </c>
      <c r="AC144" s="270" t="s">
        <v>1259</v>
      </c>
      <c r="AD144" s="270" t="s">
        <v>1259</v>
      </c>
      <c r="AE144" s="270" t="s">
        <v>1259</v>
      </c>
      <c r="AF144" s="270" t="s">
        <v>1259</v>
      </c>
      <c r="AG144" s="270" t="s">
        <v>1259</v>
      </c>
      <c r="AH144" s="270" t="s">
        <v>1259</v>
      </c>
      <c r="AI144" s="270" t="s">
        <v>1259</v>
      </c>
      <c r="AJ144" s="270" t="s">
        <v>1259</v>
      </c>
      <c r="AK144" s="270" t="s">
        <v>1259</v>
      </c>
      <c r="AL144" s="270" t="s">
        <v>1259</v>
      </c>
      <c r="AM144" s="270" t="s">
        <v>1259</v>
      </c>
      <c r="AN144" s="270" t="s">
        <v>1259</v>
      </c>
      <c r="AO144" s="270" t="s">
        <v>1259</v>
      </c>
      <c r="AP144" s="270" t="s">
        <v>1259</v>
      </c>
      <c r="AQ144" s="270" t="s">
        <v>1259</v>
      </c>
      <c r="AR144" s="270" t="s">
        <v>1259</v>
      </c>
      <c r="AS144" s="270" t="s">
        <v>1259</v>
      </c>
      <c r="AT144" s="270" t="s">
        <v>1259</v>
      </c>
      <c r="AU144" s="270" t="s">
        <v>1259</v>
      </c>
      <c r="AV144" s="270" t="s">
        <v>1259</v>
      </c>
      <c r="AW144" s="277" t="s">
        <v>1259</v>
      </c>
      <c r="AX144">
        <f>VLOOKUP(A144,[1]Sheet4!B$2:G$3636,6,0)</f>
        <v>0</v>
      </c>
      <c r="AY144" t="str">
        <f>VLOOKUP(A144,[1]Sheet2!A$3:AC$3636,29,0)</f>
        <v/>
      </c>
      <c r="AZ144" s="270" t="s">
        <v>3258</v>
      </c>
      <c r="BA144" s="270" t="s">
        <v>3258</v>
      </c>
      <c r="BB144" s="270" t="s">
        <v>3258</v>
      </c>
      <c r="BC144" s="270" t="s">
        <v>3258</v>
      </c>
      <c r="BD144" s="270"/>
      <c r="BE144" s="270"/>
    </row>
    <row r="145" spans="1:83" ht="14.4" x14ac:dyDescent="0.3">
      <c r="A145" s="269">
        <v>516072</v>
      </c>
      <c r="B145" s="272" t="str">
        <f>VLOOKUP(A145,[1]Sheet4!B$1:G$3636,5,0)</f>
        <v>الرابعة</v>
      </c>
      <c r="C145" s="270" t="s">
        <v>1260</v>
      </c>
      <c r="D145" s="270" t="s">
        <v>1260</v>
      </c>
      <c r="E145" s="270" t="s">
        <v>1260</v>
      </c>
      <c r="F145" s="270" t="s">
        <v>1260</v>
      </c>
      <c r="G145" s="270" t="s">
        <v>1260</v>
      </c>
      <c r="H145" s="270" t="s">
        <v>1260</v>
      </c>
      <c r="I145" s="270" t="s">
        <v>1260</v>
      </c>
      <c r="J145" s="270" t="s">
        <v>1260</v>
      </c>
      <c r="K145" s="270" t="s">
        <v>1260</v>
      </c>
      <c r="L145" s="270" t="s">
        <v>1260</v>
      </c>
      <c r="M145" s="270" t="s">
        <v>1260</v>
      </c>
      <c r="N145" s="270" t="s">
        <v>1260</v>
      </c>
      <c r="O145" s="270" t="s">
        <v>1260</v>
      </c>
      <c r="P145" s="270" t="s">
        <v>1260</v>
      </c>
      <c r="Q145" s="270" t="s">
        <v>1260</v>
      </c>
      <c r="R145" s="270" t="s">
        <v>1260</v>
      </c>
      <c r="S145" s="270" t="s">
        <v>1260</v>
      </c>
      <c r="T145" s="270" t="s">
        <v>1260</v>
      </c>
      <c r="U145" s="270" t="s">
        <v>1260</v>
      </c>
      <c r="V145" s="270" t="s">
        <v>1260</v>
      </c>
      <c r="W145" s="270" t="s">
        <v>1260</v>
      </c>
      <c r="X145" s="270" t="s">
        <v>1260</v>
      </c>
      <c r="Y145" s="270" t="s">
        <v>1260</v>
      </c>
      <c r="Z145" s="270" t="s">
        <v>1260</v>
      </c>
      <c r="AA145" s="270" t="s">
        <v>1260</v>
      </c>
      <c r="AB145" s="270" t="s">
        <v>1260</v>
      </c>
      <c r="AC145" s="270" t="s">
        <v>1260</v>
      </c>
      <c r="AD145" s="270" t="s">
        <v>1260</v>
      </c>
      <c r="AE145" s="270" t="s">
        <v>1260</v>
      </c>
      <c r="AF145" s="270" t="s">
        <v>1260</v>
      </c>
      <c r="AG145" s="270" t="s">
        <v>1260</v>
      </c>
      <c r="AH145" s="270" t="s">
        <v>1260</v>
      </c>
      <c r="AI145" s="270" t="s">
        <v>1260</v>
      </c>
      <c r="AJ145" s="270" t="s">
        <v>1260</v>
      </c>
      <c r="AK145" s="270" t="s">
        <v>1260</v>
      </c>
      <c r="AL145" s="270" t="s">
        <v>1260</v>
      </c>
      <c r="AM145" s="270" t="s">
        <v>1260</v>
      </c>
      <c r="AN145" s="270" t="s">
        <v>1260</v>
      </c>
      <c r="AO145" s="270" t="s">
        <v>1260</v>
      </c>
      <c r="AP145" s="270" t="s">
        <v>1260</v>
      </c>
      <c r="AQ145" s="270" t="s">
        <v>1260</v>
      </c>
      <c r="AR145" s="270" t="s">
        <v>1260</v>
      </c>
      <c r="AS145" s="270" t="s">
        <v>1260</v>
      </c>
      <c r="AT145" s="270" t="s">
        <v>1260</v>
      </c>
      <c r="AU145" s="270" t="s">
        <v>1260</v>
      </c>
      <c r="AV145" s="270" t="s">
        <v>1260</v>
      </c>
      <c r="AW145" s="277" t="s">
        <v>1260</v>
      </c>
      <c r="AX145">
        <f>VLOOKUP(A145,[1]Sheet4!B$2:G$3636,6,0)</f>
        <v>0</v>
      </c>
      <c r="AY145" t="str">
        <f>VLOOKUP(A145,[1]Sheet2!A$3:AC$3636,29,0)</f>
        <v>مستنفذ فصل اول 2023-2024</v>
      </c>
      <c r="AZ145" s="270" t="s">
        <v>3258</v>
      </c>
      <c r="BA145" s="270" t="s">
        <v>3258</v>
      </c>
      <c r="BB145" s="270" t="s">
        <v>3258</v>
      </c>
      <c r="BC145" s="270" t="s">
        <v>3258</v>
      </c>
      <c r="BD145" s="270"/>
      <c r="BE145" s="270"/>
      <c r="BH145" s="248"/>
      <c r="BI145" s="248"/>
      <c r="BJ145" s="248"/>
      <c r="BK145" s="248"/>
      <c r="BL145" s="248"/>
      <c r="BM145" s="248"/>
      <c r="BN145" s="248"/>
      <c r="BO145" s="248"/>
      <c r="BP145" s="248" t="s">
        <v>3258</v>
      </c>
      <c r="BQ145" s="248" t="s">
        <v>3258</v>
      </c>
      <c r="BR145" s="248" t="s">
        <v>3258</v>
      </c>
      <c r="BS145" s="248" t="s">
        <v>3258</v>
      </c>
      <c r="BT145" s="248" t="s">
        <v>3258</v>
      </c>
      <c r="BU145" s="248" t="s">
        <v>3258</v>
      </c>
      <c r="BV145" s="247"/>
      <c r="BW145" s="248"/>
      <c r="BX145" s="248"/>
      <c r="BY145" s="248"/>
      <c r="BZ145" s="248"/>
      <c r="CA145" s="241"/>
      <c r="CB145" s="241"/>
      <c r="CC145" s="241"/>
      <c r="CD145" s="241"/>
      <c r="CE145" s="248"/>
    </row>
    <row r="146" spans="1:83" ht="14.4" x14ac:dyDescent="0.3">
      <c r="A146" s="269">
        <v>516111</v>
      </c>
      <c r="B146" s="272" t="str">
        <f>VLOOKUP(A146,[1]Sheet4!B$1:G$3636,5,0)</f>
        <v>الرابعة</v>
      </c>
      <c r="C146" s="270" t="s">
        <v>1259</v>
      </c>
      <c r="D146" s="270" t="s">
        <v>1259</v>
      </c>
      <c r="E146" s="270" t="s">
        <v>1259</v>
      </c>
      <c r="F146" s="270" t="s">
        <v>1259</v>
      </c>
      <c r="G146" s="270" t="s">
        <v>1259</v>
      </c>
      <c r="H146" s="270" t="s">
        <v>1259</v>
      </c>
      <c r="I146" s="270" t="s">
        <v>1259</v>
      </c>
      <c r="J146" s="270" t="s">
        <v>1259</v>
      </c>
      <c r="K146" s="270" t="s">
        <v>1259</v>
      </c>
      <c r="L146" s="270" t="s">
        <v>1259</v>
      </c>
      <c r="M146" s="270" t="s">
        <v>1259</v>
      </c>
      <c r="N146" s="270" t="s">
        <v>1259</v>
      </c>
      <c r="O146" s="270" t="s">
        <v>1259</v>
      </c>
      <c r="P146" s="270" t="s">
        <v>1259</v>
      </c>
      <c r="Q146" s="270" t="s">
        <v>1259</v>
      </c>
      <c r="R146" s="270" t="s">
        <v>1259</v>
      </c>
      <c r="S146" s="270" t="s">
        <v>1259</v>
      </c>
      <c r="T146" s="270" t="s">
        <v>1259</v>
      </c>
      <c r="U146" s="270" t="s">
        <v>1259</v>
      </c>
      <c r="V146" s="270" t="s">
        <v>1259</v>
      </c>
      <c r="W146" s="270" t="s">
        <v>1259</v>
      </c>
      <c r="X146" s="270" t="s">
        <v>1259</v>
      </c>
      <c r="Y146" s="270" t="s">
        <v>1259</v>
      </c>
      <c r="Z146" s="270" t="s">
        <v>1259</v>
      </c>
      <c r="AA146" s="270" t="s">
        <v>1259</v>
      </c>
      <c r="AB146" s="270" t="s">
        <v>1259</v>
      </c>
      <c r="AC146" s="270" t="s">
        <v>1259</v>
      </c>
      <c r="AD146" s="270" t="s">
        <v>1259</v>
      </c>
      <c r="AE146" s="270" t="s">
        <v>1259</v>
      </c>
      <c r="AF146" s="270" t="s">
        <v>1259</v>
      </c>
      <c r="AG146" s="270" t="s">
        <v>1259</v>
      </c>
      <c r="AH146" s="270" t="s">
        <v>1259</v>
      </c>
      <c r="AI146" s="270" t="s">
        <v>1259</v>
      </c>
      <c r="AJ146" s="270" t="s">
        <v>1259</v>
      </c>
      <c r="AK146" s="270" t="s">
        <v>1259</v>
      </c>
      <c r="AL146" s="270" t="s">
        <v>1259</v>
      </c>
      <c r="AM146" s="270" t="s">
        <v>1259</v>
      </c>
      <c r="AN146" s="270" t="s">
        <v>1259</v>
      </c>
      <c r="AO146" s="270" t="s">
        <v>1259</v>
      </c>
      <c r="AP146" s="270" t="s">
        <v>1259</v>
      </c>
      <c r="AQ146" s="270" t="s">
        <v>1259</v>
      </c>
      <c r="AR146" s="270" t="s">
        <v>1259</v>
      </c>
      <c r="AS146" s="270" t="s">
        <v>1259</v>
      </c>
      <c r="AT146" s="270" t="s">
        <v>1259</v>
      </c>
      <c r="AU146" s="270" t="s">
        <v>1259</v>
      </c>
      <c r="AV146" s="270" t="s">
        <v>1259</v>
      </c>
      <c r="AW146" s="277" t="s">
        <v>1259</v>
      </c>
      <c r="AX146">
        <f>VLOOKUP(A146,[1]Sheet4!B$2:G$3636,6,0)</f>
        <v>0</v>
      </c>
      <c r="AY146" t="str">
        <f>VLOOKUP(A146,[1]Sheet2!A$3:AC$3636,29,0)</f>
        <v/>
      </c>
      <c r="AZ146" s="270" t="s">
        <v>3258</v>
      </c>
      <c r="BA146" s="270" t="s">
        <v>3258</v>
      </c>
      <c r="BB146" s="270" t="s">
        <v>3258</v>
      </c>
      <c r="BC146" s="270" t="s">
        <v>3258</v>
      </c>
      <c r="BD146" s="270"/>
      <c r="BE146" s="270"/>
      <c r="BH146" s="248"/>
      <c r="BI146" s="248"/>
      <c r="BJ146" s="248"/>
      <c r="BK146" s="248"/>
      <c r="BL146" s="248"/>
      <c r="BM146" s="248"/>
      <c r="BN146" s="248"/>
      <c r="BO146" s="248"/>
      <c r="BP146" s="248" t="s">
        <v>3258</v>
      </c>
      <c r="BQ146" s="248" t="s">
        <v>3258</v>
      </c>
      <c r="BR146" s="248" t="s">
        <v>3258</v>
      </c>
      <c r="BS146" s="248" t="s">
        <v>3258</v>
      </c>
      <c r="BT146" s="248" t="s">
        <v>3258</v>
      </c>
      <c r="BU146" s="248" t="s">
        <v>3258</v>
      </c>
      <c r="BV146" s="247"/>
      <c r="BW146" s="248"/>
      <c r="BX146" s="248"/>
      <c r="BY146" s="248"/>
      <c r="BZ146" s="248"/>
      <c r="CA146" s="241"/>
      <c r="CB146" s="241"/>
      <c r="CC146" s="241"/>
      <c r="CD146" s="241"/>
      <c r="CE146" s="248"/>
    </row>
    <row r="147" spans="1:83" ht="14.4" x14ac:dyDescent="0.3">
      <c r="A147" s="269">
        <v>516115</v>
      </c>
      <c r="B147" s="272" t="str">
        <f>VLOOKUP(A147,[1]Sheet4!B$1:G$3636,5,0)</f>
        <v>الرابعة</v>
      </c>
      <c r="C147" s="270" t="s">
        <v>1260</v>
      </c>
      <c r="D147" s="270" t="s">
        <v>1260</v>
      </c>
      <c r="E147" s="270" t="s">
        <v>1260</v>
      </c>
      <c r="F147" s="270" t="s">
        <v>1260</v>
      </c>
      <c r="G147" s="270" t="s">
        <v>1260</v>
      </c>
      <c r="H147" s="270" t="s">
        <v>1260</v>
      </c>
      <c r="I147" s="270" t="s">
        <v>1260</v>
      </c>
      <c r="J147" s="270" t="s">
        <v>1260</v>
      </c>
      <c r="K147" s="270" t="s">
        <v>1260</v>
      </c>
      <c r="L147" s="270" t="s">
        <v>1260</v>
      </c>
      <c r="M147" s="270" t="s">
        <v>1260</v>
      </c>
      <c r="N147" s="270" t="s">
        <v>1260</v>
      </c>
      <c r="O147" s="270" t="s">
        <v>1260</v>
      </c>
      <c r="P147" s="270" t="s">
        <v>1260</v>
      </c>
      <c r="Q147" s="270" t="s">
        <v>1260</v>
      </c>
      <c r="R147" s="270" t="s">
        <v>1260</v>
      </c>
      <c r="S147" s="270" t="s">
        <v>1260</v>
      </c>
      <c r="T147" s="270" t="s">
        <v>1260</v>
      </c>
      <c r="U147" s="270" t="s">
        <v>1260</v>
      </c>
      <c r="V147" s="270" t="s">
        <v>1260</v>
      </c>
      <c r="W147" s="270" t="s">
        <v>1260</v>
      </c>
      <c r="X147" s="270" t="s">
        <v>1260</v>
      </c>
      <c r="Y147" s="270" t="s">
        <v>1260</v>
      </c>
      <c r="Z147" s="270" t="s">
        <v>1260</v>
      </c>
      <c r="AA147" s="270" t="s">
        <v>1260</v>
      </c>
      <c r="AB147" s="270" t="s">
        <v>1260</v>
      </c>
      <c r="AC147" s="270" t="s">
        <v>1260</v>
      </c>
      <c r="AD147" s="270" t="s">
        <v>1260</v>
      </c>
      <c r="AE147" s="270" t="s">
        <v>1260</v>
      </c>
      <c r="AF147" s="270" t="s">
        <v>1260</v>
      </c>
      <c r="AG147" s="270" t="s">
        <v>1260</v>
      </c>
      <c r="AH147" s="270" t="s">
        <v>1260</v>
      </c>
      <c r="AI147" s="270" t="s">
        <v>1260</v>
      </c>
      <c r="AJ147" s="270" t="s">
        <v>1260</v>
      </c>
      <c r="AK147" s="270" t="s">
        <v>1260</v>
      </c>
      <c r="AL147" s="270" t="s">
        <v>1260</v>
      </c>
      <c r="AM147" s="270" t="s">
        <v>1260</v>
      </c>
      <c r="AN147" s="270" t="s">
        <v>1260</v>
      </c>
      <c r="AO147" s="270" t="s">
        <v>1260</v>
      </c>
      <c r="AP147" s="270" t="s">
        <v>1260</v>
      </c>
      <c r="AQ147" s="270" t="s">
        <v>1260</v>
      </c>
      <c r="AR147" s="270" t="s">
        <v>1260</v>
      </c>
      <c r="AS147" s="270" t="s">
        <v>1260</v>
      </c>
      <c r="AT147" s="270" t="s">
        <v>1260</v>
      </c>
      <c r="AU147" s="270" t="s">
        <v>1260</v>
      </c>
      <c r="AV147" s="270" t="s">
        <v>1260</v>
      </c>
      <c r="AW147" s="277" t="s">
        <v>1260</v>
      </c>
      <c r="AX147" t="str">
        <f>VLOOKUP(A147,[1]Sheet4!B$2:G$3636,6,0)</f>
        <v>مستنفذ فصل ثاني  2023-2024</v>
      </c>
      <c r="AY147">
        <f>VLOOKUP(A147,[1]Sheet2!A$3:AC$3636,29,0)</f>
        <v>0</v>
      </c>
      <c r="AZ147" s="270" t="s">
        <v>3258</v>
      </c>
      <c r="BA147" s="270" t="s">
        <v>3258</v>
      </c>
      <c r="BB147" s="270" t="s">
        <v>3258</v>
      </c>
      <c r="BC147" s="270" t="s">
        <v>3258</v>
      </c>
      <c r="BD147" s="270"/>
      <c r="BE147" s="270"/>
    </row>
    <row r="148" spans="1:83" ht="14.4" x14ac:dyDescent="0.3">
      <c r="A148" s="269">
        <v>516135</v>
      </c>
      <c r="B148" s="272" t="str">
        <f>VLOOKUP(A148,[1]Sheet4!B$1:G$3636,5,0)</f>
        <v>الرابعة</v>
      </c>
      <c r="C148" s="270" t="s">
        <v>1259</v>
      </c>
      <c r="D148" s="270" t="s">
        <v>1259</v>
      </c>
      <c r="E148" s="270" t="s">
        <v>1259</v>
      </c>
      <c r="F148" s="270" t="s">
        <v>1259</v>
      </c>
      <c r="G148" s="270" t="s">
        <v>1259</v>
      </c>
      <c r="H148" s="270" t="s">
        <v>1259</v>
      </c>
      <c r="I148" s="270" t="s">
        <v>1259</v>
      </c>
      <c r="J148" s="270" t="s">
        <v>1259</v>
      </c>
      <c r="K148" s="270" t="s">
        <v>1259</v>
      </c>
      <c r="L148" s="270" t="s">
        <v>1259</v>
      </c>
      <c r="M148" s="270" t="s">
        <v>1259</v>
      </c>
      <c r="N148" s="270" t="s">
        <v>1259</v>
      </c>
      <c r="O148" s="270" t="s">
        <v>1259</v>
      </c>
      <c r="P148" s="270" t="s">
        <v>1259</v>
      </c>
      <c r="Q148" s="270" t="s">
        <v>1259</v>
      </c>
      <c r="R148" s="270" t="s">
        <v>1259</v>
      </c>
      <c r="S148" s="270" t="s">
        <v>1259</v>
      </c>
      <c r="T148" s="270" t="s">
        <v>1259</v>
      </c>
      <c r="U148" s="270" t="s">
        <v>1259</v>
      </c>
      <c r="V148" s="270" t="s">
        <v>1259</v>
      </c>
      <c r="W148" s="270" t="s">
        <v>1259</v>
      </c>
      <c r="X148" s="270" t="s">
        <v>1259</v>
      </c>
      <c r="Y148" s="270" t="s">
        <v>1259</v>
      </c>
      <c r="Z148" s="270" t="s">
        <v>1259</v>
      </c>
      <c r="AA148" s="270" t="s">
        <v>1259</v>
      </c>
      <c r="AB148" s="270" t="s">
        <v>1259</v>
      </c>
      <c r="AC148" s="270" t="s">
        <v>1259</v>
      </c>
      <c r="AD148" s="270" t="s">
        <v>1259</v>
      </c>
      <c r="AE148" s="270" t="s">
        <v>1259</v>
      </c>
      <c r="AF148" s="270" t="s">
        <v>1259</v>
      </c>
      <c r="AG148" s="270" t="s">
        <v>1259</v>
      </c>
      <c r="AH148" s="270" t="s">
        <v>1259</v>
      </c>
      <c r="AI148" s="270" t="s">
        <v>1259</v>
      </c>
      <c r="AJ148" s="270" t="s">
        <v>1259</v>
      </c>
      <c r="AK148" s="270" t="s">
        <v>1259</v>
      </c>
      <c r="AL148" s="270" t="s">
        <v>1259</v>
      </c>
      <c r="AM148" s="270" t="s">
        <v>1259</v>
      </c>
      <c r="AN148" s="270" t="s">
        <v>1259</v>
      </c>
      <c r="AO148" s="270" t="s">
        <v>1259</v>
      </c>
      <c r="AP148" s="270" t="s">
        <v>1259</v>
      </c>
      <c r="AQ148" s="270" t="s">
        <v>1259</v>
      </c>
      <c r="AR148" s="270" t="s">
        <v>1259</v>
      </c>
      <c r="AS148" s="270" t="s">
        <v>1259</v>
      </c>
      <c r="AT148" s="270" t="s">
        <v>1259</v>
      </c>
      <c r="AU148" s="270" t="s">
        <v>1259</v>
      </c>
      <c r="AV148" s="270" t="s">
        <v>1259</v>
      </c>
      <c r="AW148" s="277" t="s">
        <v>1259</v>
      </c>
      <c r="AX148">
        <f>VLOOKUP(A148,[1]Sheet4!B$2:G$3636,6,0)</f>
        <v>0</v>
      </c>
      <c r="AY148" t="str">
        <f>VLOOKUP(A148,[1]Sheet2!A$3:AC$3636,29,0)</f>
        <v/>
      </c>
      <c r="AZ148" s="270" t="s">
        <v>3258</v>
      </c>
      <c r="BA148" s="270" t="s">
        <v>3258</v>
      </c>
      <c r="BB148" s="270" t="s">
        <v>3258</v>
      </c>
      <c r="BC148" s="270" t="s">
        <v>3258</v>
      </c>
      <c r="BD148" s="270"/>
      <c r="BE148" s="270"/>
    </row>
    <row r="149" spans="1:83" ht="14.4" x14ac:dyDescent="0.3">
      <c r="A149" s="269">
        <v>516171</v>
      </c>
      <c r="B149" s="272" t="str">
        <f>VLOOKUP(A149,[1]Sheet4!B$1:G$3636,5,0)</f>
        <v>الرابعة</v>
      </c>
      <c r="C149" s="270" t="s">
        <v>1260</v>
      </c>
      <c r="D149" s="270" t="s">
        <v>1260</v>
      </c>
      <c r="E149" s="270" t="s">
        <v>1260</v>
      </c>
      <c r="F149" s="270" t="s">
        <v>1260</v>
      </c>
      <c r="G149" s="270" t="s">
        <v>1260</v>
      </c>
      <c r="H149" s="270" t="s">
        <v>1260</v>
      </c>
      <c r="I149" s="270" t="s">
        <v>1260</v>
      </c>
      <c r="J149" s="270" t="s">
        <v>1260</v>
      </c>
      <c r="K149" s="270" t="s">
        <v>1260</v>
      </c>
      <c r="L149" s="270" t="s">
        <v>1260</v>
      </c>
      <c r="M149" s="270" t="s">
        <v>1260</v>
      </c>
      <c r="N149" s="270" t="s">
        <v>1260</v>
      </c>
      <c r="O149" s="270" t="s">
        <v>1260</v>
      </c>
      <c r="P149" s="270" t="s">
        <v>1260</v>
      </c>
      <c r="Q149" s="270" t="s">
        <v>1260</v>
      </c>
      <c r="R149" s="270" t="s">
        <v>1260</v>
      </c>
      <c r="S149" s="270" t="s">
        <v>1260</v>
      </c>
      <c r="T149" s="270" t="s">
        <v>1260</v>
      </c>
      <c r="U149" s="270" t="s">
        <v>1260</v>
      </c>
      <c r="V149" s="270" t="s">
        <v>1260</v>
      </c>
      <c r="W149" s="270" t="s">
        <v>1260</v>
      </c>
      <c r="X149" s="270" t="s">
        <v>1260</v>
      </c>
      <c r="Y149" s="270" t="s">
        <v>1260</v>
      </c>
      <c r="Z149" s="270" t="s">
        <v>1260</v>
      </c>
      <c r="AA149" s="270" t="s">
        <v>1260</v>
      </c>
      <c r="AB149" s="270" t="s">
        <v>1260</v>
      </c>
      <c r="AC149" s="270" t="s">
        <v>1260</v>
      </c>
      <c r="AD149" s="270" t="s">
        <v>1260</v>
      </c>
      <c r="AE149" s="270" t="s">
        <v>1260</v>
      </c>
      <c r="AF149" s="270" t="s">
        <v>1260</v>
      </c>
      <c r="AG149" s="270" t="s">
        <v>1260</v>
      </c>
      <c r="AH149" s="270" t="s">
        <v>1260</v>
      </c>
      <c r="AI149" s="270" t="s">
        <v>1260</v>
      </c>
      <c r="AJ149" s="270" t="s">
        <v>1260</v>
      </c>
      <c r="AK149" s="270" t="s">
        <v>1260</v>
      </c>
      <c r="AL149" s="270" t="s">
        <v>1260</v>
      </c>
      <c r="AM149" s="270" t="s">
        <v>1260</v>
      </c>
      <c r="AN149" s="270" t="s">
        <v>1260</v>
      </c>
      <c r="AO149" s="270" t="s">
        <v>1260</v>
      </c>
      <c r="AP149" s="270" t="s">
        <v>1260</v>
      </c>
      <c r="AQ149" s="270" t="s">
        <v>1260</v>
      </c>
      <c r="AR149" s="270" t="s">
        <v>1260</v>
      </c>
      <c r="AS149" s="270" t="s">
        <v>1260</v>
      </c>
      <c r="AT149" s="270" t="s">
        <v>1260</v>
      </c>
      <c r="AU149" s="270" t="s">
        <v>1260</v>
      </c>
      <c r="AV149" s="270" t="s">
        <v>1260</v>
      </c>
      <c r="AW149" s="277" t="s">
        <v>1260</v>
      </c>
      <c r="AX149" t="str">
        <f>VLOOKUP(A149,[1]Sheet4!B$2:G$3636,6,0)</f>
        <v>مستنفذ فصل ثاني  2023-2024</v>
      </c>
      <c r="AY149" t="str">
        <f>VLOOKUP(A149,[1]Sheet2!A$3:AC$3636,29,0)</f>
        <v/>
      </c>
      <c r="AZ149" s="270" t="s">
        <v>3258</v>
      </c>
      <c r="BA149" s="270" t="s">
        <v>3258</v>
      </c>
      <c r="BB149" s="270" t="s">
        <v>3258</v>
      </c>
      <c r="BC149" s="270" t="s">
        <v>3258</v>
      </c>
      <c r="BD149" s="270"/>
      <c r="BE149" s="270"/>
    </row>
    <row r="150" spans="1:83" ht="14.4" x14ac:dyDescent="0.3">
      <c r="A150" s="269">
        <v>516180</v>
      </c>
      <c r="B150" s="272" t="str">
        <f>VLOOKUP(A150,[1]Sheet4!B$1:G$3636,5,0)</f>
        <v>الرابعة</v>
      </c>
      <c r="C150" s="270" t="s">
        <v>1259</v>
      </c>
      <c r="D150" s="270" t="s">
        <v>1259</v>
      </c>
      <c r="E150" s="270" t="s">
        <v>1259</v>
      </c>
      <c r="F150" s="270" t="s">
        <v>1259</v>
      </c>
      <c r="G150" s="270" t="s">
        <v>1259</v>
      </c>
      <c r="H150" s="270" t="s">
        <v>1259</v>
      </c>
      <c r="I150" s="270" t="s">
        <v>1259</v>
      </c>
      <c r="J150" s="270" t="s">
        <v>1259</v>
      </c>
      <c r="K150" s="270" t="s">
        <v>1259</v>
      </c>
      <c r="L150" s="270" t="s">
        <v>1259</v>
      </c>
      <c r="M150" s="270" t="s">
        <v>1259</v>
      </c>
      <c r="N150" s="270" t="s">
        <v>1259</v>
      </c>
      <c r="O150" s="270" t="s">
        <v>1259</v>
      </c>
      <c r="P150" s="270" t="s">
        <v>1259</v>
      </c>
      <c r="Q150" s="270" t="s">
        <v>1259</v>
      </c>
      <c r="R150" s="270" t="s">
        <v>1259</v>
      </c>
      <c r="S150" s="270" t="s">
        <v>1259</v>
      </c>
      <c r="T150" s="270" t="s">
        <v>1259</v>
      </c>
      <c r="U150" s="270" t="s">
        <v>1259</v>
      </c>
      <c r="V150" s="270" t="s">
        <v>1259</v>
      </c>
      <c r="W150" s="270" t="s">
        <v>1259</v>
      </c>
      <c r="X150" s="270" t="s">
        <v>1259</v>
      </c>
      <c r="Y150" s="270" t="s">
        <v>1259</v>
      </c>
      <c r="Z150" s="270" t="s">
        <v>1259</v>
      </c>
      <c r="AA150" s="270" t="s">
        <v>1259</v>
      </c>
      <c r="AB150" s="270" t="s">
        <v>1259</v>
      </c>
      <c r="AC150" s="270" t="s">
        <v>1259</v>
      </c>
      <c r="AD150" s="270" t="s">
        <v>1259</v>
      </c>
      <c r="AE150" s="270" t="s">
        <v>1259</v>
      </c>
      <c r="AF150" s="270" t="s">
        <v>1259</v>
      </c>
      <c r="AG150" s="270" t="s">
        <v>1259</v>
      </c>
      <c r="AH150" s="270" t="s">
        <v>1259</v>
      </c>
      <c r="AI150" s="270" t="s">
        <v>1259</v>
      </c>
      <c r="AJ150" s="270" t="s">
        <v>1259</v>
      </c>
      <c r="AK150" s="270" t="s">
        <v>1259</v>
      </c>
      <c r="AL150" s="270" t="s">
        <v>1259</v>
      </c>
      <c r="AM150" s="270" t="s">
        <v>1259</v>
      </c>
      <c r="AN150" s="270" t="s">
        <v>1259</v>
      </c>
      <c r="AO150" s="270" t="s">
        <v>1259</v>
      </c>
      <c r="AP150" s="270" t="s">
        <v>1259</v>
      </c>
      <c r="AQ150" s="270" t="s">
        <v>1259</v>
      </c>
      <c r="AR150" s="270" t="s">
        <v>1259</v>
      </c>
      <c r="AS150" s="270" t="s">
        <v>1259</v>
      </c>
      <c r="AT150" s="270" t="s">
        <v>1259</v>
      </c>
      <c r="AU150" s="270" t="s">
        <v>1259</v>
      </c>
      <c r="AV150" s="270" t="s">
        <v>1259</v>
      </c>
      <c r="AW150" s="277" t="s">
        <v>1259</v>
      </c>
      <c r="AX150">
        <f>VLOOKUP(A150,[1]Sheet4!B$2:G$3636,6,0)</f>
        <v>0</v>
      </c>
      <c r="AY150" t="str">
        <f>VLOOKUP(A150,[1]Sheet2!A$3:AC$3636,29,0)</f>
        <v/>
      </c>
      <c r="AZ150" s="270" t="s">
        <v>3258</v>
      </c>
      <c r="BA150" s="270" t="s">
        <v>3258</v>
      </c>
      <c r="BB150" s="270" t="s">
        <v>3258</v>
      </c>
      <c r="BC150" s="270" t="s">
        <v>3258</v>
      </c>
      <c r="BD150" s="270"/>
      <c r="BE150" s="270"/>
      <c r="BH150" s="248"/>
      <c r="BI150" s="248"/>
      <c r="BJ150" s="248"/>
      <c r="BK150" s="248"/>
      <c r="BL150" s="248"/>
      <c r="BM150" s="248"/>
      <c r="BN150" s="248"/>
      <c r="BO150" s="248"/>
      <c r="BP150" s="248" t="s">
        <v>3258</v>
      </c>
      <c r="BQ150" s="248" t="s">
        <v>3258</v>
      </c>
      <c r="BR150" s="248" t="s">
        <v>3258</v>
      </c>
      <c r="BS150" s="248" t="s">
        <v>3258</v>
      </c>
      <c r="BT150" s="248" t="s">
        <v>3258</v>
      </c>
      <c r="BU150" s="248" t="s">
        <v>3258</v>
      </c>
      <c r="BV150" s="247"/>
      <c r="BW150" s="248"/>
      <c r="BX150" s="248"/>
      <c r="BY150" s="248"/>
      <c r="BZ150" s="248"/>
      <c r="CA150" s="241"/>
      <c r="CB150" s="241"/>
      <c r="CC150" s="241"/>
      <c r="CD150" s="241"/>
      <c r="CE150" s="248"/>
    </row>
    <row r="151" spans="1:83" ht="14.4" x14ac:dyDescent="0.3">
      <c r="A151" s="269">
        <v>516216</v>
      </c>
      <c r="B151" s="272" t="str">
        <f>VLOOKUP(A151,[1]Sheet4!B$1:G$3636,5,0)</f>
        <v>الرابعة</v>
      </c>
      <c r="C151" s="270" t="s">
        <v>1259</v>
      </c>
      <c r="D151" s="270" t="s">
        <v>1259</v>
      </c>
      <c r="E151" s="270" t="s">
        <v>1259</v>
      </c>
      <c r="F151" s="270" t="s">
        <v>1259</v>
      </c>
      <c r="G151" s="270" t="s">
        <v>1259</v>
      </c>
      <c r="H151" s="270" t="s">
        <v>1259</v>
      </c>
      <c r="I151" s="270" t="s">
        <v>1259</v>
      </c>
      <c r="J151" s="270" t="s">
        <v>1259</v>
      </c>
      <c r="K151" s="270" t="s">
        <v>1259</v>
      </c>
      <c r="L151" s="270" t="s">
        <v>1259</v>
      </c>
      <c r="M151" s="270" t="s">
        <v>1259</v>
      </c>
      <c r="N151" s="270" t="s">
        <v>1259</v>
      </c>
      <c r="O151" s="270" t="s">
        <v>1259</v>
      </c>
      <c r="P151" s="270" t="s">
        <v>1259</v>
      </c>
      <c r="Q151" s="270" t="s">
        <v>1259</v>
      </c>
      <c r="R151" s="270" t="s">
        <v>1259</v>
      </c>
      <c r="S151" s="270" t="s">
        <v>1259</v>
      </c>
      <c r="T151" s="270" t="s">
        <v>1259</v>
      </c>
      <c r="U151" s="270" t="s">
        <v>1259</v>
      </c>
      <c r="V151" s="270" t="s">
        <v>1259</v>
      </c>
      <c r="W151" s="270" t="s">
        <v>1259</v>
      </c>
      <c r="X151" s="270" t="s">
        <v>1259</v>
      </c>
      <c r="Y151" s="270" t="s">
        <v>1259</v>
      </c>
      <c r="Z151" s="270" t="s">
        <v>1259</v>
      </c>
      <c r="AA151" s="270" t="s">
        <v>1259</v>
      </c>
      <c r="AB151" s="270" t="s">
        <v>1259</v>
      </c>
      <c r="AC151" s="270" t="s">
        <v>1259</v>
      </c>
      <c r="AD151" s="270" t="s">
        <v>1259</v>
      </c>
      <c r="AE151" s="270" t="s">
        <v>1259</v>
      </c>
      <c r="AF151" s="270" t="s">
        <v>1259</v>
      </c>
      <c r="AG151" s="270" t="s">
        <v>1259</v>
      </c>
      <c r="AH151" s="270" t="s">
        <v>1259</v>
      </c>
      <c r="AI151" s="270" t="s">
        <v>1259</v>
      </c>
      <c r="AJ151" s="270" t="s">
        <v>1259</v>
      </c>
      <c r="AK151" s="270" t="s">
        <v>1259</v>
      </c>
      <c r="AL151" s="270" t="s">
        <v>1259</v>
      </c>
      <c r="AM151" s="270" t="s">
        <v>1259</v>
      </c>
      <c r="AN151" s="270" t="s">
        <v>1259</v>
      </c>
      <c r="AO151" s="270" t="s">
        <v>1259</v>
      </c>
      <c r="AP151" s="270" t="s">
        <v>1259</v>
      </c>
      <c r="AQ151" s="270" t="s">
        <v>1259</v>
      </c>
      <c r="AR151" s="270" t="s">
        <v>1259</v>
      </c>
      <c r="AS151" s="270" t="s">
        <v>1259</v>
      </c>
      <c r="AT151" s="270" t="s">
        <v>1259</v>
      </c>
      <c r="AU151" s="270" t="s">
        <v>1259</v>
      </c>
      <c r="AV151" s="270" t="s">
        <v>1259</v>
      </c>
      <c r="AW151" s="277" t="s">
        <v>1259</v>
      </c>
      <c r="AX151">
        <f>VLOOKUP(A151,[1]Sheet4!B$2:G$3636,6,0)</f>
        <v>0</v>
      </c>
      <c r="AY151">
        <f>VLOOKUP(A151,[1]Sheet2!A$3:AC$3636,29,0)</f>
        <v>0</v>
      </c>
      <c r="AZ151" s="270" t="s">
        <v>3258</v>
      </c>
      <c r="BA151" s="270" t="s">
        <v>3258</v>
      </c>
      <c r="BB151" s="270" t="s">
        <v>3258</v>
      </c>
      <c r="BC151" s="270" t="s">
        <v>3258</v>
      </c>
      <c r="BD151" s="270"/>
      <c r="BE151" s="270"/>
    </row>
    <row r="152" spans="1:83" ht="14.4" x14ac:dyDescent="0.3">
      <c r="A152" s="269">
        <v>516221</v>
      </c>
      <c r="B152" s="272" t="str">
        <f>VLOOKUP(A152,[1]Sheet4!B$1:G$3636,5,0)</f>
        <v>الرابعة</v>
      </c>
      <c r="C152" s="270" t="s">
        <v>1260</v>
      </c>
      <c r="D152" s="270" t="s">
        <v>1260</v>
      </c>
      <c r="E152" s="270" t="s">
        <v>1260</v>
      </c>
      <c r="F152" s="270" t="s">
        <v>1260</v>
      </c>
      <c r="G152" s="270" t="s">
        <v>1260</v>
      </c>
      <c r="H152" s="270" t="s">
        <v>1260</v>
      </c>
      <c r="I152" s="270" t="s">
        <v>1260</v>
      </c>
      <c r="J152" s="270" t="s">
        <v>1260</v>
      </c>
      <c r="K152" s="270" t="s">
        <v>1260</v>
      </c>
      <c r="L152" s="270" t="s">
        <v>1260</v>
      </c>
      <c r="M152" s="270" t="s">
        <v>1260</v>
      </c>
      <c r="N152" s="270" t="s">
        <v>1260</v>
      </c>
      <c r="O152" s="270" t="s">
        <v>1260</v>
      </c>
      <c r="P152" s="270" t="s">
        <v>1260</v>
      </c>
      <c r="Q152" s="270" t="s">
        <v>1260</v>
      </c>
      <c r="R152" s="270" t="s">
        <v>1260</v>
      </c>
      <c r="S152" s="270" t="s">
        <v>1260</v>
      </c>
      <c r="T152" s="270" t="s">
        <v>1260</v>
      </c>
      <c r="U152" s="270" t="s">
        <v>1260</v>
      </c>
      <c r="V152" s="270" t="s">
        <v>1260</v>
      </c>
      <c r="W152" s="270" t="s">
        <v>1260</v>
      </c>
      <c r="X152" s="270" t="s">
        <v>1260</v>
      </c>
      <c r="Y152" s="270" t="s">
        <v>1260</v>
      </c>
      <c r="Z152" s="270" t="s">
        <v>1260</v>
      </c>
      <c r="AA152" s="270" t="s">
        <v>1260</v>
      </c>
      <c r="AB152" s="270" t="s">
        <v>1260</v>
      </c>
      <c r="AC152" s="270" t="s">
        <v>1260</v>
      </c>
      <c r="AD152" s="270" t="s">
        <v>1260</v>
      </c>
      <c r="AE152" s="270" t="s">
        <v>1260</v>
      </c>
      <c r="AF152" s="270" t="s">
        <v>1260</v>
      </c>
      <c r="AG152" s="270" t="s">
        <v>1260</v>
      </c>
      <c r="AH152" s="270" t="s">
        <v>1260</v>
      </c>
      <c r="AI152" s="270" t="s">
        <v>1260</v>
      </c>
      <c r="AJ152" s="270" t="s">
        <v>1260</v>
      </c>
      <c r="AK152" s="270" t="s">
        <v>1260</v>
      </c>
      <c r="AL152" s="270" t="s">
        <v>1260</v>
      </c>
      <c r="AM152" s="270" t="s">
        <v>1260</v>
      </c>
      <c r="AN152" s="270" t="s">
        <v>1260</v>
      </c>
      <c r="AO152" s="270" t="s">
        <v>1260</v>
      </c>
      <c r="AP152" s="270" t="s">
        <v>1260</v>
      </c>
      <c r="AQ152" s="270" t="s">
        <v>1260</v>
      </c>
      <c r="AR152" s="270" t="s">
        <v>1260</v>
      </c>
      <c r="AS152" s="270" t="s">
        <v>1260</v>
      </c>
      <c r="AT152" s="270" t="s">
        <v>1260</v>
      </c>
      <c r="AU152" s="270" t="s">
        <v>1260</v>
      </c>
      <c r="AV152" s="270" t="s">
        <v>1260</v>
      </c>
      <c r="AW152" s="277" t="s">
        <v>1260</v>
      </c>
      <c r="AX152" t="str">
        <f>VLOOKUP(A152,[1]Sheet4!B$2:G$3636,6,0)</f>
        <v>مستنفذ فصل ثاني  2023-2024</v>
      </c>
      <c r="AY152">
        <f>VLOOKUP(A152,[1]Sheet2!A$3:AC$3636,29,0)</f>
        <v>0</v>
      </c>
      <c r="AZ152" s="270" t="s">
        <v>3258</v>
      </c>
      <c r="BA152" s="270" t="s">
        <v>3258</v>
      </c>
      <c r="BB152" s="270" t="s">
        <v>3258</v>
      </c>
      <c r="BC152" s="270" t="s">
        <v>3258</v>
      </c>
      <c r="BD152" s="270"/>
      <c r="BE152" s="270"/>
      <c r="BH152" s="248"/>
      <c r="BI152" s="248"/>
      <c r="BJ152" s="248"/>
      <c r="BK152" s="248"/>
      <c r="BL152" s="248"/>
      <c r="BM152" s="248"/>
      <c r="BN152" s="248"/>
      <c r="BO152" s="248"/>
      <c r="BP152" s="248" t="s">
        <v>3258</v>
      </c>
      <c r="BQ152" s="248" t="s">
        <v>3258</v>
      </c>
      <c r="BR152" s="248" t="s">
        <v>3258</v>
      </c>
      <c r="BS152" s="248" t="s">
        <v>3258</v>
      </c>
      <c r="BT152" s="248" t="s">
        <v>3258</v>
      </c>
      <c r="BU152" s="248" t="s">
        <v>3258</v>
      </c>
      <c r="BV152" s="247"/>
      <c r="BW152" s="248"/>
      <c r="BX152" s="248"/>
      <c r="BY152" s="248"/>
      <c r="BZ152" s="248"/>
      <c r="CA152" s="241"/>
      <c r="CB152" s="241"/>
      <c r="CC152" s="241"/>
      <c r="CD152" s="241"/>
      <c r="CE152" s="248"/>
    </row>
    <row r="153" spans="1:83" ht="14.4" x14ac:dyDescent="0.3">
      <c r="A153" s="271">
        <v>516240</v>
      </c>
      <c r="B153" s="272" t="str">
        <f>VLOOKUP(A153,[1]Sheet4!B$1:G$3636,5,0)</f>
        <v>الرابعة</v>
      </c>
      <c r="C153" s="270" t="s">
        <v>1260</v>
      </c>
      <c r="D153" s="270" t="s">
        <v>1260</v>
      </c>
      <c r="E153" s="270" t="s">
        <v>1260</v>
      </c>
      <c r="F153" s="270" t="s">
        <v>1260</v>
      </c>
      <c r="G153" s="270" t="s">
        <v>1260</v>
      </c>
      <c r="H153" s="270" t="s">
        <v>1260</v>
      </c>
      <c r="I153" s="270" t="s">
        <v>1260</v>
      </c>
      <c r="J153" s="270" t="s">
        <v>1260</v>
      </c>
      <c r="K153" s="270" t="s">
        <v>1260</v>
      </c>
      <c r="L153" s="270" t="s">
        <v>1260</v>
      </c>
      <c r="M153" s="270" t="s">
        <v>1260</v>
      </c>
      <c r="N153" s="270" t="s">
        <v>1260</v>
      </c>
      <c r="O153" s="270" t="s">
        <v>1260</v>
      </c>
      <c r="P153" s="270" t="s">
        <v>1260</v>
      </c>
      <c r="Q153" s="270" t="s">
        <v>1260</v>
      </c>
      <c r="R153" s="270" t="s">
        <v>1260</v>
      </c>
      <c r="S153" s="270" t="s">
        <v>1260</v>
      </c>
      <c r="T153" s="270" t="s">
        <v>1260</v>
      </c>
      <c r="U153" s="270" t="s">
        <v>1260</v>
      </c>
      <c r="V153" s="270" t="s">
        <v>1260</v>
      </c>
      <c r="W153" s="270" t="s">
        <v>1260</v>
      </c>
      <c r="X153" s="270" t="s">
        <v>1260</v>
      </c>
      <c r="Y153" s="270" t="s">
        <v>1260</v>
      </c>
      <c r="Z153" s="270" t="s">
        <v>1260</v>
      </c>
      <c r="AA153" s="270" t="s">
        <v>1260</v>
      </c>
      <c r="AB153" s="270" t="s">
        <v>1260</v>
      </c>
      <c r="AC153" s="270" t="s">
        <v>1260</v>
      </c>
      <c r="AD153" s="270" t="s">
        <v>1260</v>
      </c>
      <c r="AE153" s="270" t="s">
        <v>1260</v>
      </c>
      <c r="AF153" s="270" t="s">
        <v>1260</v>
      </c>
      <c r="AG153" s="270" t="s">
        <v>1260</v>
      </c>
      <c r="AH153" s="270" t="s">
        <v>1260</v>
      </c>
      <c r="AI153" s="270" t="s">
        <v>1260</v>
      </c>
      <c r="AJ153" s="270" t="s">
        <v>1260</v>
      </c>
      <c r="AK153" s="270" t="s">
        <v>1260</v>
      </c>
      <c r="AL153" s="270" t="s">
        <v>1260</v>
      </c>
      <c r="AM153" s="270" t="s">
        <v>1260</v>
      </c>
      <c r="AN153" s="270" t="s">
        <v>1260</v>
      </c>
      <c r="AO153" s="270" t="s">
        <v>1260</v>
      </c>
      <c r="AP153" s="270" t="s">
        <v>1260</v>
      </c>
      <c r="AQ153" s="270" t="s">
        <v>1260</v>
      </c>
      <c r="AR153" s="270" t="s">
        <v>1260</v>
      </c>
      <c r="AS153" s="270" t="s">
        <v>1260</v>
      </c>
      <c r="AT153" s="270" t="s">
        <v>1260</v>
      </c>
      <c r="AU153" s="270" t="s">
        <v>1260</v>
      </c>
      <c r="AV153" s="270" t="s">
        <v>1260</v>
      </c>
      <c r="AW153" s="270" t="s">
        <v>1260</v>
      </c>
      <c r="AX153">
        <f>VLOOKUP(A153,[1]Sheet4!B$2:G$3636,6,0)</f>
        <v>0</v>
      </c>
      <c r="AY153">
        <f>VLOOKUP(A153,[1]Sheet2!A$3:AC$3636,29,0)</f>
        <v>0</v>
      </c>
      <c r="AZ153" s="270" t="s">
        <v>3258</v>
      </c>
      <c r="BA153" s="270" t="s">
        <v>3258</v>
      </c>
      <c r="BB153" s="270" t="s">
        <v>3258</v>
      </c>
      <c r="BC153" s="270" t="s">
        <v>3258</v>
      </c>
      <c r="BD153" s="270"/>
      <c r="BE153" s="270"/>
      <c r="BH153" s="248"/>
      <c r="BI153" s="248"/>
      <c r="BJ153" s="248"/>
      <c r="BK153" s="248"/>
      <c r="BL153" s="248"/>
      <c r="BM153" s="248"/>
      <c r="BN153" s="248"/>
      <c r="BO153" s="248"/>
      <c r="BP153" s="248" t="s">
        <v>3258</v>
      </c>
      <c r="BQ153" s="248" t="s">
        <v>3258</v>
      </c>
      <c r="BR153" s="248" t="s">
        <v>3258</v>
      </c>
      <c r="BS153" s="248" t="s">
        <v>3258</v>
      </c>
      <c r="BT153" s="248" t="s">
        <v>3258</v>
      </c>
      <c r="BU153" s="248" t="s">
        <v>3258</v>
      </c>
      <c r="BV153" s="247"/>
      <c r="BW153" s="248"/>
      <c r="BX153" s="248"/>
      <c r="BY153" s="248"/>
      <c r="BZ153" s="248"/>
      <c r="CA153" s="241"/>
      <c r="CB153" s="241"/>
      <c r="CC153" s="241"/>
      <c r="CD153" s="241"/>
      <c r="CE153" s="248"/>
    </row>
    <row r="154" spans="1:83" ht="14.4" x14ac:dyDescent="0.3">
      <c r="A154" s="269">
        <v>516270</v>
      </c>
      <c r="B154" s="272" t="str">
        <f>VLOOKUP(A154,[1]Sheet4!B$1:G$3636,5,0)</f>
        <v>الرابعة</v>
      </c>
      <c r="C154" s="270" t="s">
        <v>1259</v>
      </c>
      <c r="D154" s="270" t="s">
        <v>1259</v>
      </c>
      <c r="E154" s="270" t="s">
        <v>1259</v>
      </c>
      <c r="F154" s="270" t="s">
        <v>1259</v>
      </c>
      <c r="G154" s="270" t="s">
        <v>1259</v>
      </c>
      <c r="H154" s="270" t="s">
        <v>1259</v>
      </c>
      <c r="I154" s="270" t="s">
        <v>1259</v>
      </c>
      <c r="J154" s="270" t="s">
        <v>1259</v>
      </c>
      <c r="K154" s="270" t="s">
        <v>1259</v>
      </c>
      <c r="L154" s="270" t="s">
        <v>1259</v>
      </c>
      <c r="M154" s="270" t="s">
        <v>1259</v>
      </c>
      <c r="N154" s="270" t="s">
        <v>1259</v>
      </c>
      <c r="O154" s="270" t="s">
        <v>1259</v>
      </c>
      <c r="P154" s="270" t="s">
        <v>1259</v>
      </c>
      <c r="Q154" s="270" t="s">
        <v>1259</v>
      </c>
      <c r="R154" s="270" t="s">
        <v>1259</v>
      </c>
      <c r="S154" s="270" t="s">
        <v>1259</v>
      </c>
      <c r="T154" s="270" t="s">
        <v>1259</v>
      </c>
      <c r="U154" s="270" t="s">
        <v>1259</v>
      </c>
      <c r="V154" s="270" t="s">
        <v>1259</v>
      </c>
      <c r="W154" s="270" t="s">
        <v>1259</v>
      </c>
      <c r="X154" s="270" t="s">
        <v>1259</v>
      </c>
      <c r="Y154" s="270" t="s">
        <v>1259</v>
      </c>
      <c r="Z154" s="270" t="s">
        <v>1259</v>
      </c>
      <c r="AA154" s="270" t="s">
        <v>1259</v>
      </c>
      <c r="AB154" s="270" t="s">
        <v>1259</v>
      </c>
      <c r="AC154" s="270" t="s">
        <v>1259</v>
      </c>
      <c r="AD154" s="270" t="s">
        <v>1259</v>
      </c>
      <c r="AE154" s="270" t="s">
        <v>1259</v>
      </c>
      <c r="AF154" s="270" t="s">
        <v>1259</v>
      </c>
      <c r="AG154" s="270" t="s">
        <v>1259</v>
      </c>
      <c r="AH154" s="270" t="s">
        <v>1259</v>
      </c>
      <c r="AI154" s="270" t="s">
        <v>1259</v>
      </c>
      <c r="AJ154" s="270" t="s">
        <v>1259</v>
      </c>
      <c r="AK154" s="270" t="s">
        <v>1259</v>
      </c>
      <c r="AL154" s="270" t="s">
        <v>1259</v>
      </c>
      <c r="AM154" s="270" t="s">
        <v>1259</v>
      </c>
      <c r="AN154" s="270" t="s">
        <v>1259</v>
      </c>
      <c r="AO154" s="270" t="s">
        <v>1259</v>
      </c>
      <c r="AP154" s="270" t="s">
        <v>1259</v>
      </c>
      <c r="AQ154" s="270" t="s">
        <v>1259</v>
      </c>
      <c r="AR154" s="270" t="s">
        <v>1259</v>
      </c>
      <c r="AS154" s="270" t="s">
        <v>1259</v>
      </c>
      <c r="AT154" s="270" t="s">
        <v>1259</v>
      </c>
      <c r="AU154" s="270" t="s">
        <v>1259</v>
      </c>
      <c r="AV154" s="270" t="s">
        <v>1259</v>
      </c>
      <c r="AW154" s="277" t="s">
        <v>1259</v>
      </c>
      <c r="AX154">
        <f>VLOOKUP(A154,[1]Sheet4!B$2:G$3636,6,0)</f>
        <v>0</v>
      </c>
      <c r="AY154" t="str">
        <f>VLOOKUP(A154,[1]Sheet2!A$3:AC$3636,29,0)</f>
        <v/>
      </c>
      <c r="AZ154" s="270" t="s">
        <v>3258</v>
      </c>
      <c r="BA154" s="270" t="s">
        <v>3258</v>
      </c>
      <c r="BB154" s="270" t="s">
        <v>3258</v>
      </c>
      <c r="BC154" s="270" t="s">
        <v>3258</v>
      </c>
      <c r="BD154" s="270"/>
      <c r="BE154" s="270"/>
    </row>
    <row r="155" spans="1:83" ht="14.4" x14ac:dyDescent="0.3">
      <c r="A155" s="269">
        <v>516295</v>
      </c>
      <c r="B155" s="272" t="str">
        <f>VLOOKUP(A155,[1]Sheet4!B$1:G$3636,5,0)</f>
        <v>الرابعة</v>
      </c>
      <c r="C155" s="270" t="s">
        <v>1260</v>
      </c>
      <c r="D155" s="270" t="s">
        <v>1260</v>
      </c>
      <c r="E155" s="270" t="s">
        <v>1260</v>
      </c>
      <c r="F155" s="270" t="s">
        <v>1260</v>
      </c>
      <c r="G155" s="270" t="s">
        <v>1260</v>
      </c>
      <c r="H155" s="270" t="s">
        <v>1260</v>
      </c>
      <c r="I155" s="270" t="s">
        <v>1260</v>
      </c>
      <c r="J155" s="270" t="s">
        <v>1260</v>
      </c>
      <c r="K155" s="270" t="s">
        <v>1260</v>
      </c>
      <c r="L155" s="270" t="s">
        <v>1260</v>
      </c>
      <c r="M155" s="270" t="s">
        <v>1260</v>
      </c>
      <c r="N155" s="270" t="s">
        <v>1260</v>
      </c>
      <c r="O155" s="270" t="s">
        <v>1260</v>
      </c>
      <c r="P155" s="270" t="s">
        <v>1260</v>
      </c>
      <c r="Q155" s="270" t="s">
        <v>1260</v>
      </c>
      <c r="R155" s="270" t="s">
        <v>1260</v>
      </c>
      <c r="S155" s="270" t="s">
        <v>1260</v>
      </c>
      <c r="T155" s="270" t="s">
        <v>1260</v>
      </c>
      <c r="U155" s="270" t="s">
        <v>1260</v>
      </c>
      <c r="V155" s="270" t="s">
        <v>1260</v>
      </c>
      <c r="W155" s="270" t="s">
        <v>1260</v>
      </c>
      <c r="X155" s="270" t="s">
        <v>1260</v>
      </c>
      <c r="Y155" s="270" t="s">
        <v>1260</v>
      </c>
      <c r="Z155" s="270" t="s">
        <v>1260</v>
      </c>
      <c r="AA155" s="270" t="s">
        <v>1260</v>
      </c>
      <c r="AB155" s="270" t="s">
        <v>1260</v>
      </c>
      <c r="AC155" s="270" t="s">
        <v>1260</v>
      </c>
      <c r="AD155" s="270" t="s">
        <v>1260</v>
      </c>
      <c r="AE155" s="270" t="s">
        <v>1260</v>
      </c>
      <c r="AF155" s="270" t="s">
        <v>1260</v>
      </c>
      <c r="AG155" s="270" t="s">
        <v>1260</v>
      </c>
      <c r="AH155" s="270" t="s">
        <v>1260</v>
      </c>
      <c r="AI155" s="270" t="s">
        <v>1260</v>
      </c>
      <c r="AJ155" s="270" t="s">
        <v>1260</v>
      </c>
      <c r="AK155" s="270" t="s">
        <v>1260</v>
      </c>
      <c r="AL155" s="270" t="s">
        <v>1260</v>
      </c>
      <c r="AM155" s="270" t="s">
        <v>1260</v>
      </c>
      <c r="AN155" s="270" t="s">
        <v>1260</v>
      </c>
      <c r="AO155" s="270" t="s">
        <v>1260</v>
      </c>
      <c r="AP155" s="270" t="s">
        <v>1260</v>
      </c>
      <c r="AQ155" s="270" t="s">
        <v>1260</v>
      </c>
      <c r="AR155" s="270" t="s">
        <v>1260</v>
      </c>
      <c r="AS155" s="270" t="s">
        <v>1260</v>
      </c>
      <c r="AT155" s="270" t="s">
        <v>1260</v>
      </c>
      <c r="AU155" s="270" t="s">
        <v>1260</v>
      </c>
      <c r="AV155" s="270" t="s">
        <v>1260</v>
      </c>
      <c r="AW155" s="277" t="s">
        <v>1260</v>
      </c>
      <c r="AX155">
        <f>VLOOKUP(A155,[1]Sheet4!B$2:G$3636,6,0)</f>
        <v>0</v>
      </c>
      <c r="AY155" t="str">
        <f>VLOOKUP(A155,[1]Sheet2!A$3:AC$3636,29,0)</f>
        <v/>
      </c>
      <c r="AZ155" s="270" t="s">
        <v>3258</v>
      </c>
      <c r="BA155" s="270" t="s">
        <v>3258</v>
      </c>
      <c r="BB155" s="270" t="s">
        <v>3258</v>
      </c>
      <c r="BC155" s="270" t="s">
        <v>3258</v>
      </c>
      <c r="BD155" s="270"/>
      <c r="BE155" s="270"/>
      <c r="BH155" s="248"/>
      <c r="BI155" s="248"/>
      <c r="BJ155" s="248"/>
      <c r="BK155" s="248"/>
      <c r="BL155" s="248"/>
      <c r="BM155" s="248"/>
      <c r="BN155" s="248"/>
      <c r="BO155" s="248"/>
      <c r="BP155" s="248" t="s">
        <v>3258</v>
      </c>
      <c r="BQ155" s="248" t="s">
        <v>3258</v>
      </c>
      <c r="BR155" s="248" t="s">
        <v>3258</v>
      </c>
      <c r="BS155" s="248" t="s">
        <v>3258</v>
      </c>
      <c r="BT155" s="248" t="s">
        <v>3258</v>
      </c>
      <c r="BU155" s="248" t="s">
        <v>3258</v>
      </c>
      <c r="BV155" s="247"/>
      <c r="BW155" s="248"/>
      <c r="BX155" s="248"/>
      <c r="BY155" s="248"/>
      <c r="BZ155" s="248"/>
      <c r="CA155" s="241"/>
      <c r="CB155" s="241"/>
      <c r="CC155" s="241"/>
      <c r="CD155" s="241"/>
      <c r="CE155" s="248"/>
    </row>
    <row r="156" spans="1:83" ht="14.4" x14ac:dyDescent="0.3">
      <c r="A156" s="269">
        <v>516300</v>
      </c>
      <c r="B156" s="272" t="str">
        <f>VLOOKUP(A156,[1]Sheet4!B$1:G$3636,5,0)</f>
        <v>الرابعة</v>
      </c>
      <c r="C156" s="270" t="s">
        <v>1260</v>
      </c>
      <c r="D156" s="270" t="s">
        <v>1260</v>
      </c>
      <c r="E156" s="270" t="s">
        <v>1260</v>
      </c>
      <c r="F156" s="270" t="s">
        <v>1260</v>
      </c>
      <c r="G156" s="270" t="s">
        <v>1260</v>
      </c>
      <c r="H156" s="270" t="s">
        <v>1260</v>
      </c>
      <c r="I156" s="270" t="s">
        <v>1260</v>
      </c>
      <c r="J156" s="270" t="s">
        <v>1260</v>
      </c>
      <c r="K156" s="270" t="s">
        <v>1260</v>
      </c>
      <c r="L156" s="270" t="s">
        <v>1260</v>
      </c>
      <c r="M156" s="270" t="s">
        <v>1260</v>
      </c>
      <c r="N156" s="270" t="s">
        <v>1260</v>
      </c>
      <c r="O156" s="270" t="s">
        <v>1260</v>
      </c>
      <c r="P156" s="270" t="s">
        <v>1260</v>
      </c>
      <c r="Q156" s="270" t="s">
        <v>1260</v>
      </c>
      <c r="R156" s="270" t="s">
        <v>1260</v>
      </c>
      <c r="S156" s="270" t="s">
        <v>1260</v>
      </c>
      <c r="T156" s="270" t="s">
        <v>1260</v>
      </c>
      <c r="U156" s="270" t="s">
        <v>1260</v>
      </c>
      <c r="V156" s="270" t="s">
        <v>1260</v>
      </c>
      <c r="W156" s="270" t="s">
        <v>1260</v>
      </c>
      <c r="X156" s="270" t="s">
        <v>1260</v>
      </c>
      <c r="Y156" s="270" t="s">
        <v>1260</v>
      </c>
      <c r="Z156" s="270" t="s">
        <v>1260</v>
      </c>
      <c r="AA156" s="270" t="s">
        <v>1260</v>
      </c>
      <c r="AB156" s="270" t="s">
        <v>1260</v>
      </c>
      <c r="AC156" s="270" t="s">
        <v>1260</v>
      </c>
      <c r="AD156" s="270" t="s">
        <v>1260</v>
      </c>
      <c r="AE156" s="270" t="s">
        <v>1260</v>
      </c>
      <c r="AF156" s="270" t="s">
        <v>1260</v>
      </c>
      <c r="AG156" s="270" t="s">
        <v>1260</v>
      </c>
      <c r="AH156" s="270" t="s">
        <v>1260</v>
      </c>
      <c r="AI156" s="270" t="s">
        <v>1260</v>
      </c>
      <c r="AJ156" s="270" t="s">
        <v>1260</v>
      </c>
      <c r="AK156" s="270" t="s">
        <v>1260</v>
      </c>
      <c r="AL156" s="270" t="s">
        <v>1260</v>
      </c>
      <c r="AM156" s="270" t="s">
        <v>1260</v>
      </c>
      <c r="AN156" s="270" t="s">
        <v>1260</v>
      </c>
      <c r="AO156" s="270" t="s">
        <v>1260</v>
      </c>
      <c r="AP156" s="270" t="s">
        <v>1260</v>
      </c>
      <c r="AQ156" s="270" t="s">
        <v>1260</v>
      </c>
      <c r="AR156" s="270" t="s">
        <v>1260</v>
      </c>
      <c r="AS156" s="270" t="s">
        <v>1260</v>
      </c>
      <c r="AT156" s="270" t="s">
        <v>1260</v>
      </c>
      <c r="AU156" s="270" t="s">
        <v>1260</v>
      </c>
      <c r="AV156" s="270" t="s">
        <v>1260</v>
      </c>
      <c r="AW156" s="277" t="s">
        <v>1260</v>
      </c>
      <c r="AX156" t="str">
        <f>VLOOKUP(A156,[1]Sheet4!B$2:G$3636,6,0)</f>
        <v>مستنفذ فصل ثاني  2023-2024</v>
      </c>
      <c r="AY156" t="str">
        <f>VLOOKUP(A156,[1]Sheet2!A$3:AC$3636,29,0)</f>
        <v/>
      </c>
      <c r="AZ156" s="249"/>
      <c r="BA156" s="249"/>
      <c r="BB156" s="249"/>
      <c r="BC156" s="249"/>
      <c r="BD156" s="249"/>
      <c r="BE156" s="270"/>
      <c r="BH156" s="248"/>
      <c r="BI156" s="248"/>
      <c r="BJ156" s="248"/>
      <c r="BK156" s="248"/>
      <c r="BL156" s="248"/>
      <c r="BM156" s="248"/>
      <c r="BN156" s="248"/>
      <c r="BO156" s="248"/>
      <c r="BP156" s="248" t="s">
        <v>3258</v>
      </c>
      <c r="BQ156" s="248" t="s">
        <v>3258</v>
      </c>
      <c r="BR156" s="248" t="s">
        <v>3258</v>
      </c>
      <c r="BS156" s="248" t="s">
        <v>3258</v>
      </c>
      <c r="BT156" s="248" t="s">
        <v>3258</v>
      </c>
      <c r="BU156" s="248" t="s">
        <v>3258</v>
      </c>
      <c r="BV156" s="247"/>
      <c r="BW156" s="248"/>
      <c r="BX156" s="248"/>
      <c r="BY156" s="248"/>
      <c r="BZ156" s="248"/>
      <c r="CA156" s="241"/>
      <c r="CB156" s="241"/>
      <c r="CC156" s="241"/>
      <c r="CD156" s="241"/>
      <c r="CE156" s="248"/>
    </row>
    <row r="157" spans="1:83" ht="14.4" x14ac:dyDescent="0.3">
      <c r="A157" s="269">
        <v>516342</v>
      </c>
      <c r="B157" s="272" t="str">
        <f>VLOOKUP(A157,[1]Sheet4!B$1:G$3636,5,0)</f>
        <v>الرابعة</v>
      </c>
      <c r="C157" s="270" t="s">
        <v>1259</v>
      </c>
      <c r="D157" s="270" t="s">
        <v>1259</v>
      </c>
      <c r="E157" s="270" t="s">
        <v>1259</v>
      </c>
      <c r="F157" s="270" t="s">
        <v>1259</v>
      </c>
      <c r="G157" s="270" t="s">
        <v>1259</v>
      </c>
      <c r="H157" s="270" t="s">
        <v>1259</v>
      </c>
      <c r="I157" s="270" t="s">
        <v>1259</v>
      </c>
      <c r="J157" s="270" t="s">
        <v>1259</v>
      </c>
      <c r="K157" s="270" t="s">
        <v>1259</v>
      </c>
      <c r="L157" s="270" t="s">
        <v>1259</v>
      </c>
      <c r="M157" s="270" t="s">
        <v>1259</v>
      </c>
      <c r="N157" s="270" t="s">
        <v>1259</v>
      </c>
      <c r="O157" s="270" t="s">
        <v>1259</v>
      </c>
      <c r="P157" s="270" t="s">
        <v>1259</v>
      </c>
      <c r="Q157" s="270" t="s">
        <v>1259</v>
      </c>
      <c r="R157" s="270" t="s">
        <v>1259</v>
      </c>
      <c r="S157" s="270" t="s">
        <v>1259</v>
      </c>
      <c r="T157" s="270" t="s">
        <v>1259</v>
      </c>
      <c r="U157" s="270" t="s">
        <v>1259</v>
      </c>
      <c r="V157" s="270" t="s">
        <v>1259</v>
      </c>
      <c r="W157" s="270" t="s">
        <v>1259</v>
      </c>
      <c r="X157" s="270" t="s">
        <v>1259</v>
      </c>
      <c r="Y157" s="270" t="s">
        <v>1259</v>
      </c>
      <c r="Z157" s="270" t="s">
        <v>1259</v>
      </c>
      <c r="AA157" s="270" t="s">
        <v>1259</v>
      </c>
      <c r="AB157" s="270" t="s">
        <v>1259</v>
      </c>
      <c r="AC157" s="270" t="s">
        <v>1259</v>
      </c>
      <c r="AD157" s="270" t="s">
        <v>1259</v>
      </c>
      <c r="AE157" s="270" t="s">
        <v>1259</v>
      </c>
      <c r="AF157" s="270" t="s">
        <v>1259</v>
      </c>
      <c r="AG157" s="270" t="s">
        <v>1259</v>
      </c>
      <c r="AH157" s="270" t="s">
        <v>1259</v>
      </c>
      <c r="AI157" s="270" t="s">
        <v>1259</v>
      </c>
      <c r="AJ157" s="270" t="s">
        <v>1259</v>
      </c>
      <c r="AK157" s="270" t="s">
        <v>1259</v>
      </c>
      <c r="AL157" s="270" t="s">
        <v>1259</v>
      </c>
      <c r="AM157" s="270" t="s">
        <v>1259</v>
      </c>
      <c r="AN157" s="270" t="s">
        <v>1259</v>
      </c>
      <c r="AO157" s="270" t="s">
        <v>1259</v>
      </c>
      <c r="AP157" s="270" t="s">
        <v>1259</v>
      </c>
      <c r="AQ157" s="270" t="s">
        <v>1259</v>
      </c>
      <c r="AR157" s="270" t="s">
        <v>1259</v>
      </c>
      <c r="AS157" s="270" t="s">
        <v>1259</v>
      </c>
      <c r="AT157" s="270" t="s">
        <v>1259</v>
      </c>
      <c r="AU157" s="270" t="s">
        <v>1259</v>
      </c>
      <c r="AV157" s="270" t="s">
        <v>1259</v>
      </c>
      <c r="AW157" s="277" t="s">
        <v>1259</v>
      </c>
      <c r="AX157">
        <f>VLOOKUP(A157,[1]Sheet4!B$2:G$3636,6,0)</f>
        <v>0</v>
      </c>
      <c r="AY157" t="str">
        <f>VLOOKUP(A157,[1]Sheet2!A$3:AC$3636,29,0)</f>
        <v/>
      </c>
      <c r="AZ157" s="270" t="s">
        <v>3258</v>
      </c>
      <c r="BA157" s="270" t="s">
        <v>3258</v>
      </c>
      <c r="BB157" s="270" t="s">
        <v>3258</v>
      </c>
      <c r="BC157" s="270" t="s">
        <v>3258</v>
      </c>
      <c r="BD157" s="270"/>
      <c r="BE157" s="270"/>
    </row>
    <row r="158" spans="1:83" ht="14.4" x14ac:dyDescent="0.3">
      <c r="A158" s="269">
        <v>516357</v>
      </c>
      <c r="B158" s="272" t="str">
        <f>VLOOKUP(A158,[1]Sheet4!B$1:G$3636,5,0)</f>
        <v>الرابعة</v>
      </c>
      <c r="C158" s="270" t="s">
        <v>1259</v>
      </c>
      <c r="D158" s="270" t="s">
        <v>1259</v>
      </c>
      <c r="E158" s="270" t="s">
        <v>1259</v>
      </c>
      <c r="F158" s="270" t="s">
        <v>1259</v>
      </c>
      <c r="G158" s="270" t="s">
        <v>1259</v>
      </c>
      <c r="H158" s="270" t="s">
        <v>1259</v>
      </c>
      <c r="I158" s="270" t="s">
        <v>1259</v>
      </c>
      <c r="J158" s="270" t="s">
        <v>1259</v>
      </c>
      <c r="K158" s="270" t="s">
        <v>1259</v>
      </c>
      <c r="L158" s="270" t="s">
        <v>1259</v>
      </c>
      <c r="M158" s="270" t="s">
        <v>1259</v>
      </c>
      <c r="N158" s="270" t="s">
        <v>1259</v>
      </c>
      <c r="O158" s="270" t="s">
        <v>1259</v>
      </c>
      <c r="P158" s="270" t="s">
        <v>1259</v>
      </c>
      <c r="Q158" s="270" t="s">
        <v>1259</v>
      </c>
      <c r="R158" s="270" t="s">
        <v>1259</v>
      </c>
      <c r="S158" s="270" t="s">
        <v>1259</v>
      </c>
      <c r="T158" s="270" t="s">
        <v>1259</v>
      </c>
      <c r="U158" s="270" t="s">
        <v>1259</v>
      </c>
      <c r="V158" s="270" t="s">
        <v>1259</v>
      </c>
      <c r="W158" s="270" t="s">
        <v>1259</v>
      </c>
      <c r="X158" s="270" t="s">
        <v>1259</v>
      </c>
      <c r="Y158" s="270" t="s">
        <v>1259</v>
      </c>
      <c r="Z158" s="270" t="s">
        <v>1259</v>
      </c>
      <c r="AA158" s="270" t="s">
        <v>1259</v>
      </c>
      <c r="AB158" s="270" t="s">
        <v>1259</v>
      </c>
      <c r="AC158" s="270" t="s">
        <v>1259</v>
      </c>
      <c r="AD158" s="270" t="s">
        <v>1259</v>
      </c>
      <c r="AE158" s="270" t="s">
        <v>1259</v>
      </c>
      <c r="AF158" s="270" t="s">
        <v>1259</v>
      </c>
      <c r="AG158" s="270" t="s">
        <v>1259</v>
      </c>
      <c r="AH158" s="270" t="s">
        <v>1259</v>
      </c>
      <c r="AI158" s="270" t="s">
        <v>1259</v>
      </c>
      <c r="AJ158" s="270" t="s">
        <v>1259</v>
      </c>
      <c r="AK158" s="270" t="s">
        <v>1259</v>
      </c>
      <c r="AL158" s="270" t="s">
        <v>1259</v>
      </c>
      <c r="AM158" s="270" t="s">
        <v>1259</v>
      </c>
      <c r="AN158" s="270" t="s">
        <v>1259</v>
      </c>
      <c r="AO158" s="270" t="s">
        <v>1259</v>
      </c>
      <c r="AP158" s="270" t="s">
        <v>1259</v>
      </c>
      <c r="AQ158" s="270" t="s">
        <v>1259</v>
      </c>
      <c r="AR158" s="270" t="s">
        <v>1259</v>
      </c>
      <c r="AS158" s="270" t="s">
        <v>1259</v>
      </c>
      <c r="AT158" s="270" t="s">
        <v>1259</v>
      </c>
      <c r="AU158" s="270" t="s">
        <v>1259</v>
      </c>
      <c r="AV158" s="270" t="s">
        <v>1259</v>
      </c>
      <c r="AW158" s="277" t="s">
        <v>1259</v>
      </c>
      <c r="AX158">
        <f>VLOOKUP(A158,[1]Sheet4!B$2:G$3636,6,0)</f>
        <v>0</v>
      </c>
      <c r="AY158" t="str">
        <f>VLOOKUP(A158,[1]Sheet2!A$3:AC$3636,29,0)</f>
        <v/>
      </c>
      <c r="AZ158" s="270" t="s">
        <v>3258</v>
      </c>
      <c r="BA158" s="270" t="s">
        <v>3258</v>
      </c>
      <c r="BB158" s="270" t="s">
        <v>3258</v>
      </c>
      <c r="BC158" s="270" t="s">
        <v>3258</v>
      </c>
      <c r="BD158" s="270"/>
      <c r="BE158" s="270"/>
    </row>
    <row r="159" spans="1:83" ht="14.4" x14ac:dyDescent="0.3">
      <c r="A159" s="269">
        <v>516399</v>
      </c>
      <c r="B159" s="272" t="str">
        <f>VLOOKUP(A159,[1]Sheet4!B$1:G$3636,5,0)</f>
        <v>الرابعة</v>
      </c>
      <c r="C159" s="270" t="s">
        <v>1260</v>
      </c>
      <c r="D159" s="270" t="s">
        <v>1260</v>
      </c>
      <c r="E159" s="270" t="s">
        <v>1260</v>
      </c>
      <c r="F159" s="270" t="s">
        <v>1260</v>
      </c>
      <c r="G159" s="270" t="s">
        <v>1260</v>
      </c>
      <c r="H159" s="270" t="s">
        <v>1260</v>
      </c>
      <c r="I159" s="270" t="s">
        <v>1260</v>
      </c>
      <c r="J159" s="270" t="s">
        <v>1260</v>
      </c>
      <c r="K159" s="270" t="s">
        <v>1260</v>
      </c>
      <c r="L159" s="270" t="s">
        <v>1260</v>
      </c>
      <c r="M159" s="270" t="s">
        <v>1260</v>
      </c>
      <c r="N159" s="270" t="s">
        <v>1260</v>
      </c>
      <c r="O159" s="270" t="s">
        <v>1260</v>
      </c>
      <c r="P159" s="270" t="s">
        <v>1260</v>
      </c>
      <c r="Q159" s="270" t="s">
        <v>1260</v>
      </c>
      <c r="R159" s="270" t="s">
        <v>1260</v>
      </c>
      <c r="S159" s="270" t="s">
        <v>1260</v>
      </c>
      <c r="T159" s="270" t="s">
        <v>1260</v>
      </c>
      <c r="U159" s="270" t="s">
        <v>1260</v>
      </c>
      <c r="V159" s="270" t="s">
        <v>1260</v>
      </c>
      <c r="W159" s="270" t="s">
        <v>1260</v>
      </c>
      <c r="X159" s="270" t="s">
        <v>1260</v>
      </c>
      <c r="Y159" s="270" t="s">
        <v>1260</v>
      </c>
      <c r="Z159" s="270" t="s">
        <v>1260</v>
      </c>
      <c r="AA159" s="270" t="s">
        <v>1260</v>
      </c>
      <c r="AB159" s="270" t="s">
        <v>1260</v>
      </c>
      <c r="AC159" s="270" t="s">
        <v>1260</v>
      </c>
      <c r="AD159" s="270" t="s">
        <v>1260</v>
      </c>
      <c r="AE159" s="270" t="s">
        <v>1260</v>
      </c>
      <c r="AF159" s="270" t="s">
        <v>1260</v>
      </c>
      <c r="AG159" s="270" t="s">
        <v>1260</v>
      </c>
      <c r="AH159" s="270" t="s">
        <v>1260</v>
      </c>
      <c r="AI159" s="270" t="s">
        <v>1260</v>
      </c>
      <c r="AJ159" s="270" t="s">
        <v>1260</v>
      </c>
      <c r="AK159" s="270" t="s">
        <v>1260</v>
      </c>
      <c r="AL159" s="270" t="s">
        <v>1260</v>
      </c>
      <c r="AM159" s="270" t="s">
        <v>1260</v>
      </c>
      <c r="AN159" s="270" t="s">
        <v>1260</v>
      </c>
      <c r="AO159" s="270" t="s">
        <v>1260</v>
      </c>
      <c r="AP159" s="270" t="s">
        <v>1260</v>
      </c>
      <c r="AQ159" s="270" t="s">
        <v>1260</v>
      </c>
      <c r="AR159" s="270" t="s">
        <v>1260</v>
      </c>
      <c r="AS159" s="270" t="s">
        <v>1260</v>
      </c>
      <c r="AT159" s="270" t="s">
        <v>1260</v>
      </c>
      <c r="AU159" s="270" t="s">
        <v>1260</v>
      </c>
      <c r="AV159" s="270" t="s">
        <v>1260</v>
      </c>
      <c r="AW159" s="277" t="s">
        <v>1260</v>
      </c>
      <c r="AX159" t="str">
        <f>VLOOKUP(A159,[1]Sheet4!B$2:G$3636,6,0)</f>
        <v>مستنفذ فصل ثاني  2023-2024</v>
      </c>
      <c r="AY159" t="str">
        <f>VLOOKUP(A159,[1]Sheet2!A$3:AC$3636,29,0)</f>
        <v/>
      </c>
      <c r="AZ159" s="270" t="s">
        <v>3258</v>
      </c>
      <c r="BA159" s="270" t="s">
        <v>3258</v>
      </c>
      <c r="BB159" s="270" t="s">
        <v>3258</v>
      </c>
      <c r="BC159" s="270" t="s">
        <v>3258</v>
      </c>
      <c r="BD159" s="270"/>
      <c r="BE159" s="270"/>
    </row>
    <row r="160" spans="1:83" ht="14.4" x14ac:dyDescent="0.3">
      <c r="A160" s="269">
        <v>516416</v>
      </c>
      <c r="B160" s="272" t="str">
        <f>VLOOKUP(A160,[1]Sheet4!B$1:G$3636,5,0)</f>
        <v>الرابعة</v>
      </c>
      <c r="C160" s="270" t="s">
        <v>1260</v>
      </c>
      <c r="D160" s="270" t="s">
        <v>1260</v>
      </c>
      <c r="E160" s="270" t="s">
        <v>1260</v>
      </c>
      <c r="F160" s="270" t="s">
        <v>1260</v>
      </c>
      <c r="G160" s="270" t="s">
        <v>1260</v>
      </c>
      <c r="H160" s="270" t="s">
        <v>1260</v>
      </c>
      <c r="I160" s="270" t="s">
        <v>1260</v>
      </c>
      <c r="J160" s="270" t="s">
        <v>1260</v>
      </c>
      <c r="K160" s="270" t="s">
        <v>1260</v>
      </c>
      <c r="L160" s="270" t="s">
        <v>1260</v>
      </c>
      <c r="M160" s="270" t="s">
        <v>1260</v>
      </c>
      <c r="N160" s="270" t="s">
        <v>1260</v>
      </c>
      <c r="O160" s="270" t="s">
        <v>1260</v>
      </c>
      <c r="P160" s="270" t="s">
        <v>1260</v>
      </c>
      <c r="Q160" s="270" t="s">
        <v>1260</v>
      </c>
      <c r="R160" s="270" t="s">
        <v>1260</v>
      </c>
      <c r="S160" s="270" t="s">
        <v>1260</v>
      </c>
      <c r="T160" s="270" t="s">
        <v>1260</v>
      </c>
      <c r="U160" s="270" t="s">
        <v>1260</v>
      </c>
      <c r="V160" s="270" t="s">
        <v>1260</v>
      </c>
      <c r="W160" s="270" t="s">
        <v>1260</v>
      </c>
      <c r="X160" s="270" t="s">
        <v>1260</v>
      </c>
      <c r="Y160" s="270" t="s">
        <v>1260</v>
      </c>
      <c r="Z160" s="270" t="s">
        <v>1260</v>
      </c>
      <c r="AA160" s="270" t="s">
        <v>1260</v>
      </c>
      <c r="AB160" s="270" t="s">
        <v>1260</v>
      </c>
      <c r="AC160" s="270" t="s">
        <v>1260</v>
      </c>
      <c r="AD160" s="270" t="s">
        <v>1260</v>
      </c>
      <c r="AE160" s="270" t="s">
        <v>1260</v>
      </c>
      <c r="AF160" s="270" t="s">
        <v>1260</v>
      </c>
      <c r="AG160" s="270" t="s">
        <v>1260</v>
      </c>
      <c r="AH160" s="270" t="s">
        <v>1260</v>
      </c>
      <c r="AI160" s="270" t="s">
        <v>1260</v>
      </c>
      <c r="AJ160" s="270" t="s">
        <v>1260</v>
      </c>
      <c r="AK160" s="270" t="s">
        <v>1260</v>
      </c>
      <c r="AL160" s="270" t="s">
        <v>1260</v>
      </c>
      <c r="AM160" s="270" t="s">
        <v>1260</v>
      </c>
      <c r="AN160" s="270" t="s">
        <v>1260</v>
      </c>
      <c r="AO160" s="270" t="s">
        <v>1260</v>
      </c>
      <c r="AP160" s="270" t="s">
        <v>1260</v>
      </c>
      <c r="AQ160" s="270" t="s">
        <v>1260</v>
      </c>
      <c r="AR160" s="270" t="s">
        <v>1260</v>
      </c>
      <c r="AS160" s="270" t="s">
        <v>1260</v>
      </c>
      <c r="AT160" s="270" t="s">
        <v>1260</v>
      </c>
      <c r="AU160" s="270" t="s">
        <v>1260</v>
      </c>
      <c r="AV160" s="270" t="s">
        <v>1260</v>
      </c>
      <c r="AW160" s="277" t="s">
        <v>1260</v>
      </c>
      <c r="AX160" t="str">
        <f>VLOOKUP(A160,[1]Sheet4!B$2:G$3636,6,0)</f>
        <v>مستنفذ فصل ثاني  2023-2024</v>
      </c>
      <c r="AY160">
        <f>VLOOKUP(A160,[1]Sheet2!A$3:AC$3636,29,0)</f>
        <v>0</v>
      </c>
      <c r="AZ160" s="270" t="s">
        <v>3258</v>
      </c>
      <c r="BA160" s="270" t="s">
        <v>3258</v>
      </c>
      <c r="BB160" s="270" t="s">
        <v>3258</v>
      </c>
      <c r="BC160" s="270" t="s">
        <v>3258</v>
      </c>
      <c r="BD160" s="270"/>
      <c r="BE160" s="270"/>
      <c r="BH160" s="248"/>
      <c r="BI160" s="248"/>
      <c r="BJ160" s="248"/>
      <c r="BK160" s="248"/>
      <c r="BL160" s="248"/>
      <c r="BM160" s="248"/>
      <c r="BN160" s="248"/>
      <c r="BO160" s="248"/>
      <c r="BP160" s="248" t="s">
        <v>3258</v>
      </c>
      <c r="BQ160" s="248" t="s">
        <v>3258</v>
      </c>
      <c r="BR160" s="248" t="s">
        <v>3258</v>
      </c>
      <c r="BS160" s="248" t="s">
        <v>3258</v>
      </c>
      <c r="BT160" s="248" t="s">
        <v>3258</v>
      </c>
      <c r="BU160" s="248" t="s">
        <v>3258</v>
      </c>
      <c r="BV160" s="247"/>
      <c r="BW160" s="248"/>
      <c r="BX160" s="248"/>
      <c r="BY160" s="248"/>
      <c r="BZ160" s="248"/>
      <c r="CA160" s="241"/>
      <c r="CB160" s="241"/>
      <c r="CC160" s="241"/>
      <c r="CD160" s="241"/>
      <c r="CE160" s="248"/>
    </row>
    <row r="161" spans="1:83" ht="21.6" x14ac:dyDescent="0.3">
      <c r="A161" s="283">
        <v>516427</v>
      </c>
      <c r="B161" s="293" t="s">
        <v>553</v>
      </c>
      <c r="C161" s="249" t="s">
        <v>1259</v>
      </c>
      <c r="D161" s="249" t="s">
        <v>1259</v>
      </c>
      <c r="E161" s="249" t="s">
        <v>1259</v>
      </c>
      <c r="F161" s="249" t="s">
        <v>1259</v>
      </c>
      <c r="G161" s="249" t="s">
        <v>1259</v>
      </c>
      <c r="H161" s="249" t="s">
        <v>1259</v>
      </c>
      <c r="I161" s="249" t="s">
        <v>1259</v>
      </c>
      <c r="J161" s="249" t="s">
        <v>1259</v>
      </c>
      <c r="K161" s="249" t="s">
        <v>1259</v>
      </c>
      <c r="L161" s="249" t="s">
        <v>1259</v>
      </c>
      <c r="M161" s="249" t="s">
        <v>1259</v>
      </c>
      <c r="N161" s="249" t="s">
        <v>1259</v>
      </c>
      <c r="O161" s="249" t="s">
        <v>1259</v>
      </c>
      <c r="P161" s="249" t="s">
        <v>1259</v>
      </c>
      <c r="Q161" s="249" t="s">
        <v>1259</v>
      </c>
      <c r="R161" s="249" t="s">
        <v>1259</v>
      </c>
      <c r="S161" s="249" t="s">
        <v>1259</v>
      </c>
      <c r="T161" s="249" t="s">
        <v>1259</v>
      </c>
      <c r="U161" s="249" t="s">
        <v>1259</v>
      </c>
      <c r="V161" s="249" t="s">
        <v>1259</v>
      </c>
      <c r="W161" s="249" t="s">
        <v>1259</v>
      </c>
      <c r="X161" s="249" t="s">
        <v>1259</v>
      </c>
      <c r="Y161" s="249" t="s">
        <v>1259</v>
      </c>
      <c r="Z161" s="249" t="s">
        <v>1259</v>
      </c>
      <c r="AA161" s="249" t="s">
        <v>1259</v>
      </c>
      <c r="AB161" s="249" t="s">
        <v>1259</v>
      </c>
      <c r="AC161" s="249" t="s">
        <v>1259</v>
      </c>
      <c r="AD161" s="249" t="s">
        <v>1259</v>
      </c>
      <c r="AE161" s="249" t="s">
        <v>1259</v>
      </c>
      <c r="AF161" s="249" t="s">
        <v>1259</v>
      </c>
      <c r="AG161" s="249" t="s">
        <v>1259</v>
      </c>
      <c r="AH161" s="249" t="s">
        <v>1259</v>
      </c>
      <c r="AI161" s="249" t="s">
        <v>1259</v>
      </c>
      <c r="AJ161" s="249" t="s">
        <v>1259</v>
      </c>
      <c r="AK161" s="249" t="s">
        <v>1259</v>
      </c>
      <c r="AL161" s="249" t="s">
        <v>1259</v>
      </c>
      <c r="AM161" s="249" t="s">
        <v>1259</v>
      </c>
      <c r="AN161" s="249" t="s">
        <v>1259</v>
      </c>
      <c r="AO161" s="249" t="s">
        <v>1259</v>
      </c>
      <c r="AP161" s="249" t="s">
        <v>1259</v>
      </c>
      <c r="AQ161" s="249" t="s">
        <v>1259</v>
      </c>
      <c r="AR161" s="249" t="s">
        <v>1259</v>
      </c>
      <c r="AS161" s="249" t="s">
        <v>1259</v>
      </c>
      <c r="AT161" s="249" t="s">
        <v>1259</v>
      </c>
      <c r="AU161" s="249" t="s">
        <v>1259</v>
      </c>
      <c r="AV161" s="249" t="s">
        <v>1259</v>
      </c>
      <c r="AW161" s="249" t="s">
        <v>1259</v>
      </c>
      <c r="AX161" s="285"/>
      <c r="AY161">
        <f>VLOOKUP(A161,[1]Sheet2!A$3:AC$3636,29,0)</f>
        <v>0</v>
      </c>
      <c r="AZ161" s="249"/>
      <c r="BA161" s="249"/>
      <c r="BB161" s="249"/>
      <c r="BC161" s="249"/>
      <c r="BD161" s="249"/>
      <c r="BE161" s="270"/>
      <c r="BH161" s="248"/>
      <c r="BI161" s="248"/>
      <c r="BJ161" s="248"/>
      <c r="BK161" s="248"/>
      <c r="BL161" s="248"/>
      <c r="BM161" s="248"/>
      <c r="BN161" s="248"/>
      <c r="BO161" s="248"/>
      <c r="BP161" s="248" t="s">
        <v>3258</v>
      </c>
      <c r="BQ161" s="248" t="s">
        <v>3258</v>
      </c>
      <c r="BR161" s="248" t="s">
        <v>3258</v>
      </c>
      <c r="BS161" s="248" t="s">
        <v>3258</v>
      </c>
      <c r="BT161" s="248" t="s">
        <v>3258</v>
      </c>
      <c r="BU161" s="248" t="s">
        <v>3258</v>
      </c>
      <c r="BV161" s="247"/>
      <c r="BW161" s="248"/>
      <c r="BX161" s="248"/>
      <c r="BY161" s="248"/>
      <c r="BZ161" s="248"/>
      <c r="CA161" s="241"/>
      <c r="CB161" s="241"/>
      <c r="CC161" s="241"/>
      <c r="CD161" s="241"/>
      <c r="CE161" s="248"/>
    </row>
    <row r="162" spans="1:83" ht="14.4" x14ac:dyDescent="0.3">
      <c r="A162" s="269">
        <v>516453</v>
      </c>
      <c r="B162" s="272" t="str">
        <f>VLOOKUP(A162,[1]Sheet4!B$1:G$3636,5,0)</f>
        <v>الرابعة</v>
      </c>
      <c r="C162" s="270" t="s">
        <v>1260</v>
      </c>
      <c r="D162" s="270" t="s">
        <v>1260</v>
      </c>
      <c r="E162" s="270" t="s">
        <v>1260</v>
      </c>
      <c r="F162" s="270" t="s">
        <v>1260</v>
      </c>
      <c r="G162" s="270" t="s">
        <v>1260</v>
      </c>
      <c r="H162" s="270" t="s">
        <v>1260</v>
      </c>
      <c r="I162" s="270" t="s">
        <v>1260</v>
      </c>
      <c r="J162" s="270" t="s">
        <v>1260</v>
      </c>
      <c r="K162" s="270" t="s">
        <v>1260</v>
      </c>
      <c r="L162" s="270" t="s">
        <v>1260</v>
      </c>
      <c r="M162" s="270" t="s">
        <v>1260</v>
      </c>
      <c r="N162" s="270" t="s">
        <v>1260</v>
      </c>
      <c r="O162" s="270" t="s">
        <v>1260</v>
      </c>
      <c r="P162" s="270" t="s">
        <v>1260</v>
      </c>
      <c r="Q162" s="270" t="s">
        <v>1260</v>
      </c>
      <c r="R162" s="270" t="s">
        <v>1260</v>
      </c>
      <c r="S162" s="270" t="s">
        <v>1260</v>
      </c>
      <c r="T162" s="270" t="s">
        <v>1260</v>
      </c>
      <c r="U162" s="270" t="s">
        <v>1260</v>
      </c>
      <c r="V162" s="270" t="s">
        <v>1260</v>
      </c>
      <c r="W162" s="270" t="s">
        <v>1260</v>
      </c>
      <c r="X162" s="270" t="s">
        <v>1260</v>
      </c>
      <c r="Y162" s="270" t="s">
        <v>1260</v>
      </c>
      <c r="Z162" s="270" t="s">
        <v>1260</v>
      </c>
      <c r="AA162" s="270" t="s">
        <v>1260</v>
      </c>
      <c r="AB162" s="270" t="s">
        <v>1260</v>
      </c>
      <c r="AC162" s="270" t="s">
        <v>1260</v>
      </c>
      <c r="AD162" s="270" t="s">
        <v>1260</v>
      </c>
      <c r="AE162" s="270" t="s">
        <v>1260</v>
      </c>
      <c r="AF162" s="270" t="s">
        <v>1260</v>
      </c>
      <c r="AG162" s="270" t="s">
        <v>1260</v>
      </c>
      <c r="AH162" s="270" t="s">
        <v>1260</v>
      </c>
      <c r="AI162" s="270" t="s">
        <v>1260</v>
      </c>
      <c r="AJ162" s="270" t="s">
        <v>1260</v>
      </c>
      <c r="AK162" s="270" t="s">
        <v>1260</v>
      </c>
      <c r="AL162" s="270" t="s">
        <v>1260</v>
      </c>
      <c r="AM162" s="270" t="s">
        <v>1260</v>
      </c>
      <c r="AN162" s="270" t="s">
        <v>1260</v>
      </c>
      <c r="AO162" s="270" t="s">
        <v>1260</v>
      </c>
      <c r="AP162" s="270" t="s">
        <v>1260</v>
      </c>
      <c r="AQ162" s="270" t="s">
        <v>1260</v>
      </c>
      <c r="AR162" s="270" t="s">
        <v>1260</v>
      </c>
      <c r="AS162" s="270" t="s">
        <v>1260</v>
      </c>
      <c r="AT162" s="270" t="s">
        <v>1260</v>
      </c>
      <c r="AU162" s="270" t="s">
        <v>1260</v>
      </c>
      <c r="AV162" s="270" t="s">
        <v>1260</v>
      </c>
      <c r="AW162" s="277" t="s">
        <v>1260</v>
      </c>
      <c r="AX162" t="str">
        <f>VLOOKUP(A162,[1]Sheet4!B$2:G$3636,6,0)</f>
        <v>مستنفذ فصل ثاني  2023-2024</v>
      </c>
      <c r="AY162">
        <f>VLOOKUP(A162,[1]Sheet2!A$3:AC$3636,29,0)</f>
        <v>0</v>
      </c>
      <c r="AZ162" s="270" t="s">
        <v>3258</v>
      </c>
      <c r="BA162" s="270" t="s">
        <v>3258</v>
      </c>
      <c r="BB162" s="270" t="s">
        <v>3258</v>
      </c>
      <c r="BC162" s="270" t="s">
        <v>3258</v>
      </c>
      <c r="BD162" s="270"/>
      <c r="BE162" s="270"/>
    </row>
    <row r="163" spans="1:83" ht="14.4" x14ac:dyDescent="0.3">
      <c r="A163" s="269">
        <v>516455</v>
      </c>
      <c r="B163" s="272" t="str">
        <f>VLOOKUP(A163,[1]Sheet4!B$1:G$3636,5,0)</f>
        <v>الرابعة</v>
      </c>
      <c r="C163" s="270" t="s">
        <v>1259</v>
      </c>
      <c r="D163" s="270" t="s">
        <v>1259</v>
      </c>
      <c r="E163" s="270" t="s">
        <v>1259</v>
      </c>
      <c r="F163" s="270" t="s">
        <v>1259</v>
      </c>
      <c r="G163" s="270" t="s">
        <v>1259</v>
      </c>
      <c r="H163" s="270" t="s">
        <v>1259</v>
      </c>
      <c r="I163" s="270" t="s">
        <v>1259</v>
      </c>
      <c r="J163" s="270" t="s">
        <v>1259</v>
      </c>
      <c r="K163" s="270" t="s">
        <v>1259</v>
      </c>
      <c r="L163" s="270" t="s">
        <v>1259</v>
      </c>
      <c r="M163" s="270" t="s">
        <v>1259</v>
      </c>
      <c r="N163" s="270" t="s">
        <v>1259</v>
      </c>
      <c r="O163" s="270" t="s">
        <v>1259</v>
      </c>
      <c r="P163" s="270" t="s">
        <v>1259</v>
      </c>
      <c r="Q163" s="270" t="s">
        <v>1259</v>
      </c>
      <c r="R163" s="270" t="s">
        <v>1259</v>
      </c>
      <c r="S163" s="270" t="s">
        <v>1259</v>
      </c>
      <c r="T163" s="270" t="s">
        <v>1259</v>
      </c>
      <c r="U163" s="270" t="s">
        <v>1259</v>
      </c>
      <c r="V163" s="270" t="s">
        <v>1259</v>
      </c>
      <c r="W163" s="270" t="s">
        <v>1259</v>
      </c>
      <c r="X163" s="270" t="s">
        <v>1259</v>
      </c>
      <c r="Y163" s="270" t="s">
        <v>1259</v>
      </c>
      <c r="Z163" s="270" t="s">
        <v>1259</v>
      </c>
      <c r="AA163" s="270" t="s">
        <v>1259</v>
      </c>
      <c r="AB163" s="270" t="s">
        <v>1259</v>
      </c>
      <c r="AC163" s="270" t="s">
        <v>1259</v>
      </c>
      <c r="AD163" s="270" t="s">
        <v>1259</v>
      </c>
      <c r="AE163" s="270" t="s">
        <v>1259</v>
      </c>
      <c r="AF163" s="270" t="s">
        <v>1259</v>
      </c>
      <c r="AG163" s="270" t="s">
        <v>1259</v>
      </c>
      <c r="AH163" s="270" t="s">
        <v>1259</v>
      </c>
      <c r="AI163" s="270" t="s">
        <v>1259</v>
      </c>
      <c r="AJ163" s="270" t="s">
        <v>1259</v>
      </c>
      <c r="AK163" s="270" t="s">
        <v>1259</v>
      </c>
      <c r="AL163" s="270" t="s">
        <v>1259</v>
      </c>
      <c r="AM163" s="270" t="s">
        <v>1259</v>
      </c>
      <c r="AN163" s="270" t="s">
        <v>1259</v>
      </c>
      <c r="AO163" s="270" t="s">
        <v>1259</v>
      </c>
      <c r="AP163" s="270" t="s">
        <v>1259</v>
      </c>
      <c r="AQ163" s="270" t="s">
        <v>1259</v>
      </c>
      <c r="AR163" s="270" t="s">
        <v>1259</v>
      </c>
      <c r="AS163" s="270" t="s">
        <v>1259</v>
      </c>
      <c r="AT163" s="270" t="s">
        <v>1259</v>
      </c>
      <c r="AU163" s="270" t="s">
        <v>1259</v>
      </c>
      <c r="AV163" s="270" t="s">
        <v>1259</v>
      </c>
      <c r="AW163" s="277" t="s">
        <v>1259</v>
      </c>
      <c r="AX163">
        <f>VLOOKUP(A163,[1]Sheet4!B$2:G$3636,6,0)</f>
        <v>0</v>
      </c>
      <c r="AY163" t="str">
        <f>VLOOKUP(A163,[1]Sheet2!A$3:AC$3636,29,0)</f>
        <v/>
      </c>
      <c r="AZ163" s="270" t="s">
        <v>3258</v>
      </c>
      <c r="BA163" s="270" t="s">
        <v>3258</v>
      </c>
      <c r="BB163" s="270" t="s">
        <v>3258</v>
      </c>
      <c r="BC163" s="270" t="s">
        <v>3258</v>
      </c>
      <c r="BD163" s="270"/>
      <c r="BE163" s="270"/>
    </row>
    <row r="164" spans="1:83" ht="14.4" x14ac:dyDescent="0.3">
      <c r="A164" s="269">
        <v>516500</v>
      </c>
      <c r="B164" s="272" t="str">
        <f>VLOOKUP(A164,[1]Sheet4!B$1:G$3636,5,0)</f>
        <v>الرابعة</v>
      </c>
      <c r="C164" s="270" t="s">
        <v>1260</v>
      </c>
      <c r="D164" s="270" t="s">
        <v>1260</v>
      </c>
      <c r="E164" s="270" t="s">
        <v>1260</v>
      </c>
      <c r="F164" s="270" t="s">
        <v>1260</v>
      </c>
      <c r="G164" s="270" t="s">
        <v>1260</v>
      </c>
      <c r="H164" s="270" t="s">
        <v>1260</v>
      </c>
      <c r="I164" s="270" t="s">
        <v>1260</v>
      </c>
      <c r="J164" s="270" t="s">
        <v>1260</v>
      </c>
      <c r="K164" s="270" t="s">
        <v>1260</v>
      </c>
      <c r="L164" s="270" t="s">
        <v>1260</v>
      </c>
      <c r="M164" s="270" t="s">
        <v>1260</v>
      </c>
      <c r="N164" s="270" t="s">
        <v>1260</v>
      </c>
      <c r="O164" s="270" t="s">
        <v>1260</v>
      </c>
      <c r="P164" s="270" t="s">
        <v>1260</v>
      </c>
      <c r="Q164" s="270" t="s">
        <v>1260</v>
      </c>
      <c r="R164" s="270" t="s">
        <v>1260</v>
      </c>
      <c r="S164" s="270" t="s">
        <v>1260</v>
      </c>
      <c r="T164" s="270" t="s">
        <v>1260</v>
      </c>
      <c r="U164" s="270" t="s">
        <v>1260</v>
      </c>
      <c r="V164" s="270" t="s">
        <v>1260</v>
      </c>
      <c r="W164" s="270" t="s">
        <v>1260</v>
      </c>
      <c r="X164" s="270" t="s">
        <v>1260</v>
      </c>
      <c r="Y164" s="270" t="s">
        <v>1260</v>
      </c>
      <c r="Z164" s="270" t="s">
        <v>1260</v>
      </c>
      <c r="AA164" s="270" t="s">
        <v>1260</v>
      </c>
      <c r="AB164" s="270" t="s">
        <v>1260</v>
      </c>
      <c r="AC164" s="270" t="s">
        <v>1260</v>
      </c>
      <c r="AD164" s="270" t="s">
        <v>1260</v>
      </c>
      <c r="AE164" s="270" t="s">
        <v>1260</v>
      </c>
      <c r="AF164" s="270" t="s">
        <v>1260</v>
      </c>
      <c r="AG164" s="270" t="s">
        <v>1260</v>
      </c>
      <c r="AH164" s="270" t="s">
        <v>1260</v>
      </c>
      <c r="AI164" s="270" t="s">
        <v>1260</v>
      </c>
      <c r="AJ164" s="270" t="s">
        <v>1260</v>
      </c>
      <c r="AK164" s="270" t="s">
        <v>1260</v>
      </c>
      <c r="AL164" s="270" t="s">
        <v>1260</v>
      </c>
      <c r="AM164" s="270" t="s">
        <v>1260</v>
      </c>
      <c r="AN164" s="270" t="s">
        <v>1260</v>
      </c>
      <c r="AO164" s="270" t="s">
        <v>1260</v>
      </c>
      <c r="AP164" s="270" t="s">
        <v>1260</v>
      </c>
      <c r="AQ164" s="270" t="s">
        <v>1260</v>
      </c>
      <c r="AR164" s="270" t="s">
        <v>1260</v>
      </c>
      <c r="AS164" s="270" t="s">
        <v>1260</v>
      </c>
      <c r="AT164" s="270" t="s">
        <v>1260</v>
      </c>
      <c r="AU164" s="270" t="s">
        <v>1260</v>
      </c>
      <c r="AV164" s="270" t="s">
        <v>1260</v>
      </c>
      <c r="AW164" s="277" t="s">
        <v>1260</v>
      </c>
      <c r="AX164" t="str">
        <f>VLOOKUP(A164,[1]Sheet4!B$2:G$3636,6,0)</f>
        <v>مستنفذ فصل ثاني  2023-2024</v>
      </c>
      <c r="AY164">
        <f>VLOOKUP(A164,[1]Sheet2!A$3:AC$3636,29,0)</f>
        <v>0</v>
      </c>
      <c r="AZ164" s="270" t="s">
        <v>3258</v>
      </c>
      <c r="BA164" s="270" t="s">
        <v>3258</v>
      </c>
      <c r="BB164" s="270" t="s">
        <v>3258</v>
      </c>
      <c r="BC164" s="270" t="s">
        <v>3258</v>
      </c>
      <c r="BD164" s="270"/>
      <c r="BE164" s="270"/>
      <c r="BH164" s="248"/>
      <c r="BI164" s="248"/>
      <c r="BJ164" s="248"/>
      <c r="BK164" s="248"/>
      <c r="BL164" s="248"/>
      <c r="BM164" s="248"/>
      <c r="BN164" s="248"/>
      <c r="BO164" s="248"/>
      <c r="BP164" s="248" t="s">
        <v>3258</v>
      </c>
      <c r="BQ164" s="248" t="s">
        <v>3258</v>
      </c>
      <c r="BR164" s="248" t="s">
        <v>3258</v>
      </c>
      <c r="BS164" s="248" t="s">
        <v>3258</v>
      </c>
      <c r="BT164" s="248" t="s">
        <v>3258</v>
      </c>
      <c r="BU164" s="248" t="s">
        <v>3258</v>
      </c>
      <c r="BV164" s="247"/>
      <c r="BW164" s="248"/>
      <c r="BX164" s="248"/>
      <c r="BY164" s="248"/>
      <c r="BZ164" s="248"/>
      <c r="CA164" s="241"/>
      <c r="CB164" s="241"/>
      <c r="CC164" s="241"/>
      <c r="CD164" s="241"/>
      <c r="CE164" s="248"/>
    </row>
    <row r="165" spans="1:83" ht="14.4" x14ac:dyDescent="0.3">
      <c r="A165" s="269">
        <v>516516</v>
      </c>
      <c r="B165" s="272" t="str">
        <f>VLOOKUP(A165,[1]Sheet4!B$1:G$3636,5,0)</f>
        <v>الرابعة</v>
      </c>
      <c r="C165" s="270" t="s">
        <v>1260</v>
      </c>
      <c r="D165" s="270" t="s">
        <v>1260</v>
      </c>
      <c r="E165" s="270" t="s">
        <v>1260</v>
      </c>
      <c r="F165" s="270" t="s">
        <v>1260</v>
      </c>
      <c r="G165" s="270" t="s">
        <v>1260</v>
      </c>
      <c r="H165" s="270" t="s">
        <v>1260</v>
      </c>
      <c r="I165" s="270" t="s">
        <v>1260</v>
      </c>
      <c r="J165" s="270" t="s">
        <v>1260</v>
      </c>
      <c r="K165" s="270" t="s">
        <v>1260</v>
      </c>
      <c r="L165" s="270" t="s">
        <v>1260</v>
      </c>
      <c r="M165" s="270" t="s">
        <v>1260</v>
      </c>
      <c r="N165" s="270" t="s">
        <v>1260</v>
      </c>
      <c r="O165" s="270" t="s">
        <v>1260</v>
      </c>
      <c r="P165" s="270" t="s">
        <v>1260</v>
      </c>
      <c r="Q165" s="270" t="s">
        <v>1260</v>
      </c>
      <c r="R165" s="270" t="s">
        <v>1260</v>
      </c>
      <c r="S165" s="270" t="s">
        <v>1260</v>
      </c>
      <c r="T165" s="270" t="s">
        <v>1260</v>
      </c>
      <c r="U165" s="270" t="s">
        <v>1260</v>
      </c>
      <c r="V165" s="270" t="s">
        <v>1260</v>
      </c>
      <c r="W165" s="270" t="s">
        <v>1260</v>
      </c>
      <c r="X165" s="270" t="s">
        <v>1260</v>
      </c>
      <c r="Y165" s="270" t="s">
        <v>1260</v>
      </c>
      <c r="Z165" s="270" t="s">
        <v>1260</v>
      </c>
      <c r="AA165" s="270" t="s">
        <v>1260</v>
      </c>
      <c r="AB165" s="270" t="s">
        <v>1260</v>
      </c>
      <c r="AC165" s="270" t="s">
        <v>1260</v>
      </c>
      <c r="AD165" s="270" t="s">
        <v>1260</v>
      </c>
      <c r="AE165" s="270" t="s">
        <v>1260</v>
      </c>
      <c r="AF165" s="270" t="s">
        <v>1260</v>
      </c>
      <c r="AG165" s="270" t="s">
        <v>1260</v>
      </c>
      <c r="AH165" s="270" t="s">
        <v>1260</v>
      </c>
      <c r="AI165" s="270" t="s">
        <v>1260</v>
      </c>
      <c r="AJ165" s="270" t="s">
        <v>1260</v>
      </c>
      <c r="AK165" s="270" t="s">
        <v>1260</v>
      </c>
      <c r="AL165" s="270" t="s">
        <v>1260</v>
      </c>
      <c r="AM165" s="270" t="s">
        <v>1260</v>
      </c>
      <c r="AN165" s="270" t="s">
        <v>1260</v>
      </c>
      <c r="AO165" s="270" t="s">
        <v>1260</v>
      </c>
      <c r="AP165" s="270" t="s">
        <v>1260</v>
      </c>
      <c r="AQ165" s="270" t="s">
        <v>1260</v>
      </c>
      <c r="AR165" s="270" t="s">
        <v>1260</v>
      </c>
      <c r="AS165" s="270" t="s">
        <v>1260</v>
      </c>
      <c r="AT165" s="270" t="s">
        <v>1260</v>
      </c>
      <c r="AU165" s="270" t="s">
        <v>1260</v>
      </c>
      <c r="AV165" s="270" t="s">
        <v>1260</v>
      </c>
      <c r="AW165" s="277" t="s">
        <v>1260</v>
      </c>
      <c r="AX165">
        <f>VLOOKUP(A165,[1]Sheet4!B$2:G$3636,6,0)</f>
        <v>0</v>
      </c>
      <c r="AY165" t="str">
        <f>VLOOKUP(A165,[1]Sheet2!A$3:AC$3636,29,0)</f>
        <v>مستنفذ فصل اول 2023-2024</v>
      </c>
      <c r="AZ165" s="270" t="s">
        <v>3258</v>
      </c>
      <c r="BA165" s="270" t="s">
        <v>3258</v>
      </c>
      <c r="BB165" s="270" t="s">
        <v>3258</v>
      </c>
      <c r="BC165" s="270" t="s">
        <v>3258</v>
      </c>
      <c r="BD165" s="270"/>
      <c r="BE165" s="270"/>
      <c r="BH165" s="248"/>
      <c r="BI165" s="248"/>
      <c r="BJ165" s="248"/>
      <c r="BK165" s="248"/>
      <c r="BL165" s="248"/>
      <c r="BM165" s="248"/>
      <c r="BN165" s="248"/>
      <c r="BO165" s="248"/>
      <c r="BP165" s="248" t="s">
        <v>3258</v>
      </c>
      <c r="BQ165" s="248" t="s">
        <v>3258</v>
      </c>
      <c r="BR165" s="248" t="s">
        <v>3258</v>
      </c>
      <c r="BS165" s="248" t="s">
        <v>3258</v>
      </c>
      <c r="BT165" s="248" t="s">
        <v>3258</v>
      </c>
      <c r="BU165" s="248" t="s">
        <v>3258</v>
      </c>
      <c r="BV165" s="247"/>
      <c r="BW165" s="248"/>
      <c r="BX165" s="248"/>
      <c r="BY165" s="248"/>
      <c r="BZ165" s="248"/>
      <c r="CA165" s="241"/>
      <c r="CB165" s="241"/>
      <c r="CC165" s="241"/>
      <c r="CD165" s="241"/>
      <c r="CE165" s="248"/>
    </row>
    <row r="166" spans="1:83" ht="14.4" x14ac:dyDescent="0.3">
      <c r="A166" s="269">
        <v>516518</v>
      </c>
      <c r="B166" s="272" t="str">
        <f>VLOOKUP(A166,[1]Sheet4!B$1:G$3636,5,0)</f>
        <v>الرابعة</v>
      </c>
      <c r="C166" s="270" t="s">
        <v>1259</v>
      </c>
      <c r="D166" s="270" t="s">
        <v>1259</v>
      </c>
      <c r="E166" s="270" t="s">
        <v>1259</v>
      </c>
      <c r="F166" s="270" t="s">
        <v>1259</v>
      </c>
      <c r="G166" s="270" t="s">
        <v>1259</v>
      </c>
      <c r="H166" s="270" t="s">
        <v>1259</v>
      </c>
      <c r="I166" s="270" t="s">
        <v>1259</v>
      </c>
      <c r="J166" s="270" t="s">
        <v>1259</v>
      </c>
      <c r="K166" s="270" t="s">
        <v>1259</v>
      </c>
      <c r="L166" s="270" t="s">
        <v>1259</v>
      </c>
      <c r="M166" s="270" t="s">
        <v>1259</v>
      </c>
      <c r="N166" s="270" t="s">
        <v>1259</v>
      </c>
      <c r="O166" s="270" t="s">
        <v>1259</v>
      </c>
      <c r="P166" s="270" t="s">
        <v>1259</v>
      </c>
      <c r="Q166" s="270" t="s">
        <v>1259</v>
      </c>
      <c r="R166" s="270" t="s">
        <v>1259</v>
      </c>
      <c r="S166" s="270" t="s">
        <v>1259</v>
      </c>
      <c r="T166" s="270" t="s">
        <v>1259</v>
      </c>
      <c r="U166" s="270" t="s">
        <v>1259</v>
      </c>
      <c r="V166" s="270" t="s">
        <v>1259</v>
      </c>
      <c r="W166" s="270" t="s">
        <v>1259</v>
      </c>
      <c r="X166" s="270" t="s">
        <v>1259</v>
      </c>
      <c r="Y166" s="270" t="s">
        <v>1259</v>
      </c>
      <c r="Z166" s="270" t="s">
        <v>1259</v>
      </c>
      <c r="AA166" s="270" t="s">
        <v>1259</v>
      </c>
      <c r="AB166" s="270" t="s">
        <v>1259</v>
      </c>
      <c r="AC166" s="270" t="s">
        <v>1259</v>
      </c>
      <c r="AD166" s="270" t="s">
        <v>1259</v>
      </c>
      <c r="AE166" s="270" t="s">
        <v>1259</v>
      </c>
      <c r="AF166" s="270" t="s">
        <v>1259</v>
      </c>
      <c r="AG166" s="270" t="s">
        <v>1259</v>
      </c>
      <c r="AH166" s="270" t="s">
        <v>1259</v>
      </c>
      <c r="AI166" s="270" t="s">
        <v>1259</v>
      </c>
      <c r="AJ166" s="270" t="s">
        <v>1259</v>
      </c>
      <c r="AK166" s="270" t="s">
        <v>1259</v>
      </c>
      <c r="AL166" s="270" t="s">
        <v>1259</v>
      </c>
      <c r="AM166" s="270" t="s">
        <v>1259</v>
      </c>
      <c r="AN166" s="270" t="s">
        <v>1259</v>
      </c>
      <c r="AO166" s="270" t="s">
        <v>1259</v>
      </c>
      <c r="AP166" s="270" t="s">
        <v>1259</v>
      </c>
      <c r="AQ166" s="270" t="s">
        <v>1259</v>
      </c>
      <c r="AR166" s="270" t="s">
        <v>1259</v>
      </c>
      <c r="AS166" s="270" t="s">
        <v>1259</v>
      </c>
      <c r="AT166" s="270" t="s">
        <v>1259</v>
      </c>
      <c r="AU166" s="270" t="s">
        <v>1259</v>
      </c>
      <c r="AV166" s="270" t="s">
        <v>1259</v>
      </c>
      <c r="AW166" s="277" t="s">
        <v>1259</v>
      </c>
      <c r="AX166">
        <f>VLOOKUP(A166,[1]Sheet4!B$2:G$3636,6,0)</f>
        <v>0</v>
      </c>
      <c r="AY166" t="str">
        <f>VLOOKUP(A166,[1]Sheet2!A$3:AC$3636,29,0)</f>
        <v/>
      </c>
      <c r="AZ166" s="270" t="s">
        <v>3258</v>
      </c>
      <c r="BA166" s="270" t="s">
        <v>3258</v>
      </c>
      <c r="BB166" s="270" t="s">
        <v>3258</v>
      </c>
      <c r="BC166" s="270" t="s">
        <v>3258</v>
      </c>
      <c r="BD166" s="270"/>
      <c r="BE166" s="270"/>
    </row>
    <row r="167" spans="1:83" ht="14.4" x14ac:dyDescent="0.3">
      <c r="A167" s="269">
        <v>516531</v>
      </c>
      <c r="B167" s="272" t="str">
        <f>VLOOKUP(A167,[1]Sheet4!B$1:G$3636,5,0)</f>
        <v>الرابعة</v>
      </c>
      <c r="C167" s="270" t="s">
        <v>1259</v>
      </c>
      <c r="D167" s="270" t="s">
        <v>1259</v>
      </c>
      <c r="E167" s="270" t="s">
        <v>1259</v>
      </c>
      <c r="F167" s="270" t="s">
        <v>1259</v>
      </c>
      <c r="G167" s="270" t="s">
        <v>1259</v>
      </c>
      <c r="H167" s="270" t="s">
        <v>1259</v>
      </c>
      <c r="I167" s="270" t="s">
        <v>1259</v>
      </c>
      <c r="J167" s="270" t="s">
        <v>1259</v>
      </c>
      <c r="K167" s="270" t="s">
        <v>1259</v>
      </c>
      <c r="L167" s="270" t="s">
        <v>1259</v>
      </c>
      <c r="M167" s="270" t="s">
        <v>1259</v>
      </c>
      <c r="N167" s="270" t="s">
        <v>1259</v>
      </c>
      <c r="O167" s="270" t="s">
        <v>1259</v>
      </c>
      <c r="P167" s="270" t="s">
        <v>1259</v>
      </c>
      <c r="Q167" s="270" t="s">
        <v>1259</v>
      </c>
      <c r="R167" s="270" t="s">
        <v>1259</v>
      </c>
      <c r="S167" s="270" t="s">
        <v>1259</v>
      </c>
      <c r="T167" s="270" t="s">
        <v>1259</v>
      </c>
      <c r="U167" s="270" t="s">
        <v>1259</v>
      </c>
      <c r="V167" s="270" t="s">
        <v>1259</v>
      </c>
      <c r="W167" s="270" t="s">
        <v>1259</v>
      </c>
      <c r="X167" s="270" t="s">
        <v>1259</v>
      </c>
      <c r="Y167" s="270" t="s">
        <v>1259</v>
      </c>
      <c r="Z167" s="270" t="s">
        <v>1259</v>
      </c>
      <c r="AA167" s="270" t="s">
        <v>1259</v>
      </c>
      <c r="AB167" s="270" t="s">
        <v>1259</v>
      </c>
      <c r="AC167" s="270" t="s">
        <v>1259</v>
      </c>
      <c r="AD167" s="270" t="s">
        <v>1259</v>
      </c>
      <c r="AE167" s="270" t="s">
        <v>1259</v>
      </c>
      <c r="AF167" s="270" t="s">
        <v>1259</v>
      </c>
      <c r="AG167" s="270" t="s">
        <v>1259</v>
      </c>
      <c r="AH167" s="270" t="s">
        <v>1259</v>
      </c>
      <c r="AI167" s="270" t="s">
        <v>1259</v>
      </c>
      <c r="AJ167" s="270" t="s">
        <v>1259</v>
      </c>
      <c r="AK167" s="270" t="s">
        <v>1259</v>
      </c>
      <c r="AL167" s="270" t="s">
        <v>1259</v>
      </c>
      <c r="AM167" s="270" t="s">
        <v>1259</v>
      </c>
      <c r="AN167" s="270" t="s">
        <v>1259</v>
      </c>
      <c r="AO167" s="270" t="s">
        <v>1259</v>
      </c>
      <c r="AP167" s="270" t="s">
        <v>1259</v>
      </c>
      <c r="AQ167" s="270" t="s">
        <v>1259</v>
      </c>
      <c r="AR167" s="270" t="s">
        <v>1259</v>
      </c>
      <c r="AS167" s="270" t="s">
        <v>1259</v>
      </c>
      <c r="AT167" s="270" t="s">
        <v>1259</v>
      </c>
      <c r="AU167" s="270" t="s">
        <v>1259</v>
      </c>
      <c r="AV167" s="270" t="s">
        <v>1259</v>
      </c>
      <c r="AW167" s="277" t="s">
        <v>1259</v>
      </c>
      <c r="AX167">
        <f>VLOOKUP(A167,[1]Sheet4!B$2:G$3636,6,0)</f>
        <v>0</v>
      </c>
      <c r="AY167" t="str">
        <f>VLOOKUP(A167,[1]Sheet2!A$3:AC$3636,29,0)</f>
        <v/>
      </c>
      <c r="AZ167" s="270" t="s">
        <v>3258</v>
      </c>
      <c r="BA167" s="270" t="s">
        <v>3258</v>
      </c>
      <c r="BB167" s="270" t="s">
        <v>3258</v>
      </c>
      <c r="BC167" s="270" t="s">
        <v>3258</v>
      </c>
      <c r="BD167" s="270"/>
      <c r="BE167" s="270"/>
      <c r="BH167" s="248"/>
      <c r="BI167" s="248"/>
      <c r="BJ167" s="248"/>
      <c r="BK167" s="248"/>
      <c r="BL167" s="248"/>
      <c r="BM167" s="248"/>
      <c r="BN167" s="248"/>
      <c r="BO167" s="248"/>
      <c r="BP167" s="248" t="s">
        <v>3258</v>
      </c>
      <c r="BQ167" s="248" t="s">
        <v>3258</v>
      </c>
      <c r="BR167" s="248" t="s">
        <v>3258</v>
      </c>
      <c r="BS167" s="248" t="s">
        <v>3258</v>
      </c>
      <c r="BT167" s="248" t="s">
        <v>3258</v>
      </c>
      <c r="BU167" s="248" t="s">
        <v>3258</v>
      </c>
      <c r="BV167" s="247"/>
      <c r="BW167" s="248"/>
      <c r="BX167" s="248"/>
      <c r="BY167" s="248"/>
      <c r="BZ167" s="248"/>
      <c r="CA167" s="241"/>
      <c r="CB167" s="241"/>
      <c r="CC167" s="241"/>
      <c r="CD167" s="241"/>
      <c r="CE167" s="248"/>
    </row>
    <row r="168" spans="1:83" ht="14.4" x14ac:dyDescent="0.3">
      <c r="A168" s="269">
        <v>516537</v>
      </c>
      <c r="B168" s="272" t="str">
        <f>VLOOKUP(A168,[1]Sheet4!B$1:G$3636,5,0)</f>
        <v>الرابعة</v>
      </c>
      <c r="C168" s="270" t="s">
        <v>1259</v>
      </c>
      <c r="D168" s="270" t="s">
        <v>1259</v>
      </c>
      <c r="E168" s="270" t="s">
        <v>1259</v>
      </c>
      <c r="F168" s="270" t="s">
        <v>1259</v>
      </c>
      <c r="G168" s="270" t="s">
        <v>1259</v>
      </c>
      <c r="H168" s="270" t="s">
        <v>1259</v>
      </c>
      <c r="I168" s="270" t="s">
        <v>1259</v>
      </c>
      <c r="J168" s="270" t="s">
        <v>1259</v>
      </c>
      <c r="K168" s="270" t="s">
        <v>1259</v>
      </c>
      <c r="L168" s="270" t="s">
        <v>1259</v>
      </c>
      <c r="M168" s="270" t="s">
        <v>1259</v>
      </c>
      <c r="N168" s="270" t="s">
        <v>1259</v>
      </c>
      <c r="O168" s="270" t="s">
        <v>1259</v>
      </c>
      <c r="P168" s="270" t="s">
        <v>1259</v>
      </c>
      <c r="Q168" s="270" t="s">
        <v>1259</v>
      </c>
      <c r="R168" s="270" t="s">
        <v>1259</v>
      </c>
      <c r="S168" s="270" t="s">
        <v>1259</v>
      </c>
      <c r="T168" s="270" t="s">
        <v>1259</v>
      </c>
      <c r="U168" s="270" t="s">
        <v>1259</v>
      </c>
      <c r="V168" s="270" t="s">
        <v>1259</v>
      </c>
      <c r="W168" s="270" t="s">
        <v>1259</v>
      </c>
      <c r="X168" s="270" t="s">
        <v>1259</v>
      </c>
      <c r="Y168" s="270" t="s">
        <v>1259</v>
      </c>
      <c r="Z168" s="270" t="s">
        <v>1259</v>
      </c>
      <c r="AA168" s="270" t="s">
        <v>1259</v>
      </c>
      <c r="AB168" s="270" t="s">
        <v>1259</v>
      </c>
      <c r="AC168" s="270" t="s">
        <v>1259</v>
      </c>
      <c r="AD168" s="270" t="s">
        <v>1259</v>
      </c>
      <c r="AE168" s="270" t="s">
        <v>1259</v>
      </c>
      <c r="AF168" s="270" t="s">
        <v>1259</v>
      </c>
      <c r="AG168" s="270" t="s">
        <v>1259</v>
      </c>
      <c r="AH168" s="270" t="s">
        <v>1259</v>
      </c>
      <c r="AI168" s="270" t="s">
        <v>1259</v>
      </c>
      <c r="AJ168" s="270" t="s">
        <v>1259</v>
      </c>
      <c r="AK168" s="270" t="s">
        <v>1259</v>
      </c>
      <c r="AL168" s="270" t="s">
        <v>1259</v>
      </c>
      <c r="AM168" s="270" t="s">
        <v>1259</v>
      </c>
      <c r="AN168" s="270" t="s">
        <v>1259</v>
      </c>
      <c r="AO168" s="270" t="s">
        <v>1259</v>
      </c>
      <c r="AP168" s="270" t="s">
        <v>1259</v>
      </c>
      <c r="AQ168" s="270" t="s">
        <v>1259</v>
      </c>
      <c r="AR168" s="270" t="s">
        <v>1259</v>
      </c>
      <c r="AS168" s="270" t="s">
        <v>1259</v>
      </c>
      <c r="AT168" s="270" t="s">
        <v>1259</v>
      </c>
      <c r="AU168" s="270" t="s">
        <v>1259</v>
      </c>
      <c r="AV168" s="270" t="s">
        <v>1259</v>
      </c>
      <c r="AW168" s="277" t="s">
        <v>1259</v>
      </c>
      <c r="AX168">
        <f>VLOOKUP(A168,[1]Sheet4!B$2:G$3636,6,0)</f>
        <v>0</v>
      </c>
      <c r="AY168" t="str">
        <f>VLOOKUP(A168,[1]Sheet2!A$3:AC$3636,29,0)</f>
        <v/>
      </c>
      <c r="AZ168" s="270" t="s">
        <v>3258</v>
      </c>
      <c r="BA168" s="270" t="s">
        <v>3258</v>
      </c>
      <c r="BB168" s="270" t="s">
        <v>3258</v>
      </c>
      <c r="BC168" s="270" t="s">
        <v>3258</v>
      </c>
      <c r="BD168" s="270"/>
      <c r="BE168" s="270"/>
    </row>
    <row r="169" spans="1:83" ht="14.4" x14ac:dyDescent="0.3">
      <c r="A169" s="269">
        <v>516552</v>
      </c>
      <c r="B169" s="272" t="str">
        <f>VLOOKUP(A169,[1]Sheet4!B$1:G$3636,5,0)</f>
        <v>الرابعة</v>
      </c>
      <c r="C169" s="270" t="s">
        <v>1259</v>
      </c>
      <c r="D169" s="270" t="s">
        <v>1259</v>
      </c>
      <c r="E169" s="270" t="s">
        <v>1259</v>
      </c>
      <c r="F169" s="270" t="s">
        <v>1259</v>
      </c>
      <c r="G169" s="270" t="s">
        <v>1259</v>
      </c>
      <c r="H169" s="270" t="s">
        <v>1259</v>
      </c>
      <c r="I169" s="270" t="s">
        <v>1259</v>
      </c>
      <c r="J169" s="270" t="s">
        <v>1259</v>
      </c>
      <c r="K169" s="270" t="s">
        <v>1259</v>
      </c>
      <c r="L169" s="270" t="s">
        <v>1259</v>
      </c>
      <c r="M169" s="270" t="s">
        <v>1259</v>
      </c>
      <c r="N169" s="270" t="s">
        <v>1259</v>
      </c>
      <c r="O169" s="270" t="s">
        <v>1259</v>
      </c>
      <c r="P169" s="270" t="s">
        <v>1259</v>
      </c>
      <c r="Q169" s="270" t="s">
        <v>1259</v>
      </c>
      <c r="R169" s="270" t="s">
        <v>1259</v>
      </c>
      <c r="S169" s="270" t="s">
        <v>1259</v>
      </c>
      <c r="T169" s="270" t="s">
        <v>1259</v>
      </c>
      <c r="U169" s="270" t="s">
        <v>1259</v>
      </c>
      <c r="V169" s="270" t="s">
        <v>1259</v>
      </c>
      <c r="W169" s="270" t="s">
        <v>1259</v>
      </c>
      <c r="X169" s="270" t="s">
        <v>1259</v>
      </c>
      <c r="Y169" s="270" t="s">
        <v>1259</v>
      </c>
      <c r="Z169" s="270" t="s">
        <v>1259</v>
      </c>
      <c r="AA169" s="270" t="s">
        <v>1259</v>
      </c>
      <c r="AB169" s="270" t="s">
        <v>1259</v>
      </c>
      <c r="AC169" s="270" t="s">
        <v>1259</v>
      </c>
      <c r="AD169" s="270" t="s">
        <v>1259</v>
      </c>
      <c r="AE169" s="270" t="s">
        <v>1259</v>
      </c>
      <c r="AF169" s="270" t="s">
        <v>1259</v>
      </c>
      <c r="AG169" s="270" t="s">
        <v>1259</v>
      </c>
      <c r="AH169" s="270" t="s">
        <v>1259</v>
      </c>
      <c r="AI169" s="270" t="s">
        <v>1259</v>
      </c>
      <c r="AJ169" s="270" t="s">
        <v>1259</v>
      </c>
      <c r="AK169" s="270" t="s">
        <v>1259</v>
      </c>
      <c r="AL169" s="270" t="s">
        <v>1259</v>
      </c>
      <c r="AM169" s="270" t="s">
        <v>1259</v>
      </c>
      <c r="AN169" s="270" t="s">
        <v>1259</v>
      </c>
      <c r="AO169" s="270" t="s">
        <v>1259</v>
      </c>
      <c r="AP169" s="270" t="s">
        <v>1259</v>
      </c>
      <c r="AQ169" s="270" t="s">
        <v>1259</v>
      </c>
      <c r="AR169" s="270" t="s">
        <v>1259</v>
      </c>
      <c r="AS169" s="270" t="s">
        <v>1259</v>
      </c>
      <c r="AT169" s="270" t="s">
        <v>1259</v>
      </c>
      <c r="AU169" s="270" t="s">
        <v>1259</v>
      </c>
      <c r="AV169" s="270" t="s">
        <v>1259</v>
      </c>
      <c r="AW169" s="277" t="s">
        <v>1259</v>
      </c>
      <c r="AX169">
        <f>VLOOKUP(A169,[1]Sheet4!B$2:G$3636,6,0)</f>
        <v>0</v>
      </c>
      <c r="AY169" t="str">
        <f>VLOOKUP(A169,[1]Sheet2!A$3:AC$3636,29,0)</f>
        <v/>
      </c>
      <c r="AZ169" s="270" t="s">
        <v>3258</v>
      </c>
      <c r="BA169" s="270" t="s">
        <v>3258</v>
      </c>
      <c r="BB169" s="270" t="s">
        <v>3258</v>
      </c>
      <c r="BC169" s="270" t="s">
        <v>3258</v>
      </c>
      <c r="BD169" s="270"/>
      <c r="BE169" s="270"/>
    </row>
    <row r="170" spans="1:83" ht="14.4" x14ac:dyDescent="0.3">
      <c r="A170" s="269">
        <v>516561</v>
      </c>
      <c r="B170" s="272" t="str">
        <f>VLOOKUP(A170,[1]Sheet4!B$1:G$3636,5,0)</f>
        <v>الرابعة</v>
      </c>
      <c r="C170" s="270" t="s">
        <v>1259</v>
      </c>
      <c r="D170" s="270" t="s">
        <v>1259</v>
      </c>
      <c r="E170" s="270" t="s">
        <v>1259</v>
      </c>
      <c r="F170" s="270" t="s">
        <v>1259</v>
      </c>
      <c r="G170" s="270" t="s">
        <v>1259</v>
      </c>
      <c r="H170" s="270" t="s">
        <v>1259</v>
      </c>
      <c r="I170" s="270" t="s">
        <v>1259</v>
      </c>
      <c r="J170" s="270" t="s">
        <v>1259</v>
      </c>
      <c r="K170" s="270" t="s">
        <v>1259</v>
      </c>
      <c r="L170" s="270" t="s">
        <v>1259</v>
      </c>
      <c r="M170" s="270" t="s">
        <v>1259</v>
      </c>
      <c r="N170" s="270" t="s">
        <v>1259</v>
      </c>
      <c r="O170" s="270" t="s">
        <v>1259</v>
      </c>
      <c r="P170" s="270" t="s">
        <v>1259</v>
      </c>
      <c r="Q170" s="270" t="s">
        <v>1259</v>
      </c>
      <c r="R170" s="270" t="s">
        <v>1259</v>
      </c>
      <c r="S170" s="270" t="s">
        <v>1259</v>
      </c>
      <c r="T170" s="270" t="s">
        <v>1259</v>
      </c>
      <c r="U170" s="270" t="s">
        <v>1259</v>
      </c>
      <c r="V170" s="270" t="s">
        <v>1259</v>
      </c>
      <c r="W170" s="270" t="s">
        <v>1259</v>
      </c>
      <c r="X170" s="270" t="s">
        <v>1259</v>
      </c>
      <c r="Y170" s="270" t="s">
        <v>1259</v>
      </c>
      <c r="Z170" s="270" t="s">
        <v>1259</v>
      </c>
      <c r="AA170" s="270" t="s">
        <v>1259</v>
      </c>
      <c r="AB170" s="270" t="s">
        <v>1259</v>
      </c>
      <c r="AC170" s="270" t="s">
        <v>1259</v>
      </c>
      <c r="AD170" s="270" t="s">
        <v>1259</v>
      </c>
      <c r="AE170" s="270" t="s">
        <v>1259</v>
      </c>
      <c r="AF170" s="270" t="s">
        <v>1259</v>
      </c>
      <c r="AG170" s="270" t="s">
        <v>1259</v>
      </c>
      <c r="AH170" s="270" t="s">
        <v>1259</v>
      </c>
      <c r="AI170" s="270" t="s">
        <v>1259</v>
      </c>
      <c r="AJ170" s="270" t="s">
        <v>1259</v>
      </c>
      <c r="AK170" s="270" t="s">
        <v>1259</v>
      </c>
      <c r="AL170" s="270" t="s">
        <v>1259</v>
      </c>
      <c r="AM170" s="270" t="s">
        <v>1259</v>
      </c>
      <c r="AN170" s="270" t="s">
        <v>1259</v>
      </c>
      <c r="AO170" s="270" t="s">
        <v>1259</v>
      </c>
      <c r="AP170" s="270" t="s">
        <v>1259</v>
      </c>
      <c r="AQ170" s="270" t="s">
        <v>1259</v>
      </c>
      <c r="AR170" s="270" t="s">
        <v>1259</v>
      </c>
      <c r="AS170" s="270" t="s">
        <v>1259</v>
      </c>
      <c r="AT170" s="270" t="s">
        <v>1259</v>
      </c>
      <c r="AU170" s="270" t="s">
        <v>1259</v>
      </c>
      <c r="AV170" s="270" t="s">
        <v>1259</v>
      </c>
      <c r="AW170" s="277" t="s">
        <v>1259</v>
      </c>
      <c r="AX170">
        <f>VLOOKUP(A170,[1]Sheet4!B$2:G$3636,6,0)</f>
        <v>0</v>
      </c>
      <c r="AY170">
        <f>VLOOKUP(A170,[1]Sheet2!A$3:AC$3636,29,0)</f>
        <v>0</v>
      </c>
      <c r="AZ170" s="270" t="s">
        <v>3258</v>
      </c>
      <c r="BA170" s="270" t="s">
        <v>3258</v>
      </c>
      <c r="BB170" s="270" t="s">
        <v>3258</v>
      </c>
      <c r="BC170" s="270" t="s">
        <v>3258</v>
      </c>
      <c r="BD170" s="270"/>
      <c r="BE170" s="270"/>
      <c r="BH170" s="248"/>
      <c r="BI170" s="248"/>
      <c r="BJ170" s="248"/>
      <c r="BK170" s="248"/>
      <c r="BL170" s="248"/>
      <c r="BM170" s="248"/>
      <c r="BN170" s="248"/>
      <c r="BO170" s="248"/>
      <c r="BP170" s="248" t="s">
        <v>3258</v>
      </c>
      <c r="BQ170" s="248" t="s">
        <v>3258</v>
      </c>
      <c r="BR170" s="248" t="s">
        <v>3258</v>
      </c>
      <c r="BS170" s="248" t="s">
        <v>3258</v>
      </c>
      <c r="BT170" s="248" t="s">
        <v>3258</v>
      </c>
      <c r="BU170" s="248" t="s">
        <v>3258</v>
      </c>
      <c r="BV170" s="247"/>
      <c r="BW170" s="248"/>
      <c r="BX170" s="248"/>
      <c r="BY170" s="248"/>
      <c r="BZ170" s="248"/>
      <c r="CA170" s="241"/>
      <c r="CB170" s="241"/>
      <c r="CC170" s="241"/>
      <c r="CD170" s="241"/>
      <c r="CE170" s="248"/>
    </row>
    <row r="171" spans="1:83" ht="14.4" x14ac:dyDescent="0.3">
      <c r="A171" s="269">
        <v>516567</v>
      </c>
      <c r="B171" s="272" t="str">
        <f>VLOOKUP(A171,[1]Sheet4!B$1:G$3636,5,0)</f>
        <v>الرابعة</v>
      </c>
      <c r="C171" s="270" t="s">
        <v>1260</v>
      </c>
      <c r="D171" s="270" t="s">
        <v>1260</v>
      </c>
      <c r="E171" s="270" t="s">
        <v>1260</v>
      </c>
      <c r="F171" s="270" t="s">
        <v>1260</v>
      </c>
      <c r="G171" s="270" t="s">
        <v>1260</v>
      </c>
      <c r="H171" s="270" t="s">
        <v>1260</v>
      </c>
      <c r="I171" s="270" t="s">
        <v>1260</v>
      </c>
      <c r="J171" s="270" t="s">
        <v>1260</v>
      </c>
      <c r="K171" s="270" t="s">
        <v>1260</v>
      </c>
      <c r="L171" s="270" t="s">
        <v>1260</v>
      </c>
      <c r="M171" s="270" t="s">
        <v>1260</v>
      </c>
      <c r="N171" s="270" t="s">
        <v>1260</v>
      </c>
      <c r="O171" s="270" t="s">
        <v>1260</v>
      </c>
      <c r="P171" s="270" t="s">
        <v>1260</v>
      </c>
      <c r="Q171" s="270" t="s">
        <v>1260</v>
      </c>
      <c r="R171" s="270" t="s">
        <v>1260</v>
      </c>
      <c r="S171" s="270" t="s">
        <v>1260</v>
      </c>
      <c r="T171" s="270" t="s">
        <v>1260</v>
      </c>
      <c r="U171" s="270" t="s">
        <v>1260</v>
      </c>
      <c r="V171" s="270" t="s">
        <v>1260</v>
      </c>
      <c r="W171" s="270" t="s">
        <v>1260</v>
      </c>
      <c r="X171" s="270" t="s">
        <v>1260</v>
      </c>
      <c r="Y171" s="270" t="s">
        <v>1260</v>
      </c>
      <c r="Z171" s="270" t="s">
        <v>1260</v>
      </c>
      <c r="AA171" s="270" t="s">
        <v>1260</v>
      </c>
      <c r="AB171" s="270" t="s">
        <v>1260</v>
      </c>
      <c r="AC171" s="270" t="s">
        <v>1260</v>
      </c>
      <c r="AD171" s="270" t="s">
        <v>1260</v>
      </c>
      <c r="AE171" s="270" t="s">
        <v>1260</v>
      </c>
      <c r="AF171" s="270" t="s">
        <v>1260</v>
      </c>
      <c r="AG171" s="270" t="s">
        <v>1260</v>
      </c>
      <c r="AH171" s="270" t="s">
        <v>1260</v>
      </c>
      <c r="AI171" s="270" t="s">
        <v>1260</v>
      </c>
      <c r="AJ171" s="270" t="s">
        <v>1260</v>
      </c>
      <c r="AK171" s="270" t="s">
        <v>1260</v>
      </c>
      <c r="AL171" s="270" t="s">
        <v>1260</v>
      </c>
      <c r="AM171" s="270" t="s">
        <v>1260</v>
      </c>
      <c r="AN171" s="270" t="s">
        <v>1260</v>
      </c>
      <c r="AO171" s="270" t="s">
        <v>1260</v>
      </c>
      <c r="AP171" s="270" t="s">
        <v>1260</v>
      </c>
      <c r="AQ171" s="270" t="s">
        <v>1260</v>
      </c>
      <c r="AR171" s="270" t="s">
        <v>1260</v>
      </c>
      <c r="AS171" s="270" t="s">
        <v>1260</v>
      </c>
      <c r="AT171" s="270" t="s">
        <v>1260</v>
      </c>
      <c r="AU171" s="270" t="s">
        <v>1260</v>
      </c>
      <c r="AV171" s="270" t="s">
        <v>1260</v>
      </c>
      <c r="AW171" s="277" t="s">
        <v>1260</v>
      </c>
      <c r="AX171">
        <f>VLOOKUP(A171,[1]Sheet4!B$2:G$3636,6,0)</f>
        <v>0</v>
      </c>
      <c r="AY171" t="str">
        <f>VLOOKUP(A171,[1]Sheet2!A$3:AC$3636,29,0)</f>
        <v/>
      </c>
      <c r="AZ171" s="270" t="s">
        <v>3258</v>
      </c>
      <c r="BA171" s="270" t="s">
        <v>3258</v>
      </c>
      <c r="BB171" s="270" t="s">
        <v>3258</v>
      </c>
      <c r="BC171" s="270" t="s">
        <v>3258</v>
      </c>
      <c r="BD171" s="270"/>
      <c r="BE171" s="270"/>
    </row>
    <row r="172" spans="1:83" ht="14.4" x14ac:dyDescent="0.3">
      <c r="A172" s="269">
        <v>516597</v>
      </c>
      <c r="B172" s="272" t="str">
        <f>VLOOKUP(A172,[1]Sheet4!B$1:G$3636,5,0)</f>
        <v>الرابعة حديث</v>
      </c>
      <c r="C172" s="270" t="s">
        <v>1259</v>
      </c>
      <c r="D172" s="270" t="s">
        <v>1259</v>
      </c>
      <c r="E172" s="270" t="s">
        <v>1259</v>
      </c>
      <c r="F172" s="270" t="s">
        <v>1259</v>
      </c>
      <c r="G172" s="270" t="s">
        <v>1259</v>
      </c>
      <c r="H172" s="270" t="s">
        <v>1259</v>
      </c>
      <c r="I172" s="270" t="s">
        <v>1259</v>
      </c>
      <c r="J172" s="270" t="s">
        <v>1259</v>
      </c>
      <c r="K172" s="270" t="s">
        <v>1259</v>
      </c>
      <c r="L172" s="270" t="s">
        <v>1259</v>
      </c>
      <c r="M172" s="270" t="s">
        <v>1259</v>
      </c>
      <c r="N172" s="270" t="s">
        <v>1259</v>
      </c>
      <c r="O172" s="270" t="s">
        <v>1259</v>
      </c>
      <c r="P172" s="270" t="s">
        <v>1259</v>
      </c>
      <c r="Q172" s="270" t="s">
        <v>1259</v>
      </c>
      <c r="R172" s="270" t="s">
        <v>1259</v>
      </c>
      <c r="S172" s="270" t="s">
        <v>1259</v>
      </c>
      <c r="T172" s="270" t="s">
        <v>1259</v>
      </c>
      <c r="U172" s="270" t="s">
        <v>1259</v>
      </c>
      <c r="V172" s="270" t="s">
        <v>1259</v>
      </c>
      <c r="W172" s="270" t="s">
        <v>1259</v>
      </c>
      <c r="X172" s="270" t="s">
        <v>1259</v>
      </c>
      <c r="Y172" s="270" t="s">
        <v>1259</v>
      </c>
      <c r="Z172" s="270" t="s">
        <v>1259</v>
      </c>
      <c r="AA172" s="270" t="s">
        <v>1259</v>
      </c>
      <c r="AB172" s="270" t="s">
        <v>1259</v>
      </c>
      <c r="AC172" s="270" t="s">
        <v>1259</v>
      </c>
      <c r="AD172" s="270" t="s">
        <v>1259</v>
      </c>
      <c r="AE172" s="270" t="s">
        <v>1259</v>
      </c>
      <c r="AF172" s="270" t="s">
        <v>1259</v>
      </c>
      <c r="AG172" s="270" t="s">
        <v>1259</v>
      </c>
      <c r="AH172" s="270" t="s">
        <v>1259</v>
      </c>
      <c r="AI172" s="270" t="s">
        <v>1259</v>
      </c>
      <c r="AJ172" s="270" t="s">
        <v>1259</v>
      </c>
      <c r="AK172" s="270" t="s">
        <v>1259</v>
      </c>
      <c r="AL172" s="270" t="s">
        <v>1259</v>
      </c>
      <c r="AM172" s="270" t="s">
        <v>1259</v>
      </c>
      <c r="AN172" s="270" t="s">
        <v>1259</v>
      </c>
      <c r="AO172" s="270" t="s">
        <v>1259</v>
      </c>
      <c r="AP172" s="270" t="s">
        <v>1259</v>
      </c>
      <c r="AQ172" s="270" t="s">
        <v>1259</v>
      </c>
      <c r="AR172" s="270" t="s">
        <v>1259</v>
      </c>
      <c r="AS172" s="270" t="s">
        <v>3258</v>
      </c>
      <c r="AT172" s="270" t="s">
        <v>3258</v>
      </c>
      <c r="AU172" s="270" t="s">
        <v>3258</v>
      </c>
      <c r="AV172" s="270" t="s">
        <v>3258</v>
      </c>
      <c r="AW172" s="277" t="s">
        <v>3258</v>
      </c>
      <c r="AY172" t="str">
        <f>VLOOKUP(A172,[1]Sheet2!A$3:AC$3636,29,0)</f>
        <v/>
      </c>
      <c r="AZ172" s="270" t="s">
        <v>3258</v>
      </c>
      <c r="BA172" s="270" t="s">
        <v>3258</v>
      </c>
      <c r="BB172" s="270" t="s">
        <v>3258</v>
      </c>
      <c r="BC172" s="270" t="s">
        <v>3258</v>
      </c>
      <c r="BD172" s="270"/>
      <c r="BE172" s="270"/>
    </row>
    <row r="173" spans="1:83" ht="14.4" x14ac:dyDescent="0.3">
      <c r="A173" s="269">
        <v>516610</v>
      </c>
      <c r="B173" s="272" t="str">
        <f>VLOOKUP(A173,[1]Sheet4!B$1:G$3636,5,0)</f>
        <v>الرابعة</v>
      </c>
      <c r="C173" s="270" t="s">
        <v>1260</v>
      </c>
      <c r="D173" s="270" t="s">
        <v>1260</v>
      </c>
      <c r="E173" s="270" t="s">
        <v>1260</v>
      </c>
      <c r="F173" s="270" t="s">
        <v>1260</v>
      </c>
      <c r="G173" s="270" t="s">
        <v>1260</v>
      </c>
      <c r="H173" s="270" t="s">
        <v>1260</v>
      </c>
      <c r="I173" s="270" t="s">
        <v>1260</v>
      </c>
      <c r="J173" s="270" t="s">
        <v>1260</v>
      </c>
      <c r="K173" s="270" t="s">
        <v>1260</v>
      </c>
      <c r="L173" s="270" t="s">
        <v>1260</v>
      </c>
      <c r="M173" s="270" t="s">
        <v>1260</v>
      </c>
      <c r="N173" s="270" t="s">
        <v>1260</v>
      </c>
      <c r="O173" s="270" t="s">
        <v>1260</v>
      </c>
      <c r="P173" s="270" t="s">
        <v>1260</v>
      </c>
      <c r="Q173" s="270" t="s">
        <v>1260</v>
      </c>
      <c r="R173" s="270" t="s">
        <v>1260</v>
      </c>
      <c r="S173" s="270" t="s">
        <v>1260</v>
      </c>
      <c r="T173" s="270" t="s">
        <v>1260</v>
      </c>
      <c r="U173" s="270" t="s">
        <v>1260</v>
      </c>
      <c r="V173" s="270" t="s">
        <v>1260</v>
      </c>
      <c r="W173" s="270" t="s">
        <v>1260</v>
      </c>
      <c r="X173" s="270" t="s">
        <v>1260</v>
      </c>
      <c r="Y173" s="270" t="s">
        <v>1260</v>
      </c>
      <c r="Z173" s="270" t="s">
        <v>1260</v>
      </c>
      <c r="AA173" s="270" t="s">
        <v>1260</v>
      </c>
      <c r="AB173" s="270" t="s">
        <v>1260</v>
      </c>
      <c r="AC173" s="270" t="s">
        <v>1260</v>
      </c>
      <c r="AD173" s="270" t="s">
        <v>1260</v>
      </c>
      <c r="AE173" s="270" t="s">
        <v>1260</v>
      </c>
      <c r="AF173" s="270" t="s">
        <v>1260</v>
      </c>
      <c r="AG173" s="270" t="s">
        <v>1260</v>
      </c>
      <c r="AH173" s="270" t="s">
        <v>1260</v>
      </c>
      <c r="AI173" s="270" t="s">
        <v>1260</v>
      </c>
      <c r="AJ173" s="270" t="s">
        <v>1260</v>
      </c>
      <c r="AK173" s="270" t="s">
        <v>1260</v>
      </c>
      <c r="AL173" s="270" t="s">
        <v>1260</v>
      </c>
      <c r="AM173" s="270" t="s">
        <v>1260</v>
      </c>
      <c r="AN173" s="270" t="s">
        <v>1260</v>
      </c>
      <c r="AO173" s="270" t="s">
        <v>1260</v>
      </c>
      <c r="AP173" s="270" t="s">
        <v>1260</v>
      </c>
      <c r="AQ173" s="270" t="s">
        <v>1260</v>
      </c>
      <c r="AR173" s="270" t="s">
        <v>1260</v>
      </c>
      <c r="AS173" s="270" t="s">
        <v>1260</v>
      </c>
      <c r="AT173" s="270" t="s">
        <v>1260</v>
      </c>
      <c r="AU173" s="270" t="s">
        <v>1260</v>
      </c>
      <c r="AV173" s="270" t="s">
        <v>1260</v>
      </c>
      <c r="AW173" s="277" t="s">
        <v>1260</v>
      </c>
      <c r="AX173">
        <f>VLOOKUP(A173,[1]Sheet4!B$2:G$3636,6,0)</f>
        <v>0</v>
      </c>
      <c r="AY173" t="str">
        <f>VLOOKUP(A173,[1]Sheet2!A$3:AC$3636,29,0)</f>
        <v>مستنفذ فصل اول 2023-2024</v>
      </c>
      <c r="AZ173" s="270" t="s">
        <v>3258</v>
      </c>
      <c r="BA173" s="270" t="s">
        <v>3258</v>
      </c>
      <c r="BB173" s="270" t="s">
        <v>3258</v>
      </c>
      <c r="BC173" s="270" t="s">
        <v>3258</v>
      </c>
      <c r="BD173" s="270"/>
      <c r="BE173" s="270"/>
    </row>
    <row r="174" spans="1:83" ht="14.4" x14ac:dyDescent="0.3">
      <c r="A174" s="269">
        <v>516639</v>
      </c>
      <c r="B174" s="272" t="str">
        <f>VLOOKUP(A174,[1]Sheet4!B$1:G$3636,5,0)</f>
        <v>الرابعة</v>
      </c>
      <c r="C174" s="270" t="s">
        <v>1259</v>
      </c>
      <c r="D174" s="270" t="s">
        <v>1259</v>
      </c>
      <c r="E174" s="270" t="s">
        <v>1259</v>
      </c>
      <c r="F174" s="270" t="s">
        <v>1259</v>
      </c>
      <c r="G174" s="270" t="s">
        <v>1259</v>
      </c>
      <c r="H174" s="270" t="s">
        <v>1259</v>
      </c>
      <c r="I174" s="270" t="s">
        <v>1259</v>
      </c>
      <c r="J174" s="270" t="s">
        <v>1259</v>
      </c>
      <c r="K174" s="270" t="s">
        <v>1259</v>
      </c>
      <c r="L174" s="270" t="s">
        <v>1259</v>
      </c>
      <c r="M174" s="270" t="s">
        <v>1259</v>
      </c>
      <c r="N174" s="270" t="s">
        <v>1259</v>
      </c>
      <c r="O174" s="270" t="s">
        <v>1259</v>
      </c>
      <c r="P174" s="270" t="s">
        <v>1259</v>
      </c>
      <c r="Q174" s="270" t="s">
        <v>1259</v>
      </c>
      <c r="R174" s="270" t="s">
        <v>1259</v>
      </c>
      <c r="S174" s="270" t="s">
        <v>1259</v>
      </c>
      <c r="T174" s="270" t="s">
        <v>1259</v>
      </c>
      <c r="U174" s="270" t="s">
        <v>1259</v>
      </c>
      <c r="V174" s="270" t="s">
        <v>1259</v>
      </c>
      <c r="W174" s="270" t="s">
        <v>1259</v>
      </c>
      <c r="X174" s="270" t="s">
        <v>1259</v>
      </c>
      <c r="Y174" s="270" t="s">
        <v>1259</v>
      </c>
      <c r="Z174" s="270" t="s">
        <v>1259</v>
      </c>
      <c r="AA174" s="270" t="s">
        <v>1259</v>
      </c>
      <c r="AB174" s="270" t="s">
        <v>1259</v>
      </c>
      <c r="AC174" s="270" t="s">
        <v>1259</v>
      </c>
      <c r="AD174" s="270" t="s">
        <v>1259</v>
      </c>
      <c r="AE174" s="270" t="s">
        <v>1259</v>
      </c>
      <c r="AF174" s="270" t="s">
        <v>1259</v>
      </c>
      <c r="AG174" s="270" t="s">
        <v>1259</v>
      </c>
      <c r="AH174" s="270" t="s">
        <v>1259</v>
      </c>
      <c r="AI174" s="270" t="s">
        <v>1259</v>
      </c>
      <c r="AJ174" s="270" t="s">
        <v>1259</v>
      </c>
      <c r="AK174" s="270" t="s">
        <v>1259</v>
      </c>
      <c r="AL174" s="270" t="s">
        <v>1259</v>
      </c>
      <c r="AM174" s="270" t="s">
        <v>1259</v>
      </c>
      <c r="AN174" s="270" t="s">
        <v>1259</v>
      </c>
      <c r="AO174" s="270" t="s">
        <v>1259</v>
      </c>
      <c r="AP174" s="270" t="s">
        <v>1259</v>
      </c>
      <c r="AQ174" s="270" t="s">
        <v>1259</v>
      </c>
      <c r="AR174" s="270" t="s">
        <v>1259</v>
      </c>
      <c r="AS174" s="270" t="s">
        <v>1259</v>
      </c>
      <c r="AT174" s="270" t="s">
        <v>1259</v>
      </c>
      <c r="AU174" s="270" t="s">
        <v>1259</v>
      </c>
      <c r="AV174" s="270" t="s">
        <v>1259</v>
      </c>
      <c r="AW174" s="277" t="s">
        <v>1259</v>
      </c>
      <c r="AX174">
        <f>VLOOKUP(A174,[1]Sheet4!B$2:G$3636,6,0)</f>
        <v>0</v>
      </c>
      <c r="AY174" t="str">
        <f>VLOOKUP(A174,[1]Sheet2!A$3:AC$3636,29,0)</f>
        <v/>
      </c>
      <c r="AZ174" s="270" t="s">
        <v>3258</v>
      </c>
      <c r="BA174" s="270" t="s">
        <v>3258</v>
      </c>
      <c r="BB174" s="270" t="s">
        <v>3258</v>
      </c>
      <c r="BC174" s="270" t="s">
        <v>3258</v>
      </c>
      <c r="BD174" s="270"/>
      <c r="BE174" s="270"/>
      <c r="BH174" s="248"/>
      <c r="BI174" s="248"/>
      <c r="BJ174" s="248"/>
      <c r="BK174" s="248"/>
      <c r="BL174" s="248"/>
      <c r="BM174" s="248"/>
      <c r="BN174" s="248"/>
      <c r="BO174" s="248"/>
      <c r="BP174" s="248" t="s">
        <v>3258</v>
      </c>
      <c r="BQ174" s="248" t="s">
        <v>3258</v>
      </c>
      <c r="BR174" s="248" t="s">
        <v>3258</v>
      </c>
      <c r="BS174" s="248" t="s">
        <v>3258</v>
      </c>
      <c r="BT174" s="248" t="s">
        <v>3258</v>
      </c>
      <c r="BU174" s="248" t="s">
        <v>3258</v>
      </c>
      <c r="BV174" s="247"/>
      <c r="BW174" s="248"/>
      <c r="BX174" s="248"/>
      <c r="BY174" s="248"/>
      <c r="BZ174" s="248"/>
      <c r="CA174" s="241"/>
      <c r="CB174" s="241"/>
      <c r="CC174" s="241"/>
      <c r="CD174" s="241"/>
      <c r="CE174" s="248"/>
    </row>
    <row r="175" spans="1:83" ht="21.6" x14ac:dyDescent="0.65">
      <c r="A175" s="283">
        <v>516644</v>
      </c>
      <c r="B175" s="284" t="s">
        <v>553</v>
      </c>
      <c r="C175" s="270" t="s">
        <v>1260</v>
      </c>
      <c r="D175" s="270" t="s">
        <v>1260</v>
      </c>
      <c r="E175" s="270" t="s">
        <v>1260</v>
      </c>
      <c r="F175" s="270" t="s">
        <v>1260</v>
      </c>
      <c r="G175" s="270" t="s">
        <v>1260</v>
      </c>
      <c r="H175" s="270" t="s">
        <v>1260</v>
      </c>
      <c r="I175" s="270" t="s">
        <v>1260</v>
      </c>
      <c r="J175" s="270" t="s">
        <v>1260</v>
      </c>
      <c r="K175" s="270" t="s">
        <v>1260</v>
      </c>
      <c r="L175" s="270" t="s">
        <v>1260</v>
      </c>
      <c r="M175" s="270" t="s">
        <v>1260</v>
      </c>
      <c r="N175" s="270" t="s">
        <v>1260</v>
      </c>
      <c r="O175" s="270" t="s">
        <v>1260</v>
      </c>
      <c r="P175" s="270" t="s">
        <v>1260</v>
      </c>
      <c r="Q175" s="270" t="s">
        <v>1260</v>
      </c>
      <c r="R175" s="270" t="s">
        <v>1260</v>
      </c>
      <c r="S175" s="270" t="s">
        <v>1260</v>
      </c>
      <c r="T175" s="270" t="s">
        <v>1260</v>
      </c>
      <c r="U175" s="270" t="s">
        <v>1260</v>
      </c>
      <c r="V175" s="270" t="s">
        <v>1260</v>
      </c>
      <c r="W175" s="270" t="s">
        <v>1260</v>
      </c>
      <c r="X175" s="270" t="s">
        <v>1260</v>
      </c>
      <c r="Y175" s="270" t="s">
        <v>1260</v>
      </c>
      <c r="Z175" s="270" t="s">
        <v>1260</v>
      </c>
      <c r="AA175" s="270" t="s">
        <v>1260</v>
      </c>
      <c r="AB175" s="270" t="s">
        <v>1260</v>
      </c>
      <c r="AC175" s="270" t="s">
        <v>1260</v>
      </c>
      <c r="AD175" s="270" t="s">
        <v>1260</v>
      </c>
      <c r="AE175" s="270" t="s">
        <v>1260</v>
      </c>
      <c r="AF175" s="270" t="s">
        <v>1260</v>
      </c>
      <c r="AG175" s="270" t="s">
        <v>1260</v>
      </c>
      <c r="AH175" s="270" t="s">
        <v>1260</v>
      </c>
      <c r="AI175" s="270" t="s">
        <v>1260</v>
      </c>
      <c r="AJ175" s="270" t="s">
        <v>1260</v>
      </c>
      <c r="AK175" s="270" t="s">
        <v>1260</v>
      </c>
      <c r="AL175" s="270" t="s">
        <v>1260</v>
      </c>
      <c r="AM175" s="270" t="s">
        <v>1260</v>
      </c>
      <c r="AN175" s="270" t="s">
        <v>1260</v>
      </c>
      <c r="AO175" s="270" t="s">
        <v>1260</v>
      </c>
      <c r="AP175" s="270" t="s">
        <v>1260</v>
      </c>
      <c r="AQ175" s="270" t="s">
        <v>1260</v>
      </c>
      <c r="AR175" s="270" t="s">
        <v>1260</v>
      </c>
      <c r="AS175" s="270" t="s">
        <v>1260</v>
      </c>
      <c r="AT175" s="270" t="s">
        <v>1260</v>
      </c>
      <c r="AU175" s="270" t="s">
        <v>1260</v>
      </c>
      <c r="AV175" s="270" t="s">
        <v>1260</v>
      </c>
      <c r="AW175" s="270" t="s">
        <v>1260</v>
      </c>
      <c r="AX175" s="285"/>
      <c r="AY175">
        <f>VLOOKUP(A175,[1]Sheet2!A$3:AC$3636,29,0)</f>
        <v>0</v>
      </c>
      <c r="AZ175" s="270" t="s">
        <v>3258</v>
      </c>
      <c r="BA175" s="270" t="s">
        <v>3258</v>
      </c>
      <c r="BB175" s="270" t="s">
        <v>3258</v>
      </c>
      <c r="BC175" s="270" t="s">
        <v>3258</v>
      </c>
      <c r="BD175" s="270"/>
      <c r="BE175" s="270"/>
      <c r="BH175" s="248"/>
      <c r="BI175" s="248"/>
      <c r="BJ175" s="248"/>
      <c r="BK175" s="248"/>
      <c r="BL175" s="248"/>
      <c r="BM175" s="248"/>
      <c r="BN175" s="248"/>
      <c r="BO175" s="248"/>
      <c r="BP175" s="248" t="s">
        <v>3258</v>
      </c>
      <c r="BQ175" s="248" t="s">
        <v>3258</v>
      </c>
      <c r="BR175" s="248" t="s">
        <v>3258</v>
      </c>
      <c r="BS175" s="248" t="s">
        <v>3258</v>
      </c>
      <c r="BT175" s="248" t="s">
        <v>3258</v>
      </c>
      <c r="BU175" s="248" t="s">
        <v>3258</v>
      </c>
      <c r="BV175" s="247"/>
      <c r="BW175" s="248"/>
      <c r="BX175" s="248"/>
      <c r="BY175" s="248"/>
      <c r="BZ175" s="248"/>
      <c r="CA175" s="241"/>
      <c r="CB175" s="241"/>
      <c r="CC175" s="241"/>
      <c r="CD175" s="241"/>
      <c r="CE175" s="248"/>
    </row>
    <row r="176" spans="1:83" ht="14.4" x14ac:dyDescent="0.3">
      <c r="A176" s="269">
        <v>516649</v>
      </c>
      <c r="B176" s="272" t="str">
        <f>VLOOKUP(A176,[1]Sheet4!B$1:G$3636,5,0)</f>
        <v>الرابعة</v>
      </c>
      <c r="C176" s="270" t="s">
        <v>1259</v>
      </c>
      <c r="D176" s="270" t="s">
        <v>1259</v>
      </c>
      <c r="E176" s="270" t="s">
        <v>1259</v>
      </c>
      <c r="F176" s="270" t="s">
        <v>1259</v>
      </c>
      <c r="G176" s="270" t="s">
        <v>1259</v>
      </c>
      <c r="H176" s="270" t="s">
        <v>1259</v>
      </c>
      <c r="I176" s="270" t="s">
        <v>1259</v>
      </c>
      <c r="J176" s="270" t="s">
        <v>1259</v>
      </c>
      <c r="K176" s="270" t="s">
        <v>1259</v>
      </c>
      <c r="L176" s="270" t="s">
        <v>1259</v>
      </c>
      <c r="M176" s="270" t="s">
        <v>1259</v>
      </c>
      <c r="N176" s="270" t="s">
        <v>1259</v>
      </c>
      <c r="O176" s="270" t="s">
        <v>1259</v>
      </c>
      <c r="P176" s="270" t="s">
        <v>1259</v>
      </c>
      <c r="Q176" s="270" t="s">
        <v>1259</v>
      </c>
      <c r="R176" s="270" t="s">
        <v>1259</v>
      </c>
      <c r="S176" s="270" t="s">
        <v>1259</v>
      </c>
      <c r="T176" s="270" t="s">
        <v>1259</v>
      </c>
      <c r="U176" s="270" t="s">
        <v>1259</v>
      </c>
      <c r="V176" s="270" t="s">
        <v>1259</v>
      </c>
      <c r="W176" s="270" t="s">
        <v>1259</v>
      </c>
      <c r="X176" s="270" t="s">
        <v>1259</v>
      </c>
      <c r="Y176" s="270" t="s">
        <v>1259</v>
      </c>
      <c r="Z176" s="270" t="s">
        <v>1259</v>
      </c>
      <c r="AA176" s="270" t="s">
        <v>1259</v>
      </c>
      <c r="AB176" s="270" t="s">
        <v>1259</v>
      </c>
      <c r="AC176" s="270" t="s">
        <v>1259</v>
      </c>
      <c r="AD176" s="270" t="s">
        <v>1259</v>
      </c>
      <c r="AE176" s="270" t="s">
        <v>1259</v>
      </c>
      <c r="AF176" s="270" t="s">
        <v>1259</v>
      </c>
      <c r="AG176" s="270" t="s">
        <v>1259</v>
      </c>
      <c r="AH176" s="270" t="s">
        <v>1259</v>
      </c>
      <c r="AI176" s="270" t="s">
        <v>1259</v>
      </c>
      <c r="AJ176" s="270" t="s">
        <v>1259</v>
      </c>
      <c r="AK176" s="270" t="s">
        <v>1259</v>
      </c>
      <c r="AL176" s="270" t="s">
        <v>1259</v>
      </c>
      <c r="AM176" s="270" t="s">
        <v>1259</v>
      </c>
      <c r="AN176" s="270" t="s">
        <v>1259</v>
      </c>
      <c r="AO176" s="270" t="s">
        <v>1259</v>
      </c>
      <c r="AP176" s="270" t="s">
        <v>1259</v>
      </c>
      <c r="AQ176" s="270" t="s">
        <v>1259</v>
      </c>
      <c r="AR176" s="270" t="s">
        <v>1259</v>
      </c>
      <c r="AS176" s="270" t="s">
        <v>1259</v>
      </c>
      <c r="AT176" s="270" t="s">
        <v>1259</v>
      </c>
      <c r="AU176" s="270" t="s">
        <v>1259</v>
      </c>
      <c r="AV176" s="270" t="s">
        <v>1259</v>
      </c>
      <c r="AW176" s="277" t="s">
        <v>1259</v>
      </c>
      <c r="AX176">
        <f>VLOOKUP(A176,[1]Sheet4!B$2:G$3636,6,0)</f>
        <v>0</v>
      </c>
      <c r="AY176" t="str">
        <f>VLOOKUP(A176,[1]Sheet2!A$3:AC$3636,29,0)</f>
        <v/>
      </c>
      <c r="AZ176" s="249"/>
      <c r="BA176" s="249"/>
      <c r="BB176" s="249"/>
      <c r="BC176" s="249"/>
      <c r="BD176" s="249"/>
      <c r="BE176" s="270"/>
    </row>
    <row r="177" spans="1:83" ht="14.4" x14ac:dyDescent="0.3">
      <c r="A177" s="269">
        <v>516651</v>
      </c>
      <c r="B177" s="272" t="str">
        <f>VLOOKUP(A177,[1]Sheet4!B$1:G$3636,5,0)</f>
        <v>الرابعة</v>
      </c>
      <c r="C177" s="270" t="s">
        <v>1259</v>
      </c>
      <c r="D177" s="270" t="s">
        <v>1259</v>
      </c>
      <c r="E177" s="270" t="s">
        <v>1259</v>
      </c>
      <c r="F177" s="270" t="s">
        <v>1259</v>
      </c>
      <c r="G177" s="270" t="s">
        <v>1259</v>
      </c>
      <c r="H177" s="270" t="s">
        <v>1259</v>
      </c>
      <c r="I177" s="270" t="s">
        <v>1259</v>
      </c>
      <c r="J177" s="270" t="s">
        <v>1259</v>
      </c>
      <c r="K177" s="270" t="s">
        <v>1259</v>
      </c>
      <c r="L177" s="270" t="s">
        <v>1259</v>
      </c>
      <c r="M177" s="270" t="s">
        <v>1259</v>
      </c>
      <c r="N177" s="270" t="s">
        <v>1259</v>
      </c>
      <c r="O177" s="270" t="s">
        <v>1259</v>
      </c>
      <c r="P177" s="270" t="s">
        <v>1259</v>
      </c>
      <c r="Q177" s="270" t="s">
        <v>1259</v>
      </c>
      <c r="R177" s="270" t="s">
        <v>1259</v>
      </c>
      <c r="S177" s="270" t="s">
        <v>1259</v>
      </c>
      <c r="T177" s="270" t="s">
        <v>1259</v>
      </c>
      <c r="U177" s="270" t="s">
        <v>1259</v>
      </c>
      <c r="V177" s="270" t="s">
        <v>1259</v>
      </c>
      <c r="W177" s="270" t="s">
        <v>1259</v>
      </c>
      <c r="X177" s="270" t="s">
        <v>1259</v>
      </c>
      <c r="Y177" s="270" t="s">
        <v>1259</v>
      </c>
      <c r="Z177" s="270" t="s">
        <v>1259</v>
      </c>
      <c r="AA177" s="270" t="s">
        <v>1259</v>
      </c>
      <c r="AB177" s="270" t="s">
        <v>1259</v>
      </c>
      <c r="AC177" s="270" t="s">
        <v>1259</v>
      </c>
      <c r="AD177" s="270" t="s">
        <v>1259</v>
      </c>
      <c r="AE177" s="270" t="s">
        <v>1259</v>
      </c>
      <c r="AF177" s="270" t="s">
        <v>1259</v>
      </c>
      <c r="AG177" s="270" t="s">
        <v>1259</v>
      </c>
      <c r="AH177" s="270" t="s">
        <v>1259</v>
      </c>
      <c r="AI177" s="270" t="s">
        <v>1259</v>
      </c>
      <c r="AJ177" s="270" t="s">
        <v>1259</v>
      </c>
      <c r="AK177" s="270" t="s">
        <v>1259</v>
      </c>
      <c r="AL177" s="270" t="s">
        <v>1259</v>
      </c>
      <c r="AM177" s="270" t="s">
        <v>1259</v>
      </c>
      <c r="AN177" s="270" t="s">
        <v>1259</v>
      </c>
      <c r="AO177" s="270" t="s">
        <v>1259</v>
      </c>
      <c r="AP177" s="270" t="s">
        <v>1259</v>
      </c>
      <c r="AQ177" s="270" t="s">
        <v>1259</v>
      </c>
      <c r="AR177" s="270" t="s">
        <v>1259</v>
      </c>
      <c r="AS177" s="270" t="s">
        <v>1259</v>
      </c>
      <c r="AT177" s="270" t="s">
        <v>1259</v>
      </c>
      <c r="AU177" s="270" t="s">
        <v>1259</v>
      </c>
      <c r="AV177" s="270" t="s">
        <v>1259</v>
      </c>
      <c r="AW177" s="277" t="s">
        <v>1259</v>
      </c>
      <c r="AX177">
        <f>VLOOKUP(A177,[1]Sheet4!B$2:G$3636,6,0)</f>
        <v>0</v>
      </c>
      <c r="AY177" t="str">
        <f>VLOOKUP(A177,[1]Sheet2!A$3:AC$3636,29,0)</f>
        <v/>
      </c>
      <c r="AZ177" s="270" t="s">
        <v>3258</v>
      </c>
      <c r="BA177" s="270" t="s">
        <v>3258</v>
      </c>
      <c r="BB177" s="270" t="s">
        <v>3258</v>
      </c>
      <c r="BC177" s="270" t="s">
        <v>3258</v>
      </c>
      <c r="BD177" s="270"/>
      <c r="BE177" s="270"/>
    </row>
    <row r="178" spans="1:83" ht="14.4" x14ac:dyDescent="0.3">
      <c r="A178" s="271">
        <v>516672</v>
      </c>
      <c r="B178" s="272" t="str">
        <f>VLOOKUP(A178,[1]Sheet4!B$1:G$3636,5,0)</f>
        <v>الرابعة</v>
      </c>
      <c r="C178" s="249" t="s">
        <v>1259</v>
      </c>
      <c r="D178" s="249" t="s">
        <v>1259</v>
      </c>
      <c r="E178" s="249" t="s">
        <v>1259</v>
      </c>
      <c r="F178" s="249" t="s">
        <v>1259</v>
      </c>
      <c r="G178" s="249" t="s">
        <v>1259</v>
      </c>
      <c r="H178" s="249" t="s">
        <v>1259</v>
      </c>
      <c r="I178" s="249" t="s">
        <v>1259</v>
      </c>
      <c r="J178" s="249" t="s">
        <v>1259</v>
      </c>
      <c r="K178" s="249" t="s">
        <v>1259</v>
      </c>
      <c r="L178" s="249" t="s">
        <v>1259</v>
      </c>
      <c r="M178" s="249" t="s">
        <v>1259</v>
      </c>
      <c r="N178" s="249" t="s">
        <v>1259</v>
      </c>
      <c r="O178" s="249" t="s">
        <v>1259</v>
      </c>
      <c r="P178" s="249" t="s">
        <v>1259</v>
      </c>
      <c r="Q178" s="249" t="s">
        <v>1259</v>
      </c>
      <c r="R178" s="249" t="s">
        <v>1259</v>
      </c>
      <c r="S178" s="249" t="s">
        <v>1259</v>
      </c>
      <c r="T178" s="249" t="s">
        <v>1259</v>
      </c>
      <c r="U178" s="249" t="s">
        <v>1259</v>
      </c>
      <c r="V178" s="249" t="s">
        <v>1259</v>
      </c>
      <c r="W178" s="249" t="s">
        <v>1259</v>
      </c>
      <c r="X178" s="249" t="s">
        <v>1259</v>
      </c>
      <c r="Y178" s="249" t="s">
        <v>1259</v>
      </c>
      <c r="Z178" s="249" t="s">
        <v>1259</v>
      </c>
      <c r="AA178" s="249" t="s">
        <v>1259</v>
      </c>
      <c r="AB178" s="249" t="s">
        <v>1259</v>
      </c>
      <c r="AC178" s="249" t="s">
        <v>1259</v>
      </c>
      <c r="AD178" s="249" t="s">
        <v>1259</v>
      </c>
      <c r="AE178" s="249" t="s">
        <v>1259</v>
      </c>
      <c r="AF178" s="249" t="s">
        <v>1259</v>
      </c>
      <c r="AG178" s="249" t="s">
        <v>1259</v>
      </c>
      <c r="AH178" s="249" t="s">
        <v>1259</v>
      </c>
      <c r="AI178" s="249" t="s">
        <v>1259</v>
      </c>
      <c r="AJ178" s="249" t="s">
        <v>1259</v>
      </c>
      <c r="AK178" s="249" t="s">
        <v>1259</v>
      </c>
      <c r="AL178" s="249" t="s">
        <v>1259</v>
      </c>
      <c r="AM178" s="249" t="s">
        <v>1259</v>
      </c>
      <c r="AN178" s="249" t="s">
        <v>1259</v>
      </c>
      <c r="AO178" s="249" t="s">
        <v>1259</v>
      </c>
      <c r="AP178" s="249" t="s">
        <v>1259</v>
      </c>
      <c r="AQ178" s="249" t="s">
        <v>1259</v>
      </c>
      <c r="AR178" s="249" t="s">
        <v>1259</v>
      </c>
      <c r="AS178" s="249" t="s">
        <v>1259</v>
      </c>
      <c r="AT178" s="249" t="s">
        <v>1259</v>
      </c>
      <c r="AU178" s="249" t="s">
        <v>1259</v>
      </c>
      <c r="AV178" s="249" t="s">
        <v>1259</v>
      </c>
      <c r="AW178" s="249" t="s">
        <v>1259</v>
      </c>
      <c r="AX178">
        <f>VLOOKUP(A178,[1]Sheet4!B$2:G$3636,6,0)</f>
        <v>0</v>
      </c>
      <c r="AY178">
        <f>VLOOKUP(A178,[1]Sheet2!A$3:AC$3636,29,0)</f>
        <v>0</v>
      </c>
      <c r="AZ178" s="249"/>
      <c r="BA178" s="249"/>
      <c r="BB178" s="249"/>
      <c r="BC178" s="249"/>
      <c r="BD178" s="249"/>
      <c r="BE178" s="270"/>
    </row>
    <row r="179" spans="1:83" ht="14.4" x14ac:dyDescent="0.3">
      <c r="A179" s="269">
        <v>516758</v>
      </c>
      <c r="B179" s="272" t="str">
        <f>VLOOKUP(A179,[1]Sheet4!B$1:G$3636,5,0)</f>
        <v>الرابعة</v>
      </c>
      <c r="C179" s="270" t="s">
        <v>1260</v>
      </c>
      <c r="D179" s="270" t="s">
        <v>1260</v>
      </c>
      <c r="E179" s="270" t="s">
        <v>1260</v>
      </c>
      <c r="F179" s="270" t="s">
        <v>1260</v>
      </c>
      <c r="G179" s="270" t="s">
        <v>1260</v>
      </c>
      <c r="H179" s="270" t="s">
        <v>1260</v>
      </c>
      <c r="I179" s="270" t="s">
        <v>1260</v>
      </c>
      <c r="J179" s="270" t="s">
        <v>1260</v>
      </c>
      <c r="K179" s="270" t="s">
        <v>1260</v>
      </c>
      <c r="L179" s="270" t="s">
        <v>1260</v>
      </c>
      <c r="M179" s="270" t="s">
        <v>1260</v>
      </c>
      <c r="N179" s="270" t="s">
        <v>1260</v>
      </c>
      <c r="O179" s="270" t="s">
        <v>1260</v>
      </c>
      <c r="P179" s="270" t="s">
        <v>1260</v>
      </c>
      <c r="Q179" s="270" t="s">
        <v>1260</v>
      </c>
      <c r="R179" s="270" t="s">
        <v>1260</v>
      </c>
      <c r="S179" s="270" t="s">
        <v>1260</v>
      </c>
      <c r="T179" s="270" t="s">
        <v>1260</v>
      </c>
      <c r="U179" s="270" t="s">
        <v>1260</v>
      </c>
      <c r="V179" s="270" t="s">
        <v>1260</v>
      </c>
      <c r="W179" s="270" t="s">
        <v>1260</v>
      </c>
      <c r="X179" s="270" t="s">
        <v>1260</v>
      </c>
      <c r="Y179" s="270" t="s">
        <v>1260</v>
      </c>
      <c r="Z179" s="270" t="s">
        <v>1260</v>
      </c>
      <c r="AA179" s="270" t="s">
        <v>1260</v>
      </c>
      <c r="AB179" s="270" t="s">
        <v>1260</v>
      </c>
      <c r="AC179" s="270" t="s">
        <v>1260</v>
      </c>
      <c r="AD179" s="270" t="s">
        <v>1260</v>
      </c>
      <c r="AE179" s="270" t="s">
        <v>1260</v>
      </c>
      <c r="AF179" s="270" t="s">
        <v>1260</v>
      </c>
      <c r="AG179" s="270" t="s">
        <v>1260</v>
      </c>
      <c r="AH179" s="270" t="s">
        <v>1260</v>
      </c>
      <c r="AI179" s="270" t="s">
        <v>1260</v>
      </c>
      <c r="AJ179" s="270" t="s">
        <v>1260</v>
      </c>
      <c r="AK179" s="270" t="s">
        <v>1260</v>
      </c>
      <c r="AL179" s="270" t="s">
        <v>1260</v>
      </c>
      <c r="AM179" s="270" t="s">
        <v>1260</v>
      </c>
      <c r="AN179" s="270" t="s">
        <v>1260</v>
      </c>
      <c r="AO179" s="270" t="s">
        <v>1260</v>
      </c>
      <c r="AP179" s="270" t="s">
        <v>1260</v>
      </c>
      <c r="AQ179" s="270" t="s">
        <v>1260</v>
      </c>
      <c r="AR179" s="270" t="s">
        <v>1260</v>
      </c>
      <c r="AS179" s="270" t="s">
        <v>1260</v>
      </c>
      <c r="AT179" s="270" t="s">
        <v>1260</v>
      </c>
      <c r="AU179" s="270" t="s">
        <v>1260</v>
      </c>
      <c r="AV179" s="270" t="s">
        <v>1260</v>
      </c>
      <c r="AW179" s="277" t="s">
        <v>1260</v>
      </c>
      <c r="AX179">
        <f>VLOOKUP(A179,[1]Sheet4!B$2:G$3636,6,0)</f>
        <v>0</v>
      </c>
      <c r="AY179" t="str">
        <f>VLOOKUP(A179,[1]Sheet2!A$3:AC$3636,29,0)</f>
        <v/>
      </c>
      <c r="AZ179" s="270" t="s">
        <v>3258</v>
      </c>
      <c r="BA179" s="270" t="s">
        <v>3258</v>
      </c>
      <c r="BB179" s="270" t="s">
        <v>3258</v>
      </c>
      <c r="BC179" s="270" t="s">
        <v>3258</v>
      </c>
      <c r="BD179" s="270"/>
      <c r="BE179" s="270"/>
    </row>
    <row r="180" spans="1:83" ht="14.4" x14ac:dyDescent="0.3">
      <c r="A180" s="269">
        <v>516782</v>
      </c>
      <c r="B180" s="272" t="str">
        <f>VLOOKUP(A180,[1]Sheet4!B$1:G$3636,5,0)</f>
        <v>الرابعة</v>
      </c>
      <c r="C180" s="270" t="s">
        <v>1259</v>
      </c>
      <c r="D180" s="270" t="s">
        <v>1259</v>
      </c>
      <c r="E180" s="270" t="s">
        <v>1259</v>
      </c>
      <c r="F180" s="270" t="s">
        <v>1259</v>
      </c>
      <c r="G180" s="270" t="s">
        <v>1259</v>
      </c>
      <c r="H180" s="270" t="s">
        <v>1259</v>
      </c>
      <c r="I180" s="270" t="s">
        <v>1259</v>
      </c>
      <c r="J180" s="270" t="s">
        <v>1259</v>
      </c>
      <c r="K180" s="270" t="s">
        <v>1259</v>
      </c>
      <c r="L180" s="270" t="s">
        <v>1259</v>
      </c>
      <c r="M180" s="270" t="s">
        <v>1259</v>
      </c>
      <c r="N180" s="270" t="s">
        <v>1259</v>
      </c>
      <c r="O180" s="270" t="s">
        <v>1259</v>
      </c>
      <c r="P180" s="270" t="s">
        <v>1259</v>
      </c>
      <c r="Q180" s="270" t="s">
        <v>1259</v>
      </c>
      <c r="R180" s="270" t="s">
        <v>1259</v>
      </c>
      <c r="S180" s="270" t="s">
        <v>1259</v>
      </c>
      <c r="T180" s="270" t="s">
        <v>1259</v>
      </c>
      <c r="U180" s="270" t="s">
        <v>1259</v>
      </c>
      <c r="V180" s="270" t="s">
        <v>1259</v>
      </c>
      <c r="W180" s="270" t="s">
        <v>1259</v>
      </c>
      <c r="X180" s="270" t="s">
        <v>1259</v>
      </c>
      <c r="Y180" s="270" t="s">
        <v>1259</v>
      </c>
      <c r="Z180" s="270" t="s">
        <v>1259</v>
      </c>
      <c r="AA180" s="270" t="s">
        <v>1259</v>
      </c>
      <c r="AB180" s="270" t="s">
        <v>1259</v>
      </c>
      <c r="AC180" s="270" t="s">
        <v>1259</v>
      </c>
      <c r="AD180" s="270" t="s">
        <v>1259</v>
      </c>
      <c r="AE180" s="270" t="s">
        <v>1259</v>
      </c>
      <c r="AF180" s="270" t="s">
        <v>1259</v>
      </c>
      <c r="AG180" s="270" t="s">
        <v>1259</v>
      </c>
      <c r="AH180" s="270" t="s">
        <v>1259</v>
      </c>
      <c r="AI180" s="270" t="s">
        <v>1259</v>
      </c>
      <c r="AJ180" s="270" t="s">
        <v>1259</v>
      </c>
      <c r="AK180" s="270" t="s">
        <v>1259</v>
      </c>
      <c r="AL180" s="270" t="s">
        <v>1259</v>
      </c>
      <c r="AM180" s="270" t="s">
        <v>1259</v>
      </c>
      <c r="AN180" s="270" t="s">
        <v>1259</v>
      </c>
      <c r="AO180" s="270" t="s">
        <v>1259</v>
      </c>
      <c r="AP180" s="270" t="s">
        <v>1259</v>
      </c>
      <c r="AQ180" s="270" t="s">
        <v>1259</v>
      </c>
      <c r="AR180" s="270" t="s">
        <v>1259</v>
      </c>
      <c r="AS180" s="270" t="s">
        <v>1259</v>
      </c>
      <c r="AT180" s="270" t="s">
        <v>1259</v>
      </c>
      <c r="AU180" s="270" t="s">
        <v>1259</v>
      </c>
      <c r="AV180" s="270" t="s">
        <v>1259</v>
      </c>
      <c r="AW180" s="277" t="s">
        <v>1259</v>
      </c>
      <c r="AX180">
        <f>VLOOKUP(A180,[1]Sheet4!B$2:G$3636,6,0)</f>
        <v>0</v>
      </c>
      <c r="AY180" t="str">
        <f>VLOOKUP(A180,[1]Sheet2!A$3:AC$3636,29,0)</f>
        <v/>
      </c>
      <c r="AZ180" s="270" t="s">
        <v>3258</v>
      </c>
      <c r="BA180" s="270" t="s">
        <v>3258</v>
      </c>
      <c r="BB180" s="270" t="s">
        <v>3258</v>
      </c>
      <c r="BC180" s="270" t="s">
        <v>3258</v>
      </c>
      <c r="BD180" s="270"/>
      <c r="BE180" s="270"/>
      <c r="BH180" s="248"/>
      <c r="BI180" s="248"/>
      <c r="BJ180" s="248"/>
      <c r="BK180" s="248"/>
      <c r="BL180" s="248"/>
      <c r="BM180" s="248"/>
      <c r="BN180" s="248"/>
      <c r="BO180" s="248"/>
      <c r="BP180" s="248" t="s">
        <v>3258</v>
      </c>
      <c r="BQ180" s="248" t="s">
        <v>3258</v>
      </c>
      <c r="BR180" s="248" t="s">
        <v>3258</v>
      </c>
      <c r="BS180" s="248" t="s">
        <v>3258</v>
      </c>
      <c r="BT180" s="248" t="s">
        <v>3258</v>
      </c>
      <c r="BU180" s="248" t="s">
        <v>3258</v>
      </c>
      <c r="BV180" s="247"/>
      <c r="BW180" s="248"/>
      <c r="BX180" s="248"/>
      <c r="BY180" s="248"/>
      <c r="BZ180" s="248"/>
      <c r="CA180" s="241"/>
      <c r="CB180" s="241"/>
      <c r="CC180" s="241"/>
      <c r="CD180" s="241"/>
      <c r="CE180" s="248"/>
    </row>
    <row r="181" spans="1:83" ht="14.4" x14ac:dyDescent="0.3">
      <c r="A181" s="269">
        <v>516794</v>
      </c>
      <c r="B181" s="272" t="str">
        <f>VLOOKUP(A181,[1]Sheet4!B$1:G$3636,5,0)</f>
        <v>الرابعة</v>
      </c>
      <c r="C181" s="270" t="s">
        <v>1260</v>
      </c>
      <c r="D181" s="270" t="s">
        <v>1260</v>
      </c>
      <c r="E181" s="270" t="s">
        <v>1260</v>
      </c>
      <c r="F181" s="270" t="s">
        <v>1260</v>
      </c>
      <c r="G181" s="270" t="s">
        <v>1260</v>
      </c>
      <c r="H181" s="270" t="s">
        <v>1260</v>
      </c>
      <c r="I181" s="270" t="s">
        <v>1260</v>
      </c>
      <c r="J181" s="270" t="s">
        <v>1260</v>
      </c>
      <c r="K181" s="270" t="s">
        <v>1260</v>
      </c>
      <c r="L181" s="270" t="s">
        <v>1260</v>
      </c>
      <c r="M181" s="270" t="s">
        <v>1260</v>
      </c>
      <c r="N181" s="270" t="s">
        <v>1260</v>
      </c>
      <c r="O181" s="270" t="s">
        <v>1260</v>
      </c>
      <c r="P181" s="270" t="s">
        <v>1260</v>
      </c>
      <c r="Q181" s="270" t="s">
        <v>1260</v>
      </c>
      <c r="R181" s="270" t="s">
        <v>1260</v>
      </c>
      <c r="S181" s="270" t="s">
        <v>1260</v>
      </c>
      <c r="T181" s="270" t="s">
        <v>1260</v>
      </c>
      <c r="U181" s="270" t="s">
        <v>1260</v>
      </c>
      <c r="V181" s="270" t="s">
        <v>1260</v>
      </c>
      <c r="W181" s="270" t="s">
        <v>1260</v>
      </c>
      <c r="X181" s="270" t="s">
        <v>1260</v>
      </c>
      <c r="Y181" s="270" t="s">
        <v>1260</v>
      </c>
      <c r="Z181" s="270" t="s">
        <v>1260</v>
      </c>
      <c r="AA181" s="270" t="s">
        <v>1260</v>
      </c>
      <c r="AB181" s="270" t="s">
        <v>1260</v>
      </c>
      <c r="AC181" s="270" t="s">
        <v>1260</v>
      </c>
      <c r="AD181" s="270" t="s">
        <v>1260</v>
      </c>
      <c r="AE181" s="270" t="s">
        <v>1260</v>
      </c>
      <c r="AF181" s="270" t="s">
        <v>1260</v>
      </c>
      <c r="AG181" s="270" t="s">
        <v>1260</v>
      </c>
      <c r="AH181" s="270" t="s">
        <v>1260</v>
      </c>
      <c r="AI181" s="270" t="s">
        <v>1260</v>
      </c>
      <c r="AJ181" s="270" t="s">
        <v>1260</v>
      </c>
      <c r="AK181" s="270" t="s">
        <v>1260</v>
      </c>
      <c r="AL181" s="270" t="s">
        <v>1260</v>
      </c>
      <c r="AM181" s="270" t="s">
        <v>1260</v>
      </c>
      <c r="AN181" s="270" t="s">
        <v>1260</v>
      </c>
      <c r="AO181" s="270" t="s">
        <v>1260</v>
      </c>
      <c r="AP181" s="270" t="s">
        <v>1260</v>
      </c>
      <c r="AQ181" s="270" t="s">
        <v>1260</v>
      </c>
      <c r="AR181" s="270" t="s">
        <v>1260</v>
      </c>
      <c r="AS181" s="270" t="s">
        <v>1260</v>
      </c>
      <c r="AT181" s="270" t="s">
        <v>1260</v>
      </c>
      <c r="AU181" s="270" t="s">
        <v>1260</v>
      </c>
      <c r="AV181" s="270" t="s">
        <v>1260</v>
      </c>
      <c r="AW181" s="277" t="s">
        <v>1260</v>
      </c>
      <c r="AX181">
        <f>VLOOKUP(A181,[1]Sheet4!B$2:G$3636,6,0)</f>
        <v>0</v>
      </c>
      <c r="AY181" t="str">
        <f>VLOOKUP(A181,[1]Sheet2!A$3:AC$3636,29,0)</f>
        <v/>
      </c>
      <c r="AZ181" s="270" t="s">
        <v>3258</v>
      </c>
      <c r="BA181" s="270" t="s">
        <v>3258</v>
      </c>
      <c r="BB181" s="270" t="s">
        <v>3258</v>
      </c>
      <c r="BC181" s="270" t="s">
        <v>3258</v>
      </c>
      <c r="BD181" s="270"/>
      <c r="BE181" s="270"/>
    </row>
    <row r="182" spans="1:83" ht="14.4" x14ac:dyDescent="0.3">
      <c r="A182" s="269">
        <v>516866</v>
      </c>
      <c r="B182" s="272" t="str">
        <f>VLOOKUP(A182,[1]Sheet4!B$1:G$3636,5,0)</f>
        <v>الرابعة</v>
      </c>
      <c r="C182" s="270" t="s">
        <v>1259</v>
      </c>
      <c r="D182" s="270" t="s">
        <v>1259</v>
      </c>
      <c r="E182" s="270" t="s">
        <v>1259</v>
      </c>
      <c r="F182" s="270" t="s">
        <v>1259</v>
      </c>
      <c r="G182" s="270" t="s">
        <v>1259</v>
      </c>
      <c r="H182" s="270" t="s">
        <v>1259</v>
      </c>
      <c r="I182" s="270" t="s">
        <v>1259</v>
      </c>
      <c r="J182" s="270" t="s">
        <v>1259</v>
      </c>
      <c r="K182" s="270" t="s">
        <v>1259</v>
      </c>
      <c r="L182" s="270" t="s">
        <v>1259</v>
      </c>
      <c r="M182" s="270" t="s">
        <v>1259</v>
      </c>
      <c r="N182" s="270" t="s">
        <v>1259</v>
      </c>
      <c r="O182" s="270" t="s">
        <v>1259</v>
      </c>
      <c r="P182" s="270" t="s">
        <v>1259</v>
      </c>
      <c r="Q182" s="270" t="s">
        <v>1259</v>
      </c>
      <c r="R182" s="270" t="s">
        <v>1259</v>
      </c>
      <c r="S182" s="270" t="s">
        <v>1259</v>
      </c>
      <c r="T182" s="270" t="s">
        <v>1259</v>
      </c>
      <c r="U182" s="270" t="s">
        <v>1259</v>
      </c>
      <c r="V182" s="270" t="s">
        <v>1259</v>
      </c>
      <c r="W182" s="270" t="s">
        <v>1259</v>
      </c>
      <c r="X182" s="270" t="s">
        <v>1259</v>
      </c>
      <c r="Y182" s="270" t="s">
        <v>1259</v>
      </c>
      <c r="Z182" s="270" t="s">
        <v>1259</v>
      </c>
      <c r="AA182" s="270" t="s">
        <v>1259</v>
      </c>
      <c r="AB182" s="270" t="s">
        <v>1259</v>
      </c>
      <c r="AC182" s="270" t="s">
        <v>1259</v>
      </c>
      <c r="AD182" s="270" t="s">
        <v>1259</v>
      </c>
      <c r="AE182" s="270" t="s">
        <v>1259</v>
      </c>
      <c r="AF182" s="270" t="s">
        <v>1259</v>
      </c>
      <c r="AG182" s="270" t="s">
        <v>1259</v>
      </c>
      <c r="AH182" s="270" t="s">
        <v>1259</v>
      </c>
      <c r="AI182" s="270" t="s">
        <v>1259</v>
      </c>
      <c r="AJ182" s="270" t="s">
        <v>1259</v>
      </c>
      <c r="AK182" s="270" t="s">
        <v>1259</v>
      </c>
      <c r="AL182" s="270" t="s">
        <v>1259</v>
      </c>
      <c r="AM182" s="270" t="s">
        <v>1259</v>
      </c>
      <c r="AN182" s="270" t="s">
        <v>1259</v>
      </c>
      <c r="AO182" s="270" t="s">
        <v>1259</v>
      </c>
      <c r="AP182" s="270" t="s">
        <v>1259</v>
      </c>
      <c r="AQ182" s="270" t="s">
        <v>1259</v>
      </c>
      <c r="AR182" s="270" t="s">
        <v>1259</v>
      </c>
      <c r="AS182" s="270" t="s">
        <v>1259</v>
      </c>
      <c r="AT182" s="270" t="s">
        <v>1259</v>
      </c>
      <c r="AU182" s="270" t="s">
        <v>1259</v>
      </c>
      <c r="AV182" s="270" t="s">
        <v>1259</v>
      </c>
      <c r="AW182" s="277" t="s">
        <v>1259</v>
      </c>
      <c r="AX182">
        <f>VLOOKUP(A182,[1]Sheet4!B$2:G$3636,6,0)</f>
        <v>0</v>
      </c>
      <c r="AY182" t="str">
        <f>VLOOKUP(A182,[1]Sheet2!A$3:AC$3636,29,0)</f>
        <v/>
      </c>
      <c r="AZ182" s="270" t="s">
        <v>3258</v>
      </c>
      <c r="BA182" s="270" t="s">
        <v>3258</v>
      </c>
      <c r="BB182" s="270" t="s">
        <v>3258</v>
      </c>
      <c r="BC182" s="270" t="s">
        <v>3258</v>
      </c>
      <c r="BD182" s="270"/>
      <c r="BE182" s="270"/>
    </row>
    <row r="183" spans="1:83" ht="14.4" x14ac:dyDescent="0.3">
      <c r="A183" s="269">
        <v>516873</v>
      </c>
      <c r="B183" s="272" t="str">
        <f>VLOOKUP(A183,[1]Sheet4!B$1:G$3636,5,0)</f>
        <v>الرابعة</v>
      </c>
      <c r="C183" s="270" t="s">
        <v>1259</v>
      </c>
      <c r="D183" s="270" t="s">
        <v>1259</v>
      </c>
      <c r="E183" s="270" t="s">
        <v>1259</v>
      </c>
      <c r="F183" s="270" t="s">
        <v>1259</v>
      </c>
      <c r="G183" s="270" t="s">
        <v>1259</v>
      </c>
      <c r="H183" s="270" t="s">
        <v>1259</v>
      </c>
      <c r="I183" s="270" t="s">
        <v>1259</v>
      </c>
      <c r="J183" s="270" t="s">
        <v>1259</v>
      </c>
      <c r="K183" s="270" t="s">
        <v>1259</v>
      </c>
      <c r="L183" s="270" t="s">
        <v>1259</v>
      </c>
      <c r="M183" s="270" t="s">
        <v>1259</v>
      </c>
      <c r="N183" s="270" t="s">
        <v>1259</v>
      </c>
      <c r="O183" s="270" t="s">
        <v>1259</v>
      </c>
      <c r="P183" s="270" t="s">
        <v>1259</v>
      </c>
      <c r="Q183" s="270" t="s">
        <v>1259</v>
      </c>
      <c r="R183" s="270" t="s">
        <v>1259</v>
      </c>
      <c r="S183" s="270" t="s">
        <v>1259</v>
      </c>
      <c r="T183" s="270" t="s">
        <v>1259</v>
      </c>
      <c r="U183" s="270" t="s">
        <v>1259</v>
      </c>
      <c r="V183" s="270" t="s">
        <v>1259</v>
      </c>
      <c r="W183" s="270" t="s">
        <v>1259</v>
      </c>
      <c r="X183" s="270" t="s">
        <v>1259</v>
      </c>
      <c r="Y183" s="270" t="s">
        <v>1259</v>
      </c>
      <c r="Z183" s="270" t="s">
        <v>1259</v>
      </c>
      <c r="AA183" s="270" t="s">
        <v>1259</v>
      </c>
      <c r="AB183" s="270" t="s">
        <v>1259</v>
      </c>
      <c r="AC183" s="270" t="s">
        <v>1259</v>
      </c>
      <c r="AD183" s="270" t="s">
        <v>1259</v>
      </c>
      <c r="AE183" s="270" t="s">
        <v>1259</v>
      </c>
      <c r="AF183" s="270" t="s">
        <v>1259</v>
      </c>
      <c r="AG183" s="270" t="s">
        <v>1259</v>
      </c>
      <c r="AH183" s="270" t="s">
        <v>1259</v>
      </c>
      <c r="AI183" s="270" t="s">
        <v>1259</v>
      </c>
      <c r="AJ183" s="270" t="s">
        <v>1259</v>
      </c>
      <c r="AK183" s="270" t="s">
        <v>1259</v>
      </c>
      <c r="AL183" s="270" t="s">
        <v>1259</v>
      </c>
      <c r="AM183" s="270" t="s">
        <v>1259</v>
      </c>
      <c r="AN183" s="270" t="s">
        <v>1259</v>
      </c>
      <c r="AO183" s="270" t="s">
        <v>1259</v>
      </c>
      <c r="AP183" s="270" t="s">
        <v>1259</v>
      </c>
      <c r="AQ183" s="270" t="s">
        <v>1259</v>
      </c>
      <c r="AR183" s="270" t="s">
        <v>1259</v>
      </c>
      <c r="AS183" s="270" t="s">
        <v>1259</v>
      </c>
      <c r="AT183" s="270" t="s">
        <v>1259</v>
      </c>
      <c r="AU183" s="270" t="s">
        <v>1259</v>
      </c>
      <c r="AV183" s="270" t="s">
        <v>1259</v>
      </c>
      <c r="AW183" s="277" t="s">
        <v>1259</v>
      </c>
      <c r="AX183">
        <f>VLOOKUP(A183,[1]Sheet4!B$2:G$3636,6,0)</f>
        <v>0</v>
      </c>
      <c r="AY183" t="str">
        <f>VLOOKUP(A183,[1]Sheet2!A$3:AC$3636,29,0)</f>
        <v/>
      </c>
      <c r="AZ183" s="270" t="s">
        <v>3258</v>
      </c>
      <c r="BA183" s="270" t="s">
        <v>3258</v>
      </c>
      <c r="BB183" s="270" t="s">
        <v>3258</v>
      </c>
      <c r="BC183" s="270" t="s">
        <v>3258</v>
      </c>
      <c r="BD183" s="270"/>
      <c r="BE183" s="270"/>
    </row>
    <row r="184" spans="1:83" ht="14.4" x14ac:dyDescent="0.3">
      <c r="A184" s="269">
        <v>516883</v>
      </c>
      <c r="B184" s="272" t="str">
        <f>VLOOKUP(A184,[1]Sheet4!B$1:G$3636,5,0)</f>
        <v>الرابعة</v>
      </c>
      <c r="C184" s="270" t="s">
        <v>1259</v>
      </c>
      <c r="D184" s="270" t="s">
        <v>1259</v>
      </c>
      <c r="E184" s="270" t="s">
        <v>1259</v>
      </c>
      <c r="F184" s="270" t="s">
        <v>1259</v>
      </c>
      <c r="G184" s="270" t="s">
        <v>1259</v>
      </c>
      <c r="H184" s="270" t="s">
        <v>1259</v>
      </c>
      <c r="I184" s="270" t="s">
        <v>1259</v>
      </c>
      <c r="J184" s="270" t="s">
        <v>1259</v>
      </c>
      <c r="K184" s="270" t="s">
        <v>1259</v>
      </c>
      <c r="L184" s="270" t="s">
        <v>1259</v>
      </c>
      <c r="M184" s="270" t="s">
        <v>1259</v>
      </c>
      <c r="N184" s="270" t="s">
        <v>1259</v>
      </c>
      <c r="O184" s="270" t="s">
        <v>1259</v>
      </c>
      <c r="P184" s="270" t="s">
        <v>1259</v>
      </c>
      <c r="Q184" s="270" t="s">
        <v>1259</v>
      </c>
      <c r="R184" s="270" t="s">
        <v>1259</v>
      </c>
      <c r="S184" s="270" t="s">
        <v>1259</v>
      </c>
      <c r="T184" s="270" t="s">
        <v>1259</v>
      </c>
      <c r="U184" s="270" t="s">
        <v>1259</v>
      </c>
      <c r="V184" s="270" t="s">
        <v>1259</v>
      </c>
      <c r="W184" s="270" t="s">
        <v>1259</v>
      </c>
      <c r="X184" s="270" t="s">
        <v>1259</v>
      </c>
      <c r="Y184" s="270" t="s">
        <v>1259</v>
      </c>
      <c r="Z184" s="270" t="s">
        <v>1259</v>
      </c>
      <c r="AA184" s="270" t="s">
        <v>1259</v>
      </c>
      <c r="AB184" s="270" t="s">
        <v>1259</v>
      </c>
      <c r="AC184" s="270" t="s">
        <v>1259</v>
      </c>
      <c r="AD184" s="270" t="s">
        <v>1259</v>
      </c>
      <c r="AE184" s="270" t="s">
        <v>1259</v>
      </c>
      <c r="AF184" s="270" t="s">
        <v>1259</v>
      </c>
      <c r="AG184" s="270" t="s">
        <v>1259</v>
      </c>
      <c r="AH184" s="270" t="s">
        <v>1259</v>
      </c>
      <c r="AI184" s="270" t="s">
        <v>1259</v>
      </c>
      <c r="AJ184" s="270" t="s">
        <v>1259</v>
      </c>
      <c r="AK184" s="270" t="s">
        <v>1259</v>
      </c>
      <c r="AL184" s="270" t="s">
        <v>1259</v>
      </c>
      <c r="AM184" s="270" t="s">
        <v>1259</v>
      </c>
      <c r="AN184" s="270" t="s">
        <v>1259</v>
      </c>
      <c r="AO184" s="270" t="s">
        <v>1259</v>
      </c>
      <c r="AP184" s="270" t="s">
        <v>1259</v>
      </c>
      <c r="AQ184" s="270" t="s">
        <v>1259</v>
      </c>
      <c r="AR184" s="270" t="s">
        <v>1259</v>
      </c>
      <c r="AS184" s="270" t="s">
        <v>1259</v>
      </c>
      <c r="AT184" s="270" t="s">
        <v>1259</v>
      </c>
      <c r="AU184" s="270" t="s">
        <v>1259</v>
      </c>
      <c r="AV184" s="270" t="s">
        <v>1259</v>
      </c>
      <c r="AW184" s="277" t="s">
        <v>1259</v>
      </c>
      <c r="AX184">
        <f>VLOOKUP(A184,[1]Sheet4!B$2:G$3636,6,0)</f>
        <v>0</v>
      </c>
      <c r="AY184" t="str">
        <f>VLOOKUP(A184,[1]Sheet2!A$3:AC$3636,29,0)</f>
        <v/>
      </c>
      <c r="AZ184" s="270" t="s">
        <v>3258</v>
      </c>
      <c r="BA184" s="270" t="s">
        <v>3258</v>
      </c>
      <c r="BB184" s="270" t="s">
        <v>3258</v>
      </c>
      <c r="BC184" s="270" t="s">
        <v>3258</v>
      </c>
      <c r="BD184" s="270"/>
      <c r="BE184" s="270"/>
    </row>
    <row r="185" spans="1:83" ht="14.4" x14ac:dyDescent="0.3">
      <c r="A185" s="269">
        <v>516889</v>
      </c>
      <c r="B185" s="272" t="str">
        <f>VLOOKUP(A185,[1]Sheet4!B$1:G$3636,5,0)</f>
        <v>الرابعة</v>
      </c>
      <c r="C185" s="270" t="s">
        <v>1259</v>
      </c>
      <c r="D185" s="270" t="s">
        <v>1259</v>
      </c>
      <c r="E185" s="270" t="s">
        <v>1259</v>
      </c>
      <c r="F185" s="270" t="s">
        <v>1259</v>
      </c>
      <c r="G185" s="270" t="s">
        <v>1259</v>
      </c>
      <c r="H185" s="270" t="s">
        <v>1259</v>
      </c>
      <c r="I185" s="270" t="s">
        <v>1259</v>
      </c>
      <c r="J185" s="270" t="s">
        <v>1259</v>
      </c>
      <c r="K185" s="270" t="s">
        <v>1259</v>
      </c>
      <c r="L185" s="270" t="s">
        <v>1259</v>
      </c>
      <c r="M185" s="270" t="s">
        <v>1259</v>
      </c>
      <c r="N185" s="270" t="s">
        <v>1259</v>
      </c>
      <c r="O185" s="270" t="s">
        <v>1259</v>
      </c>
      <c r="P185" s="270" t="s">
        <v>1259</v>
      </c>
      <c r="Q185" s="270" t="s">
        <v>1259</v>
      </c>
      <c r="R185" s="270" t="s">
        <v>1259</v>
      </c>
      <c r="S185" s="270" t="s">
        <v>1259</v>
      </c>
      <c r="T185" s="270" t="s">
        <v>1259</v>
      </c>
      <c r="U185" s="270" t="s">
        <v>1259</v>
      </c>
      <c r="V185" s="270" t="s">
        <v>1259</v>
      </c>
      <c r="W185" s="270" t="s">
        <v>1259</v>
      </c>
      <c r="X185" s="270" t="s">
        <v>1259</v>
      </c>
      <c r="Y185" s="270" t="s">
        <v>1259</v>
      </c>
      <c r="Z185" s="270" t="s">
        <v>1259</v>
      </c>
      <c r="AA185" s="270" t="s">
        <v>1259</v>
      </c>
      <c r="AB185" s="270" t="s">
        <v>1259</v>
      </c>
      <c r="AC185" s="270" t="s">
        <v>1259</v>
      </c>
      <c r="AD185" s="270" t="s">
        <v>1259</v>
      </c>
      <c r="AE185" s="270" t="s">
        <v>1259</v>
      </c>
      <c r="AF185" s="270" t="s">
        <v>1259</v>
      </c>
      <c r="AG185" s="270" t="s">
        <v>1259</v>
      </c>
      <c r="AH185" s="270" t="s">
        <v>1259</v>
      </c>
      <c r="AI185" s="270" t="s">
        <v>1259</v>
      </c>
      <c r="AJ185" s="270" t="s">
        <v>1259</v>
      </c>
      <c r="AK185" s="270" t="s">
        <v>1259</v>
      </c>
      <c r="AL185" s="270" t="s">
        <v>1259</v>
      </c>
      <c r="AM185" s="270" t="s">
        <v>1259</v>
      </c>
      <c r="AN185" s="270" t="s">
        <v>1259</v>
      </c>
      <c r="AO185" s="270" t="s">
        <v>1259</v>
      </c>
      <c r="AP185" s="270" t="s">
        <v>1259</v>
      </c>
      <c r="AQ185" s="270" t="s">
        <v>1259</v>
      </c>
      <c r="AR185" s="270" t="s">
        <v>1259</v>
      </c>
      <c r="AS185" s="270" t="s">
        <v>1259</v>
      </c>
      <c r="AT185" s="270" t="s">
        <v>1259</v>
      </c>
      <c r="AU185" s="270" t="s">
        <v>1259</v>
      </c>
      <c r="AV185" s="270" t="s">
        <v>1259</v>
      </c>
      <c r="AW185" s="277" t="s">
        <v>1259</v>
      </c>
      <c r="AX185">
        <f>VLOOKUP(A185,[1]Sheet4!B$2:G$3636,6,0)</f>
        <v>0</v>
      </c>
      <c r="AY185">
        <f>VLOOKUP(A185,[1]Sheet2!A$3:AC$3636,29,0)</f>
        <v>0</v>
      </c>
      <c r="AZ185" s="270" t="s">
        <v>3258</v>
      </c>
      <c r="BA185" s="270" t="s">
        <v>3258</v>
      </c>
      <c r="BB185" s="270" t="s">
        <v>3258</v>
      </c>
      <c r="BC185" s="270" t="s">
        <v>3258</v>
      </c>
      <c r="BD185" s="270"/>
      <c r="BE185" s="270"/>
    </row>
    <row r="186" spans="1:83" ht="14.4" x14ac:dyDescent="0.3">
      <c r="A186" s="269">
        <v>516903</v>
      </c>
      <c r="B186" s="272" t="str">
        <f>VLOOKUP(A186,[1]Sheet4!B$1:G$3636,5,0)</f>
        <v>الرابعة</v>
      </c>
      <c r="C186" s="270" t="s">
        <v>1259</v>
      </c>
      <c r="D186" s="270" t="s">
        <v>1259</v>
      </c>
      <c r="E186" s="270" t="s">
        <v>1259</v>
      </c>
      <c r="F186" s="270" t="s">
        <v>1259</v>
      </c>
      <c r="G186" s="270" t="s">
        <v>1259</v>
      </c>
      <c r="H186" s="270" t="s">
        <v>1259</v>
      </c>
      <c r="I186" s="270" t="s">
        <v>1259</v>
      </c>
      <c r="J186" s="270" t="s">
        <v>1259</v>
      </c>
      <c r="K186" s="270" t="s">
        <v>1259</v>
      </c>
      <c r="L186" s="270" t="s">
        <v>1259</v>
      </c>
      <c r="M186" s="270" t="s">
        <v>1259</v>
      </c>
      <c r="N186" s="270" t="s">
        <v>1259</v>
      </c>
      <c r="O186" s="270" t="s">
        <v>1259</v>
      </c>
      <c r="P186" s="270" t="s">
        <v>1259</v>
      </c>
      <c r="Q186" s="270" t="s">
        <v>1259</v>
      </c>
      <c r="R186" s="270" t="s">
        <v>1259</v>
      </c>
      <c r="S186" s="270" t="s">
        <v>1259</v>
      </c>
      <c r="T186" s="270" t="s">
        <v>1259</v>
      </c>
      <c r="U186" s="270" t="s">
        <v>1259</v>
      </c>
      <c r="V186" s="270" t="s">
        <v>1259</v>
      </c>
      <c r="W186" s="270" t="s">
        <v>1259</v>
      </c>
      <c r="X186" s="270" t="s">
        <v>1259</v>
      </c>
      <c r="Y186" s="270" t="s">
        <v>1259</v>
      </c>
      <c r="Z186" s="270" t="s">
        <v>1259</v>
      </c>
      <c r="AA186" s="270" t="s">
        <v>1259</v>
      </c>
      <c r="AB186" s="270" t="s">
        <v>1259</v>
      </c>
      <c r="AC186" s="270" t="s">
        <v>1259</v>
      </c>
      <c r="AD186" s="270" t="s">
        <v>1259</v>
      </c>
      <c r="AE186" s="270" t="s">
        <v>1259</v>
      </c>
      <c r="AF186" s="270" t="s">
        <v>1259</v>
      </c>
      <c r="AG186" s="270" t="s">
        <v>1259</v>
      </c>
      <c r="AH186" s="270" t="s">
        <v>1259</v>
      </c>
      <c r="AI186" s="270" t="s">
        <v>1259</v>
      </c>
      <c r="AJ186" s="270" t="s">
        <v>1259</v>
      </c>
      <c r="AK186" s="270" t="s">
        <v>1259</v>
      </c>
      <c r="AL186" s="270" t="s">
        <v>1259</v>
      </c>
      <c r="AM186" s="270" t="s">
        <v>1259</v>
      </c>
      <c r="AN186" s="270" t="s">
        <v>1259</v>
      </c>
      <c r="AO186" s="270" t="s">
        <v>1259</v>
      </c>
      <c r="AP186" s="270" t="s">
        <v>1259</v>
      </c>
      <c r="AQ186" s="270" t="s">
        <v>1259</v>
      </c>
      <c r="AR186" s="270" t="s">
        <v>1259</v>
      </c>
      <c r="AS186" s="270" t="s">
        <v>1259</v>
      </c>
      <c r="AT186" s="270" t="s">
        <v>1259</v>
      </c>
      <c r="AU186" s="270" t="s">
        <v>1259</v>
      </c>
      <c r="AV186" s="270" t="s">
        <v>1259</v>
      </c>
      <c r="AW186" s="277" t="s">
        <v>1259</v>
      </c>
      <c r="AX186">
        <f>VLOOKUP(A186,[1]Sheet4!B$2:G$3636,6,0)</f>
        <v>0</v>
      </c>
      <c r="AY186" t="str">
        <f>VLOOKUP(A186,[1]Sheet2!A$3:AC$3636,29,0)</f>
        <v/>
      </c>
      <c r="AZ186" s="249"/>
      <c r="BA186" s="249"/>
      <c r="BB186" s="249"/>
      <c r="BC186" s="249"/>
      <c r="BD186" s="249"/>
      <c r="BE186" s="270"/>
    </row>
    <row r="187" spans="1:83" ht="14.4" x14ac:dyDescent="0.3">
      <c r="A187" s="269">
        <v>516913</v>
      </c>
      <c r="B187" s="272" t="str">
        <f>VLOOKUP(A187,[1]Sheet4!B$1:G$3636,5,0)</f>
        <v>الرابعة</v>
      </c>
      <c r="C187" s="270" t="s">
        <v>1259</v>
      </c>
      <c r="D187" s="270" t="s">
        <v>1259</v>
      </c>
      <c r="E187" s="270" t="s">
        <v>1259</v>
      </c>
      <c r="F187" s="270" t="s">
        <v>1259</v>
      </c>
      <c r="G187" s="270" t="s">
        <v>1259</v>
      </c>
      <c r="H187" s="270" t="s">
        <v>1259</v>
      </c>
      <c r="I187" s="270" t="s">
        <v>1259</v>
      </c>
      <c r="J187" s="270" t="s">
        <v>1259</v>
      </c>
      <c r="K187" s="270" t="s">
        <v>1259</v>
      </c>
      <c r="L187" s="270" t="s">
        <v>1259</v>
      </c>
      <c r="M187" s="270" t="s">
        <v>1259</v>
      </c>
      <c r="N187" s="270" t="s">
        <v>1259</v>
      </c>
      <c r="O187" s="270" t="s">
        <v>1259</v>
      </c>
      <c r="P187" s="270" t="s">
        <v>1259</v>
      </c>
      <c r="Q187" s="270" t="s">
        <v>1259</v>
      </c>
      <c r="R187" s="270" t="s">
        <v>1259</v>
      </c>
      <c r="S187" s="270" t="s">
        <v>1259</v>
      </c>
      <c r="T187" s="270" t="s">
        <v>1259</v>
      </c>
      <c r="U187" s="270" t="s">
        <v>1259</v>
      </c>
      <c r="V187" s="270" t="s">
        <v>1259</v>
      </c>
      <c r="W187" s="270" t="s">
        <v>1259</v>
      </c>
      <c r="X187" s="270" t="s">
        <v>1259</v>
      </c>
      <c r="Y187" s="270" t="s">
        <v>1259</v>
      </c>
      <c r="Z187" s="270" t="s">
        <v>1259</v>
      </c>
      <c r="AA187" s="270" t="s">
        <v>1259</v>
      </c>
      <c r="AB187" s="270" t="s">
        <v>1259</v>
      </c>
      <c r="AC187" s="270" t="s">
        <v>1259</v>
      </c>
      <c r="AD187" s="270" t="s">
        <v>1259</v>
      </c>
      <c r="AE187" s="270" t="s">
        <v>1259</v>
      </c>
      <c r="AF187" s="270" t="s">
        <v>1259</v>
      </c>
      <c r="AG187" s="270" t="s">
        <v>1259</v>
      </c>
      <c r="AH187" s="270" t="s">
        <v>1259</v>
      </c>
      <c r="AI187" s="270" t="s">
        <v>1259</v>
      </c>
      <c r="AJ187" s="270" t="s">
        <v>1259</v>
      </c>
      <c r="AK187" s="270" t="s">
        <v>1259</v>
      </c>
      <c r="AL187" s="270" t="s">
        <v>1259</v>
      </c>
      <c r="AM187" s="270" t="s">
        <v>1259</v>
      </c>
      <c r="AN187" s="270" t="s">
        <v>1259</v>
      </c>
      <c r="AO187" s="270" t="s">
        <v>1259</v>
      </c>
      <c r="AP187" s="270" t="s">
        <v>1259</v>
      </c>
      <c r="AQ187" s="270" t="s">
        <v>1259</v>
      </c>
      <c r="AR187" s="270" t="s">
        <v>1259</v>
      </c>
      <c r="AS187" s="270" t="s">
        <v>1259</v>
      </c>
      <c r="AT187" s="270" t="s">
        <v>1259</v>
      </c>
      <c r="AU187" s="270" t="s">
        <v>1259</v>
      </c>
      <c r="AV187" s="270" t="s">
        <v>1259</v>
      </c>
      <c r="AW187" s="277" t="s">
        <v>1259</v>
      </c>
      <c r="AX187">
        <f>VLOOKUP(A187,[1]Sheet4!B$2:G$3636,6,0)</f>
        <v>0</v>
      </c>
      <c r="AY187" t="str">
        <f>VLOOKUP(A187,[1]Sheet2!A$3:AC$3636,29,0)</f>
        <v/>
      </c>
      <c r="AZ187" s="270" t="s">
        <v>3258</v>
      </c>
      <c r="BA187" s="270" t="s">
        <v>3258</v>
      </c>
      <c r="BB187" s="270" t="s">
        <v>3258</v>
      </c>
      <c r="BC187" s="270" t="s">
        <v>3258</v>
      </c>
      <c r="BD187" s="270"/>
      <c r="BE187" s="270"/>
    </row>
    <row r="188" spans="1:83" ht="14.4" x14ac:dyDescent="0.3">
      <c r="A188" s="269">
        <v>516970</v>
      </c>
      <c r="B188" s="272" t="str">
        <f>VLOOKUP(A188,[1]Sheet4!B$1:G$3636,5,0)</f>
        <v>الرابعة</v>
      </c>
      <c r="C188" s="270" t="s">
        <v>1259</v>
      </c>
      <c r="D188" s="270" t="s">
        <v>1259</v>
      </c>
      <c r="E188" s="270" t="s">
        <v>1259</v>
      </c>
      <c r="F188" s="270" t="s">
        <v>1259</v>
      </c>
      <c r="G188" s="270" t="s">
        <v>1259</v>
      </c>
      <c r="H188" s="270" t="s">
        <v>1259</v>
      </c>
      <c r="I188" s="270" t="s">
        <v>1259</v>
      </c>
      <c r="J188" s="270" t="s">
        <v>1259</v>
      </c>
      <c r="K188" s="270" t="s">
        <v>1259</v>
      </c>
      <c r="L188" s="270" t="s">
        <v>1259</v>
      </c>
      <c r="M188" s="270" t="s">
        <v>1259</v>
      </c>
      <c r="N188" s="270" t="s">
        <v>1259</v>
      </c>
      <c r="O188" s="270" t="s">
        <v>1259</v>
      </c>
      <c r="P188" s="270" t="s">
        <v>1259</v>
      </c>
      <c r="Q188" s="270" t="s">
        <v>1259</v>
      </c>
      <c r="R188" s="270" t="s">
        <v>1259</v>
      </c>
      <c r="S188" s="270" t="s">
        <v>1259</v>
      </c>
      <c r="T188" s="270" t="s">
        <v>1259</v>
      </c>
      <c r="U188" s="270" t="s">
        <v>1259</v>
      </c>
      <c r="V188" s="270" t="s">
        <v>1259</v>
      </c>
      <c r="W188" s="270" t="s">
        <v>1259</v>
      </c>
      <c r="X188" s="270" t="s">
        <v>1259</v>
      </c>
      <c r="Y188" s="270" t="s">
        <v>1259</v>
      </c>
      <c r="Z188" s="270" t="s">
        <v>1259</v>
      </c>
      <c r="AA188" s="270" t="s">
        <v>1259</v>
      </c>
      <c r="AB188" s="270" t="s">
        <v>1259</v>
      </c>
      <c r="AC188" s="270" t="s">
        <v>1259</v>
      </c>
      <c r="AD188" s="270" t="s">
        <v>1259</v>
      </c>
      <c r="AE188" s="270" t="s">
        <v>1259</v>
      </c>
      <c r="AF188" s="270" t="s">
        <v>1259</v>
      </c>
      <c r="AG188" s="270" t="s">
        <v>1259</v>
      </c>
      <c r="AH188" s="270" t="s">
        <v>1259</v>
      </c>
      <c r="AI188" s="270" t="s">
        <v>1259</v>
      </c>
      <c r="AJ188" s="270" t="s">
        <v>1259</v>
      </c>
      <c r="AK188" s="270" t="s">
        <v>1259</v>
      </c>
      <c r="AL188" s="270" t="s">
        <v>1259</v>
      </c>
      <c r="AM188" s="270" t="s">
        <v>1259</v>
      </c>
      <c r="AN188" s="270" t="s">
        <v>1259</v>
      </c>
      <c r="AO188" s="270" t="s">
        <v>1259</v>
      </c>
      <c r="AP188" s="270" t="s">
        <v>1259</v>
      </c>
      <c r="AQ188" s="270" t="s">
        <v>1259</v>
      </c>
      <c r="AR188" s="270" t="s">
        <v>1259</v>
      </c>
      <c r="AS188" s="270" t="s">
        <v>1259</v>
      </c>
      <c r="AT188" s="270" t="s">
        <v>1259</v>
      </c>
      <c r="AU188" s="270" t="s">
        <v>1259</v>
      </c>
      <c r="AV188" s="270" t="s">
        <v>1259</v>
      </c>
      <c r="AW188" s="277" t="s">
        <v>1259</v>
      </c>
      <c r="AX188">
        <f>VLOOKUP(A188,[1]Sheet4!B$2:G$3636,6,0)</f>
        <v>0</v>
      </c>
      <c r="AY188" t="str">
        <f>VLOOKUP(A188,[1]Sheet2!A$3:AC$3636,29,0)</f>
        <v/>
      </c>
      <c r="AZ188" s="270" t="s">
        <v>3258</v>
      </c>
      <c r="BA188" s="270" t="s">
        <v>3258</v>
      </c>
      <c r="BB188" s="270" t="s">
        <v>3258</v>
      </c>
      <c r="BC188" s="270" t="s">
        <v>3258</v>
      </c>
      <c r="BD188" s="270"/>
      <c r="BE188" s="270"/>
    </row>
    <row r="189" spans="1:83" ht="14.4" x14ac:dyDescent="0.3">
      <c r="A189" s="269">
        <v>516977</v>
      </c>
      <c r="B189" s="272" t="str">
        <f>VLOOKUP(A189,[1]Sheet4!B$1:G$3636,5,0)</f>
        <v>الرابعة</v>
      </c>
      <c r="C189" s="270" t="s">
        <v>1259</v>
      </c>
      <c r="D189" s="270" t="s">
        <v>1259</v>
      </c>
      <c r="E189" s="270" t="s">
        <v>1259</v>
      </c>
      <c r="F189" s="270" t="s">
        <v>1259</v>
      </c>
      <c r="G189" s="270" t="s">
        <v>1259</v>
      </c>
      <c r="H189" s="270" t="s">
        <v>1259</v>
      </c>
      <c r="I189" s="270" t="s">
        <v>1259</v>
      </c>
      <c r="J189" s="270" t="s">
        <v>1259</v>
      </c>
      <c r="K189" s="270" t="s">
        <v>1259</v>
      </c>
      <c r="L189" s="270" t="s">
        <v>1259</v>
      </c>
      <c r="M189" s="270" t="s">
        <v>1259</v>
      </c>
      <c r="N189" s="270" t="s">
        <v>1259</v>
      </c>
      <c r="O189" s="270" t="s">
        <v>1259</v>
      </c>
      <c r="P189" s="270" t="s">
        <v>1259</v>
      </c>
      <c r="Q189" s="270" t="s">
        <v>1259</v>
      </c>
      <c r="R189" s="270" t="s">
        <v>1259</v>
      </c>
      <c r="S189" s="270" t="s">
        <v>1259</v>
      </c>
      <c r="T189" s="270" t="s">
        <v>1259</v>
      </c>
      <c r="U189" s="270" t="s">
        <v>1259</v>
      </c>
      <c r="V189" s="270" t="s">
        <v>1259</v>
      </c>
      <c r="W189" s="270" t="s">
        <v>1259</v>
      </c>
      <c r="X189" s="270" t="s">
        <v>1259</v>
      </c>
      <c r="Y189" s="270" t="s">
        <v>1259</v>
      </c>
      <c r="Z189" s="270" t="s">
        <v>1259</v>
      </c>
      <c r="AA189" s="270" t="s">
        <v>1259</v>
      </c>
      <c r="AB189" s="270" t="s">
        <v>1259</v>
      </c>
      <c r="AC189" s="270" t="s">
        <v>1259</v>
      </c>
      <c r="AD189" s="270" t="s">
        <v>1259</v>
      </c>
      <c r="AE189" s="270" t="s">
        <v>1259</v>
      </c>
      <c r="AF189" s="270" t="s">
        <v>1259</v>
      </c>
      <c r="AG189" s="270" t="s">
        <v>1259</v>
      </c>
      <c r="AH189" s="270" t="s">
        <v>1259</v>
      </c>
      <c r="AI189" s="270" t="s">
        <v>1259</v>
      </c>
      <c r="AJ189" s="270" t="s">
        <v>1259</v>
      </c>
      <c r="AK189" s="270" t="s">
        <v>1259</v>
      </c>
      <c r="AL189" s="270" t="s">
        <v>1259</v>
      </c>
      <c r="AM189" s="270" t="s">
        <v>1259</v>
      </c>
      <c r="AN189" s="270" t="s">
        <v>1259</v>
      </c>
      <c r="AO189" s="270" t="s">
        <v>1259</v>
      </c>
      <c r="AP189" s="270" t="s">
        <v>1259</v>
      </c>
      <c r="AQ189" s="270" t="s">
        <v>1259</v>
      </c>
      <c r="AR189" s="270" t="s">
        <v>1259</v>
      </c>
      <c r="AS189" s="270" t="s">
        <v>1259</v>
      </c>
      <c r="AT189" s="270" t="s">
        <v>1259</v>
      </c>
      <c r="AU189" s="270" t="s">
        <v>1259</v>
      </c>
      <c r="AV189" s="270" t="s">
        <v>1259</v>
      </c>
      <c r="AW189" s="277" t="s">
        <v>1259</v>
      </c>
      <c r="AX189">
        <f>VLOOKUP(A189,[1]Sheet4!B$2:G$3636,6,0)</f>
        <v>0</v>
      </c>
      <c r="AY189" t="str">
        <f>VLOOKUP(A189,[1]Sheet2!A$3:AC$3636,29,0)</f>
        <v/>
      </c>
      <c r="AZ189" s="270" t="s">
        <v>3258</v>
      </c>
      <c r="BA189" s="270" t="s">
        <v>3258</v>
      </c>
      <c r="BB189" s="270" t="s">
        <v>3258</v>
      </c>
      <c r="BC189" s="270" t="s">
        <v>3258</v>
      </c>
      <c r="BD189" s="270"/>
      <c r="BE189" s="270"/>
    </row>
    <row r="190" spans="1:83" ht="14.4" x14ac:dyDescent="0.3">
      <c r="A190" s="269">
        <v>517006</v>
      </c>
      <c r="B190" s="272" t="str">
        <f>VLOOKUP(A190,[1]Sheet4!B$1:G$3636,5,0)</f>
        <v>الرابعة</v>
      </c>
      <c r="C190" s="270" t="s">
        <v>1260</v>
      </c>
      <c r="D190" s="270" t="s">
        <v>1260</v>
      </c>
      <c r="E190" s="270" t="s">
        <v>1260</v>
      </c>
      <c r="F190" s="270" t="s">
        <v>1260</v>
      </c>
      <c r="G190" s="270" t="s">
        <v>1260</v>
      </c>
      <c r="H190" s="270" t="s">
        <v>1260</v>
      </c>
      <c r="I190" s="270" t="s">
        <v>1260</v>
      </c>
      <c r="J190" s="270" t="s">
        <v>1260</v>
      </c>
      <c r="K190" s="270" t="s">
        <v>1260</v>
      </c>
      <c r="L190" s="270" t="s">
        <v>1260</v>
      </c>
      <c r="M190" s="270" t="s">
        <v>1260</v>
      </c>
      <c r="N190" s="270" t="s">
        <v>1260</v>
      </c>
      <c r="O190" s="270" t="s">
        <v>1260</v>
      </c>
      <c r="P190" s="270" t="s">
        <v>1260</v>
      </c>
      <c r="Q190" s="270" t="s">
        <v>1260</v>
      </c>
      <c r="R190" s="270" t="s">
        <v>1260</v>
      </c>
      <c r="S190" s="270" t="s">
        <v>1260</v>
      </c>
      <c r="T190" s="270" t="s">
        <v>1260</v>
      </c>
      <c r="U190" s="270" t="s">
        <v>1260</v>
      </c>
      <c r="V190" s="270" t="s">
        <v>1260</v>
      </c>
      <c r="W190" s="270" t="s">
        <v>1260</v>
      </c>
      <c r="X190" s="270" t="s">
        <v>1260</v>
      </c>
      <c r="Y190" s="270" t="s">
        <v>1260</v>
      </c>
      <c r="Z190" s="270" t="s">
        <v>1260</v>
      </c>
      <c r="AA190" s="270" t="s">
        <v>1260</v>
      </c>
      <c r="AB190" s="270" t="s">
        <v>1260</v>
      </c>
      <c r="AC190" s="270" t="s">
        <v>1260</v>
      </c>
      <c r="AD190" s="270" t="s">
        <v>1260</v>
      </c>
      <c r="AE190" s="270" t="s">
        <v>1260</v>
      </c>
      <c r="AF190" s="270" t="s">
        <v>1260</v>
      </c>
      <c r="AG190" s="270" t="s">
        <v>1260</v>
      </c>
      <c r="AH190" s="270" t="s">
        <v>1260</v>
      </c>
      <c r="AI190" s="270" t="s">
        <v>1260</v>
      </c>
      <c r="AJ190" s="270" t="s">
        <v>1260</v>
      </c>
      <c r="AK190" s="270" t="s">
        <v>1260</v>
      </c>
      <c r="AL190" s="270" t="s">
        <v>1260</v>
      </c>
      <c r="AM190" s="270" t="s">
        <v>1260</v>
      </c>
      <c r="AN190" s="270" t="s">
        <v>1260</v>
      </c>
      <c r="AO190" s="270" t="s">
        <v>1260</v>
      </c>
      <c r="AP190" s="270" t="s">
        <v>1260</v>
      </c>
      <c r="AQ190" s="270" t="s">
        <v>1260</v>
      </c>
      <c r="AR190" s="270" t="s">
        <v>1260</v>
      </c>
      <c r="AS190" s="270" t="s">
        <v>1260</v>
      </c>
      <c r="AT190" s="270" t="s">
        <v>1260</v>
      </c>
      <c r="AU190" s="270" t="s">
        <v>1260</v>
      </c>
      <c r="AV190" s="270" t="s">
        <v>1260</v>
      </c>
      <c r="AW190" s="277" t="s">
        <v>1260</v>
      </c>
      <c r="AX190" t="str">
        <f>VLOOKUP(A190,[1]Sheet4!B$2:G$3636,6,0)</f>
        <v>مستنفذ فصل ثاني  2023-2024</v>
      </c>
      <c r="AY190" t="str">
        <f>VLOOKUP(A190,[1]Sheet2!A$3:AC$3636,29,0)</f>
        <v/>
      </c>
      <c r="AZ190" s="270" t="s">
        <v>3258</v>
      </c>
      <c r="BA190" s="270" t="s">
        <v>3258</v>
      </c>
      <c r="BB190" s="270" t="s">
        <v>3258</v>
      </c>
      <c r="BC190" s="270" t="s">
        <v>3258</v>
      </c>
      <c r="BD190" s="270"/>
      <c r="BE190" s="270"/>
    </row>
    <row r="191" spans="1:83" ht="14.4" x14ac:dyDescent="0.3">
      <c r="A191" s="269">
        <v>517010</v>
      </c>
      <c r="B191" s="272" t="str">
        <f>VLOOKUP(A191,[1]Sheet4!B$1:G$3636,5,0)</f>
        <v>الرابعة</v>
      </c>
      <c r="C191" s="270" t="s">
        <v>1259</v>
      </c>
      <c r="D191" s="270" t="s">
        <v>1259</v>
      </c>
      <c r="E191" s="270" t="s">
        <v>1259</v>
      </c>
      <c r="F191" s="270" t="s">
        <v>1259</v>
      </c>
      <c r="G191" s="270" t="s">
        <v>1259</v>
      </c>
      <c r="H191" s="270" t="s">
        <v>1259</v>
      </c>
      <c r="I191" s="270" t="s">
        <v>1259</v>
      </c>
      <c r="J191" s="270" t="s">
        <v>1259</v>
      </c>
      <c r="K191" s="270" t="s">
        <v>1259</v>
      </c>
      <c r="L191" s="270" t="s">
        <v>1259</v>
      </c>
      <c r="M191" s="270" t="s">
        <v>1259</v>
      </c>
      <c r="N191" s="270" t="s">
        <v>1259</v>
      </c>
      <c r="O191" s="270" t="s">
        <v>1259</v>
      </c>
      <c r="P191" s="270" t="s">
        <v>1259</v>
      </c>
      <c r="Q191" s="270" t="s">
        <v>1259</v>
      </c>
      <c r="R191" s="270" t="s">
        <v>1259</v>
      </c>
      <c r="S191" s="270" t="s">
        <v>1259</v>
      </c>
      <c r="T191" s="270" t="s">
        <v>1259</v>
      </c>
      <c r="U191" s="270" t="s">
        <v>1259</v>
      </c>
      <c r="V191" s="270" t="s">
        <v>1259</v>
      </c>
      <c r="W191" s="270" t="s">
        <v>1259</v>
      </c>
      <c r="X191" s="270" t="s">
        <v>1259</v>
      </c>
      <c r="Y191" s="270" t="s">
        <v>1259</v>
      </c>
      <c r="Z191" s="270" t="s">
        <v>1259</v>
      </c>
      <c r="AA191" s="270" t="s">
        <v>1259</v>
      </c>
      <c r="AB191" s="270" t="s">
        <v>1259</v>
      </c>
      <c r="AC191" s="270" t="s">
        <v>1259</v>
      </c>
      <c r="AD191" s="270" t="s">
        <v>1259</v>
      </c>
      <c r="AE191" s="270" t="s">
        <v>1259</v>
      </c>
      <c r="AF191" s="270" t="s">
        <v>1259</v>
      </c>
      <c r="AG191" s="270" t="s">
        <v>1259</v>
      </c>
      <c r="AH191" s="270" t="s">
        <v>1259</v>
      </c>
      <c r="AI191" s="270" t="s">
        <v>1259</v>
      </c>
      <c r="AJ191" s="270" t="s">
        <v>1259</v>
      </c>
      <c r="AK191" s="270" t="s">
        <v>1259</v>
      </c>
      <c r="AL191" s="270" t="s">
        <v>1259</v>
      </c>
      <c r="AM191" s="270" t="s">
        <v>1259</v>
      </c>
      <c r="AN191" s="270" t="s">
        <v>1259</v>
      </c>
      <c r="AO191" s="270" t="s">
        <v>1259</v>
      </c>
      <c r="AP191" s="270" t="s">
        <v>1259</v>
      </c>
      <c r="AQ191" s="270" t="s">
        <v>1259</v>
      </c>
      <c r="AR191" s="270" t="s">
        <v>1259</v>
      </c>
      <c r="AS191" s="270" t="s">
        <v>1259</v>
      </c>
      <c r="AT191" s="270" t="s">
        <v>1259</v>
      </c>
      <c r="AU191" s="270" t="s">
        <v>1259</v>
      </c>
      <c r="AV191" s="270" t="s">
        <v>1259</v>
      </c>
      <c r="AW191" s="277" t="s">
        <v>1259</v>
      </c>
      <c r="AX191">
        <f>VLOOKUP(A191,[1]Sheet4!B$2:G$3636,6,0)</f>
        <v>0</v>
      </c>
      <c r="AY191" t="str">
        <f>VLOOKUP(A191,[1]Sheet2!A$3:AC$3636,29,0)</f>
        <v/>
      </c>
      <c r="AZ191" s="270" t="s">
        <v>3258</v>
      </c>
      <c r="BA191" s="270" t="s">
        <v>3258</v>
      </c>
      <c r="BB191" s="270" t="s">
        <v>3258</v>
      </c>
      <c r="BC191" s="270" t="s">
        <v>3258</v>
      </c>
      <c r="BD191" s="270"/>
      <c r="BE191" s="270"/>
    </row>
    <row r="192" spans="1:83" ht="14.4" x14ac:dyDescent="0.3">
      <c r="A192" s="269">
        <v>517014</v>
      </c>
      <c r="B192" s="272" t="str">
        <f>VLOOKUP(A192,[1]Sheet4!B$1:G$3636,5,0)</f>
        <v>الرابعة</v>
      </c>
      <c r="C192" s="270" t="s">
        <v>1259</v>
      </c>
      <c r="D192" s="270" t="s">
        <v>1259</v>
      </c>
      <c r="E192" s="270" t="s">
        <v>1259</v>
      </c>
      <c r="F192" s="270" t="s">
        <v>1259</v>
      </c>
      <c r="G192" s="270" t="s">
        <v>1259</v>
      </c>
      <c r="H192" s="270" t="s">
        <v>1259</v>
      </c>
      <c r="I192" s="270" t="s">
        <v>1259</v>
      </c>
      <c r="J192" s="270" t="s">
        <v>1259</v>
      </c>
      <c r="K192" s="270" t="s">
        <v>1259</v>
      </c>
      <c r="L192" s="270" t="s">
        <v>1259</v>
      </c>
      <c r="M192" s="270" t="s">
        <v>1259</v>
      </c>
      <c r="N192" s="270" t="s">
        <v>1259</v>
      </c>
      <c r="O192" s="270" t="s">
        <v>1259</v>
      </c>
      <c r="P192" s="270" t="s">
        <v>1259</v>
      </c>
      <c r="Q192" s="270" t="s">
        <v>1259</v>
      </c>
      <c r="R192" s="270" t="s">
        <v>1259</v>
      </c>
      <c r="S192" s="270" t="s">
        <v>1259</v>
      </c>
      <c r="T192" s="270" t="s">
        <v>1259</v>
      </c>
      <c r="U192" s="270" t="s">
        <v>1259</v>
      </c>
      <c r="V192" s="270" t="s">
        <v>1259</v>
      </c>
      <c r="W192" s="270" t="s">
        <v>1259</v>
      </c>
      <c r="X192" s="270" t="s">
        <v>1259</v>
      </c>
      <c r="Y192" s="270" t="s">
        <v>1259</v>
      </c>
      <c r="Z192" s="270" t="s">
        <v>1259</v>
      </c>
      <c r="AA192" s="270" t="s">
        <v>1259</v>
      </c>
      <c r="AB192" s="270" t="s">
        <v>1259</v>
      </c>
      <c r="AC192" s="270" t="s">
        <v>1259</v>
      </c>
      <c r="AD192" s="270" t="s">
        <v>1259</v>
      </c>
      <c r="AE192" s="270" t="s">
        <v>1259</v>
      </c>
      <c r="AF192" s="270" t="s">
        <v>1259</v>
      </c>
      <c r="AG192" s="270" t="s">
        <v>1259</v>
      </c>
      <c r="AH192" s="270" t="s">
        <v>1259</v>
      </c>
      <c r="AI192" s="270" t="s">
        <v>1259</v>
      </c>
      <c r="AJ192" s="270" t="s">
        <v>1259</v>
      </c>
      <c r="AK192" s="270" t="s">
        <v>1259</v>
      </c>
      <c r="AL192" s="270" t="s">
        <v>1259</v>
      </c>
      <c r="AM192" s="270" t="s">
        <v>1259</v>
      </c>
      <c r="AN192" s="270" t="s">
        <v>1259</v>
      </c>
      <c r="AO192" s="270" t="s">
        <v>1259</v>
      </c>
      <c r="AP192" s="270" t="s">
        <v>1259</v>
      </c>
      <c r="AQ192" s="270" t="s">
        <v>1259</v>
      </c>
      <c r="AR192" s="270" t="s">
        <v>1259</v>
      </c>
      <c r="AS192" s="270" t="s">
        <v>1259</v>
      </c>
      <c r="AT192" s="270" t="s">
        <v>1259</v>
      </c>
      <c r="AU192" s="270" t="s">
        <v>1259</v>
      </c>
      <c r="AV192" s="270" t="s">
        <v>1259</v>
      </c>
      <c r="AW192" s="277" t="s">
        <v>1259</v>
      </c>
      <c r="AX192">
        <f>VLOOKUP(A192,[1]Sheet4!B$2:G$3636,6,0)</f>
        <v>0</v>
      </c>
      <c r="AY192" t="str">
        <f>VLOOKUP(A192,[1]Sheet2!A$3:AC$3636,29,0)</f>
        <v/>
      </c>
      <c r="AZ192" s="270" t="s">
        <v>3258</v>
      </c>
      <c r="BA192" s="270" t="s">
        <v>3258</v>
      </c>
      <c r="BB192" s="270" t="s">
        <v>3258</v>
      </c>
      <c r="BC192" s="270" t="s">
        <v>3258</v>
      </c>
      <c r="BD192" s="270"/>
      <c r="BE192" s="270"/>
    </row>
    <row r="193" spans="1:83" ht="14.4" x14ac:dyDescent="0.3">
      <c r="A193" s="269">
        <v>517017</v>
      </c>
      <c r="B193" s="272" t="str">
        <f>VLOOKUP(A193,[1]Sheet4!B$1:G$3636,5,0)</f>
        <v>الرابعة</v>
      </c>
      <c r="C193" s="270" t="s">
        <v>1259</v>
      </c>
      <c r="D193" s="270" t="s">
        <v>1259</v>
      </c>
      <c r="E193" s="270" t="s">
        <v>1259</v>
      </c>
      <c r="F193" s="270" t="s">
        <v>1259</v>
      </c>
      <c r="G193" s="270" t="s">
        <v>1259</v>
      </c>
      <c r="H193" s="270" t="s">
        <v>1259</v>
      </c>
      <c r="I193" s="270" t="s">
        <v>1259</v>
      </c>
      <c r="J193" s="270" t="s">
        <v>1259</v>
      </c>
      <c r="K193" s="270" t="s">
        <v>1259</v>
      </c>
      <c r="L193" s="270" t="s">
        <v>1259</v>
      </c>
      <c r="M193" s="270" t="s">
        <v>1259</v>
      </c>
      <c r="N193" s="270" t="s">
        <v>1259</v>
      </c>
      <c r="O193" s="270" t="s">
        <v>1259</v>
      </c>
      <c r="P193" s="270" t="s">
        <v>1259</v>
      </c>
      <c r="Q193" s="270" t="s">
        <v>1259</v>
      </c>
      <c r="R193" s="270" t="s">
        <v>1259</v>
      </c>
      <c r="S193" s="270" t="s">
        <v>1259</v>
      </c>
      <c r="T193" s="270" t="s">
        <v>1259</v>
      </c>
      <c r="U193" s="270" t="s">
        <v>1259</v>
      </c>
      <c r="V193" s="270" t="s">
        <v>1259</v>
      </c>
      <c r="W193" s="270" t="s">
        <v>1259</v>
      </c>
      <c r="X193" s="270" t="s">
        <v>1259</v>
      </c>
      <c r="Y193" s="270" t="s">
        <v>1259</v>
      </c>
      <c r="Z193" s="270" t="s">
        <v>1259</v>
      </c>
      <c r="AA193" s="270" t="s">
        <v>1259</v>
      </c>
      <c r="AB193" s="270" t="s">
        <v>1259</v>
      </c>
      <c r="AC193" s="270" t="s">
        <v>1259</v>
      </c>
      <c r="AD193" s="270" t="s">
        <v>1259</v>
      </c>
      <c r="AE193" s="270" t="s">
        <v>1259</v>
      </c>
      <c r="AF193" s="270" t="s">
        <v>1259</v>
      </c>
      <c r="AG193" s="270" t="s">
        <v>1259</v>
      </c>
      <c r="AH193" s="270" t="s">
        <v>1259</v>
      </c>
      <c r="AI193" s="270" t="s">
        <v>1259</v>
      </c>
      <c r="AJ193" s="270" t="s">
        <v>1259</v>
      </c>
      <c r="AK193" s="270" t="s">
        <v>1259</v>
      </c>
      <c r="AL193" s="270" t="s">
        <v>1259</v>
      </c>
      <c r="AM193" s="270" t="s">
        <v>1259</v>
      </c>
      <c r="AN193" s="270" t="s">
        <v>1259</v>
      </c>
      <c r="AO193" s="270" t="s">
        <v>1259</v>
      </c>
      <c r="AP193" s="270" t="s">
        <v>1259</v>
      </c>
      <c r="AQ193" s="270" t="s">
        <v>1259</v>
      </c>
      <c r="AR193" s="270" t="s">
        <v>1259</v>
      </c>
      <c r="AS193" s="270" t="s">
        <v>1259</v>
      </c>
      <c r="AT193" s="270" t="s">
        <v>1259</v>
      </c>
      <c r="AU193" s="270" t="s">
        <v>1259</v>
      </c>
      <c r="AV193" s="270" t="s">
        <v>1259</v>
      </c>
      <c r="AW193" s="277" t="s">
        <v>1259</v>
      </c>
      <c r="AX193">
        <f>VLOOKUP(A193,[1]Sheet4!B$2:G$3636,6,0)</f>
        <v>0</v>
      </c>
      <c r="AY193" t="str">
        <f>VLOOKUP(A193,[1]Sheet2!A$3:AC$3636,29,0)</f>
        <v/>
      </c>
      <c r="AZ193" s="270" t="s">
        <v>3258</v>
      </c>
      <c r="BA193" s="270" t="s">
        <v>3258</v>
      </c>
      <c r="BB193" s="270" t="s">
        <v>3258</v>
      </c>
      <c r="BC193" s="270" t="s">
        <v>3258</v>
      </c>
      <c r="BD193" s="270"/>
      <c r="BE193" s="270"/>
      <c r="BH193" s="248"/>
      <c r="BI193" s="248"/>
      <c r="BJ193" s="248"/>
      <c r="BK193" s="248"/>
      <c r="BL193" s="248"/>
      <c r="BM193" s="248"/>
      <c r="BN193" s="248"/>
      <c r="BO193" s="248"/>
      <c r="BP193" s="248" t="s">
        <v>3258</v>
      </c>
      <c r="BQ193" s="248" t="s">
        <v>3258</v>
      </c>
      <c r="BR193" s="248" t="s">
        <v>3258</v>
      </c>
      <c r="BS193" s="248" t="s">
        <v>3258</v>
      </c>
      <c r="BT193" s="248" t="s">
        <v>3258</v>
      </c>
      <c r="BU193" s="248" t="s">
        <v>3258</v>
      </c>
      <c r="BV193" s="247"/>
      <c r="BW193" s="248"/>
      <c r="BX193" s="248"/>
      <c r="BY193" s="248"/>
      <c r="BZ193" s="248"/>
      <c r="CA193" s="241"/>
      <c r="CB193" s="241"/>
      <c r="CC193" s="241"/>
      <c r="CD193" s="241"/>
      <c r="CE193" s="248"/>
    </row>
    <row r="194" spans="1:83" ht="14.4" x14ac:dyDescent="0.3">
      <c r="A194" s="269">
        <v>517027</v>
      </c>
      <c r="B194" s="272" t="str">
        <f>VLOOKUP(A194,[1]Sheet4!B$1:G$3636,5,0)</f>
        <v>الرابعة</v>
      </c>
      <c r="C194" s="270" t="s">
        <v>1260</v>
      </c>
      <c r="D194" s="270" t="s">
        <v>1260</v>
      </c>
      <c r="E194" s="270" t="s">
        <v>1260</v>
      </c>
      <c r="F194" s="270" t="s">
        <v>1260</v>
      </c>
      <c r="G194" s="270" t="s">
        <v>1260</v>
      </c>
      <c r="H194" s="270" t="s">
        <v>1260</v>
      </c>
      <c r="I194" s="270" t="s">
        <v>1260</v>
      </c>
      <c r="J194" s="270" t="s">
        <v>1260</v>
      </c>
      <c r="K194" s="270" t="s">
        <v>1260</v>
      </c>
      <c r="L194" s="270" t="s">
        <v>1260</v>
      </c>
      <c r="M194" s="270" t="s">
        <v>1260</v>
      </c>
      <c r="N194" s="270" t="s">
        <v>1260</v>
      </c>
      <c r="O194" s="270" t="s">
        <v>1260</v>
      </c>
      <c r="P194" s="270" t="s">
        <v>1260</v>
      </c>
      <c r="Q194" s="270" t="s">
        <v>1260</v>
      </c>
      <c r="R194" s="270" t="s">
        <v>1260</v>
      </c>
      <c r="S194" s="270" t="s">
        <v>1260</v>
      </c>
      <c r="T194" s="270" t="s">
        <v>1260</v>
      </c>
      <c r="U194" s="270" t="s">
        <v>1260</v>
      </c>
      <c r="V194" s="270" t="s">
        <v>1260</v>
      </c>
      <c r="W194" s="270" t="s">
        <v>1260</v>
      </c>
      <c r="X194" s="270" t="s">
        <v>1260</v>
      </c>
      <c r="Y194" s="270" t="s">
        <v>1260</v>
      </c>
      <c r="Z194" s="270" t="s">
        <v>1260</v>
      </c>
      <c r="AA194" s="270" t="s">
        <v>1260</v>
      </c>
      <c r="AB194" s="270" t="s">
        <v>1260</v>
      </c>
      <c r="AC194" s="270" t="s">
        <v>1260</v>
      </c>
      <c r="AD194" s="270" t="s">
        <v>1260</v>
      </c>
      <c r="AE194" s="270" t="s">
        <v>1260</v>
      </c>
      <c r="AF194" s="270" t="s">
        <v>1260</v>
      </c>
      <c r="AG194" s="270" t="s">
        <v>1260</v>
      </c>
      <c r="AH194" s="270" t="s">
        <v>1260</v>
      </c>
      <c r="AI194" s="270" t="s">
        <v>1260</v>
      </c>
      <c r="AJ194" s="270" t="s">
        <v>1260</v>
      </c>
      <c r="AK194" s="270" t="s">
        <v>1260</v>
      </c>
      <c r="AL194" s="270" t="s">
        <v>1260</v>
      </c>
      <c r="AM194" s="270" t="s">
        <v>1260</v>
      </c>
      <c r="AN194" s="270" t="s">
        <v>1260</v>
      </c>
      <c r="AO194" s="270" t="s">
        <v>1260</v>
      </c>
      <c r="AP194" s="270" t="s">
        <v>1260</v>
      </c>
      <c r="AQ194" s="270" t="s">
        <v>1260</v>
      </c>
      <c r="AR194" s="270" t="s">
        <v>1260</v>
      </c>
      <c r="AS194" s="270" t="s">
        <v>1260</v>
      </c>
      <c r="AT194" s="270" t="s">
        <v>1260</v>
      </c>
      <c r="AU194" s="270" t="s">
        <v>1260</v>
      </c>
      <c r="AV194" s="270" t="s">
        <v>1260</v>
      </c>
      <c r="AW194" s="277" t="s">
        <v>1260</v>
      </c>
      <c r="AX194" t="str">
        <f>VLOOKUP(A194,[1]Sheet4!B$2:G$3636,6,0)</f>
        <v>مستنفذ فصل ثاني  2023-2024</v>
      </c>
      <c r="AY194" t="str">
        <f>VLOOKUP(A194,[1]Sheet2!A$3:AC$3636,29,0)</f>
        <v/>
      </c>
      <c r="AZ194" s="270" t="s">
        <v>3258</v>
      </c>
      <c r="BA194" s="270" t="s">
        <v>3258</v>
      </c>
      <c r="BB194" s="270" t="s">
        <v>3258</v>
      </c>
      <c r="BC194" s="270" t="s">
        <v>3258</v>
      </c>
      <c r="BD194" s="270"/>
      <c r="BE194" s="270"/>
    </row>
    <row r="195" spans="1:83" ht="14.4" x14ac:dyDescent="0.3">
      <c r="A195" s="269">
        <v>517033</v>
      </c>
      <c r="B195" s="272" t="str">
        <f>VLOOKUP(A195,[1]Sheet4!B$1:G$3636,5,0)</f>
        <v>الرابعة</v>
      </c>
      <c r="C195" s="270" t="s">
        <v>1260</v>
      </c>
      <c r="D195" s="270" t="s">
        <v>1260</v>
      </c>
      <c r="E195" s="270" t="s">
        <v>1260</v>
      </c>
      <c r="F195" s="270" t="s">
        <v>1260</v>
      </c>
      <c r="G195" s="270" t="s">
        <v>1260</v>
      </c>
      <c r="H195" s="270" t="s">
        <v>1260</v>
      </c>
      <c r="I195" s="270" t="s">
        <v>1260</v>
      </c>
      <c r="J195" s="270" t="s">
        <v>1260</v>
      </c>
      <c r="K195" s="270" t="s">
        <v>1260</v>
      </c>
      <c r="L195" s="270" t="s">
        <v>1260</v>
      </c>
      <c r="M195" s="270" t="s">
        <v>1260</v>
      </c>
      <c r="N195" s="270" t="s">
        <v>1260</v>
      </c>
      <c r="O195" s="270" t="s">
        <v>1260</v>
      </c>
      <c r="P195" s="270" t="s">
        <v>1260</v>
      </c>
      <c r="Q195" s="270" t="s">
        <v>1260</v>
      </c>
      <c r="R195" s="270" t="s">
        <v>1260</v>
      </c>
      <c r="S195" s="270" t="s">
        <v>1260</v>
      </c>
      <c r="T195" s="270" t="s">
        <v>1260</v>
      </c>
      <c r="U195" s="270" t="s">
        <v>1260</v>
      </c>
      <c r="V195" s="270" t="s">
        <v>1260</v>
      </c>
      <c r="W195" s="270" t="s">
        <v>1260</v>
      </c>
      <c r="X195" s="270" t="s">
        <v>1260</v>
      </c>
      <c r="Y195" s="270" t="s">
        <v>1260</v>
      </c>
      <c r="Z195" s="270" t="s">
        <v>1260</v>
      </c>
      <c r="AA195" s="270" t="s">
        <v>1260</v>
      </c>
      <c r="AB195" s="270" t="s">
        <v>1260</v>
      </c>
      <c r="AC195" s="270" t="s">
        <v>1260</v>
      </c>
      <c r="AD195" s="270" t="s">
        <v>1260</v>
      </c>
      <c r="AE195" s="270" t="s">
        <v>1260</v>
      </c>
      <c r="AF195" s="270" t="s">
        <v>1260</v>
      </c>
      <c r="AG195" s="270" t="s">
        <v>1260</v>
      </c>
      <c r="AH195" s="270" t="s">
        <v>1260</v>
      </c>
      <c r="AI195" s="270" t="s">
        <v>1260</v>
      </c>
      <c r="AJ195" s="270" t="s">
        <v>1260</v>
      </c>
      <c r="AK195" s="270" t="s">
        <v>1260</v>
      </c>
      <c r="AL195" s="270" t="s">
        <v>1260</v>
      </c>
      <c r="AM195" s="270" t="s">
        <v>1260</v>
      </c>
      <c r="AN195" s="270" t="s">
        <v>1260</v>
      </c>
      <c r="AO195" s="270" t="s">
        <v>1260</v>
      </c>
      <c r="AP195" s="270" t="s">
        <v>1260</v>
      </c>
      <c r="AQ195" s="270" t="s">
        <v>1260</v>
      </c>
      <c r="AR195" s="270" t="s">
        <v>1260</v>
      </c>
      <c r="AS195" s="270" t="s">
        <v>1260</v>
      </c>
      <c r="AT195" s="270" t="s">
        <v>1260</v>
      </c>
      <c r="AU195" s="270" t="s">
        <v>1260</v>
      </c>
      <c r="AV195" s="270" t="s">
        <v>1260</v>
      </c>
      <c r="AW195" s="277" t="s">
        <v>1260</v>
      </c>
      <c r="AX195">
        <f>VLOOKUP(A195,[1]Sheet4!B$2:G$3636,6,0)</f>
        <v>0</v>
      </c>
      <c r="AY195" t="str">
        <f>VLOOKUP(A195,[1]Sheet2!A$3:AC$3636,29,0)</f>
        <v/>
      </c>
      <c r="AZ195" s="270" t="s">
        <v>3258</v>
      </c>
      <c r="BA195" s="270" t="s">
        <v>3258</v>
      </c>
      <c r="BB195" s="270" t="s">
        <v>3258</v>
      </c>
      <c r="BC195" s="270" t="s">
        <v>3258</v>
      </c>
      <c r="BD195" s="270"/>
      <c r="BE195" s="270"/>
    </row>
    <row r="196" spans="1:83" ht="14.4" x14ac:dyDescent="0.3">
      <c r="A196" s="269">
        <v>517057</v>
      </c>
      <c r="B196" s="272" t="str">
        <f>VLOOKUP(A196,[1]Sheet4!B$1:G$3636,5,0)</f>
        <v>الرابعة</v>
      </c>
      <c r="C196" s="270" t="s">
        <v>1259</v>
      </c>
      <c r="D196" s="270" t="s">
        <v>1259</v>
      </c>
      <c r="E196" s="270" t="s">
        <v>1259</v>
      </c>
      <c r="F196" s="270" t="s">
        <v>1259</v>
      </c>
      <c r="G196" s="270" t="s">
        <v>1259</v>
      </c>
      <c r="H196" s="270" t="s">
        <v>1259</v>
      </c>
      <c r="I196" s="270" t="s">
        <v>1259</v>
      </c>
      <c r="J196" s="270" t="s">
        <v>1259</v>
      </c>
      <c r="K196" s="270" t="s">
        <v>1259</v>
      </c>
      <c r="L196" s="270" t="s">
        <v>1259</v>
      </c>
      <c r="M196" s="270" t="s">
        <v>1259</v>
      </c>
      <c r="N196" s="270" t="s">
        <v>1259</v>
      </c>
      <c r="O196" s="270" t="s">
        <v>1259</v>
      </c>
      <c r="P196" s="270" t="s">
        <v>1259</v>
      </c>
      <c r="Q196" s="270" t="s">
        <v>1259</v>
      </c>
      <c r="R196" s="270" t="s">
        <v>1259</v>
      </c>
      <c r="S196" s="270" t="s">
        <v>1259</v>
      </c>
      <c r="T196" s="270" t="s">
        <v>1259</v>
      </c>
      <c r="U196" s="270" t="s">
        <v>1259</v>
      </c>
      <c r="V196" s="270" t="s">
        <v>1259</v>
      </c>
      <c r="W196" s="270" t="s">
        <v>1259</v>
      </c>
      <c r="X196" s="270" t="s">
        <v>1259</v>
      </c>
      <c r="Y196" s="270" t="s">
        <v>1259</v>
      </c>
      <c r="Z196" s="270" t="s">
        <v>1259</v>
      </c>
      <c r="AA196" s="270" t="s">
        <v>1259</v>
      </c>
      <c r="AB196" s="270" t="s">
        <v>1259</v>
      </c>
      <c r="AC196" s="270" t="s">
        <v>1259</v>
      </c>
      <c r="AD196" s="270" t="s">
        <v>1259</v>
      </c>
      <c r="AE196" s="270" t="s">
        <v>1259</v>
      </c>
      <c r="AF196" s="270" t="s">
        <v>1259</v>
      </c>
      <c r="AG196" s="270" t="s">
        <v>1259</v>
      </c>
      <c r="AH196" s="270" t="s">
        <v>1259</v>
      </c>
      <c r="AI196" s="270" t="s">
        <v>1259</v>
      </c>
      <c r="AJ196" s="270" t="s">
        <v>1259</v>
      </c>
      <c r="AK196" s="270" t="s">
        <v>1259</v>
      </c>
      <c r="AL196" s="270" t="s">
        <v>1259</v>
      </c>
      <c r="AM196" s="270" t="s">
        <v>1259</v>
      </c>
      <c r="AN196" s="270" t="s">
        <v>1259</v>
      </c>
      <c r="AO196" s="270" t="s">
        <v>1259</v>
      </c>
      <c r="AP196" s="270" t="s">
        <v>1259</v>
      </c>
      <c r="AQ196" s="270" t="s">
        <v>1259</v>
      </c>
      <c r="AR196" s="270" t="s">
        <v>1259</v>
      </c>
      <c r="AS196" s="270" t="s">
        <v>1259</v>
      </c>
      <c r="AT196" s="270" t="s">
        <v>1259</v>
      </c>
      <c r="AU196" s="270" t="s">
        <v>1259</v>
      </c>
      <c r="AV196" s="270" t="s">
        <v>1259</v>
      </c>
      <c r="AW196" s="277" t="s">
        <v>1259</v>
      </c>
      <c r="AX196">
        <f>VLOOKUP(A196,[1]Sheet4!B$2:G$3636,6,0)</f>
        <v>0</v>
      </c>
      <c r="AY196" t="str">
        <f>VLOOKUP(A196,[1]Sheet2!A$3:AC$3636,29,0)</f>
        <v/>
      </c>
      <c r="AZ196" s="270" t="s">
        <v>3258</v>
      </c>
      <c r="BA196" s="270" t="s">
        <v>3258</v>
      </c>
      <c r="BB196" s="270" t="s">
        <v>3258</v>
      </c>
      <c r="BC196" s="270" t="s">
        <v>3258</v>
      </c>
      <c r="BD196" s="270"/>
      <c r="BE196" s="270"/>
    </row>
    <row r="197" spans="1:83" ht="14.4" x14ac:dyDescent="0.3">
      <c r="A197" s="271">
        <v>517062</v>
      </c>
      <c r="B197" s="272" t="str">
        <f>VLOOKUP(A197,[1]Sheet4!B$1:G$3636,5,0)</f>
        <v>الرابعة</v>
      </c>
      <c r="C197" s="249" t="s">
        <v>1259</v>
      </c>
      <c r="D197" s="249" t="s">
        <v>1259</v>
      </c>
      <c r="E197" s="249" t="s">
        <v>1259</v>
      </c>
      <c r="F197" s="249" t="s">
        <v>1259</v>
      </c>
      <c r="G197" s="249" t="s">
        <v>1259</v>
      </c>
      <c r="H197" s="249" t="s">
        <v>1259</v>
      </c>
      <c r="I197" s="249" t="s">
        <v>1259</v>
      </c>
      <c r="J197" s="249" t="s">
        <v>1259</v>
      </c>
      <c r="K197" s="249" t="s">
        <v>1259</v>
      </c>
      <c r="L197" s="249" t="s">
        <v>1259</v>
      </c>
      <c r="M197" s="249" t="s">
        <v>1259</v>
      </c>
      <c r="N197" s="249" t="s">
        <v>1259</v>
      </c>
      <c r="O197" s="249" t="s">
        <v>1259</v>
      </c>
      <c r="P197" s="249" t="s">
        <v>1259</v>
      </c>
      <c r="Q197" s="249" t="s">
        <v>1259</v>
      </c>
      <c r="R197" s="249" t="s">
        <v>1259</v>
      </c>
      <c r="S197" s="249" t="s">
        <v>1259</v>
      </c>
      <c r="T197" s="249" t="s">
        <v>1259</v>
      </c>
      <c r="U197" s="249" t="s">
        <v>1259</v>
      </c>
      <c r="V197" s="249" t="s">
        <v>1259</v>
      </c>
      <c r="W197" s="249" t="s">
        <v>1259</v>
      </c>
      <c r="X197" s="249" t="s">
        <v>1259</v>
      </c>
      <c r="Y197" s="249" t="s">
        <v>1259</v>
      </c>
      <c r="Z197" s="249" t="s">
        <v>1259</v>
      </c>
      <c r="AA197" s="249" t="s">
        <v>1259</v>
      </c>
      <c r="AB197" s="249" t="s">
        <v>1259</v>
      </c>
      <c r="AC197" s="249" t="s">
        <v>1259</v>
      </c>
      <c r="AD197" s="249" t="s">
        <v>1259</v>
      </c>
      <c r="AE197" s="249" t="s">
        <v>1259</v>
      </c>
      <c r="AF197" s="249" t="s">
        <v>1259</v>
      </c>
      <c r="AG197" s="249" t="s">
        <v>1259</v>
      </c>
      <c r="AH197" s="249" t="s">
        <v>1259</v>
      </c>
      <c r="AI197" s="249" t="s">
        <v>1259</v>
      </c>
      <c r="AJ197" s="249" t="s">
        <v>1259</v>
      </c>
      <c r="AK197" s="249" t="s">
        <v>1259</v>
      </c>
      <c r="AL197" s="249" t="s">
        <v>1259</v>
      </c>
      <c r="AM197" s="249" t="s">
        <v>1259</v>
      </c>
      <c r="AN197" s="249" t="s">
        <v>1259</v>
      </c>
      <c r="AO197" s="249" t="s">
        <v>1259</v>
      </c>
      <c r="AP197" s="249" t="s">
        <v>1259</v>
      </c>
      <c r="AQ197" s="249" t="s">
        <v>1259</v>
      </c>
      <c r="AR197" s="249" t="s">
        <v>1259</v>
      </c>
      <c r="AS197" s="270" t="s">
        <v>1259</v>
      </c>
      <c r="AT197" s="270" t="s">
        <v>1259</v>
      </c>
      <c r="AU197" s="270" t="s">
        <v>1259</v>
      </c>
      <c r="AV197" s="270" t="s">
        <v>1259</v>
      </c>
      <c r="AW197" s="270" t="s">
        <v>1259</v>
      </c>
      <c r="AX197">
        <f>VLOOKUP(A197,[1]Sheet4!B$2:G$3636,6,0)</f>
        <v>0</v>
      </c>
      <c r="AY197">
        <f>VLOOKUP(A197,[1]Sheet2!A$3:AC$3636,29,0)</f>
        <v>0</v>
      </c>
      <c r="AZ197" s="270" t="s">
        <v>3258</v>
      </c>
      <c r="BA197" s="270" t="s">
        <v>3258</v>
      </c>
      <c r="BB197" s="270" t="s">
        <v>3258</v>
      </c>
      <c r="BC197" s="270" t="s">
        <v>3258</v>
      </c>
      <c r="BD197" s="270"/>
      <c r="BE197" s="270"/>
      <c r="BH197" s="248"/>
      <c r="BI197" s="248"/>
      <c r="BJ197" s="248"/>
      <c r="BK197" s="248"/>
      <c r="BL197" s="248"/>
      <c r="BM197" s="248"/>
      <c r="BN197" s="248"/>
      <c r="BO197" s="248"/>
      <c r="BP197" s="248" t="s">
        <v>3258</v>
      </c>
      <c r="BQ197" s="248" t="s">
        <v>3258</v>
      </c>
      <c r="BR197" s="248" t="s">
        <v>3258</v>
      </c>
      <c r="BS197" s="248" t="s">
        <v>3258</v>
      </c>
      <c r="BT197" s="248" t="s">
        <v>3258</v>
      </c>
      <c r="BU197" s="248" t="s">
        <v>3258</v>
      </c>
      <c r="BV197" s="247"/>
      <c r="BW197" s="248"/>
      <c r="BX197" s="248"/>
      <c r="BY197" s="248"/>
      <c r="BZ197" s="248"/>
      <c r="CA197" s="241"/>
      <c r="CB197" s="241"/>
      <c r="CC197" s="241"/>
      <c r="CD197" s="241"/>
      <c r="CE197" s="248"/>
    </row>
    <row r="198" spans="1:83" ht="14.4" x14ac:dyDescent="0.3">
      <c r="A198" s="269">
        <v>517076</v>
      </c>
      <c r="B198" s="272" t="str">
        <f>VLOOKUP(A198,[1]Sheet4!B$1:G$3636,5,0)</f>
        <v>الرابعة</v>
      </c>
      <c r="C198" s="270" t="s">
        <v>1260</v>
      </c>
      <c r="D198" s="270" t="s">
        <v>1260</v>
      </c>
      <c r="E198" s="270" t="s">
        <v>1260</v>
      </c>
      <c r="F198" s="270" t="s">
        <v>1260</v>
      </c>
      <c r="G198" s="270" t="s">
        <v>1260</v>
      </c>
      <c r="H198" s="270" t="s">
        <v>1260</v>
      </c>
      <c r="I198" s="270" t="s">
        <v>1260</v>
      </c>
      <c r="J198" s="270" t="s">
        <v>1260</v>
      </c>
      <c r="K198" s="270" t="s">
        <v>1260</v>
      </c>
      <c r="L198" s="270" t="s">
        <v>1260</v>
      </c>
      <c r="M198" s="270" t="s">
        <v>1260</v>
      </c>
      <c r="N198" s="270" t="s">
        <v>1260</v>
      </c>
      <c r="O198" s="270" t="s">
        <v>1260</v>
      </c>
      <c r="P198" s="270" t="s">
        <v>1260</v>
      </c>
      <c r="Q198" s="270" t="s">
        <v>1260</v>
      </c>
      <c r="R198" s="270" t="s">
        <v>1260</v>
      </c>
      <c r="S198" s="270" t="s">
        <v>1260</v>
      </c>
      <c r="T198" s="270" t="s">
        <v>1260</v>
      </c>
      <c r="U198" s="270" t="s">
        <v>1260</v>
      </c>
      <c r="V198" s="270" t="s">
        <v>1260</v>
      </c>
      <c r="W198" s="270" t="s">
        <v>1260</v>
      </c>
      <c r="X198" s="270" t="s">
        <v>1260</v>
      </c>
      <c r="Y198" s="270" t="s">
        <v>1260</v>
      </c>
      <c r="Z198" s="270" t="s">
        <v>1260</v>
      </c>
      <c r="AA198" s="270" t="s">
        <v>1260</v>
      </c>
      <c r="AB198" s="270" t="s">
        <v>1260</v>
      </c>
      <c r="AC198" s="270" t="s">
        <v>1260</v>
      </c>
      <c r="AD198" s="270" t="s">
        <v>1260</v>
      </c>
      <c r="AE198" s="270" t="s">
        <v>1260</v>
      </c>
      <c r="AF198" s="270" t="s">
        <v>1260</v>
      </c>
      <c r="AG198" s="270" t="s">
        <v>1260</v>
      </c>
      <c r="AH198" s="270" t="s">
        <v>1260</v>
      </c>
      <c r="AI198" s="270" t="s">
        <v>1260</v>
      </c>
      <c r="AJ198" s="270" t="s">
        <v>1260</v>
      </c>
      <c r="AK198" s="270" t="s">
        <v>1260</v>
      </c>
      <c r="AL198" s="270" t="s">
        <v>1260</v>
      </c>
      <c r="AM198" s="270" t="s">
        <v>1260</v>
      </c>
      <c r="AN198" s="270" t="s">
        <v>1260</v>
      </c>
      <c r="AO198" s="270" t="s">
        <v>1260</v>
      </c>
      <c r="AP198" s="270" t="s">
        <v>1260</v>
      </c>
      <c r="AQ198" s="270" t="s">
        <v>1260</v>
      </c>
      <c r="AR198" s="270" t="s">
        <v>1260</v>
      </c>
      <c r="AS198" s="270" t="s">
        <v>1260</v>
      </c>
      <c r="AT198" s="270" t="s">
        <v>1260</v>
      </c>
      <c r="AU198" s="270" t="s">
        <v>1260</v>
      </c>
      <c r="AV198" s="270" t="s">
        <v>1260</v>
      </c>
      <c r="AW198" s="277" t="s">
        <v>1260</v>
      </c>
      <c r="AX198" t="str">
        <f>VLOOKUP(A198,[1]Sheet4!B$2:G$3636,6,0)</f>
        <v>مستنفذ فصل ثاني  2023-2024</v>
      </c>
      <c r="AY198">
        <f>VLOOKUP(A198,[1]Sheet2!A$3:AC$3636,29,0)</f>
        <v>0</v>
      </c>
      <c r="AZ198" s="270" t="s">
        <v>3258</v>
      </c>
      <c r="BA198" s="270" t="s">
        <v>3258</v>
      </c>
      <c r="BB198" s="270" t="s">
        <v>3258</v>
      </c>
      <c r="BC198" s="270" t="s">
        <v>3258</v>
      </c>
      <c r="BD198" s="270"/>
      <c r="BE198" s="270"/>
      <c r="BH198" s="248"/>
      <c r="BI198" s="248"/>
      <c r="BJ198" s="248"/>
      <c r="BK198" s="248"/>
      <c r="BL198" s="248"/>
      <c r="BM198" s="248"/>
      <c r="BN198" s="248"/>
      <c r="BO198" s="248"/>
      <c r="BP198" s="248" t="s">
        <v>3258</v>
      </c>
      <c r="BQ198" s="248" t="s">
        <v>3258</v>
      </c>
      <c r="BR198" s="248" t="s">
        <v>3258</v>
      </c>
      <c r="BS198" s="248" t="s">
        <v>3258</v>
      </c>
      <c r="BT198" s="248" t="s">
        <v>3258</v>
      </c>
      <c r="BU198" s="248" t="s">
        <v>3258</v>
      </c>
      <c r="BV198" s="247"/>
      <c r="BW198" s="248"/>
      <c r="BX198" s="248"/>
      <c r="BY198" s="248"/>
      <c r="BZ198" s="248"/>
      <c r="CA198" s="241"/>
      <c r="CB198" s="241"/>
      <c r="CC198" s="241"/>
      <c r="CD198" s="241"/>
      <c r="CE198" s="248"/>
    </row>
    <row r="199" spans="1:83" ht="14.4" x14ac:dyDescent="0.3">
      <c r="A199" s="269">
        <v>517088</v>
      </c>
      <c r="B199" s="272" t="str">
        <f>VLOOKUP(A199,[1]Sheet4!B$1:G$3636,5,0)</f>
        <v>الرابعة</v>
      </c>
      <c r="C199" s="270" t="s">
        <v>1259</v>
      </c>
      <c r="D199" s="270" t="s">
        <v>1259</v>
      </c>
      <c r="E199" s="270" t="s">
        <v>1259</v>
      </c>
      <c r="F199" s="270" t="s">
        <v>1259</v>
      </c>
      <c r="G199" s="270" t="s">
        <v>1259</v>
      </c>
      <c r="H199" s="270" t="s">
        <v>1259</v>
      </c>
      <c r="I199" s="270" t="s">
        <v>1259</v>
      </c>
      <c r="J199" s="270" t="s">
        <v>1259</v>
      </c>
      <c r="K199" s="270" t="s">
        <v>1259</v>
      </c>
      <c r="L199" s="270" t="s">
        <v>1259</v>
      </c>
      <c r="M199" s="270" t="s">
        <v>1259</v>
      </c>
      <c r="N199" s="270" t="s">
        <v>1259</v>
      </c>
      <c r="O199" s="270" t="s">
        <v>1259</v>
      </c>
      <c r="P199" s="270" t="s">
        <v>1259</v>
      </c>
      <c r="Q199" s="270" t="s">
        <v>1259</v>
      </c>
      <c r="R199" s="270" t="s">
        <v>1259</v>
      </c>
      <c r="S199" s="270" t="s">
        <v>1259</v>
      </c>
      <c r="T199" s="270" t="s">
        <v>1259</v>
      </c>
      <c r="U199" s="270" t="s">
        <v>1259</v>
      </c>
      <c r="V199" s="270" t="s">
        <v>1259</v>
      </c>
      <c r="W199" s="270" t="s">
        <v>1259</v>
      </c>
      <c r="X199" s="270" t="s">
        <v>1259</v>
      </c>
      <c r="Y199" s="270" t="s">
        <v>1259</v>
      </c>
      <c r="Z199" s="270" t="s">
        <v>1259</v>
      </c>
      <c r="AA199" s="270" t="s">
        <v>1259</v>
      </c>
      <c r="AB199" s="270" t="s">
        <v>1259</v>
      </c>
      <c r="AC199" s="270" t="s">
        <v>1259</v>
      </c>
      <c r="AD199" s="270" t="s">
        <v>1259</v>
      </c>
      <c r="AE199" s="270" t="s">
        <v>1259</v>
      </c>
      <c r="AF199" s="270" t="s">
        <v>1259</v>
      </c>
      <c r="AG199" s="270" t="s">
        <v>1259</v>
      </c>
      <c r="AH199" s="270" t="s">
        <v>1259</v>
      </c>
      <c r="AI199" s="270" t="s">
        <v>1259</v>
      </c>
      <c r="AJ199" s="270" t="s">
        <v>1259</v>
      </c>
      <c r="AK199" s="270" t="s">
        <v>1259</v>
      </c>
      <c r="AL199" s="270" t="s">
        <v>1259</v>
      </c>
      <c r="AM199" s="270" t="s">
        <v>1259</v>
      </c>
      <c r="AN199" s="270" t="s">
        <v>1259</v>
      </c>
      <c r="AO199" s="270" t="s">
        <v>1259</v>
      </c>
      <c r="AP199" s="270" t="s">
        <v>1259</v>
      </c>
      <c r="AQ199" s="270" t="s">
        <v>1259</v>
      </c>
      <c r="AR199" s="270" t="s">
        <v>1259</v>
      </c>
      <c r="AS199" s="270" t="s">
        <v>1259</v>
      </c>
      <c r="AT199" s="270" t="s">
        <v>1259</v>
      </c>
      <c r="AU199" s="270" t="s">
        <v>1259</v>
      </c>
      <c r="AV199" s="270" t="s">
        <v>1259</v>
      </c>
      <c r="AW199" s="277" t="s">
        <v>1259</v>
      </c>
      <c r="AX199">
        <f>VLOOKUP(A199,[1]Sheet4!B$2:G$3636,6,0)</f>
        <v>0</v>
      </c>
      <c r="AY199" t="str">
        <f>VLOOKUP(A199,[1]Sheet2!A$3:AC$3636,29,0)</f>
        <v/>
      </c>
      <c r="AZ199" s="249"/>
      <c r="BA199" s="249"/>
      <c r="BB199" s="249"/>
      <c r="BC199" s="249"/>
      <c r="BD199" s="249"/>
      <c r="BE199" s="270"/>
    </row>
    <row r="200" spans="1:83" ht="14.4" x14ac:dyDescent="0.3">
      <c r="A200" s="269">
        <v>517101</v>
      </c>
      <c r="B200" s="272" t="str">
        <f>VLOOKUP(A200,[1]Sheet4!B$1:G$3636,5,0)</f>
        <v>الرابعة</v>
      </c>
      <c r="C200" s="270" t="s">
        <v>1260</v>
      </c>
      <c r="D200" s="270" t="s">
        <v>1260</v>
      </c>
      <c r="E200" s="270" t="s">
        <v>1260</v>
      </c>
      <c r="F200" s="270" t="s">
        <v>1260</v>
      </c>
      <c r="G200" s="270" t="s">
        <v>1260</v>
      </c>
      <c r="H200" s="270" t="s">
        <v>1260</v>
      </c>
      <c r="I200" s="270" t="s">
        <v>1260</v>
      </c>
      <c r="J200" s="270" t="s">
        <v>1260</v>
      </c>
      <c r="K200" s="270" t="s">
        <v>1260</v>
      </c>
      <c r="L200" s="270" t="s">
        <v>1260</v>
      </c>
      <c r="M200" s="270" t="s">
        <v>1260</v>
      </c>
      <c r="N200" s="270" t="s">
        <v>1260</v>
      </c>
      <c r="O200" s="270" t="s">
        <v>1260</v>
      </c>
      <c r="P200" s="270" t="s">
        <v>1260</v>
      </c>
      <c r="Q200" s="270" t="s">
        <v>1260</v>
      </c>
      <c r="R200" s="270" t="s">
        <v>1260</v>
      </c>
      <c r="S200" s="270" t="s">
        <v>1260</v>
      </c>
      <c r="T200" s="270" t="s">
        <v>1260</v>
      </c>
      <c r="U200" s="270" t="s">
        <v>1260</v>
      </c>
      <c r="V200" s="270" t="s">
        <v>1260</v>
      </c>
      <c r="W200" s="270" t="s">
        <v>1260</v>
      </c>
      <c r="X200" s="270" t="s">
        <v>1260</v>
      </c>
      <c r="Y200" s="270" t="s">
        <v>1260</v>
      </c>
      <c r="Z200" s="270" t="s">
        <v>1260</v>
      </c>
      <c r="AA200" s="270" t="s">
        <v>1260</v>
      </c>
      <c r="AB200" s="270" t="s">
        <v>1260</v>
      </c>
      <c r="AC200" s="270" t="s">
        <v>1260</v>
      </c>
      <c r="AD200" s="270" t="s">
        <v>1260</v>
      </c>
      <c r="AE200" s="270" t="s">
        <v>1260</v>
      </c>
      <c r="AF200" s="270" t="s">
        <v>1260</v>
      </c>
      <c r="AG200" s="270" t="s">
        <v>1260</v>
      </c>
      <c r="AH200" s="270" t="s">
        <v>1260</v>
      </c>
      <c r="AI200" s="270" t="s">
        <v>1260</v>
      </c>
      <c r="AJ200" s="270" t="s">
        <v>1260</v>
      </c>
      <c r="AK200" s="270" t="s">
        <v>1260</v>
      </c>
      <c r="AL200" s="270" t="s">
        <v>1260</v>
      </c>
      <c r="AM200" s="270" t="s">
        <v>1260</v>
      </c>
      <c r="AN200" s="270" t="s">
        <v>1260</v>
      </c>
      <c r="AO200" s="270" t="s">
        <v>1260</v>
      </c>
      <c r="AP200" s="270" t="s">
        <v>1260</v>
      </c>
      <c r="AQ200" s="270" t="s">
        <v>1260</v>
      </c>
      <c r="AR200" s="270" t="s">
        <v>1260</v>
      </c>
      <c r="AS200" s="270" t="s">
        <v>1260</v>
      </c>
      <c r="AT200" s="270" t="s">
        <v>1260</v>
      </c>
      <c r="AU200" s="270" t="s">
        <v>1260</v>
      </c>
      <c r="AV200" s="270" t="s">
        <v>1260</v>
      </c>
      <c r="AW200" s="277" t="s">
        <v>1260</v>
      </c>
      <c r="AX200">
        <f>VLOOKUP(A200,[1]Sheet4!B$2:G$3636,6,0)</f>
        <v>0</v>
      </c>
      <c r="AY200" t="str">
        <f>VLOOKUP(A200,[1]Sheet2!A$3:AC$3636,29,0)</f>
        <v/>
      </c>
      <c r="AZ200" s="249"/>
      <c r="BA200" s="249"/>
      <c r="BB200" s="249"/>
      <c r="BC200" s="249"/>
      <c r="BD200" s="249"/>
      <c r="BE200" s="270"/>
    </row>
    <row r="201" spans="1:83" ht="14.4" x14ac:dyDescent="0.3">
      <c r="A201" s="269">
        <v>517105</v>
      </c>
      <c r="B201" s="272" t="str">
        <f>VLOOKUP(A201,[1]Sheet4!B$1:G$3636,5,0)</f>
        <v>الرابعة</v>
      </c>
      <c r="C201" s="270" t="s">
        <v>1260</v>
      </c>
      <c r="D201" s="270" t="s">
        <v>1260</v>
      </c>
      <c r="E201" s="270" t="s">
        <v>1260</v>
      </c>
      <c r="F201" s="270" t="s">
        <v>1260</v>
      </c>
      <c r="G201" s="270" t="s">
        <v>1260</v>
      </c>
      <c r="H201" s="270" t="s">
        <v>1260</v>
      </c>
      <c r="I201" s="270" t="s">
        <v>1260</v>
      </c>
      <c r="J201" s="270" t="s">
        <v>1260</v>
      </c>
      <c r="K201" s="270" t="s">
        <v>1260</v>
      </c>
      <c r="L201" s="270" t="s">
        <v>1260</v>
      </c>
      <c r="M201" s="270" t="s">
        <v>1260</v>
      </c>
      <c r="N201" s="270" t="s">
        <v>1260</v>
      </c>
      <c r="O201" s="270" t="s">
        <v>1260</v>
      </c>
      <c r="P201" s="270" t="s">
        <v>1260</v>
      </c>
      <c r="Q201" s="270" t="s">
        <v>1260</v>
      </c>
      <c r="R201" s="270" t="s">
        <v>1260</v>
      </c>
      <c r="S201" s="270" t="s">
        <v>1260</v>
      </c>
      <c r="T201" s="270" t="s">
        <v>1260</v>
      </c>
      <c r="U201" s="270" t="s">
        <v>1260</v>
      </c>
      <c r="V201" s="270" t="s">
        <v>1260</v>
      </c>
      <c r="W201" s="270" t="s">
        <v>1260</v>
      </c>
      <c r="X201" s="270" t="s">
        <v>1260</v>
      </c>
      <c r="Y201" s="270" t="s">
        <v>1260</v>
      </c>
      <c r="Z201" s="270" t="s">
        <v>1260</v>
      </c>
      <c r="AA201" s="270" t="s">
        <v>1260</v>
      </c>
      <c r="AB201" s="270" t="s">
        <v>1260</v>
      </c>
      <c r="AC201" s="270" t="s">
        <v>1260</v>
      </c>
      <c r="AD201" s="270" t="s">
        <v>1260</v>
      </c>
      <c r="AE201" s="270" t="s">
        <v>1260</v>
      </c>
      <c r="AF201" s="270" t="s">
        <v>1260</v>
      </c>
      <c r="AG201" s="270" t="s">
        <v>1260</v>
      </c>
      <c r="AH201" s="270" t="s">
        <v>1260</v>
      </c>
      <c r="AI201" s="270" t="s">
        <v>1260</v>
      </c>
      <c r="AJ201" s="270" t="s">
        <v>1260</v>
      </c>
      <c r="AK201" s="270" t="s">
        <v>1260</v>
      </c>
      <c r="AL201" s="270" t="s">
        <v>1260</v>
      </c>
      <c r="AM201" s="270" t="s">
        <v>1260</v>
      </c>
      <c r="AN201" s="270" t="s">
        <v>1260</v>
      </c>
      <c r="AO201" s="270" t="s">
        <v>1260</v>
      </c>
      <c r="AP201" s="270" t="s">
        <v>1260</v>
      </c>
      <c r="AQ201" s="270" t="s">
        <v>1260</v>
      </c>
      <c r="AR201" s="270" t="s">
        <v>1260</v>
      </c>
      <c r="AS201" s="270" t="s">
        <v>1260</v>
      </c>
      <c r="AT201" s="270" t="s">
        <v>1260</v>
      </c>
      <c r="AU201" s="270" t="s">
        <v>1260</v>
      </c>
      <c r="AV201" s="270" t="s">
        <v>1260</v>
      </c>
      <c r="AW201" s="277" t="s">
        <v>1260</v>
      </c>
      <c r="AX201">
        <f>VLOOKUP(A201,[1]Sheet4!B$2:G$3636,6,0)</f>
        <v>0</v>
      </c>
      <c r="AY201" t="str">
        <f>VLOOKUP(A201,[1]Sheet2!A$3:AC$3636,29,0)</f>
        <v>مستنفذ فصل اول 2023-2024</v>
      </c>
      <c r="AZ201" s="249"/>
      <c r="BA201" s="249"/>
      <c r="BB201" s="249"/>
      <c r="BC201" s="249"/>
      <c r="BD201" s="249"/>
      <c r="BE201" s="270"/>
    </row>
    <row r="202" spans="1:83" ht="14.4" x14ac:dyDescent="0.3">
      <c r="A202" s="269">
        <v>517108</v>
      </c>
      <c r="B202" s="272" t="str">
        <f>VLOOKUP(A202,[1]Sheet4!B$1:G$3636,5,0)</f>
        <v>الرابعة</v>
      </c>
      <c r="C202" s="270" t="s">
        <v>1259</v>
      </c>
      <c r="D202" s="270" t="s">
        <v>1259</v>
      </c>
      <c r="E202" s="270" t="s">
        <v>1259</v>
      </c>
      <c r="F202" s="270" t="s">
        <v>1259</v>
      </c>
      <c r="G202" s="270" t="s">
        <v>1259</v>
      </c>
      <c r="H202" s="270" t="s">
        <v>1259</v>
      </c>
      <c r="I202" s="270" t="s">
        <v>1259</v>
      </c>
      <c r="J202" s="270" t="s">
        <v>1259</v>
      </c>
      <c r="K202" s="270" t="s">
        <v>1259</v>
      </c>
      <c r="L202" s="270" t="s">
        <v>1259</v>
      </c>
      <c r="M202" s="270" t="s">
        <v>1259</v>
      </c>
      <c r="N202" s="270" t="s">
        <v>1259</v>
      </c>
      <c r="O202" s="270" t="s">
        <v>1259</v>
      </c>
      <c r="P202" s="270" t="s">
        <v>1259</v>
      </c>
      <c r="Q202" s="270" t="s">
        <v>1259</v>
      </c>
      <c r="R202" s="270" t="s">
        <v>1259</v>
      </c>
      <c r="S202" s="270" t="s">
        <v>1259</v>
      </c>
      <c r="T202" s="270" t="s">
        <v>1259</v>
      </c>
      <c r="U202" s="270" t="s">
        <v>1259</v>
      </c>
      <c r="V202" s="270" t="s">
        <v>1259</v>
      </c>
      <c r="W202" s="270" t="s">
        <v>1259</v>
      </c>
      <c r="X202" s="270" t="s">
        <v>1259</v>
      </c>
      <c r="Y202" s="270" t="s">
        <v>1259</v>
      </c>
      <c r="Z202" s="270" t="s">
        <v>1259</v>
      </c>
      <c r="AA202" s="270" t="s">
        <v>1259</v>
      </c>
      <c r="AB202" s="270" t="s">
        <v>1259</v>
      </c>
      <c r="AC202" s="270" t="s">
        <v>1259</v>
      </c>
      <c r="AD202" s="270" t="s">
        <v>1259</v>
      </c>
      <c r="AE202" s="270" t="s">
        <v>1259</v>
      </c>
      <c r="AF202" s="270" t="s">
        <v>1259</v>
      </c>
      <c r="AG202" s="270" t="s">
        <v>1259</v>
      </c>
      <c r="AH202" s="270" t="s">
        <v>1259</v>
      </c>
      <c r="AI202" s="270" t="s">
        <v>1259</v>
      </c>
      <c r="AJ202" s="270" t="s">
        <v>1259</v>
      </c>
      <c r="AK202" s="270" t="s">
        <v>1259</v>
      </c>
      <c r="AL202" s="270" t="s">
        <v>1259</v>
      </c>
      <c r="AM202" s="270" t="s">
        <v>1259</v>
      </c>
      <c r="AN202" s="270" t="s">
        <v>1259</v>
      </c>
      <c r="AO202" s="270" t="s">
        <v>1259</v>
      </c>
      <c r="AP202" s="270" t="s">
        <v>1259</v>
      </c>
      <c r="AQ202" s="270" t="s">
        <v>1259</v>
      </c>
      <c r="AR202" s="270" t="s">
        <v>1259</v>
      </c>
      <c r="AS202" s="270" t="s">
        <v>1259</v>
      </c>
      <c r="AT202" s="270" t="s">
        <v>1259</v>
      </c>
      <c r="AU202" s="270" t="s">
        <v>1259</v>
      </c>
      <c r="AV202" s="270" t="s">
        <v>1259</v>
      </c>
      <c r="AW202" s="277" t="s">
        <v>1259</v>
      </c>
      <c r="AX202">
        <f>VLOOKUP(A202,[1]Sheet4!B$2:G$3636,6,0)</f>
        <v>0</v>
      </c>
      <c r="AY202" t="str">
        <f>VLOOKUP(A202,[1]Sheet2!A$3:AC$3636,29,0)</f>
        <v/>
      </c>
      <c r="AZ202" s="270" t="s">
        <v>3258</v>
      </c>
      <c r="BA202" s="270" t="s">
        <v>3258</v>
      </c>
      <c r="BB202" s="270" t="s">
        <v>3258</v>
      </c>
      <c r="BC202" s="270" t="s">
        <v>3258</v>
      </c>
      <c r="BD202" s="270"/>
      <c r="BE202" s="270"/>
    </row>
    <row r="203" spans="1:83" ht="14.4" x14ac:dyDescent="0.3">
      <c r="A203" s="269">
        <v>517109</v>
      </c>
      <c r="B203" s="272" t="str">
        <f>VLOOKUP(A203,[1]Sheet4!B$1:G$3636,5,0)</f>
        <v>الرابعة</v>
      </c>
      <c r="C203" s="270" t="s">
        <v>1260</v>
      </c>
      <c r="D203" s="270" t="s">
        <v>1260</v>
      </c>
      <c r="E203" s="270" t="s">
        <v>1260</v>
      </c>
      <c r="F203" s="270" t="s">
        <v>1260</v>
      </c>
      <c r="G203" s="270" t="s">
        <v>1260</v>
      </c>
      <c r="H203" s="270" t="s">
        <v>1260</v>
      </c>
      <c r="I203" s="270" t="s">
        <v>1260</v>
      </c>
      <c r="J203" s="270" t="s">
        <v>1260</v>
      </c>
      <c r="K203" s="270" t="s">
        <v>1260</v>
      </c>
      <c r="L203" s="270" t="s">
        <v>1260</v>
      </c>
      <c r="M203" s="270" t="s">
        <v>1260</v>
      </c>
      <c r="N203" s="270" t="s">
        <v>1260</v>
      </c>
      <c r="O203" s="270" t="s">
        <v>1260</v>
      </c>
      <c r="P203" s="270" t="s">
        <v>1260</v>
      </c>
      <c r="Q203" s="270" t="s">
        <v>1260</v>
      </c>
      <c r="R203" s="270" t="s">
        <v>1260</v>
      </c>
      <c r="S203" s="270" t="s">
        <v>1260</v>
      </c>
      <c r="T203" s="270" t="s">
        <v>1260</v>
      </c>
      <c r="U203" s="270" t="s">
        <v>1260</v>
      </c>
      <c r="V203" s="270" t="s">
        <v>1260</v>
      </c>
      <c r="W203" s="270" t="s">
        <v>1260</v>
      </c>
      <c r="X203" s="270" t="s">
        <v>1260</v>
      </c>
      <c r="Y203" s="270" t="s">
        <v>1260</v>
      </c>
      <c r="Z203" s="270" t="s">
        <v>1260</v>
      </c>
      <c r="AA203" s="270" t="s">
        <v>1260</v>
      </c>
      <c r="AB203" s="270" t="s">
        <v>1260</v>
      </c>
      <c r="AC203" s="270" t="s">
        <v>1260</v>
      </c>
      <c r="AD203" s="270" t="s">
        <v>1260</v>
      </c>
      <c r="AE203" s="270" t="s">
        <v>1260</v>
      </c>
      <c r="AF203" s="270" t="s">
        <v>1260</v>
      </c>
      <c r="AG203" s="270" t="s">
        <v>1260</v>
      </c>
      <c r="AH203" s="270" t="s">
        <v>1260</v>
      </c>
      <c r="AI203" s="270" t="s">
        <v>1260</v>
      </c>
      <c r="AJ203" s="270" t="s">
        <v>1260</v>
      </c>
      <c r="AK203" s="270" t="s">
        <v>1260</v>
      </c>
      <c r="AL203" s="270" t="s">
        <v>1260</v>
      </c>
      <c r="AM203" s="270" t="s">
        <v>1260</v>
      </c>
      <c r="AN203" s="270" t="s">
        <v>1260</v>
      </c>
      <c r="AO203" s="270" t="s">
        <v>1260</v>
      </c>
      <c r="AP203" s="270" t="s">
        <v>1260</v>
      </c>
      <c r="AQ203" s="270" t="s">
        <v>1260</v>
      </c>
      <c r="AR203" s="270" t="s">
        <v>1260</v>
      </c>
      <c r="AS203" s="270" t="s">
        <v>1260</v>
      </c>
      <c r="AT203" s="270" t="s">
        <v>1260</v>
      </c>
      <c r="AU203" s="270" t="s">
        <v>1260</v>
      </c>
      <c r="AV203" s="270" t="s">
        <v>1260</v>
      </c>
      <c r="AW203" s="277" t="s">
        <v>1260</v>
      </c>
      <c r="AX203">
        <f>VLOOKUP(A203,[1]Sheet4!B$2:G$3636,6,0)</f>
        <v>0</v>
      </c>
      <c r="AY203" t="str">
        <f>VLOOKUP(A203,[1]Sheet2!A$3:AC$3636,29,0)</f>
        <v/>
      </c>
      <c r="AZ203" s="270" t="s">
        <v>3258</v>
      </c>
      <c r="BA203" s="270" t="s">
        <v>3258</v>
      </c>
      <c r="BB203" s="270" t="s">
        <v>3258</v>
      </c>
      <c r="BC203" s="270" t="s">
        <v>3258</v>
      </c>
      <c r="BD203" s="270"/>
      <c r="BE203" s="270"/>
    </row>
    <row r="204" spans="1:83" ht="14.4" x14ac:dyDescent="0.3">
      <c r="A204" s="269">
        <v>517145</v>
      </c>
      <c r="B204" s="272" t="str">
        <f>VLOOKUP(A204,[1]Sheet4!B$1:G$3636,5,0)</f>
        <v>الرابعة</v>
      </c>
      <c r="C204" s="270" t="s">
        <v>1260</v>
      </c>
      <c r="D204" s="270" t="s">
        <v>1260</v>
      </c>
      <c r="E204" s="270" t="s">
        <v>1260</v>
      </c>
      <c r="F204" s="270" t="s">
        <v>1260</v>
      </c>
      <c r="G204" s="270" t="s">
        <v>1260</v>
      </c>
      <c r="H204" s="270" t="s">
        <v>1260</v>
      </c>
      <c r="I204" s="270" t="s">
        <v>1260</v>
      </c>
      <c r="J204" s="270" t="s">
        <v>1260</v>
      </c>
      <c r="K204" s="270" t="s">
        <v>1260</v>
      </c>
      <c r="L204" s="270" t="s">
        <v>1260</v>
      </c>
      <c r="M204" s="270" t="s">
        <v>1260</v>
      </c>
      <c r="N204" s="270" t="s">
        <v>1260</v>
      </c>
      <c r="O204" s="270" t="s">
        <v>1260</v>
      </c>
      <c r="P204" s="270" t="s">
        <v>1260</v>
      </c>
      <c r="Q204" s="270" t="s">
        <v>1260</v>
      </c>
      <c r="R204" s="270" t="s">
        <v>1260</v>
      </c>
      <c r="S204" s="270" t="s">
        <v>1260</v>
      </c>
      <c r="T204" s="270" t="s">
        <v>1260</v>
      </c>
      <c r="U204" s="270" t="s">
        <v>1260</v>
      </c>
      <c r="V204" s="270" t="s">
        <v>1260</v>
      </c>
      <c r="W204" s="270" t="s">
        <v>1260</v>
      </c>
      <c r="X204" s="270" t="s">
        <v>1260</v>
      </c>
      <c r="Y204" s="270" t="s">
        <v>1260</v>
      </c>
      <c r="Z204" s="270" t="s">
        <v>1260</v>
      </c>
      <c r="AA204" s="270" t="s">
        <v>1260</v>
      </c>
      <c r="AB204" s="270" t="s">
        <v>1260</v>
      </c>
      <c r="AC204" s="270" t="s">
        <v>1260</v>
      </c>
      <c r="AD204" s="270" t="s">
        <v>1260</v>
      </c>
      <c r="AE204" s="270" t="s">
        <v>1260</v>
      </c>
      <c r="AF204" s="270" t="s">
        <v>1260</v>
      </c>
      <c r="AG204" s="270" t="s">
        <v>1260</v>
      </c>
      <c r="AH204" s="270" t="s">
        <v>1260</v>
      </c>
      <c r="AI204" s="270" t="s">
        <v>1260</v>
      </c>
      <c r="AJ204" s="270" t="s">
        <v>1260</v>
      </c>
      <c r="AK204" s="270" t="s">
        <v>1260</v>
      </c>
      <c r="AL204" s="270" t="s">
        <v>1260</v>
      </c>
      <c r="AM204" s="270" t="s">
        <v>1260</v>
      </c>
      <c r="AN204" s="270" t="s">
        <v>1260</v>
      </c>
      <c r="AO204" s="270" t="s">
        <v>1260</v>
      </c>
      <c r="AP204" s="270" t="s">
        <v>1260</v>
      </c>
      <c r="AQ204" s="270" t="s">
        <v>1260</v>
      </c>
      <c r="AR204" s="270" t="s">
        <v>1260</v>
      </c>
      <c r="AS204" s="270" t="s">
        <v>1260</v>
      </c>
      <c r="AT204" s="270" t="s">
        <v>1260</v>
      </c>
      <c r="AU204" s="270" t="s">
        <v>1260</v>
      </c>
      <c r="AV204" s="270" t="s">
        <v>1260</v>
      </c>
      <c r="AW204" s="277" t="s">
        <v>1260</v>
      </c>
      <c r="AX204" t="str">
        <f>VLOOKUP(A204,[1]Sheet4!B$2:G$3636,6,0)</f>
        <v>مستنفذ فصل ثاني  2023-2024</v>
      </c>
      <c r="AY204" t="str">
        <f>VLOOKUP(A204,[1]Sheet2!A$3:AC$3636,29,0)</f>
        <v/>
      </c>
      <c r="AZ204" s="270" t="s">
        <v>3258</v>
      </c>
      <c r="BA204" s="270" t="s">
        <v>3258</v>
      </c>
      <c r="BB204" s="270" t="s">
        <v>3258</v>
      </c>
      <c r="BC204" s="270" t="s">
        <v>3258</v>
      </c>
      <c r="BD204" s="270"/>
      <c r="BE204" s="270"/>
    </row>
    <row r="205" spans="1:83" ht="14.4" x14ac:dyDescent="0.3">
      <c r="A205" s="269">
        <v>517151</v>
      </c>
      <c r="B205" s="272" t="str">
        <f>VLOOKUP(A205,[1]Sheet4!B$1:G$3636,5,0)</f>
        <v>الرابعة</v>
      </c>
      <c r="C205" s="270" t="s">
        <v>1260</v>
      </c>
      <c r="D205" s="270" t="s">
        <v>1260</v>
      </c>
      <c r="E205" s="270" t="s">
        <v>1260</v>
      </c>
      <c r="F205" s="270" t="s">
        <v>1260</v>
      </c>
      <c r="G205" s="270" t="s">
        <v>1260</v>
      </c>
      <c r="H205" s="270" t="s">
        <v>1260</v>
      </c>
      <c r="I205" s="270" t="s">
        <v>1260</v>
      </c>
      <c r="J205" s="270" t="s">
        <v>1260</v>
      </c>
      <c r="K205" s="270" t="s">
        <v>1260</v>
      </c>
      <c r="L205" s="270" t="s">
        <v>1260</v>
      </c>
      <c r="M205" s="270" t="s">
        <v>1260</v>
      </c>
      <c r="N205" s="270" t="s">
        <v>1260</v>
      </c>
      <c r="O205" s="270" t="s">
        <v>1260</v>
      </c>
      <c r="P205" s="270" t="s">
        <v>1260</v>
      </c>
      <c r="Q205" s="270" t="s">
        <v>1260</v>
      </c>
      <c r="R205" s="270" t="s">
        <v>1260</v>
      </c>
      <c r="S205" s="270" t="s">
        <v>1260</v>
      </c>
      <c r="T205" s="270" t="s">
        <v>1260</v>
      </c>
      <c r="U205" s="270" t="s">
        <v>1260</v>
      </c>
      <c r="V205" s="270" t="s">
        <v>1260</v>
      </c>
      <c r="W205" s="270" t="s">
        <v>1260</v>
      </c>
      <c r="X205" s="270" t="s">
        <v>1260</v>
      </c>
      <c r="Y205" s="270" t="s">
        <v>1260</v>
      </c>
      <c r="Z205" s="270" t="s">
        <v>1260</v>
      </c>
      <c r="AA205" s="270" t="s">
        <v>1260</v>
      </c>
      <c r="AB205" s="270" t="s">
        <v>1260</v>
      </c>
      <c r="AC205" s="270" t="s">
        <v>1260</v>
      </c>
      <c r="AD205" s="270" t="s">
        <v>1260</v>
      </c>
      <c r="AE205" s="270" t="s">
        <v>1260</v>
      </c>
      <c r="AF205" s="270" t="s">
        <v>1260</v>
      </c>
      <c r="AG205" s="270" t="s">
        <v>1260</v>
      </c>
      <c r="AH205" s="270" t="s">
        <v>1260</v>
      </c>
      <c r="AI205" s="270" t="s">
        <v>1260</v>
      </c>
      <c r="AJ205" s="270" t="s">
        <v>1260</v>
      </c>
      <c r="AK205" s="270" t="s">
        <v>1260</v>
      </c>
      <c r="AL205" s="270" t="s">
        <v>1260</v>
      </c>
      <c r="AM205" s="270" t="s">
        <v>1260</v>
      </c>
      <c r="AN205" s="270" t="s">
        <v>1260</v>
      </c>
      <c r="AO205" s="270" t="s">
        <v>1260</v>
      </c>
      <c r="AP205" s="270" t="s">
        <v>1260</v>
      </c>
      <c r="AQ205" s="270" t="s">
        <v>1260</v>
      </c>
      <c r="AR205" s="270" t="s">
        <v>1260</v>
      </c>
      <c r="AS205" s="270" t="s">
        <v>1260</v>
      </c>
      <c r="AT205" s="270" t="s">
        <v>1260</v>
      </c>
      <c r="AU205" s="270" t="s">
        <v>1260</v>
      </c>
      <c r="AV205" s="270" t="s">
        <v>1260</v>
      </c>
      <c r="AW205" s="277" t="s">
        <v>1260</v>
      </c>
      <c r="AX205" t="str">
        <f>VLOOKUP(A205,[1]Sheet4!B$2:G$3636,6,0)</f>
        <v>مستنفذ فصل ثاني  2023-2024</v>
      </c>
      <c r="AY205" t="str">
        <f>VLOOKUP(A205,[1]Sheet2!A$3:AC$3636,29,0)</f>
        <v/>
      </c>
      <c r="AZ205" s="270" t="s">
        <v>3258</v>
      </c>
      <c r="BA205" s="270" t="s">
        <v>3258</v>
      </c>
      <c r="BB205" s="270" t="s">
        <v>3258</v>
      </c>
      <c r="BC205" s="270" t="s">
        <v>3258</v>
      </c>
      <c r="BD205" s="270"/>
      <c r="BE205" s="270"/>
      <c r="BH205" s="248"/>
      <c r="BI205" s="248"/>
      <c r="BJ205" s="248"/>
      <c r="BK205" s="248"/>
      <c r="BL205" s="248"/>
      <c r="BM205" s="248"/>
      <c r="BN205" s="248"/>
      <c r="BO205" s="248"/>
      <c r="BP205" s="248" t="s">
        <v>3258</v>
      </c>
      <c r="BQ205" s="248" t="s">
        <v>3258</v>
      </c>
      <c r="BR205" s="248" t="s">
        <v>3258</v>
      </c>
      <c r="BS205" s="248" t="s">
        <v>3258</v>
      </c>
      <c r="BT205" s="248" t="s">
        <v>3258</v>
      </c>
      <c r="BU205" s="248" t="s">
        <v>3258</v>
      </c>
      <c r="BV205" s="247"/>
      <c r="BW205" s="248"/>
      <c r="BX205" s="248"/>
      <c r="BY205" s="248"/>
      <c r="BZ205" s="248"/>
      <c r="CA205" s="241"/>
      <c r="CB205" s="241"/>
      <c r="CC205" s="241"/>
      <c r="CD205" s="241"/>
      <c r="CE205" s="248"/>
    </row>
    <row r="206" spans="1:83" ht="14.4" x14ac:dyDescent="0.3">
      <c r="A206" s="269">
        <v>517154</v>
      </c>
      <c r="B206" s="272" t="str">
        <f>VLOOKUP(A206,[1]Sheet4!B$1:G$3636,5,0)</f>
        <v>الرابعة</v>
      </c>
      <c r="C206" s="270" t="s">
        <v>1259</v>
      </c>
      <c r="D206" s="270" t="s">
        <v>1259</v>
      </c>
      <c r="E206" s="270" t="s">
        <v>1259</v>
      </c>
      <c r="F206" s="270" t="s">
        <v>1259</v>
      </c>
      <c r="G206" s="270" t="s">
        <v>1259</v>
      </c>
      <c r="H206" s="270" t="s">
        <v>1259</v>
      </c>
      <c r="I206" s="270" t="s">
        <v>1259</v>
      </c>
      <c r="J206" s="270" t="s">
        <v>1259</v>
      </c>
      <c r="K206" s="270" t="s">
        <v>1259</v>
      </c>
      <c r="L206" s="270" t="s">
        <v>1259</v>
      </c>
      <c r="M206" s="270" t="s">
        <v>1259</v>
      </c>
      <c r="N206" s="270" t="s">
        <v>1259</v>
      </c>
      <c r="O206" s="270" t="s">
        <v>1259</v>
      </c>
      <c r="P206" s="270" t="s">
        <v>1259</v>
      </c>
      <c r="Q206" s="270" t="s">
        <v>1259</v>
      </c>
      <c r="R206" s="270" t="s">
        <v>1259</v>
      </c>
      <c r="S206" s="270" t="s">
        <v>1259</v>
      </c>
      <c r="T206" s="270" t="s">
        <v>1259</v>
      </c>
      <c r="U206" s="270" t="s">
        <v>1259</v>
      </c>
      <c r="V206" s="270" t="s">
        <v>1259</v>
      </c>
      <c r="W206" s="270" t="s">
        <v>1259</v>
      </c>
      <c r="X206" s="270" t="s">
        <v>1259</v>
      </c>
      <c r="Y206" s="270" t="s">
        <v>1259</v>
      </c>
      <c r="Z206" s="270" t="s">
        <v>1259</v>
      </c>
      <c r="AA206" s="270" t="s">
        <v>1259</v>
      </c>
      <c r="AB206" s="270" t="s">
        <v>1259</v>
      </c>
      <c r="AC206" s="270" t="s">
        <v>1259</v>
      </c>
      <c r="AD206" s="270" t="s">
        <v>1259</v>
      </c>
      <c r="AE206" s="270" t="s">
        <v>1259</v>
      </c>
      <c r="AF206" s="270" t="s">
        <v>1259</v>
      </c>
      <c r="AG206" s="270" t="s">
        <v>1259</v>
      </c>
      <c r="AH206" s="270" t="s">
        <v>1259</v>
      </c>
      <c r="AI206" s="270" t="s">
        <v>1259</v>
      </c>
      <c r="AJ206" s="270" t="s">
        <v>1259</v>
      </c>
      <c r="AK206" s="270" t="s">
        <v>1259</v>
      </c>
      <c r="AL206" s="270" t="s">
        <v>1259</v>
      </c>
      <c r="AM206" s="270" t="s">
        <v>1259</v>
      </c>
      <c r="AN206" s="270" t="s">
        <v>1259</v>
      </c>
      <c r="AO206" s="270" t="s">
        <v>1259</v>
      </c>
      <c r="AP206" s="270" t="s">
        <v>1259</v>
      </c>
      <c r="AQ206" s="270" t="s">
        <v>1259</v>
      </c>
      <c r="AR206" s="270" t="s">
        <v>1259</v>
      </c>
      <c r="AS206" s="270" t="s">
        <v>1259</v>
      </c>
      <c r="AT206" s="270" t="s">
        <v>1259</v>
      </c>
      <c r="AU206" s="270" t="s">
        <v>1259</v>
      </c>
      <c r="AV206" s="270" t="s">
        <v>1259</v>
      </c>
      <c r="AW206" s="277" t="s">
        <v>1259</v>
      </c>
      <c r="AX206">
        <f>VLOOKUP(A206,[1]Sheet4!B$2:G$3636,6,0)</f>
        <v>0</v>
      </c>
      <c r="AY206" t="str">
        <f>VLOOKUP(A206,[1]Sheet2!A$3:AC$3636,29,0)</f>
        <v/>
      </c>
      <c r="AZ206" s="270" t="s">
        <v>3258</v>
      </c>
      <c r="BA206" s="270" t="s">
        <v>3258</v>
      </c>
      <c r="BB206" s="270" t="s">
        <v>3258</v>
      </c>
      <c r="BC206" s="270" t="s">
        <v>3258</v>
      </c>
      <c r="BD206" s="270"/>
      <c r="BE206" s="270"/>
    </row>
    <row r="207" spans="1:83" ht="14.4" x14ac:dyDescent="0.3">
      <c r="A207" s="269">
        <v>517156</v>
      </c>
      <c r="B207" s="272" t="str">
        <f>VLOOKUP(A207,[1]Sheet4!B$1:G$3636,5,0)</f>
        <v>الرابعة</v>
      </c>
      <c r="C207" s="270" t="s">
        <v>1259</v>
      </c>
      <c r="D207" s="270" t="s">
        <v>1259</v>
      </c>
      <c r="E207" s="270" t="s">
        <v>1259</v>
      </c>
      <c r="F207" s="270" t="s">
        <v>1259</v>
      </c>
      <c r="G207" s="270" t="s">
        <v>1259</v>
      </c>
      <c r="H207" s="270" t="s">
        <v>1259</v>
      </c>
      <c r="I207" s="270" t="s">
        <v>1259</v>
      </c>
      <c r="J207" s="270" t="s">
        <v>1259</v>
      </c>
      <c r="K207" s="270" t="s">
        <v>1259</v>
      </c>
      <c r="L207" s="270" t="s">
        <v>1259</v>
      </c>
      <c r="M207" s="270" t="s">
        <v>1259</v>
      </c>
      <c r="N207" s="270" t="s">
        <v>1259</v>
      </c>
      <c r="O207" s="270" t="s">
        <v>1259</v>
      </c>
      <c r="P207" s="270" t="s">
        <v>1259</v>
      </c>
      <c r="Q207" s="270" t="s">
        <v>1259</v>
      </c>
      <c r="R207" s="270" t="s">
        <v>1259</v>
      </c>
      <c r="S207" s="270" t="s">
        <v>1259</v>
      </c>
      <c r="T207" s="270" t="s">
        <v>1259</v>
      </c>
      <c r="U207" s="270" t="s">
        <v>1259</v>
      </c>
      <c r="V207" s="270" t="s">
        <v>1259</v>
      </c>
      <c r="W207" s="270" t="s">
        <v>1259</v>
      </c>
      <c r="X207" s="270" t="s">
        <v>1259</v>
      </c>
      <c r="Y207" s="270" t="s">
        <v>1259</v>
      </c>
      <c r="Z207" s="270" t="s">
        <v>1259</v>
      </c>
      <c r="AA207" s="270" t="s">
        <v>1259</v>
      </c>
      <c r="AB207" s="270" t="s">
        <v>1259</v>
      </c>
      <c r="AC207" s="270" t="s">
        <v>1259</v>
      </c>
      <c r="AD207" s="270" t="s">
        <v>1259</v>
      </c>
      <c r="AE207" s="270" t="s">
        <v>1259</v>
      </c>
      <c r="AF207" s="270" t="s">
        <v>1259</v>
      </c>
      <c r="AG207" s="270" t="s">
        <v>1259</v>
      </c>
      <c r="AH207" s="270" t="s">
        <v>1259</v>
      </c>
      <c r="AI207" s="270" t="s">
        <v>1259</v>
      </c>
      <c r="AJ207" s="270" t="s">
        <v>1259</v>
      </c>
      <c r="AK207" s="270" t="s">
        <v>1259</v>
      </c>
      <c r="AL207" s="270" t="s">
        <v>1259</v>
      </c>
      <c r="AM207" s="270" t="s">
        <v>1259</v>
      </c>
      <c r="AN207" s="270" t="s">
        <v>1259</v>
      </c>
      <c r="AO207" s="270" t="s">
        <v>1259</v>
      </c>
      <c r="AP207" s="270" t="s">
        <v>1259</v>
      </c>
      <c r="AQ207" s="270" t="s">
        <v>1259</v>
      </c>
      <c r="AR207" s="270" t="s">
        <v>1259</v>
      </c>
      <c r="AS207" s="270" t="s">
        <v>1259</v>
      </c>
      <c r="AT207" s="270" t="s">
        <v>1259</v>
      </c>
      <c r="AU207" s="270" t="s">
        <v>1259</v>
      </c>
      <c r="AV207" s="270" t="s">
        <v>1259</v>
      </c>
      <c r="AW207" s="277" t="s">
        <v>1259</v>
      </c>
      <c r="AX207">
        <f>VLOOKUP(A207,[1]Sheet4!B$2:G$3636,6,0)</f>
        <v>0</v>
      </c>
      <c r="AY207" t="str">
        <f>VLOOKUP(A207,[1]Sheet2!A$3:AC$3636,29,0)</f>
        <v/>
      </c>
      <c r="AZ207" s="270" t="s">
        <v>3258</v>
      </c>
      <c r="BA207" s="270" t="s">
        <v>3258</v>
      </c>
      <c r="BB207" s="270" t="s">
        <v>3258</v>
      </c>
      <c r="BC207" s="270" t="s">
        <v>3258</v>
      </c>
      <c r="BD207" s="270"/>
      <c r="BE207" s="270"/>
      <c r="BH207" s="248"/>
      <c r="BI207" s="248"/>
      <c r="BJ207" s="248"/>
      <c r="BK207" s="248"/>
      <c r="BL207" s="248"/>
      <c r="BM207" s="248"/>
      <c r="BN207" s="248"/>
      <c r="BO207" s="248"/>
      <c r="BP207" s="248" t="s">
        <v>3258</v>
      </c>
      <c r="BQ207" s="248" t="s">
        <v>3258</v>
      </c>
      <c r="BR207" s="248" t="s">
        <v>3258</v>
      </c>
      <c r="BS207" s="248" t="s">
        <v>3258</v>
      </c>
      <c r="BT207" s="248" t="s">
        <v>3258</v>
      </c>
      <c r="BU207" s="248" t="s">
        <v>3258</v>
      </c>
      <c r="BV207" s="247"/>
      <c r="BW207" s="248"/>
      <c r="BX207" s="248"/>
      <c r="BY207" s="248"/>
      <c r="BZ207" s="248"/>
      <c r="CA207" s="241"/>
      <c r="CB207" s="241"/>
      <c r="CC207" s="241"/>
      <c r="CD207" s="241"/>
      <c r="CE207" s="248"/>
    </row>
    <row r="208" spans="1:83" ht="14.4" x14ac:dyDescent="0.3">
      <c r="A208" s="269">
        <v>517211</v>
      </c>
      <c r="B208" s="272" t="str">
        <f>VLOOKUP(A208,[1]Sheet4!B$1:G$3636,5,0)</f>
        <v>الرابعة</v>
      </c>
      <c r="C208" s="270" t="s">
        <v>1259</v>
      </c>
      <c r="D208" s="270" t="s">
        <v>1259</v>
      </c>
      <c r="E208" s="270" t="s">
        <v>1259</v>
      </c>
      <c r="F208" s="270" t="s">
        <v>1259</v>
      </c>
      <c r="G208" s="270" t="s">
        <v>1259</v>
      </c>
      <c r="H208" s="270" t="s">
        <v>1259</v>
      </c>
      <c r="I208" s="270" t="s">
        <v>1259</v>
      </c>
      <c r="J208" s="270" t="s">
        <v>1259</v>
      </c>
      <c r="K208" s="270" t="s">
        <v>1259</v>
      </c>
      <c r="L208" s="270" t="s">
        <v>1259</v>
      </c>
      <c r="M208" s="270" t="s">
        <v>1259</v>
      </c>
      <c r="N208" s="270" t="s">
        <v>1259</v>
      </c>
      <c r="O208" s="270" t="s">
        <v>1259</v>
      </c>
      <c r="P208" s="270" t="s">
        <v>1259</v>
      </c>
      <c r="Q208" s="270" t="s">
        <v>1259</v>
      </c>
      <c r="R208" s="270" t="s">
        <v>1259</v>
      </c>
      <c r="S208" s="270" t="s">
        <v>1259</v>
      </c>
      <c r="T208" s="270" t="s">
        <v>1259</v>
      </c>
      <c r="U208" s="270" t="s">
        <v>1259</v>
      </c>
      <c r="V208" s="270" t="s">
        <v>1259</v>
      </c>
      <c r="W208" s="270" t="s">
        <v>1259</v>
      </c>
      <c r="X208" s="270" t="s">
        <v>1259</v>
      </c>
      <c r="Y208" s="270" t="s">
        <v>1259</v>
      </c>
      <c r="Z208" s="270" t="s">
        <v>1259</v>
      </c>
      <c r="AA208" s="270" t="s">
        <v>1259</v>
      </c>
      <c r="AB208" s="270" t="s">
        <v>1259</v>
      </c>
      <c r="AC208" s="270" t="s">
        <v>1259</v>
      </c>
      <c r="AD208" s="270" t="s">
        <v>1259</v>
      </c>
      <c r="AE208" s="270" t="s">
        <v>1259</v>
      </c>
      <c r="AF208" s="270" t="s">
        <v>1259</v>
      </c>
      <c r="AG208" s="270" t="s">
        <v>1259</v>
      </c>
      <c r="AH208" s="270" t="s">
        <v>1259</v>
      </c>
      <c r="AI208" s="270" t="s">
        <v>1259</v>
      </c>
      <c r="AJ208" s="270" t="s">
        <v>1259</v>
      </c>
      <c r="AK208" s="270" t="s">
        <v>1259</v>
      </c>
      <c r="AL208" s="270" t="s">
        <v>1259</v>
      </c>
      <c r="AM208" s="270" t="s">
        <v>1259</v>
      </c>
      <c r="AN208" s="270" t="s">
        <v>1259</v>
      </c>
      <c r="AO208" s="270" t="s">
        <v>1259</v>
      </c>
      <c r="AP208" s="270" t="s">
        <v>1259</v>
      </c>
      <c r="AQ208" s="270" t="s">
        <v>1259</v>
      </c>
      <c r="AR208" s="270" t="s">
        <v>1259</v>
      </c>
      <c r="AS208" s="270" t="s">
        <v>1259</v>
      </c>
      <c r="AT208" s="270" t="s">
        <v>1259</v>
      </c>
      <c r="AU208" s="270" t="s">
        <v>1259</v>
      </c>
      <c r="AV208" s="270" t="s">
        <v>1259</v>
      </c>
      <c r="AW208" s="277" t="s">
        <v>1259</v>
      </c>
      <c r="AX208">
        <f>VLOOKUP(A208,[1]Sheet4!B$2:G$3636,6,0)</f>
        <v>0</v>
      </c>
      <c r="AY208" t="str">
        <f>VLOOKUP(A208,[1]Sheet2!A$3:AC$3636,29,0)</f>
        <v/>
      </c>
      <c r="AZ208" s="270" t="s">
        <v>3258</v>
      </c>
      <c r="BA208" s="270" t="s">
        <v>3258</v>
      </c>
      <c r="BB208" s="270" t="s">
        <v>3258</v>
      </c>
      <c r="BC208" s="270" t="s">
        <v>3258</v>
      </c>
      <c r="BD208" s="270"/>
      <c r="BE208" s="270"/>
    </row>
    <row r="209" spans="1:83" ht="14.4" x14ac:dyDescent="0.3">
      <c r="A209" s="271">
        <v>517287</v>
      </c>
      <c r="B209" s="272" t="str">
        <f>VLOOKUP(A209,[1]Sheet4!B$1:G$3636,5,0)</f>
        <v>الرابعة</v>
      </c>
      <c r="C209" s="249" t="s">
        <v>1260</v>
      </c>
      <c r="D209" s="249" t="s">
        <v>1260</v>
      </c>
      <c r="E209" s="249" t="s">
        <v>1260</v>
      </c>
      <c r="F209" s="249" t="s">
        <v>1260</v>
      </c>
      <c r="G209" s="249" t="s">
        <v>1260</v>
      </c>
      <c r="H209" s="249" t="s">
        <v>1260</v>
      </c>
      <c r="I209" s="249" t="s">
        <v>1260</v>
      </c>
      <c r="J209" s="249" t="s">
        <v>1260</v>
      </c>
      <c r="K209" s="249" t="s">
        <v>1260</v>
      </c>
      <c r="L209" s="249" t="s">
        <v>1260</v>
      </c>
      <c r="M209" s="249" t="s">
        <v>1260</v>
      </c>
      <c r="N209" s="249" t="s">
        <v>1260</v>
      </c>
      <c r="O209" s="249" t="s">
        <v>1260</v>
      </c>
      <c r="P209" s="249" t="s">
        <v>1260</v>
      </c>
      <c r="Q209" s="249" t="s">
        <v>1260</v>
      </c>
      <c r="R209" s="249" t="s">
        <v>1260</v>
      </c>
      <c r="S209" s="249" t="s">
        <v>1260</v>
      </c>
      <c r="T209" s="249" t="s">
        <v>1260</v>
      </c>
      <c r="U209" s="249" t="s">
        <v>1260</v>
      </c>
      <c r="V209" s="249" t="s">
        <v>1260</v>
      </c>
      <c r="W209" s="249" t="s">
        <v>1260</v>
      </c>
      <c r="X209" s="249" t="s">
        <v>1260</v>
      </c>
      <c r="Y209" s="249" t="s">
        <v>1260</v>
      </c>
      <c r="Z209" s="249" t="s">
        <v>1260</v>
      </c>
      <c r="AA209" s="249" t="s">
        <v>1260</v>
      </c>
      <c r="AB209" s="249" t="s">
        <v>1260</v>
      </c>
      <c r="AC209" s="249" t="s">
        <v>1260</v>
      </c>
      <c r="AD209" s="249" t="s">
        <v>1260</v>
      </c>
      <c r="AE209" s="249" t="s">
        <v>1260</v>
      </c>
      <c r="AF209" s="249" t="s">
        <v>1260</v>
      </c>
      <c r="AG209" s="249" t="s">
        <v>1260</v>
      </c>
      <c r="AH209" s="249" t="s">
        <v>1260</v>
      </c>
      <c r="AI209" s="249" t="s">
        <v>1260</v>
      </c>
      <c r="AJ209" s="249" t="s">
        <v>1260</v>
      </c>
      <c r="AK209" s="249" t="s">
        <v>1260</v>
      </c>
      <c r="AL209" s="249" t="s">
        <v>1260</v>
      </c>
      <c r="AM209" s="249" t="s">
        <v>1260</v>
      </c>
      <c r="AN209" s="249" t="s">
        <v>1260</v>
      </c>
      <c r="AO209" s="249" t="s">
        <v>1260</v>
      </c>
      <c r="AP209" s="249" t="s">
        <v>1260</v>
      </c>
      <c r="AQ209" s="249" t="s">
        <v>1260</v>
      </c>
      <c r="AR209" s="249" t="s">
        <v>1260</v>
      </c>
      <c r="AS209" s="249" t="s">
        <v>1260</v>
      </c>
      <c r="AT209" s="249" t="s">
        <v>1260</v>
      </c>
      <c r="AU209" s="249" t="s">
        <v>1260</v>
      </c>
      <c r="AV209" s="249" t="s">
        <v>1260</v>
      </c>
      <c r="AW209" s="276" t="s">
        <v>1260</v>
      </c>
      <c r="AX209">
        <f>VLOOKUP(A209,[1]Sheet4!B$2:G$3636,6,0)</f>
        <v>0</v>
      </c>
      <c r="AY209">
        <f>VLOOKUP(A209,[1]Sheet2!A$3:AC$3636,29,0)</f>
        <v>0</v>
      </c>
      <c r="AZ209" s="249"/>
      <c r="BA209" s="249"/>
      <c r="BB209" s="249"/>
      <c r="BC209" s="249"/>
      <c r="BD209" s="249"/>
      <c r="BE209" s="270"/>
      <c r="BH209" s="248"/>
      <c r="BI209" s="248"/>
      <c r="BJ209" s="248"/>
      <c r="BK209" s="248"/>
      <c r="BL209" s="248"/>
      <c r="BM209" s="248"/>
      <c r="BN209" s="248"/>
      <c r="BO209" s="248"/>
      <c r="BP209" s="248" t="s">
        <v>3258</v>
      </c>
      <c r="BQ209" s="248" t="s">
        <v>3258</v>
      </c>
      <c r="BR209" s="248" t="s">
        <v>3258</v>
      </c>
      <c r="BS209" s="248" t="s">
        <v>3258</v>
      </c>
      <c r="BT209" s="248" t="s">
        <v>3258</v>
      </c>
      <c r="BU209" s="248" t="s">
        <v>3258</v>
      </c>
      <c r="BV209" s="247"/>
      <c r="BW209" s="248"/>
      <c r="BX209" s="248"/>
      <c r="BY209" s="248"/>
      <c r="BZ209" s="248"/>
      <c r="CA209" s="241"/>
      <c r="CB209" s="241"/>
      <c r="CC209" s="241"/>
      <c r="CD209" s="241"/>
      <c r="CE209" s="248"/>
    </row>
    <row r="210" spans="1:83" ht="14.4" x14ac:dyDescent="0.3">
      <c r="A210" s="269">
        <v>517294</v>
      </c>
      <c r="B210" s="272" t="str">
        <f>VLOOKUP(A210,[1]Sheet4!B$1:G$3636,5,0)</f>
        <v>الرابعة</v>
      </c>
      <c r="C210" s="270" t="s">
        <v>1259</v>
      </c>
      <c r="D210" s="270" t="s">
        <v>1259</v>
      </c>
      <c r="E210" s="270" t="s">
        <v>1259</v>
      </c>
      <c r="F210" s="270" t="s">
        <v>1259</v>
      </c>
      <c r="G210" s="270" t="s">
        <v>1259</v>
      </c>
      <c r="H210" s="270" t="s">
        <v>1259</v>
      </c>
      <c r="I210" s="270" t="s">
        <v>1259</v>
      </c>
      <c r="J210" s="270" t="s">
        <v>1259</v>
      </c>
      <c r="K210" s="270" t="s">
        <v>1259</v>
      </c>
      <c r="L210" s="270" t="s">
        <v>1259</v>
      </c>
      <c r="M210" s="270" t="s">
        <v>1259</v>
      </c>
      <c r="N210" s="270" t="s">
        <v>1259</v>
      </c>
      <c r="O210" s="270" t="s">
        <v>1259</v>
      </c>
      <c r="P210" s="270" t="s">
        <v>1259</v>
      </c>
      <c r="Q210" s="270" t="s">
        <v>1259</v>
      </c>
      <c r="R210" s="270" t="s">
        <v>1259</v>
      </c>
      <c r="S210" s="270" t="s">
        <v>1259</v>
      </c>
      <c r="T210" s="270" t="s">
        <v>1259</v>
      </c>
      <c r="U210" s="270" t="s">
        <v>1259</v>
      </c>
      <c r="V210" s="270" t="s">
        <v>1259</v>
      </c>
      <c r="W210" s="270" t="s">
        <v>1259</v>
      </c>
      <c r="X210" s="270" t="s">
        <v>1259</v>
      </c>
      <c r="Y210" s="270" t="s">
        <v>1259</v>
      </c>
      <c r="Z210" s="270" t="s">
        <v>1259</v>
      </c>
      <c r="AA210" s="270" t="s">
        <v>1259</v>
      </c>
      <c r="AB210" s="270" t="s">
        <v>1259</v>
      </c>
      <c r="AC210" s="270" t="s">
        <v>1259</v>
      </c>
      <c r="AD210" s="270" t="s">
        <v>1259</v>
      </c>
      <c r="AE210" s="270" t="s">
        <v>1259</v>
      </c>
      <c r="AF210" s="270" t="s">
        <v>1259</v>
      </c>
      <c r="AG210" s="270" t="s">
        <v>1259</v>
      </c>
      <c r="AH210" s="270" t="s">
        <v>1259</v>
      </c>
      <c r="AI210" s="270" t="s">
        <v>1259</v>
      </c>
      <c r="AJ210" s="270" t="s">
        <v>1259</v>
      </c>
      <c r="AK210" s="270" t="s">
        <v>1259</v>
      </c>
      <c r="AL210" s="270" t="s">
        <v>1259</v>
      </c>
      <c r="AM210" s="270" t="s">
        <v>1259</v>
      </c>
      <c r="AN210" s="270" t="s">
        <v>1259</v>
      </c>
      <c r="AO210" s="270" t="s">
        <v>1259</v>
      </c>
      <c r="AP210" s="270" t="s">
        <v>1259</v>
      </c>
      <c r="AQ210" s="270" t="s">
        <v>1259</v>
      </c>
      <c r="AR210" s="270" t="s">
        <v>1259</v>
      </c>
      <c r="AS210" s="270" t="s">
        <v>1259</v>
      </c>
      <c r="AT210" s="270" t="s">
        <v>1259</v>
      </c>
      <c r="AU210" s="270" t="s">
        <v>1259</v>
      </c>
      <c r="AV210" s="270" t="s">
        <v>1259</v>
      </c>
      <c r="AW210" s="277" t="s">
        <v>1259</v>
      </c>
      <c r="AX210">
        <f>VLOOKUP(A210,[1]Sheet4!B$2:G$3636,6,0)</f>
        <v>0</v>
      </c>
      <c r="AY210" t="str">
        <f>VLOOKUP(A210,[1]Sheet2!A$3:AC$3636,29,0)</f>
        <v/>
      </c>
      <c r="AZ210" s="270" t="s">
        <v>3258</v>
      </c>
      <c r="BA210" s="270" t="s">
        <v>3258</v>
      </c>
      <c r="BB210" s="270" t="s">
        <v>3258</v>
      </c>
      <c r="BC210" s="270" t="s">
        <v>3258</v>
      </c>
      <c r="BD210" s="270"/>
      <c r="BE210" s="270"/>
    </row>
    <row r="211" spans="1:83" ht="14.4" x14ac:dyDescent="0.3">
      <c r="A211" s="269">
        <v>517302</v>
      </c>
      <c r="B211" s="272" t="str">
        <f>VLOOKUP(A211,[1]Sheet4!B$1:G$3636,5,0)</f>
        <v>الرابعة</v>
      </c>
      <c r="C211" s="270" t="s">
        <v>1260</v>
      </c>
      <c r="D211" s="270" t="s">
        <v>1260</v>
      </c>
      <c r="E211" s="270" t="s">
        <v>1260</v>
      </c>
      <c r="F211" s="270" t="s">
        <v>1260</v>
      </c>
      <c r="G211" s="270" t="s">
        <v>1260</v>
      </c>
      <c r="H211" s="270" t="s">
        <v>1260</v>
      </c>
      <c r="I211" s="270" t="s">
        <v>1260</v>
      </c>
      <c r="J211" s="270" t="s">
        <v>1260</v>
      </c>
      <c r="K211" s="270" t="s">
        <v>1260</v>
      </c>
      <c r="L211" s="270" t="s">
        <v>1260</v>
      </c>
      <c r="M211" s="270" t="s">
        <v>1260</v>
      </c>
      <c r="N211" s="270" t="s">
        <v>1260</v>
      </c>
      <c r="O211" s="270" t="s">
        <v>1260</v>
      </c>
      <c r="P211" s="270" t="s">
        <v>1260</v>
      </c>
      <c r="Q211" s="270" t="s">
        <v>1260</v>
      </c>
      <c r="R211" s="270" t="s">
        <v>1260</v>
      </c>
      <c r="S211" s="270" t="s">
        <v>1260</v>
      </c>
      <c r="T211" s="270" t="s">
        <v>1260</v>
      </c>
      <c r="U211" s="270" t="s">
        <v>1260</v>
      </c>
      <c r="V211" s="270" t="s">
        <v>1260</v>
      </c>
      <c r="W211" s="270" t="s">
        <v>1260</v>
      </c>
      <c r="X211" s="270" t="s">
        <v>1260</v>
      </c>
      <c r="Y211" s="270" t="s">
        <v>1260</v>
      </c>
      <c r="Z211" s="270" t="s">
        <v>1260</v>
      </c>
      <c r="AA211" s="270" t="s">
        <v>1260</v>
      </c>
      <c r="AB211" s="270" t="s">
        <v>1260</v>
      </c>
      <c r="AC211" s="270" t="s">
        <v>1260</v>
      </c>
      <c r="AD211" s="270" t="s">
        <v>1260</v>
      </c>
      <c r="AE211" s="270" t="s">
        <v>1260</v>
      </c>
      <c r="AF211" s="270" t="s">
        <v>1260</v>
      </c>
      <c r="AG211" s="270" t="s">
        <v>1260</v>
      </c>
      <c r="AH211" s="270" t="s">
        <v>1260</v>
      </c>
      <c r="AI211" s="270" t="s">
        <v>1260</v>
      </c>
      <c r="AJ211" s="270" t="s">
        <v>1260</v>
      </c>
      <c r="AK211" s="270" t="s">
        <v>1260</v>
      </c>
      <c r="AL211" s="270" t="s">
        <v>1260</v>
      </c>
      <c r="AM211" s="270" t="s">
        <v>1260</v>
      </c>
      <c r="AN211" s="270" t="s">
        <v>1260</v>
      </c>
      <c r="AO211" s="270" t="s">
        <v>1260</v>
      </c>
      <c r="AP211" s="270" t="s">
        <v>1260</v>
      </c>
      <c r="AQ211" s="270" t="s">
        <v>1260</v>
      </c>
      <c r="AR211" s="270" t="s">
        <v>1260</v>
      </c>
      <c r="AS211" s="270" t="s">
        <v>1260</v>
      </c>
      <c r="AT211" s="270" t="s">
        <v>1260</v>
      </c>
      <c r="AU211" s="270" t="s">
        <v>1260</v>
      </c>
      <c r="AV211" s="270" t="s">
        <v>1260</v>
      </c>
      <c r="AW211" s="277" t="s">
        <v>1260</v>
      </c>
      <c r="AX211" t="str">
        <f>VLOOKUP(A211,[1]Sheet4!B$2:G$3636,6,0)</f>
        <v>مستنفذ فصل ثاني  2023-2024</v>
      </c>
      <c r="AY211">
        <f>VLOOKUP(A211,[1]Sheet2!A$3:AC$3636,29,0)</f>
        <v>0</v>
      </c>
      <c r="AZ211" s="270" t="s">
        <v>3258</v>
      </c>
      <c r="BA211" s="270" t="s">
        <v>3258</v>
      </c>
      <c r="BB211" s="270" t="s">
        <v>3258</v>
      </c>
      <c r="BC211" s="270" t="s">
        <v>3258</v>
      </c>
      <c r="BD211" s="270"/>
      <c r="BE211" s="270"/>
      <c r="BH211" s="248"/>
      <c r="BI211" s="248"/>
      <c r="BJ211" s="248"/>
      <c r="BK211" s="248"/>
      <c r="BL211" s="248"/>
      <c r="BM211" s="248"/>
      <c r="BN211" s="248"/>
      <c r="BO211" s="248"/>
      <c r="BP211" s="248" t="s">
        <v>3258</v>
      </c>
      <c r="BQ211" s="248" t="s">
        <v>3258</v>
      </c>
      <c r="BR211" s="248" t="s">
        <v>3258</v>
      </c>
      <c r="BS211" s="248" t="s">
        <v>3258</v>
      </c>
      <c r="BT211" s="248" t="s">
        <v>3258</v>
      </c>
      <c r="BU211" s="248" t="s">
        <v>3258</v>
      </c>
      <c r="BV211" s="247"/>
      <c r="BW211" s="248"/>
      <c r="BX211" s="248"/>
      <c r="BY211" s="248"/>
      <c r="BZ211" s="248"/>
      <c r="CA211" s="241"/>
      <c r="CB211" s="241"/>
      <c r="CC211" s="241"/>
      <c r="CD211" s="241"/>
      <c r="CE211" s="248"/>
    </row>
    <row r="212" spans="1:83" ht="14.4" x14ac:dyDescent="0.3">
      <c r="A212" s="269">
        <v>517324</v>
      </c>
      <c r="B212" s="272" t="str">
        <f>VLOOKUP(A212,[1]Sheet4!B$1:G$3636,5,0)</f>
        <v>الرابعة</v>
      </c>
      <c r="C212" s="270" t="s">
        <v>1260</v>
      </c>
      <c r="D212" s="270" t="s">
        <v>1260</v>
      </c>
      <c r="E212" s="270" t="s">
        <v>1260</v>
      </c>
      <c r="F212" s="270" t="s">
        <v>1260</v>
      </c>
      <c r="G212" s="270" t="s">
        <v>1260</v>
      </c>
      <c r="H212" s="270" t="s">
        <v>1260</v>
      </c>
      <c r="I212" s="270" t="s">
        <v>1260</v>
      </c>
      <c r="J212" s="270" t="s">
        <v>1260</v>
      </c>
      <c r="K212" s="270" t="s">
        <v>1260</v>
      </c>
      <c r="L212" s="270" t="s">
        <v>1260</v>
      </c>
      <c r="M212" s="270" t="s">
        <v>1260</v>
      </c>
      <c r="N212" s="270" t="s">
        <v>1260</v>
      </c>
      <c r="O212" s="270" t="s">
        <v>1260</v>
      </c>
      <c r="P212" s="270" t="s">
        <v>1260</v>
      </c>
      <c r="Q212" s="270" t="s">
        <v>1260</v>
      </c>
      <c r="R212" s="270" t="s">
        <v>1260</v>
      </c>
      <c r="S212" s="270" t="s">
        <v>1260</v>
      </c>
      <c r="T212" s="270" t="s">
        <v>1260</v>
      </c>
      <c r="U212" s="270" t="s">
        <v>1260</v>
      </c>
      <c r="V212" s="270" t="s">
        <v>1260</v>
      </c>
      <c r="W212" s="270" t="s">
        <v>1260</v>
      </c>
      <c r="X212" s="270" t="s">
        <v>1260</v>
      </c>
      <c r="Y212" s="270" t="s">
        <v>1260</v>
      </c>
      <c r="Z212" s="270" t="s">
        <v>1260</v>
      </c>
      <c r="AA212" s="270" t="s">
        <v>1260</v>
      </c>
      <c r="AB212" s="270" t="s">
        <v>1260</v>
      </c>
      <c r="AC212" s="270" t="s">
        <v>1260</v>
      </c>
      <c r="AD212" s="270" t="s">
        <v>1260</v>
      </c>
      <c r="AE212" s="270" t="s">
        <v>1260</v>
      </c>
      <c r="AF212" s="270" t="s">
        <v>1260</v>
      </c>
      <c r="AG212" s="270" t="s">
        <v>1260</v>
      </c>
      <c r="AH212" s="270" t="s">
        <v>1260</v>
      </c>
      <c r="AI212" s="270" t="s">
        <v>1260</v>
      </c>
      <c r="AJ212" s="270" t="s">
        <v>1260</v>
      </c>
      <c r="AK212" s="270" t="s">
        <v>1260</v>
      </c>
      <c r="AL212" s="270" t="s">
        <v>1260</v>
      </c>
      <c r="AM212" s="270" t="s">
        <v>1260</v>
      </c>
      <c r="AN212" s="270" t="s">
        <v>1260</v>
      </c>
      <c r="AO212" s="270" t="s">
        <v>1260</v>
      </c>
      <c r="AP212" s="270" t="s">
        <v>1260</v>
      </c>
      <c r="AQ212" s="270" t="s">
        <v>1260</v>
      </c>
      <c r="AR212" s="270" t="s">
        <v>1260</v>
      </c>
      <c r="AS212" s="270" t="s">
        <v>1260</v>
      </c>
      <c r="AT212" s="270" t="s">
        <v>1260</v>
      </c>
      <c r="AU212" s="270" t="s">
        <v>1260</v>
      </c>
      <c r="AV212" s="270" t="s">
        <v>1260</v>
      </c>
      <c r="AW212" s="277" t="s">
        <v>1260</v>
      </c>
      <c r="AX212">
        <f>VLOOKUP(A212,[1]Sheet4!B$2:G$3636,6,0)</f>
        <v>0</v>
      </c>
      <c r="AY212">
        <f>VLOOKUP(A212,[1]Sheet2!A$3:AC$3636,29,0)</f>
        <v>0</v>
      </c>
      <c r="AZ212" s="249"/>
      <c r="BA212" s="249"/>
      <c r="BB212" s="249"/>
      <c r="BC212" s="249"/>
      <c r="BD212" s="249"/>
      <c r="BE212" s="270"/>
    </row>
    <row r="213" spans="1:83" ht="14.4" x14ac:dyDescent="0.3">
      <c r="A213" s="269">
        <v>517330</v>
      </c>
      <c r="B213" s="272" t="str">
        <f>VLOOKUP(A213,[1]Sheet4!B$1:G$3636,5,0)</f>
        <v>الرابعة</v>
      </c>
      <c r="C213" s="270" t="s">
        <v>1259</v>
      </c>
      <c r="D213" s="270" t="s">
        <v>1259</v>
      </c>
      <c r="E213" s="270" t="s">
        <v>1259</v>
      </c>
      <c r="F213" s="270" t="s">
        <v>1259</v>
      </c>
      <c r="G213" s="270" t="s">
        <v>1259</v>
      </c>
      <c r="H213" s="270" t="s">
        <v>1259</v>
      </c>
      <c r="I213" s="270" t="s">
        <v>1259</v>
      </c>
      <c r="J213" s="270" t="s">
        <v>1259</v>
      </c>
      <c r="K213" s="270" t="s">
        <v>1259</v>
      </c>
      <c r="L213" s="270" t="s">
        <v>1259</v>
      </c>
      <c r="M213" s="270" t="s">
        <v>1259</v>
      </c>
      <c r="N213" s="270" t="s">
        <v>1259</v>
      </c>
      <c r="O213" s="270" t="s">
        <v>1259</v>
      </c>
      <c r="P213" s="270" t="s">
        <v>1259</v>
      </c>
      <c r="Q213" s="270" t="s">
        <v>1259</v>
      </c>
      <c r="R213" s="270" t="s">
        <v>1259</v>
      </c>
      <c r="S213" s="270" t="s">
        <v>1259</v>
      </c>
      <c r="T213" s="270" t="s">
        <v>1259</v>
      </c>
      <c r="U213" s="270" t="s">
        <v>1259</v>
      </c>
      <c r="V213" s="270" t="s">
        <v>1259</v>
      </c>
      <c r="W213" s="270" t="s">
        <v>1259</v>
      </c>
      <c r="X213" s="270" t="s">
        <v>1259</v>
      </c>
      <c r="Y213" s="270" t="s">
        <v>1259</v>
      </c>
      <c r="Z213" s="270" t="s">
        <v>1259</v>
      </c>
      <c r="AA213" s="270" t="s">
        <v>1259</v>
      </c>
      <c r="AB213" s="270" t="s">
        <v>1259</v>
      </c>
      <c r="AC213" s="270" t="s">
        <v>1259</v>
      </c>
      <c r="AD213" s="270" t="s">
        <v>1259</v>
      </c>
      <c r="AE213" s="270" t="s">
        <v>1259</v>
      </c>
      <c r="AF213" s="270" t="s">
        <v>1259</v>
      </c>
      <c r="AG213" s="270" t="s">
        <v>1259</v>
      </c>
      <c r="AH213" s="270" t="s">
        <v>1259</v>
      </c>
      <c r="AI213" s="270" t="s">
        <v>1259</v>
      </c>
      <c r="AJ213" s="270" t="s">
        <v>1259</v>
      </c>
      <c r="AK213" s="270" t="s">
        <v>1259</v>
      </c>
      <c r="AL213" s="270" t="s">
        <v>1259</v>
      </c>
      <c r="AM213" s="270" t="s">
        <v>1259</v>
      </c>
      <c r="AN213" s="270" t="s">
        <v>1259</v>
      </c>
      <c r="AO213" s="270" t="s">
        <v>1259</v>
      </c>
      <c r="AP213" s="270" t="s">
        <v>1259</v>
      </c>
      <c r="AQ213" s="270" t="s">
        <v>1259</v>
      </c>
      <c r="AR213" s="270" t="s">
        <v>1259</v>
      </c>
      <c r="AS213" s="270" t="s">
        <v>1259</v>
      </c>
      <c r="AT213" s="270" t="s">
        <v>1259</v>
      </c>
      <c r="AU213" s="270" t="s">
        <v>1259</v>
      </c>
      <c r="AV213" s="270" t="s">
        <v>1259</v>
      </c>
      <c r="AW213" s="277" t="s">
        <v>1259</v>
      </c>
      <c r="AX213">
        <f>VLOOKUP(A213,[1]Sheet4!B$2:G$3636,6,0)</f>
        <v>0</v>
      </c>
      <c r="AY213" t="str">
        <f>VLOOKUP(A213,[1]Sheet2!A$3:AC$3636,29,0)</f>
        <v/>
      </c>
      <c r="AZ213" s="270" t="s">
        <v>3258</v>
      </c>
      <c r="BA213" s="270" t="s">
        <v>3258</v>
      </c>
      <c r="BB213" s="270" t="s">
        <v>3258</v>
      </c>
      <c r="BC213" s="270" t="s">
        <v>3258</v>
      </c>
      <c r="BD213" s="270"/>
      <c r="BE213" s="270"/>
    </row>
    <row r="214" spans="1:83" ht="14.4" x14ac:dyDescent="0.3">
      <c r="A214" s="269">
        <v>517377</v>
      </c>
      <c r="B214" s="272" t="str">
        <f>VLOOKUP(A214,[1]Sheet4!B$1:G$3636,5,0)</f>
        <v>الرابعة</v>
      </c>
      <c r="C214" s="270" t="s">
        <v>1260</v>
      </c>
      <c r="D214" s="270" t="s">
        <v>1260</v>
      </c>
      <c r="E214" s="270" t="s">
        <v>1260</v>
      </c>
      <c r="F214" s="270" t="s">
        <v>1260</v>
      </c>
      <c r="G214" s="270" t="s">
        <v>1260</v>
      </c>
      <c r="H214" s="270" t="s">
        <v>1260</v>
      </c>
      <c r="I214" s="270" t="s">
        <v>1260</v>
      </c>
      <c r="J214" s="270" t="s">
        <v>1260</v>
      </c>
      <c r="K214" s="270" t="s">
        <v>1260</v>
      </c>
      <c r="L214" s="270" t="s">
        <v>1260</v>
      </c>
      <c r="M214" s="270" t="s">
        <v>1260</v>
      </c>
      <c r="N214" s="270" t="s">
        <v>1260</v>
      </c>
      <c r="O214" s="270" t="s">
        <v>1260</v>
      </c>
      <c r="P214" s="270" t="s">
        <v>1260</v>
      </c>
      <c r="Q214" s="270" t="s">
        <v>1260</v>
      </c>
      <c r="R214" s="270" t="s">
        <v>1260</v>
      </c>
      <c r="S214" s="270" t="s">
        <v>1260</v>
      </c>
      <c r="T214" s="270" t="s">
        <v>1260</v>
      </c>
      <c r="U214" s="270" t="s">
        <v>1260</v>
      </c>
      <c r="V214" s="270" t="s">
        <v>1260</v>
      </c>
      <c r="W214" s="270" t="s">
        <v>1260</v>
      </c>
      <c r="X214" s="270" t="s">
        <v>1260</v>
      </c>
      <c r="Y214" s="270" t="s">
        <v>1260</v>
      </c>
      <c r="Z214" s="270" t="s">
        <v>1260</v>
      </c>
      <c r="AA214" s="270" t="s">
        <v>1260</v>
      </c>
      <c r="AB214" s="270" t="s">
        <v>1260</v>
      </c>
      <c r="AC214" s="270" t="s">
        <v>1260</v>
      </c>
      <c r="AD214" s="270" t="s">
        <v>1260</v>
      </c>
      <c r="AE214" s="270" t="s">
        <v>1260</v>
      </c>
      <c r="AF214" s="270" t="s">
        <v>1260</v>
      </c>
      <c r="AG214" s="270" t="s">
        <v>1260</v>
      </c>
      <c r="AH214" s="270" t="s">
        <v>1260</v>
      </c>
      <c r="AI214" s="270" t="s">
        <v>1260</v>
      </c>
      <c r="AJ214" s="270" t="s">
        <v>1260</v>
      </c>
      <c r="AK214" s="270" t="s">
        <v>1260</v>
      </c>
      <c r="AL214" s="270" t="s">
        <v>1260</v>
      </c>
      <c r="AM214" s="270" t="s">
        <v>1260</v>
      </c>
      <c r="AN214" s="270" t="s">
        <v>1260</v>
      </c>
      <c r="AO214" s="270" t="s">
        <v>1260</v>
      </c>
      <c r="AP214" s="270" t="s">
        <v>1260</v>
      </c>
      <c r="AQ214" s="270" t="s">
        <v>1260</v>
      </c>
      <c r="AR214" s="270" t="s">
        <v>1260</v>
      </c>
      <c r="AS214" s="270" t="s">
        <v>1260</v>
      </c>
      <c r="AT214" s="270" t="s">
        <v>1260</v>
      </c>
      <c r="AU214" s="270" t="s">
        <v>1260</v>
      </c>
      <c r="AV214" s="270" t="s">
        <v>1260</v>
      </c>
      <c r="AW214" s="277" t="s">
        <v>1260</v>
      </c>
      <c r="AX214">
        <f>VLOOKUP(A214,[1]Sheet4!B$2:G$3636,6,0)</f>
        <v>0</v>
      </c>
      <c r="AY214" t="str">
        <f>VLOOKUP(A214,[1]Sheet2!A$3:AC$3636,29,0)</f>
        <v>مستنفذ فصل اول 2023-2024</v>
      </c>
      <c r="AZ214" s="270" t="s">
        <v>3258</v>
      </c>
      <c r="BA214" s="270" t="s">
        <v>3258</v>
      </c>
      <c r="BB214" s="270" t="s">
        <v>3258</v>
      </c>
      <c r="BC214" s="270" t="s">
        <v>3258</v>
      </c>
      <c r="BD214" s="270"/>
      <c r="BE214" s="270"/>
    </row>
    <row r="215" spans="1:83" ht="14.4" x14ac:dyDescent="0.3">
      <c r="A215" s="269">
        <v>517379</v>
      </c>
      <c r="B215" s="272" t="str">
        <f>VLOOKUP(A215,[1]Sheet4!B$1:G$3636,5,0)</f>
        <v>الرابعة</v>
      </c>
      <c r="C215" s="270" t="s">
        <v>1260</v>
      </c>
      <c r="D215" s="270" t="s">
        <v>1260</v>
      </c>
      <c r="E215" s="270" t="s">
        <v>1260</v>
      </c>
      <c r="F215" s="270" t="s">
        <v>1260</v>
      </c>
      <c r="G215" s="270" t="s">
        <v>1260</v>
      </c>
      <c r="H215" s="270" t="s">
        <v>1260</v>
      </c>
      <c r="I215" s="270" t="s">
        <v>1260</v>
      </c>
      <c r="J215" s="270" t="s">
        <v>1260</v>
      </c>
      <c r="K215" s="270" t="s">
        <v>1260</v>
      </c>
      <c r="L215" s="270" t="s">
        <v>1260</v>
      </c>
      <c r="M215" s="270" t="s">
        <v>1260</v>
      </c>
      <c r="N215" s="270" t="s">
        <v>1260</v>
      </c>
      <c r="O215" s="270" t="s">
        <v>1260</v>
      </c>
      <c r="P215" s="270" t="s">
        <v>1260</v>
      </c>
      <c r="Q215" s="270" t="s">
        <v>1260</v>
      </c>
      <c r="R215" s="270" t="s">
        <v>1260</v>
      </c>
      <c r="S215" s="270" t="s">
        <v>1260</v>
      </c>
      <c r="T215" s="270" t="s">
        <v>1260</v>
      </c>
      <c r="U215" s="270" t="s">
        <v>1260</v>
      </c>
      <c r="V215" s="270" t="s">
        <v>1260</v>
      </c>
      <c r="W215" s="270" t="s">
        <v>1260</v>
      </c>
      <c r="X215" s="270" t="s">
        <v>1260</v>
      </c>
      <c r="Y215" s="270" t="s">
        <v>1260</v>
      </c>
      <c r="Z215" s="270" t="s">
        <v>1260</v>
      </c>
      <c r="AA215" s="270" t="s">
        <v>1260</v>
      </c>
      <c r="AB215" s="270" t="s">
        <v>1260</v>
      </c>
      <c r="AC215" s="270" t="s">
        <v>1260</v>
      </c>
      <c r="AD215" s="270" t="s">
        <v>1260</v>
      </c>
      <c r="AE215" s="270" t="s">
        <v>1260</v>
      </c>
      <c r="AF215" s="270" t="s">
        <v>1260</v>
      </c>
      <c r="AG215" s="270" t="s">
        <v>1260</v>
      </c>
      <c r="AH215" s="270" t="s">
        <v>1260</v>
      </c>
      <c r="AI215" s="270" t="s">
        <v>1260</v>
      </c>
      <c r="AJ215" s="270" t="s">
        <v>1260</v>
      </c>
      <c r="AK215" s="270" t="s">
        <v>1260</v>
      </c>
      <c r="AL215" s="270" t="s">
        <v>1260</v>
      </c>
      <c r="AM215" s="270" t="s">
        <v>1260</v>
      </c>
      <c r="AN215" s="270" t="s">
        <v>1260</v>
      </c>
      <c r="AO215" s="270" t="s">
        <v>1260</v>
      </c>
      <c r="AP215" s="270" t="s">
        <v>1260</v>
      </c>
      <c r="AQ215" s="270" t="s">
        <v>1260</v>
      </c>
      <c r="AR215" s="270" t="s">
        <v>1260</v>
      </c>
      <c r="AS215" s="270" t="s">
        <v>1260</v>
      </c>
      <c r="AT215" s="270" t="s">
        <v>1260</v>
      </c>
      <c r="AU215" s="270" t="s">
        <v>1260</v>
      </c>
      <c r="AV215" s="270" t="s">
        <v>1260</v>
      </c>
      <c r="AW215" s="277" t="s">
        <v>1260</v>
      </c>
      <c r="AX215">
        <f>VLOOKUP(A215,[1]Sheet4!B$2:G$3636,6,0)</f>
        <v>0</v>
      </c>
      <c r="AY215">
        <f>VLOOKUP(A215,[1]Sheet2!A$3:AC$3636,29,0)</f>
        <v>0</v>
      </c>
      <c r="AZ215" s="270" t="s">
        <v>3258</v>
      </c>
      <c r="BA215" s="270" t="s">
        <v>3258</v>
      </c>
      <c r="BB215" s="270" t="s">
        <v>3258</v>
      </c>
      <c r="BC215" s="270" t="s">
        <v>3258</v>
      </c>
      <c r="BD215" s="270"/>
      <c r="BE215" s="270"/>
      <c r="BH215" s="248"/>
      <c r="BI215" s="248"/>
      <c r="BJ215" s="248"/>
      <c r="BK215" s="248"/>
      <c r="BL215" s="248"/>
      <c r="BM215" s="248"/>
      <c r="BN215" s="248"/>
      <c r="BO215" s="248"/>
      <c r="BP215" s="248" t="s">
        <v>3258</v>
      </c>
      <c r="BQ215" s="248" t="s">
        <v>3258</v>
      </c>
      <c r="BR215" s="248" t="s">
        <v>3258</v>
      </c>
      <c r="BS215" s="248" t="s">
        <v>3258</v>
      </c>
      <c r="BT215" s="248" t="s">
        <v>3258</v>
      </c>
      <c r="BU215" s="248" t="s">
        <v>3258</v>
      </c>
      <c r="BV215" s="247"/>
      <c r="BW215" s="248"/>
      <c r="BX215" s="248"/>
      <c r="BY215" s="248"/>
      <c r="BZ215" s="248"/>
      <c r="CA215" s="241"/>
      <c r="CB215" s="241"/>
      <c r="CC215" s="241"/>
      <c r="CD215" s="241"/>
      <c r="CE215" s="248"/>
    </row>
    <row r="216" spans="1:83" ht="14.4" x14ac:dyDescent="0.3">
      <c r="A216" s="269">
        <v>517384</v>
      </c>
      <c r="B216" s="272" t="str">
        <f>VLOOKUP(A216,[1]Sheet4!B$1:G$3636,5,0)</f>
        <v>الرابعة</v>
      </c>
      <c r="C216" s="270" t="s">
        <v>1260</v>
      </c>
      <c r="D216" s="270" t="s">
        <v>1260</v>
      </c>
      <c r="E216" s="270" t="s">
        <v>1260</v>
      </c>
      <c r="F216" s="270" t="s">
        <v>1260</v>
      </c>
      <c r="G216" s="270" t="s">
        <v>1260</v>
      </c>
      <c r="H216" s="270" t="s">
        <v>1260</v>
      </c>
      <c r="I216" s="270" t="s">
        <v>1260</v>
      </c>
      <c r="J216" s="270" t="s">
        <v>1260</v>
      </c>
      <c r="K216" s="270" t="s">
        <v>1260</v>
      </c>
      <c r="L216" s="270" t="s">
        <v>1260</v>
      </c>
      <c r="M216" s="270" t="s">
        <v>1260</v>
      </c>
      <c r="N216" s="270" t="s">
        <v>1260</v>
      </c>
      <c r="O216" s="270" t="s">
        <v>1260</v>
      </c>
      <c r="P216" s="270" t="s">
        <v>1260</v>
      </c>
      <c r="Q216" s="270" t="s">
        <v>1260</v>
      </c>
      <c r="R216" s="270" t="s">
        <v>1260</v>
      </c>
      <c r="S216" s="270" t="s">
        <v>1260</v>
      </c>
      <c r="T216" s="270" t="s">
        <v>1260</v>
      </c>
      <c r="U216" s="270" t="s">
        <v>1260</v>
      </c>
      <c r="V216" s="270" t="s">
        <v>1260</v>
      </c>
      <c r="W216" s="270" t="s">
        <v>1260</v>
      </c>
      <c r="X216" s="270" t="s">
        <v>1260</v>
      </c>
      <c r="Y216" s="270" t="s">
        <v>1260</v>
      </c>
      <c r="Z216" s="270" t="s">
        <v>1260</v>
      </c>
      <c r="AA216" s="270" t="s">
        <v>1260</v>
      </c>
      <c r="AB216" s="270" t="s">
        <v>1260</v>
      </c>
      <c r="AC216" s="270" t="s">
        <v>1260</v>
      </c>
      <c r="AD216" s="270" t="s">
        <v>1260</v>
      </c>
      <c r="AE216" s="270" t="s">
        <v>1260</v>
      </c>
      <c r="AF216" s="270" t="s">
        <v>1260</v>
      </c>
      <c r="AG216" s="270" t="s">
        <v>1260</v>
      </c>
      <c r="AH216" s="270" t="s">
        <v>1260</v>
      </c>
      <c r="AI216" s="270" t="s">
        <v>1260</v>
      </c>
      <c r="AJ216" s="270" t="s">
        <v>1260</v>
      </c>
      <c r="AK216" s="270" t="s">
        <v>1260</v>
      </c>
      <c r="AL216" s="270" t="s">
        <v>1260</v>
      </c>
      <c r="AM216" s="270" t="s">
        <v>1260</v>
      </c>
      <c r="AN216" s="270" t="s">
        <v>1260</v>
      </c>
      <c r="AO216" s="270" t="s">
        <v>1260</v>
      </c>
      <c r="AP216" s="270" t="s">
        <v>1260</v>
      </c>
      <c r="AQ216" s="270" t="s">
        <v>1260</v>
      </c>
      <c r="AR216" s="270" t="s">
        <v>1260</v>
      </c>
      <c r="AS216" s="270" t="s">
        <v>1260</v>
      </c>
      <c r="AT216" s="270" t="s">
        <v>1260</v>
      </c>
      <c r="AU216" s="270" t="s">
        <v>1260</v>
      </c>
      <c r="AV216" s="270" t="s">
        <v>1260</v>
      </c>
      <c r="AW216" s="277" t="s">
        <v>1260</v>
      </c>
      <c r="AX216" t="str">
        <f>VLOOKUP(A216,[1]Sheet4!B$2:G$3636,6,0)</f>
        <v>مستنفذ فصل ثاني  2023-2024</v>
      </c>
      <c r="AY216">
        <f>VLOOKUP(A216,[1]Sheet2!A$3:AC$3636,29,0)</f>
        <v>0</v>
      </c>
      <c r="AZ216" s="270" t="s">
        <v>3258</v>
      </c>
      <c r="BA216" s="270" t="s">
        <v>3258</v>
      </c>
      <c r="BB216" s="270" t="s">
        <v>3258</v>
      </c>
      <c r="BC216" s="270" t="s">
        <v>3258</v>
      </c>
      <c r="BD216" s="270"/>
      <c r="BE216" s="270"/>
    </row>
    <row r="217" spans="1:83" ht="14.4" x14ac:dyDescent="0.3">
      <c r="A217" s="269">
        <v>517397</v>
      </c>
      <c r="B217" s="272" t="str">
        <f>VLOOKUP(A217,[1]Sheet4!B$1:G$3636,5,0)</f>
        <v>الرابعة</v>
      </c>
      <c r="C217" s="270" t="s">
        <v>1259</v>
      </c>
      <c r="D217" s="270" t="s">
        <v>1259</v>
      </c>
      <c r="E217" s="270" t="s">
        <v>1259</v>
      </c>
      <c r="F217" s="270" t="s">
        <v>1259</v>
      </c>
      <c r="G217" s="270" t="s">
        <v>1259</v>
      </c>
      <c r="H217" s="270" t="s">
        <v>1259</v>
      </c>
      <c r="I217" s="270" t="s">
        <v>1259</v>
      </c>
      <c r="J217" s="270" t="s">
        <v>1259</v>
      </c>
      <c r="K217" s="270" t="s">
        <v>1259</v>
      </c>
      <c r="L217" s="270" t="s">
        <v>1259</v>
      </c>
      <c r="M217" s="270" t="s">
        <v>1259</v>
      </c>
      <c r="N217" s="270" t="s">
        <v>1259</v>
      </c>
      <c r="O217" s="270" t="s">
        <v>1259</v>
      </c>
      <c r="P217" s="270" t="s">
        <v>1259</v>
      </c>
      <c r="Q217" s="270" t="s">
        <v>1259</v>
      </c>
      <c r="R217" s="270" t="s">
        <v>1259</v>
      </c>
      <c r="S217" s="270" t="s">
        <v>1259</v>
      </c>
      <c r="T217" s="270" t="s">
        <v>1259</v>
      </c>
      <c r="U217" s="270" t="s">
        <v>1259</v>
      </c>
      <c r="V217" s="270" t="s">
        <v>1259</v>
      </c>
      <c r="W217" s="270" t="s">
        <v>1259</v>
      </c>
      <c r="X217" s="270" t="s">
        <v>1259</v>
      </c>
      <c r="Y217" s="270" t="s">
        <v>1259</v>
      </c>
      <c r="Z217" s="270" t="s">
        <v>1259</v>
      </c>
      <c r="AA217" s="270" t="s">
        <v>1259</v>
      </c>
      <c r="AB217" s="270" t="s">
        <v>1259</v>
      </c>
      <c r="AC217" s="270" t="s">
        <v>1259</v>
      </c>
      <c r="AD217" s="270" t="s">
        <v>1259</v>
      </c>
      <c r="AE217" s="270" t="s">
        <v>1259</v>
      </c>
      <c r="AF217" s="270" t="s">
        <v>1259</v>
      </c>
      <c r="AG217" s="270" t="s">
        <v>1259</v>
      </c>
      <c r="AH217" s="270" t="s">
        <v>1259</v>
      </c>
      <c r="AI217" s="270" t="s">
        <v>1259</v>
      </c>
      <c r="AJ217" s="270" t="s">
        <v>1259</v>
      </c>
      <c r="AK217" s="270" t="s">
        <v>1259</v>
      </c>
      <c r="AL217" s="270" t="s">
        <v>1259</v>
      </c>
      <c r="AM217" s="270" t="s">
        <v>1259</v>
      </c>
      <c r="AN217" s="270" t="s">
        <v>1259</v>
      </c>
      <c r="AO217" s="270" t="s">
        <v>1259</v>
      </c>
      <c r="AP217" s="270" t="s">
        <v>1259</v>
      </c>
      <c r="AQ217" s="270" t="s">
        <v>1259</v>
      </c>
      <c r="AR217" s="270" t="s">
        <v>1259</v>
      </c>
      <c r="AS217" s="270" t="s">
        <v>1259</v>
      </c>
      <c r="AT217" s="270" t="s">
        <v>1259</v>
      </c>
      <c r="AU217" s="270" t="s">
        <v>1259</v>
      </c>
      <c r="AV217" s="270" t="s">
        <v>1259</v>
      </c>
      <c r="AW217" s="277" t="s">
        <v>1259</v>
      </c>
      <c r="AX217">
        <f>VLOOKUP(A217,[1]Sheet4!B$2:G$3636,6,0)</f>
        <v>0</v>
      </c>
      <c r="AY217" t="str">
        <f>VLOOKUP(A217,[1]Sheet2!A$3:AC$3636,29,0)</f>
        <v/>
      </c>
      <c r="AZ217" s="270" t="s">
        <v>3258</v>
      </c>
      <c r="BA217" s="270" t="s">
        <v>3258</v>
      </c>
      <c r="BB217" s="270" t="s">
        <v>3258</v>
      </c>
      <c r="BC217" s="270" t="s">
        <v>3258</v>
      </c>
      <c r="BD217" s="270"/>
      <c r="BE217" s="270"/>
      <c r="BH217" s="248"/>
      <c r="BI217" s="248"/>
      <c r="BJ217" s="248"/>
      <c r="BK217" s="248"/>
      <c r="BL217" s="248"/>
      <c r="BM217" s="248"/>
      <c r="BN217" s="248"/>
      <c r="BO217" s="248"/>
      <c r="BP217" s="248" t="s">
        <v>3258</v>
      </c>
      <c r="BQ217" s="248" t="s">
        <v>3258</v>
      </c>
      <c r="BR217" s="248" t="s">
        <v>3258</v>
      </c>
      <c r="BS217" s="248" t="s">
        <v>3258</v>
      </c>
      <c r="BT217" s="248" t="s">
        <v>3258</v>
      </c>
      <c r="BU217" s="248" t="s">
        <v>3258</v>
      </c>
      <c r="BV217" s="247"/>
      <c r="BW217" s="248"/>
      <c r="BX217" s="248"/>
      <c r="BY217" s="248"/>
      <c r="BZ217" s="248"/>
      <c r="CA217" s="241"/>
      <c r="CB217" s="241"/>
      <c r="CC217" s="241"/>
      <c r="CD217" s="241"/>
      <c r="CE217" s="248"/>
    </row>
    <row r="218" spans="1:83" ht="14.4" x14ac:dyDescent="0.3">
      <c r="A218" s="269">
        <v>517403</v>
      </c>
      <c r="B218" s="272" t="str">
        <f>VLOOKUP(A218,[1]Sheet4!B$1:G$3636,5,0)</f>
        <v>الرابعة</v>
      </c>
      <c r="C218" s="270" t="s">
        <v>1259</v>
      </c>
      <c r="D218" s="270" t="s">
        <v>1259</v>
      </c>
      <c r="E218" s="270" t="s">
        <v>1259</v>
      </c>
      <c r="F218" s="270" t="s">
        <v>1259</v>
      </c>
      <c r="G218" s="270" t="s">
        <v>1259</v>
      </c>
      <c r="H218" s="270" t="s">
        <v>1259</v>
      </c>
      <c r="I218" s="270" t="s">
        <v>1259</v>
      </c>
      <c r="J218" s="270" t="s">
        <v>1259</v>
      </c>
      <c r="K218" s="270" t="s">
        <v>1259</v>
      </c>
      <c r="L218" s="270" t="s">
        <v>1259</v>
      </c>
      <c r="M218" s="270" t="s">
        <v>1259</v>
      </c>
      <c r="N218" s="270" t="s">
        <v>1259</v>
      </c>
      <c r="O218" s="270" t="s">
        <v>1259</v>
      </c>
      <c r="P218" s="270" t="s">
        <v>1259</v>
      </c>
      <c r="Q218" s="270" t="s">
        <v>1259</v>
      </c>
      <c r="R218" s="270" t="s">
        <v>1259</v>
      </c>
      <c r="S218" s="270" t="s">
        <v>1259</v>
      </c>
      <c r="T218" s="270" t="s">
        <v>1259</v>
      </c>
      <c r="U218" s="270" t="s">
        <v>1259</v>
      </c>
      <c r="V218" s="270" t="s">
        <v>1259</v>
      </c>
      <c r="W218" s="270" t="s">
        <v>1259</v>
      </c>
      <c r="X218" s="270" t="s">
        <v>1259</v>
      </c>
      <c r="Y218" s="270" t="s">
        <v>1259</v>
      </c>
      <c r="Z218" s="270" t="s">
        <v>1259</v>
      </c>
      <c r="AA218" s="270" t="s">
        <v>1259</v>
      </c>
      <c r="AB218" s="270" t="s">
        <v>1259</v>
      </c>
      <c r="AC218" s="270" t="s">
        <v>1259</v>
      </c>
      <c r="AD218" s="270" t="s">
        <v>1259</v>
      </c>
      <c r="AE218" s="270" t="s">
        <v>1259</v>
      </c>
      <c r="AF218" s="270" t="s">
        <v>1259</v>
      </c>
      <c r="AG218" s="270" t="s">
        <v>1259</v>
      </c>
      <c r="AH218" s="270" t="s">
        <v>1259</v>
      </c>
      <c r="AI218" s="270" t="s">
        <v>1259</v>
      </c>
      <c r="AJ218" s="270" t="s">
        <v>1259</v>
      </c>
      <c r="AK218" s="270" t="s">
        <v>1259</v>
      </c>
      <c r="AL218" s="270" t="s">
        <v>1259</v>
      </c>
      <c r="AM218" s="270" t="s">
        <v>1259</v>
      </c>
      <c r="AN218" s="270" t="s">
        <v>1259</v>
      </c>
      <c r="AO218" s="270" t="s">
        <v>1259</v>
      </c>
      <c r="AP218" s="270" t="s">
        <v>1259</v>
      </c>
      <c r="AQ218" s="270" t="s">
        <v>1259</v>
      </c>
      <c r="AR218" s="270" t="s">
        <v>1259</v>
      </c>
      <c r="AS218" s="270" t="s">
        <v>1259</v>
      </c>
      <c r="AT218" s="270" t="s">
        <v>1259</v>
      </c>
      <c r="AU218" s="270" t="s">
        <v>1259</v>
      </c>
      <c r="AV218" s="270" t="s">
        <v>1259</v>
      </c>
      <c r="AW218" s="277" t="s">
        <v>1259</v>
      </c>
      <c r="AX218">
        <f>VLOOKUP(A218,[1]Sheet4!B$2:G$3636,6,0)</f>
        <v>0</v>
      </c>
      <c r="AY218" t="str">
        <f>VLOOKUP(A218,[1]Sheet2!A$3:AC$3636,29,0)</f>
        <v/>
      </c>
      <c r="AZ218" s="270" t="s">
        <v>3258</v>
      </c>
      <c r="BA218" s="270" t="s">
        <v>3258</v>
      </c>
      <c r="BB218" s="270" t="s">
        <v>3258</v>
      </c>
      <c r="BC218" s="270" t="s">
        <v>3258</v>
      </c>
      <c r="BD218" s="270"/>
      <c r="BE218" s="270"/>
    </row>
    <row r="219" spans="1:83" ht="14.4" x14ac:dyDescent="0.3">
      <c r="A219" s="269">
        <v>517430</v>
      </c>
      <c r="B219" s="272" t="str">
        <f>VLOOKUP(A219,[1]Sheet4!B$1:G$3636,5,0)</f>
        <v>الرابعة</v>
      </c>
      <c r="C219" s="270" t="s">
        <v>1260</v>
      </c>
      <c r="D219" s="270" t="s">
        <v>1260</v>
      </c>
      <c r="E219" s="270" t="s">
        <v>1260</v>
      </c>
      <c r="F219" s="270" t="s">
        <v>1260</v>
      </c>
      <c r="G219" s="270" t="s">
        <v>1260</v>
      </c>
      <c r="H219" s="270" t="s">
        <v>1260</v>
      </c>
      <c r="I219" s="270" t="s">
        <v>1260</v>
      </c>
      <c r="J219" s="270" t="s">
        <v>1260</v>
      </c>
      <c r="K219" s="270" t="s">
        <v>1260</v>
      </c>
      <c r="L219" s="270" t="s">
        <v>1260</v>
      </c>
      <c r="M219" s="270" t="s">
        <v>1260</v>
      </c>
      <c r="N219" s="270" t="s">
        <v>1260</v>
      </c>
      <c r="O219" s="270" t="s">
        <v>1260</v>
      </c>
      <c r="P219" s="270" t="s">
        <v>1260</v>
      </c>
      <c r="Q219" s="270" t="s">
        <v>1260</v>
      </c>
      <c r="R219" s="270" t="s">
        <v>1260</v>
      </c>
      <c r="S219" s="270" t="s">
        <v>1260</v>
      </c>
      <c r="T219" s="270" t="s">
        <v>1260</v>
      </c>
      <c r="U219" s="270" t="s">
        <v>1260</v>
      </c>
      <c r="V219" s="270" t="s">
        <v>1260</v>
      </c>
      <c r="W219" s="270" t="s">
        <v>1260</v>
      </c>
      <c r="X219" s="270" t="s">
        <v>1260</v>
      </c>
      <c r="Y219" s="270" t="s">
        <v>1260</v>
      </c>
      <c r="Z219" s="270" t="s">
        <v>1260</v>
      </c>
      <c r="AA219" s="270" t="s">
        <v>1260</v>
      </c>
      <c r="AB219" s="270" t="s">
        <v>1260</v>
      </c>
      <c r="AC219" s="270" t="s">
        <v>1260</v>
      </c>
      <c r="AD219" s="270" t="s">
        <v>1260</v>
      </c>
      <c r="AE219" s="270" t="s">
        <v>1260</v>
      </c>
      <c r="AF219" s="270" t="s">
        <v>1260</v>
      </c>
      <c r="AG219" s="270" t="s">
        <v>1260</v>
      </c>
      <c r="AH219" s="270" t="s">
        <v>1260</v>
      </c>
      <c r="AI219" s="270" t="s">
        <v>1260</v>
      </c>
      <c r="AJ219" s="270" t="s">
        <v>1260</v>
      </c>
      <c r="AK219" s="270" t="s">
        <v>1260</v>
      </c>
      <c r="AL219" s="270" t="s">
        <v>1260</v>
      </c>
      <c r="AM219" s="270" t="s">
        <v>1260</v>
      </c>
      <c r="AN219" s="270" t="s">
        <v>1260</v>
      </c>
      <c r="AO219" s="270" t="s">
        <v>1260</v>
      </c>
      <c r="AP219" s="270" t="s">
        <v>1260</v>
      </c>
      <c r="AQ219" s="270" t="s">
        <v>1260</v>
      </c>
      <c r="AR219" s="270" t="s">
        <v>1260</v>
      </c>
      <c r="AS219" s="270" t="s">
        <v>1260</v>
      </c>
      <c r="AT219" s="270" t="s">
        <v>1260</v>
      </c>
      <c r="AU219" s="270" t="s">
        <v>1260</v>
      </c>
      <c r="AV219" s="270" t="s">
        <v>1260</v>
      </c>
      <c r="AW219" s="277" t="s">
        <v>1260</v>
      </c>
      <c r="AX219" t="str">
        <f>VLOOKUP(A219,[1]Sheet4!B$2:G$3636,6,0)</f>
        <v>مستنفذ فصل ثاني  2023-2024</v>
      </c>
      <c r="AY219" t="str">
        <f>VLOOKUP(A219,[1]Sheet2!A$3:AC$3636,29,0)</f>
        <v/>
      </c>
      <c r="AZ219" s="270" t="s">
        <v>3258</v>
      </c>
      <c r="BA219" s="270" t="s">
        <v>3258</v>
      </c>
      <c r="BB219" s="270" t="s">
        <v>3258</v>
      </c>
      <c r="BC219" s="270" t="s">
        <v>3258</v>
      </c>
      <c r="BD219" s="270"/>
      <c r="BE219" s="270"/>
    </row>
    <row r="220" spans="1:83" ht="14.4" x14ac:dyDescent="0.3">
      <c r="A220" s="269">
        <v>517452</v>
      </c>
      <c r="B220" s="272" t="str">
        <f>VLOOKUP(A220,[1]Sheet4!B$1:G$3636,5,0)</f>
        <v>الرابعة</v>
      </c>
      <c r="C220" s="270" t="s">
        <v>1259</v>
      </c>
      <c r="D220" s="270" t="s">
        <v>1259</v>
      </c>
      <c r="E220" s="270" t="s">
        <v>1259</v>
      </c>
      <c r="F220" s="270" t="s">
        <v>1259</v>
      </c>
      <c r="G220" s="270" t="s">
        <v>1259</v>
      </c>
      <c r="H220" s="270" t="s">
        <v>1259</v>
      </c>
      <c r="I220" s="270" t="s">
        <v>1259</v>
      </c>
      <c r="J220" s="270" t="s">
        <v>1259</v>
      </c>
      <c r="K220" s="270" t="s">
        <v>1259</v>
      </c>
      <c r="L220" s="270" t="s">
        <v>1259</v>
      </c>
      <c r="M220" s="270" t="s">
        <v>1259</v>
      </c>
      <c r="N220" s="270" t="s">
        <v>1259</v>
      </c>
      <c r="O220" s="270" t="s">
        <v>1259</v>
      </c>
      <c r="P220" s="270" t="s">
        <v>1259</v>
      </c>
      <c r="Q220" s="270" t="s">
        <v>1259</v>
      </c>
      <c r="R220" s="270" t="s">
        <v>1259</v>
      </c>
      <c r="S220" s="270" t="s">
        <v>1259</v>
      </c>
      <c r="T220" s="270" t="s">
        <v>1259</v>
      </c>
      <c r="U220" s="270" t="s">
        <v>1259</v>
      </c>
      <c r="V220" s="270" t="s">
        <v>1259</v>
      </c>
      <c r="W220" s="270" t="s">
        <v>1259</v>
      </c>
      <c r="X220" s="270" t="s">
        <v>1259</v>
      </c>
      <c r="Y220" s="270" t="s">
        <v>1259</v>
      </c>
      <c r="Z220" s="270" t="s">
        <v>1259</v>
      </c>
      <c r="AA220" s="270" t="s">
        <v>1259</v>
      </c>
      <c r="AB220" s="270" t="s">
        <v>1259</v>
      </c>
      <c r="AC220" s="270" t="s">
        <v>1259</v>
      </c>
      <c r="AD220" s="270" t="s">
        <v>1259</v>
      </c>
      <c r="AE220" s="270" t="s">
        <v>1259</v>
      </c>
      <c r="AF220" s="270" t="s">
        <v>1259</v>
      </c>
      <c r="AG220" s="270" t="s">
        <v>1259</v>
      </c>
      <c r="AH220" s="270" t="s">
        <v>1259</v>
      </c>
      <c r="AI220" s="270" t="s">
        <v>1259</v>
      </c>
      <c r="AJ220" s="270" t="s">
        <v>1259</v>
      </c>
      <c r="AK220" s="270" t="s">
        <v>1259</v>
      </c>
      <c r="AL220" s="270" t="s">
        <v>1259</v>
      </c>
      <c r="AM220" s="270" t="s">
        <v>1259</v>
      </c>
      <c r="AN220" s="270" t="s">
        <v>1259</v>
      </c>
      <c r="AO220" s="270" t="s">
        <v>1259</v>
      </c>
      <c r="AP220" s="270" t="s">
        <v>1259</v>
      </c>
      <c r="AQ220" s="270" t="s">
        <v>1259</v>
      </c>
      <c r="AR220" s="270" t="s">
        <v>1259</v>
      </c>
      <c r="AS220" s="270" t="s">
        <v>1259</v>
      </c>
      <c r="AT220" s="270" t="s">
        <v>1259</v>
      </c>
      <c r="AU220" s="270" t="s">
        <v>1259</v>
      </c>
      <c r="AV220" s="270" t="s">
        <v>1259</v>
      </c>
      <c r="AW220" s="277" t="s">
        <v>1259</v>
      </c>
      <c r="AX220">
        <f>VLOOKUP(A220,[1]Sheet4!B$2:G$3636,6,0)</f>
        <v>0</v>
      </c>
      <c r="AY220" t="str">
        <f>VLOOKUP(A220,[1]Sheet2!A$3:AC$3636,29,0)</f>
        <v/>
      </c>
      <c r="AZ220" s="270" t="s">
        <v>3258</v>
      </c>
      <c r="BA220" s="270" t="s">
        <v>3258</v>
      </c>
      <c r="BB220" s="270" t="s">
        <v>3258</v>
      </c>
      <c r="BC220" s="270" t="s">
        <v>3258</v>
      </c>
      <c r="BD220" s="270"/>
      <c r="BE220" s="270"/>
    </row>
    <row r="221" spans="1:83" ht="14.4" x14ac:dyDescent="0.3">
      <c r="A221" s="269">
        <v>517460</v>
      </c>
      <c r="B221" s="272" t="str">
        <f>VLOOKUP(A221,[1]Sheet4!B$1:G$3636,5,0)</f>
        <v>الرابعة</v>
      </c>
      <c r="C221" s="270" t="s">
        <v>1260</v>
      </c>
      <c r="D221" s="270" t="s">
        <v>1260</v>
      </c>
      <c r="E221" s="270" t="s">
        <v>1260</v>
      </c>
      <c r="F221" s="270" t="s">
        <v>1260</v>
      </c>
      <c r="G221" s="270" t="s">
        <v>1260</v>
      </c>
      <c r="H221" s="270" t="s">
        <v>1260</v>
      </c>
      <c r="I221" s="270" t="s">
        <v>1260</v>
      </c>
      <c r="J221" s="270" t="s">
        <v>1260</v>
      </c>
      <c r="K221" s="270" t="s">
        <v>1260</v>
      </c>
      <c r="L221" s="270" t="s">
        <v>1260</v>
      </c>
      <c r="M221" s="270" t="s">
        <v>1260</v>
      </c>
      <c r="N221" s="270" t="s">
        <v>1260</v>
      </c>
      <c r="O221" s="270" t="s">
        <v>1260</v>
      </c>
      <c r="P221" s="270" t="s">
        <v>1260</v>
      </c>
      <c r="Q221" s="270" t="s">
        <v>1260</v>
      </c>
      <c r="R221" s="270" t="s">
        <v>1260</v>
      </c>
      <c r="S221" s="270" t="s">
        <v>1260</v>
      </c>
      <c r="T221" s="270" t="s">
        <v>1260</v>
      </c>
      <c r="U221" s="270" t="s">
        <v>1260</v>
      </c>
      <c r="V221" s="270" t="s">
        <v>1260</v>
      </c>
      <c r="W221" s="270" t="s">
        <v>1260</v>
      </c>
      <c r="X221" s="270" t="s">
        <v>1260</v>
      </c>
      <c r="Y221" s="270" t="s">
        <v>1260</v>
      </c>
      <c r="Z221" s="270" t="s">
        <v>1260</v>
      </c>
      <c r="AA221" s="270" t="s">
        <v>1260</v>
      </c>
      <c r="AB221" s="270" t="s">
        <v>1260</v>
      </c>
      <c r="AC221" s="270" t="s">
        <v>1260</v>
      </c>
      <c r="AD221" s="270" t="s">
        <v>1260</v>
      </c>
      <c r="AE221" s="270" t="s">
        <v>1260</v>
      </c>
      <c r="AF221" s="270" t="s">
        <v>1260</v>
      </c>
      <c r="AG221" s="270" t="s">
        <v>1260</v>
      </c>
      <c r="AH221" s="270" t="s">
        <v>1260</v>
      </c>
      <c r="AI221" s="270" t="s">
        <v>1260</v>
      </c>
      <c r="AJ221" s="270" t="s">
        <v>1260</v>
      </c>
      <c r="AK221" s="270" t="s">
        <v>1260</v>
      </c>
      <c r="AL221" s="270" t="s">
        <v>1260</v>
      </c>
      <c r="AM221" s="270" t="s">
        <v>1260</v>
      </c>
      <c r="AN221" s="270" t="s">
        <v>1260</v>
      </c>
      <c r="AO221" s="270" t="s">
        <v>1260</v>
      </c>
      <c r="AP221" s="270" t="s">
        <v>1260</v>
      </c>
      <c r="AQ221" s="270" t="s">
        <v>1260</v>
      </c>
      <c r="AR221" s="270" t="s">
        <v>1260</v>
      </c>
      <c r="AS221" s="270" t="s">
        <v>1260</v>
      </c>
      <c r="AT221" s="270" t="s">
        <v>1260</v>
      </c>
      <c r="AU221" s="270" t="s">
        <v>1260</v>
      </c>
      <c r="AV221" s="270" t="s">
        <v>1260</v>
      </c>
      <c r="AW221" s="277" t="s">
        <v>1260</v>
      </c>
      <c r="AX221" t="str">
        <f>VLOOKUP(A221,[1]Sheet4!B$2:G$3636,6,0)</f>
        <v>مستنفذ فصل ثاني  2023-2024</v>
      </c>
      <c r="AY221" t="str">
        <f>VLOOKUP(A221,[1]Sheet2!A$3:AC$3636,29,0)</f>
        <v/>
      </c>
      <c r="AZ221" s="270" t="s">
        <v>3258</v>
      </c>
      <c r="BA221" s="270" t="s">
        <v>3258</v>
      </c>
      <c r="BB221" s="270" t="s">
        <v>3258</v>
      </c>
      <c r="BC221" s="270" t="s">
        <v>3258</v>
      </c>
      <c r="BD221" s="270"/>
      <c r="BE221" s="270"/>
    </row>
    <row r="222" spans="1:83" ht="14.4" x14ac:dyDescent="0.3">
      <c r="A222" s="269">
        <v>517464</v>
      </c>
      <c r="B222" s="272" t="str">
        <f>VLOOKUP(A222,[1]Sheet4!B$1:G$3636,5,0)</f>
        <v>الرابعة</v>
      </c>
      <c r="C222" s="270" t="s">
        <v>1260</v>
      </c>
      <c r="D222" s="270" t="s">
        <v>1260</v>
      </c>
      <c r="E222" s="270" t="s">
        <v>1260</v>
      </c>
      <c r="F222" s="270" t="s">
        <v>1260</v>
      </c>
      <c r="G222" s="270" t="s">
        <v>1260</v>
      </c>
      <c r="H222" s="270" t="s">
        <v>1260</v>
      </c>
      <c r="I222" s="270" t="s">
        <v>1260</v>
      </c>
      <c r="J222" s="270" t="s">
        <v>1260</v>
      </c>
      <c r="K222" s="270" t="s">
        <v>1260</v>
      </c>
      <c r="L222" s="270" t="s">
        <v>1260</v>
      </c>
      <c r="M222" s="270" t="s">
        <v>1260</v>
      </c>
      <c r="N222" s="270" t="s">
        <v>1260</v>
      </c>
      <c r="O222" s="270" t="s">
        <v>1260</v>
      </c>
      <c r="P222" s="270" t="s">
        <v>1260</v>
      </c>
      <c r="Q222" s="270" t="s">
        <v>1260</v>
      </c>
      <c r="R222" s="270" t="s">
        <v>1260</v>
      </c>
      <c r="S222" s="270" t="s">
        <v>1260</v>
      </c>
      <c r="T222" s="270" t="s">
        <v>1260</v>
      </c>
      <c r="U222" s="270" t="s">
        <v>1260</v>
      </c>
      <c r="V222" s="270" t="s">
        <v>1260</v>
      </c>
      <c r="W222" s="270" t="s">
        <v>1260</v>
      </c>
      <c r="X222" s="270" t="s">
        <v>1260</v>
      </c>
      <c r="Y222" s="270" t="s">
        <v>1260</v>
      </c>
      <c r="Z222" s="270" t="s">
        <v>1260</v>
      </c>
      <c r="AA222" s="270" t="s">
        <v>1260</v>
      </c>
      <c r="AB222" s="270" t="s">
        <v>1260</v>
      </c>
      <c r="AC222" s="270" t="s">
        <v>1260</v>
      </c>
      <c r="AD222" s="270" t="s">
        <v>1260</v>
      </c>
      <c r="AE222" s="270" t="s">
        <v>1260</v>
      </c>
      <c r="AF222" s="270" t="s">
        <v>1260</v>
      </c>
      <c r="AG222" s="270" t="s">
        <v>1260</v>
      </c>
      <c r="AH222" s="270" t="s">
        <v>1260</v>
      </c>
      <c r="AI222" s="270" t="s">
        <v>1260</v>
      </c>
      <c r="AJ222" s="270" t="s">
        <v>1260</v>
      </c>
      <c r="AK222" s="270" t="s">
        <v>1260</v>
      </c>
      <c r="AL222" s="270" t="s">
        <v>1260</v>
      </c>
      <c r="AM222" s="270" t="s">
        <v>1260</v>
      </c>
      <c r="AN222" s="270" t="s">
        <v>1260</v>
      </c>
      <c r="AO222" s="270" t="s">
        <v>1260</v>
      </c>
      <c r="AP222" s="270" t="s">
        <v>1260</v>
      </c>
      <c r="AQ222" s="270" t="s">
        <v>1260</v>
      </c>
      <c r="AR222" s="270" t="s">
        <v>1260</v>
      </c>
      <c r="AS222" s="270" t="s">
        <v>1260</v>
      </c>
      <c r="AT222" s="270" t="s">
        <v>1260</v>
      </c>
      <c r="AU222" s="270" t="s">
        <v>1260</v>
      </c>
      <c r="AV222" s="270" t="s">
        <v>1260</v>
      </c>
      <c r="AW222" s="277" t="s">
        <v>1260</v>
      </c>
      <c r="AX222">
        <f>VLOOKUP(A222,[1]Sheet4!B$2:G$3636,6,0)</f>
        <v>0</v>
      </c>
      <c r="AY222" t="str">
        <f>VLOOKUP(A222,[1]Sheet2!A$3:AC$3636,29,0)</f>
        <v>مستنفذ فصل اول 2023-2024</v>
      </c>
      <c r="AZ222" s="270" t="s">
        <v>3258</v>
      </c>
      <c r="BA222" s="270" t="s">
        <v>3258</v>
      </c>
      <c r="BB222" s="270" t="s">
        <v>3258</v>
      </c>
      <c r="BC222" s="270" t="s">
        <v>3258</v>
      </c>
      <c r="BD222" s="270"/>
      <c r="BE222" s="270"/>
    </row>
    <row r="223" spans="1:83" ht="14.4" x14ac:dyDescent="0.3">
      <c r="A223" s="269">
        <v>517527</v>
      </c>
      <c r="B223" s="272" t="str">
        <f>VLOOKUP(A223,[1]Sheet4!B$1:G$3636,5,0)</f>
        <v>الرابعة</v>
      </c>
      <c r="C223" s="270" t="s">
        <v>1260</v>
      </c>
      <c r="D223" s="270" t="s">
        <v>1260</v>
      </c>
      <c r="E223" s="270" t="s">
        <v>1260</v>
      </c>
      <c r="F223" s="270" t="s">
        <v>1260</v>
      </c>
      <c r="G223" s="270" t="s">
        <v>1260</v>
      </c>
      <c r="H223" s="270" t="s">
        <v>1260</v>
      </c>
      <c r="I223" s="270" t="s">
        <v>1260</v>
      </c>
      <c r="J223" s="270" t="s">
        <v>1260</v>
      </c>
      <c r="K223" s="270" t="s">
        <v>1260</v>
      </c>
      <c r="L223" s="270" t="s">
        <v>1260</v>
      </c>
      <c r="M223" s="270" t="s">
        <v>1260</v>
      </c>
      <c r="N223" s="270" t="s">
        <v>1260</v>
      </c>
      <c r="O223" s="270" t="s">
        <v>1260</v>
      </c>
      <c r="P223" s="270" t="s">
        <v>1260</v>
      </c>
      <c r="Q223" s="270" t="s">
        <v>1260</v>
      </c>
      <c r="R223" s="270" t="s">
        <v>1260</v>
      </c>
      <c r="S223" s="270" t="s">
        <v>1260</v>
      </c>
      <c r="T223" s="270" t="s">
        <v>1260</v>
      </c>
      <c r="U223" s="270" t="s">
        <v>1260</v>
      </c>
      <c r="V223" s="270" t="s">
        <v>1260</v>
      </c>
      <c r="W223" s="270" t="s">
        <v>1260</v>
      </c>
      <c r="X223" s="270" t="s">
        <v>1260</v>
      </c>
      <c r="Y223" s="270" t="s">
        <v>1260</v>
      </c>
      <c r="Z223" s="270" t="s">
        <v>1260</v>
      </c>
      <c r="AA223" s="270" t="s">
        <v>1260</v>
      </c>
      <c r="AB223" s="270" t="s">
        <v>1260</v>
      </c>
      <c r="AC223" s="270" t="s">
        <v>1260</v>
      </c>
      <c r="AD223" s="270" t="s">
        <v>1260</v>
      </c>
      <c r="AE223" s="270" t="s">
        <v>1260</v>
      </c>
      <c r="AF223" s="270" t="s">
        <v>1260</v>
      </c>
      <c r="AG223" s="270" t="s">
        <v>1260</v>
      </c>
      <c r="AH223" s="270" t="s">
        <v>1260</v>
      </c>
      <c r="AI223" s="270" t="s">
        <v>1260</v>
      </c>
      <c r="AJ223" s="270" t="s">
        <v>1260</v>
      </c>
      <c r="AK223" s="270" t="s">
        <v>1260</v>
      </c>
      <c r="AL223" s="270" t="s">
        <v>1260</v>
      </c>
      <c r="AM223" s="270" t="s">
        <v>1260</v>
      </c>
      <c r="AN223" s="270" t="s">
        <v>1260</v>
      </c>
      <c r="AO223" s="270" t="s">
        <v>1260</v>
      </c>
      <c r="AP223" s="270" t="s">
        <v>1260</v>
      </c>
      <c r="AQ223" s="270" t="s">
        <v>1260</v>
      </c>
      <c r="AR223" s="270" t="s">
        <v>1260</v>
      </c>
      <c r="AS223" s="270" t="s">
        <v>1260</v>
      </c>
      <c r="AT223" s="270" t="s">
        <v>1260</v>
      </c>
      <c r="AU223" s="270" t="s">
        <v>1260</v>
      </c>
      <c r="AV223" s="270" t="s">
        <v>1260</v>
      </c>
      <c r="AW223" s="277" t="s">
        <v>1260</v>
      </c>
      <c r="AX223" t="str">
        <f>VLOOKUP(A223,[1]Sheet4!B$2:G$3636,6,0)</f>
        <v>مستنفذ فصل ثاني  2023-2024</v>
      </c>
      <c r="AY223" t="str">
        <f>VLOOKUP(A223,[1]Sheet2!A$3:AC$3636,29,0)</f>
        <v/>
      </c>
      <c r="AZ223" s="270" t="s">
        <v>3258</v>
      </c>
      <c r="BA223" s="270" t="s">
        <v>3258</v>
      </c>
      <c r="BB223" s="270" t="s">
        <v>3258</v>
      </c>
      <c r="BC223" s="270" t="s">
        <v>3258</v>
      </c>
      <c r="BD223" s="270"/>
      <c r="BE223" s="270"/>
    </row>
    <row r="224" spans="1:83" ht="14.4" x14ac:dyDescent="0.3">
      <c r="A224" s="269">
        <v>517575</v>
      </c>
      <c r="B224" s="272" t="str">
        <f>VLOOKUP(A224,[1]Sheet4!B$1:G$3636,5,0)</f>
        <v>الرابعة</v>
      </c>
      <c r="C224" s="270" t="s">
        <v>1260</v>
      </c>
      <c r="D224" s="270" t="s">
        <v>1260</v>
      </c>
      <c r="E224" s="270" t="s">
        <v>1260</v>
      </c>
      <c r="F224" s="270" t="s">
        <v>1260</v>
      </c>
      <c r="G224" s="270" t="s">
        <v>1260</v>
      </c>
      <c r="H224" s="270" t="s">
        <v>1260</v>
      </c>
      <c r="I224" s="270" t="s">
        <v>1260</v>
      </c>
      <c r="J224" s="270" t="s">
        <v>1260</v>
      </c>
      <c r="K224" s="270" t="s">
        <v>1260</v>
      </c>
      <c r="L224" s="270" t="s">
        <v>1260</v>
      </c>
      <c r="M224" s="270" t="s">
        <v>1260</v>
      </c>
      <c r="N224" s="270" t="s">
        <v>1260</v>
      </c>
      <c r="O224" s="270" t="s">
        <v>1260</v>
      </c>
      <c r="P224" s="270" t="s">
        <v>1260</v>
      </c>
      <c r="Q224" s="270" t="s">
        <v>1260</v>
      </c>
      <c r="R224" s="270" t="s">
        <v>1260</v>
      </c>
      <c r="S224" s="270" t="s">
        <v>1260</v>
      </c>
      <c r="T224" s="270" t="s">
        <v>1260</v>
      </c>
      <c r="U224" s="270" t="s">
        <v>1260</v>
      </c>
      <c r="V224" s="270" t="s">
        <v>1260</v>
      </c>
      <c r="W224" s="270" t="s">
        <v>1260</v>
      </c>
      <c r="X224" s="270" t="s">
        <v>1260</v>
      </c>
      <c r="Y224" s="270" t="s">
        <v>1260</v>
      </c>
      <c r="Z224" s="270" t="s">
        <v>1260</v>
      </c>
      <c r="AA224" s="270" t="s">
        <v>1260</v>
      </c>
      <c r="AB224" s="270" t="s">
        <v>1260</v>
      </c>
      <c r="AC224" s="270" t="s">
        <v>1260</v>
      </c>
      <c r="AD224" s="270" t="s">
        <v>1260</v>
      </c>
      <c r="AE224" s="270" t="s">
        <v>1260</v>
      </c>
      <c r="AF224" s="270" t="s">
        <v>1260</v>
      </c>
      <c r="AG224" s="270" t="s">
        <v>1260</v>
      </c>
      <c r="AH224" s="270" t="s">
        <v>1260</v>
      </c>
      <c r="AI224" s="270" t="s">
        <v>1260</v>
      </c>
      <c r="AJ224" s="270" t="s">
        <v>1260</v>
      </c>
      <c r="AK224" s="270" t="s">
        <v>1260</v>
      </c>
      <c r="AL224" s="270" t="s">
        <v>1260</v>
      </c>
      <c r="AM224" s="270" t="s">
        <v>1260</v>
      </c>
      <c r="AN224" s="270" t="s">
        <v>1260</v>
      </c>
      <c r="AO224" s="270" t="s">
        <v>1260</v>
      </c>
      <c r="AP224" s="270" t="s">
        <v>1260</v>
      </c>
      <c r="AQ224" s="270" t="s">
        <v>1260</v>
      </c>
      <c r="AR224" s="270" t="s">
        <v>1260</v>
      </c>
      <c r="AS224" s="270" t="s">
        <v>1260</v>
      </c>
      <c r="AT224" s="270" t="s">
        <v>1260</v>
      </c>
      <c r="AU224" s="270" t="s">
        <v>1260</v>
      </c>
      <c r="AV224" s="270" t="s">
        <v>1260</v>
      </c>
      <c r="AW224" s="277" t="s">
        <v>1260</v>
      </c>
      <c r="AX224" t="str">
        <f>VLOOKUP(A224,[1]Sheet4!B$2:G$3636,6,0)</f>
        <v>مستنفذ فصل ثاني  2023-2024</v>
      </c>
      <c r="AY224">
        <f>VLOOKUP(A224,[1]Sheet2!A$3:AC$3636,29,0)</f>
        <v>0</v>
      </c>
      <c r="AZ224" s="270" t="s">
        <v>3258</v>
      </c>
      <c r="BA224" s="270" t="s">
        <v>3258</v>
      </c>
      <c r="BB224" s="270" t="s">
        <v>3258</v>
      </c>
      <c r="BC224" s="270" t="s">
        <v>3258</v>
      </c>
      <c r="BD224" s="270"/>
      <c r="BE224" s="270"/>
      <c r="BH224" s="248"/>
      <c r="BI224" s="248"/>
      <c r="BJ224" s="248"/>
      <c r="BK224" s="248"/>
      <c r="BL224" s="248"/>
      <c r="BM224" s="248"/>
      <c r="BN224" s="248"/>
      <c r="BO224" s="248"/>
      <c r="BP224" s="248" t="s">
        <v>3258</v>
      </c>
      <c r="BQ224" s="248" t="s">
        <v>3258</v>
      </c>
      <c r="BR224" s="248" t="s">
        <v>3258</v>
      </c>
      <c r="BS224" s="248" t="s">
        <v>3258</v>
      </c>
      <c r="BT224" s="248" t="s">
        <v>3258</v>
      </c>
      <c r="BU224" s="248" t="s">
        <v>3258</v>
      </c>
      <c r="BV224" s="247"/>
      <c r="BW224" s="248"/>
      <c r="BX224" s="248"/>
      <c r="BY224" s="248"/>
      <c r="BZ224" s="248"/>
      <c r="CA224" s="250"/>
      <c r="CB224" s="250"/>
      <c r="CC224" s="250"/>
      <c r="CD224" s="241"/>
      <c r="CE224" s="248"/>
    </row>
    <row r="225" spans="1:83" ht="14.4" x14ac:dyDescent="0.3">
      <c r="A225" s="269">
        <v>517588</v>
      </c>
      <c r="B225" s="272" t="str">
        <f>VLOOKUP(A225,[1]Sheet4!B$1:G$3636,5,0)</f>
        <v>الرابعة</v>
      </c>
      <c r="C225" s="270" t="s">
        <v>1259</v>
      </c>
      <c r="D225" s="270" t="s">
        <v>1259</v>
      </c>
      <c r="E225" s="270" t="s">
        <v>1259</v>
      </c>
      <c r="F225" s="270" t="s">
        <v>1259</v>
      </c>
      <c r="G225" s="270" t="s">
        <v>1259</v>
      </c>
      <c r="H225" s="270" t="s">
        <v>1259</v>
      </c>
      <c r="I225" s="270" t="s">
        <v>1259</v>
      </c>
      <c r="J225" s="270" t="s">
        <v>1259</v>
      </c>
      <c r="K225" s="270" t="s">
        <v>1259</v>
      </c>
      <c r="L225" s="270" t="s">
        <v>1259</v>
      </c>
      <c r="M225" s="270" t="s">
        <v>1259</v>
      </c>
      <c r="N225" s="270" t="s">
        <v>1259</v>
      </c>
      <c r="O225" s="270" t="s">
        <v>1259</v>
      </c>
      <c r="P225" s="270" t="s">
        <v>1259</v>
      </c>
      <c r="Q225" s="270" t="s">
        <v>1259</v>
      </c>
      <c r="R225" s="270" t="s">
        <v>1259</v>
      </c>
      <c r="S225" s="270" t="s">
        <v>1259</v>
      </c>
      <c r="T225" s="270" t="s">
        <v>1259</v>
      </c>
      <c r="U225" s="270" t="s">
        <v>1259</v>
      </c>
      <c r="V225" s="270" t="s">
        <v>1259</v>
      </c>
      <c r="W225" s="270" t="s">
        <v>1259</v>
      </c>
      <c r="X225" s="270" t="s">
        <v>1259</v>
      </c>
      <c r="Y225" s="270" t="s">
        <v>1259</v>
      </c>
      <c r="Z225" s="270" t="s">
        <v>1259</v>
      </c>
      <c r="AA225" s="270" t="s">
        <v>1259</v>
      </c>
      <c r="AB225" s="270" t="s">
        <v>1259</v>
      </c>
      <c r="AC225" s="270" t="s">
        <v>1259</v>
      </c>
      <c r="AD225" s="270" t="s">
        <v>1259</v>
      </c>
      <c r="AE225" s="270" t="s">
        <v>1259</v>
      </c>
      <c r="AF225" s="270" t="s">
        <v>1259</v>
      </c>
      <c r="AG225" s="270" t="s">
        <v>1259</v>
      </c>
      <c r="AH225" s="270" t="s">
        <v>1259</v>
      </c>
      <c r="AI225" s="270" t="s">
        <v>1259</v>
      </c>
      <c r="AJ225" s="270" t="s">
        <v>1259</v>
      </c>
      <c r="AK225" s="270" t="s">
        <v>1259</v>
      </c>
      <c r="AL225" s="270" t="s">
        <v>1259</v>
      </c>
      <c r="AM225" s="270" t="s">
        <v>1259</v>
      </c>
      <c r="AN225" s="270" t="s">
        <v>1259</v>
      </c>
      <c r="AO225" s="270" t="s">
        <v>1259</v>
      </c>
      <c r="AP225" s="270" t="s">
        <v>1259</v>
      </c>
      <c r="AQ225" s="270" t="s">
        <v>1259</v>
      </c>
      <c r="AR225" s="270" t="s">
        <v>1259</v>
      </c>
      <c r="AS225" s="270" t="s">
        <v>1259</v>
      </c>
      <c r="AT225" s="270" t="s">
        <v>1259</v>
      </c>
      <c r="AU225" s="270" t="s">
        <v>1259</v>
      </c>
      <c r="AV225" s="270" t="s">
        <v>1259</v>
      </c>
      <c r="AW225" s="277" t="s">
        <v>1259</v>
      </c>
      <c r="AX225">
        <f>VLOOKUP(A225,[1]Sheet4!B$2:G$3636,6,0)</f>
        <v>0</v>
      </c>
      <c r="AY225" t="str">
        <f>VLOOKUP(A225,[1]Sheet2!A$3:AC$3636,29,0)</f>
        <v/>
      </c>
      <c r="AZ225" s="270" t="s">
        <v>3258</v>
      </c>
      <c r="BA225" s="270" t="s">
        <v>3258</v>
      </c>
      <c r="BB225" s="270" t="s">
        <v>3258</v>
      </c>
      <c r="BC225" s="270" t="s">
        <v>3258</v>
      </c>
      <c r="BD225" s="270"/>
      <c r="BE225" s="270"/>
    </row>
    <row r="226" spans="1:83" ht="14.4" x14ac:dyDescent="0.3">
      <c r="A226" s="269">
        <v>517595</v>
      </c>
      <c r="B226" s="272" t="str">
        <f>VLOOKUP(A226,[1]Sheet4!B$1:G$3636,5,0)</f>
        <v>الرابعة</v>
      </c>
      <c r="C226" s="270" t="s">
        <v>1260</v>
      </c>
      <c r="D226" s="270" t="s">
        <v>1260</v>
      </c>
      <c r="E226" s="270" t="s">
        <v>1260</v>
      </c>
      <c r="F226" s="270" t="s">
        <v>1260</v>
      </c>
      <c r="G226" s="270" t="s">
        <v>1260</v>
      </c>
      <c r="H226" s="270" t="s">
        <v>1260</v>
      </c>
      <c r="I226" s="270" t="s">
        <v>1260</v>
      </c>
      <c r="J226" s="270" t="s">
        <v>1260</v>
      </c>
      <c r="K226" s="270" t="s">
        <v>1260</v>
      </c>
      <c r="L226" s="270" t="s">
        <v>1260</v>
      </c>
      <c r="M226" s="270" t="s">
        <v>1260</v>
      </c>
      <c r="N226" s="270" t="s">
        <v>1260</v>
      </c>
      <c r="O226" s="270" t="s">
        <v>1260</v>
      </c>
      <c r="P226" s="270" t="s">
        <v>1260</v>
      </c>
      <c r="Q226" s="270" t="s">
        <v>1260</v>
      </c>
      <c r="R226" s="270" t="s">
        <v>1260</v>
      </c>
      <c r="S226" s="270" t="s">
        <v>1260</v>
      </c>
      <c r="T226" s="270" t="s">
        <v>1260</v>
      </c>
      <c r="U226" s="270" t="s">
        <v>1260</v>
      </c>
      <c r="V226" s="270" t="s">
        <v>1260</v>
      </c>
      <c r="W226" s="270" t="s">
        <v>1260</v>
      </c>
      <c r="X226" s="270" t="s">
        <v>1260</v>
      </c>
      <c r="Y226" s="270" t="s">
        <v>1260</v>
      </c>
      <c r="Z226" s="270" t="s">
        <v>1260</v>
      </c>
      <c r="AA226" s="270" t="s">
        <v>1260</v>
      </c>
      <c r="AB226" s="270" t="s">
        <v>1260</v>
      </c>
      <c r="AC226" s="270" t="s">
        <v>1260</v>
      </c>
      <c r="AD226" s="270" t="s">
        <v>1260</v>
      </c>
      <c r="AE226" s="270" t="s">
        <v>1260</v>
      </c>
      <c r="AF226" s="270" t="s">
        <v>1260</v>
      </c>
      <c r="AG226" s="270" t="s">
        <v>1260</v>
      </c>
      <c r="AH226" s="270" t="s">
        <v>1260</v>
      </c>
      <c r="AI226" s="270" t="s">
        <v>1260</v>
      </c>
      <c r="AJ226" s="270" t="s">
        <v>1260</v>
      </c>
      <c r="AK226" s="270" t="s">
        <v>1260</v>
      </c>
      <c r="AL226" s="270" t="s">
        <v>1260</v>
      </c>
      <c r="AM226" s="270" t="s">
        <v>1260</v>
      </c>
      <c r="AN226" s="270" t="s">
        <v>1260</v>
      </c>
      <c r="AO226" s="270" t="s">
        <v>1260</v>
      </c>
      <c r="AP226" s="270" t="s">
        <v>1260</v>
      </c>
      <c r="AQ226" s="270" t="s">
        <v>1260</v>
      </c>
      <c r="AR226" s="270" t="s">
        <v>1260</v>
      </c>
      <c r="AS226" s="270" t="s">
        <v>1260</v>
      </c>
      <c r="AT226" s="270" t="s">
        <v>1260</v>
      </c>
      <c r="AU226" s="270" t="s">
        <v>1260</v>
      </c>
      <c r="AV226" s="270" t="s">
        <v>1260</v>
      </c>
      <c r="AW226" s="277" t="s">
        <v>1260</v>
      </c>
      <c r="AX226" t="str">
        <f>VLOOKUP(A226,[1]Sheet4!B$2:G$3636,6,0)</f>
        <v>مستنفذ فصل ثاني  2023-2024</v>
      </c>
      <c r="AY226" t="str">
        <f>VLOOKUP(A226,[1]Sheet2!A$3:AC$3636,29,0)</f>
        <v/>
      </c>
      <c r="AZ226" s="270" t="s">
        <v>3258</v>
      </c>
      <c r="BA226" s="270" t="s">
        <v>3258</v>
      </c>
      <c r="BB226" s="270" t="s">
        <v>3258</v>
      </c>
      <c r="BC226" s="270" t="s">
        <v>3258</v>
      </c>
      <c r="BD226" s="270"/>
      <c r="BE226" s="270"/>
    </row>
    <row r="227" spans="1:83" ht="14.4" x14ac:dyDescent="0.3">
      <c r="A227" s="269">
        <v>517603</v>
      </c>
      <c r="B227" s="272" t="str">
        <f>VLOOKUP(A227,[1]Sheet4!B$1:G$3636,5,0)</f>
        <v>الرابعة</v>
      </c>
      <c r="C227" s="270" t="s">
        <v>1259</v>
      </c>
      <c r="D227" s="270" t="s">
        <v>1259</v>
      </c>
      <c r="E227" s="270" t="s">
        <v>1259</v>
      </c>
      <c r="F227" s="270" t="s">
        <v>1259</v>
      </c>
      <c r="G227" s="270" t="s">
        <v>1259</v>
      </c>
      <c r="H227" s="270" t="s">
        <v>1259</v>
      </c>
      <c r="I227" s="270" t="s">
        <v>1259</v>
      </c>
      <c r="J227" s="270" t="s">
        <v>1259</v>
      </c>
      <c r="K227" s="270" t="s">
        <v>1259</v>
      </c>
      <c r="L227" s="270" t="s">
        <v>1259</v>
      </c>
      <c r="M227" s="270" t="s">
        <v>1259</v>
      </c>
      <c r="N227" s="270" t="s">
        <v>1259</v>
      </c>
      <c r="O227" s="270" t="s">
        <v>1259</v>
      </c>
      <c r="P227" s="270" t="s">
        <v>1259</v>
      </c>
      <c r="Q227" s="270" t="s">
        <v>1259</v>
      </c>
      <c r="R227" s="270" t="s">
        <v>1259</v>
      </c>
      <c r="S227" s="270" t="s">
        <v>1259</v>
      </c>
      <c r="T227" s="270" t="s">
        <v>1259</v>
      </c>
      <c r="U227" s="270" t="s">
        <v>1259</v>
      </c>
      <c r="V227" s="270" t="s">
        <v>1259</v>
      </c>
      <c r="W227" s="270" t="s">
        <v>1259</v>
      </c>
      <c r="X227" s="270" t="s">
        <v>1259</v>
      </c>
      <c r="Y227" s="270" t="s">
        <v>1259</v>
      </c>
      <c r="Z227" s="270" t="s">
        <v>1259</v>
      </c>
      <c r="AA227" s="270" t="s">
        <v>1259</v>
      </c>
      <c r="AB227" s="270" t="s">
        <v>1259</v>
      </c>
      <c r="AC227" s="270" t="s">
        <v>1259</v>
      </c>
      <c r="AD227" s="270" t="s">
        <v>1259</v>
      </c>
      <c r="AE227" s="270" t="s">
        <v>1259</v>
      </c>
      <c r="AF227" s="270" t="s">
        <v>1259</v>
      </c>
      <c r="AG227" s="270" t="s">
        <v>1259</v>
      </c>
      <c r="AH227" s="270" t="s">
        <v>1259</v>
      </c>
      <c r="AI227" s="270" t="s">
        <v>1259</v>
      </c>
      <c r="AJ227" s="270" t="s">
        <v>1259</v>
      </c>
      <c r="AK227" s="270" t="s">
        <v>1259</v>
      </c>
      <c r="AL227" s="270" t="s">
        <v>1259</v>
      </c>
      <c r="AM227" s="270" t="s">
        <v>1259</v>
      </c>
      <c r="AN227" s="270" t="s">
        <v>1259</v>
      </c>
      <c r="AO227" s="270" t="s">
        <v>1259</v>
      </c>
      <c r="AP227" s="270" t="s">
        <v>1259</v>
      </c>
      <c r="AQ227" s="270" t="s">
        <v>1259</v>
      </c>
      <c r="AR227" s="270" t="s">
        <v>1259</v>
      </c>
      <c r="AS227" s="270" t="s">
        <v>1259</v>
      </c>
      <c r="AT227" s="270" t="s">
        <v>1259</v>
      </c>
      <c r="AU227" s="270" t="s">
        <v>1259</v>
      </c>
      <c r="AV227" s="270" t="s">
        <v>1259</v>
      </c>
      <c r="AW227" s="277" t="s">
        <v>1259</v>
      </c>
      <c r="AX227">
        <f>VLOOKUP(A227,[1]Sheet4!B$2:G$3636,6,0)</f>
        <v>0</v>
      </c>
      <c r="AY227" t="str">
        <f>VLOOKUP(A227,[1]Sheet2!A$3:AC$3636,29,0)</f>
        <v/>
      </c>
      <c r="AZ227" s="249"/>
      <c r="BA227" s="249"/>
      <c r="BB227" s="249"/>
      <c r="BC227" s="249"/>
      <c r="BD227" s="249"/>
      <c r="BE227" s="270"/>
    </row>
    <row r="228" spans="1:83" ht="14.4" x14ac:dyDescent="0.3">
      <c r="A228" s="269">
        <v>517616</v>
      </c>
      <c r="B228" s="272" t="str">
        <f>VLOOKUP(A228,[1]Sheet4!B$1:G$3636,5,0)</f>
        <v>الرابعة</v>
      </c>
      <c r="C228" s="270" t="s">
        <v>1259</v>
      </c>
      <c r="D228" s="270" t="s">
        <v>1259</v>
      </c>
      <c r="E228" s="270" t="s">
        <v>1259</v>
      </c>
      <c r="F228" s="270" t="s">
        <v>1259</v>
      </c>
      <c r="G228" s="270" t="s">
        <v>1259</v>
      </c>
      <c r="H228" s="270" t="s">
        <v>1259</v>
      </c>
      <c r="I228" s="270" t="s">
        <v>1259</v>
      </c>
      <c r="J228" s="270" t="s">
        <v>1259</v>
      </c>
      <c r="K228" s="270" t="s">
        <v>1259</v>
      </c>
      <c r="L228" s="270" t="s">
        <v>1259</v>
      </c>
      <c r="M228" s="270" t="s">
        <v>1259</v>
      </c>
      <c r="N228" s="270" t="s">
        <v>1259</v>
      </c>
      <c r="O228" s="270" t="s">
        <v>1259</v>
      </c>
      <c r="P228" s="270" t="s">
        <v>1259</v>
      </c>
      <c r="Q228" s="270" t="s">
        <v>1259</v>
      </c>
      <c r="R228" s="270" t="s">
        <v>1259</v>
      </c>
      <c r="S228" s="270" t="s">
        <v>1259</v>
      </c>
      <c r="T228" s="270" t="s">
        <v>1259</v>
      </c>
      <c r="U228" s="270" t="s">
        <v>1259</v>
      </c>
      <c r="V228" s="270" t="s">
        <v>1259</v>
      </c>
      <c r="W228" s="270" t="s">
        <v>1259</v>
      </c>
      <c r="X228" s="270" t="s">
        <v>1259</v>
      </c>
      <c r="Y228" s="270" t="s">
        <v>1259</v>
      </c>
      <c r="Z228" s="270" t="s">
        <v>1259</v>
      </c>
      <c r="AA228" s="270" t="s">
        <v>1259</v>
      </c>
      <c r="AB228" s="270" t="s">
        <v>1259</v>
      </c>
      <c r="AC228" s="270" t="s">
        <v>1259</v>
      </c>
      <c r="AD228" s="270" t="s">
        <v>1259</v>
      </c>
      <c r="AE228" s="270" t="s">
        <v>1259</v>
      </c>
      <c r="AF228" s="270" t="s">
        <v>1259</v>
      </c>
      <c r="AG228" s="270" t="s">
        <v>1259</v>
      </c>
      <c r="AH228" s="270" t="s">
        <v>1259</v>
      </c>
      <c r="AI228" s="270" t="s">
        <v>1259</v>
      </c>
      <c r="AJ228" s="270" t="s">
        <v>1259</v>
      </c>
      <c r="AK228" s="270" t="s">
        <v>1259</v>
      </c>
      <c r="AL228" s="270" t="s">
        <v>1259</v>
      </c>
      <c r="AM228" s="270" t="s">
        <v>1259</v>
      </c>
      <c r="AN228" s="270" t="s">
        <v>1259</v>
      </c>
      <c r="AO228" s="270" t="s">
        <v>1259</v>
      </c>
      <c r="AP228" s="270" t="s">
        <v>1259</v>
      </c>
      <c r="AQ228" s="270" t="s">
        <v>1259</v>
      </c>
      <c r="AR228" s="270" t="s">
        <v>1259</v>
      </c>
      <c r="AS228" s="270" t="s">
        <v>1259</v>
      </c>
      <c r="AT228" s="270" t="s">
        <v>1259</v>
      </c>
      <c r="AU228" s="270" t="s">
        <v>1259</v>
      </c>
      <c r="AV228" s="270" t="s">
        <v>1259</v>
      </c>
      <c r="AW228" s="277" t="s">
        <v>1259</v>
      </c>
      <c r="AX228">
        <f>VLOOKUP(A228,[1]Sheet4!B$2:G$3636,6,0)</f>
        <v>0</v>
      </c>
      <c r="AY228" t="str">
        <f>VLOOKUP(A228,[1]Sheet2!A$3:AC$3636,29,0)</f>
        <v/>
      </c>
      <c r="AZ228" s="270" t="s">
        <v>3258</v>
      </c>
      <c r="BA228" s="270" t="s">
        <v>3258</v>
      </c>
      <c r="BB228" s="270" t="s">
        <v>3258</v>
      </c>
      <c r="BC228" s="270" t="s">
        <v>3258</v>
      </c>
      <c r="BD228" s="270"/>
      <c r="BE228" s="270"/>
    </row>
    <row r="229" spans="1:83" ht="14.4" x14ac:dyDescent="0.3">
      <c r="A229" s="269">
        <v>517620</v>
      </c>
      <c r="B229" s="272" t="str">
        <f>VLOOKUP(A229,[1]Sheet4!B$1:G$3636,5,0)</f>
        <v>الرابعة</v>
      </c>
      <c r="C229" s="270" t="s">
        <v>1259</v>
      </c>
      <c r="D229" s="270" t="s">
        <v>1259</v>
      </c>
      <c r="E229" s="270" t="s">
        <v>1259</v>
      </c>
      <c r="F229" s="270" t="s">
        <v>1259</v>
      </c>
      <c r="G229" s="270" t="s">
        <v>1259</v>
      </c>
      <c r="H229" s="270" t="s">
        <v>1259</v>
      </c>
      <c r="I229" s="270" t="s">
        <v>1259</v>
      </c>
      <c r="J229" s="270" t="s">
        <v>1259</v>
      </c>
      <c r="K229" s="270" t="s">
        <v>1259</v>
      </c>
      <c r="L229" s="270" t="s">
        <v>1259</v>
      </c>
      <c r="M229" s="270" t="s">
        <v>1259</v>
      </c>
      <c r="N229" s="270" t="s">
        <v>1259</v>
      </c>
      <c r="O229" s="270" t="s">
        <v>1259</v>
      </c>
      <c r="P229" s="270" t="s">
        <v>1259</v>
      </c>
      <c r="Q229" s="270" t="s">
        <v>1259</v>
      </c>
      <c r="R229" s="270" t="s">
        <v>1259</v>
      </c>
      <c r="S229" s="270" t="s">
        <v>1259</v>
      </c>
      <c r="T229" s="270" t="s">
        <v>1259</v>
      </c>
      <c r="U229" s="270" t="s">
        <v>1259</v>
      </c>
      <c r="V229" s="270" t="s">
        <v>1259</v>
      </c>
      <c r="W229" s="270" t="s">
        <v>1259</v>
      </c>
      <c r="X229" s="270" t="s">
        <v>1259</v>
      </c>
      <c r="Y229" s="270" t="s">
        <v>1259</v>
      </c>
      <c r="Z229" s="270" t="s">
        <v>1259</v>
      </c>
      <c r="AA229" s="270" t="s">
        <v>1259</v>
      </c>
      <c r="AB229" s="270" t="s">
        <v>1259</v>
      </c>
      <c r="AC229" s="270" t="s">
        <v>1259</v>
      </c>
      <c r="AD229" s="270" t="s">
        <v>1259</v>
      </c>
      <c r="AE229" s="270" t="s">
        <v>1259</v>
      </c>
      <c r="AF229" s="270" t="s">
        <v>1259</v>
      </c>
      <c r="AG229" s="270" t="s">
        <v>1259</v>
      </c>
      <c r="AH229" s="270" t="s">
        <v>1259</v>
      </c>
      <c r="AI229" s="270" t="s">
        <v>1259</v>
      </c>
      <c r="AJ229" s="270" t="s">
        <v>1259</v>
      </c>
      <c r="AK229" s="270" t="s">
        <v>1259</v>
      </c>
      <c r="AL229" s="270" t="s">
        <v>1259</v>
      </c>
      <c r="AM229" s="270" t="s">
        <v>1259</v>
      </c>
      <c r="AN229" s="270" t="s">
        <v>1259</v>
      </c>
      <c r="AO229" s="270" t="s">
        <v>1259</v>
      </c>
      <c r="AP229" s="270" t="s">
        <v>1259</v>
      </c>
      <c r="AQ229" s="270" t="s">
        <v>1259</v>
      </c>
      <c r="AR229" s="270" t="s">
        <v>1259</v>
      </c>
      <c r="AS229" s="270" t="s">
        <v>1259</v>
      </c>
      <c r="AT229" s="270" t="s">
        <v>1259</v>
      </c>
      <c r="AU229" s="270" t="s">
        <v>1259</v>
      </c>
      <c r="AV229" s="270" t="s">
        <v>1259</v>
      </c>
      <c r="AW229" s="277" t="s">
        <v>1259</v>
      </c>
      <c r="AX229">
        <f>VLOOKUP(A229,[1]Sheet4!B$2:G$3636,6,0)</f>
        <v>0</v>
      </c>
      <c r="AY229" t="str">
        <f>VLOOKUP(A229,[1]Sheet2!A$3:AC$3636,29,0)</f>
        <v/>
      </c>
      <c r="AZ229" s="270" t="s">
        <v>3258</v>
      </c>
      <c r="BA229" s="270" t="s">
        <v>3258</v>
      </c>
      <c r="BB229" s="270" t="s">
        <v>3258</v>
      </c>
      <c r="BC229" s="270" t="s">
        <v>3258</v>
      </c>
      <c r="BD229" s="270"/>
      <c r="BE229" s="270"/>
    </row>
    <row r="230" spans="1:83" ht="14.4" x14ac:dyDescent="0.3">
      <c r="A230" s="269">
        <v>517626</v>
      </c>
      <c r="B230" s="272" t="str">
        <f>VLOOKUP(A230,[1]Sheet4!B$1:G$3636,5,0)</f>
        <v>الرابعة</v>
      </c>
      <c r="C230" s="270" t="s">
        <v>1260</v>
      </c>
      <c r="D230" s="270" t="s">
        <v>1260</v>
      </c>
      <c r="E230" s="270" t="s">
        <v>1260</v>
      </c>
      <c r="F230" s="270" t="s">
        <v>1260</v>
      </c>
      <c r="G230" s="270" t="s">
        <v>1260</v>
      </c>
      <c r="H230" s="270" t="s">
        <v>1260</v>
      </c>
      <c r="I230" s="270" t="s">
        <v>1260</v>
      </c>
      <c r="J230" s="270" t="s">
        <v>1260</v>
      </c>
      <c r="K230" s="270" t="s">
        <v>1260</v>
      </c>
      <c r="L230" s="270" t="s">
        <v>1260</v>
      </c>
      <c r="M230" s="270" t="s">
        <v>1260</v>
      </c>
      <c r="N230" s="270" t="s">
        <v>1260</v>
      </c>
      <c r="O230" s="270" t="s">
        <v>1260</v>
      </c>
      <c r="P230" s="270" t="s">
        <v>1260</v>
      </c>
      <c r="Q230" s="270" t="s">
        <v>1260</v>
      </c>
      <c r="R230" s="270" t="s">
        <v>1260</v>
      </c>
      <c r="S230" s="270" t="s">
        <v>1260</v>
      </c>
      <c r="T230" s="270" t="s">
        <v>1260</v>
      </c>
      <c r="U230" s="270" t="s">
        <v>1260</v>
      </c>
      <c r="V230" s="270" t="s">
        <v>1260</v>
      </c>
      <c r="W230" s="270" t="s">
        <v>1260</v>
      </c>
      <c r="X230" s="270" t="s">
        <v>1260</v>
      </c>
      <c r="Y230" s="270" t="s">
        <v>1260</v>
      </c>
      <c r="Z230" s="270" t="s">
        <v>1260</v>
      </c>
      <c r="AA230" s="270" t="s">
        <v>1260</v>
      </c>
      <c r="AB230" s="270" t="s">
        <v>1260</v>
      </c>
      <c r="AC230" s="270" t="s">
        <v>1260</v>
      </c>
      <c r="AD230" s="270" t="s">
        <v>1260</v>
      </c>
      <c r="AE230" s="270" t="s">
        <v>1260</v>
      </c>
      <c r="AF230" s="270" t="s">
        <v>1260</v>
      </c>
      <c r="AG230" s="270" t="s">
        <v>1260</v>
      </c>
      <c r="AH230" s="270" t="s">
        <v>1260</v>
      </c>
      <c r="AI230" s="270" t="s">
        <v>1260</v>
      </c>
      <c r="AJ230" s="270" t="s">
        <v>1260</v>
      </c>
      <c r="AK230" s="270" t="s">
        <v>1260</v>
      </c>
      <c r="AL230" s="270" t="s">
        <v>1260</v>
      </c>
      <c r="AM230" s="270" t="s">
        <v>1260</v>
      </c>
      <c r="AN230" s="270" t="s">
        <v>1260</v>
      </c>
      <c r="AO230" s="270" t="s">
        <v>1260</v>
      </c>
      <c r="AP230" s="270" t="s">
        <v>1260</v>
      </c>
      <c r="AQ230" s="270" t="s">
        <v>1260</v>
      </c>
      <c r="AR230" s="270" t="s">
        <v>1260</v>
      </c>
      <c r="AS230" s="270" t="s">
        <v>1260</v>
      </c>
      <c r="AT230" s="270" t="s">
        <v>1260</v>
      </c>
      <c r="AU230" s="270" t="s">
        <v>1260</v>
      </c>
      <c r="AV230" s="270" t="s">
        <v>1260</v>
      </c>
      <c r="AW230" s="277" t="s">
        <v>1260</v>
      </c>
      <c r="AX230">
        <f>VLOOKUP(A230,[1]Sheet4!B$2:G$3636,6,0)</f>
        <v>0</v>
      </c>
      <c r="AY230" t="str">
        <f>VLOOKUP(A230,[1]Sheet2!A$3:AC$3636,29,0)</f>
        <v/>
      </c>
      <c r="AZ230" s="270" t="s">
        <v>3258</v>
      </c>
      <c r="BA230" s="270" t="s">
        <v>3258</v>
      </c>
      <c r="BB230" s="270" t="s">
        <v>3258</v>
      </c>
      <c r="BC230" s="270" t="s">
        <v>3258</v>
      </c>
      <c r="BD230" s="270"/>
      <c r="BE230" s="270"/>
    </row>
    <row r="231" spans="1:83" ht="14.4" x14ac:dyDescent="0.3">
      <c r="A231" s="269">
        <v>517628</v>
      </c>
      <c r="B231" s="272" t="str">
        <f>VLOOKUP(A231,[1]Sheet4!B$1:G$3636,5,0)</f>
        <v>الرابعة</v>
      </c>
      <c r="C231" s="270" t="s">
        <v>1260</v>
      </c>
      <c r="D231" s="270" t="s">
        <v>1260</v>
      </c>
      <c r="E231" s="270" t="s">
        <v>1260</v>
      </c>
      <c r="F231" s="270" t="s">
        <v>1260</v>
      </c>
      <c r="G231" s="270" t="s">
        <v>1260</v>
      </c>
      <c r="H231" s="270" t="s">
        <v>1260</v>
      </c>
      <c r="I231" s="270" t="s">
        <v>1260</v>
      </c>
      <c r="J231" s="270" t="s">
        <v>1260</v>
      </c>
      <c r="K231" s="270" t="s">
        <v>1260</v>
      </c>
      <c r="L231" s="270" t="s">
        <v>1260</v>
      </c>
      <c r="M231" s="270" t="s">
        <v>1260</v>
      </c>
      <c r="N231" s="270" t="s">
        <v>1260</v>
      </c>
      <c r="O231" s="270" t="s">
        <v>1260</v>
      </c>
      <c r="P231" s="270" t="s">
        <v>1260</v>
      </c>
      <c r="Q231" s="270" t="s">
        <v>1260</v>
      </c>
      <c r="R231" s="270" t="s">
        <v>1260</v>
      </c>
      <c r="S231" s="270" t="s">
        <v>1260</v>
      </c>
      <c r="T231" s="270" t="s">
        <v>1260</v>
      </c>
      <c r="U231" s="270" t="s">
        <v>1260</v>
      </c>
      <c r="V231" s="270" t="s">
        <v>1260</v>
      </c>
      <c r="W231" s="270" t="s">
        <v>1260</v>
      </c>
      <c r="X231" s="270" t="s">
        <v>1260</v>
      </c>
      <c r="Y231" s="270" t="s">
        <v>1260</v>
      </c>
      <c r="Z231" s="270" t="s">
        <v>1260</v>
      </c>
      <c r="AA231" s="270" t="s">
        <v>1260</v>
      </c>
      <c r="AB231" s="270" t="s">
        <v>1260</v>
      </c>
      <c r="AC231" s="270" t="s">
        <v>1260</v>
      </c>
      <c r="AD231" s="270" t="s">
        <v>1260</v>
      </c>
      <c r="AE231" s="270" t="s">
        <v>1260</v>
      </c>
      <c r="AF231" s="270" t="s">
        <v>1260</v>
      </c>
      <c r="AG231" s="270" t="s">
        <v>1260</v>
      </c>
      <c r="AH231" s="270" t="s">
        <v>1260</v>
      </c>
      <c r="AI231" s="270" t="s">
        <v>1260</v>
      </c>
      <c r="AJ231" s="270" t="s">
        <v>1260</v>
      </c>
      <c r="AK231" s="270" t="s">
        <v>1260</v>
      </c>
      <c r="AL231" s="270" t="s">
        <v>1260</v>
      </c>
      <c r="AM231" s="270" t="s">
        <v>1260</v>
      </c>
      <c r="AN231" s="270" t="s">
        <v>1260</v>
      </c>
      <c r="AO231" s="270" t="s">
        <v>1260</v>
      </c>
      <c r="AP231" s="270" t="s">
        <v>1260</v>
      </c>
      <c r="AQ231" s="270" t="s">
        <v>1260</v>
      </c>
      <c r="AR231" s="270" t="s">
        <v>1260</v>
      </c>
      <c r="AS231" s="270" t="s">
        <v>1260</v>
      </c>
      <c r="AT231" s="270" t="s">
        <v>1260</v>
      </c>
      <c r="AU231" s="270" t="s">
        <v>1260</v>
      </c>
      <c r="AV231" s="270" t="s">
        <v>1260</v>
      </c>
      <c r="AW231" s="277" t="s">
        <v>1260</v>
      </c>
      <c r="AX231" t="str">
        <f>VLOOKUP(A231,[1]Sheet4!B$2:G$3636,6,0)</f>
        <v>مستنفذ فصل ثاني  2023-2024</v>
      </c>
      <c r="AY231" t="str">
        <f>VLOOKUP(A231,[1]Sheet2!A$3:AC$3636,29,0)</f>
        <v/>
      </c>
      <c r="AZ231" s="270" t="s">
        <v>3258</v>
      </c>
      <c r="BA231" s="270" t="s">
        <v>3258</v>
      </c>
      <c r="BB231" s="270" t="s">
        <v>3258</v>
      </c>
      <c r="BC231" s="270" t="s">
        <v>3258</v>
      </c>
      <c r="BD231" s="270"/>
      <c r="BE231" s="270"/>
    </row>
    <row r="232" spans="1:83" ht="14.4" x14ac:dyDescent="0.3">
      <c r="A232" s="269">
        <v>517638</v>
      </c>
      <c r="B232" s="272" t="str">
        <f>VLOOKUP(A232,[1]Sheet4!B$1:G$3636,5,0)</f>
        <v>الرابعة</v>
      </c>
      <c r="C232" s="270" t="s">
        <v>1259</v>
      </c>
      <c r="D232" s="270" t="s">
        <v>1259</v>
      </c>
      <c r="E232" s="270" t="s">
        <v>1259</v>
      </c>
      <c r="F232" s="270" t="s">
        <v>1259</v>
      </c>
      <c r="G232" s="270" t="s">
        <v>1259</v>
      </c>
      <c r="H232" s="270" t="s">
        <v>1259</v>
      </c>
      <c r="I232" s="270" t="s">
        <v>1259</v>
      </c>
      <c r="J232" s="270" t="s">
        <v>1259</v>
      </c>
      <c r="K232" s="270" t="s">
        <v>1259</v>
      </c>
      <c r="L232" s="270" t="s">
        <v>1259</v>
      </c>
      <c r="M232" s="270" t="s">
        <v>1259</v>
      </c>
      <c r="N232" s="270" t="s">
        <v>1259</v>
      </c>
      <c r="O232" s="270" t="s">
        <v>1259</v>
      </c>
      <c r="P232" s="270" t="s">
        <v>1259</v>
      </c>
      <c r="Q232" s="270" t="s">
        <v>1259</v>
      </c>
      <c r="R232" s="270" t="s">
        <v>1259</v>
      </c>
      <c r="S232" s="270" t="s">
        <v>1259</v>
      </c>
      <c r="T232" s="270" t="s">
        <v>1259</v>
      </c>
      <c r="U232" s="270" t="s">
        <v>1259</v>
      </c>
      <c r="V232" s="270" t="s">
        <v>1259</v>
      </c>
      <c r="W232" s="270" t="s">
        <v>1259</v>
      </c>
      <c r="X232" s="270" t="s">
        <v>1259</v>
      </c>
      <c r="Y232" s="270" t="s">
        <v>1259</v>
      </c>
      <c r="Z232" s="270" t="s">
        <v>1259</v>
      </c>
      <c r="AA232" s="270" t="s">
        <v>1259</v>
      </c>
      <c r="AB232" s="270" t="s">
        <v>1259</v>
      </c>
      <c r="AC232" s="270" t="s">
        <v>1259</v>
      </c>
      <c r="AD232" s="270" t="s">
        <v>1259</v>
      </c>
      <c r="AE232" s="270" t="s">
        <v>1259</v>
      </c>
      <c r="AF232" s="270" t="s">
        <v>1259</v>
      </c>
      <c r="AG232" s="270" t="s">
        <v>1259</v>
      </c>
      <c r="AH232" s="270" t="s">
        <v>1259</v>
      </c>
      <c r="AI232" s="270" t="s">
        <v>1259</v>
      </c>
      <c r="AJ232" s="270" t="s">
        <v>1259</v>
      </c>
      <c r="AK232" s="270" t="s">
        <v>1259</v>
      </c>
      <c r="AL232" s="270" t="s">
        <v>1259</v>
      </c>
      <c r="AM232" s="270" t="s">
        <v>1259</v>
      </c>
      <c r="AN232" s="270" t="s">
        <v>1259</v>
      </c>
      <c r="AO232" s="270" t="s">
        <v>1259</v>
      </c>
      <c r="AP232" s="270" t="s">
        <v>1259</v>
      </c>
      <c r="AQ232" s="270" t="s">
        <v>1259</v>
      </c>
      <c r="AR232" s="270" t="s">
        <v>1259</v>
      </c>
      <c r="AS232" s="270" t="s">
        <v>1259</v>
      </c>
      <c r="AT232" s="270" t="s">
        <v>1259</v>
      </c>
      <c r="AU232" s="270" t="s">
        <v>1259</v>
      </c>
      <c r="AV232" s="270" t="s">
        <v>1259</v>
      </c>
      <c r="AW232" s="277" t="s">
        <v>1259</v>
      </c>
      <c r="AX232">
        <f>VLOOKUP(A232,[1]Sheet4!B$2:G$3636,6,0)</f>
        <v>0</v>
      </c>
      <c r="AY232" t="str">
        <f>VLOOKUP(A232,[1]Sheet2!A$3:AC$3636,29,0)</f>
        <v/>
      </c>
      <c r="AZ232" s="270" t="s">
        <v>3258</v>
      </c>
      <c r="BA232" s="270" t="s">
        <v>3258</v>
      </c>
      <c r="BB232" s="270" t="s">
        <v>3258</v>
      </c>
      <c r="BC232" s="270" t="s">
        <v>3258</v>
      </c>
      <c r="BD232" s="270"/>
      <c r="BE232" s="270"/>
      <c r="BH232" s="248"/>
      <c r="BI232" s="248"/>
      <c r="BJ232" s="248"/>
      <c r="BK232" s="248"/>
      <c r="BL232" s="248"/>
      <c r="BM232" s="248"/>
      <c r="BN232" s="248"/>
      <c r="BO232" s="248"/>
      <c r="BP232" s="248" t="s">
        <v>3258</v>
      </c>
      <c r="BQ232" s="248" t="s">
        <v>3258</v>
      </c>
      <c r="BR232" s="248" t="s">
        <v>3258</v>
      </c>
      <c r="BS232" s="248" t="s">
        <v>3258</v>
      </c>
      <c r="BT232" s="248" t="s">
        <v>3258</v>
      </c>
      <c r="BU232" s="248" t="s">
        <v>3258</v>
      </c>
      <c r="BV232" s="247"/>
      <c r="BW232" s="248"/>
      <c r="BX232" s="248"/>
      <c r="BY232" s="248"/>
      <c r="BZ232" s="248"/>
      <c r="CA232" s="241"/>
      <c r="CB232" s="241"/>
      <c r="CC232" s="241"/>
      <c r="CD232" s="241"/>
      <c r="CE232" s="248"/>
    </row>
    <row r="233" spans="1:83" ht="14.4" x14ac:dyDescent="0.3">
      <c r="A233" s="269">
        <v>517640</v>
      </c>
      <c r="B233" s="272" t="str">
        <f>VLOOKUP(A233,[1]Sheet4!B$1:G$3636,5,0)</f>
        <v>الرابعة</v>
      </c>
      <c r="C233" s="270" t="s">
        <v>1259</v>
      </c>
      <c r="D233" s="270" t="s">
        <v>1259</v>
      </c>
      <c r="E233" s="270" t="s">
        <v>1259</v>
      </c>
      <c r="F233" s="270" t="s">
        <v>1259</v>
      </c>
      <c r="G233" s="270" t="s">
        <v>1259</v>
      </c>
      <c r="H233" s="270" t="s">
        <v>1259</v>
      </c>
      <c r="I233" s="270" t="s">
        <v>1259</v>
      </c>
      <c r="J233" s="270" t="s">
        <v>1259</v>
      </c>
      <c r="K233" s="270" t="s">
        <v>1259</v>
      </c>
      <c r="L233" s="270" t="s">
        <v>1259</v>
      </c>
      <c r="M233" s="270" t="s">
        <v>1259</v>
      </c>
      <c r="N233" s="270" t="s">
        <v>1259</v>
      </c>
      <c r="O233" s="270" t="s">
        <v>1259</v>
      </c>
      <c r="P233" s="270" t="s">
        <v>1259</v>
      </c>
      <c r="Q233" s="270" t="s">
        <v>1259</v>
      </c>
      <c r="R233" s="270" t="s">
        <v>1259</v>
      </c>
      <c r="S233" s="270" t="s">
        <v>1259</v>
      </c>
      <c r="T233" s="270" t="s">
        <v>1259</v>
      </c>
      <c r="U233" s="270" t="s">
        <v>1259</v>
      </c>
      <c r="V233" s="270" t="s">
        <v>1259</v>
      </c>
      <c r="W233" s="270" t="s">
        <v>1259</v>
      </c>
      <c r="X233" s="270" t="s">
        <v>1259</v>
      </c>
      <c r="Y233" s="270" t="s">
        <v>1259</v>
      </c>
      <c r="Z233" s="270" t="s">
        <v>1259</v>
      </c>
      <c r="AA233" s="270" t="s">
        <v>1259</v>
      </c>
      <c r="AB233" s="270" t="s">
        <v>1259</v>
      </c>
      <c r="AC233" s="270" t="s">
        <v>1259</v>
      </c>
      <c r="AD233" s="270" t="s">
        <v>1259</v>
      </c>
      <c r="AE233" s="270" t="s">
        <v>1259</v>
      </c>
      <c r="AF233" s="270" t="s">
        <v>1259</v>
      </c>
      <c r="AG233" s="270" t="s">
        <v>1259</v>
      </c>
      <c r="AH233" s="270" t="s">
        <v>1259</v>
      </c>
      <c r="AI233" s="270" t="s">
        <v>1259</v>
      </c>
      <c r="AJ233" s="270" t="s">
        <v>1259</v>
      </c>
      <c r="AK233" s="270" t="s">
        <v>1259</v>
      </c>
      <c r="AL233" s="270" t="s">
        <v>1259</v>
      </c>
      <c r="AM233" s="270" t="s">
        <v>1259</v>
      </c>
      <c r="AN233" s="270" t="s">
        <v>1259</v>
      </c>
      <c r="AO233" s="270" t="s">
        <v>1259</v>
      </c>
      <c r="AP233" s="270" t="s">
        <v>1259</v>
      </c>
      <c r="AQ233" s="270" t="s">
        <v>1259</v>
      </c>
      <c r="AR233" s="270" t="s">
        <v>1259</v>
      </c>
      <c r="AS233" s="270" t="s">
        <v>1259</v>
      </c>
      <c r="AT233" s="270" t="s">
        <v>1259</v>
      </c>
      <c r="AU233" s="270" t="s">
        <v>1259</v>
      </c>
      <c r="AV233" s="270" t="s">
        <v>1259</v>
      </c>
      <c r="AW233" s="277" t="s">
        <v>1259</v>
      </c>
      <c r="AX233">
        <f>VLOOKUP(A233,[1]Sheet4!B$2:G$3636,6,0)</f>
        <v>0</v>
      </c>
      <c r="AY233" t="str">
        <f>VLOOKUP(A233,[1]Sheet2!A$3:AC$3636,29,0)</f>
        <v/>
      </c>
      <c r="AZ233" s="270" t="s">
        <v>3258</v>
      </c>
      <c r="BA233" s="270" t="s">
        <v>3258</v>
      </c>
      <c r="BB233" s="270" t="s">
        <v>3258</v>
      </c>
      <c r="BC233" s="270" t="s">
        <v>3258</v>
      </c>
      <c r="BD233" s="270"/>
      <c r="BE233" s="270"/>
      <c r="BH233" s="248"/>
      <c r="BI233" s="248"/>
      <c r="BJ233" s="248"/>
      <c r="BK233" s="248"/>
      <c r="BL233" s="248"/>
      <c r="BM233" s="248"/>
      <c r="BN233" s="248"/>
      <c r="BO233" s="248"/>
      <c r="BP233" s="248" t="s">
        <v>3258</v>
      </c>
      <c r="BQ233" s="248" t="s">
        <v>3258</v>
      </c>
      <c r="BR233" s="248" t="s">
        <v>3258</v>
      </c>
      <c r="BS233" s="248" t="s">
        <v>3258</v>
      </c>
      <c r="BT233" s="248" t="s">
        <v>3258</v>
      </c>
      <c r="BU233" s="248" t="s">
        <v>3258</v>
      </c>
      <c r="BV233" s="247"/>
      <c r="BW233" s="248"/>
      <c r="BX233" s="248"/>
      <c r="BY233" s="248"/>
      <c r="BZ233" s="248"/>
      <c r="CA233" s="241"/>
      <c r="CB233" s="241"/>
      <c r="CC233" s="241"/>
      <c r="CD233" s="241"/>
      <c r="CE233" s="248"/>
    </row>
    <row r="234" spans="1:83" ht="14.4" x14ac:dyDescent="0.3">
      <c r="A234" s="269">
        <v>517649</v>
      </c>
      <c r="B234" s="272" t="str">
        <f>VLOOKUP(A234,[1]Sheet4!B$1:G$3636,5,0)</f>
        <v>الرابعة</v>
      </c>
      <c r="C234" s="270" t="s">
        <v>1259</v>
      </c>
      <c r="D234" s="270" t="s">
        <v>1259</v>
      </c>
      <c r="E234" s="270" t="s">
        <v>1259</v>
      </c>
      <c r="F234" s="270" t="s">
        <v>1259</v>
      </c>
      <c r="G234" s="270" t="s">
        <v>1259</v>
      </c>
      <c r="H234" s="270" t="s">
        <v>1259</v>
      </c>
      <c r="I234" s="270" t="s">
        <v>1259</v>
      </c>
      <c r="J234" s="270" t="s">
        <v>1259</v>
      </c>
      <c r="K234" s="270" t="s">
        <v>1259</v>
      </c>
      <c r="L234" s="270" t="s">
        <v>1259</v>
      </c>
      <c r="M234" s="270" t="s">
        <v>1259</v>
      </c>
      <c r="N234" s="270" t="s">
        <v>1259</v>
      </c>
      <c r="O234" s="270" t="s">
        <v>1259</v>
      </c>
      <c r="P234" s="270" t="s">
        <v>1259</v>
      </c>
      <c r="Q234" s="270" t="s">
        <v>1259</v>
      </c>
      <c r="R234" s="270" t="s">
        <v>1259</v>
      </c>
      <c r="S234" s="270" t="s">
        <v>1259</v>
      </c>
      <c r="T234" s="270" t="s">
        <v>1259</v>
      </c>
      <c r="U234" s="270" t="s">
        <v>1259</v>
      </c>
      <c r="V234" s="270" t="s">
        <v>1259</v>
      </c>
      <c r="W234" s="270" t="s">
        <v>1259</v>
      </c>
      <c r="X234" s="270" t="s">
        <v>1259</v>
      </c>
      <c r="Y234" s="270" t="s">
        <v>1259</v>
      </c>
      <c r="Z234" s="270" t="s">
        <v>1259</v>
      </c>
      <c r="AA234" s="270" t="s">
        <v>1259</v>
      </c>
      <c r="AB234" s="270" t="s">
        <v>1259</v>
      </c>
      <c r="AC234" s="270" t="s">
        <v>1259</v>
      </c>
      <c r="AD234" s="270" t="s">
        <v>1259</v>
      </c>
      <c r="AE234" s="270" t="s">
        <v>1259</v>
      </c>
      <c r="AF234" s="270" t="s">
        <v>1259</v>
      </c>
      <c r="AG234" s="270" t="s">
        <v>1259</v>
      </c>
      <c r="AH234" s="270" t="s">
        <v>1259</v>
      </c>
      <c r="AI234" s="270" t="s">
        <v>1259</v>
      </c>
      <c r="AJ234" s="270" t="s">
        <v>1259</v>
      </c>
      <c r="AK234" s="270" t="s">
        <v>1259</v>
      </c>
      <c r="AL234" s="270" t="s">
        <v>1259</v>
      </c>
      <c r="AM234" s="270" t="s">
        <v>1259</v>
      </c>
      <c r="AN234" s="270" t="s">
        <v>1259</v>
      </c>
      <c r="AO234" s="270" t="s">
        <v>1259</v>
      </c>
      <c r="AP234" s="270" t="s">
        <v>1259</v>
      </c>
      <c r="AQ234" s="270" t="s">
        <v>1259</v>
      </c>
      <c r="AR234" s="270" t="s">
        <v>1259</v>
      </c>
      <c r="AS234" s="270" t="s">
        <v>1259</v>
      </c>
      <c r="AT234" s="270" t="s">
        <v>1259</v>
      </c>
      <c r="AU234" s="270" t="s">
        <v>1259</v>
      </c>
      <c r="AV234" s="270" t="s">
        <v>1259</v>
      </c>
      <c r="AW234" s="277" t="s">
        <v>1259</v>
      </c>
      <c r="AX234">
        <f>VLOOKUP(A234,[1]Sheet4!B$2:G$3636,6,0)</f>
        <v>0</v>
      </c>
      <c r="AY234" t="str">
        <f>VLOOKUP(A234,[1]Sheet2!A$3:AC$3636,29,0)</f>
        <v/>
      </c>
      <c r="AZ234" s="270" t="s">
        <v>3258</v>
      </c>
      <c r="BA234" s="270" t="s">
        <v>3258</v>
      </c>
      <c r="BB234" s="270" t="s">
        <v>3258</v>
      </c>
      <c r="BC234" s="270" t="s">
        <v>3258</v>
      </c>
      <c r="BD234" s="270"/>
      <c r="BE234" s="270"/>
      <c r="BH234" s="248"/>
      <c r="BI234" s="248"/>
      <c r="BJ234" s="248"/>
      <c r="BK234" s="248"/>
      <c r="BL234" s="248"/>
      <c r="BM234" s="248"/>
      <c r="BN234" s="248"/>
      <c r="BO234" s="248"/>
      <c r="BP234" s="248" t="s">
        <v>3258</v>
      </c>
      <c r="BQ234" s="248" t="s">
        <v>3258</v>
      </c>
      <c r="BR234" s="248" t="s">
        <v>3258</v>
      </c>
      <c r="BS234" s="248" t="s">
        <v>3258</v>
      </c>
      <c r="BT234" s="248" t="s">
        <v>3258</v>
      </c>
      <c r="BU234" s="248" t="s">
        <v>3258</v>
      </c>
      <c r="BV234" s="247"/>
      <c r="BW234" s="248"/>
      <c r="BX234" s="248"/>
      <c r="BY234" s="248"/>
      <c r="BZ234" s="248"/>
      <c r="CA234" s="241"/>
      <c r="CB234" s="241"/>
      <c r="CC234" s="241"/>
      <c r="CD234" s="241"/>
      <c r="CE234" s="248"/>
    </row>
    <row r="235" spans="1:83" ht="14.4" x14ac:dyDescent="0.3">
      <c r="A235" s="269">
        <v>517657</v>
      </c>
      <c r="B235" s="272" t="str">
        <f>VLOOKUP(A235,[1]Sheet4!B$1:G$3636,5,0)</f>
        <v>الرابعة</v>
      </c>
      <c r="C235" s="270" t="s">
        <v>1259</v>
      </c>
      <c r="D235" s="270" t="s">
        <v>1259</v>
      </c>
      <c r="E235" s="270" t="s">
        <v>1259</v>
      </c>
      <c r="F235" s="270" t="s">
        <v>1259</v>
      </c>
      <c r="G235" s="270" t="s">
        <v>1259</v>
      </c>
      <c r="H235" s="270" t="s">
        <v>1259</v>
      </c>
      <c r="I235" s="270" t="s">
        <v>1259</v>
      </c>
      <c r="J235" s="270" t="s">
        <v>1259</v>
      </c>
      <c r="K235" s="270" t="s">
        <v>1259</v>
      </c>
      <c r="L235" s="270" t="s">
        <v>1259</v>
      </c>
      <c r="M235" s="270" t="s">
        <v>1259</v>
      </c>
      <c r="N235" s="270" t="s">
        <v>1259</v>
      </c>
      <c r="O235" s="270" t="s">
        <v>1259</v>
      </c>
      <c r="P235" s="270" t="s">
        <v>1259</v>
      </c>
      <c r="Q235" s="270" t="s">
        <v>1259</v>
      </c>
      <c r="R235" s="270" t="s">
        <v>1259</v>
      </c>
      <c r="S235" s="270" t="s">
        <v>1259</v>
      </c>
      <c r="T235" s="270" t="s">
        <v>1259</v>
      </c>
      <c r="U235" s="270" t="s">
        <v>1259</v>
      </c>
      <c r="V235" s="270" t="s">
        <v>1259</v>
      </c>
      <c r="W235" s="270" t="s">
        <v>1259</v>
      </c>
      <c r="X235" s="270" t="s">
        <v>1259</v>
      </c>
      <c r="Y235" s="270" t="s">
        <v>1259</v>
      </c>
      <c r="Z235" s="270" t="s">
        <v>1259</v>
      </c>
      <c r="AA235" s="270" t="s">
        <v>1259</v>
      </c>
      <c r="AB235" s="270" t="s">
        <v>1259</v>
      </c>
      <c r="AC235" s="270" t="s">
        <v>1259</v>
      </c>
      <c r="AD235" s="270" t="s">
        <v>1259</v>
      </c>
      <c r="AE235" s="270" t="s">
        <v>1259</v>
      </c>
      <c r="AF235" s="270" t="s">
        <v>1259</v>
      </c>
      <c r="AG235" s="270" t="s">
        <v>1259</v>
      </c>
      <c r="AH235" s="270" t="s">
        <v>1259</v>
      </c>
      <c r="AI235" s="270" t="s">
        <v>1259</v>
      </c>
      <c r="AJ235" s="270" t="s">
        <v>1259</v>
      </c>
      <c r="AK235" s="270" t="s">
        <v>1259</v>
      </c>
      <c r="AL235" s="270" t="s">
        <v>1259</v>
      </c>
      <c r="AM235" s="270" t="s">
        <v>1259</v>
      </c>
      <c r="AN235" s="270" t="s">
        <v>1259</v>
      </c>
      <c r="AO235" s="270" t="s">
        <v>1259</v>
      </c>
      <c r="AP235" s="270" t="s">
        <v>1259</v>
      </c>
      <c r="AQ235" s="270" t="s">
        <v>1259</v>
      </c>
      <c r="AR235" s="270" t="s">
        <v>1259</v>
      </c>
      <c r="AS235" s="270" t="s">
        <v>1259</v>
      </c>
      <c r="AT235" s="270" t="s">
        <v>1259</v>
      </c>
      <c r="AU235" s="270" t="s">
        <v>1259</v>
      </c>
      <c r="AV235" s="270" t="s">
        <v>1259</v>
      </c>
      <c r="AW235" s="277" t="s">
        <v>1259</v>
      </c>
      <c r="AX235">
        <f>VLOOKUP(A235,[1]Sheet4!B$2:G$3636,6,0)</f>
        <v>0</v>
      </c>
      <c r="AY235" t="str">
        <f>VLOOKUP(A235,[1]Sheet2!A$3:AC$3636,29,0)</f>
        <v/>
      </c>
      <c r="AZ235" s="270" t="s">
        <v>3258</v>
      </c>
      <c r="BA235" s="270" t="s">
        <v>3258</v>
      </c>
      <c r="BB235" s="270" t="s">
        <v>3258</v>
      </c>
      <c r="BC235" s="270" t="s">
        <v>3258</v>
      </c>
      <c r="BD235" s="270"/>
      <c r="BE235" s="270"/>
    </row>
    <row r="236" spans="1:83" ht="14.4" x14ac:dyDescent="0.3">
      <c r="A236" s="269">
        <v>517659</v>
      </c>
      <c r="B236" s="272" t="str">
        <f>VLOOKUP(A236,[1]Sheet4!B$1:G$3636,5,0)</f>
        <v>الرابعة</v>
      </c>
      <c r="C236" s="270" t="s">
        <v>1260</v>
      </c>
      <c r="D236" s="270" t="s">
        <v>1260</v>
      </c>
      <c r="E236" s="270" t="s">
        <v>1260</v>
      </c>
      <c r="F236" s="270" t="s">
        <v>1260</v>
      </c>
      <c r="G236" s="270" t="s">
        <v>1260</v>
      </c>
      <c r="H236" s="270" t="s">
        <v>1260</v>
      </c>
      <c r="I236" s="270" t="s">
        <v>1260</v>
      </c>
      <c r="J236" s="270" t="s">
        <v>1260</v>
      </c>
      <c r="K236" s="270" t="s">
        <v>1260</v>
      </c>
      <c r="L236" s="270" t="s">
        <v>1260</v>
      </c>
      <c r="M236" s="270" t="s">
        <v>1260</v>
      </c>
      <c r="N236" s="270" t="s">
        <v>1260</v>
      </c>
      <c r="O236" s="270" t="s">
        <v>1260</v>
      </c>
      <c r="P236" s="270" t="s">
        <v>1260</v>
      </c>
      <c r="Q236" s="270" t="s">
        <v>1260</v>
      </c>
      <c r="R236" s="270" t="s">
        <v>1260</v>
      </c>
      <c r="S236" s="270" t="s">
        <v>1260</v>
      </c>
      <c r="T236" s="270" t="s">
        <v>1260</v>
      </c>
      <c r="U236" s="270" t="s">
        <v>1260</v>
      </c>
      <c r="V236" s="270" t="s">
        <v>1260</v>
      </c>
      <c r="W236" s="270" t="s">
        <v>1260</v>
      </c>
      <c r="X236" s="270" t="s">
        <v>1260</v>
      </c>
      <c r="Y236" s="270" t="s">
        <v>1260</v>
      </c>
      <c r="Z236" s="270" t="s">
        <v>1260</v>
      </c>
      <c r="AA236" s="270" t="s">
        <v>1260</v>
      </c>
      <c r="AB236" s="270" t="s">
        <v>1260</v>
      </c>
      <c r="AC236" s="270" t="s">
        <v>1260</v>
      </c>
      <c r="AD236" s="270" t="s">
        <v>1260</v>
      </c>
      <c r="AE236" s="270" t="s">
        <v>1260</v>
      </c>
      <c r="AF236" s="270" t="s">
        <v>1260</v>
      </c>
      <c r="AG236" s="270" t="s">
        <v>1260</v>
      </c>
      <c r="AH236" s="270" t="s">
        <v>1260</v>
      </c>
      <c r="AI236" s="270" t="s">
        <v>1260</v>
      </c>
      <c r="AJ236" s="270" t="s">
        <v>1260</v>
      </c>
      <c r="AK236" s="270" t="s">
        <v>1260</v>
      </c>
      <c r="AL236" s="270" t="s">
        <v>1260</v>
      </c>
      <c r="AM236" s="270" t="s">
        <v>1260</v>
      </c>
      <c r="AN236" s="270" t="s">
        <v>1260</v>
      </c>
      <c r="AO236" s="270" t="s">
        <v>1260</v>
      </c>
      <c r="AP236" s="270" t="s">
        <v>1260</v>
      </c>
      <c r="AQ236" s="270" t="s">
        <v>1260</v>
      </c>
      <c r="AR236" s="270" t="s">
        <v>1260</v>
      </c>
      <c r="AS236" s="270" t="s">
        <v>1260</v>
      </c>
      <c r="AT236" s="270" t="s">
        <v>1260</v>
      </c>
      <c r="AU236" s="270" t="s">
        <v>1260</v>
      </c>
      <c r="AV236" s="270" t="s">
        <v>1260</v>
      </c>
      <c r="AW236" s="277" t="s">
        <v>1260</v>
      </c>
      <c r="AX236" t="str">
        <f>VLOOKUP(A236,[1]Sheet4!B$2:G$3636,6,0)</f>
        <v>مستنفذ فصل ثاني  2023-2024</v>
      </c>
      <c r="AY236" t="str">
        <f>VLOOKUP(A236,[1]Sheet2!A$3:AC$3636,29,0)</f>
        <v/>
      </c>
      <c r="AZ236" s="249"/>
      <c r="BA236" s="249"/>
      <c r="BB236" s="249"/>
      <c r="BC236" s="249"/>
      <c r="BD236" s="249"/>
      <c r="BE236" s="270"/>
      <c r="BH236" s="248"/>
      <c r="BI236" s="248"/>
      <c r="BJ236" s="248"/>
      <c r="BK236" s="248"/>
      <c r="BL236" s="248"/>
      <c r="BM236" s="248"/>
      <c r="BN236" s="248"/>
      <c r="BO236" s="248"/>
      <c r="BP236" s="248" t="s">
        <v>3258</v>
      </c>
      <c r="BQ236" s="248" t="s">
        <v>3258</v>
      </c>
      <c r="BR236" s="248" t="s">
        <v>3258</v>
      </c>
      <c r="BS236" s="248" t="s">
        <v>3258</v>
      </c>
      <c r="BT236" s="248" t="s">
        <v>3258</v>
      </c>
      <c r="BU236" s="248" t="s">
        <v>3258</v>
      </c>
      <c r="BV236" s="247"/>
      <c r="BW236" s="248"/>
      <c r="BX236" s="248"/>
      <c r="BY236" s="248"/>
      <c r="BZ236" s="248"/>
      <c r="CA236" s="241"/>
      <c r="CB236" s="241"/>
      <c r="CC236" s="241"/>
      <c r="CD236" s="241"/>
      <c r="CE236" s="248"/>
    </row>
    <row r="237" spans="1:83" ht="14.4" x14ac:dyDescent="0.3">
      <c r="A237" s="269">
        <v>517668</v>
      </c>
      <c r="B237" s="272" t="str">
        <f>VLOOKUP(A237,[1]Sheet4!B$1:G$3636,5,0)</f>
        <v>الرابعة</v>
      </c>
      <c r="C237" s="270" t="s">
        <v>1260</v>
      </c>
      <c r="D237" s="270" t="s">
        <v>1260</v>
      </c>
      <c r="E237" s="270" t="s">
        <v>1260</v>
      </c>
      <c r="F237" s="270" t="s">
        <v>1260</v>
      </c>
      <c r="G237" s="270" t="s">
        <v>1260</v>
      </c>
      <c r="H237" s="270" t="s">
        <v>1260</v>
      </c>
      <c r="I237" s="270" t="s">
        <v>1260</v>
      </c>
      <c r="J237" s="270" t="s">
        <v>1260</v>
      </c>
      <c r="K237" s="270" t="s">
        <v>1260</v>
      </c>
      <c r="L237" s="270" t="s">
        <v>1260</v>
      </c>
      <c r="M237" s="270" t="s">
        <v>1260</v>
      </c>
      <c r="N237" s="270" t="s">
        <v>1260</v>
      </c>
      <c r="O237" s="270" t="s">
        <v>1260</v>
      </c>
      <c r="P237" s="270" t="s">
        <v>1260</v>
      </c>
      <c r="Q237" s="270" t="s">
        <v>1260</v>
      </c>
      <c r="R237" s="270" t="s">
        <v>1260</v>
      </c>
      <c r="S237" s="270" t="s">
        <v>1260</v>
      </c>
      <c r="T237" s="270" t="s">
        <v>1260</v>
      </c>
      <c r="U237" s="270" t="s">
        <v>1260</v>
      </c>
      <c r="V237" s="270" t="s">
        <v>1260</v>
      </c>
      <c r="W237" s="270" t="s">
        <v>1260</v>
      </c>
      <c r="X237" s="270" t="s">
        <v>1260</v>
      </c>
      <c r="Y237" s="270" t="s">
        <v>1260</v>
      </c>
      <c r="Z237" s="270" t="s">
        <v>1260</v>
      </c>
      <c r="AA237" s="270" t="s">
        <v>1260</v>
      </c>
      <c r="AB237" s="270" t="s">
        <v>1260</v>
      </c>
      <c r="AC237" s="270" t="s">
        <v>1260</v>
      </c>
      <c r="AD237" s="270" t="s">
        <v>1260</v>
      </c>
      <c r="AE237" s="270" t="s">
        <v>1260</v>
      </c>
      <c r="AF237" s="270" t="s">
        <v>1260</v>
      </c>
      <c r="AG237" s="270" t="s">
        <v>1260</v>
      </c>
      <c r="AH237" s="270" t="s">
        <v>1260</v>
      </c>
      <c r="AI237" s="270" t="s">
        <v>1260</v>
      </c>
      <c r="AJ237" s="270" t="s">
        <v>1260</v>
      </c>
      <c r="AK237" s="270" t="s">
        <v>1260</v>
      </c>
      <c r="AL237" s="270" t="s">
        <v>1260</v>
      </c>
      <c r="AM237" s="270" t="s">
        <v>1260</v>
      </c>
      <c r="AN237" s="270" t="s">
        <v>1260</v>
      </c>
      <c r="AO237" s="270" t="s">
        <v>1260</v>
      </c>
      <c r="AP237" s="270" t="s">
        <v>1260</v>
      </c>
      <c r="AQ237" s="270" t="s">
        <v>1260</v>
      </c>
      <c r="AR237" s="270" t="s">
        <v>1260</v>
      </c>
      <c r="AS237" s="270" t="s">
        <v>1260</v>
      </c>
      <c r="AT237" s="270" t="s">
        <v>1260</v>
      </c>
      <c r="AU237" s="270" t="s">
        <v>1260</v>
      </c>
      <c r="AV237" s="270" t="s">
        <v>1260</v>
      </c>
      <c r="AW237" s="277" t="s">
        <v>1260</v>
      </c>
      <c r="AX237">
        <f>VLOOKUP(A237,[1]Sheet4!B$2:G$3636,6,0)</f>
        <v>0</v>
      </c>
      <c r="AY237" t="str">
        <f>VLOOKUP(A237,[1]Sheet2!A$3:AC$3636,29,0)</f>
        <v>مستنفذ فصل اول 2023-2024</v>
      </c>
      <c r="AZ237" s="270" t="s">
        <v>3258</v>
      </c>
      <c r="BA237" s="270" t="s">
        <v>3258</v>
      </c>
      <c r="BB237" s="270" t="s">
        <v>3258</v>
      </c>
      <c r="BC237" s="270" t="s">
        <v>3258</v>
      </c>
      <c r="BD237" s="270"/>
      <c r="BE237" s="270"/>
      <c r="BH237" s="248"/>
      <c r="BI237" s="248"/>
      <c r="BJ237" s="248"/>
      <c r="BK237" s="248"/>
      <c r="BL237" s="248"/>
      <c r="BM237" s="248"/>
      <c r="BN237" s="248"/>
      <c r="BO237" s="248"/>
      <c r="BP237" s="248" t="s">
        <v>3258</v>
      </c>
      <c r="BQ237" s="248" t="s">
        <v>3258</v>
      </c>
      <c r="BR237" s="248" t="s">
        <v>3258</v>
      </c>
      <c r="BS237" s="248" t="s">
        <v>3258</v>
      </c>
      <c r="BT237" s="248" t="s">
        <v>3258</v>
      </c>
      <c r="BU237" s="248" t="s">
        <v>3258</v>
      </c>
      <c r="BV237" s="247"/>
      <c r="BW237" s="248"/>
      <c r="BX237" s="248"/>
      <c r="BY237" s="248"/>
      <c r="BZ237" s="248"/>
      <c r="CA237" s="241"/>
      <c r="CB237" s="241"/>
      <c r="CC237" s="241"/>
      <c r="CD237" s="241"/>
      <c r="CE237" s="248"/>
    </row>
    <row r="238" spans="1:83" ht="14.4" x14ac:dyDescent="0.3">
      <c r="A238" s="269">
        <v>517670</v>
      </c>
      <c r="B238" s="272" t="str">
        <f>VLOOKUP(A238,[1]Sheet4!B$1:G$3636,5,0)</f>
        <v>الرابعة</v>
      </c>
      <c r="C238" s="270" t="s">
        <v>1259</v>
      </c>
      <c r="D238" s="270" t="s">
        <v>1259</v>
      </c>
      <c r="E238" s="270" t="s">
        <v>1259</v>
      </c>
      <c r="F238" s="270" t="s">
        <v>1259</v>
      </c>
      <c r="G238" s="270" t="s">
        <v>1259</v>
      </c>
      <c r="H238" s="270" t="s">
        <v>1259</v>
      </c>
      <c r="I238" s="270" t="s">
        <v>1259</v>
      </c>
      <c r="J238" s="270" t="s">
        <v>1259</v>
      </c>
      <c r="K238" s="270" t="s">
        <v>1259</v>
      </c>
      <c r="L238" s="270" t="s">
        <v>1259</v>
      </c>
      <c r="M238" s="270" t="s">
        <v>1259</v>
      </c>
      <c r="N238" s="270" t="s">
        <v>1259</v>
      </c>
      <c r="O238" s="270" t="s">
        <v>1259</v>
      </c>
      <c r="P238" s="270" t="s">
        <v>1259</v>
      </c>
      <c r="Q238" s="270" t="s">
        <v>1259</v>
      </c>
      <c r="R238" s="270" t="s">
        <v>1259</v>
      </c>
      <c r="S238" s="270" t="s">
        <v>1259</v>
      </c>
      <c r="T238" s="270" t="s">
        <v>1259</v>
      </c>
      <c r="U238" s="270" t="s">
        <v>1259</v>
      </c>
      <c r="V238" s="270" t="s">
        <v>1259</v>
      </c>
      <c r="W238" s="270" t="s">
        <v>1259</v>
      </c>
      <c r="X238" s="270" t="s">
        <v>1259</v>
      </c>
      <c r="Y238" s="270" t="s">
        <v>1259</v>
      </c>
      <c r="Z238" s="270" t="s">
        <v>1259</v>
      </c>
      <c r="AA238" s="270" t="s">
        <v>1259</v>
      </c>
      <c r="AB238" s="270" t="s">
        <v>1259</v>
      </c>
      <c r="AC238" s="270" t="s">
        <v>1259</v>
      </c>
      <c r="AD238" s="270" t="s">
        <v>1259</v>
      </c>
      <c r="AE238" s="270" t="s">
        <v>1259</v>
      </c>
      <c r="AF238" s="270" t="s">
        <v>1259</v>
      </c>
      <c r="AG238" s="270" t="s">
        <v>1259</v>
      </c>
      <c r="AH238" s="270" t="s">
        <v>1259</v>
      </c>
      <c r="AI238" s="270" t="s">
        <v>1259</v>
      </c>
      <c r="AJ238" s="270" t="s">
        <v>1259</v>
      </c>
      <c r="AK238" s="270" t="s">
        <v>1259</v>
      </c>
      <c r="AL238" s="270" t="s">
        <v>1259</v>
      </c>
      <c r="AM238" s="270" t="s">
        <v>1259</v>
      </c>
      <c r="AN238" s="270" t="s">
        <v>1259</v>
      </c>
      <c r="AO238" s="270" t="s">
        <v>1259</v>
      </c>
      <c r="AP238" s="270" t="s">
        <v>1259</v>
      </c>
      <c r="AQ238" s="270" t="s">
        <v>1259</v>
      </c>
      <c r="AR238" s="270" t="s">
        <v>1259</v>
      </c>
      <c r="AS238" s="270" t="s">
        <v>1259</v>
      </c>
      <c r="AT238" s="270" t="s">
        <v>1259</v>
      </c>
      <c r="AU238" s="270" t="s">
        <v>1259</v>
      </c>
      <c r="AV238" s="270" t="s">
        <v>1259</v>
      </c>
      <c r="AW238" s="277" t="s">
        <v>1259</v>
      </c>
      <c r="AX238">
        <f>VLOOKUP(A238,[1]Sheet4!B$2:G$3636,6,0)</f>
        <v>0</v>
      </c>
      <c r="AY238" t="str">
        <f>VLOOKUP(A238,[1]Sheet2!A$3:AC$3636,29,0)</f>
        <v/>
      </c>
      <c r="AZ238" s="270" t="s">
        <v>3258</v>
      </c>
      <c r="BA238" s="270" t="s">
        <v>3258</v>
      </c>
      <c r="BB238" s="270" t="s">
        <v>3258</v>
      </c>
      <c r="BC238" s="270" t="s">
        <v>3258</v>
      </c>
      <c r="BD238" s="270"/>
      <c r="BE238" s="270"/>
      <c r="BH238" s="248"/>
      <c r="BI238" s="248"/>
      <c r="BJ238" s="248"/>
      <c r="BK238" s="248"/>
      <c r="BL238" s="248"/>
      <c r="BM238" s="248"/>
      <c r="BN238" s="248"/>
      <c r="BO238" s="248"/>
      <c r="BP238" s="248" t="s">
        <v>3258</v>
      </c>
      <c r="BQ238" s="248" t="s">
        <v>3258</v>
      </c>
      <c r="BR238" s="248" t="s">
        <v>3258</v>
      </c>
      <c r="BS238" s="248" t="s">
        <v>3258</v>
      </c>
      <c r="BT238" s="248" t="s">
        <v>3258</v>
      </c>
      <c r="BU238" s="248" t="s">
        <v>3258</v>
      </c>
      <c r="BV238" s="247"/>
      <c r="BW238" s="248"/>
      <c r="BX238" s="248"/>
      <c r="BY238" s="248"/>
      <c r="BZ238" s="248"/>
      <c r="CA238" s="241"/>
      <c r="CB238" s="241"/>
      <c r="CC238" s="241"/>
      <c r="CD238" s="241"/>
      <c r="CE238" s="248"/>
    </row>
    <row r="239" spans="1:83" ht="14.4" x14ac:dyDescent="0.3">
      <c r="A239" s="269">
        <v>517673</v>
      </c>
      <c r="B239" s="272" t="str">
        <f>VLOOKUP(A239,[1]Sheet4!B$1:G$3636,5,0)</f>
        <v>الرابعة</v>
      </c>
      <c r="C239" s="270" t="s">
        <v>1260</v>
      </c>
      <c r="D239" s="270" t="s">
        <v>1260</v>
      </c>
      <c r="E239" s="270" t="s">
        <v>1260</v>
      </c>
      <c r="F239" s="270" t="s">
        <v>1260</v>
      </c>
      <c r="G239" s="270" t="s">
        <v>1260</v>
      </c>
      <c r="H239" s="270" t="s">
        <v>1260</v>
      </c>
      <c r="I239" s="270" t="s">
        <v>1260</v>
      </c>
      <c r="J239" s="270" t="s">
        <v>1260</v>
      </c>
      <c r="K239" s="270" t="s">
        <v>1260</v>
      </c>
      <c r="L239" s="270" t="s">
        <v>1260</v>
      </c>
      <c r="M239" s="270" t="s">
        <v>1260</v>
      </c>
      <c r="N239" s="270" t="s">
        <v>1260</v>
      </c>
      <c r="O239" s="270" t="s">
        <v>1260</v>
      </c>
      <c r="P239" s="270" t="s">
        <v>1260</v>
      </c>
      <c r="Q239" s="270" t="s">
        <v>1260</v>
      </c>
      <c r="R239" s="270" t="s">
        <v>1260</v>
      </c>
      <c r="S239" s="270" t="s">
        <v>1260</v>
      </c>
      <c r="T239" s="270" t="s">
        <v>1260</v>
      </c>
      <c r="U239" s="270" t="s">
        <v>1260</v>
      </c>
      <c r="V239" s="270" t="s">
        <v>1260</v>
      </c>
      <c r="W239" s="270" t="s">
        <v>1260</v>
      </c>
      <c r="X239" s="270" t="s">
        <v>1260</v>
      </c>
      <c r="Y239" s="270" t="s">
        <v>1260</v>
      </c>
      <c r="Z239" s="270" t="s">
        <v>1260</v>
      </c>
      <c r="AA239" s="270" t="s">
        <v>1260</v>
      </c>
      <c r="AB239" s="270" t="s">
        <v>1260</v>
      </c>
      <c r="AC239" s="270" t="s">
        <v>1260</v>
      </c>
      <c r="AD239" s="270" t="s">
        <v>1260</v>
      </c>
      <c r="AE239" s="270" t="s">
        <v>1260</v>
      </c>
      <c r="AF239" s="270" t="s">
        <v>1260</v>
      </c>
      <c r="AG239" s="270" t="s">
        <v>1260</v>
      </c>
      <c r="AH239" s="270" t="s">
        <v>1260</v>
      </c>
      <c r="AI239" s="270" t="s">
        <v>1260</v>
      </c>
      <c r="AJ239" s="270" t="s">
        <v>1260</v>
      </c>
      <c r="AK239" s="270" t="s">
        <v>1260</v>
      </c>
      <c r="AL239" s="270" t="s">
        <v>1260</v>
      </c>
      <c r="AM239" s="270" t="s">
        <v>1260</v>
      </c>
      <c r="AN239" s="270" t="s">
        <v>1260</v>
      </c>
      <c r="AO239" s="270" t="s">
        <v>1260</v>
      </c>
      <c r="AP239" s="270" t="s">
        <v>1260</v>
      </c>
      <c r="AQ239" s="270" t="s">
        <v>1260</v>
      </c>
      <c r="AR239" s="270" t="s">
        <v>1260</v>
      </c>
      <c r="AS239" s="270" t="s">
        <v>1260</v>
      </c>
      <c r="AT239" s="270" t="s">
        <v>1260</v>
      </c>
      <c r="AU239" s="270" t="s">
        <v>1260</v>
      </c>
      <c r="AV239" s="270" t="s">
        <v>1260</v>
      </c>
      <c r="AW239" s="277" t="s">
        <v>1260</v>
      </c>
      <c r="AX239" t="str">
        <f>VLOOKUP(A239,[1]Sheet4!B$2:G$3636,6,0)</f>
        <v>مستنفذ فصل ثاني  2023-2024</v>
      </c>
      <c r="AY239">
        <f>VLOOKUP(A239,[1]Sheet2!A$3:AC$3636,29,0)</f>
        <v>0</v>
      </c>
      <c r="AZ239" s="270" t="s">
        <v>3258</v>
      </c>
      <c r="BA239" s="270" t="s">
        <v>3258</v>
      </c>
      <c r="BB239" s="270" t="s">
        <v>3258</v>
      </c>
      <c r="BC239" s="270" t="s">
        <v>3258</v>
      </c>
      <c r="BD239" s="270"/>
      <c r="BE239" s="270"/>
    </row>
    <row r="240" spans="1:83" ht="14.4" x14ac:dyDescent="0.3">
      <c r="A240" s="269">
        <v>517675</v>
      </c>
      <c r="B240" s="272" t="str">
        <f>VLOOKUP(A240,[1]Sheet4!B$1:G$3636,5,0)</f>
        <v>الرابعة</v>
      </c>
      <c r="C240" s="270" t="s">
        <v>1259</v>
      </c>
      <c r="D240" s="270" t="s">
        <v>1259</v>
      </c>
      <c r="E240" s="270" t="s">
        <v>1259</v>
      </c>
      <c r="F240" s="270" t="s">
        <v>1259</v>
      </c>
      <c r="G240" s="270" t="s">
        <v>1259</v>
      </c>
      <c r="H240" s="270" t="s">
        <v>1259</v>
      </c>
      <c r="I240" s="270" t="s">
        <v>1259</v>
      </c>
      <c r="J240" s="270" t="s">
        <v>1259</v>
      </c>
      <c r="K240" s="270" t="s">
        <v>1259</v>
      </c>
      <c r="L240" s="270" t="s">
        <v>1259</v>
      </c>
      <c r="M240" s="270" t="s">
        <v>1259</v>
      </c>
      <c r="N240" s="270" t="s">
        <v>1259</v>
      </c>
      <c r="O240" s="270" t="s">
        <v>1259</v>
      </c>
      <c r="P240" s="270" t="s">
        <v>1259</v>
      </c>
      <c r="Q240" s="270" t="s">
        <v>1259</v>
      </c>
      <c r="R240" s="270" t="s">
        <v>1259</v>
      </c>
      <c r="S240" s="270" t="s">
        <v>1259</v>
      </c>
      <c r="T240" s="270" t="s">
        <v>1259</v>
      </c>
      <c r="U240" s="270" t="s">
        <v>1259</v>
      </c>
      <c r="V240" s="270" t="s">
        <v>1259</v>
      </c>
      <c r="W240" s="270" t="s">
        <v>1259</v>
      </c>
      <c r="X240" s="270" t="s">
        <v>1259</v>
      </c>
      <c r="Y240" s="270" t="s">
        <v>1259</v>
      </c>
      <c r="Z240" s="270" t="s">
        <v>1259</v>
      </c>
      <c r="AA240" s="270" t="s">
        <v>1259</v>
      </c>
      <c r="AB240" s="270" t="s">
        <v>1259</v>
      </c>
      <c r="AC240" s="270" t="s">
        <v>1259</v>
      </c>
      <c r="AD240" s="270" t="s">
        <v>1259</v>
      </c>
      <c r="AE240" s="270" t="s">
        <v>1259</v>
      </c>
      <c r="AF240" s="270" t="s">
        <v>1259</v>
      </c>
      <c r="AG240" s="270" t="s">
        <v>1259</v>
      </c>
      <c r="AH240" s="270" t="s">
        <v>1259</v>
      </c>
      <c r="AI240" s="270" t="s">
        <v>1259</v>
      </c>
      <c r="AJ240" s="270" t="s">
        <v>1259</v>
      </c>
      <c r="AK240" s="270" t="s">
        <v>1259</v>
      </c>
      <c r="AL240" s="270" t="s">
        <v>1259</v>
      </c>
      <c r="AM240" s="270" t="s">
        <v>1259</v>
      </c>
      <c r="AN240" s="270" t="s">
        <v>1259</v>
      </c>
      <c r="AO240" s="270" t="s">
        <v>1259</v>
      </c>
      <c r="AP240" s="270" t="s">
        <v>1259</v>
      </c>
      <c r="AQ240" s="270" t="s">
        <v>1259</v>
      </c>
      <c r="AR240" s="270" t="s">
        <v>1259</v>
      </c>
      <c r="AS240" s="270" t="s">
        <v>1259</v>
      </c>
      <c r="AT240" s="270" t="s">
        <v>1259</v>
      </c>
      <c r="AU240" s="270" t="s">
        <v>1259</v>
      </c>
      <c r="AV240" s="270" t="s">
        <v>1259</v>
      </c>
      <c r="AW240" s="277" t="s">
        <v>1259</v>
      </c>
      <c r="AX240">
        <f>VLOOKUP(A240,[1]Sheet4!B$2:G$3636,6,0)</f>
        <v>0</v>
      </c>
      <c r="AY240" t="str">
        <f>VLOOKUP(A240,[1]Sheet2!A$3:AC$3636,29,0)</f>
        <v/>
      </c>
      <c r="AZ240" s="270" t="s">
        <v>3258</v>
      </c>
      <c r="BA240" s="270" t="s">
        <v>3258</v>
      </c>
      <c r="BB240" s="270" t="s">
        <v>3258</v>
      </c>
      <c r="BC240" s="270" t="s">
        <v>3258</v>
      </c>
      <c r="BD240" s="270"/>
      <c r="BE240" s="270"/>
      <c r="BH240" s="248"/>
      <c r="BI240" s="248"/>
      <c r="BJ240" s="248"/>
      <c r="BK240" s="248"/>
      <c r="BL240" s="248"/>
      <c r="BM240" s="248"/>
      <c r="BN240" s="248"/>
      <c r="BO240" s="248"/>
      <c r="BP240" s="248" t="s">
        <v>3258</v>
      </c>
      <c r="BQ240" s="248" t="s">
        <v>3258</v>
      </c>
      <c r="BR240" s="248" t="s">
        <v>3258</v>
      </c>
      <c r="BS240" s="248" t="s">
        <v>3258</v>
      </c>
      <c r="BT240" s="248" t="s">
        <v>3258</v>
      </c>
      <c r="BU240" s="248" t="s">
        <v>3258</v>
      </c>
      <c r="BV240" s="247"/>
      <c r="BW240" s="248"/>
      <c r="BX240" s="248"/>
      <c r="BY240" s="248"/>
      <c r="BZ240" s="248"/>
      <c r="CA240" s="241"/>
      <c r="CB240" s="241"/>
      <c r="CC240" s="241"/>
      <c r="CD240" s="241"/>
      <c r="CE240" s="248"/>
    </row>
    <row r="241" spans="1:83" ht="14.4" x14ac:dyDescent="0.3">
      <c r="A241" s="269">
        <v>517684</v>
      </c>
      <c r="B241" s="272" t="str">
        <f>VLOOKUP(A241,[1]Sheet4!B$1:G$3636,5,0)</f>
        <v>الرابعة حديث</v>
      </c>
      <c r="C241" s="270" t="s">
        <v>1260</v>
      </c>
      <c r="D241" s="270" t="s">
        <v>1260</v>
      </c>
      <c r="E241" s="270" t="s">
        <v>1260</v>
      </c>
      <c r="F241" s="270" t="s">
        <v>1260</v>
      </c>
      <c r="G241" s="270" t="s">
        <v>1260</v>
      </c>
      <c r="H241" s="270" t="s">
        <v>1260</v>
      </c>
      <c r="I241" s="270" t="s">
        <v>1260</v>
      </c>
      <c r="J241" s="270" t="s">
        <v>1260</v>
      </c>
      <c r="K241" s="270" t="s">
        <v>1260</v>
      </c>
      <c r="L241" s="270" t="s">
        <v>1260</v>
      </c>
      <c r="M241" s="270" t="s">
        <v>1260</v>
      </c>
      <c r="N241" s="270" t="s">
        <v>1260</v>
      </c>
      <c r="O241" s="270" t="s">
        <v>1260</v>
      </c>
      <c r="P241" s="270" t="s">
        <v>1260</v>
      </c>
      <c r="Q241" s="270" t="s">
        <v>1260</v>
      </c>
      <c r="R241" s="270" t="s">
        <v>1260</v>
      </c>
      <c r="S241" s="270" t="s">
        <v>1260</v>
      </c>
      <c r="T241" s="270" t="s">
        <v>1260</v>
      </c>
      <c r="U241" s="270" t="s">
        <v>1260</v>
      </c>
      <c r="V241" s="270" t="s">
        <v>1260</v>
      </c>
      <c r="W241" s="270" t="s">
        <v>1260</v>
      </c>
      <c r="X241" s="270" t="s">
        <v>1260</v>
      </c>
      <c r="Y241" s="270" t="s">
        <v>1260</v>
      </c>
      <c r="Z241" s="270" t="s">
        <v>1260</v>
      </c>
      <c r="AA241" s="270" t="s">
        <v>1260</v>
      </c>
      <c r="AB241" s="270" t="s">
        <v>1260</v>
      </c>
      <c r="AC241" s="270" t="s">
        <v>1260</v>
      </c>
      <c r="AD241" s="270" t="s">
        <v>1260</v>
      </c>
      <c r="AE241" s="270" t="s">
        <v>1260</v>
      </c>
      <c r="AF241" s="270" t="s">
        <v>1260</v>
      </c>
      <c r="AG241" s="270" t="s">
        <v>1260</v>
      </c>
      <c r="AH241" s="270" t="s">
        <v>1260</v>
      </c>
      <c r="AI241" s="270" t="s">
        <v>1260</v>
      </c>
      <c r="AJ241" s="270" t="s">
        <v>1260</v>
      </c>
      <c r="AK241" s="270" t="s">
        <v>1260</v>
      </c>
      <c r="AL241" s="270" t="s">
        <v>1260</v>
      </c>
      <c r="AM241" s="270" t="s">
        <v>1260</v>
      </c>
      <c r="AN241" s="270" t="s">
        <v>1260</v>
      </c>
      <c r="AO241" s="270" t="s">
        <v>1260</v>
      </c>
      <c r="AP241" s="270" t="s">
        <v>1260</v>
      </c>
      <c r="AQ241" s="270" t="s">
        <v>1260</v>
      </c>
      <c r="AR241" s="270" t="s">
        <v>1260</v>
      </c>
      <c r="AS241" s="270" t="s">
        <v>3258</v>
      </c>
      <c r="AT241" s="270" t="s">
        <v>3258</v>
      </c>
      <c r="AU241" s="270" t="s">
        <v>3258</v>
      </c>
      <c r="AV241" s="270" t="s">
        <v>3258</v>
      </c>
      <c r="AW241" s="277" t="s">
        <v>3258</v>
      </c>
      <c r="AY241" t="str">
        <f>VLOOKUP(A241,[1]Sheet2!A$3:AC$3636,29,0)</f>
        <v/>
      </c>
      <c r="AZ241" s="270" t="s">
        <v>3258</v>
      </c>
      <c r="BA241" s="270" t="s">
        <v>3258</v>
      </c>
      <c r="BB241" s="270" t="s">
        <v>3258</v>
      </c>
      <c r="BC241" s="270" t="s">
        <v>3258</v>
      </c>
      <c r="BD241" s="270"/>
      <c r="BE241" s="270"/>
      <c r="BH241" s="248"/>
      <c r="BI241" s="248"/>
      <c r="BJ241" s="248"/>
      <c r="BK241" s="248"/>
      <c r="BL241" s="248"/>
      <c r="BM241" s="248"/>
      <c r="BN241" s="248"/>
      <c r="BO241" s="248"/>
      <c r="BP241" s="248" t="s">
        <v>3258</v>
      </c>
      <c r="BQ241" s="248" t="s">
        <v>3258</v>
      </c>
      <c r="BR241" s="248" t="s">
        <v>3258</v>
      </c>
      <c r="BS241" s="248" t="s">
        <v>3258</v>
      </c>
      <c r="BT241" s="248" t="s">
        <v>3258</v>
      </c>
      <c r="BU241" s="248" t="s">
        <v>3258</v>
      </c>
      <c r="BV241" s="247"/>
      <c r="BW241" s="248"/>
      <c r="BX241" s="248"/>
      <c r="BY241" s="248"/>
      <c r="BZ241" s="248"/>
      <c r="CA241" s="241"/>
      <c r="CB241" s="241"/>
      <c r="CC241" s="241"/>
      <c r="CD241" s="241"/>
      <c r="CE241" s="248"/>
    </row>
    <row r="242" spans="1:83" ht="14.4" x14ac:dyDescent="0.3">
      <c r="A242" s="269">
        <v>517697</v>
      </c>
      <c r="B242" s="272" t="str">
        <f>VLOOKUP(A242,[1]Sheet4!B$1:G$3636,5,0)</f>
        <v>الرابعة</v>
      </c>
      <c r="C242" s="270" t="s">
        <v>1259</v>
      </c>
      <c r="D242" s="270" t="s">
        <v>1259</v>
      </c>
      <c r="E242" s="270" t="s">
        <v>1259</v>
      </c>
      <c r="F242" s="270" t="s">
        <v>1259</v>
      </c>
      <c r="G242" s="270" t="s">
        <v>1259</v>
      </c>
      <c r="H242" s="270" t="s">
        <v>1259</v>
      </c>
      <c r="I242" s="270" t="s">
        <v>1259</v>
      </c>
      <c r="J242" s="270" t="s">
        <v>1259</v>
      </c>
      <c r="K242" s="270" t="s">
        <v>1259</v>
      </c>
      <c r="L242" s="270" t="s">
        <v>1259</v>
      </c>
      <c r="M242" s="270" t="s">
        <v>1259</v>
      </c>
      <c r="N242" s="270" t="s">
        <v>1259</v>
      </c>
      <c r="O242" s="270" t="s">
        <v>1259</v>
      </c>
      <c r="P242" s="270" t="s">
        <v>1259</v>
      </c>
      <c r="Q242" s="270" t="s">
        <v>1259</v>
      </c>
      <c r="R242" s="270" t="s">
        <v>1259</v>
      </c>
      <c r="S242" s="270" t="s">
        <v>1259</v>
      </c>
      <c r="T242" s="270" t="s">
        <v>1259</v>
      </c>
      <c r="U242" s="270" t="s">
        <v>1259</v>
      </c>
      <c r="V242" s="270" t="s">
        <v>1259</v>
      </c>
      <c r="W242" s="270" t="s">
        <v>1259</v>
      </c>
      <c r="X242" s="270" t="s">
        <v>1259</v>
      </c>
      <c r="Y242" s="270" t="s">
        <v>1259</v>
      </c>
      <c r="Z242" s="270" t="s">
        <v>1259</v>
      </c>
      <c r="AA242" s="270" t="s">
        <v>1259</v>
      </c>
      <c r="AB242" s="270" t="s">
        <v>1259</v>
      </c>
      <c r="AC242" s="270" t="s">
        <v>1259</v>
      </c>
      <c r="AD242" s="270" t="s">
        <v>1259</v>
      </c>
      <c r="AE242" s="270" t="s">
        <v>1259</v>
      </c>
      <c r="AF242" s="270" t="s">
        <v>1259</v>
      </c>
      <c r="AG242" s="270" t="s">
        <v>1259</v>
      </c>
      <c r="AH242" s="270" t="s">
        <v>1259</v>
      </c>
      <c r="AI242" s="270" t="s">
        <v>1259</v>
      </c>
      <c r="AJ242" s="270" t="s">
        <v>1259</v>
      </c>
      <c r="AK242" s="270" t="s">
        <v>1259</v>
      </c>
      <c r="AL242" s="270" t="s">
        <v>1259</v>
      </c>
      <c r="AM242" s="270" t="s">
        <v>1259</v>
      </c>
      <c r="AN242" s="270" t="s">
        <v>1259</v>
      </c>
      <c r="AO242" s="270" t="s">
        <v>1259</v>
      </c>
      <c r="AP242" s="270" t="s">
        <v>1259</v>
      </c>
      <c r="AQ242" s="270" t="s">
        <v>1259</v>
      </c>
      <c r="AR242" s="270" t="s">
        <v>1259</v>
      </c>
      <c r="AS242" s="270" t="s">
        <v>1259</v>
      </c>
      <c r="AT242" s="270" t="s">
        <v>1259</v>
      </c>
      <c r="AU242" s="270" t="s">
        <v>1259</v>
      </c>
      <c r="AV242" s="270" t="s">
        <v>1259</v>
      </c>
      <c r="AW242" s="277" t="s">
        <v>1259</v>
      </c>
      <c r="AX242">
        <f>VLOOKUP(A242,[1]Sheet4!B$2:G$3636,6,0)</f>
        <v>0</v>
      </c>
      <c r="AY242" t="str">
        <f>VLOOKUP(A242,[1]Sheet2!A$3:AC$3636,29,0)</f>
        <v/>
      </c>
      <c r="AZ242" s="270" t="s">
        <v>3258</v>
      </c>
      <c r="BA242" s="270" t="s">
        <v>3258</v>
      </c>
      <c r="BB242" s="270" t="s">
        <v>3258</v>
      </c>
      <c r="BC242" s="270" t="s">
        <v>3258</v>
      </c>
      <c r="BD242" s="270"/>
      <c r="BE242" s="270"/>
      <c r="BH242" s="248"/>
      <c r="BI242" s="248"/>
      <c r="BJ242" s="248"/>
      <c r="BK242" s="248"/>
      <c r="BL242" s="248"/>
      <c r="BM242" s="248"/>
      <c r="BN242" s="248"/>
      <c r="BO242" s="248"/>
      <c r="BP242" s="248" t="s">
        <v>3258</v>
      </c>
      <c r="BQ242" s="248" t="s">
        <v>3258</v>
      </c>
      <c r="BR242" s="248" t="s">
        <v>3258</v>
      </c>
      <c r="BS242" s="248" t="s">
        <v>3258</v>
      </c>
      <c r="BT242" s="248" t="s">
        <v>3258</v>
      </c>
      <c r="BU242" s="248" t="s">
        <v>3258</v>
      </c>
      <c r="BV242" s="247"/>
      <c r="BW242" s="248"/>
      <c r="BX242" s="248"/>
      <c r="BY242" s="248"/>
      <c r="BZ242" s="248"/>
      <c r="CA242" s="241"/>
      <c r="CB242" s="241"/>
      <c r="CC242" s="241"/>
      <c r="CD242" s="241"/>
      <c r="CE242" s="248"/>
    </row>
    <row r="243" spans="1:83" ht="14.4" x14ac:dyDescent="0.3">
      <c r="A243" s="269">
        <v>517742</v>
      </c>
      <c r="B243" s="272" t="str">
        <f>VLOOKUP(A243,[1]Sheet4!B$1:G$3636,5,0)</f>
        <v>الرابعة</v>
      </c>
      <c r="C243" s="270" t="s">
        <v>1259</v>
      </c>
      <c r="D243" s="270" t="s">
        <v>1259</v>
      </c>
      <c r="E243" s="270" t="s">
        <v>1259</v>
      </c>
      <c r="F243" s="270" t="s">
        <v>1259</v>
      </c>
      <c r="G243" s="270" t="s">
        <v>1259</v>
      </c>
      <c r="H243" s="270" t="s">
        <v>1259</v>
      </c>
      <c r="I243" s="270" t="s">
        <v>1259</v>
      </c>
      <c r="J243" s="270" t="s">
        <v>1259</v>
      </c>
      <c r="K243" s="270" t="s">
        <v>1259</v>
      </c>
      <c r="L243" s="270" t="s">
        <v>1259</v>
      </c>
      <c r="M243" s="270" t="s">
        <v>1259</v>
      </c>
      <c r="N243" s="270" t="s">
        <v>1259</v>
      </c>
      <c r="O243" s="270" t="s">
        <v>1259</v>
      </c>
      <c r="P243" s="270" t="s">
        <v>1259</v>
      </c>
      <c r="Q243" s="270" t="s">
        <v>1259</v>
      </c>
      <c r="R243" s="270" t="s">
        <v>1259</v>
      </c>
      <c r="S243" s="270" t="s">
        <v>1259</v>
      </c>
      <c r="T243" s="270" t="s">
        <v>1259</v>
      </c>
      <c r="U243" s="270" t="s">
        <v>1259</v>
      </c>
      <c r="V243" s="270" t="s">
        <v>1259</v>
      </c>
      <c r="W243" s="270" t="s">
        <v>1259</v>
      </c>
      <c r="X243" s="270" t="s">
        <v>1259</v>
      </c>
      <c r="Y243" s="270" t="s">
        <v>1259</v>
      </c>
      <c r="Z243" s="270" t="s">
        <v>1259</v>
      </c>
      <c r="AA243" s="270" t="s">
        <v>1259</v>
      </c>
      <c r="AB243" s="270" t="s">
        <v>1259</v>
      </c>
      <c r="AC243" s="270" t="s">
        <v>1259</v>
      </c>
      <c r="AD243" s="270" t="s">
        <v>1259</v>
      </c>
      <c r="AE243" s="270" t="s">
        <v>1259</v>
      </c>
      <c r="AF243" s="270" t="s">
        <v>1259</v>
      </c>
      <c r="AG243" s="270" t="s">
        <v>1259</v>
      </c>
      <c r="AH243" s="270" t="s">
        <v>1259</v>
      </c>
      <c r="AI243" s="270" t="s">
        <v>1259</v>
      </c>
      <c r="AJ243" s="270" t="s">
        <v>1259</v>
      </c>
      <c r="AK243" s="270" t="s">
        <v>1259</v>
      </c>
      <c r="AL243" s="270" t="s">
        <v>1259</v>
      </c>
      <c r="AM243" s="270" t="s">
        <v>1259</v>
      </c>
      <c r="AN243" s="270" t="s">
        <v>1259</v>
      </c>
      <c r="AO243" s="270" t="s">
        <v>1259</v>
      </c>
      <c r="AP243" s="270" t="s">
        <v>1259</v>
      </c>
      <c r="AQ243" s="270" t="s">
        <v>1259</v>
      </c>
      <c r="AR243" s="270" t="s">
        <v>1259</v>
      </c>
      <c r="AS243" s="270" t="s">
        <v>1259</v>
      </c>
      <c r="AT243" s="270" t="s">
        <v>1259</v>
      </c>
      <c r="AU243" s="270" t="s">
        <v>1259</v>
      </c>
      <c r="AV243" s="270" t="s">
        <v>1259</v>
      </c>
      <c r="AW243" s="277" t="s">
        <v>1259</v>
      </c>
      <c r="AX243">
        <f>VLOOKUP(A243,[1]Sheet4!B$2:G$3636,6,0)</f>
        <v>0</v>
      </c>
      <c r="AY243" t="str">
        <f>VLOOKUP(A243,[1]Sheet2!A$3:AC$3636,29,0)</f>
        <v/>
      </c>
      <c r="AZ243" s="270" t="s">
        <v>3258</v>
      </c>
      <c r="BA243" s="270" t="s">
        <v>3258</v>
      </c>
      <c r="BB243" s="270" t="s">
        <v>3258</v>
      </c>
      <c r="BC243" s="270" t="s">
        <v>3258</v>
      </c>
      <c r="BD243" s="270"/>
      <c r="BE243" s="270"/>
    </row>
    <row r="244" spans="1:83" ht="14.4" x14ac:dyDescent="0.3">
      <c r="A244" s="269">
        <v>517746</v>
      </c>
      <c r="B244" s="272" t="str">
        <f>VLOOKUP(A244,[1]Sheet4!B$1:G$3636,5,0)</f>
        <v>الرابعة</v>
      </c>
      <c r="C244" s="270" t="s">
        <v>1259</v>
      </c>
      <c r="D244" s="270" t="s">
        <v>1259</v>
      </c>
      <c r="E244" s="270" t="s">
        <v>1259</v>
      </c>
      <c r="F244" s="270" t="s">
        <v>1259</v>
      </c>
      <c r="G244" s="270" t="s">
        <v>1259</v>
      </c>
      <c r="H244" s="270" t="s">
        <v>1259</v>
      </c>
      <c r="I244" s="270" t="s">
        <v>1259</v>
      </c>
      <c r="J244" s="270" t="s">
        <v>1259</v>
      </c>
      <c r="K244" s="270" t="s">
        <v>1259</v>
      </c>
      <c r="L244" s="270" t="s">
        <v>1259</v>
      </c>
      <c r="M244" s="270" t="s">
        <v>1259</v>
      </c>
      <c r="N244" s="270" t="s">
        <v>1259</v>
      </c>
      <c r="O244" s="270" t="s">
        <v>1259</v>
      </c>
      <c r="P244" s="270" t="s">
        <v>1259</v>
      </c>
      <c r="Q244" s="270" t="s">
        <v>1259</v>
      </c>
      <c r="R244" s="270" t="s">
        <v>1259</v>
      </c>
      <c r="S244" s="270" t="s">
        <v>1259</v>
      </c>
      <c r="T244" s="270" t="s">
        <v>1259</v>
      </c>
      <c r="U244" s="270" t="s">
        <v>1259</v>
      </c>
      <c r="V244" s="270" t="s">
        <v>1259</v>
      </c>
      <c r="W244" s="270" t="s">
        <v>1259</v>
      </c>
      <c r="X244" s="270" t="s">
        <v>1259</v>
      </c>
      <c r="Y244" s="270" t="s">
        <v>1259</v>
      </c>
      <c r="Z244" s="270" t="s">
        <v>1259</v>
      </c>
      <c r="AA244" s="270" t="s">
        <v>1259</v>
      </c>
      <c r="AB244" s="270" t="s">
        <v>1259</v>
      </c>
      <c r="AC244" s="270" t="s">
        <v>1259</v>
      </c>
      <c r="AD244" s="270" t="s">
        <v>1259</v>
      </c>
      <c r="AE244" s="270" t="s">
        <v>1259</v>
      </c>
      <c r="AF244" s="270" t="s">
        <v>1259</v>
      </c>
      <c r="AG244" s="270" t="s">
        <v>1259</v>
      </c>
      <c r="AH244" s="270" t="s">
        <v>1259</v>
      </c>
      <c r="AI244" s="270" t="s">
        <v>1259</v>
      </c>
      <c r="AJ244" s="270" t="s">
        <v>1259</v>
      </c>
      <c r="AK244" s="270" t="s">
        <v>1259</v>
      </c>
      <c r="AL244" s="270" t="s">
        <v>1259</v>
      </c>
      <c r="AM244" s="270" t="s">
        <v>1259</v>
      </c>
      <c r="AN244" s="270" t="s">
        <v>1259</v>
      </c>
      <c r="AO244" s="270" t="s">
        <v>1259</v>
      </c>
      <c r="AP244" s="270" t="s">
        <v>1259</v>
      </c>
      <c r="AQ244" s="270" t="s">
        <v>1259</v>
      </c>
      <c r="AR244" s="270" t="s">
        <v>1259</v>
      </c>
      <c r="AS244" s="270" t="s">
        <v>1259</v>
      </c>
      <c r="AT244" s="270" t="s">
        <v>1259</v>
      </c>
      <c r="AU244" s="270" t="s">
        <v>1259</v>
      </c>
      <c r="AV244" s="270" t="s">
        <v>1259</v>
      </c>
      <c r="AW244" s="277" t="s">
        <v>1259</v>
      </c>
      <c r="AX244">
        <f>VLOOKUP(A244,[1]Sheet4!B$2:G$3636,6,0)</f>
        <v>0</v>
      </c>
      <c r="AY244">
        <f>VLOOKUP(A244,[1]Sheet2!A$3:AC$3636,29,0)</f>
        <v>0</v>
      </c>
      <c r="AZ244" s="249"/>
      <c r="BA244" s="249"/>
      <c r="BB244" s="249"/>
      <c r="BC244" s="249"/>
      <c r="BD244" s="249"/>
      <c r="BE244" s="270"/>
      <c r="BH244" s="248"/>
      <c r="BI244" s="248"/>
      <c r="BJ244" s="248"/>
      <c r="BK244" s="248"/>
      <c r="BL244" s="248"/>
      <c r="BM244" s="248"/>
      <c r="BN244" s="248"/>
      <c r="BO244" s="248"/>
      <c r="BP244" s="248" t="s">
        <v>3258</v>
      </c>
      <c r="BQ244" s="248" t="s">
        <v>3258</v>
      </c>
      <c r="BR244" s="248" t="s">
        <v>3258</v>
      </c>
      <c r="BS244" s="248" t="s">
        <v>3258</v>
      </c>
      <c r="BT244" s="248" t="s">
        <v>3258</v>
      </c>
      <c r="BU244" s="248" t="s">
        <v>3258</v>
      </c>
      <c r="BV244" s="247"/>
      <c r="BW244" s="248"/>
      <c r="BX244" s="248"/>
      <c r="BY244" s="248"/>
      <c r="BZ244" s="248"/>
      <c r="CA244" s="241"/>
      <c r="CB244" s="241"/>
      <c r="CC244" s="241"/>
      <c r="CD244" s="241"/>
      <c r="CE244" s="248"/>
    </row>
    <row r="245" spans="1:83" ht="14.4" x14ac:dyDescent="0.3">
      <c r="A245" s="269">
        <v>517755</v>
      </c>
      <c r="B245" s="272" t="str">
        <f>VLOOKUP(A245,[1]Sheet4!B$1:G$3636,5,0)</f>
        <v>الرابعة</v>
      </c>
      <c r="C245" s="270" t="s">
        <v>1259</v>
      </c>
      <c r="D245" s="270" t="s">
        <v>1259</v>
      </c>
      <c r="E245" s="270" t="s">
        <v>1259</v>
      </c>
      <c r="F245" s="270" t="s">
        <v>1259</v>
      </c>
      <c r="G245" s="270" t="s">
        <v>1259</v>
      </c>
      <c r="H245" s="270" t="s">
        <v>1259</v>
      </c>
      <c r="I245" s="270" t="s">
        <v>1259</v>
      </c>
      <c r="J245" s="270" t="s">
        <v>1259</v>
      </c>
      <c r="K245" s="270" t="s">
        <v>1259</v>
      </c>
      <c r="L245" s="270" t="s">
        <v>1259</v>
      </c>
      <c r="M245" s="270" t="s">
        <v>1259</v>
      </c>
      <c r="N245" s="270" t="s">
        <v>1259</v>
      </c>
      <c r="O245" s="270" t="s">
        <v>1259</v>
      </c>
      <c r="P245" s="270" t="s">
        <v>1259</v>
      </c>
      <c r="Q245" s="270" t="s">
        <v>1259</v>
      </c>
      <c r="R245" s="270" t="s">
        <v>1259</v>
      </c>
      <c r="S245" s="270" t="s">
        <v>1259</v>
      </c>
      <c r="T245" s="270" t="s">
        <v>1259</v>
      </c>
      <c r="U245" s="270" t="s">
        <v>1259</v>
      </c>
      <c r="V245" s="270" t="s">
        <v>1259</v>
      </c>
      <c r="W245" s="270" t="s">
        <v>1259</v>
      </c>
      <c r="X245" s="270" t="s">
        <v>1259</v>
      </c>
      <c r="Y245" s="270" t="s">
        <v>1259</v>
      </c>
      <c r="Z245" s="270" t="s">
        <v>1259</v>
      </c>
      <c r="AA245" s="270" t="s">
        <v>1259</v>
      </c>
      <c r="AB245" s="270" t="s">
        <v>1259</v>
      </c>
      <c r="AC245" s="270" t="s">
        <v>1259</v>
      </c>
      <c r="AD245" s="270" t="s">
        <v>1259</v>
      </c>
      <c r="AE245" s="270" t="s">
        <v>1259</v>
      </c>
      <c r="AF245" s="270" t="s">
        <v>1259</v>
      </c>
      <c r="AG245" s="270" t="s">
        <v>1259</v>
      </c>
      <c r="AH245" s="270" t="s">
        <v>1259</v>
      </c>
      <c r="AI245" s="270" t="s">
        <v>1259</v>
      </c>
      <c r="AJ245" s="270" t="s">
        <v>1259</v>
      </c>
      <c r="AK245" s="270" t="s">
        <v>1259</v>
      </c>
      <c r="AL245" s="270" t="s">
        <v>1259</v>
      </c>
      <c r="AM245" s="270" t="s">
        <v>1259</v>
      </c>
      <c r="AN245" s="270" t="s">
        <v>1259</v>
      </c>
      <c r="AO245" s="270" t="s">
        <v>1259</v>
      </c>
      <c r="AP245" s="270" t="s">
        <v>1259</v>
      </c>
      <c r="AQ245" s="270" t="s">
        <v>1259</v>
      </c>
      <c r="AR245" s="270" t="s">
        <v>1259</v>
      </c>
      <c r="AS245" s="270" t="s">
        <v>1259</v>
      </c>
      <c r="AT245" s="270" t="s">
        <v>1259</v>
      </c>
      <c r="AU245" s="270" t="s">
        <v>1259</v>
      </c>
      <c r="AV245" s="270" t="s">
        <v>1259</v>
      </c>
      <c r="AW245" s="277" t="s">
        <v>1259</v>
      </c>
      <c r="AX245">
        <f>VLOOKUP(A245,[1]Sheet4!B$2:G$3636,6,0)</f>
        <v>0</v>
      </c>
      <c r="AY245" t="str">
        <f>VLOOKUP(A245,[1]Sheet2!A$3:AC$3636,29,0)</f>
        <v/>
      </c>
      <c r="AZ245" s="270" t="s">
        <v>3258</v>
      </c>
      <c r="BA245" s="270" t="s">
        <v>3258</v>
      </c>
      <c r="BB245" s="270" t="s">
        <v>3258</v>
      </c>
      <c r="BC245" s="270" t="s">
        <v>3258</v>
      </c>
      <c r="BD245" s="270"/>
      <c r="BE245" s="270"/>
      <c r="BH245" s="248"/>
      <c r="BI245" s="248"/>
      <c r="BJ245" s="248"/>
      <c r="BK245" s="248"/>
      <c r="BL245" s="248"/>
      <c r="BM245" s="248"/>
      <c r="BN245" s="248"/>
      <c r="BO245" s="248"/>
      <c r="BP245" s="248" t="s">
        <v>3258</v>
      </c>
      <c r="BQ245" s="248" t="s">
        <v>3258</v>
      </c>
      <c r="BR245" s="248" t="s">
        <v>3258</v>
      </c>
      <c r="BS245" s="248" t="s">
        <v>3258</v>
      </c>
      <c r="BT245" s="248" t="s">
        <v>3258</v>
      </c>
      <c r="BU245" s="248" t="s">
        <v>3258</v>
      </c>
      <c r="BV245" s="247"/>
      <c r="BW245" s="248"/>
      <c r="BX245" s="248"/>
      <c r="BY245" s="248"/>
      <c r="BZ245" s="248"/>
      <c r="CA245" s="241"/>
      <c r="CB245" s="241"/>
      <c r="CC245" s="241"/>
      <c r="CD245" s="241"/>
      <c r="CE245" s="248"/>
    </row>
    <row r="246" spans="1:83" ht="14.4" x14ac:dyDescent="0.3">
      <c r="A246" s="269">
        <v>517783</v>
      </c>
      <c r="B246" s="272" t="str">
        <f>VLOOKUP(A246,[1]Sheet4!B$1:G$3636,5,0)</f>
        <v>الرابعة</v>
      </c>
      <c r="C246" s="270" t="s">
        <v>1260</v>
      </c>
      <c r="D246" s="270" t="s">
        <v>1260</v>
      </c>
      <c r="E246" s="270" t="s">
        <v>1260</v>
      </c>
      <c r="F246" s="270" t="s">
        <v>1260</v>
      </c>
      <c r="G246" s="270" t="s">
        <v>1260</v>
      </c>
      <c r="H246" s="270" t="s">
        <v>1260</v>
      </c>
      <c r="I246" s="270" t="s">
        <v>1260</v>
      </c>
      <c r="J246" s="270" t="s">
        <v>1260</v>
      </c>
      <c r="K246" s="270" t="s">
        <v>1260</v>
      </c>
      <c r="L246" s="270" t="s">
        <v>1260</v>
      </c>
      <c r="M246" s="270" t="s">
        <v>1260</v>
      </c>
      <c r="N246" s="270" t="s">
        <v>1260</v>
      </c>
      <c r="O246" s="270" t="s">
        <v>1260</v>
      </c>
      <c r="P246" s="270" t="s">
        <v>1260</v>
      </c>
      <c r="Q246" s="270" t="s">
        <v>1260</v>
      </c>
      <c r="R246" s="270" t="s">
        <v>1260</v>
      </c>
      <c r="S246" s="270" t="s">
        <v>1260</v>
      </c>
      <c r="T246" s="270" t="s">
        <v>1260</v>
      </c>
      <c r="U246" s="270" t="s">
        <v>1260</v>
      </c>
      <c r="V246" s="270" t="s">
        <v>1260</v>
      </c>
      <c r="W246" s="270" t="s">
        <v>1260</v>
      </c>
      <c r="X246" s="270" t="s">
        <v>1260</v>
      </c>
      <c r="Y246" s="270" t="s">
        <v>1260</v>
      </c>
      <c r="Z246" s="270" t="s">
        <v>1260</v>
      </c>
      <c r="AA246" s="270" t="s">
        <v>1260</v>
      </c>
      <c r="AB246" s="270" t="s">
        <v>1260</v>
      </c>
      <c r="AC246" s="270" t="s">
        <v>1260</v>
      </c>
      <c r="AD246" s="270" t="s">
        <v>1260</v>
      </c>
      <c r="AE246" s="270" t="s">
        <v>1260</v>
      </c>
      <c r="AF246" s="270" t="s">
        <v>1260</v>
      </c>
      <c r="AG246" s="270" t="s">
        <v>1260</v>
      </c>
      <c r="AH246" s="270" t="s">
        <v>1260</v>
      </c>
      <c r="AI246" s="270" t="s">
        <v>1260</v>
      </c>
      <c r="AJ246" s="270" t="s">
        <v>1260</v>
      </c>
      <c r="AK246" s="270" t="s">
        <v>1260</v>
      </c>
      <c r="AL246" s="270" t="s">
        <v>1260</v>
      </c>
      <c r="AM246" s="270" t="s">
        <v>1260</v>
      </c>
      <c r="AN246" s="270" t="s">
        <v>1260</v>
      </c>
      <c r="AO246" s="270" t="s">
        <v>1260</v>
      </c>
      <c r="AP246" s="270" t="s">
        <v>1260</v>
      </c>
      <c r="AQ246" s="270" t="s">
        <v>1260</v>
      </c>
      <c r="AR246" s="270" t="s">
        <v>1260</v>
      </c>
      <c r="AS246" s="270" t="s">
        <v>1260</v>
      </c>
      <c r="AT246" s="270" t="s">
        <v>1260</v>
      </c>
      <c r="AU246" s="270" t="s">
        <v>1260</v>
      </c>
      <c r="AV246" s="270" t="s">
        <v>1260</v>
      </c>
      <c r="AW246" s="277" t="s">
        <v>1260</v>
      </c>
      <c r="AX246" t="str">
        <f>VLOOKUP(A246,[1]Sheet4!B$2:G$3636,6,0)</f>
        <v>مستنفذ فصل ثاني  2023-2024</v>
      </c>
      <c r="AY246" t="str">
        <f>VLOOKUP(A246,[1]Sheet2!A$3:AC$3636,29,0)</f>
        <v/>
      </c>
      <c r="AZ246" s="270" t="s">
        <v>3258</v>
      </c>
      <c r="BA246" s="270" t="s">
        <v>3258</v>
      </c>
      <c r="BB246" s="270" t="s">
        <v>3258</v>
      </c>
      <c r="BC246" s="270" t="s">
        <v>3258</v>
      </c>
      <c r="BD246" s="270"/>
      <c r="BE246" s="270"/>
    </row>
    <row r="247" spans="1:83" ht="14.4" x14ac:dyDescent="0.3">
      <c r="A247" s="269">
        <v>517787</v>
      </c>
      <c r="B247" s="272" t="str">
        <f>VLOOKUP(A247,[1]Sheet4!B$1:G$3636,5,0)</f>
        <v>الرابعة</v>
      </c>
      <c r="C247" s="270" t="s">
        <v>1259</v>
      </c>
      <c r="D247" s="270" t="s">
        <v>1259</v>
      </c>
      <c r="E247" s="270" t="s">
        <v>1259</v>
      </c>
      <c r="F247" s="270" t="s">
        <v>1259</v>
      </c>
      <c r="G247" s="270" t="s">
        <v>1259</v>
      </c>
      <c r="H247" s="270" t="s">
        <v>1259</v>
      </c>
      <c r="I247" s="270" t="s">
        <v>1259</v>
      </c>
      <c r="J247" s="270" t="s">
        <v>1259</v>
      </c>
      <c r="K247" s="270" t="s">
        <v>1259</v>
      </c>
      <c r="L247" s="270" t="s">
        <v>1259</v>
      </c>
      <c r="M247" s="270" t="s">
        <v>1259</v>
      </c>
      <c r="N247" s="270" t="s">
        <v>1259</v>
      </c>
      <c r="O247" s="270" t="s">
        <v>1259</v>
      </c>
      <c r="P247" s="270" t="s">
        <v>1259</v>
      </c>
      <c r="Q247" s="270" t="s">
        <v>1259</v>
      </c>
      <c r="R247" s="270" t="s">
        <v>1259</v>
      </c>
      <c r="S247" s="270" t="s">
        <v>1259</v>
      </c>
      <c r="T247" s="270" t="s">
        <v>1259</v>
      </c>
      <c r="U247" s="270" t="s">
        <v>1259</v>
      </c>
      <c r="V247" s="270" t="s">
        <v>1259</v>
      </c>
      <c r="W247" s="270" t="s">
        <v>1259</v>
      </c>
      <c r="X247" s="270" t="s">
        <v>1259</v>
      </c>
      <c r="Y247" s="270" t="s">
        <v>1259</v>
      </c>
      <c r="Z247" s="270" t="s">
        <v>1259</v>
      </c>
      <c r="AA247" s="270" t="s">
        <v>1259</v>
      </c>
      <c r="AB247" s="270" t="s">
        <v>1259</v>
      </c>
      <c r="AC247" s="270" t="s">
        <v>1259</v>
      </c>
      <c r="AD247" s="270" t="s">
        <v>1259</v>
      </c>
      <c r="AE247" s="270" t="s">
        <v>1259</v>
      </c>
      <c r="AF247" s="270" t="s">
        <v>1259</v>
      </c>
      <c r="AG247" s="270" t="s">
        <v>1259</v>
      </c>
      <c r="AH247" s="270" t="s">
        <v>1259</v>
      </c>
      <c r="AI247" s="270" t="s">
        <v>1259</v>
      </c>
      <c r="AJ247" s="270" t="s">
        <v>1259</v>
      </c>
      <c r="AK247" s="270" t="s">
        <v>1259</v>
      </c>
      <c r="AL247" s="270" t="s">
        <v>1259</v>
      </c>
      <c r="AM247" s="270" t="s">
        <v>1259</v>
      </c>
      <c r="AN247" s="270" t="s">
        <v>1259</v>
      </c>
      <c r="AO247" s="270" t="s">
        <v>1259</v>
      </c>
      <c r="AP247" s="270" t="s">
        <v>1259</v>
      </c>
      <c r="AQ247" s="270" t="s">
        <v>1259</v>
      </c>
      <c r="AR247" s="270" t="s">
        <v>1259</v>
      </c>
      <c r="AS247" s="270" t="s">
        <v>1259</v>
      </c>
      <c r="AT247" s="270" t="s">
        <v>1259</v>
      </c>
      <c r="AU247" s="270" t="s">
        <v>1259</v>
      </c>
      <c r="AV247" s="270" t="s">
        <v>1259</v>
      </c>
      <c r="AW247" s="277" t="s">
        <v>1259</v>
      </c>
      <c r="AX247">
        <f>VLOOKUP(A247,[1]Sheet4!B$2:G$3636,6,0)</f>
        <v>0</v>
      </c>
      <c r="AY247" t="str">
        <f>VLOOKUP(A247,[1]Sheet2!A$3:AC$3636,29,0)</f>
        <v/>
      </c>
      <c r="AZ247" s="270" t="s">
        <v>3258</v>
      </c>
      <c r="BA247" s="270" t="s">
        <v>3258</v>
      </c>
      <c r="BB247" s="270" t="s">
        <v>3258</v>
      </c>
      <c r="BC247" s="270" t="s">
        <v>3258</v>
      </c>
      <c r="BD247" s="270"/>
      <c r="BE247" s="270"/>
    </row>
    <row r="248" spans="1:83" ht="14.4" x14ac:dyDescent="0.3">
      <c r="A248" s="269">
        <v>517820</v>
      </c>
      <c r="B248" s="272" t="str">
        <f>VLOOKUP(A248,[1]Sheet4!B$1:G$3636,5,0)</f>
        <v>الرابعة</v>
      </c>
      <c r="C248" s="270" t="s">
        <v>1260</v>
      </c>
      <c r="D248" s="270" t="s">
        <v>1260</v>
      </c>
      <c r="E248" s="270" t="s">
        <v>1260</v>
      </c>
      <c r="F248" s="270" t="s">
        <v>1260</v>
      </c>
      <c r="G248" s="270" t="s">
        <v>1260</v>
      </c>
      <c r="H248" s="270" t="s">
        <v>1260</v>
      </c>
      <c r="I248" s="270" t="s">
        <v>1260</v>
      </c>
      <c r="J248" s="270" t="s">
        <v>1260</v>
      </c>
      <c r="K248" s="270" t="s">
        <v>1260</v>
      </c>
      <c r="L248" s="270" t="s">
        <v>1260</v>
      </c>
      <c r="M248" s="270" t="s">
        <v>1260</v>
      </c>
      <c r="N248" s="270" t="s">
        <v>1260</v>
      </c>
      <c r="O248" s="270" t="s">
        <v>1260</v>
      </c>
      <c r="P248" s="270" t="s">
        <v>1260</v>
      </c>
      <c r="Q248" s="270" t="s">
        <v>1260</v>
      </c>
      <c r="R248" s="270" t="s">
        <v>1260</v>
      </c>
      <c r="S248" s="270" t="s">
        <v>1260</v>
      </c>
      <c r="T248" s="270" t="s">
        <v>1260</v>
      </c>
      <c r="U248" s="270" t="s">
        <v>1260</v>
      </c>
      <c r="V248" s="270" t="s">
        <v>1260</v>
      </c>
      <c r="W248" s="270" t="s">
        <v>1260</v>
      </c>
      <c r="X248" s="270" t="s">
        <v>1260</v>
      </c>
      <c r="Y248" s="270" t="s">
        <v>1260</v>
      </c>
      <c r="Z248" s="270" t="s">
        <v>1260</v>
      </c>
      <c r="AA248" s="270" t="s">
        <v>1260</v>
      </c>
      <c r="AB248" s="270" t="s">
        <v>1260</v>
      </c>
      <c r="AC248" s="270" t="s">
        <v>1260</v>
      </c>
      <c r="AD248" s="270" t="s">
        <v>1260</v>
      </c>
      <c r="AE248" s="270" t="s">
        <v>1260</v>
      </c>
      <c r="AF248" s="270" t="s">
        <v>1260</v>
      </c>
      <c r="AG248" s="270" t="s">
        <v>1260</v>
      </c>
      <c r="AH248" s="270" t="s">
        <v>1260</v>
      </c>
      <c r="AI248" s="270" t="s">
        <v>1260</v>
      </c>
      <c r="AJ248" s="270" t="s">
        <v>1260</v>
      </c>
      <c r="AK248" s="270" t="s">
        <v>1260</v>
      </c>
      <c r="AL248" s="270" t="s">
        <v>1260</v>
      </c>
      <c r="AM248" s="270" t="s">
        <v>1260</v>
      </c>
      <c r="AN248" s="270" t="s">
        <v>1260</v>
      </c>
      <c r="AO248" s="270" t="s">
        <v>1260</v>
      </c>
      <c r="AP248" s="270" t="s">
        <v>1260</v>
      </c>
      <c r="AQ248" s="270" t="s">
        <v>1260</v>
      </c>
      <c r="AR248" s="270" t="s">
        <v>1260</v>
      </c>
      <c r="AS248" s="270" t="s">
        <v>1260</v>
      </c>
      <c r="AT248" s="270" t="s">
        <v>1260</v>
      </c>
      <c r="AU248" s="270" t="s">
        <v>1260</v>
      </c>
      <c r="AV248" s="270" t="s">
        <v>1260</v>
      </c>
      <c r="AW248" s="277" t="s">
        <v>1260</v>
      </c>
      <c r="AX248">
        <f>VLOOKUP(A248,[1]Sheet4!B$2:G$3636,6,0)</f>
        <v>0</v>
      </c>
      <c r="AY248">
        <f>VLOOKUP(A248,[1]Sheet2!A$3:AC$3636,29,0)</f>
        <v>0</v>
      </c>
      <c r="AZ248" s="270" t="s">
        <v>3258</v>
      </c>
      <c r="BA248" s="270" t="s">
        <v>3258</v>
      </c>
      <c r="BB248" s="270" t="s">
        <v>3258</v>
      </c>
      <c r="BC248" s="270" t="s">
        <v>3258</v>
      </c>
      <c r="BD248" s="270"/>
      <c r="BE248" s="270"/>
      <c r="BH248" s="248"/>
      <c r="BI248" s="248"/>
      <c r="BJ248" s="248"/>
      <c r="BK248" s="248"/>
      <c r="BL248" s="248"/>
      <c r="BM248" s="248"/>
      <c r="BN248" s="248"/>
      <c r="BO248" s="248"/>
      <c r="BP248" s="248" t="s">
        <v>3258</v>
      </c>
      <c r="BQ248" s="248" t="s">
        <v>3258</v>
      </c>
      <c r="BR248" s="248" t="s">
        <v>3258</v>
      </c>
      <c r="BS248" s="248" t="s">
        <v>3258</v>
      </c>
      <c r="BT248" s="248" t="s">
        <v>3258</v>
      </c>
      <c r="BU248" s="248" t="s">
        <v>3258</v>
      </c>
      <c r="BV248" s="247"/>
      <c r="BW248" s="248"/>
      <c r="BX248" s="248"/>
      <c r="BY248" s="248"/>
      <c r="BZ248" s="248"/>
      <c r="CA248" s="241"/>
      <c r="CB248" s="241"/>
      <c r="CC248" s="241"/>
      <c r="CD248" s="241"/>
      <c r="CE248" s="248"/>
    </row>
    <row r="249" spans="1:83" ht="14.4" x14ac:dyDescent="0.3">
      <c r="A249" s="269">
        <v>517870</v>
      </c>
      <c r="B249" s="272" t="str">
        <f>VLOOKUP(A249,[1]Sheet4!B$1:G$3636,5,0)</f>
        <v>الرابعة حديث</v>
      </c>
      <c r="C249" s="270" t="s">
        <v>1260</v>
      </c>
      <c r="D249" s="270" t="s">
        <v>1260</v>
      </c>
      <c r="E249" s="270" t="s">
        <v>1260</v>
      </c>
      <c r="F249" s="270" t="s">
        <v>1260</v>
      </c>
      <c r="G249" s="270" t="s">
        <v>1260</v>
      </c>
      <c r="H249" s="270" t="s">
        <v>1260</v>
      </c>
      <c r="I249" s="270" t="s">
        <v>1260</v>
      </c>
      <c r="J249" s="270" t="s">
        <v>1260</v>
      </c>
      <c r="K249" s="270" t="s">
        <v>1260</v>
      </c>
      <c r="L249" s="270" t="s">
        <v>1260</v>
      </c>
      <c r="M249" s="270" t="s">
        <v>1260</v>
      </c>
      <c r="N249" s="270" t="s">
        <v>1260</v>
      </c>
      <c r="O249" s="270" t="s">
        <v>1260</v>
      </c>
      <c r="P249" s="270" t="s">
        <v>1260</v>
      </c>
      <c r="Q249" s="270" t="s">
        <v>1260</v>
      </c>
      <c r="R249" s="270" t="s">
        <v>1260</v>
      </c>
      <c r="S249" s="270" t="s">
        <v>1260</v>
      </c>
      <c r="T249" s="270" t="s">
        <v>1260</v>
      </c>
      <c r="U249" s="270" t="s">
        <v>1260</v>
      </c>
      <c r="V249" s="270" t="s">
        <v>1260</v>
      </c>
      <c r="W249" s="270" t="s">
        <v>1260</v>
      </c>
      <c r="X249" s="270" t="s">
        <v>1260</v>
      </c>
      <c r="Y249" s="270" t="s">
        <v>1260</v>
      </c>
      <c r="Z249" s="270" t="s">
        <v>1260</v>
      </c>
      <c r="AA249" s="270" t="s">
        <v>1260</v>
      </c>
      <c r="AB249" s="270" t="s">
        <v>1260</v>
      </c>
      <c r="AC249" s="270" t="s">
        <v>1260</v>
      </c>
      <c r="AD249" s="270" t="s">
        <v>1260</v>
      </c>
      <c r="AE249" s="270" t="s">
        <v>1260</v>
      </c>
      <c r="AF249" s="270" t="s">
        <v>1260</v>
      </c>
      <c r="AG249" s="270" t="s">
        <v>1260</v>
      </c>
      <c r="AH249" s="270" t="s">
        <v>1260</v>
      </c>
      <c r="AI249" s="270" t="s">
        <v>1260</v>
      </c>
      <c r="AJ249" s="270" t="s">
        <v>1260</v>
      </c>
      <c r="AK249" s="270" t="s">
        <v>1260</v>
      </c>
      <c r="AL249" s="270" t="s">
        <v>1260</v>
      </c>
      <c r="AM249" s="270" t="s">
        <v>1260</v>
      </c>
      <c r="AN249" s="270" t="s">
        <v>1260</v>
      </c>
      <c r="AO249" s="270" t="s">
        <v>1260</v>
      </c>
      <c r="AP249" s="270" t="s">
        <v>1260</v>
      </c>
      <c r="AQ249" s="270" t="s">
        <v>1260</v>
      </c>
      <c r="AR249" s="270" t="s">
        <v>1260</v>
      </c>
      <c r="AS249" s="270" t="s">
        <v>3258</v>
      </c>
      <c r="AT249" s="270" t="s">
        <v>3258</v>
      </c>
      <c r="AU249" s="270" t="s">
        <v>3258</v>
      </c>
      <c r="AV249" s="270" t="s">
        <v>3258</v>
      </c>
      <c r="AW249" s="277" t="s">
        <v>3258</v>
      </c>
      <c r="AY249" t="str">
        <f>VLOOKUP(A249,[1]Sheet2!A$3:AC$3636,29,0)</f>
        <v>مستنفذ فصل اول 2023-2024</v>
      </c>
      <c r="AZ249" s="270" t="s">
        <v>3258</v>
      </c>
      <c r="BA249" s="270" t="s">
        <v>3258</v>
      </c>
      <c r="BB249" s="270" t="s">
        <v>3258</v>
      </c>
      <c r="BC249" s="270" t="s">
        <v>3258</v>
      </c>
      <c r="BD249" s="270"/>
      <c r="BE249" s="270"/>
    </row>
    <row r="250" spans="1:83" ht="14.4" x14ac:dyDescent="0.3">
      <c r="A250" s="269">
        <v>517885</v>
      </c>
      <c r="B250" s="272" t="str">
        <f>VLOOKUP(A250,[1]Sheet4!B$1:G$3636,5,0)</f>
        <v>الرابعة</v>
      </c>
      <c r="C250" s="270" t="s">
        <v>1260</v>
      </c>
      <c r="D250" s="270" t="s">
        <v>1260</v>
      </c>
      <c r="E250" s="270" t="s">
        <v>1260</v>
      </c>
      <c r="F250" s="270" t="s">
        <v>1260</v>
      </c>
      <c r="G250" s="270" t="s">
        <v>1260</v>
      </c>
      <c r="H250" s="270" t="s">
        <v>1260</v>
      </c>
      <c r="I250" s="270" t="s">
        <v>1260</v>
      </c>
      <c r="J250" s="270" t="s">
        <v>1260</v>
      </c>
      <c r="K250" s="270" t="s">
        <v>1260</v>
      </c>
      <c r="L250" s="270" t="s">
        <v>1260</v>
      </c>
      <c r="M250" s="270" t="s">
        <v>1260</v>
      </c>
      <c r="N250" s="270" t="s">
        <v>1260</v>
      </c>
      <c r="O250" s="270" t="s">
        <v>1260</v>
      </c>
      <c r="P250" s="270" t="s">
        <v>1260</v>
      </c>
      <c r="Q250" s="270" t="s">
        <v>1260</v>
      </c>
      <c r="R250" s="270" t="s">
        <v>1260</v>
      </c>
      <c r="S250" s="270" t="s">
        <v>1260</v>
      </c>
      <c r="T250" s="270" t="s">
        <v>1260</v>
      </c>
      <c r="U250" s="270" t="s">
        <v>1260</v>
      </c>
      <c r="V250" s="270" t="s">
        <v>1260</v>
      </c>
      <c r="W250" s="270" t="s">
        <v>1260</v>
      </c>
      <c r="X250" s="270" t="s">
        <v>1260</v>
      </c>
      <c r="Y250" s="270" t="s">
        <v>1260</v>
      </c>
      <c r="Z250" s="270" t="s">
        <v>1260</v>
      </c>
      <c r="AA250" s="270" t="s">
        <v>1260</v>
      </c>
      <c r="AB250" s="270" t="s">
        <v>1260</v>
      </c>
      <c r="AC250" s="270" t="s">
        <v>1260</v>
      </c>
      <c r="AD250" s="270" t="s">
        <v>1260</v>
      </c>
      <c r="AE250" s="270" t="s">
        <v>1260</v>
      </c>
      <c r="AF250" s="270" t="s">
        <v>1260</v>
      </c>
      <c r="AG250" s="270" t="s">
        <v>1260</v>
      </c>
      <c r="AH250" s="270" t="s">
        <v>1260</v>
      </c>
      <c r="AI250" s="270" t="s">
        <v>1260</v>
      </c>
      <c r="AJ250" s="270" t="s">
        <v>1260</v>
      </c>
      <c r="AK250" s="270" t="s">
        <v>1260</v>
      </c>
      <c r="AL250" s="270" t="s">
        <v>1260</v>
      </c>
      <c r="AM250" s="270" t="s">
        <v>1260</v>
      </c>
      <c r="AN250" s="270" t="s">
        <v>1260</v>
      </c>
      <c r="AO250" s="270" t="s">
        <v>1260</v>
      </c>
      <c r="AP250" s="270" t="s">
        <v>1260</v>
      </c>
      <c r="AQ250" s="270" t="s">
        <v>1260</v>
      </c>
      <c r="AR250" s="270" t="s">
        <v>1260</v>
      </c>
      <c r="AS250" s="270" t="s">
        <v>1260</v>
      </c>
      <c r="AT250" s="270" t="s">
        <v>1260</v>
      </c>
      <c r="AU250" s="270" t="s">
        <v>1260</v>
      </c>
      <c r="AV250" s="270" t="s">
        <v>1260</v>
      </c>
      <c r="AW250" s="277" t="s">
        <v>1260</v>
      </c>
      <c r="AX250">
        <f>VLOOKUP(A250,[1]Sheet4!B$2:G$3636,6,0)</f>
        <v>0</v>
      </c>
      <c r="AY250">
        <f>VLOOKUP(A250,[1]Sheet2!A$3:AC$3636,29,0)</f>
        <v>0</v>
      </c>
      <c r="AZ250" s="270" t="s">
        <v>3258</v>
      </c>
      <c r="BA250" s="270" t="s">
        <v>3258</v>
      </c>
      <c r="BB250" s="270" t="s">
        <v>3258</v>
      </c>
      <c r="BC250" s="270" t="s">
        <v>3258</v>
      </c>
      <c r="BD250" s="270"/>
      <c r="BE250" s="270"/>
      <c r="BH250" s="248"/>
      <c r="BI250" s="248"/>
      <c r="BJ250" s="248"/>
      <c r="BK250" s="248"/>
      <c r="BL250" s="248"/>
      <c r="BM250" s="248"/>
      <c r="BN250" s="248"/>
      <c r="BO250" s="248"/>
      <c r="BP250" s="248" t="s">
        <v>3258</v>
      </c>
      <c r="BQ250" s="248" t="s">
        <v>3258</v>
      </c>
      <c r="BR250" s="248" t="s">
        <v>3258</v>
      </c>
      <c r="BS250" s="248" t="s">
        <v>3258</v>
      </c>
      <c r="BT250" s="248" t="s">
        <v>3258</v>
      </c>
      <c r="BU250" s="248" t="s">
        <v>3258</v>
      </c>
      <c r="BV250" s="247"/>
      <c r="BW250" s="248"/>
      <c r="BX250" s="248"/>
      <c r="BY250" s="248"/>
      <c r="BZ250" s="248"/>
      <c r="CA250" s="241"/>
      <c r="CB250" s="241"/>
      <c r="CC250" s="241"/>
      <c r="CD250" s="241"/>
      <c r="CE250" s="248"/>
    </row>
    <row r="251" spans="1:83" ht="14.4" x14ac:dyDescent="0.3">
      <c r="A251" s="269">
        <v>517887</v>
      </c>
      <c r="B251" s="272" t="str">
        <f>VLOOKUP(A251,[1]Sheet4!B$1:G$3636,5,0)</f>
        <v>الرابعة</v>
      </c>
      <c r="C251" s="270" t="s">
        <v>1259</v>
      </c>
      <c r="D251" s="270" t="s">
        <v>1259</v>
      </c>
      <c r="E251" s="270" t="s">
        <v>1259</v>
      </c>
      <c r="F251" s="270" t="s">
        <v>1259</v>
      </c>
      <c r="G251" s="270" t="s">
        <v>1259</v>
      </c>
      <c r="H251" s="270" t="s">
        <v>1259</v>
      </c>
      <c r="I251" s="270" t="s">
        <v>1259</v>
      </c>
      <c r="J251" s="270" t="s">
        <v>1259</v>
      </c>
      <c r="K251" s="270" t="s">
        <v>1259</v>
      </c>
      <c r="L251" s="270" t="s">
        <v>1259</v>
      </c>
      <c r="M251" s="270" t="s">
        <v>1259</v>
      </c>
      <c r="N251" s="270" t="s">
        <v>1259</v>
      </c>
      <c r="O251" s="270" t="s">
        <v>1259</v>
      </c>
      <c r="P251" s="270" t="s">
        <v>1259</v>
      </c>
      <c r="Q251" s="270" t="s">
        <v>1259</v>
      </c>
      <c r="R251" s="270" t="s">
        <v>1259</v>
      </c>
      <c r="S251" s="270" t="s">
        <v>1259</v>
      </c>
      <c r="T251" s="270" t="s">
        <v>1259</v>
      </c>
      <c r="U251" s="270" t="s">
        <v>1259</v>
      </c>
      <c r="V251" s="270" t="s">
        <v>1259</v>
      </c>
      <c r="W251" s="270" t="s">
        <v>1259</v>
      </c>
      <c r="X251" s="270" t="s">
        <v>1259</v>
      </c>
      <c r="Y251" s="270" t="s">
        <v>1259</v>
      </c>
      <c r="Z251" s="270" t="s">
        <v>1259</v>
      </c>
      <c r="AA251" s="270" t="s">
        <v>1259</v>
      </c>
      <c r="AB251" s="270" t="s">
        <v>1259</v>
      </c>
      <c r="AC251" s="270" t="s">
        <v>1259</v>
      </c>
      <c r="AD251" s="270" t="s">
        <v>1259</v>
      </c>
      <c r="AE251" s="270" t="s">
        <v>1259</v>
      </c>
      <c r="AF251" s="270" t="s">
        <v>1259</v>
      </c>
      <c r="AG251" s="270" t="s">
        <v>1259</v>
      </c>
      <c r="AH251" s="270" t="s">
        <v>1259</v>
      </c>
      <c r="AI251" s="270" t="s">
        <v>1259</v>
      </c>
      <c r="AJ251" s="270" t="s">
        <v>1259</v>
      </c>
      <c r="AK251" s="270" t="s">
        <v>1259</v>
      </c>
      <c r="AL251" s="270" t="s">
        <v>1259</v>
      </c>
      <c r="AM251" s="270" t="s">
        <v>1259</v>
      </c>
      <c r="AN251" s="270" t="s">
        <v>1259</v>
      </c>
      <c r="AO251" s="270" t="s">
        <v>1259</v>
      </c>
      <c r="AP251" s="270" t="s">
        <v>1259</v>
      </c>
      <c r="AQ251" s="270" t="s">
        <v>1259</v>
      </c>
      <c r="AR251" s="270" t="s">
        <v>1259</v>
      </c>
      <c r="AS251" s="270" t="s">
        <v>1259</v>
      </c>
      <c r="AT251" s="270" t="s">
        <v>1259</v>
      </c>
      <c r="AU251" s="270" t="s">
        <v>1259</v>
      </c>
      <c r="AV251" s="270" t="s">
        <v>1259</v>
      </c>
      <c r="AW251" s="277" t="s">
        <v>1259</v>
      </c>
      <c r="AX251">
        <f>VLOOKUP(A251,[1]Sheet4!B$2:G$3636,6,0)</f>
        <v>0</v>
      </c>
      <c r="AY251" t="str">
        <f>VLOOKUP(A251,[1]Sheet2!A$3:AC$3636,29,0)</f>
        <v/>
      </c>
      <c r="AZ251" s="270" t="s">
        <v>3258</v>
      </c>
      <c r="BA251" s="270" t="s">
        <v>3258</v>
      </c>
      <c r="BB251" s="270" t="s">
        <v>3258</v>
      </c>
      <c r="BC251" s="270" t="s">
        <v>3258</v>
      </c>
      <c r="BD251" s="270"/>
      <c r="BE251" s="270"/>
      <c r="BH251" s="248"/>
      <c r="BI251" s="248"/>
      <c r="BJ251" s="248"/>
      <c r="BK251" s="248"/>
      <c r="BL251" s="248"/>
      <c r="BM251" s="248"/>
      <c r="BN251" s="248"/>
      <c r="BO251" s="248"/>
      <c r="BP251" s="248" t="s">
        <v>3258</v>
      </c>
      <c r="BQ251" s="248" t="s">
        <v>3258</v>
      </c>
      <c r="BR251" s="248" t="s">
        <v>3258</v>
      </c>
      <c r="BS251" s="248" t="s">
        <v>3258</v>
      </c>
      <c r="BT251" s="248" t="s">
        <v>3258</v>
      </c>
      <c r="BU251" s="248" t="s">
        <v>3258</v>
      </c>
      <c r="BV251" s="247"/>
      <c r="BW251" s="248"/>
      <c r="BX251" s="248"/>
      <c r="BY251" s="248"/>
      <c r="BZ251" s="248"/>
      <c r="CA251" s="241"/>
      <c r="CB251" s="241"/>
      <c r="CC251" s="241"/>
      <c r="CD251" s="241"/>
      <c r="CE251" s="248"/>
    </row>
    <row r="252" spans="1:83" ht="14.4" x14ac:dyDescent="0.3">
      <c r="A252" s="269">
        <v>517895</v>
      </c>
      <c r="B252" s="272" t="str">
        <f>VLOOKUP(A252,[1]Sheet4!B$1:G$3636,5,0)</f>
        <v>الرابعة</v>
      </c>
      <c r="C252" s="270" t="s">
        <v>1260</v>
      </c>
      <c r="D252" s="270" t="s">
        <v>1260</v>
      </c>
      <c r="E252" s="270" t="s">
        <v>1260</v>
      </c>
      <c r="F252" s="270" t="s">
        <v>1260</v>
      </c>
      <c r="G252" s="270" t="s">
        <v>1260</v>
      </c>
      <c r="H252" s="270" t="s">
        <v>1260</v>
      </c>
      <c r="I252" s="270" t="s">
        <v>1260</v>
      </c>
      <c r="J252" s="270" t="s">
        <v>1260</v>
      </c>
      <c r="K252" s="270" t="s">
        <v>1260</v>
      </c>
      <c r="L252" s="270" t="s">
        <v>1260</v>
      </c>
      <c r="M252" s="270" t="s">
        <v>1260</v>
      </c>
      <c r="N252" s="270" t="s">
        <v>1260</v>
      </c>
      <c r="O252" s="270" t="s">
        <v>1260</v>
      </c>
      <c r="P252" s="270" t="s">
        <v>1260</v>
      </c>
      <c r="Q252" s="270" t="s">
        <v>1260</v>
      </c>
      <c r="R252" s="270" t="s">
        <v>1260</v>
      </c>
      <c r="S252" s="270" t="s">
        <v>1260</v>
      </c>
      <c r="T252" s="270" t="s">
        <v>1260</v>
      </c>
      <c r="U252" s="270" t="s">
        <v>1260</v>
      </c>
      <c r="V252" s="270" t="s">
        <v>1260</v>
      </c>
      <c r="W252" s="270" t="s">
        <v>1260</v>
      </c>
      <c r="X252" s="270" t="s">
        <v>1260</v>
      </c>
      <c r="Y252" s="270" t="s">
        <v>1260</v>
      </c>
      <c r="Z252" s="270" t="s">
        <v>1260</v>
      </c>
      <c r="AA252" s="270" t="s">
        <v>1260</v>
      </c>
      <c r="AB252" s="270" t="s">
        <v>1260</v>
      </c>
      <c r="AC252" s="270" t="s">
        <v>1260</v>
      </c>
      <c r="AD252" s="270" t="s">
        <v>1260</v>
      </c>
      <c r="AE252" s="270" t="s">
        <v>1260</v>
      </c>
      <c r="AF252" s="270" t="s">
        <v>1260</v>
      </c>
      <c r="AG252" s="270" t="s">
        <v>1260</v>
      </c>
      <c r="AH252" s="270" t="s">
        <v>1260</v>
      </c>
      <c r="AI252" s="270" t="s">
        <v>1260</v>
      </c>
      <c r="AJ252" s="270" t="s">
        <v>1260</v>
      </c>
      <c r="AK252" s="270" t="s">
        <v>1260</v>
      </c>
      <c r="AL252" s="270" t="s">
        <v>1260</v>
      </c>
      <c r="AM252" s="270" t="s">
        <v>1260</v>
      </c>
      <c r="AN252" s="270" t="s">
        <v>1260</v>
      </c>
      <c r="AO252" s="270" t="s">
        <v>1260</v>
      </c>
      <c r="AP252" s="270" t="s">
        <v>1260</v>
      </c>
      <c r="AQ252" s="270" t="s">
        <v>1260</v>
      </c>
      <c r="AR252" s="270" t="s">
        <v>1260</v>
      </c>
      <c r="AS252" s="270" t="s">
        <v>1260</v>
      </c>
      <c r="AT252" s="270" t="s">
        <v>1260</v>
      </c>
      <c r="AU252" s="270" t="s">
        <v>1260</v>
      </c>
      <c r="AV252" s="270" t="s">
        <v>1260</v>
      </c>
      <c r="AW252" s="277" t="s">
        <v>1260</v>
      </c>
      <c r="AX252">
        <f>VLOOKUP(A252,[1]Sheet4!B$2:G$3636,6,0)</f>
        <v>0</v>
      </c>
      <c r="AY252" t="str">
        <f>VLOOKUP(A252,[1]Sheet2!A$3:AC$3636,29,0)</f>
        <v>مستنفذ فصل اول 2023-2024</v>
      </c>
      <c r="AZ252" s="270" t="s">
        <v>3258</v>
      </c>
      <c r="BA252" s="270" t="s">
        <v>3258</v>
      </c>
      <c r="BB252" s="270" t="s">
        <v>3258</v>
      </c>
      <c r="BC252" s="270" t="s">
        <v>3258</v>
      </c>
      <c r="BD252" s="270"/>
      <c r="BE252" s="270"/>
    </row>
    <row r="253" spans="1:83" ht="14.4" x14ac:dyDescent="0.3">
      <c r="A253" s="269">
        <v>517901</v>
      </c>
      <c r="B253" s="272" t="str">
        <f>VLOOKUP(A253,[1]Sheet4!B$1:G$3636,5,0)</f>
        <v>الرابعة</v>
      </c>
      <c r="C253" s="270" t="s">
        <v>1260</v>
      </c>
      <c r="D253" s="270" t="s">
        <v>1260</v>
      </c>
      <c r="E253" s="270" t="s">
        <v>1260</v>
      </c>
      <c r="F253" s="270" t="s">
        <v>1260</v>
      </c>
      <c r="G253" s="270" t="s">
        <v>1260</v>
      </c>
      <c r="H253" s="270" t="s">
        <v>1260</v>
      </c>
      <c r="I253" s="270" t="s">
        <v>1260</v>
      </c>
      <c r="J253" s="270" t="s">
        <v>1260</v>
      </c>
      <c r="K253" s="270" t="s">
        <v>1260</v>
      </c>
      <c r="L253" s="270" t="s">
        <v>1260</v>
      </c>
      <c r="M253" s="270" t="s">
        <v>1260</v>
      </c>
      <c r="N253" s="270" t="s">
        <v>1260</v>
      </c>
      <c r="O253" s="270" t="s">
        <v>1260</v>
      </c>
      <c r="P253" s="270" t="s">
        <v>1260</v>
      </c>
      <c r="Q253" s="270" t="s">
        <v>1260</v>
      </c>
      <c r="R253" s="270" t="s">
        <v>1260</v>
      </c>
      <c r="S253" s="270" t="s">
        <v>1260</v>
      </c>
      <c r="T253" s="270" t="s">
        <v>1260</v>
      </c>
      <c r="U253" s="270" t="s">
        <v>1260</v>
      </c>
      <c r="V253" s="270" t="s">
        <v>1260</v>
      </c>
      <c r="W253" s="270" t="s">
        <v>1260</v>
      </c>
      <c r="X253" s="270" t="s">
        <v>1260</v>
      </c>
      <c r="Y253" s="270" t="s">
        <v>1260</v>
      </c>
      <c r="Z253" s="270" t="s">
        <v>1260</v>
      </c>
      <c r="AA253" s="270" t="s">
        <v>1260</v>
      </c>
      <c r="AB253" s="270" t="s">
        <v>1260</v>
      </c>
      <c r="AC253" s="270" t="s">
        <v>1260</v>
      </c>
      <c r="AD253" s="270" t="s">
        <v>1260</v>
      </c>
      <c r="AE253" s="270" t="s">
        <v>1260</v>
      </c>
      <c r="AF253" s="270" t="s">
        <v>1260</v>
      </c>
      <c r="AG253" s="270" t="s">
        <v>1260</v>
      </c>
      <c r="AH253" s="270" t="s">
        <v>1260</v>
      </c>
      <c r="AI253" s="270" t="s">
        <v>1260</v>
      </c>
      <c r="AJ253" s="270" t="s">
        <v>1260</v>
      </c>
      <c r="AK253" s="270" t="s">
        <v>1260</v>
      </c>
      <c r="AL253" s="270" t="s">
        <v>1260</v>
      </c>
      <c r="AM253" s="270" t="s">
        <v>1260</v>
      </c>
      <c r="AN253" s="270" t="s">
        <v>1260</v>
      </c>
      <c r="AO253" s="270" t="s">
        <v>1260</v>
      </c>
      <c r="AP253" s="270" t="s">
        <v>1260</v>
      </c>
      <c r="AQ253" s="270" t="s">
        <v>1260</v>
      </c>
      <c r="AR253" s="270" t="s">
        <v>1260</v>
      </c>
      <c r="AS253" s="270" t="s">
        <v>1260</v>
      </c>
      <c r="AT253" s="270" t="s">
        <v>1260</v>
      </c>
      <c r="AU253" s="270" t="s">
        <v>1260</v>
      </c>
      <c r="AV253" s="270" t="s">
        <v>1260</v>
      </c>
      <c r="AW253" s="277" t="s">
        <v>1260</v>
      </c>
      <c r="AX253" t="str">
        <f>VLOOKUP(A253,[1]Sheet4!B$2:G$3636,6,0)</f>
        <v>مستنفذ فصل ثاني  2023-2024</v>
      </c>
      <c r="AY253">
        <f>VLOOKUP(A253,[1]Sheet2!A$3:AC$3636,29,0)</f>
        <v>0</v>
      </c>
      <c r="AZ253" s="270" t="s">
        <v>3258</v>
      </c>
      <c r="BA253" s="270" t="s">
        <v>3258</v>
      </c>
      <c r="BB253" s="270" t="s">
        <v>3258</v>
      </c>
      <c r="BC253" s="270" t="s">
        <v>3258</v>
      </c>
      <c r="BD253" s="270"/>
      <c r="BE253" s="270"/>
    </row>
    <row r="254" spans="1:83" ht="14.4" x14ac:dyDescent="0.3">
      <c r="A254" s="269">
        <v>517908</v>
      </c>
      <c r="B254" s="272" t="str">
        <f>VLOOKUP(A254,[1]Sheet4!B$1:G$3636,5,0)</f>
        <v>الرابعة</v>
      </c>
      <c r="C254" s="270" t="s">
        <v>1259</v>
      </c>
      <c r="D254" s="270" t="s">
        <v>1259</v>
      </c>
      <c r="E254" s="270" t="s">
        <v>1259</v>
      </c>
      <c r="F254" s="270" t="s">
        <v>1259</v>
      </c>
      <c r="G254" s="270" t="s">
        <v>1259</v>
      </c>
      <c r="H254" s="270" t="s">
        <v>1259</v>
      </c>
      <c r="I254" s="270" t="s">
        <v>1259</v>
      </c>
      <c r="J254" s="270" t="s">
        <v>1259</v>
      </c>
      <c r="K254" s="270" t="s">
        <v>1259</v>
      </c>
      <c r="L254" s="270" t="s">
        <v>1259</v>
      </c>
      <c r="M254" s="270" t="s">
        <v>1259</v>
      </c>
      <c r="N254" s="270" t="s">
        <v>1259</v>
      </c>
      <c r="O254" s="270" t="s">
        <v>1259</v>
      </c>
      <c r="P254" s="270" t="s">
        <v>1259</v>
      </c>
      <c r="Q254" s="270" t="s">
        <v>1259</v>
      </c>
      <c r="R254" s="270" t="s">
        <v>1259</v>
      </c>
      <c r="S254" s="270" t="s">
        <v>1259</v>
      </c>
      <c r="T254" s="270" t="s">
        <v>1259</v>
      </c>
      <c r="U254" s="270" t="s">
        <v>1259</v>
      </c>
      <c r="V254" s="270" t="s">
        <v>1259</v>
      </c>
      <c r="W254" s="270" t="s">
        <v>1259</v>
      </c>
      <c r="X254" s="270" t="s">
        <v>1259</v>
      </c>
      <c r="Y254" s="270" t="s">
        <v>1259</v>
      </c>
      <c r="Z254" s="270" t="s">
        <v>1259</v>
      </c>
      <c r="AA254" s="270" t="s">
        <v>1259</v>
      </c>
      <c r="AB254" s="270" t="s">
        <v>1259</v>
      </c>
      <c r="AC254" s="270" t="s">
        <v>1259</v>
      </c>
      <c r="AD254" s="270" t="s">
        <v>1259</v>
      </c>
      <c r="AE254" s="270" t="s">
        <v>1259</v>
      </c>
      <c r="AF254" s="270" t="s">
        <v>1259</v>
      </c>
      <c r="AG254" s="270" t="s">
        <v>1259</v>
      </c>
      <c r="AH254" s="270" t="s">
        <v>1259</v>
      </c>
      <c r="AI254" s="270" t="s">
        <v>1259</v>
      </c>
      <c r="AJ254" s="270" t="s">
        <v>1259</v>
      </c>
      <c r="AK254" s="270" t="s">
        <v>1259</v>
      </c>
      <c r="AL254" s="270" t="s">
        <v>1259</v>
      </c>
      <c r="AM254" s="270" t="s">
        <v>1259</v>
      </c>
      <c r="AN254" s="270" t="s">
        <v>1259</v>
      </c>
      <c r="AO254" s="270" t="s">
        <v>1259</v>
      </c>
      <c r="AP254" s="270" t="s">
        <v>1259</v>
      </c>
      <c r="AQ254" s="270" t="s">
        <v>1259</v>
      </c>
      <c r="AR254" s="270" t="s">
        <v>1259</v>
      </c>
      <c r="AS254" s="270" t="s">
        <v>1259</v>
      </c>
      <c r="AT254" s="270" t="s">
        <v>1259</v>
      </c>
      <c r="AU254" s="270" t="s">
        <v>1259</v>
      </c>
      <c r="AV254" s="270" t="s">
        <v>1259</v>
      </c>
      <c r="AW254" s="277" t="s">
        <v>1259</v>
      </c>
      <c r="AX254">
        <f>VLOOKUP(A254,[1]Sheet4!B$2:G$3636,6,0)</f>
        <v>0</v>
      </c>
      <c r="AY254">
        <f>VLOOKUP(A254,[1]Sheet2!A$3:AC$3636,29,0)</f>
        <v>0</v>
      </c>
      <c r="AZ254" s="270" t="s">
        <v>3258</v>
      </c>
      <c r="BA254" s="270" t="s">
        <v>3258</v>
      </c>
      <c r="BB254" s="270" t="s">
        <v>3258</v>
      </c>
      <c r="BC254" s="270" t="s">
        <v>3258</v>
      </c>
      <c r="BD254" s="270"/>
      <c r="BE254" s="270"/>
    </row>
    <row r="255" spans="1:83" ht="14.4" x14ac:dyDescent="0.3">
      <c r="A255" s="269">
        <v>517909</v>
      </c>
      <c r="B255" s="272" t="str">
        <f>VLOOKUP(A255,[1]Sheet4!B$1:G$3636,5,0)</f>
        <v>الرابعة</v>
      </c>
      <c r="C255" s="270" t="s">
        <v>1259</v>
      </c>
      <c r="D255" s="270" t="s">
        <v>1259</v>
      </c>
      <c r="E255" s="270" t="s">
        <v>1259</v>
      </c>
      <c r="F255" s="270" t="s">
        <v>1259</v>
      </c>
      <c r="G255" s="270" t="s">
        <v>1259</v>
      </c>
      <c r="H255" s="270" t="s">
        <v>1259</v>
      </c>
      <c r="I255" s="270" t="s">
        <v>1259</v>
      </c>
      <c r="J255" s="270" t="s">
        <v>1259</v>
      </c>
      <c r="K255" s="270" t="s">
        <v>1259</v>
      </c>
      <c r="L255" s="270" t="s">
        <v>1259</v>
      </c>
      <c r="M255" s="270" t="s">
        <v>1259</v>
      </c>
      <c r="N255" s="270" t="s">
        <v>1259</v>
      </c>
      <c r="O255" s="270" t="s">
        <v>1259</v>
      </c>
      <c r="P255" s="270" t="s">
        <v>1259</v>
      </c>
      <c r="Q255" s="270" t="s">
        <v>1259</v>
      </c>
      <c r="R255" s="270" t="s">
        <v>1259</v>
      </c>
      <c r="S255" s="270" t="s">
        <v>1259</v>
      </c>
      <c r="T255" s="270" t="s">
        <v>1259</v>
      </c>
      <c r="U255" s="270" t="s">
        <v>1259</v>
      </c>
      <c r="V255" s="270" t="s">
        <v>1259</v>
      </c>
      <c r="W255" s="270" t="s">
        <v>1259</v>
      </c>
      <c r="X255" s="270" t="s">
        <v>1259</v>
      </c>
      <c r="Y255" s="270" t="s">
        <v>1259</v>
      </c>
      <c r="Z255" s="270" t="s">
        <v>1259</v>
      </c>
      <c r="AA255" s="270" t="s">
        <v>1259</v>
      </c>
      <c r="AB255" s="270" t="s">
        <v>1259</v>
      </c>
      <c r="AC255" s="270" t="s">
        <v>1259</v>
      </c>
      <c r="AD255" s="270" t="s">
        <v>1259</v>
      </c>
      <c r="AE255" s="270" t="s">
        <v>1259</v>
      </c>
      <c r="AF255" s="270" t="s">
        <v>1259</v>
      </c>
      <c r="AG255" s="270" t="s">
        <v>1259</v>
      </c>
      <c r="AH255" s="270" t="s">
        <v>1259</v>
      </c>
      <c r="AI255" s="270" t="s">
        <v>1259</v>
      </c>
      <c r="AJ255" s="270" t="s">
        <v>1259</v>
      </c>
      <c r="AK255" s="270" t="s">
        <v>1259</v>
      </c>
      <c r="AL255" s="270" t="s">
        <v>1259</v>
      </c>
      <c r="AM255" s="270" t="s">
        <v>1259</v>
      </c>
      <c r="AN255" s="270" t="s">
        <v>1259</v>
      </c>
      <c r="AO255" s="270" t="s">
        <v>1259</v>
      </c>
      <c r="AP255" s="270" t="s">
        <v>1259</v>
      </c>
      <c r="AQ255" s="270" t="s">
        <v>1259</v>
      </c>
      <c r="AR255" s="270" t="s">
        <v>1259</v>
      </c>
      <c r="AS255" s="270" t="s">
        <v>1259</v>
      </c>
      <c r="AT255" s="270" t="s">
        <v>1259</v>
      </c>
      <c r="AU255" s="270" t="s">
        <v>1259</v>
      </c>
      <c r="AV255" s="270" t="s">
        <v>1259</v>
      </c>
      <c r="AW255" s="277" t="s">
        <v>1259</v>
      </c>
      <c r="AX255">
        <f>VLOOKUP(A255,[1]Sheet4!B$2:G$3636,6,0)</f>
        <v>0</v>
      </c>
      <c r="AY255" t="str">
        <f>VLOOKUP(A255,[1]Sheet2!A$3:AC$3636,29,0)</f>
        <v/>
      </c>
      <c r="AZ255" s="270" t="s">
        <v>3258</v>
      </c>
      <c r="BA255" s="270" t="s">
        <v>3258</v>
      </c>
      <c r="BB255" s="270" t="s">
        <v>3258</v>
      </c>
      <c r="BC255" s="270" t="s">
        <v>3258</v>
      </c>
      <c r="BD255" s="270"/>
      <c r="BE255" s="270"/>
    </row>
    <row r="256" spans="1:83" ht="14.4" x14ac:dyDescent="0.3">
      <c r="A256" s="269">
        <v>517940</v>
      </c>
      <c r="B256" s="272" t="str">
        <f>VLOOKUP(A256,[1]Sheet4!B$1:G$3636,5,0)</f>
        <v>الرابعة</v>
      </c>
      <c r="C256" s="270" t="s">
        <v>1259</v>
      </c>
      <c r="D256" s="270" t="s">
        <v>1259</v>
      </c>
      <c r="E256" s="270" t="s">
        <v>1259</v>
      </c>
      <c r="F256" s="270" t="s">
        <v>1259</v>
      </c>
      <c r="G256" s="270" t="s">
        <v>1259</v>
      </c>
      <c r="H256" s="270" t="s">
        <v>1259</v>
      </c>
      <c r="I256" s="270" t="s">
        <v>1259</v>
      </c>
      <c r="J256" s="270" t="s">
        <v>1259</v>
      </c>
      <c r="K256" s="270" t="s">
        <v>1259</v>
      </c>
      <c r="L256" s="270" t="s">
        <v>1259</v>
      </c>
      <c r="M256" s="270" t="s">
        <v>1259</v>
      </c>
      <c r="N256" s="270" t="s">
        <v>1259</v>
      </c>
      <c r="O256" s="270" t="s">
        <v>1259</v>
      </c>
      <c r="P256" s="270" t="s">
        <v>1259</v>
      </c>
      <c r="Q256" s="270" t="s">
        <v>1259</v>
      </c>
      <c r="R256" s="270" t="s">
        <v>1259</v>
      </c>
      <c r="S256" s="270" t="s">
        <v>1259</v>
      </c>
      <c r="T256" s="270" t="s">
        <v>1259</v>
      </c>
      <c r="U256" s="270" t="s">
        <v>1259</v>
      </c>
      <c r="V256" s="270" t="s">
        <v>1259</v>
      </c>
      <c r="W256" s="270" t="s">
        <v>1259</v>
      </c>
      <c r="X256" s="270" t="s">
        <v>1259</v>
      </c>
      <c r="Y256" s="270" t="s">
        <v>1259</v>
      </c>
      <c r="Z256" s="270" t="s">
        <v>1259</v>
      </c>
      <c r="AA256" s="270" t="s">
        <v>1259</v>
      </c>
      <c r="AB256" s="270" t="s">
        <v>1259</v>
      </c>
      <c r="AC256" s="270" t="s">
        <v>1259</v>
      </c>
      <c r="AD256" s="270" t="s">
        <v>1259</v>
      </c>
      <c r="AE256" s="270" t="s">
        <v>1259</v>
      </c>
      <c r="AF256" s="270" t="s">
        <v>1259</v>
      </c>
      <c r="AG256" s="270" t="s">
        <v>1259</v>
      </c>
      <c r="AH256" s="270" t="s">
        <v>1259</v>
      </c>
      <c r="AI256" s="270" t="s">
        <v>1259</v>
      </c>
      <c r="AJ256" s="270" t="s">
        <v>1259</v>
      </c>
      <c r="AK256" s="270" t="s">
        <v>1259</v>
      </c>
      <c r="AL256" s="270" t="s">
        <v>1259</v>
      </c>
      <c r="AM256" s="270" t="s">
        <v>1259</v>
      </c>
      <c r="AN256" s="270" t="s">
        <v>1259</v>
      </c>
      <c r="AO256" s="270" t="s">
        <v>1259</v>
      </c>
      <c r="AP256" s="270" t="s">
        <v>1259</v>
      </c>
      <c r="AQ256" s="270" t="s">
        <v>1259</v>
      </c>
      <c r="AR256" s="270" t="s">
        <v>1259</v>
      </c>
      <c r="AS256" s="270" t="s">
        <v>1259</v>
      </c>
      <c r="AT256" s="270" t="s">
        <v>1259</v>
      </c>
      <c r="AU256" s="270" t="s">
        <v>1259</v>
      </c>
      <c r="AV256" s="270" t="s">
        <v>1259</v>
      </c>
      <c r="AW256" s="270" t="s">
        <v>1259</v>
      </c>
      <c r="AX256">
        <f>VLOOKUP(A256,[1]Sheet4!B$2:G$3636,6,0)</f>
        <v>0</v>
      </c>
      <c r="AY256">
        <f>VLOOKUP(A256,[1]Sheet2!A$3:AC$3636,29,0)</f>
        <v>0</v>
      </c>
      <c r="AZ256" s="270" t="s">
        <v>3258</v>
      </c>
      <c r="BA256" s="270" t="s">
        <v>3258</v>
      </c>
      <c r="BB256" s="270" t="s">
        <v>3258</v>
      </c>
      <c r="BC256" s="270" t="s">
        <v>3258</v>
      </c>
      <c r="BD256" s="270"/>
      <c r="BE256" s="270"/>
    </row>
    <row r="257" spans="1:83" ht="14.4" x14ac:dyDescent="0.3">
      <c r="A257" s="269">
        <v>517958</v>
      </c>
      <c r="B257" s="272" t="str">
        <f>VLOOKUP(A257,[1]Sheet4!B$1:G$3636,5,0)</f>
        <v>الرابعة</v>
      </c>
      <c r="C257" s="270" t="s">
        <v>1260</v>
      </c>
      <c r="D257" s="270" t="s">
        <v>1260</v>
      </c>
      <c r="E257" s="270" t="s">
        <v>1260</v>
      </c>
      <c r="F257" s="270" t="s">
        <v>1260</v>
      </c>
      <c r="G257" s="270" t="s">
        <v>1260</v>
      </c>
      <c r="H257" s="270" t="s">
        <v>1260</v>
      </c>
      <c r="I257" s="270" t="s">
        <v>1260</v>
      </c>
      <c r="J257" s="270" t="s">
        <v>1260</v>
      </c>
      <c r="K257" s="270" t="s">
        <v>1260</v>
      </c>
      <c r="L257" s="270" t="s">
        <v>1260</v>
      </c>
      <c r="M257" s="270" t="s">
        <v>1260</v>
      </c>
      <c r="N257" s="270" t="s">
        <v>1260</v>
      </c>
      <c r="O257" s="270" t="s">
        <v>1260</v>
      </c>
      <c r="P257" s="270" t="s">
        <v>1260</v>
      </c>
      <c r="Q257" s="270" t="s">
        <v>1260</v>
      </c>
      <c r="R257" s="270" t="s">
        <v>1260</v>
      </c>
      <c r="S257" s="270" t="s">
        <v>1260</v>
      </c>
      <c r="T257" s="270" t="s">
        <v>1260</v>
      </c>
      <c r="U257" s="270" t="s">
        <v>1260</v>
      </c>
      <c r="V257" s="270" t="s">
        <v>1260</v>
      </c>
      <c r="W257" s="270" t="s">
        <v>1260</v>
      </c>
      <c r="X257" s="270" t="s">
        <v>1260</v>
      </c>
      <c r="Y257" s="270" t="s">
        <v>1260</v>
      </c>
      <c r="Z257" s="270" t="s">
        <v>1260</v>
      </c>
      <c r="AA257" s="270" t="s">
        <v>1260</v>
      </c>
      <c r="AB257" s="270" t="s">
        <v>1260</v>
      </c>
      <c r="AC257" s="270" t="s">
        <v>1260</v>
      </c>
      <c r="AD257" s="270" t="s">
        <v>1260</v>
      </c>
      <c r="AE257" s="270" t="s">
        <v>1260</v>
      </c>
      <c r="AF257" s="270" t="s">
        <v>1260</v>
      </c>
      <c r="AG257" s="270" t="s">
        <v>1260</v>
      </c>
      <c r="AH257" s="270" t="s">
        <v>1260</v>
      </c>
      <c r="AI257" s="270" t="s">
        <v>1260</v>
      </c>
      <c r="AJ257" s="270" t="s">
        <v>1260</v>
      </c>
      <c r="AK257" s="270" t="s">
        <v>1260</v>
      </c>
      <c r="AL257" s="270" t="s">
        <v>1260</v>
      </c>
      <c r="AM257" s="270" t="s">
        <v>1260</v>
      </c>
      <c r="AN257" s="270" t="s">
        <v>1260</v>
      </c>
      <c r="AO257" s="270" t="s">
        <v>1260</v>
      </c>
      <c r="AP257" s="270" t="s">
        <v>1260</v>
      </c>
      <c r="AQ257" s="270" t="s">
        <v>1260</v>
      </c>
      <c r="AR257" s="270" t="s">
        <v>1260</v>
      </c>
      <c r="AS257" s="270" t="s">
        <v>1260</v>
      </c>
      <c r="AT257" s="270" t="s">
        <v>1260</v>
      </c>
      <c r="AU257" s="270" t="s">
        <v>1260</v>
      </c>
      <c r="AV257" s="270" t="s">
        <v>1260</v>
      </c>
      <c r="AW257" s="277" t="s">
        <v>1260</v>
      </c>
      <c r="AX257" t="str">
        <f>VLOOKUP(A257,[1]Sheet4!B$2:G$3636,6,0)</f>
        <v>مستنفذ فصل ثاني  2023-2024</v>
      </c>
      <c r="AY257">
        <f>VLOOKUP(A257,[1]Sheet2!A$3:AC$3636,29,0)</f>
        <v>0</v>
      </c>
      <c r="AZ257" s="270" t="s">
        <v>3258</v>
      </c>
      <c r="BA257" s="270" t="s">
        <v>3258</v>
      </c>
      <c r="BB257" s="270" t="s">
        <v>3258</v>
      </c>
      <c r="BC257" s="270" t="s">
        <v>3258</v>
      </c>
      <c r="BD257" s="270"/>
      <c r="BE257" s="270"/>
    </row>
    <row r="258" spans="1:83" ht="14.4" x14ac:dyDescent="0.3">
      <c r="A258" s="269">
        <v>517960</v>
      </c>
      <c r="B258" s="272" t="str">
        <f>VLOOKUP(A258,[1]Sheet4!B$1:G$3636,5,0)</f>
        <v>الرابعة</v>
      </c>
      <c r="C258" s="270" t="s">
        <v>1260</v>
      </c>
      <c r="D258" s="270" t="s">
        <v>1260</v>
      </c>
      <c r="E258" s="270" t="s">
        <v>1260</v>
      </c>
      <c r="F258" s="270" t="s">
        <v>1260</v>
      </c>
      <c r="G258" s="270" t="s">
        <v>1260</v>
      </c>
      <c r="H258" s="270" t="s">
        <v>1260</v>
      </c>
      <c r="I258" s="270" t="s">
        <v>1260</v>
      </c>
      <c r="J258" s="270" t="s">
        <v>1260</v>
      </c>
      <c r="K258" s="270" t="s">
        <v>1260</v>
      </c>
      <c r="L258" s="270" t="s">
        <v>1260</v>
      </c>
      <c r="M258" s="270" t="s">
        <v>1260</v>
      </c>
      <c r="N258" s="270" t="s">
        <v>1260</v>
      </c>
      <c r="O258" s="270" t="s">
        <v>1260</v>
      </c>
      <c r="P258" s="270" t="s">
        <v>1260</v>
      </c>
      <c r="Q258" s="270" t="s">
        <v>1260</v>
      </c>
      <c r="R258" s="270" t="s">
        <v>1260</v>
      </c>
      <c r="S258" s="270" t="s">
        <v>1260</v>
      </c>
      <c r="T258" s="270" t="s">
        <v>1260</v>
      </c>
      <c r="U258" s="270" t="s">
        <v>1260</v>
      </c>
      <c r="V258" s="270" t="s">
        <v>1260</v>
      </c>
      <c r="W258" s="270" t="s">
        <v>1260</v>
      </c>
      <c r="X258" s="270" t="s">
        <v>1260</v>
      </c>
      <c r="Y258" s="270" t="s">
        <v>1260</v>
      </c>
      <c r="Z258" s="270" t="s">
        <v>1260</v>
      </c>
      <c r="AA258" s="270" t="s">
        <v>1260</v>
      </c>
      <c r="AB258" s="270" t="s">
        <v>1260</v>
      </c>
      <c r="AC258" s="270" t="s">
        <v>1260</v>
      </c>
      <c r="AD258" s="270" t="s">
        <v>1260</v>
      </c>
      <c r="AE258" s="270" t="s">
        <v>1260</v>
      </c>
      <c r="AF258" s="270" t="s">
        <v>1260</v>
      </c>
      <c r="AG258" s="270" t="s">
        <v>1260</v>
      </c>
      <c r="AH258" s="270" t="s">
        <v>1260</v>
      </c>
      <c r="AI258" s="270" t="s">
        <v>1260</v>
      </c>
      <c r="AJ258" s="270" t="s">
        <v>1260</v>
      </c>
      <c r="AK258" s="270" t="s">
        <v>1260</v>
      </c>
      <c r="AL258" s="270" t="s">
        <v>1260</v>
      </c>
      <c r="AM258" s="270" t="s">
        <v>1260</v>
      </c>
      <c r="AN258" s="270" t="s">
        <v>1260</v>
      </c>
      <c r="AO258" s="270" t="s">
        <v>1260</v>
      </c>
      <c r="AP258" s="270" t="s">
        <v>1260</v>
      </c>
      <c r="AQ258" s="270" t="s">
        <v>1260</v>
      </c>
      <c r="AR258" s="270" t="s">
        <v>1260</v>
      </c>
      <c r="AS258" s="270" t="s">
        <v>1260</v>
      </c>
      <c r="AT258" s="270" t="s">
        <v>1260</v>
      </c>
      <c r="AU258" s="270" t="s">
        <v>1260</v>
      </c>
      <c r="AV258" s="270" t="s">
        <v>1260</v>
      </c>
      <c r="AW258" s="277" t="s">
        <v>1260</v>
      </c>
      <c r="AX258">
        <f>VLOOKUP(A258,[1]Sheet4!B$2:G$3636,6,0)</f>
        <v>0</v>
      </c>
      <c r="AY258" t="str">
        <f>VLOOKUP(A258,[1]Sheet2!A$3:AC$3636,29,0)</f>
        <v/>
      </c>
      <c r="AZ258" s="270" t="s">
        <v>3258</v>
      </c>
      <c r="BA258" s="270" t="s">
        <v>3258</v>
      </c>
      <c r="BB258" s="270" t="s">
        <v>3258</v>
      </c>
      <c r="BC258" s="270" t="s">
        <v>3258</v>
      </c>
      <c r="BD258" s="270"/>
      <c r="BE258" s="270"/>
    </row>
    <row r="259" spans="1:83" ht="14.4" x14ac:dyDescent="0.3">
      <c r="A259" s="269">
        <v>517975</v>
      </c>
      <c r="B259" s="272" t="str">
        <f>VLOOKUP(A259,[1]Sheet4!B$1:G$3636,5,0)</f>
        <v>الرابعة</v>
      </c>
      <c r="C259" s="270" t="s">
        <v>1260</v>
      </c>
      <c r="D259" s="270" t="s">
        <v>1260</v>
      </c>
      <c r="E259" s="270" t="s">
        <v>1260</v>
      </c>
      <c r="F259" s="270" t="s">
        <v>1260</v>
      </c>
      <c r="G259" s="270" t="s">
        <v>1260</v>
      </c>
      <c r="H259" s="270" t="s">
        <v>1260</v>
      </c>
      <c r="I259" s="270" t="s">
        <v>1260</v>
      </c>
      <c r="J259" s="270" t="s">
        <v>1260</v>
      </c>
      <c r="K259" s="270" t="s">
        <v>1260</v>
      </c>
      <c r="L259" s="270" t="s">
        <v>1260</v>
      </c>
      <c r="M259" s="270" t="s">
        <v>1260</v>
      </c>
      <c r="N259" s="270" t="s">
        <v>1260</v>
      </c>
      <c r="O259" s="270" t="s">
        <v>1260</v>
      </c>
      <c r="P259" s="270" t="s">
        <v>1260</v>
      </c>
      <c r="Q259" s="270" t="s">
        <v>1260</v>
      </c>
      <c r="R259" s="270" t="s">
        <v>1260</v>
      </c>
      <c r="S259" s="270" t="s">
        <v>1260</v>
      </c>
      <c r="T259" s="270" t="s">
        <v>1260</v>
      </c>
      <c r="U259" s="270" t="s">
        <v>1260</v>
      </c>
      <c r="V259" s="270" t="s">
        <v>1260</v>
      </c>
      <c r="W259" s="270" t="s">
        <v>1260</v>
      </c>
      <c r="X259" s="270" t="s">
        <v>1260</v>
      </c>
      <c r="Y259" s="270" t="s">
        <v>1260</v>
      </c>
      <c r="Z259" s="270" t="s">
        <v>1260</v>
      </c>
      <c r="AA259" s="270" t="s">
        <v>1260</v>
      </c>
      <c r="AB259" s="270" t="s">
        <v>1260</v>
      </c>
      <c r="AC259" s="270" t="s">
        <v>1260</v>
      </c>
      <c r="AD259" s="270" t="s">
        <v>1260</v>
      </c>
      <c r="AE259" s="270" t="s">
        <v>1260</v>
      </c>
      <c r="AF259" s="270" t="s">
        <v>1260</v>
      </c>
      <c r="AG259" s="270" t="s">
        <v>1260</v>
      </c>
      <c r="AH259" s="270" t="s">
        <v>1260</v>
      </c>
      <c r="AI259" s="270" t="s">
        <v>1260</v>
      </c>
      <c r="AJ259" s="270" t="s">
        <v>1260</v>
      </c>
      <c r="AK259" s="270" t="s">
        <v>1260</v>
      </c>
      <c r="AL259" s="270" t="s">
        <v>1260</v>
      </c>
      <c r="AM259" s="270" t="s">
        <v>1260</v>
      </c>
      <c r="AN259" s="270" t="s">
        <v>1260</v>
      </c>
      <c r="AO259" s="270" t="s">
        <v>1260</v>
      </c>
      <c r="AP259" s="270" t="s">
        <v>1260</v>
      </c>
      <c r="AQ259" s="270" t="s">
        <v>1260</v>
      </c>
      <c r="AR259" s="270" t="s">
        <v>1260</v>
      </c>
      <c r="AS259" s="270" t="s">
        <v>1260</v>
      </c>
      <c r="AT259" s="270" t="s">
        <v>1260</v>
      </c>
      <c r="AU259" s="270" t="s">
        <v>1260</v>
      </c>
      <c r="AV259" s="270" t="s">
        <v>1260</v>
      </c>
      <c r="AW259" s="277" t="s">
        <v>1260</v>
      </c>
      <c r="AX259">
        <f>VLOOKUP(A259,[1]Sheet4!B$2:G$3636,6,0)</f>
        <v>0</v>
      </c>
      <c r="AY259">
        <f>VLOOKUP(A259,[1]Sheet2!A$3:AC$3636,29,0)</f>
        <v>0</v>
      </c>
      <c r="AZ259" s="270" t="s">
        <v>3258</v>
      </c>
      <c r="BA259" s="270" t="s">
        <v>3258</v>
      </c>
      <c r="BB259" s="270" t="s">
        <v>3258</v>
      </c>
      <c r="BC259" s="270" t="s">
        <v>3258</v>
      </c>
      <c r="BD259" s="270"/>
      <c r="BE259" s="270"/>
      <c r="BH259" s="248"/>
      <c r="BI259" s="248"/>
      <c r="BJ259" s="248"/>
      <c r="BK259" s="248"/>
      <c r="BL259" s="248"/>
      <c r="BM259" s="248"/>
      <c r="BN259" s="248"/>
      <c r="BO259" s="248"/>
      <c r="BP259" s="248" t="s">
        <v>3258</v>
      </c>
      <c r="BQ259" s="248" t="s">
        <v>3258</v>
      </c>
      <c r="BR259" s="248" t="s">
        <v>3258</v>
      </c>
      <c r="BS259" s="248" t="s">
        <v>3258</v>
      </c>
      <c r="BT259" s="248" t="s">
        <v>3258</v>
      </c>
      <c r="BU259" s="248" t="s">
        <v>3258</v>
      </c>
      <c r="BV259" s="247"/>
      <c r="BW259" s="248"/>
      <c r="BX259" s="248"/>
      <c r="BY259" s="248"/>
      <c r="BZ259" s="248"/>
      <c r="CA259" s="241"/>
      <c r="CB259" s="241"/>
      <c r="CC259" s="241"/>
      <c r="CD259" s="241"/>
      <c r="CE259" s="248"/>
    </row>
    <row r="260" spans="1:83" ht="14.4" x14ac:dyDescent="0.3">
      <c r="A260" s="269">
        <v>518028</v>
      </c>
      <c r="B260" s="272" t="str">
        <f>VLOOKUP(A260,[1]Sheet4!B$1:G$3636,5,0)</f>
        <v>الرابعة</v>
      </c>
      <c r="C260" s="270" t="s">
        <v>1260</v>
      </c>
      <c r="D260" s="270" t="s">
        <v>1260</v>
      </c>
      <c r="E260" s="270" t="s">
        <v>1260</v>
      </c>
      <c r="F260" s="270" t="s">
        <v>1260</v>
      </c>
      <c r="G260" s="270" t="s">
        <v>1260</v>
      </c>
      <c r="H260" s="270" t="s">
        <v>1260</v>
      </c>
      <c r="I260" s="270" t="s">
        <v>1260</v>
      </c>
      <c r="J260" s="270" t="s">
        <v>1260</v>
      </c>
      <c r="K260" s="270" t="s">
        <v>1260</v>
      </c>
      <c r="L260" s="270" t="s">
        <v>1260</v>
      </c>
      <c r="M260" s="270" t="s">
        <v>1260</v>
      </c>
      <c r="N260" s="270" t="s">
        <v>1260</v>
      </c>
      <c r="O260" s="270" t="s">
        <v>1260</v>
      </c>
      <c r="P260" s="270" t="s">
        <v>1260</v>
      </c>
      <c r="Q260" s="270" t="s">
        <v>1260</v>
      </c>
      <c r="R260" s="270" t="s">
        <v>1260</v>
      </c>
      <c r="S260" s="270" t="s">
        <v>1260</v>
      </c>
      <c r="T260" s="270" t="s">
        <v>1260</v>
      </c>
      <c r="U260" s="270" t="s">
        <v>1260</v>
      </c>
      <c r="V260" s="270" t="s">
        <v>1260</v>
      </c>
      <c r="W260" s="270" t="s">
        <v>1260</v>
      </c>
      <c r="X260" s="270" t="s">
        <v>1260</v>
      </c>
      <c r="Y260" s="270" t="s">
        <v>1260</v>
      </c>
      <c r="Z260" s="270" t="s">
        <v>1260</v>
      </c>
      <c r="AA260" s="270" t="s">
        <v>1260</v>
      </c>
      <c r="AB260" s="270" t="s">
        <v>1260</v>
      </c>
      <c r="AC260" s="270" t="s">
        <v>1260</v>
      </c>
      <c r="AD260" s="270" t="s">
        <v>1260</v>
      </c>
      <c r="AE260" s="270" t="s">
        <v>1260</v>
      </c>
      <c r="AF260" s="270" t="s">
        <v>1260</v>
      </c>
      <c r="AG260" s="270" t="s">
        <v>1260</v>
      </c>
      <c r="AH260" s="270" t="s">
        <v>1260</v>
      </c>
      <c r="AI260" s="270" t="s">
        <v>1260</v>
      </c>
      <c r="AJ260" s="270" t="s">
        <v>1260</v>
      </c>
      <c r="AK260" s="270" t="s">
        <v>1260</v>
      </c>
      <c r="AL260" s="270" t="s">
        <v>1260</v>
      </c>
      <c r="AM260" s="270" t="s">
        <v>1260</v>
      </c>
      <c r="AN260" s="270" t="s">
        <v>1260</v>
      </c>
      <c r="AO260" s="270" t="s">
        <v>1260</v>
      </c>
      <c r="AP260" s="270" t="s">
        <v>1260</v>
      </c>
      <c r="AQ260" s="270" t="s">
        <v>1260</v>
      </c>
      <c r="AR260" s="270" t="s">
        <v>1260</v>
      </c>
      <c r="AS260" s="270" t="s">
        <v>1260</v>
      </c>
      <c r="AT260" s="270" t="s">
        <v>1260</v>
      </c>
      <c r="AU260" s="270" t="s">
        <v>1260</v>
      </c>
      <c r="AV260" s="270" t="s">
        <v>1260</v>
      </c>
      <c r="AW260" s="277" t="s">
        <v>1260</v>
      </c>
      <c r="AX260" t="str">
        <f>VLOOKUP(A260,[1]Sheet4!B$2:G$3636,6,0)</f>
        <v>مستنفذ فصل ثاني  2023-2024</v>
      </c>
      <c r="AY260" t="str">
        <f>VLOOKUP(A260,[1]Sheet2!A$3:AC$3636,29,0)</f>
        <v/>
      </c>
      <c r="AZ260" s="270" t="s">
        <v>3258</v>
      </c>
      <c r="BA260" s="270" t="s">
        <v>3258</v>
      </c>
      <c r="BB260" s="270" t="s">
        <v>3258</v>
      </c>
      <c r="BC260" s="270" t="s">
        <v>3258</v>
      </c>
      <c r="BD260" s="270"/>
      <c r="BE260" s="270"/>
    </row>
    <row r="261" spans="1:83" ht="14.4" x14ac:dyDescent="0.3">
      <c r="A261" s="269">
        <v>518035</v>
      </c>
      <c r="B261" s="272" t="str">
        <f>VLOOKUP(A261,[1]Sheet4!B$1:G$3636,5,0)</f>
        <v>الرابعة</v>
      </c>
      <c r="C261" s="270" t="s">
        <v>1259</v>
      </c>
      <c r="D261" s="270" t="s">
        <v>1259</v>
      </c>
      <c r="E261" s="270" t="s">
        <v>1259</v>
      </c>
      <c r="F261" s="270" t="s">
        <v>1259</v>
      </c>
      <c r="G261" s="270" t="s">
        <v>1259</v>
      </c>
      <c r="H261" s="270" t="s">
        <v>1259</v>
      </c>
      <c r="I261" s="270" t="s">
        <v>1259</v>
      </c>
      <c r="J261" s="270" t="s">
        <v>1259</v>
      </c>
      <c r="K261" s="270" t="s">
        <v>1259</v>
      </c>
      <c r="L261" s="270" t="s">
        <v>1259</v>
      </c>
      <c r="M261" s="270" t="s">
        <v>1259</v>
      </c>
      <c r="N261" s="270" t="s">
        <v>1259</v>
      </c>
      <c r="O261" s="270" t="s">
        <v>1259</v>
      </c>
      <c r="P261" s="270" t="s">
        <v>1259</v>
      </c>
      <c r="Q261" s="270" t="s">
        <v>1259</v>
      </c>
      <c r="R261" s="270" t="s">
        <v>1259</v>
      </c>
      <c r="S261" s="270" t="s">
        <v>1259</v>
      </c>
      <c r="T261" s="270" t="s">
        <v>1259</v>
      </c>
      <c r="U261" s="270" t="s">
        <v>1259</v>
      </c>
      <c r="V261" s="270" t="s">
        <v>1259</v>
      </c>
      <c r="W261" s="270" t="s">
        <v>1259</v>
      </c>
      <c r="X261" s="270" t="s">
        <v>1259</v>
      </c>
      <c r="Y261" s="270" t="s">
        <v>1259</v>
      </c>
      <c r="Z261" s="270" t="s">
        <v>1259</v>
      </c>
      <c r="AA261" s="270" t="s">
        <v>1259</v>
      </c>
      <c r="AB261" s="270" t="s">
        <v>1259</v>
      </c>
      <c r="AC261" s="270" t="s">
        <v>1259</v>
      </c>
      <c r="AD261" s="270" t="s">
        <v>1259</v>
      </c>
      <c r="AE261" s="270" t="s">
        <v>1259</v>
      </c>
      <c r="AF261" s="270" t="s">
        <v>1259</v>
      </c>
      <c r="AG261" s="270" t="s">
        <v>1259</v>
      </c>
      <c r="AH261" s="270" t="s">
        <v>1259</v>
      </c>
      <c r="AI261" s="270" t="s">
        <v>1259</v>
      </c>
      <c r="AJ261" s="270" t="s">
        <v>1259</v>
      </c>
      <c r="AK261" s="270" t="s">
        <v>1259</v>
      </c>
      <c r="AL261" s="270" t="s">
        <v>1259</v>
      </c>
      <c r="AM261" s="270" t="s">
        <v>1259</v>
      </c>
      <c r="AN261" s="270" t="s">
        <v>1259</v>
      </c>
      <c r="AO261" s="270" t="s">
        <v>1259</v>
      </c>
      <c r="AP261" s="270" t="s">
        <v>1259</v>
      </c>
      <c r="AQ261" s="270" t="s">
        <v>1259</v>
      </c>
      <c r="AR261" s="270" t="s">
        <v>1259</v>
      </c>
      <c r="AS261" s="270" t="s">
        <v>1259</v>
      </c>
      <c r="AT261" s="270" t="s">
        <v>1259</v>
      </c>
      <c r="AU261" s="270" t="s">
        <v>1259</v>
      </c>
      <c r="AV261" s="270" t="s">
        <v>1259</v>
      </c>
      <c r="AW261" s="277" t="s">
        <v>1259</v>
      </c>
      <c r="AX261">
        <f>VLOOKUP(A261,[1]Sheet4!B$2:G$3636,6,0)</f>
        <v>0</v>
      </c>
      <c r="AY261" t="str">
        <f>VLOOKUP(A261,[1]Sheet2!A$3:AC$3636,29,0)</f>
        <v/>
      </c>
      <c r="AZ261" s="270" t="s">
        <v>3258</v>
      </c>
      <c r="BA261" s="270" t="s">
        <v>3258</v>
      </c>
      <c r="BB261" s="270" t="s">
        <v>3258</v>
      </c>
      <c r="BC261" s="270" t="s">
        <v>3258</v>
      </c>
      <c r="BD261" s="270"/>
      <c r="BE261" s="270"/>
    </row>
    <row r="262" spans="1:83" ht="14.4" x14ac:dyDescent="0.3">
      <c r="A262" s="269">
        <v>518057</v>
      </c>
      <c r="B262" s="272" t="str">
        <f>VLOOKUP(A262,[1]Sheet4!B$1:G$3636,5,0)</f>
        <v>الرابعة</v>
      </c>
      <c r="C262" s="270" t="s">
        <v>1259</v>
      </c>
      <c r="D262" s="270" t="s">
        <v>1259</v>
      </c>
      <c r="E262" s="270" t="s">
        <v>1259</v>
      </c>
      <c r="F262" s="270" t="s">
        <v>1259</v>
      </c>
      <c r="G262" s="270" t="s">
        <v>1259</v>
      </c>
      <c r="H262" s="270" t="s">
        <v>1259</v>
      </c>
      <c r="I262" s="270" t="s">
        <v>1259</v>
      </c>
      <c r="J262" s="270" t="s">
        <v>1259</v>
      </c>
      <c r="K262" s="270" t="s">
        <v>1259</v>
      </c>
      <c r="L262" s="270" t="s">
        <v>1259</v>
      </c>
      <c r="M262" s="270" t="s">
        <v>1259</v>
      </c>
      <c r="N262" s="270" t="s">
        <v>1259</v>
      </c>
      <c r="O262" s="270" t="s">
        <v>1259</v>
      </c>
      <c r="P262" s="270" t="s">
        <v>1259</v>
      </c>
      <c r="Q262" s="270" t="s">
        <v>1259</v>
      </c>
      <c r="R262" s="270" t="s">
        <v>1259</v>
      </c>
      <c r="S262" s="270" t="s">
        <v>1259</v>
      </c>
      <c r="T262" s="270" t="s">
        <v>1259</v>
      </c>
      <c r="U262" s="270" t="s">
        <v>1259</v>
      </c>
      <c r="V262" s="270" t="s">
        <v>1259</v>
      </c>
      <c r="W262" s="270" t="s">
        <v>1259</v>
      </c>
      <c r="X262" s="270" t="s">
        <v>1259</v>
      </c>
      <c r="Y262" s="270" t="s">
        <v>1259</v>
      </c>
      <c r="Z262" s="270" t="s">
        <v>1259</v>
      </c>
      <c r="AA262" s="270" t="s">
        <v>1259</v>
      </c>
      <c r="AB262" s="270" t="s">
        <v>1259</v>
      </c>
      <c r="AC262" s="270" t="s">
        <v>1259</v>
      </c>
      <c r="AD262" s="270" t="s">
        <v>1259</v>
      </c>
      <c r="AE262" s="270" t="s">
        <v>1259</v>
      </c>
      <c r="AF262" s="270" t="s">
        <v>1259</v>
      </c>
      <c r="AG262" s="270" t="s">
        <v>1259</v>
      </c>
      <c r="AH262" s="270" t="s">
        <v>1259</v>
      </c>
      <c r="AI262" s="270" t="s">
        <v>1259</v>
      </c>
      <c r="AJ262" s="270" t="s">
        <v>1259</v>
      </c>
      <c r="AK262" s="270" t="s">
        <v>1259</v>
      </c>
      <c r="AL262" s="270" t="s">
        <v>1259</v>
      </c>
      <c r="AM262" s="270" t="s">
        <v>1259</v>
      </c>
      <c r="AN262" s="270" t="s">
        <v>1259</v>
      </c>
      <c r="AO262" s="270" t="s">
        <v>1259</v>
      </c>
      <c r="AP262" s="270" t="s">
        <v>1259</v>
      </c>
      <c r="AQ262" s="270" t="s">
        <v>1259</v>
      </c>
      <c r="AR262" s="270" t="s">
        <v>1259</v>
      </c>
      <c r="AS262" s="270" t="s">
        <v>1259</v>
      </c>
      <c r="AT262" s="270" t="s">
        <v>1259</v>
      </c>
      <c r="AU262" s="270" t="s">
        <v>1259</v>
      </c>
      <c r="AV262" s="270" t="s">
        <v>1259</v>
      </c>
      <c r="AW262" s="277" t="s">
        <v>1259</v>
      </c>
      <c r="AX262">
        <f>VLOOKUP(A262,[1]Sheet4!B$2:G$3636,6,0)</f>
        <v>0</v>
      </c>
      <c r="AY262" t="str">
        <f>VLOOKUP(A262,[1]Sheet2!A$3:AC$3636,29,0)</f>
        <v/>
      </c>
      <c r="AZ262" s="270" t="s">
        <v>3258</v>
      </c>
      <c r="BA262" s="270" t="s">
        <v>3258</v>
      </c>
      <c r="BB262" s="270" t="s">
        <v>3258</v>
      </c>
      <c r="BC262" s="270" t="s">
        <v>3258</v>
      </c>
      <c r="BD262" s="270"/>
      <c r="BE262" s="270"/>
      <c r="BH262" s="248"/>
      <c r="BI262" s="248"/>
      <c r="BJ262" s="248"/>
      <c r="BK262" s="248"/>
      <c r="BL262" s="248"/>
      <c r="BM262" s="248"/>
      <c r="BN262" s="248"/>
      <c r="BO262" s="248"/>
      <c r="BP262" s="248" t="s">
        <v>3258</v>
      </c>
      <c r="BQ262" s="248" t="s">
        <v>3258</v>
      </c>
      <c r="BR262" s="248" t="s">
        <v>3258</v>
      </c>
      <c r="BS262" s="248" t="s">
        <v>3258</v>
      </c>
      <c r="BT262" s="248" t="s">
        <v>3258</v>
      </c>
      <c r="BU262" s="248" t="s">
        <v>3258</v>
      </c>
      <c r="BV262" s="247"/>
      <c r="BW262" s="248"/>
      <c r="BX262" s="248"/>
      <c r="BY262" s="248"/>
      <c r="BZ262" s="248"/>
      <c r="CA262" s="241"/>
      <c r="CB262" s="241"/>
      <c r="CC262" s="241"/>
      <c r="CD262" s="241"/>
      <c r="CE262" s="248"/>
    </row>
    <row r="263" spans="1:83" ht="21.6" x14ac:dyDescent="0.65">
      <c r="A263" s="283">
        <v>518059</v>
      </c>
      <c r="B263" s="284" t="s">
        <v>553</v>
      </c>
      <c r="C263" s="249" t="s">
        <v>1259</v>
      </c>
      <c r="D263" s="249" t="s">
        <v>1259</v>
      </c>
      <c r="E263" s="249" t="s">
        <v>1259</v>
      </c>
      <c r="F263" s="249" t="s">
        <v>1259</v>
      </c>
      <c r="G263" s="249" t="s">
        <v>1259</v>
      </c>
      <c r="H263" s="249" t="s">
        <v>1259</v>
      </c>
      <c r="I263" s="249" t="s">
        <v>1259</v>
      </c>
      <c r="J263" s="249" t="s">
        <v>1259</v>
      </c>
      <c r="K263" s="249" t="s">
        <v>1259</v>
      </c>
      <c r="L263" s="249" t="s">
        <v>1259</v>
      </c>
      <c r="M263" s="249" t="s">
        <v>1259</v>
      </c>
      <c r="N263" s="249" t="s">
        <v>1259</v>
      </c>
      <c r="O263" s="249" t="s">
        <v>1259</v>
      </c>
      <c r="P263" s="249" t="s">
        <v>1259</v>
      </c>
      <c r="Q263" s="249" t="s">
        <v>1259</v>
      </c>
      <c r="R263" s="249" t="s">
        <v>1259</v>
      </c>
      <c r="S263" s="249" t="s">
        <v>1259</v>
      </c>
      <c r="T263" s="249" t="s">
        <v>1259</v>
      </c>
      <c r="U263" s="249" t="s">
        <v>1259</v>
      </c>
      <c r="V263" s="249" t="s">
        <v>1259</v>
      </c>
      <c r="W263" s="249" t="s">
        <v>1259</v>
      </c>
      <c r="X263" s="249" t="s">
        <v>1259</v>
      </c>
      <c r="Y263" s="249" t="s">
        <v>1259</v>
      </c>
      <c r="Z263" s="249" t="s">
        <v>1259</v>
      </c>
      <c r="AA263" s="249" t="s">
        <v>1259</v>
      </c>
      <c r="AB263" s="249" t="s">
        <v>1259</v>
      </c>
      <c r="AC263" s="249" t="s">
        <v>1259</v>
      </c>
      <c r="AD263" s="249" t="s">
        <v>1259</v>
      </c>
      <c r="AE263" s="249" t="s">
        <v>1259</v>
      </c>
      <c r="AF263" s="249" t="s">
        <v>1259</v>
      </c>
      <c r="AG263" s="249" t="s">
        <v>1259</v>
      </c>
      <c r="AH263" s="249" t="s">
        <v>1259</v>
      </c>
      <c r="AI263" s="249" t="s">
        <v>1259</v>
      </c>
      <c r="AJ263" s="249" t="s">
        <v>1259</v>
      </c>
      <c r="AK263" s="249" t="s">
        <v>1259</v>
      </c>
      <c r="AL263" s="249" t="s">
        <v>1259</v>
      </c>
      <c r="AM263" s="249" t="s">
        <v>1259</v>
      </c>
      <c r="AN263" s="249" t="s">
        <v>1259</v>
      </c>
      <c r="AO263" s="249" t="s">
        <v>1259</v>
      </c>
      <c r="AP263" s="249" t="s">
        <v>1259</v>
      </c>
      <c r="AQ263" s="249" t="s">
        <v>1259</v>
      </c>
      <c r="AR263" s="249" t="s">
        <v>1259</v>
      </c>
      <c r="AS263" s="249" t="s">
        <v>1259</v>
      </c>
      <c r="AT263" s="249" t="s">
        <v>1259</v>
      </c>
      <c r="AU263" s="249" t="s">
        <v>1259</v>
      </c>
      <c r="AV263" s="249" t="s">
        <v>1259</v>
      </c>
      <c r="AW263" s="249" t="s">
        <v>1259</v>
      </c>
      <c r="AX263" s="285"/>
      <c r="AY263">
        <f>VLOOKUP(A263,[1]Sheet2!A$3:AC$3636,29,0)</f>
        <v>0</v>
      </c>
      <c r="AZ263" s="270" t="s">
        <v>3258</v>
      </c>
      <c r="BA263" s="270" t="s">
        <v>3258</v>
      </c>
      <c r="BB263" s="270" t="s">
        <v>3258</v>
      </c>
      <c r="BC263" s="270" t="s">
        <v>3258</v>
      </c>
      <c r="BD263" s="270"/>
      <c r="BE263" s="270"/>
    </row>
    <row r="264" spans="1:83" ht="14.4" x14ac:dyDescent="0.3">
      <c r="A264" s="269">
        <v>518066</v>
      </c>
      <c r="B264" s="272" t="str">
        <f>VLOOKUP(A264,[1]Sheet4!B$1:G$3636,5,0)</f>
        <v>الرابعة</v>
      </c>
      <c r="C264" s="270" t="s">
        <v>1259</v>
      </c>
      <c r="D264" s="270" t="s">
        <v>1259</v>
      </c>
      <c r="E264" s="270" t="s">
        <v>1259</v>
      </c>
      <c r="F264" s="270" t="s">
        <v>1259</v>
      </c>
      <c r="G264" s="270" t="s">
        <v>1259</v>
      </c>
      <c r="H264" s="270" t="s">
        <v>1259</v>
      </c>
      <c r="I264" s="270" t="s">
        <v>1259</v>
      </c>
      <c r="J264" s="270" t="s">
        <v>1259</v>
      </c>
      <c r="K264" s="270" t="s">
        <v>1259</v>
      </c>
      <c r="L264" s="270" t="s">
        <v>1259</v>
      </c>
      <c r="M264" s="270" t="s">
        <v>1259</v>
      </c>
      <c r="N264" s="270" t="s">
        <v>1259</v>
      </c>
      <c r="O264" s="270" t="s">
        <v>1259</v>
      </c>
      <c r="P264" s="270" t="s">
        <v>1259</v>
      </c>
      <c r="Q264" s="270" t="s">
        <v>1259</v>
      </c>
      <c r="R264" s="270" t="s">
        <v>1259</v>
      </c>
      <c r="S264" s="270" t="s">
        <v>1259</v>
      </c>
      <c r="T264" s="270" t="s">
        <v>1259</v>
      </c>
      <c r="U264" s="270" t="s">
        <v>1259</v>
      </c>
      <c r="V264" s="270" t="s">
        <v>1259</v>
      </c>
      <c r="W264" s="270" t="s">
        <v>1259</v>
      </c>
      <c r="X264" s="270" t="s">
        <v>1259</v>
      </c>
      <c r="Y264" s="270" t="s">
        <v>1259</v>
      </c>
      <c r="Z264" s="270" t="s">
        <v>1259</v>
      </c>
      <c r="AA264" s="270" t="s">
        <v>1259</v>
      </c>
      <c r="AB264" s="270" t="s">
        <v>1259</v>
      </c>
      <c r="AC264" s="270" t="s">
        <v>1259</v>
      </c>
      <c r="AD264" s="270" t="s">
        <v>1259</v>
      </c>
      <c r="AE264" s="270" t="s">
        <v>1259</v>
      </c>
      <c r="AF264" s="270" t="s">
        <v>1259</v>
      </c>
      <c r="AG264" s="270" t="s">
        <v>1259</v>
      </c>
      <c r="AH264" s="270" t="s">
        <v>1259</v>
      </c>
      <c r="AI264" s="270" t="s">
        <v>1259</v>
      </c>
      <c r="AJ264" s="270" t="s">
        <v>1259</v>
      </c>
      <c r="AK264" s="270" t="s">
        <v>1259</v>
      </c>
      <c r="AL264" s="270" t="s">
        <v>1259</v>
      </c>
      <c r="AM264" s="270" t="s">
        <v>1259</v>
      </c>
      <c r="AN264" s="270" t="s">
        <v>1259</v>
      </c>
      <c r="AO264" s="270" t="s">
        <v>1259</v>
      </c>
      <c r="AP264" s="270" t="s">
        <v>1259</v>
      </c>
      <c r="AQ264" s="270" t="s">
        <v>1259</v>
      </c>
      <c r="AR264" s="270" t="s">
        <v>1259</v>
      </c>
      <c r="AS264" s="270" t="s">
        <v>1259</v>
      </c>
      <c r="AT264" s="270" t="s">
        <v>1259</v>
      </c>
      <c r="AU264" s="270" t="s">
        <v>1259</v>
      </c>
      <c r="AV264" s="270" t="s">
        <v>1259</v>
      </c>
      <c r="AW264" s="277" t="s">
        <v>1259</v>
      </c>
      <c r="AX264">
        <f>VLOOKUP(A264,[1]Sheet4!B$2:G$3636,6,0)</f>
        <v>0</v>
      </c>
      <c r="AY264" t="str">
        <f>VLOOKUP(A264,[1]Sheet2!A$3:AC$3636,29,0)</f>
        <v/>
      </c>
      <c r="AZ264" s="270" t="s">
        <v>3258</v>
      </c>
      <c r="BA264" s="270" t="s">
        <v>3258</v>
      </c>
      <c r="BB264" s="270" t="s">
        <v>3258</v>
      </c>
      <c r="BC264" s="270" t="s">
        <v>3258</v>
      </c>
      <c r="BD264" s="270"/>
      <c r="BE264" s="270"/>
      <c r="BH264" s="248"/>
      <c r="BI264" s="248"/>
      <c r="BJ264" s="248"/>
      <c r="BK264" s="248"/>
      <c r="BL264" s="248"/>
      <c r="BM264" s="248"/>
      <c r="BN264" s="248"/>
      <c r="BO264" s="248"/>
      <c r="BP264" s="248" t="s">
        <v>3258</v>
      </c>
      <c r="BQ264" s="248" t="s">
        <v>3258</v>
      </c>
      <c r="BR264" s="248" t="s">
        <v>3258</v>
      </c>
      <c r="BS264" s="248" t="s">
        <v>3258</v>
      </c>
      <c r="BT264" s="248" t="s">
        <v>3258</v>
      </c>
      <c r="BU264" s="248" t="s">
        <v>3258</v>
      </c>
      <c r="BV264" s="247"/>
      <c r="BW264" s="248"/>
      <c r="BX264" s="248"/>
      <c r="BY264" s="248"/>
      <c r="BZ264" s="248"/>
      <c r="CA264" s="241"/>
      <c r="CB264" s="241"/>
      <c r="CC264" s="241"/>
      <c r="CD264" s="241"/>
      <c r="CE264" s="248"/>
    </row>
    <row r="265" spans="1:83" ht="14.4" x14ac:dyDescent="0.3">
      <c r="A265" s="269">
        <v>518075</v>
      </c>
      <c r="B265" s="272" t="str">
        <f>VLOOKUP(A265,[1]Sheet4!B$1:G$3636,5,0)</f>
        <v>الرابعة</v>
      </c>
      <c r="C265" s="270" t="s">
        <v>1260</v>
      </c>
      <c r="D265" s="270" t="s">
        <v>1260</v>
      </c>
      <c r="E265" s="270" t="s">
        <v>1260</v>
      </c>
      <c r="F265" s="270" t="s">
        <v>1260</v>
      </c>
      <c r="G265" s="270" t="s">
        <v>1260</v>
      </c>
      <c r="H265" s="270" t="s">
        <v>1260</v>
      </c>
      <c r="I265" s="270" t="s">
        <v>1260</v>
      </c>
      <c r="J265" s="270" t="s">
        <v>1260</v>
      </c>
      <c r="K265" s="270" t="s">
        <v>1260</v>
      </c>
      <c r="L265" s="270" t="s">
        <v>1260</v>
      </c>
      <c r="M265" s="270" t="s">
        <v>1260</v>
      </c>
      <c r="N265" s="270" t="s">
        <v>1260</v>
      </c>
      <c r="O265" s="270" t="s">
        <v>1260</v>
      </c>
      <c r="P265" s="270" t="s">
        <v>1260</v>
      </c>
      <c r="Q265" s="270" t="s">
        <v>1260</v>
      </c>
      <c r="R265" s="270" t="s">
        <v>1260</v>
      </c>
      <c r="S265" s="270" t="s">
        <v>1260</v>
      </c>
      <c r="T265" s="270" t="s">
        <v>1260</v>
      </c>
      <c r="U265" s="270" t="s">
        <v>1260</v>
      </c>
      <c r="V265" s="270" t="s">
        <v>1260</v>
      </c>
      <c r="W265" s="270" t="s">
        <v>1260</v>
      </c>
      <c r="X265" s="270" t="s">
        <v>1260</v>
      </c>
      <c r="Y265" s="270" t="s">
        <v>1260</v>
      </c>
      <c r="Z265" s="270" t="s">
        <v>1260</v>
      </c>
      <c r="AA265" s="270" t="s">
        <v>1260</v>
      </c>
      <c r="AB265" s="270" t="s">
        <v>1260</v>
      </c>
      <c r="AC265" s="270" t="s">
        <v>1260</v>
      </c>
      <c r="AD265" s="270" t="s">
        <v>1260</v>
      </c>
      <c r="AE265" s="270" t="s">
        <v>1260</v>
      </c>
      <c r="AF265" s="270" t="s">
        <v>1260</v>
      </c>
      <c r="AG265" s="270" t="s">
        <v>1260</v>
      </c>
      <c r="AH265" s="270" t="s">
        <v>1260</v>
      </c>
      <c r="AI265" s="270" t="s">
        <v>1260</v>
      </c>
      <c r="AJ265" s="270" t="s">
        <v>1260</v>
      </c>
      <c r="AK265" s="270" t="s">
        <v>1260</v>
      </c>
      <c r="AL265" s="270" t="s">
        <v>1260</v>
      </c>
      <c r="AM265" s="270" t="s">
        <v>1260</v>
      </c>
      <c r="AN265" s="270" t="s">
        <v>1260</v>
      </c>
      <c r="AO265" s="270" t="s">
        <v>1260</v>
      </c>
      <c r="AP265" s="270" t="s">
        <v>1260</v>
      </c>
      <c r="AQ265" s="270" t="s">
        <v>1260</v>
      </c>
      <c r="AR265" s="270" t="s">
        <v>1260</v>
      </c>
      <c r="AS265" s="270" t="s">
        <v>1260</v>
      </c>
      <c r="AT265" s="270" t="s">
        <v>1260</v>
      </c>
      <c r="AU265" s="270" t="s">
        <v>1260</v>
      </c>
      <c r="AV265" s="270" t="s">
        <v>1260</v>
      </c>
      <c r="AW265" s="277" t="s">
        <v>1260</v>
      </c>
      <c r="AX265">
        <f>VLOOKUP(A265,[1]Sheet4!B$2:G$3636,6,0)</f>
        <v>0</v>
      </c>
      <c r="AY265" t="str">
        <f>VLOOKUP(A265,[1]Sheet2!A$3:AC$3636,29,0)</f>
        <v>مستنفذ فصل اول 2023-2024</v>
      </c>
      <c r="AZ265" s="270" t="s">
        <v>3258</v>
      </c>
      <c r="BA265" s="270" t="s">
        <v>3258</v>
      </c>
      <c r="BB265" s="270" t="s">
        <v>3258</v>
      </c>
      <c r="BC265" s="270" t="s">
        <v>3258</v>
      </c>
      <c r="BD265" s="270"/>
      <c r="BE265" s="270"/>
    </row>
    <row r="266" spans="1:83" ht="14.4" x14ac:dyDescent="0.3">
      <c r="A266" s="269">
        <v>518081</v>
      </c>
      <c r="B266" s="272" t="str">
        <f>VLOOKUP(A266,[1]Sheet4!B$1:G$3636,5,0)</f>
        <v>الرابعة</v>
      </c>
      <c r="C266" s="270" t="s">
        <v>1260</v>
      </c>
      <c r="D266" s="270" t="s">
        <v>1260</v>
      </c>
      <c r="E266" s="270" t="s">
        <v>1260</v>
      </c>
      <c r="F266" s="270" t="s">
        <v>1260</v>
      </c>
      <c r="G266" s="270" t="s">
        <v>1260</v>
      </c>
      <c r="H266" s="270" t="s">
        <v>1260</v>
      </c>
      <c r="I266" s="270" t="s">
        <v>1260</v>
      </c>
      <c r="J266" s="270" t="s">
        <v>1260</v>
      </c>
      <c r="K266" s="270" t="s">
        <v>1260</v>
      </c>
      <c r="L266" s="270" t="s">
        <v>1260</v>
      </c>
      <c r="M266" s="270" t="s">
        <v>1260</v>
      </c>
      <c r="N266" s="270" t="s">
        <v>1260</v>
      </c>
      <c r="O266" s="270" t="s">
        <v>1260</v>
      </c>
      <c r="P266" s="270" t="s">
        <v>1260</v>
      </c>
      <c r="Q266" s="270" t="s">
        <v>1260</v>
      </c>
      <c r="R266" s="270" t="s">
        <v>1260</v>
      </c>
      <c r="S266" s="270" t="s">
        <v>1260</v>
      </c>
      <c r="T266" s="270" t="s">
        <v>1260</v>
      </c>
      <c r="U266" s="270" t="s">
        <v>1260</v>
      </c>
      <c r="V266" s="270" t="s">
        <v>1260</v>
      </c>
      <c r="W266" s="270" t="s">
        <v>1260</v>
      </c>
      <c r="X266" s="270" t="s">
        <v>1260</v>
      </c>
      <c r="Y266" s="270" t="s">
        <v>1260</v>
      </c>
      <c r="Z266" s="270" t="s">
        <v>1260</v>
      </c>
      <c r="AA266" s="270" t="s">
        <v>1260</v>
      </c>
      <c r="AB266" s="270" t="s">
        <v>1260</v>
      </c>
      <c r="AC266" s="270" t="s">
        <v>1260</v>
      </c>
      <c r="AD266" s="270" t="s">
        <v>1260</v>
      </c>
      <c r="AE266" s="270" t="s">
        <v>1260</v>
      </c>
      <c r="AF266" s="270" t="s">
        <v>1260</v>
      </c>
      <c r="AG266" s="270" t="s">
        <v>1260</v>
      </c>
      <c r="AH266" s="270" t="s">
        <v>1260</v>
      </c>
      <c r="AI266" s="270" t="s">
        <v>1260</v>
      </c>
      <c r="AJ266" s="270" t="s">
        <v>1260</v>
      </c>
      <c r="AK266" s="270" t="s">
        <v>1260</v>
      </c>
      <c r="AL266" s="270" t="s">
        <v>1260</v>
      </c>
      <c r="AM266" s="270" t="s">
        <v>1260</v>
      </c>
      <c r="AN266" s="270" t="s">
        <v>1260</v>
      </c>
      <c r="AO266" s="270" t="s">
        <v>1260</v>
      </c>
      <c r="AP266" s="270" t="s">
        <v>1260</v>
      </c>
      <c r="AQ266" s="270" t="s">
        <v>1260</v>
      </c>
      <c r="AR266" s="270" t="s">
        <v>1260</v>
      </c>
      <c r="AS266" s="270" t="s">
        <v>1260</v>
      </c>
      <c r="AT266" s="270" t="s">
        <v>1260</v>
      </c>
      <c r="AU266" s="270" t="s">
        <v>1260</v>
      </c>
      <c r="AV266" s="270" t="s">
        <v>1260</v>
      </c>
      <c r="AW266" s="277" t="s">
        <v>1260</v>
      </c>
      <c r="AX266">
        <f>VLOOKUP(A266,[1]Sheet4!B$2:G$3636,6,0)</f>
        <v>0</v>
      </c>
      <c r="AY266" t="str">
        <f>VLOOKUP(A266,[1]Sheet2!A$3:AC$3636,29,0)</f>
        <v>مستنفذ فصل اول 2023-2024</v>
      </c>
      <c r="AZ266" s="270" t="s">
        <v>3258</v>
      </c>
      <c r="BA266" s="270" t="s">
        <v>3258</v>
      </c>
      <c r="BB266" s="270" t="s">
        <v>3258</v>
      </c>
      <c r="BC266" s="270" t="s">
        <v>3258</v>
      </c>
      <c r="BD266" s="270"/>
      <c r="BE266" s="270"/>
    </row>
    <row r="267" spans="1:83" ht="14.4" x14ac:dyDescent="0.3">
      <c r="A267" s="269">
        <v>518109</v>
      </c>
      <c r="B267" s="272" t="str">
        <f>VLOOKUP(A267,[1]Sheet4!B$1:G$3636,5,0)</f>
        <v>الرابعة</v>
      </c>
      <c r="C267" s="270" t="s">
        <v>1260</v>
      </c>
      <c r="D267" s="270" t="s">
        <v>1260</v>
      </c>
      <c r="E267" s="270" t="s">
        <v>1260</v>
      </c>
      <c r="F267" s="270" t="s">
        <v>1260</v>
      </c>
      <c r="G267" s="270" t="s">
        <v>1260</v>
      </c>
      <c r="H267" s="270" t="s">
        <v>1260</v>
      </c>
      <c r="I267" s="270" t="s">
        <v>1260</v>
      </c>
      <c r="J267" s="270" t="s">
        <v>1260</v>
      </c>
      <c r="K267" s="270" t="s">
        <v>1260</v>
      </c>
      <c r="L267" s="270" t="s">
        <v>1260</v>
      </c>
      <c r="M267" s="270" t="s">
        <v>1260</v>
      </c>
      <c r="N267" s="270" t="s">
        <v>1260</v>
      </c>
      <c r="O267" s="270" t="s">
        <v>1260</v>
      </c>
      <c r="P267" s="270" t="s">
        <v>1260</v>
      </c>
      <c r="Q267" s="270" t="s">
        <v>1260</v>
      </c>
      <c r="R267" s="270" t="s">
        <v>1260</v>
      </c>
      <c r="S267" s="270" t="s">
        <v>1260</v>
      </c>
      <c r="T267" s="270" t="s">
        <v>1260</v>
      </c>
      <c r="U267" s="270" t="s">
        <v>1260</v>
      </c>
      <c r="V267" s="270" t="s">
        <v>1260</v>
      </c>
      <c r="W267" s="270" t="s">
        <v>1260</v>
      </c>
      <c r="X267" s="270" t="s">
        <v>1260</v>
      </c>
      <c r="Y267" s="270" t="s">
        <v>1260</v>
      </c>
      <c r="Z267" s="270" t="s">
        <v>1260</v>
      </c>
      <c r="AA267" s="270" t="s">
        <v>1260</v>
      </c>
      <c r="AB267" s="270" t="s">
        <v>1260</v>
      </c>
      <c r="AC267" s="270" t="s">
        <v>1260</v>
      </c>
      <c r="AD267" s="270" t="s">
        <v>1260</v>
      </c>
      <c r="AE267" s="270" t="s">
        <v>1260</v>
      </c>
      <c r="AF267" s="270" t="s">
        <v>1260</v>
      </c>
      <c r="AG267" s="270" t="s">
        <v>1260</v>
      </c>
      <c r="AH267" s="270" t="s">
        <v>1260</v>
      </c>
      <c r="AI267" s="270" t="s">
        <v>1260</v>
      </c>
      <c r="AJ267" s="270" t="s">
        <v>1260</v>
      </c>
      <c r="AK267" s="270" t="s">
        <v>1260</v>
      </c>
      <c r="AL267" s="270" t="s">
        <v>1260</v>
      </c>
      <c r="AM267" s="270" t="s">
        <v>1260</v>
      </c>
      <c r="AN267" s="270" t="s">
        <v>1260</v>
      </c>
      <c r="AO267" s="270" t="s">
        <v>1260</v>
      </c>
      <c r="AP267" s="270" t="s">
        <v>1260</v>
      </c>
      <c r="AQ267" s="270" t="s">
        <v>1260</v>
      </c>
      <c r="AR267" s="270" t="s">
        <v>1260</v>
      </c>
      <c r="AS267" s="270" t="s">
        <v>1260</v>
      </c>
      <c r="AT267" s="270" t="s">
        <v>1260</v>
      </c>
      <c r="AU267" s="270" t="s">
        <v>1260</v>
      </c>
      <c r="AV267" s="270" t="s">
        <v>1260</v>
      </c>
      <c r="AW267" s="277" t="s">
        <v>1260</v>
      </c>
      <c r="AX267">
        <f>VLOOKUP(A267,[1]Sheet4!B$2:G$3636,6,0)</f>
        <v>0</v>
      </c>
      <c r="AY267" t="str">
        <f>VLOOKUP(A267,[1]Sheet2!A$3:AC$3636,29,0)</f>
        <v>مستنفذ فصل اول 2023-2024</v>
      </c>
      <c r="AZ267" s="270" t="s">
        <v>3258</v>
      </c>
      <c r="BA267" s="270" t="s">
        <v>3258</v>
      </c>
      <c r="BB267" s="270" t="s">
        <v>3258</v>
      </c>
      <c r="BC267" s="270" t="s">
        <v>3258</v>
      </c>
      <c r="BD267" s="270"/>
      <c r="BE267" s="270"/>
    </row>
    <row r="268" spans="1:83" ht="14.4" x14ac:dyDescent="0.3">
      <c r="A268" s="269">
        <v>518124</v>
      </c>
      <c r="B268" s="272" t="str">
        <f>VLOOKUP(A268,[1]Sheet4!B$1:G$3636,5,0)</f>
        <v>الرابعة</v>
      </c>
      <c r="C268" s="270" t="s">
        <v>1260</v>
      </c>
      <c r="D268" s="270" t="s">
        <v>1260</v>
      </c>
      <c r="E268" s="270" t="s">
        <v>1260</v>
      </c>
      <c r="F268" s="270" t="s">
        <v>1260</v>
      </c>
      <c r="G268" s="270" t="s">
        <v>1260</v>
      </c>
      <c r="H268" s="270" t="s">
        <v>1260</v>
      </c>
      <c r="I268" s="270" t="s">
        <v>1260</v>
      </c>
      <c r="J268" s="270" t="s">
        <v>1260</v>
      </c>
      <c r="K268" s="270" t="s">
        <v>1260</v>
      </c>
      <c r="L268" s="270" t="s">
        <v>1260</v>
      </c>
      <c r="M268" s="270" t="s">
        <v>1260</v>
      </c>
      <c r="N268" s="270" t="s">
        <v>1260</v>
      </c>
      <c r="O268" s="270" t="s">
        <v>1260</v>
      </c>
      <c r="P268" s="270" t="s">
        <v>1260</v>
      </c>
      <c r="Q268" s="270" t="s">
        <v>1260</v>
      </c>
      <c r="R268" s="270" t="s">
        <v>1260</v>
      </c>
      <c r="S268" s="270" t="s">
        <v>1260</v>
      </c>
      <c r="T268" s="270" t="s">
        <v>1260</v>
      </c>
      <c r="U268" s="270" t="s">
        <v>1260</v>
      </c>
      <c r="V268" s="270" t="s">
        <v>1260</v>
      </c>
      <c r="W268" s="270" t="s">
        <v>1260</v>
      </c>
      <c r="X268" s="270" t="s">
        <v>1260</v>
      </c>
      <c r="Y268" s="270" t="s">
        <v>1260</v>
      </c>
      <c r="Z268" s="270" t="s">
        <v>1260</v>
      </c>
      <c r="AA268" s="270" t="s">
        <v>1260</v>
      </c>
      <c r="AB268" s="270" t="s">
        <v>1260</v>
      </c>
      <c r="AC268" s="270" t="s">
        <v>1260</v>
      </c>
      <c r="AD268" s="270" t="s">
        <v>1260</v>
      </c>
      <c r="AE268" s="270" t="s">
        <v>1260</v>
      </c>
      <c r="AF268" s="270" t="s">
        <v>1260</v>
      </c>
      <c r="AG268" s="270" t="s">
        <v>1260</v>
      </c>
      <c r="AH268" s="270" t="s">
        <v>1260</v>
      </c>
      <c r="AI268" s="270" t="s">
        <v>1260</v>
      </c>
      <c r="AJ268" s="270" t="s">
        <v>1260</v>
      </c>
      <c r="AK268" s="270" t="s">
        <v>1260</v>
      </c>
      <c r="AL268" s="270" t="s">
        <v>1260</v>
      </c>
      <c r="AM268" s="270" t="s">
        <v>1260</v>
      </c>
      <c r="AN268" s="270" t="s">
        <v>1260</v>
      </c>
      <c r="AO268" s="270" t="s">
        <v>1260</v>
      </c>
      <c r="AP268" s="270" t="s">
        <v>1260</v>
      </c>
      <c r="AQ268" s="270" t="s">
        <v>1260</v>
      </c>
      <c r="AR268" s="270" t="s">
        <v>1260</v>
      </c>
      <c r="AS268" s="270" t="s">
        <v>1260</v>
      </c>
      <c r="AT268" s="270" t="s">
        <v>1260</v>
      </c>
      <c r="AU268" s="270" t="s">
        <v>1260</v>
      </c>
      <c r="AV268" s="270" t="s">
        <v>1260</v>
      </c>
      <c r="AW268" s="277" t="s">
        <v>1260</v>
      </c>
      <c r="AX268" t="str">
        <f>VLOOKUP(A268,[1]Sheet4!B$2:G$3636,6,0)</f>
        <v>مستنفذ فصل ثاني  2023-2024</v>
      </c>
      <c r="AY268" t="str">
        <f>VLOOKUP(A268,[1]Sheet2!A$3:AC$3636,29,0)</f>
        <v/>
      </c>
      <c r="AZ268" s="270" t="s">
        <v>3258</v>
      </c>
      <c r="BA268" s="270" t="s">
        <v>3258</v>
      </c>
      <c r="BB268" s="270" t="s">
        <v>3258</v>
      </c>
      <c r="BC268" s="270" t="s">
        <v>3258</v>
      </c>
      <c r="BD268" s="270"/>
      <c r="BE268" s="270"/>
    </row>
    <row r="269" spans="1:83" ht="14.4" x14ac:dyDescent="0.3">
      <c r="A269" s="269">
        <v>518126</v>
      </c>
      <c r="B269" s="272" t="str">
        <f>VLOOKUP(A269,[1]Sheet4!B$1:G$3636,5,0)</f>
        <v>الرابعة</v>
      </c>
      <c r="C269" s="270" t="s">
        <v>1259</v>
      </c>
      <c r="D269" s="270" t="s">
        <v>1259</v>
      </c>
      <c r="E269" s="270" t="s">
        <v>1259</v>
      </c>
      <c r="F269" s="270" t="s">
        <v>1259</v>
      </c>
      <c r="G269" s="270" t="s">
        <v>1259</v>
      </c>
      <c r="H269" s="270" t="s">
        <v>1259</v>
      </c>
      <c r="I269" s="270" t="s">
        <v>1259</v>
      </c>
      <c r="J269" s="270" t="s">
        <v>1259</v>
      </c>
      <c r="K269" s="270" t="s">
        <v>1259</v>
      </c>
      <c r="L269" s="270" t="s">
        <v>1259</v>
      </c>
      <c r="M269" s="270" t="s">
        <v>1259</v>
      </c>
      <c r="N269" s="270" t="s">
        <v>1259</v>
      </c>
      <c r="O269" s="270" t="s">
        <v>1259</v>
      </c>
      <c r="P269" s="270" t="s">
        <v>1259</v>
      </c>
      <c r="Q269" s="270" t="s">
        <v>1259</v>
      </c>
      <c r="R269" s="270" t="s">
        <v>1259</v>
      </c>
      <c r="S269" s="270" t="s">
        <v>1259</v>
      </c>
      <c r="T269" s="270" t="s">
        <v>1259</v>
      </c>
      <c r="U269" s="270" t="s">
        <v>1259</v>
      </c>
      <c r="V269" s="270" t="s">
        <v>1259</v>
      </c>
      <c r="W269" s="270" t="s">
        <v>1259</v>
      </c>
      <c r="X269" s="270" t="s">
        <v>1259</v>
      </c>
      <c r="Y269" s="270" t="s">
        <v>1259</v>
      </c>
      <c r="Z269" s="270" t="s">
        <v>1259</v>
      </c>
      <c r="AA269" s="270" t="s">
        <v>1259</v>
      </c>
      <c r="AB269" s="270" t="s">
        <v>1259</v>
      </c>
      <c r="AC269" s="270" t="s">
        <v>1259</v>
      </c>
      <c r="AD269" s="270" t="s">
        <v>1259</v>
      </c>
      <c r="AE269" s="270" t="s">
        <v>1259</v>
      </c>
      <c r="AF269" s="270" t="s">
        <v>1259</v>
      </c>
      <c r="AG269" s="270" t="s">
        <v>1259</v>
      </c>
      <c r="AH269" s="270" t="s">
        <v>1259</v>
      </c>
      <c r="AI269" s="270" t="s">
        <v>1259</v>
      </c>
      <c r="AJ269" s="270" t="s">
        <v>1259</v>
      </c>
      <c r="AK269" s="270" t="s">
        <v>1259</v>
      </c>
      <c r="AL269" s="270" t="s">
        <v>1259</v>
      </c>
      <c r="AM269" s="270" t="s">
        <v>1259</v>
      </c>
      <c r="AN269" s="270" t="s">
        <v>1259</v>
      </c>
      <c r="AO269" s="270" t="s">
        <v>1259</v>
      </c>
      <c r="AP269" s="270" t="s">
        <v>1259</v>
      </c>
      <c r="AQ269" s="270" t="s">
        <v>1259</v>
      </c>
      <c r="AR269" s="270" t="s">
        <v>1259</v>
      </c>
      <c r="AS269" s="270" t="s">
        <v>1259</v>
      </c>
      <c r="AT269" s="270" t="s">
        <v>1259</v>
      </c>
      <c r="AU269" s="270" t="s">
        <v>1259</v>
      </c>
      <c r="AV269" s="270" t="s">
        <v>1259</v>
      </c>
      <c r="AW269" s="277" t="s">
        <v>1259</v>
      </c>
      <c r="AX269">
        <f>VLOOKUP(A269,[1]Sheet4!B$2:G$3636,6,0)</f>
        <v>0</v>
      </c>
      <c r="AY269" t="str">
        <f>VLOOKUP(A269,[1]Sheet2!A$3:AC$3636,29,0)</f>
        <v/>
      </c>
      <c r="AZ269" s="270" t="s">
        <v>3258</v>
      </c>
      <c r="BA269" s="270" t="s">
        <v>3258</v>
      </c>
      <c r="BB269" s="270" t="s">
        <v>3258</v>
      </c>
      <c r="BC269" s="270" t="s">
        <v>3258</v>
      </c>
      <c r="BD269" s="270"/>
      <c r="BE269" s="270"/>
    </row>
    <row r="270" spans="1:83" ht="14.4" x14ac:dyDescent="0.3">
      <c r="A270" s="269">
        <v>518127</v>
      </c>
      <c r="B270" s="272" t="str">
        <f>VLOOKUP(A270,[1]Sheet4!B$1:G$3636,5,0)</f>
        <v>الرابعة</v>
      </c>
      <c r="C270" s="270" t="s">
        <v>1259</v>
      </c>
      <c r="D270" s="270" t="s">
        <v>1259</v>
      </c>
      <c r="E270" s="270" t="s">
        <v>1259</v>
      </c>
      <c r="F270" s="270" t="s">
        <v>1259</v>
      </c>
      <c r="G270" s="270" t="s">
        <v>1259</v>
      </c>
      <c r="H270" s="270" t="s">
        <v>1259</v>
      </c>
      <c r="I270" s="270" t="s">
        <v>1259</v>
      </c>
      <c r="J270" s="270" t="s">
        <v>1259</v>
      </c>
      <c r="K270" s="270" t="s">
        <v>1259</v>
      </c>
      <c r="L270" s="270" t="s">
        <v>1259</v>
      </c>
      <c r="M270" s="270" t="s">
        <v>1259</v>
      </c>
      <c r="N270" s="270" t="s">
        <v>1259</v>
      </c>
      <c r="O270" s="270" t="s">
        <v>1259</v>
      </c>
      <c r="P270" s="270" t="s">
        <v>1259</v>
      </c>
      <c r="Q270" s="270" t="s">
        <v>1259</v>
      </c>
      <c r="R270" s="270" t="s">
        <v>1259</v>
      </c>
      <c r="S270" s="270" t="s">
        <v>1259</v>
      </c>
      <c r="T270" s="270" t="s">
        <v>1259</v>
      </c>
      <c r="U270" s="270" t="s">
        <v>1259</v>
      </c>
      <c r="V270" s="270" t="s">
        <v>1259</v>
      </c>
      <c r="W270" s="270" t="s">
        <v>1259</v>
      </c>
      <c r="X270" s="270" t="s">
        <v>1259</v>
      </c>
      <c r="Y270" s="270" t="s">
        <v>1259</v>
      </c>
      <c r="Z270" s="270" t="s">
        <v>1259</v>
      </c>
      <c r="AA270" s="270" t="s">
        <v>1259</v>
      </c>
      <c r="AB270" s="270" t="s">
        <v>1259</v>
      </c>
      <c r="AC270" s="270" t="s">
        <v>1259</v>
      </c>
      <c r="AD270" s="270" t="s">
        <v>1259</v>
      </c>
      <c r="AE270" s="270" t="s">
        <v>1259</v>
      </c>
      <c r="AF270" s="270" t="s">
        <v>1259</v>
      </c>
      <c r="AG270" s="270" t="s">
        <v>1259</v>
      </c>
      <c r="AH270" s="270" t="s">
        <v>1259</v>
      </c>
      <c r="AI270" s="270" t="s">
        <v>1259</v>
      </c>
      <c r="AJ270" s="270" t="s">
        <v>1259</v>
      </c>
      <c r="AK270" s="270" t="s">
        <v>1259</v>
      </c>
      <c r="AL270" s="270" t="s">
        <v>1259</v>
      </c>
      <c r="AM270" s="270" t="s">
        <v>1259</v>
      </c>
      <c r="AN270" s="270" t="s">
        <v>1259</v>
      </c>
      <c r="AO270" s="270" t="s">
        <v>1259</v>
      </c>
      <c r="AP270" s="270" t="s">
        <v>1259</v>
      </c>
      <c r="AQ270" s="270" t="s">
        <v>1259</v>
      </c>
      <c r="AR270" s="270" t="s">
        <v>1259</v>
      </c>
      <c r="AS270" s="270" t="s">
        <v>1259</v>
      </c>
      <c r="AT270" s="270" t="s">
        <v>1259</v>
      </c>
      <c r="AU270" s="270" t="s">
        <v>1259</v>
      </c>
      <c r="AV270" s="270" t="s">
        <v>1259</v>
      </c>
      <c r="AW270" s="277" t="s">
        <v>1259</v>
      </c>
      <c r="AX270">
        <f>VLOOKUP(A270,[1]Sheet4!B$2:G$3636,6,0)</f>
        <v>0</v>
      </c>
      <c r="AY270" t="str">
        <f>VLOOKUP(A270,[1]Sheet2!A$3:AC$3636,29,0)</f>
        <v/>
      </c>
      <c r="AZ270" s="270" t="s">
        <v>3258</v>
      </c>
      <c r="BA270" s="270" t="s">
        <v>3258</v>
      </c>
      <c r="BB270" s="270" t="s">
        <v>3258</v>
      </c>
      <c r="BC270" s="270" t="s">
        <v>3258</v>
      </c>
      <c r="BD270" s="270"/>
      <c r="BE270" s="270"/>
    </row>
    <row r="271" spans="1:83" ht="14.4" x14ac:dyDescent="0.3">
      <c r="A271" s="269">
        <v>518142</v>
      </c>
      <c r="B271" s="272" t="str">
        <f>VLOOKUP(A271,[1]Sheet4!B$1:G$3636,5,0)</f>
        <v>الرابعة</v>
      </c>
      <c r="C271" s="270" t="s">
        <v>1260</v>
      </c>
      <c r="D271" s="270" t="s">
        <v>1260</v>
      </c>
      <c r="E271" s="270" t="s">
        <v>1260</v>
      </c>
      <c r="F271" s="270" t="s">
        <v>1260</v>
      </c>
      <c r="G271" s="270" t="s">
        <v>1260</v>
      </c>
      <c r="H271" s="270" t="s">
        <v>1260</v>
      </c>
      <c r="I271" s="270" t="s">
        <v>1260</v>
      </c>
      <c r="J271" s="270" t="s">
        <v>1260</v>
      </c>
      <c r="K271" s="270" t="s">
        <v>1260</v>
      </c>
      <c r="L271" s="270" t="s">
        <v>1260</v>
      </c>
      <c r="M271" s="270" t="s">
        <v>1260</v>
      </c>
      <c r="N271" s="270" t="s">
        <v>1260</v>
      </c>
      <c r="O271" s="270" t="s">
        <v>1260</v>
      </c>
      <c r="P271" s="270" t="s">
        <v>1260</v>
      </c>
      <c r="Q271" s="270" t="s">
        <v>1260</v>
      </c>
      <c r="R271" s="270" t="s">
        <v>1260</v>
      </c>
      <c r="S271" s="270" t="s">
        <v>1260</v>
      </c>
      <c r="T271" s="270" t="s">
        <v>1260</v>
      </c>
      <c r="U271" s="270" t="s">
        <v>1260</v>
      </c>
      <c r="V271" s="270" t="s">
        <v>1260</v>
      </c>
      <c r="W271" s="270" t="s">
        <v>1260</v>
      </c>
      <c r="X271" s="270" t="s">
        <v>1260</v>
      </c>
      <c r="Y271" s="270" t="s">
        <v>1260</v>
      </c>
      <c r="Z271" s="270" t="s">
        <v>1260</v>
      </c>
      <c r="AA271" s="270" t="s">
        <v>1260</v>
      </c>
      <c r="AB271" s="270" t="s">
        <v>1260</v>
      </c>
      <c r="AC271" s="270" t="s">
        <v>1260</v>
      </c>
      <c r="AD271" s="270" t="s">
        <v>1260</v>
      </c>
      <c r="AE271" s="270" t="s">
        <v>1260</v>
      </c>
      <c r="AF271" s="270" t="s">
        <v>1260</v>
      </c>
      <c r="AG271" s="270" t="s">
        <v>1260</v>
      </c>
      <c r="AH271" s="270" t="s">
        <v>1260</v>
      </c>
      <c r="AI271" s="270" t="s">
        <v>1260</v>
      </c>
      <c r="AJ271" s="270" t="s">
        <v>1260</v>
      </c>
      <c r="AK271" s="270" t="s">
        <v>1260</v>
      </c>
      <c r="AL271" s="270" t="s">
        <v>1260</v>
      </c>
      <c r="AM271" s="270" t="s">
        <v>1260</v>
      </c>
      <c r="AN271" s="270" t="s">
        <v>1260</v>
      </c>
      <c r="AO271" s="270" t="s">
        <v>1260</v>
      </c>
      <c r="AP271" s="270" t="s">
        <v>1260</v>
      </c>
      <c r="AQ271" s="270" t="s">
        <v>1260</v>
      </c>
      <c r="AR271" s="270" t="s">
        <v>1260</v>
      </c>
      <c r="AS271" s="270" t="s">
        <v>1260</v>
      </c>
      <c r="AT271" s="270" t="s">
        <v>1260</v>
      </c>
      <c r="AU271" s="270" t="s">
        <v>1260</v>
      </c>
      <c r="AV271" s="270" t="s">
        <v>1260</v>
      </c>
      <c r="AW271" s="277" t="s">
        <v>1260</v>
      </c>
      <c r="AX271">
        <f>VLOOKUP(A271,[1]Sheet4!B$2:G$3636,6,0)</f>
        <v>0</v>
      </c>
      <c r="AY271">
        <f>VLOOKUP(A271,[1]Sheet2!A$3:AC$3636,29,0)</f>
        <v>0</v>
      </c>
      <c r="AZ271" s="270" t="s">
        <v>3258</v>
      </c>
      <c r="BA271" s="270" t="s">
        <v>3258</v>
      </c>
      <c r="BB271" s="270" t="s">
        <v>3258</v>
      </c>
      <c r="BC271" s="270" t="s">
        <v>3258</v>
      </c>
      <c r="BD271" s="270"/>
      <c r="BE271" s="270"/>
    </row>
    <row r="272" spans="1:83" ht="14.4" x14ac:dyDescent="0.3">
      <c r="A272" s="269">
        <v>518146</v>
      </c>
      <c r="B272" s="272" t="str">
        <f>VLOOKUP(A272,[1]Sheet4!B$1:G$3636,5,0)</f>
        <v>الرابعة</v>
      </c>
      <c r="C272" s="270" t="s">
        <v>1259</v>
      </c>
      <c r="D272" s="270" t="s">
        <v>1259</v>
      </c>
      <c r="E272" s="270" t="s">
        <v>1259</v>
      </c>
      <c r="F272" s="270" t="s">
        <v>1259</v>
      </c>
      <c r="G272" s="270" t="s">
        <v>1259</v>
      </c>
      <c r="H272" s="270" t="s">
        <v>1259</v>
      </c>
      <c r="I272" s="270" t="s">
        <v>1259</v>
      </c>
      <c r="J272" s="270" t="s">
        <v>1259</v>
      </c>
      <c r="K272" s="270" t="s">
        <v>1259</v>
      </c>
      <c r="L272" s="270" t="s">
        <v>1259</v>
      </c>
      <c r="M272" s="270" t="s">
        <v>1259</v>
      </c>
      <c r="N272" s="270" t="s">
        <v>1259</v>
      </c>
      <c r="O272" s="270" t="s">
        <v>1259</v>
      </c>
      <c r="P272" s="270" t="s">
        <v>1259</v>
      </c>
      <c r="Q272" s="270" t="s">
        <v>1259</v>
      </c>
      <c r="R272" s="270" t="s">
        <v>1259</v>
      </c>
      <c r="S272" s="270" t="s">
        <v>1259</v>
      </c>
      <c r="T272" s="270" t="s">
        <v>1259</v>
      </c>
      <c r="U272" s="270" t="s">
        <v>1259</v>
      </c>
      <c r="V272" s="270" t="s">
        <v>1259</v>
      </c>
      <c r="W272" s="270" t="s">
        <v>1259</v>
      </c>
      <c r="X272" s="270" t="s">
        <v>1259</v>
      </c>
      <c r="Y272" s="270" t="s">
        <v>1259</v>
      </c>
      <c r="Z272" s="270" t="s">
        <v>1259</v>
      </c>
      <c r="AA272" s="270" t="s">
        <v>1259</v>
      </c>
      <c r="AB272" s="270" t="s">
        <v>1259</v>
      </c>
      <c r="AC272" s="270" t="s">
        <v>1259</v>
      </c>
      <c r="AD272" s="270" t="s">
        <v>1259</v>
      </c>
      <c r="AE272" s="270" t="s">
        <v>1259</v>
      </c>
      <c r="AF272" s="270" t="s">
        <v>1259</v>
      </c>
      <c r="AG272" s="270" t="s">
        <v>1259</v>
      </c>
      <c r="AH272" s="270" t="s">
        <v>1259</v>
      </c>
      <c r="AI272" s="270" t="s">
        <v>1259</v>
      </c>
      <c r="AJ272" s="270" t="s">
        <v>1259</v>
      </c>
      <c r="AK272" s="270" t="s">
        <v>1259</v>
      </c>
      <c r="AL272" s="270" t="s">
        <v>1259</v>
      </c>
      <c r="AM272" s="270" t="s">
        <v>1259</v>
      </c>
      <c r="AN272" s="270" t="s">
        <v>1259</v>
      </c>
      <c r="AO272" s="270" t="s">
        <v>1259</v>
      </c>
      <c r="AP272" s="270" t="s">
        <v>1259</v>
      </c>
      <c r="AQ272" s="270" t="s">
        <v>1259</v>
      </c>
      <c r="AR272" s="270" t="s">
        <v>1259</v>
      </c>
      <c r="AS272" s="270" t="s">
        <v>1259</v>
      </c>
      <c r="AT272" s="270" t="s">
        <v>1259</v>
      </c>
      <c r="AU272" s="270" t="s">
        <v>1259</v>
      </c>
      <c r="AV272" s="270" t="s">
        <v>1259</v>
      </c>
      <c r="AW272" s="277" t="s">
        <v>1259</v>
      </c>
      <c r="AX272">
        <f>VLOOKUP(A272,[1]Sheet4!B$2:G$3636,6,0)</f>
        <v>0</v>
      </c>
      <c r="AY272" t="str">
        <f>VLOOKUP(A272,[1]Sheet2!A$3:AC$3636,29,0)</f>
        <v/>
      </c>
      <c r="AZ272" s="270" t="s">
        <v>3258</v>
      </c>
      <c r="BA272" s="270" t="s">
        <v>3258</v>
      </c>
      <c r="BB272" s="270" t="s">
        <v>3258</v>
      </c>
      <c r="BC272" s="270" t="s">
        <v>3258</v>
      </c>
      <c r="BD272" s="270"/>
      <c r="BE272" s="270"/>
      <c r="BH272" s="248"/>
      <c r="BI272" s="248"/>
      <c r="BJ272" s="248"/>
      <c r="BK272" s="248"/>
      <c r="BL272" s="248"/>
      <c r="BM272" s="248"/>
      <c r="BN272" s="248"/>
      <c r="BO272" s="248"/>
      <c r="BP272" s="248" t="s">
        <v>3258</v>
      </c>
      <c r="BQ272" s="248" t="s">
        <v>3258</v>
      </c>
      <c r="BR272" s="248" t="s">
        <v>3258</v>
      </c>
      <c r="BS272" s="248" t="s">
        <v>3258</v>
      </c>
      <c r="BT272" s="248" t="s">
        <v>3258</v>
      </c>
      <c r="BU272" s="248" t="s">
        <v>3258</v>
      </c>
      <c r="BV272" s="247"/>
      <c r="BW272" s="248"/>
      <c r="BX272" s="248"/>
      <c r="BY272" s="248"/>
      <c r="BZ272" s="248"/>
      <c r="CA272" s="241"/>
      <c r="CB272" s="241"/>
      <c r="CC272" s="241"/>
      <c r="CD272" s="241"/>
      <c r="CE272" s="248"/>
    </row>
    <row r="273" spans="1:83" ht="14.4" x14ac:dyDescent="0.3">
      <c r="A273" s="269">
        <v>518171</v>
      </c>
      <c r="B273" s="272" t="str">
        <f>VLOOKUP(A273,[1]Sheet4!B$1:G$3636,5,0)</f>
        <v>الرابعة</v>
      </c>
      <c r="C273" s="270" t="s">
        <v>1260</v>
      </c>
      <c r="D273" s="270" t="s">
        <v>1260</v>
      </c>
      <c r="E273" s="270" t="s">
        <v>1260</v>
      </c>
      <c r="F273" s="270" t="s">
        <v>1260</v>
      </c>
      <c r="G273" s="270" t="s">
        <v>1260</v>
      </c>
      <c r="H273" s="270" t="s">
        <v>1260</v>
      </c>
      <c r="I273" s="270" t="s">
        <v>1260</v>
      </c>
      <c r="J273" s="270" t="s">
        <v>1260</v>
      </c>
      <c r="K273" s="270" t="s">
        <v>1260</v>
      </c>
      <c r="L273" s="270" t="s">
        <v>1260</v>
      </c>
      <c r="M273" s="270" t="s">
        <v>1260</v>
      </c>
      <c r="N273" s="270" t="s">
        <v>1260</v>
      </c>
      <c r="O273" s="270" t="s">
        <v>1260</v>
      </c>
      <c r="P273" s="270" t="s">
        <v>1260</v>
      </c>
      <c r="Q273" s="270" t="s">
        <v>1260</v>
      </c>
      <c r="R273" s="270" t="s">
        <v>1260</v>
      </c>
      <c r="S273" s="270" t="s">
        <v>1260</v>
      </c>
      <c r="T273" s="270" t="s">
        <v>1260</v>
      </c>
      <c r="U273" s="270" t="s">
        <v>1260</v>
      </c>
      <c r="V273" s="270" t="s">
        <v>1260</v>
      </c>
      <c r="W273" s="270" t="s">
        <v>1260</v>
      </c>
      <c r="X273" s="270" t="s">
        <v>1260</v>
      </c>
      <c r="Y273" s="270" t="s">
        <v>1260</v>
      </c>
      <c r="Z273" s="270" t="s">
        <v>1260</v>
      </c>
      <c r="AA273" s="270" t="s">
        <v>1260</v>
      </c>
      <c r="AB273" s="270" t="s">
        <v>1260</v>
      </c>
      <c r="AC273" s="270" t="s">
        <v>1260</v>
      </c>
      <c r="AD273" s="270" t="s">
        <v>1260</v>
      </c>
      <c r="AE273" s="270" t="s">
        <v>1260</v>
      </c>
      <c r="AF273" s="270" t="s">
        <v>1260</v>
      </c>
      <c r="AG273" s="270" t="s">
        <v>1260</v>
      </c>
      <c r="AH273" s="270" t="s">
        <v>1260</v>
      </c>
      <c r="AI273" s="270" t="s">
        <v>1260</v>
      </c>
      <c r="AJ273" s="270" t="s">
        <v>1260</v>
      </c>
      <c r="AK273" s="270" t="s">
        <v>1260</v>
      </c>
      <c r="AL273" s="270" t="s">
        <v>1260</v>
      </c>
      <c r="AM273" s="270" t="s">
        <v>1260</v>
      </c>
      <c r="AN273" s="270" t="s">
        <v>1260</v>
      </c>
      <c r="AO273" s="270" t="s">
        <v>1260</v>
      </c>
      <c r="AP273" s="270" t="s">
        <v>1260</v>
      </c>
      <c r="AQ273" s="270" t="s">
        <v>1260</v>
      </c>
      <c r="AR273" s="270" t="s">
        <v>1260</v>
      </c>
      <c r="AS273" s="270" t="s">
        <v>1260</v>
      </c>
      <c r="AT273" s="270" t="s">
        <v>1260</v>
      </c>
      <c r="AU273" s="270" t="s">
        <v>1260</v>
      </c>
      <c r="AV273" s="270" t="s">
        <v>1260</v>
      </c>
      <c r="AW273" s="277" t="s">
        <v>1260</v>
      </c>
      <c r="AX273">
        <f>VLOOKUP(A273,[1]Sheet4!B$2:G$3636,6,0)</f>
        <v>0</v>
      </c>
      <c r="AY273" t="str">
        <f>VLOOKUP(A273,[1]Sheet2!A$3:AC$3636,29,0)</f>
        <v>مستنفذ فصل اول 2023-2024</v>
      </c>
      <c r="AZ273" s="270" t="s">
        <v>3258</v>
      </c>
      <c r="BA273" s="270" t="s">
        <v>3258</v>
      </c>
      <c r="BB273" s="270" t="s">
        <v>3258</v>
      </c>
      <c r="BC273" s="270" t="s">
        <v>3258</v>
      </c>
      <c r="BD273" s="270"/>
      <c r="BE273" s="270"/>
      <c r="BH273" s="248"/>
      <c r="BI273" s="248"/>
      <c r="BJ273" s="248"/>
      <c r="BK273" s="248"/>
      <c r="BL273" s="248"/>
      <c r="BM273" s="248"/>
      <c r="BN273" s="248"/>
      <c r="BO273" s="248"/>
      <c r="BP273" s="248" t="s">
        <v>3258</v>
      </c>
      <c r="BQ273" s="248" t="s">
        <v>3258</v>
      </c>
      <c r="BR273" s="248" t="s">
        <v>3258</v>
      </c>
      <c r="BS273" s="248" t="s">
        <v>3258</v>
      </c>
      <c r="BT273" s="248" t="s">
        <v>3258</v>
      </c>
      <c r="BU273" s="248" t="s">
        <v>3258</v>
      </c>
      <c r="BV273" s="247"/>
      <c r="BW273" s="248"/>
      <c r="BX273" s="248"/>
      <c r="BY273" s="248"/>
      <c r="BZ273" s="248"/>
      <c r="CA273" s="241"/>
      <c r="CB273" s="241"/>
      <c r="CC273" s="241"/>
      <c r="CD273" s="241"/>
      <c r="CE273" s="248"/>
    </row>
    <row r="274" spans="1:83" ht="14.4" x14ac:dyDescent="0.3">
      <c r="A274" s="269">
        <v>518188</v>
      </c>
      <c r="B274" s="272" t="str">
        <f>VLOOKUP(A274,[1]Sheet4!B$1:G$3636,5,0)</f>
        <v>الرابعة</v>
      </c>
      <c r="C274" s="270" t="s">
        <v>1260</v>
      </c>
      <c r="D274" s="270" t="s">
        <v>1260</v>
      </c>
      <c r="E274" s="270" t="s">
        <v>1260</v>
      </c>
      <c r="F274" s="270" t="s">
        <v>1260</v>
      </c>
      <c r="G274" s="270" t="s">
        <v>1260</v>
      </c>
      <c r="H274" s="270" t="s">
        <v>1260</v>
      </c>
      <c r="I274" s="270" t="s">
        <v>1260</v>
      </c>
      <c r="J274" s="270" t="s">
        <v>1260</v>
      </c>
      <c r="K274" s="270" t="s">
        <v>1260</v>
      </c>
      <c r="L274" s="270" t="s">
        <v>1260</v>
      </c>
      <c r="M274" s="270" t="s">
        <v>1260</v>
      </c>
      <c r="N274" s="270" t="s">
        <v>1260</v>
      </c>
      <c r="O274" s="270" t="s">
        <v>1260</v>
      </c>
      <c r="P274" s="270" t="s">
        <v>1260</v>
      </c>
      <c r="Q274" s="270" t="s">
        <v>1260</v>
      </c>
      <c r="R274" s="270" t="s">
        <v>1260</v>
      </c>
      <c r="S274" s="270" t="s">
        <v>1260</v>
      </c>
      <c r="T274" s="270" t="s">
        <v>1260</v>
      </c>
      <c r="U274" s="270" t="s">
        <v>1260</v>
      </c>
      <c r="V274" s="270" t="s">
        <v>1260</v>
      </c>
      <c r="W274" s="270" t="s">
        <v>1260</v>
      </c>
      <c r="X274" s="270" t="s">
        <v>1260</v>
      </c>
      <c r="Y274" s="270" t="s">
        <v>1260</v>
      </c>
      <c r="Z274" s="270" t="s">
        <v>1260</v>
      </c>
      <c r="AA274" s="270" t="s">
        <v>1260</v>
      </c>
      <c r="AB274" s="270" t="s">
        <v>1260</v>
      </c>
      <c r="AC274" s="270" t="s">
        <v>1260</v>
      </c>
      <c r="AD274" s="270" t="s">
        <v>1260</v>
      </c>
      <c r="AE274" s="270" t="s">
        <v>1260</v>
      </c>
      <c r="AF274" s="270" t="s">
        <v>1260</v>
      </c>
      <c r="AG274" s="270" t="s">
        <v>1260</v>
      </c>
      <c r="AH274" s="270" t="s">
        <v>1260</v>
      </c>
      <c r="AI274" s="270" t="s">
        <v>1260</v>
      </c>
      <c r="AJ274" s="270" t="s">
        <v>1260</v>
      </c>
      <c r="AK274" s="270" t="s">
        <v>1260</v>
      </c>
      <c r="AL274" s="270" t="s">
        <v>1260</v>
      </c>
      <c r="AM274" s="270" t="s">
        <v>1260</v>
      </c>
      <c r="AN274" s="270" t="s">
        <v>1260</v>
      </c>
      <c r="AO274" s="270" t="s">
        <v>1260</v>
      </c>
      <c r="AP274" s="270" t="s">
        <v>1260</v>
      </c>
      <c r="AQ274" s="270" t="s">
        <v>1260</v>
      </c>
      <c r="AR274" s="270" t="s">
        <v>1260</v>
      </c>
      <c r="AS274" s="270" t="s">
        <v>1260</v>
      </c>
      <c r="AT274" s="270" t="s">
        <v>1260</v>
      </c>
      <c r="AU274" s="270" t="s">
        <v>1260</v>
      </c>
      <c r="AV274" s="270" t="s">
        <v>1260</v>
      </c>
      <c r="AW274" s="277" t="s">
        <v>1260</v>
      </c>
      <c r="AX274">
        <f>VLOOKUP(A274,[1]Sheet4!B$2:G$3636,6,0)</f>
        <v>0</v>
      </c>
      <c r="AY274" t="str">
        <f>VLOOKUP(A274,[1]Sheet2!A$3:AC$3636,29,0)</f>
        <v/>
      </c>
      <c r="AZ274" s="270" t="s">
        <v>3258</v>
      </c>
      <c r="BA274" s="270" t="s">
        <v>3258</v>
      </c>
      <c r="BB274" s="270" t="s">
        <v>3258</v>
      </c>
      <c r="BC274" s="270" t="s">
        <v>3258</v>
      </c>
      <c r="BD274" s="270"/>
      <c r="BE274" s="270"/>
    </row>
    <row r="275" spans="1:83" ht="14.4" x14ac:dyDescent="0.3">
      <c r="A275" s="269">
        <v>518202</v>
      </c>
      <c r="B275" s="272" t="str">
        <f>VLOOKUP(A275,[1]Sheet4!B$1:G$3636,5,0)</f>
        <v>الرابعة</v>
      </c>
      <c r="C275" s="270" t="s">
        <v>1260</v>
      </c>
      <c r="D275" s="270" t="s">
        <v>1260</v>
      </c>
      <c r="E275" s="270" t="s">
        <v>1260</v>
      </c>
      <c r="F275" s="270" t="s">
        <v>1260</v>
      </c>
      <c r="G275" s="270" t="s">
        <v>1260</v>
      </c>
      <c r="H275" s="270" t="s">
        <v>1260</v>
      </c>
      <c r="I275" s="270" t="s">
        <v>1260</v>
      </c>
      <c r="J275" s="270" t="s">
        <v>1260</v>
      </c>
      <c r="K275" s="270" t="s">
        <v>1260</v>
      </c>
      <c r="L275" s="270" t="s">
        <v>1260</v>
      </c>
      <c r="M275" s="270" t="s">
        <v>1260</v>
      </c>
      <c r="N275" s="270" t="s">
        <v>1260</v>
      </c>
      <c r="O275" s="270" t="s">
        <v>1260</v>
      </c>
      <c r="P275" s="270" t="s">
        <v>1260</v>
      </c>
      <c r="Q275" s="270" t="s">
        <v>1260</v>
      </c>
      <c r="R275" s="270" t="s">
        <v>1260</v>
      </c>
      <c r="S275" s="270" t="s">
        <v>1260</v>
      </c>
      <c r="T275" s="270" t="s">
        <v>1260</v>
      </c>
      <c r="U275" s="270" t="s">
        <v>1260</v>
      </c>
      <c r="V275" s="270" t="s">
        <v>1260</v>
      </c>
      <c r="W275" s="270" t="s">
        <v>1260</v>
      </c>
      <c r="X275" s="270" t="s">
        <v>1260</v>
      </c>
      <c r="Y275" s="270" t="s">
        <v>1260</v>
      </c>
      <c r="Z275" s="270" t="s">
        <v>1260</v>
      </c>
      <c r="AA275" s="270" t="s">
        <v>1260</v>
      </c>
      <c r="AB275" s="270" t="s">
        <v>1260</v>
      </c>
      <c r="AC275" s="270" t="s">
        <v>1260</v>
      </c>
      <c r="AD275" s="270" t="s">
        <v>1260</v>
      </c>
      <c r="AE275" s="270" t="s">
        <v>1260</v>
      </c>
      <c r="AF275" s="270" t="s">
        <v>1260</v>
      </c>
      <c r="AG275" s="270" t="s">
        <v>1260</v>
      </c>
      <c r="AH275" s="270" t="s">
        <v>1260</v>
      </c>
      <c r="AI275" s="270" t="s">
        <v>1260</v>
      </c>
      <c r="AJ275" s="270" t="s">
        <v>1260</v>
      </c>
      <c r="AK275" s="270" t="s">
        <v>1260</v>
      </c>
      <c r="AL275" s="270" t="s">
        <v>1260</v>
      </c>
      <c r="AM275" s="270" t="s">
        <v>1260</v>
      </c>
      <c r="AN275" s="270" t="s">
        <v>1260</v>
      </c>
      <c r="AO275" s="270" t="s">
        <v>1260</v>
      </c>
      <c r="AP275" s="270" t="s">
        <v>1260</v>
      </c>
      <c r="AQ275" s="270" t="s">
        <v>1260</v>
      </c>
      <c r="AR275" s="270" t="s">
        <v>1260</v>
      </c>
      <c r="AS275" s="270" t="s">
        <v>1260</v>
      </c>
      <c r="AT275" s="270" t="s">
        <v>1260</v>
      </c>
      <c r="AU275" s="270" t="s">
        <v>1260</v>
      </c>
      <c r="AV275" s="270" t="s">
        <v>1260</v>
      </c>
      <c r="AW275" s="277" t="s">
        <v>1260</v>
      </c>
      <c r="AX275">
        <f>VLOOKUP(A275,[1]Sheet4!B$2:G$3636,6,0)</f>
        <v>0</v>
      </c>
      <c r="AY275" t="str">
        <f>VLOOKUP(A275,[1]Sheet2!A$3:AC$3636,29,0)</f>
        <v>مستنفذ فصل اول 2023-2024</v>
      </c>
      <c r="AZ275" s="270" t="s">
        <v>3258</v>
      </c>
      <c r="BA275" s="270" t="s">
        <v>3258</v>
      </c>
      <c r="BB275" s="270" t="s">
        <v>3258</v>
      </c>
      <c r="BC275" s="270" t="s">
        <v>3258</v>
      </c>
      <c r="BD275" s="270"/>
      <c r="BE275" s="270"/>
      <c r="BH275" s="248"/>
      <c r="BI275" s="248"/>
      <c r="BJ275" s="248"/>
      <c r="BK275" s="248"/>
      <c r="BL275" s="248"/>
      <c r="BM275" s="248"/>
      <c r="BN275" s="248"/>
      <c r="BO275" s="248"/>
      <c r="BP275" s="248" t="s">
        <v>3258</v>
      </c>
      <c r="BQ275" s="248" t="s">
        <v>3258</v>
      </c>
      <c r="BR275" s="248" t="s">
        <v>3258</v>
      </c>
      <c r="BS275" s="248" t="s">
        <v>3258</v>
      </c>
      <c r="BT275" s="248" t="s">
        <v>3258</v>
      </c>
      <c r="BU275" s="248" t="s">
        <v>3258</v>
      </c>
      <c r="BV275" s="247"/>
      <c r="BW275" s="248"/>
      <c r="BX275" s="248"/>
      <c r="BY275" s="248"/>
      <c r="BZ275" s="248"/>
      <c r="CA275" s="241"/>
      <c r="CB275" s="241"/>
      <c r="CC275" s="241"/>
      <c r="CD275" s="241"/>
      <c r="CE275" s="248"/>
    </row>
    <row r="276" spans="1:83" ht="14.4" x14ac:dyDescent="0.3">
      <c r="A276" s="269">
        <v>518206</v>
      </c>
      <c r="B276" s="272" t="str">
        <f>VLOOKUP(A276,[1]Sheet4!B$1:G$3636,5,0)</f>
        <v>الرابعة</v>
      </c>
      <c r="C276" s="270" t="s">
        <v>1259</v>
      </c>
      <c r="D276" s="270" t="s">
        <v>1259</v>
      </c>
      <c r="E276" s="270" t="s">
        <v>1259</v>
      </c>
      <c r="F276" s="270" t="s">
        <v>1259</v>
      </c>
      <c r="G276" s="270" t="s">
        <v>1259</v>
      </c>
      <c r="H276" s="270" t="s">
        <v>1259</v>
      </c>
      <c r="I276" s="270" t="s">
        <v>1259</v>
      </c>
      <c r="J276" s="270" t="s">
        <v>1259</v>
      </c>
      <c r="K276" s="270" t="s">
        <v>1259</v>
      </c>
      <c r="L276" s="270" t="s">
        <v>1259</v>
      </c>
      <c r="M276" s="270" t="s">
        <v>1259</v>
      </c>
      <c r="N276" s="270" t="s">
        <v>1259</v>
      </c>
      <c r="O276" s="270" t="s">
        <v>1259</v>
      </c>
      <c r="P276" s="270" t="s">
        <v>1259</v>
      </c>
      <c r="Q276" s="270" t="s">
        <v>1259</v>
      </c>
      <c r="R276" s="270" t="s">
        <v>1259</v>
      </c>
      <c r="S276" s="270" t="s">
        <v>1259</v>
      </c>
      <c r="T276" s="270" t="s">
        <v>1259</v>
      </c>
      <c r="U276" s="270" t="s">
        <v>1259</v>
      </c>
      <c r="V276" s="270" t="s">
        <v>1259</v>
      </c>
      <c r="W276" s="270" t="s">
        <v>1259</v>
      </c>
      <c r="X276" s="270" t="s">
        <v>1259</v>
      </c>
      <c r="Y276" s="270" t="s">
        <v>1259</v>
      </c>
      <c r="Z276" s="270" t="s">
        <v>1259</v>
      </c>
      <c r="AA276" s="270" t="s">
        <v>1259</v>
      </c>
      <c r="AB276" s="270" t="s">
        <v>1259</v>
      </c>
      <c r="AC276" s="270" t="s">
        <v>1259</v>
      </c>
      <c r="AD276" s="270" t="s">
        <v>1259</v>
      </c>
      <c r="AE276" s="270" t="s">
        <v>1259</v>
      </c>
      <c r="AF276" s="270" t="s">
        <v>1259</v>
      </c>
      <c r="AG276" s="270" t="s">
        <v>1259</v>
      </c>
      <c r="AH276" s="270" t="s">
        <v>1259</v>
      </c>
      <c r="AI276" s="270" t="s">
        <v>1259</v>
      </c>
      <c r="AJ276" s="270" t="s">
        <v>1259</v>
      </c>
      <c r="AK276" s="270" t="s">
        <v>1259</v>
      </c>
      <c r="AL276" s="270" t="s">
        <v>1259</v>
      </c>
      <c r="AM276" s="270" t="s">
        <v>1259</v>
      </c>
      <c r="AN276" s="270" t="s">
        <v>1259</v>
      </c>
      <c r="AO276" s="270" t="s">
        <v>1259</v>
      </c>
      <c r="AP276" s="270" t="s">
        <v>1259</v>
      </c>
      <c r="AQ276" s="270" t="s">
        <v>1259</v>
      </c>
      <c r="AR276" s="270" t="s">
        <v>1259</v>
      </c>
      <c r="AS276" s="270" t="s">
        <v>1259</v>
      </c>
      <c r="AT276" s="270" t="s">
        <v>1259</v>
      </c>
      <c r="AU276" s="270" t="s">
        <v>1259</v>
      </c>
      <c r="AV276" s="270" t="s">
        <v>1259</v>
      </c>
      <c r="AW276" s="277" t="s">
        <v>1259</v>
      </c>
      <c r="AX276">
        <f>VLOOKUP(A276,[1]Sheet4!B$2:G$3636,6,0)</f>
        <v>0</v>
      </c>
      <c r="AY276" t="str">
        <f>VLOOKUP(A276,[1]Sheet2!A$3:AC$3636,29,0)</f>
        <v/>
      </c>
      <c r="AZ276" s="270" t="s">
        <v>3258</v>
      </c>
      <c r="BA276" s="270" t="s">
        <v>3258</v>
      </c>
      <c r="BB276" s="270" t="s">
        <v>3258</v>
      </c>
      <c r="BC276" s="270" t="s">
        <v>3258</v>
      </c>
      <c r="BD276" s="270"/>
      <c r="BE276" s="270"/>
      <c r="BH276" s="248"/>
      <c r="BI276" s="248"/>
      <c r="BJ276" s="248"/>
      <c r="BK276" s="248"/>
      <c r="BL276" s="248"/>
      <c r="BM276" s="248"/>
      <c r="BN276" s="248"/>
      <c r="BO276" s="248"/>
      <c r="BP276" s="248" t="s">
        <v>3258</v>
      </c>
      <c r="BQ276" s="248" t="s">
        <v>3258</v>
      </c>
      <c r="BR276" s="248" t="s">
        <v>3258</v>
      </c>
      <c r="BS276" s="248" t="s">
        <v>3258</v>
      </c>
      <c r="BT276" s="248" t="s">
        <v>3258</v>
      </c>
      <c r="BU276" s="248" t="s">
        <v>3258</v>
      </c>
      <c r="BV276" s="247"/>
      <c r="BW276" s="248"/>
      <c r="BX276" s="248"/>
      <c r="BY276" s="248"/>
      <c r="BZ276" s="248"/>
      <c r="CA276" s="241"/>
      <c r="CB276" s="241"/>
      <c r="CC276" s="241"/>
      <c r="CD276" s="241"/>
      <c r="CE276" s="248"/>
    </row>
    <row r="277" spans="1:83" ht="14.4" x14ac:dyDescent="0.3">
      <c r="A277" s="269">
        <v>518233</v>
      </c>
      <c r="B277" s="272" t="str">
        <f>VLOOKUP(A277,[1]Sheet4!B$1:G$3636,5,0)</f>
        <v>الرابعة</v>
      </c>
      <c r="C277" s="270" t="s">
        <v>1259</v>
      </c>
      <c r="D277" s="270" t="s">
        <v>1259</v>
      </c>
      <c r="E277" s="270" t="s">
        <v>1259</v>
      </c>
      <c r="F277" s="270" t="s">
        <v>1259</v>
      </c>
      <c r="G277" s="270" t="s">
        <v>1259</v>
      </c>
      <c r="H277" s="270" t="s">
        <v>1259</v>
      </c>
      <c r="I277" s="270" t="s">
        <v>1259</v>
      </c>
      <c r="J277" s="270" t="s">
        <v>1259</v>
      </c>
      <c r="K277" s="270" t="s">
        <v>1259</v>
      </c>
      <c r="L277" s="270" t="s">
        <v>1259</v>
      </c>
      <c r="M277" s="270" t="s">
        <v>1259</v>
      </c>
      <c r="N277" s="270" t="s">
        <v>1259</v>
      </c>
      <c r="O277" s="270" t="s">
        <v>1259</v>
      </c>
      <c r="P277" s="270" t="s">
        <v>1259</v>
      </c>
      <c r="Q277" s="270" t="s">
        <v>1259</v>
      </c>
      <c r="R277" s="270" t="s">
        <v>1259</v>
      </c>
      <c r="S277" s="270" t="s">
        <v>1259</v>
      </c>
      <c r="T277" s="270" t="s">
        <v>1259</v>
      </c>
      <c r="U277" s="270" t="s">
        <v>1259</v>
      </c>
      <c r="V277" s="270" t="s">
        <v>1259</v>
      </c>
      <c r="W277" s="270" t="s">
        <v>1259</v>
      </c>
      <c r="X277" s="270" t="s">
        <v>1259</v>
      </c>
      <c r="Y277" s="270" t="s">
        <v>1259</v>
      </c>
      <c r="Z277" s="270" t="s">
        <v>1259</v>
      </c>
      <c r="AA277" s="270" t="s">
        <v>1259</v>
      </c>
      <c r="AB277" s="270" t="s">
        <v>1259</v>
      </c>
      <c r="AC277" s="270" t="s">
        <v>1259</v>
      </c>
      <c r="AD277" s="270" t="s">
        <v>1259</v>
      </c>
      <c r="AE277" s="270" t="s">
        <v>1259</v>
      </c>
      <c r="AF277" s="270" t="s">
        <v>1259</v>
      </c>
      <c r="AG277" s="270" t="s">
        <v>1259</v>
      </c>
      <c r="AH277" s="270" t="s">
        <v>1259</v>
      </c>
      <c r="AI277" s="270" t="s">
        <v>1259</v>
      </c>
      <c r="AJ277" s="270" t="s">
        <v>1259</v>
      </c>
      <c r="AK277" s="270" t="s">
        <v>1259</v>
      </c>
      <c r="AL277" s="270" t="s">
        <v>1259</v>
      </c>
      <c r="AM277" s="270" t="s">
        <v>1259</v>
      </c>
      <c r="AN277" s="270" t="s">
        <v>1259</v>
      </c>
      <c r="AO277" s="270" t="s">
        <v>1259</v>
      </c>
      <c r="AP277" s="270" t="s">
        <v>1259</v>
      </c>
      <c r="AQ277" s="270" t="s">
        <v>1259</v>
      </c>
      <c r="AR277" s="270" t="s">
        <v>1259</v>
      </c>
      <c r="AS277" s="270" t="s">
        <v>1259</v>
      </c>
      <c r="AT277" s="270" t="s">
        <v>1259</v>
      </c>
      <c r="AU277" s="270" t="s">
        <v>1259</v>
      </c>
      <c r="AV277" s="270" t="s">
        <v>1259</v>
      </c>
      <c r="AW277" s="277" t="s">
        <v>1259</v>
      </c>
      <c r="AX277">
        <f>VLOOKUP(A277,[1]Sheet4!B$2:G$3636,6,0)</f>
        <v>0</v>
      </c>
      <c r="AY277" t="str">
        <f>VLOOKUP(A277,[1]Sheet2!A$3:AC$3636,29,0)</f>
        <v/>
      </c>
      <c r="AZ277" s="270" t="s">
        <v>3258</v>
      </c>
      <c r="BA277" s="270" t="s">
        <v>3258</v>
      </c>
      <c r="BB277" s="270" t="s">
        <v>3258</v>
      </c>
      <c r="BC277" s="270" t="s">
        <v>3258</v>
      </c>
      <c r="BD277" s="270"/>
      <c r="BE277" s="270"/>
      <c r="BH277" s="248"/>
      <c r="BI277" s="248"/>
      <c r="BJ277" s="248"/>
      <c r="BK277" s="248"/>
      <c r="BL277" s="248"/>
      <c r="BM277" s="248"/>
      <c r="BN277" s="248"/>
      <c r="BO277" s="248"/>
      <c r="BP277" s="248" t="s">
        <v>3258</v>
      </c>
      <c r="BQ277" s="248" t="s">
        <v>3258</v>
      </c>
      <c r="BR277" s="248" t="s">
        <v>3258</v>
      </c>
      <c r="BS277" s="248" t="s">
        <v>3258</v>
      </c>
      <c r="BT277" s="248" t="s">
        <v>3258</v>
      </c>
      <c r="BU277" s="248" t="s">
        <v>3258</v>
      </c>
      <c r="BV277" s="247"/>
      <c r="BW277" s="248"/>
      <c r="BX277" s="248"/>
      <c r="BY277" s="248"/>
      <c r="BZ277" s="248"/>
      <c r="CA277" s="241"/>
      <c r="CB277" s="241"/>
      <c r="CC277" s="241"/>
      <c r="CD277" s="241"/>
      <c r="CE277" s="248"/>
    </row>
    <row r="278" spans="1:83" ht="14.4" x14ac:dyDescent="0.3">
      <c r="A278" s="269">
        <v>518236</v>
      </c>
      <c r="B278" s="272" t="str">
        <f>VLOOKUP(A278,[1]Sheet4!B$1:G$3636,5,0)</f>
        <v>الرابعة</v>
      </c>
      <c r="C278" s="270" t="s">
        <v>1259</v>
      </c>
      <c r="D278" s="270" t="s">
        <v>1259</v>
      </c>
      <c r="E278" s="270" t="s">
        <v>1259</v>
      </c>
      <c r="F278" s="270" t="s">
        <v>1259</v>
      </c>
      <c r="G278" s="270" t="s">
        <v>1259</v>
      </c>
      <c r="H278" s="270" t="s">
        <v>1259</v>
      </c>
      <c r="I278" s="270" t="s">
        <v>1259</v>
      </c>
      <c r="J278" s="270" t="s">
        <v>1259</v>
      </c>
      <c r="K278" s="270" t="s">
        <v>1259</v>
      </c>
      <c r="L278" s="270" t="s">
        <v>1259</v>
      </c>
      <c r="M278" s="270" t="s">
        <v>1259</v>
      </c>
      <c r="N278" s="270" t="s">
        <v>1259</v>
      </c>
      <c r="O278" s="270" t="s">
        <v>1259</v>
      </c>
      <c r="P278" s="270" t="s">
        <v>1259</v>
      </c>
      <c r="Q278" s="270" t="s">
        <v>1259</v>
      </c>
      <c r="R278" s="270" t="s">
        <v>1259</v>
      </c>
      <c r="S278" s="270" t="s">
        <v>1259</v>
      </c>
      <c r="T278" s="270" t="s">
        <v>1259</v>
      </c>
      <c r="U278" s="270" t="s">
        <v>1259</v>
      </c>
      <c r="V278" s="270" t="s">
        <v>1259</v>
      </c>
      <c r="W278" s="270" t="s">
        <v>1259</v>
      </c>
      <c r="X278" s="270" t="s">
        <v>1259</v>
      </c>
      <c r="Y278" s="270" t="s">
        <v>1259</v>
      </c>
      <c r="Z278" s="270" t="s">
        <v>1259</v>
      </c>
      <c r="AA278" s="270" t="s">
        <v>1259</v>
      </c>
      <c r="AB278" s="270" t="s">
        <v>1259</v>
      </c>
      <c r="AC278" s="270" t="s">
        <v>1259</v>
      </c>
      <c r="AD278" s="270" t="s">
        <v>1259</v>
      </c>
      <c r="AE278" s="270" t="s">
        <v>1259</v>
      </c>
      <c r="AF278" s="270" t="s">
        <v>1259</v>
      </c>
      <c r="AG278" s="270" t="s">
        <v>1259</v>
      </c>
      <c r="AH278" s="270" t="s">
        <v>1259</v>
      </c>
      <c r="AI278" s="270" t="s">
        <v>1259</v>
      </c>
      <c r="AJ278" s="270" t="s">
        <v>1259</v>
      </c>
      <c r="AK278" s="270" t="s">
        <v>1259</v>
      </c>
      <c r="AL278" s="270" t="s">
        <v>1259</v>
      </c>
      <c r="AM278" s="270" t="s">
        <v>1259</v>
      </c>
      <c r="AN278" s="270" t="s">
        <v>1259</v>
      </c>
      <c r="AO278" s="270" t="s">
        <v>1259</v>
      </c>
      <c r="AP278" s="270" t="s">
        <v>1259</v>
      </c>
      <c r="AQ278" s="270" t="s">
        <v>1259</v>
      </c>
      <c r="AR278" s="270" t="s">
        <v>1259</v>
      </c>
      <c r="AS278" s="270" t="s">
        <v>1259</v>
      </c>
      <c r="AT278" s="270" t="s">
        <v>1259</v>
      </c>
      <c r="AU278" s="270" t="s">
        <v>1259</v>
      </c>
      <c r="AV278" s="270" t="s">
        <v>1259</v>
      </c>
      <c r="AW278" s="277" t="s">
        <v>1259</v>
      </c>
      <c r="AX278">
        <f>VLOOKUP(A278,[1]Sheet4!B$2:G$3636,6,0)</f>
        <v>0</v>
      </c>
      <c r="AY278" t="str">
        <f>VLOOKUP(A278,[1]Sheet2!A$3:AC$3636,29,0)</f>
        <v/>
      </c>
      <c r="AZ278" s="270" t="s">
        <v>3258</v>
      </c>
      <c r="BA278" s="270" t="s">
        <v>3258</v>
      </c>
      <c r="BB278" s="270" t="s">
        <v>3258</v>
      </c>
      <c r="BC278" s="270" t="s">
        <v>3258</v>
      </c>
      <c r="BD278" s="270"/>
      <c r="BE278" s="270"/>
    </row>
    <row r="279" spans="1:83" ht="14.4" x14ac:dyDescent="0.3">
      <c r="A279" s="269">
        <v>518243</v>
      </c>
      <c r="B279" s="272" t="str">
        <f>VLOOKUP(A279,[1]Sheet4!B$1:G$3636,5,0)</f>
        <v>الرابعة</v>
      </c>
      <c r="C279" s="270" t="s">
        <v>1260</v>
      </c>
      <c r="D279" s="270" t="s">
        <v>1260</v>
      </c>
      <c r="E279" s="270" t="s">
        <v>1260</v>
      </c>
      <c r="F279" s="270" t="s">
        <v>1260</v>
      </c>
      <c r="G279" s="270" t="s">
        <v>1260</v>
      </c>
      <c r="H279" s="270" t="s">
        <v>1260</v>
      </c>
      <c r="I279" s="270" t="s">
        <v>1260</v>
      </c>
      <c r="J279" s="270" t="s">
        <v>1260</v>
      </c>
      <c r="K279" s="270" t="s">
        <v>1260</v>
      </c>
      <c r="L279" s="270" t="s">
        <v>1260</v>
      </c>
      <c r="M279" s="270" t="s">
        <v>1260</v>
      </c>
      <c r="N279" s="270" t="s">
        <v>1260</v>
      </c>
      <c r="O279" s="270" t="s">
        <v>1260</v>
      </c>
      <c r="P279" s="270" t="s">
        <v>1260</v>
      </c>
      <c r="Q279" s="270" t="s">
        <v>1260</v>
      </c>
      <c r="R279" s="270" t="s">
        <v>1260</v>
      </c>
      <c r="S279" s="270" t="s">
        <v>1260</v>
      </c>
      <c r="T279" s="270" t="s">
        <v>1260</v>
      </c>
      <c r="U279" s="270" t="s">
        <v>1260</v>
      </c>
      <c r="V279" s="270" t="s">
        <v>1260</v>
      </c>
      <c r="W279" s="270" t="s">
        <v>1260</v>
      </c>
      <c r="X279" s="270" t="s">
        <v>1260</v>
      </c>
      <c r="Y279" s="270" t="s">
        <v>1260</v>
      </c>
      <c r="Z279" s="270" t="s">
        <v>1260</v>
      </c>
      <c r="AA279" s="270" t="s">
        <v>1260</v>
      </c>
      <c r="AB279" s="270" t="s">
        <v>1260</v>
      </c>
      <c r="AC279" s="270" t="s">
        <v>1260</v>
      </c>
      <c r="AD279" s="270" t="s">
        <v>1260</v>
      </c>
      <c r="AE279" s="270" t="s">
        <v>1260</v>
      </c>
      <c r="AF279" s="270" t="s">
        <v>1260</v>
      </c>
      <c r="AG279" s="270" t="s">
        <v>1260</v>
      </c>
      <c r="AH279" s="270" t="s">
        <v>1260</v>
      </c>
      <c r="AI279" s="270" t="s">
        <v>1260</v>
      </c>
      <c r="AJ279" s="270" t="s">
        <v>1260</v>
      </c>
      <c r="AK279" s="270" t="s">
        <v>1260</v>
      </c>
      <c r="AL279" s="270" t="s">
        <v>1260</v>
      </c>
      <c r="AM279" s="270" t="s">
        <v>1260</v>
      </c>
      <c r="AN279" s="270" t="s">
        <v>1260</v>
      </c>
      <c r="AO279" s="270" t="s">
        <v>1260</v>
      </c>
      <c r="AP279" s="270" t="s">
        <v>1260</v>
      </c>
      <c r="AQ279" s="270" t="s">
        <v>1260</v>
      </c>
      <c r="AR279" s="270" t="s">
        <v>1260</v>
      </c>
      <c r="AS279" s="270" t="s">
        <v>1260</v>
      </c>
      <c r="AT279" s="270" t="s">
        <v>1260</v>
      </c>
      <c r="AU279" s="270" t="s">
        <v>1260</v>
      </c>
      <c r="AV279" s="270" t="s">
        <v>1260</v>
      </c>
      <c r="AW279" s="277" t="s">
        <v>1260</v>
      </c>
      <c r="AX279">
        <f>VLOOKUP(A279,[1]Sheet4!B$2:G$3636,6,0)</f>
        <v>0</v>
      </c>
      <c r="AY279" t="str">
        <f>VLOOKUP(A279,[1]Sheet2!A$3:AC$3636,29,0)</f>
        <v/>
      </c>
      <c r="AZ279" s="249"/>
      <c r="BA279" s="249"/>
      <c r="BB279" s="249"/>
      <c r="BC279" s="249"/>
      <c r="BD279" s="249"/>
      <c r="BE279" s="270"/>
      <c r="BH279" s="248"/>
      <c r="BI279" s="248"/>
      <c r="BJ279" s="248"/>
      <c r="BK279" s="248"/>
      <c r="BL279" s="248"/>
      <c r="BM279" s="248"/>
      <c r="BN279" s="248"/>
      <c r="BO279" s="248"/>
      <c r="BP279" s="248" t="s">
        <v>3258</v>
      </c>
      <c r="BQ279" s="248" t="s">
        <v>3258</v>
      </c>
      <c r="BR279" s="248" t="s">
        <v>3258</v>
      </c>
      <c r="BS279" s="248" t="s">
        <v>3258</v>
      </c>
      <c r="BT279" s="248" t="s">
        <v>3258</v>
      </c>
      <c r="BU279" s="248" t="s">
        <v>3258</v>
      </c>
      <c r="BV279" s="247"/>
      <c r="BW279" s="248"/>
      <c r="BX279" s="248"/>
      <c r="BY279" s="248"/>
      <c r="BZ279" s="248"/>
      <c r="CA279" s="241"/>
      <c r="CB279" s="241"/>
      <c r="CC279" s="241"/>
      <c r="CD279" s="241"/>
      <c r="CE279" s="248"/>
    </row>
    <row r="280" spans="1:83" ht="21.6" x14ac:dyDescent="0.65">
      <c r="A280" s="283">
        <v>518245</v>
      </c>
      <c r="B280" s="284" t="s">
        <v>553</v>
      </c>
      <c r="C280" s="249" t="s">
        <v>1259</v>
      </c>
      <c r="D280" s="249" t="s">
        <v>1259</v>
      </c>
      <c r="E280" s="249" t="s">
        <v>1259</v>
      </c>
      <c r="F280" s="249" t="s">
        <v>1259</v>
      </c>
      <c r="G280" s="249" t="s">
        <v>1259</v>
      </c>
      <c r="H280" s="249" t="s">
        <v>1259</v>
      </c>
      <c r="I280" s="249" t="s">
        <v>1259</v>
      </c>
      <c r="J280" s="249" t="s">
        <v>1259</v>
      </c>
      <c r="K280" s="249" t="s">
        <v>1259</v>
      </c>
      <c r="L280" s="249" t="s">
        <v>1259</v>
      </c>
      <c r="M280" s="249" t="s">
        <v>1259</v>
      </c>
      <c r="N280" s="249" t="s">
        <v>1259</v>
      </c>
      <c r="O280" s="249" t="s">
        <v>1259</v>
      </c>
      <c r="P280" s="249" t="s">
        <v>1259</v>
      </c>
      <c r="Q280" s="249" t="s">
        <v>1259</v>
      </c>
      <c r="R280" s="249" t="s">
        <v>1259</v>
      </c>
      <c r="S280" s="249" t="s">
        <v>1259</v>
      </c>
      <c r="T280" s="249" t="s">
        <v>1259</v>
      </c>
      <c r="U280" s="249" t="s">
        <v>1259</v>
      </c>
      <c r="V280" s="249" t="s">
        <v>1259</v>
      </c>
      <c r="W280" s="249" t="s">
        <v>1259</v>
      </c>
      <c r="X280" s="249" t="s">
        <v>1259</v>
      </c>
      <c r="Y280" s="249" t="s">
        <v>1259</v>
      </c>
      <c r="Z280" s="249" t="s">
        <v>1259</v>
      </c>
      <c r="AA280" s="249" t="s">
        <v>1259</v>
      </c>
      <c r="AB280" s="249" t="s">
        <v>1259</v>
      </c>
      <c r="AC280" s="249" t="s">
        <v>1259</v>
      </c>
      <c r="AD280" s="249" t="s">
        <v>1259</v>
      </c>
      <c r="AE280" s="249" t="s">
        <v>1259</v>
      </c>
      <c r="AF280" s="249" t="s">
        <v>1259</v>
      </c>
      <c r="AG280" s="249" t="s">
        <v>1259</v>
      </c>
      <c r="AH280" s="249" t="s">
        <v>1259</v>
      </c>
      <c r="AI280" s="249" t="s">
        <v>1259</v>
      </c>
      <c r="AJ280" s="249" t="s">
        <v>1259</v>
      </c>
      <c r="AK280" s="249" t="s">
        <v>1259</v>
      </c>
      <c r="AL280" s="249" t="s">
        <v>1259</v>
      </c>
      <c r="AM280" s="249" t="s">
        <v>1259</v>
      </c>
      <c r="AN280" s="249" t="s">
        <v>1259</v>
      </c>
      <c r="AO280" s="249" t="s">
        <v>1259</v>
      </c>
      <c r="AP280" s="249" t="s">
        <v>1259</v>
      </c>
      <c r="AQ280" s="249" t="s">
        <v>1259</v>
      </c>
      <c r="AR280" s="249" t="s">
        <v>1259</v>
      </c>
      <c r="AS280" s="249" t="s">
        <v>1259</v>
      </c>
      <c r="AT280" s="249" t="s">
        <v>1259</v>
      </c>
      <c r="AU280" s="249" t="s">
        <v>1259</v>
      </c>
      <c r="AV280" s="249" t="s">
        <v>1259</v>
      </c>
      <c r="AW280" s="249" t="s">
        <v>1259</v>
      </c>
      <c r="AX280" s="285"/>
      <c r="AY280">
        <f>VLOOKUP(A280,[1]Sheet2!A$3:AC$3636,29,0)</f>
        <v>0</v>
      </c>
      <c r="AZ280" s="270" t="s">
        <v>3258</v>
      </c>
      <c r="BA280" s="270" t="s">
        <v>3258</v>
      </c>
      <c r="BB280" s="270" t="s">
        <v>3258</v>
      </c>
      <c r="BC280" s="270" t="s">
        <v>3258</v>
      </c>
      <c r="BD280" s="270"/>
      <c r="BE280" s="270"/>
      <c r="BH280" s="248"/>
      <c r="BI280" s="248"/>
      <c r="BJ280" s="248"/>
      <c r="BK280" s="248"/>
      <c r="BL280" s="248"/>
      <c r="BM280" s="248"/>
      <c r="BN280" s="248"/>
      <c r="BO280" s="248"/>
      <c r="BP280" s="248" t="s">
        <v>3258</v>
      </c>
      <c r="BQ280" s="248" t="s">
        <v>3258</v>
      </c>
      <c r="BR280" s="248" t="s">
        <v>3258</v>
      </c>
      <c r="BS280" s="248" t="s">
        <v>3258</v>
      </c>
      <c r="BT280" s="248" t="s">
        <v>3258</v>
      </c>
      <c r="BU280" s="248" t="s">
        <v>3258</v>
      </c>
      <c r="BV280" s="247"/>
      <c r="BW280" s="248"/>
      <c r="BX280" s="248"/>
      <c r="BY280" s="248"/>
      <c r="BZ280" s="248"/>
      <c r="CA280" s="241"/>
      <c r="CB280" s="241"/>
      <c r="CC280" s="241"/>
      <c r="CD280" s="241"/>
      <c r="CE280" s="248"/>
    </row>
    <row r="281" spans="1:83" ht="14.4" x14ac:dyDescent="0.3">
      <c r="A281" s="269">
        <v>518247</v>
      </c>
      <c r="B281" s="272" t="str">
        <f>VLOOKUP(A281,[1]Sheet4!B$1:G$3636,5,0)</f>
        <v>الرابعة</v>
      </c>
      <c r="C281" s="270" t="s">
        <v>1260</v>
      </c>
      <c r="D281" s="270" t="s">
        <v>1260</v>
      </c>
      <c r="E281" s="270" t="s">
        <v>1260</v>
      </c>
      <c r="F281" s="270" t="s">
        <v>1260</v>
      </c>
      <c r="G281" s="270" t="s">
        <v>1260</v>
      </c>
      <c r="H281" s="270" t="s">
        <v>1260</v>
      </c>
      <c r="I281" s="270" t="s">
        <v>1260</v>
      </c>
      <c r="J281" s="270" t="s">
        <v>1260</v>
      </c>
      <c r="K281" s="270" t="s">
        <v>1260</v>
      </c>
      <c r="L281" s="270" t="s">
        <v>1260</v>
      </c>
      <c r="M281" s="270" t="s">
        <v>1260</v>
      </c>
      <c r="N281" s="270" t="s">
        <v>1260</v>
      </c>
      <c r="O281" s="270" t="s">
        <v>1260</v>
      </c>
      <c r="P281" s="270" t="s">
        <v>1260</v>
      </c>
      <c r="Q281" s="270" t="s">
        <v>1260</v>
      </c>
      <c r="R281" s="270" t="s">
        <v>1260</v>
      </c>
      <c r="S281" s="270" t="s">
        <v>1260</v>
      </c>
      <c r="T281" s="270" t="s">
        <v>1260</v>
      </c>
      <c r="U281" s="270" t="s">
        <v>1260</v>
      </c>
      <c r="V281" s="270" t="s">
        <v>1260</v>
      </c>
      <c r="W281" s="270" t="s">
        <v>1260</v>
      </c>
      <c r="X281" s="270" t="s">
        <v>1260</v>
      </c>
      <c r="Y281" s="270" t="s">
        <v>1260</v>
      </c>
      <c r="Z281" s="270" t="s">
        <v>1260</v>
      </c>
      <c r="AA281" s="270" t="s">
        <v>1260</v>
      </c>
      <c r="AB281" s="270" t="s">
        <v>1260</v>
      </c>
      <c r="AC281" s="270" t="s">
        <v>1260</v>
      </c>
      <c r="AD281" s="270" t="s">
        <v>1260</v>
      </c>
      <c r="AE281" s="270" t="s">
        <v>1260</v>
      </c>
      <c r="AF281" s="270" t="s">
        <v>1260</v>
      </c>
      <c r="AG281" s="270" t="s">
        <v>1260</v>
      </c>
      <c r="AH281" s="270" t="s">
        <v>1260</v>
      </c>
      <c r="AI281" s="270" t="s">
        <v>1260</v>
      </c>
      <c r="AJ281" s="270" t="s">
        <v>1260</v>
      </c>
      <c r="AK281" s="270" t="s">
        <v>1260</v>
      </c>
      <c r="AL281" s="270" t="s">
        <v>1260</v>
      </c>
      <c r="AM281" s="270" t="s">
        <v>1260</v>
      </c>
      <c r="AN281" s="270" t="s">
        <v>1260</v>
      </c>
      <c r="AO281" s="270" t="s">
        <v>1260</v>
      </c>
      <c r="AP281" s="270" t="s">
        <v>1260</v>
      </c>
      <c r="AQ281" s="270" t="s">
        <v>1260</v>
      </c>
      <c r="AR281" s="270" t="s">
        <v>1260</v>
      </c>
      <c r="AS281" s="270" t="s">
        <v>1260</v>
      </c>
      <c r="AT281" s="270" t="s">
        <v>1260</v>
      </c>
      <c r="AU281" s="270" t="s">
        <v>1260</v>
      </c>
      <c r="AV281" s="270" t="s">
        <v>1260</v>
      </c>
      <c r="AW281" s="277" t="s">
        <v>1260</v>
      </c>
      <c r="AX281">
        <f>VLOOKUP(A281,[1]Sheet4!B$2:G$3636,6,0)</f>
        <v>0</v>
      </c>
      <c r="AY281" t="str">
        <f>VLOOKUP(A281,[1]Sheet2!A$3:AC$3636,29,0)</f>
        <v/>
      </c>
      <c r="AZ281" s="270" t="s">
        <v>3258</v>
      </c>
      <c r="BA281" s="270" t="s">
        <v>3258</v>
      </c>
      <c r="BB281" s="270" t="s">
        <v>3258</v>
      </c>
      <c r="BC281" s="270" t="s">
        <v>3258</v>
      </c>
      <c r="BD281" s="270"/>
      <c r="BE281" s="270"/>
    </row>
    <row r="282" spans="1:83" ht="14.4" x14ac:dyDescent="0.3">
      <c r="A282" s="269">
        <v>518250</v>
      </c>
      <c r="B282" s="272" t="str">
        <f>VLOOKUP(A282,[1]Sheet4!B$1:G$3636,5,0)</f>
        <v>الرابعة</v>
      </c>
      <c r="C282" s="270" t="s">
        <v>1259</v>
      </c>
      <c r="D282" s="270" t="s">
        <v>1259</v>
      </c>
      <c r="E282" s="270" t="s">
        <v>1259</v>
      </c>
      <c r="F282" s="270" t="s">
        <v>1259</v>
      </c>
      <c r="G282" s="270" t="s">
        <v>1259</v>
      </c>
      <c r="H282" s="270" t="s">
        <v>1259</v>
      </c>
      <c r="I282" s="270" t="s">
        <v>1259</v>
      </c>
      <c r="J282" s="270" t="s">
        <v>1259</v>
      </c>
      <c r="K282" s="270" t="s">
        <v>1259</v>
      </c>
      <c r="L282" s="270" t="s">
        <v>1259</v>
      </c>
      <c r="M282" s="270" t="s">
        <v>1259</v>
      </c>
      <c r="N282" s="270" t="s">
        <v>1259</v>
      </c>
      <c r="O282" s="270" t="s">
        <v>1259</v>
      </c>
      <c r="P282" s="270" t="s">
        <v>1259</v>
      </c>
      <c r="Q282" s="270" t="s">
        <v>1259</v>
      </c>
      <c r="R282" s="270" t="s">
        <v>1259</v>
      </c>
      <c r="S282" s="270" t="s">
        <v>1259</v>
      </c>
      <c r="T282" s="270" t="s">
        <v>1259</v>
      </c>
      <c r="U282" s="270" t="s">
        <v>1259</v>
      </c>
      <c r="V282" s="270" t="s">
        <v>1259</v>
      </c>
      <c r="W282" s="270" t="s">
        <v>1259</v>
      </c>
      <c r="X282" s="270" t="s">
        <v>1259</v>
      </c>
      <c r="Y282" s="270" t="s">
        <v>1259</v>
      </c>
      <c r="Z282" s="270" t="s">
        <v>1259</v>
      </c>
      <c r="AA282" s="270" t="s">
        <v>1259</v>
      </c>
      <c r="AB282" s="270" t="s">
        <v>1259</v>
      </c>
      <c r="AC282" s="270" t="s">
        <v>1259</v>
      </c>
      <c r="AD282" s="270" t="s">
        <v>1259</v>
      </c>
      <c r="AE282" s="270" t="s">
        <v>1259</v>
      </c>
      <c r="AF282" s="270" t="s">
        <v>1259</v>
      </c>
      <c r="AG282" s="270" t="s">
        <v>1259</v>
      </c>
      <c r="AH282" s="270" t="s">
        <v>1259</v>
      </c>
      <c r="AI282" s="270" t="s">
        <v>1259</v>
      </c>
      <c r="AJ282" s="270" t="s">
        <v>1259</v>
      </c>
      <c r="AK282" s="270" t="s">
        <v>1259</v>
      </c>
      <c r="AL282" s="270" t="s">
        <v>1259</v>
      </c>
      <c r="AM282" s="270" t="s">
        <v>1259</v>
      </c>
      <c r="AN282" s="270" t="s">
        <v>1259</v>
      </c>
      <c r="AO282" s="270" t="s">
        <v>1259</v>
      </c>
      <c r="AP282" s="270" t="s">
        <v>1259</v>
      </c>
      <c r="AQ282" s="270" t="s">
        <v>1259</v>
      </c>
      <c r="AR282" s="270" t="s">
        <v>1259</v>
      </c>
      <c r="AS282" s="270" t="s">
        <v>1259</v>
      </c>
      <c r="AT282" s="270" t="s">
        <v>1259</v>
      </c>
      <c r="AU282" s="270" t="s">
        <v>1259</v>
      </c>
      <c r="AV282" s="270" t="s">
        <v>1259</v>
      </c>
      <c r="AW282" s="277" t="s">
        <v>1259</v>
      </c>
      <c r="AX282">
        <f>VLOOKUP(A282,[1]Sheet4!B$2:G$3636,6,0)</f>
        <v>0</v>
      </c>
      <c r="AY282" t="str">
        <f>VLOOKUP(A282,[1]Sheet2!A$3:AC$3636,29,0)</f>
        <v/>
      </c>
      <c r="AZ282" s="270" t="s">
        <v>3258</v>
      </c>
      <c r="BA282" s="270" t="s">
        <v>3258</v>
      </c>
      <c r="BB282" s="270" t="s">
        <v>3258</v>
      </c>
      <c r="BC282" s="270" t="s">
        <v>3258</v>
      </c>
      <c r="BD282" s="270"/>
      <c r="BE282" s="270"/>
    </row>
    <row r="283" spans="1:83" ht="14.4" x14ac:dyDescent="0.3">
      <c r="A283" s="269">
        <v>518260</v>
      </c>
      <c r="B283" s="272" t="str">
        <f>VLOOKUP(A283,[1]Sheet4!B$1:G$3636,5,0)</f>
        <v>الرابعة</v>
      </c>
      <c r="C283" s="270" t="s">
        <v>1260</v>
      </c>
      <c r="D283" s="270" t="s">
        <v>1260</v>
      </c>
      <c r="E283" s="270" t="s">
        <v>1260</v>
      </c>
      <c r="F283" s="270" t="s">
        <v>1260</v>
      </c>
      <c r="G283" s="270" t="s">
        <v>1260</v>
      </c>
      <c r="H283" s="270" t="s">
        <v>1260</v>
      </c>
      <c r="I283" s="270" t="s">
        <v>1260</v>
      </c>
      <c r="J283" s="270" t="s">
        <v>1260</v>
      </c>
      <c r="K283" s="270" t="s">
        <v>1260</v>
      </c>
      <c r="L283" s="270" t="s">
        <v>1260</v>
      </c>
      <c r="M283" s="270" t="s">
        <v>1260</v>
      </c>
      <c r="N283" s="270" t="s">
        <v>1260</v>
      </c>
      <c r="O283" s="270" t="s">
        <v>1260</v>
      </c>
      <c r="P283" s="270" t="s">
        <v>1260</v>
      </c>
      <c r="Q283" s="270" t="s">
        <v>1260</v>
      </c>
      <c r="R283" s="270" t="s">
        <v>1260</v>
      </c>
      <c r="S283" s="270" t="s">
        <v>1260</v>
      </c>
      <c r="T283" s="270" t="s">
        <v>1260</v>
      </c>
      <c r="U283" s="270" t="s">
        <v>1260</v>
      </c>
      <c r="V283" s="270" t="s">
        <v>1260</v>
      </c>
      <c r="W283" s="270" t="s">
        <v>1260</v>
      </c>
      <c r="X283" s="270" t="s">
        <v>1260</v>
      </c>
      <c r="Y283" s="270" t="s">
        <v>1260</v>
      </c>
      <c r="Z283" s="270" t="s">
        <v>1260</v>
      </c>
      <c r="AA283" s="270" t="s">
        <v>1260</v>
      </c>
      <c r="AB283" s="270" t="s">
        <v>1260</v>
      </c>
      <c r="AC283" s="270" t="s">
        <v>1260</v>
      </c>
      <c r="AD283" s="270" t="s">
        <v>1260</v>
      </c>
      <c r="AE283" s="270" t="s">
        <v>1260</v>
      </c>
      <c r="AF283" s="270" t="s">
        <v>1260</v>
      </c>
      <c r="AG283" s="270" t="s">
        <v>1260</v>
      </c>
      <c r="AH283" s="270" t="s">
        <v>1260</v>
      </c>
      <c r="AI283" s="270" t="s">
        <v>1260</v>
      </c>
      <c r="AJ283" s="270" t="s">
        <v>1260</v>
      </c>
      <c r="AK283" s="270" t="s">
        <v>1260</v>
      </c>
      <c r="AL283" s="270" t="s">
        <v>1260</v>
      </c>
      <c r="AM283" s="270" t="s">
        <v>1260</v>
      </c>
      <c r="AN283" s="270" t="s">
        <v>1260</v>
      </c>
      <c r="AO283" s="270" t="s">
        <v>1260</v>
      </c>
      <c r="AP283" s="270" t="s">
        <v>1260</v>
      </c>
      <c r="AQ283" s="270" t="s">
        <v>1260</v>
      </c>
      <c r="AR283" s="270" t="s">
        <v>1260</v>
      </c>
      <c r="AS283" s="270" t="s">
        <v>1260</v>
      </c>
      <c r="AT283" s="270" t="s">
        <v>1260</v>
      </c>
      <c r="AU283" s="270" t="s">
        <v>1260</v>
      </c>
      <c r="AV283" s="270" t="s">
        <v>1260</v>
      </c>
      <c r="AW283" s="277" t="s">
        <v>1260</v>
      </c>
      <c r="AX283" t="str">
        <f>VLOOKUP(A283,[1]Sheet4!B$2:G$3636,6,0)</f>
        <v>مستنفذ فصل ثاني  2023-2024</v>
      </c>
      <c r="AY283" t="str">
        <f>VLOOKUP(A283,[1]Sheet2!A$3:AC$3636,29,0)</f>
        <v/>
      </c>
      <c r="AZ283" s="270" t="s">
        <v>3258</v>
      </c>
      <c r="BA283" s="270" t="s">
        <v>3258</v>
      </c>
      <c r="BB283" s="270" t="s">
        <v>3258</v>
      </c>
      <c r="BC283" s="270" t="s">
        <v>3258</v>
      </c>
      <c r="BD283" s="270"/>
      <c r="BE283" s="270"/>
      <c r="BH283" s="248"/>
      <c r="BI283" s="248"/>
      <c r="BJ283" s="248"/>
      <c r="BK283" s="248"/>
      <c r="BL283" s="248"/>
      <c r="BM283" s="248"/>
      <c r="BN283" s="248"/>
      <c r="BO283" s="248"/>
      <c r="BP283" s="248" t="s">
        <v>3258</v>
      </c>
      <c r="BQ283" s="248" t="s">
        <v>3258</v>
      </c>
      <c r="BR283" s="248" t="s">
        <v>3258</v>
      </c>
      <c r="BS283" s="248" t="s">
        <v>3258</v>
      </c>
      <c r="BT283" s="248" t="s">
        <v>3258</v>
      </c>
      <c r="BU283" s="248" t="s">
        <v>3258</v>
      </c>
      <c r="BV283" s="247"/>
      <c r="BW283" s="248"/>
      <c r="BX283" s="248"/>
      <c r="BY283" s="248"/>
      <c r="BZ283" s="248"/>
      <c r="CA283" s="241"/>
      <c r="CB283" s="241"/>
      <c r="CC283" s="241"/>
      <c r="CD283" s="241"/>
      <c r="CE283" s="248"/>
    </row>
    <row r="284" spans="1:83" ht="14.4" x14ac:dyDescent="0.3">
      <c r="A284" s="269">
        <v>518262</v>
      </c>
      <c r="B284" s="272" t="str">
        <f>VLOOKUP(A284,[1]Sheet4!B$1:G$3636,5,0)</f>
        <v>الرابعة</v>
      </c>
      <c r="C284" s="270" t="s">
        <v>1260</v>
      </c>
      <c r="D284" s="270" t="s">
        <v>1260</v>
      </c>
      <c r="E284" s="270" t="s">
        <v>1260</v>
      </c>
      <c r="F284" s="270" t="s">
        <v>1260</v>
      </c>
      <c r="G284" s="270" t="s">
        <v>1260</v>
      </c>
      <c r="H284" s="270" t="s">
        <v>1260</v>
      </c>
      <c r="I284" s="270" t="s">
        <v>1260</v>
      </c>
      <c r="J284" s="270" t="s">
        <v>1260</v>
      </c>
      <c r="K284" s="270" t="s">
        <v>1260</v>
      </c>
      <c r="L284" s="270" t="s">
        <v>1260</v>
      </c>
      <c r="M284" s="270" t="s">
        <v>1260</v>
      </c>
      <c r="N284" s="270" t="s">
        <v>1260</v>
      </c>
      <c r="O284" s="270" t="s">
        <v>1260</v>
      </c>
      <c r="P284" s="270" t="s">
        <v>1260</v>
      </c>
      <c r="Q284" s="270" t="s">
        <v>1260</v>
      </c>
      <c r="R284" s="270" t="s">
        <v>1260</v>
      </c>
      <c r="S284" s="270" t="s">
        <v>1260</v>
      </c>
      <c r="T284" s="270" t="s">
        <v>1260</v>
      </c>
      <c r="U284" s="270" t="s">
        <v>1260</v>
      </c>
      <c r="V284" s="270" t="s">
        <v>1260</v>
      </c>
      <c r="W284" s="270" t="s">
        <v>1260</v>
      </c>
      <c r="X284" s="270" t="s">
        <v>1260</v>
      </c>
      <c r="Y284" s="270" t="s">
        <v>1260</v>
      </c>
      <c r="Z284" s="270" t="s">
        <v>1260</v>
      </c>
      <c r="AA284" s="270" t="s">
        <v>1260</v>
      </c>
      <c r="AB284" s="270" t="s">
        <v>1260</v>
      </c>
      <c r="AC284" s="270" t="s">
        <v>1260</v>
      </c>
      <c r="AD284" s="270" t="s">
        <v>1260</v>
      </c>
      <c r="AE284" s="270" t="s">
        <v>1260</v>
      </c>
      <c r="AF284" s="270" t="s">
        <v>1260</v>
      </c>
      <c r="AG284" s="270" t="s">
        <v>1260</v>
      </c>
      <c r="AH284" s="270" t="s">
        <v>1260</v>
      </c>
      <c r="AI284" s="270" t="s">
        <v>1260</v>
      </c>
      <c r="AJ284" s="270" t="s">
        <v>1260</v>
      </c>
      <c r="AK284" s="270" t="s">
        <v>1260</v>
      </c>
      <c r="AL284" s="270" t="s">
        <v>1260</v>
      </c>
      <c r="AM284" s="270" t="s">
        <v>1260</v>
      </c>
      <c r="AN284" s="270" t="s">
        <v>1260</v>
      </c>
      <c r="AO284" s="270" t="s">
        <v>1260</v>
      </c>
      <c r="AP284" s="270" t="s">
        <v>1260</v>
      </c>
      <c r="AQ284" s="270" t="s">
        <v>1260</v>
      </c>
      <c r="AR284" s="270" t="s">
        <v>1260</v>
      </c>
      <c r="AS284" s="270" t="s">
        <v>1260</v>
      </c>
      <c r="AT284" s="270" t="s">
        <v>1260</v>
      </c>
      <c r="AU284" s="270" t="s">
        <v>1260</v>
      </c>
      <c r="AV284" s="270" t="s">
        <v>1260</v>
      </c>
      <c r="AW284" s="277" t="s">
        <v>1260</v>
      </c>
      <c r="AX284">
        <f>VLOOKUP(A284,[1]Sheet4!B$2:G$3636,6,0)</f>
        <v>0</v>
      </c>
      <c r="AY284" t="str">
        <f>VLOOKUP(A284,[1]Sheet2!A$3:AC$3636,29,0)</f>
        <v/>
      </c>
      <c r="AZ284" s="270" t="s">
        <v>3258</v>
      </c>
      <c r="BA284" s="270" t="s">
        <v>3258</v>
      </c>
      <c r="BB284" s="270" t="s">
        <v>3258</v>
      </c>
      <c r="BC284" s="270" t="s">
        <v>3258</v>
      </c>
      <c r="BD284" s="270"/>
      <c r="BE284" s="270"/>
      <c r="BH284" s="248"/>
      <c r="BI284" s="248"/>
      <c r="BJ284" s="248"/>
      <c r="BK284" s="248"/>
      <c r="BL284" s="248"/>
      <c r="BM284" s="248"/>
      <c r="BN284" s="248"/>
      <c r="BO284" s="248"/>
      <c r="BP284" s="248" t="s">
        <v>3258</v>
      </c>
      <c r="BQ284" s="248" t="s">
        <v>3258</v>
      </c>
      <c r="BR284" s="248" t="s">
        <v>3258</v>
      </c>
      <c r="BS284" s="248" t="s">
        <v>3258</v>
      </c>
      <c r="BT284" s="248" t="s">
        <v>3258</v>
      </c>
      <c r="BU284" s="248" t="s">
        <v>3258</v>
      </c>
      <c r="BV284" s="247"/>
      <c r="BW284" s="248"/>
      <c r="BX284" s="248"/>
      <c r="BY284" s="248"/>
      <c r="BZ284" s="248"/>
      <c r="CA284" s="241"/>
      <c r="CB284" s="241"/>
      <c r="CC284" s="241"/>
      <c r="CD284" s="241"/>
      <c r="CE284" s="248"/>
    </row>
    <row r="285" spans="1:83" ht="14.4" x14ac:dyDescent="0.3">
      <c r="A285" s="269">
        <v>518285</v>
      </c>
      <c r="B285" s="272" t="str">
        <f>VLOOKUP(A285,[1]Sheet4!B$1:G$3636,5,0)</f>
        <v>الرابعة</v>
      </c>
      <c r="C285" s="270" t="s">
        <v>1259</v>
      </c>
      <c r="D285" s="270" t="s">
        <v>1259</v>
      </c>
      <c r="E285" s="270" t="s">
        <v>1259</v>
      </c>
      <c r="F285" s="270" t="s">
        <v>1259</v>
      </c>
      <c r="G285" s="270" t="s">
        <v>1259</v>
      </c>
      <c r="H285" s="270" t="s">
        <v>1259</v>
      </c>
      <c r="I285" s="270" t="s">
        <v>1259</v>
      </c>
      <c r="J285" s="270" t="s">
        <v>1259</v>
      </c>
      <c r="K285" s="270" t="s">
        <v>1259</v>
      </c>
      <c r="L285" s="270" t="s">
        <v>1259</v>
      </c>
      <c r="M285" s="270" t="s">
        <v>1259</v>
      </c>
      <c r="N285" s="270" t="s">
        <v>1259</v>
      </c>
      <c r="O285" s="270" t="s">
        <v>1259</v>
      </c>
      <c r="P285" s="270" t="s">
        <v>1259</v>
      </c>
      <c r="Q285" s="270" t="s">
        <v>1259</v>
      </c>
      <c r="R285" s="270" t="s">
        <v>1259</v>
      </c>
      <c r="S285" s="270" t="s">
        <v>1259</v>
      </c>
      <c r="T285" s="270" t="s">
        <v>1259</v>
      </c>
      <c r="U285" s="270" t="s">
        <v>1259</v>
      </c>
      <c r="V285" s="270" t="s">
        <v>1259</v>
      </c>
      <c r="W285" s="270" t="s">
        <v>1259</v>
      </c>
      <c r="X285" s="270" t="s">
        <v>1259</v>
      </c>
      <c r="Y285" s="270" t="s">
        <v>1259</v>
      </c>
      <c r="Z285" s="270" t="s">
        <v>1259</v>
      </c>
      <c r="AA285" s="270" t="s">
        <v>1259</v>
      </c>
      <c r="AB285" s="270" t="s">
        <v>1259</v>
      </c>
      <c r="AC285" s="270" t="s">
        <v>1259</v>
      </c>
      <c r="AD285" s="270" t="s">
        <v>1259</v>
      </c>
      <c r="AE285" s="270" t="s">
        <v>1259</v>
      </c>
      <c r="AF285" s="270" t="s">
        <v>1259</v>
      </c>
      <c r="AG285" s="270" t="s">
        <v>1259</v>
      </c>
      <c r="AH285" s="270" t="s">
        <v>1259</v>
      </c>
      <c r="AI285" s="270" t="s">
        <v>1259</v>
      </c>
      <c r="AJ285" s="270" t="s">
        <v>1259</v>
      </c>
      <c r="AK285" s="270" t="s">
        <v>1259</v>
      </c>
      <c r="AL285" s="270" t="s">
        <v>1259</v>
      </c>
      <c r="AM285" s="270" t="s">
        <v>1259</v>
      </c>
      <c r="AN285" s="270" t="s">
        <v>1259</v>
      </c>
      <c r="AO285" s="270" t="s">
        <v>1259</v>
      </c>
      <c r="AP285" s="270" t="s">
        <v>1259</v>
      </c>
      <c r="AQ285" s="270" t="s">
        <v>1259</v>
      </c>
      <c r="AR285" s="270" t="s">
        <v>1259</v>
      </c>
      <c r="AS285" s="270" t="s">
        <v>1259</v>
      </c>
      <c r="AT285" s="270" t="s">
        <v>1259</v>
      </c>
      <c r="AU285" s="270" t="s">
        <v>1259</v>
      </c>
      <c r="AV285" s="270" t="s">
        <v>1259</v>
      </c>
      <c r="AW285" s="277" t="s">
        <v>1259</v>
      </c>
      <c r="AX285">
        <f>VLOOKUP(A285,[1]Sheet4!B$2:G$3636,6,0)</f>
        <v>0</v>
      </c>
      <c r="AY285" t="str">
        <f>VLOOKUP(A285,[1]Sheet2!A$3:AC$3636,29,0)</f>
        <v/>
      </c>
      <c r="AZ285" s="270" t="s">
        <v>3258</v>
      </c>
      <c r="BA285" s="270" t="s">
        <v>3258</v>
      </c>
      <c r="BB285" s="270" t="s">
        <v>3258</v>
      </c>
      <c r="BC285" s="270" t="s">
        <v>3258</v>
      </c>
      <c r="BD285" s="270"/>
      <c r="BE285" s="270"/>
    </row>
    <row r="286" spans="1:83" ht="14.4" x14ac:dyDescent="0.3">
      <c r="A286" s="269">
        <v>518288</v>
      </c>
      <c r="B286" s="272" t="str">
        <f>VLOOKUP(A286,[1]Sheet4!B$1:G$3636,5,0)</f>
        <v>الرابعة</v>
      </c>
      <c r="C286" s="270" t="s">
        <v>1260</v>
      </c>
      <c r="D286" s="270" t="s">
        <v>1260</v>
      </c>
      <c r="E286" s="270" t="s">
        <v>1260</v>
      </c>
      <c r="F286" s="270" t="s">
        <v>1260</v>
      </c>
      <c r="G286" s="270" t="s">
        <v>1260</v>
      </c>
      <c r="H286" s="270" t="s">
        <v>1260</v>
      </c>
      <c r="I286" s="270" t="s">
        <v>1260</v>
      </c>
      <c r="J286" s="270" t="s">
        <v>1260</v>
      </c>
      <c r="K286" s="270" t="s">
        <v>1260</v>
      </c>
      <c r="L286" s="270" t="s">
        <v>1260</v>
      </c>
      <c r="M286" s="270" t="s">
        <v>1260</v>
      </c>
      <c r="N286" s="270" t="s">
        <v>1260</v>
      </c>
      <c r="O286" s="270" t="s">
        <v>1260</v>
      </c>
      <c r="P286" s="270" t="s">
        <v>1260</v>
      </c>
      <c r="Q286" s="270" t="s">
        <v>1260</v>
      </c>
      <c r="R286" s="270" t="s">
        <v>1260</v>
      </c>
      <c r="S286" s="270" t="s">
        <v>1260</v>
      </c>
      <c r="T286" s="270" t="s">
        <v>1260</v>
      </c>
      <c r="U286" s="270" t="s">
        <v>1260</v>
      </c>
      <c r="V286" s="270" t="s">
        <v>1260</v>
      </c>
      <c r="W286" s="270" t="s">
        <v>1260</v>
      </c>
      <c r="X286" s="270" t="s">
        <v>1260</v>
      </c>
      <c r="Y286" s="270" t="s">
        <v>1260</v>
      </c>
      <c r="Z286" s="270" t="s">
        <v>1260</v>
      </c>
      <c r="AA286" s="270" t="s">
        <v>1260</v>
      </c>
      <c r="AB286" s="270" t="s">
        <v>1260</v>
      </c>
      <c r="AC286" s="270" t="s">
        <v>1260</v>
      </c>
      <c r="AD286" s="270" t="s">
        <v>1260</v>
      </c>
      <c r="AE286" s="270" t="s">
        <v>1260</v>
      </c>
      <c r="AF286" s="270" t="s">
        <v>1260</v>
      </c>
      <c r="AG286" s="270" t="s">
        <v>1260</v>
      </c>
      <c r="AH286" s="270" t="s">
        <v>1260</v>
      </c>
      <c r="AI286" s="270" t="s">
        <v>1260</v>
      </c>
      <c r="AJ286" s="270" t="s">
        <v>1260</v>
      </c>
      <c r="AK286" s="270" t="s">
        <v>1260</v>
      </c>
      <c r="AL286" s="270" t="s">
        <v>1260</v>
      </c>
      <c r="AM286" s="270" t="s">
        <v>1260</v>
      </c>
      <c r="AN286" s="270" t="s">
        <v>1260</v>
      </c>
      <c r="AO286" s="270" t="s">
        <v>1260</v>
      </c>
      <c r="AP286" s="270" t="s">
        <v>1260</v>
      </c>
      <c r="AQ286" s="270" t="s">
        <v>1260</v>
      </c>
      <c r="AR286" s="270" t="s">
        <v>1260</v>
      </c>
      <c r="AS286" s="270" t="s">
        <v>1260</v>
      </c>
      <c r="AT286" s="270" t="s">
        <v>1260</v>
      </c>
      <c r="AU286" s="270" t="s">
        <v>1260</v>
      </c>
      <c r="AV286" s="270" t="s">
        <v>1260</v>
      </c>
      <c r="AW286" s="270" t="s">
        <v>1260</v>
      </c>
      <c r="AX286">
        <f>VLOOKUP(A286,[1]Sheet4!B$2:G$3636,6,0)</f>
        <v>0</v>
      </c>
      <c r="AY286">
        <f>VLOOKUP(A286,[1]Sheet2!A$3:AC$3636,29,0)</f>
        <v>0</v>
      </c>
      <c r="AZ286" s="249"/>
      <c r="BA286" s="249"/>
      <c r="BB286" s="249"/>
      <c r="BC286" s="249"/>
      <c r="BD286" s="249"/>
      <c r="BE286" s="270"/>
    </row>
    <row r="287" spans="1:83" ht="14.4" x14ac:dyDescent="0.3">
      <c r="A287" s="269">
        <v>518295</v>
      </c>
      <c r="B287" s="272" t="str">
        <f>VLOOKUP(A287,[1]Sheet4!B$1:G$3636,5,0)</f>
        <v>الرابعة حديث</v>
      </c>
      <c r="C287" s="270" t="s">
        <v>1259</v>
      </c>
      <c r="D287" s="270" t="s">
        <v>1259</v>
      </c>
      <c r="E287" s="270" t="s">
        <v>1259</v>
      </c>
      <c r="F287" s="270" t="s">
        <v>1259</v>
      </c>
      <c r="G287" s="270" t="s">
        <v>1259</v>
      </c>
      <c r="H287" s="270" t="s">
        <v>1259</v>
      </c>
      <c r="I287" s="270" t="s">
        <v>1259</v>
      </c>
      <c r="J287" s="270" t="s">
        <v>1259</v>
      </c>
      <c r="K287" s="270" t="s">
        <v>1259</v>
      </c>
      <c r="L287" s="270" t="s">
        <v>1259</v>
      </c>
      <c r="M287" s="270" t="s">
        <v>1259</v>
      </c>
      <c r="N287" s="270" t="s">
        <v>1259</v>
      </c>
      <c r="O287" s="270" t="s">
        <v>1259</v>
      </c>
      <c r="P287" s="270" t="s">
        <v>1259</v>
      </c>
      <c r="Q287" s="270" t="s">
        <v>1259</v>
      </c>
      <c r="R287" s="270" t="s">
        <v>1259</v>
      </c>
      <c r="S287" s="270" t="s">
        <v>1259</v>
      </c>
      <c r="T287" s="270" t="s">
        <v>1259</v>
      </c>
      <c r="U287" s="270" t="s">
        <v>1259</v>
      </c>
      <c r="V287" s="270" t="s">
        <v>1259</v>
      </c>
      <c r="W287" s="270" t="s">
        <v>1259</v>
      </c>
      <c r="X287" s="270" t="s">
        <v>1259</v>
      </c>
      <c r="Y287" s="270" t="s">
        <v>1259</v>
      </c>
      <c r="Z287" s="270" t="s">
        <v>1259</v>
      </c>
      <c r="AA287" s="270" t="s">
        <v>1259</v>
      </c>
      <c r="AB287" s="270" t="s">
        <v>1259</v>
      </c>
      <c r="AC287" s="270" t="s">
        <v>1259</v>
      </c>
      <c r="AD287" s="270" t="s">
        <v>1259</v>
      </c>
      <c r="AE287" s="270" t="s">
        <v>1259</v>
      </c>
      <c r="AF287" s="270" t="s">
        <v>1259</v>
      </c>
      <c r="AG287" s="270" t="s">
        <v>1259</v>
      </c>
      <c r="AH287" s="270" t="s">
        <v>1259</v>
      </c>
      <c r="AI287" s="270" t="s">
        <v>1259</v>
      </c>
      <c r="AJ287" s="270" t="s">
        <v>1259</v>
      </c>
      <c r="AK287" s="270" t="s">
        <v>1259</v>
      </c>
      <c r="AL287" s="270" t="s">
        <v>1259</v>
      </c>
      <c r="AM287" s="270" t="s">
        <v>1259</v>
      </c>
      <c r="AN287" s="270" t="s">
        <v>1259</v>
      </c>
      <c r="AO287" s="270" t="s">
        <v>1259</v>
      </c>
      <c r="AP287" s="270" t="s">
        <v>1259</v>
      </c>
      <c r="AQ287" s="270" t="s">
        <v>1259</v>
      </c>
      <c r="AR287" s="270" t="s">
        <v>1259</v>
      </c>
      <c r="AS287" s="270" t="s">
        <v>3258</v>
      </c>
      <c r="AT287" s="270" t="s">
        <v>3258</v>
      </c>
      <c r="AU287" s="270" t="s">
        <v>3258</v>
      </c>
      <c r="AV287" s="270" t="s">
        <v>3258</v>
      </c>
      <c r="AW287" s="277" t="s">
        <v>3258</v>
      </c>
      <c r="AY287" t="str">
        <f>VLOOKUP(A287,[1]Sheet2!A$3:AC$3636,29,0)</f>
        <v/>
      </c>
      <c r="AZ287" s="270" t="s">
        <v>3258</v>
      </c>
      <c r="BA287" s="270" t="s">
        <v>3258</v>
      </c>
      <c r="BB287" s="270" t="s">
        <v>3258</v>
      </c>
      <c r="BC287" s="270" t="s">
        <v>3258</v>
      </c>
      <c r="BD287" s="270"/>
      <c r="BE287" s="270"/>
    </row>
    <row r="288" spans="1:83" ht="14.4" x14ac:dyDescent="0.3">
      <c r="A288" s="269">
        <v>518314</v>
      </c>
      <c r="B288" s="272" t="str">
        <f>VLOOKUP(A288,[1]Sheet4!B$1:G$3636,5,0)</f>
        <v>الرابعة حديث</v>
      </c>
      <c r="C288" s="270" t="s">
        <v>1260</v>
      </c>
      <c r="D288" s="270" t="s">
        <v>1260</v>
      </c>
      <c r="E288" s="270" t="s">
        <v>1260</v>
      </c>
      <c r="F288" s="270" t="s">
        <v>1260</v>
      </c>
      <c r="G288" s="270" t="s">
        <v>1260</v>
      </c>
      <c r="H288" s="270" t="s">
        <v>1260</v>
      </c>
      <c r="I288" s="270" t="s">
        <v>1260</v>
      </c>
      <c r="J288" s="270" t="s">
        <v>1260</v>
      </c>
      <c r="K288" s="270" t="s">
        <v>1260</v>
      </c>
      <c r="L288" s="270" t="s">
        <v>1260</v>
      </c>
      <c r="M288" s="270" t="s">
        <v>1260</v>
      </c>
      <c r="N288" s="270" t="s">
        <v>1260</v>
      </c>
      <c r="O288" s="270" t="s">
        <v>1260</v>
      </c>
      <c r="P288" s="270" t="s">
        <v>1260</v>
      </c>
      <c r="Q288" s="270" t="s">
        <v>1260</v>
      </c>
      <c r="R288" s="270" t="s">
        <v>1260</v>
      </c>
      <c r="S288" s="270" t="s">
        <v>1260</v>
      </c>
      <c r="T288" s="270" t="s">
        <v>1260</v>
      </c>
      <c r="U288" s="270" t="s">
        <v>1260</v>
      </c>
      <c r="V288" s="270" t="s">
        <v>1260</v>
      </c>
      <c r="W288" s="270" t="s">
        <v>1260</v>
      </c>
      <c r="X288" s="270" t="s">
        <v>1260</v>
      </c>
      <c r="Y288" s="270" t="s">
        <v>1260</v>
      </c>
      <c r="Z288" s="270" t="s">
        <v>1260</v>
      </c>
      <c r="AA288" s="270" t="s">
        <v>1260</v>
      </c>
      <c r="AB288" s="270" t="s">
        <v>1260</v>
      </c>
      <c r="AC288" s="270" t="s">
        <v>1260</v>
      </c>
      <c r="AD288" s="270" t="s">
        <v>1260</v>
      </c>
      <c r="AE288" s="270" t="s">
        <v>1260</v>
      </c>
      <c r="AF288" s="270" t="s">
        <v>1260</v>
      </c>
      <c r="AG288" s="270" t="s">
        <v>1260</v>
      </c>
      <c r="AH288" s="270" t="s">
        <v>1260</v>
      </c>
      <c r="AI288" s="270" t="s">
        <v>1260</v>
      </c>
      <c r="AJ288" s="270" t="s">
        <v>1260</v>
      </c>
      <c r="AK288" s="270" t="s">
        <v>1260</v>
      </c>
      <c r="AL288" s="270" t="s">
        <v>1260</v>
      </c>
      <c r="AM288" s="270" t="s">
        <v>1260</v>
      </c>
      <c r="AN288" s="270" t="s">
        <v>1260</v>
      </c>
      <c r="AO288" s="270" t="s">
        <v>1260</v>
      </c>
      <c r="AP288" s="270" t="s">
        <v>1260</v>
      </c>
      <c r="AQ288" s="270" t="s">
        <v>1260</v>
      </c>
      <c r="AR288" s="270" t="s">
        <v>1260</v>
      </c>
      <c r="AS288" s="270" t="s">
        <v>3258</v>
      </c>
      <c r="AT288" s="270" t="s">
        <v>3258</v>
      </c>
      <c r="AU288" s="270" t="s">
        <v>3258</v>
      </c>
      <c r="AV288" s="270" t="s">
        <v>3258</v>
      </c>
      <c r="AW288" s="277" t="s">
        <v>3258</v>
      </c>
      <c r="AY288" t="str">
        <f>VLOOKUP(A288,[1]Sheet2!A$3:AC$3636,29,0)</f>
        <v/>
      </c>
      <c r="AZ288" s="270" t="s">
        <v>3258</v>
      </c>
      <c r="BA288" s="270" t="s">
        <v>3258</v>
      </c>
      <c r="BB288" s="270" t="s">
        <v>3258</v>
      </c>
      <c r="BC288" s="270" t="s">
        <v>3258</v>
      </c>
      <c r="BD288" s="270"/>
      <c r="BE288" s="270"/>
    </row>
    <row r="289" spans="1:83" ht="14.4" x14ac:dyDescent="0.3">
      <c r="A289" s="269">
        <v>518360</v>
      </c>
      <c r="B289" s="272" t="str">
        <f>VLOOKUP(A289,[1]Sheet4!B$1:G$3636,5,0)</f>
        <v>الرابعة</v>
      </c>
      <c r="C289" s="270" t="s">
        <v>1259</v>
      </c>
      <c r="D289" s="270" t="s">
        <v>1259</v>
      </c>
      <c r="E289" s="270" t="s">
        <v>1259</v>
      </c>
      <c r="F289" s="270" t="s">
        <v>1259</v>
      </c>
      <c r="G289" s="270" t="s">
        <v>1259</v>
      </c>
      <c r="H289" s="270" t="s">
        <v>1259</v>
      </c>
      <c r="I289" s="270" t="s">
        <v>1259</v>
      </c>
      <c r="J289" s="270" t="s">
        <v>1259</v>
      </c>
      <c r="K289" s="270" t="s">
        <v>1259</v>
      </c>
      <c r="L289" s="270" t="s">
        <v>1259</v>
      </c>
      <c r="M289" s="270" t="s">
        <v>1259</v>
      </c>
      <c r="N289" s="270" t="s">
        <v>1259</v>
      </c>
      <c r="O289" s="270" t="s">
        <v>1259</v>
      </c>
      <c r="P289" s="270" t="s">
        <v>1259</v>
      </c>
      <c r="Q289" s="270" t="s">
        <v>1259</v>
      </c>
      <c r="R289" s="270" t="s">
        <v>1259</v>
      </c>
      <c r="S289" s="270" t="s">
        <v>1259</v>
      </c>
      <c r="T289" s="270" t="s">
        <v>1259</v>
      </c>
      <c r="U289" s="270" t="s">
        <v>1259</v>
      </c>
      <c r="V289" s="270" t="s">
        <v>1259</v>
      </c>
      <c r="W289" s="270" t="s">
        <v>1259</v>
      </c>
      <c r="X289" s="270" t="s">
        <v>1259</v>
      </c>
      <c r="Y289" s="270" t="s">
        <v>1259</v>
      </c>
      <c r="Z289" s="270" t="s">
        <v>1259</v>
      </c>
      <c r="AA289" s="270" t="s">
        <v>1259</v>
      </c>
      <c r="AB289" s="270" t="s">
        <v>1259</v>
      </c>
      <c r="AC289" s="270" t="s">
        <v>1259</v>
      </c>
      <c r="AD289" s="270" t="s">
        <v>1259</v>
      </c>
      <c r="AE289" s="270" t="s">
        <v>1259</v>
      </c>
      <c r="AF289" s="270" t="s">
        <v>1259</v>
      </c>
      <c r="AG289" s="270" t="s">
        <v>1259</v>
      </c>
      <c r="AH289" s="270" t="s">
        <v>1259</v>
      </c>
      <c r="AI289" s="270" t="s">
        <v>1259</v>
      </c>
      <c r="AJ289" s="270" t="s">
        <v>1259</v>
      </c>
      <c r="AK289" s="270" t="s">
        <v>1259</v>
      </c>
      <c r="AL289" s="270" t="s">
        <v>1259</v>
      </c>
      <c r="AM289" s="270" t="s">
        <v>1259</v>
      </c>
      <c r="AN289" s="270" t="s">
        <v>1259</v>
      </c>
      <c r="AO289" s="270" t="s">
        <v>1259</v>
      </c>
      <c r="AP289" s="270" t="s">
        <v>1259</v>
      </c>
      <c r="AQ289" s="270" t="s">
        <v>1259</v>
      </c>
      <c r="AR289" s="270" t="s">
        <v>1259</v>
      </c>
      <c r="AS289" s="270" t="s">
        <v>1259</v>
      </c>
      <c r="AT289" s="270" t="s">
        <v>1259</v>
      </c>
      <c r="AU289" s="270" t="s">
        <v>1259</v>
      </c>
      <c r="AV289" s="270" t="s">
        <v>1259</v>
      </c>
      <c r="AW289" s="277" t="s">
        <v>1259</v>
      </c>
      <c r="AX289">
        <f>VLOOKUP(A289,[1]Sheet4!B$2:G$3636,6,0)</f>
        <v>0</v>
      </c>
      <c r="AY289" t="str">
        <f>VLOOKUP(A289,[1]Sheet2!A$3:AC$3636,29,0)</f>
        <v/>
      </c>
      <c r="AZ289" s="249"/>
      <c r="BA289" s="249"/>
      <c r="BB289" s="249"/>
      <c r="BC289" s="249"/>
      <c r="BD289" s="249"/>
      <c r="BE289" s="270"/>
      <c r="BH289" s="248"/>
      <c r="BI289" s="248"/>
      <c r="BJ289" s="248"/>
      <c r="BK289" s="248"/>
      <c r="BL289" s="248"/>
      <c r="BM289" s="248"/>
      <c r="BN289" s="248"/>
      <c r="BO289" s="248"/>
      <c r="BP289" s="248" t="s">
        <v>3258</v>
      </c>
      <c r="BQ289" s="248" t="s">
        <v>3258</v>
      </c>
      <c r="BR289" s="248" t="s">
        <v>3258</v>
      </c>
      <c r="BS289" s="248" t="s">
        <v>3258</v>
      </c>
      <c r="BT289" s="248" t="s">
        <v>3258</v>
      </c>
      <c r="BU289" s="248" t="s">
        <v>3258</v>
      </c>
      <c r="BV289" s="247"/>
      <c r="BW289" s="248"/>
      <c r="BX289" s="248"/>
      <c r="BY289" s="248"/>
      <c r="BZ289" s="248"/>
      <c r="CA289" s="241"/>
      <c r="CB289" s="241"/>
      <c r="CC289" s="241"/>
      <c r="CD289" s="241"/>
      <c r="CE289" s="248"/>
    </row>
    <row r="290" spans="1:83" ht="14.4" x14ac:dyDescent="0.3">
      <c r="A290" s="269">
        <v>518375</v>
      </c>
      <c r="B290" s="272" t="str">
        <f>VLOOKUP(A290,[1]Sheet4!B$1:G$3636,5,0)</f>
        <v>الرابعة</v>
      </c>
      <c r="C290" s="270" t="s">
        <v>1260</v>
      </c>
      <c r="D290" s="270" t="s">
        <v>1260</v>
      </c>
      <c r="E290" s="270" t="s">
        <v>1260</v>
      </c>
      <c r="F290" s="270" t="s">
        <v>1260</v>
      </c>
      <c r="G290" s="270" t="s">
        <v>1260</v>
      </c>
      <c r="H290" s="270" t="s">
        <v>1260</v>
      </c>
      <c r="I290" s="270" t="s">
        <v>1260</v>
      </c>
      <c r="J290" s="270" t="s">
        <v>1260</v>
      </c>
      <c r="K290" s="270" t="s">
        <v>1260</v>
      </c>
      <c r="L290" s="270" t="s">
        <v>1260</v>
      </c>
      <c r="M290" s="270" t="s">
        <v>1260</v>
      </c>
      <c r="N290" s="270" t="s">
        <v>1260</v>
      </c>
      <c r="O290" s="270" t="s">
        <v>1260</v>
      </c>
      <c r="P290" s="270" t="s">
        <v>1260</v>
      </c>
      <c r="Q290" s="270" t="s">
        <v>1260</v>
      </c>
      <c r="R290" s="270" t="s">
        <v>1260</v>
      </c>
      <c r="S290" s="270" t="s">
        <v>1260</v>
      </c>
      <c r="T290" s="270" t="s">
        <v>1260</v>
      </c>
      <c r="U290" s="270" t="s">
        <v>1260</v>
      </c>
      <c r="V290" s="270" t="s">
        <v>1260</v>
      </c>
      <c r="W290" s="270" t="s">
        <v>1260</v>
      </c>
      <c r="X290" s="270" t="s">
        <v>1260</v>
      </c>
      <c r="Y290" s="270" t="s">
        <v>1260</v>
      </c>
      <c r="Z290" s="270" t="s">
        <v>1260</v>
      </c>
      <c r="AA290" s="270" t="s">
        <v>1260</v>
      </c>
      <c r="AB290" s="270" t="s">
        <v>1260</v>
      </c>
      <c r="AC290" s="270" t="s">
        <v>1260</v>
      </c>
      <c r="AD290" s="270" t="s">
        <v>1260</v>
      </c>
      <c r="AE290" s="270" t="s">
        <v>1260</v>
      </c>
      <c r="AF290" s="270" t="s">
        <v>1260</v>
      </c>
      <c r="AG290" s="270" t="s">
        <v>1260</v>
      </c>
      <c r="AH290" s="270" t="s">
        <v>1260</v>
      </c>
      <c r="AI290" s="270" t="s">
        <v>1260</v>
      </c>
      <c r="AJ290" s="270" t="s">
        <v>1260</v>
      </c>
      <c r="AK290" s="270" t="s">
        <v>1260</v>
      </c>
      <c r="AL290" s="270" t="s">
        <v>1260</v>
      </c>
      <c r="AM290" s="270" t="s">
        <v>1260</v>
      </c>
      <c r="AN290" s="270" t="s">
        <v>1260</v>
      </c>
      <c r="AO290" s="270" t="s">
        <v>1260</v>
      </c>
      <c r="AP290" s="270" t="s">
        <v>1260</v>
      </c>
      <c r="AQ290" s="270" t="s">
        <v>1260</v>
      </c>
      <c r="AR290" s="270" t="s">
        <v>1260</v>
      </c>
      <c r="AS290" s="270" t="s">
        <v>1260</v>
      </c>
      <c r="AT290" s="270" t="s">
        <v>1260</v>
      </c>
      <c r="AU290" s="270" t="s">
        <v>1260</v>
      </c>
      <c r="AV290" s="270" t="s">
        <v>1260</v>
      </c>
      <c r="AW290" s="277" t="s">
        <v>1260</v>
      </c>
      <c r="AX290">
        <f>VLOOKUP(A290,[1]Sheet4!B$2:G$3636,6,0)</f>
        <v>0</v>
      </c>
      <c r="AY290" t="str">
        <f>VLOOKUP(A290,[1]Sheet2!A$3:AC$3636,29,0)</f>
        <v/>
      </c>
      <c r="AZ290" s="270" t="s">
        <v>3258</v>
      </c>
      <c r="BA290" s="270" t="s">
        <v>3258</v>
      </c>
      <c r="BB290" s="270" t="s">
        <v>3258</v>
      </c>
      <c r="BC290" s="270" t="s">
        <v>3258</v>
      </c>
      <c r="BD290" s="270"/>
      <c r="BE290" s="270"/>
      <c r="BH290" s="248"/>
      <c r="BI290" s="248"/>
      <c r="BJ290" s="248"/>
      <c r="BK290" s="248"/>
      <c r="BL290" s="248"/>
      <c r="BM290" s="248"/>
      <c r="BN290" s="248"/>
      <c r="BO290" s="248"/>
      <c r="BP290" s="248" t="s">
        <v>3258</v>
      </c>
      <c r="BQ290" s="248" t="s">
        <v>3258</v>
      </c>
      <c r="BR290" s="248" t="s">
        <v>3258</v>
      </c>
      <c r="BS290" s="248" t="s">
        <v>3258</v>
      </c>
      <c r="BT290" s="248" t="s">
        <v>3258</v>
      </c>
      <c r="BU290" s="248" t="s">
        <v>3258</v>
      </c>
      <c r="BV290" s="247"/>
      <c r="BW290" s="248"/>
      <c r="BX290" s="248"/>
      <c r="BY290" s="248"/>
      <c r="BZ290" s="248"/>
      <c r="CA290" s="241"/>
      <c r="CB290" s="241"/>
      <c r="CC290" s="241"/>
      <c r="CD290" s="241"/>
      <c r="CE290" s="248"/>
    </row>
    <row r="291" spans="1:83" ht="14.4" x14ac:dyDescent="0.3">
      <c r="A291" s="269">
        <v>518376</v>
      </c>
      <c r="B291" s="272" t="str">
        <f>VLOOKUP(A291,[1]Sheet4!B$1:G$3636,5,0)</f>
        <v>الرابعة</v>
      </c>
      <c r="C291" s="270" t="s">
        <v>1259</v>
      </c>
      <c r="D291" s="270" t="s">
        <v>1259</v>
      </c>
      <c r="E291" s="270" t="s">
        <v>1259</v>
      </c>
      <c r="F291" s="270" t="s">
        <v>1259</v>
      </c>
      <c r="G291" s="270" t="s">
        <v>1259</v>
      </c>
      <c r="H291" s="270" t="s">
        <v>1259</v>
      </c>
      <c r="I291" s="270" t="s">
        <v>1259</v>
      </c>
      <c r="J291" s="270" t="s">
        <v>1259</v>
      </c>
      <c r="K291" s="270" t="s">
        <v>1259</v>
      </c>
      <c r="L291" s="270" t="s">
        <v>1259</v>
      </c>
      <c r="M291" s="270" t="s">
        <v>1259</v>
      </c>
      <c r="N291" s="270" t="s">
        <v>1259</v>
      </c>
      <c r="O291" s="270" t="s">
        <v>1259</v>
      </c>
      <c r="P291" s="270" t="s">
        <v>1259</v>
      </c>
      <c r="Q291" s="270" t="s">
        <v>1259</v>
      </c>
      <c r="R291" s="270" t="s">
        <v>1259</v>
      </c>
      <c r="S291" s="270" t="s">
        <v>1259</v>
      </c>
      <c r="T291" s="270" t="s">
        <v>1259</v>
      </c>
      <c r="U291" s="270" t="s">
        <v>1259</v>
      </c>
      <c r="V291" s="270" t="s">
        <v>1259</v>
      </c>
      <c r="W291" s="270" t="s">
        <v>1259</v>
      </c>
      <c r="X291" s="270" t="s">
        <v>1259</v>
      </c>
      <c r="Y291" s="270" t="s">
        <v>1259</v>
      </c>
      <c r="Z291" s="270" t="s">
        <v>1259</v>
      </c>
      <c r="AA291" s="270" t="s">
        <v>1259</v>
      </c>
      <c r="AB291" s="270" t="s">
        <v>1259</v>
      </c>
      <c r="AC291" s="270" t="s">
        <v>1259</v>
      </c>
      <c r="AD291" s="270" t="s">
        <v>1259</v>
      </c>
      <c r="AE291" s="270" t="s">
        <v>1259</v>
      </c>
      <c r="AF291" s="270" t="s">
        <v>1259</v>
      </c>
      <c r="AG291" s="270" t="s">
        <v>1259</v>
      </c>
      <c r="AH291" s="270" t="s">
        <v>1259</v>
      </c>
      <c r="AI291" s="270" t="s">
        <v>1259</v>
      </c>
      <c r="AJ291" s="270" t="s">
        <v>1259</v>
      </c>
      <c r="AK291" s="270" t="s">
        <v>1259</v>
      </c>
      <c r="AL291" s="270" t="s">
        <v>1259</v>
      </c>
      <c r="AM291" s="270" t="s">
        <v>1259</v>
      </c>
      <c r="AN291" s="270" t="s">
        <v>1259</v>
      </c>
      <c r="AO291" s="270" t="s">
        <v>1259</v>
      </c>
      <c r="AP291" s="270" t="s">
        <v>1259</v>
      </c>
      <c r="AQ291" s="270" t="s">
        <v>1259</v>
      </c>
      <c r="AR291" s="270" t="s">
        <v>1259</v>
      </c>
      <c r="AS291" s="270" t="s">
        <v>1259</v>
      </c>
      <c r="AT291" s="270" t="s">
        <v>1259</v>
      </c>
      <c r="AU291" s="270" t="s">
        <v>1259</v>
      </c>
      <c r="AV291" s="270" t="s">
        <v>1259</v>
      </c>
      <c r="AW291" s="277" t="s">
        <v>1259</v>
      </c>
      <c r="AX291">
        <f>VLOOKUP(A291,[1]Sheet4!B$2:G$3636,6,0)</f>
        <v>0</v>
      </c>
      <c r="AY291" t="str">
        <f>VLOOKUP(A291,[1]Sheet2!A$3:AC$3636,29,0)</f>
        <v/>
      </c>
      <c r="AZ291" s="270" t="s">
        <v>3258</v>
      </c>
      <c r="BA291" s="270" t="s">
        <v>3258</v>
      </c>
      <c r="BB291" s="270" t="s">
        <v>3258</v>
      </c>
      <c r="BC291" s="270" t="s">
        <v>3258</v>
      </c>
      <c r="BD291" s="270"/>
      <c r="BE291" s="270"/>
    </row>
    <row r="292" spans="1:83" ht="14.4" x14ac:dyDescent="0.3">
      <c r="A292" s="269">
        <v>518385</v>
      </c>
      <c r="B292" s="272" t="str">
        <f>VLOOKUP(A292,[1]Sheet4!B$1:G$3636,5,0)</f>
        <v>الرابعة</v>
      </c>
      <c r="C292" s="270" t="s">
        <v>1260</v>
      </c>
      <c r="D292" s="270" t="s">
        <v>1260</v>
      </c>
      <c r="E292" s="270" t="s">
        <v>1260</v>
      </c>
      <c r="F292" s="270" t="s">
        <v>1260</v>
      </c>
      <c r="G292" s="270" t="s">
        <v>1260</v>
      </c>
      <c r="H292" s="270" t="s">
        <v>1260</v>
      </c>
      <c r="I292" s="270" t="s">
        <v>1260</v>
      </c>
      <c r="J292" s="270" t="s">
        <v>1260</v>
      </c>
      <c r="K292" s="270" t="s">
        <v>1260</v>
      </c>
      <c r="L292" s="270" t="s">
        <v>1260</v>
      </c>
      <c r="M292" s="270" t="s">
        <v>1260</v>
      </c>
      <c r="N292" s="270" t="s">
        <v>1260</v>
      </c>
      <c r="O292" s="270" t="s">
        <v>1260</v>
      </c>
      <c r="P292" s="270" t="s">
        <v>1260</v>
      </c>
      <c r="Q292" s="270" t="s">
        <v>1260</v>
      </c>
      <c r="R292" s="270" t="s">
        <v>1260</v>
      </c>
      <c r="S292" s="270" t="s">
        <v>1260</v>
      </c>
      <c r="T292" s="270" t="s">
        <v>1260</v>
      </c>
      <c r="U292" s="270" t="s">
        <v>1260</v>
      </c>
      <c r="V292" s="270" t="s">
        <v>1260</v>
      </c>
      <c r="W292" s="270" t="s">
        <v>1260</v>
      </c>
      <c r="X292" s="270" t="s">
        <v>1260</v>
      </c>
      <c r="Y292" s="270" t="s">
        <v>1260</v>
      </c>
      <c r="Z292" s="270" t="s">
        <v>1260</v>
      </c>
      <c r="AA292" s="270" t="s">
        <v>1260</v>
      </c>
      <c r="AB292" s="270" t="s">
        <v>1260</v>
      </c>
      <c r="AC292" s="270" t="s">
        <v>1260</v>
      </c>
      <c r="AD292" s="270" t="s">
        <v>1260</v>
      </c>
      <c r="AE292" s="270" t="s">
        <v>1260</v>
      </c>
      <c r="AF292" s="270" t="s">
        <v>1260</v>
      </c>
      <c r="AG292" s="270" t="s">
        <v>1260</v>
      </c>
      <c r="AH292" s="270" t="s">
        <v>1260</v>
      </c>
      <c r="AI292" s="270" t="s">
        <v>1260</v>
      </c>
      <c r="AJ292" s="270" t="s">
        <v>1260</v>
      </c>
      <c r="AK292" s="270" t="s">
        <v>1260</v>
      </c>
      <c r="AL292" s="270" t="s">
        <v>1260</v>
      </c>
      <c r="AM292" s="270" t="s">
        <v>1260</v>
      </c>
      <c r="AN292" s="270" t="s">
        <v>1260</v>
      </c>
      <c r="AO292" s="270" t="s">
        <v>1260</v>
      </c>
      <c r="AP292" s="270" t="s">
        <v>1260</v>
      </c>
      <c r="AQ292" s="270" t="s">
        <v>1260</v>
      </c>
      <c r="AR292" s="270" t="s">
        <v>1260</v>
      </c>
      <c r="AS292" s="270" t="s">
        <v>1260</v>
      </c>
      <c r="AT292" s="270" t="s">
        <v>1260</v>
      </c>
      <c r="AU292" s="270" t="s">
        <v>1260</v>
      </c>
      <c r="AV292" s="270" t="s">
        <v>1260</v>
      </c>
      <c r="AW292" s="277" t="s">
        <v>1260</v>
      </c>
      <c r="AX292">
        <f>VLOOKUP(A292,[1]Sheet4!B$2:G$3636,6,0)</f>
        <v>0</v>
      </c>
      <c r="AY292" t="str">
        <f>VLOOKUP(A292,[1]Sheet2!A$3:AC$3636,29,0)</f>
        <v/>
      </c>
      <c r="AZ292" s="270" t="s">
        <v>3258</v>
      </c>
      <c r="BA292" s="270" t="s">
        <v>3258</v>
      </c>
      <c r="BB292" s="270" t="s">
        <v>3258</v>
      </c>
      <c r="BC292" s="270" t="s">
        <v>3258</v>
      </c>
      <c r="BD292" s="270"/>
      <c r="BE292" s="270"/>
    </row>
    <row r="293" spans="1:83" ht="14.4" x14ac:dyDescent="0.3">
      <c r="A293" s="269">
        <v>518393</v>
      </c>
      <c r="B293" s="272" t="str">
        <f>VLOOKUP(A293,[1]Sheet4!B$1:G$3636,5,0)</f>
        <v>الرابعة</v>
      </c>
      <c r="C293" s="270" t="s">
        <v>1260</v>
      </c>
      <c r="D293" s="270" t="s">
        <v>1260</v>
      </c>
      <c r="E293" s="270" t="s">
        <v>1260</v>
      </c>
      <c r="F293" s="270" t="s">
        <v>1260</v>
      </c>
      <c r="G293" s="270" t="s">
        <v>1260</v>
      </c>
      <c r="H293" s="270" t="s">
        <v>1260</v>
      </c>
      <c r="I293" s="270" t="s">
        <v>1260</v>
      </c>
      <c r="J293" s="270" t="s">
        <v>1260</v>
      </c>
      <c r="K293" s="270" t="s">
        <v>1260</v>
      </c>
      <c r="L293" s="270" t="s">
        <v>1260</v>
      </c>
      <c r="M293" s="270" t="s">
        <v>1260</v>
      </c>
      <c r="N293" s="270" t="s">
        <v>1260</v>
      </c>
      <c r="O293" s="270" t="s">
        <v>1260</v>
      </c>
      <c r="P293" s="270" t="s">
        <v>1260</v>
      </c>
      <c r="Q293" s="270" t="s">
        <v>1260</v>
      </c>
      <c r="R293" s="270" t="s">
        <v>1260</v>
      </c>
      <c r="S293" s="270" t="s">
        <v>1260</v>
      </c>
      <c r="T293" s="270" t="s">
        <v>1260</v>
      </c>
      <c r="U293" s="270" t="s">
        <v>1260</v>
      </c>
      <c r="V293" s="270" t="s">
        <v>1260</v>
      </c>
      <c r="W293" s="270" t="s">
        <v>1260</v>
      </c>
      <c r="X293" s="270" t="s">
        <v>1260</v>
      </c>
      <c r="Y293" s="270" t="s">
        <v>1260</v>
      </c>
      <c r="Z293" s="270" t="s">
        <v>1260</v>
      </c>
      <c r="AA293" s="270" t="s">
        <v>1260</v>
      </c>
      <c r="AB293" s="270" t="s">
        <v>1260</v>
      </c>
      <c r="AC293" s="270" t="s">
        <v>1260</v>
      </c>
      <c r="AD293" s="270" t="s">
        <v>1260</v>
      </c>
      <c r="AE293" s="270" t="s">
        <v>1260</v>
      </c>
      <c r="AF293" s="270" t="s">
        <v>1260</v>
      </c>
      <c r="AG293" s="270" t="s">
        <v>1260</v>
      </c>
      <c r="AH293" s="270" t="s">
        <v>1260</v>
      </c>
      <c r="AI293" s="270" t="s">
        <v>1260</v>
      </c>
      <c r="AJ293" s="270" t="s">
        <v>1260</v>
      </c>
      <c r="AK293" s="270" t="s">
        <v>1260</v>
      </c>
      <c r="AL293" s="270" t="s">
        <v>1260</v>
      </c>
      <c r="AM293" s="270" t="s">
        <v>1260</v>
      </c>
      <c r="AN293" s="270" t="s">
        <v>1260</v>
      </c>
      <c r="AO293" s="270" t="s">
        <v>1260</v>
      </c>
      <c r="AP293" s="270" t="s">
        <v>1260</v>
      </c>
      <c r="AQ293" s="270" t="s">
        <v>1260</v>
      </c>
      <c r="AR293" s="270" t="s">
        <v>1260</v>
      </c>
      <c r="AS293" s="270" t="s">
        <v>1260</v>
      </c>
      <c r="AT293" s="270" t="s">
        <v>1260</v>
      </c>
      <c r="AU293" s="270" t="s">
        <v>1260</v>
      </c>
      <c r="AV293" s="270" t="s">
        <v>1260</v>
      </c>
      <c r="AW293" s="277" t="s">
        <v>1260</v>
      </c>
      <c r="AX293">
        <f>VLOOKUP(A293,[1]Sheet4!B$2:G$3636,6,0)</f>
        <v>0</v>
      </c>
      <c r="AY293">
        <f>VLOOKUP(A293,[1]Sheet2!A$3:AC$3636,29,0)</f>
        <v>0</v>
      </c>
      <c r="AZ293" s="270" t="s">
        <v>3258</v>
      </c>
      <c r="BA293" s="270" t="s">
        <v>3258</v>
      </c>
      <c r="BB293" s="270" t="s">
        <v>3258</v>
      </c>
      <c r="BC293" s="270" t="s">
        <v>3258</v>
      </c>
      <c r="BD293" s="270"/>
      <c r="BE293" s="270"/>
      <c r="BH293" s="248"/>
      <c r="BI293" s="248"/>
      <c r="BJ293" s="248"/>
      <c r="BK293" s="248"/>
      <c r="BL293" s="248"/>
      <c r="BM293" s="248"/>
      <c r="BN293" s="248"/>
      <c r="BO293" s="248"/>
      <c r="BP293" s="248" t="s">
        <v>3258</v>
      </c>
      <c r="BQ293" s="248" t="s">
        <v>3258</v>
      </c>
      <c r="BR293" s="248" t="s">
        <v>3258</v>
      </c>
      <c r="BS293" s="248" t="s">
        <v>3258</v>
      </c>
      <c r="BT293" s="248" t="s">
        <v>3258</v>
      </c>
      <c r="BU293" s="248" t="s">
        <v>3258</v>
      </c>
      <c r="BV293" s="247"/>
      <c r="BW293" s="248"/>
      <c r="BX293" s="248"/>
      <c r="BY293" s="248"/>
      <c r="BZ293" s="248"/>
      <c r="CA293" s="241"/>
      <c r="CB293" s="241"/>
      <c r="CC293" s="241"/>
      <c r="CD293" s="241"/>
      <c r="CE293" s="248"/>
    </row>
    <row r="294" spans="1:83" ht="21.6" x14ac:dyDescent="0.65">
      <c r="A294" s="283">
        <v>518401</v>
      </c>
      <c r="B294" s="284" t="s">
        <v>553</v>
      </c>
      <c r="C294" s="249" t="s">
        <v>1259</v>
      </c>
      <c r="D294" s="249" t="s">
        <v>1259</v>
      </c>
      <c r="E294" s="249" t="s">
        <v>1259</v>
      </c>
      <c r="F294" s="249" t="s">
        <v>1259</v>
      </c>
      <c r="G294" s="249" t="s">
        <v>1259</v>
      </c>
      <c r="H294" s="249" t="s">
        <v>1259</v>
      </c>
      <c r="I294" s="249" t="s">
        <v>1259</v>
      </c>
      <c r="J294" s="249" t="s">
        <v>1259</v>
      </c>
      <c r="K294" s="249" t="s">
        <v>1259</v>
      </c>
      <c r="L294" s="249" t="s">
        <v>1259</v>
      </c>
      <c r="M294" s="249" t="s">
        <v>1259</v>
      </c>
      <c r="N294" s="249" t="s">
        <v>1259</v>
      </c>
      <c r="O294" s="249" t="s">
        <v>1259</v>
      </c>
      <c r="P294" s="249" t="s">
        <v>1259</v>
      </c>
      <c r="Q294" s="249" t="s">
        <v>1259</v>
      </c>
      <c r="R294" s="249" t="s">
        <v>1259</v>
      </c>
      <c r="S294" s="249" t="s">
        <v>1259</v>
      </c>
      <c r="T294" s="249" t="s">
        <v>1259</v>
      </c>
      <c r="U294" s="249" t="s">
        <v>1259</v>
      </c>
      <c r="V294" s="249" t="s">
        <v>1259</v>
      </c>
      <c r="W294" s="249" t="s">
        <v>1259</v>
      </c>
      <c r="X294" s="249" t="s">
        <v>1259</v>
      </c>
      <c r="Y294" s="249" t="s">
        <v>1259</v>
      </c>
      <c r="Z294" s="249" t="s">
        <v>1259</v>
      </c>
      <c r="AA294" s="249" t="s">
        <v>1259</v>
      </c>
      <c r="AB294" s="249" t="s">
        <v>1259</v>
      </c>
      <c r="AC294" s="249" t="s">
        <v>1259</v>
      </c>
      <c r="AD294" s="249" t="s">
        <v>1259</v>
      </c>
      <c r="AE294" s="249" t="s">
        <v>1259</v>
      </c>
      <c r="AF294" s="249" t="s">
        <v>1259</v>
      </c>
      <c r="AG294" s="249" t="s">
        <v>1259</v>
      </c>
      <c r="AH294" s="249" t="s">
        <v>1259</v>
      </c>
      <c r="AI294" s="249" t="s">
        <v>1259</v>
      </c>
      <c r="AJ294" s="249" t="s">
        <v>1259</v>
      </c>
      <c r="AK294" s="249" t="s">
        <v>1259</v>
      </c>
      <c r="AL294" s="249" t="s">
        <v>1259</v>
      </c>
      <c r="AM294" s="249" t="s">
        <v>1259</v>
      </c>
      <c r="AN294" s="249" t="s">
        <v>1259</v>
      </c>
      <c r="AO294" s="249" t="s">
        <v>1259</v>
      </c>
      <c r="AP294" s="249" t="s">
        <v>1259</v>
      </c>
      <c r="AQ294" s="249" t="s">
        <v>1259</v>
      </c>
      <c r="AR294" s="249" t="s">
        <v>1259</v>
      </c>
      <c r="AS294" s="249" t="s">
        <v>1259</v>
      </c>
      <c r="AT294" s="249" t="s">
        <v>1259</v>
      </c>
      <c r="AU294" s="249" t="s">
        <v>1259</v>
      </c>
      <c r="AV294" s="249" t="s">
        <v>1259</v>
      </c>
      <c r="AW294" s="249" t="s">
        <v>1259</v>
      </c>
      <c r="AX294" s="285"/>
      <c r="AY294">
        <f>VLOOKUP(A294,[1]Sheet2!A$3:AC$3636,29,0)</f>
        <v>0</v>
      </c>
      <c r="AZ294" s="270" t="s">
        <v>3258</v>
      </c>
      <c r="BA294" s="270" t="s">
        <v>3258</v>
      </c>
      <c r="BB294" s="270" t="s">
        <v>3258</v>
      </c>
      <c r="BC294" s="270" t="s">
        <v>3258</v>
      </c>
      <c r="BD294" s="270"/>
      <c r="BE294" s="270"/>
    </row>
    <row r="295" spans="1:83" ht="14.4" x14ac:dyDescent="0.3">
      <c r="A295" s="269">
        <v>518422</v>
      </c>
      <c r="B295" s="272" t="str">
        <f>VLOOKUP(A295,[1]Sheet4!B$1:G$3636,5,0)</f>
        <v>الرابعة</v>
      </c>
      <c r="C295" s="270" t="s">
        <v>1259</v>
      </c>
      <c r="D295" s="270" t="s">
        <v>1259</v>
      </c>
      <c r="E295" s="270" t="s">
        <v>1259</v>
      </c>
      <c r="F295" s="270" t="s">
        <v>1259</v>
      </c>
      <c r="G295" s="270" t="s">
        <v>1259</v>
      </c>
      <c r="H295" s="270" t="s">
        <v>1259</v>
      </c>
      <c r="I295" s="270" t="s">
        <v>1259</v>
      </c>
      <c r="J295" s="270" t="s">
        <v>1259</v>
      </c>
      <c r="K295" s="270" t="s">
        <v>1259</v>
      </c>
      <c r="L295" s="270" t="s">
        <v>1259</v>
      </c>
      <c r="M295" s="270" t="s">
        <v>1259</v>
      </c>
      <c r="N295" s="270" t="s">
        <v>1259</v>
      </c>
      <c r="O295" s="270" t="s">
        <v>1259</v>
      </c>
      <c r="P295" s="270" t="s">
        <v>1259</v>
      </c>
      <c r="Q295" s="270" t="s">
        <v>1259</v>
      </c>
      <c r="R295" s="270" t="s">
        <v>1259</v>
      </c>
      <c r="S295" s="270" t="s">
        <v>1259</v>
      </c>
      <c r="T295" s="270" t="s">
        <v>1259</v>
      </c>
      <c r="U295" s="270" t="s">
        <v>1259</v>
      </c>
      <c r="V295" s="270" t="s">
        <v>1259</v>
      </c>
      <c r="W295" s="270" t="s">
        <v>1259</v>
      </c>
      <c r="X295" s="270" t="s">
        <v>1259</v>
      </c>
      <c r="Y295" s="270" t="s">
        <v>1259</v>
      </c>
      <c r="Z295" s="270" t="s">
        <v>1259</v>
      </c>
      <c r="AA295" s="270" t="s">
        <v>1259</v>
      </c>
      <c r="AB295" s="270" t="s">
        <v>1259</v>
      </c>
      <c r="AC295" s="270" t="s">
        <v>1259</v>
      </c>
      <c r="AD295" s="270" t="s">
        <v>1259</v>
      </c>
      <c r="AE295" s="270" t="s">
        <v>1259</v>
      </c>
      <c r="AF295" s="270" t="s">
        <v>1259</v>
      </c>
      <c r="AG295" s="270" t="s">
        <v>1259</v>
      </c>
      <c r="AH295" s="270" t="s">
        <v>1259</v>
      </c>
      <c r="AI295" s="270" t="s">
        <v>1259</v>
      </c>
      <c r="AJ295" s="270" t="s">
        <v>1259</v>
      </c>
      <c r="AK295" s="270" t="s">
        <v>1259</v>
      </c>
      <c r="AL295" s="270" t="s">
        <v>1259</v>
      </c>
      <c r="AM295" s="270" t="s">
        <v>1259</v>
      </c>
      <c r="AN295" s="270" t="s">
        <v>1259</v>
      </c>
      <c r="AO295" s="270" t="s">
        <v>1259</v>
      </c>
      <c r="AP295" s="270" t="s">
        <v>1259</v>
      </c>
      <c r="AQ295" s="270" t="s">
        <v>1259</v>
      </c>
      <c r="AR295" s="270" t="s">
        <v>1259</v>
      </c>
      <c r="AS295" s="270" t="s">
        <v>1259</v>
      </c>
      <c r="AT295" s="270" t="s">
        <v>1259</v>
      </c>
      <c r="AU295" s="270" t="s">
        <v>1259</v>
      </c>
      <c r="AV295" s="270" t="s">
        <v>1259</v>
      </c>
      <c r="AW295" s="277" t="s">
        <v>1259</v>
      </c>
      <c r="AX295">
        <f>VLOOKUP(A295,[1]Sheet4!B$2:G$3636,6,0)</f>
        <v>0</v>
      </c>
      <c r="AY295" t="str">
        <f>VLOOKUP(A295,[1]Sheet2!A$3:AC$3636,29,0)</f>
        <v/>
      </c>
      <c r="AZ295" s="270" t="s">
        <v>3258</v>
      </c>
      <c r="BA295" s="270" t="s">
        <v>3258</v>
      </c>
      <c r="BB295" s="270" t="s">
        <v>3258</v>
      </c>
      <c r="BC295" s="270" t="s">
        <v>3258</v>
      </c>
      <c r="BD295" s="270"/>
      <c r="BE295" s="270"/>
      <c r="BH295" s="248"/>
      <c r="BI295" s="248"/>
      <c r="BJ295" s="248"/>
      <c r="BK295" s="248"/>
      <c r="BL295" s="248"/>
      <c r="BM295" s="248"/>
      <c r="BN295" s="248"/>
      <c r="BO295" s="248"/>
      <c r="BP295" s="248" t="s">
        <v>3258</v>
      </c>
      <c r="BQ295" s="248" t="s">
        <v>3258</v>
      </c>
      <c r="BR295" s="248" t="s">
        <v>3258</v>
      </c>
      <c r="BS295" s="248" t="s">
        <v>3258</v>
      </c>
      <c r="BT295" s="248" t="s">
        <v>3258</v>
      </c>
      <c r="BU295" s="248" t="s">
        <v>3258</v>
      </c>
      <c r="BV295" s="247"/>
      <c r="BW295" s="248"/>
      <c r="BX295" s="248"/>
      <c r="BY295" s="248"/>
      <c r="BZ295" s="248"/>
      <c r="CA295" s="241"/>
      <c r="CB295" s="241"/>
      <c r="CC295" s="241"/>
      <c r="CD295" s="241"/>
      <c r="CE295" s="248"/>
    </row>
    <row r="296" spans="1:83" ht="14.4" x14ac:dyDescent="0.3">
      <c r="A296" s="269">
        <v>518448</v>
      </c>
      <c r="B296" s="272" t="str">
        <f>VLOOKUP(A296,[1]Sheet4!B$1:G$3636,5,0)</f>
        <v>الرابعة</v>
      </c>
      <c r="C296" s="270" t="s">
        <v>1259</v>
      </c>
      <c r="D296" s="270" t="s">
        <v>1259</v>
      </c>
      <c r="E296" s="270" t="s">
        <v>1259</v>
      </c>
      <c r="F296" s="270" t="s">
        <v>1259</v>
      </c>
      <c r="G296" s="270" t="s">
        <v>1259</v>
      </c>
      <c r="H296" s="270" t="s">
        <v>1259</v>
      </c>
      <c r="I296" s="270" t="s">
        <v>1259</v>
      </c>
      <c r="J296" s="270" t="s">
        <v>1259</v>
      </c>
      <c r="K296" s="270" t="s">
        <v>1259</v>
      </c>
      <c r="L296" s="270" t="s">
        <v>1259</v>
      </c>
      <c r="M296" s="270" t="s">
        <v>1259</v>
      </c>
      <c r="N296" s="270" t="s">
        <v>1259</v>
      </c>
      <c r="O296" s="270" t="s">
        <v>1259</v>
      </c>
      <c r="P296" s="270" t="s">
        <v>1259</v>
      </c>
      <c r="Q296" s="270" t="s">
        <v>1259</v>
      </c>
      <c r="R296" s="270" t="s">
        <v>1259</v>
      </c>
      <c r="S296" s="270" t="s">
        <v>1259</v>
      </c>
      <c r="T296" s="270" t="s">
        <v>1259</v>
      </c>
      <c r="U296" s="270" t="s">
        <v>1259</v>
      </c>
      <c r="V296" s="270" t="s">
        <v>1259</v>
      </c>
      <c r="W296" s="270" t="s">
        <v>1259</v>
      </c>
      <c r="X296" s="270" t="s">
        <v>1259</v>
      </c>
      <c r="Y296" s="270" t="s">
        <v>1259</v>
      </c>
      <c r="Z296" s="270" t="s">
        <v>1259</v>
      </c>
      <c r="AA296" s="270" t="s">
        <v>1259</v>
      </c>
      <c r="AB296" s="270" t="s">
        <v>1259</v>
      </c>
      <c r="AC296" s="270" t="s">
        <v>1259</v>
      </c>
      <c r="AD296" s="270" t="s">
        <v>1259</v>
      </c>
      <c r="AE296" s="270" t="s">
        <v>1259</v>
      </c>
      <c r="AF296" s="270" t="s">
        <v>1259</v>
      </c>
      <c r="AG296" s="270" t="s">
        <v>1259</v>
      </c>
      <c r="AH296" s="270" t="s">
        <v>1259</v>
      </c>
      <c r="AI296" s="270" t="s">
        <v>1259</v>
      </c>
      <c r="AJ296" s="270" t="s">
        <v>1259</v>
      </c>
      <c r="AK296" s="270" t="s">
        <v>1259</v>
      </c>
      <c r="AL296" s="270" t="s">
        <v>1259</v>
      </c>
      <c r="AM296" s="270" t="s">
        <v>1259</v>
      </c>
      <c r="AN296" s="270" t="s">
        <v>1259</v>
      </c>
      <c r="AO296" s="270" t="s">
        <v>1259</v>
      </c>
      <c r="AP296" s="270" t="s">
        <v>1259</v>
      </c>
      <c r="AQ296" s="270" t="s">
        <v>1259</v>
      </c>
      <c r="AR296" s="270" t="s">
        <v>1259</v>
      </c>
      <c r="AS296" s="270" t="s">
        <v>1259</v>
      </c>
      <c r="AT296" s="270" t="s">
        <v>1259</v>
      </c>
      <c r="AU296" s="270" t="s">
        <v>1259</v>
      </c>
      <c r="AV296" s="270" t="s">
        <v>1259</v>
      </c>
      <c r="AW296" s="277" t="s">
        <v>1259</v>
      </c>
      <c r="AX296">
        <f>VLOOKUP(A296,[1]Sheet4!B$2:G$3636,6,0)</f>
        <v>0</v>
      </c>
      <c r="AY296" t="str">
        <f>VLOOKUP(A296,[1]Sheet2!A$3:AC$3636,29,0)</f>
        <v/>
      </c>
      <c r="AZ296" s="270" t="s">
        <v>3258</v>
      </c>
      <c r="BA296" s="270" t="s">
        <v>3258</v>
      </c>
      <c r="BB296" s="270" t="s">
        <v>3258</v>
      </c>
      <c r="BC296" s="270" t="s">
        <v>3258</v>
      </c>
      <c r="BD296" s="270"/>
      <c r="BE296" s="270"/>
    </row>
    <row r="297" spans="1:83" ht="14.4" x14ac:dyDescent="0.3">
      <c r="A297" s="269">
        <v>518481</v>
      </c>
      <c r="B297" s="272" t="str">
        <f>VLOOKUP(A297,[1]Sheet4!B$1:G$3636,5,0)</f>
        <v>الرابعة</v>
      </c>
      <c r="C297" s="270" t="s">
        <v>1259</v>
      </c>
      <c r="D297" s="270" t="s">
        <v>1259</v>
      </c>
      <c r="E297" s="270" t="s">
        <v>1259</v>
      </c>
      <c r="F297" s="270" t="s">
        <v>1259</v>
      </c>
      <c r="G297" s="270" t="s">
        <v>1259</v>
      </c>
      <c r="H297" s="270" t="s">
        <v>1259</v>
      </c>
      <c r="I297" s="270" t="s">
        <v>1259</v>
      </c>
      <c r="J297" s="270" t="s">
        <v>1259</v>
      </c>
      <c r="K297" s="270" t="s">
        <v>1259</v>
      </c>
      <c r="L297" s="270" t="s">
        <v>1259</v>
      </c>
      <c r="M297" s="270" t="s">
        <v>1259</v>
      </c>
      <c r="N297" s="270" t="s">
        <v>1259</v>
      </c>
      <c r="O297" s="270" t="s">
        <v>1259</v>
      </c>
      <c r="P297" s="270" t="s">
        <v>1259</v>
      </c>
      <c r="Q297" s="270" t="s">
        <v>1259</v>
      </c>
      <c r="R297" s="270" t="s">
        <v>1259</v>
      </c>
      <c r="S297" s="270" t="s">
        <v>1259</v>
      </c>
      <c r="T297" s="270" t="s">
        <v>1259</v>
      </c>
      <c r="U297" s="270" t="s">
        <v>1259</v>
      </c>
      <c r="V297" s="270" t="s">
        <v>1259</v>
      </c>
      <c r="W297" s="270" t="s">
        <v>1259</v>
      </c>
      <c r="X297" s="270" t="s">
        <v>1259</v>
      </c>
      <c r="Y297" s="270" t="s">
        <v>1259</v>
      </c>
      <c r="Z297" s="270" t="s">
        <v>1259</v>
      </c>
      <c r="AA297" s="270" t="s">
        <v>1259</v>
      </c>
      <c r="AB297" s="270" t="s">
        <v>1259</v>
      </c>
      <c r="AC297" s="270" t="s">
        <v>1259</v>
      </c>
      <c r="AD297" s="270" t="s">
        <v>1259</v>
      </c>
      <c r="AE297" s="270" t="s">
        <v>1259</v>
      </c>
      <c r="AF297" s="270" t="s">
        <v>1259</v>
      </c>
      <c r="AG297" s="270" t="s">
        <v>1259</v>
      </c>
      <c r="AH297" s="270" t="s">
        <v>1259</v>
      </c>
      <c r="AI297" s="270" t="s">
        <v>1259</v>
      </c>
      <c r="AJ297" s="270" t="s">
        <v>1259</v>
      </c>
      <c r="AK297" s="270" t="s">
        <v>1259</v>
      </c>
      <c r="AL297" s="270" t="s">
        <v>1259</v>
      </c>
      <c r="AM297" s="270" t="s">
        <v>1259</v>
      </c>
      <c r="AN297" s="270" t="s">
        <v>1259</v>
      </c>
      <c r="AO297" s="270" t="s">
        <v>1259</v>
      </c>
      <c r="AP297" s="270" t="s">
        <v>1259</v>
      </c>
      <c r="AQ297" s="270" t="s">
        <v>1259</v>
      </c>
      <c r="AR297" s="270" t="s">
        <v>1259</v>
      </c>
      <c r="AS297" s="270" t="s">
        <v>1259</v>
      </c>
      <c r="AT297" s="270" t="s">
        <v>1259</v>
      </c>
      <c r="AU297" s="270" t="s">
        <v>1259</v>
      </c>
      <c r="AV297" s="270" t="s">
        <v>1259</v>
      </c>
      <c r="AW297" s="277" t="s">
        <v>1259</v>
      </c>
      <c r="AX297">
        <f>VLOOKUP(A297,[1]Sheet4!B$2:G$3636,6,0)</f>
        <v>0</v>
      </c>
      <c r="AY297" t="str">
        <f>VLOOKUP(A297,[1]Sheet2!A$3:AC$3636,29,0)</f>
        <v/>
      </c>
      <c r="AZ297" s="270" t="s">
        <v>3258</v>
      </c>
      <c r="BA297" s="270" t="s">
        <v>3258</v>
      </c>
      <c r="BB297" s="270" t="s">
        <v>3258</v>
      </c>
      <c r="BC297" s="270" t="s">
        <v>3258</v>
      </c>
      <c r="BD297" s="270"/>
      <c r="BE297" s="270"/>
    </row>
    <row r="298" spans="1:83" ht="14.4" x14ac:dyDescent="0.3">
      <c r="A298" s="269">
        <v>518482</v>
      </c>
      <c r="B298" s="272" t="str">
        <f>VLOOKUP(A298,[1]Sheet4!B$1:G$3636,5,0)</f>
        <v>الرابعة</v>
      </c>
      <c r="C298" s="270" t="s">
        <v>1260</v>
      </c>
      <c r="D298" s="270" t="s">
        <v>1260</v>
      </c>
      <c r="E298" s="270" t="s">
        <v>1260</v>
      </c>
      <c r="F298" s="270" t="s">
        <v>1260</v>
      </c>
      <c r="G298" s="270" t="s">
        <v>1260</v>
      </c>
      <c r="H298" s="270" t="s">
        <v>1260</v>
      </c>
      <c r="I298" s="270" t="s">
        <v>1260</v>
      </c>
      <c r="J298" s="270" t="s">
        <v>1260</v>
      </c>
      <c r="K298" s="270" t="s">
        <v>1260</v>
      </c>
      <c r="L298" s="270" t="s">
        <v>1260</v>
      </c>
      <c r="M298" s="270" t="s">
        <v>1260</v>
      </c>
      <c r="N298" s="270" t="s">
        <v>1260</v>
      </c>
      <c r="O298" s="270" t="s">
        <v>1260</v>
      </c>
      <c r="P298" s="270" t="s">
        <v>1260</v>
      </c>
      <c r="Q298" s="270" t="s">
        <v>1260</v>
      </c>
      <c r="R298" s="270" t="s">
        <v>1260</v>
      </c>
      <c r="S298" s="270" t="s">
        <v>1260</v>
      </c>
      <c r="T298" s="270" t="s">
        <v>1260</v>
      </c>
      <c r="U298" s="270" t="s">
        <v>1260</v>
      </c>
      <c r="V298" s="270" t="s">
        <v>1260</v>
      </c>
      <c r="W298" s="270" t="s">
        <v>1260</v>
      </c>
      <c r="X298" s="270" t="s">
        <v>1260</v>
      </c>
      <c r="Y298" s="270" t="s">
        <v>1260</v>
      </c>
      <c r="Z298" s="270" t="s">
        <v>1260</v>
      </c>
      <c r="AA298" s="270" t="s">
        <v>1260</v>
      </c>
      <c r="AB298" s="270" t="s">
        <v>1260</v>
      </c>
      <c r="AC298" s="270" t="s">
        <v>1260</v>
      </c>
      <c r="AD298" s="270" t="s">
        <v>1260</v>
      </c>
      <c r="AE298" s="270" t="s">
        <v>1260</v>
      </c>
      <c r="AF298" s="270" t="s">
        <v>1260</v>
      </c>
      <c r="AG298" s="270" t="s">
        <v>1260</v>
      </c>
      <c r="AH298" s="270" t="s">
        <v>1260</v>
      </c>
      <c r="AI298" s="270" t="s">
        <v>1260</v>
      </c>
      <c r="AJ298" s="270" t="s">
        <v>1260</v>
      </c>
      <c r="AK298" s="270" t="s">
        <v>1260</v>
      </c>
      <c r="AL298" s="270" t="s">
        <v>1260</v>
      </c>
      <c r="AM298" s="270" t="s">
        <v>1260</v>
      </c>
      <c r="AN298" s="270" t="s">
        <v>1260</v>
      </c>
      <c r="AO298" s="270" t="s">
        <v>1260</v>
      </c>
      <c r="AP298" s="270" t="s">
        <v>1260</v>
      </c>
      <c r="AQ298" s="270" t="s">
        <v>1260</v>
      </c>
      <c r="AR298" s="270" t="s">
        <v>1260</v>
      </c>
      <c r="AS298" s="270" t="s">
        <v>1260</v>
      </c>
      <c r="AT298" s="270" t="s">
        <v>1260</v>
      </c>
      <c r="AU298" s="270" t="s">
        <v>1260</v>
      </c>
      <c r="AV298" s="270" t="s">
        <v>1260</v>
      </c>
      <c r="AW298" s="277" t="s">
        <v>1260</v>
      </c>
      <c r="AX298" t="str">
        <f>VLOOKUP(A298,[1]Sheet4!B$2:G$3636,6,0)</f>
        <v>مستنفذ فصل ثاني  2023-2024</v>
      </c>
      <c r="AY298">
        <f>VLOOKUP(A298,[1]Sheet2!A$3:AC$3636,29,0)</f>
        <v>0</v>
      </c>
      <c r="AZ298" s="270" t="s">
        <v>3258</v>
      </c>
      <c r="BA298" s="270" t="s">
        <v>3258</v>
      </c>
      <c r="BB298" s="270" t="s">
        <v>3258</v>
      </c>
      <c r="BC298" s="270" t="s">
        <v>3258</v>
      </c>
      <c r="BD298" s="270"/>
      <c r="BE298" s="270"/>
    </row>
    <row r="299" spans="1:83" ht="14.4" x14ac:dyDescent="0.3">
      <c r="A299" s="269">
        <v>518486</v>
      </c>
      <c r="B299" s="272" t="str">
        <f>VLOOKUP(A299,[1]Sheet4!B$1:G$3636,5,0)</f>
        <v>الرابعة</v>
      </c>
      <c r="C299" s="270" t="s">
        <v>1260</v>
      </c>
      <c r="D299" s="270" t="s">
        <v>1260</v>
      </c>
      <c r="E299" s="270" t="s">
        <v>1260</v>
      </c>
      <c r="F299" s="270" t="s">
        <v>1260</v>
      </c>
      <c r="G299" s="270" t="s">
        <v>1260</v>
      </c>
      <c r="H299" s="270" t="s">
        <v>1260</v>
      </c>
      <c r="I299" s="270" t="s">
        <v>1260</v>
      </c>
      <c r="J299" s="270" t="s">
        <v>1260</v>
      </c>
      <c r="K299" s="270" t="s">
        <v>1260</v>
      </c>
      <c r="L299" s="270" t="s">
        <v>1260</v>
      </c>
      <c r="M299" s="270" t="s">
        <v>1260</v>
      </c>
      <c r="N299" s="270" t="s">
        <v>1260</v>
      </c>
      <c r="O299" s="270" t="s">
        <v>1260</v>
      </c>
      <c r="P299" s="270" t="s">
        <v>1260</v>
      </c>
      <c r="Q299" s="270" t="s">
        <v>1260</v>
      </c>
      <c r="R299" s="270" t="s">
        <v>1260</v>
      </c>
      <c r="S299" s="270" t="s">
        <v>1260</v>
      </c>
      <c r="T299" s="270" t="s">
        <v>1260</v>
      </c>
      <c r="U299" s="270" t="s">
        <v>1260</v>
      </c>
      <c r="V299" s="270" t="s">
        <v>1260</v>
      </c>
      <c r="W299" s="270" t="s">
        <v>1260</v>
      </c>
      <c r="X299" s="270" t="s">
        <v>1260</v>
      </c>
      <c r="Y299" s="270" t="s">
        <v>1260</v>
      </c>
      <c r="Z299" s="270" t="s">
        <v>1260</v>
      </c>
      <c r="AA299" s="270" t="s">
        <v>1260</v>
      </c>
      <c r="AB299" s="270" t="s">
        <v>1260</v>
      </c>
      <c r="AC299" s="270" t="s">
        <v>1260</v>
      </c>
      <c r="AD299" s="270" t="s">
        <v>1260</v>
      </c>
      <c r="AE299" s="270" t="s">
        <v>1260</v>
      </c>
      <c r="AF299" s="270" t="s">
        <v>1260</v>
      </c>
      <c r="AG299" s="270" t="s">
        <v>1260</v>
      </c>
      <c r="AH299" s="270" t="s">
        <v>1260</v>
      </c>
      <c r="AI299" s="270" t="s">
        <v>1260</v>
      </c>
      <c r="AJ299" s="270" t="s">
        <v>1260</v>
      </c>
      <c r="AK299" s="270" t="s">
        <v>1260</v>
      </c>
      <c r="AL299" s="270" t="s">
        <v>1260</v>
      </c>
      <c r="AM299" s="270" t="s">
        <v>1260</v>
      </c>
      <c r="AN299" s="270" t="s">
        <v>1260</v>
      </c>
      <c r="AO299" s="270" t="s">
        <v>1260</v>
      </c>
      <c r="AP299" s="270" t="s">
        <v>1260</v>
      </c>
      <c r="AQ299" s="270" t="s">
        <v>1260</v>
      </c>
      <c r="AR299" s="270" t="s">
        <v>1260</v>
      </c>
      <c r="AS299" s="270" t="s">
        <v>1260</v>
      </c>
      <c r="AT299" s="270" t="s">
        <v>1260</v>
      </c>
      <c r="AU299" s="270" t="s">
        <v>1260</v>
      </c>
      <c r="AV299" s="270" t="s">
        <v>1260</v>
      </c>
      <c r="AW299" s="277" t="s">
        <v>1260</v>
      </c>
      <c r="AX299" t="str">
        <f>VLOOKUP(A299,[1]Sheet4!B$2:G$3636,6,0)</f>
        <v>مستنفذ فصل ثاني  2023-2024</v>
      </c>
      <c r="AY299">
        <f>VLOOKUP(A299,[1]Sheet2!A$3:AC$3636,29,0)</f>
        <v>0</v>
      </c>
      <c r="AZ299" s="270" t="s">
        <v>3258</v>
      </c>
      <c r="BA299" s="270" t="s">
        <v>3258</v>
      </c>
      <c r="BB299" s="270" t="s">
        <v>3258</v>
      </c>
      <c r="BC299" s="270" t="s">
        <v>3258</v>
      </c>
      <c r="BD299" s="270"/>
      <c r="BE299" s="270"/>
    </row>
    <row r="300" spans="1:83" ht="14.4" x14ac:dyDescent="0.3">
      <c r="A300" s="269">
        <v>518488</v>
      </c>
      <c r="B300" s="272" t="str">
        <f>VLOOKUP(A300,[1]Sheet4!B$1:G$3636,5,0)</f>
        <v>الرابعة</v>
      </c>
      <c r="C300" s="270" t="s">
        <v>1260</v>
      </c>
      <c r="D300" s="270" t="s">
        <v>1260</v>
      </c>
      <c r="E300" s="270" t="s">
        <v>1260</v>
      </c>
      <c r="F300" s="270" t="s">
        <v>1260</v>
      </c>
      <c r="G300" s="270" t="s">
        <v>1260</v>
      </c>
      <c r="H300" s="270" t="s">
        <v>1260</v>
      </c>
      <c r="I300" s="270" t="s">
        <v>1260</v>
      </c>
      <c r="J300" s="270" t="s">
        <v>1260</v>
      </c>
      <c r="K300" s="270" t="s">
        <v>1260</v>
      </c>
      <c r="L300" s="270" t="s">
        <v>1260</v>
      </c>
      <c r="M300" s="270" t="s">
        <v>1260</v>
      </c>
      <c r="N300" s="270" t="s">
        <v>1260</v>
      </c>
      <c r="O300" s="270" t="s">
        <v>1260</v>
      </c>
      <c r="P300" s="270" t="s">
        <v>1260</v>
      </c>
      <c r="Q300" s="270" t="s">
        <v>1260</v>
      </c>
      <c r="R300" s="270" t="s">
        <v>1260</v>
      </c>
      <c r="S300" s="270" t="s">
        <v>1260</v>
      </c>
      <c r="T300" s="270" t="s">
        <v>1260</v>
      </c>
      <c r="U300" s="270" t="s">
        <v>1260</v>
      </c>
      <c r="V300" s="270" t="s">
        <v>1260</v>
      </c>
      <c r="W300" s="270" t="s">
        <v>1260</v>
      </c>
      <c r="X300" s="270" t="s">
        <v>1260</v>
      </c>
      <c r="Y300" s="270" t="s">
        <v>1260</v>
      </c>
      <c r="Z300" s="270" t="s">
        <v>1260</v>
      </c>
      <c r="AA300" s="270" t="s">
        <v>1260</v>
      </c>
      <c r="AB300" s="270" t="s">
        <v>1260</v>
      </c>
      <c r="AC300" s="270" t="s">
        <v>1260</v>
      </c>
      <c r="AD300" s="270" t="s">
        <v>1260</v>
      </c>
      <c r="AE300" s="270" t="s">
        <v>1260</v>
      </c>
      <c r="AF300" s="270" t="s">
        <v>1260</v>
      </c>
      <c r="AG300" s="270" t="s">
        <v>1260</v>
      </c>
      <c r="AH300" s="270" t="s">
        <v>1260</v>
      </c>
      <c r="AI300" s="270" t="s">
        <v>1260</v>
      </c>
      <c r="AJ300" s="270" t="s">
        <v>1260</v>
      </c>
      <c r="AK300" s="270" t="s">
        <v>1260</v>
      </c>
      <c r="AL300" s="270" t="s">
        <v>1260</v>
      </c>
      <c r="AM300" s="270" t="s">
        <v>1260</v>
      </c>
      <c r="AN300" s="270" t="s">
        <v>1260</v>
      </c>
      <c r="AO300" s="270" t="s">
        <v>1260</v>
      </c>
      <c r="AP300" s="270" t="s">
        <v>1260</v>
      </c>
      <c r="AQ300" s="270" t="s">
        <v>1260</v>
      </c>
      <c r="AR300" s="270" t="s">
        <v>1260</v>
      </c>
      <c r="AS300" s="270" t="s">
        <v>1260</v>
      </c>
      <c r="AT300" s="270" t="s">
        <v>1260</v>
      </c>
      <c r="AU300" s="270" t="s">
        <v>1260</v>
      </c>
      <c r="AV300" s="270" t="s">
        <v>1260</v>
      </c>
      <c r="AW300" s="277" t="s">
        <v>1260</v>
      </c>
      <c r="AX300">
        <f>VLOOKUP(A300,[1]Sheet4!B$2:G$3636,6,0)</f>
        <v>0</v>
      </c>
      <c r="AY300" t="str">
        <f>VLOOKUP(A300,[1]Sheet2!A$3:AC$3636,29,0)</f>
        <v/>
      </c>
      <c r="AZ300" s="270" t="s">
        <v>3258</v>
      </c>
      <c r="BA300" s="270" t="s">
        <v>3258</v>
      </c>
      <c r="BB300" s="270" t="s">
        <v>3258</v>
      </c>
      <c r="BC300" s="270" t="s">
        <v>3258</v>
      </c>
      <c r="BD300" s="270"/>
      <c r="BE300" s="270"/>
    </row>
    <row r="301" spans="1:83" ht="14.4" x14ac:dyDescent="0.3">
      <c r="A301" s="269">
        <v>518489</v>
      </c>
      <c r="B301" s="272" t="str">
        <f>VLOOKUP(A301,[1]Sheet4!B$1:G$3636,5,0)</f>
        <v>الرابعة</v>
      </c>
      <c r="C301" s="270" t="s">
        <v>1259</v>
      </c>
      <c r="D301" s="270" t="s">
        <v>1259</v>
      </c>
      <c r="E301" s="270" t="s">
        <v>1259</v>
      </c>
      <c r="F301" s="270" t="s">
        <v>1259</v>
      </c>
      <c r="G301" s="270" t="s">
        <v>1259</v>
      </c>
      <c r="H301" s="270" t="s">
        <v>1259</v>
      </c>
      <c r="I301" s="270" t="s">
        <v>1259</v>
      </c>
      <c r="J301" s="270" t="s">
        <v>1259</v>
      </c>
      <c r="K301" s="270" t="s">
        <v>1259</v>
      </c>
      <c r="L301" s="270" t="s">
        <v>1259</v>
      </c>
      <c r="M301" s="270" t="s">
        <v>1259</v>
      </c>
      <c r="N301" s="270" t="s">
        <v>1259</v>
      </c>
      <c r="O301" s="270" t="s">
        <v>1259</v>
      </c>
      <c r="P301" s="270" t="s">
        <v>1259</v>
      </c>
      <c r="Q301" s="270" t="s">
        <v>1259</v>
      </c>
      <c r="R301" s="270" t="s">
        <v>1259</v>
      </c>
      <c r="S301" s="270" t="s">
        <v>1259</v>
      </c>
      <c r="T301" s="270" t="s">
        <v>1259</v>
      </c>
      <c r="U301" s="270" t="s">
        <v>1259</v>
      </c>
      <c r="V301" s="270" t="s">
        <v>1259</v>
      </c>
      <c r="W301" s="270" t="s">
        <v>1259</v>
      </c>
      <c r="X301" s="270" t="s">
        <v>1259</v>
      </c>
      <c r="Y301" s="270" t="s">
        <v>1259</v>
      </c>
      <c r="Z301" s="270" t="s">
        <v>1259</v>
      </c>
      <c r="AA301" s="270" t="s">
        <v>1259</v>
      </c>
      <c r="AB301" s="270" t="s">
        <v>1259</v>
      </c>
      <c r="AC301" s="270" t="s">
        <v>1259</v>
      </c>
      <c r="AD301" s="270" t="s">
        <v>1259</v>
      </c>
      <c r="AE301" s="270" t="s">
        <v>1259</v>
      </c>
      <c r="AF301" s="270" t="s">
        <v>1259</v>
      </c>
      <c r="AG301" s="270" t="s">
        <v>1259</v>
      </c>
      <c r="AH301" s="270" t="s">
        <v>1259</v>
      </c>
      <c r="AI301" s="270" t="s">
        <v>1259</v>
      </c>
      <c r="AJ301" s="270" t="s">
        <v>1259</v>
      </c>
      <c r="AK301" s="270" t="s">
        <v>1259</v>
      </c>
      <c r="AL301" s="270" t="s">
        <v>1259</v>
      </c>
      <c r="AM301" s="270" t="s">
        <v>1259</v>
      </c>
      <c r="AN301" s="270" t="s">
        <v>1259</v>
      </c>
      <c r="AO301" s="270" t="s">
        <v>1259</v>
      </c>
      <c r="AP301" s="270" t="s">
        <v>1259</v>
      </c>
      <c r="AQ301" s="270" t="s">
        <v>1259</v>
      </c>
      <c r="AR301" s="270" t="s">
        <v>1259</v>
      </c>
      <c r="AS301" s="270" t="s">
        <v>1259</v>
      </c>
      <c r="AT301" s="270" t="s">
        <v>1259</v>
      </c>
      <c r="AU301" s="270" t="s">
        <v>1259</v>
      </c>
      <c r="AV301" s="270" t="s">
        <v>1259</v>
      </c>
      <c r="AW301" s="277" t="s">
        <v>1259</v>
      </c>
      <c r="AX301">
        <f>VLOOKUP(A301,[1]Sheet4!B$2:G$3636,6,0)</f>
        <v>0</v>
      </c>
      <c r="AY301" t="str">
        <f>VLOOKUP(A301,[1]Sheet2!A$3:AC$3636,29,0)</f>
        <v/>
      </c>
      <c r="AZ301" s="270" t="s">
        <v>3258</v>
      </c>
      <c r="BA301" s="270" t="s">
        <v>3258</v>
      </c>
      <c r="BB301" s="270" t="s">
        <v>3258</v>
      </c>
      <c r="BC301" s="270" t="s">
        <v>3258</v>
      </c>
      <c r="BD301" s="270"/>
      <c r="BE301" s="270"/>
    </row>
    <row r="302" spans="1:83" ht="14.4" x14ac:dyDescent="0.3">
      <c r="A302" s="269">
        <v>518513</v>
      </c>
      <c r="B302" s="272" t="str">
        <f>VLOOKUP(A302,[1]Sheet4!B$1:G$3636,5,0)</f>
        <v>الرابعة</v>
      </c>
      <c r="C302" s="270" t="s">
        <v>1260</v>
      </c>
      <c r="D302" s="270" t="s">
        <v>1260</v>
      </c>
      <c r="E302" s="270" t="s">
        <v>1260</v>
      </c>
      <c r="F302" s="270" t="s">
        <v>1260</v>
      </c>
      <c r="G302" s="270" t="s">
        <v>1260</v>
      </c>
      <c r="H302" s="270" t="s">
        <v>1260</v>
      </c>
      <c r="I302" s="270" t="s">
        <v>1260</v>
      </c>
      <c r="J302" s="270" t="s">
        <v>1260</v>
      </c>
      <c r="K302" s="270" t="s">
        <v>1260</v>
      </c>
      <c r="L302" s="270" t="s">
        <v>1260</v>
      </c>
      <c r="M302" s="270" t="s">
        <v>1260</v>
      </c>
      <c r="N302" s="270" t="s">
        <v>1260</v>
      </c>
      <c r="O302" s="270" t="s">
        <v>1260</v>
      </c>
      <c r="P302" s="270" t="s">
        <v>1260</v>
      </c>
      <c r="Q302" s="270" t="s">
        <v>1260</v>
      </c>
      <c r="R302" s="270" t="s">
        <v>1260</v>
      </c>
      <c r="S302" s="270" t="s">
        <v>1260</v>
      </c>
      <c r="T302" s="270" t="s">
        <v>1260</v>
      </c>
      <c r="U302" s="270" t="s">
        <v>1260</v>
      </c>
      <c r="V302" s="270" t="s">
        <v>1260</v>
      </c>
      <c r="W302" s="270" t="s">
        <v>1260</v>
      </c>
      <c r="X302" s="270" t="s">
        <v>1260</v>
      </c>
      <c r="Y302" s="270" t="s">
        <v>1260</v>
      </c>
      <c r="Z302" s="270" t="s">
        <v>1260</v>
      </c>
      <c r="AA302" s="270" t="s">
        <v>1260</v>
      </c>
      <c r="AB302" s="270" t="s">
        <v>1260</v>
      </c>
      <c r="AC302" s="270" t="s">
        <v>1260</v>
      </c>
      <c r="AD302" s="270" t="s">
        <v>1260</v>
      </c>
      <c r="AE302" s="270" t="s">
        <v>1260</v>
      </c>
      <c r="AF302" s="270" t="s">
        <v>1260</v>
      </c>
      <c r="AG302" s="270" t="s">
        <v>1260</v>
      </c>
      <c r="AH302" s="270" t="s">
        <v>1260</v>
      </c>
      <c r="AI302" s="270" t="s">
        <v>1260</v>
      </c>
      <c r="AJ302" s="270" t="s">
        <v>1260</v>
      </c>
      <c r="AK302" s="270" t="s">
        <v>1260</v>
      </c>
      <c r="AL302" s="270" t="s">
        <v>1260</v>
      </c>
      <c r="AM302" s="270" t="s">
        <v>1260</v>
      </c>
      <c r="AN302" s="270" t="s">
        <v>1260</v>
      </c>
      <c r="AO302" s="270" t="s">
        <v>1260</v>
      </c>
      <c r="AP302" s="270" t="s">
        <v>1260</v>
      </c>
      <c r="AQ302" s="270" t="s">
        <v>1260</v>
      </c>
      <c r="AR302" s="270" t="s">
        <v>1260</v>
      </c>
      <c r="AS302" s="270" t="s">
        <v>1260</v>
      </c>
      <c r="AT302" s="270" t="s">
        <v>1260</v>
      </c>
      <c r="AU302" s="270" t="s">
        <v>1260</v>
      </c>
      <c r="AV302" s="270" t="s">
        <v>1260</v>
      </c>
      <c r="AW302" s="277" t="s">
        <v>1260</v>
      </c>
      <c r="AX302" t="str">
        <f>VLOOKUP(A302,[1]Sheet4!B$2:G$3636,6,0)</f>
        <v>مستنفذ فصل ثاني  2023-2024</v>
      </c>
      <c r="AY302">
        <f>VLOOKUP(A302,[1]Sheet2!A$3:AC$3636,29,0)</f>
        <v>0</v>
      </c>
      <c r="AZ302" s="270" t="s">
        <v>3258</v>
      </c>
      <c r="BA302" s="270" t="s">
        <v>3258</v>
      </c>
      <c r="BB302" s="270" t="s">
        <v>3258</v>
      </c>
      <c r="BC302" s="270" t="s">
        <v>3258</v>
      </c>
      <c r="BD302" s="270"/>
      <c r="BE302" s="270"/>
      <c r="BH302" s="248"/>
      <c r="BI302" s="248"/>
      <c r="BJ302" s="248"/>
      <c r="BK302" s="248"/>
      <c r="BL302" s="248"/>
      <c r="BM302" s="248"/>
      <c r="BN302" s="248"/>
      <c r="BO302" s="248"/>
      <c r="BP302" s="248" t="s">
        <v>3258</v>
      </c>
      <c r="BQ302" s="248" t="s">
        <v>3258</v>
      </c>
      <c r="BR302" s="248" t="s">
        <v>3258</v>
      </c>
      <c r="BS302" s="248" t="s">
        <v>3258</v>
      </c>
      <c r="BT302" s="248" t="s">
        <v>3258</v>
      </c>
      <c r="BU302" s="248" t="s">
        <v>3258</v>
      </c>
      <c r="BV302" s="247"/>
      <c r="BW302" s="248"/>
      <c r="BX302" s="248"/>
      <c r="BY302" s="248"/>
      <c r="BZ302" s="248"/>
      <c r="CA302" s="241"/>
      <c r="CB302" s="241"/>
      <c r="CC302" s="241"/>
      <c r="CD302" s="241"/>
      <c r="CE302" s="248"/>
    </row>
    <row r="303" spans="1:83" ht="14.4" x14ac:dyDescent="0.3">
      <c r="A303" s="269">
        <v>518516</v>
      </c>
      <c r="B303" s="272" t="str">
        <f>VLOOKUP(A303,[1]Sheet4!B$1:G$3636,5,0)</f>
        <v>الرابعة</v>
      </c>
      <c r="C303" s="270" t="s">
        <v>1260</v>
      </c>
      <c r="D303" s="270" t="s">
        <v>1260</v>
      </c>
      <c r="E303" s="270" t="s">
        <v>1260</v>
      </c>
      <c r="F303" s="270" t="s">
        <v>1260</v>
      </c>
      <c r="G303" s="270" t="s">
        <v>1260</v>
      </c>
      <c r="H303" s="270" t="s">
        <v>1260</v>
      </c>
      <c r="I303" s="270" t="s">
        <v>1260</v>
      </c>
      <c r="J303" s="270" t="s">
        <v>1260</v>
      </c>
      <c r="K303" s="270" t="s">
        <v>1260</v>
      </c>
      <c r="L303" s="270" t="s">
        <v>1260</v>
      </c>
      <c r="M303" s="270" t="s">
        <v>1260</v>
      </c>
      <c r="N303" s="270" t="s">
        <v>1260</v>
      </c>
      <c r="O303" s="270" t="s">
        <v>1260</v>
      </c>
      <c r="P303" s="270" t="s">
        <v>1260</v>
      </c>
      <c r="Q303" s="270" t="s">
        <v>1260</v>
      </c>
      <c r="R303" s="270" t="s">
        <v>1260</v>
      </c>
      <c r="S303" s="270" t="s">
        <v>1260</v>
      </c>
      <c r="T303" s="270" t="s">
        <v>1260</v>
      </c>
      <c r="U303" s="270" t="s">
        <v>1260</v>
      </c>
      <c r="V303" s="270" t="s">
        <v>1260</v>
      </c>
      <c r="W303" s="270" t="s">
        <v>1260</v>
      </c>
      <c r="X303" s="270" t="s">
        <v>1260</v>
      </c>
      <c r="Y303" s="270" t="s">
        <v>1260</v>
      </c>
      <c r="Z303" s="270" t="s">
        <v>1260</v>
      </c>
      <c r="AA303" s="270" t="s">
        <v>1260</v>
      </c>
      <c r="AB303" s="270" t="s">
        <v>1260</v>
      </c>
      <c r="AC303" s="270" t="s">
        <v>1260</v>
      </c>
      <c r="AD303" s="270" t="s">
        <v>1260</v>
      </c>
      <c r="AE303" s="270" t="s">
        <v>1260</v>
      </c>
      <c r="AF303" s="270" t="s">
        <v>1260</v>
      </c>
      <c r="AG303" s="270" t="s">
        <v>1260</v>
      </c>
      <c r="AH303" s="270" t="s">
        <v>1260</v>
      </c>
      <c r="AI303" s="270" t="s">
        <v>1260</v>
      </c>
      <c r="AJ303" s="270" t="s">
        <v>1260</v>
      </c>
      <c r="AK303" s="270" t="s">
        <v>1260</v>
      </c>
      <c r="AL303" s="270" t="s">
        <v>1260</v>
      </c>
      <c r="AM303" s="270" t="s">
        <v>1260</v>
      </c>
      <c r="AN303" s="270" t="s">
        <v>1260</v>
      </c>
      <c r="AO303" s="270" t="s">
        <v>1260</v>
      </c>
      <c r="AP303" s="270" t="s">
        <v>1260</v>
      </c>
      <c r="AQ303" s="270" t="s">
        <v>1260</v>
      </c>
      <c r="AR303" s="270" t="s">
        <v>1260</v>
      </c>
      <c r="AS303" s="270" t="s">
        <v>1260</v>
      </c>
      <c r="AT303" s="270" t="s">
        <v>1260</v>
      </c>
      <c r="AU303" s="270" t="s">
        <v>1260</v>
      </c>
      <c r="AV303" s="270" t="s">
        <v>1260</v>
      </c>
      <c r="AW303" s="277" t="s">
        <v>1260</v>
      </c>
      <c r="AX303">
        <f>VLOOKUP(A303,[1]Sheet4!B$2:G$3636,6,0)</f>
        <v>0</v>
      </c>
      <c r="AY303" t="str">
        <f>VLOOKUP(A303,[1]Sheet2!A$3:AC$3636,29,0)</f>
        <v/>
      </c>
      <c r="AZ303" s="270" t="s">
        <v>3258</v>
      </c>
      <c r="BA303" s="270" t="s">
        <v>3258</v>
      </c>
      <c r="BB303" s="270" t="s">
        <v>3258</v>
      </c>
      <c r="BC303" s="270" t="s">
        <v>3258</v>
      </c>
      <c r="BD303" s="270"/>
      <c r="BE303" s="270"/>
    </row>
    <row r="304" spans="1:83" ht="14.4" x14ac:dyDescent="0.3">
      <c r="A304" s="269">
        <v>518521</v>
      </c>
      <c r="B304" s="272" t="str">
        <f>VLOOKUP(A304,[1]Sheet4!B$1:G$3636,5,0)</f>
        <v>الرابعة</v>
      </c>
      <c r="C304" s="270" t="s">
        <v>1260</v>
      </c>
      <c r="D304" s="270" t="s">
        <v>1260</v>
      </c>
      <c r="E304" s="270" t="s">
        <v>1260</v>
      </c>
      <c r="F304" s="270" t="s">
        <v>1260</v>
      </c>
      <c r="G304" s="270" t="s">
        <v>1260</v>
      </c>
      <c r="H304" s="270" t="s">
        <v>1260</v>
      </c>
      <c r="I304" s="270" t="s">
        <v>1260</v>
      </c>
      <c r="J304" s="270" t="s">
        <v>1260</v>
      </c>
      <c r="K304" s="270" t="s">
        <v>1260</v>
      </c>
      <c r="L304" s="270" t="s">
        <v>1260</v>
      </c>
      <c r="M304" s="270" t="s">
        <v>1260</v>
      </c>
      <c r="N304" s="270" t="s">
        <v>1260</v>
      </c>
      <c r="O304" s="270" t="s">
        <v>1260</v>
      </c>
      <c r="P304" s="270" t="s">
        <v>1260</v>
      </c>
      <c r="Q304" s="270" t="s">
        <v>1260</v>
      </c>
      <c r="R304" s="270" t="s">
        <v>1260</v>
      </c>
      <c r="S304" s="270" t="s">
        <v>1260</v>
      </c>
      <c r="T304" s="270" t="s">
        <v>1260</v>
      </c>
      <c r="U304" s="270" t="s">
        <v>1260</v>
      </c>
      <c r="V304" s="270" t="s">
        <v>1260</v>
      </c>
      <c r="W304" s="270" t="s">
        <v>1260</v>
      </c>
      <c r="X304" s="270" t="s">
        <v>1260</v>
      </c>
      <c r="Y304" s="270" t="s">
        <v>1260</v>
      </c>
      <c r="Z304" s="270" t="s">
        <v>1260</v>
      </c>
      <c r="AA304" s="270" t="s">
        <v>1260</v>
      </c>
      <c r="AB304" s="270" t="s">
        <v>1260</v>
      </c>
      <c r="AC304" s="270" t="s">
        <v>1260</v>
      </c>
      <c r="AD304" s="270" t="s">
        <v>1260</v>
      </c>
      <c r="AE304" s="270" t="s">
        <v>1260</v>
      </c>
      <c r="AF304" s="270" t="s">
        <v>1260</v>
      </c>
      <c r="AG304" s="270" t="s">
        <v>1260</v>
      </c>
      <c r="AH304" s="270" t="s">
        <v>1260</v>
      </c>
      <c r="AI304" s="270" t="s">
        <v>1260</v>
      </c>
      <c r="AJ304" s="270" t="s">
        <v>1260</v>
      </c>
      <c r="AK304" s="270" t="s">
        <v>1260</v>
      </c>
      <c r="AL304" s="270" t="s">
        <v>1260</v>
      </c>
      <c r="AM304" s="270" t="s">
        <v>1260</v>
      </c>
      <c r="AN304" s="270" t="s">
        <v>1260</v>
      </c>
      <c r="AO304" s="270" t="s">
        <v>1260</v>
      </c>
      <c r="AP304" s="270" t="s">
        <v>1260</v>
      </c>
      <c r="AQ304" s="270" t="s">
        <v>1260</v>
      </c>
      <c r="AR304" s="270" t="s">
        <v>1260</v>
      </c>
      <c r="AS304" s="270" t="s">
        <v>1260</v>
      </c>
      <c r="AT304" s="270" t="s">
        <v>1260</v>
      </c>
      <c r="AU304" s="270" t="s">
        <v>1260</v>
      </c>
      <c r="AV304" s="270" t="s">
        <v>1260</v>
      </c>
      <c r="AW304" s="277" t="s">
        <v>1260</v>
      </c>
      <c r="AX304" t="str">
        <f>VLOOKUP(A304,[1]Sheet4!B$2:G$3636,6,0)</f>
        <v>مستنفذ فصل ثاني  2023-2024</v>
      </c>
      <c r="AY304" t="str">
        <f>VLOOKUP(A304,[1]Sheet2!A$3:AC$3636,29,0)</f>
        <v/>
      </c>
      <c r="AZ304" s="270" t="s">
        <v>3258</v>
      </c>
      <c r="BA304" s="270" t="s">
        <v>3258</v>
      </c>
      <c r="BB304" s="270" t="s">
        <v>3258</v>
      </c>
      <c r="BC304" s="270" t="s">
        <v>3258</v>
      </c>
      <c r="BD304" s="270"/>
      <c r="BE304" s="270"/>
    </row>
    <row r="305" spans="1:83" ht="14.4" x14ac:dyDescent="0.3">
      <c r="A305" s="269">
        <v>518526</v>
      </c>
      <c r="B305" s="272" t="str">
        <f>VLOOKUP(A305,[1]Sheet4!B$1:G$3636,5,0)</f>
        <v>الرابعة</v>
      </c>
      <c r="C305" s="270" t="s">
        <v>1260</v>
      </c>
      <c r="D305" s="270" t="s">
        <v>1260</v>
      </c>
      <c r="E305" s="270" t="s">
        <v>1260</v>
      </c>
      <c r="F305" s="270" t="s">
        <v>1260</v>
      </c>
      <c r="G305" s="270" t="s">
        <v>1260</v>
      </c>
      <c r="H305" s="270" t="s">
        <v>1260</v>
      </c>
      <c r="I305" s="270" t="s">
        <v>1260</v>
      </c>
      <c r="J305" s="270" t="s">
        <v>1260</v>
      </c>
      <c r="K305" s="270" t="s">
        <v>1260</v>
      </c>
      <c r="L305" s="270" t="s">
        <v>1260</v>
      </c>
      <c r="M305" s="270" t="s">
        <v>1260</v>
      </c>
      <c r="N305" s="270" t="s">
        <v>1260</v>
      </c>
      <c r="O305" s="270" t="s">
        <v>1260</v>
      </c>
      <c r="P305" s="270" t="s">
        <v>1260</v>
      </c>
      <c r="Q305" s="270" t="s">
        <v>1260</v>
      </c>
      <c r="R305" s="270" t="s">
        <v>1260</v>
      </c>
      <c r="S305" s="270" t="s">
        <v>1260</v>
      </c>
      <c r="T305" s="270" t="s">
        <v>1260</v>
      </c>
      <c r="U305" s="270" t="s">
        <v>1260</v>
      </c>
      <c r="V305" s="270" t="s">
        <v>1260</v>
      </c>
      <c r="W305" s="270" t="s">
        <v>1260</v>
      </c>
      <c r="X305" s="270" t="s">
        <v>1260</v>
      </c>
      <c r="Y305" s="270" t="s">
        <v>1260</v>
      </c>
      <c r="Z305" s="270" t="s">
        <v>1260</v>
      </c>
      <c r="AA305" s="270" t="s">
        <v>1260</v>
      </c>
      <c r="AB305" s="270" t="s">
        <v>1260</v>
      </c>
      <c r="AC305" s="270" t="s">
        <v>1260</v>
      </c>
      <c r="AD305" s="270" t="s">
        <v>1260</v>
      </c>
      <c r="AE305" s="270" t="s">
        <v>1260</v>
      </c>
      <c r="AF305" s="270" t="s">
        <v>1260</v>
      </c>
      <c r="AG305" s="270" t="s">
        <v>1260</v>
      </c>
      <c r="AH305" s="270" t="s">
        <v>1260</v>
      </c>
      <c r="AI305" s="270" t="s">
        <v>1260</v>
      </c>
      <c r="AJ305" s="270" t="s">
        <v>1260</v>
      </c>
      <c r="AK305" s="270" t="s">
        <v>1260</v>
      </c>
      <c r="AL305" s="270" t="s">
        <v>1260</v>
      </c>
      <c r="AM305" s="270" t="s">
        <v>1260</v>
      </c>
      <c r="AN305" s="270" t="s">
        <v>1260</v>
      </c>
      <c r="AO305" s="270" t="s">
        <v>1260</v>
      </c>
      <c r="AP305" s="270" t="s">
        <v>1260</v>
      </c>
      <c r="AQ305" s="270" t="s">
        <v>1260</v>
      </c>
      <c r="AR305" s="270" t="s">
        <v>1260</v>
      </c>
      <c r="AS305" s="270" t="s">
        <v>1260</v>
      </c>
      <c r="AT305" s="270" t="s">
        <v>1260</v>
      </c>
      <c r="AU305" s="270" t="s">
        <v>1260</v>
      </c>
      <c r="AV305" s="270" t="s">
        <v>1260</v>
      </c>
      <c r="AW305" s="277" t="s">
        <v>1260</v>
      </c>
      <c r="AX305" t="str">
        <f>VLOOKUP(A305,[1]Sheet4!B$2:G$3636,6,0)</f>
        <v>مستنفذ فصل ثاني  2023-2024</v>
      </c>
      <c r="AY305">
        <f>VLOOKUP(A305,[1]Sheet2!A$3:AC$3636,29,0)</f>
        <v>0</v>
      </c>
      <c r="AZ305" s="249"/>
      <c r="BA305" s="249"/>
      <c r="BB305" s="249"/>
      <c r="BC305" s="249"/>
      <c r="BD305" s="249"/>
      <c r="BE305" s="270"/>
    </row>
    <row r="306" spans="1:83" ht="14.4" x14ac:dyDescent="0.3">
      <c r="A306" s="269">
        <v>518535</v>
      </c>
      <c r="B306" s="272" t="str">
        <f>VLOOKUP(A306,[1]Sheet4!B$1:G$3636,5,0)</f>
        <v>الرابعة</v>
      </c>
      <c r="C306" s="270" t="s">
        <v>1260</v>
      </c>
      <c r="D306" s="270" t="s">
        <v>1260</v>
      </c>
      <c r="E306" s="270" t="s">
        <v>1260</v>
      </c>
      <c r="F306" s="270" t="s">
        <v>1260</v>
      </c>
      <c r="G306" s="270" t="s">
        <v>1260</v>
      </c>
      <c r="H306" s="270" t="s">
        <v>1260</v>
      </c>
      <c r="I306" s="270" t="s">
        <v>1260</v>
      </c>
      <c r="J306" s="270" t="s">
        <v>1260</v>
      </c>
      <c r="K306" s="270" t="s">
        <v>1260</v>
      </c>
      <c r="L306" s="270" t="s">
        <v>1260</v>
      </c>
      <c r="M306" s="270" t="s">
        <v>1260</v>
      </c>
      <c r="N306" s="270" t="s">
        <v>1260</v>
      </c>
      <c r="O306" s="270" t="s">
        <v>1260</v>
      </c>
      <c r="P306" s="270" t="s">
        <v>1260</v>
      </c>
      <c r="Q306" s="270" t="s">
        <v>1260</v>
      </c>
      <c r="R306" s="270" t="s">
        <v>1260</v>
      </c>
      <c r="S306" s="270" t="s">
        <v>1260</v>
      </c>
      <c r="T306" s="270" t="s">
        <v>1260</v>
      </c>
      <c r="U306" s="270" t="s">
        <v>1260</v>
      </c>
      <c r="V306" s="270" t="s">
        <v>1260</v>
      </c>
      <c r="W306" s="270" t="s">
        <v>1260</v>
      </c>
      <c r="X306" s="270" t="s">
        <v>1260</v>
      </c>
      <c r="Y306" s="270" t="s">
        <v>1260</v>
      </c>
      <c r="Z306" s="270" t="s">
        <v>1260</v>
      </c>
      <c r="AA306" s="270" t="s">
        <v>1260</v>
      </c>
      <c r="AB306" s="270" t="s">
        <v>1260</v>
      </c>
      <c r="AC306" s="270" t="s">
        <v>1260</v>
      </c>
      <c r="AD306" s="270" t="s">
        <v>1260</v>
      </c>
      <c r="AE306" s="270" t="s">
        <v>1260</v>
      </c>
      <c r="AF306" s="270" t="s">
        <v>1260</v>
      </c>
      <c r="AG306" s="270" t="s">
        <v>1260</v>
      </c>
      <c r="AH306" s="270" t="s">
        <v>1260</v>
      </c>
      <c r="AI306" s="270" t="s">
        <v>1260</v>
      </c>
      <c r="AJ306" s="270" t="s">
        <v>1260</v>
      </c>
      <c r="AK306" s="270" t="s">
        <v>1260</v>
      </c>
      <c r="AL306" s="270" t="s">
        <v>1260</v>
      </c>
      <c r="AM306" s="270" t="s">
        <v>1260</v>
      </c>
      <c r="AN306" s="270" t="s">
        <v>1260</v>
      </c>
      <c r="AO306" s="270" t="s">
        <v>1260</v>
      </c>
      <c r="AP306" s="270" t="s">
        <v>1260</v>
      </c>
      <c r="AQ306" s="270" t="s">
        <v>1260</v>
      </c>
      <c r="AR306" s="270" t="s">
        <v>1260</v>
      </c>
      <c r="AS306" s="270" t="s">
        <v>1260</v>
      </c>
      <c r="AT306" s="270" t="s">
        <v>1260</v>
      </c>
      <c r="AU306" s="270" t="s">
        <v>1260</v>
      </c>
      <c r="AV306" s="270" t="s">
        <v>1260</v>
      </c>
      <c r="AW306" s="277" t="s">
        <v>1260</v>
      </c>
      <c r="AX306" t="str">
        <f>VLOOKUP(A306,[1]Sheet4!B$2:G$3636,6,0)</f>
        <v>مستنفذ فصل ثاني  2023-2024</v>
      </c>
      <c r="AY306" t="str">
        <f>VLOOKUP(A306,[1]Sheet2!A$3:AC$3636,29,0)</f>
        <v/>
      </c>
      <c r="AZ306" s="270" t="s">
        <v>3258</v>
      </c>
      <c r="BA306" s="270" t="s">
        <v>3258</v>
      </c>
      <c r="BB306" s="270" t="s">
        <v>3258</v>
      </c>
      <c r="BC306" s="270" t="s">
        <v>3258</v>
      </c>
      <c r="BD306" s="270"/>
      <c r="BE306" s="270"/>
      <c r="BH306" s="248"/>
      <c r="BI306" s="248"/>
      <c r="BJ306" s="248"/>
      <c r="BK306" s="248"/>
      <c r="BL306" s="248"/>
      <c r="BM306" s="248"/>
      <c r="BN306" s="248"/>
      <c r="BO306" s="248"/>
      <c r="BP306" s="248" t="s">
        <v>3258</v>
      </c>
      <c r="BQ306" s="248" t="s">
        <v>3258</v>
      </c>
      <c r="BR306" s="248" t="s">
        <v>3258</v>
      </c>
      <c r="BS306" s="248" t="s">
        <v>3258</v>
      </c>
      <c r="BT306" s="248" t="s">
        <v>3258</v>
      </c>
      <c r="BU306" s="248" t="s">
        <v>3258</v>
      </c>
      <c r="BV306" s="247"/>
      <c r="BW306" s="248"/>
      <c r="BX306" s="248"/>
      <c r="BY306" s="248"/>
      <c r="BZ306" s="248"/>
      <c r="CA306" s="241"/>
      <c r="CB306" s="241"/>
      <c r="CC306" s="241"/>
      <c r="CD306" s="241"/>
      <c r="CE306" s="248"/>
    </row>
    <row r="307" spans="1:83" ht="14.4" x14ac:dyDescent="0.3">
      <c r="A307" s="269">
        <v>518542</v>
      </c>
      <c r="B307" s="272" t="str">
        <f>VLOOKUP(A307,[1]Sheet4!B$1:G$3636,5,0)</f>
        <v>الرابعة</v>
      </c>
      <c r="C307" s="270" t="s">
        <v>1260</v>
      </c>
      <c r="D307" s="270" t="s">
        <v>1260</v>
      </c>
      <c r="E307" s="270" t="s">
        <v>1260</v>
      </c>
      <c r="F307" s="270" t="s">
        <v>1260</v>
      </c>
      <c r="G307" s="270" t="s">
        <v>1260</v>
      </c>
      <c r="H307" s="270" t="s">
        <v>1260</v>
      </c>
      <c r="I307" s="270" t="s">
        <v>1260</v>
      </c>
      <c r="J307" s="270" t="s">
        <v>1260</v>
      </c>
      <c r="K307" s="270" t="s">
        <v>1260</v>
      </c>
      <c r="L307" s="270" t="s">
        <v>1260</v>
      </c>
      <c r="M307" s="270" t="s">
        <v>1260</v>
      </c>
      <c r="N307" s="270" t="s">
        <v>1260</v>
      </c>
      <c r="O307" s="270" t="s">
        <v>1260</v>
      </c>
      <c r="P307" s="270" t="s">
        <v>1260</v>
      </c>
      <c r="Q307" s="270" t="s">
        <v>1260</v>
      </c>
      <c r="R307" s="270" t="s">
        <v>1260</v>
      </c>
      <c r="S307" s="270" t="s">
        <v>1260</v>
      </c>
      <c r="T307" s="270" t="s">
        <v>1260</v>
      </c>
      <c r="U307" s="270" t="s">
        <v>1260</v>
      </c>
      <c r="V307" s="270" t="s">
        <v>1260</v>
      </c>
      <c r="W307" s="270" t="s">
        <v>1260</v>
      </c>
      <c r="X307" s="270" t="s">
        <v>1260</v>
      </c>
      <c r="Y307" s="270" t="s">
        <v>1260</v>
      </c>
      <c r="Z307" s="270" t="s">
        <v>1260</v>
      </c>
      <c r="AA307" s="270" t="s">
        <v>1260</v>
      </c>
      <c r="AB307" s="270" t="s">
        <v>1260</v>
      </c>
      <c r="AC307" s="270" t="s">
        <v>1260</v>
      </c>
      <c r="AD307" s="270" t="s">
        <v>1260</v>
      </c>
      <c r="AE307" s="270" t="s">
        <v>1260</v>
      </c>
      <c r="AF307" s="270" t="s">
        <v>1260</v>
      </c>
      <c r="AG307" s="270" t="s">
        <v>1260</v>
      </c>
      <c r="AH307" s="270" t="s">
        <v>1260</v>
      </c>
      <c r="AI307" s="270" t="s">
        <v>1260</v>
      </c>
      <c r="AJ307" s="270" t="s">
        <v>1260</v>
      </c>
      <c r="AK307" s="270" t="s">
        <v>1260</v>
      </c>
      <c r="AL307" s="270" t="s">
        <v>1260</v>
      </c>
      <c r="AM307" s="270" t="s">
        <v>1260</v>
      </c>
      <c r="AN307" s="270" t="s">
        <v>1260</v>
      </c>
      <c r="AO307" s="270" t="s">
        <v>1260</v>
      </c>
      <c r="AP307" s="270" t="s">
        <v>1260</v>
      </c>
      <c r="AQ307" s="270" t="s">
        <v>1260</v>
      </c>
      <c r="AR307" s="270" t="s">
        <v>1260</v>
      </c>
      <c r="AS307" s="270" t="s">
        <v>1260</v>
      </c>
      <c r="AT307" s="270" t="s">
        <v>1260</v>
      </c>
      <c r="AU307" s="270" t="s">
        <v>1260</v>
      </c>
      <c r="AV307" s="270" t="s">
        <v>1260</v>
      </c>
      <c r="AW307" s="277" t="s">
        <v>1260</v>
      </c>
      <c r="AX307" t="str">
        <f>VLOOKUP(A307,[1]Sheet4!B$2:G$3636,6,0)</f>
        <v>مستنفذ فصل ثاني  2023-2024</v>
      </c>
      <c r="AY307">
        <f>VLOOKUP(A307,[1]Sheet2!A$3:AC$3636,29,0)</f>
        <v>0</v>
      </c>
      <c r="AZ307" s="270" t="s">
        <v>3258</v>
      </c>
      <c r="BA307" s="270" t="s">
        <v>3258</v>
      </c>
      <c r="BB307" s="270" t="s">
        <v>3258</v>
      </c>
      <c r="BC307" s="270" t="s">
        <v>3258</v>
      </c>
      <c r="BD307" s="270"/>
      <c r="BE307" s="270"/>
    </row>
    <row r="308" spans="1:83" ht="14.4" x14ac:dyDescent="0.3">
      <c r="A308" s="269">
        <v>518550</v>
      </c>
      <c r="B308" s="272" t="str">
        <f>VLOOKUP(A308,[1]Sheet4!B$1:G$3636,5,0)</f>
        <v>الرابعة</v>
      </c>
      <c r="C308" s="270" t="s">
        <v>1259</v>
      </c>
      <c r="D308" s="270" t="s">
        <v>1259</v>
      </c>
      <c r="E308" s="270" t="s">
        <v>1259</v>
      </c>
      <c r="F308" s="270" t="s">
        <v>1259</v>
      </c>
      <c r="G308" s="270" t="s">
        <v>1259</v>
      </c>
      <c r="H308" s="270" t="s">
        <v>1259</v>
      </c>
      <c r="I308" s="270" t="s">
        <v>1259</v>
      </c>
      <c r="J308" s="270" t="s">
        <v>1259</v>
      </c>
      <c r="K308" s="270" t="s">
        <v>1259</v>
      </c>
      <c r="L308" s="270" t="s">
        <v>1259</v>
      </c>
      <c r="M308" s="270" t="s">
        <v>1259</v>
      </c>
      <c r="N308" s="270" t="s">
        <v>1259</v>
      </c>
      <c r="O308" s="270" t="s">
        <v>1259</v>
      </c>
      <c r="P308" s="270" t="s">
        <v>1259</v>
      </c>
      <c r="Q308" s="270" t="s">
        <v>1259</v>
      </c>
      <c r="R308" s="270" t="s">
        <v>1259</v>
      </c>
      <c r="S308" s="270" t="s">
        <v>1259</v>
      </c>
      <c r="T308" s="270" t="s">
        <v>1259</v>
      </c>
      <c r="U308" s="270" t="s">
        <v>1259</v>
      </c>
      <c r="V308" s="270" t="s">
        <v>1259</v>
      </c>
      <c r="W308" s="270" t="s">
        <v>1259</v>
      </c>
      <c r="X308" s="270" t="s">
        <v>1259</v>
      </c>
      <c r="Y308" s="270" t="s">
        <v>1259</v>
      </c>
      <c r="Z308" s="270" t="s">
        <v>1259</v>
      </c>
      <c r="AA308" s="270" t="s">
        <v>1259</v>
      </c>
      <c r="AB308" s="270" t="s">
        <v>1259</v>
      </c>
      <c r="AC308" s="270" t="s">
        <v>1259</v>
      </c>
      <c r="AD308" s="270" t="s">
        <v>1259</v>
      </c>
      <c r="AE308" s="270" t="s">
        <v>1259</v>
      </c>
      <c r="AF308" s="270" t="s">
        <v>1259</v>
      </c>
      <c r="AG308" s="270" t="s">
        <v>1259</v>
      </c>
      <c r="AH308" s="270" t="s">
        <v>1259</v>
      </c>
      <c r="AI308" s="270" t="s">
        <v>1259</v>
      </c>
      <c r="AJ308" s="270" t="s">
        <v>1259</v>
      </c>
      <c r="AK308" s="270" t="s">
        <v>1259</v>
      </c>
      <c r="AL308" s="270" t="s">
        <v>1259</v>
      </c>
      <c r="AM308" s="270" t="s">
        <v>1259</v>
      </c>
      <c r="AN308" s="270" t="s">
        <v>1259</v>
      </c>
      <c r="AO308" s="270" t="s">
        <v>1259</v>
      </c>
      <c r="AP308" s="270" t="s">
        <v>1259</v>
      </c>
      <c r="AQ308" s="270" t="s">
        <v>1259</v>
      </c>
      <c r="AR308" s="270" t="s">
        <v>1259</v>
      </c>
      <c r="AS308" s="270" t="s">
        <v>1259</v>
      </c>
      <c r="AT308" s="270" t="s">
        <v>1259</v>
      </c>
      <c r="AU308" s="270" t="s">
        <v>1259</v>
      </c>
      <c r="AV308" s="270" t="s">
        <v>1259</v>
      </c>
      <c r="AW308" s="277" t="s">
        <v>1259</v>
      </c>
      <c r="AX308">
        <f>VLOOKUP(A308,[1]Sheet4!B$2:G$3636,6,0)</f>
        <v>0</v>
      </c>
      <c r="AY308" t="str">
        <f>VLOOKUP(A308,[1]Sheet2!A$3:AC$3636,29,0)</f>
        <v/>
      </c>
      <c r="AZ308" s="270" t="s">
        <v>3258</v>
      </c>
      <c r="BA308" s="270" t="s">
        <v>3258</v>
      </c>
      <c r="BB308" s="270" t="s">
        <v>3258</v>
      </c>
      <c r="BC308" s="270" t="s">
        <v>3258</v>
      </c>
      <c r="BD308" s="270"/>
      <c r="BE308" s="270"/>
      <c r="BH308" s="248"/>
      <c r="BI308" s="248"/>
      <c r="BJ308" s="248"/>
      <c r="BK308" s="248"/>
      <c r="BL308" s="248"/>
      <c r="BM308" s="248"/>
      <c r="BN308" s="248"/>
      <c r="BO308" s="248"/>
      <c r="BP308" s="248" t="s">
        <v>3258</v>
      </c>
      <c r="BQ308" s="248" t="s">
        <v>3258</v>
      </c>
      <c r="BR308" s="248" t="s">
        <v>3258</v>
      </c>
      <c r="BS308" s="248" t="s">
        <v>3258</v>
      </c>
      <c r="BT308" s="248" t="s">
        <v>3258</v>
      </c>
      <c r="BU308" s="248" t="s">
        <v>3258</v>
      </c>
      <c r="BV308" s="247"/>
      <c r="BW308" s="248"/>
      <c r="BX308" s="248"/>
      <c r="BY308" s="248"/>
      <c r="BZ308" s="248"/>
      <c r="CA308" s="241"/>
      <c r="CB308" s="241"/>
      <c r="CC308" s="241"/>
      <c r="CD308" s="241"/>
      <c r="CE308" s="248"/>
    </row>
    <row r="309" spans="1:83" ht="14.4" x14ac:dyDescent="0.3">
      <c r="A309" s="269">
        <v>518554</v>
      </c>
      <c r="B309" s="272" t="str">
        <f>VLOOKUP(A309,[1]Sheet4!B$1:G$3636,5,0)</f>
        <v>الرابعة</v>
      </c>
      <c r="C309" s="270" t="s">
        <v>1260</v>
      </c>
      <c r="D309" s="270" t="s">
        <v>1260</v>
      </c>
      <c r="E309" s="270" t="s">
        <v>1260</v>
      </c>
      <c r="F309" s="270" t="s">
        <v>1260</v>
      </c>
      <c r="G309" s="270" t="s">
        <v>1260</v>
      </c>
      <c r="H309" s="270" t="s">
        <v>1260</v>
      </c>
      <c r="I309" s="270" t="s">
        <v>1260</v>
      </c>
      <c r="J309" s="270" t="s">
        <v>1260</v>
      </c>
      <c r="K309" s="270" t="s">
        <v>1260</v>
      </c>
      <c r="L309" s="270" t="s">
        <v>1260</v>
      </c>
      <c r="M309" s="270" t="s">
        <v>1260</v>
      </c>
      <c r="N309" s="270" t="s">
        <v>1260</v>
      </c>
      <c r="O309" s="270" t="s">
        <v>1260</v>
      </c>
      <c r="P309" s="270" t="s">
        <v>1260</v>
      </c>
      <c r="Q309" s="270" t="s">
        <v>1260</v>
      </c>
      <c r="R309" s="270" t="s">
        <v>1260</v>
      </c>
      <c r="S309" s="270" t="s">
        <v>1260</v>
      </c>
      <c r="T309" s="270" t="s">
        <v>1260</v>
      </c>
      <c r="U309" s="270" t="s">
        <v>1260</v>
      </c>
      <c r="V309" s="270" t="s">
        <v>1260</v>
      </c>
      <c r="W309" s="270" t="s">
        <v>1260</v>
      </c>
      <c r="X309" s="270" t="s">
        <v>1260</v>
      </c>
      <c r="Y309" s="270" t="s">
        <v>1260</v>
      </c>
      <c r="Z309" s="270" t="s">
        <v>1260</v>
      </c>
      <c r="AA309" s="270" t="s">
        <v>1260</v>
      </c>
      <c r="AB309" s="270" t="s">
        <v>1260</v>
      </c>
      <c r="AC309" s="270" t="s">
        <v>1260</v>
      </c>
      <c r="AD309" s="270" t="s">
        <v>1260</v>
      </c>
      <c r="AE309" s="270" t="s">
        <v>1260</v>
      </c>
      <c r="AF309" s="270" t="s">
        <v>1260</v>
      </c>
      <c r="AG309" s="270" t="s">
        <v>1260</v>
      </c>
      <c r="AH309" s="270" t="s">
        <v>1260</v>
      </c>
      <c r="AI309" s="270" t="s">
        <v>1260</v>
      </c>
      <c r="AJ309" s="270" t="s">
        <v>1260</v>
      </c>
      <c r="AK309" s="270" t="s">
        <v>1260</v>
      </c>
      <c r="AL309" s="270" t="s">
        <v>1260</v>
      </c>
      <c r="AM309" s="270" t="s">
        <v>1260</v>
      </c>
      <c r="AN309" s="270" t="s">
        <v>1260</v>
      </c>
      <c r="AO309" s="270" t="s">
        <v>1260</v>
      </c>
      <c r="AP309" s="270" t="s">
        <v>1260</v>
      </c>
      <c r="AQ309" s="270" t="s">
        <v>1260</v>
      </c>
      <c r="AR309" s="270" t="s">
        <v>1260</v>
      </c>
      <c r="AS309" s="270" t="s">
        <v>1260</v>
      </c>
      <c r="AT309" s="270" t="s">
        <v>1260</v>
      </c>
      <c r="AU309" s="270" t="s">
        <v>1260</v>
      </c>
      <c r="AV309" s="270" t="s">
        <v>1260</v>
      </c>
      <c r="AW309" s="277" t="s">
        <v>1260</v>
      </c>
      <c r="AX309" t="str">
        <f>VLOOKUP(A309,[1]Sheet4!B$2:G$3636,6,0)</f>
        <v>مستنفذ فصل ثاني  2023-2024</v>
      </c>
      <c r="AY309" t="str">
        <f>VLOOKUP(A309,[1]Sheet2!A$3:AC$3636,29,0)</f>
        <v/>
      </c>
      <c r="AZ309" s="270" t="s">
        <v>3258</v>
      </c>
      <c r="BA309" s="270" t="s">
        <v>3258</v>
      </c>
      <c r="BB309" s="270" t="s">
        <v>3258</v>
      </c>
      <c r="BC309" s="270" t="s">
        <v>3258</v>
      </c>
      <c r="BD309" s="270"/>
      <c r="BE309" s="270"/>
      <c r="BH309" s="248"/>
      <c r="BI309" s="248"/>
      <c r="BJ309" s="248"/>
      <c r="BK309" s="248"/>
      <c r="BL309" s="248"/>
      <c r="BM309" s="248"/>
      <c r="BN309" s="248"/>
      <c r="BO309" s="248"/>
      <c r="BP309" s="248" t="s">
        <v>3258</v>
      </c>
      <c r="BQ309" s="248" t="s">
        <v>3258</v>
      </c>
      <c r="BR309" s="248" t="s">
        <v>3258</v>
      </c>
      <c r="BS309" s="248" t="s">
        <v>3258</v>
      </c>
      <c r="BT309" s="248" t="s">
        <v>3258</v>
      </c>
      <c r="BU309" s="248" t="s">
        <v>3258</v>
      </c>
      <c r="BV309" s="247"/>
      <c r="BW309" s="248"/>
      <c r="BX309" s="248"/>
      <c r="BY309" s="248"/>
      <c r="BZ309" s="248"/>
      <c r="CA309" s="241"/>
      <c r="CB309" s="241"/>
      <c r="CC309" s="241"/>
      <c r="CD309" s="241"/>
      <c r="CE309" s="248"/>
    </row>
    <row r="310" spans="1:83" ht="14.4" x14ac:dyDescent="0.3">
      <c r="A310" s="269">
        <v>518562</v>
      </c>
      <c r="B310" s="272" t="str">
        <f>VLOOKUP(A310,[1]Sheet4!B$1:G$3636,5,0)</f>
        <v>الرابعة</v>
      </c>
      <c r="C310" s="270" t="s">
        <v>1259</v>
      </c>
      <c r="D310" s="270" t="s">
        <v>1259</v>
      </c>
      <c r="E310" s="270" t="s">
        <v>1259</v>
      </c>
      <c r="F310" s="270" t="s">
        <v>1259</v>
      </c>
      <c r="G310" s="270" t="s">
        <v>1259</v>
      </c>
      <c r="H310" s="270" t="s">
        <v>1259</v>
      </c>
      <c r="I310" s="270" t="s">
        <v>1259</v>
      </c>
      <c r="J310" s="270" t="s">
        <v>1259</v>
      </c>
      <c r="K310" s="270" t="s">
        <v>1259</v>
      </c>
      <c r="L310" s="270" t="s">
        <v>1259</v>
      </c>
      <c r="M310" s="270" t="s">
        <v>1259</v>
      </c>
      <c r="N310" s="270" t="s">
        <v>1259</v>
      </c>
      <c r="O310" s="270" t="s">
        <v>1259</v>
      </c>
      <c r="P310" s="270" t="s">
        <v>1259</v>
      </c>
      <c r="Q310" s="270" t="s">
        <v>1259</v>
      </c>
      <c r="R310" s="270" t="s">
        <v>1259</v>
      </c>
      <c r="S310" s="270" t="s">
        <v>1259</v>
      </c>
      <c r="T310" s="270" t="s">
        <v>1259</v>
      </c>
      <c r="U310" s="270" t="s">
        <v>1259</v>
      </c>
      <c r="V310" s="270" t="s">
        <v>1259</v>
      </c>
      <c r="W310" s="270" t="s">
        <v>1259</v>
      </c>
      <c r="X310" s="270" t="s">
        <v>1259</v>
      </c>
      <c r="Y310" s="270" t="s">
        <v>1259</v>
      </c>
      <c r="Z310" s="270" t="s">
        <v>1259</v>
      </c>
      <c r="AA310" s="270" t="s">
        <v>1259</v>
      </c>
      <c r="AB310" s="270" t="s">
        <v>1259</v>
      </c>
      <c r="AC310" s="270" t="s">
        <v>1259</v>
      </c>
      <c r="AD310" s="270" t="s">
        <v>1259</v>
      </c>
      <c r="AE310" s="270" t="s">
        <v>1259</v>
      </c>
      <c r="AF310" s="270" t="s">
        <v>1259</v>
      </c>
      <c r="AG310" s="270" t="s">
        <v>1259</v>
      </c>
      <c r="AH310" s="270" t="s">
        <v>1259</v>
      </c>
      <c r="AI310" s="270" t="s">
        <v>1259</v>
      </c>
      <c r="AJ310" s="270" t="s">
        <v>1259</v>
      </c>
      <c r="AK310" s="270" t="s">
        <v>1259</v>
      </c>
      <c r="AL310" s="270" t="s">
        <v>1259</v>
      </c>
      <c r="AM310" s="270" t="s">
        <v>1259</v>
      </c>
      <c r="AN310" s="270" t="s">
        <v>1259</v>
      </c>
      <c r="AO310" s="270" t="s">
        <v>1259</v>
      </c>
      <c r="AP310" s="270" t="s">
        <v>1259</v>
      </c>
      <c r="AQ310" s="270" t="s">
        <v>1259</v>
      </c>
      <c r="AR310" s="270" t="s">
        <v>1259</v>
      </c>
      <c r="AS310" s="270" t="s">
        <v>1259</v>
      </c>
      <c r="AT310" s="270" t="s">
        <v>1259</v>
      </c>
      <c r="AU310" s="270" t="s">
        <v>1259</v>
      </c>
      <c r="AV310" s="270" t="s">
        <v>1259</v>
      </c>
      <c r="AW310" s="277" t="s">
        <v>1259</v>
      </c>
      <c r="AX310">
        <f>VLOOKUP(A310,[1]Sheet4!B$2:G$3636,6,0)</f>
        <v>0</v>
      </c>
      <c r="AY310">
        <f>VLOOKUP(A310,[1]Sheet2!A$3:AC$3636,29,0)</f>
        <v>0</v>
      </c>
      <c r="AZ310" s="270" t="s">
        <v>3258</v>
      </c>
      <c r="BA310" s="270" t="s">
        <v>3258</v>
      </c>
      <c r="BB310" s="270" t="s">
        <v>3258</v>
      </c>
      <c r="BC310" s="270" t="s">
        <v>3258</v>
      </c>
      <c r="BD310" s="270"/>
      <c r="BE310" s="270"/>
    </row>
    <row r="311" spans="1:83" ht="14.4" x14ac:dyDescent="0.3">
      <c r="A311" s="269">
        <v>518568</v>
      </c>
      <c r="B311" s="272" t="str">
        <f>VLOOKUP(A311,[1]Sheet4!B$1:G$3636,5,0)</f>
        <v>الرابعة</v>
      </c>
      <c r="C311" s="270" t="s">
        <v>1260</v>
      </c>
      <c r="D311" s="270" t="s">
        <v>1260</v>
      </c>
      <c r="E311" s="270" t="s">
        <v>1260</v>
      </c>
      <c r="F311" s="270" t="s">
        <v>1260</v>
      </c>
      <c r="G311" s="270" t="s">
        <v>1260</v>
      </c>
      <c r="H311" s="270" t="s">
        <v>1260</v>
      </c>
      <c r="I311" s="270" t="s">
        <v>1260</v>
      </c>
      <c r="J311" s="270" t="s">
        <v>1260</v>
      </c>
      <c r="K311" s="270" t="s">
        <v>1260</v>
      </c>
      <c r="L311" s="270" t="s">
        <v>1260</v>
      </c>
      <c r="M311" s="270" t="s">
        <v>1260</v>
      </c>
      <c r="N311" s="270" t="s">
        <v>1260</v>
      </c>
      <c r="O311" s="270" t="s">
        <v>1260</v>
      </c>
      <c r="P311" s="270" t="s">
        <v>1260</v>
      </c>
      <c r="Q311" s="270" t="s">
        <v>1260</v>
      </c>
      <c r="R311" s="270" t="s">
        <v>1260</v>
      </c>
      <c r="S311" s="270" t="s">
        <v>1260</v>
      </c>
      <c r="T311" s="270" t="s">
        <v>1260</v>
      </c>
      <c r="U311" s="270" t="s">
        <v>1260</v>
      </c>
      <c r="V311" s="270" t="s">
        <v>1260</v>
      </c>
      <c r="W311" s="270" t="s">
        <v>1260</v>
      </c>
      <c r="X311" s="270" t="s">
        <v>1260</v>
      </c>
      <c r="Y311" s="270" t="s">
        <v>1260</v>
      </c>
      <c r="Z311" s="270" t="s">
        <v>1260</v>
      </c>
      <c r="AA311" s="270" t="s">
        <v>1260</v>
      </c>
      <c r="AB311" s="270" t="s">
        <v>1260</v>
      </c>
      <c r="AC311" s="270" t="s">
        <v>1260</v>
      </c>
      <c r="AD311" s="270" t="s">
        <v>1260</v>
      </c>
      <c r="AE311" s="270" t="s">
        <v>1260</v>
      </c>
      <c r="AF311" s="270" t="s">
        <v>1260</v>
      </c>
      <c r="AG311" s="270" t="s">
        <v>1260</v>
      </c>
      <c r="AH311" s="270" t="s">
        <v>1260</v>
      </c>
      <c r="AI311" s="270" t="s">
        <v>1260</v>
      </c>
      <c r="AJ311" s="270" t="s">
        <v>1260</v>
      </c>
      <c r="AK311" s="270" t="s">
        <v>1260</v>
      </c>
      <c r="AL311" s="270" t="s">
        <v>1260</v>
      </c>
      <c r="AM311" s="270" t="s">
        <v>1260</v>
      </c>
      <c r="AN311" s="270" t="s">
        <v>1260</v>
      </c>
      <c r="AO311" s="270" t="s">
        <v>1260</v>
      </c>
      <c r="AP311" s="270" t="s">
        <v>1260</v>
      </c>
      <c r="AQ311" s="270" t="s">
        <v>1260</v>
      </c>
      <c r="AR311" s="270" t="s">
        <v>1260</v>
      </c>
      <c r="AS311" s="270" t="s">
        <v>1260</v>
      </c>
      <c r="AT311" s="270" t="s">
        <v>1260</v>
      </c>
      <c r="AU311" s="270" t="s">
        <v>1260</v>
      </c>
      <c r="AV311" s="270" t="s">
        <v>1260</v>
      </c>
      <c r="AW311" s="277" t="s">
        <v>1260</v>
      </c>
      <c r="AX311">
        <f>VLOOKUP(A311,[1]Sheet4!B$2:G$3636,6,0)</f>
        <v>0</v>
      </c>
      <c r="AY311" t="str">
        <f>VLOOKUP(A311,[1]Sheet2!A$3:AC$3636,29,0)</f>
        <v>مستنفذ فصل اول 2023-2024</v>
      </c>
      <c r="AZ311" s="270" t="s">
        <v>3258</v>
      </c>
      <c r="BA311" s="270" t="s">
        <v>3258</v>
      </c>
      <c r="BB311" s="270" t="s">
        <v>3258</v>
      </c>
      <c r="BC311" s="270" t="s">
        <v>3258</v>
      </c>
      <c r="BD311" s="270"/>
      <c r="BE311" s="270"/>
    </row>
    <row r="312" spans="1:83" ht="14.4" x14ac:dyDescent="0.3">
      <c r="A312" s="269">
        <v>518579</v>
      </c>
      <c r="B312" s="272" t="str">
        <f>VLOOKUP(A312,[1]Sheet4!B$1:G$3636,5,0)</f>
        <v>الرابعة</v>
      </c>
      <c r="C312" s="270" t="s">
        <v>1259</v>
      </c>
      <c r="D312" s="270" t="s">
        <v>1259</v>
      </c>
      <c r="E312" s="270" t="s">
        <v>1259</v>
      </c>
      <c r="F312" s="270" t="s">
        <v>1259</v>
      </c>
      <c r="G312" s="270" t="s">
        <v>1259</v>
      </c>
      <c r="H312" s="270" t="s">
        <v>1259</v>
      </c>
      <c r="I312" s="270" t="s">
        <v>1259</v>
      </c>
      <c r="J312" s="270" t="s">
        <v>1259</v>
      </c>
      <c r="K312" s="270" t="s">
        <v>1259</v>
      </c>
      <c r="L312" s="270" t="s">
        <v>1259</v>
      </c>
      <c r="M312" s="270" t="s">
        <v>1259</v>
      </c>
      <c r="N312" s="270" t="s">
        <v>1259</v>
      </c>
      <c r="O312" s="270" t="s">
        <v>1259</v>
      </c>
      <c r="P312" s="270" t="s">
        <v>1259</v>
      </c>
      <c r="Q312" s="270" t="s">
        <v>1259</v>
      </c>
      <c r="R312" s="270" t="s">
        <v>1259</v>
      </c>
      <c r="S312" s="270" t="s">
        <v>1259</v>
      </c>
      <c r="T312" s="270" t="s">
        <v>1259</v>
      </c>
      <c r="U312" s="270" t="s">
        <v>1259</v>
      </c>
      <c r="V312" s="270" t="s">
        <v>1259</v>
      </c>
      <c r="W312" s="270" t="s">
        <v>1259</v>
      </c>
      <c r="X312" s="270" t="s">
        <v>1259</v>
      </c>
      <c r="Y312" s="270" t="s">
        <v>1259</v>
      </c>
      <c r="Z312" s="270" t="s">
        <v>1259</v>
      </c>
      <c r="AA312" s="270" t="s">
        <v>1259</v>
      </c>
      <c r="AB312" s="270" t="s">
        <v>1259</v>
      </c>
      <c r="AC312" s="270" t="s">
        <v>1259</v>
      </c>
      <c r="AD312" s="270" t="s">
        <v>1259</v>
      </c>
      <c r="AE312" s="270" t="s">
        <v>1259</v>
      </c>
      <c r="AF312" s="270" t="s">
        <v>1259</v>
      </c>
      <c r="AG312" s="270" t="s">
        <v>1259</v>
      </c>
      <c r="AH312" s="270" t="s">
        <v>1259</v>
      </c>
      <c r="AI312" s="270" t="s">
        <v>1259</v>
      </c>
      <c r="AJ312" s="270" t="s">
        <v>1259</v>
      </c>
      <c r="AK312" s="270" t="s">
        <v>1259</v>
      </c>
      <c r="AL312" s="270" t="s">
        <v>1259</v>
      </c>
      <c r="AM312" s="270" t="s">
        <v>1259</v>
      </c>
      <c r="AN312" s="270" t="s">
        <v>1259</v>
      </c>
      <c r="AO312" s="270" t="s">
        <v>1259</v>
      </c>
      <c r="AP312" s="270" t="s">
        <v>1259</v>
      </c>
      <c r="AQ312" s="270" t="s">
        <v>1259</v>
      </c>
      <c r="AR312" s="270" t="s">
        <v>1259</v>
      </c>
      <c r="AS312" s="270" t="s">
        <v>1259</v>
      </c>
      <c r="AT312" s="270" t="s">
        <v>1259</v>
      </c>
      <c r="AU312" s="270" t="s">
        <v>1259</v>
      </c>
      <c r="AV312" s="270" t="s">
        <v>1259</v>
      </c>
      <c r="AW312" s="277" t="s">
        <v>1259</v>
      </c>
      <c r="AX312">
        <f>VLOOKUP(A312,[1]Sheet4!B$2:G$3636,6,0)</f>
        <v>0</v>
      </c>
      <c r="AY312" t="str">
        <f>VLOOKUP(A312,[1]Sheet2!A$3:AC$3636,29,0)</f>
        <v/>
      </c>
      <c r="AZ312" s="249"/>
      <c r="BA312" s="249"/>
      <c r="BB312" s="249"/>
      <c r="BC312" s="249"/>
      <c r="BD312" s="249"/>
      <c r="BE312" s="270"/>
    </row>
    <row r="313" spans="1:83" ht="14.4" x14ac:dyDescent="0.3">
      <c r="A313" s="269">
        <v>518580</v>
      </c>
      <c r="B313" s="272" t="str">
        <f>VLOOKUP(A313,[1]Sheet4!B$1:G$3636,5,0)</f>
        <v>الرابعة</v>
      </c>
      <c r="C313" s="270" t="s">
        <v>1260</v>
      </c>
      <c r="D313" s="270" t="s">
        <v>1260</v>
      </c>
      <c r="E313" s="270" t="s">
        <v>1260</v>
      </c>
      <c r="F313" s="270" t="s">
        <v>1260</v>
      </c>
      <c r="G313" s="270" t="s">
        <v>1260</v>
      </c>
      <c r="H313" s="270" t="s">
        <v>1260</v>
      </c>
      <c r="I313" s="270" t="s">
        <v>1260</v>
      </c>
      <c r="J313" s="270" t="s">
        <v>1260</v>
      </c>
      <c r="K313" s="270" t="s">
        <v>1260</v>
      </c>
      <c r="L313" s="270" t="s">
        <v>1260</v>
      </c>
      <c r="M313" s="270" t="s">
        <v>1260</v>
      </c>
      <c r="N313" s="270" t="s">
        <v>1260</v>
      </c>
      <c r="O313" s="270" t="s">
        <v>1260</v>
      </c>
      <c r="P313" s="270" t="s">
        <v>1260</v>
      </c>
      <c r="Q313" s="270" t="s">
        <v>1260</v>
      </c>
      <c r="R313" s="270" t="s">
        <v>1260</v>
      </c>
      <c r="S313" s="270" t="s">
        <v>1260</v>
      </c>
      <c r="T313" s="270" t="s">
        <v>1260</v>
      </c>
      <c r="U313" s="270" t="s">
        <v>1260</v>
      </c>
      <c r="V313" s="270" t="s">
        <v>1260</v>
      </c>
      <c r="W313" s="270" t="s">
        <v>1260</v>
      </c>
      <c r="X313" s="270" t="s">
        <v>1260</v>
      </c>
      <c r="Y313" s="270" t="s">
        <v>1260</v>
      </c>
      <c r="Z313" s="270" t="s">
        <v>1260</v>
      </c>
      <c r="AA313" s="270" t="s">
        <v>1260</v>
      </c>
      <c r="AB313" s="270" t="s">
        <v>1260</v>
      </c>
      <c r="AC313" s="270" t="s">
        <v>1260</v>
      </c>
      <c r="AD313" s="270" t="s">
        <v>1260</v>
      </c>
      <c r="AE313" s="270" t="s">
        <v>1260</v>
      </c>
      <c r="AF313" s="270" t="s">
        <v>1260</v>
      </c>
      <c r="AG313" s="270" t="s">
        <v>1260</v>
      </c>
      <c r="AH313" s="270" t="s">
        <v>1260</v>
      </c>
      <c r="AI313" s="270" t="s">
        <v>1260</v>
      </c>
      <c r="AJ313" s="270" t="s">
        <v>1260</v>
      </c>
      <c r="AK313" s="270" t="s">
        <v>1260</v>
      </c>
      <c r="AL313" s="270" t="s">
        <v>1260</v>
      </c>
      <c r="AM313" s="270" t="s">
        <v>1260</v>
      </c>
      <c r="AN313" s="270" t="s">
        <v>1260</v>
      </c>
      <c r="AO313" s="270" t="s">
        <v>1260</v>
      </c>
      <c r="AP313" s="270" t="s">
        <v>1260</v>
      </c>
      <c r="AQ313" s="270" t="s">
        <v>1260</v>
      </c>
      <c r="AR313" s="270" t="s">
        <v>1260</v>
      </c>
      <c r="AS313" s="270" t="s">
        <v>1260</v>
      </c>
      <c r="AT313" s="270" t="s">
        <v>1260</v>
      </c>
      <c r="AU313" s="270" t="s">
        <v>1260</v>
      </c>
      <c r="AV313" s="270" t="s">
        <v>1260</v>
      </c>
      <c r="AW313" s="277" t="s">
        <v>1260</v>
      </c>
      <c r="AX313">
        <f>VLOOKUP(A313,[1]Sheet4!B$2:G$3636,6,0)</f>
        <v>0</v>
      </c>
      <c r="AY313" t="str">
        <f>VLOOKUP(A313,[1]Sheet2!A$3:AC$3636,29,0)</f>
        <v/>
      </c>
      <c r="AZ313" s="270" t="s">
        <v>3258</v>
      </c>
      <c r="BA313" s="270" t="s">
        <v>3258</v>
      </c>
      <c r="BB313" s="270" t="s">
        <v>3258</v>
      </c>
      <c r="BC313" s="270" t="s">
        <v>3258</v>
      </c>
      <c r="BD313" s="270"/>
      <c r="BE313" s="270"/>
    </row>
    <row r="314" spans="1:83" ht="14.4" x14ac:dyDescent="0.3">
      <c r="A314" s="269">
        <v>518584</v>
      </c>
      <c r="B314" s="272" t="str">
        <f>VLOOKUP(A314,[1]Sheet4!B$1:G$3636,5,0)</f>
        <v>الرابعة</v>
      </c>
      <c r="C314" s="270" t="s">
        <v>1259</v>
      </c>
      <c r="D314" s="270" t="s">
        <v>1259</v>
      </c>
      <c r="E314" s="270" t="s">
        <v>1259</v>
      </c>
      <c r="F314" s="270" t="s">
        <v>1259</v>
      </c>
      <c r="G314" s="270" t="s">
        <v>1259</v>
      </c>
      <c r="H314" s="270" t="s">
        <v>1259</v>
      </c>
      <c r="I314" s="270" t="s">
        <v>1259</v>
      </c>
      <c r="J314" s="270" t="s">
        <v>1259</v>
      </c>
      <c r="K314" s="270" t="s">
        <v>1259</v>
      </c>
      <c r="L314" s="270" t="s">
        <v>1259</v>
      </c>
      <c r="M314" s="270" t="s">
        <v>1259</v>
      </c>
      <c r="N314" s="270" t="s">
        <v>1259</v>
      </c>
      <c r="O314" s="270" t="s">
        <v>1259</v>
      </c>
      <c r="P314" s="270" t="s">
        <v>1259</v>
      </c>
      <c r="Q314" s="270" t="s">
        <v>1259</v>
      </c>
      <c r="R314" s="270" t="s">
        <v>1259</v>
      </c>
      <c r="S314" s="270" t="s">
        <v>1259</v>
      </c>
      <c r="T314" s="270" t="s">
        <v>1259</v>
      </c>
      <c r="U314" s="270" t="s">
        <v>1259</v>
      </c>
      <c r="V314" s="270" t="s">
        <v>1259</v>
      </c>
      <c r="W314" s="270" t="s">
        <v>1259</v>
      </c>
      <c r="X314" s="270" t="s">
        <v>1259</v>
      </c>
      <c r="Y314" s="270" t="s">
        <v>1259</v>
      </c>
      <c r="Z314" s="270" t="s">
        <v>1259</v>
      </c>
      <c r="AA314" s="270" t="s">
        <v>1259</v>
      </c>
      <c r="AB314" s="270" t="s">
        <v>1259</v>
      </c>
      <c r="AC314" s="270" t="s">
        <v>1259</v>
      </c>
      <c r="AD314" s="270" t="s">
        <v>1259</v>
      </c>
      <c r="AE314" s="270" t="s">
        <v>1259</v>
      </c>
      <c r="AF314" s="270" t="s">
        <v>1259</v>
      </c>
      <c r="AG314" s="270" t="s">
        <v>1259</v>
      </c>
      <c r="AH314" s="270" t="s">
        <v>1259</v>
      </c>
      <c r="AI314" s="270" t="s">
        <v>1259</v>
      </c>
      <c r="AJ314" s="270" t="s">
        <v>1259</v>
      </c>
      <c r="AK314" s="270" t="s">
        <v>1259</v>
      </c>
      <c r="AL314" s="270" t="s">
        <v>1259</v>
      </c>
      <c r="AM314" s="270" t="s">
        <v>1259</v>
      </c>
      <c r="AN314" s="270" t="s">
        <v>1259</v>
      </c>
      <c r="AO314" s="270" t="s">
        <v>1259</v>
      </c>
      <c r="AP314" s="270" t="s">
        <v>1259</v>
      </c>
      <c r="AQ314" s="270" t="s">
        <v>1259</v>
      </c>
      <c r="AR314" s="270" t="s">
        <v>1259</v>
      </c>
      <c r="AS314" s="270" t="s">
        <v>1259</v>
      </c>
      <c r="AT314" s="270" t="s">
        <v>1259</v>
      </c>
      <c r="AU314" s="270" t="s">
        <v>1259</v>
      </c>
      <c r="AV314" s="270" t="s">
        <v>1259</v>
      </c>
      <c r="AW314" s="277" t="s">
        <v>1259</v>
      </c>
      <c r="AX314">
        <f>VLOOKUP(A314,[1]Sheet4!B$2:G$3636,6,0)</f>
        <v>0</v>
      </c>
      <c r="AY314" t="str">
        <f>VLOOKUP(A314,[1]Sheet2!A$3:AC$3636,29,0)</f>
        <v/>
      </c>
      <c r="AZ314" s="270" t="s">
        <v>3258</v>
      </c>
      <c r="BA314" s="270" t="s">
        <v>3258</v>
      </c>
      <c r="BB314" s="270" t="s">
        <v>3258</v>
      </c>
      <c r="BC314" s="270" t="s">
        <v>3258</v>
      </c>
      <c r="BD314" s="270"/>
      <c r="BE314" s="270"/>
      <c r="BH314" s="248"/>
      <c r="BI314" s="248"/>
      <c r="BJ314" s="248"/>
      <c r="BK314" s="248"/>
      <c r="BL314" s="248"/>
      <c r="BM314" s="248"/>
      <c r="BN314" s="248"/>
      <c r="BO314" s="248"/>
      <c r="BP314" s="248" t="s">
        <v>3258</v>
      </c>
      <c r="BQ314" s="248" t="s">
        <v>3258</v>
      </c>
      <c r="BR314" s="248" t="s">
        <v>3258</v>
      </c>
      <c r="BS314" s="248" t="s">
        <v>3258</v>
      </c>
      <c r="BT314" s="248" t="s">
        <v>3258</v>
      </c>
      <c r="BU314" s="248" t="s">
        <v>3258</v>
      </c>
      <c r="BV314" s="247"/>
      <c r="BW314" s="248"/>
      <c r="BX314" s="248"/>
      <c r="BY314" s="248"/>
      <c r="BZ314" s="248"/>
      <c r="CA314" s="241"/>
      <c r="CB314" s="241"/>
      <c r="CC314" s="241"/>
      <c r="CD314" s="241"/>
      <c r="CE314" s="248"/>
    </row>
    <row r="315" spans="1:83" ht="14.4" x14ac:dyDescent="0.3">
      <c r="A315" s="269">
        <v>518586</v>
      </c>
      <c r="B315" s="272" t="str">
        <f>VLOOKUP(A315,[1]Sheet4!B$1:G$3636,5,0)</f>
        <v>الرابعة</v>
      </c>
      <c r="C315" s="270" t="s">
        <v>1260</v>
      </c>
      <c r="D315" s="270" t="s">
        <v>1260</v>
      </c>
      <c r="E315" s="270" t="s">
        <v>1260</v>
      </c>
      <c r="F315" s="270" t="s">
        <v>1260</v>
      </c>
      <c r="G315" s="270" t="s">
        <v>1260</v>
      </c>
      <c r="H315" s="270" t="s">
        <v>1260</v>
      </c>
      <c r="I315" s="270" t="s">
        <v>1260</v>
      </c>
      <c r="J315" s="270" t="s">
        <v>1260</v>
      </c>
      <c r="K315" s="270" t="s">
        <v>1260</v>
      </c>
      <c r="L315" s="270" t="s">
        <v>1260</v>
      </c>
      <c r="M315" s="270" t="s">
        <v>1260</v>
      </c>
      <c r="N315" s="270" t="s">
        <v>1260</v>
      </c>
      <c r="O315" s="270" t="s">
        <v>1260</v>
      </c>
      <c r="P315" s="270" t="s">
        <v>1260</v>
      </c>
      <c r="Q315" s="270" t="s">
        <v>1260</v>
      </c>
      <c r="R315" s="270" t="s">
        <v>1260</v>
      </c>
      <c r="S315" s="270" t="s">
        <v>1260</v>
      </c>
      <c r="T315" s="270" t="s">
        <v>1260</v>
      </c>
      <c r="U315" s="270" t="s">
        <v>1260</v>
      </c>
      <c r="V315" s="270" t="s">
        <v>1260</v>
      </c>
      <c r="W315" s="270" t="s">
        <v>1260</v>
      </c>
      <c r="X315" s="270" t="s">
        <v>1260</v>
      </c>
      <c r="Y315" s="270" t="s">
        <v>1260</v>
      </c>
      <c r="Z315" s="270" t="s">
        <v>1260</v>
      </c>
      <c r="AA315" s="270" t="s">
        <v>1260</v>
      </c>
      <c r="AB315" s="270" t="s">
        <v>1260</v>
      </c>
      <c r="AC315" s="270" t="s">
        <v>1260</v>
      </c>
      <c r="AD315" s="270" t="s">
        <v>1260</v>
      </c>
      <c r="AE315" s="270" t="s">
        <v>1260</v>
      </c>
      <c r="AF315" s="270" t="s">
        <v>1260</v>
      </c>
      <c r="AG315" s="270" t="s">
        <v>1260</v>
      </c>
      <c r="AH315" s="270" t="s">
        <v>1260</v>
      </c>
      <c r="AI315" s="270" t="s">
        <v>1260</v>
      </c>
      <c r="AJ315" s="270" t="s">
        <v>1260</v>
      </c>
      <c r="AK315" s="270" t="s">
        <v>1260</v>
      </c>
      <c r="AL315" s="270" t="s">
        <v>1260</v>
      </c>
      <c r="AM315" s="270" t="s">
        <v>1260</v>
      </c>
      <c r="AN315" s="270" t="s">
        <v>1260</v>
      </c>
      <c r="AO315" s="270" t="s">
        <v>1260</v>
      </c>
      <c r="AP315" s="270" t="s">
        <v>1260</v>
      </c>
      <c r="AQ315" s="270" t="s">
        <v>1260</v>
      </c>
      <c r="AR315" s="270" t="s">
        <v>1260</v>
      </c>
      <c r="AS315" s="270" t="s">
        <v>1260</v>
      </c>
      <c r="AT315" s="270" t="s">
        <v>1260</v>
      </c>
      <c r="AU315" s="270" t="s">
        <v>1260</v>
      </c>
      <c r="AV315" s="270" t="s">
        <v>1260</v>
      </c>
      <c r="AW315" s="277" t="s">
        <v>1260</v>
      </c>
      <c r="AX315">
        <f>VLOOKUP(A315,[1]Sheet4!B$2:G$3636,6,0)</f>
        <v>0</v>
      </c>
      <c r="AY315" t="str">
        <f>VLOOKUP(A315,[1]Sheet2!A$3:AC$3636,29,0)</f>
        <v/>
      </c>
      <c r="AZ315" s="270" t="s">
        <v>3258</v>
      </c>
      <c r="BA315" s="270" t="s">
        <v>3258</v>
      </c>
      <c r="BB315" s="270" t="s">
        <v>3258</v>
      </c>
      <c r="BC315" s="270" t="s">
        <v>3258</v>
      </c>
      <c r="BD315" s="270"/>
      <c r="BE315" s="270"/>
    </row>
    <row r="316" spans="1:83" ht="14.4" x14ac:dyDescent="0.3">
      <c r="A316" s="269">
        <v>518592</v>
      </c>
      <c r="B316" s="272" t="str">
        <f>VLOOKUP(A316,[1]Sheet4!B$1:G$3636,5,0)</f>
        <v>الرابعة</v>
      </c>
      <c r="C316" s="270" t="s">
        <v>1260</v>
      </c>
      <c r="D316" s="270" t="s">
        <v>1260</v>
      </c>
      <c r="E316" s="270" t="s">
        <v>1260</v>
      </c>
      <c r="F316" s="270" t="s">
        <v>1260</v>
      </c>
      <c r="G316" s="270" t="s">
        <v>1260</v>
      </c>
      <c r="H316" s="270" t="s">
        <v>1260</v>
      </c>
      <c r="I316" s="270" t="s">
        <v>1260</v>
      </c>
      <c r="J316" s="270" t="s">
        <v>1260</v>
      </c>
      <c r="K316" s="270" t="s">
        <v>1260</v>
      </c>
      <c r="L316" s="270" t="s">
        <v>1260</v>
      </c>
      <c r="M316" s="270" t="s">
        <v>1260</v>
      </c>
      <c r="N316" s="270" t="s">
        <v>1260</v>
      </c>
      <c r="O316" s="270" t="s">
        <v>1260</v>
      </c>
      <c r="P316" s="270" t="s">
        <v>1260</v>
      </c>
      <c r="Q316" s="270" t="s">
        <v>1260</v>
      </c>
      <c r="R316" s="270" t="s">
        <v>1260</v>
      </c>
      <c r="S316" s="270" t="s">
        <v>1260</v>
      </c>
      <c r="T316" s="270" t="s">
        <v>1260</v>
      </c>
      <c r="U316" s="270" t="s">
        <v>1260</v>
      </c>
      <c r="V316" s="270" t="s">
        <v>1260</v>
      </c>
      <c r="W316" s="270" t="s">
        <v>1260</v>
      </c>
      <c r="X316" s="270" t="s">
        <v>1260</v>
      </c>
      <c r="Y316" s="270" t="s">
        <v>1260</v>
      </c>
      <c r="Z316" s="270" t="s">
        <v>1260</v>
      </c>
      <c r="AA316" s="270" t="s">
        <v>1260</v>
      </c>
      <c r="AB316" s="270" t="s">
        <v>1260</v>
      </c>
      <c r="AC316" s="270" t="s">
        <v>1260</v>
      </c>
      <c r="AD316" s="270" t="s">
        <v>1260</v>
      </c>
      <c r="AE316" s="270" t="s">
        <v>1260</v>
      </c>
      <c r="AF316" s="270" t="s">
        <v>1260</v>
      </c>
      <c r="AG316" s="270" t="s">
        <v>1260</v>
      </c>
      <c r="AH316" s="270" t="s">
        <v>1260</v>
      </c>
      <c r="AI316" s="270" t="s">
        <v>1260</v>
      </c>
      <c r="AJ316" s="270" t="s">
        <v>1260</v>
      </c>
      <c r="AK316" s="270" t="s">
        <v>1260</v>
      </c>
      <c r="AL316" s="270" t="s">
        <v>1260</v>
      </c>
      <c r="AM316" s="270" t="s">
        <v>1260</v>
      </c>
      <c r="AN316" s="270" t="s">
        <v>1260</v>
      </c>
      <c r="AO316" s="270" t="s">
        <v>1260</v>
      </c>
      <c r="AP316" s="270" t="s">
        <v>1260</v>
      </c>
      <c r="AQ316" s="270" t="s">
        <v>1260</v>
      </c>
      <c r="AR316" s="270" t="s">
        <v>1260</v>
      </c>
      <c r="AS316" s="270" t="s">
        <v>1260</v>
      </c>
      <c r="AT316" s="270" t="s">
        <v>1260</v>
      </c>
      <c r="AU316" s="270" t="s">
        <v>1260</v>
      </c>
      <c r="AV316" s="270" t="s">
        <v>1260</v>
      </c>
      <c r="AW316" s="277" t="s">
        <v>1260</v>
      </c>
      <c r="AX316" t="str">
        <f>VLOOKUP(A316,[1]Sheet4!B$2:G$3636,6,0)</f>
        <v>مستنفذ فصل ثاني  2023-2024</v>
      </c>
      <c r="AY316" t="str">
        <f>VLOOKUP(A316,[1]Sheet2!A$3:AC$3636,29,0)</f>
        <v/>
      </c>
      <c r="AZ316" s="270" t="s">
        <v>3258</v>
      </c>
      <c r="BA316" s="270" t="s">
        <v>3258</v>
      </c>
      <c r="BB316" s="270" t="s">
        <v>3258</v>
      </c>
      <c r="BC316" s="270" t="s">
        <v>3258</v>
      </c>
      <c r="BD316" s="270"/>
      <c r="BE316" s="270"/>
    </row>
    <row r="317" spans="1:83" ht="14.4" x14ac:dyDescent="0.3">
      <c r="A317" s="269">
        <v>518594</v>
      </c>
      <c r="B317" s="272" t="str">
        <f>VLOOKUP(A317,[1]Sheet4!B$1:G$3636,5,0)</f>
        <v>الرابعة</v>
      </c>
      <c r="C317" s="270" t="s">
        <v>1259</v>
      </c>
      <c r="D317" s="270" t="s">
        <v>1259</v>
      </c>
      <c r="E317" s="270" t="s">
        <v>1259</v>
      </c>
      <c r="F317" s="270" t="s">
        <v>1259</v>
      </c>
      <c r="G317" s="270" t="s">
        <v>1259</v>
      </c>
      <c r="H317" s="270" t="s">
        <v>1259</v>
      </c>
      <c r="I317" s="270" t="s">
        <v>1259</v>
      </c>
      <c r="J317" s="270" t="s">
        <v>1259</v>
      </c>
      <c r="K317" s="270" t="s">
        <v>1259</v>
      </c>
      <c r="L317" s="270" t="s">
        <v>1259</v>
      </c>
      <c r="M317" s="270" t="s">
        <v>1259</v>
      </c>
      <c r="N317" s="270" t="s">
        <v>1259</v>
      </c>
      <c r="O317" s="270" t="s">
        <v>1259</v>
      </c>
      <c r="P317" s="270" t="s">
        <v>1259</v>
      </c>
      <c r="Q317" s="270" t="s">
        <v>1259</v>
      </c>
      <c r="R317" s="270" t="s">
        <v>1259</v>
      </c>
      <c r="S317" s="270" t="s">
        <v>1259</v>
      </c>
      <c r="T317" s="270" t="s">
        <v>1259</v>
      </c>
      <c r="U317" s="270" t="s">
        <v>1259</v>
      </c>
      <c r="V317" s="270" t="s">
        <v>1259</v>
      </c>
      <c r="W317" s="270" t="s">
        <v>1259</v>
      </c>
      <c r="X317" s="270" t="s">
        <v>1259</v>
      </c>
      <c r="Y317" s="270" t="s">
        <v>1259</v>
      </c>
      <c r="Z317" s="270" t="s">
        <v>1259</v>
      </c>
      <c r="AA317" s="270" t="s">
        <v>1259</v>
      </c>
      <c r="AB317" s="270" t="s">
        <v>1259</v>
      </c>
      <c r="AC317" s="270" t="s">
        <v>1259</v>
      </c>
      <c r="AD317" s="270" t="s">
        <v>1259</v>
      </c>
      <c r="AE317" s="270" t="s">
        <v>1259</v>
      </c>
      <c r="AF317" s="270" t="s">
        <v>1259</v>
      </c>
      <c r="AG317" s="270" t="s">
        <v>1259</v>
      </c>
      <c r="AH317" s="270" t="s">
        <v>1259</v>
      </c>
      <c r="AI317" s="270" t="s">
        <v>1259</v>
      </c>
      <c r="AJ317" s="270" t="s">
        <v>1259</v>
      </c>
      <c r="AK317" s="270" t="s">
        <v>1259</v>
      </c>
      <c r="AL317" s="270" t="s">
        <v>1259</v>
      </c>
      <c r="AM317" s="270" t="s">
        <v>1259</v>
      </c>
      <c r="AN317" s="270" t="s">
        <v>1259</v>
      </c>
      <c r="AO317" s="270" t="s">
        <v>1259</v>
      </c>
      <c r="AP317" s="270" t="s">
        <v>1259</v>
      </c>
      <c r="AQ317" s="270" t="s">
        <v>1259</v>
      </c>
      <c r="AR317" s="270" t="s">
        <v>1259</v>
      </c>
      <c r="AS317" s="270" t="s">
        <v>1259</v>
      </c>
      <c r="AT317" s="270" t="s">
        <v>1259</v>
      </c>
      <c r="AU317" s="270" t="s">
        <v>1259</v>
      </c>
      <c r="AV317" s="270" t="s">
        <v>1259</v>
      </c>
      <c r="AW317" s="277" t="s">
        <v>1259</v>
      </c>
      <c r="AX317">
        <f>VLOOKUP(A317,[1]Sheet4!B$2:G$3636,6,0)</f>
        <v>0</v>
      </c>
      <c r="AY317" t="str">
        <f>VLOOKUP(A317,[1]Sheet2!A$3:AC$3636,29,0)</f>
        <v/>
      </c>
      <c r="AZ317" s="270" t="s">
        <v>3258</v>
      </c>
      <c r="BA317" s="270" t="s">
        <v>3258</v>
      </c>
      <c r="BB317" s="270" t="s">
        <v>3258</v>
      </c>
      <c r="BC317" s="270" t="s">
        <v>3258</v>
      </c>
      <c r="BD317" s="270"/>
      <c r="BE317" s="270"/>
    </row>
    <row r="318" spans="1:83" ht="14.4" x14ac:dyDescent="0.3">
      <c r="A318" s="269">
        <v>518602</v>
      </c>
      <c r="B318" s="272" t="str">
        <f>VLOOKUP(A318,[1]Sheet4!B$1:G$3636,5,0)</f>
        <v>الرابعة</v>
      </c>
      <c r="C318" s="270" t="s">
        <v>1260</v>
      </c>
      <c r="D318" s="270" t="s">
        <v>1260</v>
      </c>
      <c r="E318" s="270" t="s">
        <v>1260</v>
      </c>
      <c r="F318" s="270" t="s">
        <v>1260</v>
      </c>
      <c r="G318" s="270" t="s">
        <v>1260</v>
      </c>
      <c r="H318" s="270" t="s">
        <v>1260</v>
      </c>
      <c r="I318" s="270" t="s">
        <v>1260</v>
      </c>
      <c r="J318" s="270" t="s">
        <v>1260</v>
      </c>
      <c r="K318" s="270" t="s">
        <v>1260</v>
      </c>
      <c r="L318" s="270" t="s">
        <v>1260</v>
      </c>
      <c r="M318" s="270" t="s">
        <v>1260</v>
      </c>
      <c r="N318" s="270" t="s">
        <v>1260</v>
      </c>
      <c r="O318" s="270" t="s">
        <v>1260</v>
      </c>
      <c r="P318" s="270" t="s">
        <v>1260</v>
      </c>
      <c r="Q318" s="270" t="s">
        <v>1260</v>
      </c>
      <c r="R318" s="270" t="s">
        <v>1260</v>
      </c>
      <c r="S318" s="270" t="s">
        <v>1260</v>
      </c>
      <c r="T318" s="270" t="s">
        <v>1260</v>
      </c>
      <c r="U318" s="270" t="s">
        <v>1260</v>
      </c>
      <c r="V318" s="270" t="s">
        <v>1260</v>
      </c>
      <c r="W318" s="270" t="s">
        <v>1260</v>
      </c>
      <c r="X318" s="270" t="s">
        <v>1260</v>
      </c>
      <c r="Y318" s="270" t="s">
        <v>1260</v>
      </c>
      <c r="Z318" s="270" t="s">
        <v>1260</v>
      </c>
      <c r="AA318" s="270" t="s">
        <v>1260</v>
      </c>
      <c r="AB318" s="270" t="s">
        <v>1260</v>
      </c>
      <c r="AC318" s="270" t="s">
        <v>1260</v>
      </c>
      <c r="AD318" s="270" t="s">
        <v>1260</v>
      </c>
      <c r="AE318" s="270" t="s">
        <v>1260</v>
      </c>
      <c r="AF318" s="270" t="s">
        <v>1260</v>
      </c>
      <c r="AG318" s="270" t="s">
        <v>1260</v>
      </c>
      <c r="AH318" s="270" t="s">
        <v>1260</v>
      </c>
      <c r="AI318" s="270" t="s">
        <v>1260</v>
      </c>
      <c r="AJ318" s="270" t="s">
        <v>1260</v>
      </c>
      <c r="AK318" s="270" t="s">
        <v>1260</v>
      </c>
      <c r="AL318" s="270" t="s">
        <v>1260</v>
      </c>
      <c r="AM318" s="270" t="s">
        <v>1260</v>
      </c>
      <c r="AN318" s="270" t="s">
        <v>1260</v>
      </c>
      <c r="AO318" s="270" t="s">
        <v>1260</v>
      </c>
      <c r="AP318" s="270" t="s">
        <v>1260</v>
      </c>
      <c r="AQ318" s="270" t="s">
        <v>1260</v>
      </c>
      <c r="AR318" s="270" t="s">
        <v>1260</v>
      </c>
      <c r="AS318" s="270" t="s">
        <v>1260</v>
      </c>
      <c r="AT318" s="270" t="s">
        <v>1260</v>
      </c>
      <c r="AU318" s="270" t="s">
        <v>1260</v>
      </c>
      <c r="AV318" s="270" t="s">
        <v>1260</v>
      </c>
      <c r="AW318" s="277" t="s">
        <v>1260</v>
      </c>
      <c r="AX318" t="str">
        <f>VLOOKUP(A318,[1]Sheet4!B$2:G$3636,6,0)</f>
        <v>مستنفذ فصل ثاني  2023-2024</v>
      </c>
      <c r="AY318" t="str">
        <f>VLOOKUP(A318,[1]Sheet2!A$3:AC$3636,29,0)</f>
        <v/>
      </c>
      <c r="AZ318" s="270" t="s">
        <v>3258</v>
      </c>
      <c r="BA318" s="270" t="s">
        <v>3258</v>
      </c>
      <c r="BB318" s="270" t="s">
        <v>3258</v>
      </c>
      <c r="BC318" s="270" t="s">
        <v>3258</v>
      </c>
      <c r="BD318" s="270"/>
      <c r="BE318" s="270"/>
    </row>
    <row r="319" spans="1:83" ht="14.4" x14ac:dyDescent="0.3">
      <c r="A319" s="269">
        <v>518608</v>
      </c>
      <c r="B319" s="272" t="str">
        <f>VLOOKUP(A319,[1]Sheet4!B$1:G$3636,5,0)</f>
        <v>الرابعة</v>
      </c>
      <c r="C319" s="270" t="s">
        <v>1260</v>
      </c>
      <c r="D319" s="270" t="s">
        <v>1260</v>
      </c>
      <c r="E319" s="270" t="s">
        <v>1260</v>
      </c>
      <c r="F319" s="270" t="s">
        <v>1260</v>
      </c>
      <c r="G319" s="270" t="s">
        <v>1260</v>
      </c>
      <c r="H319" s="270" t="s">
        <v>1260</v>
      </c>
      <c r="I319" s="270" t="s">
        <v>1260</v>
      </c>
      <c r="J319" s="270" t="s">
        <v>1260</v>
      </c>
      <c r="K319" s="270" t="s">
        <v>1260</v>
      </c>
      <c r="L319" s="270" t="s">
        <v>1260</v>
      </c>
      <c r="M319" s="270" t="s">
        <v>1260</v>
      </c>
      <c r="N319" s="270" t="s">
        <v>1260</v>
      </c>
      <c r="O319" s="270" t="s">
        <v>1260</v>
      </c>
      <c r="P319" s="270" t="s">
        <v>1260</v>
      </c>
      <c r="Q319" s="270" t="s">
        <v>1260</v>
      </c>
      <c r="R319" s="270" t="s">
        <v>1260</v>
      </c>
      <c r="S319" s="270" t="s">
        <v>1260</v>
      </c>
      <c r="T319" s="270" t="s">
        <v>1260</v>
      </c>
      <c r="U319" s="270" t="s">
        <v>1260</v>
      </c>
      <c r="V319" s="270" t="s">
        <v>1260</v>
      </c>
      <c r="W319" s="270" t="s">
        <v>1260</v>
      </c>
      <c r="X319" s="270" t="s">
        <v>1260</v>
      </c>
      <c r="Y319" s="270" t="s">
        <v>1260</v>
      </c>
      <c r="Z319" s="270" t="s">
        <v>1260</v>
      </c>
      <c r="AA319" s="270" t="s">
        <v>1260</v>
      </c>
      <c r="AB319" s="270" t="s">
        <v>1260</v>
      </c>
      <c r="AC319" s="270" t="s">
        <v>1260</v>
      </c>
      <c r="AD319" s="270" t="s">
        <v>1260</v>
      </c>
      <c r="AE319" s="270" t="s">
        <v>1260</v>
      </c>
      <c r="AF319" s="270" t="s">
        <v>1260</v>
      </c>
      <c r="AG319" s="270" t="s">
        <v>1260</v>
      </c>
      <c r="AH319" s="270" t="s">
        <v>1260</v>
      </c>
      <c r="AI319" s="270" t="s">
        <v>1260</v>
      </c>
      <c r="AJ319" s="270" t="s">
        <v>1260</v>
      </c>
      <c r="AK319" s="270" t="s">
        <v>1260</v>
      </c>
      <c r="AL319" s="270" t="s">
        <v>1260</v>
      </c>
      <c r="AM319" s="270" t="s">
        <v>1260</v>
      </c>
      <c r="AN319" s="270" t="s">
        <v>1260</v>
      </c>
      <c r="AO319" s="270" t="s">
        <v>1260</v>
      </c>
      <c r="AP319" s="270" t="s">
        <v>1260</v>
      </c>
      <c r="AQ319" s="270" t="s">
        <v>1260</v>
      </c>
      <c r="AR319" s="270" t="s">
        <v>1260</v>
      </c>
      <c r="AS319" s="270" t="s">
        <v>1260</v>
      </c>
      <c r="AT319" s="270" t="s">
        <v>1260</v>
      </c>
      <c r="AU319" s="270" t="s">
        <v>1260</v>
      </c>
      <c r="AV319" s="270" t="s">
        <v>1260</v>
      </c>
      <c r="AW319" s="277" t="s">
        <v>1260</v>
      </c>
      <c r="AX319" t="str">
        <f>VLOOKUP(A319,[1]Sheet4!B$2:G$3636,6,0)</f>
        <v>مستنفذ فصل ثاني  2023-2024</v>
      </c>
      <c r="AY319" t="str">
        <f>VLOOKUP(A319,[1]Sheet2!A$3:AC$3636,29,0)</f>
        <v/>
      </c>
      <c r="AZ319" s="270" t="s">
        <v>3258</v>
      </c>
      <c r="BA319" s="270" t="s">
        <v>3258</v>
      </c>
      <c r="BB319" s="270" t="s">
        <v>3258</v>
      </c>
      <c r="BC319" s="270" t="s">
        <v>3258</v>
      </c>
      <c r="BD319" s="270"/>
      <c r="BE319" s="270"/>
    </row>
    <row r="320" spans="1:83" ht="14.4" x14ac:dyDescent="0.3">
      <c r="A320" s="269">
        <v>518615</v>
      </c>
      <c r="B320" s="272" t="str">
        <f>VLOOKUP(A320,[1]Sheet4!B$1:G$3636,5,0)</f>
        <v>الرابعة</v>
      </c>
      <c r="C320" s="270" t="s">
        <v>1259</v>
      </c>
      <c r="D320" s="270" t="s">
        <v>1259</v>
      </c>
      <c r="E320" s="270" t="s">
        <v>1259</v>
      </c>
      <c r="F320" s="270" t="s">
        <v>1259</v>
      </c>
      <c r="G320" s="270" t="s">
        <v>1259</v>
      </c>
      <c r="H320" s="270" t="s">
        <v>1259</v>
      </c>
      <c r="I320" s="270" t="s">
        <v>1259</v>
      </c>
      <c r="J320" s="270" t="s">
        <v>1259</v>
      </c>
      <c r="K320" s="270" t="s">
        <v>1259</v>
      </c>
      <c r="L320" s="270" t="s">
        <v>1259</v>
      </c>
      <c r="M320" s="270" t="s">
        <v>1259</v>
      </c>
      <c r="N320" s="270" t="s">
        <v>1259</v>
      </c>
      <c r="O320" s="270" t="s">
        <v>1259</v>
      </c>
      <c r="P320" s="270" t="s">
        <v>1259</v>
      </c>
      <c r="Q320" s="270" t="s">
        <v>1259</v>
      </c>
      <c r="R320" s="270" t="s">
        <v>1259</v>
      </c>
      <c r="S320" s="270" t="s">
        <v>1259</v>
      </c>
      <c r="T320" s="270" t="s">
        <v>1259</v>
      </c>
      <c r="U320" s="270" t="s">
        <v>1259</v>
      </c>
      <c r="V320" s="270" t="s">
        <v>1259</v>
      </c>
      <c r="W320" s="270" t="s">
        <v>1259</v>
      </c>
      <c r="X320" s="270" t="s">
        <v>1259</v>
      </c>
      <c r="Y320" s="270" t="s">
        <v>1259</v>
      </c>
      <c r="Z320" s="270" t="s">
        <v>1259</v>
      </c>
      <c r="AA320" s="270" t="s">
        <v>1259</v>
      </c>
      <c r="AB320" s="270" t="s">
        <v>1259</v>
      </c>
      <c r="AC320" s="270" t="s">
        <v>1259</v>
      </c>
      <c r="AD320" s="270" t="s">
        <v>1259</v>
      </c>
      <c r="AE320" s="270" t="s">
        <v>1259</v>
      </c>
      <c r="AF320" s="270" t="s">
        <v>1259</v>
      </c>
      <c r="AG320" s="270" t="s">
        <v>1259</v>
      </c>
      <c r="AH320" s="270" t="s">
        <v>1259</v>
      </c>
      <c r="AI320" s="270" t="s">
        <v>1259</v>
      </c>
      <c r="AJ320" s="270" t="s">
        <v>1259</v>
      </c>
      <c r="AK320" s="270" t="s">
        <v>1259</v>
      </c>
      <c r="AL320" s="270" t="s">
        <v>1259</v>
      </c>
      <c r="AM320" s="270" t="s">
        <v>1259</v>
      </c>
      <c r="AN320" s="270" t="s">
        <v>1259</v>
      </c>
      <c r="AO320" s="270" t="s">
        <v>1259</v>
      </c>
      <c r="AP320" s="270" t="s">
        <v>1259</v>
      </c>
      <c r="AQ320" s="270" t="s">
        <v>1259</v>
      </c>
      <c r="AR320" s="270" t="s">
        <v>1259</v>
      </c>
      <c r="AS320" s="270" t="s">
        <v>1259</v>
      </c>
      <c r="AT320" s="270" t="s">
        <v>1259</v>
      </c>
      <c r="AU320" s="270" t="s">
        <v>1259</v>
      </c>
      <c r="AV320" s="270" t="s">
        <v>1259</v>
      </c>
      <c r="AW320" s="277" t="s">
        <v>1259</v>
      </c>
      <c r="AX320">
        <f>VLOOKUP(A320,[1]Sheet4!B$2:G$3636,6,0)</f>
        <v>0</v>
      </c>
      <c r="AY320" t="str">
        <f>VLOOKUP(A320,[1]Sheet2!A$3:AC$3636,29,0)</f>
        <v/>
      </c>
      <c r="AZ320" s="270" t="s">
        <v>3258</v>
      </c>
      <c r="BA320" s="270" t="s">
        <v>3258</v>
      </c>
      <c r="BB320" s="270" t="s">
        <v>3258</v>
      </c>
      <c r="BC320" s="270" t="s">
        <v>3258</v>
      </c>
      <c r="BD320" s="270"/>
      <c r="BE320" s="270"/>
      <c r="BH320" s="248"/>
      <c r="BI320" s="248"/>
      <c r="BJ320" s="248"/>
      <c r="BK320" s="248"/>
      <c r="BL320" s="248"/>
      <c r="BM320" s="248"/>
      <c r="BN320" s="248"/>
      <c r="BO320" s="248"/>
      <c r="BP320" s="248" t="s">
        <v>3258</v>
      </c>
      <c r="BQ320" s="248" t="s">
        <v>3258</v>
      </c>
      <c r="BR320" s="248" t="s">
        <v>3258</v>
      </c>
      <c r="BS320" s="248" t="s">
        <v>3258</v>
      </c>
      <c r="BT320" s="248" t="s">
        <v>3258</v>
      </c>
      <c r="BU320" s="248" t="s">
        <v>3258</v>
      </c>
      <c r="BV320" s="247"/>
      <c r="BW320" s="248"/>
      <c r="BX320" s="248"/>
      <c r="BY320" s="248"/>
      <c r="BZ320" s="248"/>
      <c r="CA320" s="241"/>
      <c r="CB320" s="241"/>
      <c r="CC320" s="241"/>
      <c r="CD320" s="241"/>
      <c r="CE320" s="248"/>
    </row>
    <row r="321" spans="1:83" ht="14.4" x14ac:dyDescent="0.3">
      <c r="A321" s="269">
        <v>518625</v>
      </c>
      <c r="B321" s="272" t="str">
        <f>VLOOKUP(A321,[1]Sheet4!B$1:G$3636,5,0)</f>
        <v>الرابعة</v>
      </c>
      <c r="C321" s="270" t="s">
        <v>1259</v>
      </c>
      <c r="D321" s="270" t="s">
        <v>1259</v>
      </c>
      <c r="E321" s="270" t="s">
        <v>1259</v>
      </c>
      <c r="F321" s="270" t="s">
        <v>1259</v>
      </c>
      <c r="G321" s="270" t="s">
        <v>1259</v>
      </c>
      <c r="H321" s="270" t="s">
        <v>1259</v>
      </c>
      <c r="I321" s="270" t="s">
        <v>1259</v>
      </c>
      <c r="J321" s="270" t="s">
        <v>1259</v>
      </c>
      <c r="K321" s="270" t="s">
        <v>1259</v>
      </c>
      <c r="L321" s="270" t="s">
        <v>1259</v>
      </c>
      <c r="M321" s="270" t="s">
        <v>1259</v>
      </c>
      <c r="N321" s="270" t="s">
        <v>1259</v>
      </c>
      <c r="O321" s="270" t="s">
        <v>1259</v>
      </c>
      <c r="P321" s="270" t="s">
        <v>1259</v>
      </c>
      <c r="Q321" s="270" t="s">
        <v>1259</v>
      </c>
      <c r="R321" s="270" t="s">
        <v>1259</v>
      </c>
      <c r="S321" s="270" t="s">
        <v>1259</v>
      </c>
      <c r="T321" s="270" t="s">
        <v>1259</v>
      </c>
      <c r="U321" s="270" t="s">
        <v>1259</v>
      </c>
      <c r="V321" s="270" t="s">
        <v>1259</v>
      </c>
      <c r="W321" s="270" t="s">
        <v>1259</v>
      </c>
      <c r="X321" s="270" t="s">
        <v>1259</v>
      </c>
      <c r="Y321" s="270" t="s">
        <v>1259</v>
      </c>
      <c r="Z321" s="270" t="s">
        <v>1259</v>
      </c>
      <c r="AA321" s="270" t="s">
        <v>1259</v>
      </c>
      <c r="AB321" s="270" t="s">
        <v>1259</v>
      </c>
      <c r="AC321" s="270" t="s">
        <v>1259</v>
      </c>
      <c r="AD321" s="270" t="s">
        <v>1259</v>
      </c>
      <c r="AE321" s="270" t="s">
        <v>1259</v>
      </c>
      <c r="AF321" s="270" t="s">
        <v>1259</v>
      </c>
      <c r="AG321" s="270" t="s">
        <v>1259</v>
      </c>
      <c r="AH321" s="270" t="s">
        <v>1259</v>
      </c>
      <c r="AI321" s="270" t="s">
        <v>1259</v>
      </c>
      <c r="AJ321" s="270" t="s">
        <v>1259</v>
      </c>
      <c r="AK321" s="270" t="s">
        <v>1259</v>
      </c>
      <c r="AL321" s="270" t="s">
        <v>1259</v>
      </c>
      <c r="AM321" s="270" t="s">
        <v>1259</v>
      </c>
      <c r="AN321" s="270" t="s">
        <v>1259</v>
      </c>
      <c r="AO321" s="270" t="s">
        <v>1259</v>
      </c>
      <c r="AP321" s="270" t="s">
        <v>1259</v>
      </c>
      <c r="AQ321" s="270" t="s">
        <v>1259</v>
      </c>
      <c r="AR321" s="270" t="s">
        <v>1259</v>
      </c>
      <c r="AS321" s="270" t="s">
        <v>1259</v>
      </c>
      <c r="AT321" s="270" t="s">
        <v>1259</v>
      </c>
      <c r="AU321" s="270" t="s">
        <v>1259</v>
      </c>
      <c r="AV321" s="270" t="s">
        <v>1259</v>
      </c>
      <c r="AW321" s="277" t="s">
        <v>1259</v>
      </c>
      <c r="AX321">
        <f>VLOOKUP(A321,[1]Sheet4!B$2:G$3636,6,0)</f>
        <v>0</v>
      </c>
      <c r="AY321" t="str">
        <f>VLOOKUP(A321,[1]Sheet2!A$3:AC$3636,29,0)</f>
        <v/>
      </c>
      <c r="AZ321" s="270" t="s">
        <v>3258</v>
      </c>
      <c r="BA321" s="270" t="s">
        <v>3258</v>
      </c>
      <c r="BB321" s="270" t="s">
        <v>3258</v>
      </c>
      <c r="BC321" s="270" t="s">
        <v>3258</v>
      </c>
      <c r="BD321" s="270"/>
      <c r="BE321" s="270"/>
    </row>
    <row r="322" spans="1:83" ht="14.4" x14ac:dyDescent="0.3">
      <c r="A322" s="269">
        <v>518627</v>
      </c>
      <c r="B322" s="272" t="str">
        <f>VLOOKUP(A322,[1]Sheet4!B$1:G$3636,5,0)</f>
        <v>الرابعة</v>
      </c>
      <c r="C322" s="270" t="s">
        <v>1259</v>
      </c>
      <c r="D322" s="270" t="s">
        <v>1259</v>
      </c>
      <c r="E322" s="270" t="s">
        <v>1259</v>
      </c>
      <c r="F322" s="270" t="s">
        <v>1259</v>
      </c>
      <c r="G322" s="270" t="s">
        <v>1259</v>
      </c>
      <c r="H322" s="270" t="s">
        <v>1259</v>
      </c>
      <c r="I322" s="270" t="s">
        <v>1259</v>
      </c>
      <c r="J322" s="270" t="s">
        <v>1259</v>
      </c>
      <c r="K322" s="270" t="s">
        <v>1259</v>
      </c>
      <c r="L322" s="270" t="s">
        <v>1259</v>
      </c>
      <c r="M322" s="270" t="s">
        <v>1259</v>
      </c>
      <c r="N322" s="270" t="s">
        <v>1259</v>
      </c>
      <c r="O322" s="270" t="s">
        <v>1259</v>
      </c>
      <c r="P322" s="270" t="s">
        <v>1259</v>
      </c>
      <c r="Q322" s="270" t="s">
        <v>1259</v>
      </c>
      <c r="R322" s="270" t="s">
        <v>1259</v>
      </c>
      <c r="S322" s="270" t="s">
        <v>1259</v>
      </c>
      <c r="T322" s="270" t="s">
        <v>1259</v>
      </c>
      <c r="U322" s="270" t="s">
        <v>1259</v>
      </c>
      <c r="V322" s="270" t="s">
        <v>1259</v>
      </c>
      <c r="W322" s="270" t="s">
        <v>1259</v>
      </c>
      <c r="X322" s="270" t="s">
        <v>1259</v>
      </c>
      <c r="Y322" s="270" t="s">
        <v>1259</v>
      </c>
      <c r="Z322" s="270" t="s">
        <v>1259</v>
      </c>
      <c r="AA322" s="270" t="s">
        <v>1259</v>
      </c>
      <c r="AB322" s="270" t="s">
        <v>1259</v>
      </c>
      <c r="AC322" s="270" t="s">
        <v>1259</v>
      </c>
      <c r="AD322" s="270" t="s">
        <v>1259</v>
      </c>
      <c r="AE322" s="270" t="s">
        <v>1259</v>
      </c>
      <c r="AF322" s="270" t="s">
        <v>1259</v>
      </c>
      <c r="AG322" s="270" t="s">
        <v>1259</v>
      </c>
      <c r="AH322" s="270" t="s">
        <v>1259</v>
      </c>
      <c r="AI322" s="270" t="s">
        <v>1259</v>
      </c>
      <c r="AJ322" s="270" t="s">
        <v>1259</v>
      </c>
      <c r="AK322" s="270" t="s">
        <v>1259</v>
      </c>
      <c r="AL322" s="270" t="s">
        <v>1259</v>
      </c>
      <c r="AM322" s="270" t="s">
        <v>1259</v>
      </c>
      <c r="AN322" s="270" t="s">
        <v>1259</v>
      </c>
      <c r="AO322" s="270" t="s">
        <v>1259</v>
      </c>
      <c r="AP322" s="270" t="s">
        <v>1259</v>
      </c>
      <c r="AQ322" s="270" t="s">
        <v>1259</v>
      </c>
      <c r="AR322" s="270" t="s">
        <v>1259</v>
      </c>
      <c r="AS322" s="270" t="s">
        <v>1259</v>
      </c>
      <c r="AT322" s="270" t="s">
        <v>1259</v>
      </c>
      <c r="AU322" s="270" t="s">
        <v>1259</v>
      </c>
      <c r="AV322" s="270" t="s">
        <v>1259</v>
      </c>
      <c r="AW322" s="277" t="s">
        <v>1259</v>
      </c>
      <c r="AX322">
        <f>VLOOKUP(A322,[1]Sheet4!B$2:G$3636,6,0)</f>
        <v>0</v>
      </c>
      <c r="AY322" t="str">
        <f>VLOOKUP(A322,[1]Sheet2!A$3:AC$3636,29,0)</f>
        <v/>
      </c>
      <c r="AZ322" s="270" t="s">
        <v>3258</v>
      </c>
      <c r="BA322" s="270" t="s">
        <v>3258</v>
      </c>
      <c r="BB322" s="270" t="s">
        <v>3258</v>
      </c>
      <c r="BC322" s="270" t="s">
        <v>3258</v>
      </c>
      <c r="BD322" s="270"/>
      <c r="BE322" s="270"/>
    </row>
    <row r="323" spans="1:83" ht="14.4" x14ac:dyDescent="0.3">
      <c r="A323" s="269">
        <v>518628</v>
      </c>
      <c r="B323" s="272" t="str">
        <f>VLOOKUP(A323,[1]Sheet4!B$1:G$3636,5,0)</f>
        <v>الرابعة</v>
      </c>
      <c r="C323" s="270" t="s">
        <v>1259</v>
      </c>
      <c r="D323" s="270" t="s">
        <v>1259</v>
      </c>
      <c r="E323" s="270" t="s">
        <v>1259</v>
      </c>
      <c r="F323" s="270" t="s">
        <v>1259</v>
      </c>
      <c r="G323" s="270" t="s">
        <v>1259</v>
      </c>
      <c r="H323" s="270" t="s">
        <v>1259</v>
      </c>
      <c r="I323" s="270" t="s">
        <v>1259</v>
      </c>
      <c r="J323" s="270" t="s">
        <v>1259</v>
      </c>
      <c r="K323" s="270" t="s">
        <v>1259</v>
      </c>
      <c r="L323" s="270" t="s">
        <v>1259</v>
      </c>
      <c r="M323" s="270" t="s">
        <v>1259</v>
      </c>
      <c r="N323" s="270" t="s">
        <v>1259</v>
      </c>
      <c r="O323" s="270" t="s">
        <v>1259</v>
      </c>
      <c r="P323" s="270" t="s">
        <v>1259</v>
      </c>
      <c r="Q323" s="270" t="s">
        <v>1259</v>
      </c>
      <c r="R323" s="270" t="s">
        <v>1259</v>
      </c>
      <c r="S323" s="270" t="s">
        <v>1259</v>
      </c>
      <c r="T323" s="270" t="s">
        <v>1259</v>
      </c>
      <c r="U323" s="270" t="s">
        <v>1259</v>
      </c>
      <c r="V323" s="270" t="s">
        <v>1259</v>
      </c>
      <c r="W323" s="270" t="s">
        <v>1259</v>
      </c>
      <c r="X323" s="270" t="s">
        <v>1259</v>
      </c>
      <c r="Y323" s="270" t="s">
        <v>1259</v>
      </c>
      <c r="Z323" s="270" t="s">
        <v>1259</v>
      </c>
      <c r="AA323" s="270" t="s">
        <v>1259</v>
      </c>
      <c r="AB323" s="270" t="s">
        <v>1259</v>
      </c>
      <c r="AC323" s="270" t="s">
        <v>1259</v>
      </c>
      <c r="AD323" s="270" t="s">
        <v>1259</v>
      </c>
      <c r="AE323" s="270" t="s">
        <v>1259</v>
      </c>
      <c r="AF323" s="270" t="s">
        <v>1259</v>
      </c>
      <c r="AG323" s="270" t="s">
        <v>1259</v>
      </c>
      <c r="AH323" s="270" t="s">
        <v>1259</v>
      </c>
      <c r="AI323" s="270" t="s">
        <v>1259</v>
      </c>
      <c r="AJ323" s="270" t="s">
        <v>1259</v>
      </c>
      <c r="AK323" s="270" t="s">
        <v>1259</v>
      </c>
      <c r="AL323" s="270" t="s">
        <v>1259</v>
      </c>
      <c r="AM323" s="270" t="s">
        <v>1259</v>
      </c>
      <c r="AN323" s="270" t="s">
        <v>1259</v>
      </c>
      <c r="AO323" s="270" t="s">
        <v>1259</v>
      </c>
      <c r="AP323" s="270" t="s">
        <v>1259</v>
      </c>
      <c r="AQ323" s="270" t="s">
        <v>1259</v>
      </c>
      <c r="AR323" s="270" t="s">
        <v>1259</v>
      </c>
      <c r="AS323" s="270" t="s">
        <v>1259</v>
      </c>
      <c r="AT323" s="270" t="s">
        <v>1259</v>
      </c>
      <c r="AU323" s="270" t="s">
        <v>1259</v>
      </c>
      <c r="AV323" s="270" t="s">
        <v>1259</v>
      </c>
      <c r="AW323" s="277" t="s">
        <v>1259</v>
      </c>
      <c r="AX323">
        <f>VLOOKUP(A323,[1]Sheet4!B$2:G$3636,6,0)</f>
        <v>0</v>
      </c>
      <c r="AY323" t="str">
        <f>VLOOKUP(A323,[1]Sheet2!A$3:AC$3636,29,0)</f>
        <v/>
      </c>
      <c r="AZ323" s="270" t="s">
        <v>3258</v>
      </c>
      <c r="BA323" s="270" t="s">
        <v>3258</v>
      </c>
      <c r="BB323" s="270" t="s">
        <v>3258</v>
      </c>
      <c r="BC323" s="270" t="s">
        <v>3258</v>
      </c>
      <c r="BD323" s="270"/>
      <c r="BE323" s="270"/>
    </row>
    <row r="324" spans="1:83" ht="14.4" x14ac:dyDescent="0.3">
      <c r="A324" s="269">
        <v>518633</v>
      </c>
      <c r="B324" s="272" t="str">
        <f>VLOOKUP(A324,[1]Sheet4!B$1:G$3636,5,0)</f>
        <v>الرابعة</v>
      </c>
      <c r="C324" s="270" t="s">
        <v>1260</v>
      </c>
      <c r="D324" s="270" t="s">
        <v>1260</v>
      </c>
      <c r="E324" s="270" t="s">
        <v>1260</v>
      </c>
      <c r="F324" s="270" t="s">
        <v>1260</v>
      </c>
      <c r="G324" s="270" t="s">
        <v>1260</v>
      </c>
      <c r="H324" s="270" t="s">
        <v>1260</v>
      </c>
      <c r="I324" s="270" t="s">
        <v>1260</v>
      </c>
      <c r="J324" s="270" t="s">
        <v>1260</v>
      </c>
      <c r="K324" s="270" t="s">
        <v>1260</v>
      </c>
      <c r="L324" s="270" t="s">
        <v>1260</v>
      </c>
      <c r="M324" s="270" t="s">
        <v>1260</v>
      </c>
      <c r="N324" s="270" t="s">
        <v>1260</v>
      </c>
      <c r="O324" s="270" t="s">
        <v>1260</v>
      </c>
      <c r="P324" s="270" t="s">
        <v>1260</v>
      </c>
      <c r="Q324" s="270" t="s">
        <v>1260</v>
      </c>
      <c r="R324" s="270" t="s">
        <v>1260</v>
      </c>
      <c r="S324" s="270" t="s">
        <v>1260</v>
      </c>
      <c r="T324" s="270" t="s">
        <v>1260</v>
      </c>
      <c r="U324" s="270" t="s">
        <v>1260</v>
      </c>
      <c r="V324" s="270" t="s">
        <v>1260</v>
      </c>
      <c r="W324" s="270" t="s">
        <v>1260</v>
      </c>
      <c r="X324" s="270" t="s">
        <v>1260</v>
      </c>
      <c r="Y324" s="270" t="s">
        <v>1260</v>
      </c>
      <c r="Z324" s="270" t="s">
        <v>1260</v>
      </c>
      <c r="AA324" s="270" t="s">
        <v>1260</v>
      </c>
      <c r="AB324" s="270" t="s">
        <v>1260</v>
      </c>
      <c r="AC324" s="270" t="s">
        <v>1260</v>
      </c>
      <c r="AD324" s="270" t="s">
        <v>1260</v>
      </c>
      <c r="AE324" s="270" t="s">
        <v>1260</v>
      </c>
      <c r="AF324" s="270" t="s">
        <v>1260</v>
      </c>
      <c r="AG324" s="270" t="s">
        <v>1260</v>
      </c>
      <c r="AH324" s="270" t="s">
        <v>1260</v>
      </c>
      <c r="AI324" s="270" t="s">
        <v>1260</v>
      </c>
      <c r="AJ324" s="270" t="s">
        <v>1260</v>
      </c>
      <c r="AK324" s="270" t="s">
        <v>1260</v>
      </c>
      <c r="AL324" s="270" t="s">
        <v>1260</v>
      </c>
      <c r="AM324" s="270" t="s">
        <v>1260</v>
      </c>
      <c r="AN324" s="270" t="s">
        <v>1260</v>
      </c>
      <c r="AO324" s="270" t="s">
        <v>1260</v>
      </c>
      <c r="AP324" s="270" t="s">
        <v>1260</v>
      </c>
      <c r="AQ324" s="270" t="s">
        <v>1260</v>
      </c>
      <c r="AR324" s="270" t="s">
        <v>1260</v>
      </c>
      <c r="AS324" s="270" t="s">
        <v>1260</v>
      </c>
      <c r="AT324" s="270" t="s">
        <v>1260</v>
      </c>
      <c r="AU324" s="270" t="s">
        <v>1260</v>
      </c>
      <c r="AV324" s="270" t="s">
        <v>1260</v>
      </c>
      <c r="AW324" s="277" t="s">
        <v>1260</v>
      </c>
      <c r="AX324" t="str">
        <f>VLOOKUP(A324,[1]Sheet4!B$2:G$3636,6,0)</f>
        <v>مستنفذ فصل ثاني  2023-2024</v>
      </c>
      <c r="AY324" t="str">
        <f>VLOOKUP(A324,[1]Sheet2!A$3:AC$3636,29,0)</f>
        <v/>
      </c>
      <c r="AZ324" s="270" t="s">
        <v>3258</v>
      </c>
      <c r="BA324" s="270" t="s">
        <v>3258</v>
      </c>
      <c r="BB324" s="270" t="s">
        <v>3258</v>
      </c>
      <c r="BC324" s="270" t="s">
        <v>3258</v>
      </c>
      <c r="BD324" s="270"/>
      <c r="BE324" s="270"/>
      <c r="BH324" s="248"/>
      <c r="BI324" s="248"/>
      <c r="BJ324" s="248"/>
      <c r="BK324" s="248"/>
      <c r="BL324" s="248"/>
      <c r="BM324" s="248"/>
      <c r="BN324" s="248"/>
      <c r="BO324" s="248"/>
      <c r="BP324" s="248" t="s">
        <v>3258</v>
      </c>
      <c r="BQ324" s="248" t="s">
        <v>3258</v>
      </c>
      <c r="BR324" s="248" t="s">
        <v>3258</v>
      </c>
      <c r="BS324" s="248" t="s">
        <v>3258</v>
      </c>
      <c r="BT324" s="248" t="s">
        <v>3258</v>
      </c>
      <c r="BU324" s="248" t="s">
        <v>3258</v>
      </c>
      <c r="BV324" s="247"/>
      <c r="BW324" s="248"/>
      <c r="BX324" s="248"/>
      <c r="BY324" s="248"/>
      <c r="BZ324" s="248"/>
      <c r="CA324" s="241"/>
      <c r="CB324" s="241"/>
      <c r="CC324" s="241"/>
      <c r="CD324" s="241"/>
      <c r="CE324" s="248"/>
    </row>
    <row r="325" spans="1:83" ht="14.4" x14ac:dyDescent="0.3">
      <c r="A325" s="269">
        <v>518637</v>
      </c>
      <c r="B325" s="272" t="str">
        <f>VLOOKUP(A325,[1]Sheet4!B$1:G$3636,5,0)</f>
        <v>الرابعة</v>
      </c>
      <c r="C325" s="270" t="s">
        <v>1260</v>
      </c>
      <c r="D325" s="270" t="s">
        <v>1260</v>
      </c>
      <c r="E325" s="270" t="s">
        <v>1260</v>
      </c>
      <c r="F325" s="270" t="s">
        <v>1260</v>
      </c>
      <c r="G325" s="270" t="s">
        <v>1260</v>
      </c>
      <c r="H325" s="270" t="s">
        <v>1260</v>
      </c>
      <c r="I325" s="270" t="s">
        <v>1260</v>
      </c>
      <c r="J325" s="270" t="s">
        <v>1260</v>
      </c>
      <c r="K325" s="270" t="s">
        <v>1260</v>
      </c>
      <c r="L325" s="270" t="s">
        <v>1260</v>
      </c>
      <c r="M325" s="270" t="s">
        <v>1260</v>
      </c>
      <c r="N325" s="270" t="s">
        <v>1260</v>
      </c>
      <c r="O325" s="270" t="s">
        <v>1260</v>
      </c>
      <c r="P325" s="270" t="s">
        <v>1260</v>
      </c>
      <c r="Q325" s="270" t="s">
        <v>1260</v>
      </c>
      <c r="R325" s="270" t="s">
        <v>1260</v>
      </c>
      <c r="S325" s="270" t="s">
        <v>1260</v>
      </c>
      <c r="T325" s="270" t="s">
        <v>1260</v>
      </c>
      <c r="U325" s="270" t="s">
        <v>1260</v>
      </c>
      <c r="V325" s="270" t="s">
        <v>1260</v>
      </c>
      <c r="W325" s="270" t="s">
        <v>1260</v>
      </c>
      <c r="X325" s="270" t="s">
        <v>1260</v>
      </c>
      <c r="Y325" s="270" t="s">
        <v>1260</v>
      </c>
      <c r="Z325" s="270" t="s">
        <v>1260</v>
      </c>
      <c r="AA325" s="270" t="s">
        <v>1260</v>
      </c>
      <c r="AB325" s="270" t="s">
        <v>1260</v>
      </c>
      <c r="AC325" s="270" t="s">
        <v>1260</v>
      </c>
      <c r="AD325" s="270" t="s">
        <v>1260</v>
      </c>
      <c r="AE325" s="270" t="s">
        <v>1260</v>
      </c>
      <c r="AF325" s="270" t="s">
        <v>1260</v>
      </c>
      <c r="AG325" s="270" t="s">
        <v>1260</v>
      </c>
      <c r="AH325" s="270" t="s">
        <v>1260</v>
      </c>
      <c r="AI325" s="270" t="s">
        <v>1260</v>
      </c>
      <c r="AJ325" s="270" t="s">
        <v>1260</v>
      </c>
      <c r="AK325" s="270" t="s">
        <v>1260</v>
      </c>
      <c r="AL325" s="270" t="s">
        <v>1260</v>
      </c>
      <c r="AM325" s="270" t="s">
        <v>1260</v>
      </c>
      <c r="AN325" s="270" t="s">
        <v>1260</v>
      </c>
      <c r="AO325" s="270" t="s">
        <v>1260</v>
      </c>
      <c r="AP325" s="270" t="s">
        <v>1260</v>
      </c>
      <c r="AQ325" s="270" t="s">
        <v>1260</v>
      </c>
      <c r="AR325" s="270" t="s">
        <v>1260</v>
      </c>
      <c r="AS325" s="270" t="s">
        <v>1260</v>
      </c>
      <c r="AT325" s="270" t="s">
        <v>1260</v>
      </c>
      <c r="AU325" s="270" t="s">
        <v>1260</v>
      </c>
      <c r="AV325" s="270" t="s">
        <v>1260</v>
      </c>
      <c r="AW325" s="277" t="s">
        <v>1260</v>
      </c>
      <c r="AX325" t="str">
        <f>VLOOKUP(A325,[1]Sheet4!B$2:G$3636,6,0)</f>
        <v>مستنفذ فصل ثاني  2023-2024</v>
      </c>
      <c r="AY325" t="str">
        <f>VLOOKUP(A325,[1]Sheet2!A$3:AC$3636,29,0)</f>
        <v/>
      </c>
      <c r="AZ325" s="270" t="s">
        <v>3258</v>
      </c>
      <c r="BA325" s="270" t="s">
        <v>3258</v>
      </c>
      <c r="BB325" s="270" t="s">
        <v>3258</v>
      </c>
      <c r="BC325" s="270" t="s">
        <v>3258</v>
      </c>
      <c r="BD325" s="270"/>
      <c r="BE325" s="270"/>
    </row>
    <row r="326" spans="1:83" ht="14.4" x14ac:dyDescent="0.3">
      <c r="A326" s="269">
        <v>518638</v>
      </c>
      <c r="B326" s="272" t="str">
        <f>VLOOKUP(A326,[1]Sheet4!B$1:G$3636,5,0)</f>
        <v>الرابعة</v>
      </c>
      <c r="C326" s="270" t="s">
        <v>1259</v>
      </c>
      <c r="D326" s="270" t="s">
        <v>1259</v>
      </c>
      <c r="E326" s="270" t="s">
        <v>1259</v>
      </c>
      <c r="F326" s="270" t="s">
        <v>1259</v>
      </c>
      <c r="G326" s="270" t="s">
        <v>1259</v>
      </c>
      <c r="H326" s="270" t="s">
        <v>1259</v>
      </c>
      <c r="I326" s="270" t="s">
        <v>1259</v>
      </c>
      <c r="J326" s="270" t="s">
        <v>1259</v>
      </c>
      <c r="K326" s="270" t="s">
        <v>1259</v>
      </c>
      <c r="L326" s="270" t="s">
        <v>1259</v>
      </c>
      <c r="M326" s="270" t="s">
        <v>1259</v>
      </c>
      <c r="N326" s="270" t="s">
        <v>1259</v>
      </c>
      <c r="O326" s="270" t="s">
        <v>1259</v>
      </c>
      <c r="P326" s="270" t="s">
        <v>1259</v>
      </c>
      <c r="Q326" s="270" t="s">
        <v>1259</v>
      </c>
      <c r="R326" s="270" t="s">
        <v>1259</v>
      </c>
      <c r="S326" s="270" t="s">
        <v>1259</v>
      </c>
      <c r="T326" s="270" t="s">
        <v>1259</v>
      </c>
      <c r="U326" s="270" t="s">
        <v>1259</v>
      </c>
      <c r="V326" s="270" t="s">
        <v>1259</v>
      </c>
      <c r="W326" s="270" t="s">
        <v>1259</v>
      </c>
      <c r="X326" s="270" t="s">
        <v>1259</v>
      </c>
      <c r="Y326" s="270" t="s">
        <v>1259</v>
      </c>
      <c r="Z326" s="270" t="s">
        <v>1259</v>
      </c>
      <c r="AA326" s="270" t="s">
        <v>1259</v>
      </c>
      <c r="AB326" s="270" t="s">
        <v>1259</v>
      </c>
      <c r="AC326" s="270" t="s">
        <v>1259</v>
      </c>
      <c r="AD326" s="270" t="s">
        <v>1259</v>
      </c>
      <c r="AE326" s="270" t="s">
        <v>1259</v>
      </c>
      <c r="AF326" s="270" t="s">
        <v>1259</v>
      </c>
      <c r="AG326" s="270" t="s">
        <v>1259</v>
      </c>
      <c r="AH326" s="270" t="s">
        <v>1259</v>
      </c>
      <c r="AI326" s="270" t="s">
        <v>1259</v>
      </c>
      <c r="AJ326" s="270" t="s">
        <v>1259</v>
      </c>
      <c r="AK326" s="270" t="s">
        <v>1259</v>
      </c>
      <c r="AL326" s="270" t="s">
        <v>1259</v>
      </c>
      <c r="AM326" s="270" t="s">
        <v>1259</v>
      </c>
      <c r="AN326" s="270" t="s">
        <v>1259</v>
      </c>
      <c r="AO326" s="270" t="s">
        <v>1259</v>
      </c>
      <c r="AP326" s="270" t="s">
        <v>1259</v>
      </c>
      <c r="AQ326" s="270" t="s">
        <v>1259</v>
      </c>
      <c r="AR326" s="270" t="s">
        <v>1259</v>
      </c>
      <c r="AS326" s="270" t="s">
        <v>1259</v>
      </c>
      <c r="AT326" s="270" t="s">
        <v>1259</v>
      </c>
      <c r="AU326" s="270" t="s">
        <v>1259</v>
      </c>
      <c r="AV326" s="270" t="s">
        <v>1259</v>
      </c>
      <c r="AW326" s="277" t="s">
        <v>1259</v>
      </c>
      <c r="AX326">
        <f>VLOOKUP(A326,[1]Sheet4!B$2:G$3636,6,0)</f>
        <v>0</v>
      </c>
      <c r="AY326" t="str">
        <f>VLOOKUP(A326,[1]Sheet2!A$3:AC$3636,29,0)</f>
        <v/>
      </c>
      <c r="AZ326" s="270" t="s">
        <v>3258</v>
      </c>
      <c r="BA326" s="270" t="s">
        <v>3258</v>
      </c>
      <c r="BB326" s="270" t="s">
        <v>3258</v>
      </c>
      <c r="BC326" s="270" t="s">
        <v>3258</v>
      </c>
      <c r="BD326" s="270"/>
      <c r="BE326" s="270"/>
    </row>
    <row r="327" spans="1:83" ht="14.4" x14ac:dyDescent="0.3">
      <c r="A327" s="269">
        <v>518692</v>
      </c>
      <c r="B327" s="272" t="str">
        <f>VLOOKUP(A327,[1]Sheet4!B$1:G$3636,5,0)</f>
        <v>الرابعة</v>
      </c>
      <c r="C327" s="270" t="s">
        <v>1260</v>
      </c>
      <c r="D327" s="270" t="s">
        <v>1260</v>
      </c>
      <c r="E327" s="270" t="s">
        <v>1260</v>
      </c>
      <c r="F327" s="270" t="s">
        <v>1260</v>
      </c>
      <c r="G327" s="270" t="s">
        <v>1260</v>
      </c>
      <c r="H327" s="270" t="s">
        <v>1260</v>
      </c>
      <c r="I327" s="270" t="s">
        <v>1260</v>
      </c>
      <c r="J327" s="270" t="s">
        <v>1260</v>
      </c>
      <c r="K327" s="270" t="s">
        <v>1260</v>
      </c>
      <c r="L327" s="270" t="s">
        <v>1260</v>
      </c>
      <c r="M327" s="270" t="s">
        <v>1260</v>
      </c>
      <c r="N327" s="270" t="s">
        <v>1260</v>
      </c>
      <c r="O327" s="270" t="s">
        <v>1260</v>
      </c>
      <c r="P327" s="270" t="s">
        <v>1260</v>
      </c>
      <c r="Q327" s="270" t="s">
        <v>1260</v>
      </c>
      <c r="R327" s="270" t="s">
        <v>1260</v>
      </c>
      <c r="S327" s="270" t="s">
        <v>1260</v>
      </c>
      <c r="T327" s="270" t="s">
        <v>1260</v>
      </c>
      <c r="U327" s="270" t="s">
        <v>1260</v>
      </c>
      <c r="V327" s="270" t="s">
        <v>1260</v>
      </c>
      <c r="W327" s="270" t="s">
        <v>1260</v>
      </c>
      <c r="X327" s="270" t="s">
        <v>1260</v>
      </c>
      <c r="Y327" s="270" t="s">
        <v>1260</v>
      </c>
      <c r="Z327" s="270" t="s">
        <v>1260</v>
      </c>
      <c r="AA327" s="270" t="s">
        <v>1260</v>
      </c>
      <c r="AB327" s="270" t="s">
        <v>1260</v>
      </c>
      <c r="AC327" s="270" t="s">
        <v>1260</v>
      </c>
      <c r="AD327" s="270" t="s">
        <v>1260</v>
      </c>
      <c r="AE327" s="270" t="s">
        <v>1260</v>
      </c>
      <c r="AF327" s="270" t="s">
        <v>1260</v>
      </c>
      <c r="AG327" s="270" t="s">
        <v>1260</v>
      </c>
      <c r="AH327" s="270" t="s">
        <v>1260</v>
      </c>
      <c r="AI327" s="270" t="s">
        <v>1260</v>
      </c>
      <c r="AJ327" s="270" t="s">
        <v>1260</v>
      </c>
      <c r="AK327" s="270" t="s">
        <v>1260</v>
      </c>
      <c r="AL327" s="270" t="s">
        <v>1260</v>
      </c>
      <c r="AM327" s="270" t="s">
        <v>1260</v>
      </c>
      <c r="AN327" s="270" t="s">
        <v>1260</v>
      </c>
      <c r="AO327" s="270" t="s">
        <v>1260</v>
      </c>
      <c r="AP327" s="270" t="s">
        <v>1260</v>
      </c>
      <c r="AQ327" s="270" t="s">
        <v>1260</v>
      </c>
      <c r="AR327" s="270" t="s">
        <v>1260</v>
      </c>
      <c r="AS327" s="270" t="s">
        <v>1260</v>
      </c>
      <c r="AT327" s="270" t="s">
        <v>1260</v>
      </c>
      <c r="AU327" s="270" t="s">
        <v>1260</v>
      </c>
      <c r="AV327" s="270" t="s">
        <v>1260</v>
      </c>
      <c r="AW327" s="277" t="s">
        <v>1260</v>
      </c>
      <c r="AX327">
        <f>VLOOKUP(A327,[1]Sheet4!B$2:G$3636,6,0)</f>
        <v>0</v>
      </c>
      <c r="AY327" t="str">
        <f>VLOOKUP(A327,[1]Sheet2!A$3:AC$3636,29,0)</f>
        <v/>
      </c>
      <c r="AZ327" s="270" t="s">
        <v>3258</v>
      </c>
      <c r="BA327" s="270" t="s">
        <v>3258</v>
      </c>
      <c r="BB327" s="270" t="s">
        <v>3258</v>
      </c>
      <c r="BC327" s="270" t="s">
        <v>3258</v>
      </c>
      <c r="BD327" s="270"/>
      <c r="BE327" s="270"/>
    </row>
    <row r="328" spans="1:83" ht="14.4" x14ac:dyDescent="0.3">
      <c r="A328" s="269">
        <v>518725</v>
      </c>
      <c r="B328" s="272" t="str">
        <f>VLOOKUP(A328,[1]Sheet4!B$1:G$3636,5,0)</f>
        <v>الرابعة</v>
      </c>
      <c r="C328" s="270" t="s">
        <v>1259</v>
      </c>
      <c r="D328" s="270" t="s">
        <v>1259</v>
      </c>
      <c r="E328" s="270" t="s">
        <v>1259</v>
      </c>
      <c r="F328" s="270" t="s">
        <v>1259</v>
      </c>
      <c r="G328" s="270" t="s">
        <v>1259</v>
      </c>
      <c r="H328" s="270" t="s">
        <v>1259</v>
      </c>
      <c r="I328" s="270" t="s">
        <v>1259</v>
      </c>
      <c r="J328" s="270" t="s">
        <v>1259</v>
      </c>
      <c r="K328" s="270" t="s">
        <v>1259</v>
      </c>
      <c r="L328" s="270" t="s">
        <v>1259</v>
      </c>
      <c r="M328" s="270" t="s">
        <v>1259</v>
      </c>
      <c r="N328" s="270" t="s">
        <v>1259</v>
      </c>
      <c r="O328" s="270" t="s">
        <v>1259</v>
      </c>
      <c r="P328" s="270" t="s">
        <v>1259</v>
      </c>
      <c r="Q328" s="270" t="s">
        <v>1259</v>
      </c>
      <c r="R328" s="270" t="s">
        <v>1259</v>
      </c>
      <c r="S328" s="270" t="s">
        <v>1259</v>
      </c>
      <c r="T328" s="270" t="s">
        <v>1259</v>
      </c>
      <c r="U328" s="270" t="s">
        <v>1259</v>
      </c>
      <c r="V328" s="270" t="s">
        <v>1259</v>
      </c>
      <c r="W328" s="270" t="s">
        <v>1259</v>
      </c>
      <c r="X328" s="270" t="s">
        <v>1259</v>
      </c>
      <c r="Y328" s="270" t="s">
        <v>1259</v>
      </c>
      <c r="Z328" s="270" t="s">
        <v>1259</v>
      </c>
      <c r="AA328" s="270" t="s">
        <v>1259</v>
      </c>
      <c r="AB328" s="270" t="s">
        <v>1259</v>
      </c>
      <c r="AC328" s="270" t="s">
        <v>1259</v>
      </c>
      <c r="AD328" s="270" t="s">
        <v>1259</v>
      </c>
      <c r="AE328" s="270" t="s">
        <v>1259</v>
      </c>
      <c r="AF328" s="270" t="s">
        <v>1259</v>
      </c>
      <c r="AG328" s="270" t="s">
        <v>1259</v>
      </c>
      <c r="AH328" s="270" t="s">
        <v>1259</v>
      </c>
      <c r="AI328" s="270" t="s">
        <v>1259</v>
      </c>
      <c r="AJ328" s="270" t="s">
        <v>1259</v>
      </c>
      <c r="AK328" s="270" t="s">
        <v>1259</v>
      </c>
      <c r="AL328" s="270" t="s">
        <v>1259</v>
      </c>
      <c r="AM328" s="270" t="s">
        <v>1259</v>
      </c>
      <c r="AN328" s="270" t="s">
        <v>1259</v>
      </c>
      <c r="AO328" s="270" t="s">
        <v>1259</v>
      </c>
      <c r="AP328" s="270" t="s">
        <v>1259</v>
      </c>
      <c r="AQ328" s="270" t="s">
        <v>1259</v>
      </c>
      <c r="AR328" s="270" t="s">
        <v>1259</v>
      </c>
      <c r="AS328" s="270" t="s">
        <v>1259</v>
      </c>
      <c r="AT328" s="270" t="s">
        <v>1259</v>
      </c>
      <c r="AU328" s="270" t="s">
        <v>1259</v>
      </c>
      <c r="AV328" s="270" t="s">
        <v>1259</v>
      </c>
      <c r="AW328" s="277" t="s">
        <v>1259</v>
      </c>
      <c r="AX328">
        <f>VLOOKUP(A328,[1]Sheet4!B$2:G$3636,6,0)</f>
        <v>0</v>
      </c>
      <c r="AY328" t="str">
        <f>VLOOKUP(A328,[1]Sheet2!A$3:AC$3636,29,0)</f>
        <v/>
      </c>
      <c r="AZ328" s="270" t="s">
        <v>3258</v>
      </c>
      <c r="BA328" s="270" t="s">
        <v>3258</v>
      </c>
      <c r="BB328" s="270" t="s">
        <v>3258</v>
      </c>
      <c r="BC328" s="270" t="s">
        <v>3258</v>
      </c>
      <c r="BD328" s="270"/>
      <c r="BE328" s="270"/>
    </row>
    <row r="329" spans="1:83" ht="14.4" x14ac:dyDescent="0.3">
      <c r="A329" s="269">
        <v>518727</v>
      </c>
      <c r="B329" s="272" t="str">
        <f>VLOOKUP(A329,[1]Sheet4!B$1:G$3636,5,0)</f>
        <v>الرابعة</v>
      </c>
      <c r="C329" s="270" t="s">
        <v>1260</v>
      </c>
      <c r="D329" s="270" t="s">
        <v>1260</v>
      </c>
      <c r="E329" s="270" t="s">
        <v>1260</v>
      </c>
      <c r="F329" s="270" t="s">
        <v>1260</v>
      </c>
      <c r="G329" s="270" t="s">
        <v>1260</v>
      </c>
      <c r="H329" s="270" t="s">
        <v>1260</v>
      </c>
      <c r="I329" s="270" t="s">
        <v>1260</v>
      </c>
      <c r="J329" s="270" t="s">
        <v>1260</v>
      </c>
      <c r="K329" s="270" t="s">
        <v>1260</v>
      </c>
      <c r="L329" s="270" t="s">
        <v>1260</v>
      </c>
      <c r="M329" s="270" t="s">
        <v>1260</v>
      </c>
      <c r="N329" s="270" t="s">
        <v>1260</v>
      </c>
      <c r="O329" s="270" t="s">
        <v>1260</v>
      </c>
      <c r="P329" s="270" t="s">
        <v>1260</v>
      </c>
      <c r="Q329" s="270" t="s">
        <v>1260</v>
      </c>
      <c r="R329" s="270" t="s">
        <v>1260</v>
      </c>
      <c r="S329" s="270" t="s">
        <v>1260</v>
      </c>
      <c r="T329" s="270" t="s">
        <v>1260</v>
      </c>
      <c r="U329" s="270" t="s">
        <v>1260</v>
      </c>
      <c r="V329" s="270" t="s">
        <v>1260</v>
      </c>
      <c r="W329" s="270" t="s">
        <v>1260</v>
      </c>
      <c r="X329" s="270" t="s">
        <v>1260</v>
      </c>
      <c r="Y329" s="270" t="s">
        <v>1260</v>
      </c>
      <c r="Z329" s="270" t="s">
        <v>1260</v>
      </c>
      <c r="AA329" s="270" t="s">
        <v>1260</v>
      </c>
      <c r="AB329" s="270" t="s">
        <v>1260</v>
      </c>
      <c r="AC329" s="270" t="s">
        <v>1260</v>
      </c>
      <c r="AD329" s="270" t="s">
        <v>1260</v>
      </c>
      <c r="AE329" s="270" t="s">
        <v>1260</v>
      </c>
      <c r="AF329" s="270" t="s">
        <v>1260</v>
      </c>
      <c r="AG329" s="270" t="s">
        <v>1260</v>
      </c>
      <c r="AH329" s="270" t="s">
        <v>1260</v>
      </c>
      <c r="AI329" s="270" t="s">
        <v>1260</v>
      </c>
      <c r="AJ329" s="270" t="s">
        <v>1260</v>
      </c>
      <c r="AK329" s="270" t="s">
        <v>1260</v>
      </c>
      <c r="AL329" s="270" t="s">
        <v>1260</v>
      </c>
      <c r="AM329" s="270" t="s">
        <v>1260</v>
      </c>
      <c r="AN329" s="270" t="s">
        <v>1260</v>
      </c>
      <c r="AO329" s="270" t="s">
        <v>1260</v>
      </c>
      <c r="AP329" s="270" t="s">
        <v>1260</v>
      </c>
      <c r="AQ329" s="270" t="s">
        <v>1260</v>
      </c>
      <c r="AR329" s="270" t="s">
        <v>1260</v>
      </c>
      <c r="AS329" s="270" t="s">
        <v>1260</v>
      </c>
      <c r="AT329" s="270" t="s">
        <v>1260</v>
      </c>
      <c r="AU329" s="270" t="s">
        <v>1260</v>
      </c>
      <c r="AV329" s="270" t="s">
        <v>1260</v>
      </c>
      <c r="AW329" s="277" t="s">
        <v>1260</v>
      </c>
      <c r="AX329" t="str">
        <f>VLOOKUP(A329,[1]Sheet4!B$2:G$3636,6,0)</f>
        <v>مستنفذ فصل ثاني  2023-2024</v>
      </c>
      <c r="AY329">
        <f>VLOOKUP(A329,[1]Sheet2!A$3:AC$3636,29,0)</f>
        <v>0</v>
      </c>
      <c r="AZ329" s="270" t="s">
        <v>3258</v>
      </c>
      <c r="BA329" s="270" t="s">
        <v>3258</v>
      </c>
      <c r="BB329" s="270" t="s">
        <v>3258</v>
      </c>
      <c r="BC329" s="270" t="s">
        <v>3258</v>
      </c>
      <c r="BD329" s="270"/>
      <c r="BE329" s="270"/>
      <c r="BH329" s="248"/>
      <c r="BI329" s="248"/>
      <c r="BJ329" s="248"/>
      <c r="BK329" s="248"/>
      <c r="BL329" s="248"/>
      <c r="BM329" s="248"/>
      <c r="BN329" s="248"/>
      <c r="BO329" s="248"/>
      <c r="BP329" s="248" t="s">
        <v>3258</v>
      </c>
      <c r="BQ329" s="248" t="s">
        <v>3258</v>
      </c>
      <c r="BR329" s="248" t="s">
        <v>3258</v>
      </c>
      <c r="BS329" s="248" t="s">
        <v>3258</v>
      </c>
      <c r="BT329" s="248" t="s">
        <v>3258</v>
      </c>
      <c r="BU329" s="248" t="s">
        <v>3258</v>
      </c>
      <c r="BV329" s="247"/>
      <c r="BW329" s="248"/>
      <c r="BX329" s="248"/>
      <c r="BY329" s="248"/>
      <c r="BZ329" s="248"/>
      <c r="CA329" s="241"/>
      <c r="CB329" s="241"/>
      <c r="CC329" s="241"/>
      <c r="CD329" s="241"/>
      <c r="CE329" s="248"/>
    </row>
    <row r="330" spans="1:83" ht="14.4" x14ac:dyDescent="0.3">
      <c r="A330" s="269">
        <v>518729</v>
      </c>
      <c r="B330" s="272" t="str">
        <f>VLOOKUP(A330,[1]Sheet4!B$1:G$3636,5,0)</f>
        <v>الرابعة</v>
      </c>
      <c r="C330" s="270" t="s">
        <v>1259</v>
      </c>
      <c r="D330" s="270" t="s">
        <v>1259</v>
      </c>
      <c r="E330" s="270" t="s">
        <v>1259</v>
      </c>
      <c r="F330" s="270" t="s">
        <v>1259</v>
      </c>
      <c r="G330" s="270" t="s">
        <v>1259</v>
      </c>
      <c r="H330" s="270" t="s">
        <v>1259</v>
      </c>
      <c r="I330" s="270" t="s">
        <v>1259</v>
      </c>
      <c r="J330" s="270" t="s">
        <v>1259</v>
      </c>
      <c r="K330" s="270" t="s">
        <v>1259</v>
      </c>
      <c r="L330" s="270" t="s">
        <v>1259</v>
      </c>
      <c r="M330" s="270" t="s">
        <v>1259</v>
      </c>
      <c r="N330" s="270" t="s">
        <v>1259</v>
      </c>
      <c r="O330" s="270" t="s">
        <v>1259</v>
      </c>
      <c r="P330" s="270" t="s">
        <v>1259</v>
      </c>
      <c r="Q330" s="270" t="s">
        <v>1259</v>
      </c>
      <c r="R330" s="270" t="s">
        <v>1259</v>
      </c>
      <c r="S330" s="270" t="s">
        <v>1259</v>
      </c>
      <c r="T330" s="270" t="s">
        <v>1259</v>
      </c>
      <c r="U330" s="270" t="s">
        <v>1259</v>
      </c>
      <c r="V330" s="270" t="s">
        <v>1259</v>
      </c>
      <c r="W330" s="270" t="s">
        <v>1259</v>
      </c>
      <c r="X330" s="270" t="s">
        <v>1259</v>
      </c>
      <c r="Y330" s="270" t="s">
        <v>1259</v>
      </c>
      <c r="Z330" s="270" t="s">
        <v>1259</v>
      </c>
      <c r="AA330" s="270" t="s">
        <v>1259</v>
      </c>
      <c r="AB330" s="270" t="s">
        <v>1259</v>
      </c>
      <c r="AC330" s="270" t="s">
        <v>1259</v>
      </c>
      <c r="AD330" s="270" t="s">
        <v>1259</v>
      </c>
      <c r="AE330" s="270" t="s">
        <v>1259</v>
      </c>
      <c r="AF330" s="270" t="s">
        <v>1259</v>
      </c>
      <c r="AG330" s="270" t="s">
        <v>1259</v>
      </c>
      <c r="AH330" s="270" t="s">
        <v>1259</v>
      </c>
      <c r="AI330" s="270" t="s">
        <v>1259</v>
      </c>
      <c r="AJ330" s="270" t="s">
        <v>1259</v>
      </c>
      <c r="AK330" s="270" t="s">
        <v>1259</v>
      </c>
      <c r="AL330" s="270" t="s">
        <v>1259</v>
      </c>
      <c r="AM330" s="270" t="s">
        <v>1259</v>
      </c>
      <c r="AN330" s="270" t="s">
        <v>1259</v>
      </c>
      <c r="AO330" s="270" t="s">
        <v>1259</v>
      </c>
      <c r="AP330" s="270" t="s">
        <v>1259</v>
      </c>
      <c r="AQ330" s="270" t="s">
        <v>1259</v>
      </c>
      <c r="AR330" s="270" t="s">
        <v>1259</v>
      </c>
      <c r="AS330" s="270" t="s">
        <v>1259</v>
      </c>
      <c r="AT330" s="270" t="s">
        <v>1259</v>
      </c>
      <c r="AU330" s="270" t="s">
        <v>1259</v>
      </c>
      <c r="AV330" s="270" t="s">
        <v>1259</v>
      </c>
      <c r="AW330" s="277" t="s">
        <v>1259</v>
      </c>
      <c r="AX330">
        <f>VLOOKUP(A330,[1]Sheet4!B$2:G$3636,6,0)</f>
        <v>0</v>
      </c>
      <c r="AY330" t="str">
        <f>VLOOKUP(A330,[1]Sheet2!A$3:AC$3636,29,0)</f>
        <v/>
      </c>
      <c r="AZ330" s="270" t="s">
        <v>3258</v>
      </c>
      <c r="BA330" s="270" t="s">
        <v>3258</v>
      </c>
      <c r="BB330" s="270" t="s">
        <v>3258</v>
      </c>
      <c r="BC330" s="270" t="s">
        <v>3258</v>
      </c>
      <c r="BD330" s="270"/>
      <c r="BE330" s="270"/>
      <c r="BH330" s="248"/>
      <c r="BI330" s="248"/>
      <c r="BJ330" s="248"/>
      <c r="BK330" s="248"/>
      <c r="BL330" s="248"/>
      <c r="BM330" s="248"/>
      <c r="BN330" s="248"/>
      <c r="BO330" s="248"/>
      <c r="BP330" s="248" t="s">
        <v>3258</v>
      </c>
      <c r="BQ330" s="248" t="s">
        <v>3258</v>
      </c>
      <c r="BR330" s="248" t="s">
        <v>3258</v>
      </c>
      <c r="BS330" s="248" t="s">
        <v>3258</v>
      </c>
      <c r="BT330" s="248" t="s">
        <v>3258</v>
      </c>
      <c r="BU330" s="248" t="s">
        <v>3258</v>
      </c>
      <c r="BV330" s="247"/>
      <c r="BW330" s="248"/>
      <c r="BX330" s="248"/>
      <c r="BY330" s="248"/>
      <c r="BZ330" s="248"/>
      <c r="CA330" s="241"/>
      <c r="CB330" s="241"/>
      <c r="CC330" s="241"/>
      <c r="CD330" s="241"/>
      <c r="CE330" s="248"/>
    </row>
    <row r="331" spans="1:83" ht="14.4" x14ac:dyDescent="0.3">
      <c r="A331" s="269">
        <v>518732</v>
      </c>
      <c r="B331" s="272" t="str">
        <f>VLOOKUP(A331,[1]Sheet4!B$1:G$3636,5,0)</f>
        <v>الرابعة</v>
      </c>
      <c r="C331" s="270" t="s">
        <v>1259</v>
      </c>
      <c r="D331" s="270" t="s">
        <v>1259</v>
      </c>
      <c r="E331" s="270" t="s">
        <v>1259</v>
      </c>
      <c r="F331" s="270" t="s">
        <v>1259</v>
      </c>
      <c r="G331" s="270" t="s">
        <v>1259</v>
      </c>
      <c r="H331" s="270" t="s">
        <v>1259</v>
      </c>
      <c r="I331" s="270" t="s">
        <v>1259</v>
      </c>
      <c r="J331" s="270" t="s">
        <v>1259</v>
      </c>
      <c r="K331" s="270" t="s">
        <v>1259</v>
      </c>
      <c r="L331" s="270" t="s">
        <v>1259</v>
      </c>
      <c r="M331" s="270" t="s">
        <v>1259</v>
      </c>
      <c r="N331" s="270" t="s">
        <v>1259</v>
      </c>
      <c r="O331" s="270" t="s">
        <v>1259</v>
      </c>
      <c r="P331" s="270" t="s">
        <v>1259</v>
      </c>
      <c r="Q331" s="270" t="s">
        <v>1259</v>
      </c>
      <c r="R331" s="270" t="s">
        <v>1259</v>
      </c>
      <c r="S331" s="270" t="s">
        <v>1259</v>
      </c>
      <c r="T331" s="270" t="s">
        <v>1259</v>
      </c>
      <c r="U331" s="270" t="s">
        <v>1259</v>
      </c>
      <c r="V331" s="270" t="s">
        <v>1259</v>
      </c>
      <c r="W331" s="270" t="s">
        <v>1259</v>
      </c>
      <c r="X331" s="270" t="s">
        <v>1259</v>
      </c>
      <c r="Y331" s="270" t="s">
        <v>1259</v>
      </c>
      <c r="Z331" s="270" t="s">
        <v>1259</v>
      </c>
      <c r="AA331" s="270" t="s">
        <v>1259</v>
      </c>
      <c r="AB331" s="270" t="s">
        <v>1259</v>
      </c>
      <c r="AC331" s="270" t="s">
        <v>1259</v>
      </c>
      <c r="AD331" s="270" t="s">
        <v>1259</v>
      </c>
      <c r="AE331" s="270" t="s">
        <v>1259</v>
      </c>
      <c r="AF331" s="270" t="s">
        <v>1259</v>
      </c>
      <c r="AG331" s="270" t="s">
        <v>1259</v>
      </c>
      <c r="AH331" s="270" t="s">
        <v>1259</v>
      </c>
      <c r="AI331" s="270" t="s">
        <v>1259</v>
      </c>
      <c r="AJ331" s="270" t="s">
        <v>1259</v>
      </c>
      <c r="AK331" s="270" t="s">
        <v>1259</v>
      </c>
      <c r="AL331" s="270" t="s">
        <v>1259</v>
      </c>
      <c r="AM331" s="270" t="s">
        <v>1259</v>
      </c>
      <c r="AN331" s="270" t="s">
        <v>1259</v>
      </c>
      <c r="AO331" s="270" t="s">
        <v>1259</v>
      </c>
      <c r="AP331" s="270" t="s">
        <v>1259</v>
      </c>
      <c r="AQ331" s="270" t="s">
        <v>1259</v>
      </c>
      <c r="AR331" s="270" t="s">
        <v>1259</v>
      </c>
      <c r="AS331" s="270" t="s">
        <v>1259</v>
      </c>
      <c r="AT331" s="270" t="s">
        <v>1259</v>
      </c>
      <c r="AU331" s="270" t="s">
        <v>1259</v>
      </c>
      <c r="AV331" s="270" t="s">
        <v>1259</v>
      </c>
      <c r="AW331" s="277" t="s">
        <v>1259</v>
      </c>
      <c r="AX331">
        <f>VLOOKUP(A331,[1]Sheet4!B$2:G$3636,6,0)</f>
        <v>0</v>
      </c>
      <c r="AY331" t="str">
        <f>VLOOKUP(A331,[1]Sheet2!A$3:AC$3636,29,0)</f>
        <v/>
      </c>
      <c r="AZ331" s="270" t="s">
        <v>3258</v>
      </c>
      <c r="BA331" s="270" t="s">
        <v>3258</v>
      </c>
      <c r="BB331" s="270" t="s">
        <v>3258</v>
      </c>
      <c r="BC331" s="270" t="s">
        <v>3258</v>
      </c>
      <c r="BD331" s="270"/>
      <c r="BE331" s="270"/>
      <c r="BH331" s="248"/>
      <c r="BI331" s="248"/>
      <c r="BJ331" s="248"/>
      <c r="BK331" s="248"/>
      <c r="BL331" s="248"/>
      <c r="BM331" s="248"/>
      <c r="BN331" s="248"/>
      <c r="BO331" s="248"/>
      <c r="BP331" s="248" t="s">
        <v>3258</v>
      </c>
      <c r="BQ331" s="248" t="s">
        <v>3258</v>
      </c>
      <c r="BR331" s="248" t="s">
        <v>3258</v>
      </c>
      <c r="BS331" s="248" t="s">
        <v>3258</v>
      </c>
      <c r="BT331" s="248" t="s">
        <v>3258</v>
      </c>
      <c r="BU331" s="248" t="s">
        <v>3258</v>
      </c>
      <c r="BV331" s="247"/>
      <c r="BW331" s="248"/>
      <c r="BX331" s="248"/>
      <c r="BY331" s="248"/>
      <c r="BZ331" s="248"/>
      <c r="CA331" s="241"/>
      <c r="CB331" s="241"/>
      <c r="CC331" s="241"/>
      <c r="CD331" s="241"/>
      <c r="CE331" s="248"/>
    </row>
    <row r="332" spans="1:83" ht="14.4" x14ac:dyDescent="0.3">
      <c r="A332" s="269">
        <v>518734</v>
      </c>
      <c r="B332" s="272" t="str">
        <f>VLOOKUP(A332,[1]Sheet4!B$1:G$3636,5,0)</f>
        <v>الرابعة</v>
      </c>
      <c r="C332" s="270" t="s">
        <v>1260</v>
      </c>
      <c r="D332" s="270" t="s">
        <v>1260</v>
      </c>
      <c r="E332" s="270" t="s">
        <v>1260</v>
      </c>
      <c r="F332" s="270" t="s">
        <v>1260</v>
      </c>
      <c r="G332" s="270" t="s">
        <v>1260</v>
      </c>
      <c r="H332" s="270" t="s">
        <v>1260</v>
      </c>
      <c r="I332" s="270" t="s">
        <v>1260</v>
      </c>
      <c r="J332" s="270" t="s">
        <v>1260</v>
      </c>
      <c r="K332" s="270" t="s">
        <v>1260</v>
      </c>
      <c r="L332" s="270" t="s">
        <v>1260</v>
      </c>
      <c r="M332" s="270" t="s">
        <v>1260</v>
      </c>
      <c r="N332" s="270" t="s">
        <v>1260</v>
      </c>
      <c r="O332" s="270" t="s">
        <v>1260</v>
      </c>
      <c r="P332" s="270" t="s">
        <v>1260</v>
      </c>
      <c r="Q332" s="270" t="s">
        <v>1260</v>
      </c>
      <c r="R332" s="270" t="s">
        <v>1260</v>
      </c>
      <c r="S332" s="270" t="s">
        <v>1260</v>
      </c>
      <c r="T332" s="270" t="s">
        <v>1260</v>
      </c>
      <c r="U332" s="270" t="s">
        <v>1260</v>
      </c>
      <c r="V332" s="270" t="s">
        <v>1260</v>
      </c>
      <c r="W332" s="270" t="s">
        <v>1260</v>
      </c>
      <c r="X332" s="270" t="s">
        <v>1260</v>
      </c>
      <c r="Y332" s="270" t="s">
        <v>1260</v>
      </c>
      <c r="Z332" s="270" t="s">
        <v>1260</v>
      </c>
      <c r="AA332" s="270" t="s">
        <v>1260</v>
      </c>
      <c r="AB332" s="270" t="s">
        <v>1260</v>
      </c>
      <c r="AC332" s="270" t="s">
        <v>1260</v>
      </c>
      <c r="AD332" s="270" t="s">
        <v>1260</v>
      </c>
      <c r="AE332" s="270" t="s">
        <v>1260</v>
      </c>
      <c r="AF332" s="270" t="s">
        <v>1260</v>
      </c>
      <c r="AG332" s="270" t="s">
        <v>1260</v>
      </c>
      <c r="AH332" s="270" t="s">
        <v>1260</v>
      </c>
      <c r="AI332" s="270" t="s">
        <v>1260</v>
      </c>
      <c r="AJ332" s="270" t="s">
        <v>1260</v>
      </c>
      <c r="AK332" s="270" t="s">
        <v>1260</v>
      </c>
      <c r="AL332" s="270" t="s">
        <v>1260</v>
      </c>
      <c r="AM332" s="270" t="s">
        <v>1260</v>
      </c>
      <c r="AN332" s="270" t="s">
        <v>1260</v>
      </c>
      <c r="AO332" s="270" t="s">
        <v>1260</v>
      </c>
      <c r="AP332" s="270" t="s">
        <v>1260</v>
      </c>
      <c r="AQ332" s="270" t="s">
        <v>1260</v>
      </c>
      <c r="AR332" s="270" t="s">
        <v>1260</v>
      </c>
      <c r="AS332" s="270" t="s">
        <v>1260</v>
      </c>
      <c r="AT332" s="270" t="s">
        <v>1260</v>
      </c>
      <c r="AU332" s="270" t="s">
        <v>1260</v>
      </c>
      <c r="AV332" s="270" t="s">
        <v>1260</v>
      </c>
      <c r="AW332" s="277" t="s">
        <v>1260</v>
      </c>
      <c r="AX332" t="str">
        <f>VLOOKUP(A332,[1]Sheet4!B$2:G$3636,6,0)</f>
        <v>مستنفذ فصل ثاني  2023-2024</v>
      </c>
      <c r="AY332">
        <f>VLOOKUP(A332,[1]Sheet2!A$3:AC$3636,29,0)</f>
        <v>0</v>
      </c>
      <c r="AZ332" s="270" t="s">
        <v>3258</v>
      </c>
      <c r="BA332" s="270" t="s">
        <v>3258</v>
      </c>
      <c r="BB332" s="270" t="s">
        <v>3258</v>
      </c>
      <c r="BC332" s="270" t="s">
        <v>3258</v>
      </c>
      <c r="BD332" s="270"/>
      <c r="BE332" s="270"/>
    </row>
    <row r="333" spans="1:83" ht="14.4" x14ac:dyDescent="0.3">
      <c r="A333" s="269">
        <v>518739</v>
      </c>
      <c r="B333" s="272" t="str">
        <f>VLOOKUP(A333,[1]Sheet4!B$1:G$3636,5,0)</f>
        <v>الرابعة</v>
      </c>
      <c r="C333" s="270" t="s">
        <v>1259</v>
      </c>
      <c r="D333" s="270" t="s">
        <v>1259</v>
      </c>
      <c r="E333" s="270" t="s">
        <v>1259</v>
      </c>
      <c r="F333" s="270" t="s">
        <v>1259</v>
      </c>
      <c r="G333" s="270" t="s">
        <v>1259</v>
      </c>
      <c r="H333" s="270" t="s">
        <v>1259</v>
      </c>
      <c r="I333" s="270" t="s">
        <v>1259</v>
      </c>
      <c r="J333" s="270" t="s">
        <v>1259</v>
      </c>
      <c r="K333" s="270" t="s">
        <v>1259</v>
      </c>
      <c r="L333" s="270" t="s">
        <v>1259</v>
      </c>
      <c r="M333" s="270" t="s">
        <v>1259</v>
      </c>
      <c r="N333" s="270" t="s">
        <v>1259</v>
      </c>
      <c r="O333" s="270" t="s">
        <v>1259</v>
      </c>
      <c r="P333" s="270" t="s">
        <v>1259</v>
      </c>
      <c r="Q333" s="270" t="s">
        <v>1259</v>
      </c>
      <c r="R333" s="270" t="s">
        <v>1259</v>
      </c>
      <c r="S333" s="270" t="s">
        <v>1259</v>
      </c>
      <c r="T333" s="270" t="s">
        <v>1259</v>
      </c>
      <c r="U333" s="270" t="s">
        <v>1259</v>
      </c>
      <c r="V333" s="270" t="s">
        <v>1259</v>
      </c>
      <c r="W333" s="270" t="s">
        <v>1259</v>
      </c>
      <c r="X333" s="270" t="s">
        <v>1259</v>
      </c>
      <c r="Y333" s="270" t="s">
        <v>1259</v>
      </c>
      <c r="Z333" s="270" t="s">
        <v>1259</v>
      </c>
      <c r="AA333" s="270" t="s">
        <v>1259</v>
      </c>
      <c r="AB333" s="270" t="s">
        <v>1259</v>
      </c>
      <c r="AC333" s="270" t="s">
        <v>1259</v>
      </c>
      <c r="AD333" s="270" t="s">
        <v>1259</v>
      </c>
      <c r="AE333" s="270" t="s">
        <v>1259</v>
      </c>
      <c r="AF333" s="270" t="s">
        <v>1259</v>
      </c>
      <c r="AG333" s="270" t="s">
        <v>1259</v>
      </c>
      <c r="AH333" s="270" t="s">
        <v>1259</v>
      </c>
      <c r="AI333" s="270" t="s">
        <v>1259</v>
      </c>
      <c r="AJ333" s="270" t="s">
        <v>1259</v>
      </c>
      <c r="AK333" s="270" t="s">
        <v>1259</v>
      </c>
      <c r="AL333" s="270" t="s">
        <v>1259</v>
      </c>
      <c r="AM333" s="270" t="s">
        <v>1259</v>
      </c>
      <c r="AN333" s="270" t="s">
        <v>1259</v>
      </c>
      <c r="AO333" s="270" t="s">
        <v>1259</v>
      </c>
      <c r="AP333" s="270" t="s">
        <v>1259</v>
      </c>
      <c r="AQ333" s="270" t="s">
        <v>1259</v>
      </c>
      <c r="AR333" s="270" t="s">
        <v>1259</v>
      </c>
      <c r="AS333" s="270" t="s">
        <v>1259</v>
      </c>
      <c r="AT333" s="270" t="s">
        <v>1259</v>
      </c>
      <c r="AU333" s="270" t="s">
        <v>1259</v>
      </c>
      <c r="AV333" s="270" t="s">
        <v>1259</v>
      </c>
      <c r="AW333" s="277" t="s">
        <v>1259</v>
      </c>
      <c r="AX333">
        <f>VLOOKUP(A333,[1]Sheet4!B$2:G$3636,6,0)</f>
        <v>0</v>
      </c>
      <c r="AY333" t="str">
        <f>VLOOKUP(A333,[1]Sheet2!A$3:AC$3636,29,0)</f>
        <v/>
      </c>
      <c r="AZ333" s="270" t="s">
        <v>3258</v>
      </c>
      <c r="BA333" s="270" t="s">
        <v>3258</v>
      </c>
      <c r="BB333" s="270" t="s">
        <v>3258</v>
      </c>
      <c r="BC333" s="270" t="s">
        <v>3258</v>
      </c>
      <c r="BD333" s="270"/>
      <c r="BE333" s="270"/>
    </row>
    <row r="334" spans="1:83" ht="14.4" x14ac:dyDescent="0.3">
      <c r="A334" s="269">
        <v>518740</v>
      </c>
      <c r="B334" s="272" t="str">
        <f>VLOOKUP(A334,[1]Sheet4!B$1:G$3636,5,0)</f>
        <v>الرابعة</v>
      </c>
      <c r="C334" s="270" t="s">
        <v>1259</v>
      </c>
      <c r="D334" s="270" t="s">
        <v>1259</v>
      </c>
      <c r="E334" s="270" t="s">
        <v>1259</v>
      </c>
      <c r="F334" s="270" t="s">
        <v>1259</v>
      </c>
      <c r="G334" s="270" t="s">
        <v>1259</v>
      </c>
      <c r="H334" s="270" t="s">
        <v>1259</v>
      </c>
      <c r="I334" s="270" t="s">
        <v>1259</v>
      </c>
      <c r="J334" s="270" t="s">
        <v>1259</v>
      </c>
      <c r="K334" s="270" t="s">
        <v>1259</v>
      </c>
      <c r="L334" s="270" t="s">
        <v>1259</v>
      </c>
      <c r="M334" s="270" t="s">
        <v>1259</v>
      </c>
      <c r="N334" s="270" t="s">
        <v>1259</v>
      </c>
      <c r="O334" s="270" t="s">
        <v>1259</v>
      </c>
      <c r="P334" s="270" t="s">
        <v>1259</v>
      </c>
      <c r="Q334" s="270" t="s">
        <v>1259</v>
      </c>
      <c r="R334" s="270" t="s">
        <v>1259</v>
      </c>
      <c r="S334" s="270" t="s">
        <v>1259</v>
      </c>
      <c r="T334" s="270" t="s">
        <v>1259</v>
      </c>
      <c r="U334" s="270" t="s">
        <v>1259</v>
      </c>
      <c r="V334" s="270" t="s">
        <v>1259</v>
      </c>
      <c r="W334" s="270" t="s">
        <v>1259</v>
      </c>
      <c r="X334" s="270" t="s">
        <v>1259</v>
      </c>
      <c r="Y334" s="270" t="s">
        <v>1259</v>
      </c>
      <c r="Z334" s="270" t="s">
        <v>1259</v>
      </c>
      <c r="AA334" s="270" t="s">
        <v>1259</v>
      </c>
      <c r="AB334" s="270" t="s">
        <v>1259</v>
      </c>
      <c r="AC334" s="270" t="s">
        <v>1259</v>
      </c>
      <c r="AD334" s="270" t="s">
        <v>1259</v>
      </c>
      <c r="AE334" s="270" t="s">
        <v>1259</v>
      </c>
      <c r="AF334" s="270" t="s">
        <v>1259</v>
      </c>
      <c r="AG334" s="270" t="s">
        <v>1259</v>
      </c>
      <c r="AH334" s="270" t="s">
        <v>1259</v>
      </c>
      <c r="AI334" s="270" t="s">
        <v>1259</v>
      </c>
      <c r="AJ334" s="270" t="s">
        <v>1259</v>
      </c>
      <c r="AK334" s="270" t="s">
        <v>1259</v>
      </c>
      <c r="AL334" s="270" t="s">
        <v>1259</v>
      </c>
      <c r="AM334" s="270" t="s">
        <v>1259</v>
      </c>
      <c r="AN334" s="270" t="s">
        <v>1259</v>
      </c>
      <c r="AO334" s="270" t="s">
        <v>1259</v>
      </c>
      <c r="AP334" s="270" t="s">
        <v>1259</v>
      </c>
      <c r="AQ334" s="270" t="s">
        <v>1259</v>
      </c>
      <c r="AR334" s="270" t="s">
        <v>1259</v>
      </c>
      <c r="AS334" s="270" t="s">
        <v>1259</v>
      </c>
      <c r="AT334" s="270" t="s">
        <v>1259</v>
      </c>
      <c r="AU334" s="270" t="s">
        <v>1259</v>
      </c>
      <c r="AV334" s="270" t="s">
        <v>1259</v>
      </c>
      <c r="AW334" s="277" t="s">
        <v>1259</v>
      </c>
      <c r="AX334">
        <f>VLOOKUP(A334,[1]Sheet4!B$2:G$3636,6,0)</f>
        <v>0</v>
      </c>
      <c r="AY334" t="str">
        <f>VLOOKUP(A334,[1]Sheet2!A$3:AC$3636,29,0)</f>
        <v/>
      </c>
      <c r="AZ334" s="270" t="s">
        <v>3258</v>
      </c>
      <c r="BA334" s="270" t="s">
        <v>3258</v>
      </c>
      <c r="BB334" s="270" t="s">
        <v>3258</v>
      </c>
      <c r="BC334" s="270" t="s">
        <v>3258</v>
      </c>
      <c r="BD334" s="270"/>
      <c r="BE334" s="270"/>
      <c r="BH334" s="248"/>
      <c r="BI334" s="248"/>
      <c r="BJ334" s="248"/>
      <c r="BK334" s="248"/>
      <c r="BL334" s="248"/>
      <c r="BM334" s="248"/>
      <c r="BN334" s="248"/>
      <c r="BO334" s="248"/>
      <c r="BP334" s="248" t="s">
        <v>3258</v>
      </c>
      <c r="BQ334" s="248" t="s">
        <v>3258</v>
      </c>
      <c r="BR334" s="248" t="s">
        <v>3258</v>
      </c>
      <c r="BS334" s="248" t="s">
        <v>3258</v>
      </c>
      <c r="BT334" s="248" t="s">
        <v>3258</v>
      </c>
      <c r="BU334" s="248" t="s">
        <v>3258</v>
      </c>
      <c r="BV334" s="247"/>
      <c r="BW334" s="248"/>
      <c r="BX334" s="248"/>
      <c r="BY334" s="248"/>
      <c r="BZ334" s="248"/>
      <c r="CA334" s="241"/>
      <c r="CB334" s="241"/>
      <c r="CC334" s="241"/>
      <c r="CD334" s="241"/>
      <c r="CE334" s="248"/>
    </row>
    <row r="335" spans="1:83" ht="14.4" x14ac:dyDescent="0.3">
      <c r="A335" s="269">
        <v>518748</v>
      </c>
      <c r="B335" s="272" t="str">
        <f>VLOOKUP(A335,[1]Sheet4!B$1:G$3636,5,0)</f>
        <v>الرابعة</v>
      </c>
      <c r="C335" s="270" t="s">
        <v>1260</v>
      </c>
      <c r="D335" s="270" t="s">
        <v>1260</v>
      </c>
      <c r="E335" s="270" t="s">
        <v>1260</v>
      </c>
      <c r="F335" s="270" t="s">
        <v>1260</v>
      </c>
      <c r="G335" s="270" t="s">
        <v>1260</v>
      </c>
      <c r="H335" s="270" t="s">
        <v>1260</v>
      </c>
      <c r="I335" s="270" t="s">
        <v>1260</v>
      </c>
      <c r="J335" s="270" t="s">
        <v>1260</v>
      </c>
      <c r="K335" s="270" t="s">
        <v>1260</v>
      </c>
      <c r="L335" s="270" t="s">
        <v>1260</v>
      </c>
      <c r="M335" s="270" t="s">
        <v>1260</v>
      </c>
      <c r="N335" s="270" t="s">
        <v>1260</v>
      </c>
      <c r="O335" s="270" t="s">
        <v>1260</v>
      </c>
      <c r="P335" s="270" t="s">
        <v>1260</v>
      </c>
      <c r="Q335" s="270" t="s">
        <v>1260</v>
      </c>
      <c r="R335" s="270" t="s">
        <v>1260</v>
      </c>
      <c r="S335" s="270" t="s">
        <v>1260</v>
      </c>
      <c r="T335" s="270" t="s">
        <v>1260</v>
      </c>
      <c r="U335" s="270" t="s">
        <v>1260</v>
      </c>
      <c r="V335" s="270" t="s">
        <v>1260</v>
      </c>
      <c r="W335" s="270" t="s">
        <v>1260</v>
      </c>
      <c r="X335" s="270" t="s">
        <v>1260</v>
      </c>
      <c r="Y335" s="270" t="s">
        <v>1260</v>
      </c>
      <c r="Z335" s="270" t="s">
        <v>1260</v>
      </c>
      <c r="AA335" s="270" t="s">
        <v>1260</v>
      </c>
      <c r="AB335" s="270" t="s">
        <v>1260</v>
      </c>
      <c r="AC335" s="270" t="s">
        <v>1260</v>
      </c>
      <c r="AD335" s="270" t="s">
        <v>1260</v>
      </c>
      <c r="AE335" s="270" t="s">
        <v>1260</v>
      </c>
      <c r="AF335" s="270" t="s">
        <v>1260</v>
      </c>
      <c r="AG335" s="270" t="s">
        <v>1260</v>
      </c>
      <c r="AH335" s="270" t="s">
        <v>1260</v>
      </c>
      <c r="AI335" s="270" t="s">
        <v>1260</v>
      </c>
      <c r="AJ335" s="270" t="s">
        <v>1260</v>
      </c>
      <c r="AK335" s="270" t="s">
        <v>1260</v>
      </c>
      <c r="AL335" s="270" t="s">
        <v>1260</v>
      </c>
      <c r="AM335" s="270" t="s">
        <v>1260</v>
      </c>
      <c r="AN335" s="270" t="s">
        <v>1260</v>
      </c>
      <c r="AO335" s="270" t="s">
        <v>1260</v>
      </c>
      <c r="AP335" s="270" t="s">
        <v>1260</v>
      </c>
      <c r="AQ335" s="270" t="s">
        <v>1260</v>
      </c>
      <c r="AR335" s="270" t="s">
        <v>1260</v>
      </c>
      <c r="AS335" s="270" t="s">
        <v>1260</v>
      </c>
      <c r="AT335" s="270" t="s">
        <v>1260</v>
      </c>
      <c r="AU335" s="270" t="s">
        <v>1260</v>
      </c>
      <c r="AV335" s="270" t="s">
        <v>1260</v>
      </c>
      <c r="AW335" s="277" t="s">
        <v>1260</v>
      </c>
      <c r="AX335" t="str">
        <f>VLOOKUP(A335,[1]Sheet4!B$2:G$3636,6,0)</f>
        <v>مستنفذ فصل ثاني  2023-2024</v>
      </c>
      <c r="AY335" t="str">
        <f>VLOOKUP(A335,[1]Sheet2!A$3:AC$3636,29,0)</f>
        <v/>
      </c>
      <c r="AZ335" s="270" t="s">
        <v>3258</v>
      </c>
      <c r="BA335" s="270" t="s">
        <v>3258</v>
      </c>
      <c r="BB335" s="270" t="s">
        <v>3258</v>
      </c>
      <c r="BC335" s="270" t="s">
        <v>3258</v>
      </c>
      <c r="BD335" s="270"/>
      <c r="BE335" s="270"/>
    </row>
    <row r="336" spans="1:83" ht="14.4" x14ac:dyDescent="0.3">
      <c r="A336" s="269">
        <v>518753</v>
      </c>
      <c r="B336" s="272" t="str">
        <f>VLOOKUP(A336,[1]Sheet4!B$1:G$3636,5,0)</f>
        <v>الرابعة</v>
      </c>
      <c r="C336" s="270" t="s">
        <v>1259</v>
      </c>
      <c r="D336" s="270" t="s">
        <v>1259</v>
      </c>
      <c r="E336" s="270" t="s">
        <v>1259</v>
      </c>
      <c r="F336" s="270" t="s">
        <v>1259</v>
      </c>
      <c r="G336" s="270" t="s">
        <v>1259</v>
      </c>
      <c r="H336" s="270" t="s">
        <v>1259</v>
      </c>
      <c r="I336" s="270" t="s">
        <v>1259</v>
      </c>
      <c r="J336" s="270" t="s">
        <v>1259</v>
      </c>
      <c r="K336" s="270" t="s">
        <v>1259</v>
      </c>
      <c r="L336" s="270" t="s">
        <v>1259</v>
      </c>
      <c r="M336" s="270" t="s">
        <v>1259</v>
      </c>
      <c r="N336" s="270" t="s">
        <v>1259</v>
      </c>
      <c r="O336" s="270" t="s">
        <v>1259</v>
      </c>
      <c r="P336" s="270" t="s">
        <v>1259</v>
      </c>
      <c r="Q336" s="270" t="s">
        <v>1259</v>
      </c>
      <c r="R336" s="270" t="s">
        <v>1259</v>
      </c>
      <c r="S336" s="270" t="s">
        <v>1259</v>
      </c>
      <c r="T336" s="270" t="s">
        <v>1259</v>
      </c>
      <c r="U336" s="270" t="s">
        <v>1259</v>
      </c>
      <c r="V336" s="270" t="s">
        <v>1259</v>
      </c>
      <c r="W336" s="270" t="s">
        <v>1259</v>
      </c>
      <c r="X336" s="270" t="s">
        <v>1259</v>
      </c>
      <c r="Y336" s="270" t="s">
        <v>1259</v>
      </c>
      <c r="Z336" s="270" t="s">
        <v>1259</v>
      </c>
      <c r="AA336" s="270" t="s">
        <v>1259</v>
      </c>
      <c r="AB336" s="270" t="s">
        <v>1259</v>
      </c>
      <c r="AC336" s="270" t="s">
        <v>1259</v>
      </c>
      <c r="AD336" s="270" t="s">
        <v>1259</v>
      </c>
      <c r="AE336" s="270" t="s">
        <v>1259</v>
      </c>
      <c r="AF336" s="270" t="s">
        <v>1259</v>
      </c>
      <c r="AG336" s="270" t="s">
        <v>1259</v>
      </c>
      <c r="AH336" s="270" t="s">
        <v>1259</v>
      </c>
      <c r="AI336" s="270" t="s">
        <v>1259</v>
      </c>
      <c r="AJ336" s="270" t="s">
        <v>1259</v>
      </c>
      <c r="AK336" s="270" t="s">
        <v>1259</v>
      </c>
      <c r="AL336" s="270" t="s">
        <v>1259</v>
      </c>
      <c r="AM336" s="270" t="s">
        <v>1259</v>
      </c>
      <c r="AN336" s="270" t="s">
        <v>1259</v>
      </c>
      <c r="AO336" s="270" t="s">
        <v>1259</v>
      </c>
      <c r="AP336" s="270" t="s">
        <v>1259</v>
      </c>
      <c r="AQ336" s="270" t="s">
        <v>1259</v>
      </c>
      <c r="AR336" s="270" t="s">
        <v>1259</v>
      </c>
      <c r="AS336" s="270" t="s">
        <v>1259</v>
      </c>
      <c r="AT336" s="270" t="s">
        <v>1259</v>
      </c>
      <c r="AU336" s="270" t="s">
        <v>1259</v>
      </c>
      <c r="AV336" s="270" t="s">
        <v>1259</v>
      </c>
      <c r="AW336" s="277" t="s">
        <v>1259</v>
      </c>
      <c r="AX336">
        <f>VLOOKUP(A336,[1]Sheet4!B$2:G$3636,6,0)</f>
        <v>0</v>
      </c>
      <c r="AY336" t="str">
        <f>VLOOKUP(A336,[1]Sheet2!A$3:AC$3636,29,0)</f>
        <v/>
      </c>
      <c r="AZ336" s="270" t="s">
        <v>3258</v>
      </c>
      <c r="BA336" s="270" t="s">
        <v>3258</v>
      </c>
      <c r="BB336" s="270" t="s">
        <v>3258</v>
      </c>
      <c r="BC336" s="270" t="s">
        <v>3258</v>
      </c>
      <c r="BD336" s="270"/>
      <c r="BE336" s="270"/>
    </row>
    <row r="337" spans="1:83" ht="14.4" x14ac:dyDescent="0.3">
      <c r="A337" s="269">
        <v>518758</v>
      </c>
      <c r="B337" s="272" t="str">
        <f>VLOOKUP(A337,[1]Sheet4!B$1:G$3636,5,0)</f>
        <v>الرابعة</v>
      </c>
      <c r="C337" s="270" t="s">
        <v>1260</v>
      </c>
      <c r="D337" s="270" t="s">
        <v>1260</v>
      </c>
      <c r="E337" s="270" t="s">
        <v>1260</v>
      </c>
      <c r="F337" s="270" t="s">
        <v>1260</v>
      </c>
      <c r="G337" s="270" t="s">
        <v>1260</v>
      </c>
      <c r="H337" s="270" t="s">
        <v>1260</v>
      </c>
      <c r="I337" s="270" t="s">
        <v>1260</v>
      </c>
      <c r="J337" s="270" t="s">
        <v>1260</v>
      </c>
      <c r="K337" s="270" t="s">
        <v>1260</v>
      </c>
      <c r="L337" s="270" t="s">
        <v>1260</v>
      </c>
      <c r="M337" s="270" t="s">
        <v>1260</v>
      </c>
      <c r="N337" s="270" t="s">
        <v>1260</v>
      </c>
      <c r="O337" s="270" t="s">
        <v>1260</v>
      </c>
      <c r="P337" s="270" t="s">
        <v>1260</v>
      </c>
      <c r="Q337" s="270" t="s">
        <v>1260</v>
      </c>
      <c r="R337" s="270" t="s">
        <v>1260</v>
      </c>
      <c r="S337" s="270" t="s">
        <v>1260</v>
      </c>
      <c r="T337" s="270" t="s">
        <v>1260</v>
      </c>
      <c r="U337" s="270" t="s">
        <v>1260</v>
      </c>
      <c r="V337" s="270" t="s">
        <v>1260</v>
      </c>
      <c r="W337" s="270" t="s">
        <v>1260</v>
      </c>
      <c r="X337" s="270" t="s">
        <v>1260</v>
      </c>
      <c r="Y337" s="270" t="s">
        <v>1260</v>
      </c>
      <c r="Z337" s="270" t="s">
        <v>1260</v>
      </c>
      <c r="AA337" s="270" t="s">
        <v>1260</v>
      </c>
      <c r="AB337" s="270" t="s">
        <v>1260</v>
      </c>
      <c r="AC337" s="270" t="s">
        <v>1260</v>
      </c>
      <c r="AD337" s="270" t="s">
        <v>1260</v>
      </c>
      <c r="AE337" s="270" t="s">
        <v>1260</v>
      </c>
      <c r="AF337" s="270" t="s">
        <v>1260</v>
      </c>
      <c r="AG337" s="270" t="s">
        <v>1260</v>
      </c>
      <c r="AH337" s="270" t="s">
        <v>1260</v>
      </c>
      <c r="AI337" s="270" t="s">
        <v>1260</v>
      </c>
      <c r="AJ337" s="270" t="s">
        <v>1260</v>
      </c>
      <c r="AK337" s="270" t="s">
        <v>1260</v>
      </c>
      <c r="AL337" s="270" t="s">
        <v>1260</v>
      </c>
      <c r="AM337" s="270" t="s">
        <v>1260</v>
      </c>
      <c r="AN337" s="270" t="s">
        <v>1260</v>
      </c>
      <c r="AO337" s="270" t="s">
        <v>1260</v>
      </c>
      <c r="AP337" s="270" t="s">
        <v>1260</v>
      </c>
      <c r="AQ337" s="270" t="s">
        <v>1260</v>
      </c>
      <c r="AR337" s="270" t="s">
        <v>1260</v>
      </c>
      <c r="AS337" s="270" t="s">
        <v>1260</v>
      </c>
      <c r="AT337" s="270" t="s">
        <v>1260</v>
      </c>
      <c r="AU337" s="270" t="s">
        <v>1260</v>
      </c>
      <c r="AV337" s="270" t="s">
        <v>1260</v>
      </c>
      <c r="AW337" s="277" t="s">
        <v>1260</v>
      </c>
      <c r="AX337" t="str">
        <f>VLOOKUP(A337,[1]Sheet4!B$2:G$3636,6,0)</f>
        <v>مستنفذ فصل ثاني  2023-2024</v>
      </c>
      <c r="AY337" t="str">
        <f>VLOOKUP(A337,[1]Sheet2!A$3:AC$3636,29,0)</f>
        <v/>
      </c>
      <c r="AZ337" s="270" t="s">
        <v>3258</v>
      </c>
      <c r="BA337" s="270" t="s">
        <v>3258</v>
      </c>
      <c r="BB337" s="270" t="s">
        <v>3258</v>
      </c>
      <c r="BC337" s="270" t="s">
        <v>3258</v>
      </c>
      <c r="BD337" s="270"/>
      <c r="BE337" s="270"/>
    </row>
    <row r="338" spans="1:83" ht="14.4" x14ac:dyDescent="0.3">
      <c r="A338" s="269">
        <v>518782</v>
      </c>
      <c r="B338" s="272" t="str">
        <f>VLOOKUP(A338,[1]Sheet4!B$1:G$3636,5,0)</f>
        <v>الرابعة</v>
      </c>
      <c r="C338" s="270" t="s">
        <v>1259</v>
      </c>
      <c r="D338" s="270" t="s">
        <v>1259</v>
      </c>
      <c r="E338" s="270" t="s">
        <v>1259</v>
      </c>
      <c r="F338" s="270" t="s">
        <v>1259</v>
      </c>
      <c r="G338" s="270" t="s">
        <v>1259</v>
      </c>
      <c r="H338" s="270" t="s">
        <v>1259</v>
      </c>
      <c r="I338" s="270" t="s">
        <v>1259</v>
      </c>
      <c r="J338" s="270" t="s">
        <v>1259</v>
      </c>
      <c r="K338" s="270" t="s">
        <v>1259</v>
      </c>
      <c r="L338" s="270" t="s">
        <v>1259</v>
      </c>
      <c r="M338" s="270" t="s">
        <v>1259</v>
      </c>
      <c r="N338" s="270" t="s">
        <v>1259</v>
      </c>
      <c r="O338" s="270" t="s">
        <v>1259</v>
      </c>
      <c r="P338" s="270" t="s">
        <v>1259</v>
      </c>
      <c r="Q338" s="270" t="s">
        <v>1259</v>
      </c>
      <c r="R338" s="270" t="s">
        <v>1259</v>
      </c>
      <c r="S338" s="270" t="s">
        <v>1259</v>
      </c>
      <c r="T338" s="270" t="s">
        <v>1259</v>
      </c>
      <c r="U338" s="270" t="s">
        <v>1259</v>
      </c>
      <c r="V338" s="270" t="s">
        <v>1259</v>
      </c>
      <c r="W338" s="270" t="s">
        <v>1259</v>
      </c>
      <c r="X338" s="270" t="s">
        <v>1259</v>
      </c>
      <c r="Y338" s="270" t="s">
        <v>1259</v>
      </c>
      <c r="Z338" s="270" t="s">
        <v>1259</v>
      </c>
      <c r="AA338" s="270" t="s">
        <v>1259</v>
      </c>
      <c r="AB338" s="270" t="s">
        <v>1259</v>
      </c>
      <c r="AC338" s="270" t="s">
        <v>1259</v>
      </c>
      <c r="AD338" s="270" t="s">
        <v>1259</v>
      </c>
      <c r="AE338" s="270" t="s">
        <v>1259</v>
      </c>
      <c r="AF338" s="270" t="s">
        <v>1259</v>
      </c>
      <c r="AG338" s="270" t="s">
        <v>1259</v>
      </c>
      <c r="AH338" s="270" t="s">
        <v>1259</v>
      </c>
      <c r="AI338" s="270" t="s">
        <v>1259</v>
      </c>
      <c r="AJ338" s="270" t="s">
        <v>1259</v>
      </c>
      <c r="AK338" s="270" t="s">
        <v>1259</v>
      </c>
      <c r="AL338" s="270" t="s">
        <v>1259</v>
      </c>
      <c r="AM338" s="270" t="s">
        <v>1259</v>
      </c>
      <c r="AN338" s="270" t="s">
        <v>1259</v>
      </c>
      <c r="AO338" s="270" t="s">
        <v>1259</v>
      </c>
      <c r="AP338" s="270" t="s">
        <v>1259</v>
      </c>
      <c r="AQ338" s="270" t="s">
        <v>1259</v>
      </c>
      <c r="AR338" s="270" t="s">
        <v>1259</v>
      </c>
      <c r="AS338" s="270" t="s">
        <v>1259</v>
      </c>
      <c r="AT338" s="270" t="s">
        <v>1259</v>
      </c>
      <c r="AU338" s="270" t="s">
        <v>1259</v>
      </c>
      <c r="AV338" s="270" t="s">
        <v>1259</v>
      </c>
      <c r="AW338" s="277" t="s">
        <v>1259</v>
      </c>
      <c r="AX338">
        <f>VLOOKUP(A338,[1]Sheet4!B$2:G$3636,6,0)</f>
        <v>0</v>
      </c>
      <c r="AY338" t="str">
        <f>VLOOKUP(A338,[1]Sheet2!A$3:AC$3636,29,0)</f>
        <v/>
      </c>
      <c r="AZ338" s="270" t="s">
        <v>3258</v>
      </c>
      <c r="BA338" s="270" t="s">
        <v>3258</v>
      </c>
      <c r="BB338" s="270" t="s">
        <v>3258</v>
      </c>
      <c r="BC338" s="270" t="s">
        <v>3258</v>
      </c>
      <c r="BD338" s="270"/>
      <c r="BE338" s="270"/>
    </row>
    <row r="339" spans="1:83" ht="14.4" x14ac:dyDescent="0.3">
      <c r="A339" s="269">
        <v>518791</v>
      </c>
      <c r="B339" s="272" t="str">
        <f>VLOOKUP(A339,[1]Sheet4!B$1:G$3636,5,0)</f>
        <v>الرابعة</v>
      </c>
      <c r="C339" s="270" t="s">
        <v>1259</v>
      </c>
      <c r="D339" s="270" t="s">
        <v>1259</v>
      </c>
      <c r="E339" s="270" t="s">
        <v>1259</v>
      </c>
      <c r="F339" s="270" t="s">
        <v>1259</v>
      </c>
      <c r="G339" s="270" t="s">
        <v>1259</v>
      </c>
      <c r="H339" s="270" t="s">
        <v>1259</v>
      </c>
      <c r="I339" s="270" t="s">
        <v>1259</v>
      </c>
      <c r="J339" s="270" t="s">
        <v>1259</v>
      </c>
      <c r="K339" s="270" t="s">
        <v>1259</v>
      </c>
      <c r="L339" s="270" t="s">
        <v>1259</v>
      </c>
      <c r="M339" s="270" t="s">
        <v>1259</v>
      </c>
      <c r="N339" s="270" t="s">
        <v>1259</v>
      </c>
      <c r="O339" s="270" t="s">
        <v>1259</v>
      </c>
      <c r="P339" s="270" t="s">
        <v>1259</v>
      </c>
      <c r="Q339" s="270" t="s">
        <v>1259</v>
      </c>
      <c r="R339" s="270" t="s">
        <v>1259</v>
      </c>
      <c r="S339" s="270" t="s">
        <v>1259</v>
      </c>
      <c r="T339" s="270" t="s">
        <v>1259</v>
      </c>
      <c r="U339" s="270" t="s">
        <v>1259</v>
      </c>
      <c r="V339" s="270" t="s">
        <v>1259</v>
      </c>
      <c r="W339" s="270" t="s">
        <v>1259</v>
      </c>
      <c r="X339" s="270" t="s">
        <v>1259</v>
      </c>
      <c r="Y339" s="270" t="s">
        <v>1259</v>
      </c>
      <c r="Z339" s="270" t="s">
        <v>1259</v>
      </c>
      <c r="AA339" s="270" t="s">
        <v>1259</v>
      </c>
      <c r="AB339" s="270" t="s">
        <v>1259</v>
      </c>
      <c r="AC339" s="270" t="s">
        <v>1259</v>
      </c>
      <c r="AD339" s="270" t="s">
        <v>1259</v>
      </c>
      <c r="AE339" s="270" t="s">
        <v>1259</v>
      </c>
      <c r="AF339" s="270" t="s">
        <v>1259</v>
      </c>
      <c r="AG339" s="270" t="s">
        <v>1259</v>
      </c>
      <c r="AH339" s="270" t="s">
        <v>1259</v>
      </c>
      <c r="AI339" s="270" t="s">
        <v>1259</v>
      </c>
      <c r="AJ339" s="270" t="s">
        <v>1259</v>
      </c>
      <c r="AK339" s="270" t="s">
        <v>1259</v>
      </c>
      <c r="AL339" s="270" t="s">
        <v>1259</v>
      </c>
      <c r="AM339" s="270" t="s">
        <v>1259</v>
      </c>
      <c r="AN339" s="270" t="s">
        <v>1259</v>
      </c>
      <c r="AO339" s="270" t="s">
        <v>1259</v>
      </c>
      <c r="AP339" s="270" t="s">
        <v>1259</v>
      </c>
      <c r="AQ339" s="270" t="s">
        <v>1259</v>
      </c>
      <c r="AR339" s="270" t="s">
        <v>1259</v>
      </c>
      <c r="AS339" s="270" t="s">
        <v>1259</v>
      </c>
      <c r="AT339" s="270" t="s">
        <v>1259</v>
      </c>
      <c r="AU339" s="270" t="s">
        <v>1259</v>
      </c>
      <c r="AV339" s="270" t="s">
        <v>1259</v>
      </c>
      <c r="AW339" s="277" t="s">
        <v>1259</v>
      </c>
      <c r="AX339">
        <f>VLOOKUP(A339,[1]Sheet4!B$2:G$3636,6,0)</f>
        <v>0</v>
      </c>
      <c r="AY339" t="str">
        <f>VLOOKUP(A339,[1]Sheet2!A$3:AC$3636,29,0)</f>
        <v/>
      </c>
      <c r="AZ339" s="270" t="s">
        <v>3258</v>
      </c>
      <c r="BA339" s="270" t="s">
        <v>3258</v>
      </c>
      <c r="BB339" s="270" t="s">
        <v>3258</v>
      </c>
      <c r="BC339" s="270" t="s">
        <v>3258</v>
      </c>
      <c r="BD339" s="270"/>
      <c r="BE339" s="270"/>
    </row>
    <row r="340" spans="1:83" ht="14.4" x14ac:dyDescent="0.3">
      <c r="A340" s="269">
        <v>518822</v>
      </c>
      <c r="B340" s="272" t="str">
        <f>VLOOKUP(A340,[1]Sheet4!B$1:G$3636,5,0)</f>
        <v>الرابعة</v>
      </c>
      <c r="C340" s="270" t="s">
        <v>1260</v>
      </c>
      <c r="D340" s="270" t="s">
        <v>1260</v>
      </c>
      <c r="E340" s="270" t="s">
        <v>1260</v>
      </c>
      <c r="F340" s="270" t="s">
        <v>1260</v>
      </c>
      <c r="G340" s="270" t="s">
        <v>1260</v>
      </c>
      <c r="H340" s="270" t="s">
        <v>1260</v>
      </c>
      <c r="I340" s="270" t="s">
        <v>1260</v>
      </c>
      <c r="J340" s="270" t="s">
        <v>1260</v>
      </c>
      <c r="K340" s="270" t="s">
        <v>1260</v>
      </c>
      <c r="L340" s="270" t="s">
        <v>1260</v>
      </c>
      <c r="M340" s="270" t="s">
        <v>1260</v>
      </c>
      <c r="N340" s="270" t="s">
        <v>1260</v>
      </c>
      <c r="O340" s="270" t="s">
        <v>1260</v>
      </c>
      <c r="P340" s="270" t="s">
        <v>1260</v>
      </c>
      <c r="Q340" s="270" t="s">
        <v>1260</v>
      </c>
      <c r="R340" s="270" t="s">
        <v>1260</v>
      </c>
      <c r="S340" s="270" t="s">
        <v>1260</v>
      </c>
      <c r="T340" s="270" t="s">
        <v>1260</v>
      </c>
      <c r="U340" s="270" t="s">
        <v>1260</v>
      </c>
      <c r="V340" s="270" t="s">
        <v>1260</v>
      </c>
      <c r="W340" s="270" t="s">
        <v>1260</v>
      </c>
      <c r="X340" s="270" t="s">
        <v>1260</v>
      </c>
      <c r="Y340" s="270" t="s">
        <v>1260</v>
      </c>
      <c r="Z340" s="270" t="s">
        <v>1260</v>
      </c>
      <c r="AA340" s="270" t="s">
        <v>1260</v>
      </c>
      <c r="AB340" s="270" t="s">
        <v>1260</v>
      </c>
      <c r="AC340" s="270" t="s">
        <v>1260</v>
      </c>
      <c r="AD340" s="270" t="s">
        <v>1260</v>
      </c>
      <c r="AE340" s="270" t="s">
        <v>1260</v>
      </c>
      <c r="AF340" s="270" t="s">
        <v>1260</v>
      </c>
      <c r="AG340" s="270" t="s">
        <v>1260</v>
      </c>
      <c r="AH340" s="270" t="s">
        <v>1260</v>
      </c>
      <c r="AI340" s="270" t="s">
        <v>1260</v>
      </c>
      <c r="AJ340" s="270" t="s">
        <v>1260</v>
      </c>
      <c r="AK340" s="270" t="s">
        <v>1260</v>
      </c>
      <c r="AL340" s="270" t="s">
        <v>1260</v>
      </c>
      <c r="AM340" s="270" t="s">
        <v>1260</v>
      </c>
      <c r="AN340" s="270" t="s">
        <v>1260</v>
      </c>
      <c r="AO340" s="270" t="s">
        <v>1260</v>
      </c>
      <c r="AP340" s="270" t="s">
        <v>1260</v>
      </c>
      <c r="AQ340" s="270" t="s">
        <v>1260</v>
      </c>
      <c r="AR340" s="270" t="s">
        <v>1260</v>
      </c>
      <c r="AS340" s="270" t="s">
        <v>1260</v>
      </c>
      <c r="AT340" s="270" t="s">
        <v>1260</v>
      </c>
      <c r="AU340" s="270" t="s">
        <v>1260</v>
      </c>
      <c r="AV340" s="270" t="s">
        <v>1260</v>
      </c>
      <c r="AW340" s="277" t="s">
        <v>1260</v>
      </c>
      <c r="AX340" t="str">
        <f>VLOOKUP(A340,[1]Sheet4!B$2:G$3636,6,0)</f>
        <v>مستنفذ فصل ثاني  2023-2024</v>
      </c>
      <c r="AY340">
        <f>VLOOKUP(A340,[1]Sheet2!A$3:AC$3636,29,0)</f>
        <v>0</v>
      </c>
      <c r="AZ340" s="270" t="s">
        <v>3258</v>
      </c>
      <c r="BA340" s="270" t="s">
        <v>3258</v>
      </c>
      <c r="BB340" s="270" t="s">
        <v>3258</v>
      </c>
      <c r="BC340" s="270" t="s">
        <v>3258</v>
      </c>
      <c r="BD340" s="270"/>
      <c r="BE340" s="270"/>
      <c r="BH340" s="248"/>
      <c r="BI340" s="248"/>
      <c r="BJ340" s="248"/>
      <c r="BK340" s="248"/>
      <c r="BL340" s="248"/>
      <c r="BM340" s="248"/>
      <c r="BN340" s="248"/>
      <c r="BO340" s="248"/>
      <c r="BP340" s="248" t="s">
        <v>3258</v>
      </c>
      <c r="BQ340" s="248" t="s">
        <v>3258</v>
      </c>
      <c r="BR340" s="248" t="s">
        <v>3258</v>
      </c>
      <c r="BS340" s="248" t="s">
        <v>3258</v>
      </c>
      <c r="BT340" s="248" t="s">
        <v>3258</v>
      </c>
      <c r="BU340" s="248" t="s">
        <v>3258</v>
      </c>
      <c r="BV340" s="247"/>
      <c r="BW340" s="248"/>
      <c r="BX340" s="248"/>
      <c r="BY340" s="248"/>
      <c r="BZ340" s="248"/>
      <c r="CA340" s="241"/>
      <c r="CB340" s="241"/>
      <c r="CC340" s="241"/>
      <c r="CD340" s="241"/>
      <c r="CE340" s="248"/>
    </row>
    <row r="341" spans="1:83" ht="14.4" x14ac:dyDescent="0.3">
      <c r="A341" s="269">
        <v>518830</v>
      </c>
      <c r="B341" s="272" t="str">
        <f>VLOOKUP(A341,[1]Sheet4!B$1:G$3636,5,0)</f>
        <v>الرابعة</v>
      </c>
      <c r="C341" s="270" t="s">
        <v>1260</v>
      </c>
      <c r="D341" s="270" t="s">
        <v>1260</v>
      </c>
      <c r="E341" s="270" t="s">
        <v>1260</v>
      </c>
      <c r="F341" s="270" t="s">
        <v>1260</v>
      </c>
      <c r="G341" s="270" t="s">
        <v>1260</v>
      </c>
      <c r="H341" s="270" t="s">
        <v>1260</v>
      </c>
      <c r="I341" s="270" t="s">
        <v>1260</v>
      </c>
      <c r="J341" s="270" t="s">
        <v>1260</v>
      </c>
      <c r="K341" s="270" t="s">
        <v>1260</v>
      </c>
      <c r="L341" s="270" t="s">
        <v>1260</v>
      </c>
      <c r="M341" s="270" t="s">
        <v>1260</v>
      </c>
      <c r="N341" s="270" t="s">
        <v>1260</v>
      </c>
      <c r="O341" s="270" t="s">
        <v>1260</v>
      </c>
      <c r="P341" s="270" t="s">
        <v>1260</v>
      </c>
      <c r="Q341" s="270" t="s">
        <v>1260</v>
      </c>
      <c r="R341" s="270" t="s">
        <v>1260</v>
      </c>
      <c r="S341" s="270" t="s">
        <v>1260</v>
      </c>
      <c r="T341" s="270" t="s">
        <v>1260</v>
      </c>
      <c r="U341" s="270" t="s">
        <v>1260</v>
      </c>
      <c r="V341" s="270" t="s">
        <v>1260</v>
      </c>
      <c r="W341" s="270" t="s">
        <v>1260</v>
      </c>
      <c r="X341" s="270" t="s">
        <v>1260</v>
      </c>
      <c r="Y341" s="270" t="s">
        <v>1260</v>
      </c>
      <c r="Z341" s="270" t="s">
        <v>1260</v>
      </c>
      <c r="AA341" s="270" t="s">
        <v>1260</v>
      </c>
      <c r="AB341" s="270" t="s">
        <v>1260</v>
      </c>
      <c r="AC341" s="270" t="s">
        <v>1260</v>
      </c>
      <c r="AD341" s="270" t="s">
        <v>1260</v>
      </c>
      <c r="AE341" s="270" t="s">
        <v>1260</v>
      </c>
      <c r="AF341" s="270" t="s">
        <v>1260</v>
      </c>
      <c r="AG341" s="270" t="s">
        <v>1260</v>
      </c>
      <c r="AH341" s="270" t="s">
        <v>1260</v>
      </c>
      <c r="AI341" s="270" t="s">
        <v>1260</v>
      </c>
      <c r="AJ341" s="270" t="s">
        <v>1260</v>
      </c>
      <c r="AK341" s="270" t="s">
        <v>1260</v>
      </c>
      <c r="AL341" s="270" t="s">
        <v>1260</v>
      </c>
      <c r="AM341" s="270" t="s">
        <v>1260</v>
      </c>
      <c r="AN341" s="270" t="s">
        <v>1260</v>
      </c>
      <c r="AO341" s="270" t="s">
        <v>1260</v>
      </c>
      <c r="AP341" s="270" t="s">
        <v>1260</v>
      </c>
      <c r="AQ341" s="270" t="s">
        <v>1260</v>
      </c>
      <c r="AR341" s="270" t="s">
        <v>1260</v>
      </c>
      <c r="AS341" s="270" t="s">
        <v>1260</v>
      </c>
      <c r="AT341" s="270" t="s">
        <v>1260</v>
      </c>
      <c r="AU341" s="270" t="s">
        <v>1260</v>
      </c>
      <c r="AV341" s="270" t="s">
        <v>1260</v>
      </c>
      <c r="AW341" s="277" t="s">
        <v>1260</v>
      </c>
      <c r="AX341" t="str">
        <f>VLOOKUP(A341,[1]Sheet4!B$2:G$3636,6,0)</f>
        <v>مستنفذ فصل ثاني  2023-2024</v>
      </c>
      <c r="AY341">
        <f>VLOOKUP(A341,[1]Sheet2!A$3:AC$3636,29,0)</f>
        <v>0</v>
      </c>
      <c r="AZ341" s="270" t="s">
        <v>3258</v>
      </c>
      <c r="BA341" s="270" t="s">
        <v>3258</v>
      </c>
      <c r="BB341" s="270" t="s">
        <v>3258</v>
      </c>
      <c r="BC341" s="270" t="s">
        <v>3258</v>
      </c>
      <c r="BD341" s="270"/>
      <c r="BE341" s="270"/>
    </row>
    <row r="342" spans="1:83" ht="14.4" x14ac:dyDescent="0.3">
      <c r="A342" s="269">
        <v>518836</v>
      </c>
      <c r="B342" s="272" t="str">
        <f>VLOOKUP(A342,[1]Sheet4!B$1:G$3636,5,0)</f>
        <v>الرابعة</v>
      </c>
      <c r="C342" s="270" t="s">
        <v>1259</v>
      </c>
      <c r="D342" s="270" t="s">
        <v>1259</v>
      </c>
      <c r="E342" s="270" t="s">
        <v>1259</v>
      </c>
      <c r="F342" s="270" t="s">
        <v>1259</v>
      </c>
      <c r="G342" s="270" t="s">
        <v>1259</v>
      </c>
      <c r="H342" s="270" t="s">
        <v>1259</v>
      </c>
      <c r="I342" s="270" t="s">
        <v>1259</v>
      </c>
      <c r="J342" s="270" t="s">
        <v>1259</v>
      </c>
      <c r="K342" s="270" t="s">
        <v>1259</v>
      </c>
      <c r="L342" s="270" t="s">
        <v>1259</v>
      </c>
      <c r="M342" s="270" t="s">
        <v>1259</v>
      </c>
      <c r="N342" s="270" t="s">
        <v>1259</v>
      </c>
      <c r="O342" s="270" t="s">
        <v>1259</v>
      </c>
      <c r="P342" s="270" t="s">
        <v>1259</v>
      </c>
      <c r="Q342" s="270" t="s">
        <v>1259</v>
      </c>
      <c r="R342" s="270" t="s">
        <v>1259</v>
      </c>
      <c r="S342" s="270" t="s">
        <v>1259</v>
      </c>
      <c r="T342" s="270" t="s">
        <v>1259</v>
      </c>
      <c r="U342" s="270" t="s">
        <v>1259</v>
      </c>
      <c r="V342" s="270" t="s">
        <v>1259</v>
      </c>
      <c r="W342" s="270" t="s">
        <v>1259</v>
      </c>
      <c r="X342" s="270" t="s">
        <v>1259</v>
      </c>
      <c r="Y342" s="270" t="s">
        <v>1259</v>
      </c>
      <c r="Z342" s="270" t="s">
        <v>1259</v>
      </c>
      <c r="AA342" s="270" t="s">
        <v>1259</v>
      </c>
      <c r="AB342" s="270" t="s">
        <v>1259</v>
      </c>
      <c r="AC342" s="270" t="s">
        <v>1259</v>
      </c>
      <c r="AD342" s="270" t="s">
        <v>1259</v>
      </c>
      <c r="AE342" s="270" t="s">
        <v>1259</v>
      </c>
      <c r="AF342" s="270" t="s">
        <v>1259</v>
      </c>
      <c r="AG342" s="270" t="s">
        <v>1259</v>
      </c>
      <c r="AH342" s="270" t="s">
        <v>1259</v>
      </c>
      <c r="AI342" s="270" t="s">
        <v>1259</v>
      </c>
      <c r="AJ342" s="270" t="s">
        <v>1259</v>
      </c>
      <c r="AK342" s="270" t="s">
        <v>1259</v>
      </c>
      <c r="AL342" s="270" t="s">
        <v>1259</v>
      </c>
      <c r="AM342" s="270" t="s">
        <v>1259</v>
      </c>
      <c r="AN342" s="270" t="s">
        <v>1259</v>
      </c>
      <c r="AO342" s="270" t="s">
        <v>1259</v>
      </c>
      <c r="AP342" s="270" t="s">
        <v>1259</v>
      </c>
      <c r="AQ342" s="270" t="s">
        <v>1259</v>
      </c>
      <c r="AR342" s="270" t="s">
        <v>1259</v>
      </c>
      <c r="AS342" s="270" t="s">
        <v>1259</v>
      </c>
      <c r="AT342" s="270" t="s">
        <v>1259</v>
      </c>
      <c r="AU342" s="270" t="s">
        <v>1259</v>
      </c>
      <c r="AV342" s="270" t="s">
        <v>1259</v>
      </c>
      <c r="AW342" s="277" t="s">
        <v>1259</v>
      </c>
      <c r="AX342">
        <f>VLOOKUP(A342,[1]Sheet4!B$2:G$3636,6,0)</f>
        <v>0</v>
      </c>
      <c r="AY342" t="str">
        <f>VLOOKUP(A342,[1]Sheet2!A$3:AC$3636,29,0)</f>
        <v/>
      </c>
      <c r="AZ342" s="270" t="s">
        <v>3258</v>
      </c>
      <c r="BA342" s="270" t="s">
        <v>3258</v>
      </c>
      <c r="BB342" s="270" t="s">
        <v>3258</v>
      </c>
      <c r="BC342" s="270" t="s">
        <v>3258</v>
      </c>
      <c r="BD342" s="270"/>
      <c r="BE342" s="270"/>
    </row>
    <row r="343" spans="1:83" ht="14.4" x14ac:dyDescent="0.3">
      <c r="A343" s="269">
        <v>518845</v>
      </c>
      <c r="B343" s="272" t="str">
        <f>VLOOKUP(A343,[1]Sheet4!B$1:G$3636,5,0)</f>
        <v>الرابعة</v>
      </c>
      <c r="C343" s="270" t="s">
        <v>1259</v>
      </c>
      <c r="D343" s="270" t="s">
        <v>1259</v>
      </c>
      <c r="E343" s="270" t="s">
        <v>1259</v>
      </c>
      <c r="F343" s="270" t="s">
        <v>1259</v>
      </c>
      <c r="G343" s="270" t="s">
        <v>1259</v>
      </c>
      <c r="H343" s="270" t="s">
        <v>1259</v>
      </c>
      <c r="I343" s="270" t="s">
        <v>1259</v>
      </c>
      <c r="J343" s="270" t="s">
        <v>1259</v>
      </c>
      <c r="K343" s="270" t="s">
        <v>1259</v>
      </c>
      <c r="L343" s="270" t="s">
        <v>1259</v>
      </c>
      <c r="M343" s="270" t="s">
        <v>1259</v>
      </c>
      <c r="N343" s="270" t="s">
        <v>1259</v>
      </c>
      <c r="O343" s="270" t="s">
        <v>1259</v>
      </c>
      <c r="P343" s="270" t="s">
        <v>1259</v>
      </c>
      <c r="Q343" s="270" t="s">
        <v>1259</v>
      </c>
      <c r="R343" s="270" t="s">
        <v>1259</v>
      </c>
      <c r="S343" s="270" t="s">
        <v>1259</v>
      </c>
      <c r="T343" s="270" t="s">
        <v>1259</v>
      </c>
      <c r="U343" s="270" t="s">
        <v>1259</v>
      </c>
      <c r="V343" s="270" t="s">
        <v>1259</v>
      </c>
      <c r="W343" s="270" t="s">
        <v>1259</v>
      </c>
      <c r="X343" s="270" t="s">
        <v>1259</v>
      </c>
      <c r="Y343" s="270" t="s">
        <v>1259</v>
      </c>
      <c r="Z343" s="270" t="s">
        <v>1259</v>
      </c>
      <c r="AA343" s="270" t="s">
        <v>1259</v>
      </c>
      <c r="AB343" s="270" t="s">
        <v>1259</v>
      </c>
      <c r="AC343" s="270" t="s">
        <v>1259</v>
      </c>
      <c r="AD343" s="270" t="s">
        <v>1259</v>
      </c>
      <c r="AE343" s="270" t="s">
        <v>1259</v>
      </c>
      <c r="AF343" s="270" t="s">
        <v>1259</v>
      </c>
      <c r="AG343" s="270" t="s">
        <v>1259</v>
      </c>
      <c r="AH343" s="270" t="s">
        <v>1259</v>
      </c>
      <c r="AI343" s="270" t="s">
        <v>1259</v>
      </c>
      <c r="AJ343" s="270" t="s">
        <v>1259</v>
      </c>
      <c r="AK343" s="270" t="s">
        <v>1259</v>
      </c>
      <c r="AL343" s="270" t="s">
        <v>1259</v>
      </c>
      <c r="AM343" s="270" t="s">
        <v>1259</v>
      </c>
      <c r="AN343" s="270" t="s">
        <v>1259</v>
      </c>
      <c r="AO343" s="270" t="s">
        <v>1259</v>
      </c>
      <c r="AP343" s="270" t="s">
        <v>1259</v>
      </c>
      <c r="AQ343" s="270" t="s">
        <v>1259</v>
      </c>
      <c r="AR343" s="270" t="s">
        <v>1259</v>
      </c>
      <c r="AS343" s="270" t="s">
        <v>1259</v>
      </c>
      <c r="AT343" s="270" t="s">
        <v>1259</v>
      </c>
      <c r="AU343" s="270" t="s">
        <v>1259</v>
      </c>
      <c r="AV343" s="270" t="s">
        <v>1259</v>
      </c>
      <c r="AW343" s="277" t="s">
        <v>1259</v>
      </c>
      <c r="AX343">
        <f>VLOOKUP(A343,[1]Sheet4!B$2:G$3636,6,0)</f>
        <v>0</v>
      </c>
      <c r="AY343" t="str">
        <f>VLOOKUP(A343,[1]Sheet2!A$3:AC$3636,29,0)</f>
        <v/>
      </c>
      <c r="AZ343" s="270" t="s">
        <v>3258</v>
      </c>
      <c r="BA343" s="270" t="s">
        <v>3258</v>
      </c>
      <c r="BB343" s="270" t="s">
        <v>3258</v>
      </c>
      <c r="BC343" s="270" t="s">
        <v>3258</v>
      </c>
      <c r="BD343" s="270"/>
      <c r="BE343" s="270"/>
      <c r="BH343" s="248"/>
      <c r="BI343" s="248"/>
      <c r="BJ343" s="248"/>
      <c r="BK343" s="248"/>
      <c r="BL343" s="248"/>
      <c r="BM343" s="248"/>
      <c r="BN343" s="248"/>
      <c r="BO343" s="248"/>
      <c r="BP343" s="248" t="s">
        <v>3258</v>
      </c>
      <c r="BQ343" s="248" t="s">
        <v>3258</v>
      </c>
      <c r="BR343" s="248" t="s">
        <v>3258</v>
      </c>
      <c r="BS343" s="248" t="s">
        <v>3258</v>
      </c>
      <c r="BT343" s="248" t="s">
        <v>3258</v>
      </c>
      <c r="BU343" s="248" t="s">
        <v>3258</v>
      </c>
      <c r="BV343" s="247"/>
      <c r="BW343" s="248"/>
      <c r="BX343" s="248"/>
      <c r="BY343" s="248"/>
      <c r="BZ343" s="248"/>
      <c r="CA343" s="241"/>
      <c r="CB343" s="241"/>
      <c r="CC343" s="241"/>
      <c r="CD343" s="241"/>
      <c r="CE343" s="248"/>
    </row>
    <row r="344" spans="1:83" ht="14.4" x14ac:dyDescent="0.3">
      <c r="A344" s="269">
        <v>518847</v>
      </c>
      <c r="B344" s="272" t="str">
        <f>VLOOKUP(A344,[1]Sheet4!B$1:G$3636,5,0)</f>
        <v>الرابعة</v>
      </c>
      <c r="C344" s="270" t="s">
        <v>1260</v>
      </c>
      <c r="D344" s="270" t="s">
        <v>1260</v>
      </c>
      <c r="E344" s="270" t="s">
        <v>1260</v>
      </c>
      <c r="F344" s="270" t="s">
        <v>1260</v>
      </c>
      <c r="G344" s="270" t="s">
        <v>1260</v>
      </c>
      <c r="H344" s="270" t="s">
        <v>1260</v>
      </c>
      <c r="I344" s="270" t="s">
        <v>1260</v>
      </c>
      <c r="J344" s="270" t="s">
        <v>1260</v>
      </c>
      <c r="K344" s="270" t="s">
        <v>1260</v>
      </c>
      <c r="L344" s="270" t="s">
        <v>1260</v>
      </c>
      <c r="M344" s="270" t="s">
        <v>1260</v>
      </c>
      <c r="N344" s="270" t="s">
        <v>1260</v>
      </c>
      <c r="O344" s="270" t="s">
        <v>1260</v>
      </c>
      <c r="P344" s="270" t="s">
        <v>1260</v>
      </c>
      <c r="Q344" s="270" t="s">
        <v>1260</v>
      </c>
      <c r="R344" s="270" t="s">
        <v>1260</v>
      </c>
      <c r="S344" s="270" t="s">
        <v>1260</v>
      </c>
      <c r="T344" s="270" t="s">
        <v>1260</v>
      </c>
      <c r="U344" s="270" t="s">
        <v>1260</v>
      </c>
      <c r="V344" s="270" t="s">
        <v>1260</v>
      </c>
      <c r="W344" s="270" t="s">
        <v>1260</v>
      </c>
      <c r="X344" s="270" t="s">
        <v>1260</v>
      </c>
      <c r="Y344" s="270" t="s">
        <v>1260</v>
      </c>
      <c r="Z344" s="270" t="s">
        <v>1260</v>
      </c>
      <c r="AA344" s="270" t="s">
        <v>1260</v>
      </c>
      <c r="AB344" s="270" t="s">
        <v>1260</v>
      </c>
      <c r="AC344" s="270" t="s">
        <v>1260</v>
      </c>
      <c r="AD344" s="270" t="s">
        <v>1260</v>
      </c>
      <c r="AE344" s="270" t="s">
        <v>1260</v>
      </c>
      <c r="AF344" s="270" t="s">
        <v>1260</v>
      </c>
      <c r="AG344" s="270" t="s">
        <v>1260</v>
      </c>
      <c r="AH344" s="270" t="s">
        <v>1260</v>
      </c>
      <c r="AI344" s="270" t="s">
        <v>1260</v>
      </c>
      <c r="AJ344" s="270" t="s">
        <v>1260</v>
      </c>
      <c r="AK344" s="270" t="s">
        <v>1260</v>
      </c>
      <c r="AL344" s="270" t="s">
        <v>1260</v>
      </c>
      <c r="AM344" s="270" t="s">
        <v>1260</v>
      </c>
      <c r="AN344" s="270" t="s">
        <v>1260</v>
      </c>
      <c r="AO344" s="270" t="s">
        <v>1260</v>
      </c>
      <c r="AP344" s="270" t="s">
        <v>1260</v>
      </c>
      <c r="AQ344" s="270" t="s">
        <v>1260</v>
      </c>
      <c r="AR344" s="270" t="s">
        <v>1260</v>
      </c>
      <c r="AS344" s="270" t="s">
        <v>1260</v>
      </c>
      <c r="AT344" s="270" t="s">
        <v>1260</v>
      </c>
      <c r="AU344" s="270" t="s">
        <v>1260</v>
      </c>
      <c r="AV344" s="270" t="s">
        <v>1260</v>
      </c>
      <c r="AW344" s="277" t="s">
        <v>1260</v>
      </c>
      <c r="AX344" t="str">
        <f>VLOOKUP(A344,[1]Sheet4!B$2:G$3636,6,0)</f>
        <v>مستنفذ فصل ثاني  2023-2024</v>
      </c>
      <c r="AY344">
        <f>VLOOKUP(A344,[1]Sheet2!A$3:AC$3636,29,0)</f>
        <v>0</v>
      </c>
      <c r="AZ344" s="270" t="s">
        <v>3258</v>
      </c>
      <c r="BA344" s="270" t="s">
        <v>3258</v>
      </c>
      <c r="BB344" s="270" t="s">
        <v>3258</v>
      </c>
      <c r="BC344" s="270" t="s">
        <v>3258</v>
      </c>
      <c r="BD344" s="270"/>
      <c r="BE344" s="270"/>
      <c r="BH344" s="248"/>
      <c r="BI344" s="248"/>
      <c r="BJ344" s="248"/>
      <c r="BK344" s="248"/>
      <c r="BL344" s="248"/>
      <c r="BM344" s="248"/>
      <c r="BN344" s="248"/>
      <c r="BO344" s="248"/>
      <c r="BP344" s="248" t="s">
        <v>3258</v>
      </c>
      <c r="BQ344" s="248" t="s">
        <v>3258</v>
      </c>
      <c r="BR344" s="248" t="s">
        <v>3258</v>
      </c>
      <c r="BS344" s="248" t="s">
        <v>3258</v>
      </c>
      <c r="BT344" s="248" t="s">
        <v>3258</v>
      </c>
      <c r="BU344" s="248" t="s">
        <v>3258</v>
      </c>
      <c r="BV344" s="247"/>
      <c r="BW344" s="248"/>
      <c r="BX344" s="248"/>
      <c r="BY344" s="248"/>
      <c r="BZ344" s="248"/>
      <c r="CA344" s="241"/>
      <c r="CB344" s="241"/>
      <c r="CC344" s="241"/>
      <c r="CD344" s="241"/>
      <c r="CE344" s="248"/>
    </row>
    <row r="345" spans="1:83" ht="14.4" x14ac:dyDescent="0.3">
      <c r="A345" s="269">
        <v>518861</v>
      </c>
      <c r="B345" s="272" t="str">
        <f>VLOOKUP(A345,[1]Sheet4!B$1:G$3636,5,0)</f>
        <v>الرابعة</v>
      </c>
      <c r="C345" s="270" t="s">
        <v>1260</v>
      </c>
      <c r="D345" s="270" t="s">
        <v>1260</v>
      </c>
      <c r="E345" s="270" t="s">
        <v>1260</v>
      </c>
      <c r="F345" s="270" t="s">
        <v>1260</v>
      </c>
      <c r="G345" s="270" t="s">
        <v>1260</v>
      </c>
      <c r="H345" s="270" t="s">
        <v>1260</v>
      </c>
      <c r="I345" s="270" t="s">
        <v>1260</v>
      </c>
      <c r="J345" s="270" t="s">
        <v>1260</v>
      </c>
      <c r="K345" s="270" t="s">
        <v>1260</v>
      </c>
      <c r="L345" s="270" t="s">
        <v>1260</v>
      </c>
      <c r="M345" s="270" t="s">
        <v>1260</v>
      </c>
      <c r="N345" s="270" t="s">
        <v>1260</v>
      </c>
      <c r="O345" s="270" t="s">
        <v>1260</v>
      </c>
      <c r="P345" s="270" t="s">
        <v>1260</v>
      </c>
      <c r="Q345" s="270" t="s">
        <v>1260</v>
      </c>
      <c r="R345" s="270" t="s">
        <v>1260</v>
      </c>
      <c r="S345" s="270" t="s">
        <v>1260</v>
      </c>
      <c r="T345" s="270" t="s">
        <v>1260</v>
      </c>
      <c r="U345" s="270" t="s">
        <v>1260</v>
      </c>
      <c r="V345" s="270" t="s">
        <v>1260</v>
      </c>
      <c r="W345" s="270" t="s">
        <v>1260</v>
      </c>
      <c r="X345" s="270" t="s">
        <v>1260</v>
      </c>
      <c r="Y345" s="270" t="s">
        <v>1260</v>
      </c>
      <c r="Z345" s="270" t="s">
        <v>1260</v>
      </c>
      <c r="AA345" s="270" t="s">
        <v>1260</v>
      </c>
      <c r="AB345" s="270" t="s">
        <v>1260</v>
      </c>
      <c r="AC345" s="270" t="s">
        <v>1260</v>
      </c>
      <c r="AD345" s="270" t="s">
        <v>1260</v>
      </c>
      <c r="AE345" s="270" t="s">
        <v>1260</v>
      </c>
      <c r="AF345" s="270" t="s">
        <v>1260</v>
      </c>
      <c r="AG345" s="270" t="s">
        <v>1260</v>
      </c>
      <c r="AH345" s="270" t="s">
        <v>1260</v>
      </c>
      <c r="AI345" s="270" t="s">
        <v>1260</v>
      </c>
      <c r="AJ345" s="270" t="s">
        <v>1260</v>
      </c>
      <c r="AK345" s="270" t="s">
        <v>1260</v>
      </c>
      <c r="AL345" s="270" t="s">
        <v>1260</v>
      </c>
      <c r="AM345" s="270" t="s">
        <v>1260</v>
      </c>
      <c r="AN345" s="270" t="s">
        <v>1260</v>
      </c>
      <c r="AO345" s="270" t="s">
        <v>1260</v>
      </c>
      <c r="AP345" s="270" t="s">
        <v>1260</v>
      </c>
      <c r="AQ345" s="270" t="s">
        <v>1260</v>
      </c>
      <c r="AR345" s="270" t="s">
        <v>1260</v>
      </c>
      <c r="AS345" s="270" t="s">
        <v>1260</v>
      </c>
      <c r="AT345" s="270" t="s">
        <v>1260</v>
      </c>
      <c r="AU345" s="270" t="s">
        <v>1260</v>
      </c>
      <c r="AV345" s="270" t="s">
        <v>1260</v>
      </c>
      <c r="AW345" s="277" t="s">
        <v>1260</v>
      </c>
      <c r="AX345">
        <f>VLOOKUP(A345,[1]Sheet4!B$2:G$3636,6,0)</f>
        <v>0</v>
      </c>
      <c r="AY345" t="str">
        <f>VLOOKUP(A345,[1]Sheet2!A$3:AC$3636,29,0)</f>
        <v>مستنفذ فصل اول 2023-2024</v>
      </c>
      <c r="AZ345" s="270" t="s">
        <v>3258</v>
      </c>
      <c r="BA345" s="270" t="s">
        <v>3258</v>
      </c>
      <c r="BB345" s="270" t="s">
        <v>3258</v>
      </c>
      <c r="BC345" s="270" t="s">
        <v>3258</v>
      </c>
      <c r="BD345" s="270"/>
      <c r="BE345" s="270"/>
    </row>
    <row r="346" spans="1:83" ht="14.4" x14ac:dyDescent="0.3">
      <c r="A346" s="269">
        <v>518865</v>
      </c>
      <c r="B346" s="272" t="str">
        <f>VLOOKUP(A346,[1]Sheet4!B$1:G$3636,5,0)</f>
        <v>الرابعة</v>
      </c>
      <c r="C346" s="270" t="s">
        <v>1260</v>
      </c>
      <c r="D346" s="270" t="s">
        <v>1260</v>
      </c>
      <c r="E346" s="270" t="s">
        <v>1260</v>
      </c>
      <c r="F346" s="270" t="s">
        <v>1260</v>
      </c>
      <c r="G346" s="270" t="s">
        <v>1260</v>
      </c>
      <c r="H346" s="270" t="s">
        <v>1260</v>
      </c>
      <c r="I346" s="270" t="s">
        <v>1260</v>
      </c>
      <c r="J346" s="270" t="s">
        <v>1260</v>
      </c>
      <c r="K346" s="270" t="s">
        <v>1260</v>
      </c>
      <c r="L346" s="270" t="s">
        <v>1260</v>
      </c>
      <c r="M346" s="270" t="s">
        <v>1260</v>
      </c>
      <c r="N346" s="270" t="s">
        <v>1260</v>
      </c>
      <c r="O346" s="270" t="s">
        <v>1260</v>
      </c>
      <c r="P346" s="270" t="s">
        <v>1260</v>
      </c>
      <c r="Q346" s="270" t="s">
        <v>1260</v>
      </c>
      <c r="R346" s="270" t="s">
        <v>1260</v>
      </c>
      <c r="S346" s="270" t="s">
        <v>1260</v>
      </c>
      <c r="T346" s="270" t="s">
        <v>1260</v>
      </c>
      <c r="U346" s="270" t="s">
        <v>1260</v>
      </c>
      <c r="V346" s="270" t="s">
        <v>1260</v>
      </c>
      <c r="W346" s="270" t="s">
        <v>1260</v>
      </c>
      <c r="X346" s="270" t="s">
        <v>1260</v>
      </c>
      <c r="Y346" s="270" t="s">
        <v>1260</v>
      </c>
      <c r="Z346" s="270" t="s">
        <v>1260</v>
      </c>
      <c r="AA346" s="270" t="s">
        <v>1260</v>
      </c>
      <c r="AB346" s="270" t="s">
        <v>1260</v>
      </c>
      <c r="AC346" s="270" t="s">
        <v>1260</v>
      </c>
      <c r="AD346" s="270" t="s">
        <v>1260</v>
      </c>
      <c r="AE346" s="270" t="s">
        <v>1260</v>
      </c>
      <c r="AF346" s="270" t="s">
        <v>1260</v>
      </c>
      <c r="AG346" s="270" t="s">
        <v>1260</v>
      </c>
      <c r="AH346" s="270" t="s">
        <v>1260</v>
      </c>
      <c r="AI346" s="270" t="s">
        <v>1260</v>
      </c>
      <c r="AJ346" s="270" t="s">
        <v>1260</v>
      </c>
      <c r="AK346" s="270" t="s">
        <v>1260</v>
      </c>
      <c r="AL346" s="270" t="s">
        <v>1260</v>
      </c>
      <c r="AM346" s="270" t="s">
        <v>1260</v>
      </c>
      <c r="AN346" s="270" t="s">
        <v>1260</v>
      </c>
      <c r="AO346" s="270" t="s">
        <v>1260</v>
      </c>
      <c r="AP346" s="270" t="s">
        <v>1260</v>
      </c>
      <c r="AQ346" s="270" t="s">
        <v>1260</v>
      </c>
      <c r="AR346" s="270" t="s">
        <v>1260</v>
      </c>
      <c r="AS346" s="270" t="s">
        <v>1260</v>
      </c>
      <c r="AT346" s="270" t="s">
        <v>1260</v>
      </c>
      <c r="AU346" s="270" t="s">
        <v>1260</v>
      </c>
      <c r="AV346" s="270" t="s">
        <v>1260</v>
      </c>
      <c r="AW346" s="277" t="s">
        <v>1260</v>
      </c>
      <c r="AX346">
        <f>VLOOKUP(A346,[1]Sheet4!B$2:G$3636,6,0)</f>
        <v>0</v>
      </c>
      <c r="AY346" t="str">
        <f>VLOOKUP(A346,[1]Sheet2!A$3:AC$3636,29,0)</f>
        <v>مستنفذ فصل اول 2023-2024</v>
      </c>
      <c r="AZ346" s="270" t="s">
        <v>3258</v>
      </c>
      <c r="BA346" s="270" t="s">
        <v>3258</v>
      </c>
      <c r="BB346" s="270" t="s">
        <v>3258</v>
      </c>
      <c r="BC346" s="270" t="s">
        <v>3258</v>
      </c>
      <c r="BD346" s="270"/>
      <c r="BE346" s="270"/>
    </row>
    <row r="347" spans="1:83" ht="14.4" x14ac:dyDescent="0.3">
      <c r="A347" s="269">
        <v>518866</v>
      </c>
      <c r="B347" s="272" t="str">
        <f>VLOOKUP(A347,[1]Sheet4!B$1:G$3636,5,0)</f>
        <v>الرابعة</v>
      </c>
      <c r="C347" s="270" t="s">
        <v>1259</v>
      </c>
      <c r="D347" s="270" t="s">
        <v>1259</v>
      </c>
      <c r="E347" s="270" t="s">
        <v>1259</v>
      </c>
      <c r="F347" s="270" t="s">
        <v>1259</v>
      </c>
      <c r="G347" s="270" t="s">
        <v>1259</v>
      </c>
      <c r="H347" s="270" t="s">
        <v>1259</v>
      </c>
      <c r="I347" s="270" t="s">
        <v>1259</v>
      </c>
      <c r="J347" s="270" t="s">
        <v>1259</v>
      </c>
      <c r="K347" s="270" t="s">
        <v>1259</v>
      </c>
      <c r="L347" s="270" t="s">
        <v>1259</v>
      </c>
      <c r="M347" s="270" t="s">
        <v>1259</v>
      </c>
      <c r="N347" s="270" t="s">
        <v>1259</v>
      </c>
      <c r="O347" s="270" t="s">
        <v>1259</v>
      </c>
      <c r="P347" s="270" t="s">
        <v>1259</v>
      </c>
      <c r="Q347" s="270" t="s">
        <v>1259</v>
      </c>
      <c r="R347" s="270" t="s">
        <v>1259</v>
      </c>
      <c r="S347" s="270" t="s">
        <v>1259</v>
      </c>
      <c r="T347" s="270" t="s">
        <v>1259</v>
      </c>
      <c r="U347" s="270" t="s">
        <v>1259</v>
      </c>
      <c r="V347" s="270" t="s">
        <v>1259</v>
      </c>
      <c r="W347" s="270" t="s">
        <v>1259</v>
      </c>
      <c r="X347" s="270" t="s">
        <v>1259</v>
      </c>
      <c r="Y347" s="270" t="s">
        <v>1259</v>
      </c>
      <c r="Z347" s="270" t="s">
        <v>1259</v>
      </c>
      <c r="AA347" s="270" t="s">
        <v>1259</v>
      </c>
      <c r="AB347" s="270" t="s">
        <v>1259</v>
      </c>
      <c r="AC347" s="270" t="s">
        <v>1259</v>
      </c>
      <c r="AD347" s="270" t="s">
        <v>1259</v>
      </c>
      <c r="AE347" s="270" t="s">
        <v>1259</v>
      </c>
      <c r="AF347" s="270" t="s">
        <v>1259</v>
      </c>
      <c r="AG347" s="270" t="s">
        <v>1259</v>
      </c>
      <c r="AH347" s="270" t="s">
        <v>1259</v>
      </c>
      <c r="AI347" s="270" t="s">
        <v>1259</v>
      </c>
      <c r="AJ347" s="270" t="s">
        <v>1259</v>
      </c>
      <c r="AK347" s="270" t="s">
        <v>1259</v>
      </c>
      <c r="AL347" s="270" t="s">
        <v>1259</v>
      </c>
      <c r="AM347" s="270" t="s">
        <v>1259</v>
      </c>
      <c r="AN347" s="270" t="s">
        <v>1259</v>
      </c>
      <c r="AO347" s="270" t="s">
        <v>1259</v>
      </c>
      <c r="AP347" s="270" t="s">
        <v>1259</v>
      </c>
      <c r="AQ347" s="270" t="s">
        <v>1259</v>
      </c>
      <c r="AR347" s="270" t="s">
        <v>1259</v>
      </c>
      <c r="AS347" s="270" t="s">
        <v>1259</v>
      </c>
      <c r="AT347" s="270" t="s">
        <v>1259</v>
      </c>
      <c r="AU347" s="270" t="s">
        <v>1259</v>
      </c>
      <c r="AV347" s="270" t="s">
        <v>1259</v>
      </c>
      <c r="AW347" s="277" t="s">
        <v>1259</v>
      </c>
      <c r="AX347">
        <f>VLOOKUP(A347,[1]Sheet4!B$2:G$3636,6,0)</f>
        <v>0</v>
      </c>
      <c r="AY347" t="str">
        <f>VLOOKUP(A347,[1]Sheet2!A$3:AC$3636,29,0)</f>
        <v/>
      </c>
      <c r="AZ347" s="270" t="s">
        <v>3258</v>
      </c>
      <c r="BA347" s="270" t="s">
        <v>3258</v>
      </c>
      <c r="BB347" s="270" t="s">
        <v>3258</v>
      </c>
      <c r="BC347" s="270" t="s">
        <v>3258</v>
      </c>
      <c r="BD347" s="270"/>
      <c r="BE347" s="270"/>
    </row>
    <row r="348" spans="1:83" ht="14.4" x14ac:dyDescent="0.3">
      <c r="A348" s="269">
        <v>518871</v>
      </c>
      <c r="B348" s="272" t="str">
        <f>VLOOKUP(A348,[1]Sheet4!B$1:G$3636,5,0)</f>
        <v>الرابعة حديث</v>
      </c>
      <c r="C348" s="270" t="s">
        <v>1260</v>
      </c>
      <c r="D348" s="270" t="s">
        <v>1260</v>
      </c>
      <c r="E348" s="270" t="s">
        <v>1260</v>
      </c>
      <c r="F348" s="270" t="s">
        <v>1260</v>
      </c>
      <c r="G348" s="270" t="s">
        <v>1260</v>
      </c>
      <c r="H348" s="270" t="s">
        <v>1260</v>
      </c>
      <c r="I348" s="270" t="s">
        <v>1260</v>
      </c>
      <c r="J348" s="270" t="s">
        <v>1260</v>
      </c>
      <c r="K348" s="270" t="s">
        <v>1260</v>
      </c>
      <c r="L348" s="270" t="s">
        <v>1260</v>
      </c>
      <c r="M348" s="270" t="s">
        <v>1260</v>
      </c>
      <c r="N348" s="270" t="s">
        <v>1260</v>
      </c>
      <c r="O348" s="270" t="s">
        <v>1260</v>
      </c>
      <c r="P348" s="270" t="s">
        <v>1260</v>
      </c>
      <c r="Q348" s="270" t="s">
        <v>1260</v>
      </c>
      <c r="R348" s="270" t="s">
        <v>1260</v>
      </c>
      <c r="S348" s="270" t="s">
        <v>1260</v>
      </c>
      <c r="T348" s="270" t="s">
        <v>1260</v>
      </c>
      <c r="U348" s="270" t="s">
        <v>1260</v>
      </c>
      <c r="V348" s="270" t="s">
        <v>1260</v>
      </c>
      <c r="W348" s="270" t="s">
        <v>1260</v>
      </c>
      <c r="X348" s="270" t="s">
        <v>1260</v>
      </c>
      <c r="Y348" s="270" t="s">
        <v>1260</v>
      </c>
      <c r="Z348" s="270" t="s">
        <v>1260</v>
      </c>
      <c r="AA348" s="270" t="s">
        <v>1260</v>
      </c>
      <c r="AB348" s="270" t="s">
        <v>1260</v>
      </c>
      <c r="AC348" s="270" t="s">
        <v>1260</v>
      </c>
      <c r="AD348" s="270" t="s">
        <v>1260</v>
      </c>
      <c r="AE348" s="270" t="s">
        <v>1260</v>
      </c>
      <c r="AF348" s="270" t="s">
        <v>1260</v>
      </c>
      <c r="AG348" s="270" t="s">
        <v>1260</v>
      </c>
      <c r="AH348" s="270" t="s">
        <v>1260</v>
      </c>
      <c r="AI348" s="270" t="s">
        <v>1260</v>
      </c>
      <c r="AJ348" s="270" t="s">
        <v>1260</v>
      </c>
      <c r="AK348" s="270" t="s">
        <v>1260</v>
      </c>
      <c r="AL348" s="270" t="s">
        <v>1260</v>
      </c>
      <c r="AM348" s="270" t="s">
        <v>1260</v>
      </c>
      <c r="AN348" s="270" t="s">
        <v>1260</v>
      </c>
      <c r="AO348" s="270" t="s">
        <v>1260</v>
      </c>
      <c r="AP348" s="270" t="s">
        <v>1260</v>
      </c>
      <c r="AQ348" s="270" t="s">
        <v>1260</v>
      </c>
      <c r="AR348" s="270" t="s">
        <v>1260</v>
      </c>
      <c r="AS348" s="270" t="s">
        <v>3258</v>
      </c>
      <c r="AT348" s="270" t="s">
        <v>3258</v>
      </c>
      <c r="AU348" s="270" t="s">
        <v>3258</v>
      </c>
      <c r="AV348" s="270" t="s">
        <v>3258</v>
      </c>
      <c r="AW348" s="277" t="s">
        <v>3258</v>
      </c>
      <c r="AY348">
        <f>VLOOKUP(A348,[1]Sheet2!A$3:AC$3636,29,0)</f>
        <v>0</v>
      </c>
      <c r="AZ348" s="270" t="s">
        <v>3258</v>
      </c>
      <c r="BA348" s="270" t="s">
        <v>3258</v>
      </c>
      <c r="BB348" s="270" t="s">
        <v>3258</v>
      </c>
      <c r="BC348" s="270" t="s">
        <v>3258</v>
      </c>
      <c r="BD348" s="270"/>
      <c r="BE348" s="270"/>
    </row>
    <row r="349" spans="1:83" ht="14.4" x14ac:dyDescent="0.3">
      <c r="A349" s="269">
        <v>518898</v>
      </c>
      <c r="B349" s="272" t="str">
        <f>VLOOKUP(A349,[1]Sheet4!B$1:G$3636,5,0)</f>
        <v>الرابعة</v>
      </c>
      <c r="C349" s="270" t="s">
        <v>1260</v>
      </c>
      <c r="D349" s="270" t="s">
        <v>1260</v>
      </c>
      <c r="E349" s="270" t="s">
        <v>1260</v>
      </c>
      <c r="F349" s="270" t="s">
        <v>1260</v>
      </c>
      <c r="G349" s="270" t="s">
        <v>1260</v>
      </c>
      <c r="H349" s="270" t="s">
        <v>1260</v>
      </c>
      <c r="I349" s="270" t="s">
        <v>1260</v>
      </c>
      <c r="J349" s="270" t="s">
        <v>1260</v>
      </c>
      <c r="K349" s="270" t="s">
        <v>1260</v>
      </c>
      <c r="L349" s="270" t="s">
        <v>1260</v>
      </c>
      <c r="M349" s="270" t="s">
        <v>1260</v>
      </c>
      <c r="N349" s="270" t="s">
        <v>1260</v>
      </c>
      <c r="O349" s="270" t="s">
        <v>1260</v>
      </c>
      <c r="P349" s="270" t="s">
        <v>1260</v>
      </c>
      <c r="Q349" s="270" t="s">
        <v>1260</v>
      </c>
      <c r="R349" s="270" t="s">
        <v>1260</v>
      </c>
      <c r="S349" s="270" t="s">
        <v>1260</v>
      </c>
      <c r="T349" s="270" t="s">
        <v>1260</v>
      </c>
      <c r="U349" s="270" t="s">
        <v>1260</v>
      </c>
      <c r="V349" s="270" t="s">
        <v>1260</v>
      </c>
      <c r="W349" s="270" t="s">
        <v>1260</v>
      </c>
      <c r="X349" s="270" t="s">
        <v>1260</v>
      </c>
      <c r="Y349" s="270" t="s">
        <v>1260</v>
      </c>
      <c r="Z349" s="270" t="s">
        <v>1260</v>
      </c>
      <c r="AA349" s="270" t="s">
        <v>1260</v>
      </c>
      <c r="AB349" s="270" t="s">
        <v>1260</v>
      </c>
      <c r="AC349" s="270" t="s">
        <v>1260</v>
      </c>
      <c r="AD349" s="270" t="s">
        <v>1260</v>
      </c>
      <c r="AE349" s="270" t="s">
        <v>1260</v>
      </c>
      <c r="AF349" s="270" t="s">
        <v>1260</v>
      </c>
      <c r="AG349" s="270" t="s">
        <v>1260</v>
      </c>
      <c r="AH349" s="270" t="s">
        <v>1260</v>
      </c>
      <c r="AI349" s="270" t="s">
        <v>1260</v>
      </c>
      <c r="AJ349" s="270" t="s">
        <v>1260</v>
      </c>
      <c r="AK349" s="270" t="s">
        <v>1260</v>
      </c>
      <c r="AL349" s="270" t="s">
        <v>1260</v>
      </c>
      <c r="AM349" s="270" t="s">
        <v>1260</v>
      </c>
      <c r="AN349" s="270" t="s">
        <v>1260</v>
      </c>
      <c r="AO349" s="270" t="s">
        <v>1260</v>
      </c>
      <c r="AP349" s="270" t="s">
        <v>1260</v>
      </c>
      <c r="AQ349" s="270" t="s">
        <v>1260</v>
      </c>
      <c r="AR349" s="270" t="s">
        <v>1260</v>
      </c>
      <c r="AS349" s="270" t="s">
        <v>1260</v>
      </c>
      <c r="AT349" s="270" t="s">
        <v>1260</v>
      </c>
      <c r="AU349" s="270" t="s">
        <v>1260</v>
      </c>
      <c r="AV349" s="270" t="s">
        <v>1260</v>
      </c>
      <c r="AW349" s="277" t="s">
        <v>1260</v>
      </c>
      <c r="AX349">
        <f>VLOOKUP(A349,[1]Sheet4!B$2:G$3636,6,0)</f>
        <v>0</v>
      </c>
      <c r="AY349" t="str">
        <f>VLOOKUP(A349,[1]Sheet2!A$3:AC$3636,29,0)</f>
        <v/>
      </c>
      <c r="AZ349" s="270" t="s">
        <v>3258</v>
      </c>
      <c r="BA349" s="270" t="s">
        <v>3258</v>
      </c>
      <c r="BB349" s="270" t="s">
        <v>3258</v>
      </c>
      <c r="BC349" s="270" t="s">
        <v>3258</v>
      </c>
      <c r="BD349" s="270"/>
      <c r="BE349" s="270"/>
    </row>
    <row r="350" spans="1:83" ht="14.4" x14ac:dyDescent="0.3">
      <c r="A350" s="269">
        <v>518907</v>
      </c>
      <c r="B350" s="272" t="str">
        <f>VLOOKUP(A350,[1]Sheet4!B$1:G$3636,5,0)</f>
        <v>الرابعة</v>
      </c>
      <c r="C350" s="270" t="s">
        <v>1260</v>
      </c>
      <c r="D350" s="270" t="s">
        <v>1260</v>
      </c>
      <c r="E350" s="270" t="s">
        <v>1260</v>
      </c>
      <c r="F350" s="270" t="s">
        <v>1260</v>
      </c>
      <c r="G350" s="270" t="s">
        <v>1260</v>
      </c>
      <c r="H350" s="270" t="s">
        <v>1260</v>
      </c>
      <c r="I350" s="270" t="s">
        <v>1260</v>
      </c>
      <c r="J350" s="270" t="s">
        <v>1260</v>
      </c>
      <c r="K350" s="270" t="s">
        <v>1260</v>
      </c>
      <c r="L350" s="270" t="s">
        <v>1260</v>
      </c>
      <c r="M350" s="270" t="s">
        <v>1260</v>
      </c>
      <c r="N350" s="270" t="s">
        <v>1260</v>
      </c>
      <c r="O350" s="270" t="s">
        <v>1260</v>
      </c>
      <c r="P350" s="270" t="s">
        <v>1260</v>
      </c>
      <c r="Q350" s="270" t="s">
        <v>1260</v>
      </c>
      <c r="R350" s="270" t="s">
        <v>1260</v>
      </c>
      <c r="S350" s="270" t="s">
        <v>1260</v>
      </c>
      <c r="T350" s="270" t="s">
        <v>1260</v>
      </c>
      <c r="U350" s="270" t="s">
        <v>1260</v>
      </c>
      <c r="V350" s="270" t="s">
        <v>1260</v>
      </c>
      <c r="W350" s="270" t="s">
        <v>1260</v>
      </c>
      <c r="X350" s="270" t="s">
        <v>1260</v>
      </c>
      <c r="Y350" s="270" t="s">
        <v>1260</v>
      </c>
      <c r="Z350" s="270" t="s">
        <v>1260</v>
      </c>
      <c r="AA350" s="270" t="s">
        <v>1260</v>
      </c>
      <c r="AB350" s="270" t="s">
        <v>1260</v>
      </c>
      <c r="AC350" s="270" t="s">
        <v>1260</v>
      </c>
      <c r="AD350" s="270" t="s">
        <v>1260</v>
      </c>
      <c r="AE350" s="270" t="s">
        <v>1260</v>
      </c>
      <c r="AF350" s="270" t="s">
        <v>1260</v>
      </c>
      <c r="AG350" s="270" t="s">
        <v>1260</v>
      </c>
      <c r="AH350" s="270" t="s">
        <v>1260</v>
      </c>
      <c r="AI350" s="270" t="s">
        <v>1260</v>
      </c>
      <c r="AJ350" s="270" t="s">
        <v>1260</v>
      </c>
      <c r="AK350" s="270" t="s">
        <v>1260</v>
      </c>
      <c r="AL350" s="270" t="s">
        <v>1260</v>
      </c>
      <c r="AM350" s="270" t="s">
        <v>1260</v>
      </c>
      <c r="AN350" s="270" t="s">
        <v>1260</v>
      </c>
      <c r="AO350" s="270" t="s">
        <v>1260</v>
      </c>
      <c r="AP350" s="270" t="s">
        <v>1260</v>
      </c>
      <c r="AQ350" s="270" t="s">
        <v>1260</v>
      </c>
      <c r="AR350" s="270" t="s">
        <v>1260</v>
      </c>
      <c r="AS350" s="270" t="s">
        <v>1260</v>
      </c>
      <c r="AT350" s="270" t="s">
        <v>1260</v>
      </c>
      <c r="AU350" s="270" t="s">
        <v>1260</v>
      </c>
      <c r="AV350" s="270" t="s">
        <v>1260</v>
      </c>
      <c r="AW350" s="277" t="s">
        <v>1260</v>
      </c>
      <c r="AX350" t="str">
        <f>VLOOKUP(A350,[1]Sheet4!B$2:G$3636,6,0)</f>
        <v>مستنفذ فصل ثاني  2023-2024</v>
      </c>
      <c r="AY350" t="str">
        <f>VLOOKUP(A350,[1]Sheet2!A$3:AC$3636,29,0)</f>
        <v/>
      </c>
      <c r="AZ350" s="270" t="s">
        <v>3258</v>
      </c>
      <c r="BA350" s="270" t="s">
        <v>3258</v>
      </c>
      <c r="BB350" s="270" t="s">
        <v>3258</v>
      </c>
      <c r="BC350" s="270" t="s">
        <v>3258</v>
      </c>
      <c r="BD350" s="270"/>
      <c r="BE350" s="270"/>
    </row>
    <row r="351" spans="1:83" ht="14.4" x14ac:dyDescent="0.3">
      <c r="A351" s="269">
        <v>518913</v>
      </c>
      <c r="B351" s="272" t="str">
        <f>VLOOKUP(A351,[1]Sheet4!B$1:G$3636,5,0)</f>
        <v>الرابعة</v>
      </c>
      <c r="C351" s="270" t="s">
        <v>1259</v>
      </c>
      <c r="D351" s="270" t="s">
        <v>1259</v>
      </c>
      <c r="E351" s="270" t="s">
        <v>1259</v>
      </c>
      <c r="F351" s="270" t="s">
        <v>1259</v>
      </c>
      <c r="G351" s="270" t="s">
        <v>1259</v>
      </c>
      <c r="H351" s="270" t="s">
        <v>1259</v>
      </c>
      <c r="I351" s="270" t="s">
        <v>1259</v>
      </c>
      <c r="J351" s="270" t="s">
        <v>1259</v>
      </c>
      <c r="K351" s="270" t="s">
        <v>1259</v>
      </c>
      <c r="L351" s="270" t="s">
        <v>1259</v>
      </c>
      <c r="M351" s="270" t="s">
        <v>1259</v>
      </c>
      <c r="N351" s="270" t="s">
        <v>1259</v>
      </c>
      <c r="O351" s="270" t="s">
        <v>1259</v>
      </c>
      <c r="P351" s="270" t="s">
        <v>1259</v>
      </c>
      <c r="Q351" s="270" t="s">
        <v>1259</v>
      </c>
      <c r="R351" s="270" t="s">
        <v>1259</v>
      </c>
      <c r="S351" s="270" t="s">
        <v>1259</v>
      </c>
      <c r="T351" s="270" t="s">
        <v>1259</v>
      </c>
      <c r="U351" s="270" t="s">
        <v>1259</v>
      </c>
      <c r="V351" s="270" t="s">
        <v>1259</v>
      </c>
      <c r="W351" s="270" t="s">
        <v>1259</v>
      </c>
      <c r="X351" s="270" t="s">
        <v>1259</v>
      </c>
      <c r="Y351" s="270" t="s">
        <v>1259</v>
      </c>
      <c r="Z351" s="270" t="s">
        <v>1259</v>
      </c>
      <c r="AA351" s="270" t="s">
        <v>1259</v>
      </c>
      <c r="AB351" s="270" t="s">
        <v>1259</v>
      </c>
      <c r="AC351" s="270" t="s">
        <v>1259</v>
      </c>
      <c r="AD351" s="270" t="s">
        <v>1259</v>
      </c>
      <c r="AE351" s="270" t="s">
        <v>1259</v>
      </c>
      <c r="AF351" s="270" t="s">
        <v>1259</v>
      </c>
      <c r="AG351" s="270" t="s">
        <v>1259</v>
      </c>
      <c r="AH351" s="270" t="s">
        <v>1259</v>
      </c>
      <c r="AI351" s="270" t="s">
        <v>1259</v>
      </c>
      <c r="AJ351" s="270" t="s">
        <v>1259</v>
      </c>
      <c r="AK351" s="270" t="s">
        <v>1259</v>
      </c>
      <c r="AL351" s="270" t="s">
        <v>1259</v>
      </c>
      <c r="AM351" s="270" t="s">
        <v>1259</v>
      </c>
      <c r="AN351" s="270" t="s">
        <v>1259</v>
      </c>
      <c r="AO351" s="270" t="s">
        <v>1259</v>
      </c>
      <c r="AP351" s="270" t="s">
        <v>1259</v>
      </c>
      <c r="AQ351" s="270" t="s">
        <v>1259</v>
      </c>
      <c r="AR351" s="270" t="s">
        <v>1259</v>
      </c>
      <c r="AS351" s="270" t="s">
        <v>1259</v>
      </c>
      <c r="AT351" s="270" t="s">
        <v>1259</v>
      </c>
      <c r="AU351" s="270" t="s">
        <v>1259</v>
      </c>
      <c r="AV351" s="270" t="s">
        <v>1259</v>
      </c>
      <c r="AW351" s="277" t="s">
        <v>1259</v>
      </c>
      <c r="AX351">
        <f>VLOOKUP(A351,[1]Sheet4!B$2:G$3636,6,0)</f>
        <v>0</v>
      </c>
      <c r="AY351" t="str">
        <f>VLOOKUP(A351,[1]Sheet2!A$3:AC$3636,29,0)</f>
        <v/>
      </c>
      <c r="AZ351" s="249"/>
      <c r="BA351" s="249"/>
      <c r="BB351" s="249"/>
      <c r="BC351" s="249"/>
      <c r="BD351" s="249"/>
      <c r="BE351" s="270"/>
    </row>
    <row r="352" spans="1:83" ht="14.4" x14ac:dyDescent="0.3">
      <c r="A352" s="269">
        <v>518914</v>
      </c>
      <c r="B352" s="272" t="str">
        <f>VLOOKUP(A352,[1]Sheet4!B$1:G$3636,5,0)</f>
        <v>الرابعة</v>
      </c>
      <c r="C352" s="270" t="s">
        <v>1259</v>
      </c>
      <c r="D352" s="270" t="s">
        <v>1259</v>
      </c>
      <c r="E352" s="270" t="s">
        <v>1259</v>
      </c>
      <c r="F352" s="270" t="s">
        <v>1259</v>
      </c>
      <c r="G352" s="270" t="s">
        <v>1259</v>
      </c>
      <c r="H352" s="270" t="s">
        <v>1259</v>
      </c>
      <c r="I352" s="270" t="s">
        <v>1259</v>
      </c>
      <c r="J352" s="270" t="s">
        <v>1259</v>
      </c>
      <c r="K352" s="270" t="s">
        <v>1259</v>
      </c>
      <c r="L352" s="270" t="s">
        <v>1259</v>
      </c>
      <c r="M352" s="270" t="s">
        <v>1259</v>
      </c>
      <c r="N352" s="270" t="s">
        <v>1259</v>
      </c>
      <c r="O352" s="270" t="s">
        <v>1259</v>
      </c>
      <c r="P352" s="270" t="s">
        <v>1259</v>
      </c>
      <c r="Q352" s="270" t="s">
        <v>1259</v>
      </c>
      <c r="R352" s="270" t="s">
        <v>1259</v>
      </c>
      <c r="S352" s="270" t="s">
        <v>1259</v>
      </c>
      <c r="T352" s="270" t="s">
        <v>1259</v>
      </c>
      <c r="U352" s="270" t="s">
        <v>1259</v>
      </c>
      <c r="V352" s="270" t="s">
        <v>1259</v>
      </c>
      <c r="W352" s="270" t="s">
        <v>1259</v>
      </c>
      <c r="X352" s="270" t="s">
        <v>1259</v>
      </c>
      <c r="Y352" s="270" t="s">
        <v>1259</v>
      </c>
      <c r="Z352" s="270" t="s">
        <v>1259</v>
      </c>
      <c r="AA352" s="270" t="s">
        <v>1259</v>
      </c>
      <c r="AB352" s="270" t="s">
        <v>1259</v>
      </c>
      <c r="AC352" s="270" t="s">
        <v>1259</v>
      </c>
      <c r="AD352" s="270" t="s">
        <v>1259</v>
      </c>
      <c r="AE352" s="270" t="s">
        <v>1259</v>
      </c>
      <c r="AF352" s="270" t="s">
        <v>1259</v>
      </c>
      <c r="AG352" s="270" t="s">
        <v>1259</v>
      </c>
      <c r="AH352" s="270" t="s">
        <v>1259</v>
      </c>
      <c r="AI352" s="270" t="s">
        <v>1259</v>
      </c>
      <c r="AJ352" s="270" t="s">
        <v>1259</v>
      </c>
      <c r="AK352" s="270" t="s">
        <v>1259</v>
      </c>
      <c r="AL352" s="270" t="s">
        <v>1259</v>
      </c>
      <c r="AM352" s="270" t="s">
        <v>1259</v>
      </c>
      <c r="AN352" s="270" t="s">
        <v>1259</v>
      </c>
      <c r="AO352" s="270" t="s">
        <v>1259</v>
      </c>
      <c r="AP352" s="270" t="s">
        <v>1259</v>
      </c>
      <c r="AQ352" s="270" t="s">
        <v>1259</v>
      </c>
      <c r="AR352" s="270" t="s">
        <v>1259</v>
      </c>
      <c r="AS352" s="270" t="s">
        <v>1259</v>
      </c>
      <c r="AT352" s="270" t="s">
        <v>1259</v>
      </c>
      <c r="AU352" s="270" t="s">
        <v>1259</v>
      </c>
      <c r="AV352" s="270" t="s">
        <v>1259</v>
      </c>
      <c r="AW352" s="277" t="s">
        <v>1259</v>
      </c>
      <c r="AX352">
        <f>VLOOKUP(A352,[1]Sheet4!B$2:G$3636,6,0)</f>
        <v>0</v>
      </c>
      <c r="AY352" t="str">
        <f>VLOOKUP(A352,[1]Sheet2!A$3:AC$3636,29,0)</f>
        <v/>
      </c>
      <c r="AZ352" s="270" t="s">
        <v>3258</v>
      </c>
      <c r="BA352" s="270" t="s">
        <v>3258</v>
      </c>
      <c r="BB352" s="270" t="s">
        <v>3258</v>
      </c>
      <c r="BC352" s="270" t="s">
        <v>3258</v>
      </c>
      <c r="BD352" s="270"/>
      <c r="BE352" s="270"/>
    </row>
    <row r="353" spans="1:83" ht="14.4" x14ac:dyDescent="0.3">
      <c r="A353" s="269">
        <v>518927</v>
      </c>
      <c r="B353" s="272" t="str">
        <f>VLOOKUP(A353,[1]Sheet4!B$1:G$3636,5,0)</f>
        <v>الرابعة</v>
      </c>
      <c r="C353" s="270" t="s">
        <v>1259</v>
      </c>
      <c r="D353" s="270" t="s">
        <v>1259</v>
      </c>
      <c r="E353" s="270" t="s">
        <v>1259</v>
      </c>
      <c r="F353" s="270" t="s">
        <v>1259</v>
      </c>
      <c r="G353" s="270" t="s">
        <v>1259</v>
      </c>
      <c r="H353" s="270" t="s">
        <v>1259</v>
      </c>
      <c r="I353" s="270" t="s">
        <v>1259</v>
      </c>
      <c r="J353" s="270" t="s">
        <v>1259</v>
      </c>
      <c r="K353" s="270" t="s">
        <v>1259</v>
      </c>
      <c r="L353" s="270" t="s">
        <v>1259</v>
      </c>
      <c r="M353" s="270" t="s">
        <v>1259</v>
      </c>
      <c r="N353" s="270" t="s">
        <v>1259</v>
      </c>
      <c r="O353" s="270" t="s">
        <v>1259</v>
      </c>
      <c r="P353" s="270" t="s">
        <v>1259</v>
      </c>
      <c r="Q353" s="270" t="s">
        <v>1259</v>
      </c>
      <c r="R353" s="270" t="s">
        <v>1259</v>
      </c>
      <c r="S353" s="270" t="s">
        <v>1259</v>
      </c>
      <c r="T353" s="270" t="s">
        <v>1259</v>
      </c>
      <c r="U353" s="270" t="s">
        <v>1259</v>
      </c>
      <c r="V353" s="270" t="s">
        <v>1259</v>
      </c>
      <c r="W353" s="270" t="s">
        <v>1259</v>
      </c>
      <c r="X353" s="270" t="s">
        <v>1259</v>
      </c>
      <c r="Y353" s="270" t="s">
        <v>1259</v>
      </c>
      <c r="Z353" s="270" t="s">
        <v>1259</v>
      </c>
      <c r="AA353" s="270" t="s">
        <v>1259</v>
      </c>
      <c r="AB353" s="270" t="s">
        <v>1259</v>
      </c>
      <c r="AC353" s="270" t="s">
        <v>1259</v>
      </c>
      <c r="AD353" s="270" t="s">
        <v>1259</v>
      </c>
      <c r="AE353" s="270" t="s">
        <v>1259</v>
      </c>
      <c r="AF353" s="270" t="s">
        <v>1259</v>
      </c>
      <c r="AG353" s="270" t="s">
        <v>1259</v>
      </c>
      <c r="AH353" s="270" t="s">
        <v>1259</v>
      </c>
      <c r="AI353" s="270" t="s">
        <v>1259</v>
      </c>
      <c r="AJ353" s="270" t="s">
        <v>1259</v>
      </c>
      <c r="AK353" s="270" t="s">
        <v>1259</v>
      </c>
      <c r="AL353" s="270" t="s">
        <v>1259</v>
      </c>
      <c r="AM353" s="270" t="s">
        <v>1259</v>
      </c>
      <c r="AN353" s="270" t="s">
        <v>1259</v>
      </c>
      <c r="AO353" s="270" t="s">
        <v>1259</v>
      </c>
      <c r="AP353" s="270" t="s">
        <v>1259</v>
      </c>
      <c r="AQ353" s="270" t="s">
        <v>1259</v>
      </c>
      <c r="AR353" s="270" t="s">
        <v>1259</v>
      </c>
      <c r="AS353" s="270" t="s">
        <v>1259</v>
      </c>
      <c r="AT353" s="270" t="s">
        <v>1259</v>
      </c>
      <c r="AU353" s="270" t="s">
        <v>1259</v>
      </c>
      <c r="AV353" s="270" t="s">
        <v>1259</v>
      </c>
      <c r="AW353" s="277" t="s">
        <v>1259</v>
      </c>
      <c r="AX353">
        <f>VLOOKUP(A353,[1]Sheet4!B$2:G$3636,6,0)</f>
        <v>0</v>
      </c>
      <c r="AY353" t="str">
        <f>VLOOKUP(A353,[1]Sheet2!A$3:AC$3636,29,0)</f>
        <v/>
      </c>
      <c r="AZ353" s="270" t="s">
        <v>3258</v>
      </c>
      <c r="BA353" s="270" t="s">
        <v>3258</v>
      </c>
      <c r="BB353" s="270" t="s">
        <v>3258</v>
      </c>
      <c r="BC353" s="270" t="s">
        <v>3258</v>
      </c>
      <c r="BD353" s="270"/>
      <c r="BE353" s="270"/>
    </row>
    <row r="354" spans="1:83" ht="14.4" x14ac:dyDescent="0.3">
      <c r="A354" s="269">
        <v>518942</v>
      </c>
      <c r="B354" s="272" t="str">
        <f>VLOOKUP(A354,[1]Sheet4!B$1:G$3636,5,0)</f>
        <v>الرابعة</v>
      </c>
      <c r="C354" s="270" t="s">
        <v>1260</v>
      </c>
      <c r="D354" s="270" t="s">
        <v>1260</v>
      </c>
      <c r="E354" s="270" t="s">
        <v>1260</v>
      </c>
      <c r="F354" s="270" t="s">
        <v>1260</v>
      </c>
      <c r="G354" s="270" t="s">
        <v>1260</v>
      </c>
      <c r="H354" s="270" t="s">
        <v>1260</v>
      </c>
      <c r="I354" s="270" t="s">
        <v>1260</v>
      </c>
      <c r="J354" s="270" t="s">
        <v>1260</v>
      </c>
      <c r="K354" s="270" t="s">
        <v>1260</v>
      </c>
      <c r="L354" s="270" t="s">
        <v>1260</v>
      </c>
      <c r="M354" s="270" t="s">
        <v>1260</v>
      </c>
      <c r="N354" s="270" t="s">
        <v>1260</v>
      </c>
      <c r="O354" s="270" t="s">
        <v>1260</v>
      </c>
      <c r="P354" s="270" t="s">
        <v>1260</v>
      </c>
      <c r="Q354" s="270" t="s">
        <v>1260</v>
      </c>
      <c r="R354" s="270" t="s">
        <v>1260</v>
      </c>
      <c r="S354" s="270" t="s">
        <v>1260</v>
      </c>
      <c r="T354" s="270" t="s">
        <v>1260</v>
      </c>
      <c r="U354" s="270" t="s">
        <v>1260</v>
      </c>
      <c r="V354" s="270" t="s">
        <v>1260</v>
      </c>
      <c r="W354" s="270" t="s">
        <v>1260</v>
      </c>
      <c r="X354" s="270" t="s">
        <v>1260</v>
      </c>
      <c r="Y354" s="270" t="s">
        <v>1260</v>
      </c>
      <c r="Z354" s="270" t="s">
        <v>1260</v>
      </c>
      <c r="AA354" s="270" t="s">
        <v>1260</v>
      </c>
      <c r="AB354" s="270" t="s">
        <v>1260</v>
      </c>
      <c r="AC354" s="270" t="s">
        <v>1260</v>
      </c>
      <c r="AD354" s="270" t="s">
        <v>1260</v>
      </c>
      <c r="AE354" s="270" t="s">
        <v>1260</v>
      </c>
      <c r="AF354" s="270" t="s">
        <v>1260</v>
      </c>
      <c r="AG354" s="270" t="s">
        <v>1260</v>
      </c>
      <c r="AH354" s="270" t="s">
        <v>1260</v>
      </c>
      <c r="AI354" s="270" t="s">
        <v>1260</v>
      </c>
      <c r="AJ354" s="270" t="s">
        <v>1260</v>
      </c>
      <c r="AK354" s="270" t="s">
        <v>1260</v>
      </c>
      <c r="AL354" s="270" t="s">
        <v>1260</v>
      </c>
      <c r="AM354" s="270" t="s">
        <v>1260</v>
      </c>
      <c r="AN354" s="270" t="s">
        <v>1260</v>
      </c>
      <c r="AO354" s="270" t="s">
        <v>1260</v>
      </c>
      <c r="AP354" s="270" t="s">
        <v>1260</v>
      </c>
      <c r="AQ354" s="270" t="s">
        <v>1260</v>
      </c>
      <c r="AR354" s="270" t="s">
        <v>1260</v>
      </c>
      <c r="AS354" s="270" t="s">
        <v>1260</v>
      </c>
      <c r="AT354" s="270" t="s">
        <v>1260</v>
      </c>
      <c r="AU354" s="270" t="s">
        <v>1260</v>
      </c>
      <c r="AV354" s="270" t="s">
        <v>1260</v>
      </c>
      <c r="AW354" s="277" t="s">
        <v>1260</v>
      </c>
      <c r="AX354" t="str">
        <f>VLOOKUP(A354,[1]Sheet4!B$2:G$3636,6,0)</f>
        <v>مستنفذ فصل ثاني  2023-2024</v>
      </c>
      <c r="AY354">
        <f>VLOOKUP(A354,[1]Sheet2!A$3:AC$3636,29,0)</f>
        <v>0</v>
      </c>
      <c r="AZ354" s="249"/>
      <c r="BA354" s="249"/>
      <c r="BB354" s="249"/>
      <c r="BC354" s="249"/>
      <c r="BD354" s="249"/>
      <c r="BE354" s="270"/>
      <c r="BH354" s="248"/>
      <c r="BI354" s="248"/>
      <c r="BJ354" s="248"/>
      <c r="BK354" s="248"/>
      <c r="BL354" s="248"/>
      <c r="BM354" s="248"/>
      <c r="BN354" s="248"/>
      <c r="BO354" s="248"/>
      <c r="BP354" s="248" t="s">
        <v>3258</v>
      </c>
      <c r="BQ354" s="248" t="s">
        <v>3258</v>
      </c>
      <c r="BR354" s="248" t="s">
        <v>3258</v>
      </c>
      <c r="BS354" s="248" t="s">
        <v>3258</v>
      </c>
      <c r="BT354" s="248" t="s">
        <v>3258</v>
      </c>
      <c r="BU354" s="248" t="s">
        <v>3258</v>
      </c>
      <c r="BV354" s="247"/>
      <c r="BW354" s="248"/>
      <c r="BX354" s="248"/>
      <c r="BY354" s="248"/>
      <c r="BZ354" s="248"/>
      <c r="CA354" s="241"/>
      <c r="CB354" s="241"/>
      <c r="CC354" s="241"/>
      <c r="CD354" s="241"/>
      <c r="CE354" s="248"/>
    </row>
    <row r="355" spans="1:83" ht="14.4" x14ac:dyDescent="0.3">
      <c r="A355" s="269">
        <v>518976</v>
      </c>
      <c r="B355" s="272" t="str">
        <f>VLOOKUP(A355,[1]Sheet4!B$1:G$3636,5,0)</f>
        <v>الرابعة</v>
      </c>
      <c r="C355" s="270" t="s">
        <v>1259</v>
      </c>
      <c r="D355" s="270" t="s">
        <v>1259</v>
      </c>
      <c r="E355" s="270" t="s">
        <v>1259</v>
      </c>
      <c r="F355" s="270" t="s">
        <v>1259</v>
      </c>
      <c r="G355" s="270" t="s">
        <v>1259</v>
      </c>
      <c r="H355" s="270" t="s">
        <v>1259</v>
      </c>
      <c r="I355" s="270" t="s">
        <v>1259</v>
      </c>
      <c r="J355" s="270" t="s">
        <v>1259</v>
      </c>
      <c r="K355" s="270" t="s">
        <v>1259</v>
      </c>
      <c r="L355" s="270" t="s">
        <v>1259</v>
      </c>
      <c r="M355" s="270" t="s">
        <v>1259</v>
      </c>
      <c r="N355" s="270" t="s">
        <v>1259</v>
      </c>
      <c r="O355" s="270" t="s">
        <v>1259</v>
      </c>
      <c r="P355" s="270" t="s">
        <v>1259</v>
      </c>
      <c r="Q355" s="270" t="s">
        <v>1259</v>
      </c>
      <c r="R355" s="270" t="s">
        <v>1259</v>
      </c>
      <c r="S355" s="270" t="s">
        <v>1259</v>
      </c>
      <c r="T355" s="270" t="s">
        <v>1259</v>
      </c>
      <c r="U355" s="270" t="s">
        <v>1259</v>
      </c>
      <c r="V355" s="270" t="s">
        <v>1259</v>
      </c>
      <c r="W355" s="270" t="s">
        <v>1259</v>
      </c>
      <c r="X355" s="270" t="s">
        <v>1259</v>
      </c>
      <c r="Y355" s="270" t="s">
        <v>1259</v>
      </c>
      <c r="Z355" s="270" t="s">
        <v>1259</v>
      </c>
      <c r="AA355" s="270" t="s">
        <v>1259</v>
      </c>
      <c r="AB355" s="270" t="s">
        <v>1259</v>
      </c>
      <c r="AC355" s="270" t="s">
        <v>1259</v>
      </c>
      <c r="AD355" s="270" t="s">
        <v>1259</v>
      </c>
      <c r="AE355" s="270" t="s">
        <v>1259</v>
      </c>
      <c r="AF355" s="270" t="s">
        <v>1259</v>
      </c>
      <c r="AG355" s="270" t="s">
        <v>1259</v>
      </c>
      <c r="AH355" s="270" t="s">
        <v>1259</v>
      </c>
      <c r="AI355" s="270" t="s">
        <v>1259</v>
      </c>
      <c r="AJ355" s="270" t="s">
        <v>1259</v>
      </c>
      <c r="AK355" s="270" t="s">
        <v>1259</v>
      </c>
      <c r="AL355" s="270" t="s">
        <v>1259</v>
      </c>
      <c r="AM355" s="270" t="s">
        <v>1259</v>
      </c>
      <c r="AN355" s="270" t="s">
        <v>1259</v>
      </c>
      <c r="AO355" s="270" t="s">
        <v>1259</v>
      </c>
      <c r="AP355" s="270" t="s">
        <v>1259</v>
      </c>
      <c r="AQ355" s="270" t="s">
        <v>1259</v>
      </c>
      <c r="AR355" s="270" t="s">
        <v>1259</v>
      </c>
      <c r="AS355" s="270" t="s">
        <v>1259</v>
      </c>
      <c r="AT355" s="270" t="s">
        <v>1259</v>
      </c>
      <c r="AU355" s="270" t="s">
        <v>1259</v>
      </c>
      <c r="AV355" s="270" t="s">
        <v>1259</v>
      </c>
      <c r="AW355" s="277" t="s">
        <v>1259</v>
      </c>
      <c r="AX355">
        <f>VLOOKUP(A355,[1]Sheet4!B$2:G$3636,6,0)</f>
        <v>0</v>
      </c>
      <c r="AY355" t="str">
        <f>VLOOKUP(A355,[1]Sheet2!A$3:AC$3636,29,0)</f>
        <v/>
      </c>
      <c r="AZ355" s="270" t="s">
        <v>3258</v>
      </c>
      <c r="BA355" s="270" t="s">
        <v>3258</v>
      </c>
      <c r="BB355" s="270" t="s">
        <v>3258</v>
      </c>
      <c r="BC355" s="270" t="s">
        <v>3258</v>
      </c>
      <c r="BD355" s="270"/>
      <c r="BE355" s="270"/>
    </row>
    <row r="356" spans="1:83" ht="14.4" x14ac:dyDescent="0.3">
      <c r="A356" s="269">
        <v>518977</v>
      </c>
      <c r="B356" s="272" t="str">
        <f>VLOOKUP(A356,[1]Sheet4!B$1:G$3636,5,0)</f>
        <v>الرابعة</v>
      </c>
      <c r="C356" s="270" t="s">
        <v>1259</v>
      </c>
      <c r="D356" s="270" t="s">
        <v>1259</v>
      </c>
      <c r="E356" s="270" t="s">
        <v>1259</v>
      </c>
      <c r="F356" s="270" t="s">
        <v>1259</v>
      </c>
      <c r="G356" s="270" t="s">
        <v>1259</v>
      </c>
      <c r="H356" s="270" t="s">
        <v>1259</v>
      </c>
      <c r="I356" s="270" t="s">
        <v>1259</v>
      </c>
      <c r="J356" s="270" t="s">
        <v>1259</v>
      </c>
      <c r="K356" s="270" t="s">
        <v>1259</v>
      </c>
      <c r="L356" s="270" t="s">
        <v>1259</v>
      </c>
      <c r="M356" s="270" t="s">
        <v>1259</v>
      </c>
      <c r="N356" s="270" t="s">
        <v>1259</v>
      </c>
      <c r="O356" s="270" t="s">
        <v>1259</v>
      </c>
      <c r="P356" s="270" t="s">
        <v>1259</v>
      </c>
      <c r="Q356" s="270" t="s">
        <v>1259</v>
      </c>
      <c r="R356" s="270" t="s">
        <v>1259</v>
      </c>
      <c r="S356" s="270" t="s">
        <v>1259</v>
      </c>
      <c r="T356" s="270" t="s">
        <v>1259</v>
      </c>
      <c r="U356" s="270" t="s">
        <v>1259</v>
      </c>
      <c r="V356" s="270" t="s">
        <v>1259</v>
      </c>
      <c r="W356" s="270" t="s">
        <v>1259</v>
      </c>
      <c r="X356" s="270" t="s">
        <v>1259</v>
      </c>
      <c r="Y356" s="270" t="s">
        <v>1259</v>
      </c>
      <c r="Z356" s="270" t="s">
        <v>1259</v>
      </c>
      <c r="AA356" s="270" t="s">
        <v>1259</v>
      </c>
      <c r="AB356" s="270" t="s">
        <v>1259</v>
      </c>
      <c r="AC356" s="270" t="s">
        <v>1259</v>
      </c>
      <c r="AD356" s="270" t="s">
        <v>1259</v>
      </c>
      <c r="AE356" s="270" t="s">
        <v>1259</v>
      </c>
      <c r="AF356" s="270" t="s">
        <v>1259</v>
      </c>
      <c r="AG356" s="270" t="s">
        <v>1259</v>
      </c>
      <c r="AH356" s="270" t="s">
        <v>1259</v>
      </c>
      <c r="AI356" s="270" t="s">
        <v>1259</v>
      </c>
      <c r="AJ356" s="270" t="s">
        <v>1259</v>
      </c>
      <c r="AK356" s="270" t="s">
        <v>1259</v>
      </c>
      <c r="AL356" s="270" t="s">
        <v>1259</v>
      </c>
      <c r="AM356" s="270" t="s">
        <v>1259</v>
      </c>
      <c r="AN356" s="270" t="s">
        <v>1259</v>
      </c>
      <c r="AO356" s="270" t="s">
        <v>1259</v>
      </c>
      <c r="AP356" s="270" t="s">
        <v>1259</v>
      </c>
      <c r="AQ356" s="270" t="s">
        <v>1259</v>
      </c>
      <c r="AR356" s="270" t="s">
        <v>1259</v>
      </c>
      <c r="AS356" s="270" t="s">
        <v>1259</v>
      </c>
      <c r="AT356" s="270" t="s">
        <v>1259</v>
      </c>
      <c r="AU356" s="270" t="s">
        <v>1259</v>
      </c>
      <c r="AV356" s="270" t="s">
        <v>1259</v>
      </c>
      <c r="AW356" s="277" t="s">
        <v>1259</v>
      </c>
      <c r="AX356">
        <f>VLOOKUP(A356,[1]Sheet4!B$2:G$3636,6,0)</f>
        <v>0</v>
      </c>
      <c r="AY356" t="str">
        <f>VLOOKUP(A356,[1]Sheet2!A$3:AC$3636,29,0)</f>
        <v/>
      </c>
      <c r="AZ356" s="270" t="s">
        <v>3258</v>
      </c>
      <c r="BA356" s="270" t="s">
        <v>3258</v>
      </c>
      <c r="BB356" s="270" t="s">
        <v>3258</v>
      </c>
      <c r="BC356" s="270" t="s">
        <v>3258</v>
      </c>
      <c r="BD356" s="270"/>
      <c r="BE356" s="270"/>
      <c r="BH356" s="248"/>
      <c r="BI356" s="248"/>
      <c r="BJ356" s="248"/>
      <c r="BK356" s="248"/>
      <c r="BL356" s="248"/>
      <c r="BM356" s="248"/>
      <c r="BN356" s="248"/>
      <c r="BO356" s="248"/>
      <c r="BP356" s="248" t="s">
        <v>3258</v>
      </c>
      <c r="BQ356" s="248" t="s">
        <v>3258</v>
      </c>
      <c r="BR356" s="248" t="s">
        <v>3258</v>
      </c>
      <c r="BS356" s="248" t="s">
        <v>3258</v>
      </c>
      <c r="BT356" s="248" t="s">
        <v>3258</v>
      </c>
      <c r="BU356" s="248" t="s">
        <v>3258</v>
      </c>
      <c r="BV356" s="247"/>
      <c r="BW356" s="248"/>
      <c r="BX356" s="248"/>
      <c r="BY356" s="248"/>
      <c r="BZ356" s="248"/>
      <c r="CA356" s="241"/>
      <c r="CB356" s="241"/>
      <c r="CC356" s="241"/>
      <c r="CD356" s="241"/>
      <c r="CE356" s="248"/>
    </row>
    <row r="357" spans="1:83" ht="14.4" x14ac:dyDescent="0.3">
      <c r="A357" s="269">
        <v>518978</v>
      </c>
      <c r="B357" s="272" t="str">
        <f>VLOOKUP(A357,[1]Sheet4!B$1:G$3636,5,0)</f>
        <v>الرابعة حديث</v>
      </c>
      <c r="C357" s="270" t="s">
        <v>1259</v>
      </c>
      <c r="D357" s="270" t="s">
        <v>1259</v>
      </c>
      <c r="E357" s="270" t="s">
        <v>1259</v>
      </c>
      <c r="F357" s="270" t="s">
        <v>1259</v>
      </c>
      <c r="G357" s="270" t="s">
        <v>1259</v>
      </c>
      <c r="H357" s="270" t="s">
        <v>1259</v>
      </c>
      <c r="I357" s="270" t="s">
        <v>1259</v>
      </c>
      <c r="J357" s="270" t="s">
        <v>1259</v>
      </c>
      <c r="K357" s="270" t="s">
        <v>1259</v>
      </c>
      <c r="L357" s="270" t="s">
        <v>1259</v>
      </c>
      <c r="M357" s="270" t="s">
        <v>1259</v>
      </c>
      <c r="N357" s="270" t="s">
        <v>1259</v>
      </c>
      <c r="O357" s="270" t="s">
        <v>1259</v>
      </c>
      <c r="P357" s="270" t="s">
        <v>1259</v>
      </c>
      <c r="Q357" s="270" t="s">
        <v>1259</v>
      </c>
      <c r="R357" s="270" t="s">
        <v>1259</v>
      </c>
      <c r="S357" s="270" t="s">
        <v>1259</v>
      </c>
      <c r="T357" s="270" t="s">
        <v>1259</v>
      </c>
      <c r="U357" s="270" t="s">
        <v>1259</v>
      </c>
      <c r="V357" s="270" t="s">
        <v>1259</v>
      </c>
      <c r="W357" s="270" t="s">
        <v>1259</v>
      </c>
      <c r="X357" s="270" t="s">
        <v>1259</v>
      </c>
      <c r="Y357" s="270" t="s">
        <v>1259</v>
      </c>
      <c r="Z357" s="270" t="s">
        <v>1259</v>
      </c>
      <c r="AA357" s="270" t="s">
        <v>1259</v>
      </c>
      <c r="AB357" s="270" t="s">
        <v>1259</v>
      </c>
      <c r="AC357" s="270" t="s">
        <v>1259</v>
      </c>
      <c r="AD357" s="270" t="s">
        <v>1259</v>
      </c>
      <c r="AE357" s="270" t="s">
        <v>1259</v>
      </c>
      <c r="AF357" s="270" t="s">
        <v>1259</v>
      </c>
      <c r="AG357" s="270" t="s">
        <v>1259</v>
      </c>
      <c r="AH357" s="270" t="s">
        <v>1259</v>
      </c>
      <c r="AI357" s="270" t="s">
        <v>1259</v>
      </c>
      <c r="AJ357" s="270" t="s">
        <v>1259</v>
      </c>
      <c r="AK357" s="270" t="s">
        <v>1259</v>
      </c>
      <c r="AL357" s="270" t="s">
        <v>1259</v>
      </c>
      <c r="AM357" s="270" t="s">
        <v>1259</v>
      </c>
      <c r="AN357" s="270" t="s">
        <v>1259</v>
      </c>
      <c r="AO357" s="270" t="s">
        <v>1259</v>
      </c>
      <c r="AP357" s="270" t="s">
        <v>1259</v>
      </c>
      <c r="AQ357" s="270" t="s">
        <v>1259</v>
      </c>
      <c r="AR357" s="270" t="s">
        <v>1259</v>
      </c>
      <c r="AS357" s="270" t="s">
        <v>3258</v>
      </c>
      <c r="AT357" s="270" t="s">
        <v>3258</v>
      </c>
      <c r="AU357" s="270" t="s">
        <v>3258</v>
      </c>
      <c r="AV357" s="270" t="s">
        <v>3258</v>
      </c>
      <c r="AW357" s="277" t="s">
        <v>3258</v>
      </c>
      <c r="AY357" t="str">
        <f>VLOOKUP(A357,[1]Sheet2!A$3:AC$3636,29,0)</f>
        <v/>
      </c>
      <c r="AZ357" s="270" t="s">
        <v>3258</v>
      </c>
      <c r="BA357" s="270" t="s">
        <v>3258</v>
      </c>
      <c r="BB357" s="270" t="s">
        <v>3258</v>
      </c>
      <c r="BC357" s="270" t="s">
        <v>3258</v>
      </c>
      <c r="BD357" s="270"/>
      <c r="BE357" s="270"/>
    </row>
    <row r="358" spans="1:83" ht="14.4" x14ac:dyDescent="0.3">
      <c r="A358" s="269">
        <v>518984</v>
      </c>
      <c r="B358" s="272" t="str">
        <f>VLOOKUP(A358,[1]Sheet4!B$1:G$3636,5,0)</f>
        <v>الرابعة</v>
      </c>
      <c r="C358" s="270" t="s">
        <v>1260</v>
      </c>
      <c r="D358" s="270" t="s">
        <v>1260</v>
      </c>
      <c r="E358" s="270" t="s">
        <v>1260</v>
      </c>
      <c r="F358" s="270" t="s">
        <v>1260</v>
      </c>
      <c r="G358" s="270" t="s">
        <v>1260</v>
      </c>
      <c r="H358" s="270" t="s">
        <v>1260</v>
      </c>
      <c r="I358" s="270" t="s">
        <v>1260</v>
      </c>
      <c r="J358" s="270" t="s">
        <v>1260</v>
      </c>
      <c r="K358" s="270" t="s">
        <v>1260</v>
      </c>
      <c r="L358" s="270" t="s">
        <v>1260</v>
      </c>
      <c r="M358" s="270" t="s">
        <v>1260</v>
      </c>
      <c r="N358" s="270" t="s">
        <v>1260</v>
      </c>
      <c r="O358" s="270" t="s">
        <v>1260</v>
      </c>
      <c r="P358" s="270" t="s">
        <v>1260</v>
      </c>
      <c r="Q358" s="270" t="s">
        <v>1260</v>
      </c>
      <c r="R358" s="270" t="s">
        <v>1260</v>
      </c>
      <c r="S358" s="270" t="s">
        <v>1260</v>
      </c>
      <c r="T358" s="270" t="s">
        <v>1260</v>
      </c>
      <c r="U358" s="270" t="s">
        <v>1260</v>
      </c>
      <c r="V358" s="270" t="s">
        <v>1260</v>
      </c>
      <c r="W358" s="270" t="s">
        <v>1260</v>
      </c>
      <c r="X358" s="270" t="s">
        <v>1260</v>
      </c>
      <c r="Y358" s="270" t="s">
        <v>1260</v>
      </c>
      <c r="Z358" s="270" t="s">
        <v>1260</v>
      </c>
      <c r="AA358" s="270" t="s">
        <v>1260</v>
      </c>
      <c r="AB358" s="270" t="s">
        <v>1260</v>
      </c>
      <c r="AC358" s="270" t="s">
        <v>1260</v>
      </c>
      <c r="AD358" s="270" t="s">
        <v>1260</v>
      </c>
      <c r="AE358" s="270" t="s">
        <v>1260</v>
      </c>
      <c r="AF358" s="270" t="s">
        <v>1260</v>
      </c>
      <c r="AG358" s="270" t="s">
        <v>1260</v>
      </c>
      <c r="AH358" s="270" t="s">
        <v>1260</v>
      </c>
      <c r="AI358" s="270" t="s">
        <v>1260</v>
      </c>
      <c r="AJ358" s="270" t="s">
        <v>1260</v>
      </c>
      <c r="AK358" s="270" t="s">
        <v>1260</v>
      </c>
      <c r="AL358" s="270" t="s">
        <v>1260</v>
      </c>
      <c r="AM358" s="270" t="s">
        <v>1260</v>
      </c>
      <c r="AN358" s="270" t="s">
        <v>1260</v>
      </c>
      <c r="AO358" s="270" t="s">
        <v>1260</v>
      </c>
      <c r="AP358" s="270" t="s">
        <v>1260</v>
      </c>
      <c r="AQ358" s="270" t="s">
        <v>1260</v>
      </c>
      <c r="AR358" s="270" t="s">
        <v>1260</v>
      </c>
      <c r="AS358" s="270" t="s">
        <v>1260</v>
      </c>
      <c r="AT358" s="270" t="s">
        <v>1260</v>
      </c>
      <c r="AU358" s="270" t="s">
        <v>1260</v>
      </c>
      <c r="AV358" s="270" t="s">
        <v>1260</v>
      </c>
      <c r="AW358" s="277" t="s">
        <v>1260</v>
      </c>
      <c r="AX358" t="str">
        <f>VLOOKUP(A358,[1]Sheet4!B$2:G$3636,6,0)</f>
        <v>مستنفذ فصل ثاني  2023-2024</v>
      </c>
      <c r="AY358">
        <f>VLOOKUP(A358,[1]Sheet2!A$3:AC$3636,29,0)</f>
        <v>0</v>
      </c>
      <c r="AZ358" s="270" t="s">
        <v>3258</v>
      </c>
      <c r="BA358" s="270" t="s">
        <v>3258</v>
      </c>
      <c r="BB358" s="270" t="s">
        <v>3258</v>
      </c>
      <c r="BC358" s="270" t="s">
        <v>3258</v>
      </c>
      <c r="BD358" s="270"/>
      <c r="BE358" s="270"/>
    </row>
    <row r="359" spans="1:83" ht="14.4" x14ac:dyDescent="0.3">
      <c r="A359" s="269">
        <v>519002</v>
      </c>
      <c r="B359" s="272" t="str">
        <f>VLOOKUP(A359,[1]Sheet4!B$1:G$3636,5,0)</f>
        <v>الرابعة حديث</v>
      </c>
      <c r="C359" s="270" t="s">
        <v>1260</v>
      </c>
      <c r="D359" s="270" t="s">
        <v>1260</v>
      </c>
      <c r="E359" s="270" t="s">
        <v>1260</v>
      </c>
      <c r="F359" s="270" t="s">
        <v>1260</v>
      </c>
      <c r="G359" s="270" t="s">
        <v>1260</v>
      </c>
      <c r="H359" s="270" t="s">
        <v>1260</v>
      </c>
      <c r="I359" s="270" t="s">
        <v>1260</v>
      </c>
      <c r="J359" s="270" t="s">
        <v>1260</v>
      </c>
      <c r="K359" s="270" t="s">
        <v>1260</v>
      </c>
      <c r="L359" s="270" t="s">
        <v>1260</v>
      </c>
      <c r="M359" s="270" t="s">
        <v>1260</v>
      </c>
      <c r="N359" s="270" t="s">
        <v>1260</v>
      </c>
      <c r="O359" s="270" t="s">
        <v>1260</v>
      </c>
      <c r="P359" s="270" t="s">
        <v>1260</v>
      </c>
      <c r="Q359" s="270" t="s">
        <v>1260</v>
      </c>
      <c r="R359" s="270" t="s">
        <v>1260</v>
      </c>
      <c r="S359" s="270" t="s">
        <v>1260</v>
      </c>
      <c r="T359" s="270" t="s">
        <v>1260</v>
      </c>
      <c r="U359" s="270" t="s">
        <v>1260</v>
      </c>
      <c r="V359" s="270" t="s">
        <v>1260</v>
      </c>
      <c r="W359" s="270" t="s">
        <v>1260</v>
      </c>
      <c r="X359" s="270" t="s">
        <v>1260</v>
      </c>
      <c r="Y359" s="270" t="s">
        <v>1260</v>
      </c>
      <c r="Z359" s="270" t="s">
        <v>1260</v>
      </c>
      <c r="AA359" s="270" t="s">
        <v>1260</v>
      </c>
      <c r="AB359" s="270" t="s">
        <v>1260</v>
      </c>
      <c r="AC359" s="270" t="s">
        <v>1260</v>
      </c>
      <c r="AD359" s="270" t="s">
        <v>1260</v>
      </c>
      <c r="AE359" s="270" t="s">
        <v>1260</v>
      </c>
      <c r="AF359" s="270" t="s">
        <v>1260</v>
      </c>
      <c r="AG359" s="270" t="s">
        <v>1260</v>
      </c>
      <c r="AH359" s="270" t="s">
        <v>1260</v>
      </c>
      <c r="AI359" s="270" t="s">
        <v>1260</v>
      </c>
      <c r="AJ359" s="270" t="s">
        <v>1260</v>
      </c>
      <c r="AK359" s="270" t="s">
        <v>1260</v>
      </c>
      <c r="AL359" s="270" t="s">
        <v>1260</v>
      </c>
      <c r="AM359" s="270" t="s">
        <v>1260</v>
      </c>
      <c r="AN359" s="270" t="s">
        <v>1260</v>
      </c>
      <c r="AO359" s="270" t="s">
        <v>1260</v>
      </c>
      <c r="AP359" s="270" t="s">
        <v>1260</v>
      </c>
      <c r="AQ359" s="270" t="s">
        <v>1260</v>
      </c>
      <c r="AR359" s="270" t="s">
        <v>1260</v>
      </c>
      <c r="AS359" s="270" t="s">
        <v>3258</v>
      </c>
      <c r="AT359" s="270" t="s">
        <v>3258</v>
      </c>
      <c r="AU359" s="270" t="s">
        <v>3258</v>
      </c>
      <c r="AV359" s="270" t="s">
        <v>3258</v>
      </c>
      <c r="AW359" s="277" t="s">
        <v>3258</v>
      </c>
      <c r="AY359" t="str">
        <f>VLOOKUP(A359,[1]Sheet2!A$3:AC$3636,29,0)</f>
        <v/>
      </c>
      <c r="AZ359" s="270" t="s">
        <v>3258</v>
      </c>
      <c r="BA359" s="270" t="s">
        <v>3258</v>
      </c>
      <c r="BB359" s="270" t="s">
        <v>3258</v>
      </c>
      <c r="BC359" s="270" t="s">
        <v>3258</v>
      </c>
      <c r="BD359" s="270"/>
      <c r="BE359" s="270"/>
    </row>
    <row r="360" spans="1:83" ht="14.4" x14ac:dyDescent="0.3">
      <c r="A360" s="269">
        <v>519011</v>
      </c>
      <c r="B360" s="272" t="str">
        <f>VLOOKUP(A360,[1]Sheet4!B$1:G$3636,5,0)</f>
        <v>الرابعة</v>
      </c>
      <c r="C360" s="270" t="s">
        <v>1259</v>
      </c>
      <c r="D360" s="270" t="s">
        <v>1259</v>
      </c>
      <c r="E360" s="270" t="s">
        <v>1259</v>
      </c>
      <c r="F360" s="270" t="s">
        <v>1259</v>
      </c>
      <c r="G360" s="270" t="s">
        <v>1259</v>
      </c>
      <c r="H360" s="270" t="s">
        <v>1259</v>
      </c>
      <c r="I360" s="270" t="s">
        <v>1259</v>
      </c>
      <c r="J360" s="270" t="s">
        <v>1259</v>
      </c>
      <c r="K360" s="270" t="s">
        <v>1259</v>
      </c>
      <c r="L360" s="270" t="s">
        <v>1259</v>
      </c>
      <c r="M360" s="270" t="s">
        <v>1259</v>
      </c>
      <c r="N360" s="270" t="s">
        <v>1259</v>
      </c>
      <c r="O360" s="270" t="s">
        <v>1259</v>
      </c>
      <c r="P360" s="270" t="s">
        <v>1259</v>
      </c>
      <c r="Q360" s="270" t="s">
        <v>1259</v>
      </c>
      <c r="R360" s="270" t="s">
        <v>1259</v>
      </c>
      <c r="S360" s="270" t="s">
        <v>1259</v>
      </c>
      <c r="T360" s="270" t="s">
        <v>1259</v>
      </c>
      <c r="U360" s="270" t="s">
        <v>1259</v>
      </c>
      <c r="V360" s="270" t="s">
        <v>1259</v>
      </c>
      <c r="W360" s="270" t="s">
        <v>1259</v>
      </c>
      <c r="X360" s="270" t="s">
        <v>1259</v>
      </c>
      <c r="Y360" s="270" t="s">
        <v>1259</v>
      </c>
      <c r="Z360" s="270" t="s">
        <v>1259</v>
      </c>
      <c r="AA360" s="270" t="s">
        <v>1259</v>
      </c>
      <c r="AB360" s="270" t="s">
        <v>1259</v>
      </c>
      <c r="AC360" s="270" t="s">
        <v>1259</v>
      </c>
      <c r="AD360" s="270" t="s">
        <v>1259</v>
      </c>
      <c r="AE360" s="270" t="s">
        <v>1259</v>
      </c>
      <c r="AF360" s="270" t="s">
        <v>1259</v>
      </c>
      <c r="AG360" s="270" t="s">
        <v>1259</v>
      </c>
      <c r="AH360" s="270" t="s">
        <v>1259</v>
      </c>
      <c r="AI360" s="270" t="s">
        <v>1259</v>
      </c>
      <c r="AJ360" s="270" t="s">
        <v>1259</v>
      </c>
      <c r="AK360" s="270" t="s">
        <v>1259</v>
      </c>
      <c r="AL360" s="270" t="s">
        <v>1259</v>
      </c>
      <c r="AM360" s="270" t="s">
        <v>1259</v>
      </c>
      <c r="AN360" s="270" t="s">
        <v>1259</v>
      </c>
      <c r="AO360" s="270" t="s">
        <v>1259</v>
      </c>
      <c r="AP360" s="270" t="s">
        <v>1259</v>
      </c>
      <c r="AQ360" s="270" t="s">
        <v>1259</v>
      </c>
      <c r="AR360" s="270" t="s">
        <v>1259</v>
      </c>
      <c r="AS360" s="270" t="s">
        <v>1259</v>
      </c>
      <c r="AT360" s="270" t="s">
        <v>1259</v>
      </c>
      <c r="AU360" s="270" t="s">
        <v>1259</v>
      </c>
      <c r="AV360" s="270" t="s">
        <v>1259</v>
      </c>
      <c r="AW360" s="277" t="s">
        <v>1259</v>
      </c>
      <c r="AX360">
        <f>VLOOKUP(A360,[1]Sheet4!B$2:G$3636,6,0)</f>
        <v>0</v>
      </c>
      <c r="AY360" t="str">
        <f>VLOOKUP(A360,[1]Sheet2!A$3:AC$3636,29,0)</f>
        <v/>
      </c>
      <c r="AZ360" s="270" t="s">
        <v>3258</v>
      </c>
      <c r="BA360" s="270" t="s">
        <v>3258</v>
      </c>
      <c r="BB360" s="270" t="s">
        <v>3258</v>
      </c>
      <c r="BC360" s="270" t="s">
        <v>3258</v>
      </c>
      <c r="BD360" s="270"/>
      <c r="BE360" s="270"/>
    </row>
    <row r="361" spans="1:83" ht="14.4" x14ac:dyDescent="0.3">
      <c r="A361" s="269">
        <v>519035</v>
      </c>
      <c r="B361" s="272" t="str">
        <f>VLOOKUP(A361,[1]Sheet4!B$1:G$3636,5,0)</f>
        <v>الرابعة</v>
      </c>
      <c r="C361" s="270" t="s">
        <v>1259</v>
      </c>
      <c r="D361" s="270" t="s">
        <v>1259</v>
      </c>
      <c r="E361" s="270" t="s">
        <v>1259</v>
      </c>
      <c r="F361" s="270" t="s">
        <v>1259</v>
      </c>
      <c r="G361" s="270" t="s">
        <v>1259</v>
      </c>
      <c r="H361" s="270" t="s">
        <v>1259</v>
      </c>
      <c r="I361" s="270" t="s">
        <v>1259</v>
      </c>
      <c r="J361" s="270" t="s">
        <v>1259</v>
      </c>
      <c r="K361" s="270" t="s">
        <v>1259</v>
      </c>
      <c r="L361" s="270" t="s">
        <v>1259</v>
      </c>
      <c r="M361" s="270" t="s">
        <v>1259</v>
      </c>
      <c r="N361" s="270" t="s">
        <v>1259</v>
      </c>
      <c r="O361" s="270" t="s">
        <v>1259</v>
      </c>
      <c r="P361" s="270" t="s">
        <v>1259</v>
      </c>
      <c r="Q361" s="270" t="s">
        <v>1259</v>
      </c>
      <c r="R361" s="270" t="s">
        <v>1259</v>
      </c>
      <c r="S361" s="270" t="s">
        <v>1259</v>
      </c>
      <c r="T361" s="270" t="s">
        <v>1259</v>
      </c>
      <c r="U361" s="270" t="s">
        <v>1259</v>
      </c>
      <c r="V361" s="270" t="s">
        <v>1259</v>
      </c>
      <c r="W361" s="270" t="s">
        <v>1259</v>
      </c>
      <c r="X361" s="270" t="s">
        <v>1259</v>
      </c>
      <c r="Y361" s="270" t="s">
        <v>1259</v>
      </c>
      <c r="Z361" s="270" t="s">
        <v>1259</v>
      </c>
      <c r="AA361" s="270" t="s">
        <v>1259</v>
      </c>
      <c r="AB361" s="270" t="s">
        <v>1259</v>
      </c>
      <c r="AC361" s="270" t="s">
        <v>1259</v>
      </c>
      <c r="AD361" s="270" t="s">
        <v>1259</v>
      </c>
      <c r="AE361" s="270" t="s">
        <v>1259</v>
      </c>
      <c r="AF361" s="270" t="s">
        <v>1259</v>
      </c>
      <c r="AG361" s="270" t="s">
        <v>1259</v>
      </c>
      <c r="AH361" s="270" t="s">
        <v>1259</v>
      </c>
      <c r="AI361" s="270" t="s">
        <v>1259</v>
      </c>
      <c r="AJ361" s="270" t="s">
        <v>1259</v>
      </c>
      <c r="AK361" s="270" t="s">
        <v>1259</v>
      </c>
      <c r="AL361" s="270" t="s">
        <v>1259</v>
      </c>
      <c r="AM361" s="270" t="s">
        <v>1259</v>
      </c>
      <c r="AN361" s="270" t="s">
        <v>1259</v>
      </c>
      <c r="AO361" s="270" t="s">
        <v>1259</v>
      </c>
      <c r="AP361" s="270" t="s">
        <v>1259</v>
      </c>
      <c r="AQ361" s="270" t="s">
        <v>1259</v>
      </c>
      <c r="AR361" s="270" t="s">
        <v>1259</v>
      </c>
      <c r="AS361" s="270" t="s">
        <v>1259</v>
      </c>
      <c r="AT361" s="270" t="s">
        <v>1259</v>
      </c>
      <c r="AU361" s="270" t="s">
        <v>1259</v>
      </c>
      <c r="AV361" s="270" t="s">
        <v>1259</v>
      </c>
      <c r="AW361" s="277" t="s">
        <v>1259</v>
      </c>
      <c r="AX361">
        <f>VLOOKUP(A361,[1]Sheet4!B$2:G$3636,6,0)</f>
        <v>0</v>
      </c>
      <c r="AY361" t="str">
        <f>VLOOKUP(A361,[1]Sheet2!A$3:AC$3636,29,0)</f>
        <v/>
      </c>
      <c r="AZ361" s="270" t="s">
        <v>3258</v>
      </c>
      <c r="BA361" s="270" t="s">
        <v>3258</v>
      </c>
      <c r="BB361" s="270" t="s">
        <v>3258</v>
      </c>
      <c r="BC361" s="270" t="s">
        <v>3258</v>
      </c>
      <c r="BD361" s="270"/>
      <c r="BE361" s="270"/>
    </row>
    <row r="362" spans="1:83" ht="14.4" x14ac:dyDescent="0.3">
      <c r="A362" s="269">
        <v>519038</v>
      </c>
      <c r="B362" s="272" t="str">
        <f>VLOOKUP(A362,[1]Sheet4!B$1:G$3636,5,0)</f>
        <v>الرابعة</v>
      </c>
      <c r="C362" s="270" t="s">
        <v>1259</v>
      </c>
      <c r="D362" s="270" t="s">
        <v>1259</v>
      </c>
      <c r="E362" s="270" t="s">
        <v>1259</v>
      </c>
      <c r="F362" s="270" t="s">
        <v>1259</v>
      </c>
      <c r="G362" s="270" t="s">
        <v>1259</v>
      </c>
      <c r="H362" s="270" t="s">
        <v>1259</v>
      </c>
      <c r="I362" s="270" t="s">
        <v>1259</v>
      </c>
      <c r="J362" s="270" t="s">
        <v>1259</v>
      </c>
      <c r="K362" s="270" t="s">
        <v>1259</v>
      </c>
      <c r="L362" s="270" t="s">
        <v>1259</v>
      </c>
      <c r="M362" s="270" t="s">
        <v>1259</v>
      </c>
      <c r="N362" s="270" t="s">
        <v>1259</v>
      </c>
      <c r="O362" s="270" t="s">
        <v>1259</v>
      </c>
      <c r="P362" s="270" t="s">
        <v>1259</v>
      </c>
      <c r="Q362" s="270" t="s">
        <v>1259</v>
      </c>
      <c r="R362" s="270" t="s">
        <v>1259</v>
      </c>
      <c r="S362" s="270" t="s">
        <v>1259</v>
      </c>
      <c r="T362" s="270" t="s">
        <v>1259</v>
      </c>
      <c r="U362" s="270" t="s">
        <v>1259</v>
      </c>
      <c r="V362" s="270" t="s">
        <v>1259</v>
      </c>
      <c r="W362" s="270" t="s">
        <v>1259</v>
      </c>
      <c r="X362" s="270" t="s">
        <v>1259</v>
      </c>
      <c r="Y362" s="270" t="s">
        <v>1259</v>
      </c>
      <c r="Z362" s="270" t="s">
        <v>1259</v>
      </c>
      <c r="AA362" s="270" t="s">
        <v>1259</v>
      </c>
      <c r="AB362" s="270" t="s">
        <v>1259</v>
      </c>
      <c r="AC362" s="270" t="s">
        <v>1259</v>
      </c>
      <c r="AD362" s="270" t="s">
        <v>1259</v>
      </c>
      <c r="AE362" s="270" t="s">
        <v>1259</v>
      </c>
      <c r="AF362" s="270" t="s">
        <v>1259</v>
      </c>
      <c r="AG362" s="270" t="s">
        <v>1259</v>
      </c>
      <c r="AH362" s="270" t="s">
        <v>1259</v>
      </c>
      <c r="AI362" s="270" t="s">
        <v>1259</v>
      </c>
      <c r="AJ362" s="270" t="s">
        <v>1259</v>
      </c>
      <c r="AK362" s="270" t="s">
        <v>1259</v>
      </c>
      <c r="AL362" s="270" t="s">
        <v>1259</v>
      </c>
      <c r="AM362" s="270" t="s">
        <v>1259</v>
      </c>
      <c r="AN362" s="270" t="s">
        <v>1259</v>
      </c>
      <c r="AO362" s="270" t="s">
        <v>1259</v>
      </c>
      <c r="AP362" s="270" t="s">
        <v>1259</v>
      </c>
      <c r="AQ362" s="270" t="s">
        <v>1259</v>
      </c>
      <c r="AR362" s="270" t="s">
        <v>1259</v>
      </c>
      <c r="AS362" s="270" t="s">
        <v>1259</v>
      </c>
      <c r="AT362" s="270" t="s">
        <v>1259</v>
      </c>
      <c r="AU362" s="270" t="s">
        <v>1259</v>
      </c>
      <c r="AV362" s="270" t="s">
        <v>1259</v>
      </c>
      <c r="AW362" s="277" t="s">
        <v>1259</v>
      </c>
      <c r="AX362">
        <f>VLOOKUP(A362,[1]Sheet4!B$2:G$3636,6,0)</f>
        <v>0</v>
      </c>
      <c r="AY362" t="str">
        <f>VLOOKUP(A362,[1]Sheet2!A$3:AC$3636,29,0)</f>
        <v/>
      </c>
      <c r="AZ362" s="270" t="s">
        <v>3258</v>
      </c>
      <c r="BA362" s="270" t="s">
        <v>3258</v>
      </c>
      <c r="BB362" s="270" t="s">
        <v>3258</v>
      </c>
      <c r="BC362" s="270" t="s">
        <v>3258</v>
      </c>
      <c r="BD362" s="270"/>
      <c r="BE362" s="270"/>
    </row>
    <row r="363" spans="1:83" ht="14.4" x14ac:dyDescent="0.3">
      <c r="A363" s="269">
        <v>519054</v>
      </c>
      <c r="B363" s="272" t="str">
        <f>VLOOKUP(A363,[1]Sheet4!B$1:G$3636,5,0)</f>
        <v>الرابعة</v>
      </c>
      <c r="C363" s="270" t="s">
        <v>1260</v>
      </c>
      <c r="D363" s="270" t="s">
        <v>1260</v>
      </c>
      <c r="E363" s="270" t="s">
        <v>1260</v>
      </c>
      <c r="F363" s="270" t="s">
        <v>1260</v>
      </c>
      <c r="G363" s="270" t="s">
        <v>1260</v>
      </c>
      <c r="H363" s="270" t="s">
        <v>1260</v>
      </c>
      <c r="I363" s="270" t="s">
        <v>1260</v>
      </c>
      <c r="J363" s="270" t="s">
        <v>1260</v>
      </c>
      <c r="K363" s="270" t="s">
        <v>1260</v>
      </c>
      <c r="L363" s="270" t="s">
        <v>1260</v>
      </c>
      <c r="M363" s="270" t="s">
        <v>1260</v>
      </c>
      <c r="N363" s="270" t="s">
        <v>1260</v>
      </c>
      <c r="O363" s="270" t="s">
        <v>1260</v>
      </c>
      <c r="P363" s="270" t="s">
        <v>1260</v>
      </c>
      <c r="Q363" s="270" t="s">
        <v>1260</v>
      </c>
      <c r="R363" s="270" t="s">
        <v>1260</v>
      </c>
      <c r="S363" s="270" t="s">
        <v>1260</v>
      </c>
      <c r="T363" s="270" t="s">
        <v>1260</v>
      </c>
      <c r="U363" s="270" t="s">
        <v>1260</v>
      </c>
      <c r="V363" s="270" t="s">
        <v>1260</v>
      </c>
      <c r="W363" s="270" t="s">
        <v>1260</v>
      </c>
      <c r="X363" s="270" t="s">
        <v>1260</v>
      </c>
      <c r="Y363" s="270" t="s">
        <v>1260</v>
      </c>
      <c r="Z363" s="270" t="s">
        <v>1260</v>
      </c>
      <c r="AA363" s="270" t="s">
        <v>1260</v>
      </c>
      <c r="AB363" s="270" t="s">
        <v>1260</v>
      </c>
      <c r="AC363" s="270" t="s">
        <v>1260</v>
      </c>
      <c r="AD363" s="270" t="s">
        <v>1260</v>
      </c>
      <c r="AE363" s="270" t="s">
        <v>1260</v>
      </c>
      <c r="AF363" s="270" t="s">
        <v>1260</v>
      </c>
      <c r="AG363" s="270" t="s">
        <v>1260</v>
      </c>
      <c r="AH363" s="270" t="s">
        <v>1260</v>
      </c>
      <c r="AI363" s="270" t="s">
        <v>1260</v>
      </c>
      <c r="AJ363" s="270" t="s">
        <v>1260</v>
      </c>
      <c r="AK363" s="270" t="s">
        <v>1260</v>
      </c>
      <c r="AL363" s="270" t="s">
        <v>1260</v>
      </c>
      <c r="AM363" s="270" t="s">
        <v>1260</v>
      </c>
      <c r="AN363" s="270" t="s">
        <v>1260</v>
      </c>
      <c r="AO363" s="270" t="s">
        <v>1260</v>
      </c>
      <c r="AP363" s="270" t="s">
        <v>1260</v>
      </c>
      <c r="AQ363" s="270" t="s">
        <v>1260</v>
      </c>
      <c r="AR363" s="270" t="s">
        <v>1260</v>
      </c>
      <c r="AS363" s="270" t="s">
        <v>1260</v>
      </c>
      <c r="AT363" s="270" t="s">
        <v>1260</v>
      </c>
      <c r="AU363" s="270" t="s">
        <v>1260</v>
      </c>
      <c r="AV363" s="270" t="s">
        <v>1260</v>
      </c>
      <c r="AW363" s="277" t="s">
        <v>1260</v>
      </c>
      <c r="AX363">
        <f>VLOOKUP(A363,[1]Sheet4!B$2:G$3636,6,0)</f>
        <v>0</v>
      </c>
      <c r="AY363" t="str">
        <f>VLOOKUP(A363,[1]Sheet2!A$3:AC$3636,29,0)</f>
        <v/>
      </c>
      <c r="AZ363" s="270" t="s">
        <v>3258</v>
      </c>
      <c r="BA363" s="270" t="s">
        <v>3258</v>
      </c>
      <c r="BB363" s="270" t="s">
        <v>3258</v>
      </c>
      <c r="BC363" s="270" t="s">
        <v>3258</v>
      </c>
      <c r="BD363" s="270"/>
      <c r="BE363" s="270"/>
    </row>
    <row r="364" spans="1:83" ht="14.4" x14ac:dyDescent="0.3">
      <c r="A364" s="269">
        <v>519069</v>
      </c>
      <c r="B364" s="272" t="str">
        <f>VLOOKUP(A364,[1]Sheet4!B$1:G$3636,5,0)</f>
        <v>الرابعة</v>
      </c>
      <c r="C364" s="270" t="s">
        <v>1260</v>
      </c>
      <c r="D364" s="270" t="s">
        <v>1260</v>
      </c>
      <c r="E364" s="270" t="s">
        <v>1260</v>
      </c>
      <c r="F364" s="270" t="s">
        <v>1260</v>
      </c>
      <c r="G364" s="270" t="s">
        <v>1260</v>
      </c>
      <c r="H364" s="270" t="s">
        <v>1260</v>
      </c>
      <c r="I364" s="270" t="s">
        <v>1260</v>
      </c>
      <c r="J364" s="270" t="s">
        <v>1260</v>
      </c>
      <c r="K364" s="270" t="s">
        <v>1260</v>
      </c>
      <c r="L364" s="270" t="s">
        <v>1260</v>
      </c>
      <c r="M364" s="270" t="s">
        <v>1260</v>
      </c>
      <c r="N364" s="270" t="s">
        <v>1260</v>
      </c>
      <c r="O364" s="270" t="s">
        <v>1260</v>
      </c>
      <c r="P364" s="270" t="s">
        <v>1260</v>
      </c>
      <c r="Q364" s="270" t="s">
        <v>1260</v>
      </c>
      <c r="R364" s="270" t="s">
        <v>1260</v>
      </c>
      <c r="S364" s="270" t="s">
        <v>1260</v>
      </c>
      <c r="T364" s="270" t="s">
        <v>1260</v>
      </c>
      <c r="U364" s="270" t="s">
        <v>1260</v>
      </c>
      <c r="V364" s="270" t="s">
        <v>1260</v>
      </c>
      <c r="W364" s="270" t="s">
        <v>1260</v>
      </c>
      <c r="X364" s="270" t="s">
        <v>1260</v>
      </c>
      <c r="Y364" s="270" t="s">
        <v>1260</v>
      </c>
      <c r="Z364" s="270" t="s">
        <v>1260</v>
      </c>
      <c r="AA364" s="270" t="s">
        <v>1260</v>
      </c>
      <c r="AB364" s="270" t="s">
        <v>1260</v>
      </c>
      <c r="AC364" s="270" t="s">
        <v>1260</v>
      </c>
      <c r="AD364" s="270" t="s">
        <v>1260</v>
      </c>
      <c r="AE364" s="270" t="s">
        <v>1260</v>
      </c>
      <c r="AF364" s="270" t="s">
        <v>1260</v>
      </c>
      <c r="AG364" s="270" t="s">
        <v>1260</v>
      </c>
      <c r="AH364" s="270" t="s">
        <v>1260</v>
      </c>
      <c r="AI364" s="270" t="s">
        <v>1260</v>
      </c>
      <c r="AJ364" s="270" t="s">
        <v>1260</v>
      </c>
      <c r="AK364" s="270" t="s">
        <v>1260</v>
      </c>
      <c r="AL364" s="270" t="s">
        <v>1260</v>
      </c>
      <c r="AM364" s="270" t="s">
        <v>1260</v>
      </c>
      <c r="AN364" s="270" t="s">
        <v>1260</v>
      </c>
      <c r="AO364" s="270" t="s">
        <v>1260</v>
      </c>
      <c r="AP364" s="270" t="s">
        <v>1260</v>
      </c>
      <c r="AQ364" s="270" t="s">
        <v>1260</v>
      </c>
      <c r="AR364" s="270" t="s">
        <v>1260</v>
      </c>
      <c r="AS364" s="270" t="s">
        <v>1260</v>
      </c>
      <c r="AT364" s="270" t="s">
        <v>1260</v>
      </c>
      <c r="AU364" s="270" t="s">
        <v>1260</v>
      </c>
      <c r="AV364" s="270" t="s">
        <v>1260</v>
      </c>
      <c r="AW364" s="277" t="s">
        <v>1260</v>
      </c>
      <c r="AX364" t="str">
        <f>VLOOKUP(A364,[1]Sheet4!B$2:G$3636,6,0)</f>
        <v>مستنفذ فصل ثاني  2023-2024</v>
      </c>
      <c r="AY364" t="str">
        <f>VLOOKUP(A364,[1]Sheet2!A$3:AC$3636,29,0)</f>
        <v/>
      </c>
      <c r="AZ364" s="270" t="s">
        <v>3258</v>
      </c>
      <c r="BA364" s="270" t="s">
        <v>3258</v>
      </c>
      <c r="BB364" s="270" t="s">
        <v>3258</v>
      </c>
      <c r="BC364" s="270" t="s">
        <v>3258</v>
      </c>
      <c r="BD364" s="270"/>
      <c r="BE364" s="270"/>
    </row>
    <row r="365" spans="1:83" ht="14.4" x14ac:dyDescent="0.3">
      <c r="A365" s="269">
        <v>519074</v>
      </c>
      <c r="B365" s="272" t="str">
        <f>VLOOKUP(A365,[1]Sheet4!B$1:G$3636,5,0)</f>
        <v>الرابعة</v>
      </c>
      <c r="C365" s="270" t="s">
        <v>1259</v>
      </c>
      <c r="D365" s="270" t="s">
        <v>1259</v>
      </c>
      <c r="E365" s="270" t="s">
        <v>1259</v>
      </c>
      <c r="F365" s="270" t="s">
        <v>1259</v>
      </c>
      <c r="G365" s="270" t="s">
        <v>1259</v>
      </c>
      <c r="H365" s="270" t="s">
        <v>1259</v>
      </c>
      <c r="I365" s="270" t="s">
        <v>1259</v>
      </c>
      <c r="J365" s="270" t="s">
        <v>1259</v>
      </c>
      <c r="K365" s="270" t="s">
        <v>1259</v>
      </c>
      <c r="L365" s="270" t="s">
        <v>1259</v>
      </c>
      <c r="M365" s="270" t="s">
        <v>1259</v>
      </c>
      <c r="N365" s="270" t="s">
        <v>1259</v>
      </c>
      <c r="O365" s="270" t="s">
        <v>1259</v>
      </c>
      <c r="P365" s="270" t="s">
        <v>1259</v>
      </c>
      <c r="Q365" s="270" t="s">
        <v>1259</v>
      </c>
      <c r="R365" s="270" t="s">
        <v>1259</v>
      </c>
      <c r="S365" s="270" t="s">
        <v>1259</v>
      </c>
      <c r="T365" s="270" t="s">
        <v>1259</v>
      </c>
      <c r="U365" s="270" t="s">
        <v>1259</v>
      </c>
      <c r="V365" s="270" t="s">
        <v>1259</v>
      </c>
      <c r="W365" s="270" t="s">
        <v>1259</v>
      </c>
      <c r="X365" s="270" t="s">
        <v>1259</v>
      </c>
      <c r="Y365" s="270" t="s">
        <v>1259</v>
      </c>
      <c r="Z365" s="270" t="s">
        <v>1259</v>
      </c>
      <c r="AA365" s="270" t="s">
        <v>1259</v>
      </c>
      <c r="AB365" s="270" t="s">
        <v>1259</v>
      </c>
      <c r="AC365" s="270" t="s">
        <v>1259</v>
      </c>
      <c r="AD365" s="270" t="s">
        <v>1259</v>
      </c>
      <c r="AE365" s="270" t="s">
        <v>1259</v>
      </c>
      <c r="AF365" s="270" t="s">
        <v>1259</v>
      </c>
      <c r="AG365" s="270" t="s">
        <v>1259</v>
      </c>
      <c r="AH365" s="270" t="s">
        <v>1259</v>
      </c>
      <c r="AI365" s="270" t="s">
        <v>1259</v>
      </c>
      <c r="AJ365" s="270" t="s">
        <v>1259</v>
      </c>
      <c r="AK365" s="270" t="s">
        <v>1259</v>
      </c>
      <c r="AL365" s="270" t="s">
        <v>1259</v>
      </c>
      <c r="AM365" s="270" t="s">
        <v>1259</v>
      </c>
      <c r="AN365" s="270" t="s">
        <v>1259</v>
      </c>
      <c r="AO365" s="270" t="s">
        <v>1259</v>
      </c>
      <c r="AP365" s="270" t="s">
        <v>1259</v>
      </c>
      <c r="AQ365" s="270" t="s">
        <v>1259</v>
      </c>
      <c r="AR365" s="270" t="s">
        <v>1259</v>
      </c>
      <c r="AS365" s="270" t="s">
        <v>1259</v>
      </c>
      <c r="AT365" s="270" t="s">
        <v>1259</v>
      </c>
      <c r="AU365" s="270" t="s">
        <v>1259</v>
      </c>
      <c r="AV365" s="270" t="s">
        <v>1259</v>
      </c>
      <c r="AW365" s="277" t="s">
        <v>1259</v>
      </c>
      <c r="AX365">
        <f>VLOOKUP(A365,[1]Sheet4!B$2:G$3636,6,0)</f>
        <v>0</v>
      </c>
      <c r="AY365" t="str">
        <f>VLOOKUP(A365,[1]Sheet2!A$3:AC$3636,29,0)</f>
        <v/>
      </c>
      <c r="AZ365" s="270" t="s">
        <v>3258</v>
      </c>
      <c r="BA365" s="270" t="s">
        <v>3258</v>
      </c>
      <c r="BB365" s="270" t="s">
        <v>3258</v>
      </c>
      <c r="BC365" s="270" t="s">
        <v>3258</v>
      </c>
      <c r="BD365" s="270"/>
      <c r="BE365" s="270"/>
      <c r="BH365" s="248"/>
      <c r="BI365" s="248"/>
      <c r="BJ365" s="248"/>
      <c r="BK365" s="248"/>
      <c r="BL365" s="248"/>
      <c r="BM365" s="248"/>
      <c r="BN365" s="248"/>
      <c r="BO365" s="248"/>
      <c r="BP365" s="248" t="s">
        <v>3258</v>
      </c>
      <c r="BQ365" s="248" t="s">
        <v>3258</v>
      </c>
      <c r="BR365" s="248" t="s">
        <v>3258</v>
      </c>
      <c r="BS365" s="248" t="s">
        <v>3258</v>
      </c>
      <c r="BT365" s="248" t="s">
        <v>3258</v>
      </c>
      <c r="BU365" s="248" t="s">
        <v>3258</v>
      </c>
      <c r="BV365" s="247"/>
      <c r="BW365" s="248"/>
      <c r="BX365" s="248"/>
      <c r="BY365" s="248"/>
      <c r="BZ365" s="248"/>
      <c r="CA365" s="241"/>
      <c r="CB365" s="241"/>
      <c r="CC365" s="241"/>
      <c r="CD365" s="241"/>
      <c r="CE365" s="248"/>
    </row>
    <row r="366" spans="1:83" ht="14.4" x14ac:dyDescent="0.3">
      <c r="A366" s="269">
        <v>519084</v>
      </c>
      <c r="B366" s="272" t="str">
        <f>VLOOKUP(A366,[1]Sheet4!B$1:G$3636,5,0)</f>
        <v>الرابعة</v>
      </c>
      <c r="C366" s="270" t="s">
        <v>1259</v>
      </c>
      <c r="D366" s="270" t="s">
        <v>1259</v>
      </c>
      <c r="E366" s="270" t="s">
        <v>1259</v>
      </c>
      <c r="F366" s="270" t="s">
        <v>1259</v>
      </c>
      <c r="G366" s="270" t="s">
        <v>1259</v>
      </c>
      <c r="H366" s="270" t="s">
        <v>1259</v>
      </c>
      <c r="I366" s="270" t="s">
        <v>1259</v>
      </c>
      <c r="J366" s="270" t="s">
        <v>1259</v>
      </c>
      <c r="K366" s="270" t="s">
        <v>1259</v>
      </c>
      <c r="L366" s="270" t="s">
        <v>1259</v>
      </c>
      <c r="M366" s="270" t="s">
        <v>1259</v>
      </c>
      <c r="N366" s="270" t="s">
        <v>1259</v>
      </c>
      <c r="O366" s="270" t="s">
        <v>1259</v>
      </c>
      <c r="P366" s="270" t="s">
        <v>1259</v>
      </c>
      <c r="Q366" s="270" t="s">
        <v>1259</v>
      </c>
      <c r="R366" s="270" t="s">
        <v>1259</v>
      </c>
      <c r="S366" s="270" t="s">
        <v>1259</v>
      </c>
      <c r="T366" s="270" t="s">
        <v>1259</v>
      </c>
      <c r="U366" s="270" t="s">
        <v>1259</v>
      </c>
      <c r="V366" s="270" t="s">
        <v>1259</v>
      </c>
      <c r="W366" s="270" t="s">
        <v>1259</v>
      </c>
      <c r="X366" s="270" t="s">
        <v>1259</v>
      </c>
      <c r="Y366" s="270" t="s">
        <v>1259</v>
      </c>
      <c r="Z366" s="270" t="s">
        <v>1259</v>
      </c>
      <c r="AA366" s="270" t="s">
        <v>1259</v>
      </c>
      <c r="AB366" s="270" t="s">
        <v>1259</v>
      </c>
      <c r="AC366" s="270" t="s">
        <v>1259</v>
      </c>
      <c r="AD366" s="270" t="s">
        <v>1259</v>
      </c>
      <c r="AE366" s="270" t="s">
        <v>1259</v>
      </c>
      <c r="AF366" s="270" t="s">
        <v>1259</v>
      </c>
      <c r="AG366" s="270" t="s">
        <v>1259</v>
      </c>
      <c r="AH366" s="270" t="s">
        <v>1259</v>
      </c>
      <c r="AI366" s="270" t="s">
        <v>1259</v>
      </c>
      <c r="AJ366" s="270" t="s">
        <v>1259</v>
      </c>
      <c r="AK366" s="270" t="s">
        <v>1259</v>
      </c>
      <c r="AL366" s="270" t="s">
        <v>1259</v>
      </c>
      <c r="AM366" s="270" t="s">
        <v>1259</v>
      </c>
      <c r="AN366" s="270" t="s">
        <v>1259</v>
      </c>
      <c r="AO366" s="270" t="s">
        <v>1259</v>
      </c>
      <c r="AP366" s="270" t="s">
        <v>1259</v>
      </c>
      <c r="AQ366" s="270" t="s">
        <v>1259</v>
      </c>
      <c r="AR366" s="270" t="s">
        <v>1259</v>
      </c>
      <c r="AS366" s="270" t="s">
        <v>1259</v>
      </c>
      <c r="AT366" s="270" t="s">
        <v>1259</v>
      </c>
      <c r="AU366" s="270" t="s">
        <v>1259</v>
      </c>
      <c r="AV366" s="270" t="s">
        <v>1259</v>
      </c>
      <c r="AW366" s="277" t="s">
        <v>1259</v>
      </c>
      <c r="AX366">
        <f>VLOOKUP(A366,[1]Sheet4!B$2:G$3636,6,0)</f>
        <v>0</v>
      </c>
      <c r="AY366" t="str">
        <f>VLOOKUP(A366,[1]Sheet2!A$3:AC$3636,29,0)</f>
        <v/>
      </c>
      <c r="AZ366" s="270" t="s">
        <v>3258</v>
      </c>
      <c r="BA366" s="270" t="s">
        <v>3258</v>
      </c>
      <c r="BB366" s="270" t="s">
        <v>3258</v>
      </c>
      <c r="BC366" s="270" t="s">
        <v>3258</v>
      </c>
      <c r="BD366" s="270"/>
      <c r="BE366" s="270"/>
      <c r="BH366" s="248"/>
      <c r="BI366" s="248"/>
      <c r="BJ366" s="248"/>
      <c r="BK366" s="248"/>
      <c r="BL366" s="248"/>
      <c r="BM366" s="248"/>
      <c r="BN366" s="248"/>
      <c r="BO366" s="248"/>
      <c r="BP366" s="248" t="s">
        <v>3258</v>
      </c>
      <c r="BQ366" s="248" t="s">
        <v>3258</v>
      </c>
      <c r="BR366" s="248" t="s">
        <v>3258</v>
      </c>
      <c r="BS366" s="248" t="s">
        <v>3258</v>
      </c>
      <c r="BT366" s="248" t="s">
        <v>3258</v>
      </c>
      <c r="BU366" s="248" t="s">
        <v>3258</v>
      </c>
      <c r="BV366" s="247"/>
      <c r="BW366" s="248"/>
      <c r="BX366" s="248"/>
      <c r="BY366" s="248"/>
      <c r="BZ366" s="248"/>
      <c r="CA366" s="241"/>
      <c r="CB366" s="241"/>
      <c r="CC366" s="241"/>
      <c r="CD366" s="241"/>
      <c r="CE366" s="248"/>
    </row>
    <row r="367" spans="1:83" ht="14.4" x14ac:dyDescent="0.3">
      <c r="A367" s="269">
        <v>519154</v>
      </c>
      <c r="B367" s="272" t="str">
        <f>VLOOKUP(A367,[1]Sheet4!B$1:G$3636,5,0)</f>
        <v>الرابعة</v>
      </c>
      <c r="C367" s="270" t="s">
        <v>1259</v>
      </c>
      <c r="D367" s="270" t="s">
        <v>1259</v>
      </c>
      <c r="E367" s="270" t="s">
        <v>1259</v>
      </c>
      <c r="F367" s="270" t="s">
        <v>1259</v>
      </c>
      <c r="G367" s="270" t="s">
        <v>1259</v>
      </c>
      <c r="H367" s="270" t="s">
        <v>1259</v>
      </c>
      <c r="I367" s="270" t="s">
        <v>1259</v>
      </c>
      <c r="J367" s="270" t="s">
        <v>1259</v>
      </c>
      <c r="K367" s="270" t="s">
        <v>1259</v>
      </c>
      <c r="L367" s="270" t="s">
        <v>1259</v>
      </c>
      <c r="M367" s="270" t="s">
        <v>1259</v>
      </c>
      <c r="N367" s="270" t="s">
        <v>1259</v>
      </c>
      <c r="O367" s="270" t="s">
        <v>1259</v>
      </c>
      <c r="P367" s="270" t="s">
        <v>1259</v>
      </c>
      <c r="Q367" s="270" t="s">
        <v>1259</v>
      </c>
      <c r="R367" s="270" t="s">
        <v>1259</v>
      </c>
      <c r="S367" s="270" t="s">
        <v>1259</v>
      </c>
      <c r="T367" s="270" t="s">
        <v>1259</v>
      </c>
      <c r="U367" s="270" t="s">
        <v>1259</v>
      </c>
      <c r="V367" s="270" t="s">
        <v>1259</v>
      </c>
      <c r="W367" s="270" t="s">
        <v>1259</v>
      </c>
      <c r="X367" s="270" t="s">
        <v>1259</v>
      </c>
      <c r="Y367" s="270" t="s">
        <v>1259</v>
      </c>
      <c r="Z367" s="270" t="s">
        <v>1259</v>
      </c>
      <c r="AA367" s="270" t="s">
        <v>1259</v>
      </c>
      <c r="AB367" s="270" t="s">
        <v>1259</v>
      </c>
      <c r="AC367" s="270" t="s">
        <v>1259</v>
      </c>
      <c r="AD367" s="270" t="s">
        <v>1259</v>
      </c>
      <c r="AE367" s="270" t="s">
        <v>1259</v>
      </c>
      <c r="AF367" s="270" t="s">
        <v>1259</v>
      </c>
      <c r="AG367" s="270" t="s">
        <v>1259</v>
      </c>
      <c r="AH367" s="270" t="s">
        <v>1259</v>
      </c>
      <c r="AI367" s="270" t="s">
        <v>1259</v>
      </c>
      <c r="AJ367" s="270" t="s">
        <v>1259</v>
      </c>
      <c r="AK367" s="270" t="s">
        <v>1259</v>
      </c>
      <c r="AL367" s="270" t="s">
        <v>1259</v>
      </c>
      <c r="AM367" s="270" t="s">
        <v>1259</v>
      </c>
      <c r="AN367" s="270" t="s">
        <v>1259</v>
      </c>
      <c r="AO367" s="270" t="s">
        <v>1259</v>
      </c>
      <c r="AP367" s="270" t="s">
        <v>1259</v>
      </c>
      <c r="AQ367" s="270" t="s">
        <v>1259</v>
      </c>
      <c r="AR367" s="270" t="s">
        <v>1259</v>
      </c>
      <c r="AS367" s="270" t="s">
        <v>1259</v>
      </c>
      <c r="AT367" s="270" t="s">
        <v>1259</v>
      </c>
      <c r="AU367" s="270" t="s">
        <v>1259</v>
      </c>
      <c r="AV367" s="270" t="s">
        <v>1259</v>
      </c>
      <c r="AW367" s="277" t="s">
        <v>1259</v>
      </c>
      <c r="AX367">
        <f>VLOOKUP(A367,[1]Sheet4!B$2:G$3636,6,0)</f>
        <v>0</v>
      </c>
      <c r="AY367" t="str">
        <f>VLOOKUP(A367,[1]Sheet2!A$3:AC$3636,29,0)</f>
        <v/>
      </c>
      <c r="AZ367" s="270" t="s">
        <v>3258</v>
      </c>
      <c r="BA367" s="270" t="s">
        <v>3258</v>
      </c>
      <c r="BB367" s="270" t="s">
        <v>3258</v>
      </c>
      <c r="BC367" s="270" t="s">
        <v>3258</v>
      </c>
      <c r="BD367" s="270"/>
      <c r="BE367" s="270"/>
    </row>
    <row r="368" spans="1:83" ht="14.4" x14ac:dyDescent="0.3">
      <c r="A368" s="269">
        <v>519180</v>
      </c>
      <c r="B368" s="272" t="str">
        <f>VLOOKUP(A368,[1]Sheet4!B$1:G$3636,5,0)</f>
        <v>الرابعة</v>
      </c>
      <c r="C368" s="270" t="s">
        <v>1259</v>
      </c>
      <c r="D368" s="270" t="s">
        <v>1259</v>
      </c>
      <c r="E368" s="270" t="s">
        <v>1259</v>
      </c>
      <c r="F368" s="270" t="s">
        <v>1259</v>
      </c>
      <c r="G368" s="270" t="s">
        <v>1259</v>
      </c>
      <c r="H368" s="270" t="s">
        <v>1259</v>
      </c>
      <c r="I368" s="270" t="s">
        <v>1259</v>
      </c>
      <c r="J368" s="270" t="s">
        <v>1259</v>
      </c>
      <c r="K368" s="270" t="s">
        <v>1259</v>
      </c>
      <c r="L368" s="270" t="s">
        <v>1259</v>
      </c>
      <c r="M368" s="270" t="s">
        <v>1259</v>
      </c>
      <c r="N368" s="270" t="s">
        <v>1259</v>
      </c>
      <c r="O368" s="270" t="s">
        <v>1259</v>
      </c>
      <c r="P368" s="270" t="s">
        <v>1259</v>
      </c>
      <c r="Q368" s="270" t="s">
        <v>1259</v>
      </c>
      <c r="R368" s="270" t="s">
        <v>1259</v>
      </c>
      <c r="S368" s="270" t="s">
        <v>1259</v>
      </c>
      <c r="T368" s="270" t="s">
        <v>1259</v>
      </c>
      <c r="U368" s="270" t="s">
        <v>1259</v>
      </c>
      <c r="V368" s="270" t="s">
        <v>1259</v>
      </c>
      <c r="W368" s="270" t="s">
        <v>1259</v>
      </c>
      <c r="X368" s="270" t="s">
        <v>1259</v>
      </c>
      <c r="Y368" s="270" t="s">
        <v>1259</v>
      </c>
      <c r="Z368" s="270" t="s">
        <v>1259</v>
      </c>
      <c r="AA368" s="270" t="s">
        <v>1259</v>
      </c>
      <c r="AB368" s="270" t="s">
        <v>1259</v>
      </c>
      <c r="AC368" s="270" t="s">
        <v>1259</v>
      </c>
      <c r="AD368" s="270" t="s">
        <v>1259</v>
      </c>
      <c r="AE368" s="270" t="s">
        <v>1259</v>
      </c>
      <c r="AF368" s="270" t="s">
        <v>1259</v>
      </c>
      <c r="AG368" s="270" t="s">
        <v>1259</v>
      </c>
      <c r="AH368" s="270" t="s">
        <v>1259</v>
      </c>
      <c r="AI368" s="270" t="s">
        <v>1259</v>
      </c>
      <c r="AJ368" s="270" t="s">
        <v>1259</v>
      </c>
      <c r="AK368" s="270" t="s">
        <v>1259</v>
      </c>
      <c r="AL368" s="270" t="s">
        <v>1259</v>
      </c>
      <c r="AM368" s="270" t="s">
        <v>1259</v>
      </c>
      <c r="AN368" s="270" t="s">
        <v>1259</v>
      </c>
      <c r="AO368" s="270" t="s">
        <v>1259</v>
      </c>
      <c r="AP368" s="270" t="s">
        <v>1259</v>
      </c>
      <c r="AQ368" s="270" t="s">
        <v>1259</v>
      </c>
      <c r="AR368" s="270" t="s">
        <v>1259</v>
      </c>
      <c r="AS368" s="270" t="s">
        <v>1259</v>
      </c>
      <c r="AT368" s="270" t="s">
        <v>1259</v>
      </c>
      <c r="AU368" s="270" t="s">
        <v>1259</v>
      </c>
      <c r="AV368" s="270" t="s">
        <v>1259</v>
      </c>
      <c r="AW368" s="277" t="s">
        <v>1259</v>
      </c>
      <c r="AX368">
        <f>VLOOKUP(A368,[1]Sheet4!B$2:G$3636,6,0)</f>
        <v>0</v>
      </c>
      <c r="AY368" t="str">
        <f>VLOOKUP(A368,[1]Sheet2!A$3:AC$3636,29,0)</f>
        <v/>
      </c>
      <c r="AZ368" s="270" t="s">
        <v>3258</v>
      </c>
      <c r="BA368" s="270" t="s">
        <v>3258</v>
      </c>
      <c r="BB368" s="270" t="s">
        <v>3258</v>
      </c>
      <c r="BC368" s="270" t="s">
        <v>3258</v>
      </c>
      <c r="BD368" s="270"/>
      <c r="BE368" s="270"/>
    </row>
    <row r="369" spans="1:83" ht="14.4" x14ac:dyDescent="0.3">
      <c r="A369" s="269">
        <v>519185</v>
      </c>
      <c r="B369" s="272" t="str">
        <f>VLOOKUP(A369,[1]Sheet4!B$1:G$3636,5,0)</f>
        <v>الرابعة</v>
      </c>
      <c r="C369" s="270" t="s">
        <v>1260</v>
      </c>
      <c r="D369" s="270" t="s">
        <v>1260</v>
      </c>
      <c r="E369" s="270" t="s">
        <v>1260</v>
      </c>
      <c r="F369" s="270" t="s">
        <v>1260</v>
      </c>
      <c r="G369" s="270" t="s">
        <v>1260</v>
      </c>
      <c r="H369" s="270" t="s">
        <v>1260</v>
      </c>
      <c r="I369" s="270" t="s">
        <v>1260</v>
      </c>
      <c r="J369" s="270" t="s">
        <v>1260</v>
      </c>
      <c r="K369" s="270" t="s">
        <v>1260</v>
      </c>
      <c r="L369" s="270" t="s">
        <v>1260</v>
      </c>
      <c r="M369" s="270" t="s">
        <v>1260</v>
      </c>
      <c r="N369" s="270" t="s">
        <v>1260</v>
      </c>
      <c r="O369" s="270" t="s">
        <v>1260</v>
      </c>
      <c r="P369" s="270" t="s">
        <v>1260</v>
      </c>
      <c r="Q369" s="270" t="s">
        <v>1260</v>
      </c>
      <c r="R369" s="270" t="s">
        <v>1260</v>
      </c>
      <c r="S369" s="270" t="s">
        <v>1260</v>
      </c>
      <c r="T369" s="270" t="s">
        <v>1260</v>
      </c>
      <c r="U369" s="270" t="s">
        <v>1260</v>
      </c>
      <c r="V369" s="270" t="s">
        <v>1260</v>
      </c>
      <c r="W369" s="270" t="s">
        <v>1260</v>
      </c>
      <c r="X369" s="270" t="s">
        <v>1260</v>
      </c>
      <c r="Y369" s="270" t="s">
        <v>1260</v>
      </c>
      <c r="Z369" s="270" t="s">
        <v>1260</v>
      </c>
      <c r="AA369" s="270" t="s">
        <v>1260</v>
      </c>
      <c r="AB369" s="270" t="s">
        <v>1260</v>
      </c>
      <c r="AC369" s="270" t="s">
        <v>1260</v>
      </c>
      <c r="AD369" s="270" t="s">
        <v>1260</v>
      </c>
      <c r="AE369" s="270" t="s">
        <v>1260</v>
      </c>
      <c r="AF369" s="270" t="s">
        <v>1260</v>
      </c>
      <c r="AG369" s="270" t="s">
        <v>1260</v>
      </c>
      <c r="AH369" s="270" t="s">
        <v>1260</v>
      </c>
      <c r="AI369" s="270" t="s">
        <v>1260</v>
      </c>
      <c r="AJ369" s="270" t="s">
        <v>1260</v>
      </c>
      <c r="AK369" s="270" t="s">
        <v>1260</v>
      </c>
      <c r="AL369" s="270" t="s">
        <v>1260</v>
      </c>
      <c r="AM369" s="270" t="s">
        <v>1260</v>
      </c>
      <c r="AN369" s="270" t="s">
        <v>1260</v>
      </c>
      <c r="AO369" s="270" t="s">
        <v>1260</v>
      </c>
      <c r="AP369" s="270" t="s">
        <v>1260</v>
      </c>
      <c r="AQ369" s="270" t="s">
        <v>1260</v>
      </c>
      <c r="AR369" s="270" t="s">
        <v>1260</v>
      </c>
      <c r="AS369" s="270" t="s">
        <v>1260</v>
      </c>
      <c r="AT369" s="270" t="s">
        <v>1260</v>
      </c>
      <c r="AU369" s="270" t="s">
        <v>1260</v>
      </c>
      <c r="AV369" s="270" t="s">
        <v>1260</v>
      </c>
      <c r="AW369" s="277" t="s">
        <v>1260</v>
      </c>
      <c r="AX369" t="str">
        <f>VLOOKUP(A369,[1]Sheet4!B$2:G$3636,6,0)</f>
        <v>مستنفذ فصل ثاني  2023-2024</v>
      </c>
      <c r="AY369" t="str">
        <f>VLOOKUP(A369,[1]Sheet2!A$3:AC$3636,29,0)</f>
        <v/>
      </c>
      <c r="AZ369" s="270" t="s">
        <v>3258</v>
      </c>
      <c r="BA369" s="270" t="s">
        <v>3258</v>
      </c>
      <c r="BB369" s="270" t="s">
        <v>3258</v>
      </c>
      <c r="BC369" s="270" t="s">
        <v>3258</v>
      </c>
      <c r="BD369" s="270"/>
      <c r="BE369" s="270"/>
    </row>
    <row r="370" spans="1:83" ht="14.4" x14ac:dyDescent="0.3">
      <c r="A370" s="269">
        <v>519196</v>
      </c>
      <c r="B370" s="272" t="str">
        <f>VLOOKUP(A370,[1]Sheet4!B$1:G$3636,5,0)</f>
        <v>الرابعة</v>
      </c>
      <c r="C370" s="270" t="s">
        <v>1260</v>
      </c>
      <c r="D370" s="270" t="s">
        <v>1260</v>
      </c>
      <c r="E370" s="270" t="s">
        <v>1260</v>
      </c>
      <c r="F370" s="270" t="s">
        <v>1260</v>
      </c>
      <c r="G370" s="270" t="s">
        <v>1260</v>
      </c>
      <c r="H370" s="270" t="s">
        <v>1260</v>
      </c>
      <c r="I370" s="270" t="s">
        <v>1260</v>
      </c>
      <c r="J370" s="270" t="s">
        <v>1260</v>
      </c>
      <c r="K370" s="270" t="s">
        <v>1260</v>
      </c>
      <c r="L370" s="270" t="s">
        <v>1260</v>
      </c>
      <c r="M370" s="270" t="s">
        <v>1260</v>
      </c>
      <c r="N370" s="270" t="s">
        <v>1260</v>
      </c>
      <c r="O370" s="270" t="s">
        <v>1260</v>
      </c>
      <c r="P370" s="270" t="s">
        <v>1260</v>
      </c>
      <c r="Q370" s="270" t="s">
        <v>1260</v>
      </c>
      <c r="R370" s="270" t="s">
        <v>1260</v>
      </c>
      <c r="S370" s="270" t="s">
        <v>1260</v>
      </c>
      <c r="T370" s="270" t="s">
        <v>1260</v>
      </c>
      <c r="U370" s="270" t="s">
        <v>1260</v>
      </c>
      <c r="V370" s="270" t="s">
        <v>1260</v>
      </c>
      <c r="W370" s="270" t="s">
        <v>1260</v>
      </c>
      <c r="X370" s="270" t="s">
        <v>1260</v>
      </c>
      <c r="Y370" s="270" t="s">
        <v>1260</v>
      </c>
      <c r="Z370" s="270" t="s">
        <v>1260</v>
      </c>
      <c r="AA370" s="270" t="s">
        <v>1260</v>
      </c>
      <c r="AB370" s="270" t="s">
        <v>1260</v>
      </c>
      <c r="AC370" s="270" t="s">
        <v>1260</v>
      </c>
      <c r="AD370" s="270" t="s">
        <v>1260</v>
      </c>
      <c r="AE370" s="270" t="s">
        <v>1260</v>
      </c>
      <c r="AF370" s="270" t="s">
        <v>1260</v>
      </c>
      <c r="AG370" s="270" t="s">
        <v>1260</v>
      </c>
      <c r="AH370" s="270" t="s">
        <v>1260</v>
      </c>
      <c r="AI370" s="270" t="s">
        <v>1260</v>
      </c>
      <c r="AJ370" s="270" t="s">
        <v>1260</v>
      </c>
      <c r="AK370" s="270" t="s">
        <v>1260</v>
      </c>
      <c r="AL370" s="270" t="s">
        <v>1260</v>
      </c>
      <c r="AM370" s="270" t="s">
        <v>1260</v>
      </c>
      <c r="AN370" s="270" t="s">
        <v>1260</v>
      </c>
      <c r="AO370" s="270" t="s">
        <v>1260</v>
      </c>
      <c r="AP370" s="270" t="s">
        <v>1260</v>
      </c>
      <c r="AQ370" s="270" t="s">
        <v>1260</v>
      </c>
      <c r="AR370" s="270" t="s">
        <v>1260</v>
      </c>
      <c r="AS370" s="270" t="s">
        <v>1260</v>
      </c>
      <c r="AT370" s="270" t="s">
        <v>1260</v>
      </c>
      <c r="AU370" s="270" t="s">
        <v>1260</v>
      </c>
      <c r="AV370" s="270" t="s">
        <v>1260</v>
      </c>
      <c r="AW370" s="277" t="s">
        <v>1260</v>
      </c>
      <c r="AX370" t="str">
        <f>VLOOKUP(A370,[1]Sheet4!B$2:G$3636,6,0)</f>
        <v>مستنفذ فصل ثاني  2023-2024</v>
      </c>
      <c r="AY370" t="str">
        <f>VLOOKUP(A370,[1]Sheet2!A$3:AC$3636,29,0)</f>
        <v/>
      </c>
      <c r="AZ370" s="270" t="s">
        <v>3258</v>
      </c>
      <c r="BA370" s="270" t="s">
        <v>3258</v>
      </c>
      <c r="BB370" s="270" t="s">
        <v>3258</v>
      </c>
      <c r="BC370" s="270" t="s">
        <v>3258</v>
      </c>
      <c r="BD370" s="270"/>
      <c r="BE370" s="270"/>
    </row>
    <row r="371" spans="1:83" ht="14.4" x14ac:dyDescent="0.3">
      <c r="A371" s="271">
        <v>519229</v>
      </c>
      <c r="B371" s="272" t="str">
        <f>VLOOKUP(A371,[1]Sheet4!B$1:G$3636,5,0)</f>
        <v>الرابعة</v>
      </c>
      <c r="C371" s="249" t="s">
        <v>1260</v>
      </c>
      <c r="D371" s="249" t="s">
        <v>1260</v>
      </c>
      <c r="E371" s="249" t="s">
        <v>1260</v>
      </c>
      <c r="F371" s="249" t="s">
        <v>1260</v>
      </c>
      <c r="G371" s="249" t="s">
        <v>1260</v>
      </c>
      <c r="H371" s="249" t="s">
        <v>1260</v>
      </c>
      <c r="I371" s="249" t="s">
        <v>1260</v>
      </c>
      <c r="J371" s="249" t="s">
        <v>1260</v>
      </c>
      <c r="K371" s="249" t="s">
        <v>1260</v>
      </c>
      <c r="L371" s="249" t="s">
        <v>1260</v>
      </c>
      <c r="M371" s="249" t="s">
        <v>1260</v>
      </c>
      <c r="N371" s="249" t="s">
        <v>1260</v>
      </c>
      <c r="O371" s="249" t="s">
        <v>1260</v>
      </c>
      <c r="P371" s="249" t="s">
        <v>1260</v>
      </c>
      <c r="Q371" s="249" t="s">
        <v>1260</v>
      </c>
      <c r="R371" s="249" t="s">
        <v>1260</v>
      </c>
      <c r="S371" s="249" t="s">
        <v>1260</v>
      </c>
      <c r="T371" s="249" t="s">
        <v>1260</v>
      </c>
      <c r="U371" s="249" t="s">
        <v>1260</v>
      </c>
      <c r="V371" s="249" t="s">
        <v>1260</v>
      </c>
      <c r="W371" s="249" t="s">
        <v>1260</v>
      </c>
      <c r="X371" s="249" t="s">
        <v>1260</v>
      </c>
      <c r="Y371" s="249" t="s">
        <v>1260</v>
      </c>
      <c r="Z371" s="249" t="s">
        <v>1260</v>
      </c>
      <c r="AA371" s="249" t="s">
        <v>1260</v>
      </c>
      <c r="AB371" s="249" t="s">
        <v>1260</v>
      </c>
      <c r="AC371" s="249" t="s">
        <v>1260</v>
      </c>
      <c r="AD371" s="249" t="s">
        <v>1260</v>
      </c>
      <c r="AE371" s="249" t="s">
        <v>1260</v>
      </c>
      <c r="AF371" s="249" t="s">
        <v>1260</v>
      </c>
      <c r="AG371" s="249" t="s">
        <v>1260</v>
      </c>
      <c r="AH371" s="249" t="s">
        <v>1260</v>
      </c>
      <c r="AI371" s="249" t="s">
        <v>1260</v>
      </c>
      <c r="AJ371" s="249" t="s">
        <v>1260</v>
      </c>
      <c r="AK371" s="249" t="s">
        <v>1260</v>
      </c>
      <c r="AL371" s="249" t="s">
        <v>1260</v>
      </c>
      <c r="AM371" s="249" t="s">
        <v>1260</v>
      </c>
      <c r="AN371" s="249" t="s">
        <v>1260</v>
      </c>
      <c r="AO371" s="249" t="s">
        <v>1260</v>
      </c>
      <c r="AP371" s="249" t="s">
        <v>1260</v>
      </c>
      <c r="AQ371" s="249" t="s">
        <v>1260</v>
      </c>
      <c r="AR371" s="249" t="s">
        <v>1260</v>
      </c>
      <c r="AS371" s="249" t="s">
        <v>1260</v>
      </c>
      <c r="AT371" s="249" t="s">
        <v>1260</v>
      </c>
      <c r="AU371" s="249" t="s">
        <v>1260</v>
      </c>
      <c r="AV371" s="249" t="s">
        <v>1260</v>
      </c>
      <c r="AW371" s="249" t="s">
        <v>1260</v>
      </c>
      <c r="AX371" t="str">
        <f>VLOOKUP(A371,[1]Sheet4!B$2:G$3636,6,0)</f>
        <v>مستنفذ فصل ثاني  2023-2024</v>
      </c>
      <c r="AY371">
        <f>VLOOKUP(A371,[1]Sheet2!A$3:AC$3636,29,0)</f>
        <v>0</v>
      </c>
      <c r="AZ371" s="270" t="s">
        <v>3258</v>
      </c>
      <c r="BA371" s="270" t="s">
        <v>3258</v>
      </c>
      <c r="BB371" s="270" t="s">
        <v>3258</v>
      </c>
      <c r="BC371" s="270" t="s">
        <v>3258</v>
      </c>
      <c r="BD371" s="270"/>
      <c r="BE371" s="270"/>
    </row>
    <row r="372" spans="1:83" ht="14.4" x14ac:dyDescent="0.3">
      <c r="A372" s="269">
        <v>519264</v>
      </c>
      <c r="B372" s="272" t="str">
        <f>VLOOKUP(A372,[1]Sheet4!B$1:G$3636,5,0)</f>
        <v>الرابعة</v>
      </c>
      <c r="C372" s="270" t="s">
        <v>1259</v>
      </c>
      <c r="D372" s="270" t="s">
        <v>1259</v>
      </c>
      <c r="E372" s="270" t="s">
        <v>1259</v>
      </c>
      <c r="F372" s="270" t="s">
        <v>1259</v>
      </c>
      <c r="G372" s="270" t="s">
        <v>1259</v>
      </c>
      <c r="H372" s="270" t="s">
        <v>1259</v>
      </c>
      <c r="I372" s="270" t="s">
        <v>1259</v>
      </c>
      <c r="J372" s="270" t="s">
        <v>1259</v>
      </c>
      <c r="K372" s="270" t="s">
        <v>1259</v>
      </c>
      <c r="L372" s="270" t="s">
        <v>1259</v>
      </c>
      <c r="M372" s="270" t="s">
        <v>1259</v>
      </c>
      <c r="N372" s="270" t="s">
        <v>1259</v>
      </c>
      <c r="O372" s="270" t="s">
        <v>1259</v>
      </c>
      <c r="P372" s="270" t="s">
        <v>1259</v>
      </c>
      <c r="Q372" s="270" t="s">
        <v>1259</v>
      </c>
      <c r="R372" s="270" t="s">
        <v>1259</v>
      </c>
      <c r="S372" s="270" t="s">
        <v>1259</v>
      </c>
      <c r="T372" s="270" t="s">
        <v>1259</v>
      </c>
      <c r="U372" s="270" t="s">
        <v>1259</v>
      </c>
      <c r="V372" s="270" t="s">
        <v>1259</v>
      </c>
      <c r="W372" s="270" t="s">
        <v>1259</v>
      </c>
      <c r="X372" s="270" t="s">
        <v>1259</v>
      </c>
      <c r="Y372" s="270" t="s">
        <v>1259</v>
      </c>
      <c r="Z372" s="270" t="s">
        <v>1259</v>
      </c>
      <c r="AA372" s="270" t="s">
        <v>1259</v>
      </c>
      <c r="AB372" s="270" t="s">
        <v>1259</v>
      </c>
      <c r="AC372" s="270" t="s">
        <v>1259</v>
      </c>
      <c r="AD372" s="270" t="s">
        <v>1259</v>
      </c>
      <c r="AE372" s="270" t="s">
        <v>1259</v>
      </c>
      <c r="AF372" s="270" t="s">
        <v>1259</v>
      </c>
      <c r="AG372" s="270" t="s">
        <v>1259</v>
      </c>
      <c r="AH372" s="270" t="s">
        <v>1259</v>
      </c>
      <c r="AI372" s="270" t="s">
        <v>1259</v>
      </c>
      <c r="AJ372" s="270" t="s">
        <v>1259</v>
      </c>
      <c r="AK372" s="270" t="s">
        <v>1259</v>
      </c>
      <c r="AL372" s="270" t="s">
        <v>1259</v>
      </c>
      <c r="AM372" s="270" t="s">
        <v>1259</v>
      </c>
      <c r="AN372" s="270" t="s">
        <v>1259</v>
      </c>
      <c r="AO372" s="270" t="s">
        <v>1259</v>
      </c>
      <c r="AP372" s="270" t="s">
        <v>1259</v>
      </c>
      <c r="AQ372" s="270" t="s">
        <v>1259</v>
      </c>
      <c r="AR372" s="270" t="s">
        <v>1259</v>
      </c>
      <c r="AS372" s="270" t="s">
        <v>1259</v>
      </c>
      <c r="AT372" s="270" t="s">
        <v>1259</v>
      </c>
      <c r="AU372" s="270" t="s">
        <v>1259</v>
      </c>
      <c r="AV372" s="270" t="s">
        <v>1259</v>
      </c>
      <c r="AW372" s="277" t="s">
        <v>1259</v>
      </c>
      <c r="AX372">
        <f>VLOOKUP(A372,[1]Sheet4!B$2:G$3636,6,0)</f>
        <v>0</v>
      </c>
      <c r="AY372" t="str">
        <f>VLOOKUP(A372,[1]Sheet2!A$3:AC$3636,29,0)</f>
        <v/>
      </c>
      <c r="AZ372" s="270" t="s">
        <v>3258</v>
      </c>
      <c r="BA372" s="270" t="s">
        <v>3258</v>
      </c>
      <c r="BB372" s="270" t="s">
        <v>3258</v>
      </c>
      <c r="BC372" s="270" t="s">
        <v>3258</v>
      </c>
      <c r="BD372" s="270"/>
      <c r="BE372" s="270"/>
    </row>
    <row r="373" spans="1:83" ht="14.4" x14ac:dyDescent="0.3">
      <c r="A373" s="269">
        <v>519278</v>
      </c>
      <c r="B373" s="272" t="str">
        <f>VLOOKUP(A373,[1]Sheet4!B$1:G$3636,5,0)</f>
        <v>الرابعة</v>
      </c>
      <c r="C373" s="270" t="s">
        <v>1259</v>
      </c>
      <c r="D373" s="270" t="s">
        <v>1259</v>
      </c>
      <c r="E373" s="270" t="s">
        <v>1259</v>
      </c>
      <c r="F373" s="270" t="s">
        <v>1259</v>
      </c>
      <c r="G373" s="270" t="s">
        <v>1259</v>
      </c>
      <c r="H373" s="270" t="s">
        <v>1259</v>
      </c>
      <c r="I373" s="270" t="s">
        <v>1259</v>
      </c>
      <c r="J373" s="270" t="s">
        <v>1259</v>
      </c>
      <c r="K373" s="270" t="s">
        <v>1259</v>
      </c>
      <c r="L373" s="270" t="s">
        <v>1259</v>
      </c>
      <c r="M373" s="270" t="s">
        <v>1259</v>
      </c>
      <c r="N373" s="270" t="s">
        <v>1259</v>
      </c>
      <c r="O373" s="270" t="s">
        <v>1259</v>
      </c>
      <c r="P373" s="270" t="s">
        <v>1259</v>
      </c>
      <c r="Q373" s="270" t="s">
        <v>1259</v>
      </c>
      <c r="R373" s="270" t="s">
        <v>1259</v>
      </c>
      <c r="S373" s="270" t="s">
        <v>1259</v>
      </c>
      <c r="T373" s="270" t="s">
        <v>1259</v>
      </c>
      <c r="U373" s="270" t="s">
        <v>1259</v>
      </c>
      <c r="V373" s="270" t="s">
        <v>1259</v>
      </c>
      <c r="W373" s="270" t="s">
        <v>1259</v>
      </c>
      <c r="X373" s="270" t="s">
        <v>1259</v>
      </c>
      <c r="Y373" s="270" t="s">
        <v>1259</v>
      </c>
      <c r="Z373" s="270" t="s">
        <v>1259</v>
      </c>
      <c r="AA373" s="270" t="s">
        <v>1259</v>
      </c>
      <c r="AB373" s="270" t="s">
        <v>1259</v>
      </c>
      <c r="AC373" s="270" t="s">
        <v>1259</v>
      </c>
      <c r="AD373" s="270" t="s">
        <v>1259</v>
      </c>
      <c r="AE373" s="270" t="s">
        <v>1259</v>
      </c>
      <c r="AF373" s="270" t="s">
        <v>1259</v>
      </c>
      <c r="AG373" s="270" t="s">
        <v>1259</v>
      </c>
      <c r="AH373" s="270" t="s">
        <v>1259</v>
      </c>
      <c r="AI373" s="270" t="s">
        <v>1259</v>
      </c>
      <c r="AJ373" s="270" t="s">
        <v>1259</v>
      </c>
      <c r="AK373" s="270" t="s">
        <v>1259</v>
      </c>
      <c r="AL373" s="270" t="s">
        <v>1259</v>
      </c>
      <c r="AM373" s="270" t="s">
        <v>1259</v>
      </c>
      <c r="AN373" s="270" t="s">
        <v>1259</v>
      </c>
      <c r="AO373" s="270" t="s">
        <v>1259</v>
      </c>
      <c r="AP373" s="270" t="s">
        <v>1259</v>
      </c>
      <c r="AQ373" s="270" t="s">
        <v>1259</v>
      </c>
      <c r="AR373" s="270" t="s">
        <v>1259</v>
      </c>
      <c r="AS373" s="270" t="s">
        <v>1259</v>
      </c>
      <c r="AT373" s="270" t="s">
        <v>1259</v>
      </c>
      <c r="AU373" s="270" t="s">
        <v>1259</v>
      </c>
      <c r="AV373" s="270" t="s">
        <v>1259</v>
      </c>
      <c r="AW373" s="277" t="s">
        <v>1259</v>
      </c>
      <c r="AX373">
        <f>VLOOKUP(A373,[1]Sheet4!B$2:G$3636,6,0)</f>
        <v>0</v>
      </c>
      <c r="AY373" t="str">
        <f>VLOOKUP(A373,[1]Sheet2!A$3:AC$3636,29,0)</f>
        <v/>
      </c>
      <c r="AZ373" s="270" t="s">
        <v>3258</v>
      </c>
      <c r="BA373" s="270" t="s">
        <v>3258</v>
      </c>
      <c r="BB373" s="270" t="s">
        <v>3258</v>
      </c>
      <c r="BC373" s="270" t="s">
        <v>3258</v>
      </c>
      <c r="BD373" s="270"/>
      <c r="BE373" s="270"/>
      <c r="BH373" s="248"/>
      <c r="BI373" s="248"/>
      <c r="BJ373" s="248"/>
      <c r="BK373" s="248"/>
      <c r="BL373" s="248"/>
      <c r="BM373" s="248"/>
      <c r="BN373" s="248"/>
      <c r="BO373" s="248"/>
      <c r="BP373" s="248" t="s">
        <v>3258</v>
      </c>
      <c r="BQ373" s="248" t="s">
        <v>3258</v>
      </c>
      <c r="BR373" s="248" t="s">
        <v>3258</v>
      </c>
      <c r="BS373" s="248" t="s">
        <v>3258</v>
      </c>
      <c r="BT373" s="248" t="s">
        <v>3258</v>
      </c>
      <c r="BU373" s="248" t="s">
        <v>3258</v>
      </c>
      <c r="BV373" s="247"/>
      <c r="BW373" s="248"/>
      <c r="BX373" s="248"/>
      <c r="BY373" s="248"/>
      <c r="BZ373" s="248"/>
      <c r="CA373" s="241"/>
      <c r="CB373" s="241"/>
      <c r="CC373" s="241"/>
      <c r="CD373" s="241"/>
      <c r="CE373" s="248"/>
    </row>
    <row r="374" spans="1:83" ht="14.4" x14ac:dyDescent="0.3">
      <c r="A374" s="269">
        <v>519281</v>
      </c>
      <c r="B374" s="272" t="str">
        <f>VLOOKUP(A374,[1]Sheet4!B$1:G$3636,5,0)</f>
        <v>الرابعة</v>
      </c>
      <c r="C374" s="270" t="s">
        <v>1260</v>
      </c>
      <c r="D374" s="270" t="s">
        <v>1260</v>
      </c>
      <c r="E374" s="270" t="s">
        <v>1260</v>
      </c>
      <c r="F374" s="270" t="s">
        <v>1260</v>
      </c>
      <c r="G374" s="270" t="s">
        <v>1260</v>
      </c>
      <c r="H374" s="270" t="s">
        <v>1260</v>
      </c>
      <c r="I374" s="270" t="s">
        <v>1260</v>
      </c>
      <c r="J374" s="270" t="s">
        <v>1260</v>
      </c>
      <c r="K374" s="270" t="s">
        <v>1260</v>
      </c>
      <c r="L374" s="270" t="s">
        <v>1260</v>
      </c>
      <c r="M374" s="270" t="s">
        <v>1260</v>
      </c>
      <c r="N374" s="270" t="s">
        <v>1260</v>
      </c>
      <c r="O374" s="270" t="s">
        <v>1260</v>
      </c>
      <c r="P374" s="270" t="s">
        <v>1260</v>
      </c>
      <c r="Q374" s="270" t="s">
        <v>1260</v>
      </c>
      <c r="R374" s="270" t="s">
        <v>1260</v>
      </c>
      <c r="S374" s="270" t="s">
        <v>1260</v>
      </c>
      <c r="T374" s="270" t="s">
        <v>1260</v>
      </c>
      <c r="U374" s="270" t="s">
        <v>1260</v>
      </c>
      <c r="V374" s="270" t="s">
        <v>1260</v>
      </c>
      <c r="W374" s="270" t="s">
        <v>1260</v>
      </c>
      <c r="X374" s="270" t="s">
        <v>1260</v>
      </c>
      <c r="Y374" s="270" t="s">
        <v>1260</v>
      </c>
      <c r="Z374" s="270" t="s">
        <v>1260</v>
      </c>
      <c r="AA374" s="270" t="s">
        <v>1260</v>
      </c>
      <c r="AB374" s="270" t="s">
        <v>1260</v>
      </c>
      <c r="AC374" s="270" t="s">
        <v>1260</v>
      </c>
      <c r="AD374" s="270" t="s">
        <v>1260</v>
      </c>
      <c r="AE374" s="270" t="s">
        <v>1260</v>
      </c>
      <c r="AF374" s="270" t="s">
        <v>1260</v>
      </c>
      <c r="AG374" s="270" t="s">
        <v>1260</v>
      </c>
      <c r="AH374" s="270" t="s">
        <v>1260</v>
      </c>
      <c r="AI374" s="270" t="s">
        <v>1260</v>
      </c>
      <c r="AJ374" s="270" t="s">
        <v>1260</v>
      </c>
      <c r="AK374" s="270" t="s">
        <v>1260</v>
      </c>
      <c r="AL374" s="270" t="s">
        <v>1260</v>
      </c>
      <c r="AM374" s="270" t="s">
        <v>1260</v>
      </c>
      <c r="AN374" s="270" t="s">
        <v>1260</v>
      </c>
      <c r="AO374" s="270" t="s">
        <v>1260</v>
      </c>
      <c r="AP374" s="270" t="s">
        <v>1260</v>
      </c>
      <c r="AQ374" s="270" t="s">
        <v>1260</v>
      </c>
      <c r="AR374" s="270" t="s">
        <v>1260</v>
      </c>
      <c r="AS374" s="270" t="s">
        <v>1260</v>
      </c>
      <c r="AT374" s="270" t="s">
        <v>1260</v>
      </c>
      <c r="AU374" s="270" t="s">
        <v>1260</v>
      </c>
      <c r="AV374" s="270" t="s">
        <v>1260</v>
      </c>
      <c r="AW374" s="277" t="s">
        <v>1260</v>
      </c>
      <c r="AX374">
        <f>VLOOKUP(A374,[1]Sheet4!B$2:G$3636,6,0)</f>
        <v>0</v>
      </c>
      <c r="AY374" t="str">
        <f>VLOOKUP(A374,[1]Sheet2!A$3:AC$3636,29,0)</f>
        <v>مستنفذ فصل اول 2023-2024</v>
      </c>
      <c r="AZ374" s="249"/>
      <c r="BA374" s="249"/>
      <c r="BB374" s="249"/>
      <c r="BC374" s="249"/>
      <c r="BD374" s="249"/>
      <c r="BE374" s="270"/>
      <c r="BH374" s="248"/>
      <c r="BI374" s="248"/>
      <c r="BJ374" s="248"/>
      <c r="BK374" s="248"/>
      <c r="BL374" s="248"/>
      <c r="BM374" s="248"/>
      <c r="BN374" s="248"/>
      <c r="BO374" s="248"/>
      <c r="BP374" s="248" t="s">
        <v>3258</v>
      </c>
      <c r="BQ374" s="248" t="s">
        <v>3258</v>
      </c>
      <c r="BR374" s="248" t="s">
        <v>3258</v>
      </c>
      <c r="BS374" s="248" t="s">
        <v>3258</v>
      </c>
      <c r="BT374" s="248" t="s">
        <v>3258</v>
      </c>
      <c r="BU374" s="248" t="s">
        <v>3258</v>
      </c>
      <c r="BV374" s="247"/>
      <c r="BW374" s="248"/>
      <c r="BX374" s="248"/>
      <c r="BY374" s="248"/>
      <c r="BZ374" s="248"/>
      <c r="CA374" s="241"/>
      <c r="CB374" s="241"/>
      <c r="CC374" s="241"/>
      <c r="CD374" s="241"/>
      <c r="CE374" s="248"/>
    </row>
    <row r="375" spans="1:83" ht="14.4" x14ac:dyDescent="0.3">
      <c r="A375" s="269">
        <v>519291</v>
      </c>
      <c r="B375" s="272" t="str">
        <f>VLOOKUP(A375,[1]Sheet4!B$1:G$3636,5,0)</f>
        <v>الرابعة</v>
      </c>
      <c r="C375" s="270" t="s">
        <v>1260</v>
      </c>
      <c r="D375" s="270" t="s">
        <v>1260</v>
      </c>
      <c r="E375" s="270" t="s">
        <v>1260</v>
      </c>
      <c r="F375" s="270" t="s">
        <v>1260</v>
      </c>
      <c r="G375" s="270" t="s">
        <v>1260</v>
      </c>
      <c r="H375" s="270" t="s">
        <v>1260</v>
      </c>
      <c r="I375" s="270" t="s">
        <v>1260</v>
      </c>
      <c r="J375" s="270" t="s">
        <v>1260</v>
      </c>
      <c r="K375" s="270" t="s">
        <v>1260</v>
      </c>
      <c r="L375" s="270" t="s">
        <v>1260</v>
      </c>
      <c r="M375" s="270" t="s">
        <v>1260</v>
      </c>
      <c r="N375" s="270" t="s">
        <v>1260</v>
      </c>
      <c r="O375" s="270" t="s">
        <v>1260</v>
      </c>
      <c r="P375" s="270" t="s">
        <v>1260</v>
      </c>
      <c r="Q375" s="270" t="s">
        <v>1260</v>
      </c>
      <c r="R375" s="270" t="s">
        <v>1260</v>
      </c>
      <c r="S375" s="270" t="s">
        <v>1260</v>
      </c>
      <c r="T375" s="270" t="s">
        <v>1260</v>
      </c>
      <c r="U375" s="270" t="s">
        <v>1260</v>
      </c>
      <c r="V375" s="270" t="s">
        <v>1260</v>
      </c>
      <c r="W375" s="270" t="s">
        <v>1260</v>
      </c>
      <c r="X375" s="270" t="s">
        <v>1260</v>
      </c>
      <c r="Y375" s="270" t="s">
        <v>1260</v>
      </c>
      <c r="Z375" s="270" t="s">
        <v>1260</v>
      </c>
      <c r="AA375" s="270" t="s">
        <v>1260</v>
      </c>
      <c r="AB375" s="270" t="s">
        <v>1260</v>
      </c>
      <c r="AC375" s="270" t="s">
        <v>1260</v>
      </c>
      <c r="AD375" s="270" t="s">
        <v>1260</v>
      </c>
      <c r="AE375" s="270" t="s">
        <v>1260</v>
      </c>
      <c r="AF375" s="270" t="s">
        <v>1260</v>
      </c>
      <c r="AG375" s="270" t="s">
        <v>1260</v>
      </c>
      <c r="AH375" s="270" t="s">
        <v>1260</v>
      </c>
      <c r="AI375" s="270" t="s">
        <v>1260</v>
      </c>
      <c r="AJ375" s="270" t="s">
        <v>1260</v>
      </c>
      <c r="AK375" s="270" t="s">
        <v>1260</v>
      </c>
      <c r="AL375" s="270" t="s">
        <v>1260</v>
      </c>
      <c r="AM375" s="270" t="s">
        <v>1260</v>
      </c>
      <c r="AN375" s="270" t="s">
        <v>1260</v>
      </c>
      <c r="AO375" s="270" t="s">
        <v>1260</v>
      </c>
      <c r="AP375" s="270" t="s">
        <v>1260</v>
      </c>
      <c r="AQ375" s="270" t="s">
        <v>1260</v>
      </c>
      <c r="AR375" s="270" t="s">
        <v>1260</v>
      </c>
      <c r="AS375" s="270" t="s">
        <v>1260</v>
      </c>
      <c r="AT375" s="270" t="s">
        <v>1260</v>
      </c>
      <c r="AU375" s="270" t="s">
        <v>1260</v>
      </c>
      <c r="AV375" s="270" t="s">
        <v>1260</v>
      </c>
      <c r="AW375" s="277" t="s">
        <v>1260</v>
      </c>
      <c r="AX375">
        <f>VLOOKUP(A375,[1]Sheet4!B$2:G$3636,6,0)</f>
        <v>0</v>
      </c>
      <c r="AY375">
        <f>VLOOKUP(A375,[1]Sheet2!A$3:AC$3636,29,0)</f>
        <v>0</v>
      </c>
      <c r="AZ375" s="270" t="s">
        <v>3258</v>
      </c>
      <c r="BA375" s="270" t="s">
        <v>3258</v>
      </c>
      <c r="BB375" s="270" t="s">
        <v>3258</v>
      </c>
      <c r="BC375" s="270" t="s">
        <v>3258</v>
      </c>
      <c r="BD375" s="270"/>
      <c r="BE375" s="270"/>
    </row>
    <row r="376" spans="1:83" ht="14.4" x14ac:dyDescent="0.3">
      <c r="A376" s="269">
        <v>519293</v>
      </c>
      <c r="B376" s="272" t="str">
        <f>VLOOKUP(A376,[1]Sheet4!B$1:G$3636,5,0)</f>
        <v>الرابعة</v>
      </c>
      <c r="C376" s="270" t="s">
        <v>1260</v>
      </c>
      <c r="D376" s="270" t="s">
        <v>1260</v>
      </c>
      <c r="E376" s="270" t="s">
        <v>1260</v>
      </c>
      <c r="F376" s="270" t="s">
        <v>1260</v>
      </c>
      <c r="G376" s="270" t="s">
        <v>1260</v>
      </c>
      <c r="H376" s="270" t="s">
        <v>1260</v>
      </c>
      <c r="I376" s="270" t="s">
        <v>1260</v>
      </c>
      <c r="J376" s="270" t="s">
        <v>1260</v>
      </c>
      <c r="K376" s="270" t="s">
        <v>1260</v>
      </c>
      <c r="L376" s="270" t="s">
        <v>1260</v>
      </c>
      <c r="M376" s="270" t="s">
        <v>1260</v>
      </c>
      <c r="N376" s="270" t="s">
        <v>1260</v>
      </c>
      <c r="O376" s="270" t="s">
        <v>1260</v>
      </c>
      <c r="P376" s="270" t="s">
        <v>1260</v>
      </c>
      <c r="Q376" s="270" t="s">
        <v>1260</v>
      </c>
      <c r="R376" s="270" t="s">
        <v>1260</v>
      </c>
      <c r="S376" s="270" t="s">
        <v>1260</v>
      </c>
      <c r="T376" s="270" t="s">
        <v>1260</v>
      </c>
      <c r="U376" s="270" t="s">
        <v>1260</v>
      </c>
      <c r="V376" s="270" t="s">
        <v>1260</v>
      </c>
      <c r="W376" s="270" t="s">
        <v>1260</v>
      </c>
      <c r="X376" s="270" t="s">
        <v>1260</v>
      </c>
      <c r="Y376" s="270" t="s">
        <v>1260</v>
      </c>
      <c r="Z376" s="270" t="s">
        <v>1260</v>
      </c>
      <c r="AA376" s="270" t="s">
        <v>1260</v>
      </c>
      <c r="AB376" s="270" t="s">
        <v>1260</v>
      </c>
      <c r="AC376" s="270" t="s">
        <v>1260</v>
      </c>
      <c r="AD376" s="270" t="s">
        <v>1260</v>
      </c>
      <c r="AE376" s="270" t="s">
        <v>1260</v>
      </c>
      <c r="AF376" s="270" t="s">
        <v>1260</v>
      </c>
      <c r="AG376" s="270" t="s">
        <v>1260</v>
      </c>
      <c r="AH376" s="270" t="s">
        <v>1260</v>
      </c>
      <c r="AI376" s="270" t="s">
        <v>1260</v>
      </c>
      <c r="AJ376" s="270" t="s">
        <v>1260</v>
      </c>
      <c r="AK376" s="270" t="s">
        <v>1260</v>
      </c>
      <c r="AL376" s="270" t="s">
        <v>1260</v>
      </c>
      <c r="AM376" s="270" t="s">
        <v>1260</v>
      </c>
      <c r="AN376" s="270" t="s">
        <v>1260</v>
      </c>
      <c r="AO376" s="270" t="s">
        <v>1260</v>
      </c>
      <c r="AP376" s="270" t="s">
        <v>1260</v>
      </c>
      <c r="AQ376" s="270" t="s">
        <v>1260</v>
      </c>
      <c r="AR376" s="270" t="s">
        <v>1260</v>
      </c>
      <c r="AS376" s="270" t="s">
        <v>1260</v>
      </c>
      <c r="AT376" s="270" t="s">
        <v>1260</v>
      </c>
      <c r="AU376" s="270" t="s">
        <v>1260</v>
      </c>
      <c r="AV376" s="270" t="s">
        <v>1260</v>
      </c>
      <c r="AW376" s="277" t="s">
        <v>1260</v>
      </c>
      <c r="AX376">
        <f>VLOOKUP(A376,[1]Sheet4!B$2:G$3636,6,0)</f>
        <v>0</v>
      </c>
      <c r="AY376" t="str">
        <f>VLOOKUP(A376,[1]Sheet2!A$3:AC$3636,29,0)</f>
        <v>مستنفذ فصل اول 2023-2024</v>
      </c>
      <c r="AZ376" s="270" t="s">
        <v>3258</v>
      </c>
      <c r="BA376" s="270" t="s">
        <v>3258</v>
      </c>
      <c r="BB376" s="270" t="s">
        <v>3258</v>
      </c>
      <c r="BC376" s="270" t="s">
        <v>3258</v>
      </c>
      <c r="BD376" s="270"/>
      <c r="BE376" s="270"/>
    </row>
    <row r="377" spans="1:83" ht="14.4" x14ac:dyDescent="0.3">
      <c r="A377" s="269">
        <v>519325</v>
      </c>
      <c r="B377" s="272" t="str">
        <f>VLOOKUP(A377,[1]Sheet4!B$1:G$3636,5,0)</f>
        <v>الرابعة</v>
      </c>
      <c r="C377" s="270" t="s">
        <v>1260</v>
      </c>
      <c r="D377" s="270" t="s">
        <v>1260</v>
      </c>
      <c r="E377" s="270" t="s">
        <v>1260</v>
      </c>
      <c r="F377" s="270" t="s">
        <v>1260</v>
      </c>
      <c r="G377" s="270" t="s">
        <v>1260</v>
      </c>
      <c r="H377" s="270" t="s">
        <v>1260</v>
      </c>
      <c r="I377" s="270" t="s">
        <v>1260</v>
      </c>
      <c r="J377" s="270" t="s">
        <v>1260</v>
      </c>
      <c r="K377" s="270" t="s">
        <v>1260</v>
      </c>
      <c r="L377" s="270" t="s">
        <v>1260</v>
      </c>
      <c r="M377" s="270" t="s">
        <v>1260</v>
      </c>
      <c r="N377" s="270" t="s">
        <v>1260</v>
      </c>
      <c r="O377" s="270" t="s">
        <v>1260</v>
      </c>
      <c r="P377" s="270" t="s">
        <v>1260</v>
      </c>
      <c r="Q377" s="270" t="s">
        <v>1260</v>
      </c>
      <c r="R377" s="270" t="s">
        <v>1260</v>
      </c>
      <c r="S377" s="270" t="s">
        <v>1260</v>
      </c>
      <c r="T377" s="270" t="s">
        <v>1260</v>
      </c>
      <c r="U377" s="270" t="s">
        <v>1260</v>
      </c>
      <c r="V377" s="270" t="s">
        <v>1260</v>
      </c>
      <c r="W377" s="270" t="s">
        <v>1260</v>
      </c>
      <c r="X377" s="270" t="s">
        <v>1260</v>
      </c>
      <c r="Y377" s="270" t="s">
        <v>1260</v>
      </c>
      <c r="Z377" s="270" t="s">
        <v>1260</v>
      </c>
      <c r="AA377" s="270" t="s">
        <v>1260</v>
      </c>
      <c r="AB377" s="270" t="s">
        <v>1260</v>
      </c>
      <c r="AC377" s="270" t="s">
        <v>1260</v>
      </c>
      <c r="AD377" s="270" t="s">
        <v>1260</v>
      </c>
      <c r="AE377" s="270" t="s">
        <v>1260</v>
      </c>
      <c r="AF377" s="270" t="s">
        <v>1260</v>
      </c>
      <c r="AG377" s="270" t="s">
        <v>1260</v>
      </c>
      <c r="AH377" s="270" t="s">
        <v>1260</v>
      </c>
      <c r="AI377" s="270" t="s">
        <v>1260</v>
      </c>
      <c r="AJ377" s="270" t="s">
        <v>1260</v>
      </c>
      <c r="AK377" s="270" t="s">
        <v>1260</v>
      </c>
      <c r="AL377" s="270" t="s">
        <v>1260</v>
      </c>
      <c r="AM377" s="270" t="s">
        <v>1260</v>
      </c>
      <c r="AN377" s="270" t="s">
        <v>1260</v>
      </c>
      <c r="AO377" s="270" t="s">
        <v>1260</v>
      </c>
      <c r="AP377" s="270" t="s">
        <v>1260</v>
      </c>
      <c r="AQ377" s="270" t="s">
        <v>1260</v>
      </c>
      <c r="AR377" s="270" t="s">
        <v>1260</v>
      </c>
      <c r="AS377" s="270" t="s">
        <v>1260</v>
      </c>
      <c r="AT377" s="270" t="s">
        <v>1260</v>
      </c>
      <c r="AU377" s="270" t="s">
        <v>1260</v>
      </c>
      <c r="AV377" s="270" t="s">
        <v>1260</v>
      </c>
      <c r="AW377" s="277" t="s">
        <v>1260</v>
      </c>
      <c r="AX377" t="str">
        <f>VLOOKUP(A377,[1]Sheet4!B$2:G$3636,6,0)</f>
        <v>مستنفذ فصل ثاني  2023-2024</v>
      </c>
      <c r="AY377" t="str">
        <f>VLOOKUP(A377,[1]Sheet2!A$3:AC$3636,29,0)</f>
        <v/>
      </c>
      <c r="AZ377" s="270" t="s">
        <v>3258</v>
      </c>
      <c r="BA377" s="270" t="s">
        <v>3258</v>
      </c>
      <c r="BB377" s="270" t="s">
        <v>3258</v>
      </c>
      <c r="BC377" s="270" t="s">
        <v>3258</v>
      </c>
      <c r="BD377" s="270"/>
      <c r="BE377" s="270"/>
    </row>
    <row r="378" spans="1:83" ht="14.4" x14ac:dyDescent="0.3">
      <c r="A378" s="269">
        <v>519327</v>
      </c>
      <c r="B378" s="272" t="str">
        <f>VLOOKUP(A378,[1]Sheet4!B$1:G$3636,5,0)</f>
        <v>الرابعة</v>
      </c>
      <c r="C378" s="270" t="s">
        <v>1259</v>
      </c>
      <c r="D378" s="270" t="s">
        <v>1259</v>
      </c>
      <c r="E378" s="270" t="s">
        <v>1259</v>
      </c>
      <c r="F378" s="270" t="s">
        <v>1259</v>
      </c>
      <c r="G378" s="270" t="s">
        <v>1259</v>
      </c>
      <c r="H378" s="270" t="s">
        <v>1259</v>
      </c>
      <c r="I378" s="270" t="s">
        <v>1259</v>
      </c>
      <c r="J378" s="270" t="s">
        <v>1259</v>
      </c>
      <c r="K378" s="270" t="s">
        <v>1259</v>
      </c>
      <c r="L378" s="270" t="s">
        <v>1259</v>
      </c>
      <c r="M378" s="270" t="s">
        <v>1259</v>
      </c>
      <c r="N378" s="270" t="s">
        <v>1259</v>
      </c>
      <c r="O378" s="270" t="s">
        <v>1259</v>
      </c>
      <c r="P378" s="270" t="s">
        <v>1259</v>
      </c>
      <c r="Q378" s="270" t="s">
        <v>1259</v>
      </c>
      <c r="R378" s="270" t="s">
        <v>1259</v>
      </c>
      <c r="S378" s="270" t="s">
        <v>1259</v>
      </c>
      <c r="T378" s="270" t="s">
        <v>1259</v>
      </c>
      <c r="U378" s="270" t="s">
        <v>1259</v>
      </c>
      <c r="V378" s="270" t="s">
        <v>1259</v>
      </c>
      <c r="W378" s="270" t="s">
        <v>1259</v>
      </c>
      <c r="X378" s="270" t="s">
        <v>1259</v>
      </c>
      <c r="Y378" s="270" t="s">
        <v>1259</v>
      </c>
      <c r="Z378" s="270" t="s">
        <v>1259</v>
      </c>
      <c r="AA378" s="270" t="s">
        <v>1259</v>
      </c>
      <c r="AB378" s="270" t="s">
        <v>1259</v>
      </c>
      <c r="AC378" s="270" t="s">
        <v>1259</v>
      </c>
      <c r="AD378" s="270" t="s">
        <v>1259</v>
      </c>
      <c r="AE378" s="270" t="s">
        <v>1259</v>
      </c>
      <c r="AF378" s="270" t="s">
        <v>1259</v>
      </c>
      <c r="AG378" s="270" t="s">
        <v>1259</v>
      </c>
      <c r="AH378" s="270" t="s">
        <v>1259</v>
      </c>
      <c r="AI378" s="270" t="s">
        <v>1259</v>
      </c>
      <c r="AJ378" s="270" t="s">
        <v>1259</v>
      </c>
      <c r="AK378" s="270" t="s">
        <v>1259</v>
      </c>
      <c r="AL378" s="270" t="s">
        <v>1259</v>
      </c>
      <c r="AM378" s="270" t="s">
        <v>1259</v>
      </c>
      <c r="AN378" s="270" t="s">
        <v>1259</v>
      </c>
      <c r="AO378" s="270" t="s">
        <v>1259</v>
      </c>
      <c r="AP378" s="270" t="s">
        <v>1259</v>
      </c>
      <c r="AQ378" s="270" t="s">
        <v>1259</v>
      </c>
      <c r="AR378" s="270" t="s">
        <v>1259</v>
      </c>
      <c r="AS378" s="270" t="s">
        <v>1259</v>
      </c>
      <c r="AT378" s="270" t="s">
        <v>1259</v>
      </c>
      <c r="AU378" s="270" t="s">
        <v>1259</v>
      </c>
      <c r="AV378" s="270" t="s">
        <v>1259</v>
      </c>
      <c r="AW378" s="277" t="s">
        <v>1259</v>
      </c>
      <c r="AX378">
        <f>VLOOKUP(A378,[1]Sheet4!B$2:G$3636,6,0)</f>
        <v>0</v>
      </c>
      <c r="AY378" t="str">
        <f>VLOOKUP(A378,[1]Sheet2!A$3:AC$3636,29,0)</f>
        <v/>
      </c>
      <c r="AZ378" s="270" t="s">
        <v>3258</v>
      </c>
      <c r="BA378" s="270" t="s">
        <v>3258</v>
      </c>
      <c r="BB378" s="270" t="s">
        <v>3258</v>
      </c>
      <c r="BC378" s="270" t="s">
        <v>3258</v>
      </c>
      <c r="BD378" s="270"/>
      <c r="BE378" s="270"/>
      <c r="BH378" s="248"/>
      <c r="BI378" s="248"/>
      <c r="BJ378" s="248"/>
      <c r="BK378" s="248"/>
      <c r="BL378" s="248"/>
      <c r="BM378" s="248"/>
      <c r="BN378" s="248"/>
      <c r="BO378" s="248"/>
      <c r="BP378" s="248" t="s">
        <v>3258</v>
      </c>
      <c r="BQ378" s="248" t="s">
        <v>3258</v>
      </c>
      <c r="BR378" s="248" t="s">
        <v>3258</v>
      </c>
      <c r="BS378" s="248" t="s">
        <v>3258</v>
      </c>
      <c r="BT378" s="248" t="s">
        <v>3258</v>
      </c>
      <c r="BU378" s="248" t="s">
        <v>3258</v>
      </c>
      <c r="BV378" s="247"/>
      <c r="BW378" s="248"/>
      <c r="BX378" s="248"/>
      <c r="BY378" s="248"/>
      <c r="BZ378" s="248"/>
      <c r="CA378" s="241"/>
      <c r="CB378" s="241"/>
      <c r="CC378" s="241"/>
      <c r="CD378" s="241"/>
      <c r="CE378" s="248"/>
    </row>
    <row r="379" spans="1:83" ht="14.4" x14ac:dyDescent="0.3">
      <c r="A379" s="269">
        <v>519328</v>
      </c>
      <c r="B379" s="272" t="str">
        <f>VLOOKUP(A379,[1]Sheet4!B$1:G$3636,5,0)</f>
        <v>الرابعة</v>
      </c>
      <c r="C379" s="270" t="s">
        <v>1260</v>
      </c>
      <c r="D379" s="270" t="s">
        <v>1260</v>
      </c>
      <c r="E379" s="270" t="s">
        <v>1260</v>
      </c>
      <c r="F379" s="270" t="s">
        <v>1260</v>
      </c>
      <c r="G379" s="270" t="s">
        <v>1260</v>
      </c>
      <c r="H379" s="270" t="s">
        <v>1260</v>
      </c>
      <c r="I379" s="270" t="s">
        <v>1260</v>
      </c>
      <c r="J379" s="270" t="s">
        <v>1260</v>
      </c>
      <c r="K379" s="270" t="s">
        <v>1260</v>
      </c>
      <c r="L379" s="270" t="s">
        <v>1260</v>
      </c>
      <c r="M379" s="270" t="s">
        <v>1260</v>
      </c>
      <c r="N379" s="270" t="s">
        <v>1260</v>
      </c>
      <c r="O379" s="270" t="s">
        <v>1260</v>
      </c>
      <c r="P379" s="270" t="s">
        <v>1260</v>
      </c>
      <c r="Q379" s="270" t="s">
        <v>1260</v>
      </c>
      <c r="R379" s="270" t="s">
        <v>1260</v>
      </c>
      <c r="S379" s="270" t="s">
        <v>1260</v>
      </c>
      <c r="T379" s="270" t="s">
        <v>1260</v>
      </c>
      <c r="U379" s="270" t="s">
        <v>1260</v>
      </c>
      <c r="V379" s="270" t="s">
        <v>1260</v>
      </c>
      <c r="W379" s="270" t="s">
        <v>1260</v>
      </c>
      <c r="X379" s="270" t="s">
        <v>1260</v>
      </c>
      <c r="Y379" s="270" t="s">
        <v>1260</v>
      </c>
      <c r="Z379" s="270" t="s">
        <v>1260</v>
      </c>
      <c r="AA379" s="270" t="s">
        <v>1260</v>
      </c>
      <c r="AB379" s="270" t="s">
        <v>1260</v>
      </c>
      <c r="AC379" s="270" t="s">
        <v>1260</v>
      </c>
      <c r="AD379" s="270" t="s">
        <v>1260</v>
      </c>
      <c r="AE379" s="270" t="s">
        <v>1260</v>
      </c>
      <c r="AF379" s="270" t="s">
        <v>1260</v>
      </c>
      <c r="AG379" s="270" t="s">
        <v>1260</v>
      </c>
      <c r="AH379" s="270" t="s">
        <v>1260</v>
      </c>
      <c r="AI379" s="270" t="s">
        <v>1260</v>
      </c>
      <c r="AJ379" s="270" t="s">
        <v>1260</v>
      </c>
      <c r="AK379" s="270" t="s">
        <v>1260</v>
      </c>
      <c r="AL379" s="270" t="s">
        <v>1260</v>
      </c>
      <c r="AM379" s="270" t="s">
        <v>1260</v>
      </c>
      <c r="AN379" s="270" t="s">
        <v>1260</v>
      </c>
      <c r="AO379" s="270" t="s">
        <v>1260</v>
      </c>
      <c r="AP379" s="270" t="s">
        <v>1260</v>
      </c>
      <c r="AQ379" s="270" t="s">
        <v>1260</v>
      </c>
      <c r="AR379" s="270" t="s">
        <v>1260</v>
      </c>
      <c r="AS379" s="270" t="s">
        <v>1260</v>
      </c>
      <c r="AT379" s="270" t="s">
        <v>1260</v>
      </c>
      <c r="AU379" s="270" t="s">
        <v>1260</v>
      </c>
      <c r="AV379" s="270" t="s">
        <v>1260</v>
      </c>
      <c r="AW379" s="277" t="s">
        <v>1260</v>
      </c>
      <c r="AX379">
        <f>VLOOKUP(A379,[1]Sheet4!B$2:G$3636,6,0)</f>
        <v>0</v>
      </c>
      <c r="AY379">
        <f>VLOOKUP(A379,[1]Sheet2!A$3:AC$3636,29,0)</f>
        <v>0</v>
      </c>
      <c r="AZ379" s="270" t="s">
        <v>3258</v>
      </c>
      <c r="BA379" s="270" t="s">
        <v>3258</v>
      </c>
      <c r="BB379" s="270" t="s">
        <v>3258</v>
      </c>
      <c r="BC379" s="270" t="s">
        <v>3258</v>
      </c>
      <c r="BD379" s="270"/>
      <c r="BE379" s="270"/>
    </row>
    <row r="380" spans="1:83" ht="14.4" x14ac:dyDescent="0.3">
      <c r="A380" s="269">
        <v>519343</v>
      </c>
      <c r="B380" s="272" t="str">
        <f>VLOOKUP(A380,[1]Sheet4!B$1:G$3636,5,0)</f>
        <v>الرابعة</v>
      </c>
      <c r="C380" s="270" t="s">
        <v>1259</v>
      </c>
      <c r="D380" s="270" t="s">
        <v>1259</v>
      </c>
      <c r="E380" s="270" t="s">
        <v>1259</v>
      </c>
      <c r="F380" s="270" t="s">
        <v>1259</v>
      </c>
      <c r="G380" s="270" t="s">
        <v>1259</v>
      </c>
      <c r="H380" s="270" t="s">
        <v>1259</v>
      </c>
      <c r="I380" s="270" t="s">
        <v>1259</v>
      </c>
      <c r="J380" s="270" t="s">
        <v>1259</v>
      </c>
      <c r="K380" s="270" t="s">
        <v>1259</v>
      </c>
      <c r="L380" s="270" t="s">
        <v>1259</v>
      </c>
      <c r="M380" s="270" t="s">
        <v>1259</v>
      </c>
      <c r="N380" s="270" t="s">
        <v>1259</v>
      </c>
      <c r="O380" s="270" t="s">
        <v>1259</v>
      </c>
      <c r="P380" s="270" t="s">
        <v>1259</v>
      </c>
      <c r="Q380" s="270" t="s">
        <v>1259</v>
      </c>
      <c r="R380" s="270" t="s">
        <v>1259</v>
      </c>
      <c r="S380" s="270" t="s">
        <v>1259</v>
      </c>
      <c r="T380" s="270" t="s">
        <v>1259</v>
      </c>
      <c r="U380" s="270" t="s">
        <v>1259</v>
      </c>
      <c r="V380" s="270" t="s">
        <v>1259</v>
      </c>
      <c r="W380" s="270" t="s">
        <v>1259</v>
      </c>
      <c r="X380" s="270" t="s">
        <v>1259</v>
      </c>
      <c r="Y380" s="270" t="s">
        <v>1259</v>
      </c>
      <c r="Z380" s="270" t="s">
        <v>1259</v>
      </c>
      <c r="AA380" s="270" t="s">
        <v>1259</v>
      </c>
      <c r="AB380" s="270" t="s">
        <v>1259</v>
      </c>
      <c r="AC380" s="270" t="s">
        <v>1259</v>
      </c>
      <c r="AD380" s="270" t="s">
        <v>1259</v>
      </c>
      <c r="AE380" s="270" t="s">
        <v>1259</v>
      </c>
      <c r="AF380" s="270" t="s">
        <v>1259</v>
      </c>
      <c r="AG380" s="270" t="s">
        <v>1259</v>
      </c>
      <c r="AH380" s="270" t="s">
        <v>1259</v>
      </c>
      <c r="AI380" s="270" t="s">
        <v>1259</v>
      </c>
      <c r="AJ380" s="270" t="s">
        <v>1259</v>
      </c>
      <c r="AK380" s="270" t="s">
        <v>1259</v>
      </c>
      <c r="AL380" s="270" t="s">
        <v>1259</v>
      </c>
      <c r="AM380" s="270" t="s">
        <v>1259</v>
      </c>
      <c r="AN380" s="270" t="s">
        <v>1259</v>
      </c>
      <c r="AO380" s="270" t="s">
        <v>1259</v>
      </c>
      <c r="AP380" s="270" t="s">
        <v>1259</v>
      </c>
      <c r="AQ380" s="270" t="s">
        <v>1259</v>
      </c>
      <c r="AR380" s="270" t="s">
        <v>1259</v>
      </c>
      <c r="AS380" s="270" t="s">
        <v>1259</v>
      </c>
      <c r="AT380" s="270" t="s">
        <v>1259</v>
      </c>
      <c r="AU380" s="270" t="s">
        <v>1259</v>
      </c>
      <c r="AV380" s="270" t="s">
        <v>1259</v>
      </c>
      <c r="AW380" s="277" t="s">
        <v>1259</v>
      </c>
      <c r="AX380">
        <f>VLOOKUP(A380,[1]Sheet4!B$2:G$3636,6,0)</f>
        <v>0</v>
      </c>
      <c r="AY380" t="str">
        <f>VLOOKUP(A380,[1]Sheet2!A$3:AC$3636,29,0)</f>
        <v/>
      </c>
      <c r="AZ380" s="270" t="s">
        <v>3258</v>
      </c>
      <c r="BA380" s="270" t="s">
        <v>3258</v>
      </c>
      <c r="BB380" s="270" t="s">
        <v>3258</v>
      </c>
      <c r="BC380" s="270" t="s">
        <v>3258</v>
      </c>
      <c r="BD380" s="270"/>
      <c r="BE380" s="270"/>
      <c r="BH380" s="248"/>
      <c r="BI380" s="248"/>
      <c r="BJ380" s="248"/>
      <c r="BK380" s="248"/>
      <c r="BL380" s="248"/>
      <c r="BM380" s="248"/>
      <c r="BN380" s="248"/>
      <c r="BO380" s="248"/>
      <c r="BP380" s="248" t="s">
        <v>3258</v>
      </c>
      <c r="BQ380" s="248" t="s">
        <v>3258</v>
      </c>
      <c r="BR380" s="248" t="s">
        <v>3258</v>
      </c>
      <c r="BS380" s="248" t="s">
        <v>3258</v>
      </c>
      <c r="BT380" s="248" t="s">
        <v>3258</v>
      </c>
      <c r="BU380" s="248" t="s">
        <v>3258</v>
      </c>
      <c r="BV380" s="247"/>
      <c r="BW380" s="248"/>
      <c r="BX380" s="248"/>
      <c r="BY380" s="248"/>
      <c r="BZ380" s="248"/>
      <c r="CA380" s="241"/>
      <c r="CB380" s="241"/>
      <c r="CC380" s="241"/>
      <c r="CD380" s="241"/>
      <c r="CE380" s="248"/>
    </row>
    <row r="381" spans="1:83" ht="14.4" x14ac:dyDescent="0.3">
      <c r="A381" s="269">
        <v>519345</v>
      </c>
      <c r="B381" s="272" t="str">
        <f>VLOOKUP(A381,[1]Sheet4!B$1:G$3636,5,0)</f>
        <v>الرابعة</v>
      </c>
      <c r="C381" s="270" t="s">
        <v>1260</v>
      </c>
      <c r="D381" s="270" t="s">
        <v>1260</v>
      </c>
      <c r="E381" s="270" t="s">
        <v>1260</v>
      </c>
      <c r="F381" s="270" t="s">
        <v>1260</v>
      </c>
      <c r="G381" s="270" t="s">
        <v>1260</v>
      </c>
      <c r="H381" s="270" t="s">
        <v>1260</v>
      </c>
      <c r="I381" s="270" t="s">
        <v>1260</v>
      </c>
      <c r="J381" s="270" t="s">
        <v>1260</v>
      </c>
      <c r="K381" s="270" t="s">
        <v>1260</v>
      </c>
      <c r="L381" s="270" t="s">
        <v>1260</v>
      </c>
      <c r="M381" s="270" t="s">
        <v>1260</v>
      </c>
      <c r="N381" s="270" t="s">
        <v>1260</v>
      </c>
      <c r="O381" s="270" t="s">
        <v>1260</v>
      </c>
      <c r="P381" s="270" t="s">
        <v>1260</v>
      </c>
      <c r="Q381" s="270" t="s">
        <v>1260</v>
      </c>
      <c r="R381" s="270" t="s">
        <v>1260</v>
      </c>
      <c r="S381" s="270" t="s">
        <v>1260</v>
      </c>
      <c r="T381" s="270" t="s">
        <v>1260</v>
      </c>
      <c r="U381" s="270" t="s">
        <v>1260</v>
      </c>
      <c r="V381" s="270" t="s">
        <v>1260</v>
      </c>
      <c r="W381" s="270" t="s">
        <v>1260</v>
      </c>
      <c r="X381" s="270" t="s">
        <v>1260</v>
      </c>
      <c r="Y381" s="270" t="s">
        <v>1260</v>
      </c>
      <c r="Z381" s="270" t="s">
        <v>1260</v>
      </c>
      <c r="AA381" s="270" t="s">
        <v>1260</v>
      </c>
      <c r="AB381" s="270" t="s">
        <v>1260</v>
      </c>
      <c r="AC381" s="270" t="s">
        <v>1260</v>
      </c>
      <c r="AD381" s="270" t="s">
        <v>1260</v>
      </c>
      <c r="AE381" s="270" t="s">
        <v>1260</v>
      </c>
      <c r="AF381" s="270" t="s">
        <v>1260</v>
      </c>
      <c r="AG381" s="270" t="s">
        <v>1260</v>
      </c>
      <c r="AH381" s="270" t="s">
        <v>1260</v>
      </c>
      <c r="AI381" s="270" t="s">
        <v>1260</v>
      </c>
      <c r="AJ381" s="270" t="s">
        <v>1260</v>
      </c>
      <c r="AK381" s="270" t="s">
        <v>1260</v>
      </c>
      <c r="AL381" s="270" t="s">
        <v>1260</v>
      </c>
      <c r="AM381" s="270" t="s">
        <v>1260</v>
      </c>
      <c r="AN381" s="270" t="s">
        <v>1260</v>
      </c>
      <c r="AO381" s="270" t="s">
        <v>1260</v>
      </c>
      <c r="AP381" s="270" t="s">
        <v>1260</v>
      </c>
      <c r="AQ381" s="270" t="s">
        <v>1260</v>
      </c>
      <c r="AR381" s="270" t="s">
        <v>1260</v>
      </c>
      <c r="AS381" s="270" t="s">
        <v>1260</v>
      </c>
      <c r="AT381" s="270" t="s">
        <v>1260</v>
      </c>
      <c r="AU381" s="270" t="s">
        <v>1260</v>
      </c>
      <c r="AV381" s="270" t="s">
        <v>1260</v>
      </c>
      <c r="AW381" s="277" t="s">
        <v>1260</v>
      </c>
      <c r="AX381" t="str">
        <f>VLOOKUP(A381,[1]Sheet4!B$2:G$3636,6,0)</f>
        <v>مستنفذ فصل ثاني  2023-2024</v>
      </c>
      <c r="AY381">
        <f>VLOOKUP(A381,[1]Sheet2!A$3:AC$3636,29,0)</f>
        <v>0</v>
      </c>
      <c r="AZ381" s="270" t="s">
        <v>3258</v>
      </c>
      <c r="BA381" s="270" t="s">
        <v>3258</v>
      </c>
      <c r="BB381" s="270" t="s">
        <v>3258</v>
      </c>
      <c r="BC381" s="270" t="s">
        <v>3258</v>
      </c>
      <c r="BD381" s="270"/>
      <c r="BE381" s="270"/>
    </row>
    <row r="382" spans="1:83" ht="14.4" x14ac:dyDescent="0.3">
      <c r="A382" s="269">
        <v>519360</v>
      </c>
      <c r="B382" s="272" t="str">
        <f>VLOOKUP(A382,[1]Sheet4!B$1:G$3636,5,0)</f>
        <v>الرابعة</v>
      </c>
      <c r="C382" s="270" t="s">
        <v>1259</v>
      </c>
      <c r="D382" s="270" t="s">
        <v>1259</v>
      </c>
      <c r="E382" s="270" t="s">
        <v>1259</v>
      </c>
      <c r="F382" s="270" t="s">
        <v>1259</v>
      </c>
      <c r="G382" s="270" t="s">
        <v>1259</v>
      </c>
      <c r="H382" s="270" t="s">
        <v>1259</v>
      </c>
      <c r="I382" s="270" t="s">
        <v>1259</v>
      </c>
      <c r="J382" s="270" t="s">
        <v>1259</v>
      </c>
      <c r="K382" s="270" t="s">
        <v>1259</v>
      </c>
      <c r="L382" s="270" t="s">
        <v>1259</v>
      </c>
      <c r="M382" s="270" t="s">
        <v>1259</v>
      </c>
      <c r="N382" s="270" t="s">
        <v>1259</v>
      </c>
      <c r="O382" s="270" t="s">
        <v>1259</v>
      </c>
      <c r="P382" s="270" t="s">
        <v>1259</v>
      </c>
      <c r="Q382" s="270" t="s">
        <v>1259</v>
      </c>
      <c r="R382" s="270" t="s">
        <v>1259</v>
      </c>
      <c r="S382" s="270" t="s">
        <v>1259</v>
      </c>
      <c r="T382" s="270" t="s">
        <v>1259</v>
      </c>
      <c r="U382" s="270" t="s">
        <v>1259</v>
      </c>
      <c r="V382" s="270" t="s">
        <v>1259</v>
      </c>
      <c r="W382" s="270" t="s">
        <v>1259</v>
      </c>
      <c r="X382" s="270" t="s">
        <v>1259</v>
      </c>
      <c r="Y382" s="270" t="s">
        <v>1259</v>
      </c>
      <c r="Z382" s="270" t="s">
        <v>1259</v>
      </c>
      <c r="AA382" s="270" t="s">
        <v>1259</v>
      </c>
      <c r="AB382" s="270" t="s">
        <v>1259</v>
      </c>
      <c r="AC382" s="270" t="s">
        <v>1259</v>
      </c>
      <c r="AD382" s="270" t="s">
        <v>1259</v>
      </c>
      <c r="AE382" s="270" t="s">
        <v>1259</v>
      </c>
      <c r="AF382" s="270" t="s">
        <v>1259</v>
      </c>
      <c r="AG382" s="270" t="s">
        <v>1259</v>
      </c>
      <c r="AH382" s="270" t="s">
        <v>1259</v>
      </c>
      <c r="AI382" s="270" t="s">
        <v>1259</v>
      </c>
      <c r="AJ382" s="270" t="s">
        <v>1259</v>
      </c>
      <c r="AK382" s="270" t="s">
        <v>1259</v>
      </c>
      <c r="AL382" s="270" t="s">
        <v>1259</v>
      </c>
      <c r="AM382" s="270" t="s">
        <v>1259</v>
      </c>
      <c r="AN382" s="270" t="s">
        <v>1259</v>
      </c>
      <c r="AO382" s="270" t="s">
        <v>1259</v>
      </c>
      <c r="AP382" s="270" t="s">
        <v>1259</v>
      </c>
      <c r="AQ382" s="270" t="s">
        <v>1259</v>
      </c>
      <c r="AR382" s="270" t="s">
        <v>1259</v>
      </c>
      <c r="AS382" s="270" t="s">
        <v>1259</v>
      </c>
      <c r="AT382" s="270" t="s">
        <v>1259</v>
      </c>
      <c r="AU382" s="270" t="s">
        <v>1259</v>
      </c>
      <c r="AV382" s="270" t="s">
        <v>1259</v>
      </c>
      <c r="AW382" s="277" t="s">
        <v>1259</v>
      </c>
      <c r="AX382">
        <f>VLOOKUP(A382,[1]Sheet4!B$2:G$3636,6,0)</f>
        <v>0</v>
      </c>
      <c r="AY382" t="str">
        <f>VLOOKUP(A382,[1]Sheet2!A$3:AC$3636,29,0)</f>
        <v/>
      </c>
      <c r="AZ382" s="270" t="s">
        <v>3258</v>
      </c>
      <c r="BA382" s="270" t="s">
        <v>3258</v>
      </c>
      <c r="BB382" s="270" t="s">
        <v>3258</v>
      </c>
      <c r="BC382" s="270" t="s">
        <v>3258</v>
      </c>
      <c r="BD382" s="270"/>
      <c r="BE382" s="270"/>
      <c r="BH382" s="248"/>
      <c r="BI382" s="248"/>
      <c r="BJ382" s="248"/>
      <c r="BK382" s="248"/>
      <c r="BL382" s="248"/>
      <c r="BM382" s="248"/>
      <c r="BN382" s="248"/>
      <c r="BO382" s="248"/>
      <c r="BP382" s="248" t="s">
        <v>3258</v>
      </c>
      <c r="BQ382" s="248" t="s">
        <v>3258</v>
      </c>
      <c r="BR382" s="248" t="s">
        <v>3258</v>
      </c>
      <c r="BS382" s="248" t="s">
        <v>3258</v>
      </c>
      <c r="BT382" s="248" t="s">
        <v>3258</v>
      </c>
      <c r="BU382" s="248" t="s">
        <v>3258</v>
      </c>
      <c r="BV382" s="247"/>
      <c r="BW382" s="248"/>
      <c r="BX382" s="248"/>
      <c r="BY382" s="248"/>
      <c r="BZ382" s="248"/>
      <c r="CA382" s="241"/>
      <c r="CB382" s="241"/>
      <c r="CC382" s="241"/>
      <c r="CD382" s="241"/>
      <c r="CE382" s="248"/>
    </row>
    <row r="383" spans="1:83" ht="14.4" x14ac:dyDescent="0.3">
      <c r="A383" s="269">
        <v>519363</v>
      </c>
      <c r="B383" s="272" t="str">
        <f>VLOOKUP(A383,[1]Sheet4!B$1:G$3636,5,0)</f>
        <v>الرابعة</v>
      </c>
      <c r="C383" s="270" t="s">
        <v>1259</v>
      </c>
      <c r="D383" s="270" t="s">
        <v>1259</v>
      </c>
      <c r="E383" s="270" t="s">
        <v>1259</v>
      </c>
      <c r="F383" s="270" t="s">
        <v>1259</v>
      </c>
      <c r="G383" s="270" t="s">
        <v>1259</v>
      </c>
      <c r="H383" s="270" t="s">
        <v>1259</v>
      </c>
      <c r="I383" s="270" t="s">
        <v>1259</v>
      </c>
      <c r="J383" s="270" t="s">
        <v>1259</v>
      </c>
      <c r="K383" s="270" t="s">
        <v>1259</v>
      </c>
      <c r="L383" s="270" t="s">
        <v>1259</v>
      </c>
      <c r="M383" s="270" t="s">
        <v>1259</v>
      </c>
      <c r="N383" s="270" t="s">
        <v>1259</v>
      </c>
      <c r="O383" s="270" t="s">
        <v>1259</v>
      </c>
      <c r="P383" s="270" t="s">
        <v>1259</v>
      </c>
      <c r="Q383" s="270" t="s">
        <v>1259</v>
      </c>
      <c r="R383" s="270" t="s">
        <v>1259</v>
      </c>
      <c r="S383" s="270" t="s">
        <v>1259</v>
      </c>
      <c r="T383" s="270" t="s">
        <v>1259</v>
      </c>
      <c r="U383" s="270" t="s">
        <v>1259</v>
      </c>
      <c r="V383" s="270" t="s">
        <v>1259</v>
      </c>
      <c r="W383" s="270" t="s">
        <v>1259</v>
      </c>
      <c r="X383" s="270" t="s">
        <v>1259</v>
      </c>
      <c r="Y383" s="270" t="s">
        <v>1259</v>
      </c>
      <c r="Z383" s="270" t="s">
        <v>1259</v>
      </c>
      <c r="AA383" s="270" t="s">
        <v>1259</v>
      </c>
      <c r="AB383" s="270" t="s">
        <v>1259</v>
      </c>
      <c r="AC383" s="270" t="s">
        <v>1259</v>
      </c>
      <c r="AD383" s="270" t="s">
        <v>1259</v>
      </c>
      <c r="AE383" s="270" t="s">
        <v>1259</v>
      </c>
      <c r="AF383" s="270" t="s">
        <v>1259</v>
      </c>
      <c r="AG383" s="270" t="s">
        <v>1259</v>
      </c>
      <c r="AH383" s="270" t="s">
        <v>1259</v>
      </c>
      <c r="AI383" s="270" t="s">
        <v>1259</v>
      </c>
      <c r="AJ383" s="270" t="s">
        <v>1259</v>
      </c>
      <c r="AK383" s="270" t="s">
        <v>1259</v>
      </c>
      <c r="AL383" s="270" t="s">
        <v>1259</v>
      </c>
      <c r="AM383" s="270" t="s">
        <v>1259</v>
      </c>
      <c r="AN383" s="270" t="s">
        <v>1259</v>
      </c>
      <c r="AO383" s="270" t="s">
        <v>1259</v>
      </c>
      <c r="AP383" s="270" t="s">
        <v>1259</v>
      </c>
      <c r="AQ383" s="270" t="s">
        <v>1259</v>
      </c>
      <c r="AR383" s="270" t="s">
        <v>1259</v>
      </c>
      <c r="AS383" s="270" t="s">
        <v>1259</v>
      </c>
      <c r="AT383" s="270" t="s">
        <v>1259</v>
      </c>
      <c r="AU383" s="270" t="s">
        <v>1259</v>
      </c>
      <c r="AV383" s="270" t="s">
        <v>1259</v>
      </c>
      <c r="AW383" s="270" t="s">
        <v>1259</v>
      </c>
      <c r="AX383">
        <f>VLOOKUP(A383,[1]Sheet4!B$2:G$3636,6,0)</f>
        <v>0</v>
      </c>
      <c r="AY383" t="str">
        <f>VLOOKUP(A383,[1]Sheet2!A$3:AC$3636,29,0)</f>
        <v/>
      </c>
      <c r="AZ383" s="270" t="s">
        <v>3258</v>
      </c>
      <c r="BA383" s="270" t="s">
        <v>3258</v>
      </c>
      <c r="BB383" s="270" t="s">
        <v>3258</v>
      </c>
      <c r="BC383" s="270" t="s">
        <v>3258</v>
      </c>
      <c r="BD383" s="270"/>
      <c r="BE383" s="270"/>
    </row>
    <row r="384" spans="1:83" ht="14.4" x14ac:dyDescent="0.3">
      <c r="A384" s="269">
        <v>519371</v>
      </c>
      <c r="B384" s="272" t="str">
        <f>VLOOKUP(A384,[1]Sheet4!B$1:G$3636,5,0)</f>
        <v>الرابعة</v>
      </c>
      <c r="C384" s="270" t="s">
        <v>1259</v>
      </c>
      <c r="D384" s="270" t="s">
        <v>1259</v>
      </c>
      <c r="E384" s="270" t="s">
        <v>1259</v>
      </c>
      <c r="F384" s="270" t="s">
        <v>1259</v>
      </c>
      <c r="G384" s="270" t="s">
        <v>1259</v>
      </c>
      <c r="H384" s="270" t="s">
        <v>1259</v>
      </c>
      <c r="I384" s="270" t="s">
        <v>1259</v>
      </c>
      <c r="J384" s="270" t="s">
        <v>1259</v>
      </c>
      <c r="K384" s="270" t="s">
        <v>1259</v>
      </c>
      <c r="L384" s="270" t="s">
        <v>1259</v>
      </c>
      <c r="M384" s="270" t="s">
        <v>1259</v>
      </c>
      <c r="N384" s="270" t="s">
        <v>1259</v>
      </c>
      <c r="O384" s="270" t="s">
        <v>1259</v>
      </c>
      <c r="P384" s="270" t="s">
        <v>1259</v>
      </c>
      <c r="Q384" s="270" t="s">
        <v>1259</v>
      </c>
      <c r="R384" s="270" t="s">
        <v>1259</v>
      </c>
      <c r="S384" s="270" t="s">
        <v>1259</v>
      </c>
      <c r="T384" s="270" t="s">
        <v>1259</v>
      </c>
      <c r="U384" s="270" t="s">
        <v>1259</v>
      </c>
      <c r="V384" s="270" t="s">
        <v>1259</v>
      </c>
      <c r="W384" s="270" t="s">
        <v>1259</v>
      </c>
      <c r="X384" s="270" t="s">
        <v>1259</v>
      </c>
      <c r="Y384" s="270" t="s">
        <v>1259</v>
      </c>
      <c r="Z384" s="270" t="s">
        <v>1259</v>
      </c>
      <c r="AA384" s="270" t="s">
        <v>1259</v>
      </c>
      <c r="AB384" s="270" t="s">
        <v>1259</v>
      </c>
      <c r="AC384" s="270" t="s">
        <v>1259</v>
      </c>
      <c r="AD384" s="270" t="s">
        <v>1259</v>
      </c>
      <c r="AE384" s="270" t="s">
        <v>1259</v>
      </c>
      <c r="AF384" s="270" t="s">
        <v>1259</v>
      </c>
      <c r="AG384" s="270" t="s">
        <v>1259</v>
      </c>
      <c r="AH384" s="270" t="s">
        <v>1259</v>
      </c>
      <c r="AI384" s="270" t="s">
        <v>1259</v>
      </c>
      <c r="AJ384" s="270" t="s">
        <v>1259</v>
      </c>
      <c r="AK384" s="270" t="s">
        <v>1259</v>
      </c>
      <c r="AL384" s="270" t="s">
        <v>1259</v>
      </c>
      <c r="AM384" s="270" t="s">
        <v>1259</v>
      </c>
      <c r="AN384" s="270" t="s">
        <v>1259</v>
      </c>
      <c r="AO384" s="270" t="s">
        <v>1259</v>
      </c>
      <c r="AP384" s="270" t="s">
        <v>1259</v>
      </c>
      <c r="AQ384" s="270" t="s">
        <v>1259</v>
      </c>
      <c r="AR384" s="270" t="s">
        <v>1259</v>
      </c>
      <c r="AS384" s="270" t="s">
        <v>1259</v>
      </c>
      <c r="AT384" s="270" t="s">
        <v>1259</v>
      </c>
      <c r="AU384" s="270" t="s">
        <v>1259</v>
      </c>
      <c r="AV384" s="270" t="s">
        <v>1259</v>
      </c>
      <c r="AW384" s="277" t="s">
        <v>1259</v>
      </c>
      <c r="AX384">
        <f>VLOOKUP(A384,[1]Sheet4!B$2:G$3636,6,0)</f>
        <v>0</v>
      </c>
      <c r="AY384" t="str">
        <f>VLOOKUP(A384,[1]Sheet2!A$3:AC$3636,29,0)</f>
        <v/>
      </c>
      <c r="AZ384" s="270" t="s">
        <v>3258</v>
      </c>
      <c r="BA384" s="270" t="s">
        <v>3258</v>
      </c>
      <c r="BB384" s="270" t="s">
        <v>3258</v>
      </c>
      <c r="BC384" s="270" t="s">
        <v>3258</v>
      </c>
      <c r="BD384" s="270"/>
      <c r="BE384" s="270"/>
    </row>
    <row r="385" spans="1:83" ht="14.4" x14ac:dyDescent="0.3">
      <c r="A385" s="269">
        <v>519379</v>
      </c>
      <c r="B385" s="272" t="str">
        <f>VLOOKUP(A385,[1]Sheet4!B$1:G$3636,5,0)</f>
        <v>الرابعة</v>
      </c>
      <c r="C385" s="270" t="s">
        <v>1259</v>
      </c>
      <c r="D385" s="270" t="s">
        <v>1259</v>
      </c>
      <c r="E385" s="270" t="s">
        <v>1259</v>
      </c>
      <c r="F385" s="270" t="s">
        <v>1259</v>
      </c>
      <c r="G385" s="270" t="s">
        <v>1259</v>
      </c>
      <c r="H385" s="270" t="s">
        <v>1259</v>
      </c>
      <c r="I385" s="270" t="s">
        <v>1259</v>
      </c>
      <c r="J385" s="270" t="s">
        <v>1259</v>
      </c>
      <c r="K385" s="270" t="s">
        <v>1259</v>
      </c>
      <c r="L385" s="270" t="s">
        <v>1259</v>
      </c>
      <c r="M385" s="270" t="s">
        <v>1259</v>
      </c>
      <c r="N385" s="270" t="s">
        <v>1259</v>
      </c>
      <c r="O385" s="270" t="s">
        <v>1259</v>
      </c>
      <c r="P385" s="270" t="s">
        <v>1259</v>
      </c>
      <c r="Q385" s="270" t="s">
        <v>1259</v>
      </c>
      <c r="R385" s="270" t="s">
        <v>1259</v>
      </c>
      <c r="S385" s="270" t="s">
        <v>1259</v>
      </c>
      <c r="T385" s="270" t="s">
        <v>1259</v>
      </c>
      <c r="U385" s="270" t="s">
        <v>1259</v>
      </c>
      <c r="V385" s="270" t="s">
        <v>1259</v>
      </c>
      <c r="W385" s="270" t="s">
        <v>1259</v>
      </c>
      <c r="X385" s="270" t="s">
        <v>1259</v>
      </c>
      <c r="Y385" s="270" t="s">
        <v>1259</v>
      </c>
      <c r="Z385" s="270" t="s">
        <v>1259</v>
      </c>
      <c r="AA385" s="270" t="s">
        <v>1259</v>
      </c>
      <c r="AB385" s="270" t="s">
        <v>1259</v>
      </c>
      <c r="AC385" s="270" t="s">
        <v>1259</v>
      </c>
      <c r="AD385" s="270" t="s">
        <v>1259</v>
      </c>
      <c r="AE385" s="270" t="s">
        <v>1259</v>
      </c>
      <c r="AF385" s="270" t="s">
        <v>1259</v>
      </c>
      <c r="AG385" s="270" t="s">
        <v>1259</v>
      </c>
      <c r="AH385" s="270" t="s">
        <v>1259</v>
      </c>
      <c r="AI385" s="270" t="s">
        <v>1259</v>
      </c>
      <c r="AJ385" s="270" t="s">
        <v>1259</v>
      </c>
      <c r="AK385" s="270" t="s">
        <v>1259</v>
      </c>
      <c r="AL385" s="270" t="s">
        <v>1259</v>
      </c>
      <c r="AM385" s="270" t="s">
        <v>1259</v>
      </c>
      <c r="AN385" s="270" t="s">
        <v>1259</v>
      </c>
      <c r="AO385" s="270" t="s">
        <v>1259</v>
      </c>
      <c r="AP385" s="270" t="s">
        <v>1259</v>
      </c>
      <c r="AQ385" s="270" t="s">
        <v>1259</v>
      </c>
      <c r="AR385" s="270" t="s">
        <v>1259</v>
      </c>
      <c r="AS385" s="270" t="s">
        <v>1259</v>
      </c>
      <c r="AT385" s="270" t="s">
        <v>1259</v>
      </c>
      <c r="AU385" s="270" t="s">
        <v>1259</v>
      </c>
      <c r="AV385" s="270" t="s">
        <v>1259</v>
      </c>
      <c r="AW385" s="277" t="s">
        <v>1259</v>
      </c>
      <c r="AX385">
        <f>VLOOKUP(A385,[1]Sheet4!B$2:G$3636,6,0)</f>
        <v>0</v>
      </c>
      <c r="AY385" t="str">
        <f>VLOOKUP(A385,[1]Sheet2!A$3:AC$3636,29,0)</f>
        <v/>
      </c>
      <c r="AZ385" s="249"/>
      <c r="BA385" s="249"/>
      <c r="BB385" s="249"/>
      <c r="BC385" s="249"/>
      <c r="BD385" s="249"/>
      <c r="BE385" s="270"/>
      <c r="BH385" s="248"/>
      <c r="BI385" s="248"/>
      <c r="BJ385" s="248"/>
      <c r="BK385" s="248"/>
      <c r="BL385" s="248"/>
      <c r="BM385" s="248"/>
      <c r="BN385" s="248"/>
      <c r="BO385" s="248"/>
      <c r="BP385" s="248" t="s">
        <v>3258</v>
      </c>
      <c r="BQ385" s="248" t="s">
        <v>3258</v>
      </c>
      <c r="BR385" s="248" t="s">
        <v>3258</v>
      </c>
      <c r="BS385" s="248" t="s">
        <v>3258</v>
      </c>
      <c r="BT385" s="248" t="s">
        <v>3258</v>
      </c>
      <c r="BU385" s="248" t="s">
        <v>3258</v>
      </c>
      <c r="BV385" s="247"/>
      <c r="BW385" s="248"/>
      <c r="BX385" s="248"/>
      <c r="BY385" s="248"/>
      <c r="BZ385" s="248"/>
      <c r="CA385" s="241"/>
      <c r="CB385" s="241"/>
      <c r="CC385" s="241"/>
      <c r="CD385" s="241"/>
      <c r="CE385" s="248"/>
    </row>
    <row r="386" spans="1:83" ht="14.4" x14ac:dyDescent="0.3">
      <c r="A386" s="269">
        <v>519380</v>
      </c>
      <c r="B386" s="272" t="str">
        <f>VLOOKUP(A386,[1]Sheet4!B$1:G$3636,5,0)</f>
        <v>الرابعة</v>
      </c>
      <c r="C386" s="270" t="s">
        <v>1260</v>
      </c>
      <c r="D386" s="270" t="s">
        <v>1260</v>
      </c>
      <c r="E386" s="270" t="s">
        <v>1260</v>
      </c>
      <c r="F386" s="270" t="s">
        <v>1260</v>
      </c>
      <c r="G386" s="270" t="s">
        <v>1260</v>
      </c>
      <c r="H386" s="270" t="s">
        <v>1260</v>
      </c>
      <c r="I386" s="270" t="s">
        <v>1260</v>
      </c>
      <c r="J386" s="270" t="s">
        <v>1260</v>
      </c>
      <c r="K386" s="270" t="s">
        <v>1260</v>
      </c>
      <c r="L386" s="270" t="s">
        <v>1260</v>
      </c>
      <c r="M386" s="270" t="s">
        <v>1260</v>
      </c>
      <c r="N386" s="270" t="s">
        <v>1260</v>
      </c>
      <c r="O386" s="270" t="s">
        <v>1260</v>
      </c>
      <c r="P386" s="270" t="s">
        <v>1260</v>
      </c>
      <c r="Q386" s="270" t="s">
        <v>1260</v>
      </c>
      <c r="R386" s="270" t="s">
        <v>1260</v>
      </c>
      <c r="S386" s="270" t="s">
        <v>1260</v>
      </c>
      <c r="T386" s="270" t="s">
        <v>1260</v>
      </c>
      <c r="U386" s="270" t="s">
        <v>1260</v>
      </c>
      <c r="V386" s="270" t="s">
        <v>1260</v>
      </c>
      <c r="W386" s="270" t="s">
        <v>1260</v>
      </c>
      <c r="X386" s="270" t="s">
        <v>1260</v>
      </c>
      <c r="Y386" s="270" t="s">
        <v>1260</v>
      </c>
      <c r="Z386" s="270" t="s">
        <v>1260</v>
      </c>
      <c r="AA386" s="270" t="s">
        <v>1260</v>
      </c>
      <c r="AB386" s="270" t="s">
        <v>1260</v>
      </c>
      <c r="AC386" s="270" t="s">
        <v>1260</v>
      </c>
      <c r="AD386" s="270" t="s">
        <v>1260</v>
      </c>
      <c r="AE386" s="270" t="s">
        <v>1260</v>
      </c>
      <c r="AF386" s="270" t="s">
        <v>1260</v>
      </c>
      <c r="AG386" s="270" t="s">
        <v>1260</v>
      </c>
      <c r="AH386" s="270" t="s">
        <v>1260</v>
      </c>
      <c r="AI386" s="270" t="s">
        <v>1260</v>
      </c>
      <c r="AJ386" s="270" t="s">
        <v>1260</v>
      </c>
      <c r="AK386" s="270" t="s">
        <v>1260</v>
      </c>
      <c r="AL386" s="270" t="s">
        <v>1260</v>
      </c>
      <c r="AM386" s="270" t="s">
        <v>1260</v>
      </c>
      <c r="AN386" s="270" t="s">
        <v>1260</v>
      </c>
      <c r="AO386" s="270" t="s">
        <v>1260</v>
      </c>
      <c r="AP386" s="270" t="s">
        <v>1260</v>
      </c>
      <c r="AQ386" s="270" t="s">
        <v>1260</v>
      </c>
      <c r="AR386" s="270" t="s">
        <v>1260</v>
      </c>
      <c r="AS386" s="270" t="s">
        <v>1260</v>
      </c>
      <c r="AT386" s="270" t="s">
        <v>1260</v>
      </c>
      <c r="AU386" s="270" t="s">
        <v>1260</v>
      </c>
      <c r="AV386" s="270" t="s">
        <v>1260</v>
      </c>
      <c r="AW386" s="277" t="s">
        <v>1260</v>
      </c>
      <c r="AX386">
        <f>VLOOKUP(A386,[1]Sheet4!B$2:G$3636,6,0)</f>
        <v>0</v>
      </c>
      <c r="AY386" t="str">
        <f>VLOOKUP(A386,[1]Sheet2!A$3:AC$3636,29,0)</f>
        <v/>
      </c>
      <c r="AZ386" s="270" t="s">
        <v>3258</v>
      </c>
      <c r="BA386" s="270" t="s">
        <v>3258</v>
      </c>
      <c r="BB386" s="270" t="s">
        <v>3258</v>
      </c>
      <c r="BC386" s="270" t="s">
        <v>3258</v>
      </c>
      <c r="BD386" s="270"/>
      <c r="BE386" s="270"/>
    </row>
    <row r="387" spans="1:83" ht="14.4" x14ac:dyDescent="0.3">
      <c r="A387" s="269">
        <v>519421</v>
      </c>
      <c r="B387" s="272" t="str">
        <f>VLOOKUP(A387,[1]Sheet4!B$1:G$3636,5,0)</f>
        <v>الرابعة</v>
      </c>
      <c r="C387" s="270" t="s">
        <v>1260</v>
      </c>
      <c r="D387" s="270" t="s">
        <v>1260</v>
      </c>
      <c r="E387" s="270" t="s">
        <v>1260</v>
      </c>
      <c r="F387" s="270" t="s">
        <v>1260</v>
      </c>
      <c r="G387" s="270" t="s">
        <v>1260</v>
      </c>
      <c r="H387" s="270" t="s">
        <v>1260</v>
      </c>
      <c r="I387" s="270" t="s">
        <v>1260</v>
      </c>
      <c r="J387" s="270" t="s">
        <v>1260</v>
      </c>
      <c r="K387" s="270" t="s">
        <v>1260</v>
      </c>
      <c r="L387" s="270" t="s">
        <v>1260</v>
      </c>
      <c r="M387" s="270" t="s">
        <v>1260</v>
      </c>
      <c r="N387" s="270" t="s">
        <v>1260</v>
      </c>
      <c r="O387" s="270" t="s">
        <v>1260</v>
      </c>
      <c r="P387" s="270" t="s">
        <v>1260</v>
      </c>
      <c r="Q387" s="270" t="s">
        <v>1260</v>
      </c>
      <c r="R387" s="270" t="s">
        <v>1260</v>
      </c>
      <c r="S387" s="270" t="s">
        <v>1260</v>
      </c>
      <c r="T387" s="270" t="s">
        <v>1260</v>
      </c>
      <c r="U387" s="270" t="s">
        <v>1260</v>
      </c>
      <c r="V387" s="270" t="s">
        <v>1260</v>
      </c>
      <c r="W387" s="270" t="s">
        <v>1260</v>
      </c>
      <c r="X387" s="270" t="s">
        <v>1260</v>
      </c>
      <c r="Y387" s="270" t="s">
        <v>1260</v>
      </c>
      <c r="Z387" s="270" t="s">
        <v>1260</v>
      </c>
      <c r="AA387" s="270" t="s">
        <v>1260</v>
      </c>
      <c r="AB387" s="270" t="s">
        <v>1260</v>
      </c>
      <c r="AC387" s="270" t="s">
        <v>1260</v>
      </c>
      <c r="AD387" s="270" t="s">
        <v>1260</v>
      </c>
      <c r="AE387" s="270" t="s">
        <v>1260</v>
      </c>
      <c r="AF387" s="270" t="s">
        <v>1260</v>
      </c>
      <c r="AG387" s="270" t="s">
        <v>1260</v>
      </c>
      <c r="AH387" s="270" t="s">
        <v>1260</v>
      </c>
      <c r="AI387" s="270" t="s">
        <v>1260</v>
      </c>
      <c r="AJ387" s="270" t="s">
        <v>1260</v>
      </c>
      <c r="AK387" s="270" t="s">
        <v>1260</v>
      </c>
      <c r="AL387" s="270" t="s">
        <v>1260</v>
      </c>
      <c r="AM387" s="270" t="s">
        <v>1260</v>
      </c>
      <c r="AN387" s="270" t="s">
        <v>1260</v>
      </c>
      <c r="AO387" s="270" t="s">
        <v>1260</v>
      </c>
      <c r="AP387" s="270" t="s">
        <v>1260</v>
      </c>
      <c r="AQ387" s="270" t="s">
        <v>1260</v>
      </c>
      <c r="AR387" s="270" t="s">
        <v>1260</v>
      </c>
      <c r="AS387" s="270" t="s">
        <v>1260</v>
      </c>
      <c r="AT387" s="270" t="s">
        <v>1260</v>
      </c>
      <c r="AU387" s="270" t="s">
        <v>1260</v>
      </c>
      <c r="AV387" s="270" t="s">
        <v>1260</v>
      </c>
      <c r="AW387" s="277" t="s">
        <v>1260</v>
      </c>
      <c r="AX387" t="str">
        <f>VLOOKUP(A387,[1]Sheet4!B$2:G$3636,6,0)</f>
        <v>مستنفذ فصل ثاني  2023-2024</v>
      </c>
      <c r="AY387" t="str">
        <f>VLOOKUP(A387,[1]Sheet2!A$3:AC$3636,29,0)</f>
        <v/>
      </c>
      <c r="AZ387" s="270" t="s">
        <v>3258</v>
      </c>
      <c r="BA387" s="270" t="s">
        <v>3258</v>
      </c>
      <c r="BB387" s="270" t="s">
        <v>3258</v>
      </c>
      <c r="BC387" s="270" t="s">
        <v>3258</v>
      </c>
      <c r="BD387" s="270"/>
      <c r="BE387" s="270"/>
      <c r="BH387" s="248"/>
      <c r="BI387" s="248"/>
      <c r="BJ387" s="248"/>
      <c r="BK387" s="248"/>
      <c r="BL387" s="248"/>
      <c r="BM387" s="248"/>
      <c r="BN387" s="248"/>
      <c r="BO387" s="248"/>
      <c r="BP387" s="248" t="s">
        <v>3258</v>
      </c>
      <c r="BQ387" s="248" t="s">
        <v>3258</v>
      </c>
      <c r="BR387" s="248" t="s">
        <v>3258</v>
      </c>
      <c r="BS387" s="248" t="s">
        <v>3258</v>
      </c>
      <c r="BT387" s="248" t="s">
        <v>3258</v>
      </c>
      <c r="BU387" s="248" t="s">
        <v>3258</v>
      </c>
      <c r="BV387" s="247"/>
      <c r="BW387" s="248"/>
      <c r="BX387" s="248"/>
      <c r="BY387" s="248"/>
      <c r="BZ387" s="248"/>
      <c r="CA387" s="241"/>
      <c r="CB387" s="241"/>
      <c r="CC387" s="241"/>
      <c r="CD387" s="241"/>
      <c r="CE387" s="248"/>
    </row>
    <row r="388" spans="1:83" ht="14.4" x14ac:dyDescent="0.3">
      <c r="A388" s="271">
        <v>519422</v>
      </c>
      <c r="B388" s="272" t="str">
        <f>VLOOKUP(A388,[1]Sheet4!B$1:G$3636,5,0)</f>
        <v>الرابعة</v>
      </c>
      <c r="C388" s="249" t="s">
        <v>1260</v>
      </c>
      <c r="D388" s="249" t="s">
        <v>1260</v>
      </c>
      <c r="E388" s="249" t="s">
        <v>1260</v>
      </c>
      <c r="F388" s="249" t="s">
        <v>1260</v>
      </c>
      <c r="G388" s="249" t="s">
        <v>1260</v>
      </c>
      <c r="H388" s="249" t="s">
        <v>1260</v>
      </c>
      <c r="I388" s="249" t="s">
        <v>1260</v>
      </c>
      <c r="J388" s="249" t="s">
        <v>1260</v>
      </c>
      <c r="K388" s="249" t="s">
        <v>1260</v>
      </c>
      <c r="L388" s="249" t="s">
        <v>1260</v>
      </c>
      <c r="M388" s="249" t="s">
        <v>1260</v>
      </c>
      <c r="N388" s="249" t="s">
        <v>1260</v>
      </c>
      <c r="O388" s="249" t="s">
        <v>1260</v>
      </c>
      <c r="P388" s="249" t="s">
        <v>1260</v>
      </c>
      <c r="Q388" s="249" t="s">
        <v>1260</v>
      </c>
      <c r="R388" s="249" t="s">
        <v>1260</v>
      </c>
      <c r="S388" s="249" t="s">
        <v>1260</v>
      </c>
      <c r="T388" s="249" t="s">
        <v>1260</v>
      </c>
      <c r="U388" s="249" t="s">
        <v>1260</v>
      </c>
      <c r="V388" s="249" t="s">
        <v>1260</v>
      </c>
      <c r="W388" s="249" t="s">
        <v>1260</v>
      </c>
      <c r="X388" s="249" t="s">
        <v>1260</v>
      </c>
      <c r="Y388" s="249" t="s">
        <v>1260</v>
      </c>
      <c r="Z388" s="249" t="s">
        <v>1260</v>
      </c>
      <c r="AA388" s="249" t="s">
        <v>1260</v>
      </c>
      <c r="AB388" s="249" t="s">
        <v>1260</v>
      </c>
      <c r="AC388" s="249" t="s">
        <v>1260</v>
      </c>
      <c r="AD388" s="249" t="s">
        <v>1260</v>
      </c>
      <c r="AE388" s="249" t="s">
        <v>1260</v>
      </c>
      <c r="AF388" s="249" t="s">
        <v>1260</v>
      </c>
      <c r="AG388" s="249" t="s">
        <v>1260</v>
      </c>
      <c r="AH388" s="249" t="s">
        <v>1260</v>
      </c>
      <c r="AI388" s="249" t="s">
        <v>1260</v>
      </c>
      <c r="AJ388" s="249" t="s">
        <v>1260</v>
      </c>
      <c r="AK388" s="249" t="s">
        <v>1260</v>
      </c>
      <c r="AL388" s="249" t="s">
        <v>1260</v>
      </c>
      <c r="AM388" s="249" t="s">
        <v>1260</v>
      </c>
      <c r="AN388" s="249" t="s">
        <v>1260</v>
      </c>
      <c r="AO388" s="249" t="s">
        <v>1260</v>
      </c>
      <c r="AP388" s="249" t="s">
        <v>1260</v>
      </c>
      <c r="AQ388" s="249" t="s">
        <v>1260</v>
      </c>
      <c r="AR388" s="249" t="s">
        <v>1260</v>
      </c>
      <c r="AS388" s="249" t="s">
        <v>1260</v>
      </c>
      <c r="AT388" s="249" t="s">
        <v>1260</v>
      </c>
      <c r="AU388" s="249" t="s">
        <v>1260</v>
      </c>
      <c r="AV388" s="249" t="s">
        <v>1260</v>
      </c>
      <c r="AW388" s="249" t="s">
        <v>1260</v>
      </c>
      <c r="AX388" t="str">
        <f>VLOOKUP(A388,[1]Sheet4!B$2:G$3636,6,0)</f>
        <v>مستنفذ فصل ثاني  2023-2024</v>
      </c>
      <c r="AY388">
        <f>VLOOKUP(A388,[1]Sheet2!A$3:AC$3636,29,0)</f>
        <v>0</v>
      </c>
      <c r="AZ388" s="270" t="s">
        <v>3258</v>
      </c>
      <c r="BA388" s="270" t="s">
        <v>3258</v>
      </c>
      <c r="BB388" s="270" t="s">
        <v>3258</v>
      </c>
      <c r="BC388" s="270" t="s">
        <v>3258</v>
      </c>
      <c r="BD388" s="270"/>
      <c r="BE388" s="270"/>
    </row>
    <row r="389" spans="1:83" ht="14.4" x14ac:dyDescent="0.3">
      <c r="A389" s="269">
        <v>519430</v>
      </c>
      <c r="B389" s="272" t="str">
        <f>VLOOKUP(A389,[1]Sheet4!B$1:G$3636,5,0)</f>
        <v>الرابعة</v>
      </c>
      <c r="C389" s="270" t="s">
        <v>1259</v>
      </c>
      <c r="D389" s="270" t="s">
        <v>1259</v>
      </c>
      <c r="E389" s="270" t="s">
        <v>1259</v>
      </c>
      <c r="F389" s="270" t="s">
        <v>1259</v>
      </c>
      <c r="G389" s="270" t="s">
        <v>1259</v>
      </c>
      <c r="H389" s="270" t="s">
        <v>1259</v>
      </c>
      <c r="I389" s="270" t="s">
        <v>1259</v>
      </c>
      <c r="J389" s="270" t="s">
        <v>1259</v>
      </c>
      <c r="K389" s="270" t="s">
        <v>1259</v>
      </c>
      <c r="L389" s="270" t="s">
        <v>1259</v>
      </c>
      <c r="M389" s="270" t="s">
        <v>1259</v>
      </c>
      <c r="N389" s="270" t="s">
        <v>1259</v>
      </c>
      <c r="O389" s="270" t="s">
        <v>1259</v>
      </c>
      <c r="P389" s="270" t="s">
        <v>1259</v>
      </c>
      <c r="Q389" s="270" t="s">
        <v>1259</v>
      </c>
      <c r="R389" s="270" t="s">
        <v>1259</v>
      </c>
      <c r="S389" s="270" t="s">
        <v>1259</v>
      </c>
      <c r="T389" s="270" t="s">
        <v>1259</v>
      </c>
      <c r="U389" s="270" t="s">
        <v>1259</v>
      </c>
      <c r="V389" s="270" t="s">
        <v>1259</v>
      </c>
      <c r="W389" s="270" t="s">
        <v>1259</v>
      </c>
      <c r="X389" s="270" t="s">
        <v>1259</v>
      </c>
      <c r="Y389" s="270" t="s">
        <v>1259</v>
      </c>
      <c r="Z389" s="270" t="s">
        <v>1259</v>
      </c>
      <c r="AA389" s="270" t="s">
        <v>1259</v>
      </c>
      <c r="AB389" s="270" t="s">
        <v>1259</v>
      </c>
      <c r="AC389" s="270" t="s">
        <v>1259</v>
      </c>
      <c r="AD389" s="270" t="s">
        <v>1259</v>
      </c>
      <c r="AE389" s="270" t="s">
        <v>1259</v>
      </c>
      <c r="AF389" s="270" t="s">
        <v>1259</v>
      </c>
      <c r="AG389" s="270" t="s">
        <v>1259</v>
      </c>
      <c r="AH389" s="270" t="s">
        <v>1259</v>
      </c>
      <c r="AI389" s="270" t="s">
        <v>1259</v>
      </c>
      <c r="AJ389" s="270" t="s">
        <v>1259</v>
      </c>
      <c r="AK389" s="270" t="s">
        <v>1259</v>
      </c>
      <c r="AL389" s="270" t="s">
        <v>1259</v>
      </c>
      <c r="AM389" s="270" t="s">
        <v>1259</v>
      </c>
      <c r="AN389" s="270" t="s">
        <v>1259</v>
      </c>
      <c r="AO389" s="270" t="s">
        <v>1259</v>
      </c>
      <c r="AP389" s="270" t="s">
        <v>1259</v>
      </c>
      <c r="AQ389" s="270" t="s">
        <v>1259</v>
      </c>
      <c r="AR389" s="270" t="s">
        <v>1259</v>
      </c>
      <c r="AS389" s="270" t="s">
        <v>1259</v>
      </c>
      <c r="AT389" s="270" t="s">
        <v>1259</v>
      </c>
      <c r="AU389" s="270" t="s">
        <v>1259</v>
      </c>
      <c r="AV389" s="270" t="s">
        <v>1259</v>
      </c>
      <c r="AW389" s="277" t="s">
        <v>1259</v>
      </c>
      <c r="AX389">
        <f>VLOOKUP(A389,[1]Sheet4!B$2:G$3636,6,0)</f>
        <v>0</v>
      </c>
      <c r="AY389" t="str">
        <f>VLOOKUP(A389,[1]Sheet2!A$3:AC$3636,29,0)</f>
        <v/>
      </c>
      <c r="AZ389" s="270" t="s">
        <v>3258</v>
      </c>
      <c r="BA389" s="270" t="s">
        <v>3258</v>
      </c>
      <c r="BB389" s="270" t="s">
        <v>3258</v>
      </c>
      <c r="BC389" s="270" t="s">
        <v>3258</v>
      </c>
      <c r="BD389" s="270"/>
      <c r="BE389" s="270"/>
    </row>
    <row r="390" spans="1:83" ht="14.4" x14ac:dyDescent="0.3">
      <c r="A390" s="269">
        <v>519436</v>
      </c>
      <c r="B390" s="272" t="str">
        <f>VLOOKUP(A390,[1]Sheet4!B$1:G$3636,5,0)</f>
        <v>الرابعة</v>
      </c>
      <c r="C390" s="270" t="s">
        <v>1259</v>
      </c>
      <c r="D390" s="270" t="s">
        <v>1259</v>
      </c>
      <c r="E390" s="270" t="s">
        <v>1259</v>
      </c>
      <c r="F390" s="270" t="s">
        <v>1259</v>
      </c>
      <c r="G390" s="270" t="s">
        <v>1259</v>
      </c>
      <c r="H390" s="270" t="s">
        <v>1259</v>
      </c>
      <c r="I390" s="270" t="s">
        <v>1259</v>
      </c>
      <c r="J390" s="270" t="s">
        <v>1259</v>
      </c>
      <c r="K390" s="270" t="s">
        <v>1259</v>
      </c>
      <c r="L390" s="270" t="s">
        <v>1259</v>
      </c>
      <c r="M390" s="270" t="s">
        <v>1259</v>
      </c>
      <c r="N390" s="270" t="s">
        <v>1259</v>
      </c>
      <c r="O390" s="270" t="s">
        <v>1259</v>
      </c>
      <c r="P390" s="270" t="s">
        <v>1259</v>
      </c>
      <c r="Q390" s="270" t="s">
        <v>1259</v>
      </c>
      <c r="R390" s="270" t="s">
        <v>1259</v>
      </c>
      <c r="S390" s="270" t="s">
        <v>1259</v>
      </c>
      <c r="T390" s="270" t="s">
        <v>1259</v>
      </c>
      <c r="U390" s="270" t="s">
        <v>1259</v>
      </c>
      <c r="V390" s="270" t="s">
        <v>1259</v>
      </c>
      <c r="W390" s="270" t="s">
        <v>1259</v>
      </c>
      <c r="X390" s="270" t="s">
        <v>1259</v>
      </c>
      <c r="Y390" s="270" t="s">
        <v>1259</v>
      </c>
      <c r="Z390" s="270" t="s">
        <v>1259</v>
      </c>
      <c r="AA390" s="270" t="s">
        <v>1259</v>
      </c>
      <c r="AB390" s="270" t="s">
        <v>1259</v>
      </c>
      <c r="AC390" s="270" t="s">
        <v>1259</v>
      </c>
      <c r="AD390" s="270" t="s">
        <v>1259</v>
      </c>
      <c r="AE390" s="270" t="s">
        <v>1259</v>
      </c>
      <c r="AF390" s="270" t="s">
        <v>1259</v>
      </c>
      <c r="AG390" s="270" t="s">
        <v>1259</v>
      </c>
      <c r="AH390" s="270" t="s">
        <v>1259</v>
      </c>
      <c r="AI390" s="270" t="s">
        <v>1259</v>
      </c>
      <c r="AJ390" s="270" t="s">
        <v>1259</v>
      </c>
      <c r="AK390" s="270" t="s">
        <v>1259</v>
      </c>
      <c r="AL390" s="270" t="s">
        <v>1259</v>
      </c>
      <c r="AM390" s="270" t="s">
        <v>1259</v>
      </c>
      <c r="AN390" s="270" t="s">
        <v>1259</v>
      </c>
      <c r="AO390" s="270" t="s">
        <v>1259</v>
      </c>
      <c r="AP390" s="270" t="s">
        <v>1259</v>
      </c>
      <c r="AQ390" s="270" t="s">
        <v>1259</v>
      </c>
      <c r="AR390" s="270" t="s">
        <v>1259</v>
      </c>
      <c r="AS390" s="270" t="s">
        <v>1259</v>
      </c>
      <c r="AT390" s="270" t="s">
        <v>1259</v>
      </c>
      <c r="AU390" s="270" t="s">
        <v>1259</v>
      </c>
      <c r="AV390" s="270" t="s">
        <v>1259</v>
      </c>
      <c r="AW390" s="277" t="s">
        <v>1259</v>
      </c>
      <c r="AX390">
        <f>VLOOKUP(A390,[1]Sheet4!B$2:G$3636,6,0)</f>
        <v>0</v>
      </c>
      <c r="AY390" t="str">
        <f>VLOOKUP(A390,[1]Sheet2!A$3:AC$3636,29,0)</f>
        <v/>
      </c>
      <c r="AZ390" s="270" t="s">
        <v>3258</v>
      </c>
      <c r="BA390" s="270" t="s">
        <v>3258</v>
      </c>
      <c r="BB390" s="270" t="s">
        <v>3258</v>
      </c>
      <c r="BC390" s="270" t="s">
        <v>3258</v>
      </c>
      <c r="BD390" s="270"/>
      <c r="BE390" s="270"/>
    </row>
    <row r="391" spans="1:83" ht="14.4" x14ac:dyDescent="0.3">
      <c r="A391" s="269">
        <v>519452</v>
      </c>
      <c r="B391" s="272" t="str">
        <f>VLOOKUP(A391,[1]Sheet4!B$1:G$3636,5,0)</f>
        <v>الرابعة</v>
      </c>
      <c r="C391" s="270" t="s">
        <v>1259</v>
      </c>
      <c r="D391" s="270" t="s">
        <v>1259</v>
      </c>
      <c r="E391" s="270" t="s">
        <v>1259</v>
      </c>
      <c r="F391" s="270" t="s">
        <v>1259</v>
      </c>
      <c r="G391" s="270" t="s">
        <v>1259</v>
      </c>
      <c r="H391" s="270" t="s">
        <v>1259</v>
      </c>
      <c r="I391" s="270" t="s">
        <v>1259</v>
      </c>
      <c r="J391" s="270" t="s">
        <v>1259</v>
      </c>
      <c r="K391" s="270" t="s">
        <v>1259</v>
      </c>
      <c r="L391" s="270" t="s">
        <v>1259</v>
      </c>
      <c r="M391" s="270" t="s">
        <v>1259</v>
      </c>
      <c r="N391" s="270" t="s">
        <v>1259</v>
      </c>
      <c r="O391" s="270" t="s">
        <v>1259</v>
      </c>
      <c r="P391" s="270" t="s">
        <v>1259</v>
      </c>
      <c r="Q391" s="270" t="s">
        <v>1259</v>
      </c>
      <c r="R391" s="270" t="s">
        <v>1259</v>
      </c>
      <c r="S391" s="270" t="s">
        <v>1259</v>
      </c>
      <c r="T391" s="270" t="s">
        <v>1259</v>
      </c>
      <c r="U391" s="270" t="s">
        <v>1259</v>
      </c>
      <c r="V391" s="270" t="s">
        <v>1259</v>
      </c>
      <c r="W391" s="270" t="s">
        <v>1259</v>
      </c>
      <c r="X391" s="270" t="s">
        <v>1259</v>
      </c>
      <c r="Y391" s="270" t="s">
        <v>1259</v>
      </c>
      <c r="Z391" s="270" t="s">
        <v>1259</v>
      </c>
      <c r="AA391" s="270" t="s">
        <v>1259</v>
      </c>
      <c r="AB391" s="270" t="s">
        <v>1259</v>
      </c>
      <c r="AC391" s="270" t="s">
        <v>1259</v>
      </c>
      <c r="AD391" s="270" t="s">
        <v>1259</v>
      </c>
      <c r="AE391" s="270" t="s">
        <v>1259</v>
      </c>
      <c r="AF391" s="270" t="s">
        <v>1259</v>
      </c>
      <c r="AG391" s="270" t="s">
        <v>1259</v>
      </c>
      <c r="AH391" s="270" t="s">
        <v>1259</v>
      </c>
      <c r="AI391" s="270" t="s">
        <v>1259</v>
      </c>
      <c r="AJ391" s="270" t="s">
        <v>1259</v>
      </c>
      <c r="AK391" s="270" t="s">
        <v>1259</v>
      </c>
      <c r="AL391" s="270" t="s">
        <v>1259</v>
      </c>
      <c r="AM391" s="270" t="s">
        <v>1259</v>
      </c>
      <c r="AN391" s="270" t="s">
        <v>1259</v>
      </c>
      <c r="AO391" s="270" t="s">
        <v>1259</v>
      </c>
      <c r="AP391" s="270" t="s">
        <v>1259</v>
      </c>
      <c r="AQ391" s="270" t="s">
        <v>1259</v>
      </c>
      <c r="AR391" s="270" t="s">
        <v>1259</v>
      </c>
      <c r="AS391" s="270" t="s">
        <v>1259</v>
      </c>
      <c r="AT391" s="270" t="s">
        <v>1259</v>
      </c>
      <c r="AU391" s="270" t="s">
        <v>1259</v>
      </c>
      <c r="AV391" s="270" t="s">
        <v>1259</v>
      </c>
      <c r="AW391" s="277" t="s">
        <v>1259</v>
      </c>
      <c r="AX391">
        <f>VLOOKUP(A391,[1]Sheet4!B$2:G$3636,6,0)</f>
        <v>0</v>
      </c>
      <c r="AY391" t="str">
        <f>VLOOKUP(A391,[1]Sheet2!A$3:AC$3636,29,0)</f>
        <v/>
      </c>
      <c r="AZ391" s="270" t="s">
        <v>3258</v>
      </c>
      <c r="BA391" s="270" t="s">
        <v>3258</v>
      </c>
      <c r="BB391" s="270" t="s">
        <v>3258</v>
      </c>
      <c r="BC391" s="270" t="s">
        <v>3258</v>
      </c>
      <c r="BD391" s="270"/>
      <c r="BE391" s="270"/>
      <c r="BH391" s="248"/>
      <c r="BI391" s="248"/>
      <c r="BJ391" s="248"/>
      <c r="BK391" s="248"/>
      <c r="BL391" s="248"/>
      <c r="BM391" s="248"/>
      <c r="BN391" s="248"/>
      <c r="BO391" s="248"/>
      <c r="BP391" s="248" t="s">
        <v>3258</v>
      </c>
      <c r="BQ391" s="248" t="s">
        <v>3258</v>
      </c>
      <c r="BR391" s="248" t="s">
        <v>3258</v>
      </c>
      <c r="BS391" s="248" t="s">
        <v>3258</v>
      </c>
      <c r="BT391" s="248" t="s">
        <v>3258</v>
      </c>
      <c r="BU391" s="248" t="s">
        <v>3258</v>
      </c>
      <c r="BV391" s="247"/>
      <c r="BW391" s="248"/>
      <c r="BX391" s="248"/>
      <c r="BY391" s="248"/>
      <c r="BZ391" s="248"/>
      <c r="CA391" s="241"/>
      <c r="CB391" s="241"/>
      <c r="CC391" s="241"/>
      <c r="CD391" s="241"/>
      <c r="CE391" s="248"/>
    </row>
    <row r="392" spans="1:83" ht="14.4" x14ac:dyDescent="0.3">
      <c r="A392" s="269">
        <v>519455</v>
      </c>
      <c r="B392" s="272" t="str">
        <f>VLOOKUP(A392,[1]Sheet4!B$1:G$3636,5,0)</f>
        <v>الرابعة</v>
      </c>
      <c r="C392" s="270" t="s">
        <v>1260</v>
      </c>
      <c r="D392" s="270" t="s">
        <v>1260</v>
      </c>
      <c r="E392" s="270" t="s">
        <v>1260</v>
      </c>
      <c r="F392" s="270" t="s">
        <v>1260</v>
      </c>
      <c r="G392" s="270" t="s">
        <v>1260</v>
      </c>
      <c r="H392" s="270" t="s">
        <v>1260</v>
      </c>
      <c r="I392" s="270" t="s">
        <v>1260</v>
      </c>
      <c r="J392" s="270" t="s">
        <v>1260</v>
      </c>
      <c r="K392" s="270" t="s">
        <v>1260</v>
      </c>
      <c r="L392" s="270" t="s">
        <v>1260</v>
      </c>
      <c r="M392" s="270" t="s">
        <v>1260</v>
      </c>
      <c r="N392" s="270" t="s">
        <v>1260</v>
      </c>
      <c r="O392" s="270" t="s">
        <v>1260</v>
      </c>
      <c r="P392" s="270" t="s">
        <v>1260</v>
      </c>
      <c r="Q392" s="270" t="s">
        <v>1260</v>
      </c>
      <c r="R392" s="270" t="s">
        <v>1260</v>
      </c>
      <c r="S392" s="270" t="s">
        <v>1260</v>
      </c>
      <c r="T392" s="270" t="s">
        <v>1260</v>
      </c>
      <c r="U392" s="270" t="s">
        <v>1260</v>
      </c>
      <c r="V392" s="270" t="s">
        <v>1260</v>
      </c>
      <c r="W392" s="270" t="s">
        <v>1260</v>
      </c>
      <c r="X392" s="270" t="s">
        <v>1260</v>
      </c>
      <c r="Y392" s="270" t="s">
        <v>1260</v>
      </c>
      <c r="Z392" s="270" t="s">
        <v>1260</v>
      </c>
      <c r="AA392" s="270" t="s">
        <v>1260</v>
      </c>
      <c r="AB392" s="270" t="s">
        <v>1260</v>
      </c>
      <c r="AC392" s="270" t="s">
        <v>1260</v>
      </c>
      <c r="AD392" s="270" t="s">
        <v>1260</v>
      </c>
      <c r="AE392" s="270" t="s">
        <v>1260</v>
      </c>
      <c r="AF392" s="270" t="s">
        <v>1260</v>
      </c>
      <c r="AG392" s="270" t="s">
        <v>1260</v>
      </c>
      <c r="AH392" s="270" t="s">
        <v>1260</v>
      </c>
      <c r="AI392" s="270" t="s">
        <v>1260</v>
      </c>
      <c r="AJ392" s="270" t="s">
        <v>1260</v>
      </c>
      <c r="AK392" s="270" t="s">
        <v>1260</v>
      </c>
      <c r="AL392" s="270" t="s">
        <v>1260</v>
      </c>
      <c r="AM392" s="270" t="s">
        <v>1260</v>
      </c>
      <c r="AN392" s="270" t="s">
        <v>1260</v>
      </c>
      <c r="AO392" s="270" t="s">
        <v>1260</v>
      </c>
      <c r="AP392" s="270" t="s">
        <v>1260</v>
      </c>
      <c r="AQ392" s="270" t="s">
        <v>1260</v>
      </c>
      <c r="AR392" s="270" t="s">
        <v>1260</v>
      </c>
      <c r="AS392" s="270" t="s">
        <v>1260</v>
      </c>
      <c r="AT392" s="270" t="s">
        <v>1260</v>
      </c>
      <c r="AU392" s="270" t="s">
        <v>1260</v>
      </c>
      <c r="AV392" s="270" t="s">
        <v>1260</v>
      </c>
      <c r="AW392" s="277" t="s">
        <v>1260</v>
      </c>
      <c r="AX392" t="str">
        <f>VLOOKUP(A392,[1]Sheet4!B$2:G$3636,6,0)</f>
        <v>مستنفذ فصل ثاني  2023-2024</v>
      </c>
      <c r="AY392" t="str">
        <f>VLOOKUP(A392,[1]Sheet2!A$3:AC$3636,29,0)</f>
        <v/>
      </c>
      <c r="AZ392" s="249"/>
      <c r="BA392" s="249"/>
      <c r="BB392" s="249"/>
      <c r="BC392" s="249"/>
      <c r="BD392" s="249"/>
      <c r="BE392" s="270"/>
      <c r="BH392" s="248"/>
      <c r="BI392" s="248"/>
      <c r="BJ392" s="248"/>
      <c r="BK392" s="248"/>
      <c r="BL392" s="248"/>
      <c r="BM392" s="248"/>
      <c r="BN392" s="248"/>
      <c r="BO392" s="248"/>
      <c r="BP392" s="248" t="s">
        <v>3258</v>
      </c>
      <c r="BQ392" s="248" t="s">
        <v>3258</v>
      </c>
      <c r="BR392" s="248" t="s">
        <v>3258</v>
      </c>
      <c r="BS392" s="248" t="s">
        <v>3258</v>
      </c>
      <c r="BT392" s="248" t="s">
        <v>3258</v>
      </c>
      <c r="BU392" s="248" t="s">
        <v>3258</v>
      </c>
      <c r="BV392" s="247"/>
      <c r="BW392" s="248"/>
      <c r="BX392" s="248"/>
      <c r="BY392" s="248"/>
      <c r="BZ392" s="248"/>
      <c r="CA392" s="241"/>
      <c r="CB392" s="241"/>
      <c r="CC392" s="241"/>
      <c r="CD392" s="241"/>
      <c r="CE392" s="248"/>
    </row>
    <row r="393" spans="1:83" ht="14.4" x14ac:dyDescent="0.3">
      <c r="A393" s="269">
        <v>519484</v>
      </c>
      <c r="B393" s="272" t="str">
        <f>VLOOKUP(A393,[1]Sheet4!B$1:G$3636,5,0)</f>
        <v>الرابعة</v>
      </c>
      <c r="C393" s="270" t="s">
        <v>1259</v>
      </c>
      <c r="D393" s="270" t="s">
        <v>1259</v>
      </c>
      <c r="E393" s="270" t="s">
        <v>1259</v>
      </c>
      <c r="F393" s="270" t="s">
        <v>1259</v>
      </c>
      <c r="G393" s="270" t="s">
        <v>1259</v>
      </c>
      <c r="H393" s="270" t="s">
        <v>1259</v>
      </c>
      <c r="I393" s="270" t="s">
        <v>1259</v>
      </c>
      <c r="J393" s="270" t="s">
        <v>1259</v>
      </c>
      <c r="K393" s="270" t="s">
        <v>1259</v>
      </c>
      <c r="L393" s="270" t="s">
        <v>1259</v>
      </c>
      <c r="M393" s="270" t="s">
        <v>1259</v>
      </c>
      <c r="N393" s="270" t="s">
        <v>1259</v>
      </c>
      <c r="O393" s="270" t="s">
        <v>1259</v>
      </c>
      <c r="P393" s="270" t="s">
        <v>1259</v>
      </c>
      <c r="Q393" s="270" t="s">
        <v>1259</v>
      </c>
      <c r="R393" s="270" t="s">
        <v>1259</v>
      </c>
      <c r="S393" s="270" t="s">
        <v>1259</v>
      </c>
      <c r="T393" s="270" t="s">
        <v>1259</v>
      </c>
      <c r="U393" s="270" t="s">
        <v>1259</v>
      </c>
      <c r="V393" s="270" t="s">
        <v>1259</v>
      </c>
      <c r="W393" s="270" t="s">
        <v>1259</v>
      </c>
      <c r="X393" s="270" t="s">
        <v>1259</v>
      </c>
      <c r="Y393" s="270" t="s">
        <v>1259</v>
      </c>
      <c r="Z393" s="270" t="s">
        <v>1259</v>
      </c>
      <c r="AA393" s="270" t="s">
        <v>1259</v>
      </c>
      <c r="AB393" s="270" t="s">
        <v>1259</v>
      </c>
      <c r="AC393" s="270" t="s">
        <v>1259</v>
      </c>
      <c r="AD393" s="270" t="s">
        <v>1259</v>
      </c>
      <c r="AE393" s="270" t="s">
        <v>1259</v>
      </c>
      <c r="AF393" s="270" t="s">
        <v>1259</v>
      </c>
      <c r="AG393" s="270" t="s">
        <v>1259</v>
      </c>
      <c r="AH393" s="270" t="s">
        <v>1259</v>
      </c>
      <c r="AI393" s="270" t="s">
        <v>1259</v>
      </c>
      <c r="AJ393" s="270" t="s">
        <v>1259</v>
      </c>
      <c r="AK393" s="270" t="s">
        <v>1259</v>
      </c>
      <c r="AL393" s="270" t="s">
        <v>1259</v>
      </c>
      <c r="AM393" s="270" t="s">
        <v>1259</v>
      </c>
      <c r="AN393" s="270" t="s">
        <v>1259</v>
      </c>
      <c r="AO393" s="270" t="s">
        <v>1259</v>
      </c>
      <c r="AP393" s="270" t="s">
        <v>1259</v>
      </c>
      <c r="AQ393" s="270" t="s">
        <v>1259</v>
      </c>
      <c r="AR393" s="270" t="s">
        <v>1259</v>
      </c>
      <c r="AS393" s="270" t="s">
        <v>1259</v>
      </c>
      <c r="AT393" s="270" t="s">
        <v>1259</v>
      </c>
      <c r="AU393" s="270" t="s">
        <v>1259</v>
      </c>
      <c r="AV393" s="270" t="s">
        <v>1259</v>
      </c>
      <c r="AW393" s="277" t="s">
        <v>1259</v>
      </c>
      <c r="AX393">
        <f>VLOOKUP(A393,[1]Sheet4!B$2:G$3636,6,0)</f>
        <v>0</v>
      </c>
      <c r="AY393" t="str">
        <f>VLOOKUP(A393,[1]Sheet2!A$3:AC$3636,29,0)</f>
        <v/>
      </c>
      <c r="AZ393" s="270" t="s">
        <v>3258</v>
      </c>
      <c r="BA393" s="270" t="s">
        <v>3258</v>
      </c>
      <c r="BB393" s="270" t="s">
        <v>3258</v>
      </c>
      <c r="BC393" s="270" t="s">
        <v>3258</v>
      </c>
      <c r="BD393" s="270"/>
      <c r="BE393" s="270"/>
    </row>
    <row r="394" spans="1:83" ht="14.4" x14ac:dyDescent="0.3">
      <c r="A394" s="269">
        <v>519503</v>
      </c>
      <c r="B394" s="272" t="str">
        <f>VLOOKUP(A394,[1]Sheet4!B$1:G$3636,5,0)</f>
        <v>الرابعة</v>
      </c>
      <c r="C394" s="270" t="s">
        <v>1260</v>
      </c>
      <c r="D394" s="270" t="s">
        <v>1260</v>
      </c>
      <c r="E394" s="270" t="s">
        <v>1260</v>
      </c>
      <c r="F394" s="270" t="s">
        <v>1260</v>
      </c>
      <c r="G394" s="270" t="s">
        <v>1260</v>
      </c>
      <c r="H394" s="270" t="s">
        <v>1260</v>
      </c>
      <c r="I394" s="270" t="s">
        <v>1260</v>
      </c>
      <c r="J394" s="270" t="s">
        <v>1260</v>
      </c>
      <c r="K394" s="270" t="s">
        <v>1260</v>
      </c>
      <c r="L394" s="270" t="s">
        <v>1260</v>
      </c>
      <c r="M394" s="270" t="s">
        <v>1260</v>
      </c>
      <c r="N394" s="270" t="s">
        <v>1260</v>
      </c>
      <c r="O394" s="270" t="s">
        <v>1260</v>
      </c>
      <c r="P394" s="270" t="s">
        <v>1260</v>
      </c>
      <c r="Q394" s="270" t="s">
        <v>1260</v>
      </c>
      <c r="R394" s="270" t="s">
        <v>1260</v>
      </c>
      <c r="S394" s="270" t="s">
        <v>1260</v>
      </c>
      <c r="T394" s="270" t="s">
        <v>1260</v>
      </c>
      <c r="U394" s="270" t="s">
        <v>1260</v>
      </c>
      <c r="V394" s="270" t="s">
        <v>1260</v>
      </c>
      <c r="W394" s="270" t="s">
        <v>1260</v>
      </c>
      <c r="X394" s="270" t="s">
        <v>1260</v>
      </c>
      <c r="Y394" s="270" t="s">
        <v>1260</v>
      </c>
      <c r="Z394" s="270" t="s">
        <v>1260</v>
      </c>
      <c r="AA394" s="270" t="s">
        <v>1260</v>
      </c>
      <c r="AB394" s="270" t="s">
        <v>1260</v>
      </c>
      <c r="AC394" s="270" t="s">
        <v>1260</v>
      </c>
      <c r="AD394" s="270" t="s">
        <v>1260</v>
      </c>
      <c r="AE394" s="270" t="s">
        <v>1260</v>
      </c>
      <c r="AF394" s="270" t="s">
        <v>1260</v>
      </c>
      <c r="AG394" s="270" t="s">
        <v>1260</v>
      </c>
      <c r="AH394" s="270" t="s">
        <v>1260</v>
      </c>
      <c r="AI394" s="270" t="s">
        <v>1260</v>
      </c>
      <c r="AJ394" s="270" t="s">
        <v>1260</v>
      </c>
      <c r="AK394" s="270" t="s">
        <v>1260</v>
      </c>
      <c r="AL394" s="270" t="s">
        <v>1260</v>
      </c>
      <c r="AM394" s="270" t="s">
        <v>1260</v>
      </c>
      <c r="AN394" s="270" t="s">
        <v>1260</v>
      </c>
      <c r="AO394" s="270" t="s">
        <v>1260</v>
      </c>
      <c r="AP394" s="270" t="s">
        <v>1260</v>
      </c>
      <c r="AQ394" s="270" t="s">
        <v>1260</v>
      </c>
      <c r="AR394" s="270" t="s">
        <v>1260</v>
      </c>
      <c r="AS394" s="270" t="s">
        <v>1260</v>
      </c>
      <c r="AT394" s="270" t="s">
        <v>1260</v>
      </c>
      <c r="AU394" s="270" t="s">
        <v>1260</v>
      </c>
      <c r="AV394" s="270" t="s">
        <v>1260</v>
      </c>
      <c r="AW394" s="277" t="s">
        <v>1260</v>
      </c>
      <c r="AX394" t="str">
        <f>VLOOKUP(A394,[1]Sheet4!B$2:G$3636,6,0)</f>
        <v>مستنفذ فصل ثاني  2023-2024</v>
      </c>
      <c r="AY394" t="str">
        <f>VLOOKUP(A394,[1]Sheet2!A$3:AC$3636,29,0)</f>
        <v/>
      </c>
      <c r="AZ394" s="270" t="s">
        <v>3258</v>
      </c>
      <c r="BA394" s="270" t="s">
        <v>3258</v>
      </c>
      <c r="BB394" s="270" t="s">
        <v>3258</v>
      </c>
      <c r="BC394" s="270" t="s">
        <v>3258</v>
      </c>
      <c r="BD394" s="270"/>
      <c r="BE394" s="270"/>
    </row>
    <row r="395" spans="1:83" ht="14.4" x14ac:dyDescent="0.3">
      <c r="A395" s="269">
        <v>519511</v>
      </c>
      <c r="B395" s="272" t="str">
        <f>VLOOKUP(A395,[1]Sheet4!B$1:G$3636,5,0)</f>
        <v>الرابعة حديث</v>
      </c>
      <c r="C395" s="270" t="s">
        <v>1260</v>
      </c>
      <c r="D395" s="270" t="s">
        <v>1260</v>
      </c>
      <c r="E395" s="270" t="s">
        <v>1260</v>
      </c>
      <c r="F395" s="270" t="s">
        <v>1260</v>
      </c>
      <c r="G395" s="270" t="s">
        <v>1260</v>
      </c>
      <c r="H395" s="270" t="s">
        <v>1260</v>
      </c>
      <c r="I395" s="270" t="s">
        <v>1260</v>
      </c>
      <c r="J395" s="270" t="s">
        <v>1260</v>
      </c>
      <c r="K395" s="270" t="s">
        <v>1260</v>
      </c>
      <c r="L395" s="270" t="s">
        <v>1260</v>
      </c>
      <c r="M395" s="270" t="s">
        <v>1260</v>
      </c>
      <c r="N395" s="270" t="s">
        <v>1260</v>
      </c>
      <c r="O395" s="270" t="s">
        <v>1260</v>
      </c>
      <c r="P395" s="270" t="s">
        <v>1260</v>
      </c>
      <c r="Q395" s="270" t="s">
        <v>1260</v>
      </c>
      <c r="R395" s="270" t="s">
        <v>1260</v>
      </c>
      <c r="S395" s="270" t="s">
        <v>1260</v>
      </c>
      <c r="T395" s="270" t="s">
        <v>1260</v>
      </c>
      <c r="U395" s="270" t="s">
        <v>1260</v>
      </c>
      <c r="V395" s="270" t="s">
        <v>1260</v>
      </c>
      <c r="W395" s="270" t="s">
        <v>1260</v>
      </c>
      <c r="X395" s="270" t="s">
        <v>1260</v>
      </c>
      <c r="Y395" s="270" t="s">
        <v>1260</v>
      </c>
      <c r="Z395" s="270" t="s">
        <v>1260</v>
      </c>
      <c r="AA395" s="270" t="s">
        <v>1260</v>
      </c>
      <c r="AB395" s="270" t="s">
        <v>1260</v>
      </c>
      <c r="AC395" s="270" t="s">
        <v>1260</v>
      </c>
      <c r="AD395" s="270" t="s">
        <v>1260</v>
      </c>
      <c r="AE395" s="270" t="s">
        <v>1260</v>
      </c>
      <c r="AF395" s="270" t="s">
        <v>1260</v>
      </c>
      <c r="AG395" s="270" t="s">
        <v>1260</v>
      </c>
      <c r="AH395" s="270" t="s">
        <v>1260</v>
      </c>
      <c r="AI395" s="270" t="s">
        <v>1260</v>
      </c>
      <c r="AJ395" s="270" t="s">
        <v>1260</v>
      </c>
      <c r="AK395" s="270" t="s">
        <v>1260</v>
      </c>
      <c r="AL395" s="270" t="s">
        <v>1260</v>
      </c>
      <c r="AM395" s="270" t="s">
        <v>1260</v>
      </c>
      <c r="AN395" s="270" t="s">
        <v>1260</v>
      </c>
      <c r="AO395" s="270" t="s">
        <v>1260</v>
      </c>
      <c r="AP395" s="270" t="s">
        <v>1260</v>
      </c>
      <c r="AQ395" s="270" t="s">
        <v>1260</v>
      </c>
      <c r="AR395" s="270" t="s">
        <v>1260</v>
      </c>
      <c r="AS395" s="270" t="s">
        <v>3258</v>
      </c>
      <c r="AT395" s="270" t="s">
        <v>3258</v>
      </c>
      <c r="AU395" s="270" t="s">
        <v>3258</v>
      </c>
      <c r="AV395" s="270" t="s">
        <v>3258</v>
      </c>
      <c r="AW395" s="277" t="s">
        <v>3258</v>
      </c>
      <c r="AY395" t="str">
        <f>VLOOKUP(A395,[1]Sheet2!A$3:AC$3636,29,0)</f>
        <v>مستنفذ فصل اول 2023-2024</v>
      </c>
      <c r="AZ395" s="270" t="s">
        <v>3258</v>
      </c>
      <c r="BA395" s="270" t="s">
        <v>3258</v>
      </c>
      <c r="BB395" s="270" t="s">
        <v>3258</v>
      </c>
      <c r="BC395" s="270" t="s">
        <v>3258</v>
      </c>
      <c r="BD395" s="270"/>
      <c r="BE395" s="270"/>
    </row>
    <row r="396" spans="1:83" ht="14.4" x14ac:dyDescent="0.3">
      <c r="A396" s="269">
        <v>519514</v>
      </c>
      <c r="B396" s="272" t="str">
        <f>VLOOKUP(A396,[1]Sheet4!B$1:G$3636,5,0)</f>
        <v>الرابعة</v>
      </c>
      <c r="C396" s="270" t="s">
        <v>1259</v>
      </c>
      <c r="D396" s="270" t="s">
        <v>1259</v>
      </c>
      <c r="E396" s="270" t="s">
        <v>1259</v>
      </c>
      <c r="F396" s="270" t="s">
        <v>1259</v>
      </c>
      <c r="G396" s="270" t="s">
        <v>1259</v>
      </c>
      <c r="H396" s="270" t="s">
        <v>1259</v>
      </c>
      <c r="I396" s="270" t="s">
        <v>1259</v>
      </c>
      <c r="J396" s="270" t="s">
        <v>1259</v>
      </c>
      <c r="K396" s="270" t="s">
        <v>1259</v>
      </c>
      <c r="L396" s="270" t="s">
        <v>1259</v>
      </c>
      <c r="M396" s="270" t="s">
        <v>1259</v>
      </c>
      <c r="N396" s="270" t="s">
        <v>1259</v>
      </c>
      <c r="O396" s="270" t="s">
        <v>1259</v>
      </c>
      <c r="P396" s="270" t="s">
        <v>1259</v>
      </c>
      <c r="Q396" s="270" t="s">
        <v>1259</v>
      </c>
      <c r="R396" s="270" t="s">
        <v>1259</v>
      </c>
      <c r="S396" s="270" t="s">
        <v>1259</v>
      </c>
      <c r="T396" s="270" t="s">
        <v>1259</v>
      </c>
      <c r="U396" s="270" t="s">
        <v>1259</v>
      </c>
      <c r="V396" s="270" t="s">
        <v>1259</v>
      </c>
      <c r="W396" s="270" t="s">
        <v>1259</v>
      </c>
      <c r="X396" s="270" t="s">
        <v>1259</v>
      </c>
      <c r="Y396" s="270" t="s">
        <v>1259</v>
      </c>
      <c r="Z396" s="270" t="s">
        <v>1259</v>
      </c>
      <c r="AA396" s="270" t="s">
        <v>1259</v>
      </c>
      <c r="AB396" s="270" t="s">
        <v>1259</v>
      </c>
      <c r="AC396" s="270" t="s">
        <v>1259</v>
      </c>
      <c r="AD396" s="270" t="s">
        <v>1259</v>
      </c>
      <c r="AE396" s="270" t="s">
        <v>1259</v>
      </c>
      <c r="AF396" s="270" t="s">
        <v>1259</v>
      </c>
      <c r="AG396" s="270" t="s">
        <v>1259</v>
      </c>
      <c r="AH396" s="270" t="s">
        <v>1259</v>
      </c>
      <c r="AI396" s="270" t="s">
        <v>1259</v>
      </c>
      <c r="AJ396" s="270" t="s">
        <v>1259</v>
      </c>
      <c r="AK396" s="270" t="s">
        <v>1259</v>
      </c>
      <c r="AL396" s="270" t="s">
        <v>1259</v>
      </c>
      <c r="AM396" s="270" t="s">
        <v>1259</v>
      </c>
      <c r="AN396" s="270" t="s">
        <v>1259</v>
      </c>
      <c r="AO396" s="270" t="s">
        <v>1259</v>
      </c>
      <c r="AP396" s="270" t="s">
        <v>1259</v>
      </c>
      <c r="AQ396" s="270" t="s">
        <v>1259</v>
      </c>
      <c r="AR396" s="270" t="s">
        <v>1259</v>
      </c>
      <c r="AS396" s="270" t="s">
        <v>1259</v>
      </c>
      <c r="AT396" s="270" t="s">
        <v>1259</v>
      </c>
      <c r="AU396" s="270" t="s">
        <v>1259</v>
      </c>
      <c r="AV396" s="270" t="s">
        <v>1259</v>
      </c>
      <c r="AW396" s="277" t="s">
        <v>1259</v>
      </c>
      <c r="AX396">
        <f>VLOOKUP(A396,[1]Sheet4!B$2:G$3636,6,0)</f>
        <v>0</v>
      </c>
      <c r="AY396" t="str">
        <f>VLOOKUP(A396,[1]Sheet2!A$3:AC$3636,29,0)</f>
        <v/>
      </c>
      <c r="AZ396" s="270" t="s">
        <v>3258</v>
      </c>
      <c r="BA396" s="270" t="s">
        <v>3258</v>
      </c>
      <c r="BB396" s="270" t="s">
        <v>3258</v>
      </c>
      <c r="BC396" s="270" t="s">
        <v>3258</v>
      </c>
      <c r="BD396" s="270"/>
      <c r="BE396" s="270"/>
    </row>
    <row r="397" spans="1:83" ht="14.4" x14ac:dyDescent="0.3">
      <c r="A397" s="269">
        <v>519531</v>
      </c>
      <c r="B397" s="272" t="str">
        <f>VLOOKUP(A397,[1]Sheet4!B$1:G$3636,5,0)</f>
        <v>الرابعة</v>
      </c>
      <c r="C397" s="270" t="s">
        <v>1259</v>
      </c>
      <c r="D397" s="270" t="s">
        <v>1259</v>
      </c>
      <c r="E397" s="270" t="s">
        <v>1259</v>
      </c>
      <c r="F397" s="270" t="s">
        <v>1259</v>
      </c>
      <c r="G397" s="270" t="s">
        <v>1259</v>
      </c>
      <c r="H397" s="270" t="s">
        <v>1259</v>
      </c>
      <c r="I397" s="270" t="s">
        <v>1259</v>
      </c>
      <c r="J397" s="270" t="s">
        <v>1259</v>
      </c>
      <c r="K397" s="270" t="s">
        <v>1259</v>
      </c>
      <c r="L397" s="270" t="s">
        <v>1259</v>
      </c>
      <c r="M397" s="270" t="s">
        <v>1259</v>
      </c>
      <c r="N397" s="270" t="s">
        <v>1259</v>
      </c>
      <c r="O397" s="270" t="s">
        <v>1259</v>
      </c>
      <c r="P397" s="270" t="s">
        <v>1259</v>
      </c>
      <c r="Q397" s="270" t="s">
        <v>1259</v>
      </c>
      <c r="R397" s="270" t="s">
        <v>1259</v>
      </c>
      <c r="S397" s="270" t="s">
        <v>1259</v>
      </c>
      <c r="T397" s="270" t="s">
        <v>1259</v>
      </c>
      <c r="U397" s="270" t="s">
        <v>1259</v>
      </c>
      <c r="V397" s="270" t="s">
        <v>1259</v>
      </c>
      <c r="W397" s="270" t="s">
        <v>1259</v>
      </c>
      <c r="X397" s="270" t="s">
        <v>1259</v>
      </c>
      <c r="Y397" s="270" t="s">
        <v>1259</v>
      </c>
      <c r="Z397" s="270" t="s">
        <v>1259</v>
      </c>
      <c r="AA397" s="270" t="s">
        <v>1259</v>
      </c>
      <c r="AB397" s="270" t="s">
        <v>1259</v>
      </c>
      <c r="AC397" s="270" t="s">
        <v>1259</v>
      </c>
      <c r="AD397" s="270" t="s">
        <v>1259</v>
      </c>
      <c r="AE397" s="270" t="s">
        <v>1259</v>
      </c>
      <c r="AF397" s="270" t="s">
        <v>1259</v>
      </c>
      <c r="AG397" s="270" t="s">
        <v>1259</v>
      </c>
      <c r="AH397" s="270" t="s">
        <v>1259</v>
      </c>
      <c r="AI397" s="270" t="s">
        <v>1259</v>
      </c>
      <c r="AJ397" s="270" t="s">
        <v>1259</v>
      </c>
      <c r="AK397" s="270" t="s">
        <v>1259</v>
      </c>
      <c r="AL397" s="270" t="s">
        <v>1259</v>
      </c>
      <c r="AM397" s="270" t="s">
        <v>1259</v>
      </c>
      <c r="AN397" s="270" t="s">
        <v>1259</v>
      </c>
      <c r="AO397" s="270" t="s">
        <v>1259</v>
      </c>
      <c r="AP397" s="270" t="s">
        <v>1259</v>
      </c>
      <c r="AQ397" s="270" t="s">
        <v>1259</v>
      </c>
      <c r="AR397" s="270" t="s">
        <v>1259</v>
      </c>
      <c r="AS397" s="270" t="s">
        <v>1259</v>
      </c>
      <c r="AT397" s="270" t="s">
        <v>1259</v>
      </c>
      <c r="AU397" s="270" t="s">
        <v>1259</v>
      </c>
      <c r="AV397" s="270" t="s">
        <v>1259</v>
      </c>
      <c r="AW397" s="277" t="s">
        <v>1259</v>
      </c>
      <c r="AX397">
        <f>VLOOKUP(A397,[1]Sheet4!B$2:G$3636,6,0)</f>
        <v>0</v>
      </c>
      <c r="AY397" t="str">
        <f>VLOOKUP(A397,[1]Sheet2!A$3:AC$3636,29,0)</f>
        <v/>
      </c>
      <c r="AZ397" s="270" t="s">
        <v>3258</v>
      </c>
      <c r="BA397" s="270" t="s">
        <v>3258</v>
      </c>
      <c r="BB397" s="270" t="s">
        <v>3258</v>
      </c>
      <c r="BC397" s="270" t="s">
        <v>3258</v>
      </c>
      <c r="BD397" s="270"/>
      <c r="BE397" s="270"/>
    </row>
    <row r="398" spans="1:83" ht="14.4" x14ac:dyDescent="0.3">
      <c r="A398" s="269">
        <v>519548</v>
      </c>
      <c r="B398" s="272" t="str">
        <f>VLOOKUP(A398,[1]Sheet4!B$1:G$3636,5,0)</f>
        <v>الرابعة</v>
      </c>
      <c r="C398" s="270" t="s">
        <v>1260</v>
      </c>
      <c r="D398" s="270" t="s">
        <v>1260</v>
      </c>
      <c r="E398" s="270" t="s">
        <v>1260</v>
      </c>
      <c r="F398" s="270" t="s">
        <v>1260</v>
      </c>
      <c r="G398" s="270" t="s">
        <v>1260</v>
      </c>
      <c r="H398" s="270" t="s">
        <v>1260</v>
      </c>
      <c r="I398" s="270" t="s">
        <v>1260</v>
      </c>
      <c r="J398" s="270" t="s">
        <v>1260</v>
      </c>
      <c r="K398" s="270" t="s">
        <v>1260</v>
      </c>
      <c r="L398" s="270" t="s">
        <v>1260</v>
      </c>
      <c r="M398" s="270" t="s">
        <v>1260</v>
      </c>
      <c r="N398" s="270" t="s">
        <v>1260</v>
      </c>
      <c r="O398" s="270" t="s">
        <v>1260</v>
      </c>
      <c r="P398" s="270" t="s">
        <v>1260</v>
      </c>
      <c r="Q398" s="270" t="s">
        <v>1260</v>
      </c>
      <c r="R398" s="270" t="s">
        <v>1260</v>
      </c>
      <c r="S398" s="270" t="s">
        <v>1260</v>
      </c>
      <c r="T398" s="270" t="s">
        <v>1260</v>
      </c>
      <c r="U398" s="270" t="s">
        <v>1260</v>
      </c>
      <c r="V398" s="270" t="s">
        <v>1260</v>
      </c>
      <c r="W398" s="270" t="s">
        <v>1260</v>
      </c>
      <c r="X398" s="270" t="s">
        <v>1260</v>
      </c>
      <c r="Y398" s="270" t="s">
        <v>1260</v>
      </c>
      <c r="Z398" s="270" t="s">
        <v>1260</v>
      </c>
      <c r="AA398" s="270" t="s">
        <v>1260</v>
      </c>
      <c r="AB398" s="270" t="s">
        <v>1260</v>
      </c>
      <c r="AC398" s="270" t="s">
        <v>1260</v>
      </c>
      <c r="AD398" s="270" t="s">
        <v>1260</v>
      </c>
      <c r="AE398" s="270" t="s">
        <v>1260</v>
      </c>
      <c r="AF398" s="270" t="s">
        <v>1260</v>
      </c>
      <c r="AG398" s="270" t="s">
        <v>1260</v>
      </c>
      <c r="AH398" s="270" t="s">
        <v>1260</v>
      </c>
      <c r="AI398" s="270" t="s">
        <v>1260</v>
      </c>
      <c r="AJ398" s="270" t="s">
        <v>1260</v>
      </c>
      <c r="AK398" s="270" t="s">
        <v>1260</v>
      </c>
      <c r="AL398" s="270" t="s">
        <v>1260</v>
      </c>
      <c r="AM398" s="270" t="s">
        <v>1260</v>
      </c>
      <c r="AN398" s="270" t="s">
        <v>1260</v>
      </c>
      <c r="AO398" s="270" t="s">
        <v>1260</v>
      </c>
      <c r="AP398" s="270" t="s">
        <v>1260</v>
      </c>
      <c r="AQ398" s="270" t="s">
        <v>1260</v>
      </c>
      <c r="AR398" s="270" t="s">
        <v>1260</v>
      </c>
      <c r="AS398" s="270" t="s">
        <v>1260</v>
      </c>
      <c r="AT398" s="270" t="s">
        <v>1260</v>
      </c>
      <c r="AU398" s="270" t="s">
        <v>1260</v>
      </c>
      <c r="AV398" s="270" t="s">
        <v>1260</v>
      </c>
      <c r="AW398" s="277" t="s">
        <v>1260</v>
      </c>
      <c r="AX398" t="str">
        <f>VLOOKUP(A398,[1]Sheet4!B$2:G$3636,6,0)</f>
        <v>مستنفذ فصل ثاني  2023-2024</v>
      </c>
      <c r="AY398">
        <f>VLOOKUP(A398,[1]Sheet2!A$3:AC$3636,29,0)</f>
        <v>0</v>
      </c>
      <c r="AZ398" s="270" t="s">
        <v>3258</v>
      </c>
      <c r="BA398" s="270" t="s">
        <v>3258</v>
      </c>
      <c r="BB398" s="270" t="s">
        <v>3258</v>
      </c>
      <c r="BC398" s="270" t="s">
        <v>3258</v>
      </c>
      <c r="BD398" s="270"/>
      <c r="BE398" s="270"/>
    </row>
    <row r="399" spans="1:83" ht="14.4" x14ac:dyDescent="0.3">
      <c r="A399" s="269">
        <v>519563</v>
      </c>
      <c r="B399" s="272" t="str">
        <f>VLOOKUP(A399,[1]Sheet4!B$1:G$3636,5,0)</f>
        <v>الرابعة</v>
      </c>
      <c r="C399" s="270" t="s">
        <v>1259</v>
      </c>
      <c r="D399" s="270" t="s">
        <v>1259</v>
      </c>
      <c r="E399" s="270" t="s">
        <v>1259</v>
      </c>
      <c r="F399" s="270" t="s">
        <v>1259</v>
      </c>
      <c r="G399" s="270" t="s">
        <v>1259</v>
      </c>
      <c r="H399" s="270" t="s">
        <v>1259</v>
      </c>
      <c r="I399" s="270" t="s">
        <v>1259</v>
      </c>
      <c r="J399" s="270" t="s">
        <v>1259</v>
      </c>
      <c r="K399" s="270" t="s">
        <v>1259</v>
      </c>
      <c r="L399" s="270" t="s">
        <v>1259</v>
      </c>
      <c r="M399" s="270" t="s">
        <v>1259</v>
      </c>
      <c r="N399" s="270" t="s">
        <v>1259</v>
      </c>
      <c r="O399" s="270" t="s">
        <v>1259</v>
      </c>
      <c r="P399" s="270" t="s">
        <v>1259</v>
      </c>
      <c r="Q399" s="270" t="s">
        <v>1259</v>
      </c>
      <c r="R399" s="270" t="s">
        <v>1259</v>
      </c>
      <c r="S399" s="270" t="s">
        <v>1259</v>
      </c>
      <c r="T399" s="270" t="s">
        <v>1259</v>
      </c>
      <c r="U399" s="270" t="s">
        <v>1259</v>
      </c>
      <c r="V399" s="270" t="s">
        <v>1259</v>
      </c>
      <c r="W399" s="270" t="s">
        <v>1259</v>
      </c>
      <c r="X399" s="270" t="s">
        <v>1259</v>
      </c>
      <c r="Y399" s="270" t="s">
        <v>1259</v>
      </c>
      <c r="Z399" s="270" t="s">
        <v>1259</v>
      </c>
      <c r="AA399" s="270" t="s">
        <v>1259</v>
      </c>
      <c r="AB399" s="270" t="s">
        <v>1259</v>
      </c>
      <c r="AC399" s="270" t="s">
        <v>1259</v>
      </c>
      <c r="AD399" s="270" t="s">
        <v>1259</v>
      </c>
      <c r="AE399" s="270" t="s">
        <v>1259</v>
      </c>
      <c r="AF399" s="270" t="s">
        <v>1259</v>
      </c>
      <c r="AG399" s="270" t="s">
        <v>1259</v>
      </c>
      <c r="AH399" s="270" t="s">
        <v>1259</v>
      </c>
      <c r="AI399" s="270" t="s">
        <v>1259</v>
      </c>
      <c r="AJ399" s="270" t="s">
        <v>1259</v>
      </c>
      <c r="AK399" s="270" t="s">
        <v>1259</v>
      </c>
      <c r="AL399" s="270" t="s">
        <v>1259</v>
      </c>
      <c r="AM399" s="270" t="s">
        <v>1259</v>
      </c>
      <c r="AN399" s="270" t="s">
        <v>1259</v>
      </c>
      <c r="AO399" s="270" t="s">
        <v>1259</v>
      </c>
      <c r="AP399" s="270" t="s">
        <v>1259</v>
      </c>
      <c r="AQ399" s="270" t="s">
        <v>1259</v>
      </c>
      <c r="AR399" s="270" t="s">
        <v>1259</v>
      </c>
      <c r="AS399" s="270" t="s">
        <v>1259</v>
      </c>
      <c r="AT399" s="270" t="s">
        <v>1259</v>
      </c>
      <c r="AU399" s="270" t="s">
        <v>1259</v>
      </c>
      <c r="AV399" s="270" t="s">
        <v>1259</v>
      </c>
      <c r="AW399" s="277" t="s">
        <v>1259</v>
      </c>
      <c r="AX399">
        <f>VLOOKUP(A399,[1]Sheet4!B$2:G$3636,6,0)</f>
        <v>0</v>
      </c>
      <c r="AY399" t="str">
        <f>VLOOKUP(A399,[1]Sheet2!A$3:AC$3636,29,0)</f>
        <v/>
      </c>
      <c r="AZ399" s="270" t="s">
        <v>3258</v>
      </c>
      <c r="BA399" s="270" t="s">
        <v>3258</v>
      </c>
      <c r="BB399" s="270" t="s">
        <v>3258</v>
      </c>
      <c r="BC399" s="270" t="s">
        <v>3258</v>
      </c>
      <c r="BD399" s="270"/>
      <c r="BE399" s="270"/>
    </row>
    <row r="400" spans="1:83" ht="14.4" x14ac:dyDescent="0.3">
      <c r="A400" s="269">
        <v>519569</v>
      </c>
      <c r="B400" s="272" t="str">
        <f>VLOOKUP(A400,[1]Sheet4!B$1:G$3636,5,0)</f>
        <v>الرابعة</v>
      </c>
      <c r="C400" s="270" t="s">
        <v>1259</v>
      </c>
      <c r="D400" s="270" t="s">
        <v>1259</v>
      </c>
      <c r="E400" s="270" t="s">
        <v>1259</v>
      </c>
      <c r="F400" s="270" t="s">
        <v>1259</v>
      </c>
      <c r="G400" s="270" t="s">
        <v>1259</v>
      </c>
      <c r="H400" s="270" t="s">
        <v>1259</v>
      </c>
      <c r="I400" s="270" t="s">
        <v>1259</v>
      </c>
      <c r="J400" s="270" t="s">
        <v>1259</v>
      </c>
      <c r="K400" s="270" t="s">
        <v>1259</v>
      </c>
      <c r="L400" s="270" t="s">
        <v>1259</v>
      </c>
      <c r="M400" s="270" t="s">
        <v>1259</v>
      </c>
      <c r="N400" s="270" t="s">
        <v>1259</v>
      </c>
      <c r="O400" s="270" t="s">
        <v>1259</v>
      </c>
      <c r="P400" s="270" t="s">
        <v>1259</v>
      </c>
      <c r="Q400" s="270" t="s">
        <v>1259</v>
      </c>
      <c r="R400" s="270" t="s">
        <v>1259</v>
      </c>
      <c r="S400" s="270" t="s">
        <v>1259</v>
      </c>
      <c r="T400" s="270" t="s">
        <v>1259</v>
      </c>
      <c r="U400" s="270" t="s">
        <v>1259</v>
      </c>
      <c r="V400" s="270" t="s">
        <v>1259</v>
      </c>
      <c r="W400" s="270" t="s">
        <v>1259</v>
      </c>
      <c r="X400" s="270" t="s">
        <v>1259</v>
      </c>
      <c r="Y400" s="270" t="s">
        <v>1259</v>
      </c>
      <c r="Z400" s="270" t="s">
        <v>1259</v>
      </c>
      <c r="AA400" s="270" t="s">
        <v>1259</v>
      </c>
      <c r="AB400" s="270" t="s">
        <v>1259</v>
      </c>
      <c r="AC400" s="270" t="s">
        <v>1259</v>
      </c>
      <c r="AD400" s="270" t="s">
        <v>1259</v>
      </c>
      <c r="AE400" s="270" t="s">
        <v>1259</v>
      </c>
      <c r="AF400" s="270" t="s">
        <v>1259</v>
      </c>
      <c r="AG400" s="270" t="s">
        <v>1259</v>
      </c>
      <c r="AH400" s="270" t="s">
        <v>1259</v>
      </c>
      <c r="AI400" s="270" t="s">
        <v>1259</v>
      </c>
      <c r="AJ400" s="270" t="s">
        <v>1259</v>
      </c>
      <c r="AK400" s="270" t="s">
        <v>1259</v>
      </c>
      <c r="AL400" s="270" t="s">
        <v>1259</v>
      </c>
      <c r="AM400" s="270" t="s">
        <v>1259</v>
      </c>
      <c r="AN400" s="270" t="s">
        <v>1259</v>
      </c>
      <c r="AO400" s="270" t="s">
        <v>1259</v>
      </c>
      <c r="AP400" s="270" t="s">
        <v>1259</v>
      </c>
      <c r="AQ400" s="270" t="s">
        <v>1259</v>
      </c>
      <c r="AR400" s="270" t="s">
        <v>1259</v>
      </c>
      <c r="AS400" s="270" t="s">
        <v>1259</v>
      </c>
      <c r="AT400" s="270" t="s">
        <v>1259</v>
      </c>
      <c r="AU400" s="270" t="s">
        <v>1259</v>
      </c>
      <c r="AV400" s="270" t="s">
        <v>1259</v>
      </c>
      <c r="AW400" s="277" t="s">
        <v>1259</v>
      </c>
      <c r="AX400">
        <f>VLOOKUP(A400,[1]Sheet4!B$2:G$3636,6,0)</f>
        <v>0</v>
      </c>
      <c r="AY400" t="str">
        <f>VLOOKUP(A400,[1]Sheet2!A$3:AC$3636,29,0)</f>
        <v/>
      </c>
      <c r="AZ400" s="249"/>
      <c r="BA400" s="249"/>
      <c r="BB400" s="249"/>
      <c r="BC400" s="249"/>
      <c r="BD400" s="249"/>
      <c r="BE400" s="270"/>
    </row>
    <row r="401" spans="1:83" ht="14.4" x14ac:dyDescent="0.3">
      <c r="A401" s="269">
        <v>519580</v>
      </c>
      <c r="B401" s="272" t="str">
        <f>VLOOKUP(A401,[1]Sheet4!B$1:G$3636,5,0)</f>
        <v>الرابعة</v>
      </c>
      <c r="C401" s="270" t="s">
        <v>1259</v>
      </c>
      <c r="D401" s="270" t="s">
        <v>1259</v>
      </c>
      <c r="E401" s="270" t="s">
        <v>1259</v>
      </c>
      <c r="F401" s="270" t="s">
        <v>1259</v>
      </c>
      <c r="G401" s="270" t="s">
        <v>1259</v>
      </c>
      <c r="H401" s="270" t="s">
        <v>1259</v>
      </c>
      <c r="I401" s="270" t="s">
        <v>1259</v>
      </c>
      <c r="J401" s="270" t="s">
        <v>1259</v>
      </c>
      <c r="K401" s="270" t="s">
        <v>1259</v>
      </c>
      <c r="L401" s="270" t="s">
        <v>1259</v>
      </c>
      <c r="M401" s="270" t="s">
        <v>1259</v>
      </c>
      <c r="N401" s="270" t="s">
        <v>1259</v>
      </c>
      <c r="O401" s="270" t="s">
        <v>1259</v>
      </c>
      <c r="P401" s="270" t="s">
        <v>1259</v>
      </c>
      <c r="Q401" s="270" t="s">
        <v>1259</v>
      </c>
      <c r="R401" s="270" t="s">
        <v>1259</v>
      </c>
      <c r="S401" s="270" t="s">
        <v>1259</v>
      </c>
      <c r="T401" s="270" t="s">
        <v>1259</v>
      </c>
      <c r="U401" s="270" t="s">
        <v>1259</v>
      </c>
      <c r="V401" s="270" t="s">
        <v>1259</v>
      </c>
      <c r="W401" s="270" t="s">
        <v>1259</v>
      </c>
      <c r="X401" s="270" t="s">
        <v>1259</v>
      </c>
      <c r="Y401" s="270" t="s">
        <v>1259</v>
      </c>
      <c r="Z401" s="270" t="s">
        <v>1259</v>
      </c>
      <c r="AA401" s="270" t="s">
        <v>1259</v>
      </c>
      <c r="AB401" s="270" t="s">
        <v>1259</v>
      </c>
      <c r="AC401" s="270" t="s">
        <v>1259</v>
      </c>
      <c r="AD401" s="270" t="s">
        <v>1259</v>
      </c>
      <c r="AE401" s="270" t="s">
        <v>1259</v>
      </c>
      <c r="AF401" s="270" t="s">
        <v>1259</v>
      </c>
      <c r="AG401" s="270" t="s">
        <v>1259</v>
      </c>
      <c r="AH401" s="270" t="s">
        <v>1259</v>
      </c>
      <c r="AI401" s="270" t="s">
        <v>1259</v>
      </c>
      <c r="AJ401" s="270" t="s">
        <v>1259</v>
      </c>
      <c r="AK401" s="270" t="s">
        <v>1259</v>
      </c>
      <c r="AL401" s="270" t="s">
        <v>1259</v>
      </c>
      <c r="AM401" s="270" t="s">
        <v>1259</v>
      </c>
      <c r="AN401" s="270" t="s">
        <v>1259</v>
      </c>
      <c r="AO401" s="270" t="s">
        <v>1259</v>
      </c>
      <c r="AP401" s="270" t="s">
        <v>1259</v>
      </c>
      <c r="AQ401" s="270" t="s">
        <v>1259</v>
      </c>
      <c r="AR401" s="270" t="s">
        <v>1259</v>
      </c>
      <c r="AS401" s="270" t="s">
        <v>1259</v>
      </c>
      <c r="AT401" s="270" t="s">
        <v>1259</v>
      </c>
      <c r="AU401" s="270" t="s">
        <v>1259</v>
      </c>
      <c r="AV401" s="270" t="s">
        <v>1259</v>
      </c>
      <c r="AW401" s="277" t="s">
        <v>1259</v>
      </c>
      <c r="AX401">
        <f>VLOOKUP(A401,[1]Sheet4!B$2:G$3636,6,0)</f>
        <v>0</v>
      </c>
      <c r="AY401" t="str">
        <f>VLOOKUP(A401,[1]Sheet2!A$3:AC$3636,29,0)</f>
        <v/>
      </c>
      <c r="AZ401" s="270" t="s">
        <v>3258</v>
      </c>
      <c r="BA401" s="270" t="s">
        <v>3258</v>
      </c>
      <c r="BB401" s="270" t="s">
        <v>3258</v>
      </c>
      <c r="BC401" s="270" t="s">
        <v>3258</v>
      </c>
      <c r="BD401" s="270"/>
      <c r="BE401" s="270"/>
    </row>
    <row r="402" spans="1:83" ht="14.4" x14ac:dyDescent="0.3">
      <c r="A402" s="269">
        <v>519581</v>
      </c>
      <c r="B402" s="272" t="str">
        <f>VLOOKUP(A402,[1]Sheet4!B$1:G$3636,5,0)</f>
        <v>الرابعة</v>
      </c>
      <c r="C402" s="270" t="s">
        <v>1260</v>
      </c>
      <c r="D402" s="270" t="s">
        <v>1260</v>
      </c>
      <c r="E402" s="270" t="s">
        <v>1260</v>
      </c>
      <c r="F402" s="270" t="s">
        <v>1260</v>
      </c>
      <c r="G402" s="270" t="s">
        <v>1260</v>
      </c>
      <c r="H402" s="270" t="s">
        <v>1260</v>
      </c>
      <c r="I402" s="270" t="s">
        <v>1260</v>
      </c>
      <c r="J402" s="270" t="s">
        <v>1260</v>
      </c>
      <c r="K402" s="270" t="s">
        <v>1260</v>
      </c>
      <c r="L402" s="270" t="s">
        <v>1260</v>
      </c>
      <c r="M402" s="270" t="s">
        <v>1260</v>
      </c>
      <c r="N402" s="270" t="s">
        <v>1260</v>
      </c>
      <c r="O402" s="270" t="s">
        <v>1260</v>
      </c>
      <c r="P402" s="270" t="s">
        <v>1260</v>
      </c>
      <c r="Q402" s="270" t="s">
        <v>1260</v>
      </c>
      <c r="R402" s="270" t="s">
        <v>1260</v>
      </c>
      <c r="S402" s="270" t="s">
        <v>1260</v>
      </c>
      <c r="T402" s="270" t="s">
        <v>1260</v>
      </c>
      <c r="U402" s="270" t="s">
        <v>1260</v>
      </c>
      <c r="V402" s="270" t="s">
        <v>1260</v>
      </c>
      <c r="W402" s="270" t="s">
        <v>1260</v>
      </c>
      <c r="X402" s="270" t="s">
        <v>1260</v>
      </c>
      <c r="Y402" s="270" t="s">
        <v>1260</v>
      </c>
      <c r="Z402" s="270" t="s">
        <v>1260</v>
      </c>
      <c r="AA402" s="270" t="s">
        <v>1260</v>
      </c>
      <c r="AB402" s="270" t="s">
        <v>1260</v>
      </c>
      <c r="AC402" s="270" t="s">
        <v>1260</v>
      </c>
      <c r="AD402" s="270" t="s">
        <v>1260</v>
      </c>
      <c r="AE402" s="270" t="s">
        <v>1260</v>
      </c>
      <c r="AF402" s="270" t="s">
        <v>1260</v>
      </c>
      <c r="AG402" s="270" t="s">
        <v>1260</v>
      </c>
      <c r="AH402" s="270" t="s">
        <v>1260</v>
      </c>
      <c r="AI402" s="270" t="s">
        <v>1260</v>
      </c>
      <c r="AJ402" s="270" t="s">
        <v>1260</v>
      </c>
      <c r="AK402" s="270" t="s">
        <v>1260</v>
      </c>
      <c r="AL402" s="270" t="s">
        <v>1260</v>
      </c>
      <c r="AM402" s="270" t="s">
        <v>1260</v>
      </c>
      <c r="AN402" s="270" t="s">
        <v>1260</v>
      </c>
      <c r="AO402" s="270" t="s">
        <v>1260</v>
      </c>
      <c r="AP402" s="270" t="s">
        <v>1260</v>
      </c>
      <c r="AQ402" s="270" t="s">
        <v>1260</v>
      </c>
      <c r="AR402" s="270" t="s">
        <v>1260</v>
      </c>
      <c r="AS402" s="270" t="s">
        <v>1260</v>
      </c>
      <c r="AT402" s="270" t="s">
        <v>1260</v>
      </c>
      <c r="AU402" s="270" t="s">
        <v>1260</v>
      </c>
      <c r="AV402" s="270" t="s">
        <v>1260</v>
      </c>
      <c r="AW402" s="277" t="s">
        <v>1260</v>
      </c>
      <c r="AX402" t="str">
        <f>VLOOKUP(A402,[1]Sheet4!B$2:G$3636,6,0)</f>
        <v>مستنفذ فصل ثاني  2023-2024</v>
      </c>
      <c r="AY402" t="str">
        <f>VLOOKUP(A402,[1]Sheet2!A$3:AC$3636,29,0)</f>
        <v/>
      </c>
      <c r="AZ402" s="270" t="s">
        <v>3258</v>
      </c>
      <c r="BA402" s="270" t="s">
        <v>3258</v>
      </c>
      <c r="BB402" s="270" t="s">
        <v>3258</v>
      </c>
      <c r="BC402" s="270" t="s">
        <v>3258</v>
      </c>
      <c r="BD402" s="270"/>
      <c r="BE402" s="270"/>
    </row>
    <row r="403" spans="1:83" ht="14.4" x14ac:dyDescent="0.3">
      <c r="A403" s="269">
        <v>519582</v>
      </c>
      <c r="B403" s="272" t="str">
        <f>VLOOKUP(A403,[1]Sheet4!B$1:G$3636,5,0)</f>
        <v>الرابعة</v>
      </c>
      <c r="C403" s="270" t="s">
        <v>1260</v>
      </c>
      <c r="D403" s="270" t="s">
        <v>1260</v>
      </c>
      <c r="E403" s="270" t="s">
        <v>1260</v>
      </c>
      <c r="F403" s="270" t="s">
        <v>1260</v>
      </c>
      <c r="G403" s="270" t="s">
        <v>1260</v>
      </c>
      <c r="H403" s="270" t="s">
        <v>1260</v>
      </c>
      <c r="I403" s="270" t="s">
        <v>1260</v>
      </c>
      <c r="J403" s="270" t="s">
        <v>1260</v>
      </c>
      <c r="K403" s="270" t="s">
        <v>1260</v>
      </c>
      <c r="L403" s="270" t="s">
        <v>1260</v>
      </c>
      <c r="M403" s="270" t="s">
        <v>1260</v>
      </c>
      <c r="N403" s="270" t="s">
        <v>1260</v>
      </c>
      <c r="O403" s="270" t="s">
        <v>1260</v>
      </c>
      <c r="P403" s="270" t="s">
        <v>1260</v>
      </c>
      <c r="Q403" s="270" t="s">
        <v>1260</v>
      </c>
      <c r="R403" s="270" t="s">
        <v>1260</v>
      </c>
      <c r="S403" s="270" t="s">
        <v>1260</v>
      </c>
      <c r="T403" s="270" t="s">
        <v>1260</v>
      </c>
      <c r="U403" s="270" t="s">
        <v>1260</v>
      </c>
      <c r="V403" s="270" t="s">
        <v>1260</v>
      </c>
      <c r="W403" s="270" t="s">
        <v>1260</v>
      </c>
      <c r="X403" s="270" t="s">
        <v>1260</v>
      </c>
      <c r="Y403" s="270" t="s">
        <v>1260</v>
      </c>
      <c r="Z403" s="270" t="s">
        <v>1260</v>
      </c>
      <c r="AA403" s="270" t="s">
        <v>1260</v>
      </c>
      <c r="AB403" s="270" t="s">
        <v>1260</v>
      </c>
      <c r="AC403" s="270" t="s">
        <v>1260</v>
      </c>
      <c r="AD403" s="270" t="s">
        <v>1260</v>
      </c>
      <c r="AE403" s="270" t="s">
        <v>1260</v>
      </c>
      <c r="AF403" s="270" t="s">
        <v>1260</v>
      </c>
      <c r="AG403" s="270" t="s">
        <v>1260</v>
      </c>
      <c r="AH403" s="270" t="s">
        <v>1260</v>
      </c>
      <c r="AI403" s="270" t="s">
        <v>1260</v>
      </c>
      <c r="AJ403" s="270" t="s">
        <v>1260</v>
      </c>
      <c r="AK403" s="270" t="s">
        <v>1260</v>
      </c>
      <c r="AL403" s="270" t="s">
        <v>1260</v>
      </c>
      <c r="AM403" s="270" t="s">
        <v>1260</v>
      </c>
      <c r="AN403" s="270" t="s">
        <v>1260</v>
      </c>
      <c r="AO403" s="270" t="s">
        <v>1260</v>
      </c>
      <c r="AP403" s="270" t="s">
        <v>1260</v>
      </c>
      <c r="AQ403" s="270" t="s">
        <v>1260</v>
      </c>
      <c r="AR403" s="270" t="s">
        <v>1260</v>
      </c>
      <c r="AS403" s="270" t="s">
        <v>1260</v>
      </c>
      <c r="AT403" s="270" t="s">
        <v>1260</v>
      </c>
      <c r="AU403" s="270" t="s">
        <v>1260</v>
      </c>
      <c r="AV403" s="270" t="s">
        <v>1260</v>
      </c>
      <c r="AW403" s="277" t="s">
        <v>1260</v>
      </c>
      <c r="AX403">
        <f>VLOOKUP(A403,[1]Sheet4!B$2:G$3636,6,0)</f>
        <v>0</v>
      </c>
      <c r="AY403">
        <f>VLOOKUP(A403,[1]Sheet2!A$3:AC$3636,29,0)</f>
        <v>0</v>
      </c>
      <c r="AZ403" s="270" t="s">
        <v>3258</v>
      </c>
      <c r="BA403" s="270" t="s">
        <v>3258</v>
      </c>
      <c r="BB403" s="270" t="s">
        <v>3258</v>
      </c>
      <c r="BC403" s="270" t="s">
        <v>3258</v>
      </c>
      <c r="BD403" s="270"/>
      <c r="BE403" s="270"/>
    </row>
    <row r="404" spans="1:83" ht="14.4" x14ac:dyDescent="0.3">
      <c r="A404" s="269">
        <v>519586</v>
      </c>
      <c r="B404" s="272" t="str">
        <f>VLOOKUP(A404,[1]Sheet4!B$1:G$3636,5,0)</f>
        <v>الرابعة</v>
      </c>
      <c r="C404" s="270" t="s">
        <v>1259</v>
      </c>
      <c r="D404" s="270" t="s">
        <v>1259</v>
      </c>
      <c r="E404" s="270" t="s">
        <v>1259</v>
      </c>
      <c r="F404" s="270" t="s">
        <v>1259</v>
      </c>
      <c r="G404" s="270" t="s">
        <v>1259</v>
      </c>
      <c r="H404" s="270" t="s">
        <v>1259</v>
      </c>
      <c r="I404" s="270" t="s">
        <v>1259</v>
      </c>
      <c r="J404" s="270" t="s">
        <v>1259</v>
      </c>
      <c r="K404" s="270" t="s">
        <v>1259</v>
      </c>
      <c r="L404" s="270" t="s">
        <v>1259</v>
      </c>
      <c r="M404" s="270" t="s">
        <v>1259</v>
      </c>
      <c r="N404" s="270" t="s">
        <v>1259</v>
      </c>
      <c r="O404" s="270" t="s">
        <v>1259</v>
      </c>
      <c r="P404" s="270" t="s">
        <v>1259</v>
      </c>
      <c r="Q404" s="270" t="s">
        <v>1259</v>
      </c>
      <c r="R404" s="270" t="s">
        <v>1259</v>
      </c>
      <c r="S404" s="270" t="s">
        <v>1259</v>
      </c>
      <c r="T404" s="270" t="s">
        <v>1259</v>
      </c>
      <c r="U404" s="270" t="s">
        <v>1259</v>
      </c>
      <c r="V404" s="270" t="s">
        <v>1259</v>
      </c>
      <c r="W404" s="270" t="s">
        <v>1259</v>
      </c>
      <c r="X404" s="270" t="s">
        <v>1259</v>
      </c>
      <c r="Y404" s="270" t="s">
        <v>1259</v>
      </c>
      <c r="Z404" s="270" t="s">
        <v>1259</v>
      </c>
      <c r="AA404" s="270" t="s">
        <v>1259</v>
      </c>
      <c r="AB404" s="270" t="s">
        <v>1259</v>
      </c>
      <c r="AC404" s="270" t="s">
        <v>1259</v>
      </c>
      <c r="AD404" s="270" t="s">
        <v>1259</v>
      </c>
      <c r="AE404" s="270" t="s">
        <v>1259</v>
      </c>
      <c r="AF404" s="270" t="s">
        <v>1259</v>
      </c>
      <c r="AG404" s="270" t="s">
        <v>1259</v>
      </c>
      <c r="AH404" s="270" t="s">
        <v>1259</v>
      </c>
      <c r="AI404" s="270" t="s">
        <v>1259</v>
      </c>
      <c r="AJ404" s="270" t="s">
        <v>1259</v>
      </c>
      <c r="AK404" s="270" t="s">
        <v>1259</v>
      </c>
      <c r="AL404" s="270" t="s">
        <v>1259</v>
      </c>
      <c r="AM404" s="270" t="s">
        <v>1259</v>
      </c>
      <c r="AN404" s="270" t="s">
        <v>1259</v>
      </c>
      <c r="AO404" s="270" t="s">
        <v>1259</v>
      </c>
      <c r="AP404" s="270" t="s">
        <v>1259</v>
      </c>
      <c r="AQ404" s="270" t="s">
        <v>1259</v>
      </c>
      <c r="AR404" s="270" t="s">
        <v>1259</v>
      </c>
      <c r="AS404" s="270" t="s">
        <v>1259</v>
      </c>
      <c r="AT404" s="270" t="s">
        <v>1259</v>
      </c>
      <c r="AU404" s="270" t="s">
        <v>1259</v>
      </c>
      <c r="AV404" s="270" t="s">
        <v>1259</v>
      </c>
      <c r="AW404" s="277" t="s">
        <v>1259</v>
      </c>
      <c r="AX404">
        <f>VLOOKUP(A404,[1]Sheet4!B$2:G$3636,6,0)</f>
        <v>0</v>
      </c>
      <c r="AY404" t="str">
        <f>VLOOKUP(A404,[1]Sheet2!A$3:AC$3636,29,0)</f>
        <v/>
      </c>
      <c r="AZ404" s="270" t="s">
        <v>3258</v>
      </c>
      <c r="BA404" s="270" t="s">
        <v>3258</v>
      </c>
      <c r="BB404" s="270" t="s">
        <v>3258</v>
      </c>
      <c r="BC404" s="270" t="s">
        <v>3258</v>
      </c>
      <c r="BD404" s="270"/>
      <c r="BE404" s="270"/>
    </row>
    <row r="405" spans="1:83" ht="14.4" x14ac:dyDescent="0.3">
      <c r="A405" s="269">
        <v>519598</v>
      </c>
      <c r="B405" s="272" t="str">
        <f>VLOOKUP(A405,[1]Sheet4!B$1:G$3636,5,0)</f>
        <v>الرابعة</v>
      </c>
      <c r="C405" s="270" t="s">
        <v>1259</v>
      </c>
      <c r="D405" s="270" t="s">
        <v>1259</v>
      </c>
      <c r="E405" s="270" t="s">
        <v>1259</v>
      </c>
      <c r="F405" s="270" t="s">
        <v>1259</v>
      </c>
      <c r="G405" s="270" t="s">
        <v>1259</v>
      </c>
      <c r="H405" s="270" t="s">
        <v>1259</v>
      </c>
      <c r="I405" s="270" t="s">
        <v>1259</v>
      </c>
      <c r="J405" s="270" t="s">
        <v>1259</v>
      </c>
      <c r="K405" s="270" t="s">
        <v>1259</v>
      </c>
      <c r="L405" s="270" t="s">
        <v>1259</v>
      </c>
      <c r="M405" s="270" t="s">
        <v>1259</v>
      </c>
      <c r="N405" s="270" t="s">
        <v>1259</v>
      </c>
      <c r="O405" s="270" t="s">
        <v>1259</v>
      </c>
      <c r="P405" s="270" t="s">
        <v>1259</v>
      </c>
      <c r="Q405" s="270" t="s">
        <v>1259</v>
      </c>
      <c r="R405" s="270" t="s">
        <v>1259</v>
      </c>
      <c r="S405" s="270" t="s">
        <v>1259</v>
      </c>
      <c r="T405" s="270" t="s">
        <v>1259</v>
      </c>
      <c r="U405" s="270" t="s">
        <v>1259</v>
      </c>
      <c r="V405" s="270" t="s">
        <v>1259</v>
      </c>
      <c r="W405" s="270" t="s">
        <v>1259</v>
      </c>
      <c r="X405" s="270" t="s">
        <v>1259</v>
      </c>
      <c r="Y405" s="270" t="s">
        <v>1259</v>
      </c>
      <c r="Z405" s="270" t="s">
        <v>1259</v>
      </c>
      <c r="AA405" s="270" t="s">
        <v>1259</v>
      </c>
      <c r="AB405" s="270" t="s">
        <v>1259</v>
      </c>
      <c r="AC405" s="270" t="s">
        <v>1259</v>
      </c>
      <c r="AD405" s="270" t="s">
        <v>1259</v>
      </c>
      <c r="AE405" s="270" t="s">
        <v>1259</v>
      </c>
      <c r="AF405" s="270" t="s">
        <v>1259</v>
      </c>
      <c r="AG405" s="270" t="s">
        <v>1259</v>
      </c>
      <c r="AH405" s="270" t="s">
        <v>1259</v>
      </c>
      <c r="AI405" s="270" t="s">
        <v>1259</v>
      </c>
      <c r="AJ405" s="270" t="s">
        <v>1259</v>
      </c>
      <c r="AK405" s="270" t="s">
        <v>1259</v>
      </c>
      <c r="AL405" s="270" t="s">
        <v>1259</v>
      </c>
      <c r="AM405" s="270" t="s">
        <v>1259</v>
      </c>
      <c r="AN405" s="270" t="s">
        <v>1259</v>
      </c>
      <c r="AO405" s="270" t="s">
        <v>1259</v>
      </c>
      <c r="AP405" s="270" t="s">
        <v>1259</v>
      </c>
      <c r="AQ405" s="270" t="s">
        <v>1259</v>
      </c>
      <c r="AR405" s="270" t="s">
        <v>1259</v>
      </c>
      <c r="AS405" s="270" t="s">
        <v>1259</v>
      </c>
      <c r="AT405" s="270" t="s">
        <v>1259</v>
      </c>
      <c r="AU405" s="270" t="s">
        <v>1259</v>
      </c>
      <c r="AV405" s="270" t="s">
        <v>1259</v>
      </c>
      <c r="AW405" s="277" t="s">
        <v>1259</v>
      </c>
      <c r="AX405">
        <f>VLOOKUP(A405,[1]Sheet4!B$2:G$3636,6,0)</f>
        <v>0</v>
      </c>
      <c r="AY405" t="str">
        <f>VLOOKUP(A405,[1]Sheet2!A$3:AC$3636,29,0)</f>
        <v/>
      </c>
      <c r="AZ405" s="270" t="s">
        <v>3258</v>
      </c>
      <c r="BA405" s="270" t="s">
        <v>3258</v>
      </c>
      <c r="BB405" s="270" t="s">
        <v>3258</v>
      </c>
      <c r="BC405" s="270" t="s">
        <v>3258</v>
      </c>
      <c r="BD405" s="270"/>
      <c r="BE405" s="270"/>
      <c r="BH405" s="248"/>
      <c r="BI405" s="248"/>
      <c r="BJ405" s="248"/>
      <c r="BK405" s="248"/>
      <c r="BL405" s="248"/>
      <c r="BM405" s="248"/>
      <c r="BN405" s="248"/>
      <c r="BO405" s="248"/>
      <c r="BP405" s="248" t="s">
        <v>3258</v>
      </c>
      <c r="BQ405" s="248" t="s">
        <v>3258</v>
      </c>
      <c r="BR405" s="248" t="s">
        <v>3258</v>
      </c>
      <c r="BS405" s="248" t="s">
        <v>3258</v>
      </c>
      <c r="BT405" s="248" t="s">
        <v>3258</v>
      </c>
      <c r="BU405" s="248" t="s">
        <v>3258</v>
      </c>
      <c r="BV405" s="247"/>
      <c r="BW405" s="248"/>
      <c r="BX405" s="248"/>
      <c r="BY405" s="248"/>
      <c r="BZ405" s="248"/>
      <c r="CA405" s="241"/>
      <c r="CB405" s="241"/>
      <c r="CC405" s="241"/>
      <c r="CD405" s="241"/>
      <c r="CE405" s="248"/>
    </row>
    <row r="406" spans="1:83" ht="14.4" x14ac:dyDescent="0.3">
      <c r="A406" s="269">
        <v>519609</v>
      </c>
      <c r="B406" s="272" t="str">
        <f>VLOOKUP(A406,[1]Sheet4!B$1:G$3636,5,0)</f>
        <v>الرابعة</v>
      </c>
      <c r="C406" s="270" t="s">
        <v>1260</v>
      </c>
      <c r="D406" s="270" t="s">
        <v>1260</v>
      </c>
      <c r="E406" s="270" t="s">
        <v>1260</v>
      </c>
      <c r="F406" s="270" t="s">
        <v>1260</v>
      </c>
      <c r="G406" s="270" t="s">
        <v>1260</v>
      </c>
      <c r="H406" s="270" t="s">
        <v>1260</v>
      </c>
      <c r="I406" s="270" t="s">
        <v>1260</v>
      </c>
      <c r="J406" s="270" t="s">
        <v>1260</v>
      </c>
      <c r="K406" s="270" t="s">
        <v>1260</v>
      </c>
      <c r="L406" s="270" t="s">
        <v>1260</v>
      </c>
      <c r="M406" s="270" t="s">
        <v>1260</v>
      </c>
      <c r="N406" s="270" t="s">
        <v>1260</v>
      </c>
      <c r="O406" s="270" t="s">
        <v>1260</v>
      </c>
      <c r="P406" s="270" t="s">
        <v>1260</v>
      </c>
      <c r="Q406" s="270" t="s">
        <v>1260</v>
      </c>
      <c r="R406" s="270" t="s">
        <v>1260</v>
      </c>
      <c r="S406" s="270" t="s">
        <v>1260</v>
      </c>
      <c r="T406" s="270" t="s">
        <v>1260</v>
      </c>
      <c r="U406" s="270" t="s">
        <v>1260</v>
      </c>
      <c r="V406" s="270" t="s">
        <v>1260</v>
      </c>
      <c r="W406" s="270" t="s">
        <v>1260</v>
      </c>
      <c r="X406" s="270" t="s">
        <v>1260</v>
      </c>
      <c r="Y406" s="270" t="s">
        <v>1260</v>
      </c>
      <c r="Z406" s="270" t="s">
        <v>1260</v>
      </c>
      <c r="AA406" s="270" t="s">
        <v>1260</v>
      </c>
      <c r="AB406" s="270" t="s">
        <v>1260</v>
      </c>
      <c r="AC406" s="270" t="s">
        <v>1260</v>
      </c>
      <c r="AD406" s="270" t="s">
        <v>1260</v>
      </c>
      <c r="AE406" s="270" t="s">
        <v>1260</v>
      </c>
      <c r="AF406" s="270" t="s">
        <v>1260</v>
      </c>
      <c r="AG406" s="270" t="s">
        <v>1260</v>
      </c>
      <c r="AH406" s="270" t="s">
        <v>1260</v>
      </c>
      <c r="AI406" s="270" t="s">
        <v>1260</v>
      </c>
      <c r="AJ406" s="270" t="s">
        <v>1260</v>
      </c>
      <c r="AK406" s="270" t="s">
        <v>1260</v>
      </c>
      <c r="AL406" s="270" t="s">
        <v>1260</v>
      </c>
      <c r="AM406" s="270" t="s">
        <v>1260</v>
      </c>
      <c r="AN406" s="270" t="s">
        <v>1260</v>
      </c>
      <c r="AO406" s="270" t="s">
        <v>1260</v>
      </c>
      <c r="AP406" s="270" t="s">
        <v>1260</v>
      </c>
      <c r="AQ406" s="270" t="s">
        <v>1260</v>
      </c>
      <c r="AR406" s="270" t="s">
        <v>1260</v>
      </c>
      <c r="AS406" s="270" t="s">
        <v>1260</v>
      </c>
      <c r="AT406" s="270" t="s">
        <v>1260</v>
      </c>
      <c r="AU406" s="270" t="s">
        <v>1260</v>
      </c>
      <c r="AV406" s="270" t="s">
        <v>1260</v>
      </c>
      <c r="AW406" s="277" t="s">
        <v>1260</v>
      </c>
      <c r="AX406">
        <f>VLOOKUP(A406,[1]Sheet4!B$2:G$3636,6,0)</f>
        <v>0</v>
      </c>
      <c r="AY406" t="str">
        <f>VLOOKUP(A406,[1]Sheet2!A$3:AC$3636,29,0)</f>
        <v/>
      </c>
      <c r="AZ406" s="270" t="s">
        <v>3258</v>
      </c>
      <c r="BA406" s="270" t="s">
        <v>3258</v>
      </c>
      <c r="BB406" s="270" t="s">
        <v>3258</v>
      </c>
      <c r="BC406" s="270" t="s">
        <v>3258</v>
      </c>
      <c r="BD406" s="270"/>
      <c r="BE406" s="270"/>
    </row>
    <row r="407" spans="1:83" ht="14.4" x14ac:dyDescent="0.3">
      <c r="A407" s="269">
        <v>519616</v>
      </c>
      <c r="B407" s="272" t="str">
        <f>VLOOKUP(A407,[1]Sheet4!B$1:G$3636,5,0)</f>
        <v>الرابعة</v>
      </c>
      <c r="C407" s="270" t="s">
        <v>1260</v>
      </c>
      <c r="D407" s="270" t="s">
        <v>1260</v>
      </c>
      <c r="E407" s="270" t="s">
        <v>1260</v>
      </c>
      <c r="F407" s="270" t="s">
        <v>1260</v>
      </c>
      <c r="G407" s="270" t="s">
        <v>1260</v>
      </c>
      <c r="H407" s="270" t="s">
        <v>1260</v>
      </c>
      <c r="I407" s="270" t="s">
        <v>1260</v>
      </c>
      <c r="J407" s="270" t="s">
        <v>1260</v>
      </c>
      <c r="K407" s="270" t="s">
        <v>1260</v>
      </c>
      <c r="L407" s="270" t="s">
        <v>1260</v>
      </c>
      <c r="M407" s="270" t="s">
        <v>1260</v>
      </c>
      <c r="N407" s="270" t="s">
        <v>1260</v>
      </c>
      <c r="O407" s="270" t="s">
        <v>1260</v>
      </c>
      <c r="P407" s="270" t="s">
        <v>1260</v>
      </c>
      <c r="Q407" s="270" t="s">
        <v>1260</v>
      </c>
      <c r="R407" s="270" t="s">
        <v>1260</v>
      </c>
      <c r="S407" s="270" t="s">
        <v>1260</v>
      </c>
      <c r="T407" s="270" t="s">
        <v>1260</v>
      </c>
      <c r="U407" s="270" t="s">
        <v>1260</v>
      </c>
      <c r="V407" s="270" t="s">
        <v>1260</v>
      </c>
      <c r="W407" s="270" t="s">
        <v>1260</v>
      </c>
      <c r="X407" s="270" t="s">
        <v>1260</v>
      </c>
      <c r="Y407" s="270" t="s">
        <v>1260</v>
      </c>
      <c r="Z407" s="270" t="s">
        <v>1260</v>
      </c>
      <c r="AA407" s="270" t="s">
        <v>1260</v>
      </c>
      <c r="AB407" s="270" t="s">
        <v>1260</v>
      </c>
      <c r="AC407" s="270" t="s">
        <v>1260</v>
      </c>
      <c r="AD407" s="270" t="s">
        <v>1260</v>
      </c>
      <c r="AE407" s="270" t="s">
        <v>1260</v>
      </c>
      <c r="AF407" s="270" t="s">
        <v>1260</v>
      </c>
      <c r="AG407" s="270" t="s">
        <v>1260</v>
      </c>
      <c r="AH407" s="270" t="s">
        <v>1260</v>
      </c>
      <c r="AI407" s="270" t="s">
        <v>1260</v>
      </c>
      <c r="AJ407" s="270" t="s">
        <v>1260</v>
      </c>
      <c r="AK407" s="270" t="s">
        <v>1260</v>
      </c>
      <c r="AL407" s="270" t="s">
        <v>1260</v>
      </c>
      <c r="AM407" s="270" t="s">
        <v>1260</v>
      </c>
      <c r="AN407" s="270" t="s">
        <v>1260</v>
      </c>
      <c r="AO407" s="270" t="s">
        <v>1260</v>
      </c>
      <c r="AP407" s="270" t="s">
        <v>1260</v>
      </c>
      <c r="AQ407" s="270" t="s">
        <v>1260</v>
      </c>
      <c r="AR407" s="270" t="s">
        <v>1260</v>
      </c>
      <c r="AS407" s="270" t="s">
        <v>1260</v>
      </c>
      <c r="AT407" s="270" t="s">
        <v>1260</v>
      </c>
      <c r="AU407" s="270" t="s">
        <v>1260</v>
      </c>
      <c r="AV407" s="270" t="s">
        <v>1260</v>
      </c>
      <c r="AW407" s="277" t="s">
        <v>1260</v>
      </c>
      <c r="AX407" t="str">
        <f>VLOOKUP(A407,[1]Sheet4!B$2:G$3636,6,0)</f>
        <v>مستنفذ فصل ثاني  2023-2024</v>
      </c>
      <c r="AY407" t="str">
        <f>VLOOKUP(A407,[1]Sheet2!A$3:AC$3636,29,0)</f>
        <v/>
      </c>
      <c r="AZ407" s="270" t="s">
        <v>3258</v>
      </c>
      <c r="BA407" s="270" t="s">
        <v>3258</v>
      </c>
      <c r="BB407" s="270" t="s">
        <v>3258</v>
      </c>
      <c r="BC407" s="270" t="s">
        <v>3258</v>
      </c>
      <c r="BD407" s="270"/>
      <c r="BE407" s="270"/>
      <c r="BH407" s="248"/>
      <c r="BI407" s="248"/>
      <c r="BJ407" s="248"/>
      <c r="BK407" s="248"/>
      <c r="BL407" s="248"/>
      <c r="BM407" s="248"/>
      <c r="BN407" s="248"/>
      <c r="BO407" s="248"/>
      <c r="BP407" s="248" t="s">
        <v>3258</v>
      </c>
      <c r="BQ407" s="248" t="s">
        <v>3258</v>
      </c>
      <c r="BR407" s="248" t="s">
        <v>3258</v>
      </c>
      <c r="BS407" s="248" t="s">
        <v>3258</v>
      </c>
      <c r="BT407" s="248" t="s">
        <v>3258</v>
      </c>
      <c r="BU407" s="248" t="s">
        <v>3258</v>
      </c>
      <c r="BV407" s="247"/>
      <c r="BW407" s="248"/>
      <c r="BX407" s="248"/>
      <c r="BY407" s="248"/>
      <c r="BZ407" s="248"/>
      <c r="CA407" s="241"/>
      <c r="CB407" s="241"/>
      <c r="CC407" s="241"/>
      <c r="CD407" s="241"/>
      <c r="CE407" s="248"/>
    </row>
    <row r="408" spans="1:83" ht="14.4" x14ac:dyDescent="0.3">
      <c r="A408" s="269">
        <v>519628</v>
      </c>
      <c r="B408" s="272" t="str">
        <f>VLOOKUP(A408,[1]Sheet4!B$1:G$3636,5,0)</f>
        <v>الرابعة</v>
      </c>
      <c r="C408" s="270" t="s">
        <v>1259</v>
      </c>
      <c r="D408" s="270" t="s">
        <v>1259</v>
      </c>
      <c r="E408" s="270" t="s">
        <v>1259</v>
      </c>
      <c r="F408" s="270" t="s">
        <v>1259</v>
      </c>
      <c r="G408" s="270" t="s">
        <v>1259</v>
      </c>
      <c r="H408" s="270" t="s">
        <v>1259</v>
      </c>
      <c r="I408" s="270" t="s">
        <v>1259</v>
      </c>
      <c r="J408" s="270" t="s">
        <v>1259</v>
      </c>
      <c r="K408" s="270" t="s">
        <v>1259</v>
      </c>
      <c r="L408" s="270" t="s">
        <v>1259</v>
      </c>
      <c r="M408" s="270" t="s">
        <v>1259</v>
      </c>
      <c r="N408" s="270" t="s">
        <v>1259</v>
      </c>
      <c r="O408" s="270" t="s">
        <v>1259</v>
      </c>
      <c r="P408" s="270" t="s">
        <v>1259</v>
      </c>
      <c r="Q408" s="270" t="s">
        <v>1259</v>
      </c>
      <c r="R408" s="270" t="s">
        <v>1259</v>
      </c>
      <c r="S408" s="270" t="s">
        <v>1259</v>
      </c>
      <c r="T408" s="270" t="s">
        <v>1259</v>
      </c>
      <c r="U408" s="270" t="s">
        <v>1259</v>
      </c>
      <c r="V408" s="270" t="s">
        <v>1259</v>
      </c>
      <c r="W408" s="270" t="s">
        <v>1259</v>
      </c>
      <c r="X408" s="270" t="s">
        <v>1259</v>
      </c>
      <c r="Y408" s="270" t="s">
        <v>1259</v>
      </c>
      <c r="Z408" s="270" t="s">
        <v>1259</v>
      </c>
      <c r="AA408" s="270" t="s">
        <v>1259</v>
      </c>
      <c r="AB408" s="270" t="s">
        <v>1259</v>
      </c>
      <c r="AC408" s="270" t="s">
        <v>1259</v>
      </c>
      <c r="AD408" s="270" t="s">
        <v>1259</v>
      </c>
      <c r="AE408" s="270" t="s">
        <v>1259</v>
      </c>
      <c r="AF408" s="270" t="s">
        <v>1259</v>
      </c>
      <c r="AG408" s="270" t="s">
        <v>1259</v>
      </c>
      <c r="AH408" s="270" t="s">
        <v>1259</v>
      </c>
      <c r="AI408" s="270" t="s">
        <v>1259</v>
      </c>
      <c r="AJ408" s="270" t="s">
        <v>1259</v>
      </c>
      <c r="AK408" s="270" t="s">
        <v>1259</v>
      </c>
      <c r="AL408" s="270" t="s">
        <v>1259</v>
      </c>
      <c r="AM408" s="270" t="s">
        <v>1259</v>
      </c>
      <c r="AN408" s="270" t="s">
        <v>1259</v>
      </c>
      <c r="AO408" s="270" t="s">
        <v>1259</v>
      </c>
      <c r="AP408" s="270" t="s">
        <v>1259</v>
      </c>
      <c r="AQ408" s="270" t="s">
        <v>1259</v>
      </c>
      <c r="AR408" s="270" t="s">
        <v>1259</v>
      </c>
      <c r="AS408" s="270" t="s">
        <v>1259</v>
      </c>
      <c r="AT408" s="270" t="s">
        <v>1259</v>
      </c>
      <c r="AU408" s="270" t="s">
        <v>1259</v>
      </c>
      <c r="AV408" s="270" t="s">
        <v>1259</v>
      </c>
      <c r="AW408" s="277" t="s">
        <v>1259</v>
      </c>
      <c r="AX408">
        <f>VLOOKUP(A408,[1]Sheet4!B$2:G$3636,6,0)</f>
        <v>0</v>
      </c>
      <c r="AY408" t="str">
        <f>VLOOKUP(A408,[1]Sheet2!A$3:AC$3636,29,0)</f>
        <v/>
      </c>
      <c r="AZ408" s="270" t="s">
        <v>3258</v>
      </c>
      <c r="BA408" s="270" t="s">
        <v>3258</v>
      </c>
      <c r="BB408" s="270" t="s">
        <v>3258</v>
      </c>
      <c r="BC408" s="270" t="s">
        <v>3258</v>
      </c>
      <c r="BD408" s="270"/>
      <c r="BE408" s="270"/>
      <c r="BH408" s="248"/>
      <c r="BI408" s="248"/>
      <c r="BJ408" s="248"/>
      <c r="BK408" s="248"/>
      <c r="BL408" s="248"/>
      <c r="BM408" s="248"/>
      <c r="BN408" s="248"/>
      <c r="BO408" s="248"/>
      <c r="BP408" s="248" t="s">
        <v>3258</v>
      </c>
      <c r="BQ408" s="248" t="s">
        <v>3258</v>
      </c>
      <c r="BR408" s="248" t="s">
        <v>3258</v>
      </c>
      <c r="BS408" s="248" t="s">
        <v>3258</v>
      </c>
      <c r="BT408" s="248" t="s">
        <v>3258</v>
      </c>
      <c r="BU408" s="248" t="s">
        <v>3258</v>
      </c>
      <c r="BV408" s="247"/>
      <c r="BW408" s="248"/>
      <c r="BX408" s="248"/>
      <c r="BY408" s="248"/>
      <c r="BZ408" s="248"/>
      <c r="CA408" s="241"/>
      <c r="CB408" s="241"/>
      <c r="CC408" s="241"/>
      <c r="CD408" s="241"/>
      <c r="CE408" s="248"/>
    </row>
    <row r="409" spans="1:83" ht="14.4" x14ac:dyDescent="0.3">
      <c r="A409" s="269">
        <v>519631</v>
      </c>
      <c r="B409" s="272" t="str">
        <f>VLOOKUP(A409,[1]Sheet4!B$1:G$3636,5,0)</f>
        <v>الرابعة</v>
      </c>
      <c r="C409" s="270" t="s">
        <v>1259</v>
      </c>
      <c r="D409" s="270" t="s">
        <v>1259</v>
      </c>
      <c r="E409" s="270" t="s">
        <v>1259</v>
      </c>
      <c r="F409" s="270" t="s">
        <v>1259</v>
      </c>
      <c r="G409" s="270" t="s">
        <v>1259</v>
      </c>
      <c r="H409" s="270" t="s">
        <v>1259</v>
      </c>
      <c r="I409" s="270" t="s">
        <v>1259</v>
      </c>
      <c r="J409" s="270" t="s">
        <v>1259</v>
      </c>
      <c r="K409" s="270" t="s">
        <v>1259</v>
      </c>
      <c r="L409" s="270" t="s">
        <v>1259</v>
      </c>
      <c r="M409" s="270" t="s">
        <v>1259</v>
      </c>
      <c r="N409" s="270" t="s">
        <v>1259</v>
      </c>
      <c r="O409" s="270" t="s">
        <v>1259</v>
      </c>
      <c r="P409" s="270" t="s">
        <v>1259</v>
      </c>
      <c r="Q409" s="270" t="s">
        <v>1259</v>
      </c>
      <c r="R409" s="270" t="s">
        <v>1259</v>
      </c>
      <c r="S409" s="270" t="s">
        <v>1259</v>
      </c>
      <c r="T409" s="270" t="s">
        <v>1259</v>
      </c>
      <c r="U409" s="270" t="s">
        <v>1259</v>
      </c>
      <c r="V409" s="270" t="s">
        <v>1259</v>
      </c>
      <c r="W409" s="270" t="s">
        <v>1259</v>
      </c>
      <c r="X409" s="270" t="s">
        <v>1259</v>
      </c>
      <c r="Y409" s="270" t="s">
        <v>1259</v>
      </c>
      <c r="Z409" s="270" t="s">
        <v>1259</v>
      </c>
      <c r="AA409" s="270" t="s">
        <v>1259</v>
      </c>
      <c r="AB409" s="270" t="s">
        <v>1259</v>
      </c>
      <c r="AC409" s="270" t="s">
        <v>1259</v>
      </c>
      <c r="AD409" s="270" t="s">
        <v>1259</v>
      </c>
      <c r="AE409" s="270" t="s">
        <v>1259</v>
      </c>
      <c r="AF409" s="270" t="s">
        <v>1259</v>
      </c>
      <c r="AG409" s="270" t="s">
        <v>1259</v>
      </c>
      <c r="AH409" s="270" t="s">
        <v>1259</v>
      </c>
      <c r="AI409" s="270" t="s">
        <v>1259</v>
      </c>
      <c r="AJ409" s="270" t="s">
        <v>1259</v>
      </c>
      <c r="AK409" s="270" t="s">
        <v>1259</v>
      </c>
      <c r="AL409" s="270" t="s">
        <v>1259</v>
      </c>
      <c r="AM409" s="270" t="s">
        <v>1259</v>
      </c>
      <c r="AN409" s="270" t="s">
        <v>1259</v>
      </c>
      <c r="AO409" s="270" t="s">
        <v>1259</v>
      </c>
      <c r="AP409" s="270" t="s">
        <v>1259</v>
      </c>
      <c r="AQ409" s="270" t="s">
        <v>1259</v>
      </c>
      <c r="AR409" s="270" t="s">
        <v>1259</v>
      </c>
      <c r="AS409" s="270" t="s">
        <v>1259</v>
      </c>
      <c r="AT409" s="270" t="s">
        <v>1259</v>
      </c>
      <c r="AU409" s="270" t="s">
        <v>1259</v>
      </c>
      <c r="AV409" s="270" t="s">
        <v>1259</v>
      </c>
      <c r="AW409" s="277" t="s">
        <v>1259</v>
      </c>
      <c r="AX409">
        <f>VLOOKUP(A409,[1]Sheet4!B$2:G$3636,6,0)</f>
        <v>0</v>
      </c>
      <c r="AY409" t="str">
        <f>VLOOKUP(A409,[1]Sheet2!A$3:AC$3636,29,0)</f>
        <v/>
      </c>
      <c r="AZ409" s="270" t="s">
        <v>3258</v>
      </c>
      <c r="BA409" s="270" t="s">
        <v>3258</v>
      </c>
      <c r="BB409" s="270" t="s">
        <v>3258</v>
      </c>
      <c r="BC409" s="270" t="s">
        <v>3258</v>
      </c>
      <c r="BD409" s="270"/>
      <c r="BE409" s="270"/>
      <c r="BH409" s="248"/>
      <c r="BI409" s="248"/>
      <c r="BJ409" s="248"/>
      <c r="BK409" s="248"/>
      <c r="BL409" s="248"/>
      <c r="BM409" s="248"/>
      <c r="BN409" s="248"/>
      <c r="BO409" s="248"/>
      <c r="BP409" s="248" t="s">
        <v>3258</v>
      </c>
      <c r="BQ409" s="248" t="s">
        <v>3258</v>
      </c>
      <c r="BR409" s="248" t="s">
        <v>3258</v>
      </c>
      <c r="BS409" s="248" t="s">
        <v>3258</v>
      </c>
      <c r="BT409" s="248" t="s">
        <v>3258</v>
      </c>
      <c r="BU409" s="248" t="s">
        <v>3258</v>
      </c>
      <c r="BV409" s="247"/>
      <c r="BW409" s="248"/>
      <c r="BX409" s="248"/>
      <c r="BY409" s="248"/>
      <c r="BZ409" s="248"/>
      <c r="CA409" s="241"/>
      <c r="CB409" s="241"/>
      <c r="CC409" s="241"/>
      <c r="CD409" s="241"/>
      <c r="CE409" s="248"/>
    </row>
    <row r="410" spans="1:83" ht="14.4" x14ac:dyDescent="0.3">
      <c r="A410" s="269">
        <v>519654</v>
      </c>
      <c r="B410" s="272" t="str">
        <f>VLOOKUP(A410,[1]Sheet4!B$1:G$3636,5,0)</f>
        <v>الرابعة</v>
      </c>
      <c r="C410" s="270" t="s">
        <v>1260</v>
      </c>
      <c r="D410" s="270" t="s">
        <v>1260</v>
      </c>
      <c r="E410" s="270" t="s">
        <v>1260</v>
      </c>
      <c r="F410" s="270" t="s">
        <v>1260</v>
      </c>
      <c r="G410" s="270" t="s">
        <v>1260</v>
      </c>
      <c r="H410" s="270" t="s">
        <v>1260</v>
      </c>
      <c r="I410" s="270" t="s">
        <v>1260</v>
      </c>
      <c r="J410" s="270" t="s">
        <v>1260</v>
      </c>
      <c r="K410" s="270" t="s">
        <v>1260</v>
      </c>
      <c r="L410" s="270" t="s">
        <v>1260</v>
      </c>
      <c r="M410" s="270" t="s">
        <v>1260</v>
      </c>
      <c r="N410" s="270" t="s">
        <v>1260</v>
      </c>
      <c r="O410" s="270" t="s">
        <v>1260</v>
      </c>
      <c r="P410" s="270" t="s">
        <v>1260</v>
      </c>
      <c r="Q410" s="270" t="s">
        <v>1260</v>
      </c>
      <c r="R410" s="270" t="s">
        <v>1260</v>
      </c>
      <c r="S410" s="270" t="s">
        <v>1260</v>
      </c>
      <c r="T410" s="270" t="s">
        <v>1260</v>
      </c>
      <c r="U410" s="270" t="s">
        <v>1260</v>
      </c>
      <c r="V410" s="270" t="s">
        <v>1260</v>
      </c>
      <c r="W410" s="270" t="s">
        <v>1260</v>
      </c>
      <c r="X410" s="270" t="s">
        <v>1260</v>
      </c>
      <c r="Y410" s="270" t="s">
        <v>1260</v>
      </c>
      <c r="Z410" s="270" t="s">
        <v>1260</v>
      </c>
      <c r="AA410" s="270" t="s">
        <v>1260</v>
      </c>
      <c r="AB410" s="270" t="s">
        <v>1260</v>
      </c>
      <c r="AC410" s="270" t="s">
        <v>1260</v>
      </c>
      <c r="AD410" s="270" t="s">
        <v>1260</v>
      </c>
      <c r="AE410" s="270" t="s">
        <v>1260</v>
      </c>
      <c r="AF410" s="270" t="s">
        <v>1260</v>
      </c>
      <c r="AG410" s="270" t="s">
        <v>1260</v>
      </c>
      <c r="AH410" s="270" t="s">
        <v>1260</v>
      </c>
      <c r="AI410" s="270" t="s">
        <v>1260</v>
      </c>
      <c r="AJ410" s="270" t="s">
        <v>1260</v>
      </c>
      <c r="AK410" s="270" t="s">
        <v>1260</v>
      </c>
      <c r="AL410" s="270" t="s">
        <v>1260</v>
      </c>
      <c r="AM410" s="270" t="s">
        <v>1260</v>
      </c>
      <c r="AN410" s="270" t="s">
        <v>1260</v>
      </c>
      <c r="AO410" s="270" t="s">
        <v>1260</v>
      </c>
      <c r="AP410" s="270" t="s">
        <v>1260</v>
      </c>
      <c r="AQ410" s="270" t="s">
        <v>1260</v>
      </c>
      <c r="AR410" s="270" t="s">
        <v>1260</v>
      </c>
      <c r="AS410" s="270" t="s">
        <v>1260</v>
      </c>
      <c r="AT410" s="270" t="s">
        <v>1260</v>
      </c>
      <c r="AU410" s="270" t="s">
        <v>1260</v>
      </c>
      <c r="AV410" s="270" t="s">
        <v>1260</v>
      </c>
      <c r="AW410" s="277" t="s">
        <v>1260</v>
      </c>
      <c r="AX410" t="str">
        <f>VLOOKUP(A410,[1]Sheet4!B$2:G$3636,6,0)</f>
        <v>مستنفذ فصل ثاني  2023-2024</v>
      </c>
      <c r="AY410">
        <f>VLOOKUP(A410,[1]Sheet2!A$3:AC$3636,29,0)</f>
        <v>0</v>
      </c>
      <c r="AZ410" s="270" t="s">
        <v>3258</v>
      </c>
      <c r="BA410" s="270" t="s">
        <v>3258</v>
      </c>
      <c r="BB410" s="270" t="s">
        <v>3258</v>
      </c>
      <c r="BC410" s="270" t="s">
        <v>3258</v>
      </c>
      <c r="BD410" s="270"/>
      <c r="BE410" s="270"/>
    </row>
    <row r="411" spans="1:83" ht="14.4" x14ac:dyDescent="0.3">
      <c r="A411" s="269">
        <v>519692</v>
      </c>
      <c r="B411" s="272" t="str">
        <f>VLOOKUP(A411,[1]Sheet4!B$1:G$3636,5,0)</f>
        <v>الرابعة</v>
      </c>
      <c r="C411" s="270" t="s">
        <v>1260</v>
      </c>
      <c r="D411" s="270" t="s">
        <v>1260</v>
      </c>
      <c r="E411" s="270" t="s">
        <v>1260</v>
      </c>
      <c r="F411" s="270" t="s">
        <v>1260</v>
      </c>
      <c r="G411" s="270" t="s">
        <v>1260</v>
      </c>
      <c r="H411" s="270" t="s">
        <v>1260</v>
      </c>
      <c r="I411" s="270" t="s">
        <v>1260</v>
      </c>
      <c r="J411" s="270" t="s">
        <v>1260</v>
      </c>
      <c r="K411" s="270" t="s">
        <v>1260</v>
      </c>
      <c r="L411" s="270" t="s">
        <v>1260</v>
      </c>
      <c r="M411" s="270" t="s">
        <v>1260</v>
      </c>
      <c r="N411" s="270" t="s">
        <v>1260</v>
      </c>
      <c r="O411" s="270" t="s">
        <v>1260</v>
      </c>
      <c r="P411" s="270" t="s">
        <v>1260</v>
      </c>
      <c r="Q411" s="270" t="s">
        <v>1260</v>
      </c>
      <c r="R411" s="270" t="s">
        <v>1260</v>
      </c>
      <c r="S411" s="270" t="s">
        <v>1260</v>
      </c>
      <c r="T411" s="270" t="s">
        <v>1260</v>
      </c>
      <c r="U411" s="270" t="s">
        <v>1260</v>
      </c>
      <c r="V411" s="270" t="s">
        <v>1260</v>
      </c>
      <c r="W411" s="270" t="s">
        <v>1260</v>
      </c>
      <c r="X411" s="270" t="s">
        <v>1260</v>
      </c>
      <c r="Y411" s="270" t="s">
        <v>1260</v>
      </c>
      <c r="Z411" s="270" t="s">
        <v>1260</v>
      </c>
      <c r="AA411" s="270" t="s">
        <v>1260</v>
      </c>
      <c r="AB411" s="270" t="s">
        <v>1260</v>
      </c>
      <c r="AC411" s="270" t="s">
        <v>1260</v>
      </c>
      <c r="AD411" s="270" t="s">
        <v>1260</v>
      </c>
      <c r="AE411" s="270" t="s">
        <v>1260</v>
      </c>
      <c r="AF411" s="270" t="s">
        <v>1260</v>
      </c>
      <c r="AG411" s="270" t="s">
        <v>1260</v>
      </c>
      <c r="AH411" s="270" t="s">
        <v>1260</v>
      </c>
      <c r="AI411" s="270" t="s">
        <v>1260</v>
      </c>
      <c r="AJ411" s="270" t="s">
        <v>1260</v>
      </c>
      <c r="AK411" s="270" t="s">
        <v>1260</v>
      </c>
      <c r="AL411" s="270" t="s">
        <v>1260</v>
      </c>
      <c r="AM411" s="270" t="s">
        <v>1260</v>
      </c>
      <c r="AN411" s="270" t="s">
        <v>1260</v>
      </c>
      <c r="AO411" s="270" t="s">
        <v>1260</v>
      </c>
      <c r="AP411" s="270" t="s">
        <v>1260</v>
      </c>
      <c r="AQ411" s="270" t="s">
        <v>1260</v>
      </c>
      <c r="AR411" s="270" t="s">
        <v>1260</v>
      </c>
      <c r="AS411" s="270" t="s">
        <v>1260</v>
      </c>
      <c r="AT411" s="270" t="s">
        <v>1260</v>
      </c>
      <c r="AU411" s="270" t="s">
        <v>1260</v>
      </c>
      <c r="AV411" s="270" t="s">
        <v>1260</v>
      </c>
      <c r="AW411" s="277" t="s">
        <v>1260</v>
      </c>
      <c r="AX411" t="str">
        <f>VLOOKUP(A411,[1]Sheet4!B$2:G$3636,6,0)</f>
        <v>مستنفذ فصل ثاني  2023-2024</v>
      </c>
      <c r="AY411">
        <f>VLOOKUP(A411,[1]Sheet2!A$3:AC$3636,29,0)</f>
        <v>0</v>
      </c>
      <c r="AZ411" s="270" t="s">
        <v>3258</v>
      </c>
      <c r="BA411" s="270" t="s">
        <v>3258</v>
      </c>
      <c r="BB411" s="270" t="s">
        <v>3258</v>
      </c>
      <c r="BC411" s="270" t="s">
        <v>3258</v>
      </c>
      <c r="BD411" s="270"/>
      <c r="BE411" s="270"/>
      <c r="BH411" s="248"/>
      <c r="BI411" s="248"/>
      <c r="BJ411" s="248"/>
      <c r="BK411" s="248"/>
      <c r="BL411" s="248"/>
      <c r="BM411" s="248"/>
      <c r="BN411" s="248"/>
      <c r="BO411" s="248"/>
      <c r="BP411" s="248" t="s">
        <v>3258</v>
      </c>
      <c r="BQ411" s="248" t="s">
        <v>3258</v>
      </c>
      <c r="BR411" s="248" t="s">
        <v>3258</v>
      </c>
      <c r="BS411" s="248" t="s">
        <v>3258</v>
      </c>
      <c r="BT411" s="248" t="s">
        <v>3258</v>
      </c>
      <c r="BU411" s="248" t="s">
        <v>3258</v>
      </c>
      <c r="BV411" s="247"/>
      <c r="BW411" s="248"/>
      <c r="BX411" s="248"/>
      <c r="BY411" s="248"/>
      <c r="BZ411" s="248"/>
      <c r="CA411" s="241"/>
      <c r="CB411" s="241"/>
      <c r="CC411" s="241"/>
      <c r="CD411" s="241"/>
      <c r="CE411" s="248"/>
    </row>
    <row r="412" spans="1:83" ht="14.4" x14ac:dyDescent="0.3">
      <c r="A412" s="269">
        <v>519722</v>
      </c>
      <c r="B412" s="272" t="str">
        <f>VLOOKUP(A412,[1]Sheet4!B$1:G$3636,5,0)</f>
        <v>الرابعة</v>
      </c>
      <c r="C412" s="270" t="s">
        <v>1259</v>
      </c>
      <c r="D412" s="270" t="s">
        <v>1259</v>
      </c>
      <c r="E412" s="270" t="s">
        <v>1259</v>
      </c>
      <c r="F412" s="270" t="s">
        <v>1259</v>
      </c>
      <c r="G412" s="270" t="s">
        <v>1259</v>
      </c>
      <c r="H412" s="270" t="s">
        <v>1259</v>
      </c>
      <c r="I412" s="270" t="s">
        <v>1259</v>
      </c>
      <c r="J412" s="270" t="s">
        <v>1259</v>
      </c>
      <c r="K412" s="270" t="s">
        <v>1259</v>
      </c>
      <c r="L412" s="270" t="s">
        <v>1259</v>
      </c>
      <c r="M412" s="270" t="s">
        <v>1259</v>
      </c>
      <c r="N412" s="270" t="s">
        <v>1259</v>
      </c>
      <c r="O412" s="270" t="s">
        <v>1259</v>
      </c>
      <c r="P412" s="270" t="s">
        <v>1259</v>
      </c>
      <c r="Q412" s="270" t="s">
        <v>1259</v>
      </c>
      <c r="R412" s="270" t="s">
        <v>1259</v>
      </c>
      <c r="S412" s="270" t="s">
        <v>1259</v>
      </c>
      <c r="T412" s="270" t="s">
        <v>1259</v>
      </c>
      <c r="U412" s="270" t="s">
        <v>1259</v>
      </c>
      <c r="V412" s="270" t="s">
        <v>1259</v>
      </c>
      <c r="W412" s="270" t="s">
        <v>1259</v>
      </c>
      <c r="X412" s="270" t="s">
        <v>1259</v>
      </c>
      <c r="Y412" s="270" t="s">
        <v>1259</v>
      </c>
      <c r="Z412" s="270" t="s">
        <v>1259</v>
      </c>
      <c r="AA412" s="270" t="s">
        <v>1259</v>
      </c>
      <c r="AB412" s="270" t="s">
        <v>1259</v>
      </c>
      <c r="AC412" s="270" t="s">
        <v>1259</v>
      </c>
      <c r="AD412" s="270" t="s">
        <v>1259</v>
      </c>
      <c r="AE412" s="270" t="s">
        <v>1259</v>
      </c>
      <c r="AF412" s="270" t="s">
        <v>1259</v>
      </c>
      <c r="AG412" s="270" t="s">
        <v>1259</v>
      </c>
      <c r="AH412" s="270" t="s">
        <v>1259</v>
      </c>
      <c r="AI412" s="270" t="s">
        <v>1259</v>
      </c>
      <c r="AJ412" s="270" t="s">
        <v>1259</v>
      </c>
      <c r="AK412" s="270" t="s">
        <v>1259</v>
      </c>
      <c r="AL412" s="270" t="s">
        <v>1259</v>
      </c>
      <c r="AM412" s="270" t="s">
        <v>1259</v>
      </c>
      <c r="AN412" s="270" t="s">
        <v>1259</v>
      </c>
      <c r="AO412" s="270" t="s">
        <v>1259</v>
      </c>
      <c r="AP412" s="270" t="s">
        <v>1259</v>
      </c>
      <c r="AQ412" s="270" t="s">
        <v>1259</v>
      </c>
      <c r="AR412" s="270" t="s">
        <v>1259</v>
      </c>
      <c r="AS412" s="270" t="s">
        <v>1259</v>
      </c>
      <c r="AT412" s="270" t="s">
        <v>1259</v>
      </c>
      <c r="AU412" s="270" t="s">
        <v>1259</v>
      </c>
      <c r="AV412" s="270" t="s">
        <v>1259</v>
      </c>
      <c r="AW412" s="277" t="s">
        <v>1259</v>
      </c>
      <c r="AX412">
        <f>VLOOKUP(A412,[1]Sheet4!B$2:G$3636,6,0)</f>
        <v>0</v>
      </c>
      <c r="AY412" t="str">
        <f>VLOOKUP(A412,[1]Sheet2!A$3:AC$3636,29,0)</f>
        <v/>
      </c>
      <c r="AZ412" s="270" t="s">
        <v>3258</v>
      </c>
      <c r="BA412" s="270" t="s">
        <v>3258</v>
      </c>
      <c r="BB412" s="270" t="s">
        <v>3258</v>
      </c>
      <c r="BC412" s="270" t="s">
        <v>3258</v>
      </c>
      <c r="BD412" s="270"/>
      <c r="BE412" s="270"/>
      <c r="BH412" s="248"/>
      <c r="BI412" s="248"/>
      <c r="BJ412" s="248"/>
      <c r="BK412" s="248"/>
      <c r="BL412" s="248"/>
      <c r="BM412" s="248"/>
      <c r="BN412" s="248"/>
      <c r="BO412" s="248"/>
      <c r="BP412" s="248" t="s">
        <v>3258</v>
      </c>
      <c r="BQ412" s="248" t="s">
        <v>3258</v>
      </c>
      <c r="BR412" s="248" t="s">
        <v>3258</v>
      </c>
      <c r="BS412" s="248" t="s">
        <v>3258</v>
      </c>
      <c r="BT412" s="248" t="s">
        <v>3258</v>
      </c>
      <c r="BU412" s="248" t="s">
        <v>3258</v>
      </c>
      <c r="BV412" s="247"/>
      <c r="BW412" s="248"/>
      <c r="BX412" s="248"/>
      <c r="BY412" s="248"/>
      <c r="BZ412" s="248"/>
      <c r="CA412" s="241"/>
      <c r="CB412" s="241"/>
      <c r="CC412" s="241"/>
      <c r="CD412" s="241"/>
      <c r="CE412" s="248"/>
    </row>
    <row r="413" spans="1:83" ht="14.4" x14ac:dyDescent="0.3">
      <c r="A413" s="269">
        <v>519740</v>
      </c>
      <c r="B413" s="272" t="str">
        <f>VLOOKUP(A413,[1]Sheet4!B$1:G$3636,5,0)</f>
        <v>الرابعة</v>
      </c>
      <c r="C413" s="270" t="s">
        <v>1259</v>
      </c>
      <c r="D413" s="270" t="s">
        <v>1259</v>
      </c>
      <c r="E413" s="270" t="s">
        <v>1259</v>
      </c>
      <c r="F413" s="270" t="s">
        <v>1259</v>
      </c>
      <c r="G413" s="270" t="s">
        <v>1259</v>
      </c>
      <c r="H413" s="270" t="s">
        <v>1259</v>
      </c>
      <c r="I413" s="270" t="s">
        <v>1259</v>
      </c>
      <c r="J413" s="270" t="s">
        <v>1259</v>
      </c>
      <c r="K413" s="270" t="s">
        <v>1259</v>
      </c>
      <c r="L413" s="270" t="s">
        <v>1259</v>
      </c>
      <c r="M413" s="270" t="s">
        <v>1259</v>
      </c>
      <c r="N413" s="270" t="s">
        <v>1259</v>
      </c>
      <c r="O413" s="270" t="s">
        <v>1259</v>
      </c>
      <c r="P413" s="270" t="s">
        <v>1259</v>
      </c>
      <c r="Q413" s="270" t="s">
        <v>1259</v>
      </c>
      <c r="R413" s="270" t="s">
        <v>1259</v>
      </c>
      <c r="S413" s="270" t="s">
        <v>1259</v>
      </c>
      <c r="T413" s="270" t="s">
        <v>1259</v>
      </c>
      <c r="U413" s="270" t="s">
        <v>1259</v>
      </c>
      <c r="V413" s="270" t="s">
        <v>1259</v>
      </c>
      <c r="W413" s="270" t="s">
        <v>1259</v>
      </c>
      <c r="X413" s="270" t="s">
        <v>1259</v>
      </c>
      <c r="Y413" s="270" t="s">
        <v>1259</v>
      </c>
      <c r="Z413" s="270" t="s">
        <v>1259</v>
      </c>
      <c r="AA413" s="270" t="s">
        <v>1259</v>
      </c>
      <c r="AB413" s="270" t="s">
        <v>1259</v>
      </c>
      <c r="AC413" s="270" t="s">
        <v>1259</v>
      </c>
      <c r="AD413" s="270" t="s">
        <v>1259</v>
      </c>
      <c r="AE413" s="270" t="s">
        <v>1259</v>
      </c>
      <c r="AF413" s="270" t="s">
        <v>1259</v>
      </c>
      <c r="AG413" s="270" t="s">
        <v>1259</v>
      </c>
      <c r="AH413" s="270" t="s">
        <v>1259</v>
      </c>
      <c r="AI413" s="270" t="s">
        <v>1259</v>
      </c>
      <c r="AJ413" s="270" t="s">
        <v>1259</v>
      </c>
      <c r="AK413" s="270" t="s">
        <v>1259</v>
      </c>
      <c r="AL413" s="270" t="s">
        <v>1259</v>
      </c>
      <c r="AM413" s="270" t="s">
        <v>1259</v>
      </c>
      <c r="AN413" s="270" t="s">
        <v>1259</v>
      </c>
      <c r="AO413" s="270" t="s">
        <v>1259</v>
      </c>
      <c r="AP413" s="270" t="s">
        <v>1259</v>
      </c>
      <c r="AQ413" s="270" t="s">
        <v>1259</v>
      </c>
      <c r="AR413" s="270" t="s">
        <v>1259</v>
      </c>
      <c r="AS413" s="270" t="s">
        <v>1259</v>
      </c>
      <c r="AT413" s="270" t="s">
        <v>1259</v>
      </c>
      <c r="AU413" s="270" t="s">
        <v>1259</v>
      </c>
      <c r="AV413" s="270" t="s">
        <v>1259</v>
      </c>
      <c r="AW413" s="277" t="s">
        <v>1259</v>
      </c>
      <c r="AX413">
        <f>VLOOKUP(A413,[1]Sheet4!B$2:G$3636,6,0)</f>
        <v>0</v>
      </c>
      <c r="AY413" t="str">
        <f>VLOOKUP(A413,[1]Sheet2!A$3:AC$3636,29,0)</f>
        <v/>
      </c>
      <c r="AZ413" s="270" t="s">
        <v>3258</v>
      </c>
      <c r="BA413" s="270" t="s">
        <v>3258</v>
      </c>
      <c r="BB413" s="270" t="s">
        <v>3258</v>
      </c>
      <c r="BC413" s="270" t="s">
        <v>3258</v>
      </c>
      <c r="BD413" s="270"/>
      <c r="BE413" s="270"/>
    </row>
    <row r="414" spans="1:83" ht="14.4" x14ac:dyDescent="0.3">
      <c r="A414" s="269">
        <v>519742</v>
      </c>
      <c r="B414" s="272" t="str">
        <f>VLOOKUP(A414,[1]Sheet4!B$1:G$3636,5,0)</f>
        <v>الرابعة</v>
      </c>
      <c r="C414" s="270" t="s">
        <v>1259</v>
      </c>
      <c r="D414" s="270" t="s">
        <v>1259</v>
      </c>
      <c r="E414" s="270" t="s">
        <v>1259</v>
      </c>
      <c r="F414" s="270" t="s">
        <v>1259</v>
      </c>
      <c r="G414" s="270" t="s">
        <v>1259</v>
      </c>
      <c r="H414" s="270" t="s">
        <v>1259</v>
      </c>
      <c r="I414" s="270" t="s">
        <v>1259</v>
      </c>
      <c r="J414" s="270" t="s">
        <v>1259</v>
      </c>
      <c r="K414" s="270" t="s">
        <v>1259</v>
      </c>
      <c r="L414" s="270" t="s">
        <v>1259</v>
      </c>
      <c r="M414" s="270" t="s">
        <v>1259</v>
      </c>
      <c r="N414" s="270" t="s">
        <v>1259</v>
      </c>
      <c r="O414" s="270" t="s">
        <v>1259</v>
      </c>
      <c r="P414" s="270" t="s">
        <v>1259</v>
      </c>
      <c r="Q414" s="270" t="s">
        <v>1259</v>
      </c>
      <c r="R414" s="270" t="s">
        <v>1259</v>
      </c>
      <c r="S414" s="270" t="s">
        <v>1259</v>
      </c>
      <c r="T414" s="270" t="s">
        <v>1259</v>
      </c>
      <c r="U414" s="270" t="s">
        <v>1259</v>
      </c>
      <c r="V414" s="270" t="s">
        <v>1259</v>
      </c>
      <c r="W414" s="270" t="s">
        <v>1259</v>
      </c>
      <c r="X414" s="270" t="s">
        <v>1259</v>
      </c>
      <c r="Y414" s="270" t="s">
        <v>1259</v>
      </c>
      <c r="Z414" s="270" t="s">
        <v>1259</v>
      </c>
      <c r="AA414" s="270" t="s">
        <v>1259</v>
      </c>
      <c r="AB414" s="270" t="s">
        <v>1259</v>
      </c>
      <c r="AC414" s="270" t="s">
        <v>1259</v>
      </c>
      <c r="AD414" s="270" t="s">
        <v>1259</v>
      </c>
      <c r="AE414" s="270" t="s">
        <v>1259</v>
      </c>
      <c r="AF414" s="270" t="s">
        <v>1259</v>
      </c>
      <c r="AG414" s="270" t="s">
        <v>1259</v>
      </c>
      <c r="AH414" s="270" t="s">
        <v>1259</v>
      </c>
      <c r="AI414" s="270" t="s">
        <v>1259</v>
      </c>
      <c r="AJ414" s="270" t="s">
        <v>1259</v>
      </c>
      <c r="AK414" s="270" t="s">
        <v>1259</v>
      </c>
      <c r="AL414" s="270" t="s">
        <v>1259</v>
      </c>
      <c r="AM414" s="270" t="s">
        <v>1259</v>
      </c>
      <c r="AN414" s="270" t="s">
        <v>1259</v>
      </c>
      <c r="AO414" s="270" t="s">
        <v>1259</v>
      </c>
      <c r="AP414" s="270" t="s">
        <v>1259</v>
      </c>
      <c r="AQ414" s="270" t="s">
        <v>1259</v>
      </c>
      <c r="AR414" s="270" t="s">
        <v>1259</v>
      </c>
      <c r="AS414" s="270" t="s">
        <v>1259</v>
      </c>
      <c r="AT414" s="270" t="s">
        <v>1259</v>
      </c>
      <c r="AU414" s="270" t="s">
        <v>1259</v>
      </c>
      <c r="AV414" s="270" t="s">
        <v>1259</v>
      </c>
      <c r="AW414" s="277" t="s">
        <v>1259</v>
      </c>
      <c r="AX414">
        <f>VLOOKUP(A414,[1]Sheet4!B$2:G$3636,6,0)</f>
        <v>0</v>
      </c>
      <c r="AY414" t="str">
        <f>VLOOKUP(A414,[1]Sheet2!A$3:AC$3636,29,0)</f>
        <v/>
      </c>
      <c r="AZ414" s="270" t="s">
        <v>3258</v>
      </c>
      <c r="BA414" s="270" t="s">
        <v>3258</v>
      </c>
      <c r="BB414" s="270" t="s">
        <v>3258</v>
      </c>
      <c r="BC414" s="270" t="s">
        <v>3258</v>
      </c>
      <c r="BD414" s="270"/>
      <c r="BE414" s="270"/>
    </row>
    <row r="415" spans="1:83" ht="14.4" x14ac:dyDescent="0.3">
      <c r="A415" s="269">
        <v>519761</v>
      </c>
      <c r="B415" s="272" t="str">
        <f>VLOOKUP(A415,[1]Sheet4!B$1:G$3636,5,0)</f>
        <v>الرابعة</v>
      </c>
      <c r="C415" s="270" t="s">
        <v>1259</v>
      </c>
      <c r="D415" s="270" t="s">
        <v>1259</v>
      </c>
      <c r="E415" s="270" t="s">
        <v>1259</v>
      </c>
      <c r="F415" s="270" t="s">
        <v>1259</v>
      </c>
      <c r="G415" s="270" t="s">
        <v>1259</v>
      </c>
      <c r="H415" s="270" t="s">
        <v>1259</v>
      </c>
      <c r="I415" s="270" t="s">
        <v>1259</v>
      </c>
      <c r="J415" s="270" t="s">
        <v>1259</v>
      </c>
      <c r="K415" s="270" t="s">
        <v>1259</v>
      </c>
      <c r="L415" s="270" t="s">
        <v>1259</v>
      </c>
      <c r="M415" s="270" t="s">
        <v>1259</v>
      </c>
      <c r="N415" s="270" t="s">
        <v>1259</v>
      </c>
      <c r="O415" s="270" t="s">
        <v>1259</v>
      </c>
      <c r="P415" s="270" t="s">
        <v>1259</v>
      </c>
      <c r="Q415" s="270" t="s">
        <v>1259</v>
      </c>
      <c r="R415" s="270" t="s">
        <v>1259</v>
      </c>
      <c r="S415" s="270" t="s">
        <v>1259</v>
      </c>
      <c r="T415" s="270" t="s">
        <v>1259</v>
      </c>
      <c r="U415" s="270" t="s">
        <v>1259</v>
      </c>
      <c r="V415" s="270" t="s">
        <v>1259</v>
      </c>
      <c r="W415" s="270" t="s">
        <v>1259</v>
      </c>
      <c r="X415" s="270" t="s">
        <v>1259</v>
      </c>
      <c r="Y415" s="270" t="s">
        <v>1259</v>
      </c>
      <c r="Z415" s="270" t="s">
        <v>1259</v>
      </c>
      <c r="AA415" s="270" t="s">
        <v>1259</v>
      </c>
      <c r="AB415" s="270" t="s">
        <v>1259</v>
      </c>
      <c r="AC415" s="270" t="s">
        <v>1259</v>
      </c>
      <c r="AD415" s="270" t="s">
        <v>1259</v>
      </c>
      <c r="AE415" s="270" t="s">
        <v>1259</v>
      </c>
      <c r="AF415" s="270" t="s">
        <v>1259</v>
      </c>
      <c r="AG415" s="270" t="s">
        <v>1259</v>
      </c>
      <c r="AH415" s="270" t="s">
        <v>1259</v>
      </c>
      <c r="AI415" s="270" t="s">
        <v>1259</v>
      </c>
      <c r="AJ415" s="270" t="s">
        <v>1259</v>
      </c>
      <c r="AK415" s="270" t="s">
        <v>1259</v>
      </c>
      <c r="AL415" s="270" t="s">
        <v>1259</v>
      </c>
      <c r="AM415" s="270" t="s">
        <v>1259</v>
      </c>
      <c r="AN415" s="270" t="s">
        <v>1259</v>
      </c>
      <c r="AO415" s="270" t="s">
        <v>1259</v>
      </c>
      <c r="AP415" s="270" t="s">
        <v>1259</v>
      </c>
      <c r="AQ415" s="270" t="s">
        <v>1259</v>
      </c>
      <c r="AR415" s="270" t="s">
        <v>1259</v>
      </c>
      <c r="AS415" s="270" t="s">
        <v>1259</v>
      </c>
      <c r="AT415" s="270" t="s">
        <v>1259</v>
      </c>
      <c r="AU415" s="270" t="s">
        <v>1259</v>
      </c>
      <c r="AV415" s="270" t="s">
        <v>1259</v>
      </c>
      <c r="AW415" s="277" t="s">
        <v>1259</v>
      </c>
      <c r="AX415">
        <f>VLOOKUP(A415,[1]Sheet4!B$2:G$3636,6,0)</f>
        <v>0</v>
      </c>
      <c r="AY415" t="str">
        <f>VLOOKUP(A415,[1]Sheet2!A$3:AC$3636,29,0)</f>
        <v/>
      </c>
      <c r="AZ415" s="270" t="s">
        <v>3258</v>
      </c>
      <c r="BA415" s="270" t="s">
        <v>3258</v>
      </c>
      <c r="BB415" s="270" t="s">
        <v>3258</v>
      </c>
      <c r="BC415" s="270" t="s">
        <v>3258</v>
      </c>
      <c r="BD415" s="270"/>
      <c r="BE415" s="270"/>
    </row>
    <row r="416" spans="1:83" ht="14.4" x14ac:dyDescent="0.3">
      <c r="A416" s="269">
        <v>519778</v>
      </c>
      <c r="B416" s="272" t="str">
        <f>VLOOKUP(A416,[1]Sheet4!B$1:G$3636,5,0)</f>
        <v>الرابعة</v>
      </c>
      <c r="C416" s="270" t="s">
        <v>1260</v>
      </c>
      <c r="D416" s="270" t="s">
        <v>1260</v>
      </c>
      <c r="E416" s="270" t="s">
        <v>1260</v>
      </c>
      <c r="F416" s="270" t="s">
        <v>1260</v>
      </c>
      <c r="G416" s="270" t="s">
        <v>1260</v>
      </c>
      <c r="H416" s="270" t="s">
        <v>1260</v>
      </c>
      <c r="I416" s="270" t="s">
        <v>1260</v>
      </c>
      <c r="J416" s="270" t="s">
        <v>1260</v>
      </c>
      <c r="K416" s="270" t="s">
        <v>1260</v>
      </c>
      <c r="L416" s="270" t="s">
        <v>1260</v>
      </c>
      <c r="M416" s="270" t="s">
        <v>1260</v>
      </c>
      <c r="N416" s="270" t="s">
        <v>1260</v>
      </c>
      <c r="O416" s="270" t="s">
        <v>1260</v>
      </c>
      <c r="P416" s="270" t="s">
        <v>1260</v>
      </c>
      <c r="Q416" s="270" t="s">
        <v>1260</v>
      </c>
      <c r="R416" s="270" t="s">
        <v>1260</v>
      </c>
      <c r="S416" s="270" t="s">
        <v>1260</v>
      </c>
      <c r="T416" s="270" t="s">
        <v>1260</v>
      </c>
      <c r="U416" s="270" t="s">
        <v>1260</v>
      </c>
      <c r="V416" s="270" t="s">
        <v>1260</v>
      </c>
      <c r="W416" s="270" t="s">
        <v>1260</v>
      </c>
      <c r="X416" s="270" t="s">
        <v>1260</v>
      </c>
      <c r="Y416" s="270" t="s">
        <v>1260</v>
      </c>
      <c r="Z416" s="270" t="s">
        <v>1260</v>
      </c>
      <c r="AA416" s="270" t="s">
        <v>1260</v>
      </c>
      <c r="AB416" s="270" t="s">
        <v>1260</v>
      </c>
      <c r="AC416" s="270" t="s">
        <v>1260</v>
      </c>
      <c r="AD416" s="270" t="s">
        <v>1260</v>
      </c>
      <c r="AE416" s="270" t="s">
        <v>1260</v>
      </c>
      <c r="AF416" s="270" t="s">
        <v>1260</v>
      </c>
      <c r="AG416" s="270" t="s">
        <v>1260</v>
      </c>
      <c r="AH416" s="270" t="s">
        <v>1260</v>
      </c>
      <c r="AI416" s="270" t="s">
        <v>1260</v>
      </c>
      <c r="AJ416" s="270" t="s">
        <v>1260</v>
      </c>
      <c r="AK416" s="270" t="s">
        <v>1260</v>
      </c>
      <c r="AL416" s="270" t="s">
        <v>1260</v>
      </c>
      <c r="AM416" s="270" t="s">
        <v>1260</v>
      </c>
      <c r="AN416" s="270" t="s">
        <v>1260</v>
      </c>
      <c r="AO416" s="270" t="s">
        <v>1260</v>
      </c>
      <c r="AP416" s="270" t="s">
        <v>1260</v>
      </c>
      <c r="AQ416" s="270" t="s">
        <v>1260</v>
      </c>
      <c r="AR416" s="270" t="s">
        <v>1260</v>
      </c>
      <c r="AS416" s="270" t="s">
        <v>1260</v>
      </c>
      <c r="AT416" s="270" t="s">
        <v>1260</v>
      </c>
      <c r="AU416" s="270" t="s">
        <v>1260</v>
      </c>
      <c r="AV416" s="270" t="s">
        <v>1260</v>
      </c>
      <c r="AW416" s="277" t="s">
        <v>1260</v>
      </c>
      <c r="AX416" t="str">
        <f>VLOOKUP(A416,[1]Sheet4!B$2:G$3636,6,0)</f>
        <v>مستنفذ فصل ثاني  2023-2024</v>
      </c>
      <c r="AY416" t="str">
        <f>VLOOKUP(A416,[1]Sheet2!A$3:AC$3636,29,0)</f>
        <v/>
      </c>
      <c r="AZ416" s="270" t="s">
        <v>3258</v>
      </c>
      <c r="BA416" s="270" t="s">
        <v>3258</v>
      </c>
      <c r="BB416" s="270" t="s">
        <v>3258</v>
      </c>
      <c r="BC416" s="270" t="s">
        <v>3258</v>
      </c>
      <c r="BD416" s="270"/>
      <c r="BE416" s="270"/>
    </row>
    <row r="417" spans="1:83" ht="14.4" x14ac:dyDescent="0.3">
      <c r="A417" s="269">
        <v>519784</v>
      </c>
      <c r="B417" s="272" t="str">
        <f>VLOOKUP(A417,[1]Sheet4!B$1:G$3636,5,0)</f>
        <v>الرابعة</v>
      </c>
      <c r="C417" s="270" t="s">
        <v>1259</v>
      </c>
      <c r="D417" s="270" t="s">
        <v>1259</v>
      </c>
      <c r="E417" s="270" t="s">
        <v>1259</v>
      </c>
      <c r="F417" s="270" t="s">
        <v>1259</v>
      </c>
      <c r="G417" s="270" t="s">
        <v>1259</v>
      </c>
      <c r="H417" s="270" t="s">
        <v>1259</v>
      </c>
      <c r="I417" s="270" t="s">
        <v>1259</v>
      </c>
      <c r="J417" s="270" t="s">
        <v>1259</v>
      </c>
      <c r="K417" s="270" t="s">
        <v>1259</v>
      </c>
      <c r="L417" s="270" t="s">
        <v>1259</v>
      </c>
      <c r="M417" s="270" t="s">
        <v>1259</v>
      </c>
      <c r="N417" s="270" t="s">
        <v>1259</v>
      </c>
      <c r="O417" s="270" t="s">
        <v>1259</v>
      </c>
      <c r="P417" s="270" t="s">
        <v>1259</v>
      </c>
      <c r="Q417" s="270" t="s">
        <v>1259</v>
      </c>
      <c r="R417" s="270" t="s">
        <v>1259</v>
      </c>
      <c r="S417" s="270" t="s">
        <v>1259</v>
      </c>
      <c r="T417" s="270" t="s">
        <v>1259</v>
      </c>
      <c r="U417" s="270" t="s">
        <v>1259</v>
      </c>
      <c r="V417" s="270" t="s">
        <v>1259</v>
      </c>
      <c r="W417" s="270" t="s">
        <v>1259</v>
      </c>
      <c r="X417" s="270" t="s">
        <v>1259</v>
      </c>
      <c r="Y417" s="270" t="s">
        <v>1259</v>
      </c>
      <c r="Z417" s="270" t="s">
        <v>1259</v>
      </c>
      <c r="AA417" s="270" t="s">
        <v>1259</v>
      </c>
      <c r="AB417" s="270" t="s">
        <v>1259</v>
      </c>
      <c r="AC417" s="270" t="s">
        <v>1259</v>
      </c>
      <c r="AD417" s="270" t="s">
        <v>1259</v>
      </c>
      <c r="AE417" s="270" t="s">
        <v>1259</v>
      </c>
      <c r="AF417" s="270" t="s">
        <v>1259</v>
      </c>
      <c r="AG417" s="270" t="s">
        <v>1259</v>
      </c>
      <c r="AH417" s="270" t="s">
        <v>1259</v>
      </c>
      <c r="AI417" s="270" t="s">
        <v>1259</v>
      </c>
      <c r="AJ417" s="270" t="s">
        <v>1259</v>
      </c>
      <c r="AK417" s="270" t="s">
        <v>1259</v>
      </c>
      <c r="AL417" s="270" t="s">
        <v>1259</v>
      </c>
      <c r="AM417" s="270" t="s">
        <v>1259</v>
      </c>
      <c r="AN417" s="270" t="s">
        <v>1259</v>
      </c>
      <c r="AO417" s="270" t="s">
        <v>1259</v>
      </c>
      <c r="AP417" s="270" t="s">
        <v>1259</v>
      </c>
      <c r="AQ417" s="270" t="s">
        <v>1259</v>
      </c>
      <c r="AR417" s="270" t="s">
        <v>1259</v>
      </c>
      <c r="AS417" s="270" t="s">
        <v>1259</v>
      </c>
      <c r="AT417" s="270" t="s">
        <v>1259</v>
      </c>
      <c r="AU417" s="270" t="s">
        <v>1259</v>
      </c>
      <c r="AV417" s="270" t="s">
        <v>1259</v>
      </c>
      <c r="AW417" s="277" t="s">
        <v>1259</v>
      </c>
      <c r="AX417">
        <f>VLOOKUP(A417,[1]Sheet4!B$2:G$3636,6,0)</f>
        <v>0</v>
      </c>
      <c r="AY417" t="str">
        <f>VLOOKUP(A417,[1]Sheet2!A$3:AC$3636,29,0)</f>
        <v/>
      </c>
      <c r="AZ417" s="270" t="s">
        <v>3258</v>
      </c>
      <c r="BA417" s="270" t="s">
        <v>3258</v>
      </c>
      <c r="BB417" s="270" t="s">
        <v>3258</v>
      </c>
      <c r="BC417" s="270" t="s">
        <v>3258</v>
      </c>
      <c r="BD417" s="270"/>
      <c r="BE417" s="270"/>
    </row>
    <row r="418" spans="1:83" ht="14.4" x14ac:dyDescent="0.3">
      <c r="A418" s="269">
        <v>519814</v>
      </c>
      <c r="B418" s="272" t="str">
        <f>VLOOKUP(A418,[1]Sheet4!B$1:G$3636,5,0)</f>
        <v>الرابعة</v>
      </c>
      <c r="C418" s="270" t="s">
        <v>1259</v>
      </c>
      <c r="D418" s="270" t="s">
        <v>1259</v>
      </c>
      <c r="E418" s="270" t="s">
        <v>1259</v>
      </c>
      <c r="F418" s="270" t="s">
        <v>1259</v>
      </c>
      <c r="G418" s="270" t="s">
        <v>1259</v>
      </c>
      <c r="H418" s="270" t="s">
        <v>1259</v>
      </c>
      <c r="I418" s="270" t="s">
        <v>1259</v>
      </c>
      <c r="J418" s="270" t="s">
        <v>1259</v>
      </c>
      <c r="K418" s="270" t="s">
        <v>1259</v>
      </c>
      <c r="L418" s="270" t="s">
        <v>1259</v>
      </c>
      <c r="M418" s="270" t="s">
        <v>1259</v>
      </c>
      <c r="N418" s="270" t="s">
        <v>1259</v>
      </c>
      <c r="O418" s="270" t="s">
        <v>1259</v>
      </c>
      <c r="P418" s="270" t="s">
        <v>1259</v>
      </c>
      <c r="Q418" s="270" t="s">
        <v>1259</v>
      </c>
      <c r="R418" s="270" t="s">
        <v>1259</v>
      </c>
      <c r="S418" s="270" t="s">
        <v>1259</v>
      </c>
      <c r="T418" s="270" t="s">
        <v>1259</v>
      </c>
      <c r="U418" s="270" t="s">
        <v>1259</v>
      </c>
      <c r="V418" s="270" t="s">
        <v>1259</v>
      </c>
      <c r="W418" s="270" t="s">
        <v>1259</v>
      </c>
      <c r="X418" s="270" t="s">
        <v>1259</v>
      </c>
      <c r="Y418" s="270" t="s">
        <v>1259</v>
      </c>
      <c r="Z418" s="270" t="s">
        <v>1259</v>
      </c>
      <c r="AA418" s="270" t="s">
        <v>1259</v>
      </c>
      <c r="AB418" s="270" t="s">
        <v>1259</v>
      </c>
      <c r="AC418" s="270" t="s">
        <v>1259</v>
      </c>
      <c r="AD418" s="270" t="s">
        <v>1259</v>
      </c>
      <c r="AE418" s="270" t="s">
        <v>1259</v>
      </c>
      <c r="AF418" s="270" t="s">
        <v>1259</v>
      </c>
      <c r="AG418" s="270" t="s">
        <v>1259</v>
      </c>
      <c r="AH418" s="270" t="s">
        <v>1259</v>
      </c>
      <c r="AI418" s="270" t="s">
        <v>1259</v>
      </c>
      <c r="AJ418" s="270" t="s">
        <v>1259</v>
      </c>
      <c r="AK418" s="270" t="s">
        <v>1259</v>
      </c>
      <c r="AL418" s="270" t="s">
        <v>1259</v>
      </c>
      <c r="AM418" s="270" t="s">
        <v>1259</v>
      </c>
      <c r="AN418" s="270" t="s">
        <v>1259</v>
      </c>
      <c r="AO418" s="270" t="s">
        <v>1259</v>
      </c>
      <c r="AP418" s="270" t="s">
        <v>1259</v>
      </c>
      <c r="AQ418" s="270" t="s">
        <v>1259</v>
      </c>
      <c r="AR418" s="270" t="s">
        <v>1259</v>
      </c>
      <c r="AS418" s="270" t="s">
        <v>1259</v>
      </c>
      <c r="AT418" s="270" t="s">
        <v>1259</v>
      </c>
      <c r="AU418" s="270" t="s">
        <v>1259</v>
      </c>
      <c r="AV418" s="270" t="s">
        <v>1259</v>
      </c>
      <c r="AW418" s="277" t="s">
        <v>1259</v>
      </c>
      <c r="AX418">
        <f>VLOOKUP(A418,[1]Sheet4!B$2:G$3636,6,0)</f>
        <v>0</v>
      </c>
      <c r="AY418" t="str">
        <f>VLOOKUP(A418,[1]Sheet2!A$3:AC$3636,29,0)</f>
        <v/>
      </c>
      <c r="AZ418" s="270" t="s">
        <v>3258</v>
      </c>
      <c r="BA418" s="270" t="s">
        <v>3258</v>
      </c>
      <c r="BB418" s="270" t="s">
        <v>3258</v>
      </c>
      <c r="BC418" s="270" t="s">
        <v>3258</v>
      </c>
      <c r="BD418" s="270"/>
      <c r="BE418" s="270"/>
    </row>
    <row r="419" spans="1:83" ht="14.4" x14ac:dyDescent="0.3">
      <c r="A419" s="269">
        <v>519832</v>
      </c>
      <c r="B419" s="272" t="str">
        <f>VLOOKUP(A419,[1]Sheet4!B$1:G$3636,5,0)</f>
        <v>الرابعة</v>
      </c>
      <c r="C419" s="270" t="s">
        <v>1259</v>
      </c>
      <c r="D419" s="270" t="s">
        <v>1259</v>
      </c>
      <c r="E419" s="270" t="s">
        <v>1259</v>
      </c>
      <c r="F419" s="270" t="s">
        <v>1259</v>
      </c>
      <c r="G419" s="270" t="s">
        <v>1259</v>
      </c>
      <c r="H419" s="270" t="s">
        <v>1259</v>
      </c>
      <c r="I419" s="270" t="s">
        <v>1259</v>
      </c>
      <c r="J419" s="270" t="s">
        <v>1259</v>
      </c>
      <c r="K419" s="270" t="s">
        <v>1259</v>
      </c>
      <c r="L419" s="270" t="s">
        <v>1259</v>
      </c>
      <c r="M419" s="270" t="s">
        <v>1259</v>
      </c>
      <c r="N419" s="270" t="s">
        <v>1259</v>
      </c>
      <c r="O419" s="270" t="s">
        <v>1259</v>
      </c>
      <c r="P419" s="270" t="s">
        <v>1259</v>
      </c>
      <c r="Q419" s="270" t="s">
        <v>1259</v>
      </c>
      <c r="R419" s="270" t="s">
        <v>1259</v>
      </c>
      <c r="S419" s="270" t="s">
        <v>1259</v>
      </c>
      <c r="T419" s="270" t="s">
        <v>1259</v>
      </c>
      <c r="U419" s="270" t="s">
        <v>1259</v>
      </c>
      <c r="V419" s="270" t="s">
        <v>1259</v>
      </c>
      <c r="W419" s="270" t="s">
        <v>1259</v>
      </c>
      <c r="X419" s="270" t="s">
        <v>1259</v>
      </c>
      <c r="Y419" s="270" t="s">
        <v>1259</v>
      </c>
      <c r="Z419" s="270" t="s">
        <v>1259</v>
      </c>
      <c r="AA419" s="270" t="s">
        <v>1259</v>
      </c>
      <c r="AB419" s="270" t="s">
        <v>1259</v>
      </c>
      <c r="AC419" s="270" t="s">
        <v>1259</v>
      </c>
      <c r="AD419" s="270" t="s">
        <v>1259</v>
      </c>
      <c r="AE419" s="270" t="s">
        <v>1259</v>
      </c>
      <c r="AF419" s="270" t="s">
        <v>1259</v>
      </c>
      <c r="AG419" s="270" t="s">
        <v>1259</v>
      </c>
      <c r="AH419" s="270" t="s">
        <v>1259</v>
      </c>
      <c r="AI419" s="270" t="s">
        <v>1259</v>
      </c>
      <c r="AJ419" s="270" t="s">
        <v>1259</v>
      </c>
      <c r="AK419" s="270" t="s">
        <v>1259</v>
      </c>
      <c r="AL419" s="270" t="s">
        <v>1259</v>
      </c>
      <c r="AM419" s="270" t="s">
        <v>1259</v>
      </c>
      <c r="AN419" s="270" t="s">
        <v>1259</v>
      </c>
      <c r="AO419" s="270" t="s">
        <v>1259</v>
      </c>
      <c r="AP419" s="270" t="s">
        <v>1259</v>
      </c>
      <c r="AQ419" s="270" t="s">
        <v>1259</v>
      </c>
      <c r="AR419" s="270" t="s">
        <v>1259</v>
      </c>
      <c r="AS419" s="270" t="s">
        <v>1259</v>
      </c>
      <c r="AT419" s="270" t="s">
        <v>1259</v>
      </c>
      <c r="AU419" s="270" t="s">
        <v>1259</v>
      </c>
      <c r="AV419" s="270" t="s">
        <v>1259</v>
      </c>
      <c r="AW419" s="277" t="s">
        <v>1259</v>
      </c>
      <c r="AX419">
        <f>VLOOKUP(A419,[1]Sheet4!B$2:G$3636,6,0)</f>
        <v>0</v>
      </c>
      <c r="AY419" t="str">
        <f>VLOOKUP(A419,[1]Sheet2!A$3:AC$3636,29,0)</f>
        <v/>
      </c>
      <c r="AZ419" s="270" t="s">
        <v>3258</v>
      </c>
      <c r="BA419" s="270" t="s">
        <v>3258</v>
      </c>
      <c r="BB419" s="270" t="s">
        <v>3258</v>
      </c>
      <c r="BC419" s="270" t="s">
        <v>3258</v>
      </c>
      <c r="BD419" s="270"/>
      <c r="BE419" s="270"/>
    </row>
    <row r="420" spans="1:83" ht="14.4" x14ac:dyDescent="0.3">
      <c r="A420" s="269">
        <v>519833</v>
      </c>
      <c r="B420" s="272" t="str">
        <f>VLOOKUP(A420,[1]Sheet4!B$1:G$3636,5,0)</f>
        <v>الرابعة</v>
      </c>
      <c r="C420" s="270" t="s">
        <v>1259</v>
      </c>
      <c r="D420" s="270" t="s">
        <v>1259</v>
      </c>
      <c r="E420" s="270" t="s">
        <v>1259</v>
      </c>
      <c r="F420" s="270" t="s">
        <v>1259</v>
      </c>
      <c r="G420" s="270" t="s">
        <v>1259</v>
      </c>
      <c r="H420" s="270" t="s">
        <v>1259</v>
      </c>
      <c r="I420" s="270" t="s">
        <v>1259</v>
      </c>
      <c r="J420" s="270" t="s">
        <v>1259</v>
      </c>
      <c r="K420" s="270" t="s">
        <v>1259</v>
      </c>
      <c r="L420" s="270" t="s">
        <v>1259</v>
      </c>
      <c r="M420" s="270" t="s">
        <v>1259</v>
      </c>
      <c r="N420" s="270" t="s">
        <v>1259</v>
      </c>
      <c r="O420" s="270" t="s">
        <v>1259</v>
      </c>
      <c r="P420" s="270" t="s">
        <v>1259</v>
      </c>
      <c r="Q420" s="270" t="s">
        <v>1259</v>
      </c>
      <c r="R420" s="270" t="s">
        <v>1259</v>
      </c>
      <c r="S420" s="270" t="s">
        <v>1259</v>
      </c>
      <c r="T420" s="270" t="s">
        <v>1259</v>
      </c>
      <c r="U420" s="270" t="s">
        <v>1259</v>
      </c>
      <c r="V420" s="270" t="s">
        <v>1259</v>
      </c>
      <c r="W420" s="270" t="s">
        <v>1259</v>
      </c>
      <c r="X420" s="270" t="s">
        <v>1259</v>
      </c>
      <c r="Y420" s="270" t="s">
        <v>1259</v>
      </c>
      <c r="Z420" s="270" t="s">
        <v>1259</v>
      </c>
      <c r="AA420" s="270" t="s">
        <v>1259</v>
      </c>
      <c r="AB420" s="270" t="s">
        <v>1259</v>
      </c>
      <c r="AC420" s="270" t="s">
        <v>1259</v>
      </c>
      <c r="AD420" s="270" t="s">
        <v>1259</v>
      </c>
      <c r="AE420" s="270" t="s">
        <v>1259</v>
      </c>
      <c r="AF420" s="270" t="s">
        <v>1259</v>
      </c>
      <c r="AG420" s="270" t="s">
        <v>1259</v>
      </c>
      <c r="AH420" s="270" t="s">
        <v>1259</v>
      </c>
      <c r="AI420" s="270" t="s">
        <v>1259</v>
      </c>
      <c r="AJ420" s="270" t="s">
        <v>1259</v>
      </c>
      <c r="AK420" s="270" t="s">
        <v>1259</v>
      </c>
      <c r="AL420" s="270" t="s">
        <v>1259</v>
      </c>
      <c r="AM420" s="270" t="s">
        <v>1259</v>
      </c>
      <c r="AN420" s="270" t="s">
        <v>1259</v>
      </c>
      <c r="AO420" s="270" t="s">
        <v>1259</v>
      </c>
      <c r="AP420" s="270" t="s">
        <v>1259</v>
      </c>
      <c r="AQ420" s="270" t="s">
        <v>1259</v>
      </c>
      <c r="AR420" s="270" t="s">
        <v>1259</v>
      </c>
      <c r="AS420" s="270" t="s">
        <v>1259</v>
      </c>
      <c r="AT420" s="270" t="s">
        <v>1259</v>
      </c>
      <c r="AU420" s="270" t="s">
        <v>1259</v>
      </c>
      <c r="AV420" s="270" t="s">
        <v>1259</v>
      </c>
      <c r="AW420" s="277" t="s">
        <v>1259</v>
      </c>
      <c r="AX420">
        <f>VLOOKUP(A420,[1]Sheet4!B$2:G$3636,6,0)</f>
        <v>0</v>
      </c>
      <c r="AY420" t="str">
        <f>VLOOKUP(A420,[1]Sheet2!A$3:AC$3636,29,0)</f>
        <v/>
      </c>
      <c r="AZ420" s="270" t="s">
        <v>3258</v>
      </c>
      <c r="BA420" s="270" t="s">
        <v>3258</v>
      </c>
      <c r="BB420" s="270" t="s">
        <v>3258</v>
      </c>
      <c r="BC420" s="270" t="s">
        <v>3258</v>
      </c>
      <c r="BD420" s="270"/>
      <c r="BE420" s="270"/>
    </row>
    <row r="421" spans="1:83" ht="14.4" x14ac:dyDescent="0.3">
      <c r="A421" s="269">
        <v>519855</v>
      </c>
      <c r="B421" s="272" t="str">
        <f>VLOOKUP(A421,[1]Sheet4!B$1:G$3636,5,0)</f>
        <v>الرابعة</v>
      </c>
      <c r="C421" s="270" t="s">
        <v>1259</v>
      </c>
      <c r="D421" s="270" t="s">
        <v>1259</v>
      </c>
      <c r="E421" s="270" t="s">
        <v>1259</v>
      </c>
      <c r="F421" s="270" t="s">
        <v>1259</v>
      </c>
      <c r="G421" s="270" t="s">
        <v>1259</v>
      </c>
      <c r="H421" s="270" t="s">
        <v>1259</v>
      </c>
      <c r="I421" s="270" t="s">
        <v>1259</v>
      </c>
      <c r="J421" s="270" t="s">
        <v>1259</v>
      </c>
      <c r="K421" s="270" t="s">
        <v>1259</v>
      </c>
      <c r="L421" s="270" t="s">
        <v>1259</v>
      </c>
      <c r="M421" s="270" t="s">
        <v>1259</v>
      </c>
      <c r="N421" s="270" t="s">
        <v>1259</v>
      </c>
      <c r="O421" s="270" t="s">
        <v>1259</v>
      </c>
      <c r="P421" s="270" t="s">
        <v>1259</v>
      </c>
      <c r="Q421" s="270" t="s">
        <v>1259</v>
      </c>
      <c r="R421" s="270" t="s">
        <v>1259</v>
      </c>
      <c r="S421" s="270" t="s">
        <v>1259</v>
      </c>
      <c r="T421" s="270" t="s">
        <v>1259</v>
      </c>
      <c r="U421" s="270" t="s">
        <v>1259</v>
      </c>
      <c r="V421" s="270" t="s">
        <v>1259</v>
      </c>
      <c r="W421" s="270" t="s">
        <v>1259</v>
      </c>
      <c r="X421" s="270" t="s">
        <v>1259</v>
      </c>
      <c r="Y421" s="270" t="s">
        <v>1259</v>
      </c>
      <c r="Z421" s="270" t="s">
        <v>1259</v>
      </c>
      <c r="AA421" s="270" t="s">
        <v>1259</v>
      </c>
      <c r="AB421" s="270" t="s">
        <v>1259</v>
      </c>
      <c r="AC421" s="270" t="s">
        <v>1259</v>
      </c>
      <c r="AD421" s="270" t="s">
        <v>1259</v>
      </c>
      <c r="AE421" s="270" t="s">
        <v>1259</v>
      </c>
      <c r="AF421" s="270" t="s">
        <v>1259</v>
      </c>
      <c r="AG421" s="270" t="s">
        <v>1259</v>
      </c>
      <c r="AH421" s="270" t="s">
        <v>1259</v>
      </c>
      <c r="AI421" s="270" t="s">
        <v>1259</v>
      </c>
      <c r="AJ421" s="270" t="s">
        <v>1259</v>
      </c>
      <c r="AK421" s="270" t="s">
        <v>1259</v>
      </c>
      <c r="AL421" s="270" t="s">
        <v>1259</v>
      </c>
      <c r="AM421" s="270" t="s">
        <v>1259</v>
      </c>
      <c r="AN421" s="270" t="s">
        <v>1259</v>
      </c>
      <c r="AO421" s="270" t="s">
        <v>1259</v>
      </c>
      <c r="AP421" s="270" t="s">
        <v>1259</v>
      </c>
      <c r="AQ421" s="270" t="s">
        <v>1259</v>
      </c>
      <c r="AR421" s="270" t="s">
        <v>1259</v>
      </c>
      <c r="AS421" s="270" t="s">
        <v>1259</v>
      </c>
      <c r="AT421" s="270" t="s">
        <v>1259</v>
      </c>
      <c r="AU421" s="270" t="s">
        <v>1259</v>
      </c>
      <c r="AV421" s="270" t="s">
        <v>1259</v>
      </c>
      <c r="AW421" s="277" t="s">
        <v>1259</v>
      </c>
      <c r="AX421">
        <f>VLOOKUP(A421,[1]Sheet4!B$2:G$3636,6,0)</f>
        <v>0</v>
      </c>
      <c r="AY421">
        <f>VLOOKUP(A421,[1]Sheet2!A$3:AC$3636,29,0)</f>
        <v>0</v>
      </c>
      <c r="AZ421" s="270" t="s">
        <v>3258</v>
      </c>
      <c r="BA421" s="270" t="s">
        <v>3258</v>
      </c>
      <c r="BB421" s="270" t="s">
        <v>3258</v>
      </c>
      <c r="BC421" s="270" t="s">
        <v>3258</v>
      </c>
      <c r="BD421" s="270"/>
      <c r="BE421" s="270"/>
    </row>
    <row r="422" spans="1:83" ht="14.4" x14ac:dyDescent="0.3">
      <c r="A422" s="269">
        <v>519867</v>
      </c>
      <c r="B422" s="272" t="str">
        <f>VLOOKUP(A422,[1]Sheet4!B$1:G$3636,5,0)</f>
        <v>الرابعة</v>
      </c>
      <c r="C422" s="270" t="s">
        <v>1259</v>
      </c>
      <c r="D422" s="270" t="s">
        <v>1259</v>
      </c>
      <c r="E422" s="270" t="s">
        <v>1259</v>
      </c>
      <c r="F422" s="270" t="s">
        <v>1259</v>
      </c>
      <c r="G422" s="270" t="s">
        <v>1259</v>
      </c>
      <c r="H422" s="270" t="s">
        <v>1259</v>
      </c>
      <c r="I422" s="270" t="s">
        <v>1259</v>
      </c>
      <c r="J422" s="270" t="s">
        <v>1259</v>
      </c>
      <c r="K422" s="270" t="s">
        <v>1259</v>
      </c>
      <c r="L422" s="270" t="s">
        <v>1259</v>
      </c>
      <c r="M422" s="270" t="s">
        <v>1259</v>
      </c>
      <c r="N422" s="270" t="s">
        <v>1259</v>
      </c>
      <c r="O422" s="270" t="s">
        <v>1259</v>
      </c>
      <c r="P422" s="270" t="s">
        <v>1259</v>
      </c>
      <c r="Q422" s="270" t="s">
        <v>1259</v>
      </c>
      <c r="R422" s="270" t="s">
        <v>1259</v>
      </c>
      <c r="S422" s="270" t="s">
        <v>1259</v>
      </c>
      <c r="T422" s="270" t="s">
        <v>1259</v>
      </c>
      <c r="U422" s="270" t="s">
        <v>1259</v>
      </c>
      <c r="V422" s="270" t="s">
        <v>1259</v>
      </c>
      <c r="W422" s="270" t="s">
        <v>1259</v>
      </c>
      <c r="X422" s="270" t="s">
        <v>1259</v>
      </c>
      <c r="Y422" s="270" t="s">
        <v>1259</v>
      </c>
      <c r="Z422" s="270" t="s">
        <v>1259</v>
      </c>
      <c r="AA422" s="270" t="s">
        <v>1259</v>
      </c>
      <c r="AB422" s="270" t="s">
        <v>1259</v>
      </c>
      <c r="AC422" s="270" t="s">
        <v>1259</v>
      </c>
      <c r="AD422" s="270" t="s">
        <v>1259</v>
      </c>
      <c r="AE422" s="270" t="s">
        <v>1259</v>
      </c>
      <c r="AF422" s="270" t="s">
        <v>1259</v>
      </c>
      <c r="AG422" s="270" t="s">
        <v>1259</v>
      </c>
      <c r="AH422" s="270" t="s">
        <v>1259</v>
      </c>
      <c r="AI422" s="270" t="s">
        <v>1259</v>
      </c>
      <c r="AJ422" s="270" t="s">
        <v>1259</v>
      </c>
      <c r="AK422" s="270" t="s">
        <v>1259</v>
      </c>
      <c r="AL422" s="270" t="s">
        <v>1259</v>
      </c>
      <c r="AM422" s="270" t="s">
        <v>1259</v>
      </c>
      <c r="AN422" s="270" t="s">
        <v>1259</v>
      </c>
      <c r="AO422" s="270" t="s">
        <v>1259</v>
      </c>
      <c r="AP422" s="270" t="s">
        <v>1259</v>
      </c>
      <c r="AQ422" s="270" t="s">
        <v>1259</v>
      </c>
      <c r="AR422" s="270" t="s">
        <v>1259</v>
      </c>
      <c r="AS422" s="270" t="s">
        <v>1259</v>
      </c>
      <c r="AT422" s="270" t="s">
        <v>1259</v>
      </c>
      <c r="AU422" s="270" t="s">
        <v>1259</v>
      </c>
      <c r="AV422" s="270" t="s">
        <v>1259</v>
      </c>
      <c r="AW422" s="277" t="s">
        <v>1259</v>
      </c>
      <c r="AX422">
        <f>VLOOKUP(A422,[1]Sheet4!B$2:G$3636,6,0)</f>
        <v>0</v>
      </c>
      <c r="AY422" t="str">
        <f>VLOOKUP(A422,[1]Sheet2!A$3:AC$3636,29,0)</f>
        <v/>
      </c>
      <c r="AZ422" s="249"/>
      <c r="BA422" s="249"/>
      <c r="BB422" s="249"/>
      <c r="BC422" s="249"/>
      <c r="BD422" s="249"/>
      <c r="BE422" s="270"/>
    </row>
    <row r="423" spans="1:83" ht="14.4" x14ac:dyDescent="0.3">
      <c r="A423" s="269">
        <v>519871</v>
      </c>
      <c r="B423" s="272" t="str">
        <f>VLOOKUP(A423,[1]Sheet4!B$1:G$3636,5,0)</f>
        <v>الرابعة</v>
      </c>
      <c r="C423" s="270" t="s">
        <v>1259</v>
      </c>
      <c r="D423" s="270" t="s">
        <v>1259</v>
      </c>
      <c r="E423" s="270" t="s">
        <v>1259</v>
      </c>
      <c r="F423" s="270" t="s">
        <v>1259</v>
      </c>
      <c r="G423" s="270" t="s">
        <v>1259</v>
      </c>
      <c r="H423" s="270" t="s">
        <v>1259</v>
      </c>
      <c r="I423" s="270" t="s">
        <v>1259</v>
      </c>
      <c r="J423" s="270" t="s">
        <v>1259</v>
      </c>
      <c r="K423" s="270" t="s">
        <v>1259</v>
      </c>
      <c r="L423" s="270" t="s">
        <v>1259</v>
      </c>
      <c r="M423" s="270" t="s">
        <v>1259</v>
      </c>
      <c r="N423" s="270" t="s">
        <v>1259</v>
      </c>
      <c r="O423" s="270" t="s">
        <v>1259</v>
      </c>
      <c r="P423" s="270" t="s">
        <v>1259</v>
      </c>
      <c r="Q423" s="270" t="s">
        <v>1259</v>
      </c>
      <c r="R423" s="270" t="s">
        <v>1259</v>
      </c>
      <c r="S423" s="270" t="s">
        <v>1259</v>
      </c>
      <c r="T423" s="270" t="s">
        <v>1259</v>
      </c>
      <c r="U423" s="270" t="s">
        <v>1259</v>
      </c>
      <c r="V423" s="270" t="s">
        <v>1259</v>
      </c>
      <c r="W423" s="270" t="s">
        <v>1259</v>
      </c>
      <c r="X423" s="270" t="s">
        <v>1259</v>
      </c>
      <c r="Y423" s="270" t="s">
        <v>1259</v>
      </c>
      <c r="Z423" s="270" t="s">
        <v>1259</v>
      </c>
      <c r="AA423" s="270" t="s">
        <v>1259</v>
      </c>
      <c r="AB423" s="270" t="s">
        <v>1259</v>
      </c>
      <c r="AC423" s="270" t="s">
        <v>1259</v>
      </c>
      <c r="AD423" s="270" t="s">
        <v>1259</v>
      </c>
      <c r="AE423" s="270" t="s">
        <v>1259</v>
      </c>
      <c r="AF423" s="270" t="s">
        <v>1259</v>
      </c>
      <c r="AG423" s="270" t="s">
        <v>1259</v>
      </c>
      <c r="AH423" s="270" t="s">
        <v>1259</v>
      </c>
      <c r="AI423" s="270" t="s">
        <v>1259</v>
      </c>
      <c r="AJ423" s="270" t="s">
        <v>1259</v>
      </c>
      <c r="AK423" s="270" t="s">
        <v>1259</v>
      </c>
      <c r="AL423" s="270" t="s">
        <v>1259</v>
      </c>
      <c r="AM423" s="270" t="s">
        <v>1259</v>
      </c>
      <c r="AN423" s="270" t="s">
        <v>1259</v>
      </c>
      <c r="AO423" s="270" t="s">
        <v>1259</v>
      </c>
      <c r="AP423" s="270" t="s">
        <v>1259</v>
      </c>
      <c r="AQ423" s="270" t="s">
        <v>1259</v>
      </c>
      <c r="AR423" s="270" t="s">
        <v>1259</v>
      </c>
      <c r="AS423" s="270" t="s">
        <v>1259</v>
      </c>
      <c r="AT423" s="270" t="s">
        <v>1259</v>
      </c>
      <c r="AU423" s="270" t="s">
        <v>1259</v>
      </c>
      <c r="AV423" s="270" t="s">
        <v>1259</v>
      </c>
      <c r="AW423" s="277" t="s">
        <v>1259</v>
      </c>
      <c r="AX423">
        <f>VLOOKUP(A423,[1]Sheet4!B$2:G$3636,6,0)</f>
        <v>0</v>
      </c>
      <c r="AY423" t="str">
        <f>VLOOKUP(A423,[1]Sheet2!A$3:AC$3636,29,0)</f>
        <v/>
      </c>
      <c r="AZ423" s="270" t="s">
        <v>3258</v>
      </c>
      <c r="BA423" s="270" t="s">
        <v>3258</v>
      </c>
      <c r="BB423" s="270" t="s">
        <v>3258</v>
      </c>
      <c r="BC423" s="270" t="s">
        <v>3258</v>
      </c>
      <c r="BD423" s="270"/>
      <c r="BE423" s="270"/>
    </row>
    <row r="424" spans="1:83" ht="14.4" x14ac:dyDescent="0.3">
      <c r="A424" s="269">
        <v>519878</v>
      </c>
      <c r="B424" s="272" t="str">
        <f>VLOOKUP(A424,[1]Sheet4!B$1:G$3636,5,0)</f>
        <v>الرابعة</v>
      </c>
      <c r="C424" s="270" t="s">
        <v>1259</v>
      </c>
      <c r="D424" s="270" t="s">
        <v>1259</v>
      </c>
      <c r="E424" s="270" t="s">
        <v>1259</v>
      </c>
      <c r="F424" s="270" t="s">
        <v>1259</v>
      </c>
      <c r="G424" s="270" t="s">
        <v>1259</v>
      </c>
      <c r="H424" s="270" t="s">
        <v>1259</v>
      </c>
      <c r="I424" s="270" t="s">
        <v>1259</v>
      </c>
      <c r="J424" s="270" t="s">
        <v>1259</v>
      </c>
      <c r="K424" s="270" t="s">
        <v>1259</v>
      </c>
      <c r="L424" s="270" t="s">
        <v>1259</v>
      </c>
      <c r="M424" s="270" t="s">
        <v>1259</v>
      </c>
      <c r="N424" s="270" t="s">
        <v>1259</v>
      </c>
      <c r="O424" s="270" t="s">
        <v>1259</v>
      </c>
      <c r="P424" s="270" t="s">
        <v>1259</v>
      </c>
      <c r="Q424" s="270" t="s">
        <v>1259</v>
      </c>
      <c r="R424" s="270" t="s">
        <v>1259</v>
      </c>
      <c r="S424" s="270" t="s">
        <v>1259</v>
      </c>
      <c r="T424" s="270" t="s">
        <v>1259</v>
      </c>
      <c r="U424" s="270" t="s">
        <v>1259</v>
      </c>
      <c r="V424" s="270" t="s">
        <v>1259</v>
      </c>
      <c r="W424" s="270" t="s">
        <v>1259</v>
      </c>
      <c r="X424" s="270" t="s">
        <v>1259</v>
      </c>
      <c r="Y424" s="270" t="s">
        <v>1259</v>
      </c>
      <c r="Z424" s="270" t="s">
        <v>1259</v>
      </c>
      <c r="AA424" s="270" t="s">
        <v>1259</v>
      </c>
      <c r="AB424" s="270" t="s">
        <v>1259</v>
      </c>
      <c r="AC424" s="270" t="s">
        <v>1259</v>
      </c>
      <c r="AD424" s="270" t="s">
        <v>1259</v>
      </c>
      <c r="AE424" s="270" t="s">
        <v>1259</v>
      </c>
      <c r="AF424" s="270" t="s">
        <v>1259</v>
      </c>
      <c r="AG424" s="270" t="s">
        <v>1259</v>
      </c>
      <c r="AH424" s="270" t="s">
        <v>1259</v>
      </c>
      <c r="AI424" s="270" t="s">
        <v>1259</v>
      </c>
      <c r="AJ424" s="270" t="s">
        <v>1259</v>
      </c>
      <c r="AK424" s="270" t="s">
        <v>1259</v>
      </c>
      <c r="AL424" s="270" t="s">
        <v>1259</v>
      </c>
      <c r="AM424" s="270" t="s">
        <v>1259</v>
      </c>
      <c r="AN424" s="270" t="s">
        <v>1259</v>
      </c>
      <c r="AO424" s="270" t="s">
        <v>1259</v>
      </c>
      <c r="AP424" s="270" t="s">
        <v>1259</v>
      </c>
      <c r="AQ424" s="270" t="s">
        <v>1259</v>
      </c>
      <c r="AR424" s="270" t="s">
        <v>1259</v>
      </c>
      <c r="AS424" s="270" t="s">
        <v>1259</v>
      </c>
      <c r="AT424" s="270" t="s">
        <v>1259</v>
      </c>
      <c r="AU424" s="270" t="s">
        <v>1259</v>
      </c>
      <c r="AV424" s="270" t="s">
        <v>1259</v>
      </c>
      <c r="AW424" s="277" t="s">
        <v>1259</v>
      </c>
      <c r="AX424">
        <f>VLOOKUP(A424,[1]Sheet4!B$2:G$3636,6,0)</f>
        <v>0</v>
      </c>
      <c r="AY424" t="str">
        <f>VLOOKUP(A424,[1]Sheet2!A$3:AC$3636,29,0)</f>
        <v/>
      </c>
      <c r="AZ424" s="270" t="s">
        <v>3258</v>
      </c>
      <c r="BA424" s="270" t="s">
        <v>3258</v>
      </c>
      <c r="BB424" s="270" t="s">
        <v>3258</v>
      </c>
      <c r="BC424" s="270" t="s">
        <v>3258</v>
      </c>
      <c r="BD424" s="270"/>
      <c r="BE424" s="270"/>
    </row>
    <row r="425" spans="1:83" ht="14.4" x14ac:dyDescent="0.3">
      <c r="A425" s="269">
        <v>519897</v>
      </c>
      <c r="B425" s="272" t="str">
        <f>VLOOKUP(A425,[1]Sheet4!B$1:G$3636,5,0)</f>
        <v>الرابعة</v>
      </c>
      <c r="C425" s="270" t="s">
        <v>1260</v>
      </c>
      <c r="D425" s="270" t="s">
        <v>1260</v>
      </c>
      <c r="E425" s="270" t="s">
        <v>1260</v>
      </c>
      <c r="F425" s="270" t="s">
        <v>1260</v>
      </c>
      <c r="G425" s="270" t="s">
        <v>1260</v>
      </c>
      <c r="H425" s="270" t="s">
        <v>1260</v>
      </c>
      <c r="I425" s="270" t="s">
        <v>1260</v>
      </c>
      <c r="J425" s="270" t="s">
        <v>1260</v>
      </c>
      <c r="K425" s="270" t="s">
        <v>1260</v>
      </c>
      <c r="L425" s="270" t="s">
        <v>1260</v>
      </c>
      <c r="M425" s="270" t="s">
        <v>1260</v>
      </c>
      <c r="N425" s="270" t="s">
        <v>1260</v>
      </c>
      <c r="O425" s="270" t="s">
        <v>1260</v>
      </c>
      <c r="P425" s="270" t="s">
        <v>1260</v>
      </c>
      <c r="Q425" s="270" t="s">
        <v>1260</v>
      </c>
      <c r="R425" s="270" t="s">
        <v>1260</v>
      </c>
      <c r="S425" s="270" t="s">
        <v>1260</v>
      </c>
      <c r="T425" s="270" t="s">
        <v>1260</v>
      </c>
      <c r="U425" s="270" t="s">
        <v>1260</v>
      </c>
      <c r="V425" s="270" t="s">
        <v>1260</v>
      </c>
      <c r="W425" s="270" t="s">
        <v>1260</v>
      </c>
      <c r="X425" s="270" t="s">
        <v>1260</v>
      </c>
      <c r="Y425" s="270" t="s">
        <v>1260</v>
      </c>
      <c r="Z425" s="270" t="s">
        <v>1260</v>
      </c>
      <c r="AA425" s="270" t="s">
        <v>1260</v>
      </c>
      <c r="AB425" s="270" t="s">
        <v>1260</v>
      </c>
      <c r="AC425" s="270" t="s">
        <v>1260</v>
      </c>
      <c r="AD425" s="270" t="s">
        <v>1260</v>
      </c>
      <c r="AE425" s="270" t="s">
        <v>1260</v>
      </c>
      <c r="AF425" s="270" t="s">
        <v>1260</v>
      </c>
      <c r="AG425" s="270" t="s">
        <v>1260</v>
      </c>
      <c r="AH425" s="270" t="s">
        <v>1260</v>
      </c>
      <c r="AI425" s="270" t="s">
        <v>1260</v>
      </c>
      <c r="AJ425" s="270" t="s">
        <v>1260</v>
      </c>
      <c r="AK425" s="270" t="s">
        <v>1260</v>
      </c>
      <c r="AL425" s="270" t="s">
        <v>1260</v>
      </c>
      <c r="AM425" s="270" t="s">
        <v>1260</v>
      </c>
      <c r="AN425" s="270" t="s">
        <v>1260</v>
      </c>
      <c r="AO425" s="270" t="s">
        <v>1260</v>
      </c>
      <c r="AP425" s="270" t="s">
        <v>1260</v>
      </c>
      <c r="AQ425" s="270" t="s">
        <v>1260</v>
      </c>
      <c r="AR425" s="270" t="s">
        <v>1260</v>
      </c>
      <c r="AS425" s="270" t="s">
        <v>1260</v>
      </c>
      <c r="AT425" s="270" t="s">
        <v>1260</v>
      </c>
      <c r="AU425" s="270" t="s">
        <v>1260</v>
      </c>
      <c r="AV425" s="270" t="s">
        <v>1260</v>
      </c>
      <c r="AW425" s="277" t="s">
        <v>1260</v>
      </c>
      <c r="AX425">
        <f>VLOOKUP(A425,[1]Sheet4!B$2:G$3636,6,0)</f>
        <v>0</v>
      </c>
      <c r="AY425" t="str">
        <f>VLOOKUP(A425,[1]Sheet2!A$3:AC$3636,29,0)</f>
        <v/>
      </c>
      <c r="AZ425" s="249"/>
      <c r="BA425" s="249"/>
      <c r="BB425" s="249"/>
      <c r="BC425" s="249"/>
      <c r="BD425" s="249"/>
      <c r="BE425" s="270"/>
      <c r="BH425" s="248"/>
      <c r="BI425" s="248"/>
      <c r="BJ425" s="248"/>
      <c r="BK425" s="248"/>
      <c r="BL425" s="248"/>
      <c r="BM425" s="248"/>
      <c r="BN425" s="248"/>
      <c r="BO425" s="248"/>
      <c r="BP425" s="248" t="s">
        <v>3258</v>
      </c>
      <c r="BQ425" s="248" t="s">
        <v>3258</v>
      </c>
      <c r="BR425" s="248" t="s">
        <v>3258</v>
      </c>
      <c r="BS425" s="248" t="s">
        <v>3258</v>
      </c>
      <c r="BT425" s="248" t="s">
        <v>3258</v>
      </c>
      <c r="BU425" s="248" t="s">
        <v>3258</v>
      </c>
      <c r="BV425" s="247"/>
      <c r="BW425" s="248"/>
      <c r="BX425" s="248"/>
      <c r="BY425" s="248"/>
      <c r="BZ425" s="248"/>
      <c r="CA425" s="241"/>
      <c r="CB425" s="241"/>
      <c r="CC425" s="241"/>
      <c r="CD425" s="241"/>
      <c r="CE425" s="248"/>
    </row>
    <row r="426" spans="1:83" ht="14.4" x14ac:dyDescent="0.3">
      <c r="A426" s="269">
        <v>519899</v>
      </c>
      <c r="B426" s="272" t="str">
        <f>VLOOKUP(A426,[1]Sheet4!B$1:G$3636,5,0)</f>
        <v>الرابعة</v>
      </c>
      <c r="C426" s="270" t="s">
        <v>1260</v>
      </c>
      <c r="D426" s="270" t="s">
        <v>1260</v>
      </c>
      <c r="E426" s="270" t="s">
        <v>1260</v>
      </c>
      <c r="F426" s="270" t="s">
        <v>1260</v>
      </c>
      <c r="G426" s="270" t="s">
        <v>1260</v>
      </c>
      <c r="H426" s="270" t="s">
        <v>1260</v>
      </c>
      <c r="I426" s="270" t="s">
        <v>1260</v>
      </c>
      <c r="J426" s="270" t="s">
        <v>1260</v>
      </c>
      <c r="K426" s="270" t="s">
        <v>1260</v>
      </c>
      <c r="L426" s="270" t="s">
        <v>1260</v>
      </c>
      <c r="M426" s="270" t="s">
        <v>1260</v>
      </c>
      <c r="N426" s="270" t="s">
        <v>1260</v>
      </c>
      <c r="O426" s="270" t="s">
        <v>1260</v>
      </c>
      <c r="P426" s="270" t="s">
        <v>1260</v>
      </c>
      <c r="Q426" s="270" t="s">
        <v>1260</v>
      </c>
      <c r="R426" s="270" t="s">
        <v>1260</v>
      </c>
      <c r="S426" s="270" t="s">
        <v>1260</v>
      </c>
      <c r="T426" s="270" t="s">
        <v>1260</v>
      </c>
      <c r="U426" s="270" t="s">
        <v>1260</v>
      </c>
      <c r="V426" s="270" t="s">
        <v>1260</v>
      </c>
      <c r="W426" s="270" t="s">
        <v>1260</v>
      </c>
      <c r="X426" s="270" t="s">
        <v>1260</v>
      </c>
      <c r="Y426" s="270" t="s">
        <v>1260</v>
      </c>
      <c r="Z426" s="270" t="s">
        <v>1260</v>
      </c>
      <c r="AA426" s="270" t="s">
        <v>1260</v>
      </c>
      <c r="AB426" s="270" t="s">
        <v>1260</v>
      </c>
      <c r="AC426" s="270" t="s">
        <v>1260</v>
      </c>
      <c r="AD426" s="270" t="s">
        <v>1260</v>
      </c>
      <c r="AE426" s="270" t="s">
        <v>1260</v>
      </c>
      <c r="AF426" s="270" t="s">
        <v>1260</v>
      </c>
      <c r="AG426" s="270" t="s">
        <v>1260</v>
      </c>
      <c r="AH426" s="270" t="s">
        <v>1260</v>
      </c>
      <c r="AI426" s="270" t="s">
        <v>1260</v>
      </c>
      <c r="AJ426" s="270" t="s">
        <v>1260</v>
      </c>
      <c r="AK426" s="270" t="s">
        <v>1260</v>
      </c>
      <c r="AL426" s="270" t="s">
        <v>1260</v>
      </c>
      <c r="AM426" s="270" t="s">
        <v>1260</v>
      </c>
      <c r="AN426" s="270" t="s">
        <v>1260</v>
      </c>
      <c r="AO426" s="270" t="s">
        <v>1260</v>
      </c>
      <c r="AP426" s="270" t="s">
        <v>1260</v>
      </c>
      <c r="AQ426" s="270" t="s">
        <v>1260</v>
      </c>
      <c r="AR426" s="270" t="s">
        <v>1260</v>
      </c>
      <c r="AS426" s="270" t="s">
        <v>1260</v>
      </c>
      <c r="AT426" s="270" t="s">
        <v>1260</v>
      </c>
      <c r="AU426" s="270" t="s">
        <v>1260</v>
      </c>
      <c r="AV426" s="270" t="s">
        <v>1260</v>
      </c>
      <c r="AW426" s="277" t="s">
        <v>1260</v>
      </c>
      <c r="AX426" t="str">
        <f>VLOOKUP(A426,[1]Sheet4!B$2:G$3636,6,0)</f>
        <v>مستنفذ فصل ثاني  2023-2024</v>
      </c>
      <c r="AY426" t="str">
        <f>VLOOKUP(A426,[1]Sheet2!A$3:AC$3636,29,0)</f>
        <v/>
      </c>
      <c r="AZ426" s="270" t="s">
        <v>3258</v>
      </c>
      <c r="BA426" s="270" t="s">
        <v>3258</v>
      </c>
      <c r="BB426" s="270" t="s">
        <v>3258</v>
      </c>
      <c r="BC426" s="270" t="s">
        <v>3258</v>
      </c>
      <c r="BD426" s="270"/>
      <c r="BE426" s="270"/>
      <c r="BH426" s="248"/>
      <c r="BI426" s="248"/>
      <c r="BJ426" s="248"/>
      <c r="BK426" s="248"/>
      <c r="BL426" s="248"/>
      <c r="BM426" s="248"/>
      <c r="BN426" s="248"/>
      <c r="BO426" s="248"/>
      <c r="BP426" s="248" t="s">
        <v>3258</v>
      </c>
      <c r="BQ426" s="248" t="s">
        <v>3258</v>
      </c>
      <c r="BR426" s="248" t="s">
        <v>3258</v>
      </c>
      <c r="BS426" s="248" t="s">
        <v>3258</v>
      </c>
      <c r="BT426" s="248" t="s">
        <v>3258</v>
      </c>
      <c r="BU426" s="248" t="s">
        <v>3258</v>
      </c>
      <c r="BV426" s="247"/>
      <c r="BW426" s="248"/>
      <c r="BX426" s="248"/>
      <c r="BY426" s="248"/>
      <c r="BZ426" s="248"/>
      <c r="CA426" s="241"/>
      <c r="CB426" s="241"/>
      <c r="CC426" s="241"/>
      <c r="CD426" s="241"/>
      <c r="CE426" s="248"/>
    </row>
    <row r="427" spans="1:83" ht="21.6" x14ac:dyDescent="0.65">
      <c r="A427" s="283">
        <v>519922</v>
      </c>
      <c r="B427" s="284" t="s">
        <v>553</v>
      </c>
      <c r="C427" s="249" t="s">
        <v>1259</v>
      </c>
      <c r="D427" s="249" t="s">
        <v>1259</v>
      </c>
      <c r="E427" s="249" t="s">
        <v>1259</v>
      </c>
      <c r="F427" s="249" t="s">
        <v>1259</v>
      </c>
      <c r="G427" s="249" t="s">
        <v>1259</v>
      </c>
      <c r="H427" s="249" t="s">
        <v>1259</v>
      </c>
      <c r="I427" s="249" t="s">
        <v>1259</v>
      </c>
      <c r="J427" s="249" t="s">
        <v>1259</v>
      </c>
      <c r="K427" s="249" t="s">
        <v>1259</v>
      </c>
      <c r="L427" s="249" t="s">
        <v>1259</v>
      </c>
      <c r="M427" s="249" t="s">
        <v>1259</v>
      </c>
      <c r="N427" s="249" t="s">
        <v>1259</v>
      </c>
      <c r="O427" s="249" t="s">
        <v>1259</v>
      </c>
      <c r="P427" s="249" t="s">
        <v>1259</v>
      </c>
      <c r="Q427" s="249" t="s">
        <v>1259</v>
      </c>
      <c r="R427" s="249" t="s">
        <v>1259</v>
      </c>
      <c r="S427" s="249" t="s">
        <v>1259</v>
      </c>
      <c r="T427" s="249" t="s">
        <v>1259</v>
      </c>
      <c r="U427" s="249" t="s">
        <v>1259</v>
      </c>
      <c r="V427" s="249" t="s">
        <v>1259</v>
      </c>
      <c r="W427" s="249" t="s">
        <v>1259</v>
      </c>
      <c r="X427" s="249" t="s">
        <v>1259</v>
      </c>
      <c r="Y427" s="249" t="s">
        <v>1259</v>
      </c>
      <c r="Z427" s="249" t="s">
        <v>1259</v>
      </c>
      <c r="AA427" s="249" t="s">
        <v>1259</v>
      </c>
      <c r="AB427" s="249" t="s">
        <v>1259</v>
      </c>
      <c r="AC427" s="249" t="s">
        <v>1259</v>
      </c>
      <c r="AD427" s="249" t="s">
        <v>1259</v>
      </c>
      <c r="AE427" s="249" t="s">
        <v>1259</v>
      </c>
      <c r="AF427" s="249" t="s">
        <v>1259</v>
      </c>
      <c r="AG427" s="249" t="s">
        <v>1259</v>
      </c>
      <c r="AH427" s="249" t="s">
        <v>1259</v>
      </c>
      <c r="AI427" s="249" t="s">
        <v>1259</v>
      </c>
      <c r="AJ427" s="249" t="s">
        <v>1259</v>
      </c>
      <c r="AK427" s="249" t="s">
        <v>1259</v>
      </c>
      <c r="AL427" s="249" t="s">
        <v>1259</v>
      </c>
      <c r="AM427" s="249" t="s">
        <v>1259</v>
      </c>
      <c r="AN427" s="249" t="s">
        <v>1259</v>
      </c>
      <c r="AO427" s="249" t="s">
        <v>1259</v>
      </c>
      <c r="AP427" s="249" t="s">
        <v>1259</v>
      </c>
      <c r="AQ427" s="249" t="s">
        <v>1259</v>
      </c>
      <c r="AR427" s="249" t="s">
        <v>1259</v>
      </c>
      <c r="AS427" s="249" t="s">
        <v>1259</v>
      </c>
      <c r="AT427" s="249" t="s">
        <v>1259</v>
      </c>
      <c r="AU427" s="249" t="s">
        <v>1259</v>
      </c>
      <c r="AV427" s="249" t="s">
        <v>1259</v>
      </c>
      <c r="AW427" s="249" t="s">
        <v>1259</v>
      </c>
      <c r="AX427" s="285"/>
      <c r="AY427">
        <f>VLOOKUP(A427,[1]Sheet2!A$3:AC$3636,29,0)</f>
        <v>0</v>
      </c>
      <c r="AZ427" s="270" t="s">
        <v>3258</v>
      </c>
      <c r="BA427" s="270" t="s">
        <v>3258</v>
      </c>
      <c r="BB427" s="270" t="s">
        <v>3258</v>
      </c>
      <c r="BC427" s="270" t="s">
        <v>3258</v>
      </c>
      <c r="BD427" s="270"/>
      <c r="BE427" s="270"/>
    </row>
    <row r="428" spans="1:83" ht="14.4" x14ac:dyDescent="0.3">
      <c r="A428" s="269">
        <v>519924</v>
      </c>
      <c r="B428" s="272" t="str">
        <f>VLOOKUP(A428,[1]Sheet4!B$1:G$3636,5,0)</f>
        <v>الرابعة</v>
      </c>
      <c r="C428" s="270" t="s">
        <v>1259</v>
      </c>
      <c r="D428" s="270" t="s">
        <v>1259</v>
      </c>
      <c r="E428" s="270" t="s">
        <v>1259</v>
      </c>
      <c r="F428" s="270" t="s">
        <v>1259</v>
      </c>
      <c r="G428" s="270" t="s">
        <v>1259</v>
      </c>
      <c r="H428" s="270" t="s">
        <v>1259</v>
      </c>
      <c r="I428" s="270" t="s">
        <v>1259</v>
      </c>
      <c r="J428" s="270" t="s">
        <v>1259</v>
      </c>
      <c r="K428" s="270" t="s">
        <v>1259</v>
      </c>
      <c r="L428" s="270" t="s">
        <v>1259</v>
      </c>
      <c r="M428" s="270" t="s">
        <v>1259</v>
      </c>
      <c r="N428" s="270" t="s">
        <v>1259</v>
      </c>
      <c r="O428" s="270" t="s">
        <v>1259</v>
      </c>
      <c r="P428" s="270" t="s">
        <v>1259</v>
      </c>
      <c r="Q428" s="270" t="s">
        <v>1259</v>
      </c>
      <c r="R428" s="270" t="s">
        <v>1259</v>
      </c>
      <c r="S428" s="270" t="s">
        <v>1259</v>
      </c>
      <c r="T428" s="270" t="s">
        <v>1259</v>
      </c>
      <c r="U428" s="270" t="s">
        <v>1259</v>
      </c>
      <c r="V428" s="270" t="s">
        <v>1259</v>
      </c>
      <c r="W428" s="270" t="s">
        <v>1259</v>
      </c>
      <c r="X428" s="270" t="s">
        <v>1259</v>
      </c>
      <c r="Y428" s="270" t="s">
        <v>1259</v>
      </c>
      <c r="Z428" s="270" t="s">
        <v>1259</v>
      </c>
      <c r="AA428" s="270" t="s">
        <v>1259</v>
      </c>
      <c r="AB428" s="270" t="s">
        <v>1259</v>
      </c>
      <c r="AC428" s="270" t="s">
        <v>1259</v>
      </c>
      <c r="AD428" s="270" t="s">
        <v>1259</v>
      </c>
      <c r="AE428" s="270" t="s">
        <v>1259</v>
      </c>
      <c r="AF428" s="270" t="s">
        <v>1259</v>
      </c>
      <c r="AG428" s="270" t="s">
        <v>1259</v>
      </c>
      <c r="AH428" s="270" t="s">
        <v>1259</v>
      </c>
      <c r="AI428" s="270" t="s">
        <v>1259</v>
      </c>
      <c r="AJ428" s="270" t="s">
        <v>1259</v>
      </c>
      <c r="AK428" s="270" t="s">
        <v>1259</v>
      </c>
      <c r="AL428" s="270" t="s">
        <v>1259</v>
      </c>
      <c r="AM428" s="270" t="s">
        <v>1259</v>
      </c>
      <c r="AN428" s="270" t="s">
        <v>1259</v>
      </c>
      <c r="AO428" s="270" t="s">
        <v>1259</v>
      </c>
      <c r="AP428" s="270" t="s">
        <v>1259</v>
      </c>
      <c r="AQ428" s="270" t="s">
        <v>1259</v>
      </c>
      <c r="AR428" s="270" t="s">
        <v>1259</v>
      </c>
      <c r="AS428" s="270" t="s">
        <v>1259</v>
      </c>
      <c r="AT428" s="270" t="s">
        <v>1259</v>
      </c>
      <c r="AU428" s="270" t="s">
        <v>1259</v>
      </c>
      <c r="AV428" s="270" t="s">
        <v>1259</v>
      </c>
      <c r="AW428" s="277" t="s">
        <v>1259</v>
      </c>
      <c r="AX428">
        <f>VLOOKUP(A428,[1]Sheet4!B$2:G$3636,6,0)</f>
        <v>0</v>
      </c>
      <c r="AY428" t="str">
        <f>VLOOKUP(A428,[1]Sheet2!A$3:AC$3636,29,0)</f>
        <v/>
      </c>
      <c r="AZ428" s="270" t="s">
        <v>3258</v>
      </c>
      <c r="BA428" s="270" t="s">
        <v>3258</v>
      </c>
      <c r="BB428" s="270" t="s">
        <v>3258</v>
      </c>
      <c r="BC428" s="270" t="s">
        <v>3258</v>
      </c>
      <c r="BD428" s="270"/>
      <c r="BE428" s="270"/>
    </row>
    <row r="429" spans="1:83" ht="14.4" x14ac:dyDescent="0.3">
      <c r="A429" s="269">
        <v>519932</v>
      </c>
      <c r="B429" s="272" t="str">
        <f>VLOOKUP(A429,[1]Sheet4!B$1:G$3636,5,0)</f>
        <v>الرابعة</v>
      </c>
      <c r="C429" s="270" t="s">
        <v>1260</v>
      </c>
      <c r="D429" s="270" t="s">
        <v>1260</v>
      </c>
      <c r="E429" s="270" t="s">
        <v>1260</v>
      </c>
      <c r="F429" s="270" t="s">
        <v>1260</v>
      </c>
      <c r="G429" s="270" t="s">
        <v>1260</v>
      </c>
      <c r="H429" s="270" t="s">
        <v>1260</v>
      </c>
      <c r="I429" s="270" t="s">
        <v>1260</v>
      </c>
      <c r="J429" s="270" t="s">
        <v>1260</v>
      </c>
      <c r="K429" s="270" t="s">
        <v>1260</v>
      </c>
      <c r="L429" s="270" t="s">
        <v>1260</v>
      </c>
      <c r="M429" s="270" t="s">
        <v>1260</v>
      </c>
      <c r="N429" s="270" t="s">
        <v>1260</v>
      </c>
      <c r="O429" s="270" t="s">
        <v>1260</v>
      </c>
      <c r="P429" s="270" t="s">
        <v>1260</v>
      </c>
      <c r="Q429" s="270" t="s">
        <v>1260</v>
      </c>
      <c r="R429" s="270" t="s">
        <v>1260</v>
      </c>
      <c r="S429" s="270" t="s">
        <v>1260</v>
      </c>
      <c r="T429" s="270" t="s">
        <v>1260</v>
      </c>
      <c r="U429" s="270" t="s">
        <v>1260</v>
      </c>
      <c r="V429" s="270" t="s">
        <v>1260</v>
      </c>
      <c r="W429" s="270" t="s">
        <v>1260</v>
      </c>
      <c r="X429" s="270" t="s">
        <v>1260</v>
      </c>
      <c r="Y429" s="270" t="s">
        <v>1260</v>
      </c>
      <c r="Z429" s="270" t="s">
        <v>1260</v>
      </c>
      <c r="AA429" s="270" t="s">
        <v>1260</v>
      </c>
      <c r="AB429" s="270" t="s">
        <v>1260</v>
      </c>
      <c r="AC429" s="270" t="s">
        <v>1260</v>
      </c>
      <c r="AD429" s="270" t="s">
        <v>1260</v>
      </c>
      <c r="AE429" s="270" t="s">
        <v>1260</v>
      </c>
      <c r="AF429" s="270" t="s">
        <v>1260</v>
      </c>
      <c r="AG429" s="270" t="s">
        <v>1260</v>
      </c>
      <c r="AH429" s="270" t="s">
        <v>1260</v>
      </c>
      <c r="AI429" s="270" t="s">
        <v>1260</v>
      </c>
      <c r="AJ429" s="270" t="s">
        <v>1260</v>
      </c>
      <c r="AK429" s="270" t="s">
        <v>1260</v>
      </c>
      <c r="AL429" s="270" t="s">
        <v>1260</v>
      </c>
      <c r="AM429" s="270" t="s">
        <v>1260</v>
      </c>
      <c r="AN429" s="270" t="s">
        <v>1260</v>
      </c>
      <c r="AO429" s="270" t="s">
        <v>1260</v>
      </c>
      <c r="AP429" s="270" t="s">
        <v>1260</v>
      </c>
      <c r="AQ429" s="270" t="s">
        <v>1260</v>
      </c>
      <c r="AR429" s="270" t="s">
        <v>1260</v>
      </c>
      <c r="AS429" s="270" t="s">
        <v>1260</v>
      </c>
      <c r="AT429" s="270" t="s">
        <v>1260</v>
      </c>
      <c r="AU429" s="270" t="s">
        <v>1260</v>
      </c>
      <c r="AV429" s="270" t="s">
        <v>1260</v>
      </c>
      <c r="AW429" s="277" t="s">
        <v>1260</v>
      </c>
      <c r="AX429" t="str">
        <f>VLOOKUP(A429,[1]Sheet4!B$2:G$3636,6,0)</f>
        <v>مستنفذ فصل ثاني  2023-2024</v>
      </c>
      <c r="AY429" t="str">
        <f>VLOOKUP(A429,[1]Sheet2!A$3:AC$3636,29,0)</f>
        <v/>
      </c>
      <c r="AZ429" s="270" t="s">
        <v>3258</v>
      </c>
      <c r="BA429" s="270" t="s">
        <v>3258</v>
      </c>
      <c r="BB429" s="270" t="s">
        <v>3258</v>
      </c>
      <c r="BC429" s="270" t="s">
        <v>3258</v>
      </c>
      <c r="BD429" s="270"/>
      <c r="BE429" s="270"/>
      <c r="BH429" s="248"/>
      <c r="BI429" s="248"/>
      <c r="BJ429" s="248"/>
      <c r="BK429" s="248"/>
      <c r="BL429" s="248"/>
      <c r="BM429" s="248"/>
      <c r="BN429" s="248"/>
      <c r="BO429" s="248"/>
      <c r="BP429" s="248" t="s">
        <v>3258</v>
      </c>
      <c r="BQ429" s="248" t="s">
        <v>3258</v>
      </c>
      <c r="BR429" s="248" t="s">
        <v>3258</v>
      </c>
      <c r="BS429" s="248" t="s">
        <v>3258</v>
      </c>
      <c r="BT429" s="248" t="s">
        <v>3258</v>
      </c>
      <c r="BU429" s="248" t="s">
        <v>3258</v>
      </c>
      <c r="BV429" s="247"/>
      <c r="BW429" s="248"/>
      <c r="BX429" s="248"/>
      <c r="BY429" s="248"/>
      <c r="BZ429" s="248"/>
      <c r="CA429" s="241"/>
      <c r="CB429" s="241"/>
      <c r="CC429" s="241"/>
      <c r="CD429" s="241"/>
      <c r="CE429" s="248"/>
    </row>
    <row r="430" spans="1:83" ht="14.4" x14ac:dyDescent="0.3">
      <c r="A430" s="269">
        <v>519977</v>
      </c>
      <c r="B430" s="272" t="str">
        <f>VLOOKUP(A430,[1]Sheet4!B$1:G$3636,5,0)</f>
        <v>الرابعة</v>
      </c>
      <c r="C430" s="270" t="s">
        <v>1260</v>
      </c>
      <c r="D430" s="270" t="s">
        <v>1260</v>
      </c>
      <c r="E430" s="270" t="s">
        <v>1260</v>
      </c>
      <c r="F430" s="270" t="s">
        <v>1260</v>
      </c>
      <c r="G430" s="270" t="s">
        <v>1260</v>
      </c>
      <c r="H430" s="270" t="s">
        <v>1260</v>
      </c>
      <c r="I430" s="270" t="s">
        <v>1260</v>
      </c>
      <c r="J430" s="270" t="s">
        <v>1260</v>
      </c>
      <c r="K430" s="270" t="s">
        <v>1260</v>
      </c>
      <c r="L430" s="270" t="s">
        <v>1260</v>
      </c>
      <c r="M430" s="270" t="s">
        <v>1260</v>
      </c>
      <c r="N430" s="270" t="s">
        <v>1260</v>
      </c>
      <c r="O430" s="270" t="s">
        <v>1260</v>
      </c>
      <c r="P430" s="270" t="s">
        <v>1260</v>
      </c>
      <c r="Q430" s="270" t="s">
        <v>1260</v>
      </c>
      <c r="R430" s="270" t="s">
        <v>1260</v>
      </c>
      <c r="S430" s="270" t="s">
        <v>1260</v>
      </c>
      <c r="T430" s="270" t="s">
        <v>1260</v>
      </c>
      <c r="U430" s="270" t="s">
        <v>1260</v>
      </c>
      <c r="V430" s="270" t="s">
        <v>1260</v>
      </c>
      <c r="W430" s="270" t="s">
        <v>1260</v>
      </c>
      <c r="X430" s="270" t="s">
        <v>1260</v>
      </c>
      <c r="Y430" s="270" t="s">
        <v>1260</v>
      </c>
      <c r="Z430" s="270" t="s">
        <v>1260</v>
      </c>
      <c r="AA430" s="270" t="s">
        <v>1260</v>
      </c>
      <c r="AB430" s="270" t="s">
        <v>1260</v>
      </c>
      <c r="AC430" s="270" t="s">
        <v>1260</v>
      </c>
      <c r="AD430" s="270" t="s">
        <v>1260</v>
      </c>
      <c r="AE430" s="270" t="s">
        <v>1260</v>
      </c>
      <c r="AF430" s="270" t="s">
        <v>1260</v>
      </c>
      <c r="AG430" s="270" t="s">
        <v>1260</v>
      </c>
      <c r="AH430" s="270" t="s">
        <v>1260</v>
      </c>
      <c r="AI430" s="270" t="s">
        <v>1260</v>
      </c>
      <c r="AJ430" s="270" t="s">
        <v>1260</v>
      </c>
      <c r="AK430" s="270" t="s">
        <v>1260</v>
      </c>
      <c r="AL430" s="270" t="s">
        <v>1260</v>
      </c>
      <c r="AM430" s="270" t="s">
        <v>1260</v>
      </c>
      <c r="AN430" s="270" t="s">
        <v>1260</v>
      </c>
      <c r="AO430" s="270" t="s">
        <v>1260</v>
      </c>
      <c r="AP430" s="270" t="s">
        <v>1260</v>
      </c>
      <c r="AQ430" s="270" t="s">
        <v>1260</v>
      </c>
      <c r="AR430" s="270" t="s">
        <v>1260</v>
      </c>
      <c r="AS430" s="270" t="s">
        <v>1260</v>
      </c>
      <c r="AT430" s="270" t="s">
        <v>1260</v>
      </c>
      <c r="AU430" s="270" t="s">
        <v>1260</v>
      </c>
      <c r="AV430" s="270" t="s">
        <v>1260</v>
      </c>
      <c r="AW430" s="277" t="s">
        <v>1260</v>
      </c>
      <c r="AX430" t="str">
        <f>VLOOKUP(A430,[1]Sheet4!B$2:G$3636,6,0)</f>
        <v>مستنفذ فصل ثاني  2023-2024</v>
      </c>
      <c r="AY430">
        <f>VLOOKUP(A430,[1]Sheet2!A$3:AC$3636,29,0)</f>
        <v>0</v>
      </c>
      <c r="AZ430" s="270" t="s">
        <v>3258</v>
      </c>
      <c r="BA430" s="270" t="s">
        <v>3258</v>
      </c>
      <c r="BB430" s="270" t="s">
        <v>3258</v>
      </c>
      <c r="BC430" s="270" t="s">
        <v>3258</v>
      </c>
      <c r="BD430" s="270"/>
      <c r="BE430" s="270"/>
      <c r="BH430" s="248"/>
      <c r="BI430" s="248"/>
      <c r="BJ430" s="248"/>
      <c r="BK430" s="248"/>
      <c r="BL430" s="248"/>
      <c r="BM430" s="248"/>
      <c r="BN430" s="248"/>
      <c r="BO430" s="248"/>
      <c r="BP430" s="248" t="s">
        <v>3258</v>
      </c>
      <c r="BQ430" s="248" t="s">
        <v>3258</v>
      </c>
      <c r="BR430" s="248" t="s">
        <v>3258</v>
      </c>
      <c r="BS430" s="248" t="s">
        <v>3258</v>
      </c>
      <c r="BT430" s="248" t="s">
        <v>3258</v>
      </c>
      <c r="BU430" s="248" t="s">
        <v>3258</v>
      </c>
      <c r="BV430" s="247"/>
      <c r="BW430" s="248"/>
      <c r="BX430" s="248"/>
      <c r="BY430" s="248"/>
      <c r="BZ430" s="248"/>
      <c r="CA430" s="241"/>
      <c r="CB430" s="241"/>
      <c r="CC430" s="241"/>
      <c r="CD430" s="241"/>
      <c r="CE430" s="248"/>
    </row>
    <row r="431" spans="1:83" ht="14.4" x14ac:dyDescent="0.3">
      <c r="A431" s="269">
        <v>519978</v>
      </c>
      <c r="B431" s="272" t="str">
        <f>VLOOKUP(A431,[1]Sheet4!B$1:G$3636,5,0)</f>
        <v>الرابعة</v>
      </c>
      <c r="C431" s="270" t="s">
        <v>1260</v>
      </c>
      <c r="D431" s="270" t="s">
        <v>1260</v>
      </c>
      <c r="E431" s="270" t="s">
        <v>1260</v>
      </c>
      <c r="F431" s="270" t="s">
        <v>1260</v>
      </c>
      <c r="G431" s="270" t="s">
        <v>1260</v>
      </c>
      <c r="H431" s="270" t="s">
        <v>1260</v>
      </c>
      <c r="I431" s="270" t="s">
        <v>1260</v>
      </c>
      <c r="J431" s="270" t="s">
        <v>1260</v>
      </c>
      <c r="K431" s="270" t="s">
        <v>1260</v>
      </c>
      <c r="L431" s="270" t="s">
        <v>1260</v>
      </c>
      <c r="M431" s="270" t="s">
        <v>1260</v>
      </c>
      <c r="N431" s="270" t="s">
        <v>1260</v>
      </c>
      <c r="O431" s="270" t="s">
        <v>1260</v>
      </c>
      <c r="P431" s="270" t="s">
        <v>1260</v>
      </c>
      <c r="Q431" s="270" t="s">
        <v>1260</v>
      </c>
      <c r="R431" s="270" t="s">
        <v>1260</v>
      </c>
      <c r="S431" s="270" t="s">
        <v>1260</v>
      </c>
      <c r="T431" s="270" t="s">
        <v>1260</v>
      </c>
      <c r="U431" s="270" t="s">
        <v>1260</v>
      </c>
      <c r="V431" s="270" t="s">
        <v>1260</v>
      </c>
      <c r="W431" s="270" t="s">
        <v>1260</v>
      </c>
      <c r="X431" s="270" t="s">
        <v>1260</v>
      </c>
      <c r="Y431" s="270" t="s">
        <v>1260</v>
      </c>
      <c r="Z431" s="270" t="s">
        <v>1260</v>
      </c>
      <c r="AA431" s="270" t="s">
        <v>1260</v>
      </c>
      <c r="AB431" s="270" t="s">
        <v>1260</v>
      </c>
      <c r="AC431" s="270" t="s">
        <v>1260</v>
      </c>
      <c r="AD431" s="270" t="s">
        <v>1260</v>
      </c>
      <c r="AE431" s="270" t="s">
        <v>1260</v>
      </c>
      <c r="AF431" s="270" t="s">
        <v>1260</v>
      </c>
      <c r="AG431" s="270" t="s">
        <v>1260</v>
      </c>
      <c r="AH431" s="270" t="s">
        <v>1260</v>
      </c>
      <c r="AI431" s="270" t="s">
        <v>1260</v>
      </c>
      <c r="AJ431" s="270" t="s">
        <v>1260</v>
      </c>
      <c r="AK431" s="270" t="s">
        <v>1260</v>
      </c>
      <c r="AL431" s="270" t="s">
        <v>1260</v>
      </c>
      <c r="AM431" s="270" t="s">
        <v>1260</v>
      </c>
      <c r="AN431" s="270" t="s">
        <v>1260</v>
      </c>
      <c r="AO431" s="270" t="s">
        <v>1260</v>
      </c>
      <c r="AP431" s="270" t="s">
        <v>1260</v>
      </c>
      <c r="AQ431" s="270" t="s">
        <v>1260</v>
      </c>
      <c r="AR431" s="270" t="s">
        <v>1260</v>
      </c>
      <c r="AS431" s="270" t="s">
        <v>1260</v>
      </c>
      <c r="AT431" s="270" t="s">
        <v>1260</v>
      </c>
      <c r="AU431" s="270" t="s">
        <v>1260</v>
      </c>
      <c r="AV431" s="270" t="s">
        <v>1260</v>
      </c>
      <c r="AW431" s="277" t="s">
        <v>1260</v>
      </c>
      <c r="AX431" t="str">
        <f>VLOOKUP(A431,[1]Sheet4!B$2:G$3636,6,0)</f>
        <v>مستنفذ فصل ثاني  2023-2024</v>
      </c>
      <c r="AY431" t="str">
        <f>VLOOKUP(A431,[1]Sheet2!A$3:AC$3636,29,0)</f>
        <v/>
      </c>
      <c r="AZ431" s="270" t="s">
        <v>3258</v>
      </c>
      <c r="BA431" s="270" t="s">
        <v>3258</v>
      </c>
      <c r="BB431" s="270" t="s">
        <v>3258</v>
      </c>
      <c r="BC431" s="270" t="s">
        <v>3258</v>
      </c>
      <c r="BD431" s="270"/>
      <c r="BE431" s="270"/>
    </row>
    <row r="432" spans="1:83" ht="14.4" x14ac:dyDescent="0.3">
      <c r="A432" s="269">
        <v>519980</v>
      </c>
      <c r="B432" s="272" t="str">
        <f>VLOOKUP(A432,[1]Sheet4!B$1:G$3636,5,0)</f>
        <v>الرابعة</v>
      </c>
      <c r="C432" s="270" t="s">
        <v>1259</v>
      </c>
      <c r="D432" s="270" t="s">
        <v>1259</v>
      </c>
      <c r="E432" s="270" t="s">
        <v>1259</v>
      </c>
      <c r="F432" s="270" t="s">
        <v>1259</v>
      </c>
      <c r="G432" s="270" t="s">
        <v>1259</v>
      </c>
      <c r="H432" s="270" t="s">
        <v>1259</v>
      </c>
      <c r="I432" s="270" t="s">
        <v>1259</v>
      </c>
      <c r="J432" s="270" t="s">
        <v>1259</v>
      </c>
      <c r="K432" s="270" t="s">
        <v>1259</v>
      </c>
      <c r="L432" s="270" t="s">
        <v>1259</v>
      </c>
      <c r="M432" s="270" t="s">
        <v>1259</v>
      </c>
      <c r="N432" s="270" t="s">
        <v>1259</v>
      </c>
      <c r="O432" s="270" t="s">
        <v>1259</v>
      </c>
      <c r="P432" s="270" t="s">
        <v>1259</v>
      </c>
      <c r="Q432" s="270" t="s">
        <v>1259</v>
      </c>
      <c r="R432" s="270" t="s">
        <v>1259</v>
      </c>
      <c r="S432" s="270" t="s">
        <v>1259</v>
      </c>
      <c r="T432" s="270" t="s">
        <v>1259</v>
      </c>
      <c r="U432" s="270" t="s">
        <v>1259</v>
      </c>
      <c r="V432" s="270" t="s">
        <v>1259</v>
      </c>
      <c r="W432" s="270" t="s">
        <v>1259</v>
      </c>
      <c r="X432" s="270" t="s">
        <v>1259</v>
      </c>
      <c r="Y432" s="270" t="s">
        <v>1259</v>
      </c>
      <c r="Z432" s="270" t="s">
        <v>1259</v>
      </c>
      <c r="AA432" s="270" t="s">
        <v>1259</v>
      </c>
      <c r="AB432" s="270" t="s">
        <v>1259</v>
      </c>
      <c r="AC432" s="270" t="s">
        <v>1259</v>
      </c>
      <c r="AD432" s="270" t="s">
        <v>1259</v>
      </c>
      <c r="AE432" s="270" t="s">
        <v>1259</v>
      </c>
      <c r="AF432" s="270" t="s">
        <v>1259</v>
      </c>
      <c r="AG432" s="270" t="s">
        <v>1259</v>
      </c>
      <c r="AH432" s="270" t="s">
        <v>1259</v>
      </c>
      <c r="AI432" s="270" t="s">
        <v>1259</v>
      </c>
      <c r="AJ432" s="270" t="s">
        <v>1259</v>
      </c>
      <c r="AK432" s="270" t="s">
        <v>1259</v>
      </c>
      <c r="AL432" s="270" t="s">
        <v>1259</v>
      </c>
      <c r="AM432" s="270" t="s">
        <v>1259</v>
      </c>
      <c r="AN432" s="270" t="s">
        <v>1259</v>
      </c>
      <c r="AO432" s="270" t="s">
        <v>1259</v>
      </c>
      <c r="AP432" s="270" t="s">
        <v>1259</v>
      </c>
      <c r="AQ432" s="270" t="s">
        <v>1259</v>
      </c>
      <c r="AR432" s="270" t="s">
        <v>1259</v>
      </c>
      <c r="AS432" s="270" t="s">
        <v>1259</v>
      </c>
      <c r="AT432" s="270" t="s">
        <v>1259</v>
      </c>
      <c r="AU432" s="270" t="s">
        <v>1259</v>
      </c>
      <c r="AV432" s="270" t="s">
        <v>1259</v>
      </c>
      <c r="AW432" s="277" t="s">
        <v>1259</v>
      </c>
      <c r="AX432">
        <f>VLOOKUP(A432,[1]Sheet4!B$2:G$3636,6,0)</f>
        <v>0</v>
      </c>
      <c r="AY432" t="str">
        <f>VLOOKUP(A432,[1]Sheet2!A$3:AC$3636,29,0)</f>
        <v/>
      </c>
      <c r="AZ432" s="270" t="s">
        <v>3258</v>
      </c>
      <c r="BA432" s="270" t="s">
        <v>3258</v>
      </c>
      <c r="BB432" s="270" t="s">
        <v>3258</v>
      </c>
      <c r="BC432" s="270" t="s">
        <v>3258</v>
      </c>
      <c r="BD432" s="270"/>
      <c r="BE432" s="270"/>
    </row>
    <row r="433" spans="1:83" ht="14.4" x14ac:dyDescent="0.3">
      <c r="A433" s="269">
        <v>520015</v>
      </c>
      <c r="B433" s="272" t="str">
        <f>VLOOKUP(A433,[1]Sheet4!B$1:G$3636,5,0)</f>
        <v>الرابعة حديث</v>
      </c>
      <c r="C433" s="270" t="s">
        <v>1259</v>
      </c>
      <c r="D433" s="270" t="s">
        <v>1259</v>
      </c>
      <c r="E433" s="270" t="s">
        <v>1259</v>
      </c>
      <c r="F433" s="270" t="s">
        <v>1259</v>
      </c>
      <c r="G433" s="270" t="s">
        <v>1259</v>
      </c>
      <c r="H433" s="270" t="s">
        <v>1259</v>
      </c>
      <c r="I433" s="270" t="s">
        <v>1259</v>
      </c>
      <c r="J433" s="270" t="s">
        <v>1259</v>
      </c>
      <c r="K433" s="270" t="s">
        <v>1259</v>
      </c>
      <c r="L433" s="270" t="s">
        <v>1259</v>
      </c>
      <c r="M433" s="270" t="s">
        <v>1259</v>
      </c>
      <c r="N433" s="270" t="s">
        <v>1259</v>
      </c>
      <c r="O433" s="270" t="s">
        <v>1259</v>
      </c>
      <c r="P433" s="270" t="s">
        <v>1259</v>
      </c>
      <c r="Q433" s="270" t="s">
        <v>1259</v>
      </c>
      <c r="R433" s="270" t="s">
        <v>1259</v>
      </c>
      <c r="S433" s="270" t="s">
        <v>1259</v>
      </c>
      <c r="T433" s="270" t="s">
        <v>1259</v>
      </c>
      <c r="U433" s="270" t="s">
        <v>1259</v>
      </c>
      <c r="V433" s="270" t="s">
        <v>1259</v>
      </c>
      <c r="W433" s="270" t="s">
        <v>1259</v>
      </c>
      <c r="X433" s="270" t="s">
        <v>1259</v>
      </c>
      <c r="Y433" s="270" t="s">
        <v>1259</v>
      </c>
      <c r="Z433" s="270" t="s">
        <v>1259</v>
      </c>
      <c r="AA433" s="270" t="s">
        <v>1259</v>
      </c>
      <c r="AB433" s="270" t="s">
        <v>1259</v>
      </c>
      <c r="AC433" s="270" t="s">
        <v>1259</v>
      </c>
      <c r="AD433" s="270" t="s">
        <v>1259</v>
      </c>
      <c r="AE433" s="270" t="s">
        <v>1259</v>
      </c>
      <c r="AF433" s="270" t="s">
        <v>1259</v>
      </c>
      <c r="AG433" s="270" t="s">
        <v>1259</v>
      </c>
      <c r="AH433" s="270" t="s">
        <v>1259</v>
      </c>
      <c r="AI433" s="270" t="s">
        <v>1259</v>
      </c>
      <c r="AJ433" s="270" t="s">
        <v>1259</v>
      </c>
      <c r="AK433" s="270" t="s">
        <v>1259</v>
      </c>
      <c r="AL433" s="270" t="s">
        <v>1259</v>
      </c>
      <c r="AM433" s="270" t="s">
        <v>1259</v>
      </c>
      <c r="AN433" s="270" t="s">
        <v>1259</v>
      </c>
      <c r="AO433" s="270" t="s">
        <v>1259</v>
      </c>
      <c r="AP433" s="270" t="s">
        <v>1259</v>
      </c>
      <c r="AQ433" s="270" t="s">
        <v>1259</v>
      </c>
      <c r="AR433" s="270" t="s">
        <v>1259</v>
      </c>
      <c r="AS433" s="270" t="s">
        <v>3258</v>
      </c>
      <c r="AT433" s="270" t="s">
        <v>3258</v>
      </c>
      <c r="AU433" s="270" t="s">
        <v>3258</v>
      </c>
      <c r="AV433" s="270" t="s">
        <v>3258</v>
      </c>
      <c r="AW433" s="277" t="s">
        <v>3258</v>
      </c>
      <c r="AY433" t="str">
        <f>VLOOKUP(A433,[1]Sheet2!A$3:AC$3636,29,0)</f>
        <v/>
      </c>
      <c r="AZ433" s="249"/>
      <c r="BA433" s="249"/>
      <c r="BB433" s="249"/>
      <c r="BC433" s="249"/>
      <c r="BD433" s="249"/>
      <c r="BE433" s="270"/>
      <c r="BH433" s="248"/>
      <c r="BI433" s="248"/>
      <c r="BJ433" s="248"/>
      <c r="BK433" s="248"/>
      <c r="BL433" s="248"/>
      <c r="BM433" s="248"/>
      <c r="BN433" s="248"/>
      <c r="BO433" s="248"/>
      <c r="BP433" s="248" t="s">
        <v>3258</v>
      </c>
      <c r="BQ433" s="248" t="s">
        <v>3258</v>
      </c>
      <c r="BR433" s="248" t="s">
        <v>3258</v>
      </c>
      <c r="BS433" s="248" t="s">
        <v>3258</v>
      </c>
      <c r="BT433" s="248" t="s">
        <v>3258</v>
      </c>
      <c r="BU433" s="248" t="s">
        <v>3258</v>
      </c>
      <c r="BV433" s="247"/>
      <c r="BW433" s="248"/>
      <c r="BX433" s="248"/>
      <c r="BY433" s="248"/>
      <c r="BZ433" s="248"/>
      <c r="CA433" s="241"/>
      <c r="CB433" s="241"/>
      <c r="CC433" s="241"/>
      <c r="CD433" s="241"/>
      <c r="CE433" s="248"/>
    </row>
    <row r="434" spans="1:83" ht="14.4" x14ac:dyDescent="0.3">
      <c r="A434" s="269">
        <v>520018</v>
      </c>
      <c r="B434" s="272" t="str">
        <f>VLOOKUP(A434,[1]Sheet4!B$1:G$3636,5,0)</f>
        <v>الرابعة</v>
      </c>
      <c r="C434" s="270" t="s">
        <v>1260</v>
      </c>
      <c r="D434" s="270" t="s">
        <v>1260</v>
      </c>
      <c r="E434" s="270" t="s">
        <v>1260</v>
      </c>
      <c r="F434" s="270" t="s">
        <v>1260</v>
      </c>
      <c r="G434" s="270" t="s">
        <v>1260</v>
      </c>
      <c r="H434" s="270" t="s">
        <v>1260</v>
      </c>
      <c r="I434" s="270" t="s">
        <v>1260</v>
      </c>
      <c r="J434" s="270" t="s">
        <v>1260</v>
      </c>
      <c r="K434" s="270" t="s">
        <v>1260</v>
      </c>
      <c r="L434" s="270" t="s">
        <v>1260</v>
      </c>
      <c r="M434" s="270" t="s">
        <v>1260</v>
      </c>
      <c r="N434" s="270" t="s">
        <v>1260</v>
      </c>
      <c r="O434" s="270" t="s">
        <v>1260</v>
      </c>
      <c r="P434" s="270" t="s">
        <v>1260</v>
      </c>
      <c r="Q434" s="270" t="s">
        <v>1260</v>
      </c>
      <c r="R434" s="270" t="s">
        <v>1260</v>
      </c>
      <c r="S434" s="270" t="s">
        <v>1260</v>
      </c>
      <c r="T434" s="270" t="s">
        <v>1260</v>
      </c>
      <c r="U434" s="270" t="s">
        <v>1260</v>
      </c>
      <c r="V434" s="270" t="s">
        <v>1260</v>
      </c>
      <c r="W434" s="270" t="s">
        <v>1260</v>
      </c>
      <c r="X434" s="270" t="s">
        <v>1260</v>
      </c>
      <c r="Y434" s="270" t="s">
        <v>1260</v>
      </c>
      <c r="Z434" s="270" t="s">
        <v>1260</v>
      </c>
      <c r="AA434" s="270" t="s">
        <v>1260</v>
      </c>
      <c r="AB434" s="270" t="s">
        <v>1260</v>
      </c>
      <c r="AC434" s="270" t="s">
        <v>1260</v>
      </c>
      <c r="AD434" s="270" t="s">
        <v>1260</v>
      </c>
      <c r="AE434" s="270" t="s">
        <v>1260</v>
      </c>
      <c r="AF434" s="270" t="s">
        <v>1260</v>
      </c>
      <c r="AG434" s="270" t="s">
        <v>1260</v>
      </c>
      <c r="AH434" s="270" t="s">
        <v>1260</v>
      </c>
      <c r="AI434" s="270" t="s">
        <v>1260</v>
      </c>
      <c r="AJ434" s="270" t="s">
        <v>1260</v>
      </c>
      <c r="AK434" s="270" t="s">
        <v>1260</v>
      </c>
      <c r="AL434" s="270" t="s">
        <v>1260</v>
      </c>
      <c r="AM434" s="270" t="s">
        <v>1260</v>
      </c>
      <c r="AN434" s="270" t="s">
        <v>1260</v>
      </c>
      <c r="AO434" s="270" t="s">
        <v>1260</v>
      </c>
      <c r="AP434" s="270" t="s">
        <v>1260</v>
      </c>
      <c r="AQ434" s="270" t="s">
        <v>1260</v>
      </c>
      <c r="AR434" s="270" t="s">
        <v>1260</v>
      </c>
      <c r="AS434" s="270" t="s">
        <v>1260</v>
      </c>
      <c r="AT434" s="270" t="s">
        <v>1260</v>
      </c>
      <c r="AU434" s="270" t="s">
        <v>1260</v>
      </c>
      <c r="AV434" s="270" t="s">
        <v>1260</v>
      </c>
      <c r="AW434" s="277" t="s">
        <v>1260</v>
      </c>
      <c r="AX434">
        <f>VLOOKUP(A434,[1]Sheet4!B$2:G$3636,6,0)</f>
        <v>0</v>
      </c>
      <c r="AY434">
        <f>VLOOKUP(A434,[1]Sheet2!A$3:AC$3636,29,0)</f>
        <v>0</v>
      </c>
      <c r="AZ434" s="270" t="s">
        <v>3258</v>
      </c>
      <c r="BA434" s="270" t="s">
        <v>3258</v>
      </c>
      <c r="BB434" s="270" t="s">
        <v>3258</v>
      </c>
      <c r="BC434" s="270" t="s">
        <v>3258</v>
      </c>
      <c r="BD434" s="270"/>
      <c r="BE434" s="270"/>
      <c r="BH434" s="248"/>
      <c r="BI434" s="248"/>
      <c r="BJ434" s="248"/>
      <c r="BK434" s="248"/>
      <c r="BL434" s="248"/>
      <c r="BM434" s="248"/>
      <c r="BN434" s="248"/>
      <c r="BO434" s="248"/>
      <c r="BP434" s="248" t="s">
        <v>3258</v>
      </c>
      <c r="BQ434" s="248" t="s">
        <v>3258</v>
      </c>
      <c r="BR434" s="248" t="s">
        <v>3258</v>
      </c>
      <c r="BS434" s="248" t="s">
        <v>3258</v>
      </c>
      <c r="BT434" s="248" t="s">
        <v>3258</v>
      </c>
      <c r="BU434" s="248" t="s">
        <v>3258</v>
      </c>
      <c r="BV434" s="247"/>
      <c r="BW434" s="248"/>
      <c r="BX434" s="248"/>
      <c r="BY434" s="248"/>
      <c r="BZ434" s="248"/>
      <c r="CA434" s="241"/>
      <c r="CB434" s="241"/>
      <c r="CC434" s="241"/>
      <c r="CD434" s="241"/>
      <c r="CE434" s="248"/>
    </row>
    <row r="435" spans="1:83" ht="14.4" x14ac:dyDescent="0.3">
      <c r="A435" s="269">
        <v>520024</v>
      </c>
      <c r="B435" s="272" t="str">
        <f>VLOOKUP(A435,[1]Sheet4!B$1:G$3636,5,0)</f>
        <v>الرابعة</v>
      </c>
      <c r="C435" s="270" t="s">
        <v>1259</v>
      </c>
      <c r="D435" s="270" t="s">
        <v>1259</v>
      </c>
      <c r="E435" s="270" t="s">
        <v>1259</v>
      </c>
      <c r="F435" s="270" t="s">
        <v>1259</v>
      </c>
      <c r="G435" s="270" t="s">
        <v>1259</v>
      </c>
      <c r="H435" s="270" t="s">
        <v>1259</v>
      </c>
      <c r="I435" s="270" t="s">
        <v>1259</v>
      </c>
      <c r="J435" s="270" t="s">
        <v>1259</v>
      </c>
      <c r="K435" s="270" t="s">
        <v>1259</v>
      </c>
      <c r="L435" s="270" t="s">
        <v>1259</v>
      </c>
      <c r="M435" s="270" t="s">
        <v>1259</v>
      </c>
      <c r="N435" s="270" t="s">
        <v>1259</v>
      </c>
      <c r="O435" s="270" t="s">
        <v>1259</v>
      </c>
      <c r="P435" s="270" t="s">
        <v>1259</v>
      </c>
      <c r="Q435" s="270" t="s">
        <v>1259</v>
      </c>
      <c r="R435" s="270" t="s">
        <v>1259</v>
      </c>
      <c r="S435" s="270" t="s">
        <v>1259</v>
      </c>
      <c r="T435" s="270" t="s">
        <v>1259</v>
      </c>
      <c r="U435" s="270" t="s">
        <v>1259</v>
      </c>
      <c r="V435" s="270" t="s">
        <v>1259</v>
      </c>
      <c r="W435" s="270" t="s">
        <v>1259</v>
      </c>
      <c r="X435" s="270" t="s">
        <v>1259</v>
      </c>
      <c r="Y435" s="270" t="s">
        <v>1259</v>
      </c>
      <c r="Z435" s="270" t="s">
        <v>1259</v>
      </c>
      <c r="AA435" s="270" t="s">
        <v>1259</v>
      </c>
      <c r="AB435" s="270" t="s">
        <v>1259</v>
      </c>
      <c r="AC435" s="270" t="s">
        <v>1259</v>
      </c>
      <c r="AD435" s="270" t="s">
        <v>1259</v>
      </c>
      <c r="AE435" s="270" t="s">
        <v>1259</v>
      </c>
      <c r="AF435" s="270" t="s">
        <v>1259</v>
      </c>
      <c r="AG435" s="270" t="s">
        <v>1259</v>
      </c>
      <c r="AH435" s="270" t="s">
        <v>1259</v>
      </c>
      <c r="AI435" s="270" t="s">
        <v>1259</v>
      </c>
      <c r="AJ435" s="270" t="s">
        <v>1259</v>
      </c>
      <c r="AK435" s="270" t="s">
        <v>1259</v>
      </c>
      <c r="AL435" s="270" t="s">
        <v>1259</v>
      </c>
      <c r="AM435" s="270" t="s">
        <v>1259</v>
      </c>
      <c r="AN435" s="270" t="s">
        <v>1259</v>
      </c>
      <c r="AO435" s="270" t="s">
        <v>1259</v>
      </c>
      <c r="AP435" s="270" t="s">
        <v>1259</v>
      </c>
      <c r="AQ435" s="270" t="s">
        <v>1259</v>
      </c>
      <c r="AR435" s="270" t="s">
        <v>1259</v>
      </c>
      <c r="AS435" s="270" t="s">
        <v>1259</v>
      </c>
      <c r="AT435" s="270" t="s">
        <v>1259</v>
      </c>
      <c r="AU435" s="270" t="s">
        <v>1259</v>
      </c>
      <c r="AV435" s="270" t="s">
        <v>1259</v>
      </c>
      <c r="AW435" s="277" t="s">
        <v>1259</v>
      </c>
      <c r="AX435">
        <f>VLOOKUP(A435,[1]Sheet4!B$2:G$3636,6,0)</f>
        <v>0</v>
      </c>
      <c r="AY435" t="str">
        <f>VLOOKUP(A435,[1]Sheet2!A$3:AC$3636,29,0)</f>
        <v/>
      </c>
      <c r="AZ435" s="270" t="s">
        <v>3258</v>
      </c>
      <c r="BA435" s="270" t="s">
        <v>3258</v>
      </c>
      <c r="BB435" s="270" t="s">
        <v>3258</v>
      </c>
      <c r="BC435" s="270" t="s">
        <v>3258</v>
      </c>
      <c r="BD435" s="270"/>
      <c r="BE435" s="270"/>
      <c r="BH435" s="248"/>
      <c r="BI435" s="248"/>
      <c r="BJ435" s="248"/>
      <c r="BK435" s="248"/>
      <c r="BL435" s="248"/>
      <c r="BM435" s="248"/>
      <c r="BN435" s="248"/>
      <c r="BO435" s="248"/>
      <c r="BP435" s="248" t="s">
        <v>3258</v>
      </c>
      <c r="BQ435" s="248" t="s">
        <v>3258</v>
      </c>
      <c r="BR435" s="248" t="s">
        <v>3258</v>
      </c>
      <c r="BS435" s="248" t="s">
        <v>3258</v>
      </c>
      <c r="BT435" s="248" t="s">
        <v>3258</v>
      </c>
      <c r="BU435" s="248" t="s">
        <v>3258</v>
      </c>
      <c r="BV435" s="247"/>
      <c r="BW435" s="248"/>
      <c r="BX435" s="248"/>
      <c r="BY435" s="248"/>
      <c r="BZ435" s="248"/>
      <c r="CA435" s="241"/>
      <c r="CB435" s="241"/>
      <c r="CC435" s="241"/>
      <c r="CD435" s="241"/>
      <c r="CE435" s="248"/>
    </row>
    <row r="436" spans="1:83" ht="14.4" x14ac:dyDescent="0.3">
      <c r="A436" s="269">
        <v>520041</v>
      </c>
      <c r="B436" s="272" t="str">
        <f>VLOOKUP(A436,[1]Sheet4!B$1:G$3636,5,0)</f>
        <v>الرابعة</v>
      </c>
      <c r="C436" s="270" t="s">
        <v>1259</v>
      </c>
      <c r="D436" s="270" t="s">
        <v>1259</v>
      </c>
      <c r="E436" s="270" t="s">
        <v>1259</v>
      </c>
      <c r="F436" s="270" t="s">
        <v>1259</v>
      </c>
      <c r="G436" s="270" t="s">
        <v>1259</v>
      </c>
      <c r="H436" s="270" t="s">
        <v>1259</v>
      </c>
      <c r="I436" s="270" t="s">
        <v>1259</v>
      </c>
      <c r="J436" s="270" t="s">
        <v>1259</v>
      </c>
      <c r="K436" s="270" t="s">
        <v>1259</v>
      </c>
      <c r="L436" s="270" t="s">
        <v>1259</v>
      </c>
      <c r="M436" s="270" t="s">
        <v>1259</v>
      </c>
      <c r="N436" s="270" t="s">
        <v>1259</v>
      </c>
      <c r="O436" s="270" t="s">
        <v>1259</v>
      </c>
      <c r="P436" s="270" t="s">
        <v>1259</v>
      </c>
      <c r="Q436" s="270" t="s">
        <v>1259</v>
      </c>
      <c r="R436" s="270" t="s">
        <v>1259</v>
      </c>
      <c r="S436" s="270" t="s">
        <v>1259</v>
      </c>
      <c r="T436" s="270" t="s">
        <v>1259</v>
      </c>
      <c r="U436" s="270" t="s">
        <v>1259</v>
      </c>
      <c r="V436" s="270" t="s">
        <v>1259</v>
      </c>
      <c r="W436" s="270" t="s">
        <v>1259</v>
      </c>
      <c r="X436" s="270" t="s">
        <v>1259</v>
      </c>
      <c r="Y436" s="270" t="s">
        <v>1259</v>
      </c>
      <c r="Z436" s="270" t="s">
        <v>1259</v>
      </c>
      <c r="AA436" s="270" t="s">
        <v>1259</v>
      </c>
      <c r="AB436" s="270" t="s">
        <v>1259</v>
      </c>
      <c r="AC436" s="270" t="s">
        <v>1259</v>
      </c>
      <c r="AD436" s="270" t="s">
        <v>1259</v>
      </c>
      <c r="AE436" s="270" t="s">
        <v>1259</v>
      </c>
      <c r="AF436" s="270" t="s">
        <v>1259</v>
      </c>
      <c r="AG436" s="270" t="s">
        <v>1259</v>
      </c>
      <c r="AH436" s="270" t="s">
        <v>1259</v>
      </c>
      <c r="AI436" s="270" t="s">
        <v>1259</v>
      </c>
      <c r="AJ436" s="270" t="s">
        <v>1259</v>
      </c>
      <c r="AK436" s="270" t="s">
        <v>1259</v>
      </c>
      <c r="AL436" s="270" t="s">
        <v>1259</v>
      </c>
      <c r="AM436" s="270" t="s">
        <v>1259</v>
      </c>
      <c r="AN436" s="270" t="s">
        <v>1259</v>
      </c>
      <c r="AO436" s="270" t="s">
        <v>1259</v>
      </c>
      <c r="AP436" s="270" t="s">
        <v>1259</v>
      </c>
      <c r="AQ436" s="270" t="s">
        <v>1259</v>
      </c>
      <c r="AR436" s="270" t="s">
        <v>1259</v>
      </c>
      <c r="AS436" s="270" t="s">
        <v>1259</v>
      </c>
      <c r="AT436" s="270" t="s">
        <v>1259</v>
      </c>
      <c r="AU436" s="270" t="s">
        <v>1259</v>
      </c>
      <c r="AV436" s="270" t="s">
        <v>1259</v>
      </c>
      <c r="AW436" s="277" t="s">
        <v>1259</v>
      </c>
      <c r="AX436">
        <f>VLOOKUP(A436,[1]Sheet4!B$2:G$3636,6,0)</f>
        <v>0</v>
      </c>
      <c r="AY436" t="str">
        <f>VLOOKUP(A436,[1]Sheet2!A$3:AC$3636,29,0)</f>
        <v/>
      </c>
      <c r="AZ436" s="270" t="s">
        <v>3258</v>
      </c>
      <c r="BA436" s="270" t="s">
        <v>3258</v>
      </c>
      <c r="BB436" s="270" t="s">
        <v>3258</v>
      </c>
      <c r="BC436" s="270" t="s">
        <v>3258</v>
      </c>
      <c r="BD436" s="270"/>
      <c r="BE436" s="270"/>
      <c r="BH436" s="248"/>
      <c r="BI436" s="248"/>
      <c r="BJ436" s="248"/>
      <c r="BK436" s="248"/>
      <c r="BL436" s="248"/>
      <c r="BM436" s="248"/>
      <c r="BN436" s="248"/>
      <c r="BO436" s="248"/>
      <c r="BP436" s="248" t="s">
        <v>3258</v>
      </c>
      <c r="BQ436" s="248" t="s">
        <v>3258</v>
      </c>
      <c r="BR436" s="248" t="s">
        <v>3258</v>
      </c>
      <c r="BS436" s="248" t="s">
        <v>3258</v>
      </c>
      <c r="BT436" s="248" t="s">
        <v>3258</v>
      </c>
      <c r="BU436" s="248" t="s">
        <v>3258</v>
      </c>
      <c r="BV436" s="247"/>
      <c r="BW436" s="248"/>
      <c r="BX436" s="248"/>
      <c r="BY436" s="248"/>
      <c r="BZ436" s="248"/>
      <c r="CA436" s="241"/>
      <c r="CB436" s="241"/>
      <c r="CC436" s="241"/>
      <c r="CD436" s="241"/>
      <c r="CE436" s="248"/>
    </row>
    <row r="437" spans="1:83" ht="14.4" x14ac:dyDescent="0.3">
      <c r="A437" s="269">
        <v>520086</v>
      </c>
      <c r="B437" s="272" t="str">
        <f>VLOOKUP(A437,[1]Sheet4!B$1:G$3636,5,0)</f>
        <v>الرابعة</v>
      </c>
      <c r="C437" s="270" t="s">
        <v>1259</v>
      </c>
      <c r="D437" s="270" t="s">
        <v>1259</v>
      </c>
      <c r="E437" s="270" t="s">
        <v>1259</v>
      </c>
      <c r="F437" s="270" t="s">
        <v>1259</v>
      </c>
      <c r="G437" s="270" t="s">
        <v>1259</v>
      </c>
      <c r="H437" s="270" t="s">
        <v>1259</v>
      </c>
      <c r="I437" s="270" t="s">
        <v>1259</v>
      </c>
      <c r="J437" s="270" t="s">
        <v>1259</v>
      </c>
      <c r="K437" s="270" t="s">
        <v>1259</v>
      </c>
      <c r="L437" s="270" t="s">
        <v>1259</v>
      </c>
      <c r="M437" s="270" t="s">
        <v>1259</v>
      </c>
      <c r="N437" s="270" t="s">
        <v>1259</v>
      </c>
      <c r="O437" s="270" t="s">
        <v>1259</v>
      </c>
      <c r="P437" s="270" t="s">
        <v>1259</v>
      </c>
      <c r="Q437" s="270" t="s">
        <v>1259</v>
      </c>
      <c r="R437" s="270" t="s">
        <v>1259</v>
      </c>
      <c r="S437" s="270" t="s">
        <v>1259</v>
      </c>
      <c r="T437" s="270" t="s">
        <v>1259</v>
      </c>
      <c r="U437" s="270" t="s">
        <v>1259</v>
      </c>
      <c r="V437" s="270" t="s">
        <v>1259</v>
      </c>
      <c r="W437" s="270" t="s">
        <v>1259</v>
      </c>
      <c r="X437" s="270" t="s">
        <v>1259</v>
      </c>
      <c r="Y437" s="270" t="s">
        <v>1259</v>
      </c>
      <c r="Z437" s="270" t="s">
        <v>1259</v>
      </c>
      <c r="AA437" s="270" t="s">
        <v>1259</v>
      </c>
      <c r="AB437" s="270" t="s">
        <v>1259</v>
      </c>
      <c r="AC437" s="270" t="s">
        <v>1259</v>
      </c>
      <c r="AD437" s="270" t="s">
        <v>1259</v>
      </c>
      <c r="AE437" s="270" t="s">
        <v>1259</v>
      </c>
      <c r="AF437" s="270" t="s">
        <v>1259</v>
      </c>
      <c r="AG437" s="270" t="s">
        <v>1259</v>
      </c>
      <c r="AH437" s="270" t="s">
        <v>1259</v>
      </c>
      <c r="AI437" s="270" t="s">
        <v>1259</v>
      </c>
      <c r="AJ437" s="270" t="s">
        <v>1259</v>
      </c>
      <c r="AK437" s="270" t="s">
        <v>1259</v>
      </c>
      <c r="AL437" s="270" t="s">
        <v>1259</v>
      </c>
      <c r="AM437" s="270" t="s">
        <v>1259</v>
      </c>
      <c r="AN437" s="270" t="s">
        <v>1259</v>
      </c>
      <c r="AO437" s="270" t="s">
        <v>1259</v>
      </c>
      <c r="AP437" s="270" t="s">
        <v>1259</v>
      </c>
      <c r="AQ437" s="270" t="s">
        <v>1259</v>
      </c>
      <c r="AR437" s="270" t="s">
        <v>1259</v>
      </c>
      <c r="AS437" s="270" t="s">
        <v>1259</v>
      </c>
      <c r="AT437" s="270" t="s">
        <v>1259</v>
      </c>
      <c r="AU437" s="270" t="s">
        <v>1259</v>
      </c>
      <c r="AV437" s="270" t="s">
        <v>1259</v>
      </c>
      <c r="AW437" s="277" t="s">
        <v>1259</v>
      </c>
      <c r="AX437">
        <f>VLOOKUP(A437,[1]Sheet4!B$2:G$3636,6,0)</f>
        <v>0</v>
      </c>
      <c r="AY437" t="str">
        <f>VLOOKUP(A437,[1]Sheet2!A$3:AC$3636,29,0)</f>
        <v/>
      </c>
      <c r="AZ437" s="270" t="s">
        <v>3258</v>
      </c>
      <c r="BA437" s="270" t="s">
        <v>3258</v>
      </c>
      <c r="BB437" s="270" t="s">
        <v>3258</v>
      </c>
      <c r="BC437" s="270" t="s">
        <v>3258</v>
      </c>
      <c r="BD437" s="270"/>
      <c r="BE437" s="270"/>
    </row>
    <row r="438" spans="1:83" ht="14.4" x14ac:dyDescent="0.3">
      <c r="A438" s="269">
        <v>520134</v>
      </c>
      <c r="B438" s="272" t="str">
        <f>VLOOKUP(A438,[1]Sheet4!B$1:G$3636,5,0)</f>
        <v>الرابعة</v>
      </c>
      <c r="C438" s="270" t="s">
        <v>1259</v>
      </c>
      <c r="D438" s="270" t="s">
        <v>1259</v>
      </c>
      <c r="E438" s="270" t="s">
        <v>1259</v>
      </c>
      <c r="F438" s="270" t="s">
        <v>1259</v>
      </c>
      <c r="G438" s="270" t="s">
        <v>1259</v>
      </c>
      <c r="H438" s="270" t="s">
        <v>1259</v>
      </c>
      <c r="I438" s="270" t="s">
        <v>1259</v>
      </c>
      <c r="J438" s="270" t="s">
        <v>1259</v>
      </c>
      <c r="K438" s="270" t="s">
        <v>1259</v>
      </c>
      <c r="L438" s="270" t="s">
        <v>1259</v>
      </c>
      <c r="M438" s="270" t="s">
        <v>1259</v>
      </c>
      <c r="N438" s="270" t="s">
        <v>1259</v>
      </c>
      <c r="O438" s="270" t="s">
        <v>1259</v>
      </c>
      <c r="P438" s="270" t="s">
        <v>1259</v>
      </c>
      <c r="Q438" s="270" t="s">
        <v>1259</v>
      </c>
      <c r="R438" s="270" t="s">
        <v>1259</v>
      </c>
      <c r="S438" s="270" t="s">
        <v>1259</v>
      </c>
      <c r="T438" s="270" t="s">
        <v>1259</v>
      </c>
      <c r="U438" s="270" t="s">
        <v>1259</v>
      </c>
      <c r="V438" s="270" t="s">
        <v>1259</v>
      </c>
      <c r="W438" s="270" t="s">
        <v>1259</v>
      </c>
      <c r="X438" s="270" t="s">
        <v>1259</v>
      </c>
      <c r="Y438" s="270" t="s">
        <v>1259</v>
      </c>
      <c r="Z438" s="270" t="s">
        <v>1259</v>
      </c>
      <c r="AA438" s="270" t="s">
        <v>1259</v>
      </c>
      <c r="AB438" s="270" t="s">
        <v>1259</v>
      </c>
      <c r="AC438" s="270" t="s">
        <v>1259</v>
      </c>
      <c r="AD438" s="270" t="s">
        <v>1259</v>
      </c>
      <c r="AE438" s="270" t="s">
        <v>1259</v>
      </c>
      <c r="AF438" s="270" t="s">
        <v>1259</v>
      </c>
      <c r="AG438" s="270" t="s">
        <v>1259</v>
      </c>
      <c r="AH438" s="270" t="s">
        <v>1259</v>
      </c>
      <c r="AI438" s="270" t="s">
        <v>1259</v>
      </c>
      <c r="AJ438" s="270" t="s">
        <v>1259</v>
      </c>
      <c r="AK438" s="270" t="s">
        <v>1259</v>
      </c>
      <c r="AL438" s="270" t="s">
        <v>1259</v>
      </c>
      <c r="AM438" s="270" t="s">
        <v>1259</v>
      </c>
      <c r="AN438" s="270" t="s">
        <v>1259</v>
      </c>
      <c r="AO438" s="270" t="s">
        <v>1259</v>
      </c>
      <c r="AP438" s="270" t="s">
        <v>1259</v>
      </c>
      <c r="AQ438" s="270" t="s">
        <v>1259</v>
      </c>
      <c r="AR438" s="270" t="s">
        <v>1259</v>
      </c>
      <c r="AS438" s="270" t="s">
        <v>1259</v>
      </c>
      <c r="AT438" s="270" t="s">
        <v>1259</v>
      </c>
      <c r="AU438" s="270" t="s">
        <v>1259</v>
      </c>
      <c r="AV438" s="270" t="s">
        <v>1259</v>
      </c>
      <c r="AW438" s="277" t="s">
        <v>1259</v>
      </c>
      <c r="AX438">
        <f>VLOOKUP(A438,[1]Sheet4!B$2:G$3636,6,0)</f>
        <v>0</v>
      </c>
      <c r="AY438" t="str">
        <f>VLOOKUP(A438,[1]Sheet2!A$3:AC$3636,29,0)</f>
        <v/>
      </c>
      <c r="AZ438" s="270" t="s">
        <v>3258</v>
      </c>
      <c r="BA438" s="270" t="s">
        <v>3258</v>
      </c>
      <c r="BB438" s="270" t="s">
        <v>3258</v>
      </c>
      <c r="BC438" s="270" t="s">
        <v>3258</v>
      </c>
      <c r="BD438" s="270"/>
      <c r="BE438" s="270"/>
    </row>
    <row r="439" spans="1:83" ht="14.4" x14ac:dyDescent="0.3">
      <c r="A439" s="269">
        <v>520140</v>
      </c>
      <c r="B439" s="272" t="str">
        <f>VLOOKUP(A439,[1]Sheet4!B$1:G$3636,5,0)</f>
        <v>الرابعة</v>
      </c>
      <c r="C439" s="270" t="s">
        <v>1260</v>
      </c>
      <c r="D439" s="270" t="s">
        <v>1260</v>
      </c>
      <c r="E439" s="270" t="s">
        <v>1260</v>
      </c>
      <c r="F439" s="270" t="s">
        <v>1260</v>
      </c>
      <c r="G439" s="270" t="s">
        <v>1260</v>
      </c>
      <c r="H439" s="270" t="s">
        <v>1260</v>
      </c>
      <c r="I439" s="270" t="s">
        <v>1260</v>
      </c>
      <c r="J439" s="270" t="s">
        <v>1260</v>
      </c>
      <c r="K439" s="270" t="s">
        <v>1260</v>
      </c>
      <c r="L439" s="270" t="s">
        <v>1260</v>
      </c>
      <c r="M439" s="270" t="s">
        <v>1260</v>
      </c>
      <c r="N439" s="270" t="s">
        <v>1260</v>
      </c>
      <c r="O439" s="270" t="s">
        <v>1260</v>
      </c>
      <c r="P439" s="270" t="s">
        <v>1260</v>
      </c>
      <c r="Q439" s="270" t="s">
        <v>1260</v>
      </c>
      <c r="R439" s="270" t="s">
        <v>1260</v>
      </c>
      <c r="S439" s="270" t="s">
        <v>1260</v>
      </c>
      <c r="T439" s="270" t="s">
        <v>1260</v>
      </c>
      <c r="U439" s="270" t="s">
        <v>1260</v>
      </c>
      <c r="V439" s="270" t="s">
        <v>1260</v>
      </c>
      <c r="W439" s="270" t="s">
        <v>1260</v>
      </c>
      <c r="X439" s="270" t="s">
        <v>1260</v>
      </c>
      <c r="Y439" s="270" t="s">
        <v>1260</v>
      </c>
      <c r="Z439" s="270" t="s">
        <v>1260</v>
      </c>
      <c r="AA439" s="270" t="s">
        <v>1260</v>
      </c>
      <c r="AB439" s="270" t="s">
        <v>1260</v>
      </c>
      <c r="AC439" s="270" t="s">
        <v>1260</v>
      </c>
      <c r="AD439" s="270" t="s">
        <v>1260</v>
      </c>
      <c r="AE439" s="270" t="s">
        <v>1260</v>
      </c>
      <c r="AF439" s="270" t="s">
        <v>1260</v>
      </c>
      <c r="AG439" s="270" t="s">
        <v>1260</v>
      </c>
      <c r="AH439" s="270" t="s">
        <v>1260</v>
      </c>
      <c r="AI439" s="270" t="s">
        <v>1260</v>
      </c>
      <c r="AJ439" s="270" t="s">
        <v>1260</v>
      </c>
      <c r="AK439" s="270" t="s">
        <v>1260</v>
      </c>
      <c r="AL439" s="270" t="s">
        <v>1260</v>
      </c>
      <c r="AM439" s="270" t="s">
        <v>1260</v>
      </c>
      <c r="AN439" s="270" t="s">
        <v>1260</v>
      </c>
      <c r="AO439" s="270" t="s">
        <v>1260</v>
      </c>
      <c r="AP439" s="270" t="s">
        <v>1260</v>
      </c>
      <c r="AQ439" s="270" t="s">
        <v>1260</v>
      </c>
      <c r="AR439" s="270" t="s">
        <v>1260</v>
      </c>
      <c r="AS439" s="270" t="s">
        <v>1260</v>
      </c>
      <c r="AT439" s="270" t="s">
        <v>1260</v>
      </c>
      <c r="AU439" s="270" t="s">
        <v>1260</v>
      </c>
      <c r="AV439" s="270" t="s">
        <v>1260</v>
      </c>
      <c r="AW439" s="277" t="s">
        <v>1260</v>
      </c>
      <c r="AX439" t="str">
        <f>VLOOKUP(A439,[1]Sheet4!B$2:G$3636,6,0)</f>
        <v>مستنفذ فصل ثاني  2023-2024</v>
      </c>
      <c r="AY439" t="str">
        <f>VLOOKUP(A439,[1]Sheet2!A$3:AC$3636,29,0)</f>
        <v/>
      </c>
      <c r="AZ439" s="270" t="s">
        <v>3258</v>
      </c>
      <c r="BA439" s="270" t="s">
        <v>3258</v>
      </c>
      <c r="BB439" s="270" t="s">
        <v>3258</v>
      </c>
      <c r="BC439" s="270" t="s">
        <v>3258</v>
      </c>
      <c r="BD439" s="270"/>
      <c r="BE439" s="270"/>
      <c r="BH439" s="248"/>
      <c r="BI439" s="248"/>
      <c r="BJ439" s="248"/>
      <c r="BK439" s="248"/>
      <c r="BL439" s="248"/>
      <c r="BM439" s="248"/>
      <c r="BN439" s="248"/>
      <c r="BO439" s="248"/>
      <c r="BP439" s="248" t="s">
        <v>3258</v>
      </c>
      <c r="BQ439" s="248" t="s">
        <v>3258</v>
      </c>
      <c r="BR439" s="248" t="s">
        <v>3258</v>
      </c>
      <c r="BS439" s="248" t="s">
        <v>3258</v>
      </c>
      <c r="BT439" s="248" t="s">
        <v>3258</v>
      </c>
      <c r="BU439" s="248" t="s">
        <v>3258</v>
      </c>
      <c r="BV439" s="247"/>
      <c r="BW439" s="248"/>
      <c r="BX439" s="248"/>
      <c r="BY439" s="248"/>
      <c r="BZ439" s="248"/>
      <c r="CA439" s="241"/>
      <c r="CB439" s="241"/>
      <c r="CC439" s="241"/>
      <c r="CD439" s="241"/>
      <c r="CE439" s="248"/>
    </row>
    <row r="440" spans="1:83" ht="14.4" x14ac:dyDescent="0.3">
      <c r="A440" s="269">
        <v>520143</v>
      </c>
      <c r="B440" s="272" t="str">
        <f>VLOOKUP(A440,[1]Sheet4!B$1:G$3636,5,0)</f>
        <v>الرابعة</v>
      </c>
      <c r="C440" s="270" t="s">
        <v>1260</v>
      </c>
      <c r="D440" s="270" t="s">
        <v>1260</v>
      </c>
      <c r="E440" s="270" t="s">
        <v>1260</v>
      </c>
      <c r="F440" s="270" t="s">
        <v>1260</v>
      </c>
      <c r="G440" s="270" t="s">
        <v>1260</v>
      </c>
      <c r="H440" s="270" t="s">
        <v>1260</v>
      </c>
      <c r="I440" s="270" t="s">
        <v>1260</v>
      </c>
      <c r="J440" s="270" t="s">
        <v>1260</v>
      </c>
      <c r="K440" s="270" t="s">
        <v>1260</v>
      </c>
      <c r="L440" s="270" t="s">
        <v>1260</v>
      </c>
      <c r="M440" s="270" t="s">
        <v>1260</v>
      </c>
      <c r="N440" s="270" t="s">
        <v>1260</v>
      </c>
      <c r="O440" s="270" t="s">
        <v>1260</v>
      </c>
      <c r="P440" s="270" t="s">
        <v>1260</v>
      </c>
      <c r="Q440" s="270" t="s">
        <v>1260</v>
      </c>
      <c r="R440" s="270" t="s">
        <v>1260</v>
      </c>
      <c r="S440" s="270" t="s">
        <v>1260</v>
      </c>
      <c r="T440" s="270" t="s">
        <v>1260</v>
      </c>
      <c r="U440" s="270" t="s">
        <v>1260</v>
      </c>
      <c r="V440" s="270" t="s">
        <v>1260</v>
      </c>
      <c r="W440" s="270" t="s">
        <v>1260</v>
      </c>
      <c r="X440" s="270" t="s">
        <v>1260</v>
      </c>
      <c r="Y440" s="270" t="s">
        <v>1260</v>
      </c>
      <c r="Z440" s="270" t="s">
        <v>1260</v>
      </c>
      <c r="AA440" s="270" t="s">
        <v>1260</v>
      </c>
      <c r="AB440" s="270" t="s">
        <v>1260</v>
      </c>
      <c r="AC440" s="270" t="s">
        <v>1260</v>
      </c>
      <c r="AD440" s="270" t="s">
        <v>1260</v>
      </c>
      <c r="AE440" s="270" t="s">
        <v>1260</v>
      </c>
      <c r="AF440" s="270" t="s">
        <v>1260</v>
      </c>
      <c r="AG440" s="270" t="s">
        <v>1260</v>
      </c>
      <c r="AH440" s="270" t="s">
        <v>1260</v>
      </c>
      <c r="AI440" s="270" t="s">
        <v>1260</v>
      </c>
      <c r="AJ440" s="270" t="s">
        <v>1260</v>
      </c>
      <c r="AK440" s="270" t="s">
        <v>1260</v>
      </c>
      <c r="AL440" s="270" t="s">
        <v>1260</v>
      </c>
      <c r="AM440" s="270" t="s">
        <v>1260</v>
      </c>
      <c r="AN440" s="270" t="s">
        <v>1260</v>
      </c>
      <c r="AO440" s="270" t="s">
        <v>1260</v>
      </c>
      <c r="AP440" s="270" t="s">
        <v>1260</v>
      </c>
      <c r="AQ440" s="270" t="s">
        <v>1260</v>
      </c>
      <c r="AR440" s="270" t="s">
        <v>1260</v>
      </c>
      <c r="AS440" s="270" t="s">
        <v>1260</v>
      </c>
      <c r="AT440" s="270" t="s">
        <v>1260</v>
      </c>
      <c r="AU440" s="270" t="s">
        <v>1260</v>
      </c>
      <c r="AV440" s="270" t="s">
        <v>1260</v>
      </c>
      <c r="AW440" s="277" t="s">
        <v>1260</v>
      </c>
      <c r="AX440" t="str">
        <f>VLOOKUP(A440,[1]Sheet4!B$2:G$3636,6,0)</f>
        <v>مستنفذ فصل ثاني  2023-2024</v>
      </c>
      <c r="AY440">
        <f>VLOOKUP(A440,[1]Sheet2!A$3:AC$3636,29,0)</f>
        <v>0</v>
      </c>
      <c r="AZ440" s="270" t="s">
        <v>3258</v>
      </c>
      <c r="BA440" s="270" t="s">
        <v>3258</v>
      </c>
      <c r="BB440" s="270" t="s">
        <v>3258</v>
      </c>
      <c r="BC440" s="270" t="s">
        <v>3258</v>
      </c>
      <c r="BD440" s="270"/>
      <c r="BE440" s="270"/>
    </row>
    <row r="441" spans="1:83" ht="21.6" x14ac:dyDescent="0.3">
      <c r="A441" s="283">
        <v>520170</v>
      </c>
      <c r="B441" s="293" t="s">
        <v>553</v>
      </c>
      <c r="C441" s="249" t="s">
        <v>1259</v>
      </c>
      <c r="D441" s="249" t="s">
        <v>1259</v>
      </c>
      <c r="E441" s="249" t="s">
        <v>1259</v>
      </c>
      <c r="F441" s="249" t="s">
        <v>1259</v>
      </c>
      <c r="G441" s="249" t="s">
        <v>1259</v>
      </c>
      <c r="H441" s="249" t="s">
        <v>1259</v>
      </c>
      <c r="I441" s="249" t="s">
        <v>1259</v>
      </c>
      <c r="J441" s="249" t="s">
        <v>1259</v>
      </c>
      <c r="K441" s="249" t="s">
        <v>1259</v>
      </c>
      <c r="L441" s="249" t="s">
        <v>1259</v>
      </c>
      <c r="M441" s="249" t="s">
        <v>1259</v>
      </c>
      <c r="N441" s="249" t="s">
        <v>1259</v>
      </c>
      <c r="O441" s="249" t="s">
        <v>1259</v>
      </c>
      <c r="P441" s="249" t="s">
        <v>1259</v>
      </c>
      <c r="Q441" s="249" t="s">
        <v>1259</v>
      </c>
      <c r="R441" s="249" t="s">
        <v>1259</v>
      </c>
      <c r="S441" s="249" t="s">
        <v>1259</v>
      </c>
      <c r="T441" s="249" t="s">
        <v>1259</v>
      </c>
      <c r="U441" s="249" t="s">
        <v>1259</v>
      </c>
      <c r="V441" s="249" t="s">
        <v>1259</v>
      </c>
      <c r="W441" s="249" t="s">
        <v>1259</v>
      </c>
      <c r="X441" s="249" t="s">
        <v>1259</v>
      </c>
      <c r="Y441" s="249" t="s">
        <v>1259</v>
      </c>
      <c r="Z441" s="249" t="s">
        <v>1259</v>
      </c>
      <c r="AA441" s="249" t="s">
        <v>1259</v>
      </c>
      <c r="AB441" s="249" t="s">
        <v>1259</v>
      </c>
      <c r="AC441" s="249" t="s">
        <v>1259</v>
      </c>
      <c r="AD441" s="249" t="s">
        <v>1259</v>
      </c>
      <c r="AE441" s="249" t="s">
        <v>1259</v>
      </c>
      <c r="AF441" s="249" t="s">
        <v>1259</v>
      </c>
      <c r="AG441" s="249" t="s">
        <v>1259</v>
      </c>
      <c r="AH441" s="249" t="s">
        <v>1259</v>
      </c>
      <c r="AI441" s="249" t="s">
        <v>1259</v>
      </c>
      <c r="AJ441" s="249" t="s">
        <v>1259</v>
      </c>
      <c r="AK441" s="249" t="s">
        <v>1259</v>
      </c>
      <c r="AL441" s="249" t="s">
        <v>1259</v>
      </c>
      <c r="AM441" s="249" t="s">
        <v>1259</v>
      </c>
      <c r="AN441" s="249" t="s">
        <v>1259</v>
      </c>
      <c r="AO441" s="249" t="s">
        <v>1259</v>
      </c>
      <c r="AP441" s="249" t="s">
        <v>1259</v>
      </c>
      <c r="AQ441" s="249" t="s">
        <v>1259</v>
      </c>
      <c r="AR441" s="249" t="s">
        <v>1259</v>
      </c>
      <c r="AS441" s="249" t="s">
        <v>1259</v>
      </c>
      <c r="AT441" s="249" t="s">
        <v>1259</v>
      </c>
      <c r="AU441" s="249" t="s">
        <v>1259</v>
      </c>
      <c r="AV441" s="249" t="s">
        <v>1259</v>
      </c>
      <c r="AW441" s="249" t="s">
        <v>1259</v>
      </c>
      <c r="AX441" s="285"/>
      <c r="AY441">
        <f>VLOOKUP(A441,[1]Sheet2!A$3:AC$3636,29,0)</f>
        <v>0</v>
      </c>
      <c r="AZ441" s="270" t="s">
        <v>3258</v>
      </c>
      <c r="BA441" s="270" t="s">
        <v>3258</v>
      </c>
      <c r="BB441" s="270" t="s">
        <v>3258</v>
      </c>
      <c r="BC441" s="270" t="s">
        <v>3258</v>
      </c>
      <c r="BD441" s="270"/>
      <c r="BE441" s="270"/>
    </row>
    <row r="442" spans="1:83" ht="14.4" x14ac:dyDescent="0.3">
      <c r="A442" s="269">
        <v>520171</v>
      </c>
      <c r="B442" s="272" t="str">
        <f>VLOOKUP(A442,[1]Sheet4!B$1:G$3636,5,0)</f>
        <v>الرابعة</v>
      </c>
      <c r="C442" s="270" t="s">
        <v>1259</v>
      </c>
      <c r="D442" s="270" t="s">
        <v>1259</v>
      </c>
      <c r="E442" s="270" t="s">
        <v>1259</v>
      </c>
      <c r="F442" s="270" t="s">
        <v>1259</v>
      </c>
      <c r="G442" s="270" t="s">
        <v>1259</v>
      </c>
      <c r="H442" s="270" t="s">
        <v>1259</v>
      </c>
      <c r="I442" s="270" t="s">
        <v>1259</v>
      </c>
      <c r="J442" s="270" t="s">
        <v>1259</v>
      </c>
      <c r="K442" s="270" t="s">
        <v>1259</v>
      </c>
      <c r="L442" s="270" t="s">
        <v>1259</v>
      </c>
      <c r="M442" s="270" t="s">
        <v>1259</v>
      </c>
      <c r="N442" s="270" t="s">
        <v>1259</v>
      </c>
      <c r="O442" s="270" t="s">
        <v>1259</v>
      </c>
      <c r="P442" s="270" t="s">
        <v>1259</v>
      </c>
      <c r="Q442" s="270" t="s">
        <v>1259</v>
      </c>
      <c r="R442" s="270" t="s">
        <v>1259</v>
      </c>
      <c r="S442" s="270" t="s">
        <v>1259</v>
      </c>
      <c r="T442" s="270" t="s">
        <v>1259</v>
      </c>
      <c r="U442" s="270" t="s">
        <v>1259</v>
      </c>
      <c r="V442" s="270" t="s">
        <v>1259</v>
      </c>
      <c r="W442" s="270" t="s">
        <v>1259</v>
      </c>
      <c r="X442" s="270" t="s">
        <v>1259</v>
      </c>
      <c r="Y442" s="270" t="s">
        <v>1259</v>
      </c>
      <c r="Z442" s="270" t="s">
        <v>1259</v>
      </c>
      <c r="AA442" s="270" t="s">
        <v>1259</v>
      </c>
      <c r="AB442" s="270" t="s">
        <v>1259</v>
      </c>
      <c r="AC442" s="270" t="s">
        <v>1259</v>
      </c>
      <c r="AD442" s="270" t="s">
        <v>1259</v>
      </c>
      <c r="AE442" s="270" t="s">
        <v>1259</v>
      </c>
      <c r="AF442" s="270" t="s">
        <v>1259</v>
      </c>
      <c r="AG442" s="270" t="s">
        <v>1259</v>
      </c>
      <c r="AH442" s="270" t="s">
        <v>1259</v>
      </c>
      <c r="AI442" s="270" t="s">
        <v>1259</v>
      </c>
      <c r="AJ442" s="270" t="s">
        <v>1259</v>
      </c>
      <c r="AK442" s="270" t="s">
        <v>1259</v>
      </c>
      <c r="AL442" s="270" t="s">
        <v>1259</v>
      </c>
      <c r="AM442" s="270" t="s">
        <v>1259</v>
      </c>
      <c r="AN442" s="270" t="s">
        <v>1259</v>
      </c>
      <c r="AO442" s="270" t="s">
        <v>1259</v>
      </c>
      <c r="AP442" s="270" t="s">
        <v>1259</v>
      </c>
      <c r="AQ442" s="270" t="s">
        <v>1259</v>
      </c>
      <c r="AR442" s="270" t="s">
        <v>1259</v>
      </c>
      <c r="AS442" s="270" t="s">
        <v>1259</v>
      </c>
      <c r="AT442" s="270" t="s">
        <v>1259</v>
      </c>
      <c r="AU442" s="270" t="s">
        <v>1259</v>
      </c>
      <c r="AV442" s="270" t="s">
        <v>1259</v>
      </c>
      <c r="AW442" s="277" t="s">
        <v>1259</v>
      </c>
      <c r="AX442">
        <f>VLOOKUP(A442,[1]Sheet4!B$2:G$3636,6,0)</f>
        <v>0</v>
      </c>
      <c r="AY442" t="str">
        <f>VLOOKUP(A442,[1]Sheet2!A$3:AC$3636,29,0)</f>
        <v/>
      </c>
      <c r="AZ442" s="270" t="s">
        <v>3258</v>
      </c>
      <c r="BA442" s="270" t="s">
        <v>3258</v>
      </c>
      <c r="BB442" s="270" t="s">
        <v>3258</v>
      </c>
      <c r="BC442" s="270" t="s">
        <v>3258</v>
      </c>
      <c r="BD442" s="270"/>
      <c r="BE442" s="270"/>
      <c r="BH442" s="248"/>
      <c r="BI442" s="248"/>
      <c r="BJ442" s="248"/>
      <c r="BK442" s="248"/>
      <c r="BL442" s="248"/>
      <c r="BM442" s="248"/>
      <c r="BN442" s="248"/>
      <c r="BO442" s="248"/>
      <c r="BP442" s="248" t="s">
        <v>3258</v>
      </c>
      <c r="BQ442" s="248" t="s">
        <v>3258</v>
      </c>
      <c r="BR442" s="248" t="s">
        <v>3258</v>
      </c>
      <c r="BS442" s="248" t="s">
        <v>3258</v>
      </c>
      <c r="BT442" s="248" t="s">
        <v>3258</v>
      </c>
      <c r="BU442" s="248" t="s">
        <v>3258</v>
      </c>
      <c r="BV442" s="247"/>
      <c r="BW442" s="248"/>
      <c r="BX442" s="248"/>
      <c r="BY442" s="248"/>
      <c r="BZ442" s="248"/>
      <c r="CA442" s="241"/>
      <c r="CB442" s="241"/>
      <c r="CC442" s="241"/>
      <c r="CD442" s="241"/>
      <c r="CE442" s="248"/>
    </row>
    <row r="443" spans="1:83" ht="14.4" x14ac:dyDescent="0.3">
      <c r="A443" s="269">
        <v>520173</v>
      </c>
      <c r="B443" s="272" t="str">
        <f>VLOOKUP(A443,[1]Sheet4!B$1:G$3636,5,0)</f>
        <v>الرابعة</v>
      </c>
      <c r="C443" s="270" t="s">
        <v>1260</v>
      </c>
      <c r="D443" s="270" t="s">
        <v>1260</v>
      </c>
      <c r="E443" s="270" t="s">
        <v>1260</v>
      </c>
      <c r="F443" s="270" t="s">
        <v>1260</v>
      </c>
      <c r="G443" s="270" t="s">
        <v>1260</v>
      </c>
      <c r="H443" s="270" t="s">
        <v>1260</v>
      </c>
      <c r="I443" s="270" t="s">
        <v>1260</v>
      </c>
      <c r="J443" s="270" t="s">
        <v>1260</v>
      </c>
      <c r="K443" s="270" t="s">
        <v>1260</v>
      </c>
      <c r="L443" s="270" t="s">
        <v>1260</v>
      </c>
      <c r="M443" s="270" t="s">
        <v>1260</v>
      </c>
      <c r="N443" s="270" t="s">
        <v>1260</v>
      </c>
      <c r="O443" s="270" t="s">
        <v>1260</v>
      </c>
      <c r="P443" s="270" t="s">
        <v>1260</v>
      </c>
      <c r="Q443" s="270" t="s">
        <v>1260</v>
      </c>
      <c r="R443" s="270" t="s">
        <v>1260</v>
      </c>
      <c r="S443" s="270" t="s">
        <v>1260</v>
      </c>
      <c r="T443" s="270" t="s">
        <v>1260</v>
      </c>
      <c r="U443" s="270" t="s">
        <v>1260</v>
      </c>
      <c r="V443" s="270" t="s">
        <v>1260</v>
      </c>
      <c r="W443" s="270" t="s">
        <v>1260</v>
      </c>
      <c r="X443" s="270" t="s">
        <v>1260</v>
      </c>
      <c r="Y443" s="270" t="s">
        <v>1260</v>
      </c>
      <c r="Z443" s="270" t="s">
        <v>1260</v>
      </c>
      <c r="AA443" s="270" t="s">
        <v>1260</v>
      </c>
      <c r="AB443" s="270" t="s">
        <v>1260</v>
      </c>
      <c r="AC443" s="270" t="s">
        <v>1260</v>
      </c>
      <c r="AD443" s="270" t="s">
        <v>1260</v>
      </c>
      <c r="AE443" s="270" t="s">
        <v>1260</v>
      </c>
      <c r="AF443" s="270" t="s">
        <v>1260</v>
      </c>
      <c r="AG443" s="270" t="s">
        <v>1260</v>
      </c>
      <c r="AH443" s="270" t="s">
        <v>1260</v>
      </c>
      <c r="AI443" s="270" t="s">
        <v>1260</v>
      </c>
      <c r="AJ443" s="270" t="s">
        <v>1260</v>
      </c>
      <c r="AK443" s="270" t="s">
        <v>1260</v>
      </c>
      <c r="AL443" s="270" t="s">
        <v>1260</v>
      </c>
      <c r="AM443" s="270" t="s">
        <v>1260</v>
      </c>
      <c r="AN443" s="270" t="s">
        <v>1260</v>
      </c>
      <c r="AO443" s="270" t="s">
        <v>1260</v>
      </c>
      <c r="AP443" s="270" t="s">
        <v>1260</v>
      </c>
      <c r="AQ443" s="270" t="s">
        <v>1260</v>
      </c>
      <c r="AR443" s="270" t="s">
        <v>1260</v>
      </c>
      <c r="AS443" s="270" t="s">
        <v>1260</v>
      </c>
      <c r="AT443" s="270" t="s">
        <v>1260</v>
      </c>
      <c r="AU443" s="270" t="s">
        <v>1260</v>
      </c>
      <c r="AV443" s="270" t="s">
        <v>1260</v>
      </c>
      <c r="AW443" s="277" t="s">
        <v>1260</v>
      </c>
      <c r="AX443">
        <f>VLOOKUP(A443,[1]Sheet4!B$2:G$3636,6,0)</f>
        <v>0</v>
      </c>
      <c r="AY443" t="str">
        <f>VLOOKUP(A443,[1]Sheet2!A$3:AC$3636,29,0)</f>
        <v>مستنفذ فصل اول 2023-2024</v>
      </c>
      <c r="AZ443" s="270" t="s">
        <v>3258</v>
      </c>
      <c r="BA443" s="270" t="s">
        <v>3258</v>
      </c>
      <c r="BB443" s="270" t="s">
        <v>3258</v>
      </c>
      <c r="BC443" s="270" t="s">
        <v>3258</v>
      </c>
      <c r="BD443" s="270"/>
      <c r="BE443" s="270"/>
    </row>
    <row r="444" spans="1:83" ht="14.4" x14ac:dyDescent="0.3">
      <c r="A444" s="269">
        <v>520177</v>
      </c>
      <c r="B444" s="272" t="str">
        <f>VLOOKUP(A444,[1]Sheet4!B$1:G$3636,5,0)</f>
        <v>الرابعة</v>
      </c>
      <c r="C444" s="270" t="s">
        <v>1259</v>
      </c>
      <c r="D444" s="270" t="s">
        <v>1259</v>
      </c>
      <c r="E444" s="270" t="s">
        <v>1259</v>
      </c>
      <c r="F444" s="270" t="s">
        <v>1259</v>
      </c>
      <c r="G444" s="270" t="s">
        <v>1259</v>
      </c>
      <c r="H444" s="270" t="s">
        <v>1259</v>
      </c>
      <c r="I444" s="270" t="s">
        <v>1259</v>
      </c>
      <c r="J444" s="270" t="s">
        <v>1259</v>
      </c>
      <c r="K444" s="270" t="s">
        <v>1259</v>
      </c>
      <c r="L444" s="270" t="s">
        <v>1259</v>
      </c>
      <c r="M444" s="270" t="s">
        <v>1259</v>
      </c>
      <c r="N444" s="270" t="s">
        <v>1259</v>
      </c>
      <c r="O444" s="270" t="s">
        <v>1259</v>
      </c>
      <c r="P444" s="270" t="s">
        <v>1259</v>
      </c>
      <c r="Q444" s="270" t="s">
        <v>1259</v>
      </c>
      <c r="R444" s="270" t="s">
        <v>1259</v>
      </c>
      <c r="S444" s="270" t="s">
        <v>1259</v>
      </c>
      <c r="T444" s="270" t="s">
        <v>1259</v>
      </c>
      <c r="U444" s="270" t="s">
        <v>1259</v>
      </c>
      <c r="V444" s="270" t="s">
        <v>1259</v>
      </c>
      <c r="W444" s="270" t="s">
        <v>1259</v>
      </c>
      <c r="X444" s="270" t="s">
        <v>1259</v>
      </c>
      <c r="Y444" s="270" t="s">
        <v>1259</v>
      </c>
      <c r="Z444" s="270" t="s">
        <v>1259</v>
      </c>
      <c r="AA444" s="270" t="s">
        <v>1259</v>
      </c>
      <c r="AB444" s="270" t="s">
        <v>1259</v>
      </c>
      <c r="AC444" s="270" t="s">
        <v>1259</v>
      </c>
      <c r="AD444" s="270" t="s">
        <v>1259</v>
      </c>
      <c r="AE444" s="270" t="s">
        <v>1259</v>
      </c>
      <c r="AF444" s="270" t="s">
        <v>1259</v>
      </c>
      <c r="AG444" s="270" t="s">
        <v>1259</v>
      </c>
      <c r="AH444" s="270" t="s">
        <v>1259</v>
      </c>
      <c r="AI444" s="270" t="s">
        <v>1259</v>
      </c>
      <c r="AJ444" s="270" t="s">
        <v>1259</v>
      </c>
      <c r="AK444" s="270" t="s">
        <v>1259</v>
      </c>
      <c r="AL444" s="270" t="s">
        <v>1259</v>
      </c>
      <c r="AM444" s="270" t="s">
        <v>1259</v>
      </c>
      <c r="AN444" s="270" t="s">
        <v>1259</v>
      </c>
      <c r="AO444" s="270" t="s">
        <v>1259</v>
      </c>
      <c r="AP444" s="270" t="s">
        <v>1259</v>
      </c>
      <c r="AQ444" s="270" t="s">
        <v>1259</v>
      </c>
      <c r="AR444" s="270" t="s">
        <v>1259</v>
      </c>
      <c r="AS444" s="270" t="s">
        <v>1259</v>
      </c>
      <c r="AT444" s="270" t="s">
        <v>1259</v>
      </c>
      <c r="AU444" s="270" t="s">
        <v>1259</v>
      </c>
      <c r="AV444" s="270" t="s">
        <v>1259</v>
      </c>
      <c r="AW444" s="277" t="s">
        <v>1259</v>
      </c>
      <c r="AX444">
        <f>VLOOKUP(A444,[1]Sheet4!B$2:G$3636,6,0)</f>
        <v>0</v>
      </c>
      <c r="AY444" t="str">
        <f>VLOOKUP(A444,[1]Sheet2!A$3:AC$3636,29,0)</f>
        <v/>
      </c>
      <c r="AZ444" s="270" t="s">
        <v>3258</v>
      </c>
      <c r="BA444" s="270" t="s">
        <v>3258</v>
      </c>
      <c r="BB444" s="270" t="s">
        <v>3258</v>
      </c>
      <c r="BC444" s="270" t="s">
        <v>3258</v>
      </c>
      <c r="BD444" s="270"/>
      <c r="BE444" s="270"/>
      <c r="BH444" s="248"/>
      <c r="BI444" s="248"/>
      <c r="BJ444" s="248"/>
      <c r="BK444" s="248"/>
      <c r="BL444" s="248"/>
      <c r="BM444" s="248"/>
      <c r="BN444" s="248"/>
      <c r="BO444" s="248"/>
      <c r="BP444" s="248" t="s">
        <v>3258</v>
      </c>
      <c r="BQ444" s="248" t="s">
        <v>3258</v>
      </c>
      <c r="BR444" s="248" t="s">
        <v>3258</v>
      </c>
      <c r="BS444" s="248" t="s">
        <v>3258</v>
      </c>
      <c r="BT444" s="248" t="s">
        <v>3258</v>
      </c>
      <c r="BU444" s="248" t="s">
        <v>3258</v>
      </c>
      <c r="BV444" s="247"/>
      <c r="BW444" s="248"/>
      <c r="BX444" s="248"/>
      <c r="BY444" s="248"/>
      <c r="BZ444" s="248"/>
      <c r="CA444" s="241"/>
      <c r="CB444" s="241"/>
      <c r="CC444" s="241"/>
      <c r="CD444" s="241"/>
      <c r="CE444" s="248"/>
    </row>
    <row r="445" spans="1:83" ht="14.4" x14ac:dyDescent="0.3">
      <c r="A445" s="269">
        <v>520186</v>
      </c>
      <c r="B445" s="272" t="str">
        <f>VLOOKUP(A445,[1]Sheet4!B$1:G$3636,5,0)</f>
        <v>الرابعة</v>
      </c>
      <c r="C445" s="270" t="s">
        <v>1259</v>
      </c>
      <c r="D445" s="270" t="s">
        <v>1259</v>
      </c>
      <c r="E445" s="270" t="s">
        <v>1259</v>
      </c>
      <c r="F445" s="270" t="s">
        <v>1259</v>
      </c>
      <c r="G445" s="270" t="s">
        <v>1259</v>
      </c>
      <c r="H445" s="270" t="s">
        <v>1259</v>
      </c>
      <c r="I445" s="270" t="s">
        <v>1259</v>
      </c>
      <c r="J445" s="270" t="s">
        <v>1259</v>
      </c>
      <c r="K445" s="270" t="s">
        <v>1259</v>
      </c>
      <c r="L445" s="270" t="s">
        <v>1259</v>
      </c>
      <c r="M445" s="270" t="s">
        <v>1259</v>
      </c>
      <c r="N445" s="270" t="s">
        <v>1259</v>
      </c>
      <c r="O445" s="270" t="s">
        <v>1259</v>
      </c>
      <c r="P445" s="270" t="s">
        <v>1259</v>
      </c>
      <c r="Q445" s="270" t="s">
        <v>1259</v>
      </c>
      <c r="R445" s="270" t="s">
        <v>1259</v>
      </c>
      <c r="S445" s="270" t="s">
        <v>1259</v>
      </c>
      <c r="T445" s="270" t="s">
        <v>1259</v>
      </c>
      <c r="U445" s="270" t="s">
        <v>1259</v>
      </c>
      <c r="V445" s="270" t="s">
        <v>1259</v>
      </c>
      <c r="W445" s="270" t="s">
        <v>1259</v>
      </c>
      <c r="X445" s="270" t="s">
        <v>1259</v>
      </c>
      <c r="Y445" s="270" t="s">
        <v>1259</v>
      </c>
      <c r="Z445" s="270" t="s">
        <v>1259</v>
      </c>
      <c r="AA445" s="270" t="s">
        <v>1259</v>
      </c>
      <c r="AB445" s="270" t="s">
        <v>1259</v>
      </c>
      <c r="AC445" s="270" t="s">
        <v>1259</v>
      </c>
      <c r="AD445" s="270" t="s">
        <v>1259</v>
      </c>
      <c r="AE445" s="270" t="s">
        <v>1259</v>
      </c>
      <c r="AF445" s="270" t="s">
        <v>1259</v>
      </c>
      <c r="AG445" s="270" t="s">
        <v>1259</v>
      </c>
      <c r="AH445" s="270" t="s">
        <v>1259</v>
      </c>
      <c r="AI445" s="270" t="s">
        <v>1259</v>
      </c>
      <c r="AJ445" s="270" t="s">
        <v>1259</v>
      </c>
      <c r="AK445" s="270" t="s">
        <v>1259</v>
      </c>
      <c r="AL445" s="270" t="s">
        <v>1259</v>
      </c>
      <c r="AM445" s="270" t="s">
        <v>1259</v>
      </c>
      <c r="AN445" s="270" t="s">
        <v>1259</v>
      </c>
      <c r="AO445" s="270" t="s">
        <v>1259</v>
      </c>
      <c r="AP445" s="270" t="s">
        <v>1259</v>
      </c>
      <c r="AQ445" s="270" t="s">
        <v>1259</v>
      </c>
      <c r="AR445" s="270" t="s">
        <v>1259</v>
      </c>
      <c r="AS445" s="270" t="s">
        <v>1259</v>
      </c>
      <c r="AT445" s="270" t="s">
        <v>1259</v>
      </c>
      <c r="AU445" s="270" t="s">
        <v>1259</v>
      </c>
      <c r="AV445" s="270" t="s">
        <v>1259</v>
      </c>
      <c r="AW445" s="277" t="s">
        <v>1259</v>
      </c>
      <c r="AX445">
        <f>VLOOKUP(A445,[1]Sheet4!B$2:G$3636,6,0)</f>
        <v>0</v>
      </c>
      <c r="AY445" t="str">
        <f>VLOOKUP(A445,[1]Sheet2!A$3:AC$3636,29,0)</f>
        <v/>
      </c>
      <c r="AZ445" s="270" t="s">
        <v>3258</v>
      </c>
      <c r="BA445" s="270" t="s">
        <v>3258</v>
      </c>
      <c r="BB445" s="270" t="s">
        <v>3258</v>
      </c>
      <c r="BC445" s="270" t="s">
        <v>3258</v>
      </c>
      <c r="BD445" s="270"/>
      <c r="BE445" s="270"/>
    </row>
    <row r="446" spans="1:83" ht="14.4" x14ac:dyDescent="0.3">
      <c r="A446" s="269">
        <v>520209</v>
      </c>
      <c r="B446" s="272" t="str">
        <f>VLOOKUP(A446,[1]Sheet4!B$1:G$3636,5,0)</f>
        <v>الرابعة حديث</v>
      </c>
      <c r="C446" s="270" t="s">
        <v>1259</v>
      </c>
      <c r="D446" s="270" t="s">
        <v>1259</v>
      </c>
      <c r="E446" s="270" t="s">
        <v>1259</v>
      </c>
      <c r="F446" s="270" t="s">
        <v>1259</v>
      </c>
      <c r="G446" s="270" t="s">
        <v>1259</v>
      </c>
      <c r="H446" s="270" t="s">
        <v>1259</v>
      </c>
      <c r="I446" s="270" t="s">
        <v>1259</v>
      </c>
      <c r="J446" s="270" t="s">
        <v>1259</v>
      </c>
      <c r="K446" s="270" t="s">
        <v>1259</v>
      </c>
      <c r="L446" s="270" t="s">
        <v>1259</v>
      </c>
      <c r="M446" s="270" t="s">
        <v>1259</v>
      </c>
      <c r="N446" s="270" t="s">
        <v>1259</v>
      </c>
      <c r="O446" s="270" t="s">
        <v>1259</v>
      </c>
      <c r="P446" s="270" t="s">
        <v>1259</v>
      </c>
      <c r="Q446" s="270" t="s">
        <v>1259</v>
      </c>
      <c r="R446" s="270" t="s">
        <v>1259</v>
      </c>
      <c r="S446" s="270" t="s">
        <v>1259</v>
      </c>
      <c r="T446" s="270" t="s">
        <v>1259</v>
      </c>
      <c r="U446" s="270" t="s">
        <v>1259</v>
      </c>
      <c r="V446" s="270" t="s">
        <v>1259</v>
      </c>
      <c r="W446" s="270" t="s">
        <v>1259</v>
      </c>
      <c r="X446" s="270" t="s">
        <v>1259</v>
      </c>
      <c r="Y446" s="270" t="s">
        <v>1259</v>
      </c>
      <c r="Z446" s="270" t="s">
        <v>1259</v>
      </c>
      <c r="AA446" s="270" t="s">
        <v>1259</v>
      </c>
      <c r="AB446" s="270" t="s">
        <v>1259</v>
      </c>
      <c r="AC446" s="270" t="s">
        <v>1259</v>
      </c>
      <c r="AD446" s="270" t="s">
        <v>1259</v>
      </c>
      <c r="AE446" s="270" t="s">
        <v>1259</v>
      </c>
      <c r="AF446" s="270" t="s">
        <v>1259</v>
      </c>
      <c r="AG446" s="270" t="s">
        <v>1259</v>
      </c>
      <c r="AH446" s="270" t="s">
        <v>1259</v>
      </c>
      <c r="AI446" s="270" t="s">
        <v>1259</v>
      </c>
      <c r="AJ446" s="270" t="s">
        <v>1259</v>
      </c>
      <c r="AK446" s="270" t="s">
        <v>1259</v>
      </c>
      <c r="AL446" s="270" t="s">
        <v>1259</v>
      </c>
      <c r="AM446" s="270" t="s">
        <v>1259</v>
      </c>
      <c r="AN446" s="270" t="s">
        <v>1259</v>
      </c>
      <c r="AO446" s="270" t="s">
        <v>1259</v>
      </c>
      <c r="AP446" s="270" t="s">
        <v>1259</v>
      </c>
      <c r="AQ446" s="270" t="s">
        <v>1259</v>
      </c>
      <c r="AR446" s="270" t="s">
        <v>1259</v>
      </c>
      <c r="AS446" s="270" t="s">
        <v>3258</v>
      </c>
      <c r="AT446" s="270" t="s">
        <v>3258</v>
      </c>
      <c r="AU446" s="270" t="s">
        <v>3258</v>
      </c>
      <c r="AV446" s="270" t="s">
        <v>3258</v>
      </c>
      <c r="AW446" s="277" t="s">
        <v>3258</v>
      </c>
      <c r="AY446" t="str">
        <f>VLOOKUP(A446,[1]Sheet2!A$3:AC$3636,29,0)</f>
        <v/>
      </c>
      <c r="AZ446" s="249"/>
      <c r="BA446" s="249"/>
      <c r="BB446" s="249"/>
      <c r="BC446" s="249"/>
      <c r="BD446" s="249"/>
      <c r="BE446" s="270"/>
    </row>
    <row r="447" spans="1:83" ht="14.4" x14ac:dyDescent="0.3">
      <c r="A447" s="269">
        <v>520210</v>
      </c>
      <c r="B447" s="272" t="str">
        <f>VLOOKUP(A447,[1]Sheet4!B$1:G$3636,5,0)</f>
        <v>الرابعة</v>
      </c>
      <c r="C447" s="270" t="s">
        <v>1260</v>
      </c>
      <c r="D447" s="270" t="s">
        <v>1260</v>
      </c>
      <c r="E447" s="270" t="s">
        <v>1260</v>
      </c>
      <c r="F447" s="270" t="s">
        <v>1260</v>
      </c>
      <c r="G447" s="270" t="s">
        <v>1260</v>
      </c>
      <c r="H447" s="270" t="s">
        <v>1260</v>
      </c>
      <c r="I447" s="270" t="s">
        <v>1260</v>
      </c>
      <c r="J447" s="270" t="s">
        <v>1260</v>
      </c>
      <c r="K447" s="270" t="s">
        <v>1260</v>
      </c>
      <c r="L447" s="270" t="s">
        <v>1260</v>
      </c>
      <c r="M447" s="270" t="s">
        <v>1260</v>
      </c>
      <c r="N447" s="270" t="s">
        <v>1260</v>
      </c>
      <c r="O447" s="270" t="s">
        <v>1260</v>
      </c>
      <c r="P447" s="270" t="s">
        <v>1260</v>
      </c>
      <c r="Q447" s="270" t="s">
        <v>1260</v>
      </c>
      <c r="R447" s="270" t="s">
        <v>1260</v>
      </c>
      <c r="S447" s="270" t="s">
        <v>1260</v>
      </c>
      <c r="T447" s="270" t="s">
        <v>1260</v>
      </c>
      <c r="U447" s="270" t="s">
        <v>1260</v>
      </c>
      <c r="V447" s="270" t="s">
        <v>1260</v>
      </c>
      <c r="W447" s="270" t="s">
        <v>1260</v>
      </c>
      <c r="X447" s="270" t="s">
        <v>1260</v>
      </c>
      <c r="Y447" s="270" t="s">
        <v>1260</v>
      </c>
      <c r="Z447" s="270" t="s">
        <v>1260</v>
      </c>
      <c r="AA447" s="270" t="s">
        <v>1260</v>
      </c>
      <c r="AB447" s="270" t="s">
        <v>1260</v>
      </c>
      <c r="AC447" s="270" t="s">
        <v>1260</v>
      </c>
      <c r="AD447" s="270" t="s">
        <v>1260</v>
      </c>
      <c r="AE447" s="270" t="s">
        <v>1260</v>
      </c>
      <c r="AF447" s="270" t="s">
        <v>1260</v>
      </c>
      <c r="AG447" s="270" t="s">
        <v>1260</v>
      </c>
      <c r="AH447" s="270" t="s">
        <v>1260</v>
      </c>
      <c r="AI447" s="270" t="s">
        <v>1260</v>
      </c>
      <c r="AJ447" s="270" t="s">
        <v>1260</v>
      </c>
      <c r="AK447" s="270" t="s">
        <v>1260</v>
      </c>
      <c r="AL447" s="270" t="s">
        <v>1260</v>
      </c>
      <c r="AM447" s="270" t="s">
        <v>1260</v>
      </c>
      <c r="AN447" s="270" t="s">
        <v>1260</v>
      </c>
      <c r="AO447" s="270" t="s">
        <v>1260</v>
      </c>
      <c r="AP447" s="270" t="s">
        <v>1260</v>
      </c>
      <c r="AQ447" s="270" t="s">
        <v>1260</v>
      </c>
      <c r="AR447" s="270" t="s">
        <v>1260</v>
      </c>
      <c r="AS447" s="270" t="s">
        <v>1260</v>
      </c>
      <c r="AT447" s="270" t="s">
        <v>1260</v>
      </c>
      <c r="AU447" s="270" t="s">
        <v>1260</v>
      </c>
      <c r="AV447" s="270" t="s">
        <v>1260</v>
      </c>
      <c r="AW447" s="277" t="s">
        <v>1260</v>
      </c>
      <c r="AX447" t="str">
        <f>VLOOKUP(A447,[1]Sheet4!B$2:G$3636,6,0)</f>
        <v>مستنفذ فصل ثاني  2023-2024</v>
      </c>
      <c r="AY447" t="str">
        <f>VLOOKUP(A447,[1]Sheet2!A$3:AC$3636,29,0)</f>
        <v/>
      </c>
      <c r="AZ447" s="249"/>
      <c r="BA447" s="249"/>
      <c r="BB447" s="249"/>
      <c r="BC447" s="249"/>
      <c r="BD447" s="249"/>
      <c r="BE447" s="270"/>
    </row>
    <row r="448" spans="1:83" ht="14.4" x14ac:dyDescent="0.3">
      <c r="A448" s="269">
        <v>520215</v>
      </c>
      <c r="B448" s="272" t="str">
        <f>VLOOKUP(A448,[1]Sheet4!B$1:G$3636,5,0)</f>
        <v>الرابعة</v>
      </c>
      <c r="C448" s="270" t="s">
        <v>1260</v>
      </c>
      <c r="D448" s="270" t="s">
        <v>1260</v>
      </c>
      <c r="E448" s="270" t="s">
        <v>1260</v>
      </c>
      <c r="F448" s="270" t="s">
        <v>1260</v>
      </c>
      <c r="G448" s="270" t="s">
        <v>1260</v>
      </c>
      <c r="H448" s="270" t="s">
        <v>1260</v>
      </c>
      <c r="I448" s="270" t="s">
        <v>1260</v>
      </c>
      <c r="J448" s="270" t="s">
        <v>1260</v>
      </c>
      <c r="K448" s="270" t="s">
        <v>1260</v>
      </c>
      <c r="L448" s="270" t="s">
        <v>1260</v>
      </c>
      <c r="M448" s="270" t="s">
        <v>1260</v>
      </c>
      <c r="N448" s="270" t="s">
        <v>1260</v>
      </c>
      <c r="O448" s="270" t="s">
        <v>1260</v>
      </c>
      <c r="P448" s="270" t="s">
        <v>1260</v>
      </c>
      <c r="Q448" s="270" t="s">
        <v>1260</v>
      </c>
      <c r="R448" s="270" t="s">
        <v>1260</v>
      </c>
      <c r="S448" s="270" t="s">
        <v>1260</v>
      </c>
      <c r="T448" s="270" t="s">
        <v>1260</v>
      </c>
      <c r="U448" s="270" t="s">
        <v>1260</v>
      </c>
      <c r="V448" s="270" t="s">
        <v>1260</v>
      </c>
      <c r="W448" s="270" t="s">
        <v>1260</v>
      </c>
      <c r="X448" s="270" t="s">
        <v>1260</v>
      </c>
      <c r="Y448" s="270" t="s">
        <v>1260</v>
      </c>
      <c r="Z448" s="270" t="s">
        <v>1260</v>
      </c>
      <c r="AA448" s="270" t="s">
        <v>1260</v>
      </c>
      <c r="AB448" s="270" t="s">
        <v>1260</v>
      </c>
      <c r="AC448" s="270" t="s">
        <v>1260</v>
      </c>
      <c r="AD448" s="270" t="s">
        <v>1260</v>
      </c>
      <c r="AE448" s="270" t="s">
        <v>1260</v>
      </c>
      <c r="AF448" s="270" t="s">
        <v>1260</v>
      </c>
      <c r="AG448" s="270" t="s">
        <v>1260</v>
      </c>
      <c r="AH448" s="270" t="s">
        <v>1260</v>
      </c>
      <c r="AI448" s="270" t="s">
        <v>1260</v>
      </c>
      <c r="AJ448" s="270" t="s">
        <v>1260</v>
      </c>
      <c r="AK448" s="270" t="s">
        <v>1260</v>
      </c>
      <c r="AL448" s="270" t="s">
        <v>1260</v>
      </c>
      <c r="AM448" s="270" t="s">
        <v>1260</v>
      </c>
      <c r="AN448" s="270" t="s">
        <v>1260</v>
      </c>
      <c r="AO448" s="270" t="s">
        <v>1260</v>
      </c>
      <c r="AP448" s="270" t="s">
        <v>1260</v>
      </c>
      <c r="AQ448" s="270" t="s">
        <v>1260</v>
      </c>
      <c r="AR448" s="270" t="s">
        <v>1260</v>
      </c>
      <c r="AS448" s="270" t="s">
        <v>1260</v>
      </c>
      <c r="AT448" s="270" t="s">
        <v>1260</v>
      </c>
      <c r="AU448" s="270" t="s">
        <v>1260</v>
      </c>
      <c r="AV448" s="270" t="s">
        <v>1260</v>
      </c>
      <c r="AW448" s="277" t="s">
        <v>1260</v>
      </c>
      <c r="AX448">
        <f>VLOOKUP(A448,[1]Sheet4!B$2:G$3636,6,0)</f>
        <v>0</v>
      </c>
      <c r="AY448" t="str">
        <f>VLOOKUP(A448,[1]Sheet2!A$3:AC$3636,29,0)</f>
        <v/>
      </c>
      <c r="AZ448" s="270" t="s">
        <v>3258</v>
      </c>
      <c r="BA448" s="270" t="s">
        <v>3258</v>
      </c>
      <c r="BB448" s="270" t="s">
        <v>3258</v>
      </c>
      <c r="BC448" s="270" t="s">
        <v>3258</v>
      </c>
      <c r="BD448" s="270"/>
      <c r="BE448" s="270"/>
    </row>
    <row r="449" spans="1:83" ht="14.4" x14ac:dyDescent="0.3">
      <c r="A449" s="269">
        <v>520216</v>
      </c>
      <c r="B449" s="272" t="str">
        <f>VLOOKUP(A449,[1]Sheet4!B$1:G$3636,5,0)</f>
        <v>الرابعة</v>
      </c>
      <c r="C449" s="270" t="s">
        <v>1259</v>
      </c>
      <c r="D449" s="270" t="s">
        <v>1259</v>
      </c>
      <c r="E449" s="270" t="s">
        <v>1259</v>
      </c>
      <c r="F449" s="270" t="s">
        <v>1259</v>
      </c>
      <c r="G449" s="270" t="s">
        <v>1259</v>
      </c>
      <c r="H449" s="270" t="s">
        <v>1259</v>
      </c>
      <c r="I449" s="270" t="s">
        <v>1259</v>
      </c>
      <c r="J449" s="270" t="s">
        <v>1259</v>
      </c>
      <c r="K449" s="270" t="s">
        <v>1259</v>
      </c>
      <c r="L449" s="270" t="s">
        <v>1259</v>
      </c>
      <c r="M449" s="270" t="s">
        <v>1259</v>
      </c>
      <c r="N449" s="270" t="s">
        <v>1259</v>
      </c>
      <c r="O449" s="270" t="s">
        <v>1259</v>
      </c>
      <c r="P449" s="270" t="s">
        <v>1259</v>
      </c>
      <c r="Q449" s="270" t="s">
        <v>1259</v>
      </c>
      <c r="R449" s="270" t="s">
        <v>1259</v>
      </c>
      <c r="S449" s="270" t="s">
        <v>1259</v>
      </c>
      <c r="T449" s="270" t="s">
        <v>1259</v>
      </c>
      <c r="U449" s="270" t="s">
        <v>1259</v>
      </c>
      <c r="V449" s="270" t="s">
        <v>1259</v>
      </c>
      <c r="W449" s="270" t="s">
        <v>1259</v>
      </c>
      <c r="X449" s="270" t="s">
        <v>1259</v>
      </c>
      <c r="Y449" s="270" t="s">
        <v>1259</v>
      </c>
      <c r="Z449" s="270" t="s">
        <v>1259</v>
      </c>
      <c r="AA449" s="270" t="s">
        <v>1259</v>
      </c>
      <c r="AB449" s="270" t="s">
        <v>1259</v>
      </c>
      <c r="AC449" s="270" t="s">
        <v>1259</v>
      </c>
      <c r="AD449" s="270" t="s">
        <v>1259</v>
      </c>
      <c r="AE449" s="270" t="s">
        <v>1259</v>
      </c>
      <c r="AF449" s="270" t="s">
        <v>1259</v>
      </c>
      <c r="AG449" s="270" t="s">
        <v>1259</v>
      </c>
      <c r="AH449" s="270" t="s">
        <v>1259</v>
      </c>
      <c r="AI449" s="270" t="s">
        <v>1259</v>
      </c>
      <c r="AJ449" s="270" t="s">
        <v>1259</v>
      </c>
      <c r="AK449" s="270" t="s">
        <v>1259</v>
      </c>
      <c r="AL449" s="270" t="s">
        <v>1259</v>
      </c>
      <c r="AM449" s="270" t="s">
        <v>1259</v>
      </c>
      <c r="AN449" s="270" t="s">
        <v>1259</v>
      </c>
      <c r="AO449" s="270" t="s">
        <v>1259</v>
      </c>
      <c r="AP449" s="270" t="s">
        <v>1259</v>
      </c>
      <c r="AQ449" s="270" t="s">
        <v>1259</v>
      </c>
      <c r="AR449" s="270" t="s">
        <v>1259</v>
      </c>
      <c r="AS449" s="270" t="s">
        <v>1259</v>
      </c>
      <c r="AT449" s="270" t="s">
        <v>1259</v>
      </c>
      <c r="AU449" s="270" t="s">
        <v>1259</v>
      </c>
      <c r="AV449" s="270" t="s">
        <v>1259</v>
      </c>
      <c r="AW449" s="277" t="s">
        <v>1259</v>
      </c>
      <c r="AX449">
        <f>VLOOKUP(A449,[1]Sheet4!B$2:G$3636,6,0)</f>
        <v>0</v>
      </c>
      <c r="AY449" t="str">
        <f>VLOOKUP(A449,[1]Sheet2!A$3:AC$3636,29,0)</f>
        <v/>
      </c>
      <c r="AZ449" s="270" t="s">
        <v>3258</v>
      </c>
      <c r="BA449" s="270" t="s">
        <v>3258</v>
      </c>
      <c r="BB449" s="270" t="s">
        <v>3258</v>
      </c>
      <c r="BC449" s="270" t="s">
        <v>3258</v>
      </c>
      <c r="BD449" s="270"/>
      <c r="BE449" s="270"/>
      <c r="BH449" s="248"/>
      <c r="BI449" s="248"/>
      <c r="BJ449" s="248"/>
      <c r="BK449" s="248"/>
      <c r="BL449" s="248"/>
      <c r="BM449" s="248"/>
      <c r="BN449" s="248"/>
      <c r="BO449" s="248"/>
      <c r="BP449" s="248" t="s">
        <v>3258</v>
      </c>
      <c r="BQ449" s="248" t="s">
        <v>3258</v>
      </c>
      <c r="BR449" s="248" t="s">
        <v>3258</v>
      </c>
      <c r="BS449" s="248" t="s">
        <v>3258</v>
      </c>
      <c r="BT449" s="248" t="s">
        <v>3258</v>
      </c>
      <c r="BU449" s="248" t="s">
        <v>3258</v>
      </c>
      <c r="BV449" s="247"/>
      <c r="BW449" s="248"/>
      <c r="BX449" s="248"/>
      <c r="BY449" s="248"/>
      <c r="BZ449" s="248"/>
      <c r="CA449" s="241"/>
      <c r="CB449" s="241"/>
      <c r="CC449" s="241"/>
      <c r="CD449" s="241"/>
      <c r="CE449" s="248"/>
    </row>
    <row r="450" spans="1:83" ht="14.4" x14ac:dyDescent="0.3">
      <c r="A450" s="269">
        <v>520219</v>
      </c>
      <c r="B450" s="272" t="str">
        <f>VLOOKUP(A450,[1]Sheet4!B$1:G$3636,5,0)</f>
        <v>الرابعة</v>
      </c>
      <c r="C450" s="270" t="s">
        <v>1259</v>
      </c>
      <c r="D450" s="270" t="s">
        <v>1259</v>
      </c>
      <c r="E450" s="270" t="s">
        <v>1259</v>
      </c>
      <c r="F450" s="270" t="s">
        <v>1259</v>
      </c>
      <c r="G450" s="270" t="s">
        <v>1259</v>
      </c>
      <c r="H450" s="270" t="s">
        <v>1259</v>
      </c>
      <c r="I450" s="270" t="s">
        <v>1259</v>
      </c>
      <c r="J450" s="270" t="s">
        <v>1259</v>
      </c>
      <c r="K450" s="270" t="s">
        <v>1259</v>
      </c>
      <c r="L450" s="270" t="s">
        <v>1259</v>
      </c>
      <c r="M450" s="270" t="s">
        <v>1259</v>
      </c>
      <c r="N450" s="270" t="s">
        <v>1259</v>
      </c>
      <c r="O450" s="270" t="s">
        <v>1259</v>
      </c>
      <c r="P450" s="270" t="s">
        <v>1259</v>
      </c>
      <c r="Q450" s="270" t="s">
        <v>1259</v>
      </c>
      <c r="R450" s="270" t="s">
        <v>1259</v>
      </c>
      <c r="S450" s="270" t="s">
        <v>1259</v>
      </c>
      <c r="T450" s="270" t="s">
        <v>1259</v>
      </c>
      <c r="U450" s="270" t="s">
        <v>1259</v>
      </c>
      <c r="V450" s="270" t="s">
        <v>1259</v>
      </c>
      <c r="W450" s="270" t="s">
        <v>1259</v>
      </c>
      <c r="X450" s="270" t="s">
        <v>1259</v>
      </c>
      <c r="Y450" s="270" t="s">
        <v>1259</v>
      </c>
      <c r="Z450" s="270" t="s">
        <v>1259</v>
      </c>
      <c r="AA450" s="270" t="s">
        <v>1259</v>
      </c>
      <c r="AB450" s="270" t="s">
        <v>1259</v>
      </c>
      <c r="AC450" s="270" t="s">
        <v>1259</v>
      </c>
      <c r="AD450" s="270" t="s">
        <v>1259</v>
      </c>
      <c r="AE450" s="270" t="s">
        <v>1259</v>
      </c>
      <c r="AF450" s="270" t="s">
        <v>1259</v>
      </c>
      <c r="AG450" s="270" t="s">
        <v>1259</v>
      </c>
      <c r="AH450" s="270" t="s">
        <v>1259</v>
      </c>
      <c r="AI450" s="270" t="s">
        <v>1259</v>
      </c>
      <c r="AJ450" s="270" t="s">
        <v>1259</v>
      </c>
      <c r="AK450" s="270" t="s">
        <v>1259</v>
      </c>
      <c r="AL450" s="270" t="s">
        <v>1259</v>
      </c>
      <c r="AM450" s="270" t="s">
        <v>1259</v>
      </c>
      <c r="AN450" s="270" t="s">
        <v>1259</v>
      </c>
      <c r="AO450" s="270" t="s">
        <v>1259</v>
      </c>
      <c r="AP450" s="270" t="s">
        <v>1259</v>
      </c>
      <c r="AQ450" s="270" t="s">
        <v>1259</v>
      </c>
      <c r="AR450" s="270" t="s">
        <v>1259</v>
      </c>
      <c r="AS450" s="270" t="s">
        <v>1259</v>
      </c>
      <c r="AT450" s="270" t="s">
        <v>1259</v>
      </c>
      <c r="AU450" s="270" t="s">
        <v>1259</v>
      </c>
      <c r="AV450" s="270" t="s">
        <v>1259</v>
      </c>
      <c r="AW450" s="277" t="s">
        <v>1259</v>
      </c>
      <c r="AX450">
        <f>VLOOKUP(A450,[1]Sheet4!B$2:G$3636,6,0)</f>
        <v>0</v>
      </c>
      <c r="AY450" t="str">
        <f>VLOOKUP(A450,[1]Sheet2!A$3:AC$3636,29,0)</f>
        <v/>
      </c>
      <c r="AZ450" s="270" t="s">
        <v>3258</v>
      </c>
      <c r="BA450" s="270" t="s">
        <v>3258</v>
      </c>
      <c r="BB450" s="270" t="s">
        <v>3258</v>
      </c>
      <c r="BC450" s="270" t="s">
        <v>3258</v>
      </c>
      <c r="BD450" s="270"/>
      <c r="BE450" s="270"/>
      <c r="BH450" s="248"/>
      <c r="BI450" s="248"/>
      <c r="BJ450" s="248"/>
      <c r="BK450" s="248"/>
      <c r="BL450" s="248"/>
      <c r="BM450" s="248"/>
      <c r="BN450" s="248"/>
      <c r="BO450" s="248"/>
      <c r="BP450" s="248" t="s">
        <v>3258</v>
      </c>
      <c r="BQ450" s="248" t="s">
        <v>3258</v>
      </c>
      <c r="BR450" s="248" t="s">
        <v>3258</v>
      </c>
      <c r="BS450" s="248" t="s">
        <v>3258</v>
      </c>
      <c r="BT450" s="248" t="s">
        <v>3258</v>
      </c>
      <c r="BU450" s="248" t="s">
        <v>3258</v>
      </c>
      <c r="BV450" s="247"/>
      <c r="BW450" s="248"/>
      <c r="BX450" s="248"/>
      <c r="BY450" s="248"/>
      <c r="BZ450" s="248"/>
      <c r="CA450" s="241"/>
      <c r="CB450" s="241"/>
      <c r="CC450" s="241"/>
      <c r="CD450" s="241"/>
      <c r="CE450" s="248"/>
    </row>
    <row r="451" spans="1:83" ht="14.4" x14ac:dyDescent="0.3">
      <c r="A451" s="269">
        <v>520224</v>
      </c>
      <c r="B451" s="272" t="str">
        <f>VLOOKUP(A451,[1]Sheet4!B$1:G$3636,5,0)</f>
        <v>الرابعة</v>
      </c>
      <c r="C451" s="270" t="s">
        <v>1259</v>
      </c>
      <c r="D451" s="270" t="s">
        <v>1259</v>
      </c>
      <c r="E451" s="270" t="s">
        <v>1259</v>
      </c>
      <c r="F451" s="270" t="s">
        <v>1259</v>
      </c>
      <c r="G451" s="270" t="s">
        <v>1259</v>
      </c>
      <c r="H451" s="270" t="s">
        <v>1259</v>
      </c>
      <c r="I451" s="270" t="s">
        <v>1259</v>
      </c>
      <c r="J451" s="270" t="s">
        <v>1259</v>
      </c>
      <c r="K451" s="270" t="s">
        <v>1259</v>
      </c>
      <c r="L451" s="270" t="s">
        <v>1259</v>
      </c>
      <c r="M451" s="270" t="s">
        <v>1259</v>
      </c>
      <c r="N451" s="270" t="s">
        <v>1259</v>
      </c>
      <c r="O451" s="270" t="s">
        <v>1259</v>
      </c>
      <c r="P451" s="270" t="s">
        <v>1259</v>
      </c>
      <c r="Q451" s="270" t="s">
        <v>1259</v>
      </c>
      <c r="R451" s="270" t="s">
        <v>1259</v>
      </c>
      <c r="S451" s="270" t="s">
        <v>1259</v>
      </c>
      <c r="T451" s="270" t="s">
        <v>1259</v>
      </c>
      <c r="U451" s="270" t="s">
        <v>1259</v>
      </c>
      <c r="V451" s="270" t="s">
        <v>1259</v>
      </c>
      <c r="W451" s="270" t="s">
        <v>1259</v>
      </c>
      <c r="X451" s="270" t="s">
        <v>1259</v>
      </c>
      <c r="Y451" s="270" t="s">
        <v>1259</v>
      </c>
      <c r="Z451" s="270" t="s">
        <v>1259</v>
      </c>
      <c r="AA451" s="270" t="s">
        <v>1259</v>
      </c>
      <c r="AB451" s="270" t="s">
        <v>1259</v>
      </c>
      <c r="AC451" s="270" t="s">
        <v>1259</v>
      </c>
      <c r="AD451" s="270" t="s">
        <v>1259</v>
      </c>
      <c r="AE451" s="270" t="s">
        <v>1259</v>
      </c>
      <c r="AF451" s="270" t="s">
        <v>1259</v>
      </c>
      <c r="AG451" s="270" t="s">
        <v>1259</v>
      </c>
      <c r="AH451" s="270" t="s">
        <v>1259</v>
      </c>
      <c r="AI451" s="270" t="s">
        <v>1259</v>
      </c>
      <c r="AJ451" s="270" t="s">
        <v>1259</v>
      </c>
      <c r="AK451" s="270" t="s">
        <v>1259</v>
      </c>
      <c r="AL451" s="270" t="s">
        <v>1259</v>
      </c>
      <c r="AM451" s="270" t="s">
        <v>1259</v>
      </c>
      <c r="AN451" s="270" t="s">
        <v>1259</v>
      </c>
      <c r="AO451" s="270" t="s">
        <v>1259</v>
      </c>
      <c r="AP451" s="270" t="s">
        <v>1259</v>
      </c>
      <c r="AQ451" s="270" t="s">
        <v>1259</v>
      </c>
      <c r="AR451" s="270" t="s">
        <v>1259</v>
      </c>
      <c r="AS451" s="270" t="s">
        <v>1259</v>
      </c>
      <c r="AT451" s="270" t="s">
        <v>1259</v>
      </c>
      <c r="AU451" s="270" t="s">
        <v>1259</v>
      </c>
      <c r="AV451" s="270" t="s">
        <v>1259</v>
      </c>
      <c r="AW451" s="277" t="s">
        <v>1259</v>
      </c>
      <c r="AX451">
        <f>VLOOKUP(A451,[1]Sheet4!B$2:G$3636,6,0)</f>
        <v>0</v>
      </c>
      <c r="AY451" t="str">
        <f>VLOOKUP(A451,[1]Sheet2!A$3:AC$3636,29,0)</f>
        <v/>
      </c>
      <c r="AZ451" s="270" t="s">
        <v>3258</v>
      </c>
      <c r="BA451" s="270" t="s">
        <v>3258</v>
      </c>
      <c r="BB451" s="270" t="s">
        <v>3258</v>
      </c>
      <c r="BC451" s="270" t="s">
        <v>3258</v>
      </c>
      <c r="BD451" s="270"/>
      <c r="BE451" s="270"/>
      <c r="BH451" s="248"/>
      <c r="BI451" s="248"/>
      <c r="BJ451" s="248"/>
      <c r="BK451" s="248"/>
      <c r="BL451" s="248"/>
      <c r="BM451" s="248"/>
      <c r="BN451" s="248"/>
      <c r="BO451" s="248"/>
      <c r="BP451" s="248" t="s">
        <v>3258</v>
      </c>
      <c r="BQ451" s="248" t="s">
        <v>3258</v>
      </c>
      <c r="BR451" s="248" t="s">
        <v>3258</v>
      </c>
      <c r="BS451" s="248" t="s">
        <v>3258</v>
      </c>
      <c r="BT451" s="248" t="s">
        <v>3258</v>
      </c>
      <c r="BU451" s="248" t="s">
        <v>3258</v>
      </c>
      <c r="BV451" s="247"/>
      <c r="BW451" s="248"/>
      <c r="BX451" s="248"/>
      <c r="BY451" s="248"/>
      <c r="BZ451" s="248"/>
      <c r="CA451" s="241"/>
      <c r="CB451" s="241"/>
      <c r="CC451" s="241"/>
      <c r="CD451" s="241"/>
      <c r="CE451" s="248"/>
    </row>
    <row r="452" spans="1:83" ht="14.4" x14ac:dyDescent="0.3">
      <c r="A452" s="269">
        <v>520231</v>
      </c>
      <c r="B452" s="272" t="str">
        <f>VLOOKUP(A452,[1]Sheet4!B$1:G$3636,5,0)</f>
        <v>الرابعة</v>
      </c>
      <c r="C452" s="270" t="s">
        <v>1259</v>
      </c>
      <c r="D452" s="270" t="s">
        <v>1259</v>
      </c>
      <c r="E452" s="270" t="s">
        <v>1259</v>
      </c>
      <c r="F452" s="270" t="s">
        <v>1259</v>
      </c>
      <c r="G452" s="270" t="s">
        <v>1259</v>
      </c>
      <c r="H452" s="270" t="s">
        <v>1259</v>
      </c>
      <c r="I452" s="270" t="s">
        <v>1259</v>
      </c>
      <c r="J452" s="270" t="s">
        <v>1259</v>
      </c>
      <c r="K452" s="270" t="s">
        <v>1259</v>
      </c>
      <c r="L452" s="270" t="s">
        <v>1259</v>
      </c>
      <c r="M452" s="270" t="s">
        <v>1259</v>
      </c>
      <c r="N452" s="270" t="s">
        <v>1259</v>
      </c>
      <c r="O452" s="270" t="s">
        <v>1259</v>
      </c>
      <c r="P452" s="270" t="s">
        <v>1259</v>
      </c>
      <c r="Q452" s="270" t="s">
        <v>1259</v>
      </c>
      <c r="R452" s="270" t="s">
        <v>1259</v>
      </c>
      <c r="S452" s="270" t="s">
        <v>1259</v>
      </c>
      <c r="T452" s="270" t="s">
        <v>1259</v>
      </c>
      <c r="U452" s="270" t="s">
        <v>1259</v>
      </c>
      <c r="V452" s="270" t="s">
        <v>1259</v>
      </c>
      <c r="W452" s="270" t="s">
        <v>1259</v>
      </c>
      <c r="X452" s="270" t="s">
        <v>1259</v>
      </c>
      <c r="Y452" s="270" t="s">
        <v>1259</v>
      </c>
      <c r="Z452" s="270" t="s">
        <v>1259</v>
      </c>
      <c r="AA452" s="270" t="s">
        <v>1259</v>
      </c>
      <c r="AB452" s="270" t="s">
        <v>1259</v>
      </c>
      <c r="AC452" s="270" t="s">
        <v>1259</v>
      </c>
      <c r="AD452" s="270" t="s">
        <v>1259</v>
      </c>
      <c r="AE452" s="270" t="s">
        <v>1259</v>
      </c>
      <c r="AF452" s="270" t="s">
        <v>1259</v>
      </c>
      <c r="AG452" s="270" t="s">
        <v>1259</v>
      </c>
      <c r="AH452" s="270" t="s">
        <v>1259</v>
      </c>
      <c r="AI452" s="270" t="s">
        <v>1259</v>
      </c>
      <c r="AJ452" s="270" t="s">
        <v>1259</v>
      </c>
      <c r="AK452" s="270" t="s">
        <v>1259</v>
      </c>
      <c r="AL452" s="270" t="s">
        <v>1259</v>
      </c>
      <c r="AM452" s="270" t="s">
        <v>1259</v>
      </c>
      <c r="AN452" s="270" t="s">
        <v>1259</v>
      </c>
      <c r="AO452" s="270" t="s">
        <v>1259</v>
      </c>
      <c r="AP452" s="270" t="s">
        <v>1259</v>
      </c>
      <c r="AQ452" s="270" t="s">
        <v>1259</v>
      </c>
      <c r="AR452" s="270" t="s">
        <v>1259</v>
      </c>
      <c r="AS452" s="270" t="s">
        <v>1259</v>
      </c>
      <c r="AT452" s="270" t="s">
        <v>1259</v>
      </c>
      <c r="AU452" s="270" t="s">
        <v>1259</v>
      </c>
      <c r="AV452" s="270" t="s">
        <v>1259</v>
      </c>
      <c r="AW452" s="277" t="s">
        <v>1259</v>
      </c>
      <c r="AX452">
        <f>VLOOKUP(A452,[1]Sheet4!B$2:G$3636,6,0)</f>
        <v>0</v>
      </c>
      <c r="AY452" t="str">
        <f>VLOOKUP(A452,[1]Sheet2!A$3:AC$3636,29,0)</f>
        <v/>
      </c>
      <c r="AZ452" s="270" t="s">
        <v>3258</v>
      </c>
      <c r="BA452" s="270" t="s">
        <v>3258</v>
      </c>
      <c r="BB452" s="270" t="s">
        <v>3258</v>
      </c>
      <c r="BC452" s="270" t="s">
        <v>3258</v>
      </c>
      <c r="BD452" s="270"/>
      <c r="BE452" s="270"/>
    </row>
    <row r="453" spans="1:83" ht="14.4" x14ac:dyDescent="0.3">
      <c r="A453" s="269">
        <v>520248</v>
      </c>
      <c r="B453" s="272" t="str">
        <f>VLOOKUP(A453,[1]Sheet4!B$1:G$3636,5,0)</f>
        <v>الرابعة</v>
      </c>
      <c r="C453" s="270" t="s">
        <v>1259</v>
      </c>
      <c r="D453" s="270" t="s">
        <v>1259</v>
      </c>
      <c r="E453" s="270" t="s">
        <v>1259</v>
      </c>
      <c r="F453" s="270" t="s">
        <v>1259</v>
      </c>
      <c r="G453" s="270" t="s">
        <v>1259</v>
      </c>
      <c r="H453" s="270" t="s">
        <v>1259</v>
      </c>
      <c r="I453" s="270" t="s">
        <v>1259</v>
      </c>
      <c r="J453" s="270" t="s">
        <v>1259</v>
      </c>
      <c r="K453" s="270" t="s">
        <v>1259</v>
      </c>
      <c r="L453" s="270" t="s">
        <v>1259</v>
      </c>
      <c r="M453" s="270" t="s">
        <v>1259</v>
      </c>
      <c r="N453" s="270" t="s">
        <v>1259</v>
      </c>
      <c r="O453" s="270" t="s">
        <v>1259</v>
      </c>
      <c r="P453" s="270" t="s">
        <v>1259</v>
      </c>
      <c r="Q453" s="270" t="s">
        <v>1259</v>
      </c>
      <c r="R453" s="270" t="s">
        <v>1259</v>
      </c>
      <c r="S453" s="270" t="s">
        <v>1259</v>
      </c>
      <c r="T453" s="270" t="s">
        <v>1259</v>
      </c>
      <c r="U453" s="270" t="s">
        <v>1259</v>
      </c>
      <c r="V453" s="270" t="s">
        <v>1259</v>
      </c>
      <c r="W453" s="270" t="s">
        <v>1259</v>
      </c>
      <c r="X453" s="270" t="s">
        <v>1259</v>
      </c>
      <c r="Y453" s="270" t="s">
        <v>1259</v>
      </c>
      <c r="Z453" s="270" t="s">
        <v>1259</v>
      </c>
      <c r="AA453" s="270" t="s">
        <v>1259</v>
      </c>
      <c r="AB453" s="270" t="s">
        <v>1259</v>
      </c>
      <c r="AC453" s="270" t="s">
        <v>1259</v>
      </c>
      <c r="AD453" s="270" t="s">
        <v>1259</v>
      </c>
      <c r="AE453" s="270" t="s">
        <v>1259</v>
      </c>
      <c r="AF453" s="270" t="s">
        <v>1259</v>
      </c>
      <c r="AG453" s="270" t="s">
        <v>1259</v>
      </c>
      <c r="AH453" s="270" t="s">
        <v>1259</v>
      </c>
      <c r="AI453" s="270" t="s">
        <v>1259</v>
      </c>
      <c r="AJ453" s="270" t="s">
        <v>1259</v>
      </c>
      <c r="AK453" s="270" t="s">
        <v>1259</v>
      </c>
      <c r="AL453" s="270" t="s">
        <v>1259</v>
      </c>
      <c r="AM453" s="270" t="s">
        <v>1259</v>
      </c>
      <c r="AN453" s="270" t="s">
        <v>1259</v>
      </c>
      <c r="AO453" s="270" t="s">
        <v>1259</v>
      </c>
      <c r="AP453" s="270" t="s">
        <v>1259</v>
      </c>
      <c r="AQ453" s="270" t="s">
        <v>1259</v>
      </c>
      <c r="AR453" s="270" t="s">
        <v>1259</v>
      </c>
      <c r="AS453" s="270" t="s">
        <v>1259</v>
      </c>
      <c r="AT453" s="270" t="s">
        <v>1259</v>
      </c>
      <c r="AU453" s="270" t="s">
        <v>1259</v>
      </c>
      <c r="AV453" s="270" t="s">
        <v>1259</v>
      </c>
      <c r="AW453" s="277" t="s">
        <v>1259</v>
      </c>
      <c r="AX453">
        <f>VLOOKUP(A453,[1]Sheet4!B$2:G$3636,6,0)</f>
        <v>0</v>
      </c>
      <c r="AY453">
        <f>VLOOKUP(A453,[1]Sheet2!A$3:AC$3636,29,0)</f>
        <v>0</v>
      </c>
      <c r="AZ453" s="270" t="s">
        <v>3258</v>
      </c>
      <c r="BA453" s="270" t="s">
        <v>3258</v>
      </c>
      <c r="BB453" s="270" t="s">
        <v>3258</v>
      </c>
      <c r="BC453" s="270" t="s">
        <v>3258</v>
      </c>
      <c r="BD453" s="270"/>
      <c r="BE453" s="270"/>
    </row>
    <row r="454" spans="1:83" ht="14.4" x14ac:dyDescent="0.3">
      <c r="A454" s="269">
        <v>520267</v>
      </c>
      <c r="B454" s="272" t="str">
        <f>VLOOKUP(A454,[1]Sheet4!B$1:G$3636,5,0)</f>
        <v>الرابعة</v>
      </c>
      <c r="C454" s="270" t="s">
        <v>1259</v>
      </c>
      <c r="D454" s="270" t="s">
        <v>1259</v>
      </c>
      <c r="E454" s="270" t="s">
        <v>1259</v>
      </c>
      <c r="F454" s="270" t="s">
        <v>1259</v>
      </c>
      <c r="G454" s="270" t="s">
        <v>1259</v>
      </c>
      <c r="H454" s="270" t="s">
        <v>1259</v>
      </c>
      <c r="I454" s="270" t="s">
        <v>1259</v>
      </c>
      <c r="J454" s="270" t="s">
        <v>1259</v>
      </c>
      <c r="K454" s="270" t="s">
        <v>1259</v>
      </c>
      <c r="L454" s="270" t="s">
        <v>1259</v>
      </c>
      <c r="M454" s="270" t="s">
        <v>1259</v>
      </c>
      <c r="N454" s="270" t="s">
        <v>1259</v>
      </c>
      <c r="O454" s="270" t="s">
        <v>1259</v>
      </c>
      <c r="P454" s="270" t="s">
        <v>1259</v>
      </c>
      <c r="Q454" s="270" t="s">
        <v>1259</v>
      </c>
      <c r="R454" s="270" t="s">
        <v>1259</v>
      </c>
      <c r="S454" s="270" t="s">
        <v>1259</v>
      </c>
      <c r="T454" s="270" t="s">
        <v>1259</v>
      </c>
      <c r="U454" s="270" t="s">
        <v>1259</v>
      </c>
      <c r="V454" s="270" t="s">
        <v>1259</v>
      </c>
      <c r="W454" s="270" t="s">
        <v>1259</v>
      </c>
      <c r="X454" s="270" t="s">
        <v>1259</v>
      </c>
      <c r="Y454" s="270" t="s">
        <v>1259</v>
      </c>
      <c r="Z454" s="270" t="s">
        <v>1259</v>
      </c>
      <c r="AA454" s="270" t="s">
        <v>1259</v>
      </c>
      <c r="AB454" s="270" t="s">
        <v>1259</v>
      </c>
      <c r="AC454" s="270" t="s">
        <v>1259</v>
      </c>
      <c r="AD454" s="270" t="s">
        <v>1259</v>
      </c>
      <c r="AE454" s="270" t="s">
        <v>1259</v>
      </c>
      <c r="AF454" s="270" t="s">
        <v>1259</v>
      </c>
      <c r="AG454" s="270" t="s">
        <v>1259</v>
      </c>
      <c r="AH454" s="270" t="s">
        <v>1259</v>
      </c>
      <c r="AI454" s="270" t="s">
        <v>1259</v>
      </c>
      <c r="AJ454" s="270" t="s">
        <v>1259</v>
      </c>
      <c r="AK454" s="270" t="s">
        <v>1259</v>
      </c>
      <c r="AL454" s="270" t="s">
        <v>1259</v>
      </c>
      <c r="AM454" s="270" t="s">
        <v>1259</v>
      </c>
      <c r="AN454" s="270" t="s">
        <v>1259</v>
      </c>
      <c r="AO454" s="270" t="s">
        <v>1259</v>
      </c>
      <c r="AP454" s="270" t="s">
        <v>1259</v>
      </c>
      <c r="AQ454" s="270" t="s">
        <v>1259</v>
      </c>
      <c r="AR454" s="270" t="s">
        <v>1259</v>
      </c>
      <c r="AS454" s="270" t="s">
        <v>1259</v>
      </c>
      <c r="AT454" s="270" t="s">
        <v>1259</v>
      </c>
      <c r="AU454" s="270" t="s">
        <v>1259</v>
      </c>
      <c r="AV454" s="270" t="s">
        <v>1259</v>
      </c>
      <c r="AW454" s="277" t="s">
        <v>1259</v>
      </c>
      <c r="AX454">
        <f>VLOOKUP(A454,[1]Sheet4!B$2:G$3636,6,0)</f>
        <v>0</v>
      </c>
      <c r="AY454" t="str">
        <f>VLOOKUP(A454,[1]Sheet2!A$3:AC$3636,29,0)</f>
        <v/>
      </c>
      <c r="AZ454" s="270" t="s">
        <v>3258</v>
      </c>
      <c r="BA454" s="270" t="s">
        <v>3258</v>
      </c>
      <c r="BB454" s="270" t="s">
        <v>3258</v>
      </c>
      <c r="BC454" s="270" t="s">
        <v>3258</v>
      </c>
      <c r="BD454" s="270"/>
      <c r="BE454" s="270"/>
    </row>
    <row r="455" spans="1:83" ht="14.4" x14ac:dyDescent="0.3">
      <c r="A455" s="269">
        <v>520284</v>
      </c>
      <c r="B455" s="272" t="str">
        <f>VLOOKUP(A455,[1]Sheet4!B$1:G$3636,5,0)</f>
        <v>الرابعة</v>
      </c>
      <c r="C455" s="270" t="s">
        <v>1259</v>
      </c>
      <c r="D455" s="270" t="s">
        <v>1259</v>
      </c>
      <c r="E455" s="270" t="s">
        <v>1259</v>
      </c>
      <c r="F455" s="270" t="s">
        <v>1259</v>
      </c>
      <c r="G455" s="270" t="s">
        <v>1259</v>
      </c>
      <c r="H455" s="270" t="s">
        <v>1259</v>
      </c>
      <c r="I455" s="270" t="s">
        <v>1259</v>
      </c>
      <c r="J455" s="270" t="s">
        <v>1259</v>
      </c>
      <c r="K455" s="270" t="s">
        <v>1259</v>
      </c>
      <c r="L455" s="270" t="s">
        <v>1259</v>
      </c>
      <c r="M455" s="270" t="s">
        <v>1259</v>
      </c>
      <c r="N455" s="270" t="s">
        <v>1259</v>
      </c>
      <c r="O455" s="270" t="s">
        <v>1259</v>
      </c>
      <c r="P455" s="270" t="s">
        <v>1259</v>
      </c>
      <c r="Q455" s="270" t="s">
        <v>1259</v>
      </c>
      <c r="R455" s="270" t="s">
        <v>1259</v>
      </c>
      <c r="S455" s="270" t="s">
        <v>1259</v>
      </c>
      <c r="T455" s="270" t="s">
        <v>1259</v>
      </c>
      <c r="U455" s="270" t="s">
        <v>1259</v>
      </c>
      <c r="V455" s="270" t="s">
        <v>1259</v>
      </c>
      <c r="W455" s="270" t="s">
        <v>1259</v>
      </c>
      <c r="X455" s="270" t="s">
        <v>1259</v>
      </c>
      <c r="Y455" s="270" t="s">
        <v>1259</v>
      </c>
      <c r="Z455" s="270" t="s">
        <v>1259</v>
      </c>
      <c r="AA455" s="270" t="s">
        <v>1259</v>
      </c>
      <c r="AB455" s="270" t="s">
        <v>1259</v>
      </c>
      <c r="AC455" s="270" t="s">
        <v>1259</v>
      </c>
      <c r="AD455" s="270" t="s">
        <v>1259</v>
      </c>
      <c r="AE455" s="270" t="s">
        <v>1259</v>
      </c>
      <c r="AF455" s="270" t="s">
        <v>1259</v>
      </c>
      <c r="AG455" s="270" t="s">
        <v>1259</v>
      </c>
      <c r="AH455" s="270" t="s">
        <v>1259</v>
      </c>
      <c r="AI455" s="270" t="s">
        <v>1259</v>
      </c>
      <c r="AJ455" s="270" t="s">
        <v>1259</v>
      </c>
      <c r="AK455" s="270" t="s">
        <v>1259</v>
      </c>
      <c r="AL455" s="270" t="s">
        <v>1259</v>
      </c>
      <c r="AM455" s="270" t="s">
        <v>1259</v>
      </c>
      <c r="AN455" s="270" t="s">
        <v>1259</v>
      </c>
      <c r="AO455" s="270" t="s">
        <v>1259</v>
      </c>
      <c r="AP455" s="270" t="s">
        <v>1259</v>
      </c>
      <c r="AQ455" s="270" t="s">
        <v>1259</v>
      </c>
      <c r="AR455" s="270" t="s">
        <v>1259</v>
      </c>
      <c r="AS455" s="270" t="s">
        <v>1259</v>
      </c>
      <c r="AT455" s="270" t="s">
        <v>1259</v>
      </c>
      <c r="AU455" s="270" t="s">
        <v>1259</v>
      </c>
      <c r="AV455" s="270" t="s">
        <v>1259</v>
      </c>
      <c r="AW455" s="277" t="s">
        <v>1259</v>
      </c>
      <c r="AX455">
        <f>VLOOKUP(A455,[1]Sheet4!B$2:G$3636,6,0)</f>
        <v>0</v>
      </c>
      <c r="AY455" t="str">
        <f>VLOOKUP(A455,[1]Sheet2!A$3:AC$3636,29,0)</f>
        <v/>
      </c>
      <c r="AZ455" s="270" t="s">
        <v>3258</v>
      </c>
      <c r="BA455" s="270" t="s">
        <v>3258</v>
      </c>
      <c r="BB455" s="270" t="s">
        <v>3258</v>
      </c>
      <c r="BC455" s="270" t="s">
        <v>3258</v>
      </c>
      <c r="BD455" s="270"/>
      <c r="BE455" s="270"/>
    </row>
    <row r="456" spans="1:83" ht="14.4" x14ac:dyDescent="0.3">
      <c r="A456" s="269">
        <v>520292</v>
      </c>
      <c r="B456" s="272" t="str">
        <f>VLOOKUP(A456,[1]Sheet4!B$1:G$3636,5,0)</f>
        <v>الرابعة</v>
      </c>
      <c r="C456" s="270" t="s">
        <v>1260</v>
      </c>
      <c r="D456" s="270" t="s">
        <v>1260</v>
      </c>
      <c r="E456" s="270" t="s">
        <v>1260</v>
      </c>
      <c r="F456" s="270" t="s">
        <v>1260</v>
      </c>
      <c r="G456" s="270" t="s">
        <v>1260</v>
      </c>
      <c r="H456" s="270" t="s">
        <v>1260</v>
      </c>
      <c r="I456" s="270" t="s">
        <v>1260</v>
      </c>
      <c r="J456" s="270" t="s">
        <v>1260</v>
      </c>
      <c r="K456" s="270" t="s">
        <v>1260</v>
      </c>
      <c r="L456" s="270" t="s">
        <v>1260</v>
      </c>
      <c r="M456" s="270" t="s">
        <v>1260</v>
      </c>
      <c r="N456" s="270" t="s">
        <v>1260</v>
      </c>
      <c r="O456" s="270" t="s">
        <v>1260</v>
      </c>
      <c r="P456" s="270" t="s">
        <v>1260</v>
      </c>
      <c r="Q456" s="270" t="s">
        <v>1260</v>
      </c>
      <c r="R456" s="270" t="s">
        <v>1260</v>
      </c>
      <c r="S456" s="270" t="s">
        <v>1260</v>
      </c>
      <c r="T456" s="270" t="s">
        <v>1260</v>
      </c>
      <c r="U456" s="270" t="s">
        <v>1260</v>
      </c>
      <c r="V456" s="270" t="s">
        <v>1260</v>
      </c>
      <c r="W456" s="270" t="s">
        <v>1260</v>
      </c>
      <c r="X456" s="270" t="s">
        <v>1260</v>
      </c>
      <c r="Y456" s="270" t="s">
        <v>1260</v>
      </c>
      <c r="Z456" s="270" t="s">
        <v>1260</v>
      </c>
      <c r="AA456" s="270" t="s">
        <v>1260</v>
      </c>
      <c r="AB456" s="270" t="s">
        <v>1260</v>
      </c>
      <c r="AC456" s="270" t="s">
        <v>1260</v>
      </c>
      <c r="AD456" s="270" t="s">
        <v>1260</v>
      </c>
      <c r="AE456" s="270" t="s">
        <v>1260</v>
      </c>
      <c r="AF456" s="270" t="s">
        <v>1260</v>
      </c>
      <c r="AG456" s="270" t="s">
        <v>1260</v>
      </c>
      <c r="AH456" s="270" t="s">
        <v>1260</v>
      </c>
      <c r="AI456" s="270" t="s">
        <v>1260</v>
      </c>
      <c r="AJ456" s="270" t="s">
        <v>1260</v>
      </c>
      <c r="AK456" s="270" t="s">
        <v>1260</v>
      </c>
      <c r="AL456" s="270" t="s">
        <v>1260</v>
      </c>
      <c r="AM456" s="270" t="s">
        <v>1260</v>
      </c>
      <c r="AN456" s="270" t="s">
        <v>1260</v>
      </c>
      <c r="AO456" s="270" t="s">
        <v>1260</v>
      </c>
      <c r="AP456" s="270" t="s">
        <v>1260</v>
      </c>
      <c r="AQ456" s="270" t="s">
        <v>1260</v>
      </c>
      <c r="AR456" s="270" t="s">
        <v>1260</v>
      </c>
      <c r="AS456" s="270" t="s">
        <v>1260</v>
      </c>
      <c r="AT456" s="270" t="s">
        <v>1260</v>
      </c>
      <c r="AU456" s="270" t="s">
        <v>1260</v>
      </c>
      <c r="AV456" s="270" t="s">
        <v>1260</v>
      </c>
      <c r="AW456" s="277" t="s">
        <v>1260</v>
      </c>
      <c r="AX456" t="str">
        <f>VLOOKUP(A456,[1]Sheet4!B$2:G$3636,6,0)</f>
        <v>مستنفذ فصل ثاني  2023-2024</v>
      </c>
      <c r="AY456" t="str">
        <f>VLOOKUP(A456,[1]Sheet2!A$3:AC$3636,29,0)</f>
        <v/>
      </c>
      <c r="AZ456" s="270" t="s">
        <v>3258</v>
      </c>
      <c r="BA456" s="270" t="s">
        <v>3258</v>
      </c>
      <c r="BB456" s="270" t="s">
        <v>3258</v>
      </c>
      <c r="BC456" s="270" t="s">
        <v>3258</v>
      </c>
      <c r="BD456" s="270"/>
      <c r="BE456" s="270"/>
    </row>
    <row r="457" spans="1:83" ht="14.4" x14ac:dyDescent="0.3">
      <c r="A457" s="269">
        <v>520297</v>
      </c>
      <c r="B457" s="272" t="str">
        <f>VLOOKUP(A457,[1]Sheet4!B$1:G$3636,5,0)</f>
        <v>الرابعة</v>
      </c>
      <c r="C457" s="270" t="s">
        <v>1259</v>
      </c>
      <c r="D457" s="270" t="s">
        <v>1259</v>
      </c>
      <c r="E457" s="270" t="s">
        <v>1259</v>
      </c>
      <c r="F457" s="270" t="s">
        <v>1259</v>
      </c>
      <c r="G457" s="270" t="s">
        <v>1259</v>
      </c>
      <c r="H457" s="270" t="s">
        <v>1259</v>
      </c>
      <c r="I457" s="270" t="s">
        <v>1259</v>
      </c>
      <c r="J457" s="270" t="s">
        <v>1259</v>
      </c>
      <c r="K457" s="270" t="s">
        <v>1259</v>
      </c>
      <c r="L457" s="270" t="s">
        <v>1259</v>
      </c>
      <c r="M457" s="270" t="s">
        <v>1259</v>
      </c>
      <c r="N457" s="270" t="s">
        <v>1259</v>
      </c>
      <c r="O457" s="270" t="s">
        <v>1259</v>
      </c>
      <c r="P457" s="270" t="s">
        <v>1259</v>
      </c>
      <c r="Q457" s="270" t="s">
        <v>1259</v>
      </c>
      <c r="R457" s="270" t="s">
        <v>1259</v>
      </c>
      <c r="S457" s="270" t="s">
        <v>1259</v>
      </c>
      <c r="T457" s="270" t="s">
        <v>1259</v>
      </c>
      <c r="U457" s="270" t="s">
        <v>1259</v>
      </c>
      <c r="V457" s="270" t="s">
        <v>1259</v>
      </c>
      <c r="W457" s="270" t="s">
        <v>1259</v>
      </c>
      <c r="X457" s="270" t="s">
        <v>1259</v>
      </c>
      <c r="Y457" s="270" t="s">
        <v>1259</v>
      </c>
      <c r="Z457" s="270" t="s">
        <v>1259</v>
      </c>
      <c r="AA457" s="270" t="s">
        <v>1259</v>
      </c>
      <c r="AB457" s="270" t="s">
        <v>1259</v>
      </c>
      <c r="AC457" s="270" t="s">
        <v>1259</v>
      </c>
      <c r="AD457" s="270" t="s">
        <v>1259</v>
      </c>
      <c r="AE457" s="270" t="s">
        <v>1259</v>
      </c>
      <c r="AF457" s="270" t="s">
        <v>1259</v>
      </c>
      <c r="AG457" s="270" t="s">
        <v>1259</v>
      </c>
      <c r="AH457" s="270" t="s">
        <v>1259</v>
      </c>
      <c r="AI457" s="270" t="s">
        <v>1259</v>
      </c>
      <c r="AJ457" s="270" t="s">
        <v>1259</v>
      </c>
      <c r="AK457" s="270" t="s">
        <v>1259</v>
      </c>
      <c r="AL457" s="270" t="s">
        <v>1259</v>
      </c>
      <c r="AM457" s="270" t="s">
        <v>1259</v>
      </c>
      <c r="AN457" s="270" t="s">
        <v>1259</v>
      </c>
      <c r="AO457" s="270" t="s">
        <v>1259</v>
      </c>
      <c r="AP457" s="270" t="s">
        <v>1259</v>
      </c>
      <c r="AQ457" s="270" t="s">
        <v>1259</v>
      </c>
      <c r="AR457" s="270" t="s">
        <v>1259</v>
      </c>
      <c r="AS457" s="270" t="s">
        <v>1259</v>
      </c>
      <c r="AT457" s="270" t="s">
        <v>1259</v>
      </c>
      <c r="AU457" s="270" t="s">
        <v>1259</v>
      </c>
      <c r="AV457" s="270" t="s">
        <v>1259</v>
      </c>
      <c r="AW457" s="277" t="s">
        <v>1259</v>
      </c>
      <c r="AX457">
        <f>VLOOKUP(A457,[1]Sheet4!B$2:G$3636,6,0)</f>
        <v>0</v>
      </c>
      <c r="AY457" t="str">
        <f>VLOOKUP(A457,[1]Sheet2!A$3:AC$3636,29,0)</f>
        <v/>
      </c>
      <c r="AZ457" s="270" t="s">
        <v>3258</v>
      </c>
      <c r="BA457" s="270" t="s">
        <v>3258</v>
      </c>
      <c r="BB457" s="270" t="s">
        <v>3258</v>
      </c>
      <c r="BC457" s="270" t="s">
        <v>3258</v>
      </c>
      <c r="BD457" s="270"/>
      <c r="BE457" s="270"/>
      <c r="BH457" s="248"/>
      <c r="BI457" s="248"/>
      <c r="BJ457" s="248"/>
      <c r="BK457" s="248"/>
      <c r="BL457" s="248"/>
      <c r="BM457" s="248"/>
      <c r="BN457" s="248"/>
      <c r="BO457" s="248"/>
      <c r="BP457" s="248" t="s">
        <v>3258</v>
      </c>
      <c r="BQ457" s="248" t="s">
        <v>3258</v>
      </c>
      <c r="BR457" s="248" t="s">
        <v>3258</v>
      </c>
      <c r="BS457" s="248" t="s">
        <v>3258</v>
      </c>
      <c r="BT457" s="248" t="s">
        <v>3258</v>
      </c>
      <c r="BU457" s="248" t="s">
        <v>3258</v>
      </c>
      <c r="BV457" s="247"/>
      <c r="BW457" s="248"/>
      <c r="BX457" s="248"/>
      <c r="BY457" s="248"/>
      <c r="BZ457" s="248"/>
      <c r="CA457" s="241"/>
      <c r="CB457" s="241"/>
      <c r="CC457" s="241"/>
      <c r="CD457" s="241"/>
      <c r="CE457" s="248"/>
    </row>
    <row r="458" spans="1:83" ht="14.4" x14ac:dyDescent="0.3">
      <c r="A458" s="269">
        <v>520339</v>
      </c>
      <c r="B458" s="272" t="str">
        <f>VLOOKUP(A458,[1]Sheet4!B$1:G$3636,5,0)</f>
        <v>الرابعة</v>
      </c>
      <c r="C458" s="270" t="s">
        <v>1259</v>
      </c>
      <c r="D458" s="270" t="s">
        <v>1259</v>
      </c>
      <c r="E458" s="270" t="s">
        <v>1259</v>
      </c>
      <c r="F458" s="270" t="s">
        <v>1259</v>
      </c>
      <c r="G458" s="270" t="s">
        <v>1259</v>
      </c>
      <c r="H458" s="270" t="s">
        <v>1259</v>
      </c>
      <c r="I458" s="270" t="s">
        <v>1259</v>
      </c>
      <c r="J458" s="270" t="s">
        <v>1259</v>
      </c>
      <c r="K458" s="270" t="s">
        <v>1259</v>
      </c>
      <c r="L458" s="270" t="s">
        <v>1259</v>
      </c>
      <c r="M458" s="270" t="s">
        <v>1259</v>
      </c>
      <c r="N458" s="270" t="s">
        <v>1259</v>
      </c>
      <c r="O458" s="270" t="s">
        <v>1259</v>
      </c>
      <c r="P458" s="270" t="s">
        <v>1259</v>
      </c>
      <c r="Q458" s="270" t="s">
        <v>1259</v>
      </c>
      <c r="R458" s="270" t="s">
        <v>1259</v>
      </c>
      <c r="S458" s="270" t="s">
        <v>1259</v>
      </c>
      <c r="T458" s="270" t="s">
        <v>1259</v>
      </c>
      <c r="U458" s="270" t="s">
        <v>1259</v>
      </c>
      <c r="V458" s="270" t="s">
        <v>1259</v>
      </c>
      <c r="W458" s="270" t="s">
        <v>1259</v>
      </c>
      <c r="X458" s="270" t="s">
        <v>1259</v>
      </c>
      <c r="Y458" s="270" t="s">
        <v>1259</v>
      </c>
      <c r="Z458" s="270" t="s">
        <v>1259</v>
      </c>
      <c r="AA458" s="270" t="s">
        <v>1259</v>
      </c>
      <c r="AB458" s="270" t="s">
        <v>1259</v>
      </c>
      <c r="AC458" s="270" t="s">
        <v>1259</v>
      </c>
      <c r="AD458" s="270" t="s">
        <v>1259</v>
      </c>
      <c r="AE458" s="270" t="s">
        <v>1259</v>
      </c>
      <c r="AF458" s="270" t="s">
        <v>1259</v>
      </c>
      <c r="AG458" s="270" t="s">
        <v>1259</v>
      </c>
      <c r="AH458" s="270" t="s">
        <v>1259</v>
      </c>
      <c r="AI458" s="270" t="s">
        <v>1259</v>
      </c>
      <c r="AJ458" s="270" t="s">
        <v>1259</v>
      </c>
      <c r="AK458" s="270" t="s">
        <v>1259</v>
      </c>
      <c r="AL458" s="270" t="s">
        <v>1259</v>
      </c>
      <c r="AM458" s="270" t="s">
        <v>1259</v>
      </c>
      <c r="AN458" s="270" t="s">
        <v>1259</v>
      </c>
      <c r="AO458" s="270" t="s">
        <v>1259</v>
      </c>
      <c r="AP458" s="270" t="s">
        <v>1259</v>
      </c>
      <c r="AQ458" s="270" t="s">
        <v>1259</v>
      </c>
      <c r="AR458" s="270" t="s">
        <v>1259</v>
      </c>
      <c r="AS458" s="270" t="s">
        <v>1259</v>
      </c>
      <c r="AT458" s="270" t="s">
        <v>1259</v>
      </c>
      <c r="AU458" s="270" t="s">
        <v>1259</v>
      </c>
      <c r="AV458" s="270" t="s">
        <v>1259</v>
      </c>
      <c r="AW458" s="277" t="s">
        <v>1259</v>
      </c>
      <c r="AX458">
        <f>VLOOKUP(A458,[1]Sheet4!B$2:G$3636,6,0)</f>
        <v>0</v>
      </c>
      <c r="AY458" t="str">
        <f>VLOOKUP(A458,[1]Sheet2!A$3:AC$3636,29,0)</f>
        <v/>
      </c>
      <c r="AZ458" s="270" t="s">
        <v>3258</v>
      </c>
      <c r="BA458" s="270" t="s">
        <v>3258</v>
      </c>
      <c r="BB458" s="270" t="s">
        <v>3258</v>
      </c>
      <c r="BC458" s="270" t="s">
        <v>3258</v>
      </c>
      <c r="BD458" s="270"/>
      <c r="BE458" s="270"/>
    </row>
    <row r="459" spans="1:83" ht="14.4" x14ac:dyDescent="0.3">
      <c r="A459" s="269">
        <v>520376</v>
      </c>
      <c r="B459" s="272" t="str">
        <f>VLOOKUP(A459,[1]Sheet4!B$1:G$3636,5,0)</f>
        <v>الرابعة</v>
      </c>
      <c r="C459" s="270" t="s">
        <v>1260</v>
      </c>
      <c r="D459" s="270" t="s">
        <v>1260</v>
      </c>
      <c r="E459" s="270" t="s">
        <v>1260</v>
      </c>
      <c r="F459" s="270" t="s">
        <v>1260</v>
      </c>
      <c r="G459" s="270" t="s">
        <v>1260</v>
      </c>
      <c r="H459" s="270" t="s">
        <v>1260</v>
      </c>
      <c r="I459" s="270" t="s">
        <v>1260</v>
      </c>
      <c r="J459" s="270" t="s">
        <v>1260</v>
      </c>
      <c r="K459" s="270" t="s">
        <v>1260</v>
      </c>
      <c r="L459" s="270" t="s">
        <v>1260</v>
      </c>
      <c r="M459" s="270" t="s">
        <v>1260</v>
      </c>
      <c r="N459" s="270" t="s">
        <v>1260</v>
      </c>
      <c r="O459" s="270" t="s">
        <v>1260</v>
      </c>
      <c r="P459" s="270" t="s">
        <v>1260</v>
      </c>
      <c r="Q459" s="270" t="s">
        <v>1260</v>
      </c>
      <c r="R459" s="270" t="s">
        <v>1260</v>
      </c>
      <c r="S459" s="270" t="s">
        <v>1260</v>
      </c>
      <c r="T459" s="270" t="s">
        <v>1260</v>
      </c>
      <c r="U459" s="270" t="s">
        <v>1260</v>
      </c>
      <c r="V459" s="270" t="s">
        <v>1260</v>
      </c>
      <c r="W459" s="270" t="s">
        <v>1260</v>
      </c>
      <c r="X459" s="270" t="s">
        <v>1260</v>
      </c>
      <c r="Y459" s="270" t="s">
        <v>1260</v>
      </c>
      <c r="Z459" s="270" t="s">
        <v>1260</v>
      </c>
      <c r="AA459" s="270" t="s">
        <v>1260</v>
      </c>
      <c r="AB459" s="270" t="s">
        <v>1260</v>
      </c>
      <c r="AC459" s="270" t="s">
        <v>1260</v>
      </c>
      <c r="AD459" s="270" t="s">
        <v>1260</v>
      </c>
      <c r="AE459" s="270" t="s">
        <v>1260</v>
      </c>
      <c r="AF459" s="270" t="s">
        <v>1260</v>
      </c>
      <c r="AG459" s="270" t="s">
        <v>1260</v>
      </c>
      <c r="AH459" s="270" t="s">
        <v>1260</v>
      </c>
      <c r="AI459" s="270" t="s">
        <v>1260</v>
      </c>
      <c r="AJ459" s="270" t="s">
        <v>1260</v>
      </c>
      <c r="AK459" s="270" t="s">
        <v>1260</v>
      </c>
      <c r="AL459" s="270" t="s">
        <v>1260</v>
      </c>
      <c r="AM459" s="270" t="s">
        <v>1260</v>
      </c>
      <c r="AN459" s="270" t="s">
        <v>1260</v>
      </c>
      <c r="AO459" s="270" t="s">
        <v>1260</v>
      </c>
      <c r="AP459" s="270" t="s">
        <v>1260</v>
      </c>
      <c r="AQ459" s="270" t="s">
        <v>1260</v>
      </c>
      <c r="AR459" s="270" t="s">
        <v>1260</v>
      </c>
      <c r="AS459" s="270" t="s">
        <v>1260</v>
      </c>
      <c r="AT459" s="270" t="s">
        <v>1260</v>
      </c>
      <c r="AU459" s="270" t="s">
        <v>1260</v>
      </c>
      <c r="AV459" s="270" t="s">
        <v>1260</v>
      </c>
      <c r="AW459" s="277" t="s">
        <v>1260</v>
      </c>
      <c r="AX459" t="str">
        <f>VLOOKUP(A459,[1]Sheet4!B$2:G$3636,6,0)</f>
        <v>مستنفذ فصل ثاني  2023-2024</v>
      </c>
      <c r="AY459" t="str">
        <f>VLOOKUP(A459,[1]Sheet2!A$3:AC$3636,29,0)</f>
        <v/>
      </c>
      <c r="AZ459" s="270" t="s">
        <v>3258</v>
      </c>
      <c r="BA459" s="270" t="s">
        <v>3258</v>
      </c>
      <c r="BB459" s="270" t="s">
        <v>3258</v>
      </c>
      <c r="BC459" s="270" t="s">
        <v>3258</v>
      </c>
      <c r="BD459" s="270"/>
      <c r="BE459" s="270"/>
    </row>
    <row r="460" spans="1:83" ht="14.4" x14ac:dyDescent="0.3">
      <c r="A460" s="269">
        <v>520381</v>
      </c>
      <c r="B460" s="272" t="str">
        <f>VLOOKUP(A460,[1]Sheet4!B$1:G$3636,5,0)</f>
        <v>الرابعة</v>
      </c>
      <c r="C460" s="270" t="s">
        <v>1259</v>
      </c>
      <c r="D460" s="270" t="s">
        <v>1259</v>
      </c>
      <c r="E460" s="270" t="s">
        <v>1259</v>
      </c>
      <c r="F460" s="270" t="s">
        <v>1259</v>
      </c>
      <c r="G460" s="270" t="s">
        <v>1259</v>
      </c>
      <c r="H460" s="270" t="s">
        <v>1259</v>
      </c>
      <c r="I460" s="270" t="s">
        <v>1259</v>
      </c>
      <c r="J460" s="270" t="s">
        <v>1259</v>
      </c>
      <c r="K460" s="270" t="s">
        <v>1259</v>
      </c>
      <c r="L460" s="270" t="s">
        <v>1259</v>
      </c>
      <c r="M460" s="270" t="s">
        <v>1259</v>
      </c>
      <c r="N460" s="270" t="s">
        <v>1259</v>
      </c>
      <c r="O460" s="270" t="s">
        <v>1259</v>
      </c>
      <c r="P460" s="270" t="s">
        <v>1259</v>
      </c>
      <c r="Q460" s="270" t="s">
        <v>1259</v>
      </c>
      <c r="R460" s="270" t="s">
        <v>1259</v>
      </c>
      <c r="S460" s="270" t="s">
        <v>1259</v>
      </c>
      <c r="T460" s="270" t="s">
        <v>1259</v>
      </c>
      <c r="U460" s="270" t="s">
        <v>1259</v>
      </c>
      <c r="V460" s="270" t="s">
        <v>1259</v>
      </c>
      <c r="W460" s="270" t="s">
        <v>1259</v>
      </c>
      <c r="X460" s="270" t="s">
        <v>1259</v>
      </c>
      <c r="Y460" s="270" t="s">
        <v>1259</v>
      </c>
      <c r="Z460" s="270" t="s">
        <v>1259</v>
      </c>
      <c r="AA460" s="270" t="s">
        <v>1259</v>
      </c>
      <c r="AB460" s="270" t="s">
        <v>1259</v>
      </c>
      <c r="AC460" s="270" t="s">
        <v>1259</v>
      </c>
      <c r="AD460" s="270" t="s">
        <v>1259</v>
      </c>
      <c r="AE460" s="270" t="s">
        <v>1259</v>
      </c>
      <c r="AF460" s="270" t="s">
        <v>1259</v>
      </c>
      <c r="AG460" s="270" t="s">
        <v>1259</v>
      </c>
      <c r="AH460" s="270" t="s">
        <v>1259</v>
      </c>
      <c r="AI460" s="270" t="s">
        <v>1259</v>
      </c>
      <c r="AJ460" s="270" t="s">
        <v>1259</v>
      </c>
      <c r="AK460" s="270" t="s">
        <v>1259</v>
      </c>
      <c r="AL460" s="270" t="s">
        <v>1259</v>
      </c>
      <c r="AM460" s="270" t="s">
        <v>1259</v>
      </c>
      <c r="AN460" s="270" t="s">
        <v>1259</v>
      </c>
      <c r="AO460" s="270" t="s">
        <v>1259</v>
      </c>
      <c r="AP460" s="270" t="s">
        <v>1259</v>
      </c>
      <c r="AQ460" s="270" t="s">
        <v>1259</v>
      </c>
      <c r="AR460" s="270" t="s">
        <v>1259</v>
      </c>
      <c r="AS460" s="270" t="s">
        <v>1259</v>
      </c>
      <c r="AT460" s="270" t="s">
        <v>1259</v>
      </c>
      <c r="AU460" s="270" t="s">
        <v>1259</v>
      </c>
      <c r="AV460" s="270" t="s">
        <v>1259</v>
      </c>
      <c r="AW460" s="277" t="s">
        <v>1259</v>
      </c>
      <c r="AX460">
        <f>VLOOKUP(A460,[1]Sheet4!B$2:G$3636,6,0)</f>
        <v>0</v>
      </c>
      <c r="AY460" t="str">
        <f>VLOOKUP(A460,[1]Sheet2!A$3:AC$3636,29,0)</f>
        <v/>
      </c>
      <c r="AZ460" s="270" t="s">
        <v>3258</v>
      </c>
      <c r="BA460" s="270" t="s">
        <v>3258</v>
      </c>
      <c r="BB460" s="270" t="s">
        <v>3258</v>
      </c>
      <c r="BC460" s="270" t="s">
        <v>3258</v>
      </c>
      <c r="BD460" s="270"/>
      <c r="BE460" s="270"/>
      <c r="BH460" s="248"/>
      <c r="BI460" s="248"/>
      <c r="BJ460" s="248"/>
      <c r="BK460" s="248"/>
      <c r="BL460" s="248"/>
      <c r="BM460" s="248"/>
      <c r="BN460" s="248"/>
      <c r="BO460" s="248"/>
      <c r="BP460" s="248" t="s">
        <v>3258</v>
      </c>
      <c r="BQ460" s="248" t="s">
        <v>3258</v>
      </c>
      <c r="BR460" s="248" t="s">
        <v>3258</v>
      </c>
      <c r="BS460" s="248" t="s">
        <v>3258</v>
      </c>
      <c r="BT460" s="248" t="s">
        <v>3258</v>
      </c>
      <c r="BU460" s="248" t="s">
        <v>3258</v>
      </c>
      <c r="BV460" s="247"/>
      <c r="BW460" s="248"/>
      <c r="BX460" s="248"/>
      <c r="BY460" s="248"/>
      <c r="BZ460" s="248"/>
      <c r="CA460" s="241"/>
      <c r="CB460" s="241"/>
      <c r="CC460" s="241"/>
      <c r="CD460" s="241"/>
      <c r="CE460" s="248"/>
    </row>
    <row r="461" spans="1:83" ht="14.4" x14ac:dyDescent="0.3">
      <c r="A461" s="269">
        <v>520383</v>
      </c>
      <c r="B461" s="272" t="str">
        <f>VLOOKUP(A461,[1]Sheet4!B$1:G$3636,5,0)</f>
        <v>الرابعة</v>
      </c>
      <c r="C461" s="270" t="s">
        <v>1259</v>
      </c>
      <c r="D461" s="270" t="s">
        <v>1259</v>
      </c>
      <c r="E461" s="270" t="s">
        <v>1259</v>
      </c>
      <c r="F461" s="270" t="s">
        <v>1259</v>
      </c>
      <c r="G461" s="270" t="s">
        <v>1259</v>
      </c>
      <c r="H461" s="270" t="s">
        <v>1259</v>
      </c>
      <c r="I461" s="270" t="s">
        <v>1259</v>
      </c>
      <c r="J461" s="270" t="s">
        <v>1259</v>
      </c>
      <c r="K461" s="270" t="s">
        <v>1259</v>
      </c>
      <c r="L461" s="270" t="s">
        <v>1259</v>
      </c>
      <c r="M461" s="270" t="s">
        <v>1259</v>
      </c>
      <c r="N461" s="270" t="s">
        <v>1259</v>
      </c>
      <c r="O461" s="270" t="s">
        <v>1259</v>
      </c>
      <c r="P461" s="270" t="s">
        <v>1259</v>
      </c>
      <c r="Q461" s="270" t="s">
        <v>1259</v>
      </c>
      <c r="R461" s="270" t="s">
        <v>1259</v>
      </c>
      <c r="S461" s="270" t="s">
        <v>1259</v>
      </c>
      <c r="T461" s="270" t="s">
        <v>1259</v>
      </c>
      <c r="U461" s="270" t="s">
        <v>1259</v>
      </c>
      <c r="V461" s="270" t="s">
        <v>1259</v>
      </c>
      <c r="W461" s="270" t="s">
        <v>1259</v>
      </c>
      <c r="X461" s="270" t="s">
        <v>1259</v>
      </c>
      <c r="Y461" s="270" t="s">
        <v>1259</v>
      </c>
      <c r="Z461" s="270" t="s">
        <v>1259</v>
      </c>
      <c r="AA461" s="270" t="s">
        <v>1259</v>
      </c>
      <c r="AB461" s="270" t="s">
        <v>1259</v>
      </c>
      <c r="AC461" s="270" t="s">
        <v>1259</v>
      </c>
      <c r="AD461" s="270" t="s">
        <v>1259</v>
      </c>
      <c r="AE461" s="270" t="s">
        <v>1259</v>
      </c>
      <c r="AF461" s="270" t="s">
        <v>1259</v>
      </c>
      <c r="AG461" s="270" t="s">
        <v>1259</v>
      </c>
      <c r="AH461" s="270" t="s">
        <v>1259</v>
      </c>
      <c r="AI461" s="270" t="s">
        <v>1259</v>
      </c>
      <c r="AJ461" s="270" t="s">
        <v>1259</v>
      </c>
      <c r="AK461" s="270" t="s">
        <v>1259</v>
      </c>
      <c r="AL461" s="270" t="s">
        <v>1259</v>
      </c>
      <c r="AM461" s="270" t="s">
        <v>1259</v>
      </c>
      <c r="AN461" s="270" t="s">
        <v>1259</v>
      </c>
      <c r="AO461" s="270" t="s">
        <v>1259</v>
      </c>
      <c r="AP461" s="270" t="s">
        <v>1259</v>
      </c>
      <c r="AQ461" s="270" t="s">
        <v>1259</v>
      </c>
      <c r="AR461" s="270" t="s">
        <v>1259</v>
      </c>
      <c r="AS461" s="270" t="s">
        <v>1259</v>
      </c>
      <c r="AT461" s="270" t="s">
        <v>1259</v>
      </c>
      <c r="AU461" s="270" t="s">
        <v>1259</v>
      </c>
      <c r="AV461" s="270" t="s">
        <v>1259</v>
      </c>
      <c r="AW461" s="277" t="s">
        <v>1259</v>
      </c>
      <c r="AX461">
        <f>VLOOKUP(A461,[1]Sheet4!B$2:G$3636,6,0)</f>
        <v>0</v>
      </c>
      <c r="AY461" t="str">
        <f>VLOOKUP(A461,[1]Sheet2!A$3:AC$3636,29,0)</f>
        <v/>
      </c>
      <c r="AZ461" s="270" t="s">
        <v>3258</v>
      </c>
      <c r="BA461" s="270" t="s">
        <v>3258</v>
      </c>
      <c r="BB461" s="270" t="s">
        <v>3258</v>
      </c>
      <c r="BC461" s="270" t="s">
        <v>3258</v>
      </c>
      <c r="BD461" s="270"/>
      <c r="BE461" s="270"/>
    </row>
    <row r="462" spans="1:83" ht="14.4" x14ac:dyDescent="0.3">
      <c r="A462" s="269">
        <v>520395</v>
      </c>
      <c r="B462" s="272" t="str">
        <f>VLOOKUP(A462,[1]Sheet4!B$1:G$3636,5,0)</f>
        <v>الرابعة</v>
      </c>
      <c r="C462" s="270" t="s">
        <v>1259</v>
      </c>
      <c r="D462" s="270" t="s">
        <v>1259</v>
      </c>
      <c r="E462" s="270" t="s">
        <v>1259</v>
      </c>
      <c r="F462" s="270" t="s">
        <v>1259</v>
      </c>
      <c r="G462" s="270" t="s">
        <v>1259</v>
      </c>
      <c r="H462" s="270" t="s">
        <v>1259</v>
      </c>
      <c r="I462" s="270" t="s">
        <v>1259</v>
      </c>
      <c r="J462" s="270" t="s">
        <v>1259</v>
      </c>
      <c r="K462" s="270" t="s">
        <v>1259</v>
      </c>
      <c r="L462" s="270" t="s">
        <v>1259</v>
      </c>
      <c r="M462" s="270" t="s">
        <v>1259</v>
      </c>
      <c r="N462" s="270" t="s">
        <v>1259</v>
      </c>
      <c r="O462" s="270" t="s">
        <v>1259</v>
      </c>
      <c r="P462" s="270" t="s">
        <v>1259</v>
      </c>
      <c r="Q462" s="270" t="s">
        <v>1259</v>
      </c>
      <c r="R462" s="270" t="s">
        <v>1259</v>
      </c>
      <c r="S462" s="270" t="s">
        <v>1259</v>
      </c>
      <c r="T462" s="270" t="s">
        <v>1259</v>
      </c>
      <c r="U462" s="270" t="s">
        <v>1259</v>
      </c>
      <c r="V462" s="270" t="s">
        <v>1259</v>
      </c>
      <c r="W462" s="270" t="s">
        <v>1259</v>
      </c>
      <c r="X462" s="270" t="s">
        <v>1259</v>
      </c>
      <c r="Y462" s="270" t="s">
        <v>1259</v>
      </c>
      <c r="Z462" s="270" t="s">
        <v>1259</v>
      </c>
      <c r="AA462" s="270" t="s">
        <v>1259</v>
      </c>
      <c r="AB462" s="270" t="s">
        <v>1259</v>
      </c>
      <c r="AC462" s="270" t="s">
        <v>1259</v>
      </c>
      <c r="AD462" s="270" t="s">
        <v>1259</v>
      </c>
      <c r="AE462" s="270" t="s">
        <v>1259</v>
      </c>
      <c r="AF462" s="270" t="s">
        <v>1259</v>
      </c>
      <c r="AG462" s="270" t="s">
        <v>1259</v>
      </c>
      <c r="AH462" s="270" t="s">
        <v>1259</v>
      </c>
      <c r="AI462" s="270" t="s">
        <v>1259</v>
      </c>
      <c r="AJ462" s="270" t="s">
        <v>1259</v>
      </c>
      <c r="AK462" s="270" t="s">
        <v>1259</v>
      </c>
      <c r="AL462" s="270" t="s">
        <v>1259</v>
      </c>
      <c r="AM462" s="270" t="s">
        <v>1259</v>
      </c>
      <c r="AN462" s="270" t="s">
        <v>1259</v>
      </c>
      <c r="AO462" s="270" t="s">
        <v>1259</v>
      </c>
      <c r="AP462" s="270" t="s">
        <v>1259</v>
      </c>
      <c r="AQ462" s="270" t="s">
        <v>1259</v>
      </c>
      <c r="AR462" s="270" t="s">
        <v>1259</v>
      </c>
      <c r="AS462" s="270" t="s">
        <v>1259</v>
      </c>
      <c r="AT462" s="270" t="s">
        <v>1259</v>
      </c>
      <c r="AU462" s="270" t="s">
        <v>1259</v>
      </c>
      <c r="AV462" s="270" t="s">
        <v>1259</v>
      </c>
      <c r="AW462" s="277" t="s">
        <v>1259</v>
      </c>
      <c r="AX462">
        <f>VLOOKUP(A462,[1]Sheet4!B$2:G$3636,6,0)</f>
        <v>0</v>
      </c>
      <c r="AY462" t="str">
        <f>VLOOKUP(A462,[1]Sheet2!A$3:AC$3636,29,0)</f>
        <v/>
      </c>
      <c r="AZ462" s="270" t="s">
        <v>3258</v>
      </c>
      <c r="BA462" s="270" t="s">
        <v>3258</v>
      </c>
      <c r="BB462" s="270" t="s">
        <v>3258</v>
      </c>
      <c r="BC462" s="270" t="s">
        <v>3258</v>
      </c>
      <c r="BD462" s="270"/>
      <c r="BE462" s="270"/>
    </row>
    <row r="463" spans="1:83" ht="14.4" x14ac:dyDescent="0.3">
      <c r="A463" s="269">
        <v>520400</v>
      </c>
      <c r="B463" s="272" t="str">
        <f>VLOOKUP(A463,[1]Sheet4!B$1:G$3636,5,0)</f>
        <v>الرابعة</v>
      </c>
      <c r="C463" s="270" t="s">
        <v>1260</v>
      </c>
      <c r="D463" s="270" t="s">
        <v>1260</v>
      </c>
      <c r="E463" s="270" t="s">
        <v>1260</v>
      </c>
      <c r="F463" s="270" t="s">
        <v>1260</v>
      </c>
      <c r="G463" s="270" t="s">
        <v>1260</v>
      </c>
      <c r="H463" s="270" t="s">
        <v>1260</v>
      </c>
      <c r="I463" s="270" t="s">
        <v>1260</v>
      </c>
      <c r="J463" s="270" t="s">
        <v>1260</v>
      </c>
      <c r="K463" s="270" t="s">
        <v>1260</v>
      </c>
      <c r="L463" s="270" t="s">
        <v>1260</v>
      </c>
      <c r="M463" s="270" t="s">
        <v>1260</v>
      </c>
      <c r="N463" s="270" t="s">
        <v>1260</v>
      </c>
      <c r="O463" s="270" t="s">
        <v>1260</v>
      </c>
      <c r="P463" s="270" t="s">
        <v>1260</v>
      </c>
      <c r="Q463" s="270" t="s">
        <v>1260</v>
      </c>
      <c r="R463" s="270" t="s">
        <v>1260</v>
      </c>
      <c r="S463" s="270" t="s">
        <v>1260</v>
      </c>
      <c r="T463" s="270" t="s">
        <v>1260</v>
      </c>
      <c r="U463" s="270" t="s">
        <v>1260</v>
      </c>
      <c r="V463" s="270" t="s">
        <v>1260</v>
      </c>
      <c r="W463" s="270" t="s">
        <v>1260</v>
      </c>
      <c r="X463" s="270" t="s">
        <v>1260</v>
      </c>
      <c r="Y463" s="270" t="s">
        <v>1260</v>
      </c>
      <c r="Z463" s="270" t="s">
        <v>1260</v>
      </c>
      <c r="AA463" s="270" t="s">
        <v>1260</v>
      </c>
      <c r="AB463" s="270" t="s">
        <v>1260</v>
      </c>
      <c r="AC463" s="270" t="s">
        <v>1260</v>
      </c>
      <c r="AD463" s="270" t="s">
        <v>1260</v>
      </c>
      <c r="AE463" s="270" t="s">
        <v>1260</v>
      </c>
      <c r="AF463" s="270" t="s">
        <v>1260</v>
      </c>
      <c r="AG463" s="270" t="s">
        <v>1260</v>
      </c>
      <c r="AH463" s="270" t="s">
        <v>1260</v>
      </c>
      <c r="AI463" s="270" t="s">
        <v>1260</v>
      </c>
      <c r="AJ463" s="270" t="s">
        <v>1260</v>
      </c>
      <c r="AK463" s="270" t="s">
        <v>1260</v>
      </c>
      <c r="AL463" s="270" t="s">
        <v>1260</v>
      </c>
      <c r="AM463" s="270" t="s">
        <v>1260</v>
      </c>
      <c r="AN463" s="270" t="s">
        <v>1260</v>
      </c>
      <c r="AO463" s="270" t="s">
        <v>1260</v>
      </c>
      <c r="AP463" s="270" t="s">
        <v>1260</v>
      </c>
      <c r="AQ463" s="270" t="s">
        <v>1260</v>
      </c>
      <c r="AR463" s="270" t="s">
        <v>1260</v>
      </c>
      <c r="AS463" s="270" t="s">
        <v>1260</v>
      </c>
      <c r="AT463" s="270" t="s">
        <v>1260</v>
      </c>
      <c r="AU463" s="270" t="s">
        <v>1260</v>
      </c>
      <c r="AV463" s="270" t="s">
        <v>1260</v>
      </c>
      <c r="AW463" s="277" t="s">
        <v>1260</v>
      </c>
      <c r="AX463" t="str">
        <f>VLOOKUP(A463,[1]Sheet4!B$2:G$3636,6,0)</f>
        <v>مستنفذ فصل ثاني  2023-2024</v>
      </c>
      <c r="AY463" t="str">
        <f>VLOOKUP(A463,[1]Sheet2!A$3:AC$3636,29,0)</f>
        <v/>
      </c>
      <c r="AZ463" s="270" t="s">
        <v>3258</v>
      </c>
      <c r="BA463" s="270" t="s">
        <v>3258</v>
      </c>
      <c r="BB463" s="270" t="s">
        <v>3258</v>
      </c>
      <c r="BC463" s="270" t="s">
        <v>3258</v>
      </c>
      <c r="BD463" s="270"/>
      <c r="BE463" s="270"/>
      <c r="BH463" s="248"/>
      <c r="BI463" s="248"/>
      <c r="BJ463" s="248"/>
      <c r="BK463" s="248"/>
      <c r="BL463" s="248"/>
      <c r="BM463" s="248"/>
      <c r="BN463" s="248"/>
      <c r="BO463" s="248"/>
      <c r="BP463" s="248" t="s">
        <v>3258</v>
      </c>
      <c r="BQ463" s="248" t="s">
        <v>3258</v>
      </c>
      <c r="BR463" s="248" t="s">
        <v>3258</v>
      </c>
      <c r="BS463" s="248" t="s">
        <v>3258</v>
      </c>
      <c r="BT463" s="248" t="s">
        <v>3258</v>
      </c>
      <c r="BU463" s="248" t="s">
        <v>3258</v>
      </c>
      <c r="BV463" s="247"/>
      <c r="BW463" s="248"/>
      <c r="BX463" s="248"/>
      <c r="BY463" s="248"/>
      <c r="BZ463" s="248"/>
      <c r="CA463" s="241"/>
      <c r="CB463" s="241"/>
      <c r="CC463" s="241"/>
      <c r="CD463" s="241"/>
      <c r="CE463" s="248"/>
    </row>
    <row r="464" spans="1:83" ht="14.4" x14ac:dyDescent="0.3">
      <c r="A464" s="269">
        <v>520415</v>
      </c>
      <c r="B464" s="272" t="str">
        <f>VLOOKUP(A464,[1]Sheet4!B$1:G$3636,5,0)</f>
        <v>الرابعة</v>
      </c>
      <c r="C464" s="270" t="s">
        <v>1260</v>
      </c>
      <c r="D464" s="270" t="s">
        <v>1260</v>
      </c>
      <c r="E464" s="270" t="s">
        <v>1260</v>
      </c>
      <c r="F464" s="270" t="s">
        <v>1260</v>
      </c>
      <c r="G464" s="270" t="s">
        <v>1260</v>
      </c>
      <c r="H464" s="270" t="s">
        <v>1260</v>
      </c>
      <c r="I464" s="270" t="s">
        <v>1260</v>
      </c>
      <c r="J464" s="270" t="s">
        <v>1260</v>
      </c>
      <c r="K464" s="270" t="s">
        <v>1260</v>
      </c>
      <c r="L464" s="270" t="s">
        <v>1260</v>
      </c>
      <c r="M464" s="270" t="s">
        <v>1260</v>
      </c>
      <c r="N464" s="270" t="s">
        <v>1260</v>
      </c>
      <c r="O464" s="270" t="s">
        <v>1260</v>
      </c>
      <c r="P464" s="270" t="s">
        <v>1260</v>
      </c>
      <c r="Q464" s="270" t="s">
        <v>1260</v>
      </c>
      <c r="R464" s="270" t="s">
        <v>1260</v>
      </c>
      <c r="S464" s="270" t="s">
        <v>1260</v>
      </c>
      <c r="T464" s="270" t="s">
        <v>1260</v>
      </c>
      <c r="U464" s="270" t="s">
        <v>1260</v>
      </c>
      <c r="V464" s="270" t="s">
        <v>1260</v>
      </c>
      <c r="W464" s="270" t="s">
        <v>1260</v>
      </c>
      <c r="X464" s="270" t="s">
        <v>1260</v>
      </c>
      <c r="Y464" s="270" t="s">
        <v>1260</v>
      </c>
      <c r="Z464" s="270" t="s">
        <v>1260</v>
      </c>
      <c r="AA464" s="270" t="s">
        <v>1260</v>
      </c>
      <c r="AB464" s="270" t="s">
        <v>1260</v>
      </c>
      <c r="AC464" s="270" t="s">
        <v>1260</v>
      </c>
      <c r="AD464" s="270" t="s">
        <v>1260</v>
      </c>
      <c r="AE464" s="270" t="s">
        <v>1260</v>
      </c>
      <c r="AF464" s="270" t="s">
        <v>1260</v>
      </c>
      <c r="AG464" s="270" t="s">
        <v>1260</v>
      </c>
      <c r="AH464" s="270" t="s">
        <v>1260</v>
      </c>
      <c r="AI464" s="270" t="s">
        <v>1260</v>
      </c>
      <c r="AJ464" s="270" t="s">
        <v>1260</v>
      </c>
      <c r="AK464" s="270" t="s">
        <v>1260</v>
      </c>
      <c r="AL464" s="270" t="s">
        <v>1260</v>
      </c>
      <c r="AM464" s="270" t="s">
        <v>1260</v>
      </c>
      <c r="AN464" s="270" t="s">
        <v>1260</v>
      </c>
      <c r="AO464" s="270" t="s">
        <v>1260</v>
      </c>
      <c r="AP464" s="270" t="s">
        <v>1260</v>
      </c>
      <c r="AQ464" s="270" t="s">
        <v>1260</v>
      </c>
      <c r="AR464" s="270" t="s">
        <v>1260</v>
      </c>
      <c r="AS464" s="270" t="s">
        <v>1260</v>
      </c>
      <c r="AT464" s="270" t="s">
        <v>1260</v>
      </c>
      <c r="AU464" s="270" t="s">
        <v>1260</v>
      </c>
      <c r="AV464" s="270" t="s">
        <v>1260</v>
      </c>
      <c r="AW464" s="277" t="s">
        <v>1260</v>
      </c>
      <c r="AX464" t="str">
        <f>VLOOKUP(A464,[1]Sheet4!B$2:G$3636,6,0)</f>
        <v>مستنفذ فصل ثاني  2023-2024</v>
      </c>
      <c r="AY464" t="str">
        <f>VLOOKUP(A464,[1]Sheet2!A$3:AC$3636,29,0)</f>
        <v/>
      </c>
      <c r="AZ464" s="270" t="s">
        <v>3258</v>
      </c>
      <c r="BA464" s="270" t="s">
        <v>3258</v>
      </c>
      <c r="BB464" s="270" t="s">
        <v>3258</v>
      </c>
      <c r="BC464" s="270" t="s">
        <v>3258</v>
      </c>
      <c r="BD464" s="270"/>
      <c r="BE464" s="270"/>
    </row>
    <row r="465" spans="1:83" ht="14.4" x14ac:dyDescent="0.3">
      <c r="A465" s="269">
        <v>520417</v>
      </c>
      <c r="B465" s="272" t="str">
        <f>VLOOKUP(A465,[1]Sheet4!B$1:G$3636,5,0)</f>
        <v>الرابعة حديث</v>
      </c>
      <c r="C465" s="270" t="s">
        <v>1259</v>
      </c>
      <c r="D465" s="270" t="s">
        <v>1259</v>
      </c>
      <c r="E465" s="270" t="s">
        <v>1259</v>
      </c>
      <c r="F465" s="270" t="s">
        <v>1259</v>
      </c>
      <c r="G465" s="270" t="s">
        <v>1259</v>
      </c>
      <c r="H465" s="270" t="s">
        <v>1259</v>
      </c>
      <c r="I465" s="270" t="s">
        <v>1259</v>
      </c>
      <c r="J465" s="270" t="s">
        <v>1259</v>
      </c>
      <c r="K465" s="270" t="s">
        <v>1259</v>
      </c>
      <c r="L465" s="270" t="s">
        <v>1259</v>
      </c>
      <c r="M465" s="270" t="s">
        <v>1259</v>
      </c>
      <c r="N465" s="270" t="s">
        <v>1259</v>
      </c>
      <c r="O465" s="270" t="s">
        <v>1259</v>
      </c>
      <c r="P465" s="270" t="s">
        <v>1259</v>
      </c>
      <c r="Q465" s="270" t="s">
        <v>1259</v>
      </c>
      <c r="R465" s="270" t="s">
        <v>1259</v>
      </c>
      <c r="S465" s="270" t="s">
        <v>1259</v>
      </c>
      <c r="T465" s="270" t="s">
        <v>1259</v>
      </c>
      <c r="U465" s="270" t="s">
        <v>1259</v>
      </c>
      <c r="V465" s="270" t="s">
        <v>1259</v>
      </c>
      <c r="W465" s="270" t="s">
        <v>1259</v>
      </c>
      <c r="X465" s="270" t="s">
        <v>1259</v>
      </c>
      <c r="Y465" s="270" t="s">
        <v>1259</v>
      </c>
      <c r="Z465" s="270" t="s">
        <v>1259</v>
      </c>
      <c r="AA465" s="270" t="s">
        <v>1259</v>
      </c>
      <c r="AB465" s="270" t="s">
        <v>1259</v>
      </c>
      <c r="AC465" s="270" t="s">
        <v>1259</v>
      </c>
      <c r="AD465" s="270" t="s">
        <v>1259</v>
      </c>
      <c r="AE465" s="270" t="s">
        <v>1259</v>
      </c>
      <c r="AF465" s="270" t="s">
        <v>1259</v>
      </c>
      <c r="AG465" s="270" t="s">
        <v>1259</v>
      </c>
      <c r="AH465" s="270" t="s">
        <v>1259</v>
      </c>
      <c r="AI465" s="270" t="s">
        <v>1259</v>
      </c>
      <c r="AJ465" s="270" t="s">
        <v>1259</v>
      </c>
      <c r="AK465" s="270" t="s">
        <v>1259</v>
      </c>
      <c r="AL465" s="270" t="s">
        <v>1259</v>
      </c>
      <c r="AM465" s="270" t="s">
        <v>1259</v>
      </c>
      <c r="AN465" s="270" t="s">
        <v>1259</v>
      </c>
      <c r="AO465" s="270" t="s">
        <v>1259</v>
      </c>
      <c r="AP465" s="270" t="s">
        <v>1259</v>
      </c>
      <c r="AQ465" s="270" t="s">
        <v>1259</v>
      </c>
      <c r="AR465" s="270" t="s">
        <v>1259</v>
      </c>
      <c r="AS465" s="270" t="s">
        <v>3258</v>
      </c>
      <c r="AT465" s="270" t="s">
        <v>3258</v>
      </c>
      <c r="AU465" s="270" t="s">
        <v>3258</v>
      </c>
      <c r="AV465" s="270" t="s">
        <v>3258</v>
      </c>
      <c r="AW465" s="277" t="s">
        <v>3258</v>
      </c>
      <c r="AY465" t="str">
        <f>VLOOKUP(A465,[1]Sheet2!A$3:AC$3636,29,0)</f>
        <v/>
      </c>
      <c r="AZ465" s="270" t="s">
        <v>3258</v>
      </c>
      <c r="BA465" s="270" t="s">
        <v>3258</v>
      </c>
      <c r="BB465" s="270" t="s">
        <v>3258</v>
      </c>
      <c r="BC465" s="270" t="s">
        <v>3258</v>
      </c>
      <c r="BD465" s="270"/>
      <c r="BE465" s="270"/>
      <c r="BH465" s="248"/>
      <c r="BI465" s="248"/>
      <c r="BJ465" s="248"/>
      <c r="BK465" s="248"/>
      <c r="BL465" s="248"/>
      <c r="BM465" s="248"/>
      <c r="BN465" s="248"/>
      <c r="BO465" s="248"/>
      <c r="BP465" s="248" t="s">
        <v>3258</v>
      </c>
      <c r="BQ465" s="248" t="s">
        <v>3258</v>
      </c>
      <c r="BR465" s="248" t="s">
        <v>3258</v>
      </c>
      <c r="BS465" s="248" t="s">
        <v>3258</v>
      </c>
      <c r="BT465" s="248" t="s">
        <v>3258</v>
      </c>
      <c r="BU465" s="248" t="s">
        <v>3258</v>
      </c>
      <c r="BV465" s="247"/>
      <c r="BW465" s="248"/>
      <c r="BX465" s="248"/>
      <c r="BY465" s="248"/>
      <c r="BZ465" s="248"/>
      <c r="CA465" s="241"/>
      <c r="CB465" s="241"/>
      <c r="CC465" s="241"/>
      <c r="CD465" s="241"/>
      <c r="CE465" s="248"/>
    </row>
    <row r="466" spans="1:83" ht="14.4" x14ac:dyDescent="0.3">
      <c r="A466" s="269">
        <v>520436</v>
      </c>
      <c r="B466" s="272" t="str">
        <f>VLOOKUP(A466,[1]Sheet4!B$1:G$3636,5,0)</f>
        <v>الرابعة</v>
      </c>
      <c r="C466" s="270" t="s">
        <v>1259</v>
      </c>
      <c r="D466" s="270" t="s">
        <v>1259</v>
      </c>
      <c r="E466" s="270" t="s">
        <v>1259</v>
      </c>
      <c r="F466" s="270" t="s">
        <v>1259</v>
      </c>
      <c r="G466" s="270" t="s">
        <v>1259</v>
      </c>
      <c r="H466" s="270" t="s">
        <v>1259</v>
      </c>
      <c r="I466" s="270" t="s">
        <v>1259</v>
      </c>
      <c r="J466" s="270" t="s">
        <v>1259</v>
      </c>
      <c r="K466" s="270" t="s">
        <v>1259</v>
      </c>
      <c r="L466" s="270" t="s">
        <v>1259</v>
      </c>
      <c r="M466" s="270" t="s">
        <v>1259</v>
      </c>
      <c r="N466" s="270" t="s">
        <v>1259</v>
      </c>
      <c r="O466" s="270" t="s">
        <v>1259</v>
      </c>
      <c r="P466" s="270" t="s">
        <v>1259</v>
      </c>
      <c r="Q466" s="270" t="s">
        <v>1259</v>
      </c>
      <c r="R466" s="270" t="s">
        <v>1259</v>
      </c>
      <c r="S466" s="270" t="s">
        <v>1259</v>
      </c>
      <c r="T466" s="270" t="s">
        <v>1259</v>
      </c>
      <c r="U466" s="270" t="s">
        <v>1259</v>
      </c>
      <c r="V466" s="270" t="s">
        <v>1259</v>
      </c>
      <c r="W466" s="270" t="s">
        <v>1259</v>
      </c>
      <c r="X466" s="270" t="s">
        <v>1259</v>
      </c>
      <c r="Y466" s="270" t="s">
        <v>1259</v>
      </c>
      <c r="Z466" s="270" t="s">
        <v>1259</v>
      </c>
      <c r="AA466" s="270" t="s">
        <v>1259</v>
      </c>
      <c r="AB466" s="270" t="s">
        <v>1259</v>
      </c>
      <c r="AC466" s="270" t="s">
        <v>1259</v>
      </c>
      <c r="AD466" s="270" t="s">
        <v>1259</v>
      </c>
      <c r="AE466" s="270" t="s">
        <v>1259</v>
      </c>
      <c r="AF466" s="270" t="s">
        <v>1259</v>
      </c>
      <c r="AG466" s="270" t="s">
        <v>1259</v>
      </c>
      <c r="AH466" s="270" t="s">
        <v>1259</v>
      </c>
      <c r="AI466" s="270" t="s">
        <v>1259</v>
      </c>
      <c r="AJ466" s="270" t="s">
        <v>1259</v>
      </c>
      <c r="AK466" s="270" t="s">
        <v>1259</v>
      </c>
      <c r="AL466" s="270" t="s">
        <v>1259</v>
      </c>
      <c r="AM466" s="270" t="s">
        <v>1259</v>
      </c>
      <c r="AN466" s="270" t="s">
        <v>1259</v>
      </c>
      <c r="AO466" s="270" t="s">
        <v>1259</v>
      </c>
      <c r="AP466" s="270" t="s">
        <v>1259</v>
      </c>
      <c r="AQ466" s="270" t="s">
        <v>1259</v>
      </c>
      <c r="AR466" s="270" t="s">
        <v>1259</v>
      </c>
      <c r="AS466" s="270" t="s">
        <v>1259</v>
      </c>
      <c r="AT466" s="270" t="s">
        <v>1259</v>
      </c>
      <c r="AU466" s="270" t="s">
        <v>1259</v>
      </c>
      <c r="AV466" s="270" t="s">
        <v>1259</v>
      </c>
      <c r="AW466" s="277" t="s">
        <v>1259</v>
      </c>
      <c r="AX466">
        <f>VLOOKUP(A466,[1]Sheet4!B$2:G$3636,6,0)</f>
        <v>0</v>
      </c>
      <c r="AY466" t="str">
        <f>VLOOKUP(A466,[1]Sheet2!A$3:AC$3636,29,0)</f>
        <v/>
      </c>
      <c r="AZ466" s="270" t="s">
        <v>3258</v>
      </c>
      <c r="BA466" s="270" t="s">
        <v>3258</v>
      </c>
      <c r="BB466" s="270" t="s">
        <v>3258</v>
      </c>
      <c r="BC466" s="270" t="s">
        <v>3258</v>
      </c>
      <c r="BD466" s="270"/>
      <c r="BE466" s="270"/>
    </row>
    <row r="467" spans="1:83" ht="14.4" x14ac:dyDescent="0.3">
      <c r="A467" s="269">
        <v>520455</v>
      </c>
      <c r="B467" s="272" t="str">
        <f>VLOOKUP(A467,[1]Sheet4!B$1:G$3636,5,0)</f>
        <v>الرابعة</v>
      </c>
      <c r="C467" s="270" t="s">
        <v>1259</v>
      </c>
      <c r="D467" s="270" t="s">
        <v>1259</v>
      </c>
      <c r="E467" s="270" t="s">
        <v>1259</v>
      </c>
      <c r="F467" s="270" t="s">
        <v>1259</v>
      </c>
      <c r="G467" s="270" t="s">
        <v>1259</v>
      </c>
      <c r="H467" s="270" t="s">
        <v>1259</v>
      </c>
      <c r="I467" s="270" t="s">
        <v>1259</v>
      </c>
      <c r="J467" s="270" t="s">
        <v>1259</v>
      </c>
      <c r="K467" s="270" t="s">
        <v>1259</v>
      </c>
      <c r="L467" s="270" t="s">
        <v>1259</v>
      </c>
      <c r="M467" s="270" t="s">
        <v>1259</v>
      </c>
      <c r="N467" s="270" t="s">
        <v>1259</v>
      </c>
      <c r="O467" s="270" t="s">
        <v>1259</v>
      </c>
      <c r="P467" s="270" t="s">
        <v>1259</v>
      </c>
      <c r="Q467" s="270" t="s">
        <v>1259</v>
      </c>
      <c r="R467" s="270" t="s">
        <v>1259</v>
      </c>
      <c r="S467" s="270" t="s">
        <v>1259</v>
      </c>
      <c r="T467" s="270" t="s">
        <v>1259</v>
      </c>
      <c r="U467" s="270" t="s">
        <v>1259</v>
      </c>
      <c r="V467" s="270" t="s">
        <v>1259</v>
      </c>
      <c r="W467" s="270" t="s">
        <v>1259</v>
      </c>
      <c r="X467" s="270" t="s">
        <v>1259</v>
      </c>
      <c r="Y467" s="270" t="s">
        <v>1259</v>
      </c>
      <c r="Z467" s="270" t="s">
        <v>1259</v>
      </c>
      <c r="AA467" s="270" t="s">
        <v>1259</v>
      </c>
      <c r="AB467" s="270" t="s">
        <v>1259</v>
      </c>
      <c r="AC467" s="270" t="s">
        <v>1259</v>
      </c>
      <c r="AD467" s="270" t="s">
        <v>1259</v>
      </c>
      <c r="AE467" s="270" t="s">
        <v>1259</v>
      </c>
      <c r="AF467" s="270" t="s">
        <v>1259</v>
      </c>
      <c r="AG467" s="270" t="s">
        <v>1259</v>
      </c>
      <c r="AH467" s="270" t="s">
        <v>1259</v>
      </c>
      <c r="AI467" s="270" t="s">
        <v>1259</v>
      </c>
      <c r="AJ467" s="270" t="s">
        <v>1259</v>
      </c>
      <c r="AK467" s="270" t="s">
        <v>1259</v>
      </c>
      <c r="AL467" s="270" t="s">
        <v>1259</v>
      </c>
      <c r="AM467" s="270" t="s">
        <v>1259</v>
      </c>
      <c r="AN467" s="270" t="s">
        <v>1259</v>
      </c>
      <c r="AO467" s="270" t="s">
        <v>1259</v>
      </c>
      <c r="AP467" s="270" t="s">
        <v>1259</v>
      </c>
      <c r="AQ467" s="270" t="s">
        <v>1259</v>
      </c>
      <c r="AR467" s="270" t="s">
        <v>1259</v>
      </c>
      <c r="AS467" s="270" t="s">
        <v>1259</v>
      </c>
      <c r="AT467" s="270" t="s">
        <v>1259</v>
      </c>
      <c r="AU467" s="270" t="s">
        <v>1259</v>
      </c>
      <c r="AV467" s="270" t="s">
        <v>1259</v>
      </c>
      <c r="AW467" s="270" t="s">
        <v>1259</v>
      </c>
      <c r="AX467">
        <f>VLOOKUP(A467,[1]Sheet4!B$2:G$3636,6,0)</f>
        <v>0</v>
      </c>
      <c r="AY467" t="str">
        <f>VLOOKUP(A467,[1]Sheet2!A$3:AC$3636,29,0)</f>
        <v/>
      </c>
      <c r="AZ467" s="270" t="s">
        <v>3258</v>
      </c>
      <c r="BA467" s="270" t="s">
        <v>3258</v>
      </c>
      <c r="BB467" s="270" t="s">
        <v>3258</v>
      </c>
      <c r="BC467" s="270" t="s">
        <v>3258</v>
      </c>
      <c r="BD467" s="270"/>
      <c r="BE467" s="270"/>
    </row>
    <row r="468" spans="1:83" ht="14.4" x14ac:dyDescent="0.3">
      <c r="A468" s="269">
        <v>520474</v>
      </c>
      <c r="B468" s="272" t="str">
        <f>VLOOKUP(A468,[1]Sheet4!B$1:G$3636,5,0)</f>
        <v>الرابعة</v>
      </c>
      <c r="C468" s="270" t="s">
        <v>1259</v>
      </c>
      <c r="D468" s="270" t="s">
        <v>1259</v>
      </c>
      <c r="E468" s="270" t="s">
        <v>1259</v>
      </c>
      <c r="F468" s="270" t="s">
        <v>1259</v>
      </c>
      <c r="G468" s="270" t="s">
        <v>1259</v>
      </c>
      <c r="H468" s="270" t="s">
        <v>1259</v>
      </c>
      <c r="I468" s="270" t="s">
        <v>1259</v>
      </c>
      <c r="J468" s="270" t="s">
        <v>1259</v>
      </c>
      <c r="K468" s="270" t="s">
        <v>1259</v>
      </c>
      <c r="L468" s="270" t="s">
        <v>1259</v>
      </c>
      <c r="M468" s="270" t="s">
        <v>1259</v>
      </c>
      <c r="N468" s="270" t="s">
        <v>1259</v>
      </c>
      <c r="O468" s="270" t="s">
        <v>1259</v>
      </c>
      <c r="P468" s="270" t="s">
        <v>1259</v>
      </c>
      <c r="Q468" s="270" t="s">
        <v>1259</v>
      </c>
      <c r="R468" s="270" t="s">
        <v>1259</v>
      </c>
      <c r="S468" s="270" t="s">
        <v>1259</v>
      </c>
      <c r="T468" s="270" t="s">
        <v>1259</v>
      </c>
      <c r="U468" s="270" t="s">
        <v>1259</v>
      </c>
      <c r="V468" s="270" t="s">
        <v>1259</v>
      </c>
      <c r="W468" s="270" t="s">
        <v>1259</v>
      </c>
      <c r="X468" s="270" t="s">
        <v>1259</v>
      </c>
      <c r="Y468" s="270" t="s">
        <v>1259</v>
      </c>
      <c r="Z468" s="270" t="s">
        <v>1259</v>
      </c>
      <c r="AA468" s="270" t="s">
        <v>1259</v>
      </c>
      <c r="AB468" s="270" t="s">
        <v>1259</v>
      </c>
      <c r="AC468" s="270" t="s">
        <v>1259</v>
      </c>
      <c r="AD468" s="270" t="s">
        <v>1259</v>
      </c>
      <c r="AE468" s="270" t="s">
        <v>1259</v>
      </c>
      <c r="AF468" s="270" t="s">
        <v>1259</v>
      </c>
      <c r="AG468" s="270" t="s">
        <v>1259</v>
      </c>
      <c r="AH468" s="270" t="s">
        <v>1259</v>
      </c>
      <c r="AI468" s="270" t="s">
        <v>1259</v>
      </c>
      <c r="AJ468" s="270" t="s">
        <v>1259</v>
      </c>
      <c r="AK468" s="270" t="s">
        <v>1259</v>
      </c>
      <c r="AL468" s="270" t="s">
        <v>1259</v>
      </c>
      <c r="AM468" s="270" t="s">
        <v>1259</v>
      </c>
      <c r="AN468" s="270" t="s">
        <v>1259</v>
      </c>
      <c r="AO468" s="270" t="s">
        <v>1259</v>
      </c>
      <c r="AP468" s="270" t="s">
        <v>1259</v>
      </c>
      <c r="AQ468" s="270" t="s">
        <v>1259</v>
      </c>
      <c r="AR468" s="270" t="s">
        <v>1259</v>
      </c>
      <c r="AS468" s="270" t="s">
        <v>1259</v>
      </c>
      <c r="AT468" s="270" t="s">
        <v>1259</v>
      </c>
      <c r="AU468" s="270" t="s">
        <v>1259</v>
      </c>
      <c r="AV468" s="270" t="s">
        <v>1259</v>
      </c>
      <c r="AW468" s="277" t="s">
        <v>1259</v>
      </c>
      <c r="AX468">
        <f>VLOOKUP(A468,[1]Sheet4!B$2:G$3636,6,0)</f>
        <v>0</v>
      </c>
      <c r="AY468" t="str">
        <f>VLOOKUP(A468,[1]Sheet2!A$3:AC$3636,29,0)</f>
        <v/>
      </c>
      <c r="AZ468" s="270" t="s">
        <v>3258</v>
      </c>
      <c r="BA468" s="270" t="s">
        <v>3258</v>
      </c>
      <c r="BB468" s="270" t="s">
        <v>3258</v>
      </c>
      <c r="BC468" s="270" t="s">
        <v>3258</v>
      </c>
      <c r="BD468" s="270"/>
      <c r="BE468" s="270"/>
    </row>
    <row r="469" spans="1:83" ht="14.4" x14ac:dyDescent="0.3">
      <c r="A469" s="269">
        <v>520477</v>
      </c>
      <c r="B469" s="272" t="str">
        <f>VLOOKUP(A469,[1]Sheet4!B$1:G$3636,5,0)</f>
        <v>الرابعة</v>
      </c>
      <c r="C469" s="270" t="s">
        <v>1260</v>
      </c>
      <c r="D469" s="270" t="s">
        <v>1260</v>
      </c>
      <c r="E469" s="270" t="s">
        <v>1260</v>
      </c>
      <c r="F469" s="270" t="s">
        <v>1260</v>
      </c>
      <c r="G469" s="270" t="s">
        <v>1260</v>
      </c>
      <c r="H469" s="270" t="s">
        <v>1260</v>
      </c>
      <c r="I469" s="270" t="s">
        <v>1260</v>
      </c>
      <c r="J469" s="270" t="s">
        <v>1260</v>
      </c>
      <c r="K469" s="270" t="s">
        <v>1260</v>
      </c>
      <c r="L469" s="270" t="s">
        <v>1260</v>
      </c>
      <c r="M469" s="270" t="s">
        <v>1260</v>
      </c>
      <c r="N469" s="270" t="s">
        <v>1260</v>
      </c>
      <c r="O469" s="270" t="s">
        <v>1260</v>
      </c>
      <c r="P469" s="270" t="s">
        <v>1260</v>
      </c>
      <c r="Q469" s="270" t="s">
        <v>1260</v>
      </c>
      <c r="R469" s="270" t="s">
        <v>1260</v>
      </c>
      <c r="S469" s="270" t="s">
        <v>1260</v>
      </c>
      <c r="T469" s="270" t="s">
        <v>1260</v>
      </c>
      <c r="U469" s="270" t="s">
        <v>1260</v>
      </c>
      <c r="V469" s="270" t="s">
        <v>1260</v>
      </c>
      <c r="W469" s="270" t="s">
        <v>1260</v>
      </c>
      <c r="X469" s="270" t="s">
        <v>1260</v>
      </c>
      <c r="Y469" s="270" t="s">
        <v>1260</v>
      </c>
      <c r="Z469" s="270" t="s">
        <v>1260</v>
      </c>
      <c r="AA469" s="270" t="s">
        <v>1260</v>
      </c>
      <c r="AB469" s="270" t="s">
        <v>1260</v>
      </c>
      <c r="AC469" s="270" t="s">
        <v>1260</v>
      </c>
      <c r="AD469" s="270" t="s">
        <v>1260</v>
      </c>
      <c r="AE469" s="270" t="s">
        <v>1260</v>
      </c>
      <c r="AF469" s="270" t="s">
        <v>1260</v>
      </c>
      <c r="AG469" s="270" t="s">
        <v>1260</v>
      </c>
      <c r="AH469" s="270" t="s">
        <v>1260</v>
      </c>
      <c r="AI469" s="270" t="s">
        <v>1260</v>
      </c>
      <c r="AJ469" s="270" t="s">
        <v>1260</v>
      </c>
      <c r="AK469" s="270" t="s">
        <v>1260</v>
      </c>
      <c r="AL469" s="270" t="s">
        <v>1260</v>
      </c>
      <c r="AM469" s="270" t="s">
        <v>1260</v>
      </c>
      <c r="AN469" s="270" t="s">
        <v>1260</v>
      </c>
      <c r="AO469" s="270" t="s">
        <v>1260</v>
      </c>
      <c r="AP469" s="270" t="s">
        <v>1260</v>
      </c>
      <c r="AQ469" s="270" t="s">
        <v>1260</v>
      </c>
      <c r="AR469" s="270" t="s">
        <v>1260</v>
      </c>
      <c r="AS469" s="270" t="s">
        <v>1260</v>
      </c>
      <c r="AT469" s="270" t="s">
        <v>1260</v>
      </c>
      <c r="AU469" s="270" t="s">
        <v>1260</v>
      </c>
      <c r="AV469" s="270" t="s">
        <v>1260</v>
      </c>
      <c r="AW469" s="277" t="s">
        <v>1260</v>
      </c>
      <c r="AX469">
        <f>VLOOKUP(A469,[1]Sheet4!B$2:G$3636,6,0)</f>
        <v>0</v>
      </c>
      <c r="AY469">
        <f>VLOOKUP(A469,[1]Sheet2!A$3:AC$3636,29,0)</f>
        <v>0</v>
      </c>
      <c r="AZ469" s="270" t="s">
        <v>3258</v>
      </c>
      <c r="BA469" s="270" t="s">
        <v>3258</v>
      </c>
      <c r="BB469" s="270" t="s">
        <v>3258</v>
      </c>
      <c r="BC469" s="270" t="s">
        <v>3258</v>
      </c>
      <c r="BD469" s="270"/>
      <c r="BE469" s="270"/>
      <c r="BH469" s="248"/>
      <c r="BI469" s="248"/>
      <c r="BJ469" s="248"/>
      <c r="BK469" s="248"/>
      <c r="BL469" s="248"/>
      <c r="BM469" s="248"/>
      <c r="BN469" s="248"/>
      <c r="BO469" s="248"/>
      <c r="BP469" s="248" t="s">
        <v>3258</v>
      </c>
      <c r="BQ469" s="248" t="s">
        <v>3258</v>
      </c>
      <c r="BR469" s="248" t="s">
        <v>3258</v>
      </c>
      <c r="BS469" s="248" t="s">
        <v>3258</v>
      </c>
      <c r="BT469" s="248" t="s">
        <v>3258</v>
      </c>
      <c r="BU469" s="248" t="s">
        <v>3258</v>
      </c>
      <c r="BV469" s="247"/>
      <c r="BW469" s="248"/>
      <c r="BX469" s="248"/>
      <c r="BY469" s="248"/>
      <c r="BZ469" s="248"/>
      <c r="CA469" s="241"/>
      <c r="CB469" s="241"/>
      <c r="CC469" s="241"/>
      <c r="CD469" s="241"/>
      <c r="CE469" s="248"/>
    </row>
    <row r="470" spans="1:83" ht="14.4" x14ac:dyDescent="0.3">
      <c r="A470" s="269">
        <v>520492</v>
      </c>
      <c r="B470" s="272" t="str">
        <f>VLOOKUP(A470,[1]Sheet4!B$1:G$3636,5,0)</f>
        <v>الرابعة</v>
      </c>
      <c r="C470" s="270" t="s">
        <v>1259</v>
      </c>
      <c r="D470" s="270" t="s">
        <v>1259</v>
      </c>
      <c r="E470" s="270" t="s">
        <v>1259</v>
      </c>
      <c r="F470" s="270" t="s">
        <v>1259</v>
      </c>
      <c r="G470" s="270" t="s">
        <v>1259</v>
      </c>
      <c r="H470" s="270" t="s">
        <v>1259</v>
      </c>
      <c r="I470" s="270" t="s">
        <v>1259</v>
      </c>
      <c r="J470" s="270" t="s">
        <v>1259</v>
      </c>
      <c r="K470" s="270" t="s">
        <v>1259</v>
      </c>
      <c r="L470" s="270" t="s">
        <v>1259</v>
      </c>
      <c r="M470" s="270" t="s">
        <v>1259</v>
      </c>
      <c r="N470" s="270" t="s">
        <v>1259</v>
      </c>
      <c r="O470" s="270" t="s">
        <v>1259</v>
      </c>
      <c r="P470" s="270" t="s">
        <v>1259</v>
      </c>
      <c r="Q470" s="270" t="s">
        <v>1259</v>
      </c>
      <c r="R470" s="270" t="s">
        <v>1259</v>
      </c>
      <c r="S470" s="270" t="s">
        <v>1259</v>
      </c>
      <c r="T470" s="270" t="s">
        <v>1259</v>
      </c>
      <c r="U470" s="270" t="s">
        <v>1259</v>
      </c>
      <c r="V470" s="270" t="s">
        <v>1259</v>
      </c>
      <c r="W470" s="270" t="s">
        <v>1259</v>
      </c>
      <c r="X470" s="270" t="s">
        <v>1259</v>
      </c>
      <c r="Y470" s="270" t="s">
        <v>1259</v>
      </c>
      <c r="Z470" s="270" t="s">
        <v>1259</v>
      </c>
      <c r="AA470" s="270" t="s">
        <v>1259</v>
      </c>
      <c r="AB470" s="270" t="s">
        <v>1259</v>
      </c>
      <c r="AC470" s="270" t="s">
        <v>1259</v>
      </c>
      <c r="AD470" s="270" t="s">
        <v>1259</v>
      </c>
      <c r="AE470" s="270" t="s">
        <v>1259</v>
      </c>
      <c r="AF470" s="270" t="s">
        <v>1259</v>
      </c>
      <c r="AG470" s="270" t="s">
        <v>1259</v>
      </c>
      <c r="AH470" s="270" t="s">
        <v>1259</v>
      </c>
      <c r="AI470" s="270" t="s">
        <v>1259</v>
      </c>
      <c r="AJ470" s="270" t="s">
        <v>1259</v>
      </c>
      <c r="AK470" s="270" t="s">
        <v>1259</v>
      </c>
      <c r="AL470" s="270" t="s">
        <v>1259</v>
      </c>
      <c r="AM470" s="270" t="s">
        <v>1259</v>
      </c>
      <c r="AN470" s="270" t="s">
        <v>1259</v>
      </c>
      <c r="AO470" s="270" t="s">
        <v>1259</v>
      </c>
      <c r="AP470" s="270" t="s">
        <v>1259</v>
      </c>
      <c r="AQ470" s="270" t="s">
        <v>1259</v>
      </c>
      <c r="AR470" s="270" t="s">
        <v>1259</v>
      </c>
      <c r="AS470" s="270" t="s">
        <v>1259</v>
      </c>
      <c r="AT470" s="270" t="s">
        <v>1259</v>
      </c>
      <c r="AU470" s="270" t="s">
        <v>1259</v>
      </c>
      <c r="AV470" s="270" t="s">
        <v>1259</v>
      </c>
      <c r="AW470" s="277" t="s">
        <v>1259</v>
      </c>
      <c r="AX470">
        <f>VLOOKUP(A470,[1]Sheet4!B$2:G$3636,6,0)</f>
        <v>0</v>
      </c>
      <c r="AY470" t="str">
        <f>VLOOKUP(A470,[1]Sheet2!A$3:AC$3636,29,0)</f>
        <v/>
      </c>
      <c r="AZ470" s="270" t="s">
        <v>3258</v>
      </c>
      <c r="BA470" s="270" t="s">
        <v>3258</v>
      </c>
      <c r="BB470" s="270" t="s">
        <v>3258</v>
      </c>
      <c r="BC470" s="270" t="s">
        <v>3258</v>
      </c>
      <c r="BD470" s="270"/>
      <c r="BE470" s="270"/>
    </row>
    <row r="471" spans="1:83" ht="14.4" x14ac:dyDescent="0.3">
      <c r="A471" s="269">
        <v>520506</v>
      </c>
      <c r="B471" s="272" t="str">
        <f>VLOOKUP(A471,[1]Sheet4!B$1:G$3636,5,0)</f>
        <v>الرابعة</v>
      </c>
      <c r="C471" s="270" t="s">
        <v>1259</v>
      </c>
      <c r="D471" s="270" t="s">
        <v>1259</v>
      </c>
      <c r="E471" s="270" t="s">
        <v>1259</v>
      </c>
      <c r="F471" s="270" t="s">
        <v>1259</v>
      </c>
      <c r="G471" s="270" t="s">
        <v>1259</v>
      </c>
      <c r="H471" s="270" t="s">
        <v>1259</v>
      </c>
      <c r="I471" s="270" t="s">
        <v>1259</v>
      </c>
      <c r="J471" s="270" t="s">
        <v>1259</v>
      </c>
      <c r="K471" s="270" t="s">
        <v>1259</v>
      </c>
      <c r="L471" s="270" t="s">
        <v>1259</v>
      </c>
      <c r="M471" s="270" t="s">
        <v>1259</v>
      </c>
      <c r="N471" s="270" t="s">
        <v>1259</v>
      </c>
      <c r="O471" s="270" t="s">
        <v>1259</v>
      </c>
      <c r="P471" s="270" t="s">
        <v>1259</v>
      </c>
      <c r="Q471" s="270" t="s">
        <v>1259</v>
      </c>
      <c r="R471" s="270" t="s">
        <v>1259</v>
      </c>
      <c r="S471" s="270" t="s">
        <v>1259</v>
      </c>
      <c r="T471" s="270" t="s">
        <v>1259</v>
      </c>
      <c r="U471" s="270" t="s">
        <v>1259</v>
      </c>
      <c r="V471" s="270" t="s">
        <v>1259</v>
      </c>
      <c r="W471" s="270" t="s">
        <v>1259</v>
      </c>
      <c r="X471" s="270" t="s">
        <v>1259</v>
      </c>
      <c r="Y471" s="270" t="s">
        <v>1259</v>
      </c>
      <c r="Z471" s="270" t="s">
        <v>1259</v>
      </c>
      <c r="AA471" s="270" t="s">
        <v>1259</v>
      </c>
      <c r="AB471" s="270" t="s">
        <v>1259</v>
      </c>
      <c r="AC471" s="270" t="s">
        <v>1259</v>
      </c>
      <c r="AD471" s="270" t="s">
        <v>1259</v>
      </c>
      <c r="AE471" s="270" t="s">
        <v>1259</v>
      </c>
      <c r="AF471" s="270" t="s">
        <v>1259</v>
      </c>
      <c r="AG471" s="270" t="s">
        <v>1259</v>
      </c>
      <c r="AH471" s="270" t="s">
        <v>1259</v>
      </c>
      <c r="AI471" s="270" t="s">
        <v>1259</v>
      </c>
      <c r="AJ471" s="270" t="s">
        <v>1259</v>
      </c>
      <c r="AK471" s="270" t="s">
        <v>1259</v>
      </c>
      <c r="AL471" s="270" t="s">
        <v>1259</v>
      </c>
      <c r="AM471" s="270" t="s">
        <v>1259</v>
      </c>
      <c r="AN471" s="270" t="s">
        <v>1259</v>
      </c>
      <c r="AO471" s="270" t="s">
        <v>1259</v>
      </c>
      <c r="AP471" s="270" t="s">
        <v>1259</v>
      </c>
      <c r="AQ471" s="270" t="s">
        <v>1259</v>
      </c>
      <c r="AR471" s="270" t="s">
        <v>1259</v>
      </c>
      <c r="AS471" s="270" t="s">
        <v>1259</v>
      </c>
      <c r="AT471" s="270" t="s">
        <v>1259</v>
      </c>
      <c r="AU471" s="270" t="s">
        <v>1259</v>
      </c>
      <c r="AV471" s="270" t="s">
        <v>1259</v>
      </c>
      <c r="AW471" s="277" t="s">
        <v>1259</v>
      </c>
      <c r="AX471">
        <f>VLOOKUP(A471,[1]Sheet4!B$2:G$3636,6,0)</f>
        <v>0</v>
      </c>
      <c r="AY471" t="str">
        <f>VLOOKUP(A471,[1]Sheet2!A$3:AC$3636,29,0)</f>
        <v/>
      </c>
      <c r="AZ471" s="270" t="s">
        <v>3258</v>
      </c>
      <c r="BA471" s="270" t="s">
        <v>3258</v>
      </c>
      <c r="BB471" s="270" t="s">
        <v>3258</v>
      </c>
      <c r="BC471" s="270" t="s">
        <v>3258</v>
      </c>
      <c r="BD471" s="270"/>
      <c r="BE471" s="270"/>
    </row>
    <row r="472" spans="1:83" ht="14.4" x14ac:dyDescent="0.3">
      <c r="A472" s="269">
        <v>520508</v>
      </c>
      <c r="B472" s="272" t="str">
        <f>VLOOKUP(A472,[1]Sheet4!B$1:G$3636,5,0)</f>
        <v>الرابعة</v>
      </c>
      <c r="C472" s="270" t="s">
        <v>1259</v>
      </c>
      <c r="D472" s="270" t="s">
        <v>1259</v>
      </c>
      <c r="E472" s="270" t="s">
        <v>1259</v>
      </c>
      <c r="F472" s="270" t="s">
        <v>1259</v>
      </c>
      <c r="G472" s="270" t="s">
        <v>1259</v>
      </c>
      <c r="H472" s="270" t="s">
        <v>1259</v>
      </c>
      <c r="I472" s="270" t="s">
        <v>1259</v>
      </c>
      <c r="J472" s="270" t="s">
        <v>1259</v>
      </c>
      <c r="K472" s="270" t="s">
        <v>1259</v>
      </c>
      <c r="L472" s="270" t="s">
        <v>1259</v>
      </c>
      <c r="M472" s="270" t="s">
        <v>1259</v>
      </c>
      <c r="N472" s="270" t="s">
        <v>1259</v>
      </c>
      <c r="O472" s="270" t="s">
        <v>1259</v>
      </c>
      <c r="P472" s="270" t="s">
        <v>1259</v>
      </c>
      <c r="Q472" s="270" t="s">
        <v>1259</v>
      </c>
      <c r="R472" s="270" t="s">
        <v>1259</v>
      </c>
      <c r="S472" s="270" t="s">
        <v>1259</v>
      </c>
      <c r="T472" s="270" t="s">
        <v>1259</v>
      </c>
      <c r="U472" s="270" t="s">
        <v>1259</v>
      </c>
      <c r="V472" s="270" t="s">
        <v>1259</v>
      </c>
      <c r="W472" s="270" t="s">
        <v>1259</v>
      </c>
      <c r="X472" s="270" t="s">
        <v>1259</v>
      </c>
      <c r="Y472" s="270" t="s">
        <v>1259</v>
      </c>
      <c r="Z472" s="270" t="s">
        <v>1259</v>
      </c>
      <c r="AA472" s="270" t="s">
        <v>1259</v>
      </c>
      <c r="AB472" s="270" t="s">
        <v>1259</v>
      </c>
      <c r="AC472" s="270" t="s">
        <v>1259</v>
      </c>
      <c r="AD472" s="270" t="s">
        <v>1259</v>
      </c>
      <c r="AE472" s="270" t="s">
        <v>1259</v>
      </c>
      <c r="AF472" s="270" t="s">
        <v>1259</v>
      </c>
      <c r="AG472" s="270" t="s">
        <v>1259</v>
      </c>
      <c r="AH472" s="270" t="s">
        <v>1259</v>
      </c>
      <c r="AI472" s="270" t="s">
        <v>1259</v>
      </c>
      <c r="AJ472" s="270" t="s">
        <v>1259</v>
      </c>
      <c r="AK472" s="270" t="s">
        <v>1259</v>
      </c>
      <c r="AL472" s="270" t="s">
        <v>1259</v>
      </c>
      <c r="AM472" s="270" t="s">
        <v>1259</v>
      </c>
      <c r="AN472" s="270" t="s">
        <v>1259</v>
      </c>
      <c r="AO472" s="270" t="s">
        <v>1259</v>
      </c>
      <c r="AP472" s="270" t="s">
        <v>1259</v>
      </c>
      <c r="AQ472" s="270" t="s">
        <v>1259</v>
      </c>
      <c r="AR472" s="270" t="s">
        <v>1259</v>
      </c>
      <c r="AS472" s="270" t="s">
        <v>1259</v>
      </c>
      <c r="AT472" s="270" t="s">
        <v>1259</v>
      </c>
      <c r="AU472" s="270" t="s">
        <v>1259</v>
      </c>
      <c r="AV472" s="270" t="s">
        <v>1259</v>
      </c>
      <c r="AW472" s="277" t="s">
        <v>1259</v>
      </c>
      <c r="AX472">
        <f>VLOOKUP(A472,[1]Sheet4!B$2:G$3636,6,0)</f>
        <v>0</v>
      </c>
      <c r="AY472" t="str">
        <f>VLOOKUP(A472,[1]Sheet2!A$3:AC$3636,29,0)</f>
        <v/>
      </c>
      <c r="AZ472" s="270" t="s">
        <v>3258</v>
      </c>
      <c r="BA472" s="270" t="s">
        <v>3258</v>
      </c>
      <c r="BB472" s="270" t="s">
        <v>3258</v>
      </c>
      <c r="BC472" s="270" t="s">
        <v>3258</v>
      </c>
      <c r="BD472" s="270"/>
      <c r="BE472" s="270"/>
    </row>
    <row r="473" spans="1:83" ht="14.4" x14ac:dyDescent="0.3">
      <c r="A473" s="269">
        <v>520509</v>
      </c>
      <c r="B473" s="272" t="str">
        <f>VLOOKUP(A473,[1]Sheet4!B$1:G$3636,5,0)</f>
        <v>الرابعة</v>
      </c>
      <c r="C473" s="270" t="s">
        <v>1259</v>
      </c>
      <c r="D473" s="270" t="s">
        <v>1259</v>
      </c>
      <c r="E473" s="270" t="s">
        <v>1259</v>
      </c>
      <c r="F473" s="270" t="s">
        <v>1259</v>
      </c>
      <c r="G473" s="270" t="s">
        <v>1259</v>
      </c>
      <c r="H473" s="270" t="s">
        <v>1259</v>
      </c>
      <c r="I473" s="270" t="s">
        <v>1259</v>
      </c>
      <c r="J473" s="270" t="s">
        <v>1259</v>
      </c>
      <c r="K473" s="270" t="s">
        <v>1259</v>
      </c>
      <c r="L473" s="270" t="s">
        <v>1259</v>
      </c>
      <c r="M473" s="270" t="s">
        <v>1259</v>
      </c>
      <c r="N473" s="270" t="s">
        <v>1259</v>
      </c>
      <c r="O473" s="270" t="s">
        <v>1259</v>
      </c>
      <c r="P473" s="270" t="s">
        <v>1259</v>
      </c>
      <c r="Q473" s="270" t="s">
        <v>1259</v>
      </c>
      <c r="R473" s="270" t="s">
        <v>1259</v>
      </c>
      <c r="S473" s="270" t="s">
        <v>1259</v>
      </c>
      <c r="T473" s="270" t="s">
        <v>1259</v>
      </c>
      <c r="U473" s="270" t="s">
        <v>1259</v>
      </c>
      <c r="V473" s="270" t="s">
        <v>1259</v>
      </c>
      <c r="W473" s="270" t="s">
        <v>1259</v>
      </c>
      <c r="X473" s="270" t="s">
        <v>1259</v>
      </c>
      <c r="Y473" s="270" t="s">
        <v>1259</v>
      </c>
      <c r="Z473" s="270" t="s">
        <v>1259</v>
      </c>
      <c r="AA473" s="270" t="s">
        <v>1259</v>
      </c>
      <c r="AB473" s="270" t="s">
        <v>1259</v>
      </c>
      <c r="AC473" s="270" t="s">
        <v>1259</v>
      </c>
      <c r="AD473" s="270" t="s">
        <v>1259</v>
      </c>
      <c r="AE473" s="270" t="s">
        <v>1259</v>
      </c>
      <c r="AF473" s="270" t="s">
        <v>1259</v>
      </c>
      <c r="AG473" s="270" t="s">
        <v>1259</v>
      </c>
      <c r="AH473" s="270" t="s">
        <v>1259</v>
      </c>
      <c r="AI473" s="270" t="s">
        <v>1259</v>
      </c>
      <c r="AJ473" s="270" t="s">
        <v>1259</v>
      </c>
      <c r="AK473" s="270" t="s">
        <v>1259</v>
      </c>
      <c r="AL473" s="270" t="s">
        <v>1259</v>
      </c>
      <c r="AM473" s="270" t="s">
        <v>1259</v>
      </c>
      <c r="AN473" s="270" t="s">
        <v>1259</v>
      </c>
      <c r="AO473" s="270" t="s">
        <v>1259</v>
      </c>
      <c r="AP473" s="270" t="s">
        <v>1259</v>
      </c>
      <c r="AQ473" s="270" t="s">
        <v>1259</v>
      </c>
      <c r="AR473" s="270" t="s">
        <v>1259</v>
      </c>
      <c r="AS473" s="270" t="s">
        <v>1259</v>
      </c>
      <c r="AT473" s="270" t="s">
        <v>1259</v>
      </c>
      <c r="AU473" s="270" t="s">
        <v>1259</v>
      </c>
      <c r="AV473" s="270" t="s">
        <v>1259</v>
      </c>
      <c r="AW473" s="277" t="s">
        <v>1259</v>
      </c>
      <c r="AX473">
        <f>VLOOKUP(A473,[1]Sheet4!B$2:G$3636,6,0)</f>
        <v>0</v>
      </c>
      <c r="AY473" t="str">
        <f>VLOOKUP(A473,[1]Sheet2!A$3:AC$3636,29,0)</f>
        <v/>
      </c>
      <c r="AZ473" s="270" t="s">
        <v>3258</v>
      </c>
      <c r="BA473" s="270" t="s">
        <v>3258</v>
      </c>
      <c r="BB473" s="270" t="s">
        <v>3258</v>
      </c>
      <c r="BC473" s="270" t="s">
        <v>3258</v>
      </c>
      <c r="BD473" s="270"/>
      <c r="BE473" s="270"/>
    </row>
    <row r="474" spans="1:83" ht="14.4" x14ac:dyDescent="0.3">
      <c r="A474" s="269">
        <v>520531</v>
      </c>
      <c r="B474" s="272" t="str">
        <f>VLOOKUP(A474,[1]Sheet4!B$1:G$3636,5,0)</f>
        <v>الرابعة</v>
      </c>
      <c r="C474" s="270" t="s">
        <v>1260</v>
      </c>
      <c r="D474" s="270" t="s">
        <v>1260</v>
      </c>
      <c r="E474" s="270" t="s">
        <v>1260</v>
      </c>
      <c r="F474" s="270" t="s">
        <v>1260</v>
      </c>
      <c r="G474" s="270" t="s">
        <v>1260</v>
      </c>
      <c r="H474" s="270" t="s">
        <v>1260</v>
      </c>
      <c r="I474" s="270" t="s">
        <v>1260</v>
      </c>
      <c r="J474" s="270" t="s">
        <v>1260</v>
      </c>
      <c r="K474" s="270" t="s">
        <v>1260</v>
      </c>
      <c r="L474" s="270" t="s">
        <v>1260</v>
      </c>
      <c r="M474" s="270" t="s">
        <v>1260</v>
      </c>
      <c r="N474" s="270" t="s">
        <v>1260</v>
      </c>
      <c r="O474" s="270" t="s">
        <v>1260</v>
      </c>
      <c r="P474" s="270" t="s">
        <v>1260</v>
      </c>
      <c r="Q474" s="270" t="s">
        <v>1260</v>
      </c>
      <c r="R474" s="270" t="s">
        <v>1260</v>
      </c>
      <c r="S474" s="270" t="s">
        <v>1260</v>
      </c>
      <c r="T474" s="270" t="s">
        <v>1260</v>
      </c>
      <c r="U474" s="270" t="s">
        <v>1260</v>
      </c>
      <c r="V474" s="270" t="s">
        <v>1260</v>
      </c>
      <c r="W474" s="270" t="s">
        <v>1260</v>
      </c>
      <c r="X474" s="270" t="s">
        <v>1260</v>
      </c>
      <c r="Y474" s="270" t="s">
        <v>1260</v>
      </c>
      <c r="Z474" s="270" t="s">
        <v>1260</v>
      </c>
      <c r="AA474" s="270" t="s">
        <v>1260</v>
      </c>
      <c r="AB474" s="270" t="s">
        <v>1260</v>
      </c>
      <c r="AC474" s="270" t="s">
        <v>1260</v>
      </c>
      <c r="AD474" s="270" t="s">
        <v>1260</v>
      </c>
      <c r="AE474" s="270" t="s">
        <v>1260</v>
      </c>
      <c r="AF474" s="270" t="s">
        <v>1260</v>
      </c>
      <c r="AG474" s="270" t="s">
        <v>1260</v>
      </c>
      <c r="AH474" s="270" t="s">
        <v>1260</v>
      </c>
      <c r="AI474" s="270" t="s">
        <v>1260</v>
      </c>
      <c r="AJ474" s="270" t="s">
        <v>1260</v>
      </c>
      <c r="AK474" s="270" t="s">
        <v>1260</v>
      </c>
      <c r="AL474" s="270" t="s">
        <v>1260</v>
      </c>
      <c r="AM474" s="270" t="s">
        <v>1260</v>
      </c>
      <c r="AN474" s="270" t="s">
        <v>1260</v>
      </c>
      <c r="AO474" s="270" t="s">
        <v>1260</v>
      </c>
      <c r="AP474" s="270" t="s">
        <v>1260</v>
      </c>
      <c r="AQ474" s="270" t="s">
        <v>1260</v>
      </c>
      <c r="AR474" s="270" t="s">
        <v>1260</v>
      </c>
      <c r="AS474" s="270" t="s">
        <v>1260</v>
      </c>
      <c r="AT474" s="270" t="s">
        <v>1260</v>
      </c>
      <c r="AU474" s="270" t="s">
        <v>1260</v>
      </c>
      <c r="AV474" s="270" t="s">
        <v>1260</v>
      </c>
      <c r="AW474" s="277" t="s">
        <v>1260</v>
      </c>
      <c r="AX474">
        <f>VLOOKUP(A474,[1]Sheet4!B$2:G$3636,6,0)</f>
        <v>0</v>
      </c>
      <c r="AY474">
        <f>VLOOKUP(A474,[1]Sheet2!A$3:AC$3636,29,0)</f>
        <v>0</v>
      </c>
      <c r="AZ474" s="270" t="s">
        <v>3258</v>
      </c>
      <c r="BA474" s="270" t="s">
        <v>3258</v>
      </c>
      <c r="BB474" s="270" t="s">
        <v>3258</v>
      </c>
      <c r="BC474" s="270" t="s">
        <v>3258</v>
      </c>
      <c r="BD474" s="270"/>
      <c r="BE474" s="270"/>
    </row>
    <row r="475" spans="1:83" ht="14.4" x14ac:dyDescent="0.3">
      <c r="A475" s="269">
        <v>520542</v>
      </c>
      <c r="B475" s="272" t="str">
        <f>VLOOKUP(A475,[1]Sheet4!B$1:G$3636,5,0)</f>
        <v>الرابعة</v>
      </c>
      <c r="C475" s="270" t="s">
        <v>1259</v>
      </c>
      <c r="D475" s="270" t="s">
        <v>1259</v>
      </c>
      <c r="E475" s="270" t="s">
        <v>1259</v>
      </c>
      <c r="F475" s="270" t="s">
        <v>1259</v>
      </c>
      <c r="G475" s="270" t="s">
        <v>1259</v>
      </c>
      <c r="H475" s="270" t="s">
        <v>1259</v>
      </c>
      <c r="I475" s="270" t="s">
        <v>1259</v>
      </c>
      <c r="J475" s="270" t="s">
        <v>1259</v>
      </c>
      <c r="K475" s="270" t="s">
        <v>1259</v>
      </c>
      <c r="L475" s="270" t="s">
        <v>1259</v>
      </c>
      <c r="M475" s="270" t="s">
        <v>1259</v>
      </c>
      <c r="N475" s="270" t="s">
        <v>1259</v>
      </c>
      <c r="O475" s="270" t="s">
        <v>1259</v>
      </c>
      <c r="P475" s="270" t="s">
        <v>1259</v>
      </c>
      <c r="Q475" s="270" t="s">
        <v>1259</v>
      </c>
      <c r="R475" s="270" t="s">
        <v>1259</v>
      </c>
      <c r="S475" s="270" t="s">
        <v>1259</v>
      </c>
      <c r="T475" s="270" t="s">
        <v>1259</v>
      </c>
      <c r="U475" s="270" t="s">
        <v>1259</v>
      </c>
      <c r="V475" s="270" t="s">
        <v>1259</v>
      </c>
      <c r="W475" s="270" t="s">
        <v>1259</v>
      </c>
      <c r="X475" s="270" t="s">
        <v>1259</v>
      </c>
      <c r="Y475" s="270" t="s">
        <v>1259</v>
      </c>
      <c r="Z475" s="270" t="s">
        <v>1259</v>
      </c>
      <c r="AA475" s="270" t="s">
        <v>1259</v>
      </c>
      <c r="AB475" s="270" t="s">
        <v>1259</v>
      </c>
      <c r="AC475" s="270" t="s">
        <v>1259</v>
      </c>
      <c r="AD475" s="270" t="s">
        <v>1259</v>
      </c>
      <c r="AE475" s="270" t="s">
        <v>1259</v>
      </c>
      <c r="AF475" s="270" t="s">
        <v>1259</v>
      </c>
      <c r="AG475" s="270" t="s">
        <v>1259</v>
      </c>
      <c r="AH475" s="270" t="s">
        <v>1259</v>
      </c>
      <c r="AI475" s="270" t="s">
        <v>1259</v>
      </c>
      <c r="AJ475" s="270" t="s">
        <v>1259</v>
      </c>
      <c r="AK475" s="270" t="s">
        <v>1259</v>
      </c>
      <c r="AL475" s="270" t="s">
        <v>1259</v>
      </c>
      <c r="AM475" s="270" t="s">
        <v>1259</v>
      </c>
      <c r="AN475" s="270" t="s">
        <v>1259</v>
      </c>
      <c r="AO475" s="270" t="s">
        <v>1259</v>
      </c>
      <c r="AP475" s="270" t="s">
        <v>1259</v>
      </c>
      <c r="AQ475" s="270" t="s">
        <v>1259</v>
      </c>
      <c r="AR475" s="270" t="s">
        <v>1259</v>
      </c>
      <c r="AS475" s="270" t="s">
        <v>1259</v>
      </c>
      <c r="AT475" s="270" t="s">
        <v>1259</v>
      </c>
      <c r="AU475" s="270" t="s">
        <v>1259</v>
      </c>
      <c r="AV475" s="270" t="s">
        <v>1259</v>
      </c>
      <c r="AW475" s="277" t="s">
        <v>1259</v>
      </c>
      <c r="AX475">
        <f>VLOOKUP(A475,[1]Sheet4!B$2:G$3636,6,0)</f>
        <v>0</v>
      </c>
      <c r="AY475" t="str">
        <f>VLOOKUP(A475,[1]Sheet2!A$3:AC$3636,29,0)</f>
        <v/>
      </c>
      <c r="AZ475" s="270" t="s">
        <v>3258</v>
      </c>
      <c r="BA475" s="270" t="s">
        <v>3258</v>
      </c>
      <c r="BB475" s="270" t="s">
        <v>3258</v>
      </c>
      <c r="BC475" s="270" t="s">
        <v>3258</v>
      </c>
      <c r="BD475" s="270"/>
      <c r="BE475" s="270"/>
    </row>
    <row r="476" spans="1:83" ht="14.4" x14ac:dyDescent="0.3">
      <c r="A476" s="269">
        <v>520544</v>
      </c>
      <c r="B476" s="272" t="str">
        <f>VLOOKUP(A476,[1]Sheet4!B$1:G$3636,5,0)</f>
        <v>الرابعة</v>
      </c>
      <c r="C476" s="270" t="s">
        <v>1259</v>
      </c>
      <c r="D476" s="270" t="s">
        <v>1259</v>
      </c>
      <c r="E476" s="270" t="s">
        <v>1259</v>
      </c>
      <c r="F476" s="270" t="s">
        <v>1259</v>
      </c>
      <c r="G476" s="270" t="s">
        <v>1259</v>
      </c>
      <c r="H476" s="270" t="s">
        <v>1259</v>
      </c>
      <c r="I476" s="270" t="s">
        <v>1259</v>
      </c>
      <c r="J476" s="270" t="s">
        <v>1259</v>
      </c>
      <c r="K476" s="270" t="s">
        <v>1259</v>
      </c>
      <c r="L476" s="270" t="s">
        <v>1259</v>
      </c>
      <c r="M476" s="270" t="s">
        <v>1259</v>
      </c>
      <c r="N476" s="270" t="s">
        <v>1259</v>
      </c>
      <c r="O476" s="270" t="s">
        <v>1259</v>
      </c>
      <c r="P476" s="270" t="s">
        <v>1259</v>
      </c>
      <c r="Q476" s="270" t="s">
        <v>1259</v>
      </c>
      <c r="R476" s="270" t="s">
        <v>1259</v>
      </c>
      <c r="S476" s="270" t="s">
        <v>1259</v>
      </c>
      <c r="T476" s="270" t="s">
        <v>1259</v>
      </c>
      <c r="U476" s="270" t="s">
        <v>1259</v>
      </c>
      <c r="V476" s="270" t="s">
        <v>1259</v>
      </c>
      <c r="W476" s="270" t="s">
        <v>1259</v>
      </c>
      <c r="X476" s="270" t="s">
        <v>1259</v>
      </c>
      <c r="Y476" s="270" t="s">
        <v>1259</v>
      </c>
      <c r="Z476" s="270" t="s">
        <v>1259</v>
      </c>
      <c r="AA476" s="270" t="s">
        <v>1259</v>
      </c>
      <c r="AB476" s="270" t="s">
        <v>1259</v>
      </c>
      <c r="AC476" s="270" t="s">
        <v>1259</v>
      </c>
      <c r="AD476" s="270" t="s">
        <v>1259</v>
      </c>
      <c r="AE476" s="270" t="s">
        <v>1259</v>
      </c>
      <c r="AF476" s="270" t="s">
        <v>1259</v>
      </c>
      <c r="AG476" s="270" t="s">
        <v>1259</v>
      </c>
      <c r="AH476" s="270" t="s">
        <v>1259</v>
      </c>
      <c r="AI476" s="270" t="s">
        <v>1259</v>
      </c>
      <c r="AJ476" s="270" t="s">
        <v>1259</v>
      </c>
      <c r="AK476" s="270" t="s">
        <v>1259</v>
      </c>
      <c r="AL476" s="270" t="s">
        <v>1259</v>
      </c>
      <c r="AM476" s="270" t="s">
        <v>1259</v>
      </c>
      <c r="AN476" s="270" t="s">
        <v>1259</v>
      </c>
      <c r="AO476" s="270" t="s">
        <v>1259</v>
      </c>
      <c r="AP476" s="270" t="s">
        <v>1259</v>
      </c>
      <c r="AQ476" s="270" t="s">
        <v>1259</v>
      </c>
      <c r="AR476" s="270" t="s">
        <v>1259</v>
      </c>
      <c r="AS476" s="270" t="s">
        <v>1259</v>
      </c>
      <c r="AT476" s="270" t="s">
        <v>1259</v>
      </c>
      <c r="AU476" s="270" t="s">
        <v>1259</v>
      </c>
      <c r="AV476" s="270" t="s">
        <v>1259</v>
      </c>
      <c r="AW476" s="277" t="s">
        <v>1259</v>
      </c>
      <c r="AX476">
        <f>VLOOKUP(A476,[1]Sheet4!B$2:G$3636,6,0)</f>
        <v>0</v>
      </c>
      <c r="AY476" t="str">
        <f>VLOOKUP(A476,[1]Sheet2!A$3:AC$3636,29,0)</f>
        <v/>
      </c>
      <c r="AZ476" s="270" t="s">
        <v>3258</v>
      </c>
      <c r="BA476" s="270" t="s">
        <v>3258</v>
      </c>
      <c r="BB476" s="270" t="s">
        <v>3258</v>
      </c>
      <c r="BC476" s="270" t="s">
        <v>3258</v>
      </c>
      <c r="BD476" s="270"/>
      <c r="BE476" s="270"/>
    </row>
    <row r="477" spans="1:83" ht="14.4" x14ac:dyDescent="0.3">
      <c r="A477" s="269">
        <v>520577</v>
      </c>
      <c r="B477" s="272" t="str">
        <f>VLOOKUP(A477,[1]Sheet4!B$1:G$3636,5,0)</f>
        <v>الرابعة</v>
      </c>
      <c r="C477" s="270" t="s">
        <v>1259</v>
      </c>
      <c r="D477" s="270" t="s">
        <v>1259</v>
      </c>
      <c r="E477" s="270" t="s">
        <v>1259</v>
      </c>
      <c r="F477" s="270" t="s">
        <v>1259</v>
      </c>
      <c r="G477" s="270" t="s">
        <v>1259</v>
      </c>
      <c r="H477" s="270" t="s">
        <v>1259</v>
      </c>
      <c r="I477" s="270" t="s">
        <v>1259</v>
      </c>
      <c r="J477" s="270" t="s">
        <v>1259</v>
      </c>
      <c r="K477" s="270" t="s">
        <v>1259</v>
      </c>
      <c r="L477" s="270" t="s">
        <v>1259</v>
      </c>
      <c r="M477" s="270" t="s">
        <v>1259</v>
      </c>
      <c r="N477" s="270" t="s">
        <v>1259</v>
      </c>
      <c r="O477" s="270" t="s">
        <v>1259</v>
      </c>
      <c r="P477" s="270" t="s">
        <v>1259</v>
      </c>
      <c r="Q477" s="270" t="s">
        <v>1259</v>
      </c>
      <c r="R477" s="270" t="s">
        <v>1259</v>
      </c>
      <c r="S477" s="270" t="s">
        <v>1259</v>
      </c>
      <c r="T477" s="270" t="s">
        <v>1259</v>
      </c>
      <c r="U477" s="270" t="s">
        <v>1259</v>
      </c>
      <c r="V477" s="270" t="s">
        <v>1259</v>
      </c>
      <c r="W477" s="270" t="s">
        <v>1259</v>
      </c>
      <c r="X477" s="270" t="s">
        <v>1259</v>
      </c>
      <c r="Y477" s="270" t="s">
        <v>1259</v>
      </c>
      <c r="Z477" s="270" t="s">
        <v>1259</v>
      </c>
      <c r="AA477" s="270" t="s">
        <v>1259</v>
      </c>
      <c r="AB477" s="270" t="s">
        <v>1259</v>
      </c>
      <c r="AC477" s="270" t="s">
        <v>1259</v>
      </c>
      <c r="AD477" s="270" t="s">
        <v>1259</v>
      </c>
      <c r="AE477" s="270" t="s">
        <v>1259</v>
      </c>
      <c r="AF477" s="270" t="s">
        <v>1259</v>
      </c>
      <c r="AG477" s="270" t="s">
        <v>1259</v>
      </c>
      <c r="AH477" s="270" t="s">
        <v>1259</v>
      </c>
      <c r="AI477" s="270" t="s">
        <v>1259</v>
      </c>
      <c r="AJ477" s="270" t="s">
        <v>1259</v>
      </c>
      <c r="AK477" s="270" t="s">
        <v>1259</v>
      </c>
      <c r="AL477" s="270" t="s">
        <v>1259</v>
      </c>
      <c r="AM477" s="270" t="s">
        <v>1259</v>
      </c>
      <c r="AN477" s="270" t="s">
        <v>1259</v>
      </c>
      <c r="AO477" s="270" t="s">
        <v>1259</v>
      </c>
      <c r="AP477" s="270" t="s">
        <v>1259</v>
      </c>
      <c r="AQ477" s="270" t="s">
        <v>1259</v>
      </c>
      <c r="AR477" s="270" t="s">
        <v>1259</v>
      </c>
      <c r="AS477" s="270" t="s">
        <v>1259</v>
      </c>
      <c r="AT477" s="270" t="s">
        <v>1259</v>
      </c>
      <c r="AU477" s="270" t="s">
        <v>1259</v>
      </c>
      <c r="AV477" s="270" t="s">
        <v>1259</v>
      </c>
      <c r="AW477" s="277" t="s">
        <v>1259</v>
      </c>
      <c r="AX477">
        <f>VLOOKUP(A477,[1]Sheet4!B$2:G$3636,6,0)</f>
        <v>0</v>
      </c>
      <c r="AY477" t="str">
        <f>VLOOKUP(A477,[1]Sheet2!A$3:AC$3636,29,0)</f>
        <v/>
      </c>
      <c r="AZ477" s="270" t="s">
        <v>3258</v>
      </c>
      <c r="BA477" s="270" t="s">
        <v>3258</v>
      </c>
      <c r="BB477" s="270" t="s">
        <v>3258</v>
      </c>
      <c r="BC477" s="270" t="s">
        <v>3258</v>
      </c>
      <c r="BD477" s="270"/>
      <c r="BE477" s="270"/>
      <c r="BH477" s="248"/>
      <c r="BI477" s="248"/>
      <c r="BJ477" s="248"/>
      <c r="BK477" s="248"/>
      <c r="BL477" s="248"/>
      <c r="BM477" s="248"/>
      <c r="BN477" s="248"/>
      <c r="BO477" s="248"/>
      <c r="BP477" s="248" t="s">
        <v>3258</v>
      </c>
      <c r="BQ477" s="248" t="s">
        <v>3258</v>
      </c>
      <c r="BR477" s="248" t="s">
        <v>3258</v>
      </c>
      <c r="BS477" s="248" t="s">
        <v>3258</v>
      </c>
      <c r="BT477" s="248" t="s">
        <v>3258</v>
      </c>
      <c r="BU477" s="248" t="s">
        <v>3258</v>
      </c>
      <c r="BV477" s="247"/>
      <c r="BW477" s="248"/>
      <c r="BX477" s="248"/>
      <c r="BY477" s="248"/>
      <c r="BZ477" s="248"/>
      <c r="CA477" s="241"/>
      <c r="CB477" s="241"/>
      <c r="CC477" s="241"/>
      <c r="CD477" s="241"/>
      <c r="CE477" s="248"/>
    </row>
    <row r="478" spans="1:83" ht="14.4" x14ac:dyDescent="0.3">
      <c r="A478" s="269">
        <v>520622</v>
      </c>
      <c r="B478" s="272" t="str">
        <f>VLOOKUP(A478,[1]Sheet4!B$1:G$3636,5,0)</f>
        <v>الرابعة</v>
      </c>
      <c r="C478" s="270" t="s">
        <v>1260</v>
      </c>
      <c r="D478" s="270" t="s">
        <v>1260</v>
      </c>
      <c r="E478" s="270" t="s">
        <v>1260</v>
      </c>
      <c r="F478" s="270" t="s">
        <v>1260</v>
      </c>
      <c r="G478" s="270" t="s">
        <v>1260</v>
      </c>
      <c r="H478" s="270" t="s">
        <v>1260</v>
      </c>
      <c r="I478" s="270" t="s">
        <v>1260</v>
      </c>
      <c r="J478" s="270" t="s">
        <v>1260</v>
      </c>
      <c r="K478" s="270" t="s">
        <v>1260</v>
      </c>
      <c r="L478" s="270" t="s">
        <v>1260</v>
      </c>
      <c r="M478" s="270" t="s">
        <v>1260</v>
      </c>
      <c r="N478" s="270" t="s">
        <v>1260</v>
      </c>
      <c r="O478" s="270" t="s">
        <v>1260</v>
      </c>
      <c r="P478" s="270" t="s">
        <v>1260</v>
      </c>
      <c r="Q478" s="270" t="s">
        <v>1260</v>
      </c>
      <c r="R478" s="270" t="s">
        <v>1260</v>
      </c>
      <c r="S478" s="270" t="s">
        <v>1260</v>
      </c>
      <c r="T478" s="270" t="s">
        <v>1260</v>
      </c>
      <c r="U478" s="270" t="s">
        <v>1260</v>
      </c>
      <c r="V478" s="270" t="s">
        <v>1260</v>
      </c>
      <c r="W478" s="270" t="s">
        <v>1260</v>
      </c>
      <c r="X478" s="270" t="s">
        <v>1260</v>
      </c>
      <c r="Y478" s="270" t="s">
        <v>1260</v>
      </c>
      <c r="Z478" s="270" t="s">
        <v>1260</v>
      </c>
      <c r="AA478" s="270" t="s">
        <v>1260</v>
      </c>
      <c r="AB478" s="270" t="s">
        <v>1260</v>
      </c>
      <c r="AC478" s="270" t="s">
        <v>1260</v>
      </c>
      <c r="AD478" s="270" t="s">
        <v>1260</v>
      </c>
      <c r="AE478" s="270" t="s">
        <v>1260</v>
      </c>
      <c r="AF478" s="270" t="s">
        <v>1260</v>
      </c>
      <c r="AG478" s="270" t="s">
        <v>1260</v>
      </c>
      <c r="AH478" s="270" t="s">
        <v>1260</v>
      </c>
      <c r="AI478" s="270" t="s">
        <v>1260</v>
      </c>
      <c r="AJ478" s="270" t="s">
        <v>1260</v>
      </c>
      <c r="AK478" s="270" t="s">
        <v>1260</v>
      </c>
      <c r="AL478" s="270" t="s">
        <v>1260</v>
      </c>
      <c r="AM478" s="270" t="s">
        <v>1260</v>
      </c>
      <c r="AN478" s="270" t="s">
        <v>1260</v>
      </c>
      <c r="AO478" s="270" t="s">
        <v>1260</v>
      </c>
      <c r="AP478" s="270" t="s">
        <v>1260</v>
      </c>
      <c r="AQ478" s="270" t="s">
        <v>1260</v>
      </c>
      <c r="AR478" s="270" t="s">
        <v>1260</v>
      </c>
      <c r="AS478" s="270" t="s">
        <v>1260</v>
      </c>
      <c r="AT478" s="270" t="s">
        <v>1260</v>
      </c>
      <c r="AU478" s="270" t="s">
        <v>1260</v>
      </c>
      <c r="AV478" s="270" t="s">
        <v>1260</v>
      </c>
      <c r="AW478" s="277" t="s">
        <v>1260</v>
      </c>
      <c r="AX478" t="str">
        <f>VLOOKUP(A478,[1]Sheet4!B$2:G$3636,6,0)</f>
        <v>مستنفذ فصل ثاني  2023-2024</v>
      </c>
      <c r="AY478">
        <f>VLOOKUP(A478,[1]Sheet2!A$3:AC$3636,29,0)</f>
        <v>0</v>
      </c>
      <c r="AZ478" s="270" t="s">
        <v>3258</v>
      </c>
      <c r="BA478" s="270" t="s">
        <v>3258</v>
      </c>
      <c r="BB478" s="270" t="s">
        <v>3258</v>
      </c>
      <c r="BC478" s="270" t="s">
        <v>3258</v>
      </c>
      <c r="BD478" s="270"/>
      <c r="BE478" s="270"/>
    </row>
    <row r="479" spans="1:83" ht="14.4" x14ac:dyDescent="0.3">
      <c r="A479" s="269">
        <v>520624</v>
      </c>
      <c r="B479" s="272" t="str">
        <f>VLOOKUP(A479,[1]Sheet4!B$1:G$3636,5,0)</f>
        <v>الرابعة</v>
      </c>
      <c r="C479" s="270" t="s">
        <v>1260</v>
      </c>
      <c r="D479" s="270" t="s">
        <v>1260</v>
      </c>
      <c r="E479" s="270" t="s">
        <v>1260</v>
      </c>
      <c r="F479" s="270" t="s">
        <v>1260</v>
      </c>
      <c r="G479" s="270" t="s">
        <v>1260</v>
      </c>
      <c r="H479" s="270" t="s">
        <v>1260</v>
      </c>
      <c r="I479" s="270" t="s">
        <v>1260</v>
      </c>
      <c r="J479" s="270" t="s">
        <v>1260</v>
      </c>
      <c r="K479" s="270" t="s">
        <v>1260</v>
      </c>
      <c r="L479" s="270" t="s">
        <v>1260</v>
      </c>
      <c r="M479" s="270" t="s">
        <v>1260</v>
      </c>
      <c r="N479" s="270" t="s">
        <v>1260</v>
      </c>
      <c r="O479" s="270" t="s">
        <v>1260</v>
      </c>
      <c r="P479" s="270" t="s">
        <v>1260</v>
      </c>
      <c r="Q479" s="270" t="s">
        <v>1260</v>
      </c>
      <c r="R479" s="270" t="s">
        <v>1260</v>
      </c>
      <c r="S479" s="270" t="s">
        <v>1260</v>
      </c>
      <c r="T479" s="270" t="s">
        <v>1260</v>
      </c>
      <c r="U479" s="270" t="s">
        <v>1260</v>
      </c>
      <c r="V479" s="270" t="s">
        <v>1260</v>
      </c>
      <c r="W479" s="270" t="s">
        <v>1260</v>
      </c>
      <c r="X479" s="270" t="s">
        <v>1260</v>
      </c>
      <c r="Y479" s="270" t="s">
        <v>1260</v>
      </c>
      <c r="Z479" s="270" t="s">
        <v>1260</v>
      </c>
      <c r="AA479" s="270" t="s">
        <v>1260</v>
      </c>
      <c r="AB479" s="270" t="s">
        <v>1260</v>
      </c>
      <c r="AC479" s="270" t="s">
        <v>1260</v>
      </c>
      <c r="AD479" s="270" t="s">
        <v>1260</v>
      </c>
      <c r="AE479" s="270" t="s">
        <v>1260</v>
      </c>
      <c r="AF479" s="270" t="s">
        <v>1260</v>
      </c>
      <c r="AG479" s="270" t="s">
        <v>1260</v>
      </c>
      <c r="AH479" s="270" t="s">
        <v>1260</v>
      </c>
      <c r="AI479" s="270" t="s">
        <v>1260</v>
      </c>
      <c r="AJ479" s="270" t="s">
        <v>1260</v>
      </c>
      <c r="AK479" s="270" t="s">
        <v>1260</v>
      </c>
      <c r="AL479" s="270" t="s">
        <v>1260</v>
      </c>
      <c r="AM479" s="270" t="s">
        <v>1260</v>
      </c>
      <c r="AN479" s="270" t="s">
        <v>1260</v>
      </c>
      <c r="AO479" s="270" t="s">
        <v>1260</v>
      </c>
      <c r="AP479" s="270" t="s">
        <v>1260</v>
      </c>
      <c r="AQ479" s="270" t="s">
        <v>1260</v>
      </c>
      <c r="AR479" s="270" t="s">
        <v>1260</v>
      </c>
      <c r="AS479" s="270" t="s">
        <v>1260</v>
      </c>
      <c r="AT479" s="270" t="s">
        <v>1260</v>
      </c>
      <c r="AU479" s="270" t="s">
        <v>1260</v>
      </c>
      <c r="AV479" s="270" t="s">
        <v>1260</v>
      </c>
      <c r="AW479" s="277" t="s">
        <v>1260</v>
      </c>
      <c r="AX479" t="str">
        <f>VLOOKUP(A479,[1]Sheet4!B$2:G$3636,6,0)</f>
        <v>مستنفذ فصل ثاني  2023-2024</v>
      </c>
      <c r="AY479" t="str">
        <f>VLOOKUP(A479,[1]Sheet2!A$3:AC$3636,29,0)</f>
        <v/>
      </c>
      <c r="AZ479" s="270" t="s">
        <v>3258</v>
      </c>
      <c r="BA479" s="270" t="s">
        <v>3258</v>
      </c>
      <c r="BB479" s="270" t="s">
        <v>3258</v>
      </c>
      <c r="BC479" s="270" t="s">
        <v>3258</v>
      </c>
      <c r="BD479" s="270"/>
      <c r="BE479" s="270"/>
    </row>
    <row r="480" spans="1:83" ht="14.4" x14ac:dyDescent="0.3">
      <c r="A480" s="269">
        <v>520625</v>
      </c>
      <c r="B480" s="272" t="str">
        <f>VLOOKUP(A480,[1]Sheet4!B$1:G$3636,5,0)</f>
        <v>الرابعة</v>
      </c>
      <c r="C480" s="270" t="s">
        <v>1259</v>
      </c>
      <c r="D480" s="270" t="s">
        <v>1259</v>
      </c>
      <c r="E480" s="270" t="s">
        <v>1259</v>
      </c>
      <c r="F480" s="270" t="s">
        <v>1259</v>
      </c>
      <c r="G480" s="270" t="s">
        <v>1259</v>
      </c>
      <c r="H480" s="270" t="s">
        <v>1259</v>
      </c>
      <c r="I480" s="270" t="s">
        <v>1259</v>
      </c>
      <c r="J480" s="270" t="s">
        <v>1259</v>
      </c>
      <c r="K480" s="270" t="s">
        <v>1259</v>
      </c>
      <c r="L480" s="270" t="s">
        <v>1259</v>
      </c>
      <c r="M480" s="270" t="s">
        <v>1259</v>
      </c>
      <c r="N480" s="270" t="s">
        <v>1259</v>
      </c>
      <c r="O480" s="270" t="s">
        <v>1259</v>
      </c>
      <c r="P480" s="270" t="s">
        <v>1259</v>
      </c>
      <c r="Q480" s="270" t="s">
        <v>1259</v>
      </c>
      <c r="R480" s="270" t="s">
        <v>1259</v>
      </c>
      <c r="S480" s="270" t="s">
        <v>1259</v>
      </c>
      <c r="T480" s="270" t="s">
        <v>1259</v>
      </c>
      <c r="U480" s="270" t="s">
        <v>1259</v>
      </c>
      <c r="V480" s="270" t="s">
        <v>1259</v>
      </c>
      <c r="W480" s="270" t="s">
        <v>1259</v>
      </c>
      <c r="X480" s="270" t="s">
        <v>1259</v>
      </c>
      <c r="Y480" s="270" t="s">
        <v>1259</v>
      </c>
      <c r="Z480" s="270" t="s">
        <v>1259</v>
      </c>
      <c r="AA480" s="270" t="s">
        <v>1259</v>
      </c>
      <c r="AB480" s="270" t="s">
        <v>1259</v>
      </c>
      <c r="AC480" s="270" t="s">
        <v>1259</v>
      </c>
      <c r="AD480" s="270" t="s">
        <v>1259</v>
      </c>
      <c r="AE480" s="270" t="s">
        <v>1259</v>
      </c>
      <c r="AF480" s="270" t="s">
        <v>1259</v>
      </c>
      <c r="AG480" s="270" t="s">
        <v>1259</v>
      </c>
      <c r="AH480" s="270" t="s">
        <v>1259</v>
      </c>
      <c r="AI480" s="270" t="s">
        <v>1259</v>
      </c>
      <c r="AJ480" s="270" t="s">
        <v>1259</v>
      </c>
      <c r="AK480" s="270" t="s">
        <v>1259</v>
      </c>
      <c r="AL480" s="270" t="s">
        <v>1259</v>
      </c>
      <c r="AM480" s="270" t="s">
        <v>1259</v>
      </c>
      <c r="AN480" s="270" t="s">
        <v>1259</v>
      </c>
      <c r="AO480" s="270" t="s">
        <v>1259</v>
      </c>
      <c r="AP480" s="270" t="s">
        <v>1259</v>
      </c>
      <c r="AQ480" s="270" t="s">
        <v>1259</v>
      </c>
      <c r="AR480" s="270" t="s">
        <v>1259</v>
      </c>
      <c r="AS480" s="270" t="s">
        <v>1259</v>
      </c>
      <c r="AT480" s="270" t="s">
        <v>1259</v>
      </c>
      <c r="AU480" s="270" t="s">
        <v>1259</v>
      </c>
      <c r="AV480" s="270" t="s">
        <v>1259</v>
      </c>
      <c r="AW480" s="277" t="s">
        <v>1259</v>
      </c>
      <c r="AX480">
        <f>VLOOKUP(A480,[1]Sheet4!B$2:G$3636,6,0)</f>
        <v>0</v>
      </c>
      <c r="AY480" t="str">
        <f>VLOOKUP(A480,[1]Sheet2!A$3:AC$3636,29,0)</f>
        <v/>
      </c>
      <c r="AZ480" s="270" t="s">
        <v>3258</v>
      </c>
      <c r="BA480" s="270" t="s">
        <v>3258</v>
      </c>
      <c r="BB480" s="270" t="s">
        <v>3258</v>
      </c>
      <c r="BC480" s="270" t="s">
        <v>3258</v>
      </c>
      <c r="BD480" s="270"/>
      <c r="BE480" s="270"/>
    </row>
    <row r="481" spans="1:83" ht="14.4" x14ac:dyDescent="0.3">
      <c r="A481" s="269">
        <v>520630</v>
      </c>
      <c r="B481" s="272" t="str">
        <f>VLOOKUP(A481,[1]Sheet4!B$1:G$3636,5,0)</f>
        <v>الرابعة</v>
      </c>
      <c r="C481" s="270" t="s">
        <v>1260</v>
      </c>
      <c r="D481" s="270" t="s">
        <v>1260</v>
      </c>
      <c r="E481" s="270" t="s">
        <v>1260</v>
      </c>
      <c r="F481" s="270" t="s">
        <v>1260</v>
      </c>
      <c r="G481" s="270" t="s">
        <v>1260</v>
      </c>
      <c r="H481" s="270" t="s">
        <v>1260</v>
      </c>
      <c r="I481" s="270" t="s">
        <v>1260</v>
      </c>
      <c r="J481" s="270" t="s">
        <v>1260</v>
      </c>
      <c r="K481" s="270" t="s">
        <v>1260</v>
      </c>
      <c r="L481" s="270" t="s">
        <v>1260</v>
      </c>
      <c r="M481" s="270" t="s">
        <v>1260</v>
      </c>
      <c r="N481" s="270" t="s">
        <v>1260</v>
      </c>
      <c r="O481" s="270" t="s">
        <v>1260</v>
      </c>
      <c r="P481" s="270" t="s">
        <v>1260</v>
      </c>
      <c r="Q481" s="270" t="s">
        <v>1260</v>
      </c>
      <c r="R481" s="270" t="s">
        <v>1260</v>
      </c>
      <c r="S481" s="270" t="s">
        <v>1260</v>
      </c>
      <c r="T481" s="270" t="s">
        <v>1260</v>
      </c>
      <c r="U481" s="270" t="s">
        <v>1260</v>
      </c>
      <c r="V481" s="270" t="s">
        <v>1260</v>
      </c>
      <c r="W481" s="270" t="s">
        <v>1260</v>
      </c>
      <c r="X481" s="270" t="s">
        <v>1260</v>
      </c>
      <c r="Y481" s="270" t="s">
        <v>1260</v>
      </c>
      <c r="Z481" s="270" t="s">
        <v>1260</v>
      </c>
      <c r="AA481" s="270" t="s">
        <v>1260</v>
      </c>
      <c r="AB481" s="270" t="s">
        <v>1260</v>
      </c>
      <c r="AC481" s="270" t="s">
        <v>1260</v>
      </c>
      <c r="AD481" s="270" t="s">
        <v>1260</v>
      </c>
      <c r="AE481" s="270" t="s">
        <v>1260</v>
      </c>
      <c r="AF481" s="270" t="s">
        <v>1260</v>
      </c>
      <c r="AG481" s="270" t="s">
        <v>1260</v>
      </c>
      <c r="AH481" s="270" t="s">
        <v>1260</v>
      </c>
      <c r="AI481" s="270" t="s">
        <v>1260</v>
      </c>
      <c r="AJ481" s="270" t="s">
        <v>1260</v>
      </c>
      <c r="AK481" s="270" t="s">
        <v>1260</v>
      </c>
      <c r="AL481" s="270" t="s">
        <v>1260</v>
      </c>
      <c r="AM481" s="270" t="s">
        <v>1260</v>
      </c>
      <c r="AN481" s="270" t="s">
        <v>1260</v>
      </c>
      <c r="AO481" s="270" t="s">
        <v>1260</v>
      </c>
      <c r="AP481" s="270" t="s">
        <v>1260</v>
      </c>
      <c r="AQ481" s="270" t="s">
        <v>1260</v>
      </c>
      <c r="AR481" s="270" t="s">
        <v>1260</v>
      </c>
      <c r="AS481" s="270" t="s">
        <v>1260</v>
      </c>
      <c r="AT481" s="270" t="s">
        <v>1260</v>
      </c>
      <c r="AU481" s="270" t="s">
        <v>1260</v>
      </c>
      <c r="AV481" s="270" t="s">
        <v>1260</v>
      </c>
      <c r="AW481" s="277" t="s">
        <v>1260</v>
      </c>
      <c r="AX481" t="str">
        <f>VLOOKUP(A481,[1]Sheet4!B$2:G$3636,6,0)</f>
        <v>مستنفذ فصل ثاني  2023-2024</v>
      </c>
      <c r="AY481" t="str">
        <f>VLOOKUP(A481,[1]Sheet2!A$3:AC$3636,29,0)</f>
        <v/>
      </c>
      <c r="AZ481" s="270" t="s">
        <v>3258</v>
      </c>
      <c r="BA481" s="270" t="s">
        <v>3258</v>
      </c>
      <c r="BB481" s="270" t="s">
        <v>3258</v>
      </c>
      <c r="BC481" s="270" t="s">
        <v>3258</v>
      </c>
      <c r="BD481" s="270"/>
      <c r="BE481" s="270"/>
    </row>
    <row r="482" spans="1:83" ht="14.4" x14ac:dyDescent="0.3">
      <c r="A482" s="269">
        <v>520661</v>
      </c>
      <c r="B482" s="272" t="str">
        <f>VLOOKUP(A482,[1]Sheet4!B$1:G$3636,5,0)</f>
        <v>الرابعة</v>
      </c>
      <c r="C482" s="270" t="s">
        <v>1260</v>
      </c>
      <c r="D482" s="270" t="s">
        <v>1260</v>
      </c>
      <c r="E482" s="270" t="s">
        <v>1260</v>
      </c>
      <c r="F482" s="270" t="s">
        <v>1260</v>
      </c>
      <c r="G482" s="270" t="s">
        <v>1260</v>
      </c>
      <c r="H482" s="270" t="s">
        <v>1260</v>
      </c>
      <c r="I482" s="270" t="s">
        <v>1260</v>
      </c>
      <c r="J482" s="270" t="s">
        <v>1260</v>
      </c>
      <c r="K482" s="270" t="s">
        <v>1260</v>
      </c>
      <c r="L482" s="270" t="s">
        <v>1260</v>
      </c>
      <c r="M482" s="270" t="s">
        <v>1260</v>
      </c>
      <c r="N482" s="270" t="s">
        <v>1260</v>
      </c>
      <c r="O482" s="270" t="s">
        <v>1260</v>
      </c>
      <c r="P482" s="270" t="s">
        <v>1260</v>
      </c>
      <c r="Q482" s="270" t="s">
        <v>1260</v>
      </c>
      <c r="R482" s="270" t="s">
        <v>1260</v>
      </c>
      <c r="S482" s="270" t="s">
        <v>1260</v>
      </c>
      <c r="T482" s="270" t="s">
        <v>1260</v>
      </c>
      <c r="U482" s="270" t="s">
        <v>1260</v>
      </c>
      <c r="V482" s="270" t="s">
        <v>1260</v>
      </c>
      <c r="W482" s="270" t="s">
        <v>1260</v>
      </c>
      <c r="X482" s="270" t="s">
        <v>1260</v>
      </c>
      <c r="Y482" s="270" t="s">
        <v>1260</v>
      </c>
      <c r="Z482" s="270" t="s">
        <v>1260</v>
      </c>
      <c r="AA482" s="270" t="s">
        <v>1260</v>
      </c>
      <c r="AB482" s="270" t="s">
        <v>1260</v>
      </c>
      <c r="AC482" s="270" t="s">
        <v>1260</v>
      </c>
      <c r="AD482" s="270" t="s">
        <v>1260</v>
      </c>
      <c r="AE482" s="270" t="s">
        <v>1260</v>
      </c>
      <c r="AF482" s="270" t="s">
        <v>1260</v>
      </c>
      <c r="AG482" s="270" t="s">
        <v>1260</v>
      </c>
      <c r="AH482" s="270" t="s">
        <v>1260</v>
      </c>
      <c r="AI482" s="270" t="s">
        <v>1260</v>
      </c>
      <c r="AJ482" s="270" t="s">
        <v>1260</v>
      </c>
      <c r="AK482" s="270" t="s">
        <v>1260</v>
      </c>
      <c r="AL482" s="270" t="s">
        <v>1260</v>
      </c>
      <c r="AM482" s="270" t="s">
        <v>1260</v>
      </c>
      <c r="AN482" s="270" t="s">
        <v>1260</v>
      </c>
      <c r="AO482" s="270" t="s">
        <v>1260</v>
      </c>
      <c r="AP482" s="270" t="s">
        <v>1260</v>
      </c>
      <c r="AQ482" s="270" t="s">
        <v>1260</v>
      </c>
      <c r="AR482" s="270" t="s">
        <v>1260</v>
      </c>
      <c r="AS482" s="270" t="s">
        <v>1260</v>
      </c>
      <c r="AT482" s="270" t="s">
        <v>1260</v>
      </c>
      <c r="AU482" s="270" t="s">
        <v>1260</v>
      </c>
      <c r="AV482" s="270" t="s">
        <v>1260</v>
      </c>
      <c r="AW482" s="277" t="s">
        <v>1260</v>
      </c>
      <c r="AX482" t="str">
        <f>VLOOKUP(A482,[1]Sheet4!B$2:G$3636,6,0)</f>
        <v>مستنفذ فصل ثاني  2023-2024</v>
      </c>
      <c r="AY482" t="str">
        <f>VLOOKUP(A482,[1]Sheet2!A$3:AC$3636,29,0)</f>
        <v/>
      </c>
      <c r="AZ482" s="270" t="s">
        <v>3258</v>
      </c>
      <c r="BA482" s="270" t="s">
        <v>3258</v>
      </c>
      <c r="BB482" s="270" t="s">
        <v>3258</v>
      </c>
      <c r="BC482" s="270" t="s">
        <v>3258</v>
      </c>
      <c r="BD482" s="270"/>
      <c r="BE482" s="270"/>
    </row>
    <row r="483" spans="1:83" ht="14.4" x14ac:dyDescent="0.3">
      <c r="A483" s="269">
        <v>520717</v>
      </c>
      <c r="B483" s="272" t="str">
        <f>VLOOKUP(A483,[1]Sheet4!B$1:G$3636,5,0)</f>
        <v>الرابعة حديث</v>
      </c>
      <c r="C483" s="270" t="s">
        <v>1260</v>
      </c>
      <c r="D483" s="270" t="s">
        <v>1260</v>
      </c>
      <c r="E483" s="270" t="s">
        <v>1260</v>
      </c>
      <c r="F483" s="270" t="s">
        <v>1260</v>
      </c>
      <c r="G483" s="270" t="s">
        <v>1260</v>
      </c>
      <c r="H483" s="270" t="s">
        <v>1260</v>
      </c>
      <c r="I483" s="270" t="s">
        <v>1260</v>
      </c>
      <c r="J483" s="270" t="s">
        <v>1260</v>
      </c>
      <c r="K483" s="270" t="s">
        <v>1260</v>
      </c>
      <c r="L483" s="270" t="s">
        <v>1260</v>
      </c>
      <c r="M483" s="270" t="s">
        <v>1260</v>
      </c>
      <c r="N483" s="270" t="s">
        <v>1260</v>
      </c>
      <c r="O483" s="270" t="s">
        <v>1260</v>
      </c>
      <c r="P483" s="270" t="s">
        <v>1260</v>
      </c>
      <c r="Q483" s="270" t="s">
        <v>1260</v>
      </c>
      <c r="R483" s="270" t="s">
        <v>1260</v>
      </c>
      <c r="S483" s="270" t="s">
        <v>1260</v>
      </c>
      <c r="T483" s="270" t="s">
        <v>1260</v>
      </c>
      <c r="U483" s="270" t="s">
        <v>1260</v>
      </c>
      <c r="V483" s="270" t="s">
        <v>1260</v>
      </c>
      <c r="W483" s="270" t="s">
        <v>1260</v>
      </c>
      <c r="X483" s="270" t="s">
        <v>1260</v>
      </c>
      <c r="Y483" s="270" t="s">
        <v>1260</v>
      </c>
      <c r="Z483" s="270" t="s">
        <v>1260</v>
      </c>
      <c r="AA483" s="270" t="s">
        <v>1260</v>
      </c>
      <c r="AB483" s="270" t="s">
        <v>1260</v>
      </c>
      <c r="AC483" s="270" t="s">
        <v>1260</v>
      </c>
      <c r="AD483" s="270" t="s">
        <v>1260</v>
      </c>
      <c r="AE483" s="270" t="s">
        <v>1260</v>
      </c>
      <c r="AF483" s="270" t="s">
        <v>1260</v>
      </c>
      <c r="AG483" s="270" t="s">
        <v>1260</v>
      </c>
      <c r="AH483" s="270" t="s">
        <v>1260</v>
      </c>
      <c r="AI483" s="270" t="s">
        <v>1260</v>
      </c>
      <c r="AJ483" s="270" t="s">
        <v>1260</v>
      </c>
      <c r="AK483" s="270" t="s">
        <v>1260</v>
      </c>
      <c r="AL483" s="270" t="s">
        <v>1260</v>
      </c>
      <c r="AM483" s="270" t="s">
        <v>1260</v>
      </c>
      <c r="AN483" s="270" t="s">
        <v>1260</v>
      </c>
      <c r="AO483" s="270" t="s">
        <v>1260</v>
      </c>
      <c r="AP483" s="270" t="s">
        <v>1260</v>
      </c>
      <c r="AQ483" s="270" t="s">
        <v>1260</v>
      </c>
      <c r="AR483" s="270" t="s">
        <v>1260</v>
      </c>
      <c r="AS483" s="270" t="s">
        <v>3258</v>
      </c>
      <c r="AT483" s="270" t="s">
        <v>3258</v>
      </c>
      <c r="AU483" s="270" t="s">
        <v>3258</v>
      </c>
      <c r="AV483" s="270" t="s">
        <v>3258</v>
      </c>
      <c r="AW483" s="277" t="s">
        <v>3258</v>
      </c>
      <c r="AY483" t="str">
        <f>VLOOKUP(A483,[1]Sheet2!A$3:AC$3636,29,0)</f>
        <v>مستنفذ فصل اول 2023-2024</v>
      </c>
      <c r="AZ483" s="270" t="s">
        <v>3258</v>
      </c>
      <c r="BA483" s="270" t="s">
        <v>3258</v>
      </c>
      <c r="BB483" s="270" t="s">
        <v>3258</v>
      </c>
      <c r="BC483" s="270" t="s">
        <v>3258</v>
      </c>
      <c r="BD483" s="270"/>
      <c r="BE483" s="270"/>
    </row>
    <row r="484" spans="1:83" ht="14.4" x14ac:dyDescent="0.3">
      <c r="A484" s="269">
        <v>520720</v>
      </c>
      <c r="B484" s="272" t="str">
        <f>VLOOKUP(A484,[1]Sheet4!B$1:G$3636,5,0)</f>
        <v>الرابعة</v>
      </c>
      <c r="C484" s="270" t="s">
        <v>1259</v>
      </c>
      <c r="D484" s="270" t="s">
        <v>1259</v>
      </c>
      <c r="E484" s="270" t="s">
        <v>1259</v>
      </c>
      <c r="F484" s="270" t="s">
        <v>1259</v>
      </c>
      <c r="G484" s="270" t="s">
        <v>1259</v>
      </c>
      <c r="H484" s="270" t="s">
        <v>1259</v>
      </c>
      <c r="I484" s="270" t="s">
        <v>1259</v>
      </c>
      <c r="J484" s="270" t="s">
        <v>1259</v>
      </c>
      <c r="K484" s="270" t="s">
        <v>1259</v>
      </c>
      <c r="L484" s="270" t="s">
        <v>1259</v>
      </c>
      <c r="M484" s="270" t="s">
        <v>1259</v>
      </c>
      <c r="N484" s="270" t="s">
        <v>1259</v>
      </c>
      <c r="O484" s="270" t="s">
        <v>1259</v>
      </c>
      <c r="P484" s="270" t="s">
        <v>1259</v>
      </c>
      <c r="Q484" s="270" t="s">
        <v>1259</v>
      </c>
      <c r="R484" s="270" t="s">
        <v>1259</v>
      </c>
      <c r="S484" s="270" t="s">
        <v>1259</v>
      </c>
      <c r="T484" s="270" t="s">
        <v>1259</v>
      </c>
      <c r="U484" s="270" t="s">
        <v>1259</v>
      </c>
      <c r="V484" s="270" t="s">
        <v>1259</v>
      </c>
      <c r="W484" s="270" t="s">
        <v>1259</v>
      </c>
      <c r="X484" s="270" t="s">
        <v>1259</v>
      </c>
      <c r="Y484" s="270" t="s">
        <v>1259</v>
      </c>
      <c r="Z484" s="270" t="s">
        <v>1259</v>
      </c>
      <c r="AA484" s="270" t="s">
        <v>1259</v>
      </c>
      <c r="AB484" s="270" t="s">
        <v>1259</v>
      </c>
      <c r="AC484" s="270" t="s">
        <v>1259</v>
      </c>
      <c r="AD484" s="270" t="s">
        <v>1259</v>
      </c>
      <c r="AE484" s="270" t="s">
        <v>1259</v>
      </c>
      <c r="AF484" s="270" t="s">
        <v>1259</v>
      </c>
      <c r="AG484" s="270" t="s">
        <v>1259</v>
      </c>
      <c r="AH484" s="270" t="s">
        <v>1259</v>
      </c>
      <c r="AI484" s="270" t="s">
        <v>1259</v>
      </c>
      <c r="AJ484" s="270" t="s">
        <v>1259</v>
      </c>
      <c r="AK484" s="270" t="s">
        <v>1259</v>
      </c>
      <c r="AL484" s="270" t="s">
        <v>1259</v>
      </c>
      <c r="AM484" s="270" t="s">
        <v>1259</v>
      </c>
      <c r="AN484" s="270" t="s">
        <v>1259</v>
      </c>
      <c r="AO484" s="270" t="s">
        <v>1259</v>
      </c>
      <c r="AP484" s="270" t="s">
        <v>1259</v>
      </c>
      <c r="AQ484" s="270" t="s">
        <v>1259</v>
      </c>
      <c r="AR484" s="270" t="s">
        <v>1259</v>
      </c>
      <c r="AS484" s="270" t="s">
        <v>1259</v>
      </c>
      <c r="AT484" s="270" t="s">
        <v>1259</v>
      </c>
      <c r="AU484" s="270" t="s">
        <v>1259</v>
      </c>
      <c r="AV484" s="270" t="s">
        <v>1259</v>
      </c>
      <c r="AW484" s="277" t="s">
        <v>1259</v>
      </c>
      <c r="AX484">
        <f>VLOOKUP(A484,[1]Sheet4!B$2:G$3636,6,0)</f>
        <v>0</v>
      </c>
      <c r="AY484" t="str">
        <f>VLOOKUP(A484,[1]Sheet2!A$3:AC$3636,29,0)</f>
        <v/>
      </c>
      <c r="AZ484" s="270" t="s">
        <v>3258</v>
      </c>
      <c r="BA484" s="270" t="s">
        <v>3258</v>
      </c>
      <c r="BB484" s="270" t="s">
        <v>3258</v>
      </c>
      <c r="BC484" s="270" t="s">
        <v>3258</v>
      </c>
      <c r="BD484" s="270"/>
      <c r="BE484" s="270"/>
    </row>
    <row r="485" spans="1:83" ht="14.4" x14ac:dyDescent="0.3">
      <c r="A485" s="269">
        <v>520740</v>
      </c>
      <c r="B485" s="272" t="str">
        <f>VLOOKUP(A485,[1]Sheet4!B$1:G$3636,5,0)</f>
        <v>الرابعة</v>
      </c>
      <c r="C485" s="270" t="s">
        <v>1260</v>
      </c>
      <c r="D485" s="270" t="s">
        <v>1260</v>
      </c>
      <c r="E485" s="270" t="s">
        <v>1260</v>
      </c>
      <c r="F485" s="270" t="s">
        <v>1260</v>
      </c>
      <c r="G485" s="270" t="s">
        <v>1260</v>
      </c>
      <c r="H485" s="270" t="s">
        <v>1260</v>
      </c>
      <c r="I485" s="270" t="s">
        <v>1260</v>
      </c>
      <c r="J485" s="270" t="s">
        <v>1260</v>
      </c>
      <c r="K485" s="270" t="s">
        <v>1260</v>
      </c>
      <c r="L485" s="270" t="s">
        <v>1260</v>
      </c>
      <c r="M485" s="270" t="s">
        <v>1260</v>
      </c>
      <c r="N485" s="270" t="s">
        <v>1260</v>
      </c>
      <c r="O485" s="270" t="s">
        <v>1260</v>
      </c>
      <c r="P485" s="270" t="s">
        <v>1260</v>
      </c>
      <c r="Q485" s="270" t="s">
        <v>1260</v>
      </c>
      <c r="R485" s="270" t="s">
        <v>1260</v>
      </c>
      <c r="S485" s="270" t="s">
        <v>1260</v>
      </c>
      <c r="T485" s="270" t="s">
        <v>1260</v>
      </c>
      <c r="U485" s="270" t="s">
        <v>1260</v>
      </c>
      <c r="V485" s="270" t="s">
        <v>1260</v>
      </c>
      <c r="W485" s="270" t="s">
        <v>1260</v>
      </c>
      <c r="X485" s="270" t="s">
        <v>1260</v>
      </c>
      <c r="Y485" s="270" t="s">
        <v>1260</v>
      </c>
      <c r="Z485" s="270" t="s">
        <v>1260</v>
      </c>
      <c r="AA485" s="270" t="s">
        <v>1260</v>
      </c>
      <c r="AB485" s="270" t="s">
        <v>1260</v>
      </c>
      <c r="AC485" s="270" t="s">
        <v>1260</v>
      </c>
      <c r="AD485" s="270" t="s">
        <v>1260</v>
      </c>
      <c r="AE485" s="270" t="s">
        <v>1260</v>
      </c>
      <c r="AF485" s="270" t="s">
        <v>1260</v>
      </c>
      <c r="AG485" s="270" t="s">
        <v>1260</v>
      </c>
      <c r="AH485" s="270" t="s">
        <v>1260</v>
      </c>
      <c r="AI485" s="270" t="s">
        <v>1260</v>
      </c>
      <c r="AJ485" s="270" t="s">
        <v>1260</v>
      </c>
      <c r="AK485" s="270" t="s">
        <v>1260</v>
      </c>
      <c r="AL485" s="270" t="s">
        <v>1260</v>
      </c>
      <c r="AM485" s="270" t="s">
        <v>1260</v>
      </c>
      <c r="AN485" s="270" t="s">
        <v>1260</v>
      </c>
      <c r="AO485" s="270" t="s">
        <v>1260</v>
      </c>
      <c r="AP485" s="270" t="s">
        <v>1260</v>
      </c>
      <c r="AQ485" s="270" t="s">
        <v>1260</v>
      </c>
      <c r="AR485" s="270" t="s">
        <v>1260</v>
      </c>
      <c r="AS485" s="270" t="s">
        <v>1260</v>
      </c>
      <c r="AT485" s="270" t="s">
        <v>1260</v>
      </c>
      <c r="AU485" s="270" t="s">
        <v>1260</v>
      </c>
      <c r="AV485" s="270" t="s">
        <v>1260</v>
      </c>
      <c r="AW485" s="277" t="s">
        <v>1260</v>
      </c>
      <c r="AX485">
        <f>VLOOKUP(A485,[1]Sheet4!B$2:G$3636,6,0)</f>
        <v>0</v>
      </c>
      <c r="AY485" t="str">
        <f>VLOOKUP(A485,[1]Sheet2!A$3:AC$3636,29,0)</f>
        <v>مستنفذ فصل اول 2023-2024</v>
      </c>
      <c r="AZ485" s="270" t="s">
        <v>3258</v>
      </c>
      <c r="BA485" s="270" t="s">
        <v>3258</v>
      </c>
      <c r="BB485" s="270" t="s">
        <v>3258</v>
      </c>
      <c r="BC485" s="270" t="s">
        <v>3258</v>
      </c>
      <c r="BD485" s="270"/>
      <c r="BE485" s="270"/>
    </row>
    <row r="486" spans="1:83" ht="14.4" x14ac:dyDescent="0.3">
      <c r="A486" s="269">
        <v>520742</v>
      </c>
      <c r="B486" s="272" t="str">
        <f>VLOOKUP(A486,[1]Sheet4!B$1:G$3636,5,0)</f>
        <v>الرابعة</v>
      </c>
      <c r="C486" s="270" t="s">
        <v>1259</v>
      </c>
      <c r="D486" s="270" t="s">
        <v>1259</v>
      </c>
      <c r="E486" s="270" t="s">
        <v>1259</v>
      </c>
      <c r="F486" s="270" t="s">
        <v>1259</v>
      </c>
      <c r="G486" s="270" t="s">
        <v>1259</v>
      </c>
      <c r="H486" s="270" t="s">
        <v>1259</v>
      </c>
      <c r="I486" s="270" t="s">
        <v>1259</v>
      </c>
      <c r="J486" s="270" t="s">
        <v>1259</v>
      </c>
      <c r="K486" s="270" t="s">
        <v>1259</v>
      </c>
      <c r="L486" s="270" t="s">
        <v>1259</v>
      </c>
      <c r="M486" s="270" t="s">
        <v>1259</v>
      </c>
      <c r="N486" s="270" t="s">
        <v>1259</v>
      </c>
      <c r="O486" s="270" t="s">
        <v>1259</v>
      </c>
      <c r="P486" s="270" t="s">
        <v>1259</v>
      </c>
      <c r="Q486" s="270" t="s">
        <v>1259</v>
      </c>
      <c r="R486" s="270" t="s">
        <v>1259</v>
      </c>
      <c r="S486" s="270" t="s">
        <v>1259</v>
      </c>
      <c r="T486" s="270" t="s">
        <v>1259</v>
      </c>
      <c r="U486" s="270" t="s">
        <v>1259</v>
      </c>
      <c r="V486" s="270" t="s">
        <v>1259</v>
      </c>
      <c r="W486" s="270" t="s">
        <v>1259</v>
      </c>
      <c r="X486" s="270" t="s">
        <v>1259</v>
      </c>
      <c r="Y486" s="270" t="s">
        <v>1259</v>
      </c>
      <c r="Z486" s="270" t="s">
        <v>1259</v>
      </c>
      <c r="AA486" s="270" t="s">
        <v>1259</v>
      </c>
      <c r="AB486" s="270" t="s">
        <v>1259</v>
      </c>
      <c r="AC486" s="270" t="s">
        <v>1259</v>
      </c>
      <c r="AD486" s="270" t="s">
        <v>1259</v>
      </c>
      <c r="AE486" s="270" t="s">
        <v>1259</v>
      </c>
      <c r="AF486" s="270" t="s">
        <v>1259</v>
      </c>
      <c r="AG486" s="270" t="s">
        <v>1259</v>
      </c>
      <c r="AH486" s="270" t="s">
        <v>1259</v>
      </c>
      <c r="AI486" s="270" t="s">
        <v>1259</v>
      </c>
      <c r="AJ486" s="270" t="s">
        <v>1259</v>
      </c>
      <c r="AK486" s="270" t="s">
        <v>1259</v>
      </c>
      <c r="AL486" s="270" t="s">
        <v>1259</v>
      </c>
      <c r="AM486" s="270" t="s">
        <v>1259</v>
      </c>
      <c r="AN486" s="270" t="s">
        <v>1259</v>
      </c>
      <c r="AO486" s="270" t="s">
        <v>1259</v>
      </c>
      <c r="AP486" s="270" t="s">
        <v>1259</v>
      </c>
      <c r="AQ486" s="270" t="s">
        <v>1259</v>
      </c>
      <c r="AR486" s="270" t="s">
        <v>1259</v>
      </c>
      <c r="AS486" s="270" t="s">
        <v>1259</v>
      </c>
      <c r="AT486" s="270" t="s">
        <v>1259</v>
      </c>
      <c r="AU486" s="270" t="s">
        <v>1259</v>
      </c>
      <c r="AV486" s="270" t="s">
        <v>1259</v>
      </c>
      <c r="AW486" s="277" t="s">
        <v>1259</v>
      </c>
      <c r="AX486">
        <f>VLOOKUP(A486,[1]Sheet4!B$2:G$3636,6,0)</f>
        <v>0</v>
      </c>
      <c r="AY486" t="str">
        <f>VLOOKUP(A486,[1]Sheet2!A$3:AC$3636,29,0)</f>
        <v/>
      </c>
      <c r="AZ486" s="270" t="s">
        <v>3258</v>
      </c>
      <c r="BA486" s="270" t="s">
        <v>3258</v>
      </c>
      <c r="BB486" s="270" t="s">
        <v>3258</v>
      </c>
      <c r="BC486" s="270" t="s">
        <v>3258</v>
      </c>
      <c r="BD486" s="270"/>
      <c r="BE486" s="270"/>
    </row>
    <row r="487" spans="1:83" ht="14.4" x14ac:dyDescent="0.3">
      <c r="A487" s="269">
        <v>520747</v>
      </c>
      <c r="B487" s="272" t="str">
        <f>VLOOKUP(A487,[1]Sheet4!B$1:G$3636,5,0)</f>
        <v>الرابعة</v>
      </c>
      <c r="C487" s="270" t="s">
        <v>1260</v>
      </c>
      <c r="D487" s="270" t="s">
        <v>1260</v>
      </c>
      <c r="E487" s="270" t="s">
        <v>1260</v>
      </c>
      <c r="F487" s="270" t="s">
        <v>1260</v>
      </c>
      <c r="G487" s="270" t="s">
        <v>1260</v>
      </c>
      <c r="H487" s="270" t="s">
        <v>1260</v>
      </c>
      <c r="I487" s="270" t="s">
        <v>1260</v>
      </c>
      <c r="J487" s="270" t="s">
        <v>1260</v>
      </c>
      <c r="K487" s="270" t="s">
        <v>1260</v>
      </c>
      <c r="L487" s="270" t="s">
        <v>1260</v>
      </c>
      <c r="M487" s="270" t="s">
        <v>1260</v>
      </c>
      <c r="N487" s="270" t="s">
        <v>1260</v>
      </c>
      <c r="O487" s="270" t="s">
        <v>1260</v>
      </c>
      <c r="P487" s="270" t="s">
        <v>1260</v>
      </c>
      <c r="Q487" s="270" t="s">
        <v>1260</v>
      </c>
      <c r="R487" s="270" t="s">
        <v>1260</v>
      </c>
      <c r="S487" s="270" t="s">
        <v>1260</v>
      </c>
      <c r="T487" s="270" t="s">
        <v>1260</v>
      </c>
      <c r="U487" s="270" t="s">
        <v>1260</v>
      </c>
      <c r="V487" s="270" t="s">
        <v>1260</v>
      </c>
      <c r="W487" s="270" t="s">
        <v>1260</v>
      </c>
      <c r="X487" s="270" t="s">
        <v>1260</v>
      </c>
      <c r="Y487" s="270" t="s">
        <v>1260</v>
      </c>
      <c r="Z487" s="270" t="s">
        <v>1260</v>
      </c>
      <c r="AA487" s="270" t="s">
        <v>1260</v>
      </c>
      <c r="AB487" s="270" t="s">
        <v>1260</v>
      </c>
      <c r="AC487" s="270" t="s">
        <v>1260</v>
      </c>
      <c r="AD487" s="270" t="s">
        <v>1260</v>
      </c>
      <c r="AE487" s="270" t="s">
        <v>1260</v>
      </c>
      <c r="AF487" s="270" t="s">
        <v>1260</v>
      </c>
      <c r="AG487" s="270" t="s">
        <v>1260</v>
      </c>
      <c r="AH487" s="270" t="s">
        <v>1260</v>
      </c>
      <c r="AI487" s="270" t="s">
        <v>1260</v>
      </c>
      <c r="AJ487" s="270" t="s">
        <v>1260</v>
      </c>
      <c r="AK487" s="270" t="s">
        <v>1260</v>
      </c>
      <c r="AL487" s="270" t="s">
        <v>1260</v>
      </c>
      <c r="AM487" s="270" t="s">
        <v>1260</v>
      </c>
      <c r="AN487" s="270" t="s">
        <v>1260</v>
      </c>
      <c r="AO487" s="270" t="s">
        <v>1260</v>
      </c>
      <c r="AP487" s="270" t="s">
        <v>1260</v>
      </c>
      <c r="AQ487" s="270" t="s">
        <v>1260</v>
      </c>
      <c r="AR487" s="270" t="s">
        <v>1260</v>
      </c>
      <c r="AS487" s="270" t="s">
        <v>1260</v>
      </c>
      <c r="AT487" s="270" t="s">
        <v>1260</v>
      </c>
      <c r="AU487" s="270" t="s">
        <v>1260</v>
      </c>
      <c r="AV487" s="270" t="s">
        <v>1260</v>
      </c>
      <c r="AW487" s="277" t="s">
        <v>1260</v>
      </c>
      <c r="AX487">
        <f>VLOOKUP(A487,[1]Sheet4!B$2:G$3636,6,0)</f>
        <v>0</v>
      </c>
      <c r="AY487">
        <f>VLOOKUP(A487,[1]Sheet2!A$3:AC$3636,29,0)</f>
        <v>0</v>
      </c>
      <c r="AZ487" s="270" t="s">
        <v>3258</v>
      </c>
      <c r="BA487" s="270" t="s">
        <v>3258</v>
      </c>
      <c r="BB487" s="270" t="s">
        <v>3258</v>
      </c>
      <c r="BC487" s="270" t="s">
        <v>3258</v>
      </c>
      <c r="BD487" s="270"/>
      <c r="BE487" s="270"/>
    </row>
    <row r="488" spans="1:83" ht="14.4" x14ac:dyDescent="0.3">
      <c r="A488" s="269">
        <v>520751</v>
      </c>
      <c r="B488" s="272" t="str">
        <f>VLOOKUP(A488,[1]Sheet4!B$1:G$3636,5,0)</f>
        <v>الرابعة حديث</v>
      </c>
      <c r="C488" s="270" t="s">
        <v>1259</v>
      </c>
      <c r="D488" s="270" t="s">
        <v>1259</v>
      </c>
      <c r="E488" s="270" t="s">
        <v>1259</v>
      </c>
      <c r="F488" s="270" t="s">
        <v>1259</v>
      </c>
      <c r="G488" s="270" t="s">
        <v>1259</v>
      </c>
      <c r="H488" s="270" t="s">
        <v>1259</v>
      </c>
      <c r="I488" s="270" t="s">
        <v>1259</v>
      </c>
      <c r="J488" s="270" t="s">
        <v>1259</v>
      </c>
      <c r="K488" s="270" t="s">
        <v>1259</v>
      </c>
      <c r="L488" s="270" t="s">
        <v>1259</v>
      </c>
      <c r="M488" s="270" t="s">
        <v>1259</v>
      </c>
      <c r="N488" s="270" t="s">
        <v>1259</v>
      </c>
      <c r="O488" s="270" t="s">
        <v>1259</v>
      </c>
      <c r="P488" s="270" t="s">
        <v>1259</v>
      </c>
      <c r="Q488" s="270" t="s">
        <v>1259</v>
      </c>
      <c r="R488" s="270" t="s">
        <v>1259</v>
      </c>
      <c r="S488" s="270" t="s">
        <v>1259</v>
      </c>
      <c r="T488" s="270" t="s">
        <v>1259</v>
      </c>
      <c r="U488" s="270" t="s">
        <v>1259</v>
      </c>
      <c r="V488" s="270" t="s">
        <v>1259</v>
      </c>
      <c r="W488" s="270" t="s">
        <v>1259</v>
      </c>
      <c r="X488" s="270" t="s">
        <v>1259</v>
      </c>
      <c r="Y488" s="270" t="s">
        <v>1259</v>
      </c>
      <c r="Z488" s="270" t="s">
        <v>1259</v>
      </c>
      <c r="AA488" s="270" t="s">
        <v>1259</v>
      </c>
      <c r="AB488" s="270" t="s">
        <v>1259</v>
      </c>
      <c r="AC488" s="270" t="s">
        <v>1259</v>
      </c>
      <c r="AD488" s="270" t="s">
        <v>1259</v>
      </c>
      <c r="AE488" s="270" t="s">
        <v>1259</v>
      </c>
      <c r="AF488" s="270" t="s">
        <v>1259</v>
      </c>
      <c r="AG488" s="270" t="s">
        <v>1259</v>
      </c>
      <c r="AH488" s="270" t="s">
        <v>1259</v>
      </c>
      <c r="AI488" s="270" t="s">
        <v>1259</v>
      </c>
      <c r="AJ488" s="270" t="s">
        <v>1259</v>
      </c>
      <c r="AK488" s="270" t="s">
        <v>1259</v>
      </c>
      <c r="AL488" s="270" t="s">
        <v>1259</v>
      </c>
      <c r="AM488" s="270" t="s">
        <v>1259</v>
      </c>
      <c r="AN488" s="270" t="s">
        <v>1259</v>
      </c>
      <c r="AO488" s="270" t="s">
        <v>1259</v>
      </c>
      <c r="AP488" s="270" t="s">
        <v>1259</v>
      </c>
      <c r="AQ488" s="270" t="s">
        <v>1259</v>
      </c>
      <c r="AR488" s="270" t="s">
        <v>1259</v>
      </c>
      <c r="AS488" s="270" t="s">
        <v>3258</v>
      </c>
      <c r="AT488" s="270" t="s">
        <v>3258</v>
      </c>
      <c r="AU488" s="270" t="s">
        <v>3258</v>
      </c>
      <c r="AV488" s="270" t="s">
        <v>3258</v>
      </c>
      <c r="AW488" s="277" t="s">
        <v>3258</v>
      </c>
      <c r="AY488" t="str">
        <f>VLOOKUP(A488,[1]Sheet2!A$3:AC$3636,29,0)</f>
        <v/>
      </c>
      <c r="AZ488" s="270" t="s">
        <v>3258</v>
      </c>
      <c r="BA488" s="270" t="s">
        <v>3258</v>
      </c>
      <c r="BB488" s="270" t="s">
        <v>3258</v>
      </c>
      <c r="BC488" s="270" t="s">
        <v>3258</v>
      </c>
      <c r="BD488" s="270"/>
      <c r="BE488" s="270"/>
    </row>
    <row r="489" spans="1:83" ht="14.4" x14ac:dyDescent="0.3">
      <c r="A489" s="269">
        <v>520756</v>
      </c>
      <c r="B489" s="272" t="str">
        <f>VLOOKUP(A489,[1]Sheet4!B$1:G$3636,5,0)</f>
        <v>الرابعة</v>
      </c>
      <c r="C489" s="270" t="s">
        <v>1259</v>
      </c>
      <c r="D489" s="270" t="s">
        <v>1259</v>
      </c>
      <c r="E489" s="270" t="s">
        <v>1259</v>
      </c>
      <c r="F489" s="270" t="s">
        <v>1259</v>
      </c>
      <c r="G489" s="270" t="s">
        <v>1259</v>
      </c>
      <c r="H489" s="270" t="s">
        <v>1259</v>
      </c>
      <c r="I489" s="270" t="s">
        <v>1259</v>
      </c>
      <c r="J489" s="270" t="s">
        <v>1259</v>
      </c>
      <c r="K489" s="270" t="s">
        <v>1259</v>
      </c>
      <c r="L489" s="270" t="s">
        <v>1259</v>
      </c>
      <c r="M489" s="270" t="s">
        <v>1259</v>
      </c>
      <c r="N489" s="270" t="s">
        <v>1259</v>
      </c>
      <c r="O489" s="270" t="s">
        <v>1259</v>
      </c>
      <c r="P489" s="270" t="s">
        <v>1259</v>
      </c>
      <c r="Q489" s="270" t="s">
        <v>1259</v>
      </c>
      <c r="R489" s="270" t="s">
        <v>1259</v>
      </c>
      <c r="S489" s="270" t="s">
        <v>1259</v>
      </c>
      <c r="T489" s="270" t="s">
        <v>1259</v>
      </c>
      <c r="U489" s="270" t="s">
        <v>1259</v>
      </c>
      <c r="V489" s="270" t="s">
        <v>1259</v>
      </c>
      <c r="W489" s="270" t="s">
        <v>1259</v>
      </c>
      <c r="X489" s="270" t="s">
        <v>1259</v>
      </c>
      <c r="Y489" s="270" t="s">
        <v>1259</v>
      </c>
      <c r="Z489" s="270" t="s">
        <v>1259</v>
      </c>
      <c r="AA489" s="270" t="s">
        <v>1259</v>
      </c>
      <c r="AB489" s="270" t="s">
        <v>1259</v>
      </c>
      <c r="AC489" s="270" t="s">
        <v>1259</v>
      </c>
      <c r="AD489" s="270" t="s">
        <v>1259</v>
      </c>
      <c r="AE489" s="270" t="s">
        <v>1259</v>
      </c>
      <c r="AF489" s="270" t="s">
        <v>1259</v>
      </c>
      <c r="AG489" s="270" t="s">
        <v>1259</v>
      </c>
      <c r="AH489" s="270" t="s">
        <v>1259</v>
      </c>
      <c r="AI489" s="270" t="s">
        <v>1259</v>
      </c>
      <c r="AJ489" s="270" t="s">
        <v>1259</v>
      </c>
      <c r="AK489" s="270" t="s">
        <v>1259</v>
      </c>
      <c r="AL489" s="270" t="s">
        <v>1259</v>
      </c>
      <c r="AM489" s="270" t="s">
        <v>1259</v>
      </c>
      <c r="AN489" s="270" t="s">
        <v>1259</v>
      </c>
      <c r="AO489" s="270" t="s">
        <v>1259</v>
      </c>
      <c r="AP489" s="270" t="s">
        <v>1259</v>
      </c>
      <c r="AQ489" s="270" t="s">
        <v>1259</v>
      </c>
      <c r="AR489" s="270" t="s">
        <v>1259</v>
      </c>
      <c r="AS489" s="270" t="s">
        <v>1259</v>
      </c>
      <c r="AT489" s="270" t="s">
        <v>1259</v>
      </c>
      <c r="AU489" s="270" t="s">
        <v>1259</v>
      </c>
      <c r="AV489" s="270" t="s">
        <v>1259</v>
      </c>
      <c r="AW489" s="277" t="s">
        <v>1259</v>
      </c>
      <c r="AX489">
        <f>VLOOKUP(A489,[1]Sheet4!B$2:G$3636,6,0)</f>
        <v>0</v>
      </c>
      <c r="AY489" t="str">
        <f>VLOOKUP(A489,[1]Sheet2!A$3:AC$3636,29,0)</f>
        <v/>
      </c>
      <c r="AZ489" s="270" t="s">
        <v>3258</v>
      </c>
      <c r="BA489" s="270" t="s">
        <v>3258</v>
      </c>
      <c r="BB489" s="270" t="s">
        <v>3258</v>
      </c>
      <c r="BC489" s="270" t="s">
        <v>3258</v>
      </c>
      <c r="BD489" s="270"/>
      <c r="BE489" s="270"/>
      <c r="BH489" s="248"/>
      <c r="BI489" s="248"/>
      <c r="BJ489" s="248"/>
      <c r="BK489" s="248"/>
      <c r="BL489" s="248"/>
      <c r="BM489" s="248"/>
      <c r="BN489" s="248"/>
      <c r="BO489" s="248"/>
      <c r="BP489" s="248" t="s">
        <v>3258</v>
      </c>
      <c r="BQ489" s="248" t="s">
        <v>3258</v>
      </c>
      <c r="BR489" s="248" t="s">
        <v>3258</v>
      </c>
      <c r="BS489" s="248" t="s">
        <v>3258</v>
      </c>
      <c r="BT489" s="248" t="s">
        <v>3258</v>
      </c>
      <c r="BU489" s="248" t="s">
        <v>3258</v>
      </c>
      <c r="BV489" s="247"/>
      <c r="BW489" s="248"/>
      <c r="BX489" s="248"/>
      <c r="BY489" s="248"/>
      <c r="BZ489" s="248"/>
      <c r="CA489" s="241"/>
      <c r="CB489" s="241"/>
      <c r="CC489" s="241"/>
      <c r="CD489" s="241"/>
      <c r="CE489" s="248"/>
    </row>
    <row r="490" spans="1:83" ht="14.4" x14ac:dyDescent="0.3">
      <c r="A490" s="269">
        <v>520769</v>
      </c>
      <c r="B490" s="272" t="str">
        <f>VLOOKUP(A490,[1]Sheet4!B$1:G$3636,5,0)</f>
        <v>الرابعة</v>
      </c>
      <c r="C490" s="270" t="s">
        <v>1259</v>
      </c>
      <c r="D490" s="270" t="s">
        <v>1259</v>
      </c>
      <c r="E490" s="270" t="s">
        <v>1259</v>
      </c>
      <c r="F490" s="270" t="s">
        <v>1259</v>
      </c>
      <c r="G490" s="270" t="s">
        <v>1259</v>
      </c>
      <c r="H490" s="270" t="s">
        <v>1259</v>
      </c>
      <c r="I490" s="270" t="s">
        <v>1259</v>
      </c>
      <c r="J490" s="270" t="s">
        <v>1259</v>
      </c>
      <c r="K490" s="270" t="s">
        <v>1259</v>
      </c>
      <c r="L490" s="270" t="s">
        <v>1259</v>
      </c>
      <c r="M490" s="270" t="s">
        <v>1259</v>
      </c>
      <c r="N490" s="270" t="s">
        <v>1259</v>
      </c>
      <c r="O490" s="270" t="s">
        <v>1259</v>
      </c>
      <c r="P490" s="270" t="s">
        <v>1259</v>
      </c>
      <c r="Q490" s="270" t="s">
        <v>1259</v>
      </c>
      <c r="R490" s="270" t="s">
        <v>1259</v>
      </c>
      <c r="S490" s="270" t="s">
        <v>1259</v>
      </c>
      <c r="T490" s="270" t="s">
        <v>1259</v>
      </c>
      <c r="U490" s="270" t="s">
        <v>1259</v>
      </c>
      <c r="V490" s="270" t="s">
        <v>1259</v>
      </c>
      <c r="W490" s="270" t="s">
        <v>1259</v>
      </c>
      <c r="X490" s="270" t="s">
        <v>1259</v>
      </c>
      <c r="Y490" s="270" t="s">
        <v>1259</v>
      </c>
      <c r="Z490" s="270" t="s">
        <v>1259</v>
      </c>
      <c r="AA490" s="270" t="s">
        <v>1259</v>
      </c>
      <c r="AB490" s="270" t="s">
        <v>1259</v>
      </c>
      <c r="AC490" s="270" t="s">
        <v>1259</v>
      </c>
      <c r="AD490" s="270" t="s">
        <v>1259</v>
      </c>
      <c r="AE490" s="270" t="s">
        <v>1259</v>
      </c>
      <c r="AF490" s="270" t="s">
        <v>1259</v>
      </c>
      <c r="AG490" s="270" t="s">
        <v>1259</v>
      </c>
      <c r="AH490" s="270" t="s">
        <v>1259</v>
      </c>
      <c r="AI490" s="270" t="s">
        <v>1259</v>
      </c>
      <c r="AJ490" s="270" t="s">
        <v>1259</v>
      </c>
      <c r="AK490" s="270" t="s">
        <v>1259</v>
      </c>
      <c r="AL490" s="270" t="s">
        <v>1259</v>
      </c>
      <c r="AM490" s="270" t="s">
        <v>1259</v>
      </c>
      <c r="AN490" s="270" t="s">
        <v>1259</v>
      </c>
      <c r="AO490" s="270" t="s">
        <v>1259</v>
      </c>
      <c r="AP490" s="270" t="s">
        <v>1259</v>
      </c>
      <c r="AQ490" s="270" t="s">
        <v>1259</v>
      </c>
      <c r="AR490" s="270" t="s">
        <v>1259</v>
      </c>
      <c r="AS490" s="270" t="s">
        <v>1259</v>
      </c>
      <c r="AT490" s="270" t="s">
        <v>1259</v>
      </c>
      <c r="AU490" s="270" t="s">
        <v>1259</v>
      </c>
      <c r="AV490" s="270" t="s">
        <v>1259</v>
      </c>
      <c r="AW490" s="277" t="s">
        <v>1259</v>
      </c>
      <c r="AX490">
        <f>VLOOKUP(A490,[1]Sheet4!B$2:G$3636,6,0)</f>
        <v>0</v>
      </c>
      <c r="AY490" t="str">
        <f>VLOOKUP(A490,[1]Sheet2!A$3:AC$3636,29,0)</f>
        <v/>
      </c>
      <c r="AZ490" s="270" t="s">
        <v>3258</v>
      </c>
      <c r="BA490" s="270" t="s">
        <v>3258</v>
      </c>
      <c r="BB490" s="270" t="s">
        <v>3258</v>
      </c>
      <c r="BC490" s="270" t="s">
        <v>3258</v>
      </c>
      <c r="BD490" s="270"/>
      <c r="BE490" s="270"/>
    </row>
    <row r="491" spans="1:83" ht="14.4" x14ac:dyDescent="0.3">
      <c r="A491" s="269">
        <v>520776</v>
      </c>
      <c r="B491" s="272" t="str">
        <f>VLOOKUP(A491,[1]Sheet4!B$1:G$3636,5,0)</f>
        <v>الرابعة</v>
      </c>
      <c r="C491" s="270" t="s">
        <v>1259</v>
      </c>
      <c r="D491" s="270" t="s">
        <v>1259</v>
      </c>
      <c r="E491" s="270" t="s">
        <v>1259</v>
      </c>
      <c r="F491" s="270" t="s">
        <v>1259</v>
      </c>
      <c r="G491" s="270" t="s">
        <v>1259</v>
      </c>
      <c r="H491" s="270" t="s">
        <v>1259</v>
      </c>
      <c r="I491" s="270" t="s">
        <v>1259</v>
      </c>
      <c r="J491" s="270" t="s">
        <v>1259</v>
      </c>
      <c r="K491" s="270" t="s">
        <v>1259</v>
      </c>
      <c r="L491" s="270" t="s">
        <v>1259</v>
      </c>
      <c r="M491" s="270" t="s">
        <v>1259</v>
      </c>
      <c r="N491" s="270" t="s">
        <v>1259</v>
      </c>
      <c r="O491" s="270" t="s">
        <v>1259</v>
      </c>
      <c r="P491" s="270" t="s">
        <v>1259</v>
      </c>
      <c r="Q491" s="270" t="s">
        <v>1259</v>
      </c>
      <c r="R491" s="270" t="s">
        <v>1259</v>
      </c>
      <c r="S491" s="270" t="s">
        <v>1259</v>
      </c>
      <c r="T491" s="270" t="s">
        <v>1259</v>
      </c>
      <c r="U491" s="270" t="s">
        <v>1259</v>
      </c>
      <c r="V491" s="270" t="s">
        <v>1259</v>
      </c>
      <c r="W491" s="270" t="s">
        <v>1259</v>
      </c>
      <c r="X491" s="270" t="s">
        <v>1259</v>
      </c>
      <c r="Y491" s="270" t="s">
        <v>1259</v>
      </c>
      <c r="Z491" s="270" t="s">
        <v>1259</v>
      </c>
      <c r="AA491" s="270" t="s">
        <v>1259</v>
      </c>
      <c r="AB491" s="270" t="s">
        <v>1259</v>
      </c>
      <c r="AC491" s="270" t="s">
        <v>1259</v>
      </c>
      <c r="AD491" s="270" t="s">
        <v>1259</v>
      </c>
      <c r="AE491" s="270" t="s">
        <v>1259</v>
      </c>
      <c r="AF491" s="270" t="s">
        <v>1259</v>
      </c>
      <c r="AG491" s="270" t="s">
        <v>1259</v>
      </c>
      <c r="AH491" s="270" t="s">
        <v>1259</v>
      </c>
      <c r="AI491" s="270" t="s">
        <v>1259</v>
      </c>
      <c r="AJ491" s="270" t="s">
        <v>1259</v>
      </c>
      <c r="AK491" s="270" t="s">
        <v>1259</v>
      </c>
      <c r="AL491" s="270" t="s">
        <v>1259</v>
      </c>
      <c r="AM491" s="270" t="s">
        <v>1259</v>
      </c>
      <c r="AN491" s="270" t="s">
        <v>1259</v>
      </c>
      <c r="AO491" s="270" t="s">
        <v>1259</v>
      </c>
      <c r="AP491" s="270" t="s">
        <v>1259</v>
      </c>
      <c r="AQ491" s="270" t="s">
        <v>1259</v>
      </c>
      <c r="AR491" s="270" t="s">
        <v>1259</v>
      </c>
      <c r="AS491" s="270" t="s">
        <v>1259</v>
      </c>
      <c r="AT491" s="270" t="s">
        <v>1259</v>
      </c>
      <c r="AU491" s="270" t="s">
        <v>1259</v>
      </c>
      <c r="AV491" s="270" t="s">
        <v>1259</v>
      </c>
      <c r="AW491" s="277" t="s">
        <v>1259</v>
      </c>
      <c r="AX491">
        <f>VLOOKUP(A491,[1]Sheet4!B$2:G$3636,6,0)</f>
        <v>0</v>
      </c>
      <c r="AY491" t="str">
        <f>VLOOKUP(A491,[1]Sheet2!A$3:AC$3636,29,0)</f>
        <v/>
      </c>
      <c r="AZ491" s="270" t="s">
        <v>3258</v>
      </c>
      <c r="BA491" s="270" t="s">
        <v>3258</v>
      </c>
      <c r="BB491" s="270" t="s">
        <v>3258</v>
      </c>
      <c r="BC491" s="270" t="s">
        <v>3258</v>
      </c>
      <c r="BD491" s="270"/>
      <c r="BE491" s="270"/>
    </row>
    <row r="492" spans="1:83" ht="14.4" x14ac:dyDescent="0.3">
      <c r="A492" s="269">
        <v>520793</v>
      </c>
      <c r="B492" s="272" t="str">
        <f>VLOOKUP(A492,[1]Sheet4!B$1:G$3636,5,0)</f>
        <v>الرابعة حديث</v>
      </c>
      <c r="C492" s="270" t="s">
        <v>1259</v>
      </c>
      <c r="D492" s="270" t="s">
        <v>1259</v>
      </c>
      <c r="E492" s="270" t="s">
        <v>1259</v>
      </c>
      <c r="F492" s="270" t="s">
        <v>1259</v>
      </c>
      <c r="G492" s="270" t="s">
        <v>1259</v>
      </c>
      <c r="H492" s="270" t="s">
        <v>1259</v>
      </c>
      <c r="I492" s="270" t="s">
        <v>1259</v>
      </c>
      <c r="J492" s="270" t="s">
        <v>1259</v>
      </c>
      <c r="K492" s="270" t="s">
        <v>1259</v>
      </c>
      <c r="L492" s="270" t="s">
        <v>1259</v>
      </c>
      <c r="M492" s="270" t="s">
        <v>1259</v>
      </c>
      <c r="N492" s="270" t="s">
        <v>1259</v>
      </c>
      <c r="O492" s="270" t="s">
        <v>1259</v>
      </c>
      <c r="P492" s="270" t="s">
        <v>1259</v>
      </c>
      <c r="Q492" s="270" t="s">
        <v>1259</v>
      </c>
      <c r="R492" s="270" t="s">
        <v>1259</v>
      </c>
      <c r="S492" s="270" t="s">
        <v>1259</v>
      </c>
      <c r="T492" s="270" t="s">
        <v>1259</v>
      </c>
      <c r="U492" s="270" t="s">
        <v>1259</v>
      </c>
      <c r="V492" s="270" t="s">
        <v>1259</v>
      </c>
      <c r="W492" s="270" t="s">
        <v>1259</v>
      </c>
      <c r="X492" s="270" t="s">
        <v>1259</v>
      </c>
      <c r="Y492" s="270" t="s">
        <v>1259</v>
      </c>
      <c r="Z492" s="270" t="s">
        <v>1259</v>
      </c>
      <c r="AA492" s="270" t="s">
        <v>1259</v>
      </c>
      <c r="AB492" s="270" t="s">
        <v>1259</v>
      </c>
      <c r="AC492" s="270" t="s">
        <v>1259</v>
      </c>
      <c r="AD492" s="270" t="s">
        <v>1259</v>
      </c>
      <c r="AE492" s="270" t="s">
        <v>1259</v>
      </c>
      <c r="AF492" s="270" t="s">
        <v>1259</v>
      </c>
      <c r="AG492" s="270" t="s">
        <v>1259</v>
      </c>
      <c r="AH492" s="270" t="s">
        <v>1259</v>
      </c>
      <c r="AI492" s="270" t="s">
        <v>1259</v>
      </c>
      <c r="AJ492" s="270" t="s">
        <v>1259</v>
      </c>
      <c r="AK492" s="270" t="s">
        <v>1259</v>
      </c>
      <c r="AL492" s="270" t="s">
        <v>1259</v>
      </c>
      <c r="AM492" s="270" t="s">
        <v>1259</v>
      </c>
      <c r="AN492" s="270" t="s">
        <v>1259</v>
      </c>
      <c r="AO492" s="270" t="s">
        <v>1259</v>
      </c>
      <c r="AP492" s="270" t="s">
        <v>1259</v>
      </c>
      <c r="AQ492" s="270" t="s">
        <v>1259</v>
      </c>
      <c r="AR492" s="270" t="s">
        <v>1259</v>
      </c>
      <c r="AS492" s="270" t="s">
        <v>3258</v>
      </c>
      <c r="AT492" s="270" t="s">
        <v>3258</v>
      </c>
      <c r="AU492" s="270" t="s">
        <v>3258</v>
      </c>
      <c r="AV492" s="270" t="s">
        <v>3258</v>
      </c>
      <c r="AW492" s="277" t="s">
        <v>3258</v>
      </c>
      <c r="AY492" t="str">
        <f>VLOOKUP(A492,[1]Sheet2!A$3:AC$3636,29,0)</f>
        <v/>
      </c>
      <c r="AZ492" s="270" t="s">
        <v>3258</v>
      </c>
      <c r="BA492" s="270" t="s">
        <v>3258</v>
      </c>
      <c r="BB492" s="270" t="s">
        <v>3258</v>
      </c>
      <c r="BC492" s="270" t="s">
        <v>3258</v>
      </c>
      <c r="BD492" s="270"/>
      <c r="BE492" s="270"/>
      <c r="BH492" s="248"/>
      <c r="BI492" s="248"/>
      <c r="BJ492" s="248"/>
      <c r="BK492" s="248"/>
      <c r="BL492" s="248"/>
      <c r="BM492" s="248"/>
      <c r="BN492" s="248"/>
      <c r="BO492" s="248"/>
      <c r="BP492" s="248" t="s">
        <v>3258</v>
      </c>
      <c r="BQ492" s="248" t="s">
        <v>3258</v>
      </c>
      <c r="BR492" s="248" t="s">
        <v>3258</v>
      </c>
      <c r="BS492" s="248" t="s">
        <v>3258</v>
      </c>
      <c r="BT492" s="248" t="s">
        <v>3258</v>
      </c>
      <c r="BU492" s="248" t="s">
        <v>3258</v>
      </c>
      <c r="BV492" s="247"/>
      <c r="BW492" s="248"/>
      <c r="BX492" s="248"/>
      <c r="BY492" s="248"/>
      <c r="BZ492" s="248"/>
      <c r="CA492" s="241"/>
      <c r="CB492" s="241"/>
      <c r="CC492" s="241"/>
      <c r="CD492" s="241"/>
      <c r="CE492" s="248"/>
    </row>
    <row r="493" spans="1:83" ht="14.4" x14ac:dyDescent="0.3">
      <c r="A493" s="269">
        <v>520804</v>
      </c>
      <c r="B493" s="272" t="str">
        <f>VLOOKUP(A493,[1]Sheet4!B$1:G$3636,5,0)</f>
        <v>الرابعة</v>
      </c>
      <c r="C493" s="270" t="s">
        <v>1259</v>
      </c>
      <c r="D493" s="270" t="s">
        <v>1259</v>
      </c>
      <c r="E493" s="270" t="s">
        <v>1259</v>
      </c>
      <c r="F493" s="270" t="s">
        <v>1259</v>
      </c>
      <c r="G493" s="270" t="s">
        <v>1259</v>
      </c>
      <c r="H493" s="270" t="s">
        <v>1259</v>
      </c>
      <c r="I493" s="270" t="s">
        <v>1259</v>
      </c>
      <c r="J493" s="270" t="s">
        <v>1259</v>
      </c>
      <c r="K493" s="270" t="s">
        <v>1259</v>
      </c>
      <c r="L493" s="270" t="s">
        <v>1259</v>
      </c>
      <c r="M493" s="270" t="s">
        <v>1259</v>
      </c>
      <c r="N493" s="270" t="s">
        <v>1259</v>
      </c>
      <c r="O493" s="270" t="s">
        <v>1259</v>
      </c>
      <c r="P493" s="270" t="s">
        <v>1259</v>
      </c>
      <c r="Q493" s="270" t="s">
        <v>1259</v>
      </c>
      <c r="R493" s="270" t="s">
        <v>1259</v>
      </c>
      <c r="S493" s="270" t="s">
        <v>1259</v>
      </c>
      <c r="T493" s="270" t="s">
        <v>1259</v>
      </c>
      <c r="U493" s="270" t="s">
        <v>1259</v>
      </c>
      <c r="V493" s="270" t="s">
        <v>1259</v>
      </c>
      <c r="W493" s="270" t="s">
        <v>1259</v>
      </c>
      <c r="X493" s="270" t="s">
        <v>1259</v>
      </c>
      <c r="Y493" s="270" t="s">
        <v>1259</v>
      </c>
      <c r="Z493" s="270" t="s">
        <v>1259</v>
      </c>
      <c r="AA493" s="270" t="s">
        <v>1259</v>
      </c>
      <c r="AB493" s="270" t="s">
        <v>1259</v>
      </c>
      <c r="AC493" s="270" t="s">
        <v>1259</v>
      </c>
      <c r="AD493" s="270" t="s">
        <v>1259</v>
      </c>
      <c r="AE493" s="270" t="s">
        <v>1259</v>
      </c>
      <c r="AF493" s="270" t="s">
        <v>1259</v>
      </c>
      <c r="AG493" s="270" t="s">
        <v>1259</v>
      </c>
      <c r="AH493" s="270" t="s">
        <v>1259</v>
      </c>
      <c r="AI493" s="270" t="s">
        <v>1259</v>
      </c>
      <c r="AJ493" s="270" t="s">
        <v>1259</v>
      </c>
      <c r="AK493" s="270" t="s">
        <v>1259</v>
      </c>
      <c r="AL493" s="270" t="s">
        <v>1259</v>
      </c>
      <c r="AM493" s="270" t="s">
        <v>1259</v>
      </c>
      <c r="AN493" s="270" t="s">
        <v>1259</v>
      </c>
      <c r="AO493" s="270" t="s">
        <v>1259</v>
      </c>
      <c r="AP493" s="270" t="s">
        <v>1259</v>
      </c>
      <c r="AQ493" s="270" t="s">
        <v>1259</v>
      </c>
      <c r="AR493" s="270" t="s">
        <v>1259</v>
      </c>
      <c r="AS493" s="270" t="s">
        <v>1259</v>
      </c>
      <c r="AT493" s="270" t="s">
        <v>1259</v>
      </c>
      <c r="AU493" s="270" t="s">
        <v>1259</v>
      </c>
      <c r="AV493" s="270" t="s">
        <v>1259</v>
      </c>
      <c r="AW493" s="277" t="s">
        <v>1259</v>
      </c>
      <c r="AX493">
        <f>VLOOKUP(A493,[1]Sheet4!B$2:G$3636,6,0)</f>
        <v>0</v>
      </c>
      <c r="AY493">
        <f>VLOOKUP(A493,[1]Sheet2!A$3:AC$3636,29,0)</f>
        <v>0</v>
      </c>
      <c r="AZ493" s="270" t="s">
        <v>3258</v>
      </c>
      <c r="BA493" s="270" t="s">
        <v>3258</v>
      </c>
      <c r="BB493" s="270" t="s">
        <v>3258</v>
      </c>
      <c r="BC493" s="270" t="s">
        <v>3258</v>
      </c>
      <c r="BD493" s="270"/>
      <c r="BE493" s="270"/>
    </row>
    <row r="494" spans="1:83" ht="14.4" x14ac:dyDescent="0.3">
      <c r="A494" s="269">
        <v>520810</v>
      </c>
      <c r="B494" s="272" t="str">
        <f>VLOOKUP(A494,[1]Sheet4!B$1:G$3636,5,0)</f>
        <v>الرابعة</v>
      </c>
      <c r="C494" s="270" t="s">
        <v>1259</v>
      </c>
      <c r="D494" s="270" t="s">
        <v>1259</v>
      </c>
      <c r="E494" s="270" t="s">
        <v>1259</v>
      </c>
      <c r="F494" s="270" t="s">
        <v>1259</v>
      </c>
      <c r="G494" s="270" t="s">
        <v>1259</v>
      </c>
      <c r="H494" s="270" t="s">
        <v>1259</v>
      </c>
      <c r="I494" s="270" t="s">
        <v>1259</v>
      </c>
      <c r="J494" s="270" t="s">
        <v>1259</v>
      </c>
      <c r="K494" s="270" t="s">
        <v>1259</v>
      </c>
      <c r="L494" s="270" t="s">
        <v>1259</v>
      </c>
      <c r="M494" s="270" t="s">
        <v>1259</v>
      </c>
      <c r="N494" s="270" t="s">
        <v>1259</v>
      </c>
      <c r="O494" s="270" t="s">
        <v>1259</v>
      </c>
      <c r="P494" s="270" t="s">
        <v>1259</v>
      </c>
      <c r="Q494" s="270" t="s">
        <v>1259</v>
      </c>
      <c r="R494" s="270" t="s">
        <v>1259</v>
      </c>
      <c r="S494" s="270" t="s">
        <v>1259</v>
      </c>
      <c r="T494" s="270" t="s">
        <v>1259</v>
      </c>
      <c r="U494" s="270" t="s">
        <v>1259</v>
      </c>
      <c r="V494" s="270" t="s">
        <v>1259</v>
      </c>
      <c r="W494" s="270" t="s">
        <v>1259</v>
      </c>
      <c r="X494" s="270" t="s">
        <v>1259</v>
      </c>
      <c r="Y494" s="270" t="s">
        <v>1259</v>
      </c>
      <c r="Z494" s="270" t="s">
        <v>1259</v>
      </c>
      <c r="AA494" s="270" t="s">
        <v>1259</v>
      </c>
      <c r="AB494" s="270" t="s">
        <v>1259</v>
      </c>
      <c r="AC494" s="270" t="s">
        <v>1259</v>
      </c>
      <c r="AD494" s="270" t="s">
        <v>1259</v>
      </c>
      <c r="AE494" s="270" t="s">
        <v>1259</v>
      </c>
      <c r="AF494" s="270" t="s">
        <v>1259</v>
      </c>
      <c r="AG494" s="270" t="s">
        <v>1259</v>
      </c>
      <c r="AH494" s="270" t="s">
        <v>1259</v>
      </c>
      <c r="AI494" s="270" t="s">
        <v>1259</v>
      </c>
      <c r="AJ494" s="270" t="s">
        <v>1259</v>
      </c>
      <c r="AK494" s="270" t="s">
        <v>1259</v>
      </c>
      <c r="AL494" s="270" t="s">
        <v>1259</v>
      </c>
      <c r="AM494" s="270" t="s">
        <v>1259</v>
      </c>
      <c r="AN494" s="270" t="s">
        <v>1259</v>
      </c>
      <c r="AO494" s="270" t="s">
        <v>1259</v>
      </c>
      <c r="AP494" s="270" t="s">
        <v>1259</v>
      </c>
      <c r="AQ494" s="270" t="s">
        <v>1259</v>
      </c>
      <c r="AR494" s="270" t="s">
        <v>1259</v>
      </c>
      <c r="AS494" s="270" t="s">
        <v>1259</v>
      </c>
      <c r="AT494" s="270" t="s">
        <v>1259</v>
      </c>
      <c r="AU494" s="270" t="s">
        <v>1259</v>
      </c>
      <c r="AV494" s="270" t="s">
        <v>1259</v>
      </c>
      <c r="AW494" s="277" t="s">
        <v>1259</v>
      </c>
      <c r="AX494">
        <f>VLOOKUP(A494,[1]Sheet4!B$2:G$3636,6,0)</f>
        <v>0</v>
      </c>
      <c r="AY494" t="str">
        <f>VLOOKUP(A494,[1]Sheet2!A$3:AC$3636,29,0)</f>
        <v/>
      </c>
      <c r="AZ494" s="270" t="s">
        <v>3258</v>
      </c>
      <c r="BA494" s="270" t="s">
        <v>3258</v>
      </c>
      <c r="BB494" s="270" t="s">
        <v>3258</v>
      </c>
      <c r="BC494" s="270" t="s">
        <v>3258</v>
      </c>
      <c r="BD494" s="270"/>
      <c r="BE494" s="270"/>
    </row>
    <row r="495" spans="1:83" ht="14.4" x14ac:dyDescent="0.3">
      <c r="A495" s="269">
        <v>520826</v>
      </c>
      <c r="B495" s="272" t="str">
        <f>VLOOKUP(A495,[1]Sheet4!B$1:G$3636,5,0)</f>
        <v>الرابعة</v>
      </c>
      <c r="C495" s="270" t="s">
        <v>1259</v>
      </c>
      <c r="D495" s="270" t="s">
        <v>1259</v>
      </c>
      <c r="E495" s="270" t="s">
        <v>1259</v>
      </c>
      <c r="F495" s="270" t="s">
        <v>1259</v>
      </c>
      <c r="G495" s="270" t="s">
        <v>1259</v>
      </c>
      <c r="H495" s="270" t="s">
        <v>1259</v>
      </c>
      <c r="I495" s="270" t="s">
        <v>1259</v>
      </c>
      <c r="J495" s="270" t="s">
        <v>1259</v>
      </c>
      <c r="K495" s="270" t="s">
        <v>1259</v>
      </c>
      <c r="L495" s="270" t="s">
        <v>1259</v>
      </c>
      <c r="M495" s="270" t="s">
        <v>1259</v>
      </c>
      <c r="N495" s="270" t="s">
        <v>1259</v>
      </c>
      <c r="O495" s="270" t="s">
        <v>1259</v>
      </c>
      <c r="P495" s="270" t="s">
        <v>1259</v>
      </c>
      <c r="Q495" s="270" t="s">
        <v>1259</v>
      </c>
      <c r="R495" s="270" t="s">
        <v>1259</v>
      </c>
      <c r="S495" s="270" t="s">
        <v>1259</v>
      </c>
      <c r="T495" s="270" t="s">
        <v>1259</v>
      </c>
      <c r="U495" s="270" t="s">
        <v>1259</v>
      </c>
      <c r="V495" s="270" t="s">
        <v>1259</v>
      </c>
      <c r="W495" s="270" t="s">
        <v>1259</v>
      </c>
      <c r="X495" s="270" t="s">
        <v>1259</v>
      </c>
      <c r="Y495" s="270" t="s">
        <v>1259</v>
      </c>
      <c r="Z495" s="270" t="s">
        <v>1259</v>
      </c>
      <c r="AA495" s="270" t="s">
        <v>1259</v>
      </c>
      <c r="AB495" s="270" t="s">
        <v>1259</v>
      </c>
      <c r="AC495" s="270" t="s">
        <v>1259</v>
      </c>
      <c r="AD495" s="270" t="s">
        <v>1259</v>
      </c>
      <c r="AE495" s="270" t="s">
        <v>1259</v>
      </c>
      <c r="AF495" s="270" t="s">
        <v>1259</v>
      </c>
      <c r="AG495" s="270" t="s">
        <v>1259</v>
      </c>
      <c r="AH495" s="270" t="s">
        <v>1259</v>
      </c>
      <c r="AI495" s="270" t="s">
        <v>1259</v>
      </c>
      <c r="AJ495" s="270" t="s">
        <v>1259</v>
      </c>
      <c r="AK495" s="270" t="s">
        <v>1259</v>
      </c>
      <c r="AL495" s="270" t="s">
        <v>1259</v>
      </c>
      <c r="AM495" s="270" t="s">
        <v>1259</v>
      </c>
      <c r="AN495" s="270" t="s">
        <v>1259</v>
      </c>
      <c r="AO495" s="270" t="s">
        <v>1259</v>
      </c>
      <c r="AP495" s="270" t="s">
        <v>1259</v>
      </c>
      <c r="AQ495" s="270" t="s">
        <v>1259</v>
      </c>
      <c r="AR495" s="270" t="s">
        <v>1259</v>
      </c>
      <c r="AS495" s="270" t="s">
        <v>1259</v>
      </c>
      <c r="AT495" s="270" t="s">
        <v>1259</v>
      </c>
      <c r="AU495" s="270" t="s">
        <v>1259</v>
      </c>
      <c r="AV495" s="270" t="s">
        <v>1259</v>
      </c>
      <c r="AW495" s="277" t="s">
        <v>1259</v>
      </c>
      <c r="AX495">
        <f>VLOOKUP(A495,[1]Sheet4!B$2:G$3636,6,0)</f>
        <v>0</v>
      </c>
      <c r="AY495" t="str">
        <f>VLOOKUP(A495,[1]Sheet2!A$3:AC$3636,29,0)</f>
        <v/>
      </c>
      <c r="AZ495" s="270" t="s">
        <v>3258</v>
      </c>
      <c r="BA495" s="270" t="s">
        <v>3258</v>
      </c>
      <c r="BB495" s="270" t="s">
        <v>3258</v>
      </c>
      <c r="BC495" s="270" t="s">
        <v>3258</v>
      </c>
      <c r="BD495" s="270"/>
      <c r="BE495" s="270"/>
    </row>
    <row r="496" spans="1:83" ht="14.4" x14ac:dyDescent="0.3">
      <c r="A496" s="269">
        <v>520833</v>
      </c>
      <c r="B496" s="272" t="str">
        <f>VLOOKUP(A496,[1]Sheet4!B$1:G$3636,5,0)</f>
        <v>الرابعة</v>
      </c>
      <c r="C496" s="270" t="s">
        <v>1260</v>
      </c>
      <c r="D496" s="270" t="s">
        <v>1260</v>
      </c>
      <c r="E496" s="270" t="s">
        <v>1260</v>
      </c>
      <c r="F496" s="270" t="s">
        <v>1260</v>
      </c>
      <c r="G496" s="270" t="s">
        <v>1260</v>
      </c>
      <c r="H496" s="270" t="s">
        <v>1260</v>
      </c>
      <c r="I496" s="270" t="s">
        <v>1260</v>
      </c>
      <c r="J496" s="270" t="s">
        <v>1260</v>
      </c>
      <c r="K496" s="270" t="s">
        <v>1260</v>
      </c>
      <c r="L496" s="270" t="s">
        <v>1260</v>
      </c>
      <c r="M496" s="270" t="s">
        <v>1260</v>
      </c>
      <c r="N496" s="270" t="s">
        <v>1260</v>
      </c>
      <c r="O496" s="270" t="s">
        <v>1260</v>
      </c>
      <c r="P496" s="270" t="s">
        <v>1260</v>
      </c>
      <c r="Q496" s="270" t="s">
        <v>1260</v>
      </c>
      <c r="R496" s="270" t="s">
        <v>1260</v>
      </c>
      <c r="S496" s="270" t="s">
        <v>1260</v>
      </c>
      <c r="T496" s="270" t="s">
        <v>1260</v>
      </c>
      <c r="U496" s="270" t="s">
        <v>1260</v>
      </c>
      <c r="V496" s="270" t="s">
        <v>1260</v>
      </c>
      <c r="W496" s="270" t="s">
        <v>1260</v>
      </c>
      <c r="X496" s="270" t="s">
        <v>1260</v>
      </c>
      <c r="Y496" s="270" t="s">
        <v>1260</v>
      </c>
      <c r="Z496" s="270" t="s">
        <v>1260</v>
      </c>
      <c r="AA496" s="270" t="s">
        <v>1260</v>
      </c>
      <c r="AB496" s="270" t="s">
        <v>1260</v>
      </c>
      <c r="AC496" s="270" t="s">
        <v>1260</v>
      </c>
      <c r="AD496" s="270" t="s">
        <v>1260</v>
      </c>
      <c r="AE496" s="270" t="s">
        <v>1260</v>
      </c>
      <c r="AF496" s="270" t="s">
        <v>1260</v>
      </c>
      <c r="AG496" s="270" t="s">
        <v>1260</v>
      </c>
      <c r="AH496" s="270" t="s">
        <v>1260</v>
      </c>
      <c r="AI496" s="270" t="s">
        <v>1260</v>
      </c>
      <c r="AJ496" s="270" t="s">
        <v>1260</v>
      </c>
      <c r="AK496" s="270" t="s">
        <v>1260</v>
      </c>
      <c r="AL496" s="270" t="s">
        <v>1260</v>
      </c>
      <c r="AM496" s="270" t="s">
        <v>1260</v>
      </c>
      <c r="AN496" s="270" t="s">
        <v>1260</v>
      </c>
      <c r="AO496" s="270" t="s">
        <v>1260</v>
      </c>
      <c r="AP496" s="270" t="s">
        <v>1260</v>
      </c>
      <c r="AQ496" s="270" t="s">
        <v>1260</v>
      </c>
      <c r="AR496" s="270" t="s">
        <v>1260</v>
      </c>
      <c r="AS496" s="270" t="s">
        <v>1260</v>
      </c>
      <c r="AT496" s="270" t="s">
        <v>1260</v>
      </c>
      <c r="AU496" s="270" t="s">
        <v>1260</v>
      </c>
      <c r="AV496" s="270" t="s">
        <v>1260</v>
      </c>
      <c r="AW496" s="277" t="s">
        <v>1260</v>
      </c>
      <c r="AX496" t="str">
        <f>VLOOKUP(A496,[1]Sheet4!B$2:G$3636,6,0)</f>
        <v>مستنفذ فصل ثاني  2023-2024</v>
      </c>
      <c r="AY496" t="str">
        <f>VLOOKUP(A496,[1]Sheet2!A$3:AC$3636,29,0)</f>
        <v/>
      </c>
      <c r="AZ496" s="270" t="s">
        <v>3258</v>
      </c>
      <c r="BA496" s="270" t="s">
        <v>3258</v>
      </c>
      <c r="BB496" s="270" t="s">
        <v>3258</v>
      </c>
      <c r="BC496" s="270" t="s">
        <v>3258</v>
      </c>
      <c r="BD496" s="270"/>
      <c r="BE496" s="270"/>
    </row>
    <row r="497" spans="1:83" ht="14.4" x14ac:dyDescent="0.3">
      <c r="A497" s="269">
        <v>520842</v>
      </c>
      <c r="B497" s="272" t="str">
        <f>VLOOKUP(A497,[1]Sheet4!B$1:G$3636,5,0)</f>
        <v>الرابعة</v>
      </c>
      <c r="C497" s="270" t="s">
        <v>1259</v>
      </c>
      <c r="D497" s="270" t="s">
        <v>1259</v>
      </c>
      <c r="E497" s="270" t="s">
        <v>1259</v>
      </c>
      <c r="F497" s="270" t="s">
        <v>1259</v>
      </c>
      <c r="G497" s="270" t="s">
        <v>1259</v>
      </c>
      <c r="H497" s="270" t="s">
        <v>1259</v>
      </c>
      <c r="I497" s="270" t="s">
        <v>1259</v>
      </c>
      <c r="J497" s="270" t="s">
        <v>1259</v>
      </c>
      <c r="K497" s="270" t="s">
        <v>1259</v>
      </c>
      <c r="L497" s="270" t="s">
        <v>1259</v>
      </c>
      <c r="M497" s="270" t="s">
        <v>1259</v>
      </c>
      <c r="N497" s="270" t="s">
        <v>1259</v>
      </c>
      <c r="O497" s="270" t="s">
        <v>1259</v>
      </c>
      <c r="P497" s="270" t="s">
        <v>1259</v>
      </c>
      <c r="Q497" s="270" t="s">
        <v>1259</v>
      </c>
      <c r="R497" s="270" t="s">
        <v>1259</v>
      </c>
      <c r="S497" s="270" t="s">
        <v>1259</v>
      </c>
      <c r="T497" s="270" t="s">
        <v>1259</v>
      </c>
      <c r="U497" s="270" t="s">
        <v>1259</v>
      </c>
      <c r="V497" s="270" t="s">
        <v>1259</v>
      </c>
      <c r="W497" s="270" t="s">
        <v>1259</v>
      </c>
      <c r="X497" s="270" t="s">
        <v>1259</v>
      </c>
      <c r="Y497" s="270" t="s">
        <v>1259</v>
      </c>
      <c r="Z497" s="270" t="s">
        <v>1259</v>
      </c>
      <c r="AA497" s="270" t="s">
        <v>1259</v>
      </c>
      <c r="AB497" s="270" t="s">
        <v>1259</v>
      </c>
      <c r="AC497" s="270" t="s">
        <v>1259</v>
      </c>
      <c r="AD497" s="270" t="s">
        <v>1259</v>
      </c>
      <c r="AE497" s="270" t="s">
        <v>1259</v>
      </c>
      <c r="AF497" s="270" t="s">
        <v>1259</v>
      </c>
      <c r="AG497" s="270" t="s">
        <v>1259</v>
      </c>
      <c r="AH497" s="270" t="s">
        <v>1259</v>
      </c>
      <c r="AI497" s="270" t="s">
        <v>1259</v>
      </c>
      <c r="AJ497" s="270" t="s">
        <v>1259</v>
      </c>
      <c r="AK497" s="270" t="s">
        <v>1259</v>
      </c>
      <c r="AL497" s="270" t="s">
        <v>1259</v>
      </c>
      <c r="AM497" s="270" t="s">
        <v>1259</v>
      </c>
      <c r="AN497" s="270" t="s">
        <v>1259</v>
      </c>
      <c r="AO497" s="270" t="s">
        <v>1259</v>
      </c>
      <c r="AP497" s="270" t="s">
        <v>1259</v>
      </c>
      <c r="AQ497" s="270" t="s">
        <v>1259</v>
      </c>
      <c r="AR497" s="270" t="s">
        <v>1259</v>
      </c>
      <c r="AS497" s="270" t="s">
        <v>1259</v>
      </c>
      <c r="AT497" s="270" t="s">
        <v>1259</v>
      </c>
      <c r="AU497" s="270" t="s">
        <v>1259</v>
      </c>
      <c r="AV497" s="270" t="s">
        <v>1259</v>
      </c>
      <c r="AW497" s="277" t="s">
        <v>1259</v>
      </c>
      <c r="AX497">
        <f>VLOOKUP(A497,[1]Sheet4!B$2:G$3636,6,0)</f>
        <v>0</v>
      </c>
      <c r="AY497" t="str">
        <f>VLOOKUP(A497,[1]Sheet2!A$3:AC$3636,29,0)</f>
        <v/>
      </c>
      <c r="AZ497" s="270" t="s">
        <v>3258</v>
      </c>
      <c r="BA497" s="270" t="s">
        <v>3258</v>
      </c>
      <c r="BB497" s="270" t="s">
        <v>3258</v>
      </c>
      <c r="BC497" s="270" t="s">
        <v>3258</v>
      </c>
      <c r="BD497" s="270"/>
      <c r="BE497" s="270"/>
    </row>
    <row r="498" spans="1:83" ht="14.4" x14ac:dyDescent="0.3">
      <c r="A498" s="269">
        <v>520851</v>
      </c>
      <c r="B498" s="272" t="str">
        <f>VLOOKUP(A498,[1]Sheet4!B$1:G$3636,5,0)</f>
        <v>الرابعة</v>
      </c>
      <c r="C498" s="270" t="s">
        <v>1259</v>
      </c>
      <c r="D498" s="270" t="s">
        <v>1259</v>
      </c>
      <c r="E498" s="270" t="s">
        <v>1259</v>
      </c>
      <c r="F498" s="270" t="s">
        <v>1259</v>
      </c>
      <c r="G498" s="270" t="s">
        <v>1259</v>
      </c>
      <c r="H498" s="270" t="s">
        <v>1259</v>
      </c>
      <c r="I498" s="270" t="s">
        <v>1259</v>
      </c>
      <c r="J498" s="270" t="s">
        <v>1259</v>
      </c>
      <c r="K498" s="270" t="s">
        <v>1259</v>
      </c>
      <c r="L498" s="270" t="s">
        <v>1259</v>
      </c>
      <c r="M498" s="270" t="s">
        <v>1259</v>
      </c>
      <c r="N498" s="270" t="s">
        <v>1259</v>
      </c>
      <c r="O498" s="270" t="s">
        <v>1259</v>
      </c>
      <c r="P498" s="270" t="s">
        <v>1259</v>
      </c>
      <c r="Q498" s="270" t="s">
        <v>1259</v>
      </c>
      <c r="R498" s="270" t="s">
        <v>1259</v>
      </c>
      <c r="S498" s="270" t="s">
        <v>1259</v>
      </c>
      <c r="T498" s="270" t="s">
        <v>1259</v>
      </c>
      <c r="U498" s="270" t="s">
        <v>1259</v>
      </c>
      <c r="V498" s="270" t="s">
        <v>1259</v>
      </c>
      <c r="W498" s="270" t="s">
        <v>1259</v>
      </c>
      <c r="X498" s="270" t="s">
        <v>1259</v>
      </c>
      <c r="Y498" s="270" t="s">
        <v>1259</v>
      </c>
      <c r="Z498" s="270" t="s">
        <v>1259</v>
      </c>
      <c r="AA498" s="270" t="s">
        <v>1259</v>
      </c>
      <c r="AB498" s="270" t="s">
        <v>1259</v>
      </c>
      <c r="AC498" s="270" t="s">
        <v>1259</v>
      </c>
      <c r="AD498" s="270" t="s">
        <v>1259</v>
      </c>
      <c r="AE498" s="270" t="s">
        <v>1259</v>
      </c>
      <c r="AF498" s="270" t="s">
        <v>1259</v>
      </c>
      <c r="AG498" s="270" t="s">
        <v>1259</v>
      </c>
      <c r="AH498" s="270" t="s">
        <v>1259</v>
      </c>
      <c r="AI498" s="270" t="s">
        <v>1259</v>
      </c>
      <c r="AJ498" s="270" t="s">
        <v>1259</v>
      </c>
      <c r="AK498" s="270" t="s">
        <v>1259</v>
      </c>
      <c r="AL498" s="270" t="s">
        <v>1259</v>
      </c>
      <c r="AM498" s="270" t="s">
        <v>1259</v>
      </c>
      <c r="AN498" s="270" t="s">
        <v>1259</v>
      </c>
      <c r="AO498" s="270" t="s">
        <v>1259</v>
      </c>
      <c r="AP498" s="270" t="s">
        <v>1259</v>
      </c>
      <c r="AQ498" s="270" t="s">
        <v>1259</v>
      </c>
      <c r="AR498" s="270" t="s">
        <v>1259</v>
      </c>
      <c r="AS498" s="270" t="s">
        <v>1259</v>
      </c>
      <c r="AT498" s="270" t="s">
        <v>1259</v>
      </c>
      <c r="AU498" s="270" t="s">
        <v>1259</v>
      </c>
      <c r="AV498" s="270" t="s">
        <v>1259</v>
      </c>
      <c r="AW498" s="277" t="s">
        <v>1259</v>
      </c>
      <c r="AX498">
        <f>VLOOKUP(A498,[1]Sheet4!B$2:G$3636,6,0)</f>
        <v>0</v>
      </c>
      <c r="AY498" t="str">
        <f>VLOOKUP(A498,[1]Sheet2!A$3:AC$3636,29,0)</f>
        <v/>
      </c>
      <c r="AZ498" s="270" t="s">
        <v>3258</v>
      </c>
      <c r="BA498" s="270" t="s">
        <v>3258</v>
      </c>
      <c r="BB498" s="270" t="s">
        <v>3258</v>
      </c>
      <c r="BC498" s="270" t="s">
        <v>3258</v>
      </c>
      <c r="BD498" s="270"/>
      <c r="BE498" s="270"/>
      <c r="BH498" s="248"/>
      <c r="BI498" s="248"/>
      <c r="BJ498" s="248"/>
      <c r="BK498" s="248"/>
      <c r="BL498" s="248"/>
      <c r="BM498" s="248"/>
      <c r="BN498" s="248"/>
      <c r="BO498" s="248"/>
      <c r="BP498" s="248" t="s">
        <v>3258</v>
      </c>
      <c r="BQ498" s="248" t="s">
        <v>3258</v>
      </c>
      <c r="BR498" s="248" t="s">
        <v>3258</v>
      </c>
      <c r="BS498" s="248" t="s">
        <v>3258</v>
      </c>
      <c r="BT498" s="248" t="s">
        <v>3258</v>
      </c>
      <c r="BU498" s="248" t="s">
        <v>3258</v>
      </c>
      <c r="BV498" s="247"/>
      <c r="BW498" s="248"/>
      <c r="BX498" s="248"/>
      <c r="BY498" s="248"/>
      <c r="BZ498" s="248"/>
      <c r="CA498" s="241"/>
      <c r="CB498" s="241"/>
      <c r="CC498" s="241"/>
      <c r="CD498" s="241"/>
      <c r="CE498" s="248"/>
    </row>
    <row r="499" spans="1:83" ht="14.4" x14ac:dyDescent="0.3">
      <c r="A499" s="269">
        <v>520864</v>
      </c>
      <c r="B499" s="272" t="str">
        <f>VLOOKUP(A499,[1]Sheet4!B$1:G$3636,5,0)</f>
        <v>الرابعة</v>
      </c>
      <c r="C499" s="270" t="s">
        <v>1259</v>
      </c>
      <c r="D499" s="270" t="s">
        <v>1259</v>
      </c>
      <c r="E499" s="270" t="s">
        <v>1259</v>
      </c>
      <c r="F499" s="270" t="s">
        <v>1259</v>
      </c>
      <c r="G499" s="270" t="s">
        <v>1259</v>
      </c>
      <c r="H499" s="270" t="s">
        <v>1259</v>
      </c>
      <c r="I499" s="270" t="s">
        <v>1259</v>
      </c>
      <c r="J499" s="270" t="s">
        <v>1259</v>
      </c>
      <c r="K499" s="270" t="s">
        <v>1259</v>
      </c>
      <c r="L499" s="270" t="s">
        <v>1259</v>
      </c>
      <c r="M499" s="270" t="s">
        <v>1259</v>
      </c>
      <c r="N499" s="270" t="s">
        <v>1259</v>
      </c>
      <c r="O499" s="270" t="s">
        <v>1259</v>
      </c>
      <c r="P499" s="270" t="s">
        <v>1259</v>
      </c>
      <c r="Q499" s="270" t="s">
        <v>1259</v>
      </c>
      <c r="R499" s="270" t="s">
        <v>1259</v>
      </c>
      <c r="S499" s="270" t="s">
        <v>1259</v>
      </c>
      <c r="T499" s="270" t="s">
        <v>1259</v>
      </c>
      <c r="U499" s="270" t="s">
        <v>1259</v>
      </c>
      <c r="V499" s="270" t="s">
        <v>1259</v>
      </c>
      <c r="W499" s="270" t="s">
        <v>1259</v>
      </c>
      <c r="X499" s="270" t="s">
        <v>1259</v>
      </c>
      <c r="Y499" s="270" t="s">
        <v>1259</v>
      </c>
      <c r="Z499" s="270" t="s">
        <v>1259</v>
      </c>
      <c r="AA499" s="270" t="s">
        <v>1259</v>
      </c>
      <c r="AB499" s="270" t="s">
        <v>1259</v>
      </c>
      <c r="AC499" s="270" t="s">
        <v>1259</v>
      </c>
      <c r="AD499" s="270" t="s">
        <v>1259</v>
      </c>
      <c r="AE499" s="270" t="s">
        <v>1259</v>
      </c>
      <c r="AF499" s="270" t="s">
        <v>1259</v>
      </c>
      <c r="AG499" s="270" t="s">
        <v>1259</v>
      </c>
      <c r="AH499" s="270" t="s">
        <v>1259</v>
      </c>
      <c r="AI499" s="270" t="s">
        <v>1259</v>
      </c>
      <c r="AJ499" s="270" t="s">
        <v>1259</v>
      </c>
      <c r="AK499" s="270" t="s">
        <v>1259</v>
      </c>
      <c r="AL499" s="270" t="s">
        <v>1259</v>
      </c>
      <c r="AM499" s="270" t="s">
        <v>1259</v>
      </c>
      <c r="AN499" s="270" t="s">
        <v>1259</v>
      </c>
      <c r="AO499" s="270" t="s">
        <v>1259</v>
      </c>
      <c r="AP499" s="270" t="s">
        <v>1259</v>
      </c>
      <c r="AQ499" s="270" t="s">
        <v>1259</v>
      </c>
      <c r="AR499" s="270" t="s">
        <v>1259</v>
      </c>
      <c r="AS499" s="270" t="s">
        <v>1259</v>
      </c>
      <c r="AT499" s="270" t="s">
        <v>1259</v>
      </c>
      <c r="AU499" s="270" t="s">
        <v>1259</v>
      </c>
      <c r="AV499" s="270" t="s">
        <v>1259</v>
      </c>
      <c r="AW499" s="277" t="s">
        <v>1259</v>
      </c>
      <c r="AX499">
        <f>VLOOKUP(A499,[1]Sheet4!B$2:G$3636,6,0)</f>
        <v>0</v>
      </c>
      <c r="AY499" t="str">
        <f>VLOOKUP(A499,[1]Sheet2!A$3:AC$3636,29,0)</f>
        <v/>
      </c>
      <c r="AZ499" s="270" t="s">
        <v>3258</v>
      </c>
      <c r="BA499" s="270" t="s">
        <v>3258</v>
      </c>
      <c r="BB499" s="270" t="s">
        <v>3258</v>
      </c>
      <c r="BC499" s="270" t="s">
        <v>3258</v>
      </c>
      <c r="BD499" s="270"/>
      <c r="BE499" s="270"/>
    </row>
    <row r="500" spans="1:83" ht="14.4" x14ac:dyDescent="0.3">
      <c r="A500" s="269">
        <v>520894</v>
      </c>
      <c r="B500" s="272" t="str">
        <f>VLOOKUP(A500,[1]Sheet4!B$1:G$3636,5,0)</f>
        <v>الرابعة</v>
      </c>
      <c r="C500" s="270" t="s">
        <v>1260</v>
      </c>
      <c r="D500" s="270" t="s">
        <v>1260</v>
      </c>
      <c r="E500" s="270" t="s">
        <v>1260</v>
      </c>
      <c r="F500" s="270" t="s">
        <v>1260</v>
      </c>
      <c r="G500" s="270" t="s">
        <v>1260</v>
      </c>
      <c r="H500" s="270" t="s">
        <v>1260</v>
      </c>
      <c r="I500" s="270" t="s">
        <v>1260</v>
      </c>
      <c r="J500" s="270" t="s">
        <v>1260</v>
      </c>
      <c r="K500" s="270" t="s">
        <v>1260</v>
      </c>
      <c r="L500" s="270" t="s">
        <v>1260</v>
      </c>
      <c r="M500" s="270" t="s">
        <v>1260</v>
      </c>
      <c r="N500" s="270" t="s">
        <v>1260</v>
      </c>
      <c r="O500" s="270" t="s">
        <v>1260</v>
      </c>
      <c r="P500" s="270" t="s">
        <v>1260</v>
      </c>
      <c r="Q500" s="270" t="s">
        <v>1260</v>
      </c>
      <c r="R500" s="270" t="s">
        <v>1260</v>
      </c>
      <c r="S500" s="270" t="s">
        <v>1260</v>
      </c>
      <c r="T500" s="270" t="s">
        <v>1260</v>
      </c>
      <c r="U500" s="270" t="s">
        <v>1260</v>
      </c>
      <c r="V500" s="270" t="s">
        <v>1260</v>
      </c>
      <c r="W500" s="270" t="s">
        <v>1260</v>
      </c>
      <c r="X500" s="270" t="s">
        <v>1260</v>
      </c>
      <c r="Y500" s="270" t="s">
        <v>1260</v>
      </c>
      <c r="Z500" s="270" t="s">
        <v>1260</v>
      </c>
      <c r="AA500" s="270" t="s">
        <v>1260</v>
      </c>
      <c r="AB500" s="270" t="s">
        <v>1260</v>
      </c>
      <c r="AC500" s="270" t="s">
        <v>1260</v>
      </c>
      <c r="AD500" s="270" t="s">
        <v>1260</v>
      </c>
      <c r="AE500" s="270" t="s">
        <v>1260</v>
      </c>
      <c r="AF500" s="270" t="s">
        <v>1260</v>
      </c>
      <c r="AG500" s="270" t="s">
        <v>1260</v>
      </c>
      <c r="AH500" s="270" t="s">
        <v>1260</v>
      </c>
      <c r="AI500" s="270" t="s">
        <v>1260</v>
      </c>
      <c r="AJ500" s="270" t="s">
        <v>1260</v>
      </c>
      <c r="AK500" s="270" t="s">
        <v>1260</v>
      </c>
      <c r="AL500" s="270" t="s">
        <v>1260</v>
      </c>
      <c r="AM500" s="270" t="s">
        <v>1260</v>
      </c>
      <c r="AN500" s="270" t="s">
        <v>1260</v>
      </c>
      <c r="AO500" s="270" t="s">
        <v>1260</v>
      </c>
      <c r="AP500" s="270" t="s">
        <v>1260</v>
      </c>
      <c r="AQ500" s="270" t="s">
        <v>1260</v>
      </c>
      <c r="AR500" s="270" t="s">
        <v>1260</v>
      </c>
      <c r="AS500" s="270" t="s">
        <v>1260</v>
      </c>
      <c r="AT500" s="270" t="s">
        <v>1260</v>
      </c>
      <c r="AU500" s="270" t="s">
        <v>1260</v>
      </c>
      <c r="AV500" s="270" t="s">
        <v>1260</v>
      </c>
      <c r="AW500" s="277" t="s">
        <v>1260</v>
      </c>
      <c r="AX500" t="str">
        <f>VLOOKUP(A500,[1]Sheet4!B$2:G$3636,6,0)</f>
        <v>مستنفذ فصل ثاني  2023-2024</v>
      </c>
      <c r="AY500" t="str">
        <f>VLOOKUP(A500,[1]Sheet2!A$3:AC$3636,29,0)</f>
        <v/>
      </c>
      <c r="AZ500" s="270" t="s">
        <v>3258</v>
      </c>
      <c r="BA500" s="270" t="s">
        <v>3258</v>
      </c>
      <c r="BB500" s="270" t="s">
        <v>3258</v>
      </c>
      <c r="BC500" s="270" t="s">
        <v>3258</v>
      </c>
      <c r="BD500" s="270"/>
      <c r="BE500" s="270"/>
    </row>
    <row r="501" spans="1:83" ht="14.4" x14ac:dyDescent="0.3">
      <c r="A501" s="269">
        <v>520896</v>
      </c>
      <c r="B501" s="272" t="str">
        <f>VLOOKUP(A501,[1]Sheet4!B$1:G$3636,5,0)</f>
        <v>الرابعة</v>
      </c>
      <c r="C501" s="270" t="s">
        <v>1260</v>
      </c>
      <c r="D501" s="270" t="s">
        <v>1260</v>
      </c>
      <c r="E501" s="270" t="s">
        <v>1260</v>
      </c>
      <c r="F501" s="270" t="s">
        <v>1260</v>
      </c>
      <c r="G501" s="270" t="s">
        <v>1260</v>
      </c>
      <c r="H501" s="270" t="s">
        <v>1260</v>
      </c>
      <c r="I501" s="270" t="s">
        <v>1260</v>
      </c>
      <c r="J501" s="270" t="s">
        <v>1260</v>
      </c>
      <c r="K501" s="270" t="s">
        <v>1260</v>
      </c>
      <c r="L501" s="270" t="s">
        <v>1260</v>
      </c>
      <c r="M501" s="270" t="s">
        <v>1260</v>
      </c>
      <c r="N501" s="270" t="s">
        <v>1260</v>
      </c>
      <c r="O501" s="270" t="s">
        <v>1260</v>
      </c>
      <c r="P501" s="270" t="s">
        <v>1260</v>
      </c>
      <c r="Q501" s="270" t="s">
        <v>1260</v>
      </c>
      <c r="R501" s="270" t="s">
        <v>1260</v>
      </c>
      <c r="S501" s="270" t="s">
        <v>1260</v>
      </c>
      <c r="T501" s="270" t="s">
        <v>1260</v>
      </c>
      <c r="U501" s="270" t="s">
        <v>1260</v>
      </c>
      <c r="V501" s="270" t="s">
        <v>1260</v>
      </c>
      <c r="W501" s="270" t="s">
        <v>1260</v>
      </c>
      <c r="X501" s="270" t="s">
        <v>1260</v>
      </c>
      <c r="Y501" s="270" t="s">
        <v>1260</v>
      </c>
      <c r="Z501" s="270" t="s">
        <v>1260</v>
      </c>
      <c r="AA501" s="270" t="s">
        <v>1260</v>
      </c>
      <c r="AB501" s="270" t="s">
        <v>1260</v>
      </c>
      <c r="AC501" s="270" t="s">
        <v>1260</v>
      </c>
      <c r="AD501" s="270" t="s">
        <v>1260</v>
      </c>
      <c r="AE501" s="270" t="s">
        <v>1260</v>
      </c>
      <c r="AF501" s="270" t="s">
        <v>1260</v>
      </c>
      <c r="AG501" s="270" t="s">
        <v>1260</v>
      </c>
      <c r="AH501" s="270" t="s">
        <v>1260</v>
      </c>
      <c r="AI501" s="270" t="s">
        <v>1260</v>
      </c>
      <c r="AJ501" s="270" t="s">
        <v>1260</v>
      </c>
      <c r="AK501" s="270" t="s">
        <v>1260</v>
      </c>
      <c r="AL501" s="270" t="s">
        <v>1260</v>
      </c>
      <c r="AM501" s="270" t="s">
        <v>1260</v>
      </c>
      <c r="AN501" s="270" t="s">
        <v>1260</v>
      </c>
      <c r="AO501" s="270" t="s">
        <v>1260</v>
      </c>
      <c r="AP501" s="270" t="s">
        <v>1260</v>
      </c>
      <c r="AQ501" s="270" t="s">
        <v>1260</v>
      </c>
      <c r="AR501" s="270" t="s">
        <v>1260</v>
      </c>
      <c r="AS501" s="270" t="s">
        <v>1260</v>
      </c>
      <c r="AT501" s="270" t="s">
        <v>1260</v>
      </c>
      <c r="AU501" s="270" t="s">
        <v>1260</v>
      </c>
      <c r="AV501" s="270" t="s">
        <v>1260</v>
      </c>
      <c r="AW501" s="277" t="s">
        <v>1260</v>
      </c>
      <c r="AX501" t="str">
        <f>VLOOKUP(A501,[1]Sheet4!B$2:G$3636,6,0)</f>
        <v>مستنفذ فصل ثاني  2023-2024</v>
      </c>
      <c r="AY501" t="str">
        <f>VLOOKUP(A501,[1]Sheet2!A$3:AC$3636,29,0)</f>
        <v/>
      </c>
      <c r="AZ501" s="270" t="s">
        <v>3258</v>
      </c>
      <c r="BA501" s="270" t="s">
        <v>3258</v>
      </c>
      <c r="BB501" s="270" t="s">
        <v>3258</v>
      </c>
      <c r="BC501" s="270" t="s">
        <v>3258</v>
      </c>
      <c r="BD501" s="270"/>
      <c r="BE501" s="270"/>
    </row>
    <row r="502" spans="1:83" ht="14.4" x14ac:dyDescent="0.3">
      <c r="A502" s="269">
        <v>520904</v>
      </c>
      <c r="B502" s="272" t="str">
        <f>VLOOKUP(A502,[1]Sheet4!B$1:G$3636,5,0)</f>
        <v>الرابعة</v>
      </c>
      <c r="C502" s="270" t="s">
        <v>1259</v>
      </c>
      <c r="D502" s="270" t="s">
        <v>1259</v>
      </c>
      <c r="E502" s="270" t="s">
        <v>1259</v>
      </c>
      <c r="F502" s="270" t="s">
        <v>1259</v>
      </c>
      <c r="G502" s="270" t="s">
        <v>1259</v>
      </c>
      <c r="H502" s="270" t="s">
        <v>1259</v>
      </c>
      <c r="I502" s="270" t="s">
        <v>1259</v>
      </c>
      <c r="J502" s="270" t="s">
        <v>1259</v>
      </c>
      <c r="K502" s="270" t="s">
        <v>1259</v>
      </c>
      <c r="L502" s="270" t="s">
        <v>1259</v>
      </c>
      <c r="M502" s="270" t="s">
        <v>1259</v>
      </c>
      <c r="N502" s="270" t="s">
        <v>1259</v>
      </c>
      <c r="O502" s="270" t="s">
        <v>1259</v>
      </c>
      <c r="P502" s="270" t="s">
        <v>1259</v>
      </c>
      <c r="Q502" s="270" t="s">
        <v>1259</v>
      </c>
      <c r="R502" s="270" t="s">
        <v>1259</v>
      </c>
      <c r="S502" s="270" t="s">
        <v>1259</v>
      </c>
      <c r="T502" s="270" t="s">
        <v>1259</v>
      </c>
      <c r="U502" s="270" t="s">
        <v>1259</v>
      </c>
      <c r="V502" s="270" t="s">
        <v>1259</v>
      </c>
      <c r="W502" s="270" t="s">
        <v>1259</v>
      </c>
      <c r="X502" s="270" t="s">
        <v>1259</v>
      </c>
      <c r="Y502" s="270" t="s">
        <v>1259</v>
      </c>
      <c r="Z502" s="270" t="s">
        <v>1259</v>
      </c>
      <c r="AA502" s="270" t="s">
        <v>1259</v>
      </c>
      <c r="AB502" s="270" t="s">
        <v>1259</v>
      </c>
      <c r="AC502" s="270" t="s">
        <v>1259</v>
      </c>
      <c r="AD502" s="270" t="s">
        <v>1259</v>
      </c>
      <c r="AE502" s="270" t="s">
        <v>1259</v>
      </c>
      <c r="AF502" s="270" t="s">
        <v>1259</v>
      </c>
      <c r="AG502" s="270" t="s">
        <v>1259</v>
      </c>
      <c r="AH502" s="270" t="s">
        <v>1259</v>
      </c>
      <c r="AI502" s="270" t="s">
        <v>1259</v>
      </c>
      <c r="AJ502" s="270" t="s">
        <v>1259</v>
      </c>
      <c r="AK502" s="270" t="s">
        <v>1259</v>
      </c>
      <c r="AL502" s="270" t="s">
        <v>1259</v>
      </c>
      <c r="AM502" s="270" t="s">
        <v>1259</v>
      </c>
      <c r="AN502" s="270" t="s">
        <v>1259</v>
      </c>
      <c r="AO502" s="270" t="s">
        <v>1259</v>
      </c>
      <c r="AP502" s="270" t="s">
        <v>1259</v>
      </c>
      <c r="AQ502" s="270" t="s">
        <v>1259</v>
      </c>
      <c r="AR502" s="270" t="s">
        <v>1259</v>
      </c>
      <c r="AS502" s="270" t="s">
        <v>1259</v>
      </c>
      <c r="AT502" s="270" t="s">
        <v>1259</v>
      </c>
      <c r="AU502" s="270" t="s">
        <v>1259</v>
      </c>
      <c r="AV502" s="270" t="s">
        <v>1259</v>
      </c>
      <c r="AW502" s="277" t="s">
        <v>1259</v>
      </c>
      <c r="AX502">
        <f>VLOOKUP(A502,[1]Sheet4!B$2:G$3636,6,0)</f>
        <v>0</v>
      </c>
      <c r="AY502" t="str">
        <f>VLOOKUP(A502,[1]Sheet2!A$3:AC$3636,29,0)</f>
        <v/>
      </c>
      <c r="AZ502" s="270" t="s">
        <v>3258</v>
      </c>
      <c r="BA502" s="270" t="s">
        <v>3258</v>
      </c>
      <c r="BB502" s="270" t="s">
        <v>3258</v>
      </c>
      <c r="BC502" s="270" t="s">
        <v>3258</v>
      </c>
      <c r="BD502" s="270"/>
      <c r="BE502" s="270"/>
    </row>
    <row r="503" spans="1:83" ht="14.4" x14ac:dyDescent="0.3">
      <c r="A503" s="269">
        <v>520916</v>
      </c>
      <c r="B503" s="272" t="str">
        <f>VLOOKUP(A503,[1]Sheet4!B$1:G$3636,5,0)</f>
        <v>الرابعة</v>
      </c>
      <c r="C503" s="270" t="s">
        <v>1260</v>
      </c>
      <c r="D503" s="270" t="s">
        <v>1260</v>
      </c>
      <c r="E503" s="270" t="s">
        <v>1260</v>
      </c>
      <c r="F503" s="270" t="s">
        <v>1260</v>
      </c>
      <c r="G503" s="270" t="s">
        <v>1260</v>
      </c>
      <c r="H503" s="270" t="s">
        <v>1260</v>
      </c>
      <c r="I503" s="270" t="s">
        <v>1260</v>
      </c>
      <c r="J503" s="270" t="s">
        <v>1260</v>
      </c>
      <c r="K503" s="270" t="s">
        <v>1260</v>
      </c>
      <c r="L503" s="270" t="s">
        <v>1260</v>
      </c>
      <c r="M503" s="270" t="s">
        <v>1260</v>
      </c>
      <c r="N503" s="270" t="s">
        <v>1260</v>
      </c>
      <c r="O503" s="270" t="s">
        <v>1260</v>
      </c>
      <c r="P503" s="270" t="s">
        <v>1260</v>
      </c>
      <c r="Q503" s="270" t="s">
        <v>1260</v>
      </c>
      <c r="R503" s="270" t="s">
        <v>1260</v>
      </c>
      <c r="S503" s="270" t="s">
        <v>1260</v>
      </c>
      <c r="T503" s="270" t="s">
        <v>1260</v>
      </c>
      <c r="U503" s="270" t="s">
        <v>1260</v>
      </c>
      <c r="V503" s="270" t="s">
        <v>1260</v>
      </c>
      <c r="W503" s="270" t="s">
        <v>1260</v>
      </c>
      <c r="X503" s="270" t="s">
        <v>1260</v>
      </c>
      <c r="Y503" s="270" t="s">
        <v>1260</v>
      </c>
      <c r="Z503" s="270" t="s">
        <v>1260</v>
      </c>
      <c r="AA503" s="270" t="s">
        <v>1260</v>
      </c>
      <c r="AB503" s="270" t="s">
        <v>1260</v>
      </c>
      <c r="AC503" s="270" t="s">
        <v>1260</v>
      </c>
      <c r="AD503" s="270" t="s">
        <v>1260</v>
      </c>
      <c r="AE503" s="270" t="s">
        <v>1260</v>
      </c>
      <c r="AF503" s="270" t="s">
        <v>1260</v>
      </c>
      <c r="AG503" s="270" t="s">
        <v>1260</v>
      </c>
      <c r="AH503" s="270" t="s">
        <v>1260</v>
      </c>
      <c r="AI503" s="270" t="s">
        <v>1260</v>
      </c>
      <c r="AJ503" s="270" t="s">
        <v>1260</v>
      </c>
      <c r="AK503" s="270" t="s">
        <v>1260</v>
      </c>
      <c r="AL503" s="270" t="s">
        <v>1260</v>
      </c>
      <c r="AM503" s="270" t="s">
        <v>1260</v>
      </c>
      <c r="AN503" s="270" t="s">
        <v>1260</v>
      </c>
      <c r="AO503" s="270" t="s">
        <v>1260</v>
      </c>
      <c r="AP503" s="270" t="s">
        <v>1260</v>
      </c>
      <c r="AQ503" s="270" t="s">
        <v>1260</v>
      </c>
      <c r="AR503" s="270" t="s">
        <v>1260</v>
      </c>
      <c r="AS503" s="270" t="s">
        <v>1260</v>
      </c>
      <c r="AT503" s="270" t="s">
        <v>1260</v>
      </c>
      <c r="AU503" s="270" t="s">
        <v>1260</v>
      </c>
      <c r="AV503" s="270" t="s">
        <v>1260</v>
      </c>
      <c r="AW503" s="277" t="s">
        <v>1260</v>
      </c>
      <c r="AX503" t="str">
        <f>VLOOKUP(A503,[1]Sheet4!B$2:G$3636,6,0)</f>
        <v>مستنفذ فصل ثاني  2023-2024</v>
      </c>
      <c r="AY503" t="str">
        <f>VLOOKUP(A503,[1]Sheet2!A$3:AC$3636,29,0)</f>
        <v/>
      </c>
      <c r="AZ503" s="270" t="s">
        <v>3258</v>
      </c>
      <c r="BA503" s="270" t="s">
        <v>3258</v>
      </c>
      <c r="BB503" s="270" t="s">
        <v>3258</v>
      </c>
      <c r="BC503" s="270" t="s">
        <v>3258</v>
      </c>
      <c r="BD503" s="270"/>
      <c r="BE503" s="270"/>
    </row>
    <row r="504" spans="1:83" ht="14.4" x14ac:dyDescent="0.3">
      <c r="A504" s="269">
        <v>520927</v>
      </c>
      <c r="B504" s="272" t="str">
        <f>VLOOKUP(A504,[1]Sheet4!B$1:G$3636,5,0)</f>
        <v>الرابعة</v>
      </c>
      <c r="C504" s="270" t="s">
        <v>1260</v>
      </c>
      <c r="D504" s="270" t="s">
        <v>1260</v>
      </c>
      <c r="E504" s="270" t="s">
        <v>1260</v>
      </c>
      <c r="F504" s="270" t="s">
        <v>1260</v>
      </c>
      <c r="G504" s="270" t="s">
        <v>1260</v>
      </c>
      <c r="H504" s="270" t="s">
        <v>1260</v>
      </c>
      <c r="I504" s="270" t="s">
        <v>1260</v>
      </c>
      <c r="J504" s="270" t="s">
        <v>1260</v>
      </c>
      <c r="K504" s="270" t="s">
        <v>1260</v>
      </c>
      <c r="L504" s="270" t="s">
        <v>1260</v>
      </c>
      <c r="M504" s="270" t="s">
        <v>1260</v>
      </c>
      <c r="N504" s="270" t="s">
        <v>1260</v>
      </c>
      <c r="O504" s="270" t="s">
        <v>1260</v>
      </c>
      <c r="P504" s="270" t="s">
        <v>1260</v>
      </c>
      <c r="Q504" s="270" t="s">
        <v>1260</v>
      </c>
      <c r="R504" s="270" t="s">
        <v>1260</v>
      </c>
      <c r="S504" s="270" t="s">
        <v>1260</v>
      </c>
      <c r="T504" s="270" t="s">
        <v>1260</v>
      </c>
      <c r="U504" s="270" t="s">
        <v>1260</v>
      </c>
      <c r="V504" s="270" t="s">
        <v>1260</v>
      </c>
      <c r="W504" s="270" t="s">
        <v>1260</v>
      </c>
      <c r="X504" s="270" t="s">
        <v>1260</v>
      </c>
      <c r="Y504" s="270" t="s">
        <v>1260</v>
      </c>
      <c r="Z504" s="270" t="s">
        <v>1260</v>
      </c>
      <c r="AA504" s="270" t="s">
        <v>1260</v>
      </c>
      <c r="AB504" s="270" t="s">
        <v>1260</v>
      </c>
      <c r="AC504" s="270" t="s">
        <v>1260</v>
      </c>
      <c r="AD504" s="270" t="s">
        <v>1260</v>
      </c>
      <c r="AE504" s="270" t="s">
        <v>1260</v>
      </c>
      <c r="AF504" s="270" t="s">
        <v>1260</v>
      </c>
      <c r="AG504" s="270" t="s">
        <v>1260</v>
      </c>
      <c r="AH504" s="270" t="s">
        <v>1260</v>
      </c>
      <c r="AI504" s="270" t="s">
        <v>1260</v>
      </c>
      <c r="AJ504" s="270" t="s">
        <v>1260</v>
      </c>
      <c r="AK504" s="270" t="s">
        <v>1260</v>
      </c>
      <c r="AL504" s="270" t="s">
        <v>1260</v>
      </c>
      <c r="AM504" s="270" t="s">
        <v>1260</v>
      </c>
      <c r="AN504" s="270" t="s">
        <v>1260</v>
      </c>
      <c r="AO504" s="270" t="s">
        <v>1260</v>
      </c>
      <c r="AP504" s="270" t="s">
        <v>1260</v>
      </c>
      <c r="AQ504" s="270" t="s">
        <v>1260</v>
      </c>
      <c r="AR504" s="270" t="s">
        <v>1260</v>
      </c>
      <c r="AS504" s="270" t="s">
        <v>1260</v>
      </c>
      <c r="AT504" s="270" t="s">
        <v>1260</v>
      </c>
      <c r="AU504" s="270" t="s">
        <v>1260</v>
      </c>
      <c r="AV504" s="270" t="s">
        <v>1260</v>
      </c>
      <c r="AW504" s="277" t="s">
        <v>1260</v>
      </c>
      <c r="AX504" t="str">
        <f>VLOOKUP(A504,[1]Sheet4!B$2:G$3636,6,0)</f>
        <v>مستنفذ فصل ثاني  2023-2024</v>
      </c>
      <c r="AY504" t="str">
        <f>VLOOKUP(A504,[1]Sheet2!A$3:AC$3636,29,0)</f>
        <v/>
      </c>
      <c r="AZ504" s="270" t="s">
        <v>3258</v>
      </c>
      <c r="BA504" s="270" t="s">
        <v>3258</v>
      </c>
      <c r="BB504" s="270" t="s">
        <v>3258</v>
      </c>
      <c r="BC504" s="270" t="s">
        <v>3258</v>
      </c>
      <c r="BD504" s="270"/>
      <c r="BE504" s="270"/>
    </row>
    <row r="505" spans="1:83" ht="14.4" x14ac:dyDescent="0.3">
      <c r="A505" s="269">
        <v>520935</v>
      </c>
      <c r="B505" s="272" t="str">
        <f>VLOOKUP(A505,[1]Sheet4!B$1:G$3636,5,0)</f>
        <v>الرابعة حديث</v>
      </c>
      <c r="C505" s="270" t="s">
        <v>1259</v>
      </c>
      <c r="D505" s="270" t="s">
        <v>1259</v>
      </c>
      <c r="E505" s="270" t="s">
        <v>1259</v>
      </c>
      <c r="F505" s="270" t="s">
        <v>1259</v>
      </c>
      <c r="G505" s="270" t="s">
        <v>1259</v>
      </c>
      <c r="H505" s="270" t="s">
        <v>1259</v>
      </c>
      <c r="I505" s="270" t="s">
        <v>1259</v>
      </c>
      <c r="J505" s="270" t="s">
        <v>1259</v>
      </c>
      <c r="K505" s="270" t="s">
        <v>1259</v>
      </c>
      <c r="L505" s="270" t="s">
        <v>1259</v>
      </c>
      <c r="M505" s="270" t="s">
        <v>1259</v>
      </c>
      <c r="N505" s="270" t="s">
        <v>1259</v>
      </c>
      <c r="O505" s="270" t="s">
        <v>1259</v>
      </c>
      <c r="P505" s="270" t="s">
        <v>1259</v>
      </c>
      <c r="Q505" s="270" t="s">
        <v>1259</v>
      </c>
      <c r="R505" s="270" t="s">
        <v>1259</v>
      </c>
      <c r="S505" s="270" t="s">
        <v>1259</v>
      </c>
      <c r="T505" s="270" t="s">
        <v>1259</v>
      </c>
      <c r="U505" s="270" t="s">
        <v>1259</v>
      </c>
      <c r="V505" s="270" t="s">
        <v>1259</v>
      </c>
      <c r="W505" s="270" t="s">
        <v>1259</v>
      </c>
      <c r="X505" s="270" t="s">
        <v>1259</v>
      </c>
      <c r="Y505" s="270" t="s">
        <v>1259</v>
      </c>
      <c r="Z505" s="270" t="s">
        <v>1259</v>
      </c>
      <c r="AA505" s="270" t="s">
        <v>1259</v>
      </c>
      <c r="AB505" s="270" t="s">
        <v>1259</v>
      </c>
      <c r="AC505" s="270" t="s">
        <v>1259</v>
      </c>
      <c r="AD505" s="270" t="s">
        <v>1259</v>
      </c>
      <c r="AE505" s="270" t="s">
        <v>1259</v>
      </c>
      <c r="AF505" s="270" t="s">
        <v>1259</v>
      </c>
      <c r="AG505" s="270" t="s">
        <v>1259</v>
      </c>
      <c r="AH505" s="270" t="s">
        <v>1259</v>
      </c>
      <c r="AI505" s="270" t="s">
        <v>1259</v>
      </c>
      <c r="AJ505" s="270" t="s">
        <v>1259</v>
      </c>
      <c r="AK505" s="270" t="s">
        <v>1259</v>
      </c>
      <c r="AL505" s="270" t="s">
        <v>1259</v>
      </c>
      <c r="AM505" s="270" t="s">
        <v>1259</v>
      </c>
      <c r="AN505" s="270" t="s">
        <v>1259</v>
      </c>
      <c r="AO505" s="270" t="s">
        <v>1259</v>
      </c>
      <c r="AP505" s="270" t="s">
        <v>1259</v>
      </c>
      <c r="AQ505" s="270" t="s">
        <v>1259</v>
      </c>
      <c r="AR505" s="270" t="s">
        <v>1259</v>
      </c>
      <c r="AS505" s="270" t="s">
        <v>3258</v>
      </c>
      <c r="AT505" s="270" t="s">
        <v>3258</v>
      </c>
      <c r="AU505" s="270" t="s">
        <v>3258</v>
      </c>
      <c r="AV505" s="270" t="s">
        <v>3258</v>
      </c>
      <c r="AW505" s="277" t="s">
        <v>3258</v>
      </c>
      <c r="AY505" t="str">
        <f>VLOOKUP(A505,[1]Sheet2!A$3:AC$3636,29,0)</f>
        <v/>
      </c>
      <c r="AZ505" s="270" t="s">
        <v>3258</v>
      </c>
      <c r="BA505" s="270" t="s">
        <v>3258</v>
      </c>
      <c r="BB505" s="270" t="s">
        <v>3258</v>
      </c>
      <c r="BC505" s="270" t="s">
        <v>3258</v>
      </c>
      <c r="BD505" s="270"/>
      <c r="BE505" s="270"/>
    </row>
    <row r="506" spans="1:83" ht="14.4" x14ac:dyDescent="0.3">
      <c r="A506" s="269">
        <v>520968</v>
      </c>
      <c r="B506" s="272" t="str">
        <f>VLOOKUP(A506,[1]Sheet4!B$1:G$3636,5,0)</f>
        <v>الرابعة</v>
      </c>
      <c r="C506" s="270" t="s">
        <v>1259</v>
      </c>
      <c r="D506" s="270" t="s">
        <v>1259</v>
      </c>
      <c r="E506" s="270" t="s">
        <v>1259</v>
      </c>
      <c r="F506" s="270" t="s">
        <v>1259</v>
      </c>
      <c r="G506" s="270" t="s">
        <v>1259</v>
      </c>
      <c r="H506" s="270" t="s">
        <v>1259</v>
      </c>
      <c r="I506" s="270" t="s">
        <v>1259</v>
      </c>
      <c r="J506" s="270" t="s">
        <v>1259</v>
      </c>
      <c r="K506" s="270" t="s">
        <v>1259</v>
      </c>
      <c r="L506" s="270" t="s">
        <v>1259</v>
      </c>
      <c r="M506" s="270" t="s">
        <v>1259</v>
      </c>
      <c r="N506" s="270" t="s">
        <v>1259</v>
      </c>
      <c r="O506" s="270" t="s">
        <v>1259</v>
      </c>
      <c r="P506" s="270" t="s">
        <v>1259</v>
      </c>
      <c r="Q506" s="270" t="s">
        <v>1259</v>
      </c>
      <c r="R506" s="270" t="s">
        <v>1259</v>
      </c>
      <c r="S506" s="270" t="s">
        <v>1259</v>
      </c>
      <c r="T506" s="270" t="s">
        <v>1259</v>
      </c>
      <c r="U506" s="270" t="s">
        <v>1259</v>
      </c>
      <c r="V506" s="270" t="s">
        <v>1259</v>
      </c>
      <c r="W506" s="270" t="s">
        <v>1259</v>
      </c>
      <c r="X506" s="270" t="s">
        <v>1259</v>
      </c>
      <c r="Y506" s="270" t="s">
        <v>1259</v>
      </c>
      <c r="Z506" s="270" t="s">
        <v>1259</v>
      </c>
      <c r="AA506" s="270" t="s">
        <v>1259</v>
      </c>
      <c r="AB506" s="270" t="s">
        <v>1259</v>
      </c>
      <c r="AC506" s="270" t="s">
        <v>1259</v>
      </c>
      <c r="AD506" s="270" t="s">
        <v>1259</v>
      </c>
      <c r="AE506" s="270" t="s">
        <v>1259</v>
      </c>
      <c r="AF506" s="270" t="s">
        <v>1259</v>
      </c>
      <c r="AG506" s="270" t="s">
        <v>1259</v>
      </c>
      <c r="AH506" s="270" t="s">
        <v>1259</v>
      </c>
      <c r="AI506" s="270" t="s">
        <v>1259</v>
      </c>
      <c r="AJ506" s="270" t="s">
        <v>1259</v>
      </c>
      <c r="AK506" s="270" t="s">
        <v>1259</v>
      </c>
      <c r="AL506" s="270" t="s">
        <v>1259</v>
      </c>
      <c r="AM506" s="270" t="s">
        <v>1259</v>
      </c>
      <c r="AN506" s="270" t="s">
        <v>1259</v>
      </c>
      <c r="AO506" s="270" t="s">
        <v>1259</v>
      </c>
      <c r="AP506" s="270" t="s">
        <v>1259</v>
      </c>
      <c r="AQ506" s="270" t="s">
        <v>1259</v>
      </c>
      <c r="AR506" s="270" t="s">
        <v>1259</v>
      </c>
      <c r="AS506" s="270" t="s">
        <v>1259</v>
      </c>
      <c r="AT506" s="270" t="s">
        <v>1259</v>
      </c>
      <c r="AU506" s="270" t="s">
        <v>1259</v>
      </c>
      <c r="AV506" s="270" t="s">
        <v>1259</v>
      </c>
      <c r="AW506" s="277" t="s">
        <v>1259</v>
      </c>
      <c r="AX506">
        <f>VLOOKUP(A506,[1]Sheet4!B$2:G$3636,6,0)</f>
        <v>0</v>
      </c>
      <c r="AY506" t="str">
        <f>VLOOKUP(A506,[1]Sheet2!A$3:AC$3636,29,0)</f>
        <v/>
      </c>
      <c r="AZ506" s="270" t="s">
        <v>3258</v>
      </c>
      <c r="BA506" s="270" t="s">
        <v>3258</v>
      </c>
      <c r="BB506" s="270" t="s">
        <v>3258</v>
      </c>
      <c r="BC506" s="270" t="s">
        <v>3258</v>
      </c>
      <c r="BD506" s="270"/>
      <c r="BE506" s="270"/>
    </row>
    <row r="507" spans="1:83" ht="14.4" x14ac:dyDescent="0.3">
      <c r="A507" s="269">
        <v>520995</v>
      </c>
      <c r="B507" s="272" t="str">
        <f>VLOOKUP(A507,[1]Sheet4!B$1:G$3636,5,0)</f>
        <v>الرابعة</v>
      </c>
      <c r="C507" s="270" t="s">
        <v>1259</v>
      </c>
      <c r="D507" s="270" t="s">
        <v>1259</v>
      </c>
      <c r="E507" s="270" t="s">
        <v>1259</v>
      </c>
      <c r="F507" s="270" t="s">
        <v>1259</v>
      </c>
      <c r="G507" s="270" t="s">
        <v>1259</v>
      </c>
      <c r="H507" s="270" t="s">
        <v>1259</v>
      </c>
      <c r="I507" s="270" t="s">
        <v>1259</v>
      </c>
      <c r="J507" s="270" t="s">
        <v>1259</v>
      </c>
      <c r="K507" s="270" t="s">
        <v>1259</v>
      </c>
      <c r="L507" s="270" t="s">
        <v>1259</v>
      </c>
      <c r="M507" s="270" t="s">
        <v>1259</v>
      </c>
      <c r="N507" s="270" t="s">
        <v>1259</v>
      </c>
      <c r="O507" s="270" t="s">
        <v>1259</v>
      </c>
      <c r="P507" s="270" t="s">
        <v>1259</v>
      </c>
      <c r="Q507" s="270" t="s">
        <v>1259</v>
      </c>
      <c r="R507" s="270" t="s">
        <v>1259</v>
      </c>
      <c r="S507" s="270" t="s">
        <v>1259</v>
      </c>
      <c r="T507" s="270" t="s">
        <v>1259</v>
      </c>
      <c r="U507" s="270" t="s">
        <v>1259</v>
      </c>
      <c r="V507" s="270" t="s">
        <v>1259</v>
      </c>
      <c r="W507" s="270" t="s">
        <v>1259</v>
      </c>
      <c r="X507" s="270" t="s">
        <v>1259</v>
      </c>
      <c r="Y507" s="270" t="s">
        <v>1259</v>
      </c>
      <c r="Z507" s="270" t="s">
        <v>1259</v>
      </c>
      <c r="AA507" s="270" t="s">
        <v>1259</v>
      </c>
      <c r="AB507" s="270" t="s">
        <v>1259</v>
      </c>
      <c r="AC507" s="270" t="s">
        <v>1259</v>
      </c>
      <c r="AD507" s="270" t="s">
        <v>1259</v>
      </c>
      <c r="AE507" s="270" t="s">
        <v>1259</v>
      </c>
      <c r="AF507" s="270" t="s">
        <v>1259</v>
      </c>
      <c r="AG507" s="270" t="s">
        <v>1259</v>
      </c>
      <c r="AH507" s="270" t="s">
        <v>1259</v>
      </c>
      <c r="AI507" s="270" t="s">
        <v>1259</v>
      </c>
      <c r="AJ507" s="270" t="s">
        <v>1259</v>
      </c>
      <c r="AK507" s="270" t="s">
        <v>1259</v>
      </c>
      <c r="AL507" s="270" t="s">
        <v>1259</v>
      </c>
      <c r="AM507" s="270" t="s">
        <v>1259</v>
      </c>
      <c r="AN507" s="270" t="s">
        <v>1259</v>
      </c>
      <c r="AO507" s="270" t="s">
        <v>1259</v>
      </c>
      <c r="AP507" s="270" t="s">
        <v>1259</v>
      </c>
      <c r="AQ507" s="270" t="s">
        <v>1259</v>
      </c>
      <c r="AR507" s="270" t="s">
        <v>1259</v>
      </c>
      <c r="AS507" s="270" t="s">
        <v>1259</v>
      </c>
      <c r="AT507" s="270" t="s">
        <v>1259</v>
      </c>
      <c r="AU507" s="270" t="s">
        <v>1259</v>
      </c>
      <c r="AV507" s="270" t="s">
        <v>1259</v>
      </c>
      <c r="AW507" s="277" t="s">
        <v>1259</v>
      </c>
      <c r="AX507">
        <f>VLOOKUP(A507,[1]Sheet4!B$2:G$3636,6,0)</f>
        <v>0</v>
      </c>
      <c r="AY507" t="str">
        <f>VLOOKUP(A507,[1]Sheet2!A$3:AC$3636,29,0)</f>
        <v/>
      </c>
      <c r="AZ507" s="249"/>
      <c r="BA507" s="249"/>
      <c r="BB507" s="249"/>
      <c r="BC507" s="249"/>
      <c r="BD507" s="249"/>
      <c r="BE507" s="270"/>
    </row>
    <row r="508" spans="1:83" ht="14.4" x14ac:dyDescent="0.3">
      <c r="A508" s="269">
        <v>520996</v>
      </c>
      <c r="B508" s="272" t="str">
        <f>VLOOKUP(A508,[1]Sheet4!B$1:G$3636,5,0)</f>
        <v>الرابعة</v>
      </c>
      <c r="C508" s="270" t="s">
        <v>1259</v>
      </c>
      <c r="D508" s="270" t="s">
        <v>1259</v>
      </c>
      <c r="E508" s="270" t="s">
        <v>1259</v>
      </c>
      <c r="F508" s="270" t="s">
        <v>1259</v>
      </c>
      <c r="G508" s="270" t="s">
        <v>1259</v>
      </c>
      <c r="H508" s="270" t="s">
        <v>1259</v>
      </c>
      <c r="I508" s="270" t="s">
        <v>1259</v>
      </c>
      <c r="J508" s="270" t="s">
        <v>1259</v>
      </c>
      <c r="K508" s="270" t="s">
        <v>1259</v>
      </c>
      <c r="L508" s="270" t="s">
        <v>1259</v>
      </c>
      <c r="M508" s="270" t="s">
        <v>1259</v>
      </c>
      <c r="N508" s="270" t="s">
        <v>1259</v>
      </c>
      <c r="O508" s="270" t="s">
        <v>1259</v>
      </c>
      <c r="P508" s="270" t="s">
        <v>1259</v>
      </c>
      <c r="Q508" s="270" t="s">
        <v>1259</v>
      </c>
      <c r="R508" s="270" t="s">
        <v>1259</v>
      </c>
      <c r="S508" s="270" t="s">
        <v>1259</v>
      </c>
      <c r="T508" s="270" t="s">
        <v>1259</v>
      </c>
      <c r="U508" s="270" t="s">
        <v>1259</v>
      </c>
      <c r="V508" s="270" t="s">
        <v>1259</v>
      </c>
      <c r="W508" s="270" t="s">
        <v>1259</v>
      </c>
      <c r="X508" s="270" t="s">
        <v>1259</v>
      </c>
      <c r="Y508" s="270" t="s">
        <v>1259</v>
      </c>
      <c r="Z508" s="270" t="s">
        <v>1259</v>
      </c>
      <c r="AA508" s="270" t="s">
        <v>1259</v>
      </c>
      <c r="AB508" s="270" t="s">
        <v>1259</v>
      </c>
      <c r="AC508" s="270" t="s">
        <v>1259</v>
      </c>
      <c r="AD508" s="270" t="s">
        <v>1259</v>
      </c>
      <c r="AE508" s="270" t="s">
        <v>1259</v>
      </c>
      <c r="AF508" s="270" t="s">
        <v>1259</v>
      </c>
      <c r="AG508" s="270" t="s">
        <v>1259</v>
      </c>
      <c r="AH508" s="270" t="s">
        <v>1259</v>
      </c>
      <c r="AI508" s="270" t="s">
        <v>1259</v>
      </c>
      <c r="AJ508" s="270" t="s">
        <v>1259</v>
      </c>
      <c r="AK508" s="270" t="s">
        <v>1259</v>
      </c>
      <c r="AL508" s="270" t="s">
        <v>1259</v>
      </c>
      <c r="AM508" s="270" t="s">
        <v>1259</v>
      </c>
      <c r="AN508" s="270" t="s">
        <v>1259</v>
      </c>
      <c r="AO508" s="270" t="s">
        <v>1259</v>
      </c>
      <c r="AP508" s="270" t="s">
        <v>1259</v>
      </c>
      <c r="AQ508" s="270" t="s">
        <v>1259</v>
      </c>
      <c r="AR508" s="270" t="s">
        <v>1259</v>
      </c>
      <c r="AS508" s="270" t="s">
        <v>1259</v>
      </c>
      <c r="AT508" s="270" t="s">
        <v>1259</v>
      </c>
      <c r="AU508" s="270" t="s">
        <v>1259</v>
      </c>
      <c r="AV508" s="270" t="s">
        <v>1259</v>
      </c>
      <c r="AW508" s="277" t="s">
        <v>1259</v>
      </c>
      <c r="AX508">
        <f>VLOOKUP(A508,[1]Sheet4!B$2:G$3636,6,0)</f>
        <v>0</v>
      </c>
      <c r="AY508" t="str">
        <f>VLOOKUP(A508,[1]Sheet2!A$3:AC$3636,29,0)</f>
        <v/>
      </c>
      <c r="AZ508" s="249"/>
      <c r="BA508" s="249"/>
      <c r="BB508" s="249"/>
      <c r="BC508" s="249"/>
      <c r="BD508" s="249"/>
      <c r="BE508" s="270"/>
      <c r="BH508" s="248"/>
      <c r="BI508" s="248"/>
      <c r="BJ508" s="248"/>
      <c r="BK508" s="248"/>
      <c r="BL508" s="248"/>
      <c r="BM508" s="248"/>
      <c r="BN508" s="248"/>
      <c r="BO508" s="248"/>
      <c r="BP508" s="248" t="s">
        <v>3258</v>
      </c>
      <c r="BQ508" s="248" t="s">
        <v>3258</v>
      </c>
      <c r="BR508" s="248" t="s">
        <v>3258</v>
      </c>
      <c r="BS508" s="248" t="s">
        <v>3258</v>
      </c>
      <c r="BT508" s="248" t="s">
        <v>3258</v>
      </c>
      <c r="BU508" s="248" t="s">
        <v>3258</v>
      </c>
      <c r="BV508" s="247"/>
      <c r="BW508" s="248"/>
      <c r="BX508" s="248"/>
      <c r="BY508" s="248"/>
      <c r="BZ508" s="248"/>
      <c r="CA508" s="241"/>
      <c r="CB508" s="241"/>
      <c r="CC508" s="241"/>
      <c r="CD508" s="241"/>
      <c r="CE508" s="248"/>
    </row>
    <row r="509" spans="1:83" ht="14.4" x14ac:dyDescent="0.3">
      <c r="A509" s="269">
        <v>521027</v>
      </c>
      <c r="B509" s="272" t="str">
        <f>VLOOKUP(A509,[1]Sheet4!B$1:G$3636,5,0)</f>
        <v>الرابعة</v>
      </c>
      <c r="C509" s="270" t="s">
        <v>1260</v>
      </c>
      <c r="D509" s="270" t="s">
        <v>1260</v>
      </c>
      <c r="E509" s="270" t="s">
        <v>1260</v>
      </c>
      <c r="F509" s="270" t="s">
        <v>1260</v>
      </c>
      <c r="G509" s="270" t="s">
        <v>1260</v>
      </c>
      <c r="H509" s="270" t="s">
        <v>1260</v>
      </c>
      <c r="I509" s="270" t="s">
        <v>1260</v>
      </c>
      <c r="J509" s="270" t="s">
        <v>1260</v>
      </c>
      <c r="K509" s="270" t="s">
        <v>1260</v>
      </c>
      <c r="L509" s="270" t="s">
        <v>1260</v>
      </c>
      <c r="M509" s="270" t="s">
        <v>1260</v>
      </c>
      <c r="N509" s="270" t="s">
        <v>1260</v>
      </c>
      <c r="O509" s="270" t="s">
        <v>1260</v>
      </c>
      <c r="P509" s="270" t="s">
        <v>1260</v>
      </c>
      <c r="Q509" s="270" t="s">
        <v>1260</v>
      </c>
      <c r="R509" s="270" t="s">
        <v>1260</v>
      </c>
      <c r="S509" s="270" t="s">
        <v>1260</v>
      </c>
      <c r="T509" s="270" t="s">
        <v>1260</v>
      </c>
      <c r="U509" s="270" t="s">
        <v>1260</v>
      </c>
      <c r="V509" s="270" t="s">
        <v>1260</v>
      </c>
      <c r="W509" s="270" t="s">
        <v>1260</v>
      </c>
      <c r="X509" s="270" t="s">
        <v>1260</v>
      </c>
      <c r="Y509" s="270" t="s">
        <v>1260</v>
      </c>
      <c r="Z509" s="270" t="s">
        <v>1260</v>
      </c>
      <c r="AA509" s="270" t="s">
        <v>1260</v>
      </c>
      <c r="AB509" s="270" t="s">
        <v>1260</v>
      </c>
      <c r="AC509" s="270" t="s">
        <v>1260</v>
      </c>
      <c r="AD509" s="270" t="s">
        <v>1260</v>
      </c>
      <c r="AE509" s="270" t="s">
        <v>1260</v>
      </c>
      <c r="AF509" s="270" t="s">
        <v>1260</v>
      </c>
      <c r="AG509" s="270" t="s">
        <v>1260</v>
      </c>
      <c r="AH509" s="270" t="s">
        <v>1260</v>
      </c>
      <c r="AI509" s="270" t="s">
        <v>1260</v>
      </c>
      <c r="AJ509" s="270" t="s">
        <v>1260</v>
      </c>
      <c r="AK509" s="270" t="s">
        <v>1260</v>
      </c>
      <c r="AL509" s="270" t="s">
        <v>1260</v>
      </c>
      <c r="AM509" s="270" t="s">
        <v>1260</v>
      </c>
      <c r="AN509" s="270" t="s">
        <v>1260</v>
      </c>
      <c r="AO509" s="270" t="s">
        <v>1260</v>
      </c>
      <c r="AP509" s="270" t="s">
        <v>1260</v>
      </c>
      <c r="AQ509" s="270" t="s">
        <v>1260</v>
      </c>
      <c r="AR509" s="270" t="s">
        <v>1260</v>
      </c>
      <c r="AS509" s="270" t="s">
        <v>1260</v>
      </c>
      <c r="AT509" s="270" t="s">
        <v>1260</v>
      </c>
      <c r="AU509" s="270" t="s">
        <v>1260</v>
      </c>
      <c r="AV509" s="270" t="s">
        <v>1260</v>
      </c>
      <c r="AW509" s="277" t="s">
        <v>1260</v>
      </c>
      <c r="AX509" t="str">
        <f>VLOOKUP(A509,[1]Sheet4!B$2:G$3636,6,0)</f>
        <v>مستنفذ فصل ثاني  2023-2024</v>
      </c>
      <c r="AY509" t="str">
        <f>VLOOKUP(A509,[1]Sheet2!A$3:AC$3636,29,0)</f>
        <v/>
      </c>
      <c r="AZ509" s="270" t="s">
        <v>3258</v>
      </c>
      <c r="BA509" s="270" t="s">
        <v>3258</v>
      </c>
      <c r="BB509" s="270" t="s">
        <v>3258</v>
      </c>
      <c r="BC509" s="270" t="s">
        <v>3258</v>
      </c>
      <c r="BD509" s="270"/>
      <c r="BE509" s="270"/>
    </row>
    <row r="510" spans="1:83" ht="14.4" x14ac:dyDescent="0.3">
      <c r="A510" s="269">
        <v>521035</v>
      </c>
      <c r="B510" s="272" t="str">
        <f>VLOOKUP(A510,[1]Sheet4!B$1:G$3636,5,0)</f>
        <v>الرابعة</v>
      </c>
      <c r="C510" s="270" t="s">
        <v>1259</v>
      </c>
      <c r="D510" s="270" t="s">
        <v>1259</v>
      </c>
      <c r="E510" s="270" t="s">
        <v>1259</v>
      </c>
      <c r="F510" s="270" t="s">
        <v>1259</v>
      </c>
      <c r="G510" s="270" t="s">
        <v>1259</v>
      </c>
      <c r="H510" s="270" t="s">
        <v>1259</v>
      </c>
      <c r="I510" s="270" t="s">
        <v>1259</v>
      </c>
      <c r="J510" s="270" t="s">
        <v>1259</v>
      </c>
      <c r="K510" s="270" t="s">
        <v>1259</v>
      </c>
      <c r="L510" s="270" t="s">
        <v>1259</v>
      </c>
      <c r="M510" s="270" t="s">
        <v>1259</v>
      </c>
      <c r="N510" s="270" t="s">
        <v>1259</v>
      </c>
      <c r="O510" s="270" t="s">
        <v>1259</v>
      </c>
      <c r="P510" s="270" t="s">
        <v>1259</v>
      </c>
      <c r="Q510" s="270" t="s">
        <v>1259</v>
      </c>
      <c r="R510" s="270" t="s">
        <v>1259</v>
      </c>
      <c r="S510" s="270" t="s">
        <v>1259</v>
      </c>
      <c r="T510" s="270" t="s">
        <v>1259</v>
      </c>
      <c r="U510" s="270" t="s">
        <v>1259</v>
      </c>
      <c r="V510" s="270" t="s">
        <v>1259</v>
      </c>
      <c r="W510" s="270" t="s">
        <v>1259</v>
      </c>
      <c r="X510" s="270" t="s">
        <v>1259</v>
      </c>
      <c r="Y510" s="270" t="s">
        <v>1259</v>
      </c>
      <c r="Z510" s="270" t="s">
        <v>1259</v>
      </c>
      <c r="AA510" s="270" t="s">
        <v>1259</v>
      </c>
      <c r="AB510" s="270" t="s">
        <v>1259</v>
      </c>
      <c r="AC510" s="270" t="s">
        <v>1259</v>
      </c>
      <c r="AD510" s="270" t="s">
        <v>1259</v>
      </c>
      <c r="AE510" s="270" t="s">
        <v>1259</v>
      </c>
      <c r="AF510" s="270" t="s">
        <v>1259</v>
      </c>
      <c r="AG510" s="270" t="s">
        <v>1259</v>
      </c>
      <c r="AH510" s="270" t="s">
        <v>1259</v>
      </c>
      <c r="AI510" s="270" t="s">
        <v>1259</v>
      </c>
      <c r="AJ510" s="270" t="s">
        <v>1259</v>
      </c>
      <c r="AK510" s="270" t="s">
        <v>1259</v>
      </c>
      <c r="AL510" s="270" t="s">
        <v>1259</v>
      </c>
      <c r="AM510" s="270" t="s">
        <v>1259</v>
      </c>
      <c r="AN510" s="270" t="s">
        <v>1259</v>
      </c>
      <c r="AO510" s="270" t="s">
        <v>1259</v>
      </c>
      <c r="AP510" s="270" t="s">
        <v>1259</v>
      </c>
      <c r="AQ510" s="270" t="s">
        <v>1259</v>
      </c>
      <c r="AR510" s="270" t="s">
        <v>1259</v>
      </c>
      <c r="AS510" s="270" t="s">
        <v>1259</v>
      </c>
      <c r="AT510" s="270" t="s">
        <v>1259</v>
      </c>
      <c r="AU510" s="270" t="s">
        <v>1259</v>
      </c>
      <c r="AV510" s="270" t="s">
        <v>1259</v>
      </c>
      <c r="AW510" s="277" t="s">
        <v>1259</v>
      </c>
      <c r="AX510">
        <f>VLOOKUP(A510,[1]Sheet4!B$2:G$3636,6,0)</f>
        <v>0</v>
      </c>
      <c r="AY510" t="str">
        <f>VLOOKUP(A510,[1]Sheet2!A$3:AC$3636,29,0)</f>
        <v/>
      </c>
      <c r="AZ510" s="270" t="s">
        <v>3258</v>
      </c>
      <c r="BA510" s="270" t="s">
        <v>3258</v>
      </c>
      <c r="BB510" s="270" t="s">
        <v>3258</v>
      </c>
      <c r="BC510" s="270" t="s">
        <v>3258</v>
      </c>
      <c r="BD510" s="270"/>
      <c r="BE510" s="270"/>
      <c r="BH510" s="248"/>
      <c r="BI510" s="248"/>
      <c r="BJ510" s="248"/>
      <c r="BK510" s="248"/>
      <c r="BL510" s="248"/>
      <c r="BM510" s="248"/>
      <c r="BN510" s="248"/>
      <c r="BO510" s="248"/>
      <c r="BP510" s="248" t="s">
        <v>3258</v>
      </c>
      <c r="BQ510" s="248" t="s">
        <v>3258</v>
      </c>
      <c r="BR510" s="248" t="s">
        <v>3258</v>
      </c>
      <c r="BS510" s="248" t="s">
        <v>3258</v>
      </c>
      <c r="BT510" s="248" t="s">
        <v>3258</v>
      </c>
      <c r="BU510" s="248" t="s">
        <v>3258</v>
      </c>
      <c r="BV510" s="247"/>
      <c r="BW510" s="248"/>
      <c r="BX510" s="248"/>
      <c r="BY510" s="248"/>
      <c r="BZ510" s="248"/>
      <c r="CA510" s="241"/>
      <c r="CB510" s="241"/>
      <c r="CC510" s="241"/>
      <c r="CD510" s="241"/>
      <c r="CE510" s="248"/>
    </row>
    <row r="511" spans="1:83" ht="14.4" x14ac:dyDescent="0.3">
      <c r="A511" s="269">
        <v>521050</v>
      </c>
      <c r="B511" s="272" t="str">
        <f>VLOOKUP(A511,[1]Sheet4!B$1:G$3636,5,0)</f>
        <v>الرابعة</v>
      </c>
      <c r="C511" s="270" t="s">
        <v>1260</v>
      </c>
      <c r="D511" s="270" t="s">
        <v>1260</v>
      </c>
      <c r="E511" s="270" t="s">
        <v>1260</v>
      </c>
      <c r="F511" s="270" t="s">
        <v>1260</v>
      </c>
      <c r="G511" s="270" t="s">
        <v>1260</v>
      </c>
      <c r="H511" s="270" t="s">
        <v>1260</v>
      </c>
      <c r="I511" s="270" t="s">
        <v>1260</v>
      </c>
      <c r="J511" s="270" t="s">
        <v>1260</v>
      </c>
      <c r="K511" s="270" t="s">
        <v>1260</v>
      </c>
      <c r="L511" s="270" t="s">
        <v>1260</v>
      </c>
      <c r="M511" s="270" t="s">
        <v>1260</v>
      </c>
      <c r="N511" s="270" t="s">
        <v>1260</v>
      </c>
      <c r="O511" s="270" t="s">
        <v>1260</v>
      </c>
      <c r="P511" s="270" t="s">
        <v>1260</v>
      </c>
      <c r="Q511" s="270" t="s">
        <v>1260</v>
      </c>
      <c r="R511" s="270" t="s">
        <v>1260</v>
      </c>
      <c r="S511" s="270" t="s">
        <v>1260</v>
      </c>
      <c r="T511" s="270" t="s">
        <v>1260</v>
      </c>
      <c r="U511" s="270" t="s">
        <v>1260</v>
      </c>
      <c r="V511" s="270" t="s">
        <v>1260</v>
      </c>
      <c r="W511" s="270" t="s">
        <v>1260</v>
      </c>
      <c r="X511" s="270" t="s">
        <v>1260</v>
      </c>
      <c r="Y511" s="270" t="s">
        <v>1260</v>
      </c>
      <c r="Z511" s="270" t="s">
        <v>1260</v>
      </c>
      <c r="AA511" s="270" t="s">
        <v>1260</v>
      </c>
      <c r="AB511" s="270" t="s">
        <v>1260</v>
      </c>
      <c r="AC511" s="270" t="s">
        <v>1260</v>
      </c>
      <c r="AD511" s="270" t="s">
        <v>1260</v>
      </c>
      <c r="AE511" s="270" t="s">
        <v>1260</v>
      </c>
      <c r="AF511" s="270" t="s">
        <v>1260</v>
      </c>
      <c r="AG511" s="270" t="s">
        <v>1260</v>
      </c>
      <c r="AH511" s="270" t="s">
        <v>1260</v>
      </c>
      <c r="AI511" s="270" t="s">
        <v>1260</v>
      </c>
      <c r="AJ511" s="270" t="s">
        <v>1260</v>
      </c>
      <c r="AK511" s="270" t="s">
        <v>1260</v>
      </c>
      <c r="AL511" s="270" t="s">
        <v>1260</v>
      </c>
      <c r="AM511" s="270" t="s">
        <v>1260</v>
      </c>
      <c r="AN511" s="270" t="s">
        <v>1260</v>
      </c>
      <c r="AO511" s="270" t="s">
        <v>1260</v>
      </c>
      <c r="AP511" s="270" t="s">
        <v>1260</v>
      </c>
      <c r="AQ511" s="270" t="s">
        <v>1260</v>
      </c>
      <c r="AR511" s="270" t="s">
        <v>1260</v>
      </c>
      <c r="AS511" s="270" t="s">
        <v>1260</v>
      </c>
      <c r="AT511" s="270" t="s">
        <v>1260</v>
      </c>
      <c r="AU511" s="270" t="s">
        <v>1260</v>
      </c>
      <c r="AV511" s="270" t="s">
        <v>1260</v>
      </c>
      <c r="AW511" s="277" t="s">
        <v>1260</v>
      </c>
      <c r="AX511">
        <f>VLOOKUP(A511,[1]Sheet4!B$2:G$3636,6,0)</f>
        <v>0</v>
      </c>
      <c r="AY511" t="str">
        <f>VLOOKUP(A511,[1]Sheet2!A$3:AC$3636,29,0)</f>
        <v>مستنفذ فصل اول 2023-2024</v>
      </c>
      <c r="AZ511" s="270" t="s">
        <v>3258</v>
      </c>
      <c r="BA511" s="270" t="s">
        <v>3258</v>
      </c>
      <c r="BB511" s="270" t="s">
        <v>3258</v>
      </c>
      <c r="BC511" s="270" t="s">
        <v>3258</v>
      </c>
      <c r="BD511" s="270"/>
      <c r="BE511" s="270"/>
    </row>
    <row r="512" spans="1:83" ht="14.4" x14ac:dyDescent="0.3">
      <c r="A512" s="269">
        <v>521053</v>
      </c>
      <c r="B512" s="272" t="str">
        <f>VLOOKUP(A512,[1]Sheet4!B$1:G$3636,5,0)</f>
        <v>الرابعة</v>
      </c>
      <c r="C512" s="270" t="s">
        <v>1259</v>
      </c>
      <c r="D512" s="270" t="s">
        <v>1259</v>
      </c>
      <c r="E512" s="270" t="s">
        <v>1259</v>
      </c>
      <c r="F512" s="270" t="s">
        <v>1259</v>
      </c>
      <c r="G512" s="270" t="s">
        <v>1259</v>
      </c>
      <c r="H512" s="270" t="s">
        <v>1259</v>
      </c>
      <c r="I512" s="270" t="s">
        <v>1259</v>
      </c>
      <c r="J512" s="270" t="s">
        <v>1259</v>
      </c>
      <c r="K512" s="270" t="s">
        <v>1259</v>
      </c>
      <c r="L512" s="270" t="s">
        <v>1259</v>
      </c>
      <c r="M512" s="270" t="s">
        <v>1259</v>
      </c>
      <c r="N512" s="270" t="s">
        <v>1259</v>
      </c>
      <c r="O512" s="270" t="s">
        <v>1259</v>
      </c>
      <c r="P512" s="270" t="s">
        <v>1259</v>
      </c>
      <c r="Q512" s="270" t="s">
        <v>1259</v>
      </c>
      <c r="R512" s="270" t="s">
        <v>1259</v>
      </c>
      <c r="S512" s="270" t="s">
        <v>1259</v>
      </c>
      <c r="T512" s="270" t="s">
        <v>1259</v>
      </c>
      <c r="U512" s="270" t="s">
        <v>1259</v>
      </c>
      <c r="V512" s="270" t="s">
        <v>1259</v>
      </c>
      <c r="W512" s="270" t="s">
        <v>1259</v>
      </c>
      <c r="X512" s="270" t="s">
        <v>1259</v>
      </c>
      <c r="Y512" s="270" t="s">
        <v>1259</v>
      </c>
      <c r="Z512" s="270" t="s">
        <v>1259</v>
      </c>
      <c r="AA512" s="270" t="s">
        <v>1259</v>
      </c>
      <c r="AB512" s="270" t="s">
        <v>1259</v>
      </c>
      <c r="AC512" s="270" t="s">
        <v>1259</v>
      </c>
      <c r="AD512" s="270" t="s">
        <v>1259</v>
      </c>
      <c r="AE512" s="270" t="s">
        <v>1259</v>
      </c>
      <c r="AF512" s="270" t="s">
        <v>1259</v>
      </c>
      <c r="AG512" s="270" t="s">
        <v>1259</v>
      </c>
      <c r="AH512" s="270" t="s">
        <v>1259</v>
      </c>
      <c r="AI512" s="270" t="s">
        <v>1259</v>
      </c>
      <c r="AJ512" s="270" t="s">
        <v>1259</v>
      </c>
      <c r="AK512" s="270" t="s">
        <v>1259</v>
      </c>
      <c r="AL512" s="270" t="s">
        <v>1259</v>
      </c>
      <c r="AM512" s="270" t="s">
        <v>1259</v>
      </c>
      <c r="AN512" s="270" t="s">
        <v>1259</v>
      </c>
      <c r="AO512" s="270" t="s">
        <v>1259</v>
      </c>
      <c r="AP512" s="270" t="s">
        <v>1259</v>
      </c>
      <c r="AQ512" s="270" t="s">
        <v>1259</v>
      </c>
      <c r="AR512" s="270" t="s">
        <v>1259</v>
      </c>
      <c r="AS512" s="270" t="s">
        <v>1259</v>
      </c>
      <c r="AT512" s="270" t="s">
        <v>1259</v>
      </c>
      <c r="AU512" s="270" t="s">
        <v>1259</v>
      </c>
      <c r="AV512" s="270" t="s">
        <v>1259</v>
      </c>
      <c r="AW512" s="277" t="s">
        <v>1259</v>
      </c>
      <c r="AX512">
        <f>VLOOKUP(A512,[1]Sheet4!B$2:G$3636,6,0)</f>
        <v>0</v>
      </c>
      <c r="AY512" t="str">
        <f>VLOOKUP(A512,[1]Sheet2!A$3:AC$3636,29,0)</f>
        <v/>
      </c>
      <c r="AZ512" s="270" t="s">
        <v>3258</v>
      </c>
      <c r="BA512" s="270" t="s">
        <v>3258</v>
      </c>
      <c r="BB512" s="270" t="s">
        <v>3258</v>
      </c>
      <c r="BC512" s="270" t="s">
        <v>3258</v>
      </c>
      <c r="BD512" s="270"/>
      <c r="BE512" s="270"/>
    </row>
    <row r="513" spans="1:83" ht="14.4" x14ac:dyDescent="0.3">
      <c r="A513" s="269">
        <v>521103</v>
      </c>
      <c r="B513" s="272" t="str">
        <f>VLOOKUP(A513,[1]Sheet4!B$1:G$3636,5,0)</f>
        <v>الرابعة</v>
      </c>
      <c r="C513" s="270" t="s">
        <v>1259</v>
      </c>
      <c r="D513" s="270" t="s">
        <v>1259</v>
      </c>
      <c r="E513" s="270" t="s">
        <v>1259</v>
      </c>
      <c r="F513" s="270" t="s">
        <v>1259</v>
      </c>
      <c r="G513" s="270" t="s">
        <v>1259</v>
      </c>
      <c r="H513" s="270" t="s">
        <v>1259</v>
      </c>
      <c r="I513" s="270" t="s">
        <v>1259</v>
      </c>
      <c r="J513" s="270" t="s">
        <v>1259</v>
      </c>
      <c r="K513" s="270" t="s">
        <v>1259</v>
      </c>
      <c r="L513" s="270" t="s">
        <v>1259</v>
      </c>
      <c r="M513" s="270" t="s">
        <v>1259</v>
      </c>
      <c r="N513" s="270" t="s">
        <v>1259</v>
      </c>
      <c r="O513" s="270" t="s">
        <v>1259</v>
      </c>
      <c r="P513" s="270" t="s">
        <v>1259</v>
      </c>
      <c r="Q513" s="270" t="s">
        <v>1259</v>
      </c>
      <c r="R513" s="270" t="s">
        <v>1259</v>
      </c>
      <c r="S513" s="270" t="s">
        <v>1259</v>
      </c>
      <c r="T513" s="270" t="s">
        <v>1259</v>
      </c>
      <c r="U513" s="270" t="s">
        <v>1259</v>
      </c>
      <c r="V513" s="270" t="s">
        <v>1259</v>
      </c>
      <c r="W513" s="270" t="s">
        <v>1259</v>
      </c>
      <c r="X513" s="270" t="s">
        <v>1259</v>
      </c>
      <c r="Y513" s="270" t="s">
        <v>1259</v>
      </c>
      <c r="Z513" s="270" t="s">
        <v>1259</v>
      </c>
      <c r="AA513" s="270" t="s">
        <v>1259</v>
      </c>
      <c r="AB513" s="270" t="s">
        <v>1259</v>
      </c>
      <c r="AC513" s="270" t="s">
        <v>1259</v>
      </c>
      <c r="AD513" s="270" t="s">
        <v>1259</v>
      </c>
      <c r="AE513" s="270" t="s">
        <v>1259</v>
      </c>
      <c r="AF513" s="270" t="s">
        <v>1259</v>
      </c>
      <c r="AG513" s="270" t="s">
        <v>1259</v>
      </c>
      <c r="AH513" s="270" t="s">
        <v>1259</v>
      </c>
      <c r="AI513" s="270" t="s">
        <v>1259</v>
      </c>
      <c r="AJ513" s="270" t="s">
        <v>1259</v>
      </c>
      <c r="AK513" s="270" t="s">
        <v>1259</v>
      </c>
      <c r="AL513" s="270" t="s">
        <v>1259</v>
      </c>
      <c r="AM513" s="270" t="s">
        <v>1259</v>
      </c>
      <c r="AN513" s="270" t="s">
        <v>1259</v>
      </c>
      <c r="AO513" s="270" t="s">
        <v>1259</v>
      </c>
      <c r="AP513" s="270" t="s">
        <v>1259</v>
      </c>
      <c r="AQ513" s="270" t="s">
        <v>1259</v>
      </c>
      <c r="AR513" s="270" t="s">
        <v>1259</v>
      </c>
      <c r="AS513" s="270" t="s">
        <v>1259</v>
      </c>
      <c r="AT513" s="270" t="s">
        <v>1259</v>
      </c>
      <c r="AU513" s="270" t="s">
        <v>1259</v>
      </c>
      <c r="AV513" s="270" t="s">
        <v>1259</v>
      </c>
      <c r="AW513" s="277" t="s">
        <v>1259</v>
      </c>
      <c r="AX513">
        <f>VLOOKUP(A513,[1]Sheet4!B$2:G$3636,6,0)</f>
        <v>0</v>
      </c>
      <c r="AY513" t="str">
        <f>VLOOKUP(A513,[1]Sheet2!A$3:AC$3636,29,0)</f>
        <v/>
      </c>
      <c r="AZ513" s="270" t="s">
        <v>3258</v>
      </c>
      <c r="BA513" s="270" t="s">
        <v>3258</v>
      </c>
      <c r="BB513" s="270" t="s">
        <v>3258</v>
      </c>
      <c r="BC513" s="270" t="s">
        <v>3258</v>
      </c>
      <c r="BD513" s="270"/>
      <c r="BE513" s="270"/>
      <c r="BH513" s="248"/>
      <c r="BI513" s="248"/>
      <c r="BJ513" s="248"/>
      <c r="BK513" s="248"/>
      <c r="BL513" s="248"/>
      <c r="BM513" s="248"/>
      <c r="BN513" s="248"/>
      <c r="BO513" s="248"/>
      <c r="BP513" s="248" t="s">
        <v>3258</v>
      </c>
      <c r="BQ513" s="248" t="s">
        <v>3258</v>
      </c>
      <c r="BR513" s="248" t="s">
        <v>3258</v>
      </c>
      <c r="BS513" s="248" t="s">
        <v>3258</v>
      </c>
      <c r="BT513" s="248" t="s">
        <v>3258</v>
      </c>
      <c r="BU513" s="248" t="s">
        <v>3258</v>
      </c>
      <c r="BV513" s="247"/>
      <c r="BW513" s="248"/>
      <c r="BX513" s="248"/>
      <c r="BY513" s="248"/>
      <c r="BZ513" s="248"/>
      <c r="CA513" s="241"/>
      <c r="CB513" s="241"/>
      <c r="CC513" s="241"/>
      <c r="CD513" s="241"/>
      <c r="CE513" s="248"/>
    </row>
    <row r="514" spans="1:83" ht="14.4" x14ac:dyDescent="0.3">
      <c r="A514" s="269">
        <v>521119</v>
      </c>
      <c r="B514" s="272" t="str">
        <f>VLOOKUP(A514,[1]Sheet4!B$1:G$3636,5,0)</f>
        <v>الرابعة</v>
      </c>
      <c r="C514" s="270" t="s">
        <v>1259</v>
      </c>
      <c r="D514" s="270" t="s">
        <v>1259</v>
      </c>
      <c r="E514" s="270" t="s">
        <v>1259</v>
      </c>
      <c r="F514" s="270" t="s">
        <v>1259</v>
      </c>
      <c r="G514" s="270" t="s">
        <v>1259</v>
      </c>
      <c r="H514" s="270" t="s">
        <v>1259</v>
      </c>
      <c r="I514" s="270" t="s">
        <v>1259</v>
      </c>
      <c r="J514" s="270" t="s">
        <v>1259</v>
      </c>
      <c r="K514" s="270" t="s">
        <v>1259</v>
      </c>
      <c r="L514" s="270" t="s">
        <v>1259</v>
      </c>
      <c r="M514" s="270" t="s">
        <v>1259</v>
      </c>
      <c r="N514" s="270" t="s">
        <v>1259</v>
      </c>
      <c r="O514" s="270" t="s">
        <v>1259</v>
      </c>
      <c r="P514" s="270" t="s">
        <v>1259</v>
      </c>
      <c r="Q514" s="270" t="s">
        <v>1259</v>
      </c>
      <c r="R514" s="270" t="s">
        <v>1259</v>
      </c>
      <c r="S514" s="270" t="s">
        <v>1259</v>
      </c>
      <c r="T514" s="270" t="s">
        <v>1259</v>
      </c>
      <c r="U514" s="270" t="s">
        <v>1259</v>
      </c>
      <c r="V514" s="270" t="s">
        <v>1259</v>
      </c>
      <c r="W514" s="270" t="s">
        <v>1259</v>
      </c>
      <c r="X514" s="270" t="s">
        <v>1259</v>
      </c>
      <c r="Y514" s="270" t="s">
        <v>1259</v>
      </c>
      <c r="Z514" s="270" t="s">
        <v>1259</v>
      </c>
      <c r="AA514" s="270" t="s">
        <v>1259</v>
      </c>
      <c r="AB514" s="270" t="s">
        <v>1259</v>
      </c>
      <c r="AC514" s="270" t="s">
        <v>1259</v>
      </c>
      <c r="AD514" s="270" t="s">
        <v>1259</v>
      </c>
      <c r="AE514" s="270" t="s">
        <v>1259</v>
      </c>
      <c r="AF514" s="270" t="s">
        <v>1259</v>
      </c>
      <c r="AG514" s="270" t="s">
        <v>1259</v>
      </c>
      <c r="AH514" s="270" t="s">
        <v>1259</v>
      </c>
      <c r="AI514" s="270" t="s">
        <v>1259</v>
      </c>
      <c r="AJ514" s="270" t="s">
        <v>1259</v>
      </c>
      <c r="AK514" s="270" t="s">
        <v>1259</v>
      </c>
      <c r="AL514" s="270" t="s">
        <v>1259</v>
      </c>
      <c r="AM514" s="270" t="s">
        <v>1259</v>
      </c>
      <c r="AN514" s="270" t="s">
        <v>1259</v>
      </c>
      <c r="AO514" s="270" t="s">
        <v>1259</v>
      </c>
      <c r="AP514" s="270" t="s">
        <v>1259</v>
      </c>
      <c r="AQ514" s="270" t="s">
        <v>1259</v>
      </c>
      <c r="AR514" s="270" t="s">
        <v>1259</v>
      </c>
      <c r="AS514" s="270" t="s">
        <v>1259</v>
      </c>
      <c r="AT514" s="270" t="s">
        <v>1259</v>
      </c>
      <c r="AU514" s="270" t="s">
        <v>1259</v>
      </c>
      <c r="AV514" s="270" t="s">
        <v>1259</v>
      </c>
      <c r="AW514" s="277" t="s">
        <v>1259</v>
      </c>
      <c r="AX514">
        <f>VLOOKUP(A514,[1]Sheet4!B$2:G$3636,6,0)</f>
        <v>0</v>
      </c>
      <c r="AY514" t="str">
        <f>VLOOKUP(A514,[1]Sheet2!A$3:AC$3636,29,0)</f>
        <v/>
      </c>
      <c r="AZ514" s="270" t="s">
        <v>3258</v>
      </c>
      <c r="BA514" s="270" t="s">
        <v>3258</v>
      </c>
      <c r="BB514" s="270" t="s">
        <v>3258</v>
      </c>
      <c r="BC514" s="270" t="s">
        <v>3258</v>
      </c>
      <c r="BD514" s="270"/>
      <c r="BE514" s="270"/>
    </row>
    <row r="515" spans="1:83" ht="14.4" x14ac:dyDescent="0.3">
      <c r="A515" s="269">
        <v>521140</v>
      </c>
      <c r="B515" s="272" t="str">
        <f>VLOOKUP(A515,[1]Sheet4!B$1:G$3636,5,0)</f>
        <v>الرابعة</v>
      </c>
      <c r="C515" s="270" t="s">
        <v>1259</v>
      </c>
      <c r="D515" s="270" t="s">
        <v>1259</v>
      </c>
      <c r="E515" s="270" t="s">
        <v>1259</v>
      </c>
      <c r="F515" s="270" t="s">
        <v>1259</v>
      </c>
      <c r="G515" s="270" t="s">
        <v>1259</v>
      </c>
      <c r="H515" s="270" t="s">
        <v>1259</v>
      </c>
      <c r="I515" s="270" t="s">
        <v>1259</v>
      </c>
      <c r="J515" s="270" t="s">
        <v>1259</v>
      </c>
      <c r="K515" s="270" t="s">
        <v>1259</v>
      </c>
      <c r="L515" s="270" t="s">
        <v>1259</v>
      </c>
      <c r="M515" s="270" t="s">
        <v>1259</v>
      </c>
      <c r="N515" s="270" t="s">
        <v>1259</v>
      </c>
      <c r="O515" s="270" t="s">
        <v>1259</v>
      </c>
      <c r="P515" s="270" t="s">
        <v>1259</v>
      </c>
      <c r="Q515" s="270" t="s">
        <v>1259</v>
      </c>
      <c r="R515" s="270" t="s">
        <v>1259</v>
      </c>
      <c r="S515" s="270" t="s">
        <v>1259</v>
      </c>
      <c r="T515" s="270" t="s">
        <v>1259</v>
      </c>
      <c r="U515" s="270" t="s">
        <v>1259</v>
      </c>
      <c r="V515" s="270" t="s">
        <v>1259</v>
      </c>
      <c r="W515" s="270" t="s">
        <v>1259</v>
      </c>
      <c r="X515" s="270" t="s">
        <v>1259</v>
      </c>
      <c r="Y515" s="270" t="s">
        <v>1259</v>
      </c>
      <c r="Z515" s="270" t="s">
        <v>1259</v>
      </c>
      <c r="AA515" s="270" t="s">
        <v>1259</v>
      </c>
      <c r="AB515" s="270" t="s">
        <v>1259</v>
      </c>
      <c r="AC515" s="270" t="s">
        <v>1259</v>
      </c>
      <c r="AD515" s="270" t="s">
        <v>1259</v>
      </c>
      <c r="AE515" s="270" t="s">
        <v>1259</v>
      </c>
      <c r="AF515" s="270" t="s">
        <v>1259</v>
      </c>
      <c r="AG515" s="270" t="s">
        <v>1259</v>
      </c>
      <c r="AH515" s="270" t="s">
        <v>1259</v>
      </c>
      <c r="AI515" s="270" t="s">
        <v>1259</v>
      </c>
      <c r="AJ515" s="270" t="s">
        <v>1259</v>
      </c>
      <c r="AK515" s="270" t="s">
        <v>1259</v>
      </c>
      <c r="AL515" s="270" t="s">
        <v>1259</v>
      </c>
      <c r="AM515" s="270" t="s">
        <v>1259</v>
      </c>
      <c r="AN515" s="270" t="s">
        <v>1259</v>
      </c>
      <c r="AO515" s="270" t="s">
        <v>1259</v>
      </c>
      <c r="AP515" s="270" t="s">
        <v>1259</v>
      </c>
      <c r="AQ515" s="270" t="s">
        <v>1259</v>
      </c>
      <c r="AR515" s="270" t="s">
        <v>1259</v>
      </c>
      <c r="AS515" s="270" t="s">
        <v>1259</v>
      </c>
      <c r="AT515" s="270" t="s">
        <v>1259</v>
      </c>
      <c r="AU515" s="270" t="s">
        <v>1259</v>
      </c>
      <c r="AV515" s="270" t="s">
        <v>1259</v>
      </c>
      <c r="AW515" s="277" t="s">
        <v>1259</v>
      </c>
      <c r="AX515">
        <f>VLOOKUP(A515,[1]Sheet4!B$2:G$3636,6,0)</f>
        <v>0</v>
      </c>
      <c r="AY515" t="str">
        <f>VLOOKUP(A515,[1]Sheet2!A$3:AC$3636,29,0)</f>
        <v/>
      </c>
      <c r="AZ515" s="270" t="s">
        <v>3258</v>
      </c>
      <c r="BA515" s="270" t="s">
        <v>3258</v>
      </c>
      <c r="BB515" s="270" t="s">
        <v>3258</v>
      </c>
      <c r="BC515" s="270" t="s">
        <v>3258</v>
      </c>
      <c r="BD515" s="270"/>
      <c r="BE515" s="270"/>
    </row>
    <row r="516" spans="1:83" ht="14.4" x14ac:dyDescent="0.3">
      <c r="A516" s="269">
        <v>521143</v>
      </c>
      <c r="B516" s="272" t="str">
        <f>VLOOKUP(A516,[1]Sheet4!B$1:G$3636,5,0)</f>
        <v>الرابعة</v>
      </c>
      <c r="C516" s="270" t="s">
        <v>1260</v>
      </c>
      <c r="D516" s="270" t="s">
        <v>1260</v>
      </c>
      <c r="E516" s="270" t="s">
        <v>1260</v>
      </c>
      <c r="F516" s="270" t="s">
        <v>1260</v>
      </c>
      <c r="G516" s="270" t="s">
        <v>1260</v>
      </c>
      <c r="H516" s="270" t="s">
        <v>1260</v>
      </c>
      <c r="I516" s="270" t="s">
        <v>1260</v>
      </c>
      <c r="J516" s="270" t="s">
        <v>1260</v>
      </c>
      <c r="K516" s="270" t="s">
        <v>1260</v>
      </c>
      <c r="L516" s="270" t="s">
        <v>1260</v>
      </c>
      <c r="M516" s="270" t="s">
        <v>1260</v>
      </c>
      <c r="N516" s="270" t="s">
        <v>1260</v>
      </c>
      <c r="O516" s="270" t="s">
        <v>1260</v>
      </c>
      <c r="P516" s="270" t="s">
        <v>1260</v>
      </c>
      <c r="Q516" s="270" t="s">
        <v>1260</v>
      </c>
      <c r="R516" s="270" t="s">
        <v>1260</v>
      </c>
      <c r="S516" s="270" t="s">
        <v>1260</v>
      </c>
      <c r="T516" s="270" t="s">
        <v>1260</v>
      </c>
      <c r="U516" s="270" t="s">
        <v>1260</v>
      </c>
      <c r="V516" s="270" t="s">
        <v>1260</v>
      </c>
      <c r="W516" s="270" t="s">
        <v>1260</v>
      </c>
      <c r="X516" s="270" t="s">
        <v>1260</v>
      </c>
      <c r="Y516" s="270" t="s">
        <v>1260</v>
      </c>
      <c r="Z516" s="270" t="s">
        <v>1260</v>
      </c>
      <c r="AA516" s="270" t="s">
        <v>1260</v>
      </c>
      <c r="AB516" s="270" t="s">
        <v>1260</v>
      </c>
      <c r="AC516" s="270" t="s">
        <v>1260</v>
      </c>
      <c r="AD516" s="270" t="s">
        <v>1260</v>
      </c>
      <c r="AE516" s="270" t="s">
        <v>1260</v>
      </c>
      <c r="AF516" s="270" t="s">
        <v>1260</v>
      </c>
      <c r="AG516" s="270" t="s">
        <v>1260</v>
      </c>
      <c r="AH516" s="270" t="s">
        <v>1260</v>
      </c>
      <c r="AI516" s="270" t="s">
        <v>1260</v>
      </c>
      <c r="AJ516" s="270" t="s">
        <v>1260</v>
      </c>
      <c r="AK516" s="270" t="s">
        <v>1260</v>
      </c>
      <c r="AL516" s="270" t="s">
        <v>1260</v>
      </c>
      <c r="AM516" s="270" t="s">
        <v>1260</v>
      </c>
      <c r="AN516" s="270" t="s">
        <v>1260</v>
      </c>
      <c r="AO516" s="270" t="s">
        <v>1260</v>
      </c>
      <c r="AP516" s="270" t="s">
        <v>1260</v>
      </c>
      <c r="AQ516" s="270" t="s">
        <v>1260</v>
      </c>
      <c r="AR516" s="270" t="s">
        <v>1260</v>
      </c>
      <c r="AS516" s="270" t="s">
        <v>1260</v>
      </c>
      <c r="AT516" s="270" t="s">
        <v>1260</v>
      </c>
      <c r="AU516" s="270" t="s">
        <v>1260</v>
      </c>
      <c r="AV516" s="270" t="s">
        <v>1260</v>
      </c>
      <c r="AW516" s="277" t="s">
        <v>1260</v>
      </c>
      <c r="AX516" t="str">
        <f>VLOOKUP(A516,[1]Sheet4!B$2:G$3636,6,0)</f>
        <v>مستنفذ فصل ثاني  2023-2024</v>
      </c>
      <c r="AY516" t="str">
        <f>VLOOKUP(A516,[1]Sheet2!A$3:AC$3636,29,0)</f>
        <v/>
      </c>
      <c r="AZ516" s="270" t="s">
        <v>3258</v>
      </c>
      <c r="BA516" s="270" t="s">
        <v>3258</v>
      </c>
      <c r="BB516" s="270" t="s">
        <v>3258</v>
      </c>
      <c r="BC516" s="270" t="s">
        <v>3258</v>
      </c>
      <c r="BD516" s="270"/>
      <c r="BE516" s="270"/>
    </row>
    <row r="517" spans="1:83" ht="14.4" x14ac:dyDescent="0.3">
      <c r="A517" s="269">
        <v>521155</v>
      </c>
      <c r="B517" s="272" t="str">
        <f>VLOOKUP(A517,[1]Sheet4!B$1:G$3636,5,0)</f>
        <v>الرابعة</v>
      </c>
      <c r="C517" s="270" t="s">
        <v>1260</v>
      </c>
      <c r="D517" s="270" t="s">
        <v>1260</v>
      </c>
      <c r="E517" s="270" t="s">
        <v>1260</v>
      </c>
      <c r="F517" s="270" t="s">
        <v>1260</v>
      </c>
      <c r="G517" s="270" t="s">
        <v>1260</v>
      </c>
      <c r="H517" s="270" t="s">
        <v>1260</v>
      </c>
      <c r="I517" s="270" t="s">
        <v>1260</v>
      </c>
      <c r="J517" s="270" t="s">
        <v>1260</v>
      </c>
      <c r="K517" s="270" t="s">
        <v>1260</v>
      </c>
      <c r="L517" s="270" t="s">
        <v>1260</v>
      </c>
      <c r="M517" s="270" t="s">
        <v>1260</v>
      </c>
      <c r="N517" s="270" t="s">
        <v>1260</v>
      </c>
      <c r="O517" s="270" t="s">
        <v>1260</v>
      </c>
      <c r="P517" s="270" t="s">
        <v>1260</v>
      </c>
      <c r="Q517" s="270" t="s">
        <v>1260</v>
      </c>
      <c r="R517" s="270" t="s">
        <v>1260</v>
      </c>
      <c r="S517" s="270" t="s">
        <v>1260</v>
      </c>
      <c r="T517" s="270" t="s">
        <v>1260</v>
      </c>
      <c r="U517" s="270" t="s">
        <v>1260</v>
      </c>
      <c r="V517" s="270" t="s">
        <v>1260</v>
      </c>
      <c r="W517" s="270" t="s">
        <v>1260</v>
      </c>
      <c r="X517" s="270" t="s">
        <v>1260</v>
      </c>
      <c r="Y517" s="270" t="s">
        <v>1260</v>
      </c>
      <c r="Z517" s="270" t="s">
        <v>1260</v>
      </c>
      <c r="AA517" s="270" t="s">
        <v>1260</v>
      </c>
      <c r="AB517" s="270" t="s">
        <v>1260</v>
      </c>
      <c r="AC517" s="270" t="s">
        <v>1260</v>
      </c>
      <c r="AD517" s="270" t="s">
        <v>1260</v>
      </c>
      <c r="AE517" s="270" t="s">
        <v>1260</v>
      </c>
      <c r="AF517" s="270" t="s">
        <v>1260</v>
      </c>
      <c r="AG517" s="270" t="s">
        <v>1260</v>
      </c>
      <c r="AH517" s="270" t="s">
        <v>1260</v>
      </c>
      <c r="AI517" s="270" t="s">
        <v>1260</v>
      </c>
      <c r="AJ517" s="270" t="s">
        <v>1260</v>
      </c>
      <c r="AK517" s="270" t="s">
        <v>1260</v>
      </c>
      <c r="AL517" s="270" t="s">
        <v>1260</v>
      </c>
      <c r="AM517" s="270" t="s">
        <v>1260</v>
      </c>
      <c r="AN517" s="270" t="s">
        <v>1260</v>
      </c>
      <c r="AO517" s="270" t="s">
        <v>1260</v>
      </c>
      <c r="AP517" s="270" t="s">
        <v>1260</v>
      </c>
      <c r="AQ517" s="270" t="s">
        <v>1260</v>
      </c>
      <c r="AR517" s="270" t="s">
        <v>1260</v>
      </c>
      <c r="AS517" s="270" t="s">
        <v>1260</v>
      </c>
      <c r="AT517" s="270" t="s">
        <v>1260</v>
      </c>
      <c r="AU517" s="270" t="s">
        <v>1260</v>
      </c>
      <c r="AV517" s="270" t="s">
        <v>1260</v>
      </c>
      <c r="AW517" s="277" t="s">
        <v>1260</v>
      </c>
      <c r="AX517" t="str">
        <f>VLOOKUP(A517,[1]Sheet4!B$2:G$3636,6,0)</f>
        <v>مستنفذ فصل ثاني  2023-2024</v>
      </c>
      <c r="AY517" t="str">
        <f>VLOOKUP(A517,[1]Sheet2!A$3:AC$3636,29,0)</f>
        <v/>
      </c>
      <c r="AZ517" s="270" t="s">
        <v>3258</v>
      </c>
      <c r="BA517" s="270" t="s">
        <v>3258</v>
      </c>
      <c r="BB517" s="270" t="s">
        <v>3258</v>
      </c>
      <c r="BC517" s="270" t="s">
        <v>3258</v>
      </c>
      <c r="BD517" s="270"/>
      <c r="BE517" s="270"/>
    </row>
    <row r="518" spans="1:83" ht="14.4" x14ac:dyDescent="0.3">
      <c r="A518" s="269">
        <v>521165</v>
      </c>
      <c r="B518" s="272" t="str">
        <f>VLOOKUP(A518,[1]Sheet4!B$1:G$3636,5,0)</f>
        <v>الرابعة</v>
      </c>
      <c r="C518" s="270" t="s">
        <v>1260</v>
      </c>
      <c r="D518" s="270" t="s">
        <v>1260</v>
      </c>
      <c r="E518" s="270" t="s">
        <v>1260</v>
      </c>
      <c r="F518" s="270" t="s">
        <v>1260</v>
      </c>
      <c r="G518" s="270" t="s">
        <v>1260</v>
      </c>
      <c r="H518" s="270" t="s">
        <v>1260</v>
      </c>
      <c r="I518" s="270" t="s">
        <v>1260</v>
      </c>
      <c r="J518" s="270" t="s">
        <v>1260</v>
      </c>
      <c r="K518" s="270" t="s">
        <v>1260</v>
      </c>
      <c r="L518" s="270" t="s">
        <v>1260</v>
      </c>
      <c r="M518" s="270" t="s">
        <v>1260</v>
      </c>
      <c r="N518" s="270" t="s">
        <v>1260</v>
      </c>
      <c r="O518" s="270" t="s">
        <v>1260</v>
      </c>
      <c r="P518" s="270" t="s">
        <v>1260</v>
      </c>
      <c r="Q518" s="270" t="s">
        <v>1260</v>
      </c>
      <c r="R518" s="270" t="s">
        <v>1260</v>
      </c>
      <c r="S518" s="270" t="s">
        <v>1260</v>
      </c>
      <c r="T518" s="270" t="s">
        <v>1260</v>
      </c>
      <c r="U518" s="270" t="s">
        <v>1260</v>
      </c>
      <c r="V518" s="270" t="s">
        <v>1260</v>
      </c>
      <c r="W518" s="270" t="s">
        <v>1260</v>
      </c>
      <c r="X518" s="270" t="s">
        <v>1260</v>
      </c>
      <c r="Y518" s="270" t="s">
        <v>1260</v>
      </c>
      <c r="Z518" s="270" t="s">
        <v>1260</v>
      </c>
      <c r="AA518" s="270" t="s">
        <v>1260</v>
      </c>
      <c r="AB518" s="270" t="s">
        <v>1260</v>
      </c>
      <c r="AC518" s="270" t="s">
        <v>1260</v>
      </c>
      <c r="AD518" s="270" t="s">
        <v>1260</v>
      </c>
      <c r="AE518" s="270" t="s">
        <v>1260</v>
      </c>
      <c r="AF518" s="270" t="s">
        <v>1260</v>
      </c>
      <c r="AG518" s="270" t="s">
        <v>1260</v>
      </c>
      <c r="AH518" s="270" t="s">
        <v>1260</v>
      </c>
      <c r="AI518" s="270" t="s">
        <v>1260</v>
      </c>
      <c r="AJ518" s="270" t="s">
        <v>1260</v>
      </c>
      <c r="AK518" s="270" t="s">
        <v>1260</v>
      </c>
      <c r="AL518" s="270" t="s">
        <v>1260</v>
      </c>
      <c r="AM518" s="270" t="s">
        <v>1260</v>
      </c>
      <c r="AN518" s="270" t="s">
        <v>1260</v>
      </c>
      <c r="AO518" s="270" t="s">
        <v>1260</v>
      </c>
      <c r="AP518" s="270" t="s">
        <v>1260</v>
      </c>
      <c r="AQ518" s="270" t="s">
        <v>1260</v>
      </c>
      <c r="AR518" s="270" t="s">
        <v>1260</v>
      </c>
      <c r="AS518" s="270" t="s">
        <v>1260</v>
      </c>
      <c r="AT518" s="270" t="s">
        <v>1260</v>
      </c>
      <c r="AU518" s="270" t="s">
        <v>1260</v>
      </c>
      <c r="AV518" s="270" t="s">
        <v>1260</v>
      </c>
      <c r="AW518" s="277" t="s">
        <v>1260</v>
      </c>
      <c r="AX518" t="str">
        <f>VLOOKUP(A518,[1]Sheet4!B$2:G$3636,6,0)</f>
        <v>مستنفذ فصل ثاني  2023-2024</v>
      </c>
      <c r="AY518" t="str">
        <f>VLOOKUP(A518,[1]Sheet2!A$3:AC$3636,29,0)</f>
        <v/>
      </c>
      <c r="AZ518" s="270" t="s">
        <v>3258</v>
      </c>
      <c r="BA518" s="270" t="s">
        <v>3258</v>
      </c>
      <c r="BB518" s="270" t="s">
        <v>3258</v>
      </c>
      <c r="BC518" s="270" t="s">
        <v>3258</v>
      </c>
      <c r="BD518" s="270"/>
      <c r="BE518" s="270"/>
    </row>
    <row r="519" spans="1:83" ht="14.4" x14ac:dyDescent="0.3">
      <c r="A519" s="269">
        <v>521179</v>
      </c>
      <c r="B519" s="272" t="str">
        <f>VLOOKUP(A519,[1]Sheet4!B$1:G$3636,5,0)</f>
        <v>الرابعة</v>
      </c>
      <c r="C519" s="270" t="s">
        <v>1259</v>
      </c>
      <c r="D519" s="270" t="s">
        <v>1259</v>
      </c>
      <c r="E519" s="270" t="s">
        <v>1259</v>
      </c>
      <c r="F519" s="270" t="s">
        <v>1259</v>
      </c>
      <c r="G519" s="270" t="s">
        <v>1259</v>
      </c>
      <c r="H519" s="270" t="s">
        <v>1259</v>
      </c>
      <c r="I519" s="270" t="s">
        <v>1259</v>
      </c>
      <c r="J519" s="270" t="s">
        <v>1259</v>
      </c>
      <c r="K519" s="270" t="s">
        <v>1259</v>
      </c>
      <c r="L519" s="270" t="s">
        <v>1259</v>
      </c>
      <c r="M519" s="270" t="s">
        <v>1259</v>
      </c>
      <c r="N519" s="270" t="s">
        <v>1259</v>
      </c>
      <c r="O519" s="270" t="s">
        <v>1259</v>
      </c>
      <c r="P519" s="270" t="s">
        <v>1259</v>
      </c>
      <c r="Q519" s="270" t="s">
        <v>1259</v>
      </c>
      <c r="R519" s="270" t="s">
        <v>1259</v>
      </c>
      <c r="S519" s="270" t="s">
        <v>1259</v>
      </c>
      <c r="T519" s="270" t="s">
        <v>1259</v>
      </c>
      <c r="U519" s="270" t="s">
        <v>1259</v>
      </c>
      <c r="V519" s="270" t="s">
        <v>1259</v>
      </c>
      <c r="W519" s="270" t="s">
        <v>1259</v>
      </c>
      <c r="X519" s="270" t="s">
        <v>1259</v>
      </c>
      <c r="Y519" s="270" t="s">
        <v>1259</v>
      </c>
      <c r="Z519" s="270" t="s">
        <v>1259</v>
      </c>
      <c r="AA519" s="270" t="s">
        <v>1259</v>
      </c>
      <c r="AB519" s="270" t="s">
        <v>1259</v>
      </c>
      <c r="AC519" s="270" t="s">
        <v>1259</v>
      </c>
      <c r="AD519" s="270" t="s">
        <v>1259</v>
      </c>
      <c r="AE519" s="270" t="s">
        <v>1259</v>
      </c>
      <c r="AF519" s="270" t="s">
        <v>1259</v>
      </c>
      <c r="AG519" s="270" t="s">
        <v>1259</v>
      </c>
      <c r="AH519" s="270" t="s">
        <v>1259</v>
      </c>
      <c r="AI519" s="270" t="s">
        <v>1259</v>
      </c>
      <c r="AJ519" s="270" t="s">
        <v>1259</v>
      </c>
      <c r="AK519" s="270" t="s">
        <v>1259</v>
      </c>
      <c r="AL519" s="270" t="s">
        <v>1259</v>
      </c>
      <c r="AM519" s="270" t="s">
        <v>1259</v>
      </c>
      <c r="AN519" s="270" t="s">
        <v>1259</v>
      </c>
      <c r="AO519" s="270" t="s">
        <v>1259</v>
      </c>
      <c r="AP519" s="270" t="s">
        <v>1259</v>
      </c>
      <c r="AQ519" s="270" t="s">
        <v>1259</v>
      </c>
      <c r="AR519" s="270" t="s">
        <v>1259</v>
      </c>
      <c r="AS519" s="270" t="s">
        <v>1259</v>
      </c>
      <c r="AT519" s="270" t="s">
        <v>1259</v>
      </c>
      <c r="AU519" s="270" t="s">
        <v>1259</v>
      </c>
      <c r="AV519" s="270" t="s">
        <v>1259</v>
      </c>
      <c r="AW519" s="270" t="s">
        <v>1259</v>
      </c>
      <c r="AX519">
        <f>VLOOKUP(A519,[1]Sheet4!B$2:G$3636,6,0)</f>
        <v>0</v>
      </c>
      <c r="AY519" t="str">
        <f>VLOOKUP(A519,[1]Sheet2!A$3:AC$3636,29,0)</f>
        <v/>
      </c>
      <c r="AZ519" s="270" t="s">
        <v>3258</v>
      </c>
      <c r="BA519" s="270" t="s">
        <v>3258</v>
      </c>
      <c r="BB519" s="270" t="s">
        <v>3258</v>
      </c>
      <c r="BC519" s="270" t="s">
        <v>3258</v>
      </c>
      <c r="BD519" s="270"/>
      <c r="BE519" s="270"/>
      <c r="BH519" s="248"/>
      <c r="BI519" s="248"/>
      <c r="BJ519" s="248"/>
      <c r="BK519" s="248"/>
      <c r="BL519" s="248"/>
      <c r="BM519" s="248"/>
      <c r="BN519" s="248"/>
      <c r="BO519" s="248"/>
      <c r="BP519" s="248" t="s">
        <v>3258</v>
      </c>
      <c r="BQ519" s="248" t="s">
        <v>3258</v>
      </c>
      <c r="BR519" s="248" t="s">
        <v>3258</v>
      </c>
      <c r="BS519" s="248" t="s">
        <v>3258</v>
      </c>
      <c r="BT519" s="248" t="s">
        <v>3258</v>
      </c>
      <c r="BU519" s="248" t="s">
        <v>3258</v>
      </c>
      <c r="BV519" s="247"/>
      <c r="BW519" s="248"/>
      <c r="BX519" s="248"/>
      <c r="BY519" s="248"/>
      <c r="BZ519" s="248"/>
      <c r="CA519" s="241"/>
      <c r="CB519" s="241"/>
      <c r="CC519" s="241"/>
      <c r="CD519" s="241"/>
      <c r="CE519" s="248"/>
    </row>
    <row r="520" spans="1:83" ht="14.4" x14ac:dyDescent="0.3">
      <c r="A520" s="269">
        <v>521186</v>
      </c>
      <c r="B520" s="272" t="str">
        <f>VLOOKUP(A520,[1]Sheet4!B$1:G$3636,5,0)</f>
        <v>الرابعة</v>
      </c>
      <c r="C520" s="270" t="s">
        <v>1260</v>
      </c>
      <c r="D520" s="270" t="s">
        <v>1260</v>
      </c>
      <c r="E520" s="270" t="s">
        <v>1260</v>
      </c>
      <c r="F520" s="270" t="s">
        <v>1260</v>
      </c>
      <c r="G520" s="270" t="s">
        <v>1260</v>
      </c>
      <c r="H520" s="270" t="s">
        <v>1260</v>
      </c>
      <c r="I520" s="270" t="s">
        <v>1260</v>
      </c>
      <c r="J520" s="270" t="s">
        <v>1260</v>
      </c>
      <c r="K520" s="270" t="s">
        <v>1260</v>
      </c>
      <c r="L520" s="270" t="s">
        <v>1260</v>
      </c>
      <c r="M520" s="270" t="s">
        <v>1260</v>
      </c>
      <c r="N520" s="270" t="s">
        <v>1260</v>
      </c>
      <c r="O520" s="270" t="s">
        <v>1260</v>
      </c>
      <c r="P520" s="270" t="s">
        <v>1260</v>
      </c>
      <c r="Q520" s="270" t="s">
        <v>1260</v>
      </c>
      <c r="R520" s="270" t="s">
        <v>1260</v>
      </c>
      <c r="S520" s="270" t="s">
        <v>1260</v>
      </c>
      <c r="T520" s="270" t="s">
        <v>1260</v>
      </c>
      <c r="U520" s="270" t="s">
        <v>1260</v>
      </c>
      <c r="V520" s="270" t="s">
        <v>1260</v>
      </c>
      <c r="W520" s="270" t="s">
        <v>1260</v>
      </c>
      <c r="X520" s="270" t="s">
        <v>1260</v>
      </c>
      <c r="Y520" s="270" t="s">
        <v>1260</v>
      </c>
      <c r="Z520" s="270" t="s">
        <v>1260</v>
      </c>
      <c r="AA520" s="270" t="s">
        <v>1260</v>
      </c>
      <c r="AB520" s="270" t="s">
        <v>1260</v>
      </c>
      <c r="AC520" s="270" t="s">
        <v>1260</v>
      </c>
      <c r="AD520" s="270" t="s">
        <v>1260</v>
      </c>
      <c r="AE520" s="270" t="s">
        <v>1260</v>
      </c>
      <c r="AF520" s="270" t="s">
        <v>1260</v>
      </c>
      <c r="AG520" s="270" t="s">
        <v>1260</v>
      </c>
      <c r="AH520" s="270" t="s">
        <v>1260</v>
      </c>
      <c r="AI520" s="270" t="s">
        <v>1260</v>
      </c>
      <c r="AJ520" s="270" t="s">
        <v>1260</v>
      </c>
      <c r="AK520" s="270" t="s">
        <v>1260</v>
      </c>
      <c r="AL520" s="270" t="s">
        <v>1260</v>
      </c>
      <c r="AM520" s="270" t="s">
        <v>1260</v>
      </c>
      <c r="AN520" s="270" t="s">
        <v>1260</v>
      </c>
      <c r="AO520" s="270" t="s">
        <v>1260</v>
      </c>
      <c r="AP520" s="270" t="s">
        <v>1260</v>
      </c>
      <c r="AQ520" s="270" t="s">
        <v>1260</v>
      </c>
      <c r="AR520" s="270" t="s">
        <v>1260</v>
      </c>
      <c r="AS520" s="270" t="s">
        <v>1260</v>
      </c>
      <c r="AT520" s="270" t="s">
        <v>1260</v>
      </c>
      <c r="AU520" s="270" t="s">
        <v>1260</v>
      </c>
      <c r="AV520" s="270" t="s">
        <v>1260</v>
      </c>
      <c r="AW520" s="277" t="s">
        <v>1260</v>
      </c>
      <c r="AX520" t="str">
        <f>VLOOKUP(A520,[1]Sheet4!B$2:G$3636,6,0)</f>
        <v>مستنفذ فصل ثاني  2023-2024</v>
      </c>
      <c r="AY520">
        <f>VLOOKUP(A520,[1]Sheet2!A$3:AC$3636,29,0)</f>
        <v>0</v>
      </c>
      <c r="AZ520" s="270" t="s">
        <v>3258</v>
      </c>
      <c r="BA520" s="270" t="s">
        <v>3258</v>
      </c>
      <c r="BB520" s="270" t="s">
        <v>3258</v>
      </c>
      <c r="BC520" s="270" t="s">
        <v>3258</v>
      </c>
      <c r="BD520" s="270"/>
      <c r="BE520" s="270"/>
    </row>
    <row r="521" spans="1:83" ht="14.4" x14ac:dyDescent="0.3">
      <c r="A521" s="269">
        <v>521214</v>
      </c>
      <c r="B521" s="272" t="str">
        <f>VLOOKUP(A521,[1]Sheet4!B$1:G$3636,5,0)</f>
        <v>الرابعة حديث</v>
      </c>
      <c r="C521" s="270" t="s">
        <v>1259</v>
      </c>
      <c r="D521" s="270" t="s">
        <v>1259</v>
      </c>
      <c r="E521" s="270" t="s">
        <v>1259</v>
      </c>
      <c r="F521" s="270" t="s">
        <v>1259</v>
      </c>
      <c r="G521" s="270" t="s">
        <v>1259</v>
      </c>
      <c r="H521" s="270" t="s">
        <v>1259</v>
      </c>
      <c r="I521" s="270" t="s">
        <v>1259</v>
      </c>
      <c r="J521" s="270" t="s">
        <v>1259</v>
      </c>
      <c r="K521" s="270" t="s">
        <v>1259</v>
      </c>
      <c r="L521" s="270" t="s">
        <v>1259</v>
      </c>
      <c r="M521" s="270" t="s">
        <v>1259</v>
      </c>
      <c r="N521" s="270" t="s">
        <v>1259</v>
      </c>
      <c r="O521" s="270" t="s">
        <v>1259</v>
      </c>
      <c r="P521" s="270" t="s">
        <v>1259</v>
      </c>
      <c r="Q521" s="270" t="s">
        <v>1259</v>
      </c>
      <c r="R521" s="270" t="s">
        <v>1259</v>
      </c>
      <c r="S521" s="270" t="s">
        <v>1259</v>
      </c>
      <c r="T521" s="270" t="s">
        <v>1259</v>
      </c>
      <c r="U521" s="270" t="s">
        <v>1259</v>
      </c>
      <c r="V521" s="270" t="s">
        <v>1259</v>
      </c>
      <c r="W521" s="270" t="s">
        <v>1259</v>
      </c>
      <c r="X521" s="270" t="s">
        <v>1259</v>
      </c>
      <c r="Y521" s="270" t="s">
        <v>1259</v>
      </c>
      <c r="Z521" s="270" t="s">
        <v>1259</v>
      </c>
      <c r="AA521" s="270" t="s">
        <v>1259</v>
      </c>
      <c r="AB521" s="270" t="s">
        <v>1259</v>
      </c>
      <c r="AC521" s="270" t="s">
        <v>1259</v>
      </c>
      <c r="AD521" s="270" t="s">
        <v>1259</v>
      </c>
      <c r="AE521" s="270" t="s">
        <v>1259</v>
      </c>
      <c r="AF521" s="270" t="s">
        <v>1259</v>
      </c>
      <c r="AG521" s="270" t="s">
        <v>1259</v>
      </c>
      <c r="AH521" s="270" t="s">
        <v>1259</v>
      </c>
      <c r="AI521" s="270" t="s">
        <v>1259</v>
      </c>
      <c r="AJ521" s="270" t="s">
        <v>1259</v>
      </c>
      <c r="AK521" s="270" t="s">
        <v>1259</v>
      </c>
      <c r="AL521" s="270" t="s">
        <v>1259</v>
      </c>
      <c r="AM521" s="270" t="s">
        <v>1259</v>
      </c>
      <c r="AN521" s="270" t="s">
        <v>1259</v>
      </c>
      <c r="AO521" s="270" t="s">
        <v>1259</v>
      </c>
      <c r="AP521" s="270" t="s">
        <v>1259</v>
      </c>
      <c r="AQ521" s="270" t="s">
        <v>1259</v>
      </c>
      <c r="AR521" s="270" t="s">
        <v>1259</v>
      </c>
      <c r="AS521" s="270" t="s">
        <v>3258</v>
      </c>
      <c r="AT521" s="270" t="s">
        <v>3258</v>
      </c>
      <c r="AU521" s="270" t="s">
        <v>3258</v>
      </c>
      <c r="AV521" s="270" t="s">
        <v>3258</v>
      </c>
      <c r="AW521" s="277" t="s">
        <v>3258</v>
      </c>
      <c r="AY521" t="str">
        <f>VLOOKUP(A521,[1]Sheet2!A$3:AC$3636,29,0)</f>
        <v/>
      </c>
      <c r="AZ521" s="270" t="s">
        <v>3258</v>
      </c>
      <c r="BA521" s="270" t="s">
        <v>3258</v>
      </c>
      <c r="BB521" s="270" t="s">
        <v>3258</v>
      </c>
      <c r="BC521" s="270" t="s">
        <v>3258</v>
      </c>
      <c r="BD521" s="270"/>
      <c r="BE521" s="270"/>
    </row>
    <row r="522" spans="1:83" ht="14.4" x14ac:dyDescent="0.3">
      <c r="A522" s="269">
        <v>521241</v>
      </c>
      <c r="B522" s="272" t="str">
        <f>VLOOKUP(A522,[1]Sheet4!B$1:G$3636,5,0)</f>
        <v>الرابعة</v>
      </c>
      <c r="C522" s="270" t="s">
        <v>1259</v>
      </c>
      <c r="D522" s="270" t="s">
        <v>1259</v>
      </c>
      <c r="E522" s="270" t="s">
        <v>1259</v>
      </c>
      <c r="F522" s="270" t="s">
        <v>1259</v>
      </c>
      <c r="G522" s="270" t="s">
        <v>1259</v>
      </c>
      <c r="H522" s="270" t="s">
        <v>1259</v>
      </c>
      <c r="I522" s="270" t="s">
        <v>1259</v>
      </c>
      <c r="J522" s="270" t="s">
        <v>1259</v>
      </c>
      <c r="K522" s="270" t="s">
        <v>1259</v>
      </c>
      <c r="L522" s="270" t="s">
        <v>1259</v>
      </c>
      <c r="M522" s="270" t="s">
        <v>1259</v>
      </c>
      <c r="N522" s="270" t="s">
        <v>1259</v>
      </c>
      <c r="O522" s="270" t="s">
        <v>1259</v>
      </c>
      <c r="P522" s="270" t="s">
        <v>1259</v>
      </c>
      <c r="Q522" s="270" t="s">
        <v>1259</v>
      </c>
      <c r="R522" s="270" t="s">
        <v>1259</v>
      </c>
      <c r="S522" s="270" t="s">
        <v>1259</v>
      </c>
      <c r="T522" s="270" t="s">
        <v>1259</v>
      </c>
      <c r="U522" s="270" t="s">
        <v>1259</v>
      </c>
      <c r="V522" s="270" t="s">
        <v>1259</v>
      </c>
      <c r="W522" s="270" t="s">
        <v>1259</v>
      </c>
      <c r="X522" s="270" t="s">
        <v>1259</v>
      </c>
      <c r="Y522" s="270" t="s">
        <v>1259</v>
      </c>
      <c r="Z522" s="270" t="s">
        <v>1259</v>
      </c>
      <c r="AA522" s="270" t="s">
        <v>1259</v>
      </c>
      <c r="AB522" s="270" t="s">
        <v>1259</v>
      </c>
      <c r="AC522" s="270" t="s">
        <v>1259</v>
      </c>
      <c r="AD522" s="270" t="s">
        <v>1259</v>
      </c>
      <c r="AE522" s="270" t="s">
        <v>1259</v>
      </c>
      <c r="AF522" s="270" t="s">
        <v>1259</v>
      </c>
      <c r="AG522" s="270" t="s">
        <v>1259</v>
      </c>
      <c r="AH522" s="270" t="s">
        <v>1259</v>
      </c>
      <c r="AI522" s="270" t="s">
        <v>1259</v>
      </c>
      <c r="AJ522" s="270" t="s">
        <v>1259</v>
      </c>
      <c r="AK522" s="270" t="s">
        <v>1259</v>
      </c>
      <c r="AL522" s="270" t="s">
        <v>1259</v>
      </c>
      <c r="AM522" s="270" t="s">
        <v>1259</v>
      </c>
      <c r="AN522" s="270" t="s">
        <v>1259</v>
      </c>
      <c r="AO522" s="270" t="s">
        <v>1259</v>
      </c>
      <c r="AP522" s="270" t="s">
        <v>1259</v>
      </c>
      <c r="AQ522" s="270" t="s">
        <v>1259</v>
      </c>
      <c r="AR522" s="270" t="s">
        <v>1259</v>
      </c>
      <c r="AS522" s="270" t="s">
        <v>1259</v>
      </c>
      <c r="AT522" s="270" t="s">
        <v>1259</v>
      </c>
      <c r="AU522" s="270" t="s">
        <v>1259</v>
      </c>
      <c r="AV522" s="270" t="s">
        <v>1259</v>
      </c>
      <c r="AW522" s="277" t="s">
        <v>1259</v>
      </c>
      <c r="AX522">
        <f>VLOOKUP(A522,[1]Sheet4!B$2:G$3636,6,0)</f>
        <v>0</v>
      </c>
      <c r="AY522" t="str">
        <f>VLOOKUP(A522,[1]Sheet2!A$3:AC$3636,29,0)</f>
        <v/>
      </c>
      <c r="AZ522" s="270" t="s">
        <v>3258</v>
      </c>
      <c r="BA522" s="270" t="s">
        <v>3258</v>
      </c>
      <c r="BB522" s="270" t="s">
        <v>3258</v>
      </c>
      <c r="BC522" s="270" t="s">
        <v>3258</v>
      </c>
      <c r="BD522" s="270"/>
      <c r="BE522" s="270"/>
    </row>
    <row r="523" spans="1:83" ht="14.4" x14ac:dyDescent="0.3">
      <c r="A523" s="269">
        <v>521247</v>
      </c>
      <c r="B523" s="272" t="str">
        <f>VLOOKUP(A523,[1]Sheet4!B$1:G$3636,5,0)</f>
        <v>الرابعة</v>
      </c>
      <c r="C523" s="270" t="s">
        <v>1260</v>
      </c>
      <c r="D523" s="270" t="s">
        <v>1260</v>
      </c>
      <c r="E523" s="270" t="s">
        <v>1260</v>
      </c>
      <c r="F523" s="270" t="s">
        <v>1260</v>
      </c>
      <c r="G523" s="270" t="s">
        <v>1260</v>
      </c>
      <c r="H523" s="270" t="s">
        <v>1260</v>
      </c>
      <c r="I523" s="270" t="s">
        <v>1260</v>
      </c>
      <c r="J523" s="270" t="s">
        <v>1260</v>
      </c>
      <c r="K523" s="270" t="s">
        <v>1260</v>
      </c>
      <c r="L523" s="270" t="s">
        <v>1260</v>
      </c>
      <c r="M523" s="270" t="s">
        <v>1260</v>
      </c>
      <c r="N523" s="270" t="s">
        <v>1260</v>
      </c>
      <c r="O523" s="270" t="s">
        <v>1260</v>
      </c>
      <c r="P523" s="270" t="s">
        <v>1260</v>
      </c>
      <c r="Q523" s="270" t="s">
        <v>1260</v>
      </c>
      <c r="R523" s="270" t="s">
        <v>1260</v>
      </c>
      <c r="S523" s="270" t="s">
        <v>1260</v>
      </c>
      <c r="T523" s="270" t="s">
        <v>1260</v>
      </c>
      <c r="U523" s="270" t="s">
        <v>1260</v>
      </c>
      <c r="V523" s="270" t="s">
        <v>1260</v>
      </c>
      <c r="W523" s="270" t="s">
        <v>1260</v>
      </c>
      <c r="X523" s="270" t="s">
        <v>1260</v>
      </c>
      <c r="Y523" s="270" t="s">
        <v>1260</v>
      </c>
      <c r="Z523" s="270" t="s">
        <v>1260</v>
      </c>
      <c r="AA523" s="270" t="s">
        <v>1260</v>
      </c>
      <c r="AB523" s="270" t="s">
        <v>1260</v>
      </c>
      <c r="AC523" s="270" t="s">
        <v>1260</v>
      </c>
      <c r="AD523" s="270" t="s">
        <v>1260</v>
      </c>
      <c r="AE523" s="270" t="s">
        <v>1260</v>
      </c>
      <c r="AF523" s="270" t="s">
        <v>1260</v>
      </c>
      <c r="AG523" s="270" t="s">
        <v>1260</v>
      </c>
      <c r="AH523" s="270" t="s">
        <v>1260</v>
      </c>
      <c r="AI523" s="270" t="s">
        <v>1260</v>
      </c>
      <c r="AJ523" s="270" t="s">
        <v>1260</v>
      </c>
      <c r="AK523" s="270" t="s">
        <v>1260</v>
      </c>
      <c r="AL523" s="270" t="s">
        <v>1260</v>
      </c>
      <c r="AM523" s="270" t="s">
        <v>1260</v>
      </c>
      <c r="AN523" s="270" t="s">
        <v>1260</v>
      </c>
      <c r="AO523" s="270" t="s">
        <v>1260</v>
      </c>
      <c r="AP523" s="270" t="s">
        <v>1260</v>
      </c>
      <c r="AQ523" s="270" t="s">
        <v>1260</v>
      </c>
      <c r="AR523" s="270" t="s">
        <v>1260</v>
      </c>
      <c r="AS523" s="270" t="s">
        <v>1260</v>
      </c>
      <c r="AT523" s="270" t="s">
        <v>1260</v>
      </c>
      <c r="AU523" s="270" t="s">
        <v>1260</v>
      </c>
      <c r="AV523" s="270" t="s">
        <v>1260</v>
      </c>
      <c r="AW523" s="277" t="s">
        <v>1260</v>
      </c>
      <c r="AX523" t="str">
        <f>VLOOKUP(A523,[1]Sheet4!B$2:G$3636,6,0)</f>
        <v>مستنفذ فصل ثاني  2023-2024</v>
      </c>
      <c r="AY523" t="str">
        <f>VLOOKUP(A523,[1]Sheet2!A$3:AC$3636,29,0)</f>
        <v/>
      </c>
      <c r="AZ523" s="270" t="s">
        <v>3258</v>
      </c>
      <c r="BA523" s="270" t="s">
        <v>3258</v>
      </c>
      <c r="BB523" s="270" t="s">
        <v>3258</v>
      </c>
      <c r="BC523" s="270" t="s">
        <v>3258</v>
      </c>
      <c r="BD523" s="270"/>
      <c r="BE523" s="270"/>
      <c r="BH523" s="248"/>
      <c r="BI523" s="248"/>
      <c r="BJ523" s="248"/>
      <c r="BK523" s="248"/>
      <c r="BL523" s="248"/>
      <c r="BM523" s="248"/>
      <c r="BN523" s="248"/>
      <c r="BO523" s="248"/>
      <c r="BP523" s="248" t="s">
        <v>3258</v>
      </c>
      <c r="BQ523" s="248" t="s">
        <v>3258</v>
      </c>
      <c r="BR523" s="248" t="s">
        <v>3258</v>
      </c>
      <c r="BS523" s="248" t="s">
        <v>3258</v>
      </c>
      <c r="BT523" s="248" t="s">
        <v>3258</v>
      </c>
      <c r="BU523" s="248" t="s">
        <v>3258</v>
      </c>
      <c r="BV523" s="247"/>
      <c r="BW523" s="248"/>
      <c r="BX523" s="248"/>
      <c r="BY523" s="248"/>
      <c r="BZ523" s="248"/>
      <c r="CA523" s="241"/>
      <c r="CB523" s="241"/>
      <c r="CC523" s="241"/>
      <c r="CD523" s="241"/>
      <c r="CE523" s="248"/>
    </row>
    <row r="524" spans="1:83" ht="14.4" x14ac:dyDescent="0.3">
      <c r="A524" s="269">
        <v>521258</v>
      </c>
      <c r="B524" s="272" t="str">
        <f>VLOOKUP(A524,[1]Sheet4!B$1:G$3636,5,0)</f>
        <v>الرابعة</v>
      </c>
      <c r="C524" s="270" t="s">
        <v>1259</v>
      </c>
      <c r="D524" s="270" t="s">
        <v>1259</v>
      </c>
      <c r="E524" s="270" t="s">
        <v>1259</v>
      </c>
      <c r="F524" s="270" t="s">
        <v>1259</v>
      </c>
      <c r="G524" s="270" t="s">
        <v>1259</v>
      </c>
      <c r="H524" s="270" t="s">
        <v>1259</v>
      </c>
      <c r="I524" s="270" t="s">
        <v>1259</v>
      </c>
      <c r="J524" s="270" t="s">
        <v>1259</v>
      </c>
      <c r="K524" s="270" t="s">
        <v>1259</v>
      </c>
      <c r="L524" s="270" t="s">
        <v>1259</v>
      </c>
      <c r="M524" s="270" t="s">
        <v>1259</v>
      </c>
      <c r="N524" s="270" t="s">
        <v>1259</v>
      </c>
      <c r="O524" s="270" t="s">
        <v>1259</v>
      </c>
      <c r="P524" s="270" t="s">
        <v>1259</v>
      </c>
      <c r="Q524" s="270" t="s">
        <v>1259</v>
      </c>
      <c r="R524" s="270" t="s">
        <v>1259</v>
      </c>
      <c r="S524" s="270" t="s">
        <v>1259</v>
      </c>
      <c r="T524" s="270" t="s">
        <v>1259</v>
      </c>
      <c r="U524" s="270" t="s">
        <v>1259</v>
      </c>
      <c r="V524" s="270" t="s">
        <v>1259</v>
      </c>
      <c r="W524" s="270" t="s">
        <v>1259</v>
      </c>
      <c r="X524" s="270" t="s">
        <v>1259</v>
      </c>
      <c r="Y524" s="270" t="s">
        <v>1259</v>
      </c>
      <c r="Z524" s="270" t="s">
        <v>1259</v>
      </c>
      <c r="AA524" s="270" t="s">
        <v>1259</v>
      </c>
      <c r="AB524" s="270" t="s">
        <v>1259</v>
      </c>
      <c r="AC524" s="270" t="s">
        <v>1259</v>
      </c>
      <c r="AD524" s="270" t="s">
        <v>1259</v>
      </c>
      <c r="AE524" s="270" t="s">
        <v>1259</v>
      </c>
      <c r="AF524" s="270" t="s">
        <v>1259</v>
      </c>
      <c r="AG524" s="270" t="s">
        <v>1259</v>
      </c>
      <c r="AH524" s="270" t="s">
        <v>1259</v>
      </c>
      <c r="AI524" s="270" t="s">
        <v>1259</v>
      </c>
      <c r="AJ524" s="270" t="s">
        <v>1259</v>
      </c>
      <c r="AK524" s="270" t="s">
        <v>1259</v>
      </c>
      <c r="AL524" s="270" t="s">
        <v>1259</v>
      </c>
      <c r="AM524" s="270" t="s">
        <v>1259</v>
      </c>
      <c r="AN524" s="270" t="s">
        <v>1259</v>
      </c>
      <c r="AO524" s="270" t="s">
        <v>1259</v>
      </c>
      <c r="AP524" s="270" t="s">
        <v>1259</v>
      </c>
      <c r="AQ524" s="270" t="s">
        <v>1259</v>
      </c>
      <c r="AR524" s="270" t="s">
        <v>1259</v>
      </c>
      <c r="AS524" s="270" t="s">
        <v>1259</v>
      </c>
      <c r="AT524" s="270" t="s">
        <v>1259</v>
      </c>
      <c r="AU524" s="270" t="s">
        <v>1259</v>
      </c>
      <c r="AV524" s="270" t="s">
        <v>1259</v>
      </c>
      <c r="AW524" s="277" t="s">
        <v>1259</v>
      </c>
      <c r="AX524">
        <f>VLOOKUP(A524,[1]Sheet4!B$2:G$3636,6,0)</f>
        <v>0</v>
      </c>
      <c r="AY524" t="str">
        <f>VLOOKUP(A524,[1]Sheet2!A$3:AC$3636,29,0)</f>
        <v/>
      </c>
      <c r="AZ524" s="249"/>
      <c r="BA524" s="249"/>
      <c r="BB524" s="249"/>
      <c r="BC524" s="249"/>
      <c r="BD524" s="249"/>
      <c r="BE524" s="270"/>
    </row>
    <row r="525" spans="1:83" ht="14.4" x14ac:dyDescent="0.3">
      <c r="A525" s="269">
        <v>521262</v>
      </c>
      <c r="B525" s="272" t="str">
        <f>VLOOKUP(A525,[1]Sheet4!B$1:G$3636,5,0)</f>
        <v>الرابعة</v>
      </c>
      <c r="C525" s="270" t="s">
        <v>1259</v>
      </c>
      <c r="D525" s="270" t="s">
        <v>1259</v>
      </c>
      <c r="E525" s="270" t="s">
        <v>1259</v>
      </c>
      <c r="F525" s="270" t="s">
        <v>1259</v>
      </c>
      <c r="G525" s="270" t="s">
        <v>1259</v>
      </c>
      <c r="H525" s="270" t="s">
        <v>1259</v>
      </c>
      <c r="I525" s="270" t="s">
        <v>1259</v>
      </c>
      <c r="J525" s="270" t="s">
        <v>1259</v>
      </c>
      <c r="K525" s="270" t="s">
        <v>1259</v>
      </c>
      <c r="L525" s="270" t="s">
        <v>1259</v>
      </c>
      <c r="M525" s="270" t="s">
        <v>1259</v>
      </c>
      <c r="N525" s="270" t="s">
        <v>1259</v>
      </c>
      <c r="O525" s="270" t="s">
        <v>1259</v>
      </c>
      <c r="P525" s="270" t="s">
        <v>1259</v>
      </c>
      <c r="Q525" s="270" t="s">
        <v>1259</v>
      </c>
      <c r="R525" s="270" t="s">
        <v>1259</v>
      </c>
      <c r="S525" s="270" t="s">
        <v>1259</v>
      </c>
      <c r="T525" s="270" t="s">
        <v>1259</v>
      </c>
      <c r="U525" s="270" t="s">
        <v>1259</v>
      </c>
      <c r="V525" s="270" t="s">
        <v>1259</v>
      </c>
      <c r="W525" s="270" t="s">
        <v>1259</v>
      </c>
      <c r="X525" s="270" t="s">
        <v>1259</v>
      </c>
      <c r="Y525" s="270" t="s">
        <v>1259</v>
      </c>
      <c r="Z525" s="270" t="s">
        <v>1259</v>
      </c>
      <c r="AA525" s="270" t="s">
        <v>1259</v>
      </c>
      <c r="AB525" s="270" t="s">
        <v>1259</v>
      </c>
      <c r="AC525" s="270" t="s">
        <v>1259</v>
      </c>
      <c r="AD525" s="270" t="s">
        <v>1259</v>
      </c>
      <c r="AE525" s="270" t="s">
        <v>1259</v>
      </c>
      <c r="AF525" s="270" t="s">
        <v>1259</v>
      </c>
      <c r="AG525" s="270" t="s">
        <v>1259</v>
      </c>
      <c r="AH525" s="270" t="s">
        <v>1259</v>
      </c>
      <c r="AI525" s="270" t="s">
        <v>1259</v>
      </c>
      <c r="AJ525" s="270" t="s">
        <v>1259</v>
      </c>
      <c r="AK525" s="270" t="s">
        <v>1259</v>
      </c>
      <c r="AL525" s="270" t="s">
        <v>1259</v>
      </c>
      <c r="AM525" s="270" t="s">
        <v>1259</v>
      </c>
      <c r="AN525" s="270" t="s">
        <v>1259</v>
      </c>
      <c r="AO525" s="270" t="s">
        <v>1259</v>
      </c>
      <c r="AP525" s="270" t="s">
        <v>1259</v>
      </c>
      <c r="AQ525" s="270" t="s">
        <v>1259</v>
      </c>
      <c r="AR525" s="270" t="s">
        <v>1259</v>
      </c>
      <c r="AS525" s="270" t="s">
        <v>1259</v>
      </c>
      <c r="AT525" s="270" t="s">
        <v>1259</v>
      </c>
      <c r="AU525" s="270" t="s">
        <v>1259</v>
      </c>
      <c r="AV525" s="270" t="s">
        <v>1259</v>
      </c>
      <c r="AW525" s="277" t="s">
        <v>1259</v>
      </c>
      <c r="AX525">
        <f>VLOOKUP(A525,[1]Sheet4!B$2:G$3636,6,0)</f>
        <v>0</v>
      </c>
      <c r="AY525" t="str">
        <f>VLOOKUP(A525,[1]Sheet2!A$3:AC$3636,29,0)</f>
        <v/>
      </c>
      <c r="AZ525" s="270" t="s">
        <v>3258</v>
      </c>
      <c r="BA525" s="270" t="s">
        <v>3258</v>
      </c>
      <c r="BB525" s="270" t="s">
        <v>3258</v>
      </c>
      <c r="BC525" s="270" t="s">
        <v>3258</v>
      </c>
      <c r="BD525" s="270"/>
      <c r="BE525" s="270"/>
    </row>
    <row r="526" spans="1:83" ht="14.4" x14ac:dyDescent="0.3">
      <c r="A526" s="269">
        <v>521268</v>
      </c>
      <c r="B526" s="272" t="str">
        <f>VLOOKUP(A526,[1]Sheet4!B$1:G$3636,5,0)</f>
        <v>الرابعة</v>
      </c>
      <c r="C526" s="270" t="s">
        <v>1259</v>
      </c>
      <c r="D526" s="270" t="s">
        <v>1259</v>
      </c>
      <c r="E526" s="270" t="s">
        <v>1259</v>
      </c>
      <c r="F526" s="270" t="s">
        <v>1259</v>
      </c>
      <c r="G526" s="270" t="s">
        <v>1259</v>
      </c>
      <c r="H526" s="270" t="s">
        <v>1259</v>
      </c>
      <c r="I526" s="270" t="s">
        <v>1259</v>
      </c>
      <c r="J526" s="270" t="s">
        <v>1259</v>
      </c>
      <c r="K526" s="270" t="s">
        <v>1259</v>
      </c>
      <c r="L526" s="270" t="s">
        <v>1259</v>
      </c>
      <c r="M526" s="270" t="s">
        <v>1259</v>
      </c>
      <c r="N526" s="270" t="s">
        <v>1259</v>
      </c>
      <c r="O526" s="270" t="s">
        <v>1259</v>
      </c>
      <c r="P526" s="270" t="s">
        <v>1259</v>
      </c>
      <c r="Q526" s="270" t="s">
        <v>1259</v>
      </c>
      <c r="R526" s="270" t="s">
        <v>1259</v>
      </c>
      <c r="S526" s="270" t="s">
        <v>1259</v>
      </c>
      <c r="T526" s="270" t="s">
        <v>1259</v>
      </c>
      <c r="U526" s="270" t="s">
        <v>1259</v>
      </c>
      <c r="V526" s="270" t="s">
        <v>1259</v>
      </c>
      <c r="W526" s="270" t="s">
        <v>1259</v>
      </c>
      <c r="X526" s="270" t="s">
        <v>1259</v>
      </c>
      <c r="Y526" s="270" t="s">
        <v>1259</v>
      </c>
      <c r="Z526" s="270" t="s">
        <v>1259</v>
      </c>
      <c r="AA526" s="270" t="s">
        <v>1259</v>
      </c>
      <c r="AB526" s="270" t="s">
        <v>1259</v>
      </c>
      <c r="AC526" s="270" t="s">
        <v>1259</v>
      </c>
      <c r="AD526" s="270" t="s">
        <v>1259</v>
      </c>
      <c r="AE526" s="270" t="s">
        <v>1259</v>
      </c>
      <c r="AF526" s="270" t="s">
        <v>1259</v>
      </c>
      <c r="AG526" s="270" t="s">
        <v>1259</v>
      </c>
      <c r="AH526" s="270" t="s">
        <v>1259</v>
      </c>
      <c r="AI526" s="270" t="s">
        <v>1259</v>
      </c>
      <c r="AJ526" s="270" t="s">
        <v>1259</v>
      </c>
      <c r="AK526" s="270" t="s">
        <v>1259</v>
      </c>
      <c r="AL526" s="270" t="s">
        <v>1259</v>
      </c>
      <c r="AM526" s="270" t="s">
        <v>1259</v>
      </c>
      <c r="AN526" s="270" t="s">
        <v>1259</v>
      </c>
      <c r="AO526" s="270" t="s">
        <v>1259</v>
      </c>
      <c r="AP526" s="270" t="s">
        <v>1259</v>
      </c>
      <c r="AQ526" s="270" t="s">
        <v>1259</v>
      </c>
      <c r="AR526" s="270" t="s">
        <v>1259</v>
      </c>
      <c r="AS526" s="270" t="s">
        <v>1259</v>
      </c>
      <c r="AT526" s="270" t="s">
        <v>1259</v>
      </c>
      <c r="AU526" s="270" t="s">
        <v>1259</v>
      </c>
      <c r="AV526" s="270" t="s">
        <v>1259</v>
      </c>
      <c r="AW526" s="277" t="s">
        <v>1259</v>
      </c>
      <c r="AX526">
        <f>VLOOKUP(A526,[1]Sheet4!B$2:G$3636,6,0)</f>
        <v>0</v>
      </c>
      <c r="AY526" t="str">
        <f>VLOOKUP(A526,[1]Sheet2!A$3:AC$3636,29,0)</f>
        <v/>
      </c>
      <c r="AZ526" s="270" t="s">
        <v>3258</v>
      </c>
      <c r="BA526" s="270" t="s">
        <v>3258</v>
      </c>
      <c r="BB526" s="270" t="s">
        <v>3258</v>
      </c>
      <c r="BC526" s="270" t="s">
        <v>3258</v>
      </c>
      <c r="BD526" s="270"/>
      <c r="BE526" s="270"/>
    </row>
    <row r="527" spans="1:83" ht="14.4" x14ac:dyDescent="0.3">
      <c r="A527" s="269">
        <v>521286</v>
      </c>
      <c r="B527" s="272" t="str">
        <f>VLOOKUP(A527,[1]Sheet4!B$1:G$3636,5,0)</f>
        <v>الرابعة</v>
      </c>
      <c r="C527" s="270" t="s">
        <v>1259</v>
      </c>
      <c r="D527" s="270" t="s">
        <v>1259</v>
      </c>
      <c r="E527" s="270" t="s">
        <v>1259</v>
      </c>
      <c r="F527" s="270" t="s">
        <v>1259</v>
      </c>
      <c r="G527" s="270" t="s">
        <v>1259</v>
      </c>
      <c r="H527" s="270" t="s">
        <v>1259</v>
      </c>
      <c r="I527" s="270" t="s">
        <v>1259</v>
      </c>
      <c r="J527" s="270" t="s">
        <v>1259</v>
      </c>
      <c r="K527" s="270" t="s">
        <v>1259</v>
      </c>
      <c r="L527" s="270" t="s">
        <v>1259</v>
      </c>
      <c r="M527" s="270" t="s">
        <v>1259</v>
      </c>
      <c r="N527" s="270" t="s">
        <v>1259</v>
      </c>
      <c r="O527" s="270" t="s">
        <v>1259</v>
      </c>
      <c r="P527" s="270" t="s">
        <v>1259</v>
      </c>
      <c r="Q527" s="270" t="s">
        <v>1259</v>
      </c>
      <c r="R527" s="270" t="s">
        <v>1259</v>
      </c>
      <c r="S527" s="270" t="s">
        <v>1259</v>
      </c>
      <c r="T527" s="270" t="s">
        <v>1259</v>
      </c>
      <c r="U527" s="270" t="s">
        <v>1259</v>
      </c>
      <c r="V527" s="270" t="s">
        <v>1259</v>
      </c>
      <c r="W527" s="270" t="s">
        <v>1259</v>
      </c>
      <c r="X527" s="270" t="s">
        <v>1259</v>
      </c>
      <c r="Y527" s="270" t="s">
        <v>1259</v>
      </c>
      <c r="Z527" s="270" t="s">
        <v>1259</v>
      </c>
      <c r="AA527" s="270" t="s">
        <v>1259</v>
      </c>
      <c r="AB527" s="270" t="s">
        <v>1259</v>
      </c>
      <c r="AC527" s="270" t="s">
        <v>1259</v>
      </c>
      <c r="AD527" s="270" t="s">
        <v>1259</v>
      </c>
      <c r="AE527" s="270" t="s">
        <v>1259</v>
      </c>
      <c r="AF527" s="270" t="s">
        <v>1259</v>
      </c>
      <c r="AG527" s="270" t="s">
        <v>1259</v>
      </c>
      <c r="AH527" s="270" t="s">
        <v>1259</v>
      </c>
      <c r="AI527" s="270" t="s">
        <v>1259</v>
      </c>
      <c r="AJ527" s="270" t="s">
        <v>1259</v>
      </c>
      <c r="AK527" s="270" t="s">
        <v>1259</v>
      </c>
      <c r="AL527" s="270" t="s">
        <v>1259</v>
      </c>
      <c r="AM527" s="270" t="s">
        <v>1259</v>
      </c>
      <c r="AN527" s="270" t="s">
        <v>1259</v>
      </c>
      <c r="AO527" s="270" t="s">
        <v>1259</v>
      </c>
      <c r="AP527" s="270" t="s">
        <v>1259</v>
      </c>
      <c r="AQ527" s="270" t="s">
        <v>1259</v>
      </c>
      <c r="AR527" s="270" t="s">
        <v>1259</v>
      </c>
      <c r="AS527" s="270" t="s">
        <v>1259</v>
      </c>
      <c r="AT527" s="270" t="s">
        <v>1259</v>
      </c>
      <c r="AU527" s="270" t="s">
        <v>1259</v>
      </c>
      <c r="AV527" s="270" t="s">
        <v>1259</v>
      </c>
      <c r="AW527" s="277" t="s">
        <v>1259</v>
      </c>
      <c r="AX527">
        <f>VLOOKUP(A527,[1]Sheet4!B$2:G$3636,6,0)</f>
        <v>0</v>
      </c>
      <c r="AY527" t="str">
        <f>VLOOKUP(A527,[1]Sheet2!A$3:AC$3636,29,0)</f>
        <v/>
      </c>
      <c r="AZ527" s="270" t="s">
        <v>3258</v>
      </c>
      <c r="BA527" s="270" t="s">
        <v>3258</v>
      </c>
      <c r="BB527" s="270" t="s">
        <v>3258</v>
      </c>
      <c r="BC527" s="270" t="s">
        <v>3258</v>
      </c>
      <c r="BD527" s="270"/>
      <c r="BE527" s="270"/>
    </row>
    <row r="528" spans="1:83" ht="14.4" x14ac:dyDescent="0.3">
      <c r="A528" s="269">
        <v>521298</v>
      </c>
      <c r="B528" s="272" t="str">
        <f>VLOOKUP(A528,[1]Sheet4!B$1:G$3636,5,0)</f>
        <v>الرابعة</v>
      </c>
      <c r="C528" s="270" t="s">
        <v>1260</v>
      </c>
      <c r="D528" s="270" t="s">
        <v>1260</v>
      </c>
      <c r="E528" s="270" t="s">
        <v>1260</v>
      </c>
      <c r="F528" s="270" t="s">
        <v>1260</v>
      </c>
      <c r="G528" s="270" t="s">
        <v>1260</v>
      </c>
      <c r="H528" s="270" t="s">
        <v>1260</v>
      </c>
      <c r="I528" s="270" t="s">
        <v>1260</v>
      </c>
      <c r="J528" s="270" t="s">
        <v>1260</v>
      </c>
      <c r="K528" s="270" t="s">
        <v>1260</v>
      </c>
      <c r="L528" s="270" t="s">
        <v>1260</v>
      </c>
      <c r="M528" s="270" t="s">
        <v>1260</v>
      </c>
      <c r="N528" s="270" t="s">
        <v>1260</v>
      </c>
      <c r="O528" s="270" t="s">
        <v>1260</v>
      </c>
      <c r="P528" s="270" t="s">
        <v>1260</v>
      </c>
      <c r="Q528" s="270" t="s">
        <v>1260</v>
      </c>
      <c r="R528" s="270" t="s">
        <v>1260</v>
      </c>
      <c r="S528" s="270" t="s">
        <v>1260</v>
      </c>
      <c r="T528" s="270" t="s">
        <v>1260</v>
      </c>
      <c r="U528" s="270" t="s">
        <v>1260</v>
      </c>
      <c r="V528" s="270" t="s">
        <v>1260</v>
      </c>
      <c r="W528" s="270" t="s">
        <v>1260</v>
      </c>
      <c r="X528" s="270" t="s">
        <v>1260</v>
      </c>
      <c r="Y528" s="270" t="s">
        <v>1260</v>
      </c>
      <c r="Z528" s="270" t="s">
        <v>1260</v>
      </c>
      <c r="AA528" s="270" t="s">
        <v>1260</v>
      </c>
      <c r="AB528" s="270" t="s">
        <v>1260</v>
      </c>
      <c r="AC528" s="270" t="s">
        <v>1260</v>
      </c>
      <c r="AD528" s="270" t="s">
        <v>1260</v>
      </c>
      <c r="AE528" s="270" t="s">
        <v>1260</v>
      </c>
      <c r="AF528" s="270" t="s">
        <v>1260</v>
      </c>
      <c r="AG528" s="270" t="s">
        <v>1260</v>
      </c>
      <c r="AH528" s="270" t="s">
        <v>1260</v>
      </c>
      <c r="AI528" s="270" t="s">
        <v>1260</v>
      </c>
      <c r="AJ528" s="270" t="s">
        <v>1260</v>
      </c>
      <c r="AK528" s="270" t="s">
        <v>1260</v>
      </c>
      <c r="AL528" s="270" t="s">
        <v>1260</v>
      </c>
      <c r="AM528" s="270" t="s">
        <v>1260</v>
      </c>
      <c r="AN528" s="270" t="s">
        <v>1260</v>
      </c>
      <c r="AO528" s="270" t="s">
        <v>1260</v>
      </c>
      <c r="AP528" s="270" t="s">
        <v>1260</v>
      </c>
      <c r="AQ528" s="270" t="s">
        <v>1260</v>
      </c>
      <c r="AR528" s="270" t="s">
        <v>1260</v>
      </c>
      <c r="AS528" s="270" t="s">
        <v>1260</v>
      </c>
      <c r="AT528" s="270" t="s">
        <v>1260</v>
      </c>
      <c r="AU528" s="270" t="s">
        <v>1260</v>
      </c>
      <c r="AV528" s="270" t="s">
        <v>1260</v>
      </c>
      <c r="AW528" s="277" t="s">
        <v>1260</v>
      </c>
      <c r="AX528" t="str">
        <f>VLOOKUP(A528,[1]Sheet4!B$2:G$3636,6,0)</f>
        <v>مستنفذ فصل ثاني  2023-2024</v>
      </c>
      <c r="AY528" t="str">
        <f>VLOOKUP(A528,[1]Sheet2!A$3:AC$3636,29,0)</f>
        <v/>
      </c>
      <c r="AZ528" s="270" t="s">
        <v>3258</v>
      </c>
      <c r="BA528" s="270" t="s">
        <v>3258</v>
      </c>
      <c r="BB528" s="270" t="s">
        <v>3258</v>
      </c>
      <c r="BC528" s="270" t="s">
        <v>3258</v>
      </c>
      <c r="BD528" s="270"/>
      <c r="BE528" s="270"/>
    </row>
    <row r="529" spans="1:83" ht="14.4" x14ac:dyDescent="0.3">
      <c r="A529" s="269">
        <v>521303</v>
      </c>
      <c r="B529" s="272" t="str">
        <f>VLOOKUP(A529,[1]Sheet4!B$1:G$3636,5,0)</f>
        <v>الرابعة</v>
      </c>
      <c r="C529" s="270" t="s">
        <v>1259</v>
      </c>
      <c r="D529" s="270" t="s">
        <v>1259</v>
      </c>
      <c r="E529" s="270" t="s">
        <v>1259</v>
      </c>
      <c r="F529" s="270" t="s">
        <v>1259</v>
      </c>
      <c r="G529" s="270" t="s">
        <v>1259</v>
      </c>
      <c r="H529" s="270" t="s">
        <v>1259</v>
      </c>
      <c r="I529" s="270" t="s">
        <v>1259</v>
      </c>
      <c r="J529" s="270" t="s">
        <v>1259</v>
      </c>
      <c r="K529" s="270" t="s">
        <v>1259</v>
      </c>
      <c r="L529" s="270" t="s">
        <v>1259</v>
      </c>
      <c r="M529" s="270" t="s">
        <v>1259</v>
      </c>
      <c r="N529" s="270" t="s">
        <v>1259</v>
      </c>
      <c r="O529" s="270" t="s">
        <v>1259</v>
      </c>
      <c r="P529" s="270" t="s">
        <v>1259</v>
      </c>
      <c r="Q529" s="270" t="s">
        <v>1259</v>
      </c>
      <c r="R529" s="270" t="s">
        <v>1259</v>
      </c>
      <c r="S529" s="270" t="s">
        <v>1259</v>
      </c>
      <c r="T529" s="270" t="s">
        <v>1259</v>
      </c>
      <c r="U529" s="270" t="s">
        <v>1259</v>
      </c>
      <c r="V529" s="270" t="s">
        <v>1259</v>
      </c>
      <c r="W529" s="270" t="s">
        <v>1259</v>
      </c>
      <c r="X529" s="270" t="s">
        <v>1259</v>
      </c>
      <c r="Y529" s="270" t="s">
        <v>1259</v>
      </c>
      <c r="Z529" s="270" t="s">
        <v>1259</v>
      </c>
      <c r="AA529" s="270" t="s">
        <v>1259</v>
      </c>
      <c r="AB529" s="270" t="s">
        <v>1259</v>
      </c>
      <c r="AC529" s="270" t="s">
        <v>1259</v>
      </c>
      <c r="AD529" s="270" t="s">
        <v>1259</v>
      </c>
      <c r="AE529" s="270" t="s">
        <v>1259</v>
      </c>
      <c r="AF529" s="270" t="s">
        <v>1259</v>
      </c>
      <c r="AG529" s="270" t="s">
        <v>1259</v>
      </c>
      <c r="AH529" s="270" t="s">
        <v>1259</v>
      </c>
      <c r="AI529" s="270" t="s">
        <v>1259</v>
      </c>
      <c r="AJ529" s="270" t="s">
        <v>1259</v>
      </c>
      <c r="AK529" s="270" t="s">
        <v>1259</v>
      </c>
      <c r="AL529" s="270" t="s">
        <v>1259</v>
      </c>
      <c r="AM529" s="270" t="s">
        <v>1259</v>
      </c>
      <c r="AN529" s="270" t="s">
        <v>1259</v>
      </c>
      <c r="AO529" s="270" t="s">
        <v>1259</v>
      </c>
      <c r="AP529" s="270" t="s">
        <v>1259</v>
      </c>
      <c r="AQ529" s="270" t="s">
        <v>1259</v>
      </c>
      <c r="AR529" s="270" t="s">
        <v>1259</v>
      </c>
      <c r="AS529" s="270" t="s">
        <v>1259</v>
      </c>
      <c r="AT529" s="270" t="s">
        <v>1259</v>
      </c>
      <c r="AU529" s="270" t="s">
        <v>1259</v>
      </c>
      <c r="AV529" s="270" t="s">
        <v>1259</v>
      </c>
      <c r="AW529" s="277" t="s">
        <v>1259</v>
      </c>
      <c r="AX529">
        <f>VLOOKUP(A529,[1]Sheet4!B$2:G$3636,6,0)</f>
        <v>0</v>
      </c>
      <c r="AY529" t="str">
        <f>VLOOKUP(A529,[1]Sheet2!A$3:AC$3636,29,0)</f>
        <v/>
      </c>
      <c r="AZ529" s="270" t="s">
        <v>3258</v>
      </c>
      <c r="BA529" s="270" t="s">
        <v>3258</v>
      </c>
      <c r="BB529" s="270" t="s">
        <v>3258</v>
      </c>
      <c r="BC529" s="270" t="s">
        <v>3258</v>
      </c>
      <c r="BD529" s="270"/>
      <c r="BE529" s="270"/>
    </row>
    <row r="530" spans="1:83" ht="14.4" x14ac:dyDescent="0.3">
      <c r="A530" s="269">
        <v>521307</v>
      </c>
      <c r="B530" s="272" t="str">
        <f>VLOOKUP(A530,[1]Sheet4!B$1:G$3636,5,0)</f>
        <v>الرابعة</v>
      </c>
      <c r="C530" s="270" t="s">
        <v>1259</v>
      </c>
      <c r="D530" s="270" t="s">
        <v>1259</v>
      </c>
      <c r="E530" s="270" t="s">
        <v>1259</v>
      </c>
      <c r="F530" s="270" t="s">
        <v>1259</v>
      </c>
      <c r="G530" s="270" t="s">
        <v>1259</v>
      </c>
      <c r="H530" s="270" t="s">
        <v>1259</v>
      </c>
      <c r="I530" s="270" t="s">
        <v>1259</v>
      </c>
      <c r="J530" s="270" t="s">
        <v>1259</v>
      </c>
      <c r="K530" s="270" t="s">
        <v>1259</v>
      </c>
      <c r="L530" s="270" t="s">
        <v>1259</v>
      </c>
      <c r="M530" s="270" t="s">
        <v>1259</v>
      </c>
      <c r="N530" s="270" t="s">
        <v>1259</v>
      </c>
      <c r="O530" s="270" t="s">
        <v>1259</v>
      </c>
      <c r="P530" s="270" t="s">
        <v>1259</v>
      </c>
      <c r="Q530" s="270" t="s">
        <v>1259</v>
      </c>
      <c r="R530" s="270" t="s">
        <v>1259</v>
      </c>
      <c r="S530" s="270" t="s">
        <v>1259</v>
      </c>
      <c r="T530" s="270" t="s">
        <v>1259</v>
      </c>
      <c r="U530" s="270" t="s">
        <v>1259</v>
      </c>
      <c r="V530" s="270" t="s">
        <v>1259</v>
      </c>
      <c r="W530" s="270" t="s">
        <v>1259</v>
      </c>
      <c r="X530" s="270" t="s">
        <v>1259</v>
      </c>
      <c r="Y530" s="270" t="s">
        <v>1259</v>
      </c>
      <c r="Z530" s="270" t="s">
        <v>1259</v>
      </c>
      <c r="AA530" s="270" t="s">
        <v>1259</v>
      </c>
      <c r="AB530" s="270" t="s">
        <v>1259</v>
      </c>
      <c r="AC530" s="270" t="s">
        <v>1259</v>
      </c>
      <c r="AD530" s="270" t="s">
        <v>1259</v>
      </c>
      <c r="AE530" s="270" t="s">
        <v>1259</v>
      </c>
      <c r="AF530" s="270" t="s">
        <v>1259</v>
      </c>
      <c r="AG530" s="270" t="s">
        <v>1259</v>
      </c>
      <c r="AH530" s="270" t="s">
        <v>1259</v>
      </c>
      <c r="AI530" s="270" t="s">
        <v>1259</v>
      </c>
      <c r="AJ530" s="270" t="s">
        <v>1259</v>
      </c>
      <c r="AK530" s="270" t="s">
        <v>1259</v>
      </c>
      <c r="AL530" s="270" t="s">
        <v>1259</v>
      </c>
      <c r="AM530" s="270" t="s">
        <v>1259</v>
      </c>
      <c r="AN530" s="270" t="s">
        <v>1259</v>
      </c>
      <c r="AO530" s="270" t="s">
        <v>1259</v>
      </c>
      <c r="AP530" s="270" t="s">
        <v>1259</v>
      </c>
      <c r="AQ530" s="270" t="s">
        <v>1259</v>
      </c>
      <c r="AR530" s="270" t="s">
        <v>1259</v>
      </c>
      <c r="AS530" s="270" t="s">
        <v>1259</v>
      </c>
      <c r="AT530" s="270" t="s">
        <v>1259</v>
      </c>
      <c r="AU530" s="270" t="s">
        <v>1259</v>
      </c>
      <c r="AV530" s="270" t="s">
        <v>1259</v>
      </c>
      <c r="AW530" s="277" t="s">
        <v>1259</v>
      </c>
      <c r="AX530">
        <f>VLOOKUP(A530,[1]Sheet4!B$2:G$3636,6,0)</f>
        <v>0</v>
      </c>
      <c r="AY530" t="str">
        <f>VLOOKUP(A530,[1]Sheet2!A$3:AC$3636,29,0)</f>
        <v/>
      </c>
      <c r="AZ530" s="270" t="s">
        <v>3258</v>
      </c>
      <c r="BA530" s="270" t="s">
        <v>3258</v>
      </c>
      <c r="BB530" s="270" t="s">
        <v>3258</v>
      </c>
      <c r="BC530" s="270" t="s">
        <v>3258</v>
      </c>
      <c r="BD530" s="270"/>
      <c r="BE530" s="270"/>
    </row>
    <row r="531" spans="1:83" ht="14.4" x14ac:dyDescent="0.3">
      <c r="A531" s="269">
        <v>521319</v>
      </c>
      <c r="B531" s="272" t="str">
        <f>VLOOKUP(A531,[1]Sheet4!B$1:G$3636,5,0)</f>
        <v>الرابعة</v>
      </c>
      <c r="C531" s="270" t="s">
        <v>1259</v>
      </c>
      <c r="D531" s="270" t="s">
        <v>1259</v>
      </c>
      <c r="E531" s="270" t="s">
        <v>1259</v>
      </c>
      <c r="F531" s="270" t="s">
        <v>1259</v>
      </c>
      <c r="G531" s="270" t="s">
        <v>1259</v>
      </c>
      <c r="H531" s="270" t="s">
        <v>1259</v>
      </c>
      <c r="I531" s="270" t="s">
        <v>1259</v>
      </c>
      <c r="J531" s="270" t="s">
        <v>1259</v>
      </c>
      <c r="K531" s="270" t="s">
        <v>1259</v>
      </c>
      <c r="L531" s="270" t="s">
        <v>1259</v>
      </c>
      <c r="M531" s="270" t="s">
        <v>1259</v>
      </c>
      <c r="N531" s="270" t="s">
        <v>1259</v>
      </c>
      <c r="O531" s="270" t="s">
        <v>1259</v>
      </c>
      <c r="P531" s="270" t="s">
        <v>1259</v>
      </c>
      <c r="Q531" s="270" t="s">
        <v>1259</v>
      </c>
      <c r="R531" s="270" t="s">
        <v>1259</v>
      </c>
      <c r="S531" s="270" t="s">
        <v>1259</v>
      </c>
      <c r="T531" s="270" t="s">
        <v>1259</v>
      </c>
      <c r="U531" s="270" t="s">
        <v>1259</v>
      </c>
      <c r="V531" s="270" t="s">
        <v>1259</v>
      </c>
      <c r="W531" s="270" t="s">
        <v>1259</v>
      </c>
      <c r="X531" s="270" t="s">
        <v>1259</v>
      </c>
      <c r="Y531" s="270" t="s">
        <v>1259</v>
      </c>
      <c r="Z531" s="270" t="s">
        <v>1259</v>
      </c>
      <c r="AA531" s="270" t="s">
        <v>1259</v>
      </c>
      <c r="AB531" s="270" t="s">
        <v>1259</v>
      </c>
      <c r="AC531" s="270" t="s">
        <v>1259</v>
      </c>
      <c r="AD531" s="270" t="s">
        <v>1259</v>
      </c>
      <c r="AE531" s="270" t="s">
        <v>1259</v>
      </c>
      <c r="AF531" s="270" t="s">
        <v>1259</v>
      </c>
      <c r="AG531" s="270" t="s">
        <v>1259</v>
      </c>
      <c r="AH531" s="270" t="s">
        <v>1259</v>
      </c>
      <c r="AI531" s="270" t="s">
        <v>1259</v>
      </c>
      <c r="AJ531" s="270" t="s">
        <v>1259</v>
      </c>
      <c r="AK531" s="270" t="s">
        <v>1259</v>
      </c>
      <c r="AL531" s="270" t="s">
        <v>1259</v>
      </c>
      <c r="AM531" s="270" t="s">
        <v>1259</v>
      </c>
      <c r="AN531" s="270" t="s">
        <v>1259</v>
      </c>
      <c r="AO531" s="270" t="s">
        <v>1259</v>
      </c>
      <c r="AP531" s="270" t="s">
        <v>1259</v>
      </c>
      <c r="AQ531" s="270" t="s">
        <v>1259</v>
      </c>
      <c r="AR531" s="270" t="s">
        <v>1259</v>
      </c>
      <c r="AS531" s="270" t="s">
        <v>1259</v>
      </c>
      <c r="AT531" s="270" t="s">
        <v>1259</v>
      </c>
      <c r="AU531" s="270" t="s">
        <v>1259</v>
      </c>
      <c r="AV531" s="270" t="s">
        <v>1259</v>
      </c>
      <c r="AW531" s="277" t="s">
        <v>1259</v>
      </c>
      <c r="AX531">
        <f>VLOOKUP(A531,[1]Sheet4!B$2:G$3636,6,0)</f>
        <v>0</v>
      </c>
      <c r="AY531" t="str">
        <f>VLOOKUP(A531,[1]Sheet2!A$3:AC$3636,29,0)</f>
        <v/>
      </c>
      <c r="AZ531" s="270" t="s">
        <v>3258</v>
      </c>
      <c r="BA531" s="270" t="s">
        <v>3258</v>
      </c>
      <c r="BB531" s="270" t="s">
        <v>3258</v>
      </c>
      <c r="BC531" s="270" t="s">
        <v>3258</v>
      </c>
      <c r="BD531" s="270"/>
      <c r="BE531" s="270"/>
      <c r="BH531" s="248"/>
      <c r="BI531" s="248"/>
      <c r="BJ531" s="248"/>
      <c r="BK531" s="248"/>
      <c r="BL531" s="248"/>
      <c r="BM531" s="248"/>
      <c r="BN531" s="248"/>
      <c r="BO531" s="248"/>
      <c r="BP531" s="248" t="s">
        <v>3258</v>
      </c>
      <c r="BQ531" s="248" t="s">
        <v>3258</v>
      </c>
      <c r="BR531" s="248" t="s">
        <v>3258</v>
      </c>
      <c r="BS531" s="248" t="s">
        <v>3258</v>
      </c>
      <c r="BT531" s="248" t="s">
        <v>3258</v>
      </c>
      <c r="BU531" s="248" t="s">
        <v>3258</v>
      </c>
      <c r="BV531" s="247"/>
      <c r="BW531" s="248"/>
      <c r="BX531" s="248"/>
      <c r="BY531" s="248"/>
      <c r="BZ531" s="248"/>
      <c r="CA531" s="241"/>
      <c r="CB531" s="241"/>
      <c r="CC531" s="241"/>
      <c r="CD531" s="241"/>
      <c r="CE531" s="248"/>
    </row>
    <row r="532" spans="1:83" ht="14.4" x14ac:dyDescent="0.3">
      <c r="A532" s="269">
        <v>521333</v>
      </c>
      <c r="B532" s="272" t="str">
        <f>VLOOKUP(A532,[1]Sheet4!B$1:G$3636,5,0)</f>
        <v>الرابعة</v>
      </c>
      <c r="C532" s="270" t="s">
        <v>1260</v>
      </c>
      <c r="D532" s="270" t="s">
        <v>1260</v>
      </c>
      <c r="E532" s="270" t="s">
        <v>1260</v>
      </c>
      <c r="F532" s="270" t="s">
        <v>1260</v>
      </c>
      <c r="G532" s="270" t="s">
        <v>1260</v>
      </c>
      <c r="H532" s="270" t="s">
        <v>1260</v>
      </c>
      <c r="I532" s="270" t="s">
        <v>1260</v>
      </c>
      <c r="J532" s="270" t="s">
        <v>1260</v>
      </c>
      <c r="K532" s="270" t="s">
        <v>1260</v>
      </c>
      <c r="L532" s="270" t="s">
        <v>1260</v>
      </c>
      <c r="M532" s="270" t="s">
        <v>1260</v>
      </c>
      <c r="N532" s="270" t="s">
        <v>1260</v>
      </c>
      <c r="O532" s="270" t="s">
        <v>1260</v>
      </c>
      <c r="P532" s="270" t="s">
        <v>1260</v>
      </c>
      <c r="Q532" s="270" t="s">
        <v>1260</v>
      </c>
      <c r="R532" s="270" t="s">
        <v>1260</v>
      </c>
      <c r="S532" s="270" t="s">
        <v>1260</v>
      </c>
      <c r="T532" s="270" t="s">
        <v>1260</v>
      </c>
      <c r="U532" s="270" t="s">
        <v>1260</v>
      </c>
      <c r="V532" s="270" t="s">
        <v>1260</v>
      </c>
      <c r="W532" s="270" t="s">
        <v>1260</v>
      </c>
      <c r="X532" s="270" t="s">
        <v>1260</v>
      </c>
      <c r="Y532" s="270" t="s">
        <v>1260</v>
      </c>
      <c r="Z532" s="270" t="s">
        <v>1260</v>
      </c>
      <c r="AA532" s="270" t="s">
        <v>1260</v>
      </c>
      <c r="AB532" s="270" t="s">
        <v>1260</v>
      </c>
      <c r="AC532" s="270" t="s">
        <v>1260</v>
      </c>
      <c r="AD532" s="270" t="s">
        <v>1260</v>
      </c>
      <c r="AE532" s="270" t="s">
        <v>1260</v>
      </c>
      <c r="AF532" s="270" t="s">
        <v>1260</v>
      </c>
      <c r="AG532" s="270" t="s">
        <v>1260</v>
      </c>
      <c r="AH532" s="270" t="s">
        <v>1260</v>
      </c>
      <c r="AI532" s="270" t="s">
        <v>1260</v>
      </c>
      <c r="AJ532" s="270" t="s">
        <v>1260</v>
      </c>
      <c r="AK532" s="270" t="s">
        <v>1260</v>
      </c>
      <c r="AL532" s="270" t="s">
        <v>1260</v>
      </c>
      <c r="AM532" s="270" t="s">
        <v>1260</v>
      </c>
      <c r="AN532" s="270" t="s">
        <v>1260</v>
      </c>
      <c r="AO532" s="270" t="s">
        <v>1260</v>
      </c>
      <c r="AP532" s="270" t="s">
        <v>1260</v>
      </c>
      <c r="AQ532" s="270" t="s">
        <v>1260</v>
      </c>
      <c r="AR532" s="270" t="s">
        <v>1260</v>
      </c>
      <c r="AS532" s="270" t="s">
        <v>1260</v>
      </c>
      <c r="AT532" s="270" t="s">
        <v>1260</v>
      </c>
      <c r="AU532" s="270" t="s">
        <v>1260</v>
      </c>
      <c r="AV532" s="270" t="s">
        <v>1260</v>
      </c>
      <c r="AW532" s="277" t="s">
        <v>1260</v>
      </c>
      <c r="AX532" t="str">
        <f>VLOOKUP(A532,[1]Sheet4!B$2:G$3636,6,0)</f>
        <v>مستنفذ فصل ثاني  2023-2024</v>
      </c>
      <c r="AY532" t="str">
        <f>VLOOKUP(A532,[1]Sheet2!A$3:AC$3636,29,0)</f>
        <v/>
      </c>
      <c r="AZ532" s="270" t="s">
        <v>3258</v>
      </c>
      <c r="BA532" s="270" t="s">
        <v>3258</v>
      </c>
      <c r="BB532" s="270" t="s">
        <v>3258</v>
      </c>
      <c r="BC532" s="270" t="s">
        <v>3258</v>
      </c>
      <c r="BD532" s="270"/>
      <c r="BE532" s="270"/>
      <c r="BH532" s="248"/>
      <c r="BI532" s="248"/>
      <c r="BJ532" s="248"/>
      <c r="BK532" s="248"/>
      <c r="BL532" s="248"/>
      <c r="BM532" s="248"/>
      <c r="BN532" s="248"/>
      <c r="BO532" s="248"/>
      <c r="BP532" s="248" t="s">
        <v>3258</v>
      </c>
      <c r="BQ532" s="248" t="s">
        <v>3258</v>
      </c>
      <c r="BR532" s="248" t="s">
        <v>3258</v>
      </c>
      <c r="BS532" s="248" t="s">
        <v>3258</v>
      </c>
      <c r="BT532" s="248" t="s">
        <v>3258</v>
      </c>
      <c r="BU532" s="248" t="s">
        <v>3258</v>
      </c>
      <c r="BV532" s="247"/>
      <c r="BW532" s="248"/>
      <c r="BX532" s="248"/>
      <c r="BY532" s="248"/>
      <c r="BZ532" s="248"/>
      <c r="CA532" s="241"/>
      <c r="CB532" s="241"/>
      <c r="CC532" s="241"/>
      <c r="CD532" s="241"/>
      <c r="CE532" s="248"/>
    </row>
    <row r="533" spans="1:83" ht="14.4" x14ac:dyDescent="0.3">
      <c r="A533" s="269">
        <v>521336</v>
      </c>
      <c r="B533" s="272" t="str">
        <f>VLOOKUP(A533,[1]Sheet4!B$1:G$3636,5,0)</f>
        <v>الرابعة</v>
      </c>
      <c r="C533" s="270" t="s">
        <v>1259</v>
      </c>
      <c r="D533" s="270" t="s">
        <v>1259</v>
      </c>
      <c r="E533" s="270" t="s">
        <v>1259</v>
      </c>
      <c r="F533" s="270" t="s">
        <v>1259</v>
      </c>
      <c r="G533" s="270" t="s">
        <v>1259</v>
      </c>
      <c r="H533" s="270" t="s">
        <v>1259</v>
      </c>
      <c r="I533" s="270" t="s">
        <v>1259</v>
      </c>
      <c r="J533" s="270" t="s">
        <v>1259</v>
      </c>
      <c r="K533" s="270" t="s">
        <v>1259</v>
      </c>
      <c r="L533" s="270" t="s">
        <v>1259</v>
      </c>
      <c r="M533" s="270" t="s">
        <v>1259</v>
      </c>
      <c r="N533" s="270" t="s">
        <v>1259</v>
      </c>
      <c r="O533" s="270" t="s">
        <v>1259</v>
      </c>
      <c r="P533" s="270" t="s">
        <v>1259</v>
      </c>
      <c r="Q533" s="270" t="s">
        <v>1259</v>
      </c>
      <c r="R533" s="270" t="s">
        <v>1259</v>
      </c>
      <c r="S533" s="270" t="s">
        <v>1259</v>
      </c>
      <c r="T533" s="270" t="s">
        <v>1259</v>
      </c>
      <c r="U533" s="270" t="s">
        <v>1259</v>
      </c>
      <c r="V533" s="270" t="s">
        <v>1259</v>
      </c>
      <c r="W533" s="270" t="s">
        <v>1259</v>
      </c>
      <c r="X533" s="270" t="s">
        <v>1259</v>
      </c>
      <c r="Y533" s="270" t="s">
        <v>1259</v>
      </c>
      <c r="Z533" s="270" t="s">
        <v>1259</v>
      </c>
      <c r="AA533" s="270" t="s">
        <v>1259</v>
      </c>
      <c r="AB533" s="270" t="s">
        <v>1259</v>
      </c>
      <c r="AC533" s="270" t="s">
        <v>1259</v>
      </c>
      <c r="AD533" s="270" t="s">
        <v>1259</v>
      </c>
      <c r="AE533" s="270" t="s">
        <v>1259</v>
      </c>
      <c r="AF533" s="270" t="s">
        <v>1259</v>
      </c>
      <c r="AG533" s="270" t="s">
        <v>1259</v>
      </c>
      <c r="AH533" s="270" t="s">
        <v>1259</v>
      </c>
      <c r="AI533" s="270" t="s">
        <v>1259</v>
      </c>
      <c r="AJ533" s="270" t="s">
        <v>1259</v>
      </c>
      <c r="AK533" s="270" t="s">
        <v>1259</v>
      </c>
      <c r="AL533" s="270" t="s">
        <v>1259</v>
      </c>
      <c r="AM533" s="270" t="s">
        <v>1259</v>
      </c>
      <c r="AN533" s="270" t="s">
        <v>1259</v>
      </c>
      <c r="AO533" s="270" t="s">
        <v>1259</v>
      </c>
      <c r="AP533" s="270" t="s">
        <v>1259</v>
      </c>
      <c r="AQ533" s="270" t="s">
        <v>1259</v>
      </c>
      <c r="AR533" s="270" t="s">
        <v>1259</v>
      </c>
      <c r="AS533" s="270" t="s">
        <v>1259</v>
      </c>
      <c r="AT533" s="270" t="s">
        <v>1259</v>
      </c>
      <c r="AU533" s="270" t="s">
        <v>1259</v>
      </c>
      <c r="AV533" s="270" t="s">
        <v>1259</v>
      </c>
      <c r="AW533" s="277" t="s">
        <v>1259</v>
      </c>
      <c r="AX533">
        <f>VLOOKUP(A533,[1]Sheet4!B$2:G$3636,6,0)</f>
        <v>0</v>
      </c>
      <c r="AY533" t="str">
        <f>VLOOKUP(A533,[1]Sheet2!A$3:AC$3636,29,0)</f>
        <v/>
      </c>
      <c r="AZ533" s="270" t="s">
        <v>3258</v>
      </c>
      <c r="BA533" s="270" t="s">
        <v>3258</v>
      </c>
      <c r="BB533" s="270" t="s">
        <v>3258</v>
      </c>
      <c r="BC533" s="270" t="s">
        <v>3258</v>
      </c>
      <c r="BD533" s="270"/>
      <c r="BE533" s="270"/>
    </row>
    <row r="534" spans="1:83" ht="14.4" x14ac:dyDescent="0.3">
      <c r="A534" s="269">
        <v>521337</v>
      </c>
      <c r="B534" s="272" t="str">
        <f>VLOOKUP(A534,[1]Sheet4!B$1:G$3636,5,0)</f>
        <v>الرابعة</v>
      </c>
      <c r="C534" s="270" t="s">
        <v>1259</v>
      </c>
      <c r="D534" s="270" t="s">
        <v>1259</v>
      </c>
      <c r="E534" s="270" t="s">
        <v>1259</v>
      </c>
      <c r="F534" s="270" t="s">
        <v>1259</v>
      </c>
      <c r="G534" s="270" t="s">
        <v>1259</v>
      </c>
      <c r="H534" s="270" t="s">
        <v>1259</v>
      </c>
      <c r="I534" s="270" t="s">
        <v>1259</v>
      </c>
      <c r="J534" s="270" t="s">
        <v>1259</v>
      </c>
      <c r="K534" s="270" t="s">
        <v>1259</v>
      </c>
      <c r="L534" s="270" t="s">
        <v>1259</v>
      </c>
      <c r="M534" s="270" t="s">
        <v>1259</v>
      </c>
      <c r="N534" s="270" t="s">
        <v>1259</v>
      </c>
      <c r="O534" s="270" t="s">
        <v>1259</v>
      </c>
      <c r="P534" s="270" t="s">
        <v>1259</v>
      </c>
      <c r="Q534" s="270" t="s">
        <v>1259</v>
      </c>
      <c r="R534" s="270" t="s">
        <v>1259</v>
      </c>
      <c r="S534" s="270" t="s">
        <v>1259</v>
      </c>
      <c r="T534" s="270" t="s">
        <v>1259</v>
      </c>
      <c r="U534" s="270" t="s">
        <v>1259</v>
      </c>
      <c r="V534" s="270" t="s">
        <v>1259</v>
      </c>
      <c r="W534" s="270" t="s">
        <v>1259</v>
      </c>
      <c r="X534" s="270" t="s">
        <v>1259</v>
      </c>
      <c r="Y534" s="270" t="s">
        <v>1259</v>
      </c>
      <c r="Z534" s="270" t="s">
        <v>1259</v>
      </c>
      <c r="AA534" s="270" t="s">
        <v>1259</v>
      </c>
      <c r="AB534" s="270" t="s">
        <v>1259</v>
      </c>
      <c r="AC534" s="270" t="s">
        <v>1259</v>
      </c>
      <c r="AD534" s="270" t="s">
        <v>1259</v>
      </c>
      <c r="AE534" s="270" t="s">
        <v>1259</v>
      </c>
      <c r="AF534" s="270" t="s">
        <v>1259</v>
      </c>
      <c r="AG534" s="270" t="s">
        <v>1259</v>
      </c>
      <c r="AH534" s="270" t="s">
        <v>1259</v>
      </c>
      <c r="AI534" s="270" t="s">
        <v>1259</v>
      </c>
      <c r="AJ534" s="270" t="s">
        <v>1259</v>
      </c>
      <c r="AK534" s="270" t="s">
        <v>1259</v>
      </c>
      <c r="AL534" s="270" t="s">
        <v>1259</v>
      </c>
      <c r="AM534" s="270" t="s">
        <v>1259</v>
      </c>
      <c r="AN534" s="270" t="s">
        <v>1259</v>
      </c>
      <c r="AO534" s="270" t="s">
        <v>1259</v>
      </c>
      <c r="AP534" s="270" t="s">
        <v>1259</v>
      </c>
      <c r="AQ534" s="270" t="s">
        <v>1259</v>
      </c>
      <c r="AR534" s="270" t="s">
        <v>1259</v>
      </c>
      <c r="AS534" s="270" t="s">
        <v>1259</v>
      </c>
      <c r="AT534" s="270" t="s">
        <v>1259</v>
      </c>
      <c r="AU534" s="270" t="s">
        <v>1259</v>
      </c>
      <c r="AV534" s="270" t="s">
        <v>1259</v>
      </c>
      <c r="AW534" s="277" t="s">
        <v>1259</v>
      </c>
      <c r="AX534">
        <f>VLOOKUP(A534,[1]Sheet4!B$2:G$3636,6,0)</f>
        <v>0</v>
      </c>
      <c r="AY534" t="str">
        <f>VLOOKUP(A534,[1]Sheet2!A$3:AC$3636,29,0)</f>
        <v/>
      </c>
      <c r="AZ534" s="270" t="s">
        <v>3258</v>
      </c>
      <c r="BA534" s="270" t="s">
        <v>3258</v>
      </c>
      <c r="BB534" s="270" t="s">
        <v>3258</v>
      </c>
      <c r="BC534" s="270" t="s">
        <v>3258</v>
      </c>
      <c r="BD534" s="270"/>
      <c r="BE534" s="270"/>
      <c r="BH534" s="248"/>
      <c r="BI534" s="248"/>
      <c r="BJ534" s="248"/>
      <c r="BK534" s="248"/>
      <c r="BL534" s="248"/>
      <c r="BM534" s="248"/>
      <c r="BN534" s="248"/>
      <c r="BO534" s="248"/>
      <c r="BP534" s="248" t="s">
        <v>3258</v>
      </c>
      <c r="BQ534" s="248" t="s">
        <v>3258</v>
      </c>
      <c r="BR534" s="248" t="s">
        <v>3258</v>
      </c>
      <c r="BS534" s="248" t="s">
        <v>3258</v>
      </c>
      <c r="BT534" s="248" t="s">
        <v>3258</v>
      </c>
      <c r="BU534" s="248" t="s">
        <v>3258</v>
      </c>
      <c r="BV534" s="247"/>
      <c r="BW534" s="248"/>
      <c r="BX534" s="248"/>
      <c r="BY534" s="248"/>
      <c r="BZ534" s="248"/>
      <c r="CA534" s="241"/>
      <c r="CB534" s="241"/>
      <c r="CC534" s="241"/>
      <c r="CD534" s="241"/>
      <c r="CE534" s="248"/>
    </row>
    <row r="535" spans="1:83" ht="21.6" x14ac:dyDescent="0.3">
      <c r="A535" s="289">
        <v>521340</v>
      </c>
      <c r="B535" s="290" t="s">
        <v>553</v>
      </c>
      <c r="C535" s="270" t="s">
        <v>1260</v>
      </c>
      <c r="D535" s="270" t="s">
        <v>1260</v>
      </c>
      <c r="E535" s="270" t="s">
        <v>1260</v>
      </c>
      <c r="F535" s="270" t="s">
        <v>1260</v>
      </c>
      <c r="G535" s="270" t="s">
        <v>1260</v>
      </c>
      <c r="H535" s="270" t="s">
        <v>1260</v>
      </c>
      <c r="I535" s="270" t="s">
        <v>1260</v>
      </c>
      <c r="J535" s="270" t="s">
        <v>1260</v>
      </c>
      <c r="K535" s="270" t="s">
        <v>1260</v>
      </c>
      <c r="L535" s="270" t="s">
        <v>1260</v>
      </c>
      <c r="M535" s="270" t="s">
        <v>1260</v>
      </c>
      <c r="N535" s="270" t="s">
        <v>1260</v>
      </c>
      <c r="O535" s="270" t="s">
        <v>1260</v>
      </c>
      <c r="P535" s="270" t="s">
        <v>1260</v>
      </c>
      <c r="Q535" s="270" t="s">
        <v>1260</v>
      </c>
      <c r="R535" s="270" t="s">
        <v>1260</v>
      </c>
      <c r="S535" s="270" t="s">
        <v>1260</v>
      </c>
      <c r="T535" s="270" t="s">
        <v>1260</v>
      </c>
      <c r="U535" s="270" t="s">
        <v>1260</v>
      </c>
      <c r="V535" s="270" t="s">
        <v>1260</v>
      </c>
      <c r="W535" s="270" t="s">
        <v>1260</v>
      </c>
      <c r="X535" s="270" t="s">
        <v>1260</v>
      </c>
      <c r="Y535" s="270" t="s">
        <v>1260</v>
      </c>
      <c r="Z535" s="270" t="s">
        <v>1260</v>
      </c>
      <c r="AA535" s="270" t="s">
        <v>1260</v>
      </c>
      <c r="AB535" s="270" t="s">
        <v>1260</v>
      </c>
      <c r="AC535" s="270" t="s">
        <v>1260</v>
      </c>
      <c r="AD535" s="270" t="s">
        <v>1260</v>
      </c>
      <c r="AE535" s="270" t="s">
        <v>1260</v>
      </c>
      <c r="AF535" s="270" t="s">
        <v>1260</v>
      </c>
      <c r="AG535" s="270" t="s">
        <v>1260</v>
      </c>
      <c r="AH535" s="270" t="s">
        <v>1260</v>
      </c>
      <c r="AI535" s="270" t="s">
        <v>1260</v>
      </c>
      <c r="AJ535" s="270" t="s">
        <v>1260</v>
      </c>
      <c r="AK535" s="270" t="s">
        <v>1260</v>
      </c>
      <c r="AL535" s="270" t="s">
        <v>1260</v>
      </c>
      <c r="AM535" s="270" t="s">
        <v>1260</v>
      </c>
      <c r="AN535" s="270" t="s">
        <v>1260</v>
      </c>
      <c r="AO535" s="270" t="s">
        <v>1260</v>
      </c>
      <c r="AP535" s="270" t="s">
        <v>1260</v>
      </c>
      <c r="AQ535" s="270" t="s">
        <v>1260</v>
      </c>
      <c r="AR535" s="270" t="s">
        <v>1260</v>
      </c>
      <c r="AS535" s="270" t="s">
        <v>1260</v>
      </c>
      <c r="AT535" s="270" t="s">
        <v>1260</v>
      </c>
      <c r="AU535" s="270" t="s">
        <v>1260</v>
      </c>
      <c r="AV535" s="270" t="s">
        <v>1260</v>
      </c>
      <c r="AW535" s="270" t="s">
        <v>1260</v>
      </c>
      <c r="AX535" s="288" t="s">
        <v>5252</v>
      </c>
      <c r="AY535">
        <f>VLOOKUP(A535,[1]Sheet2!A$3:AC$3636,29,0)</f>
        <v>0</v>
      </c>
      <c r="AZ535" s="270" t="s">
        <v>3258</v>
      </c>
      <c r="BA535" s="270" t="s">
        <v>3258</v>
      </c>
      <c r="BB535" s="270" t="s">
        <v>3258</v>
      </c>
      <c r="BC535" s="270" t="s">
        <v>3258</v>
      </c>
      <c r="BD535" s="270"/>
      <c r="BE535" s="270"/>
    </row>
    <row r="536" spans="1:83" ht="14.4" x14ac:dyDescent="0.3">
      <c r="A536" s="269">
        <v>521344</v>
      </c>
      <c r="B536" s="272" t="str">
        <f>VLOOKUP(A536,[1]Sheet4!B$1:G$3636,5,0)</f>
        <v>الرابعة</v>
      </c>
      <c r="C536" s="270" t="s">
        <v>1260</v>
      </c>
      <c r="D536" s="270" t="s">
        <v>1260</v>
      </c>
      <c r="E536" s="270" t="s">
        <v>1260</v>
      </c>
      <c r="F536" s="270" t="s">
        <v>1260</v>
      </c>
      <c r="G536" s="270" t="s">
        <v>1260</v>
      </c>
      <c r="H536" s="270" t="s">
        <v>1260</v>
      </c>
      <c r="I536" s="270" t="s">
        <v>1260</v>
      </c>
      <c r="J536" s="270" t="s">
        <v>1260</v>
      </c>
      <c r="K536" s="270" t="s">
        <v>1260</v>
      </c>
      <c r="L536" s="270" t="s">
        <v>1260</v>
      </c>
      <c r="M536" s="270" t="s">
        <v>1260</v>
      </c>
      <c r="N536" s="270" t="s">
        <v>1260</v>
      </c>
      <c r="O536" s="270" t="s">
        <v>1260</v>
      </c>
      <c r="P536" s="270" t="s">
        <v>1260</v>
      </c>
      <c r="Q536" s="270" t="s">
        <v>1260</v>
      </c>
      <c r="R536" s="270" t="s">
        <v>1260</v>
      </c>
      <c r="S536" s="270" t="s">
        <v>1260</v>
      </c>
      <c r="T536" s="270" t="s">
        <v>1260</v>
      </c>
      <c r="U536" s="270" t="s">
        <v>1260</v>
      </c>
      <c r="V536" s="270" t="s">
        <v>1260</v>
      </c>
      <c r="W536" s="270" t="s">
        <v>1260</v>
      </c>
      <c r="X536" s="270" t="s">
        <v>1260</v>
      </c>
      <c r="Y536" s="270" t="s">
        <v>1260</v>
      </c>
      <c r="Z536" s="270" t="s">
        <v>1260</v>
      </c>
      <c r="AA536" s="270" t="s">
        <v>1260</v>
      </c>
      <c r="AB536" s="270" t="s">
        <v>1260</v>
      </c>
      <c r="AC536" s="270" t="s">
        <v>1260</v>
      </c>
      <c r="AD536" s="270" t="s">
        <v>1260</v>
      </c>
      <c r="AE536" s="270" t="s">
        <v>1260</v>
      </c>
      <c r="AF536" s="270" t="s">
        <v>1260</v>
      </c>
      <c r="AG536" s="270" t="s">
        <v>1260</v>
      </c>
      <c r="AH536" s="270" t="s">
        <v>1260</v>
      </c>
      <c r="AI536" s="270" t="s">
        <v>1260</v>
      </c>
      <c r="AJ536" s="270" t="s">
        <v>1260</v>
      </c>
      <c r="AK536" s="270" t="s">
        <v>1260</v>
      </c>
      <c r="AL536" s="270" t="s">
        <v>1260</v>
      </c>
      <c r="AM536" s="270" t="s">
        <v>1260</v>
      </c>
      <c r="AN536" s="270" t="s">
        <v>1260</v>
      </c>
      <c r="AO536" s="270" t="s">
        <v>1260</v>
      </c>
      <c r="AP536" s="270" t="s">
        <v>1260</v>
      </c>
      <c r="AQ536" s="270" t="s">
        <v>1260</v>
      </c>
      <c r="AR536" s="270" t="s">
        <v>1260</v>
      </c>
      <c r="AS536" s="270" t="s">
        <v>1260</v>
      </c>
      <c r="AT536" s="270" t="s">
        <v>1260</v>
      </c>
      <c r="AU536" s="270" t="s">
        <v>1260</v>
      </c>
      <c r="AV536" s="270" t="s">
        <v>1260</v>
      </c>
      <c r="AW536" s="277" t="s">
        <v>1260</v>
      </c>
      <c r="AX536" t="str">
        <f>VLOOKUP(A536,[1]Sheet4!B$2:G$3636,6,0)</f>
        <v>مستنفذ فصل ثاني  2023-2024</v>
      </c>
      <c r="AY536" t="str">
        <f>VLOOKUP(A536,[1]Sheet2!A$3:AC$3636,29,0)</f>
        <v/>
      </c>
      <c r="AZ536" s="270" t="s">
        <v>3258</v>
      </c>
      <c r="BA536" s="270" t="s">
        <v>3258</v>
      </c>
      <c r="BB536" s="270" t="s">
        <v>3258</v>
      </c>
      <c r="BC536" s="270" t="s">
        <v>3258</v>
      </c>
      <c r="BD536" s="270"/>
      <c r="BE536" s="270"/>
    </row>
    <row r="537" spans="1:83" ht="14.4" x14ac:dyDescent="0.3">
      <c r="A537" s="269">
        <v>521345</v>
      </c>
      <c r="B537" s="272" t="str">
        <f>VLOOKUP(A537,[1]Sheet4!B$1:G$3636,5,0)</f>
        <v>الرابعة</v>
      </c>
      <c r="C537" s="270" t="s">
        <v>1259</v>
      </c>
      <c r="D537" s="270" t="s">
        <v>1259</v>
      </c>
      <c r="E537" s="270" t="s">
        <v>1259</v>
      </c>
      <c r="F537" s="270" t="s">
        <v>1259</v>
      </c>
      <c r="G537" s="270" t="s">
        <v>1259</v>
      </c>
      <c r="H537" s="270" t="s">
        <v>1259</v>
      </c>
      <c r="I537" s="270" t="s">
        <v>1259</v>
      </c>
      <c r="J537" s="270" t="s">
        <v>1259</v>
      </c>
      <c r="K537" s="270" t="s">
        <v>1259</v>
      </c>
      <c r="L537" s="270" t="s">
        <v>1259</v>
      </c>
      <c r="M537" s="270" t="s">
        <v>1259</v>
      </c>
      <c r="N537" s="270" t="s">
        <v>1259</v>
      </c>
      <c r="O537" s="270" t="s">
        <v>1259</v>
      </c>
      <c r="P537" s="270" t="s">
        <v>1259</v>
      </c>
      <c r="Q537" s="270" t="s">
        <v>1259</v>
      </c>
      <c r="R537" s="270" t="s">
        <v>1259</v>
      </c>
      <c r="S537" s="270" t="s">
        <v>1259</v>
      </c>
      <c r="T537" s="270" t="s">
        <v>1259</v>
      </c>
      <c r="U537" s="270" t="s">
        <v>1259</v>
      </c>
      <c r="V537" s="270" t="s">
        <v>1259</v>
      </c>
      <c r="W537" s="270" t="s">
        <v>1259</v>
      </c>
      <c r="X537" s="270" t="s">
        <v>1259</v>
      </c>
      <c r="Y537" s="270" t="s">
        <v>1259</v>
      </c>
      <c r="Z537" s="270" t="s">
        <v>1259</v>
      </c>
      <c r="AA537" s="270" t="s">
        <v>1259</v>
      </c>
      <c r="AB537" s="270" t="s">
        <v>1259</v>
      </c>
      <c r="AC537" s="270" t="s">
        <v>1259</v>
      </c>
      <c r="AD537" s="270" t="s">
        <v>1259</v>
      </c>
      <c r="AE537" s="270" t="s">
        <v>1259</v>
      </c>
      <c r="AF537" s="270" t="s">
        <v>1259</v>
      </c>
      <c r="AG537" s="270" t="s">
        <v>1259</v>
      </c>
      <c r="AH537" s="270" t="s">
        <v>1259</v>
      </c>
      <c r="AI537" s="270" t="s">
        <v>1259</v>
      </c>
      <c r="AJ537" s="270" t="s">
        <v>1259</v>
      </c>
      <c r="AK537" s="270" t="s">
        <v>1259</v>
      </c>
      <c r="AL537" s="270" t="s">
        <v>1259</v>
      </c>
      <c r="AM537" s="270" t="s">
        <v>1259</v>
      </c>
      <c r="AN537" s="270" t="s">
        <v>1259</v>
      </c>
      <c r="AO537" s="270" t="s">
        <v>1259</v>
      </c>
      <c r="AP537" s="270" t="s">
        <v>1259</v>
      </c>
      <c r="AQ537" s="270" t="s">
        <v>1259</v>
      </c>
      <c r="AR537" s="270" t="s">
        <v>1259</v>
      </c>
      <c r="AS537" s="270" t="s">
        <v>1259</v>
      </c>
      <c r="AT537" s="270" t="s">
        <v>1259</v>
      </c>
      <c r="AU537" s="270" t="s">
        <v>1259</v>
      </c>
      <c r="AV537" s="270" t="s">
        <v>1259</v>
      </c>
      <c r="AW537" s="277" t="s">
        <v>1259</v>
      </c>
      <c r="AX537">
        <f>VLOOKUP(A537,[1]Sheet4!B$2:G$3636,6,0)</f>
        <v>0</v>
      </c>
      <c r="AY537" t="str">
        <f>VLOOKUP(A537,[1]Sheet2!A$3:AC$3636,29,0)</f>
        <v/>
      </c>
      <c r="AZ537" s="249"/>
      <c r="BA537" s="249"/>
      <c r="BB537" s="249"/>
      <c r="BC537" s="249"/>
      <c r="BD537" s="249"/>
      <c r="BE537" s="270"/>
      <c r="BH537" s="248"/>
      <c r="BI537" s="248"/>
      <c r="BJ537" s="248"/>
      <c r="BK537" s="248"/>
      <c r="BL537" s="248"/>
      <c r="BM537" s="248"/>
      <c r="BN537" s="248"/>
      <c r="BO537" s="248"/>
      <c r="BP537" s="248" t="s">
        <v>3258</v>
      </c>
      <c r="BQ537" s="248" t="s">
        <v>3258</v>
      </c>
      <c r="BR537" s="248" t="s">
        <v>3258</v>
      </c>
      <c r="BS537" s="248" t="s">
        <v>3258</v>
      </c>
      <c r="BT537" s="248" t="s">
        <v>3258</v>
      </c>
      <c r="BU537" s="248" t="s">
        <v>3258</v>
      </c>
      <c r="BV537" s="247"/>
      <c r="BW537" s="248"/>
      <c r="BX537" s="248"/>
      <c r="BY537" s="248"/>
      <c r="BZ537" s="248"/>
      <c r="CA537" s="241"/>
      <c r="CB537" s="241"/>
      <c r="CC537" s="241"/>
      <c r="CD537" s="241"/>
      <c r="CE537" s="248"/>
    </row>
    <row r="538" spans="1:83" ht="14.4" x14ac:dyDescent="0.3">
      <c r="A538" s="269">
        <v>521349</v>
      </c>
      <c r="B538" s="272" t="str">
        <f>VLOOKUP(A538,[1]Sheet4!B$1:G$3636,5,0)</f>
        <v>الرابعة</v>
      </c>
      <c r="C538" s="270" t="s">
        <v>1259</v>
      </c>
      <c r="D538" s="270" t="s">
        <v>1259</v>
      </c>
      <c r="E538" s="270" t="s">
        <v>1259</v>
      </c>
      <c r="F538" s="270" t="s">
        <v>1259</v>
      </c>
      <c r="G538" s="270" t="s">
        <v>1259</v>
      </c>
      <c r="H538" s="270" t="s">
        <v>1259</v>
      </c>
      <c r="I538" s="270" t="s">
        <v>1259</v>
      </c>
      <c r="J538" s="270" t="s">
        <v>1259</v>
      </c>
      <c r="K538" s="270" t="s">
        <v>1259</v>
      </c>
      <c r="L538" s="270" t="s">
        <v>1259</v>
      </c>
      <c r="M538" s="270" t="s">
        <v>1259</v>
      </c>
      <c r="N538" s="270" t="s">
        <v>1259</v>
      </c>
      <c r="O538" s="270" t="s">
        <v>1259</v>
      </c>
      <c r="P538" s="270" t="s">
        <v>1259</v>
      </c>
      <c r="Q538" s="270" t="s">
        <v>1259</v>
      </c>
      <c r="R538" s="270" t="s">
        <v>1259</v>
      </c>
      <c r="S538" s="270" t="s">
        <v>1259</v>
      </c>
      <c r="T538" s="270" t="s">
        <v>1259</v>
      </c>
      <c r="U538" s="270" t="s">
        <v>1259</v>
      </c>
      <c r="V538" s="270" t="s">
        <v>1259</v>
      </c>
      <c r="W538" s="270" t="s">
        <v>1259</v>
      </c>
      <c r="X538" s="270" t="s">
        <v>1259</v>
      </c>
      <c r="Y538" s="270" t="s">
        <v>1259</v>
      </c>
      <c r="Z538" s="270" t="s">
        <v>1259</v>
      </c>
      <c r="AA538" s="270" t="s">
        <v>1259</v>
      </c>
      <c r="AB538" s="270" t="s">
        <v>1259</v>
      </c>
      <c r="AC538" s="270" t="s">
        <v>1259</v>
      </c>
      <c r="AD538" s="270" t="s">
        <v>1259</v>
      </c>
      <c r="AE538" s="270" t="s">
        <v>1259</v>
      </c>
      <c r="AF538" s="270" t="s">
        <v>1259</v>
      </c>
      <c r="AG538" s="270" t="s">
        <v>1259</v>
      </c>
      <c r="AH538" s="270" t="s">
        <v>1259</v>
      </c>
      <c r="AI538" s="270" t="s">
        <v>1259</v>
      </c>
      <c r="AJ538" s="270" t="s">
        <v>1259</v>
      </c>
      <c r="AK538" s="270" t="s">
        <v>1259</v>
      </c>
      <c r="AL538" s="270" t="s">
        <v>1259</v>
      </c>
      <c r="AM538" s="270" t="s">
        <v>1259</v>
      </c>
      <c r="AN538" s="270" t="s">
        <v>1259</v>
      </c>
      <c r="AO538" s="270" t="s">
        <v>1259</v>
      </c>
      <c r="AP538" s="270" t="s">
        <v>1259</v>
      </c>
      <c r="AQ538" s="270" t="s">
        <v>1259</v>
      </c>
      <c r="AR538" s="270" t="s">
        <v>1259</v>
      </c>
      <c r="AS538" s="270" t="s">
        <v>1259</v>
      </c>
      <c r="AT538" s="270" t="s">
        <v>1259</v>
      </c>
      <c r="AU538" s="270" t="s">
        <v>1259</v>
      </c>
      <c r="AV538" s="270" t="s">
        <v>1259</v>
      </c>
      <c r="AW538" s="277" t="s">
        <v>1259</v>
      </c>
      <c r="AX538">
        <f>VLOOKUP(A538,[1]Sheet4!B$2:G$3636,6,0)</f>
        <v>0</v>
      </c>
      <c r="AY538" t="str">
        <f>VLOOKUP(A538,[1]Sheet2!A$3:AC$3636,29,0)</f>
        <v/>
      </c>
      <c r="AZ538" s="270" t="s">
        <v>3258</v>
      </c>
      <c r="BA538" s="270" t="s">
        <v>3258</v>
      </c>
      <c r="BB538" s="270" t="s">
        <v>3258</v>
      </c>
      <c r="BC538" s="270" t="s">
        <v>3258</v>
      </c>
      <c r="BD538" s="270"/>
      <c r="BE538" s="270"/>
    </row>
    <row r="539" spans="1:83" ht="14.4" x14ac:dyDescent="0.3">
      <c r="A539" s="269">
        <v>521365</v>
      </c>
      <c r="B539" s="272" t="str">
        <f>VLOOKUP(A539,[1]Sheet4!B$1:G$3636,5,0)</f>
        <v>الرابعة</v>
      </c>
      <c r="C539" s="270" t="s">
        <v>1259</v>
      </c>
      <c r="D539" s="270" t="s">
        <v>1259</v>
      </c>
      <c r="E539" s="270" t="s">
        <v>1259</v>
      </c>
      <c r="F539" s="270" t="s">
        <v>1259</v>
      </c>
      <c r="G539" s="270" t="s">
        <v>1259</v>
      </c>
      <c r="H539" s="270" t="s">
        <v>1259</v>
      </c>
      <c r="I539" s="270" t="s">
        <v>1259</v>
      </c>
      <c r="J539" s="270" t="s">
        <v>1259</v>
      </c>
      <c r="K539" s="270" t="s">
        <v>1259</v>
      </c>
      <c r="L539" s="270" t="s">
        <v>1259</v>
      </c>
      <c r="M539" s="270" t="s">
        <v>1259</v>
      </c>
      <c r="N539" s="270" t="s">
        <v>1259</v>
      </c>
      <c r="O539" s="270" t="s">
        <v>1259</v>
      </c>
      <c r="P539" s="270" t="s">
        <v>1259</v>
      </c>
      <c r="Q539" s="270" t="s">
        <v>1259</v>
      </c>
      <c r="R539" s="270" t="s">
        <v>1259</v>
      </c>
      <c r="S539" s="270" t="s">
        <v>1259</v>
      </c>
      <c r="T539" s="270" t="s">
        <v>1259</v>
      </c>
      <c r="U539" s="270" t="s">
        <v>1259</v>
      </c>
      <c r="V539" s="270" t="s">
        <v>1259</v>
      </c>
      <c r="W539" s="270" t="s">
        <v>1259</v>
      </c>
      <c r="X539" s="270" t="s">
        <v>1259</v>
      </c>
      <c r="Y539" s="270" t="s">
        <v>1259</v>
      </c>
      <c r="Z539" s="270" t="s">
        <v>1259</v>
      </c>
      <c r="AA539" s="270" t="s">
        <v>1259</v>
      </c>
      <c r="AB539" s="270" t="s">
        <v>1259</v>
      </c>
      <c r="AC539" s="270" t="s">
        <v>1259</v>
      </c>
      <c r="AD539" s="270" t="s">
        <v>1259</v>
      </c>
      <c r="AE539" s="270" t="s">
        <v>1259</v>
      </c>
      <c r="AF539" s="270" t="s">
        <v>1259</v>
      </c>
      <c r="AG539" s="270" t="s">
        <v>1259</v>
      </c>
      <c r="AH539" s="270" t="s">
        <v>1259</v>
      </c>
      <c r="AI539" s="270" t="s">
        <v>1259</v>
      </c>
      <c r="AJ539" s="270" t="s">
        <v>1259</v>
      </c>
      <c r="AK539" s="270" t="s">
        <v>1259</v>
      </c>
      <c r="AL539" s="270" t="s">
        <v>1259</v>
      </c>
      <c r="AM539" s="270" t="s">
        <v>1259</v>
      </c>
      <c r="AN539" s="270" t="s">
        <v>1259</v>
      </c>
      <c r="AO539" s="270" t="s">
        <v>1259</v>
      </c>
      <c r="AP539" s="270" t="s">
        <v>1259</v>
      </c>
      <c r="AQ539" s="270" t="s">
        <v>1259</v>
      </c>
      <c r="AR539" s="270" t="s">
        <v>1259</v>
      </c>
      <c r="AS539" s="270" t="s">
        <v>1259</v>
      </c>
      <c r="AT539" s="270" t="s">
        <v>1259</v>
      </c>
      <c r="AU539" s="270" t="s">
        <v>1259</v>
      </c>
      <c r="AV539" s="270" t="s">
        <v>1259</v>
      </c>
      <c r="AW539" s="277" t="s">
        <v>1259</v>
      </c>
      <c r="AX539">
        <f>VLOOKUP(A539,[1]Sheet4!B$2:G$3636,6,0)</f>
        <v>0</v>
      </c>
      <c r="AY539" t="str">
        <f>VLOOKUP(A539,[1]Sheet2!A$3:AC$3636,29,0)</f>
        <v/>
      </c>
      <c r="AZ539" s="270" t="s">
        <v>3258</v>
      </c>
      <c r="BA539" s="270" t="s">
        <v>3258</v>
      </c>
      <c r="BB539" s="270" t="s">
        <v>3258</v>
      </c>
      <c r="BC539" s="270" t="s">
        <v>3258</v>
      </c>
      <c r="BD539" s="270"/>
      <c r="BE539" s="270"/>
    </row>
    <row r="540" spans="1:83" ht="14.4" x14ac:dyDescent="0.3">
      <c r="A540" s="269">
        <v>521378</v>
      </c>
      <c r="B540" s="272" t="str">
        <f>VLOOKUP(A540,[1]Sheet4!B$1:G$3636,5,0)</f>
        <v>الرابعة</v>
      </c>
      <c r="C540" s="270" t="s">
        <v>1259</v>
      </c>
      <c r="D540" s="270" t="s">
        <v>1259</v>
      </c>
      <c r="E540" s="270" t="s">
        <v>1259</v>
      </c>
      <c r="F540" s="270" t="s">
        <v>1259</v>
      </c>
      <c r="G540" s="270" t="s">
        <v>1259</v>
      </c>
      <c r="H540" s="270" t="s">
        <v>1259</v>
      </c>
      <c r="I540" s="270" t="s">
        <v>1259</v>
      </c>
      <c r="J540" s="270" t="s">
        <v>1259</v>
      </c>
      <c r="K540" s="270" t="s">
        <v>1259</v>
      </c>
      <c r="L540" s="270" t="s">
        <v>1259</v>
      </c>
      <c r="M540" s="270" t="s">
        <v>1259</v>
      </c>
      <c r="N540" s="270" t="s">
        <v>1259</v>
      </c>
      <c r="O540" s="270" t="s">
        <v>1259</v>
      </c>
      <c r="P540" s="270" t="s">
        <v>1259</v>
      </c>
      <c r="Q540" s="270" t="s">
        <v>1259</v>
      </c>
      <c r="R540" s="270" t="s">
        <v>1259</v>
      </c>
      <c r="S540" s="270" t="s">
        <v>1259</v>
      </c>
      <c r="T540" s="270" t="s">
        <v>1259</v>
      </c>
      <c r="U540" s="270" t="s">
        <v>1259</v>
      </c>
      <c r="V540" s="270" t="s">
        <v>1259</v>
      </c>
      <c r="W540" s="270" t="s">
        <v>1259</v>
      </c>
      <c r="X540" s="270" t="s">
        <v>1259</v>
      </c>
      <c r="Y540" s="270" t="s">
        <v>1259</v>
      </c>
      <c r="Z540" s="270" t="s">
        <v>1259</v>
      </c>
      <c r="AA540" s="270" t="s">
        <v>1259</v>
      </c>
      <c r="AB540" s="270" t="s">
        <v>1259</v>
      </c>
      <c r="AC540" s="270" t="s">
        <v>1259</v>
      </c>
      <c r="AD540" s="270" t="s">
        <v>1259</v>
      </c>
      <c r="AE540" s="270" t="s">
        <v>1259</v>
      </c>
      <c r="AF540" s="270" t="s">
        <v>1259</v>
      </c>
      <c r="AG540" s="270" t="s">
        <v>1259</v>
      </c>
      <c r="AH540" s="270" t="s">
        <v>1259</v>
      </c>
      <c r="AI540" s="270" t="s">
        <v>1259</v>
      </c>
      <c r="AJ540" s="270" t="s">
        <v>1259</v>
      </c>
      <c r="AK540" s="270" t="s">
        <v>1259</v>
      </c>
      <c r="AL540" s="270" t="s">
        <v>1259</v>
      </c>
      <c r="AM540" s="270" t="s">
        <v>1259</v>
      </c>
      <c r="AN540" s="270" t="s">
        <v>1259</v>
      </c>
      <c r="AO540" s="270" t="s">
        <v>1259</v>
      </c>
      <c r="AP540" s="270" t="s">
        <v>1259</v>
      </c>
      <c r="AQ540" s="270" t="s">
        <v>1259</v>
      </c>
      <c r="AR540" s="270" t="s">
        <v>1259</v>
      </c>
      <c r="AS540" s="270" t="s">
        <v>1259</v>
      </c>
      <c r="AT540" s="270" t="s">
        <v>1259</v>
      </c>
      <c r="AU540" s="270" t="s">
        <v>1259</v>
      </c>
      <c r="AV540" s="270" t="s">
        <v>1259</v>
      </c>
      <c r="AW540" s="277" t="s">
        <v>1259</v>
      </c>
      <c r="AX540">
        <f>VLOOKUP(A540,[1]Sheet4!B$2:G$3636,6,0)</f>
        <v>0</v>
      </c>
      <c r="AY540" t="str">
        <f>VLOOKUP(A540,[1]Sheet2!A$3:AC$3636,29,0)</f>
        <v/>
      </c>
      <c r="AZ540" s="270" t="s">
        <v>3258</v>
      </c>
      <c r="BA540" s="270" t="s">
        <v>3258</v>
      </c>
      <c r="BB540" s="270" t="s">
        <v>3258</v>
      </c>
      <c r="BC540" s="270" t="s">
        <v>3258</v>
      </c>
      <c r="BD540" s="270"/>
      <c r="BE540" s="270"/>
    </row>
    <row r="541" spans="1:83" ht="14.4" x14ac:dyDescent="0.3">
      <c r="A541" s="269">
        <v>521385</v>
      </c>
      <c r="B541" s="272" t="str">
        <f>VLOOKUP(A541,[1]Sheet4!B$1:G$3636,5,0)</f>
        <v>الرابعة</v>
      </c>
      <c r="C541" s="270" t="s">
        <v>1260</v>
      </c>
      <c r="D541" s="270" t="s">
        <v>1260</v>
      </c>
      <c r="E541" s="270" t="s">
        <v>1260</v>
      </c>
      <c r="F541" s="270" t="s">
        <v>1260</v>
      </c>
      <c r="G541" s="270" t="s">
        <v>1260</v>
      </c>
      <c r="H541" s="270" t="s">
        <v>1260</v>
      </c>
      <c r="I541" s="270" t="s">
        <v>1260</v>
      </c>
      <c r="J541" s="270" t="s">
        <v>1260</v>
      </c>
      <c r="K541" s="270" t="s">
        <v>1260</v>
      </c>
      <c r="L541" s="270" t="s">
        <v>1260</v>
      </c>
      <c r="M541" s="270" t="s">
        <v>1260</v>
      </c>
      <c r="N541" s="270" t="s">
        <v>1260</v>
      </c>
      <c r="O541" s="270" t="s">
        <v>1260</v>
      </c>
      <c r="P541" s="270" t="s">
        <v>1260</v>
      </c>
      <c r="Q541" s="270" t="s">
        <v>1260</v>
      </c>
      <c r="R541" s="270" t="s">
        <v>1260</v>
      </c>
      <c r="S541" s="270" t="s">
        <v>1260</v>
      </c>
      <c r="T541" s="270" t="s">
        <v>1260</v>
      </c>
      <c r="U541" s="270" t="s">
        <v>1260</v>
      </c>
      <c r="V541" s="270" t="s">
        <v>1260</v>
      </c>
      <c r="W541" s="270" t="s">
        <v>1260</v>
      </c>
      <c r="X541" s="270" t="s">
        <v>1260</v>
      </c>
      <c r="Y541" s="270" t="s">
        <v>1260</v>
      </c>
      <c r="Z541" s="270" t="s">
        <v>1260</v>
      </c>
      <c r="AA541" s="270" t="s">
        <v>1260</v>
      </c>
      <c r="AB541" s="270" t="s">
        <v>1260</v>
      </c>
      <c r="AC541" s="270" t="s">
        <v>1260</v>
      </c>
      <c r="AD541" s="270" t="s">
        <v>1260</v>
      </c>
      <c r="AE541" s="270" t="s">
        <v>1260</v>
      </c>
      <c r="AF541" s="270" t="s">
        <v>1260</v>
      </c>
      <c r="AG541" s="270" t="s">
        <v>1260</v>
      </c>
      <c r="AH541" s="270" t="s">
        <v>1260</v>
      </c>
      <c r="AI541" s="270" t="s">
        <v>1260</v>
      </c>
      <c r="AJ541" s="270" t="s">
        <v>1260</v>
      </c>
      <c r="AK541" s="270" t="s">
        <v>1260</v>
      </c>
      <c r="AL541" s="270" t="s">
        <v>1260</v>
      </c>
      <c r="AM541" s="270" t="s">
        <v>1260</v>
      </c>
      <c r="AN541" s="270" t="s">
        <v>1260</v>
      </c>
      <c r="AO541" s="270" t="s">
        <v>1260</v>
      </c>
      <c r="AP541" s="270" t="s">
        <v>1260</v>
      </c>
      <c r="AQ541" s="270" t="s">
        <v>1260</v>
      </c>
      <c r="AR541" s="270" t="s">
        <v>1260</v>
      </c>
      <c r="AS541" s="270" t="s">
        <v>1260</v>
      </c>
      <c r="AT541" s="270" t="s">
        <v>1260</v>
      </c>
      <c r="AU541" s="270" t="s">
        <v>1260</v>
      </c>
      <c r="AV541" s="270" t="s">
        <v>1260</v>
      </c>
      <c r="AW541" s="277" t="s">
        <v>1260</v>
      </c>
      <c r="AX541" t="str">
        <f>VLOOKUP(A541,[1]Sheet4!B$2:G$3636,6,0)</f>
        <v>مستنفذ فصل ثاني  2023-2024</v>
      </c>
      <c r="AY541" t="str">
        <f>VLOOKUP(A541,[1]Sheet2!A$3:AC$3636,29,0)</f>
        <v/>
      </c>
      <c r="AZ541" s="270" t="s">
        <v>3258</v>
      </c>
      <c r="BA541" s="270" t="s">
        <v>3258</v>
      </c>
      <c r="BB541" s="270" t="s">
        <v>3258</v>
      </c>
      <c r="BC541" s="270" t="s">
        <v>3258</v>
      </c>
      <c r="BD541" s="270"/>
      <c r="BE541" s="270"/>
    </row>
    <row r="542" spans="1:83" ht="14.4" x14ac:dyDescent="0.3">
      <c r="A542" s="269">
        <v>521388</v>
      </c>
      <c r="B542" s="272" t="str">
        <f>VLOOKUP(A542,[1]Sheet4!B$1:G$3636,5,0)</f>
        <v>الرابعة</v>
      </c>
      <c r="C542" s="270" t="s">
        <v>1260</v>
      </c>
      <c r="D542" s="270" t="s">
        <v>1260</v>
      </c>
      <c r="E542" s="270" t="s">
        <v>1260</v>
      </c>
      <c r="F542" s="270" t="s">
        <v>1260</v>
      </c>
      <c r="G542" s="270" t="s">
        <v>1260</v>
      </c>
      <c r="H542" s="270" t="s">
        <v>1260</v>
      </c>
      <c r="I542" s="270" t="s">
        <v>1260</v>
      </c>
      <c r="J542" s="270" t="s">
        <v>1260</v>
      </c>
      <c r="K542" s="270" t="s">
        <v>1260</v>
      </c>
      <c r="L542" s="270" t="s">
        <v>1260</v>
      </c>
      <c r="M542" s="270" t="s">
        <v>1260</v>
      </c>
      <c r="N542" s="270" t="s">
        <v>1260</v>
      </c>
      <c r="O542" s="270" t="s">
        <v>1260</v>
      </c>
      <c r="P542" s="270" t="s">
        <v>1260</v>
      </c>
      <c r="Q542" s="270" t="s">
        <v>1260</v>
      </c>
      <c r="R542" s="270" t="s">
        <v>1260</v>
      </c>
      <c r="S542" s="270" t="s">
        <v>1260</v>
      </c>
      <c r="T542" s="270" t="s">
        <v>1260</v>
      </c>
      <c r="U542" s="270" t="s">
        <v>1260</v>
      </c>
      <c r="V542" s="270" t="s">
        <v>1260</v>
      </c>
      <c r="W542" s="270" t="s">
        <v>1260</v>
      </c>
      <c r="X542" s="270" t="s">
        <v>1260</v>
      </c>
      <c r="Y542" s="270" t="s">
        <v>1260</v>
      </c>
      <c r="Z542" s="270" t="s">
        <v>1260</v>
      </c>
      <c r="AA542" s="270" t="s">
        <v>1260</v>
      </c>
      <c r="AB542" s="270" t="s">
        <v>1260</v>
      </c>
      <c r="AC542" s="270" t="s">
        <v>1260</v>
      </c>
      <c r="AD542" s="270" t="s">
        <v>1260</v>
      </c>
      <c r="AE542" s="270" t="s">
        <v>1260</v>
      </c>
      <c r="AF542" s="270" t="s">
        <v>1260</v>
      </c>
      <c r="AG542" s="270" t="s">
        <v>1260</v>
      </c>
      <c r="AH542" s="270" t="s">
        <v>1260</v>
      </c>
      <c r="AI542" s="270" t="s">
        <v>1260</v>
      </c>
      <c r="AJ542" s="270" t="s">
        <v>1260</v>
      </c>
      <c r="AK542" s="270" t="s">
        <v>1260</v>
      </c>
      <c r="AL542" s="270" t="s">
        <v>1260</v>
      </c>
      <c r="AM542" s="270" t="s">
        <v>1260</v>
      </c>
      <c r="AN542" s="270" t="s">
        <v>1260</v>
      </c>
      <c r="AO542" s="270" t="s">
        <v>1260</v>
      </c>
      <c r="AP542" s="270" t="s">
        <v>1260</v>
      </c>
      <c r="AQ542" s="270" t="s">
        <v>1260</v>
      </c>
      <c r="AR542" s="270" t="s">
        <v>1260</v>
      </c>
      <c r="AS542" s="270" t="s">
        <v>1260</v>
      </c>
      <c r="AT542" s="270" t="s">
        <v>1260</v>
      </c>
      <c r="AU542" s="270" t="s">
        <v>1260</v>
      </c>
      <c r="AV542" s="270" t="s">
        <v>1260</v>
      </c>
      <c r="AW542" s="277" t="s">
        <v>1260</v>
      </c>
      <c r="AX542" t="str">
        <f>VLOOKUP(A542,[1]Sheet4!B$2:G$3636,6,0)</f>
        <v>مستنفذ فصل ثاني  2023-2024</v>
      </c>
      <c r="AY542">
        <f>VLOOKUP(A542,[1]Sheet2!A$3:AC$3636,29,0)</f>
        <v>0</v>
      </c>
      <c r="AZ542" s="270" t="s">
        <v>3258</v>
      </c>
      <c r="BA542" s="270" t="s">
        <v>3258</v>
      </c>
      <c r="BB542" s="270" t="s">
        <v>3258</v>
      </c>
      <c r="BC542" s="270" t="s">
        <v>3258</v>
      </c>
      <c r="BD542" s="270"/>
      <c r="BE542" s="270"/>
      <c r="BH542" s="248"/>
      <c r="BI542" s="248"/>
      <c r="BJ542" s="248"/>
      <c r="BK542" s="248"/>
      <c r="BL542" s="248"/>
      <c r="BM542" s="248"/>
      <c r="BN542" s="248"/>
      <c r="BO542" s="248"/>
      <c r="BP542" s="248" t="s">
        <v>3258</v>
      </c>
      <c r="BQ542" s="248" t="s">
        <v>3258</v>
      </c>
      <c r="BR542" s="248" t="s">
        <v>3258</v>
      </c>
      <c r="BS542" s="248" t="s">
        <v>3258</v>
      </c>
      <c r="BT542" s="248" t="s">
        <v>3258</v>
      </c>
      <c r="BU542" s="248" t="s">
        <v>3258</v>
      </c>
      <c r="BV542" s="247"/>
      <c r="BW542" s="248"/>
      <c r="BX542" s="248"/>
      <c r="BY542" s="248"/>
      <c r="BZ542" s="248"/>
      <c r="CA542" s="241"/>
      <c r="CB542" s="241"/>
      <c r="CC542" s="241"/>
      <c r="CD542" s="241"/>
      <c r="CE542" s="248"/>
    </row>
    <row r="543" spans="1:83" ht="14.4" x14ac:dyDescent="0.3">
      <c r="A543" s="269">
        <v>521400</v>
      </c>
      <c r="B543" s="272" t="str">
        <f>VLOOKUP(A543,[1]Sheet4!B$1:G$3636,5,0)</f>
        <v>الرابعة</v>
      </c>
      <c r="C543" s="270" t="s">
        <v>1259</v>
      </c>
      <c r="D543" s="270" t="s">
        <v>1259</v>
      </c>
      <c r="E543" s="270" t="s">
        <v>1259</v>
      </c>
      <c r="F543" s="270" t="s">
        <v>1259</v>
      </c>
      <c r="G543" s="270" t="s">
        <v>1259</v>
      </c>
      <c r="H543" s="270" t="s">
        <v>1259</v>
      </c>
      <c r="I543" s="270" t="s">
        <v>1259</v>
      </c>
      <c r="J543" s="270" t="s">
        <v>1259</v>
      </c>
      <c r="K543" s="270" t="s">
        <v>1259</v>
      </c>
      <c r="L543" s="270" t="s">
        <v>1259</v>
      </c>
      <c r="M543" s="270" t="s">
        <v>1259</v>
      </c>
      <c r="N543" s="270" t="s">
        <v>1259</v>
      </c>
      <c r="O543" s="270" t="s">
        <v>1259</v>
      </c>
      <c r="P543" s="270" t="s">
        <v>1259</v>
      </c>
      <c r="Q543" s="270" t="s">
        <v>1259</v>
      </c>
      <c r="R543" s="270" t="s">
        <v>1259</v>
      </c>
      <c r="S543" s="270" t="s">
        <v>1259</v>
      </c>
      <c r="T543" s="270" t="s">
        <v>1259</v>
      </c>
      <c r="U543" s="270" t="s">
        <v>1259</v>
      </c>
      <c r="V543" s="270" t="s">
        <v>1259</v>
      </c>
      <c r="W543" s="270" t="s">
        <v>1259</v>
      </c>
      <c r="X543" s="270" t="s">
        <v>1259</v>
      </c>
      <c r="Y543" s="270" t="s">
        <v>1259</v>
      </c>
      <c r="Z543" s="270" t="s">
        <v>1259</v>
      </c>
      <c r="AA543" s="270" t="s">
        <v>1259</v>
      </c>
      <c r="AB543" s="270" t="s">
        <v>1259</v>
      </c>
      <c r="AC543" s="270" t="s">
        <v>1259</v>
      </c>
      <c r="AD543" s="270" t="s">
        <v>1259</v>
      </c>
      <c r="AE543" s="270" t="s">
        <v>1259</v>
      </c>
      <c r="AF543" s="270" t="s">
        <v>1259</v>
      </c>
      <c r="AG543" s="270" t="s">
        <v>1259</v>
      </c>
      <c r="AH543" s="270" t="s">
        <v>1259</v>
      </c>
      <c r="AI543" s="270" t="s">
        <v>1259</v>
      </c>
      <c r="AJ543" s="270" t="s">
        <v>1259</v>
      </c>
      <c r="AK543" s="270" t="s">
        <v>1259</v>
      </c>
      <c r="AL543" s="270" t="s">
        <v>1259</v>
      </c>
      <c r="AM543" s="270" t="s">
        <v>1259</v>
      </c>
      <c r="AN543" s="270" t="s">
        <v>1259</v>
      </c>
      <c r="AO543" s="270" t="s">
        <v>1259</v>
      </c>
      <c r="AP543" s="270" t="s">
        <v>1259</v>
      </c>
      <c r="AQ543" s="270" t="s">
        <v>1259</v>
      </c>
      <c r="AR543" s="270" t="s">
        <v>1259</v>
      </c>
      <c r="AS543" s="270" t="s">
        <v>1259</v>
      </c>
      <c r="AT543" s="270" t="s">
        <v>1259</v>
      </c>
      <c r="AU543" s="270" t="s">
        <v>1259</v>
      </c>
      <c r="AV543" s="270" t="s">
        <v>1259</v>
      </c>
      <c r="AW543" s="270" t="s">
        <v>1259</v>
      </c>
      <c r="AX543">
        <f>VLOOKUP(A543,[1]Sheet4!B$2:G$3636,6,0)</f>
        <v>0</v>
      </c>
      <c r="AY543" t="str">
        <f>VLOOKUP(A543,[1]Sheet2!A$3:AC$3636,29,0)</f>
        <v/>
      </c>
      <c r="AZ543" s="270" t="s">
        <v>3258</v>
      </c>
      <c r="BA543" s="270" t="s">
        <v>3258</v>
      </c>
      <c r="BB543" s="270" t="s">
        <v>3258</v>
      </c>
      <c r="BC543" s="270" t="s">
        <v>3258</v>
      </c>
      <c r="BD543" s="270"/>
      <c r="BE543" s="270"/>
    </row>
    <row r="544" spans="1:83" ht="14.4" x14ac:dyDescent="0.3">
      <c r="A544" s="269">
        <v>521402</v>
      </c>
      <c r="B544" s="272" t="str">
        <f>VLOOKUP(A544,[1]Sheet4!B$1:G$3636,5,0)</f>
        <v>الرابعة</v>
      </c>
      <c r="C544" s="270" t="s">
        <v>1259</v>
      </c>
      <c r="D544" s="270" t="s">
        <v>1259</v>
      </c>
      <c r="E544" s="270" t="s">
        <v>1259</v>
      </c>
      <c r="F544" s="270" t="s">
        <v>1259</v>
      </c>
      <c r="G544" s="270" t="s">
        <v>1259</v>
      </c>
      <c r="H544" s="270" t="s">
        <v>1259</v>
      </c>
      <c r="I544" s="270" t="s">
        <v>1259</v>
      </c>
      <c r="J544" s="270" t="s">
        <v>1259</v>
      </c>
      <c r="K544" s="270" t="s">
        <v>1259</v>
      </c>
      <c r="L544" s="270" t="s">
        <v>1259</v>
      </c>
      <c r="M544" s="270" t="s">
        <v>1259</v>
      </c>
      <c r="N544" s="270" t="s">
        <v>1259</v>
      </c>
      <c r="O544" s="270" t="s">
        <v>1259</v>
      </c>
      <c r="P544" s="270" t="s">
        <v>1259</v>
      </c>
      <c r="Q544" s="270" t="s">
        <v>1259</v>
      </c>
      <c r="R544" s="270" t="s">
        <v>1259</v>
      </c>
      <c r="S544" s="270" t="s">
        <v>1259</v>
      </c>
      <c r="T544" s="270" t="s">
        <v>1259</v>
      </c>
      <c r="U544" s="270" t="s">
        <v>1259</v>
      </c>
      <c r="V544" s="270" t="s">
        <v>1259</v>
      </c>
      <c r="W544" s="270" t="s">
        <v>1259</v>
      </c>
      <c r="X544" s="270" t="s">
        <v>1259</v>
      </c>
      <c r="Y544" s="270" t="s">
        <v>1259</v>
      </c>
      <c r="Z544" s="270" t="s">
        <v>1259</v>
      </c>
      <c r="AA544" s="270" t="s">
        <v>1259</v>
      </c>
      <c r="AB544" s="270" t="s">
        <v>1259</v>
      </c>
      <c r="AC544" s="270" t="s">
        <v>1259</v>
      </c>
      <c r="AD544" s="270" t="s">
        <v>1259</v>
      </c>
      <c r="AE544" s="270" t="s">
        <v>1259</v>
      </c>
      <c r="AF544" s="270" t="s">
        <v>1259</v>
      </c>
      <c r="AG544" s="270" t="s">
        <v>1259</v>
      </c>
      <c r="AH544" s="270" t="s">
        <v>1259</v>
      </c>
      <c r="AI544" s="270" t="s">
        <v>1259</v>
      </c>
      <c r="AJ544" s="270" t="s">
        <v>1259</v>
      </c>
      <c r="AK544" s="270" t="s">
        <v>1259</v>
      </c>
      <c r="AL544" s="270" t="s">
        <v>1259</v>
      </c>
      <c r="AM544" s="270" t="s">
        <v>1259</v>
      </c>
      <c r="AN544" s="270" t="s">
        <v>1259</v>
      </c>
      <c r="AO544" s="270" t="s">
        <v>1259</v>
      </c>
      <c r="AP544" s="270" t="s">
        <v>1259</v>
      </c>
      <c r="AQ544" s="270" t="s">
        <v>1259</v>
      </c>
      <c r="AR544" s="270" t="s">
        <v>1259</v>
      </c>
      <c r="AS544" s="270" t="s">
        <v>1259</v>
      </c>
      <c r="AT544" s="270" t="s">
        <v>1259</v>
      </c>
      <c r="AU544" s="270" t="s">
        <v>1259</v>
      </c>
      <c r="AV544" s="270" t="s">
        <v>1259</v>
      </c>
      <c r="AW544" s="277" t="s">
        <v>1259</v>
      </c>
      <c r="AX544">
        <f>VLOOKUP(A544,[1]Sheet4!B$2:G$3636,6,0)</f>
        <v>0</v>
      </c>
      <c r="AY544" t="str">
        <f>VLOOKUP(A544,[1]Sheet2!A$3:AC$3636,29,0)</f>
        <v/>
      </c>
      <c r="AZ544" s="270" t="s">
        <v>3258</v>
      </c>
      <c r="BA544" s="270" t="s">
        <v>3258</v>
      </c>
      <c r="BB544" s="270" t="s">
        <v>3258</v>
      </c>
      <c r="BC544" s="270" t="s">
        <v>3258</v>
      </c>
      <c r="BD544" s="270"/>
      <c r="BE544" s="270"/>
    </row>
    <row r="545" spans="1:83" ht="14.4" x14ac:dyDescent="0.3">
      <c r="A545" s="269">
        <v>521446</v>
      </c>
      <c r="B545" s="272" t="str">
        <f>VLOOKUP(A545,[1]Sheet4!B$1:G$3636,5,0)</f>
        <v>الرابعة</v>
      </c>
      <c r="C545" s="270" t="s">
        <v>1260</v>
      </c>
      <c r="D545" s="270" t="s">
        <v>1260</v>
      </c>
      <c r="E545" s="270" t="s">
        <v>1260</v>
      </c>
      <c r="F545" s="270" t="s">
        <v>1260</v>
      </c>
      <c r="G545" s="270" t="s">
        <v>1260</v>
      </c>
      <c r="H545" s="270" t="s">
        <v>1260</v>
      </c>
      <c r="I545" s="270" t="s">
        <v>1260</v>
      </c>
      <c r="J545" s="270" t="s">
        <v>1260</v>
      </c>
      <c r="K545" s="270" t="s">
        <v>1260</v>
      </c>
      <c r="L545" s="270" t="s">
        <v>1260</v>
      </c>
      <c r="M545" s="270" t="s">
        <v>1260</v>
      </c>
      <c r="N545" s="270" t="s">
        <v>1260</v>
      </c>
      <c r="O545" s="270" t="s">
        <v>1260</v>
      </c>
      <c r="P545" s="270" t="s">
        <v>1260</v>
      </c>
      <c r="Q545" s="270" t="s">
        <v>1260</v>
      </c>
      <c r="R545" s="270" t="s">
        <v>1260</v>
      </c>
      <c r="S545" s="270" t="s">
        <v>1260</v>
      </c>
      <c r="T545" s="270" t="s">
        <v>1260</v>
      </c>
      <c r="U545" s="270" t="s">
        <v>1260</v>
      </c>
      <c r="V545" s="270" t="s">
        <v>1260</v>
      </c>
      <c r="W545" s="270" t="s">
        <v>1260</v>
      </c>
      <c r="X545" s="270" t="s">
        <v>1260</v>
      </c>
      <c r="Y545" s="270" t="s">
        <v>1260</v>
      </c>
      <c r="Z545" s="270" t="s">
        <v>1260</v>
      </c>
      <c r="AA545" s="270" t="s">
        <v>1260</v>
      </c>
      <c r="AB545" s="270" t="s">
        <v>1260</v>
      </c>
      <c r="AC545" s="270" t="s">
        <v>1260</v>
      </c>
      <c r="AD545" s="270" t="s">
        <v>1260</v>
      </c>
      <c r="AE545" s="270" t="s">
        <v>1260</v>
      </c>
      <c r="AF545" s="270" t="s">
        <v>1260</v>
      </c>
      <c r="AG545" s="270" t="s">
        <v>1260</v>
      </c>
      <c r="AH545" s="270" t="s">
        <v>1260</v>
      </c>
      <c r="AI545" s="270" t="s">
        <v>1260</v>
      </c>
      <c r="AJ545" s="270" t="s">
        <v>1260</v>
      </c>
      <c r="AK545" s="270" t="s">
        <v>1260</v>
      </c>
      <c r="AL545" s="270" t="s">
        <v>1260</v>
      </c>
      <c r="AM545" s="270" t="s">
        <v>1260</v>
      </c>
      <c r="AN545" s="270" t="s">
        <v>1260</v>
      </c>
      <c r="AO545" s="270" t="s">
        <v>1260</v>
      </c>
      <c r="AP545" s="270" t="s">
        <v>1260</v>
      </c>
      <c r="AQ545" s="270" t="s">
        <v>1260</v>
      </c>
      <c r="AR545" s="270" t="s">
        <v>1260</v>
      </c>
      <c r="AS545" s="270" t="s">
        <v>1260</v>
      </c>
      <c r="AT545" s="270" t="s">
        <v>1260</v>
      </c>
      <c r="AU545" s="270" t="s">
        <v>1260</v>
      </c>
      <c r="AV545" s="270" t="s">
        <v>1260</v>
      </c>
      <c r="AW545" s="277" t="s">
        <v>1260</v>
      </c>
      <c r="AX545">
        <f>VLOOKUP(A545,[1]Sheet4!B$2:G$3636,6,0)</f>
        <v>0</v>
      </c>
      <c r="AY545">
        <f>VLOOKUP(A545,[1]Sheet2!A$3:AC$3636,29,0)</f>
        <v>0</v>
      </c>
      <c r="AZ545" s="270" t="s">
        <v>3258</v>
      </c>
      <c r="BA545" s="270" t="s">
        <v>3258</v>
      </c>
      <c r="BB545" s="270" t="s">
        <v>3258</v>
      </c>
      <c r="BC545" s="270" t="s">
        <v>3258</v>
      </c>
      <c r="BD545" s="270"/>
      <c r="BE545" s="270"/>
      <c r="BH545" s="248"/>
      <c r="BI545" s="248"/>
      <c r="BJ545" s="248"/>
      <c r="BK545" s="248"/>
      <c r="BL545" s="248"/>
      <c r="BM545" s="248"/>
      <c r="BN545" s="248"/>
      <c r="BO545" s="248"/>
      <c r="BP545" s="248" t="s">
        <v>3258</v>
      </c>
      <c r="BQ545" s="248" t="s">
        <v>3258</v>
      </c>
      <c r="BR545" s="248" t="s">
        <v>3258</v>
      </c>
      <c r="BS545" s="248" t="s">
        <v>3258</v>
      </c>
      <c r="BT545" s="248" t="s">
        <v>3258</v>
      </c>
      <c r="BU545" s="248" t="s">
        <v>3258</v>
      </c>
      <c r="BV545" s="247"/>
      <c r="BW545" s="248"/>
      <c r="BX545" s="248"/>
      <c r="BY545" s="248"/>
      <c r="BZ545" s="248"/>
      <c r="CA545" s="241"/>
      <c r="CB545" s="241"/>
      <c r="CC545" s="241"/>
      <c r="CD545" s="241"/>
      <c r="CE545" s="248"/>
    </row>
    <row r="546" spans="1:83" ht="14.4" x14ac:dyDescent="0.3">
      <c r="A546" s="269">
        <v>521448</v>
      </c>
      <c r="B546" s="272" t="str">
        <f>VLOOKUP(A546,[1]Sheet4!B$1:G$3636,5,0)</f>
        <v>الرابعة حديث</v>
      </c>
      <c r="C546" s="270" t="s">
        <v>1259</v>
      </c>
      <c r="D546" s="270" t="s">
        <v>1259</v>
      </c>
      <c r="E546" s="270" t="s">
        <v>1259</v>
      </c>
      <c r="F546" s="270" t="s">
        <v>1259</v>
      </c>
      <c r="G546" s="270" t="s">
        <v>1259</v>
      </c>
      <c r="H546" s="270" t="s">
        <v>1259</v>
      </c>
      <c r="I546" s="270" t="s">
        <v>1259</v>
      </c>
      <c r="J546" s="270" t="s">
        <v>1259</v>
      </c>
      <c r="K546" s="270" t="s">
        <v>1259</v>
      </c>
      <c r="L546" s="270" t="s">
        <v>1259</v>
      </c>
      <c r="M546" s="270" t="s">
        <v>1259</v>
      </c>
      <c r="N546" s="270" t="s">
        <v>1259</v>
      </c>
      <c r="O546" s="270" t="s">
        <v>1259</v>
      </c>
      <c r="P546" s="270" t="s">
        <v>1259</v>
      </c>
      <c r="Q546" s="270" t="s">
        <v>1259</v>
      </c>
      <c r="R546" s="270" t="s">
        <v>1259</v>
      </c>
      <c r="S546" s="270" t="s">
        <v>1259</v>
      </c>
      <c r="T546" s="270" t="s">
        <v>1259</v>
      </c>
      <c r="U546" s="270" t="s">
        <v>1259</v>
      </c>
      <c r="V546" s="270" t="s">
        <v>1259</v>
      </c>
      <c r="W546" s="270" t="s">
        <v>1259</v>
      </c>
      <c r="X546" s="270" t="s">
        <v>1259</v>
      </c>
      <c r="Y546" s="270" t="s">
        <v>1259</v>
      </c>
      <c r="Z546" s="270" t="s">
        <v>1259</v>
      </c>
      <c r="AA546" s="270" t="s">
        <v>1259</v>
      </c>
      <c r="AB546" s="270" t="s">
        <v>1259</v>
      </c>
      <c r="AC546" s="270" t="s">
        <v>1259</v>
      </c>
      <c r="AD546" s="270" t="s">
        <v>1259</v>
      </c>
      <c r="AE546" s="270" t="s">
        <v>1259</v>
      </c>
      <c r="AF546" s="270" t="s">
        <v>1259</v>
      </c>
      <c r="AG546" s="270" t="s">
        <v>1259</v>
      </c>
      <c r="AH546" s="270" t="s">
        <v>1259</v>
      </c>
      <c r="AI546" s="270" t="s">
        <v>1259</v>
      </c>
      <c r="AJ546" s="270" t="s">
        <v>1259</v>
      </c>
      <c r="AK546" s="270" t="s">
        <v>1259</v>
      </c>
      <c r="AL546" s="270" t="s">
        <v>1259</v>
      </c>
      <c r="AM546" s="270" t="s">
        <v>1259</v>
      </c>
      <c r="AN546" s="270" t="s">
        <v>1259</v>
      </c>
      <c r="AO546" s="270" t="s">
        <v>1259</v>
      </c>
      <c r="AP546" s="270" t="s">
        <v>1259</v>
      </c>
      <c r="AQ546" s="270" t="s">
        <v>1259</v>
      </c>
      <c r="AR546" s="270" t="s">
        <v>1259</v>
      </c>
      <c r="AS546" s="270" t="s">
        <v>3258</v>
      </c>
      <c r="AT546" s="270" t="s">
        <v>3258</v>
      </c>
      <c r="AU546" s="270" t="s">
        <v>3258</v>
      </c>
      <c r="AV546" s="270" t="s">
        <v>3258</v>
      </c>
      <c r="AW546" s="277" t="s">
        <v>3258</v>
      </c>
      <c r="AY546" t="str">
        <f>VLOOKUP(A546,[1]Sheet2!A$3:AC$3636,29,0)</f>
        <v/>
      </c>
      <c r="AZ546" s="270" t="s">
        <v>3258</v>
      </c>
      <c r="BA546" s="270" t="s">
        <v>3258</v>
      </c>
      <c r="BB546" s="270" t="s">
        <v>3258</v>
      </c>
      <c r="BC546" s="270" t="s">
        <v>3258</v>
      </c>
      <c r="BD546" s="270"/>
      <c r="BE546" s="270"/>
    </row>
    <row r="547" spans="1:83" ht="14.4" x14ac:dyDescent="0.3">
      <c r="A547" s="269">
        <v>521459</v>
      </c>
      <c r="B547" s="272" t="str">
        <f>VLOOKUP(A547,[1]Sheet4!B$1:G$3636,5,0)</f>
        <v>الرابعة</v>
      </c>
      <c r="C547" s="270" t="s">
        <v>1259</v>
      </c>
      <c r="D547" s="270" t="s">
        <v>1259</v>
      </c>
      <c r="E547" s="270" t="s">
        <v>1259</v>
      </c>
      <c r="F547" s="270" t="s">
        <v>1259</v>
      </c>
      <c r="G547" s="270" t="s">
        <v>1259</v>
      </c>
      <c r="H547" s="270" t="s">
        <v>1259</v>
      </c>
      <c r="I547" s="270" t="s">
        <v>1259</v>
      </c>
      <c r="J547" s="270" t="s">
        <v>1259</v>
      </c>
      <c r="K547" s="270" t="s">
        <v>1259</v>
      </c>
      <c r="L547" s="270" t="s">
        <v>1259</v>
      </c>
      <c r="M547" s="270" t="s">
        <v>1259</v>
      </c>
      <c r="N547" s="270" t="s">
        <v>1259</v>
      </c>
      <c r="O547" s="270" t="s">
        <v>1259</v>
      </c>
      <c r="P547" s="270" t="s">
        <v>1259</v>
      </c>
      <c r="Q547" s="270" t="s">
        <v>1259</v>
      </c>
      <c r="R547" s="270" t="s">
        <v>1259</v>
      </c>
      <c r="S547" s="270" t="s">
        <v>1259</v>
      </c>
      <c r="T547" s="270" t="s">
        <v>1259</v>
      </c>
      <c r="U547" s="270" t="s">
        <v>1259</v>
      </c>
      <c r="V547" s="270" t="s">
        <v>1259</v>
      </c>
      <c r="W547" s="270" t="s">
        <v>1259</v>
      </c>
      <c r="X547" s="270" t="s">
        <v>1259</v>
      </c>
      <c r="Y547" s="270" t="s">
        <v>1259</v>
      </c>
      <c r="Z547" s="270" t="s">
        <v>1259</v>
      </c>
      <c r="AA547" s="270" t="s">
        <v>1259</v>
      </c>
      <c r="AB547" s="270" t="s">
        <v>1259</v>
      </c>
      <c r="AC547" s="270" t="s">
        <v>1259</v>
      </c>
      <c r="AD547" s="270" t="s">
        <v>1259</v>
      </c>
      <c r="AE547" s="270" t="s">
        <v>1259</v>
      </c>
      <c r="AF547" s="270" t="s">
        <v>1259</v>
      </c>
      <c r="AG547" s="270" t="s">
        <v>1259</v>
      </c>
      <c r="AH547" s="270" t="s">
        <v>1259</v>
      </c>
      <c r="AI547" s="270" t="s">
        <v>1259</v>
      </c>
      <c r="AJ547" s="270" t="s">
        <v>1259</v>
      </c>
      <c r="AK547" s="270" t="s">
        <v>1259</v>
      </c>
      <c r="AL547" s="270" t="s">
        <v>1259</v>
      </c>
      <c r="AM547" s="270" t="s">
        <v>1259</v>
      </c>
      <c r="AN547" s="270" t="s">
        <v>1259</v>
      </c>
      <c r="AO547" s="270" t="s">
        <v>1259</v>
      </c>
      <c r="AP547" s="270" t="s">
        <v>1259</v>
      </c>
      <c r="AQ547" s="270" t="s">
        <v>1259</v>
      </c>
      <c r="AR547" s="270" t="s">
        <v>1259</v>
      </c>
      <c r="AS547" s="270" t="s">
        <v>1259</v>
      </c>
      <c r="AT547" s="270" t="s">
        <v>1259</v>
      </c>
      <c r="AU547" s="270" t="s">
        <v>1259</v>
      </c>
      <c r="AV547" s="270" t="s">
        <v>1259</v>
      </c>
      <c r="AW547" s="277" t="s">
        <v>1259</v>
      </c>
      <c r="AX547">
        <f>VLOOKUP(A547,[1]Sheet4!B$2:G$3636,6,0)</f>
        <v>0</v>
      </c>
      <c r="AY547" t="str">
        <f>VLOOKUP(A547,[1]Sheet2!A$3:AC$3636,29,0)</f>
        <v/>
      </c>
      <c r="AZ547" s="270" t="s">
        <v>3258</v>
      </c>
      <c r="BA547" s="270" t="s">
        <v>3258</v>
      </c>
      <c r="BB547" s="270" t="s">
        <v>3258</v>
      </c>
      <c r="BC547" s="270" t="s">
        <v>3258</v>
      </c>
      <c r="BD547" s="270"/>
      <c r="BE547" s="270"/>
      <c r="BH547" s="248"/>
      <c r="BI547" s="248"/>
      <c r="BJ547" s="248"/>
      <c r="BK547" s="248"/>
      <c r="BL547" s="248"/>
      <c r="BM547" s="248"/>
      <c r="BN547" s="248"/>
      <c r="BO547" s="248"/>
      <c r="BP547" s="248" t="s">
        <v>3258</v>
      </c>
      <c r="BQ547" s="248" t="s">
        <v>3258</v>
      </c>
      <c r="BR547" s="248" t="s">
        <v>3258</v>
      </c>
      <c r="BS547" s="248" t="s">
        <v>3258</v>
      </c>
      <c r="BT547" s="248" t="s">
        <v>3258</v>
      </c>
      <c r="BU547" s="248" t="s">
        <v>3258</v>
      </c>
      <c r="BV547" s="247"/>
      <c r="BW547" s="248"/>
      <c r="BX547" s="248"/>
      <c r="BY547" s="248"/>
      <c r="BZ547" s="248"/>
      <c r="CA547" s="241"/>
      <c r="CB547" s="241"/>
      <c r="CC547" s="241"/>
      <c r="CD547" s="241"/>
      <c r="CE547" s="248"/>
    </row>
    <row r="548" spans="1:83" ht="14.4" x14ac:dyDescent="0.3">
      <c r="A548" s="269">
        <v>521460</v>
      </c>
      <c r="B548" s="272" t="str">
        <f>VLOOKUP(A548,[1]Sheet4!B$1:G$3636,5,0)</f>
        <v>الرابعة</v>
      </c>
      <c r="C548" s="270" t="s">
        <v>1260</v>
      </c>
      <c r="D548" s="270" t="s">
        <v>1260</v>
      </c>
      <c r="E548" s="270" t="s">
        <v>1260</v>
      </c>
      <c r="F548" s="270" t="s">
        <v>1260</v>
      </c>
      <c r="G548" s="270" t="s">
        <v>1260</v>
      </c>
      <c r="H548" s="270" t="s">
        <v>1260</v>
      </c>
      <c r="I548" s="270" t="s">
        <v>1260</v>
      </c>
      <c r="J548" s="270" t="s">
        <v>1260</v>
      </c>
      <c r="K548" s="270" t="s">
        <v>1260</v>
      </c>
      <c r="L548" s="270" t="s">
        <v>1260</v>
      </c>
      <c r="M548" s="270" t="s">
        <v>1260</v>
      </c>
      <c r="N548" s="270" t="s">
        <v>1260</v>
      </c>
      <c r="O548" s="270" t="s">
        <v>1260</v>
      </c>
      <c r="P548" s="270" t="s">
        <v>1260</v>
      </c>
      <c r="Q548" s="270" t="s">
        <v>1260</v>
      </c>
      <c r="R548" s="270" t="s">
        <v>1260</v>
      </c>
      <c r="S548" s="270" t="s">
        <v>1260</v>
      </c>
      <c r="T548" s="270" t="s">
        <v>1260</v>
      </c>
      <c r="U548" s="270" t="s">
        <v>1260</v>
      </c>
      <c r="V548" s="270" t="s">
        <v>1260</v>
      </c>
      <c r="W548" s="270" t="s">
        <v>1260</v>
      </c>
      <c r="X548" s="270" t="s">
        <v>1260</v>
      </c>
      <c r="Y548" s="270" t="s">
        <v>1260</v>
      </c>
      <c r="Z548" s="270" t="s">
        <v>1260</v>
      </c>
      <c r="AA548" s="270" t="s">
        <v>1260</v>
      </c>
      <c r="AB548" s="270" t="s">
        <v>1260</v>
      </c>
      <c r="AC548" s="270" t="s">
        <v>1260</v>
      </c>
      <c r="AD548" s="270" t="s">
        <v>1260</v>
      </c>
      <c r="AE548" s="270" t="s">
        <v>1260</v>
      </c>
      <c r="AF548" s="270" t="s">
        <v>1260</v>
      </c>
      <c r="AG548" s="270" t="s">
        <v>1260</v>
      </c>
      <c r="AH548" s="270" t="s">
        <v>1260</v>
      </c>
      <c r="AI548" s="270" t="s">
        <v>1260</v>
      </c>
      <c r="AJ548" s="270" t="s">
        <v>1260</v>
      </c>
      <c r="AK548" s="270" t="s">
        <v>1260</v>
      </c>
      <c r="AL548" s="270" t="s">
        <v>1260</v>
      </c>
      <c r="AM548" s="270" t="s">
        <v>1260</v>
      </c>
      <c r="AN548" s="270" t="s">
        <v>1260</v>
      </c>
      <c r="AO548" s="270" t="s">
        <v>1260</v>
      </c>
      <c r="AP548" s="270" t="s">
        <v>1260</v>
      </c>
      <c r="AQ548" s="270" t="s">
        <v>1260</v>
      </c>
      <c r="AR548" s="270" t="s">
        <v>1260</v>
      </c>
      <c r="AS548" s="270" t="s">
        <v>1260</v>
      </c>
      <c r="AT548" s="270" t="s">
        <v>1260</v>
      </c>
      <c r="AU548" s="270" t="s">
        <v>1260</v>
      </c>
      <c r="AV548" s="270" t="s">
        <v>1260</v>
      </c>
      <c r="AW548" s="277" t="s">
        <v>1260</v>
      </c>
      <c r="AX548" t="str">
        <f>VLOOKUP(A548,[1]Sheet4!B$2:G$3636,6,0)</f>
        <v>مستنفذ فصل ثاني  2023-2024</v>
      </c>
      <c r="AY548" t="str">
        <f>VLOOKUP(A548,[1]Sheet2!A$3:AC$3636,29,0)</f>
        <v/>
      </c>
      <c r="AZ548" s="270" t="s">
        <v>3258</v>
      </c>
      <c r="BA548" s="270" t="s">
        <v>3258</v>
      </c>
      <c r="BB548" s="270" t="s">
        <v>3258</v>
      </c>
      <c r="BC548" s="270" t="s">
        <v>3258</v>
      </c>
      <c r="BD548" s="270"/>
      <c r="BE548" s="270"/>
    </row>
    <row r="549" spans="1:83" ht="14.4" x14ac:dyDescent="0.3">
      <c r="A549" s="269">
        <v>521469</v>
      </c>
      <c r="B549" s="272" t="str">
        <f>VLOOKUP(A549,[1]Sheet4!B$1:G$3636,5,0)</f>
        <v>الرابعة</v>
      </c>
      <c r="C549" s="270" t="s">
        <v>1260</v>
      </c>
      <c r="D549" s="270" t="s">
        <v>1260</v>
      </c>
      <c r="E549" s="270" t="s">
        <v>1260</v>
      </c>
      <c r="F549" s="270" t="s">
        <v>1260</v>
      </c>
      <c r="G549" s="270" t="s">
        <v>1260</v>
      </c>
      <c r="H549" s="270" t="s">
        <v>1260</v>
      </c>
      <c r="I549" s="270" t="s">
        <v>1260</v>
      </c>
      <c r="J549" s="270" t="s">
        <v>1260</v>
      </c>
      <c r="K549" s="270" t="s">
        <v>1260</v>
      </c>
      <c r="L549" s="270" t="s">
        <v>1260</v>
      </c>
      <c r="M549" s="270" t="s">
        <v>1260</v>
      </c>
      <c r="N549" s="270" t="s">
        <v>1260</v>
      </c>
      <c r="O549" s="270" t="s">
        <v>1260</v>
      </c>
      <c r="P549" s="270" t="s">
        <v>1260</v>
      </c>
      <c r="Q549" s="270" t="s">
        <v>1260</v>
      </c>
      <c r="R549" s="270" t="s">
        <v>1260</v>
      </c>
      <c r="S549" s="270" t="s">
        <v>1260</v>
      </c>
      <c r="T549" s="270" t="s">
        <v>1260</v>
      </c>
      <c r="U549" s="270" t="s">
        <v>1260</v>
      </c>
      <c r="V549" s="270" t="s">
        <v>1260</v>
      </c>
      <c r="W549" s="270" t="s">
        <v>1260</v>
      </c>
      <c r="X549" s="270" t="s">
        <v>1260</v>
      </c>
      <c r="Y549" s="270" t="s">
        <v>1260</v>
      </c>
      <c r="Z549" s="270" t="s">
        <v>1260</v>
      </c>
      <c r="AA549" s="270" t="s">
        <v>1260</v>
      </c>
      <c r="AB549" s="270" t="s">
        <v>1260</v>
      </c>
      <c r="AC549" s="270" t="s">
        <v>1260</v>
      </c>
      <c r="AD549" s="270" t="s">
        <v>1260</v>
      </c>
      <c r="AE549" s="270" t="s">
        <v>1260</v>
      </c>
      <c r="AF549" s="270" t="s">
        <v>1260</v>
      </c>
      <c r="AG549" s="270" t="s">
        <v>1260</v>
      </c>
      <c r="AH549" s="270" t="s">
        <v>1260</v>
      </c>
      <c r="AI549" s="270" t="s">
        <v>1260</v>
      </c>
      <c r="AJ549" s="270" t="s">
        <v>1260</v>
      </c>
      <c r="AK549" s="270" t="s">
        <v>1260</v>
      </c>
      <c r="AL549" s="270" t="s">
        <v>1260</v>
      </c>
      <c r="AM549" s="270" t="s">
        <v>1260</v>
      </c>
      <c r="AN549" s="270" t="s">
        <v>1260</v>
      </c>
      <c r="AO549" s="270" t="s">
        <v>1260</v>
      </c>
      <c r="AP549" s="270" t="s">
        <v>1260</v>
      </c>
      <c r="AQ549" s="270" t="s">
        <v>1260</v>
      </c>
      <c r="AR549" s="270" t="s">
        <v>1260</v>
      </c>
      <c r="AS549" s="270" t="s">
        <v>1260</v>
      </c>
      <c r="AT549" s="270" t="s">
        <v>1260</v>
      </c>
      <c r="AU549" s="270" t="s">
        <v>1260</v>
      </c>
      <c r="AV549" s="270" t="s">
        <v>1260</v>
      </c>
      <c r="AW549" s="277" t="s">
        <v>1260</v>
      </c>
      <c r="AX549" t="str">
        <f>VLOOKUP(A549,[1]Sheet4!B$2:G$3636,6,0)</f>
        <v>مستنفذ فصل ثاني  2023-2024</v>
      </c>
      <c r="AY549" t="str">
        <f>VLOOKUP(A549,[1]Sheet2!A$3:AC$3636,29,0)</f>
        <v/>
      </c>
      <c r="AZ549" s="270" t="s">
        <v>3258</v>
      </c>
      <c r="BA549" s="270" t="s">
        <v>3258</v>
      </c>
      <c r="BB549" s="270" t="s">
        <v>3258</v>
      </c>
      <c r="BC549" s="270" t="s">
        <v>3258</v>
      </c>
      <c r="BD549" s="270"/>
      <c r="BE549" s="270"/>
    </row>
    <row r="550" spans="1:83" ht="14.4" x14ac:dyDescent="0.3">
      <c r="A550" s="269">
        <v>521470</v>
      </c>
      <c r="B550" s="272" t="str">
        <f>VLOOKUP(A550,[1]Sheet4!B$1:G$3636,5,0)</f>
        <v>الرابعة</v>
      </c>
      <c r="C550" s="270" t="s">
        <v>1259</v>
      </c>
      <c r="D550" s="270" t="s">
        <v>1259</v>
      </c>
      <c r="E550" s="270" t="s">
        <v>1259</v>
      </c>
      <c r="F550" s="270" t="s">
        <v>1259</v>
      </c>
      <c r="G550" s="270" t="s">
        <v>1259</v>
      </c>
      <c r="H550" s="270" t="s">
        <v>1259</v>
      </c>
      <c r="I550" s="270" t="s">
        <v>1259</v>
      </c>
      <c r="J550" s="270" t="s">
        <v>1259</v>
      </c>
      <c r="K550" s="270" t="s">
        <v>1259</v>
      </c>
      <c r="L550" s="270" t="s">
        <v>1259</v>
      </c>
      <c r="M550" s="270" t="s">
        <v>1259</v>
      </c>
      <c r="N550" s="270" t="s">
        <v>1259</v>
      </c>
      <c r="O550" s="270" t="s">
        <v>1259</v>
      </c>
      <c r="P550" s="270" t="s">
        <v>1259</v>
      </c>
      <c r="Q550" s="270" t="s">
        <v>1259</v>
      </c>
      <c r="R550" s="270" t="s">
        <v>1259</v>
      </c>
      <c r="S550" s="270" t="s">
        <v>1259</v>
      </c>
      <c r="T550" s="270" t="s">
        <v>1259</v>
      </c>
      <c r="U550" s="270" t="s">
        <v>1259</v>
      </c>
      <c r="V550" s="270" t="s">
        <v>1259</v>
      </c>
      <c r="W550" s="270" t="s">
        <v>1259</v>
      </c>
      <c r="X550" s="270" t="s">
        <v>1259</v>
      </c>
      <c r="Y550" s="270" t="s">
        <v>1259</v>
      </c>
      <c r="Z550" s="270" t="s">
        <v>1259</v>
      </c>
      <c r="AA550" s="270" t="s">
        <v>1259</v>
      </c>
      <c r="AB550" s="270" t="s">
        <v>1259</v>
      </c>
      <c r="AC550" s="270" t="s">
        <v>1259</v>
      </c>
      <c r="AD550" s="270" t="s">
        <v>1259</v>
      </c>
      <c r="AE550" s="270" t="s">
        <v>1259</v>
      </c>
      <c r="AF550" s="270" t="s">
        <v>1259</v>
      </c>
      <c r="AG550" s="270" t="s">
        <v>1259</v>
      </c>
      <c r="AH550" s="270" t="s">
        <v>1259</v>
      </c>
      <c r="AI550" s="270" t="s">
        <v>1259</v>
      </c>
      <c r="AJ550" s="270" t="s">
        <v>1259</v>
      </c>
      <c r="AK550" s="270" t="s">
        <v>1259</v>
      </c>
      <c r="AL550" s="270" t="s">
        <v>1259</v>
      </c>
      <c r="AM550" s="270" t="s">
        <v>1259</v>
      </c>
      <c r="AN550" s="270" t="s">
        <v>1259</v>
      </c>
      <c r="AO550" s="270" t="s">
        <v>1259</v>
      </c>
      <c r="AP550" s="270" t="s">
        <v>1259</v>
      </c>
      <c r="AQ550" s="270" t="s">
        <v>1259</v>
      </c>
      <c r="AR550" s="270" t="s">
        <v>1259</v>
      </c>
      <c r="AS550" s="270" t="s">
        <v>1259</v>
      </c>
      <c r="AT550" s="270" t="s">
        <v>1259</v>
      </c>
      <c r="AU550" s="270" t="s">
        <v>1259</v>
      </c>
      <c r="AV550" s="270" t="s">
        <v>1259</v>
      </c>
      <c r="AW550" s="270" t="s">
        <v>1259</v>
      </c>
      <c r="AX550">
        <f>VLOOKUP(A550,[1]Sheet4!B$2:G$3636,6,0)</f>
        <v>0</v>
      </c>
      <c r="AY550">
        <f>VLOOKUP(A550,[1]Sheet2!A$3:AC$3636,29,0)</f>
        <v>0</v>
      </c>
      <c r="AZ550" s="270" t="s">
        <v>3258</v>
      </c>
      <c r="BA550" s="270" t="s">
        <v>3258</v>
      </c>
      <c r="BB550" s="270" t="s">
        <v>3258</v>
      </c>
      <c r="BC550" s="270" t="s">
        <v>3258</v>
      </c>
      <c r="BD550" s="270"/>
      <c r="BE550" s="270"/>
    </row>
    <row r="551" spans="1:83" ht="43.2" x14ac:dyDescent="0.3">
      <c r="A551" s="269">
        <v>521479</v>
      </c>
      <c r="B551" s="272" t="str">
        <f>VLOOKUP(A551,[1]Sheet4!B$1:G$3636,5,0)</f>
        <v>الرابعة</v>
      </c>
      <c r="C551" s="270" t="s">
        <v>1259</v>
      </c>
      <c r="D551" s="270" t="s">
        <v>1259</v>
      </c>
      <c r="E551" s="270" t="s">
        <v>1259</v>
      </c>
      <c r="F551" s="270" t="s">
        <v>1259</v>
      </c>
      <c r="G551" s="270" t="s">
        <v>1259</v>
      </c>
      <c r="H551" s="270" t="s">
        <v>1259</v>
      </c>
      <c r="I551" s="270" t="s">
        <v>1259</v>
      </c>
      <c r="J551" s="270" t="s">
        <v>1259</v>
      </c>
      <c r="K551" s="270" t="s">
        <v>1259</v>
      </c>
      <c r="L551" s="270" t="s">
        <v>1259</v>
      </c>
      <c r="M551" s="270" t="s">
        <v>1259</v>
      </c>
      <c r="N551" s="270" t="s">
        <v>1259</v>
      </c>
      <c r="O551" s="270" t="s">
        <v>1259</v>
      </c>
      <c r="P551" s="270" t="s">
        <v>1259</v>
      </c>
      <c r="Q551" s="270" t="s">
        <v>1259</v>
      </c>
      <c r="R551" s="270" t="s">
        <v>1259</v>
      </c>
      <c r="S551" s="270" t="s">
        <v>1259</v>
      </c>
      <c r="T551" s="270" t="s">
        <v>1259</v>
      </c>
      <c r="U551" s="270" t="s">
        <v>1259</v>
      </c>
      <c r="V551" s="270" t="s">
        <v>1259</v>
      </c>
      <c r="W551" s="270" t="s">
        <v>1259</v>
      </c>
      <c r="X551" s="270" t="s">
        <v>1259</v>
      </c>
      <c r="Y551" s="270" t="s">
        <v>1259</v>
      </c>
      <c r="Z551" s="270" t="s">
        <v>1259</v>
      </c>
      <c r="AA551" s="270" t="s">
        <v>1259</v>
      </c>
      <c r="AB551" s="270" t="s">
        <v>1259</v>
      </c>
      <c r="AC551" s="270" t="s">
        <v>1259</v>
      </c>
      <c r="AD551" s="270" t="s">
        <v>1259</v>
      </c>
      <c r="AE551" s="270" t="s">
        <v>1259</v>
      </c>
      <c r="AF551" s="270" t="s">
        <v>1259</v>
      </c>
      <c r="AG551" s="270" t="s">
        <v>1259</v>
      </c>
      <c r="AH551" s="270" t="s">
        <v>1259</v>
      </c>
      <c r="AI551" s="270" t="s">
        <v>1259</v>
      </c>
      <c r="AJ551" s="270" t="s">
        <v>1259</v>
      </c>
      <c r="AK551" s="270" t="s">
        <v>1259</v>
      </c>
      <c r="AL551" s="270" t="s">
        <v>1259</v>
      </c>
      <c r="AM551" s="270" t="s">
        <v>1259</v>
      </c>
      <c r="AN551" s="270" t="s">
        <v>1259</v>
      </c>
      <c r="AO551" s="270" t="s">
        <v>1259</v>
      </c>
      <c r="AP551" s="270" t="s">
        <v>1259</v>
      </c>
      <c r="AQ551" s="270" t="s">
        <v>1259</v>
      </c>
      <c r="AR551" s="270" t="s">
        <v>1259</v>
      </c>
      <c r="AS551" s="270" t="s">
        <v>1259</v>
      </c>
      <c r="AT551" s="270" t="s">
        <v>1259</v>
      </c>
      <c r="AU551" s="270" t="s">
        <v>1259</v>
      </c>
      <c r="AV551" s="270" t="s">
        <v>1259</v>
      </c>
      <c r="AW551" s="277" t="s">
        <v>1259</v>
      </c>
      <c r="AX551">
        <f>VLOOKUP(A551,[1]Sheet4!B$2:G$3636,6,0)</f>
        <v>0</v>
      </c>
      <c r="AY551">
        <f>VLOOKUP(A551,[1]Sheet2!A$3:AC$3636,29,0)</f>
        <v>0</v>
      </c>
      <c r="AZ551" s="270" t="s">
        <v>3258</v>
      </c>
      <c r="BA551" s="270" t="s">
        <v>3258</v>
      </c>
      <c r="BB551" s="270" t="s">
        <v>3258</v>
      </c>
      <c r="BC551" s="270" t="s">
        <v>4510</v>
      </c>
      <c r="BD551" s="270"/>
      <c r="BE551" s="270"/>
    </row>
    <row r="552" spans="1:83" ht="14.4" x14ac:dyDescent="0.3">
      <c r="A552" s="269">
        <v>521491</v>
      </c>
      <c r="B552" s="272" t="str">
        <f>VLOOKUP(A552,[1]Sheet4!B$1:G$3636,5,0)</f>
        <v>الرابعة</v>
      </c>
      <c r="C552" s="270" t="s">
        <v>1259</v>
      </c>
      <c r="D552" s="270" t="s">
        <v>1259</v>
      </c>
      <c r="E552" s="270" t="s">
        <v>1259</v>
      </c>
      <c r="F552" s="270" t="s">
        <v>1259</v>
      </c>
      <c r="G552" s="270" t="s">
        <v>1259</v>
      </c>
      <c r="H552" s="270" t="s">
        <v>1259</v>
      </c>
      <c r="I552" s="270" t="s">
        <v>1259</v>
      </c>
      <c r="J552" s="270" t="s">
        <v>1259</v>
      </c>
      <c r="K552" s="270" t="s">
        <v>1259</v>
      </c>
      <c r="L552" s="270" t="s">
        <v>1259</v>
      </c>
      <c r="M552" s="270" t="s">
        <v>1259</v>
      </c>
      <c r="N552" s="270" t="s">
        <v>1259</v>
      </c>
      <c r="O552" s="270" t="s">
        <v>1259</v>
      </c>
      <c r="P552" s="270" t="s">
        <v>1259</v>
      </c>
      <c r="Q552" s="270" t="s">
        <v>1259</v>
      </c>
      <c r="R552" s="270" t="s">
        <v>1259</v>
      </c>
      <c r="S552" s="270" t="s">
        <v>1259</v>
      </c>
      <c r="T552" s="270" t="s">
        <v>1259</v>
      </c>
      <c r="U552" s="270" t="s">
        <v>1259</v>
      </c>
      <c r="V552" s="270" t="s">
        <v>1259</v>
      </c>
      <c r="W552" s="270" t="s">
        <v>1259</v>
      </c>
      <c r="X552" s="270" t="s">
        <v>1259</v>
      </c>
      <c r="Y552" s="270" t="s">
        <v>1259</v>
      </c>
      <c r="Z552" s="270" t="s">
        <v>1259</v>
      </c>
      <c r="AA552" s="270" t="s">
        <v>1259</v>
      </c>
      <c r="AB552" s="270" t="s">
        <v>1259</v>
      </c>
      <c r="AC552" s="270" t="s">
        <v>1259</v>
      </c>
      <c r="AD552" s="270" t="s">
        <v>1259</v>
      </c>
      <c r="AE552" s="270" t="s">
        <v>1259</v>
      </c>
      <c r="AF552" s="270" t="s">
        <v>1259</v>
      </c>
      <c r="AG552" s="270" t="s">
        <v>1259</v>
      </c>
      <c r="AH552" s="270" t="s">
        <v>1259</v>
      </c>
      <c r="AI552" s="270" t="s">
        <v>1259</v>
      </c>
      <c r="AJ552" s="270" t="s">
        <v>1259</v>
      </c>
      <c r="AK552" s="270" t="s">
        <v>1259</v>
      </c>
      <c r="AL552" s="270" t="s">
        <v>1259</v>
      </c>
      <c r="AM552" s="270" t="s">
        <v>1259</v>
      </c>
      <c r="AN552" s="270" t="s">
        <v>1259</v>
      </c>
      <c r="AO552" s="270" t="s">
        <v>1259</v>
      </c>
      <c r="AP552" s="270" t="s">
        <v>1259</v>
      </c>
      <c r="AQ552" s="270" t="s">
        <v>1259</v>
      </c>
      <c r="AR552" s="270" t="s">
        <v>1259</v>
      </c>
      <c r="AS552" s="270" t="s">
        <v>1259</v>
      </c>
      <c r="AT552" s="270" t="s">
        <v>1259</v>
      </c>
      <c r="AU552" s="270" t="s">
        <v>1259</v>
      </c>
      <c r="AV552" s="270" t="s">
        <v>1259</v>
      </c>
      <c r="AW552" s="277" t="s">
        <v>1259</v>
      </c>
      <c r="AX552">
        <f>VLOOKUP(A552,[1]Sheet4!B$2:G$3636,6,0)</f>
        <v>0</v>
      </c>
      <c r="AY552" t="str">
        <f>VLOOKUP(A552,[1]Sheet2!A$3:AC$3636,29,0)</f>
        <v/>
      </c>
      <c r="AZ552" s="249"/>
      <c r="BA552" s="249"/>
      <c r="BB552" s="249"/>
      <c r="BC552" s="249"/>
      <c r="BD552" s="249"/>
      <c r="BE552" s="270"/>
    </row>
    <row r="553" spans="1:83" ht="43.2" x14ac:dyDescent="0.3">
      <c r="A553" s="269">
        <v>521492</v>
      </c>
      <c r="B553" s="272" t="str">
        <f>VLOOKUP(A553,[1]Sheet4!B$1:G$3636,5,0)</f>
        <v>الرابعة</v>
      </c>
      <c r="C553" s="270" t="s">
        <v>1259</v>
      </c>
      <c r="D553" s="270" t="s">
        <v>1259</v>
      </c>
      <c r="E553" s="270" t="s">
        <v>1259</v>
      </c>
      <c r="F553" s="270" t="s">
        <v>1259</v>
      </c>
      <c r="G553" s="270" t="s">
        <v>1259</v>
      </c>
      <c r="H553" s="270" t="s">
        <v>1259</v>
      </c>
      <c r="I553" s="270" t="s">
        <v>1259</v>
      </c>
      <c r="J553" s="270" t="s">
        <v>1259</v>
      </c>
      <c r="K553" s="270" t="s">
        <v>1259</v>
      </c>
      <c r="L553" s="270" t="s">
        <v>1259</v>
      </c>
      <c r="M553" s="270" t="s">
        <v>1259</v>
      </c>
      <c r="N553" s="270" t="s">
        <v>1259</v>
      </c>
      <c r="O553" s="270" t="s">
        <v>1259</v>
      </c>
      <c r="P553" s="270" t="s">
        <v>1259</v>
      </c>
      <c r="Q553" s="270" t="s">
        <v>1259</v>
      </c>
      <c r="R553" s="270" t="s">
        <v>1259</v>
      </c>
      <c r="S553" s="270" t="s">
        <v>1259</v>
      </c>
      <c r="T553" s="270" t="s">
        <v>1259</v>
      </c>
      <c r="U553" s="270" t="s">
        <v>1259</v>
      </c>
      <c r="V553" s="270" t="s">
        <v>1259</v>
      </c>
      <c r="W553" s="270" t="s">
        <v>1259</v>
      </c>
      <c r="X553" s="270" t="s">
        <v>1259</v>
      </c>
      <c r="Y553" s="270" t="s">
        <v>1259</v>
      </c>
      <c r="Z553" s="270" t="s">
        <v>1259</v>
      </c>
      <c r="AA553" s="270" t="s">
        <v>1259</v>
      </c>
      <c r="AB553" s="270" t="s">
        <v>1259</v>
      </c>
      <c r="AC553" s="270" t="s">
        <v>1259</v>
      </c>
      <c r="AD553" s="270" t="s">
        <v>1259</v>
      </c>
      <c r="AE553" s="270" t="s">
        <v>1259</v>
      </c>
      <c r="AF553" s="270" t="s">
        <v>1259</v>
      </c>
      <c r="AG553" s="270" t="s">
        <v>1259</v>
      </c>
      <c r="AH553" s="270" t="s">
        <v>1259</v>
      </c>
      <c r="AI553" s="270" t="s">
        <v>1259</v>
      </c>
      <c r="AJ553" s="270" t="s">
        <v>1259</v>
      </c>
      <c r="AK553" s="270" t="s">
        <v>1259</v>
      </c>
      <c r="AL553" s="270" t="s">
        <v>1259</v>
      </c>
      <c r="AM553" s="270" t="s">
        <v>1259</v>
      </c>
      <c r="AN553" s="270" t="s">
        <v>1259</v>
      </c>
      <c r="AO553" s="270" t="s">
        <v>1259</v>
      </c>
      <c r="AP553" s="270" t="s">
        <v>1259</v>
      </c>
      <c r="AQ553" s="270" t="s">
        <v>1259</v>
      </c>
      <c r="AR553" s="270" t="s">
        <v>1259</v>
      </c>
      <c r="AS553" s="270" t="s">
        <v>1259</v>
      </c>
      <c r="AT553" s="270" t="s">
        <v>1259</v>
      </c>
      <c r="AU553" s="270" t="s">
        <v>1259</v>
      </c>
      <c r="AV553" s="270" t="s">
        <v>1259</v>
      </c>
      <c r="AW553" s="277" t="s">
        <v>1259</v>
      </c>
      <c r="AX553">
        <f>VLOOKUP(A553,[1]Sheet4!B$2:G$3636,6,0)</f>
        <v>0</v>
      </c>
      <c r="AY553" t="str">
        <f>VLOOKUP(A553,[1]Sheet2!A$3:AC$3636,29,0)</f>
        <v/>
      </c>
      <c r="AZ553" s="270" t="s">
        <v>3258</v>
      </c>
      <c r="BA553" s="270" t="s">
        <v>3258</v>
      </c>
      <c r="BB553" s="270" t="s">
        <v>3258</v>
      </c>
      <c r="BC553" s="270" t="s">
        <v>4511</v>
      </c>
      <c r="BD553" s="270"/>
      <c r="BE553" s="270"/>
    </row>
    <row r="554" spans="1:83" ht="14.4" x14ac:dyDescent="0.3">
      <c r="A554" s="269">
        <v>521493</v>
      </c>
      <c r="B554" s="272" t="str">
        <f>VLOOKUP(A554,[1]Sheet4!B$1:G$3636,5,0)</f>
        <v>الرابعة</v>
      </c>
      <c r="C554" s="270" t="s">
        <v>1260</v>
      </c>
      <c r="D554" s="270" t="s">
        <v>1260</v>
      </c>
      <c r="E554" s="270" t="s">
        <v>1260</v>
      </c>
      <c r="F554" s="270" t="s">
        <v>1260</v>
      </c>
      <c r="G554" s="270" t="s">
        <v>1260</v>
      </c>
      <c r="H554" s="270" t="s">
        <v>1260</v>
      </c>
      <c r="I554" s="270" t="s">
        <v>1260</v>
      </c>
      <c r="J554" s="270" t="s">
        <v>1260</v>
      </c>
      <c r="K554" s="270" t="s">
        <v>1260</v>
      </c>
      <c r="L554" s="270" t="s">
        <v>1260</v>
      </c>
      <c r="M554" s="270" t="s">
        <v>1260</v>
      </c>
      <c r="N554" s="270" t="s">
        <v>1260</v>
      </c>
      <c r="O554" s="270" t="s">
        <v>1260</v>
      </c>
      <c r="P554" s="270" t="s">
        <v>1260</v>
      </c>
      <c r="Q554" s="270" t="s">
        <v>1260</v>
      </c>
      <c r="R554" s="270" t="s">
        <v>1260</v>
      </c>
      <c r="S554" s="270" t="s">
        <v>1260</v>
      </c>
      <c r="T554" s="270" t="s">
        <v>1260</v>
      </c>
      <c r="U554" s="270" t="s">
        <v>1260</v>
      </c>
      <c r="V554" s="270" t="s">
        <v>1260</v>
      </c>
      <c r="W554" s="270" t="s">
        <v>1260</v>
      </c>
      <c r="X554" s="270" t="s">
        <v>1260</v>
      </c>
      <c r="Y554" s="270" t="s">
        <v>1260</v>
      </c>
      <c r="Z554" s="270" t="s">
        <v>1260</v>
      </c>
      <c r="AA554" s="270" t="s">
        <v>1260</v>
      </c>
      <c r="AB554" s="270" t="s">
        <v>1260</v>
      </c>
      <c r="AC554" s="270" t="s">
        <v>1260</v>
      </c>
      <c r="AD554" s="270" t="s">
        <v>1260</v>
      </c>
      <c r="AE554" s="270" t="s">
        <v>1260</v>
      </c>
      <c r="AF554" s="270" t="s">
        <v>1260</v>
      </c>
      <c r="AG554" s="270" t="s">
        <v>1260</v>
      </c>
      <c r="AH554" s="270" t="s">
        <v>1260</v>
      </c>
      <c r="AI554" s="270" t="s">
        <v>1260</v>
      </c>
      <c r="AJ554" s="270" t="s">
        <v>1260</v>
      </c>
      <c r="AK554" s="270" t="s">
        <v>1260</v>
      </c>
      <c r="AL554" s="270" t="s">
        <v>1260</v>
      </c>
      <c r="AM554" s="270" t="s">
        <v>1260</v>
      </c>
      <c r="AN554" s="270" t="s">
        <v>1260</v>
      </c>
      <c r="AO554" s="270" t="s">
        <v>1260</v>
      </c>
      <c r="AP554" s="270" t="s">
        <v>1260</v>
      </c>
      <c r="AQ554" s="270" t="s">
        <v>1260</v>
      </c>
      <c r="AR554" s="270" t="s">
        <v>1260</v>
      </c>
      <c r="AS554" s="270" t="s">
        <v>1260</v>
      </c>
      <c r="AT554" s="270" t="s">
        <v>1260</v>
      </c>
      <c r="AU554" s="270" t="s">
        <v>1260</v>
      </c>
      <c r="AV554" s="270" t="s">
        <v>1260</v>
      </c>
      <c r="AW554" s="277" t="s">
        <v>1260</v>
      </c>
      <c r="AX554" t="str">
        <f>VLOOKUP(A554,[1]Sheet4!B$2:G$3636,6,0)</f>
        <v>مستنفذ فصل ثاني  2023-2024</v>
      </c>
      <c r="AY554" t="str">
        <f>VLOOKUP(A554,[1]Sheet2!A$3:AC$3636,29,0)</f>
        <v/>
      </c>
      <c r="AZ554" s="270" t="s">
        <v>3258</v>
      </c>
      <c r="BA554" s="270" t="s">
        <v>3258</v>
      </c>
      <c r="BB554" s="270" t="s">
        <v>3258</v>
      </c>
      <c r="BC554" s="270" t="s">
        <v>3258</v>
      </c>
      <c r="BD554" s="270"/>
      <c r="BE554" s="270"/>
    </row>
    <row r="555" spans="1:83" ht="14.4" x14ac:dyDescent="0.3">
      <c r="A555" s="269">
        <v>521509</v>
      </c>
      <c r="B555" s="272" t="str">
        <f>VLOOKUP(A555,[1]Sheet4!B$1:G$3636,5,0)</f>
        <v>الرابعة</v>
      </c>
      <c r="C555" s="270" t="s">
        <v>1259</v>
      </c>
      <c r="D555" s="270" t="s">
        <v>1259</v>
      </c>
      <c r="E555" s="270" t="s">
        <v>1259</v>
      </c>
      <c r="F555" s="270" t="s">
        <v>1259</v>
      </c>
      <c r="G555" s="270" t="s">
        <v>1259</v>
      </c>
      <c r="H555" s="270" t="s">
        <v>1259</v>
      </c>
      <c r="I555" s="270" t="s">
        <v>1259</v>
      </c>
      <c r="J555" s="270" t="s">
        <v>1259</v>
      </c>
      <c r="K555" s="270" t="s">
        <v>1259</v>
      </c>
      <c r="L555" s="270" t="s">
        <v>1259</v>
      </c>
      <c r="M555" s="270" t="s">
        <v>1259</v>
      </c>
      <c r="N555" s="270" t="s">
        <v>1259</v>
      </c>
      <c r="O555" s="270" t="s">
        <v>1259</v>
      </c>
      <c r="P555" s="270" t="s">
        <v>1259</v>
      </c>
      <c r="Q555" s="270" t="s">
        <v>1259</v>
      </c>
      <c r="R555" s="270" t="s">
        <v>1259</v>
      </c>
      <c r="S555" s="270" t="s">
        <v>1259</v>
      </c>
      <c r="T555" s="270" t="s">
        <v>1259</v>
      </c>
      <c r="U555" s="270" t="s">
        <v>1259</v>
      </c>
      <c r="V555" s="270" t="s">
        <v>1259</v>
      </c>
      <c r="W555" s="270" t="s">
        <v>1259</v>
      </c>
      <c r="X555" s="270" t="s">
        <v>1259</v>
      </c>
      <c r="Y555" s="270" t="s">
        <v>1259</v>
      </c>
      <c r="Z555" s="270" t="s">
        <v>1259</v>
      </c>
      <c r="AA555" s="270" t="s">
        <v>1259</v>
      </c>
      <c r="AB555" s="270" t="s">
        <v>1259</v>
      </c>
      <c r="AC555" s="270" t="s">
        <v>1259</v>
      </c>
      <c r="AD555" s="270" t="s">
        <v>1259</v>
      </c>
      <c r="AE555" s="270" t="s">
        <v>1259</v>
      </c>
      <c r="AF555" s="270" t="s">
        <v>1259</v>
      </c>
      <c r="AG555" s="270" t="s">
        <v>1259</v>
      </c>
      <c r="AH555" s="270" t="s">
        <v>1259</v>
      </c>
      <c r="AI555" s="270" t="s">
        <v>1259</v>
      </c>
      <c r="AJ555" s="270" t="s">
        <v>1259</v>
      </c>
      <c r="AK555" s="270" t="s">
        <v>1259</v>
      </c>
      <c r="AL555" s="270" t="s">
        <v>1259</v>
      </c>
      <c r="AM555" s="270" t="s">
        <v>1259</v>
      </c>
      <c r="AN555" s="270" t="s">
        <v>1259</v>
      </c>
      <c r="AO555" s="270" t="s">
        <v>1259</v>
      </c>
      <c r="AP555" s="270" t="s">
        <v>1259</v>
      </c>
      <c r="AQ555" s="270" t="s">
        <v>1259</v>
      </c>
      <c r="AR555" s="270" t="s">
        <v>1259</v>
      </c>
      <c r="AS555" s="270" t="s">
        <v>1259</v>
      </c>
      <c r="AT555" s="270" t="s">
        <v>1259</v>
      </c>
      <c r="AU555" s="270" t="s">
        <v>1259</v>
      </c>
      <c r="AV555" s="270" t="s">
        <v>1259</v>
      </c>
      <c r="AW555" s="277" t="s">
        <v>1259</v>
      </c>
      <c r="AX555">
        <f>VLOOKUP(A555,[1]Sheet4!B$2:G$3636,6,0)</f>
        <v>0</v>
      </c>
      <c r="AY555">
        <f>VLOOKUP(A555,[1]Sheet2!A$3:AC$3636,29,0)</f>
        <v>0</v>
      </c>
      <c r="AZ555" s="270" t="s">
        <v>3258</v>
      </c>
      <c r="BA555" s="270" t="s">
        <v>3258</v>
      </c>
      <c r="BB555" s="270" t="s">
        <v>3258</v>
      </c>
      <c r="BC555" s="270" t="s">
        <v>3258</v>
      </c>
      <c r="BD555" s="270"/>
      <c r="BE555" s="270"/>
    </row>
    <row r="556" spans="1:83" ht="14.4" x14ac:dyDescent="0.3">
      <c r="A556" s="269">
        <v>521521</v>
      </c>
      <c r="B556" s="272" t="str">
        <f>VLOOKUP(A556,[1]Sheet4!B$1:G$3636,5,0)</f>
        <v>الرابعة</v>
      </c>
      <c r="C556" s="270" t="s">
        <v>1259</v>
      </c>
      <c r="D556" s="270" t="s">
        <v>1259</v>
      </c>
      <c r="E556" s="270" t="s">
        <v>1259</v>
      </c>
      <c r="F556" s="270" t="s">
        <v>1259</v>
      </c>
      <c r="G556" s="270" t="s">
        <v>1259</v>
      </c>
      <c r="H556" s="270" t="s">
        <v>1259</v>
      </c>
      <c r="I556" s="270" t="s">
        <v>1259</v>
      </c>
      <c r="J556" s="270" t="s">
        <v>1259</v>
      </c>
      <c r="K556" s="270" t="s">
        <v>1259</v>
      </c>
      <c r="L556" s="270" t="s">
        <v>1259</v>
      </c>
      <c r="M556" s="270" t="s">
        <v>1259</v>
      </c>
      <c r="N556" s="270" t="s">
        <v>1259</v>
      </c>
      <c r="O556" s="270" t="s">
        <v>1259</v>
      </c>
      <c r="P556" s="270" t="s">
        <v>1259</v>
      </c>
      <c r="Q556" s="270" t="s">
        <v>1259</v>
      </c>
      <c r="R556" s="270" t="s">
        <v>1259</v>
      </c>
      <c r="S556" s="270" t="s">
        <v>1259</v>
      </c>
      <c r="T556" s="270" t="s">
        <v>1259</v>
      </c>
      <c r="U556" s="270" t="s">
        <v>1259</v>
      </c>
      <c r="V556" s="270" t="s">
        <v>1259</v>
      </c>
      <c r="W556" s="270" t="s">
        <v>1259</v>
      </c>
      <c r="X556" s="270" t="s">
        <v>1259</v>
      </c>
      <c r="Y556" s="270" t="s">
        <v>1259</v>
      </c>
      <c r="Z556" s="270" t="s">
        <v>1259</v>
      </c>
      <c r="AA556" s="270" t="s">
        <v>1259</v>
      </c>
      <c r="AB556" s="270" t="s">
        <v>1259</v>
      </c>
      <c r="AC556" s="270" t="s">
        <v>1259</v>
      </c>
      <c r="AD556" s="270" t="s">
        <v>1259</v>
      </c>
      <c r="AE556" s="270" t="s">
        <v>1259</v>
      </c>
      <c r="AF556" s="270" t="s">
        <v>1259</v>
      </c>
      <c r="AG556" s="270" t="s">
        <v>1259</v>
      </c>
      <c r="AH556" s="270" t="s">
        <v>1259</v>
      </c>
      <c r="AI556" s="270" t="s">
        <v>1259</v>
      </c>
      <c r="AJ556" s="270" t="s">
        <v>1259</v>
      </c>
      <c r="AK556" s="270" t="s">
        <v>1259</v>
      </c>
      <c r="AL556" s="270" t="s">
        <v>1259</v>
      </c>
      <c r="AM556" s="270" t="s">
        <v>1259</v>
      </c>
      <c r="AN556" s="270" t="s">
        <v>1259</v>
      </c>
      <c r="AO556" s="270" t="s">
        <v>1259</v>
      </c>
      <c r="AP556" s="270" t="s">
        <v>1259</v>
      </c>
      <c r="AQ556" s="270" t="s">
        <v>1259</v>
      </c>
      <c r="AR556" s="270" t="s">
        <v>1259</v>
      </c>
      <c r="AS556" s="270" t="s">
        <v>1259</v>
      </c>
      <c r="AT556" s="270" t="s">
        <v>1259</v>
      </c>
      <c r="AU556" s="270" t="s">
        <v>1259</v>
      </c>
      <c r="AV556" s="270" t="s">
        <v>1259</v>
      </c>
      <c r="AW556" s="277" t="s">
        <v>1259</v>
      </c>
      <c r="AX556">
        <f>VLOOKUP(A556,[1]Sheet4!B$2:G$3636,6,0)</f>
        <v>0</v>
      </c>
      <c r="AY556" t="str">
        <f>VLOOKUP(A556,[1]Sheet2!A$3:AC$3636,29,0)</f>
        <v/>
      </c>
      <c r="AZ556" s="270" t="s">
        <v>3258</v>
      </c>
      <c r="BA556" s="270" t="s">
        <v>3258</v>
      </c>
      <c r="BB556" s="270" t="s">
        <v>3258</v>
      </c>
      <c r="BC556" s="270" t="s">
        <v>3258</v>
      </c>
      <c r="BD556" s="270"/>
      <c r="BE556" s="270"/>
      <c r="BH556" s="248"/>
      <c r="BI556" s="248"/>
      <c r="BJ556" s="248"/>
      <c r="BK556" s="248"/>
      <c r="BL556" s="248"/>
      <c r="BM556" s="248"/>
      <c r="BN556" s="248"/>
      <c r="BO556" s="248"/>
      <c r="BP556" s="248" t="s">
        <v>3258</v>
      </c>
      <c r="BQ556" s="248" t="s">
        <v>3258</v>
      </c>
      <c r="BR556" s="248" t="s">
        <v>3258</v>
      </c>
      <c r="BS556" s="248" t="s">
        <v>3258</v>
      </c>
      <c r="BT556" s="248" t="s">
        <v>3258</v>
      </c>
      <c r="BU556" s="248" t="s">
        <v>3258</v>
      </c>
      <c r="BV556" s="247"/>
      <c r="BW556" s="248"/>
      <c r="BX556" s="248"/>
      <c r="BY556" s="248"/>
      <c r="BZ556" s="248"/>
      <c r="CA556" s="241"/>
      <c r="CB556" s="241"/>
      <c r="CC556" s="241"/>
      <c r="CD556" s="241"/>
      <c r="CE556" s="248"/>
    </row>
    <row r="557" spans="1:83" ht="14.4" x14ac:dyDescent="0.3">
      <c r="A557" s="269">
        <v>521526</v>
      </c>
      <c r="B557" s="272" t="str">
        <f>VLOOKUP(A557,[1]Sheet4!B$1:G$3636,5,0)</f>
        <v>الرابعة</v>
      </c>
      <c r="C557" s="270" t="s">
        <v>1259</v>
      </c>
      <c r="D557" s="270" t="s">
        <v>1259</v>
      </c>
      <c r="E557" s="270" t="s">
        <v>1259</v>
      </c>
      <c r="F557" s="270" t="s">
        <v>1259</v>
      </c>
      <c r="G557" s="270" t="s">
        <v>1259</v>
      </c>
      <c r="H557" s="270" t="s">
        <v>1259</v>
      </c>
      <c r="I557" s="270" t="s">
        <v>1259</v>
      </c>
      <c r="J557" s="270" t="s">
        <v>1259</v>
      </c>
      <c r="K557" s="270" t="s">
        <v>1259</v>
      </c>
      <c r="L557" s="270" t="s">
        <v>1259</v>
      </c>
      <c r="M557" s="270" t="s">
        <v>1259</v>
      </c>
      <c r="N557" s="270" t="s">
        <v>1259</v>
      </c>
      <c r="O557" s="270" t="s">
        <v>1259</v>
      </c>
      <c r="P557" s="270" t="s">
        <v>1259</v>
      </c>
      <c r="Q557" s="270" t="s">
        <v>1259</v>
      </c>
      <c r="R557" s="270" t="s">
        <v>1259</v>
      </c>
      <c r="S557" s="270" t="s">
        <v>1259</v>
      </c>
      <c r="T557" s="270" t="s">
        <v>1259</v>
      </c>
      <c r="U557" s="270" t="s">
        <v>1259</v>
      </c>
      <c r="V557" s="270" t="s">
        <v>1259</v>
      </c>
      <c r="W557" s="270" t="s">
        <v>1259</v>
      </c>
      <c r="X557" s="270" t="s">
        <v>1259</v>
      </c>
      <c r="Y557" s="270" t="s">
        <v>1259</v>
      </c>
      <c r="Z557" s="270" t="s">
        <v>1259</v>
      </c>
      <c r="AA557" s="270" t="s">
        <v>1259</v>
      </c>
      <c r="AB557" s="270" t="s">
        <v>1259</v>
      </c>
      <c r="AC557" s="270" t="s">
        <v>1259</v>
      </c>
      <c r="AD557" s="270" t="s">
        <v>1259</v>
      </c>
      <c r="AE557" s="270" t="s">
        <v>1259</v>
      </c>
      <c r="AF557" s="270" t="s">
        <v>1259</v>
      </c>
      <c r="AG557" s="270" t="s">
        <v>1259</v>
      </c>
      <c r="AH557" s="270" t="s">
        <v>1259</v>
      </c>
      <c r="AI557" s="270" t="s">
        <v>1259</v>
      </c>
      <c r="AJ557" s="270" t="s">
        <v>1259</v>
      </c>
      <c r="AK557" s="270" t="s">
        <v>1259</v>
      </c>
      <c r="AL557" s="270" t="s">
        <v>1259</v>
      </c>
      <c r="AM557" s="270" t="s">
        <v>1259</v>
      </c>
      <c r="AN557" s="270" t="s">
        <v>1259</v>
      </c>
      <c r="AO557" s="270" t="s">
        <v>1259</v>
      </c>
      <c r="AP557" s="270" t="s">
        <v>1259</v>
      </c>
      <c r="AQ557" s="270" t="s">
        <v>1259</v>
      </c>
      <c r="AR557" s="270" t="s">
        <v>1259</v>
      </c>
      <c r="AS557" s="270" t="s">
        <v>1259</v>
      </c>
      <c r="AT557" s="270" t="s">
        <v>1259</v>
      </c>
      <c r="AU557" s="270" t="s">
        <v>1259</v>
      </c>
      <c r="AV557" s="270" t="s">
        <v>1259</v>
      </c>
      <c r="AW557" s="277" t="s">
        <v>1259</v>
      </c>
      <c r="AX557">
        <f>VLOOKUP(A557,[1]Sheet4!B$2:G$3636,6,0)</f>
        <v>0</v>
      </c>
      <c r="AY557" t="str">
        <f>VLOOKUP(A557,[1]Sheet2!A$3:AC$3636,29,0)</f>
        <v/>
      </c>
      <c r="AZ557" s="270" t="s">
        <v>3258</v>
      </c>
      <c r="BA557" s="270" t="s">
        <v>3258</v>
      </c>
      <c r="BB557" s="270" t="s">
        <v>3258</v>
      </c>
      <c r="BC557" s="270" t="s">
        <v>3258</v>
      </c>
      <c r="BD557" s="270"/>
      <c r="BE557" s="270"/>
    </row>
    <row r="558" spans="1:83" ht="14.4" x14ac:dyDescent="0.3">
      <c r="A558" s="269">
        <v>521534</v>
      </c>
      <c r="B558" s="272" t="str">
        <f>VLOOKUP(A558,[1]Sheet4!B$1:G$3636,5,0)</f>
        <v>الرابعة</v>
      </c>
      <c r="C558" s="270" t="s">
        <v>1259</v>
      </c>
      <c r="D558" s="270" t="s">
        <v>1259</v>
      </c>
      <c r="E558" s="270" t="s">
        <v>1259</v>
      </c>
      <c r="F558" s="270" t="s">
        <v>1259</v>
      </c>
      <c r="G558" s="270" t="s">
        <v>1259</v>
      </c>
      <c r="H558" s="270" t="s">
        <v>1259</v>
      </c>
      <c r="I558" s="270" t="s">
        <v>1259</v>
      </c>
      <c r="J558" s="270" t="s">
        <v>1259</v>
      </c>
      <c r="K558" s="270" t="s">
        <v>1259</v>
      </c>
      <c r="L558" s="270" t="s">
        <v>1259</v>
      </c>
      <c r="M558" s="270" t="s">
        <v>1259</v>
      </c>
      <c r="N558" s="270" t="s">
        <v>1259</v>
      </c>
      <c r="O558" s="270" t="s">
        <v>1259</v>
      </c>
      <c r="P558" s="270" t="s">
        <v>1259</v>
      </c>
      <c r="Q558" s="270" t="s">
        <v>1259</v>
      </c>
      <c r="R558" s="270" t="s">
        <v>1259</v>
      </c>
      <c r="S558" s="270" t="s">
        <v>1259</v>
      </c>
      <c r="T558" s="270" t="s">
        <v>1259</v>
      </c>
      <c r="U558" s="270" t="s">
        <v>1259</v>
      </c>
      <c r="V558" s="270" t="s">
        <v>1259</v>
      </c>
      <c r="W558" s="270" t="s">
        <v>1259</v>
      </c>
      <c r="X558" s="270" t="s">
        <v>1259</v>
      </c>
      <c r="Y558" s="270" t="s">
        <v>1259</v>
      </c>
      <c r="Z558" s="270" t="s">
        <v>1259</v>
      </c>
      <c r="AA558" s="270" t="s">
        <v>1259</v>
      </c>
      <c r="AB558" s="270" t="s">
        <v>1259</v>
      </c>
      <c r="AC558" s="270" t="s">
        <v>1259</v>
      </c>
      <c r="AD558" s="270" t="s">
        <v>1259</v>
      </c>
      <c r="AE558" s="270" t="s">
        <v>1259</v>
      </c>
      <c r="AF558" s="270" t="s">
        <v>1259</v>
      </c>
      <c r="AG558" s="270" t="s">
        <v>1259</v>
      </c>
      <c r="AH558" s="270" t="s">
        <v>1259</v>
      </c>
      <c r="AI558" s="270" t="s">
        <v>1259</v>
      </c>
      <c r="AJ558" s="270" t="s">
        <v>1259</v>
      </c>
      <c r="AK558" s="270" t="s">
        <v>1259</v>
      </c>
      <c r="AL558" s="270" t="s">
        <v>1259</v>
      </c>
      <c r="AM558" s="270" t="s">
        <v>1259</v>
      </c>
      <c r="AN558" s="270" t="s">
        <v>1259</v>
      </c>
      <c r="AO558" s="270" t="s">
        <v>1259</v>
      </c>
      <c r="AP558" s="270" t="s">
        <v>1259</v>
      </c>
      <c r="AQ558" s="270" t="s">
        <v>1259</v>
      </c>
      <c r="AR558" s="270" t="s">
        <v>1259</v>
      </c>
      <c r="AS558" s="270" t="s">
        <v>1259</v>
      </c>
      <c r="AT558" s="270" t="s">
        <v>1259</v>
      </c>
      <c r="AU558" s="270" t="s">
        <v>1259</v>
      </c>
      <c r="AV558" s="270" t="s">
        <v>1259</v>
      </c>
      <c r="AW558" s="277" t="s">
        <v>1259</v>
      </c>
      <c r="AX558">
        <f>VLOOKUP(A558,[1]Sheet4!B$2:G$3636,6,0)</f>
        <v>0</v>
      </c>
      <c r="AY558" t="str">
        <f>VLOOKUP(A558,[1]Sheet2!A$3:AC$3636,29,0)</f>
        <v/>
      </c>
      <c r="AZ558" s="270" t="s">
        <v>3258</v>
      </c>
      <c r="BA558" s="270" t="s">
        <v>3258</v>
      </c>
      <c r="BB558" s="270" t="s">
        <v>3258</v>
      </c>
      <c r="BC558" s="270" t="s">
        <v>3258</v>
      </c>
      <c r="BD558" s="270"/>
      <c r="BE558" s="270"/>
      <c r="BH558" s="248"/>
      <c r="BI558" s="248"/>
      <c r="BJ558" s="248"/>
      <c r="BK558" s="248"/>
      <c r="BL558" s="248"/>
      <c r="BM558" s="248"/>
      <c r="BN558" s="248"/>
      <c r="BO558" s="248"/>
      <c r="BP558" s="248" t="s">
        <v>3258</v>
      </c>
      <c r="BQ558" s="248" t="s">
        <v>3258</v>
      </c>
      <c r="BR558" s="248" t="s">
        <v>3258</v>
      </c>
      <c r="BS558" s="248" t="s">
        <v>3258</v>
      </c>
      <c r="BT558" s="248" t="s">
        <v>3258</v>
      </c>
      <c r="BU558" s="248" t="s">
        <v>3258</v>
      </c>
      <c r="BV558" s="247"/>
      <c r="BW558" s="248"/>
      <c r="BX558" s="248"/>
      <c r="BY558" s="248"/>
      <c r="BZ558" s="248"/>
      <c r="CA558" s="241"/>
      <c r="CB558" s="241"/>
      <c r="CC558" s="241"/>
      <c r="CD558" s="241"/>
      <c r="CE558" s="248"/>
    </row>
    <row r="559" spans="1:83" ht="14.4" x14ac:dyDescent="0.3">
      <c r="A559" s="269">
        <v>521537</v>
      </c>
      <c r="B559" s="272" t="str">
        <f>VLOOKUP(A559,[1]Sheet4!B$1:G$3636,5,0)</f>
        <v>الرابعة</v>
      </c>
      <c r="C559" s="270" t="s">
        <v>1259</v>
      </c>
      <c r="D559" s="270" t="s">
        <v>1259</v>
      </c>
      <c r="E559" s="270" t="s">
        <v>1259</v>
      </c>
      <c r="F559" s="270" t="s">
        <v>1259</v>
      </c>
      <c r="G559" s="270" t="s">
        <v>1259</v>
      </c>
      <c r="H559" s="270" t="s">
        <v>1259</v>
      </c>
      <c r="I559" s="270" t="s">
        <v>1259</v>
      </c>
      <c r="J559" s="270" t="s">
        <v>1259</v>
      </c>
      <c r="K559" s="270" t="s">
        <v>1259</v>
      </c>
      <c r="L559" s="270" t="s">
        <v>1259</v>
      </c>
      <c r="M559" s="270" t="s">
        <v>1259</v>
      </c>
      <c r="N559" s="270" t="s">
        <v>1259</v>
      </c>
      <c r="O559" s="270" t="s">
        <v>1259</v>
      </c>
      <c r="P559" s="270" t="s">
        <v>1259</v>
      </c>
      <c r="Q559" s="270" t="s">
        <v>1259</v>
      </c>
      <c r="R559" s="270" t="s">
        <v>1259</v>
      </c>
      <c r="S559" s="270" t="s">
        <v>1259</v>
      </c>
      <c r="T559" s="270" t="s">
        <v>1259</v>
      </c>
      <c r="U559" s="270" t="s">
        <v>1259</v>
      </c>
      <c r="V559" s="270" t="s">
        <v>1259</v>
      </c>
      <c r="W559" s="270" t="s">
        <v>1259</v>
      </c>
      <c r="X559" s="270" t="s">
        <v>1259</v>
      </c>
      <c r="Y559" s="270" t="s">
        <v>1259</v>
      </c>
      <c r="Z559" s="270" t="s">
        <v>1259</v>
      </c>
      <c r="AA559" s="270" t="s">
        <v>1259</v>
      </c>
      <c r="AB559" s="270" t="s">
        <v>1259</v>
      </c>
      <c r="AC559" s="270" t="s">
        <v>1259</v>
      </c>
      <c r="AD559" s="270" t="s">
        <v>1259</v>
      </c>
      <c r="AE559" s="270" t="s">
        <v>1259</v>
      </c>
      <c r="AF559" s="270" t="s">
        <v>1259</v>
      </c>
      <c r="AG559" s="270" t="s">
        <v>1259</v>
      </c>
      <c r="AH559" s="270" t="s">
        <v>1259</v>
      </c>
      <c r="AI559" s="270" t="s">
        <v>1259</v>
      </c>
      <c r="AJ559" s="270" t="s">
        <v>1259</v>
      </c>
      <c r="AK559" s="270" t="s">
        <v>1259</v>
      </c>
      <c r="AL559" s="270" t="s">
        <v>1259</v>
      </c>
      <c r="AM559" s="270" t="s">
        <v>1259</v>
      </c>
      <c r="AN559" s="270" t="s">
        <v>1259</v>
      </c>
      <c r="AO559" s="270" t="s">
        <v>1259</v>
      </c>
      <c r="AP559" s="270" t="s">
        <v>1259</v>
      </c>
      <c r="AQ559" s="270" t="s">
        <v>1259</v>
      </c>
      <c r="AR559" s="270" t="s">
        <v>1259</v>
      </c>
      <c r="AS559" s="270" t="s">
        <v>1259</v>
      </c>
      <c r="AT559" s="270" t="s">
        <v>1259</v>
      </c>
      <c r="AU559" s="270" t="s">
        <v>1259</v>
      </c>
      <c r="AV559" s="270" t="s">
        <v>1259</v>
      </c>
      <c r="AW559" s="277" t="s">
        <v>1259</v>
      </c>
      <c r="AX559">
        <f>VLOOKUP(A559,[1]Sheet4!B$2:G$3636,6,0)</f>
        <v>0</v>
      </c>
      <c r="AY559">
        <f>VLOOKUP(A559,[1]Sheet2!A$3:AC$3636,29,0)</f>
        <v>0</v>
      </c>
      <c r="AZ559" s="270" t="s">
        <v>3258</v>
      </c>
      <c r="BA559" s="270" t="s">
        <v>3258</v>
      </c>
      <c r="BB559" s="270" t="s">
        <v>3258</v>
      </c>
      <c r="BC559" s="270" t="s">
        <v>3258</v>
      </c>
      <c r="BD559" s="270"/>
      <c r="BE559" s="270"/>
    </row>
    <row r="560" spans="1:83" ht="14.4" x14ac:dyDescent="0.3">
      <c r="A560" s="269">
        <v>521542</v>
      </c>
      <c r="B560" s="272" t="str">
        <f>VLOOKUP(A560,[1]Sheet4!B$1:G$3636,5,0)</f>
        <v>الرابعة</v>
      </c>
      <c r="C560" s="270" t="s">
        <v>1260</v>
      </c>
      <c r="D560" s="270" t="s">
        <v>1260</v>
      </c>
      <c r="E560" s="270" t="s">
        <v>1260</v>
      </c>
      <c r="F560" s="270" t="s">
        <v>1260</v>
      </c>
      <c r="G560" s="270" t="s">
        <v>1260</v>
      </c>
      <c r="H560" s="270" t="s">
        <v>1260</v>
      </c>
      <c r="I560" s="270" t="s">
        <v>1260</v>
      </c>
      <c r="J560" s="270" t="s">
        <v>1260</v>
      </c>
      <c r="K560" s="270" t="s">
        <v>1260</v>
      </c>
      <c r="L560" s="270" t="s">
        <v>1260</v>
      </c>
      <c r="M560" s="270" t="s">
        <v>1260</v>
      </c>
      <c r="N560" s="270" t="s">
        <v>1260</v>
      </c>
      <c r="O560" s="270" t="s">
        <v>1260</v>
      </c>
      <c r="P560" s="270" t="s">
        <v>1260</v>
      </c>
      <c r="Q560" s="270" t="s">
        <v>1260</v>
      </c>
      <c r="R560" s="270" t="s">
        <v>1260</v>
      </c>
      <c r="S560" s="270" t="s">
        <v>1260</v>
      </c>
      <c r="T560" s="270" t="s">
        <v>1260</v>
      </c>
      <c r="U560" s="270" t="s">
        <v>1260</v>
      </c>
      <c r="V560" s="270" t="s">
        <v>1260</v>
      </c>
      <c r="W560" s="270" t="s">
        <v>1260</v>
      </c>
      <c r="X560" s="270" t="s">
        <v>1260</v>
      </c>
      <c r="Y560" s="270" t="s">
        <v>1260</v>
      </c>
      <c r="Z560" s="270" t="s">
        <v>1260</v>
      </c>
      <c r="AA560" s="270" t="s">
        <v>1260</v>
      </c>
      <c r="AB560" s="270" t="s">
        <v>1260</v>
      </c>
      <c r="AC560" s="270" t="s">
        <v>1260</v>
      </c>
      <c r="AD560" s="270" t="s">
        <v>1260</v>
      </c>
      <c r="AE560" s="270" t="s">
        <v>1260</v>
      </c>
      <c r="AF560" s="270" t="s">
        <v>1260</v>
      </c>
      <c r="AG560" s="270" t="s">
        <v>1260</v>
      </c>
      <c r="AH560" s="270" t="s">
        <v>1260</v>
      </c>
      <c r="AI560" s="270" t="s">
        <v>1260</v>
      </c>
      <c r="AJ560" s="270" t="s">
        <v>1260</v>
      </c>
      <c r="AK560" s="270" t="s">
        <v>1260</v>
      </c>
      <c r="AL560" s="270" t="s">
        <v>1260</v>
      </c>
      <c r="AM560" s="270" t="s">
        <v>1260</v>
      </c>
      <c r="AN560" s="270" t="s">
        <v>1260</v>
      </c>
      <c r="AO560" s="270" t="s">
        <v>1260</v>
      </c>
      <c r="AP560" s="270" t="s">
        <v>1260</v>
      </c>
      <c r="AQ560" s="270" t="s">
        <v>1260</v>
      </c>
      <c r="AR560" s="270" t="s">
        <v>1260</v>
      </c>
      <c r="AS560" s="270" t="s">
        <v>1260</v>
      </c>
      <c r="AT560" s="270" t="s">
        <v>1260</v>
      </c>
      <c r="AU560" s="270" t="s">
        <v>1260</v>
      </c>
      <c r="AV560" s="270" t="s">
        <v>1260</v>
      </c>
      <c r="AW560" s="277" t="s">
        <v>1260</v>
      </c>
      <c r="AX560" t="str">
        <f>VLOOKUP(A560,[1]Sheet4!B$2:G$3636,6,0)</f>
        <v>مستنفذ فصل ثاني  2023-2024</v>
      </c>
      <c r="AY560" t="str">
        <f>VLOOKUP(A560,[1]Sheet2!A$3:AC$3636,29,0)</f>
        <v/>
      </c>
      <c r="AZ560" s="270" t="s">
        <v>3258</v>
      </c>
      <c r="BA560" s="270" t="s">
        <v>3258</v>
      </c>
      <c r="BB560" s="270" t="s">
        <v>3258</v>
      </c>
      <c r="BC560" s="270" t="s">
        <v>3258</v>
      </c>
      <c r="BD560" s="270"/>
      <c r="BE560" s="270"/>
      <c r="BH560" s="248"/>
      <c r="BI560" s="248"/>
      <c r="BJ560" s="248"/>
      <c r="BK560" s="248"/>
      <c r="BL560" s="248"/>
      <c r="BM560" s="248"/>
      <c r="BN560" s="248"/>
      <c r="BO560" s="248"/>
      <c r="BP560" s="248" t="s">
        <v>3258</v>
      </c>
      <c r="BQ560" s="248" t="s">
        <v>3258</v>
      </c>
      <c r="BR560" s="248" t="s">
        <v>3258</v>
      </c>
      <c r="BS560" s="248" t="s">
        <v>3258</v>
      </c>
      <c r="BT560" s="248" t="s">
        <v>3258</v>
      </c>
      <c r="BU560" s="248" t="s">
        <v>3258</v>
      </c>
      <c r="BV560" s="247"/>
      <c r="BW560" s="248"/>
      <c r="BX560" s="248"/>
      <c r="BY560" s="248"/>
      <c r="BZ560" s="248"/>
      <c r="CA560" s="241"/>
      <c r="CB560" s="241"/>
      <c r="CC560" s="241"/>
      <c r="CD560" s="241"/>
      <c r="CE560" s="248"/>
    </row>
    <row r="561" spans="1:83" ht="14.4" x14ac:dyDescent="0.3">
      <c r="A561" s="269">
        <v>521555</v>
      </c>
      <c r="B561" s="272" t="str">
        <f>VLOOKUP(A561,[1]Sheet4!B$1:G$3636,5,0)</f>
        <v>الرابعة</v>
      </c>
      <c r="C561" s="270" t="s">
        <v>1260</v>
      </c>
      <c r="D561" s="270" t="s">
        <v>1260</v>
      </c>
      <c r="E561" s="270" t="s">
        <v>1260</v>
      </c>
      <c r="F561" s="270" t="s">
        <v>1260</v>
      </c>
      <c r="G561" s="270" t="s">
        <v>1260</v>
      </c>
      <c r="H561" s="270" t="s">
        <v>1260</v>
      </c>
      <c r="I561" s="270" t="s">
        <v>1260</v>
      </c>
      <c r="J561" s="270" t="s">
        <v>1260</v>
      </c>
      <c r="K561" s="270" t="s">
        <v>1260</v>
      </c>
      <c r="L561" s="270" t="s">
        <v>1260</v>
      </c>
      <c r="M561" s="270" t="s">
        <v>1260</v>
      </c>
      <c r="N561" s="270" t="s">
        <v>1260</v>
      </c>
      <c r="O561" s="270" t="s">
        <v>1260</v>
      </c>
      <c r="P561" s="270" t="s">
        <v>1260</v>
      </c>
      <c r="Q561" s="270" t="s">
        <v>1260</v>
      </c>
      <c r="R561" s="270" t="s">
        <v>1260</v>
      </c>
      <c r="S561" s="270" t="s">
        <v>1260</v>
      </c>
      <c r="T561" s="270" t="s">
        <v>1260</v>
      </c>
      <c r="U561" s="270" t="s">
        <v>1260</v>
      </c>
      <c r="V561" s="270" t="s">
        <v>1260</v>
      </c>
      <c r="W561" s="270" t="s">
        <v>1260</v>
      </c>
      <c r="X561" s="270" t="s">
        <v>1260</v>
      </c>
      <c r="Y561" s="270" t="s">
        <v>1260</v>
      </c>
      <c r="Z561" s="270" t="s">
        <v>1260</v>
      </c>
      <c r="AA561" s="270" t="s">
        <v>1260</v>
      </c>
      <c r="AB561" s="270" t="s">
        <v>1260</v>
      </c>
      <c r="AC561" s="270" t="s">
        <v>1260</v>
      </c>
      <c r="AD561" s="270" t="s">
        <v>1260</v>
      </c>
      <c r="AE561" s="270" t="s">
        <v>1260</v>
      </c>
      <c r="AF561" s="270" t="s">
        <v>1260</v>
      </c>
      <c r="AG561" s="270" t="s">
        <v>1260</v>
      </c>
      <c r="AH561" s="270" t="s">
        <v>1260</v>
      </c>
      <c r="AI561" s="270" t="s">
        <v>1260</v>
      </c>
      <c r="AJ561" s="270" t="s">
        <v>1260</v>
      </c>
      <c r="AK561" s="270" t="s">
        <v>1260</v>
      </c>
      <c r="AL561" s="270" t="s">
        <v>1260</v>
      </c>
      <c r="AM561" s="270" t="s">
        <v>1260</v>
      </c>
      <c r="AN561" s="270" t="s">
        <v>1260</v>
      </c>
      <c r="AO561" s="270" t="s">
        <v>1260</v>
      </c>
      <c r="AP561" s="270" t="s">
        <v>1260</v>
      </c>
      <c r="AQ561" s="270" t="s">
        <v>1260</v>
      </c>
      <c r="AR561" s="270" t="s">
        <v>1260</v>
      </c>
      <c r="AS561" s="270" t="s">
        <v>1260</v>
      </c>
      <c r="AT561" s="270" t="s">
        <v>1260</v>
      </c>
      <c r="AU561" s="270" t="s">
        <v>1260</v>
      </c>
      <c r="AV561" s="270" t="s">
        <v>1260</v>
      </c>
      <c r="AW561" s="277" t="s">
        <v>1260</v>
      </c>
      <c r="AX561">
        <f>VLOOKUP(A561,[1]Sheet4!B$2:G$3636,6,0)</f>
        <v>0</v>
      </c>
      <c r="AY561" t="str">
        <f>VLOOKUP(A561,[1]Sheet2!A$3:AC$3636,29,0)</f>
        <v>مستنفذ فصل اول 2023-2024</v>
      </c>
      <c r="AZ561" s="270" t="s">
        <v>3258</v>
      </c>
      <c r="BA561" s="270" t="s">
        <v>3258</v>
      </c>
      <c r="BB561" s="270" t="s">
        <v>3258</v>
      </c>
      <c r="BC561" s="270" t="s">
        <v>3258</v>
      </c>
      <c r="BD561" s="270"/>
      <c r="BE561" s="270"/>
    </row>
    <row r="562" spans="1:83" ht="14.4" x14ac:dyDescent="0.3">
      <c r="A562" s="269">
        <v>521562</v>
      </c>
      <c r="B562" s="272" t="str">
        <f>VLOOKUP(A562,[1]Sheet4!B$1:G$3636,5,0)</f>
        <v>الرابعة</v>
      </c>
      <c r="C562" s="270" t="s">
        <v>1260</v>
      </c>
      <c r="D562" s="270" t="s">
        <v>1260</v>
      </c>
      <c r="E562" s="270" t="s">
        <v>1260</v>
      </c>
      <c r="F562" s="270" t="s">
        <v>1260</v>
      </c>
      <c r="G562" s="270" t="s">
        <v>1260</v>
      </c>
      <c r="H562" s="270" t="s">
        <v>1260</v>
      </c>
      <c r="I562" s="270" t="s">
        <v>1260</v>
      </c>
      <c r="J562" s="270" t="s">
        <v>1260</v>
      </c>
      <c r="K562" s="270" t="s">
        <v>1260</v>
      </c>
      <c r="L562" s="270" t="s">
        <v>1260</v>
      </c>
      <c r="M562" s="270" t="s">
        <v>1260</v>
      </c>
      <c r="N562" s="270" t="s">
        <v>1260</v>
      </c>
      <c r="O562" s="270" t="s">
        <v>1260</v>
      </c>
      <c r="P562" s="270" t="s">
        <v>1260</v>
      </c>
      <c r="Q562" s="270" t="s">
        <v>1260</v>
      </c>
      <c r="R562" s="270" t="s">
        <v>1260</v>
      </c>
      <c r="S562" s="270" t="s">
        <v>1260</v>
      </c>
      <c r="T562" s="270" t="s">
        <v>1260</v>
      </c>
      <c r="U562" s="270" t="s">
        <v>1260</v>
      </c>
      <c r="V562" s="270" t="s">
        <v>1260</v>
      </c>
      <c r="W562" s="270" t="s">
        <v>1260</v>
      </c>
      <c r="X562" s="270" t="s">
        <v>1260</v>
      </c>
      <c r="Y562" s="270" t="s">
        <v>1260</v>
      </c>
      <c r="Z562" s="270" t="s">
        <v>1260</v>
      </c>
      <c r="AA562" s="270" t="s">
        <v>1260</v>
      </c>
      <c r="AB562" s="270" t="s">
        <v>1260</v>
      </c>
      <c r="AC562" s="270" t="s">
        <v>1260</v>
      </c>
      <c r="AD562" s="270" t="s">
        <v>1260</v>
      </c>
      <c r="AE562" s="270" t="s">
        <v>1260</v>
      </c>
      <c r="AF562" s="270" t="s">
        <v>1260</v>
      </c>
      <c r="AG562" s="270" t="s">
        <v>1260</v>
      </c>
      <c r="AH562" s="270" t="s">
        <v>1260</v>
      </c>
      <c r="AI562" s="270" t="s">
        <v>1260</v>
      </c>
      <c r="AJ562" s="270" t="s">
        <v>1260</v>
      </c>
      <c r="AK562" s="270" t="s">
        <v>1260</v>
      </c>
      <c r="AL562" s="270" t="s">
        <v>1260</v>
      </c>
      <c r="AM562" s="270" t="s">
        <v>1260</v>
      </c>
      <c r="AN562" s="270" t="s">
        <v>1260</v>
      </c>
      <c r="AO562" s="270" t="s">
        <v>1260</v>
      </c>
      <c r="AP562" s="270" t="s">
        <v>1260</v>
      </c>
      <c r="AQ562" s="270" t="s">
        <v>1260</v>
      </c>
      <c r="AR562" s="270" t="s">
        <v>1260</v>
      </c>
      <c r="AS562" s="270" t="s">
        <v>1260</v>
      </c>
      <c r="AT562" s="270" t="s">
        <v>1260</v>
      </c>
      <c r="AU562" s="270" t="s">
        <v>1260</v>
      </c>
      <c r="AV562" s="270" t="s">
        <v>1260</v>
      </c>
      <c r="AW562" s="277" t="s">
        <v>1260</v>
      </c>
      <c r="AX562" t="str">
        <f>VLOOKUP(A562,[1]Sheet4!B$2:G$3636,6,0)</f>
        <v>مستنفذ فصل ثاني  2023-2024</v>
      </c>
      <c r="AY562" t="str">
        <f>VLOOKUP(A562,[1]Sheet2!A$3:AC$3636,29,0)</f>
        <v/>
      </c>
      <c r="AZ562" s="249"/>
      <c r="BA562" s="249"/>
      <c r="BB562" s="249"/>
      <c r="BC562" s="249"/>
      <c r="BD562" s="249"/>
      <c r="BE562" s="270"/>
      <c r="BH562" s="248"/>
      <c r="BI562" s="248"/>
      <c r="BJ562" s="248"/>
      <c r="BK562" s="248"/>
      <c r="BL562" s="248"/>
      <c r="BM562" s="248"/>
      <c r="BN562" s="248"/>
      <c r="BO562" s="248"/>
      <c r="BP562" s="248" t="s">
        <v>3258</v>
      </c>
      <c r="BQ562" s="248" t="s">
        <v>3258</v>
      </c>
      <c r="BR562" s="248" t="s">
        <v>3258</v>
      </c>
      <c r="BS562" s="248" t="s">
        <v>3258</v>
      </c>
      <c r="BT562" s="248" t="s">
        <v>3258</v>
      </c>
      <c r="BU562" s="248" t="s">
        <v>3258</v>
      </c>
      <c r="BV562" s="247"/>
      <c r="BW562" s="248"/>
      <c r="BX562" s="248"/>
      <c r="BY562" s="248"/>
      <c r="BZ562" s="248"/>
      <c r="CA562" s="241"/>
      <c r="CB562" s="241"/>
      <c r="CC562" s="241"/>
      <c r="CD562" s="241"/>
      <c r="CE562" s="248"/>
    </row>
    <row r="563" spans="1:83" ht="14.4" x14ac:dyDescent="0.3">
      <c r="A563" s="269">
        <v>521567</v>
      </c>
      <c r="B563" s="272" t="str">
        <f>VLOOKUP(A563,[1]Sheet4!B$1:G$3636,5,0)</f>
        <v>الرابعة</v>
      </c>
      <c r="C563" s="270" t="s">
        <v>1259</v>
      </c>
      <c r="D563" s="270" t="s">
        <v>1259</v>
      </c>
      <c r="E563" s="270" t="s">
        <v>1259</v>
      </c>
      <c r="F563" s="270" t="s">
        <v>1259</v>
      </c>
      <c r="G563" s="270" t="s">
        <v>1259</v>
      </c>
      <c r="H563" s="270" t="s">
        <v>1259</v>
      </c>
      <c r="I563" s="270" t="s">
        <v>1259</v>
      </c>
      <c r="J563" s="270" t="s">
        <v>1259</v>
      </c>
      <c r="K563" s="270" t="s">
        <v>1259</v>
      </c>
      <c r="L563" s="270" t="s">
        <v>1259</v>
      </c>
      <c r="M563" s="270" t="s">
        <v>1259</v>
      </c>
      <c r="N563" s="270" t="s">
        <v>1259</v>
      </c>
      <c r="O563" s="270" t="s">
        <v>1259</v>
      </c>
      <c r="P563" s="270" t="s">
        <v>1259</v>
      </c>
      <c r="Q563" s="270" t="s">
        <v>1259</v>
      </c>
      <c r="R563" s="270" t="s">
        <v>1259</v>
      </c>
      <c r="S563" s="270" t="s">
        <v>1259</v>
      </c>
      <c r="T563" s="270" t="s">
        <v>1259</v>
      </c>
      <c r="U563" s="270" t="s">
        <v>1259</v>
      </c>
      <c r="V563" s="270" t="s">
        <v>1259</v>
      </c>
      <c r="W563" s="270" t="s">
        <v>1259</v>
      </c>
      <c r="X563" s="270" t="s">
        <v>1259</v>
      </c>
      <c r="Y563" s="270" t="s">
        <v>1259</v>
      </c>
      <c r="Z563" s="270" t="s">
        <v>1259</v>
      </c>
      <c r="AA563" s="270" t="s">
        <v>1259</v>
      </c>
      <c r="AB563" s="270" t="s">
        <v>1259</v>
      </c>
      <c r="AC563" s="270" t="s">
        <v>1259</v>
      </c>
      <c r="AD563" s="270" t="s">
        <v>1259</v>
      </c>
      <c r="AE563" s="270" t="s">
        <v>1259</v>
      </c>
      <c r="AF563" s="270" t="s">
        <v>1259</v>
      </c>
      <c r="AG563" s="270" t="s">
        <v>1259</v>
      </c>
      <c r="AH563" s="270" t="s">
        <v>1259</v>
      </c>
      <c r="AI563" s="270" t="s">
        <v>1259</v>
      </c>
      <c r="AJ563" s="270" t="s">
        <v>1259</v>
      </c>
      <c r="AK563" s="270" t="s">
        <v>1259</v>
      </c>
      <c r="AL563" s="270" t="s">
        <v>1259</v>
      </c>
      <c r="AM563" s="270" t="s">
        <v>1259</v>
      </c>
      <c r="AN563" s="270" t="s">
        <v>1259</v>
      </c>
      <c r="AO563" s="270" t="s">
        <v>1259</v>
      </c>
      <c r="AP563" s="270" t="s">
        <v>1259</v>
      </c>
      <c r="AQ563" s="270" t="s">
        <v>1259</v>
      </c>
      <c r="AR563" s="270" t="s">
        <v>1259</v>
      </c>
      <c r="AS563" s="270" t="s">
        <v>1259</v>
      </c>
      <c r="AT563" s="270" t="s">
        <v>1259</v>
      </c>
      <c r="AU563" s="270" t="s">
        <v>1259</v>
      </c>
      <c r="AV563" s="270" t="s">
        <v>1259</v>
      </c>
      <c r="AW563" s="277" t="s">
        <v>1259</v>
      </c>
      <c r="AX563">
        <f>VLOOKUP(A563,[1]Sheet4!B$2:G$3636,6,0)</f>
        <v>0</v>
      </c>
      <c r="AY563" t="str">
        <f>VLOOKUP(A563,[1]Sheet2!A$3:AC$3636,29,0)</f>
        <v/>
      </c>
      <c r="AZ563" s="270" t="s">
        <v>3258</v>
      </c>
      <c r="BA563" s="270" t="s">
        <v>3258</v>
      </c>
      <c r="BB563" s="270" t="s">
        <v>3258</v>
      </c>
      <c r="BC563" s="270" t="s">
        <v>3258</v>
      </c>
      <c r="BD563" s="270"/>
      <c r="BE563" s="270"/>
      <c r="BH563" s="248"/>
      <c r="BI563" s="248"/>
      <c r="BJ563" s="248"/>
      <c r="BK563" s="248"/>
      <c r="BL563" s="248"/>
      <c r="BM563" s="248"/>
      <c r="BN563" s="248"/>
      <c r="BO563" s="248"/>
      <c r="BP563" s="248" t="s">
        <v>3258</v>
      </c>
      <c r="BQ563" s="248" t="s">
        <v>3258</v>
      </c>
      <c r="BR563" s="248" t="s">
        <v>3258</v>
      </c>
      <c r="BS563" s="248" t="s">
        <v>3258</v>
      </c>
      <c r="BT563" s="248" t="s">
        <v>3258</v>
      </c>
      <c r="BU563" s="248" t="s">
        <v>3258</v>
      </c>
      <c r="BV563" s="247"/>
      <c r="BW563" s="248"/>
      <c r="BX563" s="248"/>
      <c r="BY563" s="248"/>
      <c r="BZ563" s="248"/>
      <c r="CA563" s="241"/>
      <c r="CB563" s="241"/>
      <c r="CC563" s="241"/>
      <c r="CD563" s="241"/>
      <c r="CE563" s="248"/>
    </row>
    <row r="564" spans="1:83" ht="14.4" x14ac:dyDescent="0.3">
      <c r="A564" s="269">
        <v>521568</v>
      </c>
      <c r="B564" s="272" t="str">
        <f>VLOOKUP(A564,[1]Sheet4!B$1:G$3636,5,0)</f>
        <v>الرابعة</v>
      </c>
      <c r="C564" s="270" t="s">
        <v>1259</v>
      </c>
      <c r="D564" s="270" t="s">
        <v>1259</v>
      </c>
      <c r="E564" s="270" t="s">
        <v>1259</v>
      </c>
      <c r="F564" s="270" t="s">
        <v>1259</v>
      </c>
      <c r="G564" s="270" t="s">
        <v>1259</v>
      </c>
      <c r="H564" s="270" t="s">
        <v>1259</v>
      </c>
      <c r="I564" s="270" t="s">
        <v>1259</v>
      </c>
      <c r="J564" s="270" t="s">
        <v>1259</v>
      </c>
      <c r="K564" s="270" t="s">
        <v>1259</v>
      </c>
      <c r="L564" s="270" t="s">
        <v>1259</v>
      </c>
      <c r="M564" s="270" t="s">
        <v>1259</v>
      </c>
      <c r="N564" s="270" t="s">
        <v>1259</v>
      </c>
      <c r="O564" s="270" t="s">
        <v>1259</v>
      </c>
      <c r="P564" s="270" t="s">
        <v>1259</v>
      </c>
      <c r="Q564" s="270" t="s">
        <v>1259</v>
      </c>
      <c r="R564" s="270" t="s">
        <v>1259</v>
      </c>
      <c r="S564" s="270" t="s">
        <v>1259</v>
      </c>
      <c r="T564" s="270" t="s">
        <v>1259</v>
      </c>
      <c r="U564" s="270" t="s">
        <v>1259</v>
      </c>
      <c r="V564" s="270" t="s">
        <v>1259</v>
      </c>
      <c r="W564" s="270" t="s">
        <v>1259</v>
      </c>
      <c r="X564" s="270" t="s">
        <v>1259</v>
      </c>
      <c r="Y564" s="270" t="s">
        <v>1259</v>
      </c>
      <c r="Z564" s="270" t="s">
        <v>1259</v>
      </c>
      <c r="AA564" s="270" t="s">
        <v>1259</v>
      </c>
      <c r="AB564" s="270" t="s">
        <v>1259</v>
      </c>
      <c r="AC564" s="270" t="s">
        <v>1259</v>
      </c>
      <c r="AD564" s="270" t="s">
        <v>1259</v>
      </c>
      <c r="AE564" s="270" t="s">
        <v>1259</v>
      </c>
      <c r="AF564" s="270" t="s">
        <v>1259</v>
      </c>
      <c r="AG564" s="270" t="s">
        <v>1259</v>
      </c>
      <c r="AH564" s="270" t="s">
        <v>1259</v>
      </c>
      <c r="AI564" s="270" t="s">
        <v>1259</v>
      </c>
      <c r="AJ564" s="270" t="s">
        <v>1259</v>
      </c>
      <c r="AK564" s="270" t="s">
        <v>1259</v>
      </c>
      <c r="AL564" s="270" t="s">
        <v>1259</v>
      </c>
      <c r="AM564" s="270" t="s">
        <v>1259</v>
      </c>
      <c r="AN564" s="270" t="s">
        <v>1259</v>
      </c>
      <c r="AO564" s="270" t="s">
        <v>1259</v>
      </c>
      <c r="AP564" s="270" t="s">
        <v>1259</v>
      </c>
      <c r="AQ564" s="270" t="s">
        <v>1259</v>
      </c>
      <c r="AR564" s="270" t="s">
        <v>1259</v>
      </c>
      <c r="AS564" s="270" t="s">
        <v>1259</v>
      </c>
      <c r="AT564" s="270" t="s">
        <v>1259</v>
      </c>
      <c r="AU564" s="270" t="s">
        <v>1259</v>
      </c>
      <c r="AV564" s="270" t="s">
        <v>1259</v>
      </c>
      <c r="AW564" s="277" t="s">
        <v>1259</v>
      </c>
      <c r="AX564">
        <f>VLOOKUP(A564,[1]Sheet4!B$2:G$3636,6,0)</f>
        <v>0</v>
      </c>
      <c r="AY564" t="str">
        <f>VLOOKUP(A564,[1]Sheet2!A$3:AC$3636,29,0)</f>
        <v/>
      </c>
      <c r="AZ564" s="270" t="s">
        <v>3258</v>
      </c>
      <c r="BA564" s="270" t="s">
        <v>3258</v>
      </c>
      <c r="BB564" s="270" t="s">
        <v>3258</v>
      </c>
      <c r="BC564" s="270" t="s">
        <v>3258</v>
      </c>
      <c r="BD564" s="270"/>
      <c r="BE564" s="270"/>
      <c r="BH564" s="248"/>
      <c r="BI564" s="248"/>
      <c r="BJ564" s="248"/>
      <c r="BK564" s="248"/>
      <c r="BL564" s="248"/>
      <c r="BM564" s="248"/>
      <c r="BN564" s="248"/>
      <c r="BO564" s="248"/>
      <c r="BP564" s="248" t="s">
        <v>3258</v>
      </c>
      <c r="BQ564" s="248" t="s">
        <v>3258</v>
      </c>
      <c r="BR564" s="248" t="s">
        <v>3258</v>
      </c>
      <c r="BS564" s="248" t="s">
        <v>3258</v>
      </c>
      <c r="BT564" s="248" t="s">
        <v>3258</v>
      </c>
      <c r="BU564" s="248" t="s">
        <v>3258</v>
      </c>
      <c r="BV564" s="247"/>
      <c r="BW564" s="248"/>
      <c r="BX564" s="248"/>
      <c r="BY564" s="248"/>
      <c r="BZ564" s="248"/>
      <c r="CA564" s="241"/>
      <c r="CB564" s="241"/>
      <c r="CC564" s="241"/>
      <c r="CD564" s="241"/>
      <c r="CE564" s="248"/>
    </row>
    <row r="565" spans="1:83" ht="14.4" x14ac:dyDescent="0.3">
      <c r="A565" s="269">
        <v>521596</v>
      </c>
      <c r="B565" s="272" t="str">
        <f>VLOOKUP(A565,[1]Sheet4!B$1:G$3636,5,0)</f>
        <v>الرابعة</v>
      </c>
      <c r="C565" s="270" t="s">
        <v>1259</v>
      </c>
      <c r="D565" s="270" t="s">
        <v>1259</v>
      </c>
      <c r="E565" s="270" t="s">
        <v>1259</v>
      </c>
      <c r="F565" s="270" t="s">
        <v>1259</v>
      </c>
      <c r="G565" s="270" t="s">
        <v>1259</v>
      </c>
      <c r="H565" s="270" t="s">
        <v>1259</v>
      </c>
      <c r="I565" s="270" t="s">
        <v>1259</v>
      </c>
      <c r="J565" s="270" t="s">
        <v>1259</v>
      </c>
      <c r="K565" s="270" t="s">
        <v>1259</v>
      </c>
      <c r="L565" s="270" t="s">
        <v>1259</v>
      </c>
      <c r="M565" s="270" t="s">
        <v>1259</v>
      </c>
      <c r="N565" s="270" t="s">
        <v>1259</v>
      </c>
      <c r="O565" s="270" t="s">
        <v>1259</v>
      </c>
      <c r="P565" s="270" t="s">
        <v>1259</v>
      </c>
      <c r="Q565" s="270" t="s">
        <v>1259</v>
      </c>
      <c r="R565" s="270" t="s">
        <v>1259</v>
      </c>
      <c r="S565" s="270" t="s">
        <v>1259</v>
      </c>
      <c r="T565" s="270" t="s">
        <v>1259</v>
      </c>
      <c r="U565" s="270" t="s">
        <v>1259</v>
      </c>
      <c r="V565" s="270" t="s">
        <v>1259</v>
      </c>
      <c r="W565" s="270" t="s">
        <v>1259</v>
      </c>
      <c r="X565" s="270" t="s">
        <v>1259</v>
      </c>
      <c r="Y565" s="270" t="s">
        <v>1259</v>
      </c>
      <c r="Z565" s="270" t="s">
        <v>1259</v>
      </c>
      <c r="AA565" s="270" t="s">
        <v>1259</v>
      </c>
      <c r="AB565" s="270" t="s">
        <v>1259</v>
      </c>
      <c r="AC565" s="270" t="s">
        <v>1259</v>
      </c>
      <c r="AD565" s="270" t="s">
        <v>1259</v>
      </c>
      <c r="AE565" s="270" t="s">
        <v>1259</v>
      </c>
      <c r="AF565" s="270" t="s">
        <v>1259</v>
      </c>
      <c r="AG565" s="270" t="s">
        <v>1259</v>
      </c>
      <c r="AH565" s="270" t="s">
        <v>1259</v>
      </c>
      <c r="AI565" s="270" t="s">
        <v>1259</v>
      </c>
      <c r="AJ565" s="270" t="s">
        <v>1259</v>
      </c>
      <c r="AK565" s="270" t="s">
        <v>1259</v>
      </c>
      <c r="AL565" s="270" t="s">
        <v>1259</v>
      </c>
      <c r="AM565" s="270" t="s">
        <v>1259</v>
      </c>
      <c r="AN565" s="270" t="s">
        <v>1259</v>
      </c>
      <c r="AO565" s="270" t="s">
        <v>1259</v>
      </c>
      <c r="AP565" s="270" t="s">
        <v>1259</v>
      </c>
      <c r="AQ565" s="270" t="s">
        <v>1259</v>
      </c>
      <c r="AR565" s="270" t="s">
        <v>1259</v>
      </c>
      <c r="AS565" s="270" t="s">
        <v>1259</v>
      </c>
      <c r="AT565" s="270" t="s">
        <v>1259</v>
      </c>
      <c r="AU565" s="270" t="s">
        <v>1259</v>
      </c>
      <c r="AV565" s="270" t="s">
        <v>1259</v>
      </c>
      <c r="AW565" s="277" t="s">
        <v>1259</v>
      </c>
      <c r="AX565">
        <f>VLOOKUP(A565,[1]Sheet4!B$2:G$3636,6,0)</f>
        <v>0</v>
      </c>
      <c r="AY565" t="str">
        <f>VLOOKUP(A565,[1]Sheet2!A$3:AC$3636,29,0)</f>
        <v/>
      </c>
      <c r="AZ565" s="270" t="s">
        <v>3258</v>
      </c>
      <c r="BA565" s="270" t="s">
        <v>3258</v>
      </c>
      <c r="BB565" s="270" t="s">
        <v>3258</v>
      </c>
      <c r="BC565" s="270" t="s">
        <v>3258</v>
      </c>
      <c r="BD565" s="270"/>
      <c r="BE565" s="270"/>
    </row>
    <row r="566" spans="1:83" ht="14.4" x14ac:dyDescent="0.3">
      <c r="A566" s="269">
        <v>521598</v>
      </c>
      <c r="B566" s="272" t="str">
        <f>VLOOKUP(A566,[1]Sheet4!B$1:G$3636,5,0)</f>
        <v>الرابعة</v>
      </c>
      <c r="C566" s="270" t="s">
        <v>1259</v>
      </c>
      <c r="D566" s="270" t="s">
        <v>1259</v>
      </c>
      <c r="E566" s="270" t="s">
        <v>1259</v>
      </c>
      <c r="F566" s="270" t="s">
        <v>1259</v>
      </c>
      <c r="G566" s="270" t="s">
        <v>1259</v>
      </c>
      <c r="H566" s="270" t="s">
        <v>1259</v>
      </c>
      <c r="I566" s="270" t="s">
        <v>1259</v>
      </c>
      <c r="J566" s="270" t="s">
        <v>1259</v>
      </c>
      <c r="K566" s="270" t="s">
        <v>1259</v>
      </c>
      <c r="L566" s="270" t="s">
        <v>1259</v>
      </c>
      <c r="M566" s="270" t="s">
        <v>1259</v>
      </c>
      <c r="N566" s="270" t="s">
        <v>1259</v>
      </c>
      <c r="O566" s="270" t="s">
        <v>1259</v>
      </c>
      <c r="P566" s="270" t="s">
        <v>1259</v>
      </c>
      <c r="Q566" s="270" t="s">
        <v>1259</v>
      </c>
      <c r="R566" s="270" t="s">
        <v>1259</v>
      </c>
      <c r="S566" s="270" t="s">
        <v>1259</v>
      </c>
      <c r="T566" s="270" t="s">
        <v>1259</v>
      </c>
      <c r="U566" s="270" t="s">
        <v>1259</v>
      </c>
      <c r="V566" s="270" t="s">
        <v>1259</v>
      </c>
      <c r="W566" s="270" t="s">
        <v>1259</v>
      </c>
      <c r="X566" s="270" t="s">
        <v>1259</v>
      </c>
      <c r="Y566" s="270" t="s">
        <v>1259</v>
      </c>
      <c r="Z566" s="270" t="s">
        <v>1259</v>
      </c>
      <c r="AA566" s="270" t="s">
        <v>1259</v>
      </c>
      <c r="AB566" s="270" t="s">
        <v>1259</v>
      </c>
      <c r="AC566" s="270" t="s">
        <v>1259</v>
      </c>
      <c r="AD566" s="270" t="s">
        <v>1259</v>
      </c>
      <c r="AE566" s="270" t="s">
        <v>1259</v>
      </c>
      <c r="AF566" s="270" t="s">
        <v>1259</v>
      </c>
      <c r="AG566" s="270" t="s">
        <v>1259</v>
      </c>
      <c r="AH566" s="270" t="s">
        <v>1259</v>
      </c>
      <c r="AI566" s="270" t="s">
        <v>1259</v>
      </c>
      <c r="AJ566" s="270" t="s">
        <v>1259</v>
      </c>
      <c r="AK566" s="270" t="s">
        <v>1259</v>
      </c>
      <c r="AL566" s="270" t="s">
        <v>1259</v>
      </c>
      <c r="AM566" s="270" t="s">
        <v>1259</v>
      </c>
      <c r="AN566" s="270" t="s">
        <v>1259</v>
      </c>
      <c r="AO566" s="270" t="s">
        <v>1259</v>
      </c>
      <c r="AP566" s="270" t="s">
        <v>1259</v>
      </c>
      <c r="AQ566" s="270" t="s">
        <v>1259</v>
      </c>
      <c r="AR566" s="270" t="s">
        <v>1259</v>
      </c>
      <c r="AS566" s="270" t="s">
        <v>1259</v>
      </c>
      <c r="AT566" s="270" t="s">
        <v>1259</v>
      </c>
      <c r="AU566" s="270" t="s">
        <v>1259</v>
      </c>
      <c r="AV566" s="270" t="s">
        <v>1259</v>
      </c>
      <c r="AW566" s="270" t="s">
        <v>1259</v>
      </c>
      <c r="AX566">
        <f>VLOOKUP(A566,[1]Sheet4!B$2:G$3636,6,0)</f>
        <v>0</v>
      </c>
      <c r="AY566" t="str">
        <f>VLOOKUP(A566,[1]Sheet2!A$3:AC$3636,29,0)</f>
        <v/>
      </c>
      <c r="AZ566" s="270" t="s">
        <v>3258</v>
      </c>
      <c r="BA566" s="270" t="s">
        <v>3258</v>
      </c>
      <c r="BB566" s="270" t="s">
        <v>3258</v>
      </c>
      <c r="BC566" s="270" t="s">
        <v>3258</v>
      </c>
      <c r="BD566" s="270"/>
      <c r="BE566" s="270"/>
    </row>
    <row r="567" spans="1:83" ht="14.4" x14ac:dyDescent="0.3">
      <c r="A567" s="269">
        <v>521609</v>
      </c>
      <c r="B567" s="272" t="str">
        <f>VLOOKUP(A567,[1]Sheet4!B$1:G$3636,5,0)</f>
        <v>الرابعة</v>
      </c>
      <c r="C567" s="270" t="s">
        <v>1259</v>
      </c>
      <c r="D567" s="270" t="s">
        <v>1259</v>
      </c>
      <c r="E567" s="270" t="s">
        <v>1259</v>
      </c>
      <c r="F567" s="270" t="s">
        <v>1259</v>
      </c>
      <c r="G567" s="270" t="s">
        <v>1259</v>
      </c>
      <c r="H567" s="270" t="s">
        <v>1259</v>
      </c>
      <c r="I567" s="270" t="s">
        <v>1259</v>
      </c>
      <c r="J567" s="270" t="s">
        <v>1259</v>
      </c>
      <c r="K567" s="270" t="s">
        <v>1259</v>
      </c>
      <c r="L567" s="270" t="s">
        <v>1259</v>
      </c>
      <c r="M567" s="270" t="s">
        <v>1259</v>
      </c>
      <c r="N567" s="270" t="s">
        <v>1259</v>
      </c>
      <c r="O567" s="270" t="s">
        <v>1259</v>
      </c>
      <c r="P567" s="270" t="s">
        <v>1259</v>
      </c>
      <c r="Q567" s="270" t="s">
        <v>1259</v>
      </c>
      <c r="R567" s="270" t="s">
        <v>1259</v>
      </c>
      <c r="S567" s="270" t="s">
        <v>1259</v>
      </c>
      <c r="T567" s="270" t="s">
        <v>1259</v>
      </c>
      <c r="U567" s="270" t="s">
        <v>1259</v>
      </c>
      <c r="V567" s="270" t="s">
        <v>1259</v>
      </c>
      <c r="W567" s="270" t="s">
        <v>1259</v>
      </c>
      <c r="X567" s="270" t="s">
        <v>1259</v>
      </c>
      <c r="Y567" s="270" t="s">
        <v>1259</v>
      </c>
      <c r="Z567" s="270" t="s">
        <v>1259</v>
      </c>
      <c r="AA567" s="270" t="s">
        <v>1259</v>
      </c>
      <c r="AB567" s="270" t="s">
        <v>1259</v>
      </c>
      <c r="AC567" s="270" t="s">
        <v>1259</v>
      </c>
      <c r="AD567" s="270" t="s">
        <v>1259</v>
      </c>
      <c r="AE567" s="270" t="s">
        <v>1259</v>
      </c>
      <c r="AF567" s="270" t="s">
        <v>1259</v>
      </c>
      <c r="AG567" s="270" t="s">
        <v>1259</v>
      </c>
      <c r="AH567" s="270" t="s">
        <v>1259</v>
      </c>
      <c r="AI567" s="270" t="s">
        <v>1259</v>
      </c>
      <c r="AJ567" s="270" t="s">
        <v>1259</v>
      </c>
      <c r="AK567" s="270" t="s">
        <v>1259</v>
      </c>
      <c r="AL567" s="270" t="s">
        <v>1259</v>
      </c>
      <c r="AM567" s="270" t="s">
        <v>1259</v>
      </c>
      <c r="AN567" s="270" t="s">
        <v>1259</v>
      </c>
      <c r="AO567" s="270" t="s">
        <v>1259</v>
      </c>
      <c r="AP567" s="270" t="s">
        <v>1259</v>
      </c>
      <c r="AQ567" s="270" t="s">
        <v>1259</v>
      </c>
      <c r="AR567" s="270" t="s">
        <v>1259</v>
      </c>
      <c r="AS567" s="270" t="s">
        <v>1259</v>
      </c>
      <c r="AT567" s="270" t="s">
        <v>1259</v>
      </c>
      <c r="AU567" s="270" t="s">
        <v>1259</v>
      </c>
      <c r="AV567" s="270" t="s">
        <v>1259</v>
      </c>
      <c r="AW567" s="277" t="s">
        <v>1259</v>
      </c>
      <c r="AX567">
        <f>VLOOKUP(A567,[1]Sheet4!B$2:G$3636,6,0)</f>
        <v>0</v>
      </c>
      <c r="AY567" t="str">
        <f>VLOOKUP(A567,[1]Sheet2!A$3:AC$3636,29,0)</f>
        <v/>
      </c>
      <c r="AZ567" s="270" t="s">
        <v>3258</v>
      </c>
      <c r="BA567" s="270" t="s">
        <v>3258</v>
      </c>
      <c r="BB567" s="270" t="s">
        <v>3258</v>
      </c>
      <c r="BC567" s="270" t="s">
        <v>3258</v>
      </c>
      <c r="BD567" s="270"/>
      <c r="BE567" s="270"/>
      <c r="BH567" s="248"/>
      <c r="BI567" s="248"/>
      <c r="BJ567" s="248"/>
      <c r="BK567" s="248"/>
      <c r="BL567" s="248"/>
      <c r="BM567" s="248"/>
      <c r="BN567" s="248"/>
      <c r="BO567" s="248"/>
      <c r="BP567" s="248" t="s">
        <v>3258</v>
      </c>
      <c r="BQ567" s="248" t="s">
        <v>3258</v>
      </c>
      <c r="BR567" s="248" t="s">
        <v>3258</v>
      </c>
      <c r="BS567" s="248" t="s">
        <v>3258</v>
      </c>
      <c r="BT567" s="248" t="s">
        <v>3258</v>
      </c>
      <c r="BU567" s="248" t="s">
        <v>3258</v>
      </c>
      <c r="BV567" s="247"/>
      <c r="BW567" s="248"/>
      <c r="BX567" s="248"/>
      <c r="BY567" s="248"/>
      <c r="BZ567" s="248"/>
      <c r="CA567" s="241"/>
      <c r="CB567" s="241"/>
      <c r="CC567" s="241"/>
      <c r="CD567" s="241"/>
      <c r="CE567" s="248"/>
    </row>
    <row r="568" spans="1:83" ht="14.4" x14ac:dyDescent="0.3">
      <c r="A568" s="269">
        <v>521612</v>
      </c>
      <c r="B568" s="272" t="str">
        <f>VLOOKUP(A568,[1]Sheet4!B$1:G$3636,5,0)</f>
        <v>الرابعة</v>
      </c>
      <c r="C568" s="270" t="s">
        <v>1259</v>
      </c>
      <c r="D568" s="270" t="s">
        <v>1259</v>
      </c>
      <c r="E568" s="270" t="s">
        <v>1259</v>
      </c>
      <c r="F568" s="270" t="s">
        <v>1259</v>
      </c>
      <c r="G568" s="270" t="s">
        <v>1259</v>
      </c>
      <c r="H568" s="270" t="s">
        <v>1259</v>
      </c>
      <c r="I568" s="270" t="s">
        <v>1259</v>
      </c>
      <c r="J568" s="270" t="s">
        <v>1259</v>
      </c>
      <c r="K568" s="270" t="s">
        <v>1259</v>
      </c>
      <c r="L568" s="270" t="s">
        <v>1259</v>
      </c>
      <c r="M568" s="270" t="s">
        <v>1259</v>
      </c>
      <c r="N568" s="270" t="s">
        <v>1259</v>
      </c>
      <c r="O568" s="270" t="s">
        <v>1259</v>
      </c>
      <c r="P568" s="270" t="s">
        <v>1259</v>
      </c>
      <c r="Q568" s="270" t="s">
        <v>1259</v>
      </c>
      <c r="R568" s="270" t="s">
        <v>1259</v>
      </c>
      <c r="S568" s="270" t="s">
        <v>1259</v>
      </c>
      <c r="T568" s="270" t="s">
        <v>1259</v>
      </c>
      <c r="U568" s="270" t="s">
        <v>1259</v>
      </c>
      <c r="V568" s="270" t="s">
        <v>1259</v>
      </c>
      <c r="W568" s="270" t="s">
        <v>1259</v>
      </c>
      <c r="X568" s="270" t="s">
        <v>1259</v>
      </c>
      <c r="Y568" s="270" t="s">
        <v>1259</v>
      </c>
      <c r="Z568" s="270" t="s">
        <v>1259</v>
      </c>
      <c r="AA568" s="270" t="s">
        <v>1259</v>
      </c>
      <c r="AB568" s="270" t="s">
        <v>1259</v>
      </c>
      <c r="AC568" s="270" t="s">
        <v>1259</v>
      </c>
      <c r="AD568" s="270" t="s">
        <v>1259</v>
      </c>
      <c r="AE568" s="270" t="s">
        <v>1259</v>
      </c>
      <c r="AF568" s="270" t="s">
        <v>1259</v>
      </c>
      <c r="AG568" s="270" t="s">
        <v>1259</v>
      </c>
      <c r="AH568" s="270" t="s">
        <v>1259</v>
      </c>
      <c r="AI568" s="270" t="s">
        <v>1259</v>
      </c>
      <c r="AJ568" s="270" t="s">
        <v>1259</v>
      </c>
      <c r="AK568" s="270" t="s">
        <v>1259</v>
      </c>
      <c r="AL568" s="270" t="s">
        <v>1259</v>
      </c>
      <c r="AM568" s="270" t="s">
        <v>1259</v>
      </c>
      <c r="AN568" s="270" t="s">
        <v>1259</v>
      </c>
      <c r="AO568" s="270" t="s">
        <v>1259</v>
      </c>
      <c r="AP568" s="270" t="s">
        <v>1259</v>
      </c>
      <c r="AQ568" s="270" t="s">
        <v>1259</v>
      </c>
      <c r="AR568" s="270" t="s">
        <v>1259</v>
      </c>
      <c r="AS568" s="270" t="s">
        <v>1259</v>
      </c>
      <c r="AT568" s="270" t="s">
        <v>1259</v>
      </c>
      <c r="AU568" s="270" t="s">
        <v>1259</v>
      </c>
      <c r="AV568" s="270" t="s">
        <v>1259</v>
      </c>
      <c r="AW568" s="277" t="s">
        <v>1259</v>
      </c>
      <c r="AX568">
        <f>VLOOKUP(A568,[1]Sheet4!B$2:G$3636,6,0)</f>
        <v>0</v>
      </c>
      <c r="AY568" t="str">
        <f>VLOOKUP(A568,[1]Sheet2!A$3:AC$3636,29,0)</f>
        <v/>
      </c>
      <c r="AZ568" s="270" t="s">
        <v>3258</v>
      </c>
      <c r="BA568" s="270" t="s">
        <v>3258</v>
      </c>
      <c r="BB568" s="270" t="s">
        <v>3258</v>
      </c>
      <c r="BC568" s="270" t="s">
        <v>3258</v>
      </c>
      <c r="BD568" s="270"/>
      <c r="BE568" s="270"/>
    </row>
    <row r="569" spans="1:83" ht="14.4" x14ac:dyDescent="0.3">
      <c r="A569" s="269">
        <v>521613</v>
      </c>
      <c r="B569" s="272" t="str">
        <f>VLOOKUP(A569,[1]Sheet4!B$1:G$3636,5,0)</f>
        <v>الرابعة</v>
      </c>
      <c r="C569" s="270" t="s">
        <v>1259</v>
      </c>
      <c r="D569" s="270" t="s">
        <v>1259</v>
      </c>
      <c r="E569" s="270" t="s">
        <v>1259</v>
      </c>
      <c r="F569" s="270" t="s">
        <v>1259</v>
      </c>
      <c r="G569" s="270" t="s">
        <v>1259</v>
      </c>
      <c r="H569" s="270" t="s">
        <v>1259</v>
      </c>
      <c r="I569" s="270" t="s">
        <v>1259</v>
      </c>
      <c r="J569" s="270" t="s">
        <v>1259</v>
      </c>
      <c r="K569" s="270" t="s">
        <v>1259</v>
      </c>
      <c r="L569" s="270" t="s">
        <v>1259</v>
      </c>
      <c r="M569" s="270" t="s">
        <v>1259</v>
      </c>
      <c r="N569" s="270" t="s">
        <v>1259</v>
      </c>
      <c r="O569" s="270" t="s">
        <v>1259</v>
      </c>
      <c r="P569" s="270" t="s">
        <v>1259</v>
      </c>
      <c r="Q569" s="270" t="s">
        <v>1259</v>
      </c>
      <c r="R569" s="270" t="s">
        <v>1259</v>
      </c>
      <c r="S569" s="270" t="s">
        <v>1259</v>
      </c>
      <c r="T569" s="270" t="s">
        <v>1259</v>
      </c>
      <c r="U569" s="270" t="s">
        <v>1259</v>
      </c>
      <c r="V569" s="270" t="s">
        <v>1259</v>
      </c>
      <c r="W569" s="270" t="s">
        <v>1259</v>
      </c>
      <c r="X569" s="270" t="s">
        <v>1259</v>
      </c>
      <c r="Y569" s="270" t="s">
        <v>1259</v>
      </c>
      <c r="Z569" s="270" t="s">
        <v>1259</v>
      </c>
      <c r="AA569" s="270" t="s">
        <v>1259</v>
      </c>
      <c r="AB569" s="270" t="s">
        <v>1259</v>
      </c>
      <c r="AC569" s="270" t="s">
        <v>1259</v>
      </c>
      <c r="AD569" s="270" t="s">
        <v>1259</v>
      </c>
      <c r="AE569" s="270" t="s">
        <v>1259</v>
      </c>
      <c r="AF569" s="270" t="s">
        <v>1259</v>
      </c>
      <c r="AG569" s="270" t="s">
        <v>1259</v>
      </c>
      <c r="AH569" s="270" t="s">
        <v>1259</v>
      </c>
      <c r="AI569" s="270" t="s">
        <v>1259</v>
      </c>
      <c r="AJ569" s="270" t="s">
        <v>1259</v>
      </c>
      <c r="AK569" s="270" t="s">
        <v>1259</v>
      </c>
      <c r="AL569" s="270" t="s">
        <v>1259</v>
      </c>
      <c r="AM569" s="270" t="s">
        <v>1259</v>
      </c>
      <c r="AN569" s="270" t="s">
        <v>1259</v>
      </c>
      <c r="AO569" s="270" t="s">
        <v>1259</v>
      </c>
      <c r="AP569" s="270" t="s">
        <v>1259</v>
      </c>
      <c r="AQ569" s="270" t="s">
        <v>1259</v>
      </c>
      <c r="AR569" s="270" t="s">
        <v>1259</v>
      </c>
      <c r="AS569" s="270" t="s">
        <v>1259</v>
      </c>
      <c r="AT569" s="270" t="s">
        <v>1259</v>
      </c>
      <c r="AU569" s="270" t="s">
        <v>1259</v>
      </c>
      <c r="AV569" s="270" t="s">
        <v>1259</v>
      </c>
      <c r="AW569" s="277" t="s">
        <v>1259</v>
      </c>
      <c r="AX569">
        <f>VLOOKUP(A569,[1]Sheet4!B$2:G$3636,6,0)</f>
        <v>0</v>
      </c>
      <c r="AY569" t="str">
        <f>VLOOKUP(A569,[1]Sheet2!A$3:AC$3636,29,0)</f>
        <v/>
      </c>
      <c r="AZ569" s="270" t="s">
        <v>3258</v>
      </c>
      <c r="BA569" s="270" t="s">
        <v>3258</v>
      </c>
      <c r="BB569" s="270" t="s">
        <v>3258</v>
      </c>
      <c r="BC569" s="270" t="s">
        <v>3258</v>
      </c>
      <c r="BD569" s="270"/>
      <c r="BE569" s="270"/>
    </row>
    <row r="570" spans="1:83" ht="14.4" x14ac:dyDescent="0.3">
      <c r="A570" s="269">
        <v>521620</v>
      </c>
      <c r="B570" s="272" t="str">
        <f>VLOOKUP(A570,[1]Sheet4!B$1:G$3636,5,0)</f>
        <v>الرابعة</v>
      </c>
      <c r="C570" s="270" t="s">
        <v>1259</v>
      </c>
      <c r="D570" s="270" t="s">
        <v>1259</v>
      </c>
      <c r="E570" s="270" t="s">
        <v>1259</v>
      </c>
      <c r="F570" s="270" t="s">
        <v>1259</v>
      </c>
      <c r="G570" s="270" t="s">
        <v>1259</v>
      </c>
      <c r="H570" s="270" t="s">
        <v>1259</v>
      </c>
      <c r="I570" s="270" t="s">
        <v>1259</v>
      </c>
      <c r="J570" s="270" t="s">
        <v>1259</v>
      </c>
      <c r="K570" s="270" t="s">
        <v>1259</v>
      </c>
      <c r="L570" s="270" t="s">
        <v>1259</v>
      </c>
      <c r="M570" s="270" t="s">
        <v>1259</v>
      </c>
      <c r="N570" s="270" t="s">
        <v>1259</v>
      </c>
      <c r="O570" s="270" t="s">
        <v>1259</v>
      </c>
      <c r="P570" s="270" t="s">
        <v>1259</v>
      </c>
      <c r="Q570" s="270" t="s">
        <v>1259</v>
      </c>
      <c r="R570" s="270" t="s">
        <v>1259</v>
      </c>
      <c r="S570" s="270" t="s">
        <v>1259</v>
      </c>
      <c r="T570" s="270" t="s">
        <v>1259</v>
      </c>
      <c r="U570" s="270" t="s">
        <v>1259</v>
      </c>
      <c r="V570" s="270" t="s">
        <v>1259</v>
      </c>
      <c r="W570" s="270" t="s">
        <v>1259</v>
      </c>
      <c r="X570" s="270" t="s">
        <v>1259</v>
      </c>
      <c r="Y570" s="270" t="s">
        <v>1259</v>
      </c>
      <c r="Z570" s="270" t="s">
        <v>1259</v>
      </c>
      <c r="AA570" s="270" t="s">
        <v>1259</v>
      </c>
      <c r="AB570" s="270" t="s">
        <v>1259</v>
      </c>
      <c r="AC570" s="270" t="s">
        <v>1259</v>
      </c>
      <c r="AD570" s="270" t="s">
        <v>1259</v>
      </c>
      <c r="AE570" s="270" t="s">
        <v>1259</v>
      </c>
      <c r="AF570" s="270" t="s">
        <v>1259</v>
      </c>
      <c r="AG570" s="270" t="s">
        <v>1259</v>
      </c>
      <c r="AH570" s="270" t="s">
        <v>1259</v>
      </c>
      <c r="AI570" s="270" t="s">
        <v>1259</v>
      </c>
      <c r="AJ570" s="270" t="s">
        <v>1259</v>
      </c>
      <c r="AK570" s="270" t="s">
        <v>1259</v>
      </c>
      <c r="AL570" s="270" t="s">
        <v>1259</v>
      </c>
      <c r="AM570" s="270" t="s">
        <v>1259</v>
      </c>
      <c r="AN570" s="270" t="s">
        <v>1259</v>
      </c>
      <c r="AO570" s="270" t="s">
        <v>1259</v>
      </c>
      <c r="AP570" s="270" t="s">
        <v>1259</v>
      </c>
      <c r="AQ570" s="270" t="s">
        <v>1259</v>
      </c>
      <c r="AR570" s="270" t="s">
        <v>1259</v>
      </c>
      <c r="AS570" s="270" t="s">
        <v>1259</v>
      </c>
      <c r="AT570" s="270" t="s">
        <v>1259</v>
      </c>
      <c r="AU570" s="270" t="s">
        <v>1259</v>
      </c>
      <c r="AV570" s="270" t="s">
        <v>1259</v>
      </c>
      <c r="AW570" s="277" t="s">
        <v>1259</v>
      </c>
      <c r="AX570">
        <f>VLOOKUP(A570,[1]Sheet4!B$2:G$3636,6,0)</f>
        <v>0</v>
      </c>
      <c r="AY570" t="str">
        <f>VLOOKUP(A570,[1]Sheet2!A$3:AC$3636,29,0)</f>
        <v/>
      </c>
      <c r="AZ570" s="270" t="s">
        <v>3258</v>
      </c>
      <c r="BA570" s="270" t="s">
        <v>3258</v>
      </c>
      <c r="BB570" s="270" t="s">
        <v>3258</v>
      </c>
      <c r="BC570" s="270" t="s">
        <v>3258</v>
      </c>
      <c r="BD570" s="270"/>
      <c r="BE570" s="270"/>
      <c r="BH570" s="248"/>
      <c r="BI570" s="248"/>
      <c r="BJ570" s="248"/>
      <c r="BK570" s="248"/>
      <c r="BL570" s="248"/>
      <c r="BM570" s="248"/>
      <c r="BN570" s="248"/>
      <c r="BO570" s="248"/>
      <c r="BP570" s="248" t="s">
        <v>3258</v>
      </c>
      <c r="BQ570" s="248" t="s">
        <v>3258</v>
      </c>
      <c r="BR570" s="248" t="s">
        <v>3258</v>
      </c>
      <c r="BS570" s="248" t="s">
        <v>3258</v>
      </c>
      <c r="BT570" s="248" t="s">
        <v>3258</v>
      </c>
      <c r="BU570" s="248" t="s">
        <v>3258</v>
      </c>
      <c r="BV570" s="247"/>
      <c r="BW570" s="248"/>
      <c r="BX570" s="248"/>
      <c r="BY570" s="248"/>
      <c r="BZ570" s="248"/>
      <c r="CA570" s="241"/>
      <c r="CB570" s="241"/>
      <c r="CC570" s="241"/>
      <c r="CD570" s="241"/>
      <c r="CE570" s="248"/>
    </row>
    <row r="571" spans="1:83" ht="14.4" x14ac:dyDescent="0.3">
      <c r="A571" s="269">
        <v>521630</v>
      </c>
      <c r="B571" s="272" t="str">
        <f>VLOOKUP(A571,[1]Sheet4!B$1:G$3636,5,0)</f>
        <v>الرابعة</v>
      </c>
      <c r="C571" s="270" t="s">
        <v>1259</v>
      </c>
      <c r="D571" s="270" t="s">
        <v>1259</v>
      </c>
      <c r="E571" s="270" t="s">
        <v>1259</v>
      </c>
      <c r="F571" s="270" t="s">
        <v>1259</v>
      </c>
      <c r="G571" s="270" t="s">
        <v>1259</v>
      </c>
      <c r="H571" s="270" t="s">
        <v>1259</v>
      </c>
      <c r="I571" s="270" t="s">
        <v>1259</v>
      </c>
      <c r="J571" s="270" t="s">
        <v>1259</v>
      </c>
      <c r="K571" s="270" t="s">
        <v>1259</v>
      </c>
      <c r="L571" s="270" t="s">
        <v>1259</v>
      </c>
      <c r="M571" s="270" t="s">
        <v>1259</v>
      </c>
      <c r="N571" s="270" t="s">
        <v>1259</v>
      </c>
      <c r="O571" s="270" t="s">
        <v>1259</v>
      </c>
      <c r="P571" s="270" t="s">
        <v>1259</v>
      </c>
      <c r="Q571" s="270" t="s">
        <v>1259</v>
      </c>
      <c r="R571" s="270" t="s">
        <v>1259</v>
      </c>
      <c r="S571" s="270" t="s">
        <v>1259</v>
      </c>
      <c r="T571" s="270" t="s">
        <v>1259</v>
      </c>
      <c r="U571" s="270" t="s">
        <v>1259</v>
      </c>
      <c r="V571" s="270" t="s">
        <v>1259</v>
      </c>
      <c r="W571" s="270" t="s">
        <v>1259</v>
      </c>
      <c r="X571" s="270" t="s">
        <v>1259</v>
      </c>
      <c r="Y571" s="270" t="s">
        <v>1259</v>
      </c>
      <c r="Z571" s="270" t="s">
        <v>1259</v>
      </c>
      <c r="AA571" s="270" t="s">
        <v>1259</v>
      </c>
      <c r="AB571" s="270" t="s">
        <v>1259</v>
      </c>
      <c r="AC571" s="270" t="s">
        <v>1259</v>
      </c>
      <c r="AD571" s="270" t="s">
        <v>1259</v>
      </c>
      <c r="AE571" s="270" t="s">
        <v>1259</v>
      </c>
      <c r="AF571" s="270" t="s">
        <v>1259</v>
      </c>
      <c r="AG571" s="270" t="s">
        <v>1259</v>
      </c>
      <c r="AH571" s="270" t="s">
        <v>1259</v>
      </c>
      <c r="AI571" s="270" t="s">
        <v>1259</v>
      </c>
      <c r="AJ571" s="270" t="s">
        <v>1259</v>
      </c>
      <c r="AK571" s="270" t="s">
        <v>1259</v>
      </c>
      <c r="AL571" s="270" t="s">
        <v>1259</v>
      </c>
      <c r="AM571" s="270" t="s">
        <v>1259</v>
      </c>
      <c r="AN571" s="270" t="s">
        <v>1259</v>
      </c>
      <c r="AO571" s="270" t="s">
        <v>1259</v>
      </c>
      <c r="AP571" s="270" t="s">
        <v>1259</v>
      </c>
      <c r="AQ571" s="270" t="s">
        <v>1259</v>
      </c>
      <c r="AR571" s="270" t="s">
        <v>1259</v>
      </c>
      <c r="AS571" s="270" t="s">
        <v>1259</v>
      </c>
      <c r="AT571" s="270" t="s">
        <v>1259</v>
      </c>
      <c r="AU571" s="270" t="s">
        <v>1259</v>
      </c>
      <c r="AV571" s="270" t="s">
        <v>1259</v>
      </c>
      <c r="AW571" s="277" t="s">
        <v>1259</v>
      </c>
      <c r="AX571">
        <f>VLOOKUP(A571,[1]Sheet4!B$2:G$3636,6,0)</f>
        <v>0</v>
      </c>
      <c r="AY571" t="str">
        <f>VLOOKUP(A571,[1]Sheet2!A$3:AC$3636,29,0)</f>
        <v/>
      </c>
      <c r="AZ571" s="270" t="s">
        <v>3258</v>
      </c>
      <c r="BA571" s="270" t="s">
        <v>3258</v>
      </c>
      <c r="BB571" s="270" t="s">
        <v>3258</v>
      </c>
      <c r="BC571" s="270" t="s">
        <v>3258</v>
      </c>
      <c r="BD571" s="270"/>
      <c r="BE571" s="270"/>
    </row>
    <row r="572" spans="1:83" ht="14.4" x14ac:dyDescent="0.3">
      <c r="A572" s="269">
        <v>521634</v>
      </c>
      <c r="B572" s="272" t="str">
        <f>VLOOKUP(A572,[1]Sheet4!B$1:G$3636,5,0)</f>
        <v>الرابعة</v>
      </c>
      <c r="C572" s="270" t="s">
        <v>1259</v>
      </c>
      <c r="D572" s="270" t="s">
        <v>1259</v>
      </c>
      <c r="E572" s="270" t="s">
        <v>1259</v>
      </c>
      <c r="F572" s="270" t="s">
        <v>1259</v>
      </c>
      <c r="G572" s="270" t="s">
        <v>1259</v>
      </c>
      <c r="H572" s="270" t="s">
        <v>1259</v>
      </c>
      <c r="I572" s="270" t="s">
        <v>1259</v>
      </c>
      <c r="J572" s="270" t="s">
        <v>1259</v>
      </c>
      <c r="K572" s="270" t="s">
        <v>1259</v>
      </c>
      <c r="L572" s="270" t="s">
        <v>1259</v>
      </c>
      <c r="M572" s="270" t="s">
        <v>1259</v>
      </c>
      <c r="N572" s="270" t="s">
        <v>1259</v>
      </c>
      <c r="O572" s="270" t="s">
        <v>1259</v>
      </c>
      <c r="P572" s="270" t="s">
        <v>1259</v>
      </c>
      <c r="Q572" s="270" t="s">
        <v>1259</v>
      </c>
      <c r="R572" s="270" t="s">
        <v>1259</v>
      </c>
      <c r="S572" s="270" t="s">
        <v>1259</v>
      </c>
      <c r="T572" s="270" t="s">
        <v>1259</v>
      </c>
      <c r="U572" s="270" t="s">
        <v>1259</v>
      </c>
      <c r="V572" s="270" t="s">
        <v>1259</v>
      </c>
      <c r="W572" s="270" t="s">
        <v>1259</v>
      </c>
      <c r="X572" s="270" t="s">
        <v>1259</v>
      </c>
      <c r="Y572" s="270" t="s">
        <v>1259</v>
      </c>
      <c r="Z572" s="270" t="s">
        <v>1259</v>
      </c>
      <c r="AA572" s="270" t="s">
        <v>1259</v>
      </c>
      <c r="AB572" s="270" t="s">
        <v>1259</v>
      </c>
      <c r="AC572" s="270" t="s">
        <v>1259</v>
      </c>
      <c r="AD572" s="270" t="s">
        <v>1259</v>
      </c>
      <c r="AE572" s="270" t="s">
        <v>1259</v>
      </c>
      <c r="AF572" s="270" t="s">
        <v>1259</v>
      </c>
      <c r="AG572" s="270" t="s">
        <v>1259</v>
      </c>
      <c r="AH572" s="270" t="s">
        <v>1259</v>
      </c>
      <c r="AI572" s="270" t="s">
        <v>1259</v>
      </c>
      <c r="AJ572" s="270" t="s">
        <v>1259</v>
      </c>
      <c r="AK572" s="270" t="s">
        <v>1259</v>
      </c>
      <c r="AL572" s="270" t="s">
        <v>1259</v>
      </c>
      <c r="AM572" s="270" t="s">
        <v>1259</v>
      </c>
      <c r="AN572" s="270" t="s">
        <v>1259</v>
      </c>
      <c r="AO572" s="270" t="s">
        <v>1259</v>
      </c>
      <c r="AP572" s="270" t="s">
        <v>1259</v>
      </c>
      <c r="AQ572" s="270" t="s">
        <v>1259</v>
      </c>
      <c r="AR572" s="270" t="s">
        <v>1259</v>
      </c>
      <c r="AS572" s="270" t="s">
        <v>1259</v>
      </c>
      <c r="AT572" s="270" t="s">
        <v>1259</v>
      </c>
      <c r="AU572" s="270" t="s">
        <v>1259</v>
      </c>
      <c r="AV572" s="270" t="s">
        <v>1259</v>
      </c>
      <c r="AW572" s="277" t="s">
        <v>1259</v>
      </c>
      <c r="AX572">
        <f>VLOOKUP(A572,[1]Sheet4!B$2:G$3636,6,0)</f>
        <v>0</v>
      </c>
      <c r="AY572" t="str">
        <f>VLOOKUP(A572,[1]Sheet2!A$3:AC$3636,29,0)</f>
        <v/>
      </c>
      <c r="AZ572" s="270" t="s">
        <v>3258</v>
      </c>
      <c r="BA572" s="270" t="s">
        <v>3258</v>
      </c>
      <c r="BB572" s="270" t="s">
        <v>3258</v>
      </c>
      <c r="BC572" s="270" t="s">
        <v>3258</v>
      </c>
      <c r="BD572" s="270"/>
      <c r="BE572" s="270"/>
      <c r="BH572" s="248"/>
      <c r="BI572" s="248"/>
      <c r="BJ572" s="248"/>
      <c r="BK572" s="248"/>
      <c r="BL572" s="248"/>
      <c r="BM572" s="248"/>
      <c r="BN572" s="248"/>
      <c r="BO572" s="248"/>
      <c r="BP572" s="248" t="s">
        <v>3258</v>
      </c>
      <c r="BQ572" s="248" t="s">
        <v>3258</v>
      </c>
      <c r="BR572" s="248" t="s">
        <v>3258</v>
      </c>
      <c r="BS572" s="248" t="s">
        <v>3258</v>
      </c>
      <c r="BT572" s="248" t="s">
        <v>3258</v>
      </c>
      <c r="BU572" s="248" t="s">
        <v>3258</v>
      </c>
      <c r="BV572" s="247"/>
      <c r="BW572" s="248"/>
      <c r="BX572" s="248"/>
      <c r="BY572" s="248"/>
      <c r="BZ572" s="248"/>
      <c r="CA572" s="241"/>
      <c r="CB572" s="241"/>
      <c r="CC572" s="241"/>
      <c r="CD572" s="241"/>
      <c r="CE572" s="248"/>
    </row>
    <row r="573" spans="1:83" ht="14.4" x14ac:dyDescent="0.3">
      <c r="A573" s="269">
        <v>521637</v>
      </c>
      <c r="B573" s="272" t="str">
        <f>VLOOKUP(A573,[1]Sheet4!B$1:G$3636,5,0)</f>
        <v>الرابعة</v>
      </c>
      <c r="C573" s="270" t="s">
        <v>1259</v>
      </c>
      <c r="D573" s="270" t="s">
        <v>1259</v>
      </c>
      <c r="E573" s="270" t="s">
        <v>1259</v>
      </c>
      <c r="F573" s="270" t="s">
        <v>1259</v>
      </c>
      <c r="G573" s="270" t="s">
        <v>1259</v>
      </c>
      <c r="H573" s="270" t="s">
        <v>1259</v>
      </c>
      <c r="I573" s="270" t="s">
        <v>1259</v>
      </c>
      <c r="J573" s="270" t="s">
        <v>1259</v>
      </c>
      <c r="K573" s="270" t="s">
        <v>1259</v>
      </c>
      <c r="L573" s="270" t="s">
        <v>1259</v>
      </c>
      <c r="M573" s="270" t="s">
        <v>1259</v>
      </c>
      <c r="N573" s="270" t="s">
        <v>1259</v>
      </c>
      <c r="O573" s="270" t="s">
        <v>1259</v>
      </c>
      <c r="P573" s="270" t="s">
        <v>1259</v>
      </c>
      <c r="Q573" s="270" t="s">
        <v>1259</v>
      </c>
      <c r="R573" s="270" t="s">
        <v>1259</v>
      </c>
      <c r="S573" s="270" t="s">
        <v>1259</v>
      </c>
      <c r="T573" s="270" t="s">
        <v>1259</v>
      </c>
      <c r="U573" s="270" t="s">
        <v>1259</v>
      </c>
      <c r="V573" s="270" t="s">
        <v>1259</v>
      </c>
      <c r="W573" s="270" t="s">
        <v>1259</v>
      </c>
      <c r="X573" s="270" t="s">
        <v>1259</v>
      </c>
      <c r="Y573" s="270" t="s">
        <v>1259</v>
      </c>
      <c r="Z573" s="270" t="s">
        <v>1259</v>
      </c>
      <c r="AA573" s="270" t="s">
        <v>1259</v>
      </c>
      <c r="AB573" s="270" t="s">
        <v>1259</v>
      </c>
      <c r="AC573" s="270" t="s">
        <v>1259</v>
      </c>
      <c r="AD573" s="270" t="s">
        <v>1259</v>
      </c>
      <c r="AE573" s="270" t="s">
        <v>1259</v>
      </c>
      <c r="AF573" s="270" t="s">
        <v>1259</v>
      </c>
      <c r="AG573" s="270" t="s">
        <v>1259</v>
      </c>
      <c r="AH573" s="270" t="s">
        <v>1259</v>
      </c>
      <c r="AI573" s="270" t="s">
        <v>1259</v>
      </c>
      <c r="AJ573" s="270" t="s">
        <v>1259</v>
      </c>
      <c r="AK573" s="270" t="s">
        <v>1259</v>
      </c>
      <c r="AL573" s="270" t="s">
        <v>1259</v>
      </c>
      <c r="AM573" s="270" t="s">
        <v>1259</v>
      </c>
      <c r="AN573" s="270" t="s">
        <v>1259</v>
      </c>
      <c r="AO573" s="270" t="s">
        <v>1259</v>
      </c>
      <c r="AP573" s="270" t="s">
        <v>1259</v>
      </c>
      <c r="AQ573" s="270" t="s">
        <v>1259</v>
      </c>
      <c r="AR573" s="270" t="s">
        <v>1259</v>
      </c>
      <c r="AS573" s="270" t="s">
        <v>1259</v>
      </c>
      <c r="AT573" s="270" t="s">
        <v>1259</v>
      </c>
      <c r="AU573" s="270" t="s">
        <v>1259</v>
      </c>
      <c r="AV573" s="270" t="s">
        <v>1259</v>
      </c>
      <c r="AW573" s="277" t="s">
        <v>1259</v>
      </c>
      <c r="AX573">
        <f>VLOOKUP(A573,[1]Sheet4!B$2:G$3636,6,0)</f>
        <v>0</v>
      </c>
      <c r="AY573" t="str">
        <f>VLOOKUP(A573,[1]Sheet2!A$3:AC$3636,29,0)</f>
        <v/>
      </c>
      <c r="AZ573" s="270" t="s">
        <v>3258</v>
      </c>
      <c r="BA573" s="270" t="s">
        <v>3258</v>
      </c>
      <c r="BB573" s="270" t="s">
        <v>3258</v>
      </c>
      <c r="BC573" s="270" t="s">
        <v>3258</v>
      </c>
      <c r="BD573" s="270"/>
      <c r="BE573" s="270"/>
    </row>
    <row r="574" spans="1:83" ht="14.4" x14ac:dyDescent="0.3">
      <c r="A574" s="269">
        <v>521656</v>
      </c>
      <c r="B574" s="272" t="str">
        <f>VLOOKUP(A574,[1]Sheet4!B$1:G$3636,5,0)</f>
        <v>الرابعة</v>
      </c>
      <c r="C574" s="270" t="s">
        <v>1259</v>
      </c>
      <c r="D574" s="270" t="s">
        <v>1259</v>
      </c>
      <c r="E574" s="270" t="s">
        <v>1259</v>
      </c>
      <c r="F574" s="270" t="s">
        <v>1259</v>
      </c>
      <c r="G574" s="270" t="s">
        <v>1259</v>
      </c>
      <c r="H574" s="270" t="s">
        <v>1259</v>
      </c>
      <c r="I574" s="270" t="s">
        <v>1259</v>
      </c>
      <c r="J574" s="270" t="s">
        <v>1259</v>
      </c>
      <c r="K574" s="270" t="s">
        <v>1259</v>
      </c>
      <c r="L574" s="270" t="s">
        <v>1259</v>
      </c>
      <c r="M574" s="270" t="s">
        <v>1259</v>
      </c>
      <c r="N574" s="270" t="s">
        <v>1259</v>
      </c>
      <c r="O574" s="270" t="s">
        <v>1259</v>
      </c>
      <c r="P574" s="270" t="s">
        <v>1259</v>
      </c>
      <c r="Q574" s="270" t="s">
        <v>1259</v>
      </c>
      <c r="R574" s="270" t="s">
        <v>1259</v>
      </c>
      <c r="S574" s="270" t="s">
        <v>1259</v>
      </c>
      <c r="T574" s="270" t="s">
        <v>1259</v>
      </c>
      <c r="U574" s="270" t="s">
        <v>1259</v>
      </c>
      <c r="V574" s="270" t="s">
        <v>1259</v>
      </c>
      <c r="W574" s="270" t="s">
        <v>1259</v>
      </c>
      <c r="X574" s="270" t="s">
        <v>1259</v>
      </c>
      <c r="Y574" s="270" t="s">
        <v>1259</v>
      </c>
      <c r="Z574" s="270" t="s">
        <v>1259</v>
      </c>
      <c r="AA574" s="270" t="s">
        <v>1259</v>
      </c>
      <c r="AB574" s="270" t="s">
        <v>1259</v>
      </c>
      <c r="AC574" s="270" t="s">
        <v>1259</v>
      </c>
      <c r="AD574" s="270" t="s">
        <v>1259</v>
      </c>
      <c r="AE574" s="270" t="s">
        <v>1259</v>
      </c>
      <c r="AF574" s="270" t="s">
        <v>1259</v>
      </c>
      <c r="AG574" s="270" t="s">
        <v>1259</v>
      </c>
      <c r="AH574" s="270" t="s">
        <v>1259</v>
      </c>
      <c r="AI574" s="270" t="s">
        <v>1259</v>
      </c>
      <c r="AJ574" s="270" t="s">
        <v>1259</v>
      </c>
      <c r="AK574" s="270" t="s">
        <v>1259</v>
      </c>
      <c r="AL574" s="270" t="s">
        <v>1259</v>
      </c>
      <c r="AM574" s="270" t="s">
        <v>1259</v>
      </c>
      <c r="AN574" s="270" t="s">
        <v>1259</v>
      </c>
      <c r="AO574" s="270" t="s">
        <v>1259</v>
      </c>
      <c r="AP574" s="270" t="s">
        <v>1259</v>
      </c>
      <c r="AQ574" s="270" t="s">
        <v>1259</v>
      </c>
      <c r="AR574" s="270" t="s">
        <v>1259</v>
      </c>
      <c r="AS574" s="270" t="s">
        <v>1259</v>
      </c>
      <c r="AT574" s="270" t="s">
        <v>1259</v>
      </c>
      <c r="AU574" s="270" t="s">
        <v>1259</v>
      </c>
      <c r="AV574" s="270" t="s">
        <v>1259</v>
      </c>
      <c r="AW574" s="277" t="s">
        <v>1259</v>
      </c>
      <c r="AX574">
        <f>VLOOKUP(A574,[1]Sheet4!B$2:G$3636,6,0)</f>
        <v>0</v>
      </c>
      <c r="AY574" t="str">
        <f>VLOOKUP(A574,[1]Sheet2!A$3:AC$3636,29,0)</f>
        <v/>
      </c>
      <c r="AZ574" s="270" t="s">
        <v>3258</v>
      </c>
      <c r="BA574" s="270" t="s">
        <v>3258</v>
      </c>
      <c r="BB574" s="270" t="s">
        <v>3258</v>
      </c>
      <c r="BC574" s="270" t="s">
        <v>3258</v>
      </c>
      <c r="BD574" s="270"/>
      <c r="BE574" s="270"/>
    </row>
    <row r="575" spans="1:83" ht="14.4" x14ac:dyDescent="0.3">
      <c r="A575" s="269">
        <v>521661</v>
      </c>
      <c r="B575" s="272" t="str">
        <f>VLOOKUP(A575,[1]Sheet4!B$1:G$3636,5,0)</f>
        <v>الرابعة</v>
      </c>
      <c r="C575" s="270" t="s">
        <v>1260</v>
      </c>
      <c r="D575" s="270" t="s">
        <v>1260</v>
      </c>
      <c r="E575" s="270" t="s">
        <v>1260</v>
      </c>
      <c r="F575" s="270" t="s">
        <v>1260</v>
      </c>
      <c r="G575" s="270" t="s">
        <v>1260</v>
      </c>
      <c r="H575" s="270" t="s">
        <v>1260</v>
      </c>
      <c r="I575" s="270" t="s">
        <v>1260</v>
      </c>
      <c r="J575" s="270" t="s">
        <v>1260</v>
      </c>
      <c r="K575" s="270" t="s">
        <v>1260</v>
      </c>
      <c r="L575" s="270" t="s">
        <v>1260</v>
      </c>
      <c r="M575" s="270" t="s">
        <v>1260</v>
      </c>
      <c r="N575" s="270" t="s">
        <v>1260</v>
      </c>
      <c r="O575" s="270" t="s">
        <v>1260</v>
      </c>
      <c r="P575" s="270" t="s">
        <v>1260</v>
      </c>
      <c r="Q575" s="270" t="s">
        <v>1260</v>
      </c>
      <c r="R575" s="270" t="s">
        <v>1260</v>
      </c>
      <c r="S575" s="270" t="s">
        <v>1260</v>
      </c>
      <c r="T575" s="270" t="s">
        <v>1260</v>
      </c>
      <c r="U575" s="270" t="s">
        <v>1260</v>
      </c>
      <c r="V575" s="270" t="s">
        <v>1260</v>
      </c>
      <c r="W575" s="270" t="s">
        <v>1260</v>
      </c>
      <c r="X575" s="270" t="s">
        <v>1260</v>
      </c>
      <c r="Y575" s="270" t="s">
        <v>1260</v>
      </c>
      <c r="Z575" s="270" t="s">
        <v>1260</v>
      </c>
      <c r="AA575" s="270" t="s">
        <v>1260</v>
      </c>
      <c r="AB575" s="270" t="s">
        <v>1260</v>
      </c>
      <c r="AC575" s="270" t="s">
        <v>1260</v>
      </c>
      <c r="AD575" s="270" t="s">
        <v>1260</v>
      </c>
      <c r="AE575" s="270" t="s">
        <v>1260</v>
      </c>
      <c r="AF575" s="270" t="s">
        <v>1260</v>
      </c>
      <c r="AG575" s="270" t="s">
        <v>1260</v>
      </c>
      <c r="AH575" s="270" t="s">
        <v>1260</v>
      </c>
      <c r="AI575" s="270" t="s">
        <v>1260</v>
      </c>
      <c r="AJ575" s="270" t="s">
        <v>1260</v>
      </c>
      <c r="AK575" s="270" t="s">
        <v>1260</v>
      </c>
      <c r="AL575" s="270" t="s">
        <v>1260</v>
      </c>
      <c r="AM575" s="270" t="s">
        <v>1260</v>
      </c>
      <c r="AN575" s="270" t="s">
        <v>1260</v>
      </c>
      <c r="AO575" s="270" t="s">
        <v>1260</v>
      </c>
      <c r="AP575" s="270" t="s">
        <v>1260</v>
      </c>
      <c r="AQ575" s="270" t="s">
        <v>1260</v>
      </c>
      <c r="AR575" s="270" t="s">
        <v>1260</v>
      </c>
      <c r="AS575" s="270" t="s">
        <v>1260</v>
      </c>
      <c r="AT575" s="270" t="s">
        <v>1260</v>
      </c>
      <c r="AU575" s="270" t="s">
        <v>1260</v>
      </c>
      <c r="AV575" s="270" t="s">
        <v>1260</v>
      </c>
      <c r="AW575" s="277" t="s">
        <v>1260</v>
      </c>
      <c r="AX575" t="str">
        <f>VLOOKUP(A575,[1]Sheet4!B$2:G$3636,6,0)</f>
        <v>مستنفذ فصل ثاني  2023-2024</v>
      </c>
      <c r="AY575" t="str">
        <f>VLOOKUP(A575,[1]Sheet2!A$3:AC$3636,29,0)</f>
        <v/>
      </c>
      <c r="AZ575" s="270" t="s">
        <v>3258</v>
      </c>
      <c r="BA575" s="270" t="s">
        <v>3258</v>
      </c>
      <c r="BB575" s="270" t="s">
        <v>3258</v>
      </c>
      <c r="BC575" s="270" t="s">
        <v>3258</v>
      </c>
      <c r="BD575" s="270"/>
      <c r="BE575" s="270"/>
    </row>
    <row r="576" spans="1:83" ht="14.4" x14ac:dyDescent="0.3">
      <c r="A576" s="269">
        <v>521667</v>
      </c>
      <c r="B576" s="272" t="str">
        <f>VLOOKUP(A576,[1]Sheet4!B$1:G$3636,5,0)</f>
        <v>الرابعة</v>
      </c>
      <c r="C576" s="270" t="s">
        <v>1260</v>
      </c>
      <c r="D576" s="270" t="s">
        <v>1260</v>
      </c>
      <c r="E576" s="270" t="s">
        <v>1260</v>
      </c>
      <c r="F576" s="270" t="s">
        <v>1260</v>
      </c>
      <c r="G576" s="270" t="s">
        <v>1260</v>
      </c>
      <c r="H576" s="270" t="s">
        <v>1260</v>
      </c>
      <c r="I576" s="270" t="s">
        <v>1260</v>
      </c>
      <c r="J576" s="270" t="s">
        <v>1260</v>
      </c>
      <c r="K576" s="270" t="s">
        <v>1260</v>
      </c>
      <c r="L576" s="270" t="s">
        <v>1260</v>
      </c>
      <c r="M576" s="270" t="s">
        <v>1260</v>
      </c>
      <c r="N576" s="270" t="s">
        <v>1260</v>
      </c>
      <c r="O576" s="270" t="s">
        <v>1260</v>
      </c>
      <c r="P576" s="270" t="s">
        <v>1260</v>
      </c>
      <c r="Q576" s="270" t="s">
        <v>1260</v>
      </c>
      <c r="R576" s="270" t="s">
        <v>1260</v>
      </c>
      <c r="S576" s="270" t="s">
        <v>1260</v>
      </c>
      <c r="T576" s="270" t="s">
        <v>1260</v>
      </c>
      <c r="U576" s="270" t="s">
        <v>1260</v>
      </c>
      <c r="V576" s="270" t="s">
        <v>1260</v>
      </c>
      <c r="W576" s="270" t="s">
        <v>1260</v>
      </c>
      <c r="X576" s="270" t="s">
        <v>1260</v>
      </c>
      <c r="Y576" s="270" t="s">
        <v>1260</v>
      </c>
      <c r="Z576" s="270" t="s">
        <v>1260</v>
      </c>
      <c r="AA576" s="270" t="s">
        <v>1260</v>
      </c>
      <c r="AB576" s="270" t="s">
        <v>1260</v>
      </c>
      <c r="AC576" s="270" t="s">
        <v>1260</v>
      </c>
      <c r="AD576" s="270" t="s">
        <v>1260</v>
      </c>
      <c r="AE576" s="270" t="s">
        <v>1260</v>
      </c>
      <c r="AF576" s="270" t="s">
        <v>1260</v>
      </c>
      <c r="AG576" s="270" t="s">
        <v>1260</v>
      </c>
      <c r="AH576" s="270" t="s">
        <v>1260</v>
      </c>
      <c r="AI576" s="270" t="s">
        <v>1260</v>
      </c>
      <c r="AJ576" s="270" t="s">
        <v>1260</v>
      </c>
      <c r="AK576" s="270" t="s">
        <v>1260</v>
      </c>
      <c r="AL576" s="270" t="s">
        <v>1260</v>
      </c>
      <c r="AM576" s="270" t="s">
        <v>1260</v>
      </c>
      <c r="AN576" s="270" t="s">
        <v>1260</v>
      </c>
      <c r="AO576" s="270" t="s">
        <v>1260</v>
      </c>
      <c r="AP576" s="270" t="s">
        <v>1260</v>
      </c>
      <c r="AQ576" s="270" t="s">
        <v>1260</v>
      </c>
      <c r="AR576" s="270" t="s">
        <v>1260</v>
      </c>
      <c r="AS576" s="270" t="s">
        <v>1260</v>
      </c>
      <c r="AT576" s="270" t="s">
        <v>1260</v>
      </c>
      <c r="AU576" s="270" t="s">
        <v>1260</v>
      </c>
      <c r="AV576" s="270" t="s">
        <v>1260</v>
      </c>
      <c r="AW576" s="277" t="s">
        <v>1260</v>
      </c>
      <c r="AX576" t="str">
        <f>VLOOKUP(A576,[1]Sheet4!B$2:G$3636,6,0)</f>
        <v>مستنفذ فصل ثاني  2023-2024</v>
      </c>
      <c r="AY576" t="str">
        <f>VLOOKUP(A576,[1]Sheet2!A$3:AC$3636,29,0)</f>
        <v/>
      </c>
      <c r="AZ576" s="270" t="s">
        <v>3258</v>
      </c>
      <c r="BA576" s="270" t="s">
        <v>3258</v>
      </c>
      <c r="BB576" s="270" t="s">
        <v>3258</v>
      </c>
      <c r="BC576" s="270" t="s">
        <v>3258</v>
      </c>
      <c r="BD576" s="270"/>
      <c r="BE576" s="270"/>
    </row>
    <row r="577" spans="1:83" ht="14.4" x14ac:dyDescent="0.3">
      <c r="A577" s="269">
        <v>521674</v>
      </c>
      <c r="B577" s="272" t="str">
        <f>VLOOKUP(A577,[1]Sheet4!B$1:G$3636,5,0)</f>
        <v>الرابعة</v>
      </c>
      <c r="C577" s="270" t="s">
        <v>1259</v>
      </c>
      <c r="D577" s="270" t="s">
        <v>1259</v>
      </c>
      <c r="E577" s="270" t="s">
        <v>1259</v>
      </c>
      <c r="F577" s="270" t="s">
        <v>1259</v>
      </c>
      <c r="G577" s="270" t="s">
        <v>1259</v>
      </c>
      <c r="H577" s="270" t="s">
        <v>1259</v>
      </c>
      <c r="I577" s="270" t="s">
        <v>1259</v>
      </c>
      <c r="J577" s="270" t="s">
        <v>1259</v>
      </c>
      <c r="K577" s="270" t="s">
        <v>1259</v>
      </c>
      <c r="L577" s="270" t="s">
        <v>1259</v>
      </c>
      <c r="M577" s="270" t="s">
        <v>1259</v>
      </c>
      <c r="N577" s="270" t="s">
        <v>1259</v>
      </c>
      <c r="O577" s="270" t="s">
        <v>1259</v>
      </c>
      <c r="P577" s="270" t="s">
        <v>1259</v>
      </c>
      <c r="Q577" s="270" t="s">
        <v>1259</v>
      </c>
      <c r="R577" s="270" t="s">
        <v>1259</v>
      </c>
      <c r="S577" s="270" t="s">
        <v>1259</v>
      </c>
      <c r="T577" s="270" t="s">
        <v>1259</v>
      </c>
      <c r="U577" s="270" t="s">
        <v>1259</v>
      </c>
      <c r="V577" s="270" t="s">
        <v>1259</v>
      </c>
      <c r="W577" s="270" t="s">
        <v>1259</v>
      </c>
      <c r="X577" s="270" t="s">
        <v>1259</v>
      </c>
      <c r="Y577" s="270" t="s">
        <v>1259</v>
      </c>
      <c r="Z577" s="270" t="s">
        <v>1259</v>
      </c>
      <c r="AA577" s="270" t="s">
        <v>1259</v>
      </c>
      <c r="AB577" s="270" t="s">
        <v>1259</v>
      </c>
      <c r="AC577" s="270" t="s">
        <v>1259</v>
      </c>
      <c r="AD577" s="270" t="s">
        <v>1259</v>
      </c>
      <c r="AE577" s="270" t="s">
        <v>1259</v>
      </c>
      <c r="AF577" s="270" t="s">
        <v>1259</v>
      </c>
      <c r="AG577" s="270" t="s">
        <v>1259</v>
      </c>
      <c r="AH577" s="270" t="s">
        <v>1259</v>
      </c>
      <c r="AI577" s="270" t="s">
        <v>1259</v>
      </c>
      <c r="AJ577" s="270" t="s">
        <v>1259</v>
      </c>
      <c r="AK577" s="270" t="s">
        <v>1259</v>
      </c>
      <c r="AL577" s="270" t="s">
        <v>1259</v>
      </c>
      <c r="AM577" s="270" t="s">
        <v>1259</v>
      </c>
      <c r="AN577" s="270" t="s">
        <v>1259</v>
      </c>
      <c r="AO577" s="270" t="s">
        <v>1259</v>
      </c>
      <c r="AP577" s="270" t="s">
        <v>1259</v>
      </c>
      <c r="AQ577" s="270" t="s">
        <v>1259</v>
      </c>
      <c r="AR577" s="270" t="s">
        <v>1259</v>
      </c>
      <c r="AS577" s="270" t="s">
        <v>1259</v>
      </c>
      <c r="AT577" s="270" t="s">
        <v>1259</v>
      </c>
      <c r="AU577" s="270" t="s">
        <v>1259</v>
      </c>
      <c r="AV577" s="270" t="s">
        <v>1259</v>
      </c>
      <c r="AW577" s="277" t="s">
        <v>1259</v>
      </c>
      <c r="AX577">
        <f>VLOOKUP(A577,[1]Sheet4!B$2:G$3636,6,0)</f>
        <v>0</v>
      </c>
      <c r="AY577" t="str">
        <f>VLOOKUP(A577,[1]Sheet2!A$3:AC$3636,29,0)</f>
        <v/>
      </c>
      <c r="AZ577" s="270" t="s">
        <v>3258</v>
      </c>
      <c r="BA577" s="270" t="s">
        <v>3258</v>
      </c>
      <c r="BB577" s="270" t="s">
        <v>3258</v>
      </c>
      <c r="BC577" s="270" t="s">
        <v>3258</v>
      </c>
      <c r="BD577" s="270"/>
      <c r="BE577" s="270"/>
    </row>
    <row r="578" spans="1:83" ht="14.4" x14ac:dyDescent="0.3">
      <c r="A578" s="269">
        <v>521682</v>
      </c>
      <c r="B578" s="272" t="str">
        <f>VLOOKUP(A578,[1]Sheet4!B$1:G$3636,5,0)</f>
        <v>الرابعة</v>
      </c>
      <c r="C578" s="270" t="s">
        <v>1259</v>
      </c>
      <c r="D578" s="270" t="s">
        <v>1259</v>
      </c>
      <c r="E578" s="270" t="s">
        <v>1259</v>
      </c>
      <c r="F578" s="270" t="s">
        <v>1259</v>
      </c>
      <c r="G578" s="270" t="s">
        <v>1259</v>
      </c>
      <c r="H578" s="270" t="s">
        <v>1259</v>
      </c>
      <c r="I578" s="270" t="s">
        <v>1259</v>
      </c>
      <c r="J578" s="270" t="s">
        <v>1259</v>
      </c>
      <c r="K578" s="270" t="s">
        <v>1259</v>
      </c>
      <c r="L578" s="270" t="s">
        <v>1259</v>
      </c>
      <c r="M578" s="270" t="s">
        <v>1259</v>
      </c>
      <c r="N578" s="270" t="s">
        <v>1259</v>
      </c>
      <c r="O578" s="270" t="s">
        <v>1259</v>
      </c>
      <c r="P578" s="270" t="s">
        <v>1259</v>
      </c>
      <c r="Q578" s="270" t="s">
        <v>1259</v>
      </c>
      <c r="R578" s="270" t="s">
        <v>1259</v>
      </c>
      <c r="S578" s="270" t="s">
        <v>1259</v>
      </c>
      <c r="T578" s="270" t="s">
        <v>1259</v>
      </c>
      <c r="U578" s="270" t="s">
        <v>1259</v>
      </c>
      <c r="V578" s="270" t="s">
        <v>1259</v>
      </c>
      <c r="W578" s="270" t="s">
        <v>1259</v>
      </c>
      <c r="X578" s="270" t="s">
        <v>1259</v>
      </c>
      <c r="Y578" s="270" t="s">
        <v>1259</v>
      </c>
      <c r="Z578" s="270" t="s">
        <v>1259</v>
      </c>
      <c r="AA578" s="270" t="s">
        <v>1259</v>
      </c>
      <c r="AB578" s="270" t="s">
        <v>1259</v>
      </c>
      <c r="AC578" s="270" t="s">
        <v>1259</v>
      </c>
      <c r="AD578" s="270" t="s">
        <v>1259</v>
      </c>
      <c r="AE578" s="270" t="s">
        <v>1259</v>
      </c>
      <c r="AF578" s="270" t="s">
        <v>1259</v>
      </c>
      <c r="AG578" s="270" t="s">
        <v>1259</v>
      </c>
      <c r="AH578" s="270" t="s">
        <v>1259</v>
      </c>
      <c r="AI578" s="270" t="s">
        <v>1259</v>
      </c>
      <c r="AJ578" s="270" t="s">
        <v>1259</v>
      </c>
      <c r="AK578" s="270" t="s">
        <v>1259</v>
      </c>
      <c r="AL578" s="270" t="s">
        <v>1259</v>
      </c>
      <c r="AM578" s="270" t="s">
        <v>1259</v>
      </c>
      <c r="AN578" s="270" t="s">
        <v>1259</v>
      </c>
      <c r="AO578" s="270" t="s">
        <v>1259</v>
      </c>
      <c r="AP578" s="270" t="s">
        <v>1259</v>
      </c>
      <c r="AQ578" s="270" t="s">
        <v>1259</v>
      </c>
      <c r="AR578" s="270" t="s">
        <v>1259</v>
      </c>
      <c r="AS578" s="270" t="s">
        <v>1259</v>
      </c>
      <c r="AT578" s="270" t="s">
        <v>1259</v>
      </c>
      <c r="AU578" s="270" t="s">
        <v>1259</v>
      </c>
      <c r="AV578" s="270" t="s">
        <v>1259</v>
      </c>
      <c r="AW578" s="270" t="s">
        <v>1259</v>
      </c>
      <c r="AX578">
        <f>VLOOKUP(A578,[1]Sheet4!B$2:G$3636,6,0)</f>
        <v>0</v>
      </c>
      <c r="AY578">
        <f>VLOOKUP(A578,[1]Sheet2!A$3:AC$3636,29,0)</f>
        <v>0</v>
      </c>
      <c r="AZ578" s="249"/>
      <c r="BA578" s="249"/>
      <c r="BB578" s="249"/>
      <c r="BC578" s="249"/>
      <c r="BD578" s="249"/>
      <c r="BE578" s="270"/>
    </row>
    <row r="579" spans="1:83" ht="14.4" x14ac:dyDescent="0.3">
      <c r="A579" s="269">
        <v>521684</v>
      </c>
      <c r="B579" s="272" t="str">
        <f>VLOOKUP(A579,[1]Sheet4!B$1:G$3636,5,0)</f>
        <v>الرابعة</v>
      </c>
      <c r="C579" s="270" t="s">
        <v>1259</v>
      </c>
      <c r="D579" s="270" t="s">
        <v>1259</v>
      </c>
      <c r="E579" s="270" t="s">
        <v>1259</v>
      </c>
      <c r="F579" s="270" t="s">
        <v>1259</v>
      </c>
      <c r="G579" s="270" t="s">
        <v>1259</v>
      </c>
      <c r="H579" s="270" t="s">
        <v>1259</v>
      </c>
      <c r="I579" s="270" t="s">
        <v>1259</v>
      </c>
      <c r="J579" s="270" t="s">
        <v>1259</v>
      </c>
      <c r="K579" s="270" t="s">
        <v>1259</v>
      </c>
      <c r="L579" s="270" t="s">
        <v>1259</v>
      </c>
      <c r="M579" s="270" t="s">
        <v>1259</v>
      </c>
      <c r="N579" s="270" t="s">
        <v>1259</v>
      </c>
      <c r="O579" s="270" t="s">
        <v>1259</v>
      </c>
      <c r="P579" s="270" t="s">
        <v>1259</v>
      </c>
      <c r="Q579" s="270" t="s">
        <v>1259</v>
      </c>
      <c r="R579" s="270" t="s">
        <v>1259</v>
      </c>
      <c r="S579" s="270" t="s">
        <v>1259</v>
      </c>
      <c r="T579" s="270" t="s">
        <v>1259</v>
      </c>
      <c r="U579" s="270" t="s">
        <v>1259</v>
      </c>
      <c r="V579" s="270" t="s">
        <v>1259</v>
      </c>
      <c r="W579" s="270" t="s">
        <v>1259</v>
      </c>
      <c r="X579" s="270" t="s">
        <v>1259</v>
      </c>
      <c r="Y579" s="270" t="s">
        <v>1259</v>
      </c>
      <c r="Z579" s="270" t="s">
        <v>1259</v>
      </c>
      <c r="AA579" s="270" t="s">
        <v>1259</v>
      </c>
      <c r="AB579" s="270" t="s">
        <v>1259</v>
      </c>
      <c r="AC579" s="270" t="s">
        <v>1259</v>
      </c>
      <c r="AD579" s="270" t="s">
        <v>1259</v>
      </c>
      <c r="AE579" s="270" t="s">
        <v>1259</v>
      </c>
      <c r="AF579" s="270" t="s">
        <v>1259</v>
      </c>
      <c r="AG579" s="270" t="s">
        <v>1259</v>
      </c>
      <c r="AH579" s="270" t="s">
        <v>1259</v>
      </c>
      <c r="AI579" s="270" t="s">
        <v>1259</v>
      </c>
      <c r="AJ579" s="270" t="s">
        <v>1259</v>
      </c>
      <c r="AK579" s="270" t="s">
        <v>1259</v>
      </c>
      <c r="AL579" s="270" t="s">
        <v>1259</v>
      </c>
      <c r="AM579" s="270" t="s">
        <v>1259</v>
      </c>
      <c r="AN579" s="270" t="s">
        <v>1259</v>
      </c>
      <c r="AO579" s="270" t="s">
        <v>1259</v>
      </c>
      <c r="AP579" s="270" t="s">
        <v>1259</v>
      </c>
      <c r="AQ579" s="270" t="s">
        <v>1259</v>
      </c>
      <c r="AR579" s="270" t="s">
        <v>1259</v>
      </c>
      <c r="AS579" s="270" t="s">
        <v>1259</v>
      </c>
      <c r="AT579" s="270" t="s">
        <v>1259</v>
      </c>
      <c r="AU579" s="270" t="s">
        <v>1259</v>
      </c>
      <c r="AV579" s="270" t="s">
        <v>1259</v>
      </c>
      <c r="AW579" s="277" t="s">
        <v>1259</v>
      </c>
      <c r="AX579">
        <f>VLOOKUP(A579,[1]Sheet4!B$2:G$3636,6,0)</f>
        <v>0</v>
      </c>
      <c r="AY579" t="str">
        <f>VLOOKUP(A579,[1]Sheet2!A$3:AC$3636,29,0)</f>
        <v/>
      </c>
      <c r="AZ579" s="270" t="s">
        <v>3258</v>
      </c>
      <c r="BA579" s="270" t="s">
        <v>3258</v>
      </c>
      <c r="BB579" s="270" t="s">
        <v>3258</v>
      </c>
      <c r="BC579" s="270" t="s">
        <v>3258</v>
      </c>
      <c r="BD579" s="270"/>
      <c r="BE579" s="270"/>
    </row>
    <row r="580" spans="1:83" ht="14.4" x14ac:dyDescent="0.3">
      <c r="A580" s="269">
        <v>521699</v>
      </c>
      <c r="B580" s="272" t="str">
        <f>VLOOKUP(A580,[1]Sheet4!B$1:G$3636,5,0)</f>
        <v>الرابعة</v>
      </c>
      <c r="C580" s="270" t="s">
        <v>1259</v>
      </c>
      <c r="D580" s="270" t="s">
        <v>1259</v>
      </c>
      <c r="E580" s="270" t="s">
        <v>1259</v>
      </c>
      <c r="F580" s="270" t="s">
        <v>1259</v>
      </c>
      <c r="G580" s="270" t="s">
        <v>1259</v>
      </c>
      <c r="H580" s="270" t="s">
        <v>1259</v>
      </c>
      <c r="I580" s="270" t="s">
        <v>1259</v>
      </c>
      <c r="J580" s="270" t="s">
        <v>1259</v>
      </c>
      <c r="K580" s="270" t="s">
        <v>1259</v>
      </c>
      <c r="L580" s="270" t="s">
        <v>1259</v>
      </c>
      <c r="M580" s="270" t="s">
        <v>1259</v>
      </c>
      <c r="N580" s="270" t="s">
        <v>1259</v>
      </c>
      <c r="O580" s="270" t="s">
        <v>1259</v>
      </c>
      <c r="P580" s="270" t="s">
        <v>1259</v>
      </c>
      <c r="Q580" s="270" t="s">
        <v>1259</v>
      </c>
      <c r="R580" s="270" t="s">
        <v>1259</v>
      </c>
      <c r="S580" s="270" t="s">
        <v>1259</v>
      </c>
      <c r="T580" s="270" t="s">
        <v>1259</v>
      </c>
      <c r="U580" s="270" t="s">
        <v>1259</v>
      </c>
      <c r="V580" s="270" t="s">
        <v>1259</v>
      </c>
      <c r="W580" s="270" t="s">
        <v>1259</v>
      </c>
      <c r="X580" s="270" t="s">
        <v>1259</v>
      </c>
      <c r="Y580" s="270" t="s">
        <v>1259</v>
      </c>
      <c r="Z580" s="270" t="s">
        <v>1259</v>
      </c>
      <c r="AA580" s="270" t="s">
        <v>1259</v>
      </c>
      <c r="AB580" s="270" t="s">
        <v>1259</v>
      </c>
      <c r="AC580" s="270" t="s">
        <v>1259</v>
      </c>
      <c r="AD580" s="270" t="s">
        <v>1259</v>
      </c>
      <c r="AE580" s="270" t="s">
        <v>1259</v>
      </c>
      <c r="AF580" s="270" t="s">
        <v>1259</v>
      </c>
      <c r="AG580" s="270" t="s">
        <v>1259</v>
      </c>
      <c r="AH580" s="270" t="s">
        <v>1259</v>
      </c>
      <c r="AI580" s="270" t="s">
        <v>1259</v>
      </c>
      <c r="AJ580" s="270" t="s">
        <v>1259</v>
      </c>
      <c r="AK580" s="270" t="s">
        <v>1259</v>
      </c>
      <c r="AL580" s="270" t="s">
        <v>1259</v>
      </c>
      <c r="AM580" s="270" t="s">
        <v>1259</v>
      </c>
      <c r="AN580" s="270" t="s">
        <v>1259</v>
      </c>
      <c r="AO580" s="270" t="s">
        <v>1259</v>
      </c>
      <c r="AP580" s="270" t="s">
        <v>1259</v>
      </c>
      <c r="AQ580" s="270" t="s">
        <v>1259</v>
      </c>
      <c r="AR580" s="270" t="s">
        <v>1259</v>
      </c>
      <c r="AS580" s="270" t="s">
        <v>1259</v>
      </c>
      <c r="AT580" s="270" t="s">
        <v>1259</v>
      </c>
      <c r="AU580" s="270" t="s">
        <v>1259</v>
      </c>
      <c r="AV580" s="270" t="s">
        <v>1259</v>
      </c>
      <c r="AW580" s="277" t="s">
        <v>1259</v>
      </c>
      <c r="AX580">
        <f>VLOOKUP(A580,[1]Sheet4!B$2:G$3636,6,0)</f>
        <v>0</v>
      </c>
      <c r="AY580" t="str">
        <f>VLOOKUP(A580,[1]Sheet2!A$3:AC$3636,29,0)</f>
        <v/>
      </c>
      <c r="AZ580" s="249"/>
      <c r="BA580" s="249"/>
      <c r="BB580" s="249"/>
      <c r="BC580" s="249"/>
      <c r="BD580" s="249"/>
      <c r="BE580" s="270"/>
    </row>
    <row r="581" spans="1:83" ht="14.4" x14ac:dyDescent="0.3">
      <c r="A581" s="269">
        <v>521703</v>
      </c>
      <c r="B581" s="272" t="str">
        <f>VLOOKUP(A581,[1]Sheet4!B$1:G$3636,5,0)</f>
        <v>الرابعة</v>
      </c>
      <c r="C581" s="270" t="s">
        <v>1260</v>
      </c>
      <c r="D581" s="270" t="s">
        <v>1260</v>
      </c>
      <c r="E581" s="270" t="s">
        <v>1260</v>
      </c>
      <c r="F581" s="270" t="s">
        <v>1260</v>
      </c>
      <c r="G581" s="270" t="s">
        <v>1260</v>
      </c>
      <c r="H581" s="270" t="s">
        <v>1260</v>
      </c>
      <c r="I581" s="270" t="s">
        <v>1260</v>
      </c>
      <c r="J581" s="270" t="s">
        <v>1260</v>
      </c>
      <c r="K581" s="270" t="s">
        <v>1260</v>
      </c>
      <c r="L581" s="270" t="s">
        <v>1260</v>
      </c>
      <c r="M581" s="270" t="s">
        <v>1260</v>
      </c>
      <c r="N581" s="270" t="s">
        <v>1260</v>
      </c>
      <c r="O581" s="270" t="s">
        <v>1260</v>
      </c>
      <c r="P581" s="270" t="s">
        <v>1260</v>
      </c>
      <c r="Q581" s="270" t="s">
        <v>1260</v>
      </c>
      <c r="R581" s="270" t="s">
        <v>1260</v>
      </c>
      <c r="S581" s="270" t="s">
        <v>1260</v>
      </c>
      <c r="T581" s="270" t="s">
        <v>1260</v>
      </c>
      <c r="U581" s="270" t="s">
        <v>1260</v>
      </c>
      <c r="V581" s="270" t="s">
        <v>1260</v>
      </c>
      <c r="W581" s="270" t="s">
        <v>1260</v>
      </c>
      <c r="X581" s="270" t="s">
        <v>1260</v>
      </c>
      <c r="Y581" s="270" t="s">
        <v>1260</v>
      </c>
      <c r="Z581" s="270" t="s">
        <v>1260</v>
      </c>
      <c r="AA581" s="270" t="s">
        <v>1260</v>
      </c>
      <c r="AB581" s="270" t="s">
        <v>1260</v>
      </c>
      <c r="AC581" s="270" t="s">
        <v>1260</v>
      </c>
      <c r="AD581" s="270" t="s">
        <v>1260</v>
      </c>
      <c r="AE581" s="270" t="s">
        <v>1260</v>
      </c>
      <c r="AF581" s="270" t="s">
        <v>1260</v>
      </c>
      <c r="AG581" s="270" t="s">
        <v>1260</v>
      </c>
      <c r="AH581" s="270" t="s">
        <v>1260</v>
      </c>
      <c r="AI581" s="270" t="s">
        <v>1260</v>
      </c>
      <c r="AJ581" s="270" t="s">
        <v>1260</v>
      </c>
      <c r="AK581" s="270" t="s">
        <v>1260</v>
      </c>
      <c r="AL581" s="270" t="s">
        <v>1260</v>
      </c>
      <c r="AM581" s="270" t="s">
        <v>1260</v>
      </c>
      <c r="AN581" s="270" t="s">
        <v>1260</v>
      </c>
      <c r="AO581" s="270" t="s">
        <v>1260</v>
      </c>
      <c r="AP581" s="270" t="s">
        <v>1260</v>
      </c>
      <c r="AQ581" s="270" t="s">
        <v>1260</v>
      </c>
      <c r="AR581" s="270" t="s">
        <v>1260</v>
      </c>
      <c r="AS581" s="270" t="s">
        <v>1260</v>
      </c>
      <c r="AT581" s="270" t="s">
        <v>1260</v>
      </c>
      <c r="AU581" s="270" t="s">
        <v>1260</v>
      </c>
      <c r="AV581" s="270" t="s">
        <v>1260</v>
      </c>
      <c r="AW581" s="277" t="s">
        <v>1260</v>
      </c>
      <c r="AX581" t="str">
        <f>VLOOKUP(A581,[1]Sheet4!B$2:G$3636,6,0)</f>
        <v>مستنفذ فصل ثاني  2023-2024</v>
      </c>
      <c r="AY581" t="str">
        <f>VLOOKUP(A581,[1]Sheet2!A$3:AC$3636,29,0)</f>
        <v/>
      </c>
      <c r="AZ581" s="270" t="s">
        <v>3258</v>
      </c>
      <c r="BA581" s="270" t="s">
        <v>3258</v>
      </c>
      <c r="BB581" s="270" t="s">
        <v>3258</v>
      </c>
      <c r="BC581" s="270" t="s">
        <v>3258</v>
      </c>
      <c r="BD581" s="270"/>
      <c r="BE581" s="270"/>
      <c r="BH581" s="248"/>
      <c r="BI581" s="248"/>
      <c r="BJ581" s="248"/>
      <c r="BK581" s="248"/>
      <c r="BL581" s="248"/>
      <c r="BM581" s="248"/>
      <c r="BN581" s="248"/>
      <c r="BO581" s="248"/>
      <c r="BP581" s="248" t="s">
        <v>3258</v>
      </c>
      <c r="BQ581" s="248" t="s">
        <v>3258</v>
      </c>
      <c r="BR581" s="248" t="s">
        <v>3258</v>
      </c>
      <c r="BS581" s="248" t="s">
        <v>3258</v>
      </c>
      <c r="BT581" s="248" t="s">
        <v>3258</v>
      </c>
      <c r="BU581" s="248" t="s">
        <v>3258</v>
      </c>
      <c r="BV581" s="247"/>
      <c r="BW581" s="248"/>
      <c r="BX581" s="248"/>
      <c r="BY581" s="248"/>
      <c r="BZ581" s="248"/>
      <c r="CA581" s="241"/>
      <c r="CB581" s="241"/>
      <c r="CC581" s="241"/>
      <c r="CD581" s="241"/>
      <c r="CE581" s="248"/>
    </row>
    <row r="582" spans="1:83" ht="14.4" x14ac:dyDescent="0.3">
      <c r="A582" s="269">
        <v>521706</v>
      </c>
      <c r="B582" s="272" t="str">
        <f>VLOOKUP(A582,[1]Sheet4!B$1:G$3636,5,0)</f>
        <v>الرابعة</v>
      </c>
      <c r="C582" s="270" t="s">
        <v>1259</v>
      </c>
      <c r="D582" s="270" t="s">
        <v>1259</v>
      </c>
      <c r="E582" s="270" t="s">
        <v>1259</v>
      </c>
      <c r="F582" s="270" t="s">
        <v>1259</v>
      </c>
      <c r="G582" s="270" t="s">
        <v>1259</v>
      </c>
      <c r="H582" s="270" t="s">
        <v>1259</v>
      </c>
      <c r="I582" s="270" t="s">
        <v>1259</v>
      </c>
      <c r="J582" s="270" t="s">
        <v>1259</v>
      </c>
      <c r="K582" s="270" t="s">
        <v>1259</v>
      </c>
      <c r="L582" s="270" t="s">
        <v>1259</v>
      </c>
      <c r="M582" s="270" t="s">
        <v>1259</v>
      </c>
      <c r="N582" s="270" t="s">
        <v>1259</v>
      </c>
      <c r="O582" s="270" t="s">
        <v>1259</v>
      </c>
      <c r="P582" s="270" t="s">
        <v>1259</v>
      </c>
      <c r="Q582" s="270" t="s">
        <v>1259</v>
      </c>
      <c r="R582" s="270" t="s">
        <v>1259</v>
      </c>
      <c r="S582" s="270" t="s">
        <v>1259</v>
      </c>
      <c r="T582" s="270" t="s">
        <v>1259</v>
      </c>
      <c r="U582" s="270" t="s">
        <v>1259</v>
      </c>
      <c r="V582" s="270" t="s">
        <v>1259</v>
      </c>
      <c r="W582" s="270" t="s">
        <v>1259</v>
      </c>
      <c r="X582" s="270" t="s">
        <v>1259</v>
      </c>
      <c r="Y582" s="270" t="s">
        <v>1259</v>
      </c>
      <c r="Z582" s="270" t="s">
        <v>1259</v>
      </c>
      <c r="AA582" s="270" t="s">
        <v>1259</v>
      </c>
      <c r="AB582" s="270" t="s">
        <v>1259</v>
      </c>
      <c r="AC582" s="270" t="s">
        <v>1259</v>
      </c>
      <c r="AD582" s="270" t="s">
        <v>1259</v>
      </c>
      <c r="AE582" s="270" t="s">
        <v>1259</v>
      </c>
      <c r="AF582" s="270" t="s">
        <v>1259</v>
      </c>
      <c r="AG582" s="270" t="s">
        <v>1259</v>
      </c>
      <c r="AH582" s="270" t="s">
        <v>1259</v>
      </c>
      <c r="AI582" s="270" t="s">
        <v>1259</v>
      </c>
      <c r="AJ582" s="270" t="s">
        <v>1259</v>
      </c>
      <c r="AK582" s="270" t="s">
        <v>1259</v>
      </c>
      <c r="AL582" s="270" t="s">
        <v>1259</v>
      </c>
      <c r="AM582" s="270" t="s">
        <v>1259</v>
      </c>
      <c r="AN582" s="270" t="s">
        <v>1259</v>
      </c>
      <c r="AO582" s="270" t="s">
        <v>1259</v>
      </c>
      <c r="AP582" s="270" t="s">
        <v>1259</v>
      </c>
      <c r="AQ582" s="270" t="s">
        <v>1259</v>
      </c>
      <c r="AR582" s="270" t="s">
        <v>1259</v>
      </c>
      <c r="AS582" s="270" t="s">
        <v>1259</v>
      </c>
      <c r="AT582" s="270" t="s">
        <v>1259</v>
      </c>
      <c r="AU582" s="270" t="s">
        <v>1259</v>
      </c>
      <c r="AV582" s="270" t="s">
        <v>1259</v>
      </c>
      <c r="AW582" s="277" t="s">
        <v>1259</v>
      </c>
      <c r="AX582">
        <f>VLOOKUP(A582,[1]Sheet4!B$2:G$3636,6,0)</f>
        <v>0</v>
      </c>
      <c r="AY582" t="str">
        <f>VLOOKUP(A582,[1]Sheet2!A$3:AC$3636,29,0)</f>
        <v/>
      </c>
      <c r="AZ582" s="270" t="s">
        <v>3258</v>
      </c>
      <c r="BA582" s="270" t="s">
        <v>3258</v>
      </c>
      <c r="BB582" s="270" t="s">
        <v>3258</v>
      </c>
      <c r="BC582" s="270" t="s">
        <v>3258</v>
      </c>
      <c r="BD582" s="270"/>
      <c r="BE582" s="270"/>
    </row>
    <row r="583" spans="1:83" ht="14.4" x14ac:dyDescent="0.3">
      <c r="A583" s="269">
        <v>521727</v>
      </c>
      <c r="B583" s="272" t="str">
        <f>VLOOKUP(A583,[1]Sheet4!B$1:G$3636,5,0)</f>
        <v>الرابعة</v>
      </c>
      <c r="C583" s="270" t="s">
        <v>1260</v>
      </c>
      <c r="D583" s="270" t="s">
        <v>1260</v>
      </c>
      <c r="E583" s="270" t="s">
        <v>1260</v>
      </c>
      <c r="F583" s="270" t="s">
        <v>1260</v>
      </c>
      <c r="G583" s="270" t="s">
        <v>1260</v>
      </c>
      <c r="H583" s="270" t="s">
        <v>1260</v>
      </c>
      <c r="I583" s="270" t="s">
        <v>1260</v>
      </c>
      <c r="J583" s="270" t="s">
        <v>1260</v>
      </c>
      <c r="K583" s="270" t="s">
        <v>1260</v>
      </c>
      <c r="L583" s="270" t="s">
        <v>1260</v>
      </c>
      <c r="M583" s="270" t="s">
        <v>1260</v>
      </c>
      <c r="N583" s="270" t="s">
        <v>1260</v>
      </c>
      <c r="O583" s="270" t="s">
        <v>1260</v>
      </c>
      <c r="P583" s="270" t="s">
        <v>1260</v>
      </c>
      <c r="Q583" s="270" t="s">
        <v>1260</v>
      </c>
      <c r="R583" s="270" t="s">
        <v>1260</v>
      </c>
      <c r="S583" s="270" t="s">
        <v>1260</v>
      </c>
      <c r="T583" s="270" t="s">
        <v>1260</v>
      </c>
      <c r="U583" s="270" t="s">
        <v>1260</v>
      </c>
      <c r="V583" s="270" t="s">
        <v>1260</v>
      </c>
      <c r="W583" s="270" t="s">
        <v>1260</v>
      </c>
      <c r="X583" s="270" t="s">
        <v>1260</v>
      </c>
      <c r="Y583" s="270" t="s">
        <v>1260</v>
      </c>
      <c r="Z583" s="270" t="s">
        <v>1260</v>
      </c>
      <c r="AA583" s="270" t="s">
        <v>1260</v>
      </c>
      <c r="AB583" s="270" t="s">
        <v>1260</v>
      </c>
      <c r="AC583" s="270" t="s">
        <v>1260</v>
      </c>
      <c r="AD583" s="270" t="s">
        <v>1260</v>
      </c>
      <c r="AE583" s="270" t="s">
        <v>1260</v>
      </c>
      <c r="AF583" s="270" t="s">
        <v>1260</v>
      </c>
      <c r="AG583" s="270" t="s">
        <v>1260</v>
      </c>
      <c r="AH583" s="270" t="s">
        <v>1260</v>
      </c>
      <c r="AI583" s="270" t="s">
        <v>1260</v>
      </c>
      <c r="AJ583" s="270" t="s">
        <v>1260</v>
      </c>
      <c r="AK583" s="270" t="s">
        <v>1260</v>
      </c>
      <c r="AL583" s="270" t="s">
        <v>1260</v>
      </c>
      <c r="AM583" s="270" t="s">
        <v>1260</v>
      </c>
      <c r="AN583" s="270" t="s">
        <v>1260</v>
      </c>
      <c r="AO583" s="270" t="s">
        <v>1260</v>
      </c>
      <c r="AP583" s="270" t="s">
        <v>1260</v>
      </c>
      <c r="AQ583" s="270" t="s">
        <v>1260</v>
      </c>
      <c r="AR583" s="270" t="s">
        <v>1260</v>
      </c>
      <c r="AS583" s="270" t="s">
        <v>1260</v>
      </c>
      <c r="AT583" s="270" t="s">
        <v>1260</v>
      </c>
      <c r="AU583" s="270" t="s">
        <v>1260</v>
      </c>
      <c r="AV583" s="270" t="s">
        <v>1260</v>
      </c>
      <c r="AW583" s="277" t="s">
        <v>1260</v>
      </c>
      <c r="AX583">
        <f>VLOOKUP(A583,[1]Sheet4!B$2:G$3636,6,0)</f>
        <v>0</v>
      </c>
      <c r="AY583" t="str">
        <f>VLOOKUP(A583,[1]Sheet2!A$3:AC$3636,29,0)</f>
        <v>مستنفذ فصل اول 2023-2024</v>
      </c>
      <c r="AZ583" s="270" t="s">
        <v>3258</v>
      </c>
      <c r="BA583" s="270" t="s">
        <v>3258</v>
      </c>
      <c r="BB583" s="270" t="s">
        <v>3258</v>
      </c>
      <c r="BC583" s="270" t="s">
        <v>3258</v>
      </c>
      <c r="BD583" s="270"/>
      <c r="BE583" s="270"/>
    </row>
    <row r="584" spans="1:83" ht="14.4" x14ac:dyDescent="0.3">
      <c r="A584" s="269">
        <v>521729</v>
      </c>
      <c r="B584" s="272" t="str">
        <f>VLOOKUP(A584,[1]Sheet4!B$1:G$3636,5,0)</f>
        <v>الرابعة</v>
      </c>
      <c r="C584" s="270" t="s">
        <v>1259</v>
      </c>
      <c r="D584" s="270" t="s">
        <v>1259</v>
      </c>
      <c r="E584" s="270" t="s">
        <v>1259</v>
      </c>
      <c r="F584" s="270" t="s">
        <v>1259</v>
      </c>
      <c r="G584" s="270" t="s">
        <v>1259</v>
      </c>
      <c r="H584" s="270" t="s">
        <v>1259</v>
      </c>
      <c r="I584" s="270" t="s">
        <v>1259</v>
      </c>
      <c r="J584" s="270" t="s">
        <v>1259</v>
      </c>
      <c r="K584" s="270" t="s">
        <v>1259</v>
      </c>
      <c r="L584" s="270" t="s">
        <v>1259</v>
      </c>
      <c r="M584" s="270" t="s">
        <v>1259</v>
      </c>
      <c r="N584" s="270" t="s">
        <v>1259</v>
      </c>
      <c r="O584" s="270" t="s">
        <v>1259</v>
      </c>
      <c r="P584" s="270" t="s">
        <v>1259</v>
      </c>
      <c r="Q584" s="270" t="s">
        <v>1259</v>
      </c>
      <c r="R584" s="270" t="s">
        <v>1259</v>
      </c>
      <c r="S584" s="270" t="s">
        <v>1259</v>
      </c>
      <c r="T584" s="270" t="s">
        <v>1259</v>
      </c>
      <c r="U584" s="270" t="s">
        <v>1259</v>
      </c>
      <c r="V584" s="270" t="s">
        <v>1259</v>
      </c>
      <c r="W584" s="270" t="s">
        <v>1259</v>
      </c>
      <c r="X584" s="270" t="s">
        <v>1259</v>
      </c>
      <c r="Y584" s="270" t="s">
        <v>1259</v>
      </c>
      <c r="Z584" s="270" t="s">
        <v>1259</v>
      </c>
      <c r="AA584" s="270" t="s">
        <v>1259</v>
      </c>
      <c r="AB584" s="270" t="s">
        <v>1259</v>
      </c>
      <c r="AC584" s="270" t="s">
        <v>1259</v>
      </c>
      <c r="AD584" s="270" t="s">
        <v>1259</v>
      </c>
      <c r="AE584" s="270" t="s">
        <v>1259</v>
      </c>
      <c r="AF584" s="270" t="s">
        <v>1259</v>
      </c>
      <c r="AG584" s="270" t="s">
        <v>1259</v>
      </c>
      <c r="AH584" s="270" t="s">
        <v>1259</v>
      </c>
      <c r="AI584" s="270" t="s">
        <v>1259</v>
      </c>
      <c r="AJ584" s="270" t="s">
        <v>1259</v>
      </c>
      <c r="AK584" s="270" t="s">
        <v>1259</v>
      </c>
      <c r="AL584" s="270" t="s">
        <v>1259</v>
      </c>
      <c r="AM584" s="270" t="s">
        <v>1259</v>
      </c>
      <c r="AN584" s="270" t="s">
        <v>1259</v>
      </c>
      <c r="AO584" s="270" t="s">
        <v>1259</v>
      </c>
      <c r="AP584" s="270" t="s">
        <v>1259</v>
      </c>
      <c r="AQ584" s="270" t="s">
        <v>1259</v>
      </c>
      <c r="AR584" s="270" t="s">
        <v>1259</v>
      </c>
      <c r="AS584" s="270" t="s">
        <v>1259</v>
      </c>
      <c r="AT584" s="270" t="s">
        <v>1259</v>
      </c>
      <c r="AU584" s="270" t="s">
        <v>1259</v>
      </c>
      <c r="AV584" s="270" t="s">
        <v>1259</v>
      </c>
      <c r="AW584" s="277" t="s">
        <v>1259</v>
      </c>
      <c r="AX584">
        <f>VLOOKUP(A584,[1]Sheet4!B$2:G$3636,6,0)</f>
        <v>0</v>
      </c>
      <c r="AY584" t="str">
        <f>VLOOKUP(A584,[1]Sheet2!A$3:AC$3636,29,0)</f>
        <v/>
      </c>
      <c r="AZ584" s="249"/>
      <c r="BA584" s="249"/>
      <c r="BB584" s="249"/>
      <c r="BC584" s="249"/>
      <c r="BD584" s="249"/>
      <c r="BE584" s="270"/>
      <c r="BH584" s="248"/>
      <c r="BI584" s="248"/>
      <c r="BJ584" s="248"/>
      <c r="BK584" s="248"/>
      <c r="BL584" s="248"/>
      <c r="BM584" s="248"/>
      <c r="BN584" s="248"/>
      <c r="BO584" s="248"/>
      <c r="BP584" s="248" t="s">
        <v>3258</v>
      </c>
      <c r="BQ584" s="248" t="s">
        <v>3258</v>
      </c>
      <c r="BR584" s="248" t="s">
        <v>3258</v>
      </c>
      <c r="BS584" s="248" t="s">
        <v>3258</v>
      </c>
      <c r="BT584" s="248" t="s">
        <v>3258</v>
      </c>
      <c r="BU584" s="248" t="s">
        <v>3258</v>
      </c>
      <c r="BV584" s="247"/>
      <c r="BW584" s="248"/>
      <c r="BX584" s="248"/>
      <c r="BY584" s="248"/>
      <c r="BZ584" s="248"/>
      <c r="CA584" s="241"/>
      <c r="CB584" s="241"/>
      <c r="CC584" s="241"/>
      <c r="CD584" s="241"/>
      <c r="CE584" s="248"/>
    </row>
    <row r="585" spans="1:83" ht="14.4" x14ac:dyDescent="0.3">
      <c r="A585" s="269">
        <v>521756</v>
      </c>
      <c r="B585" s="272" t="str">
        <f>VLOOKUP(A585,[1]Sheet4!B$1:G$3636,5,0)</f>
        <v>الرابعة</v>
      </c>
      <c r="C585" s="270" t="s">
        <v>1259</v>
      </c>
      <c r="D585" s="270" t="s">
        <v>1259</v>
      </c>
      <c r="E585" s="270" t="s">
        <v>1259</v>
      </c>
      <c r="F585" s="270" t="s">
        <v>1259</v>
      </c>
      <c r="G585" s="270" t="s">
        <v>1259</v>
      </c>
      <c r="H585" s="270" t="s">
        <v>1259</v>
      </c>
      <c r="I585" s="270" t="s">
        <v>1259</v>
      </c>
      <c r="J585" s="270" t="s">
        <v>1259</v>
      </c>
      <c r="K585" s="270" t="s">
        <v>1259</v>
      </c>
      <c r="L585" s="270" t="s">
        <v>1259</v>
      </c>
      <c r="M585" s="270" t="s">
        <v>1259</v>
      </c>
      <c r="N585" s="270" t="s">
        <v>1259</v>
      </c>
      <c r="O585" s="270" t="s">
        <v>1259</v>
      </c>
      <c r="P585" s="270" t="s">
        <v>1259</v>
      </c>
      <c r="Q585" s="270" t="s">
        <v>1259</v>
      </c>
      <c r="R585" s="270" t="s">
        <v>1259</v>
      </c>
      <c r="S585" s="270" t="s">
        <v>1259</v>
      </c>
      <c r="T585" s="270" t="s">
        <v>1259</v>
      </c>
      <c r="U585" s="270" t="s">
        <v>1259</v>
      </c>
      <c r="V585" s="270" t="s">
        <v>1259</v>
      </c>
      <c r="W585" s="270" t="s">
        <v>1259</v>
      </c>
      <c r="X585" s="270" t="s">
        <v>1259</v>
      </c>
      <c r="Y585" s="270" t="s">
        <v>1259</v>
      </c>
      <c r="Z585" s="270" t="s">
        <v>1259</v>
      </c>
      <c r="AA585" s="270" t="s">
        <v>1259</v>
      </c>
      <c r="AB585" s="270" t="s">
        <v>1259</v>
      </c>
      <c r="AC585" s="270" t="s">
        <v>1259</v>
      </c>
      <c r="AD585" s="270" t="s">
        <v>1259</v>
      </c>
      <c r="AE585" s="270" t="s">
        <v>1259</v>
      </c>
      <c r="AF585" s="270" t="s">
        <v>1259</v>
      </c>
      <c r="AG585" s="270" t="s">
        <v>1259</v>
      </c>
      <c r="AH585" s="270" t="s">
        <v>1259</v>
      </c>
      <c r="AI585" s="270" t="s">
        <v>1259</v>
      </c>
      <c r="AJ585" s="270" t="s">
        <v>1259</v>
      </c>
      <c r="AK585" s="270" t="s">
        <v>1259</v>
      </c>
      <c r="AL585" s="270" t="s">
        <v>1259</v>
      </c>
      <c r="AM585" s="270" t="s">
        <v>1259</v>
      </c>
      <c r="AN585" s="270" t="s">
        <v>1259</v>
      </c>
      <c r="AO585" s="270" t="s">
        <v>1259</v>
      </c>
      <c r="AP585" s="270" t="s">
        <v>1259</v>
      </c>
      <c r="AQ585" s="270" t="s">
        <v>1259</v>
      </c>
      <c r="AR585" s="270" t="s">
        <v>1259</v>
      </c>
      <c r="AS585" s="270" t="s">
        <v>1259</v>
      </c>
      <c r="AT585" s="270" t="s">
        <v>1259</v>
      </c>
      <c r="AU585" s="270" t="s">
        <v>1259</v>
      </c>
      <c r="AV585" s="270" t="s">
        <v>1259</v>
      </c>
      <c r="AW585" s="277" t="s">
        <v>1259</v>
      </c>
      <c r="AX585">
        <f>VLOOKUP(A585,[1]Sheet4!B$2:G$3636,6,0)</f>
        <v>0</v>
      </c>
      <c r="AY585" t="str">
        <f>VLOOKUP(A585,[1]Sheet2!A$3:AC$3636,29,0)</f>
        <v/>
      </c>
      <c r="AZ585" s="270" t="s">
        <v>3258</v>
      </c>
      <c r="BA585" s="270" t="s">
        <v>3258</v>
      </c>
      <c r="BB585" s="270" t="s">
        <v>3258</v>
      </c>
      <c r="BC585" s="270" t="s">
        <v>3258</v>
      </c>
      <c r="BD585" s="270"/>
      <c r="BE585" s="270"/>
    </row>
    <row r="586" spans="1:83" ht="14.4" x14ac:dyDescent="0.3">
      <c r="A586" s="269">
        <v>521761</v>
      </c>
      <c r="B586" s="272" t="str">
        <f>VLOOKUP(A586,[1]Sheet4!B$1:G$3636,5,0)</f>
        <v>الرابعة حديث</v>
      </c>
      <c r="C586" s="270" t="s">
        <v>1259</v>
      </c>
      <c r="D586" s="270" t="s">
        <v>1259</v>
      </c>
      <c r="E586" s="270" t="s">
        <v>1259</v>
      </c>
      <c r="F586" s="270" t="s">
        <v>1259</v>
      </c>
      <c r="G586" s="270" t="s">
        <v>1259</v>
      </c>
      <c r="H586" s="270" t="s">
        <v>1259</v>
      </c>
      <c r="I586" s="270" t="s">
        <v>1259</v>
      </c>
      <c r="J586" s="270" t="s">
        <v>1259</v>
      </c>
      <c r="K586" s="270" t="s">
        <v>1259</v>
      </c>
      <c r="L586" s="270" t="s">
        <v>1259</v>
      </c>
      <c r="M586" s="270" t="s">
        <v>1259</v>
      </c>
      <c r="N586" s="270" t="s">
        <v>1259</v>
      </c>
      <c r="O586" s="270" t="s">
        <v>1259</v>
      </c>
      <c r="P586" s="270" t="s">
        <v>1259</v>
      </c>
      <c r="Q586" s="270" t="s">
        <v>1259</v>
      </c>
      <c r="R586" s="270" t="s">
        <v>1259</v>
      </c>
      <c r="S586" s="270" t="s">
        <v>1259</v>
      </c>
      <c r="T586" s="270" t="s">
        <v>1259</v>
      </c>
      <c r="U586" s="270" t="s">
        <v>1259</v>
      </c>
      <c r="V586" s="270" t="s">
        <v>1259</v>
      </c>
      <c r="W586" s="270" t="s">
        <v>1259</v>
      </c>
      <c r="X586" s="270" t="s">
        <v>1259</v>
      </c>
      <c r="Y586" s="270" t="s">
        <v>1259</v>
      </c>
      <c r="Z586" s="270" t="s">
        <v>1259</v>
      </c>
      <c r="AA586" s="270" t="s">
        <v>1259</v>
      </c>
      <c r="AB586" s="270" t="s">
        <v>1259</v>
      </c>
      <c r="AC586" s="270" t="s">
        <v>1259</v>
      </c>
      <c r="AD586" s="270" t="s">
        <v>1259</v>
      </c>
      <c r="AE586" s="270" t="s">
        <v>1259</v>
      </c>
      <c r="AF586" s="270" t="s">
        <v>1259</v>
      </c>
      <c r="AG586" s="270" t="s">
        <v>1259</v>
      </c>
      <c r="AH586" s="270" t="s">
        <v>1259</v>
      </c>
      <c r="AI586" s="270" t="s">
        <v>1259</v>
      </c>
      <c r="AJ586" s="270" t="s">
        <v>1259</v>
      </c>
      <c r="AK586" s="270" t="s">
        <v>1259</v>
      </c>
      <c r="AL586" s="270" t="s">
        <v>1259</v>
      </c>
      <c r="AM586" s="270" t="s">
        <v>1259</v>
      </c>
      <c r="AN586" s="270" t="s">
        <v>1259</v>
      </c>
      <c r="AO586" s="270" t="s">
        <v>1259</v>
      </c>
      <c r="AP586" s="270" t="s">
        <v>1259</v>
      </c>
      <c r="AQ586" s="270" t="s">
        <v>1259</v>
      </c>
      <c r="AR586" s="270" t="s">
        <v>1259</v>
      </c>
      <c r="AS586" s="270" t="s">
        <v>3258</v>
      </c>
      <c r="AT586" s="270" t="s">
        <v>3258</v>
      </c>
      <c r="AU586" s="270" t="s">
        <v>3258</v>
      </c>
      <c r="AV586" s="270" t="s">
        <v>3258</v>
      </c>
      <c r="AW586" s="277" t="s">
        <v>3258</v>
      </c>
      <c r="AY586" t="str">
        <f>VLOOKUP(A586,[1]Sheet2!A$3:AC$3636,29,0)</f>
        <v/>
      </c>
      <c r="AZ586" s="270" t="s">
        <v>3258</v>
      </c>
      <c r="BA586" s="270" t="s">
        <v>3258</v>
      </c>
      <c r="BB586" s="270" t="s">
        <v>3258</v>
      </c>
      <c r="BC586" s="270" t="s">
        <v>3258</v>
      </c>
      <c r="BD586" s="270"/>
      <c r="BE586" s="270"/>
      <c r="BH586" s="248"/>
      <c r="BI586" s="248"/>
      <c r="BJ586" s="248"/>
      <c r="BK586" s="248"/>
      <c r="BL586" s="248"/>
      <c r="BM586" s="248"/>
      <c r="BN586" s="248"/>
      <c r="BO586" s="248"/>
      <c r="BP586" s="248" t="s">
        <v>3258</v>
      </c>
      <c r="BQ586" s="248" t="s">
        <v>3258</v>
      </c>
      <c r="BR586" s="248" t="s">
        <v>3258</v>
      </c>
      <c r="BS586" s="248" t="s">
        <v>3258</v>
      </c>
      <c r="BT586" s="248" t="s">
        <v>3258</v>
      </c>
      <c r="BU586" s="248" t="s">
        <v>3258</v>
      </c>
      <c r="BV586" s="247"/>
      <c r="BW586" s="248"/>
      <c r="BX586" s="248"/>
      <c r="BY586" s="248"/>
      <c r="BZ586" s="248"/>
      <c r="CA586" s="250"/>
      <c r="CB586" s="250"/>
      <c r="CC586" s="250"/>
      <c r="CD586" s="250"/>
      <c r="CE586" s="248"/>
    </row>
    <row r="587" spans="1:83" ht="14.4" x14ac:dyDescent="0.3">
      <c r="A587" s="269">
        <v>521762</v>
      </c>
      <c r="B587" s="272" t="str">
        <f>VLOOKUP(A587,[1]Sheet4!B$1:G$3636,5,0)</f>
        <v>الرابعة</v>
      </c>
      <c r="C587" s="270" t="s">
        <v>1259</v>
      </c>
      <c r="D587" s="270" t="s">
        <v>1259</v>
      </c>
      <c r="E587" s="270" t="s">
        <v>1259</v>
      </c>
      <c r="F587" s="270" t="s">
        <v>1259</v>
      </c>
      <c r="G587" s="270" t="s">
        <v>1259</v>
      </c>
      <c r="H587" s="270" t="s">
        <v>1259</v>
      </c>
      <c r="I587" s="270" t="s">
        <v>1259</v>
      </c>
      <c r="J587" s="270" t="s">
        <v>1259</v>
      </c>
      <c r="K587" s="270" t="s">
        <v>1259</v>
      </c>
      <c r="L587" s="270" t="s">
        <v>1259</v>
      </c>
      <c r="M587" s="270" t="s">
        <v>1259</v>
      </c>
      <c r="N587" s="270" t="s">
        <v>1259</v>
      </c>
      <c r="O587" s="270" t="s">
        <v>1259</v>
      </c>
      <c r="P587" s="270" t="s">
        <v>1259</v>
      </c>
      <c r="Q587" s="270" t="s">
        <v>1259</v>
      </c>
      <c r="R587" s="270" t="s">
        <v>1259</v>
      </c>
      <c r="S587" s="270" t="s">
        <v>1259</v>
      </c>
      <c r="T587" s="270" t="s">
        <v>1259</v>
      </c>
      <c r="U587" s="270" t="s">
        <v>1259</v>
      </c>
      <c r="V587" s="270" t="s">
        <v>1259</v>
      </c>
      <c r="W587" s="270" t="s">
        <v>1259</v>
      </c>
      <c r="X587" s="270" t="s">
        <v>1259</v>
      </c>
      <c r="Y587" s="270" t="s">
        <v>1259</v>
      </c>
      <c r="Z587" s="270" t="s">
        <v>1259</v>
      </c>
      <c r="AA587" s="270" t="s">
        <v>1259</v>
      </c>
      <c r="AB587" s="270" t="s">
        <v>1259</v>
      </c>
      <c r="AC587" s="270" t="s">
        <v>1259</v>
      </c>
      <c r="AD587" s="270" t="s">
        <v>1259</v>
      </c>
      <c r="AE587" s="270" t="s">
        <v>1259</v>
      </c>
      <c r="AF587" s="270" t="s">
        <v>1259</v>
      </c>
      <c r="AG587" s="270" t="s">
        <v>1259</v>
      </c>
      <c r="AH587" s="270" t="s">
        <v>1259</v>
      </c>
      <c r="AI587" s="270" t="s">
        <v>1259</v>
      </c>
      <c r="AJ587" s="270" t="s">
        <v>1259</v>
      </c>
      <c r="AK587" s="270" t="s">
        <v>1259</v>
      </c>
      <c r="AL587" s="270" t="s">
        <v>1259</v>
      </c>
      <c r="AM587" s="270" t="s">
        <v>1259</v>
      </c>
      <c r="AN587" s="270" t="s">
        <v>1259</v>
      </c>
      <c r="AO587" s="270" t="s">
        <v>1259</v>
      </c>
      <c r="AP587" s="270" t="s">
        <v>1259</v>
      </c>
      <c r="AQ587" s="270" t="s">
        <v>1259</v>
      </c>
      <c r="AR587" s="270" t="s">
        <v>1259</v>
      </c>
      <c r="AS587" s="270" t="s">
        <v>1259</v>
      </c>
      <c r="AT587" s="270" t="s">
        <v>1259</v>
      </c>
      <c r="AU587" s="270" t="s">
        <v>1259</v>
      </c>
      <c r="AV587" s="270" t="s">
        <v>1259</v>
      </c>
      <c r="AW587" s="277" t="s">
        <v>1259</v>
      </c>
      <c r="AX587">
        <f>VLOOKUP(A587,[1]Sheet4!B$2:G$3636,6,0)</f>
        <v>0</v>
      </c>
      <c r="AY587" t="str">
        <f>VLOOKUP(A587,[1]Sheet2!A$3:AC$3636,29,0)</f>
        <v/>
      </c>
      <c r="AZ587" s="270" t="s">
        <v>3258</v>
      </c>
      <c r="BA587" s="270" t="s">
        <v>3258</v>
      </c>
      <c r="BB587" s="270" t="s">
        <v>3258</v>
      </c>
      <c r="BC587" s="270" t="s">
        <v>3258</v>
      </c>
      <c r="BD587" s="270"/>
      <c r="BE587" s="270"/>
    </row>
    <row r="588" spans="1:83" ht="14.4" x14ac:dyDescent="0.3">
      <c r="A588" s="269">
        <v>521763</v>
      </c>
      <c r="B588" s="272" t="str">
        <f>VLOOKUP(A588,[1]Sheet4!B$1:G$3636,5,0)</f>
        <v>الرابعة</v>
      </c>
      <c r="C588" s="270" t="s">
        <v>1259</v>
      </c>
      <c r="D588" s="270" t="s">
        <v>1259</v>
      </c>
      <c r="E588" s="270" t="s">
        <v>1259</v>
      </c>
      <c r="F588" s="270" t="s">
        <v>1259</v>
      </c>
      <c r="G588" s="270" t="s">
        <v>1259</v>
      </c>
      <c r="H588" s="270" t="s">
        <v>1259</v>
      </c>
      <c r="I588" s="270" t="s">
        <v>1259</v>
      </c>
      <c r="J588" s="270" t="s">
        <v>1259</v>
      </c>
      <c r="K588" s="270" t="s">
        <v>1259</v>
      </c>
      <c r="L588" s="270" t="s">
        <v>1259</v>
      </c>
      <c r="M588" s="270" t="s">
        <v>1259</v>
      </c>
      <c r="N588" s="270" t="s">
        <v>1259</v>
      </c>
      <c r="O588" s="270" t="s">
        <v>1259</v>
      </c>
      <c r="P588" s="270" t="s">
        <v>1259</v>
      </c>
      <c r="Q588" s="270" t="s">
        <v>1259</v>
      </c>
      <c r="R588" s="270" t="s">
        <v>1259</v>
      </c>
      <c r="S588" s="270" t="s">
        <v>1259</v>
      </c>
      <c r="T588" s="270" t="s">
        <v>1259</v>
      </c>
      <c r="U588" s="270" t="s">
        <v>1259</v>
      </c>
      <c r="V588" s="270" t="s">
        <v>1259</v>
      </c>
      <c r="W588" s="270" t="s">
        <v>1259</v>
      </c>
      <c r="X588" s="270" t="s">
        <v>1259</v>
      </c>
      <c r="Y588" s="270" t="s">
        <v>1259</v>
      </c>
      <c r="Z588" s="270" t="s">
        <v>1259</v>
      </c>
      <c r="AA588" s="270" t="s">
        <v>1259</v>
      </c>
      <c r="AB588" s="270" t="s">
        <v>1259</v>
      </c>
      <c r="AC588" s="270" t="s">
        <v>1259</v>
      </c>
      <c r="AD588" s="270" t="s">
        <v>1259</v>
      </c>
      <c r="AE588" s="270" t="s">
        <v>1259</v>
      </c>
      <c r="AF588" s="270" t="s">
        <v>1259</v>
      </c>
      <c r="AG588" s="270" t="s">
        <v>1259</v>
      </c>
      <c r="AH588" s="270" t="s">
        <v>1259</v>
      </c>
      <c r="AI588" s="270" t="s">
        <v>1259</v>
      </c>
      <c r="AJ588" s="270" t="s">
        <v>1259</v>
      </c>
      <c r="AK588" s="270" t="s">
        <v>1259</v>
      </c>
      <c r="AL588" s="270" t="s">
        <v>1259</v>
      </c>
      <c r="AM588" s="270" t="s">
        <v>1259</v>
      </c>
      <c r="AN588" s="270" t="s">
        <v>1259</v>
      </c>
      <c r="AO588" s="270" t="s">
        <v>1259</v>
      </c>
      <c r="AP588" s="270" t="s">
        <v>1259</v>
      </c>
      <c r="AQ588" s="270" t="s">
        <v>1259</v>
      </c>
      <c r="AR588" s="270" t="s">
        <v>1259</v>
      </c>
      <c r="AS588" s="270" t="s">
        <v>1259</v>
      </c>
      <c r="AT588" s="270" t="s">
        <v>1259</v>
      </c>
      <c r="AU588" s="270" t="s">
        <v>1259</v>
      </c>
      <c r="AV588" s="270" t="s">
        <v>1259</v>
      </c>
      <c r="AW588" s="277" t="s">
        <v>1259</v>
      </c>
      <c r="AX588">
        <f>VLOOKUP(A588,[1]Sheet4!B$2:G$3636,6,0)</f>
        <v>0</v>
      </c>
      <c r="AY588" t="str">
        <f>VLOOKUP(A588,[1]Sheet2!A$3:AC$3636,29,0)</f>
        <v/>
      </c>
      <c r="AZ588" s="270" t="s">
        <v>3258</v>
      </c>
      <c r="BA588" s="270" t="s">
        <v>3258</v>
      </c>
      <c r="BB588" s="270" t="s">
        <v>3258</v>
      </c>
      <c r="BC588" s="270" t="s">
        <v>3258</v>
      </c>
      <c r="BD588" s="270"/>
      <c r="BE588" s="270"/>
      <c r="BH588" s="248"/>
      <c r="BI588" s="248"/>
      <c r="BJ588" s="248"/>
      <c r="BK588" s="248"/>
      <c r="BL588" s="248"/>
      <c r="BM588" s="248"/>
      <c r="BN588" s="248"/>
      <c r="BO588" s="248"/>
      <c r="BP588" s="248" t="s">
        <v>3258</v>
      </c>
      <c r="BQ588" s="248" t="s">
        <v>3258</v>
      </c>
      <c r="BR588" s="248" t="s">
        <v>3258</v>
      </c>
      <c r="BS588" s="248" t="s">
        <v>3258</v>
      </c>
      <c r="BT588" s="248" t="s">
        <v>3258</v>
      </c>
      <c r="BU588" s="248" t="s">
        <v>3258</v>
      </c>
      <c r="BV588" s="247"/>
      <c r="BW588" s="248"/>
      <c r="BX588" s="248"/>
      <c r="BY588" s="248"/>
      <c r="BZ588" s="248"/>
      <c r="CA588" s="241"/>
      <c r="CB588" s="241"/>
      <c r="CC588" s="241"/>
      <c r="CD588" s="241"/>
      <c r="CE588" s="248"/>
    </row>
    <row r="589" spans="1:83" ht="14.4" x14ac:dyDescent="0.3">
      <c r="A589" s="269">
        <v>521771</v>
      </c>
      <c r="B589" s="272" t="str">
        <f>VLOOKUP(A589,[1]Sheet4!B$1:G$3636,5,0)</f>
        <v>الرابعة</v>
      </c>
      <c r="C589" s="270" t="s">
        <v>1259</v>
      </c>
      <c r="D589" s="270" t="s">
        <v>1259</v>
      </c>
      <c r="E589" s="270" t="s">
        <v>1259</v>
      </c>
      <c r="F589" s="270" t="s">
        <v>1259</v>
      </c>
      <c r="G589" s="270" t="s">
        <v>1259</v>
      </c>
      <c r="H589" s="270" t="s">
        <v>1259</v>
      </c>
      <c r="I589" s="270" t="s">
        <v>1259</v>
      </c>
      <c r="J589" s="270" t="s">
        <v>1259</v>
      </c>
      <c r="K589" s="270" t="s">
        <v>1259</v>
      </c>
      <c r="L589" s="270" t="s">
        <v>1259</v>
      </c>
      <c r="M589" s="270" t="s">
        <v>1259</v>
      </c>
      <c r="N589" s="270" t="s">
        <v>1259</v>
      </c>
      <c r="O589" s="270" t="s">
        <v>1259</v>
      </c>
      <c r="P589" s="270" t="s">
        <v>1259</v>
      </c>
      <c r="Q589" s="270" t="s">
        <v>1259</v>
      </c>
      <c r="R589" s="270" t="s">
        <v>1259</v>
      </c>
      <c r="S589" s="270" t="s">
        <v>1259</v>
      </c>
      <c r="T589" s="270" t="s">
        <v>1259</v>
      </c>
      <c r="U589" s="270" t="s">
        <v>1259</v>
      </c>
      <c r="V589" s="270" t="s">
        <v>1259</v>
      </c>
      <c r="W589" s="270" t="s">
        <v>1259</v>
      </c>
      <c r="X589" s="270" t="s">
        <v>1259</v>
      </c>
      <c r="Y589" s="270" t="s">
        <v>1259</v>
      </c>
      <c r="Z589" s="270" t="s">
        <v>1259</v>
      </c>
      <c r="AA589" s="270" t="s">
        <v>1259</v>
      </c>
      <c r="AB589" s="270" t="s">
        <v>1259</v>
      </c>
      <c r="AC589" s="270" t="s">
        <v>1259</v>
      </c>
      <c r="AD589" s="270" t="s">
        <v>1259</v>
      </c>
      <c r="AE589" s="270" t="s">
        <v>1259</v>
      </c>
      <c r="AF589" s="270" t="s">
        <v>1259</v>
      </c>
      <c r="AG589" s="270" t="s">
        <v>1259</v>
      </c>
      <c r="AH589" s="270" t="s">
        <v>1259</v>
      </c>
      <c r="AI589" s="270" t="s">
        <v>1259</v>
      </c>
      <c r="AJ589" s="270" t="s">
        <v>1259</v>
      </c>
      <c r="AK589" s="270" t="s">
        <v>1259</v>
      </c>
      <c r="AL589" s="270" t="s">
        <v>1259</v>
      </c>
      <c r="AM589" s="270" t="s">
        <v>1259</v>
      </c>
      <c r="AN589" s="270" t="s">
        <v>1259</v>
      </c>
      <c r="AO589" s="270" t="s">
        <v>1259</v>
      </c>
      <c r="AP589" s="270" t="s">
        <v>1259</v>
      </c>
      <c r="AQ589" s="270" t="s">
        <v>1259</v>
      </c>
      <c r="AR589" s="270" t="s">
        <v>1259</v>
      </c>
      <c r="AS589" s="270" t="s">
        <v>1259</v>
      </c>
      <c r="AT589" s="270" t="s">
        <v>1259</v>
      </c>
      <c r="AU589" s="270" t="s">
        <v>1259</v>
      </c>
      <c r="AV589" s="270" t="s">
        <v>1259</v>
      </c>
      <c r="AW589" s="277" t="s">
        <v>1259</v>
      </c>
      <c r="AX589">
        <f>VLOOKUP(A589,[1]Sheet4!B$2:G$3636,6,0)</f>
        <v>0</v>
      </c>
      <c r="AY589">
        <f>VLOOKUP(A589,[1]Sheet2!A$3:AC$3636,29,0)</f>
        <v>0</v>
      </c>
      <c r="AZ589" s="270" t="s">
        <v>3258</v>
      </c>
      <c r="BA589" s="270" t="s">
        <v>3258</v>
      </c>
      <c r="BB589" s="270" t="s">
        <v>3258</v>
      </c>
      <c r="BC589" s="270" t="s">
        <v>3258</v>
      </c>
      <c r="BD589" s="270"/>
      <c r="BE589" s="270"/>
    </row>
    <row r="590" spans="1:83" ht="14.4" x14ac:dyDescent="0.3">
      <c r="A590" s="269">
        <v>521774</v>
      </c>
      <c r="B590" s="272" t="str">
        <f>VLOOKUP(A590,[1]Sheet4!B$1:G$3636,5,0)</f>
        <v>الرابعة</v>
      </c>
      <c r="C590" s="270" t="s">
        <v>1259</v>
      </c>
      <c r="D590" s="270" t="s">
        <v>1259</v>
      </c>
      <c r="E590" s="270" t="s">
        <v>1259</v>
      </c>
      <c r="F590" s="270" t="s">
        <v>1259</v>
      </c>
      <c r="G590" s="270" t="s">
        <v>1259</v>
      </c>
      <c r="H590" s="270" t="s">
        <v>1259</v>
      </c>
      <c r="I590" s="270" t="s">
        <v>1259</v>
      </c>
      <c r="J590" s="270" t="s">
        <v>1259</v>
      </c>
      <c r="K590" s="270" t="s">
        <v>1259</v>
      </c>
      <c r="L590" s="270" t="s">
        <v>1259</v>
      </c>
      <c r="M590" s="270" t="s">
        <v>1259</v>
      </c>
      <c r="N590" s="270" t="s">
        <v>1259</v>
      </c>
      <c r="O590" s="270" t="s">
        <v>1259</v>
      </c>
      <c r="P590" s="270" t="s">
        <v>1259</v>
      </c>
      <c r="Q590" s="270" t="s">
        <v>1259</v>
      </c>
      <c r="R590" s="270" t="s">
        <v>1259</v>
      </c>
      <c r="S590" s="270" t="s">
        <v>1259</v>
      </c>
      <c r="T590" s="270" t="s">
        <v>1259</v>
      </c>
      <c r="U590" s="270" t="s">
        <v>1259</v>
      </c>
      <c r="V590" s="270" t="s">
        <v>1259</v>
      </c>
      <c r="W590" s="270" t="s">
        <v>1259</v>
      </c>
      <c r="X590" s="270" t="s">
        <v>1259</v>
      </c>
      <c r="Y590" s="270" t="s">
        <v>1259</v>
      </c>
      <c r="Z590" s="270" t="s">
        <v>1259</v>
      </c>
      <c r="AA590" s="270" t="s">
        <v>1259</v>
      </c>
      <c r="AB590" s="270" t="s">
        <v>1259</v>
      </c>
      <c r="AC590" s="270" t="s">
        <v>1259</v>
      </c>
      <c r="AD590" s="270" t="s">
        <v>1259</v>
      </c>
      <c r="AE590" s="270" t="s">
        <v>1259</v>
      </c>
      <c r="AF590" s="270" t="s">
        <v>1259</v>
      </c>
      <c r="AG590" s="270" t="s">
        <v>1259</v>
      </c>
      <c r="AH590" s="270" t="s">
        <v>1259</v>
      </c>
      <c r="AI590" s="270" t="s">
        <v>1259</v>
      </c>
      <c r="AJ590" s="270" t="s">
        <v>1259</v>
      </c>
      <c r="AK590" s="270" t="s">
        <v>1259</v>
      </c>
      <c r="AL590" s="270" t="s">
        <v>1259</v>
      </c>
      <c r="AM590" s="270" t="s">
        <v>1259</v>
      </c>
      <c r="AN590" s="270" t="s">
        <v>1259</v>
      </c>
      <c r="AO590" s="270" t="s">
        <v>1259</v>
      </c>
      <c r="AP590" s="270" t="s">
        <v>1259</v>
      </c>
      <c r="AQ590" s="270" t="s">
        <v>1259</v>
      </c>
      <c r="AR590" s="270" t="s">
        <v>1259</v>
      </c>
      <c r="AS590" s="270" t="s">
        <v>1259</v>
      </c>
      <c r="AT590" s="270" t="s">
        <v>1259</v>
      </c>
      <c r="AU590" s="270" t="s">
        <v>1259</v>
      </c>
      <c r="AV590" s="270" t="s">
        <v>1259</v>
      </c>
      <c r="AW590" s="277" t="s">
        <v>1259</v>
      </c>
      <c r="AX590">
        <f>VLOOKUP(A590,[1]Sheet4!B$2:G$3636,6,0)</f>
        <v>0</v>
      </c>
      <c r="AY590" t="str">
        <f>VLOOKUP(A590,[1]Sheet2!A$3:AC$3636,29,0)</f>
        <v/>
      </c>
      <c r="AZ590" s="270" t="s">
        <v>3258</v>
      </c>
      <c r="BA590" s="270" t="s">
        <v>3258</v>
      </c>
      <c r="BB590" s="270" t="s">
        <v>3258</v>
      </c>
      <c r="BC590" s="270" t="s">
        <v>3258</v>
      </c>
      <c r="BD590" s="270"/>
      <c r="BE590" s="270"/>
    </row>
    <row r="591" spans="1:83" ht="14.4" x14ac:dyDescent="0.3">
      <c r="A591" s="269">
        <v>521785</v>
      </c>
      <c r="B591" s="272" t="str">
        <f>VLOOKUP(A591,[1]Sheet4!B$1:G$3636,5,0)</f>
        <v>الرابعة</v>
      </c>
      <c r="C591" s="270" t="s">
        <v>1260</v>
      </c>
      <c r="D591" s="270" t="s">
        <v>1260</v>
      </c>
      <c r="E591" s="270" t="s">
        <v>1260</v>
      </c>
      <c r="F591" s="270" t="s">
        <v>1260</v>
      </c>
      <c r="G591" s="270" t="s">
        <v>1260</v>
      </c>
      <c r="H591" s="270" t="s">
        <v>1260</v>
      </c>
      <c r="I591" s="270" t="s">
        <v>1260</v>
      </c>
      <c r="J591" s="270" t="s">
        <v>1260</v>
      </c>
      <c r="K591" s="270" t="s">
        <v>1260</v>
      </c>
      <c r="L591" s="270" t="s">
        <v>1260</v>
      </c>
      <c r="M591" s="270" t="s">
        <v>1260</v>
      </c>
      <c r="N591" s="270" t="s">
        <v>1260</v>
      </c>
      <c r="O591" s="270" t="s">
        <v>1260</v>
      </c>
      <c r="P591" s="270" t="s">
        <v>1260</v>
      </c>
      <c r="Q591" s="270" t="s">
        <v>1260</v>
      </c>
      <c r="R591" s="270" t="s">
        <v>1260</v>
      </c>
      <c r="S591" s="270" t="s">
        <v>1260</v>
      </c>
      <c r="T591" s="270" t="s">
        <v>1260</v>
      </c>
      <c r="U591" s="270" t="s">
        <v>1260</v>
      </c>
      <c r="V591" s="270" t="s">
        <v>1260</v>
      </c>
      <c r="W591" s="270" t="s">
        <v>1260</v>
      </c>
      <c r="X591" s="270" t="s">
        <v>1260</v>
      </c>
      <c r="Y591" s="270" t="s">
        <v>1260</v>
      </c>
      <c r="Z591" s="270" t="s">
        <v>1260</v>
      </c>
      <c r="AA591" s="270" t="s">
        <v>1260</v>
      </c>
      <c r="AB591" s="270" t="s">
        <v>1260</v>
      </c>
      <c r="AC591" s="270" t="s">
        <v>1260</v>
      </c>
      <c r="AD591" s="270" t="s">
        <v>1260</v>
      </c>
      <c r="AE591" s="270" t="s">
        <v>1260</v>
      </c>
      <c r="AF591" s="270" t="s">
        <v>1260</v>
      </c>
      <c r="AG591" s="270" t="s">
        <v>1260</v>
      </c>
      <c r="AH591" s="270" t="s">
        <v>1260</v>
      </c>
      <c r="AI591" s="270" t="s">
        <v>1260</v>
      </c>
      <c r="AJ591" s="270" t="s">
        <v>1260</v>
      </c>
      <c r="AK591" s="270" t="s">
        <v>1260</v>
      </c>
      <c r="AL591" s="270" t="s">
        <v>1260</v>
      </c>
      <c r="AM591" s="270" t="s">
        <v>1260</v>
      </c>
      <c r="AN591" s="270" t="s">
        <v>1260</v>
      </c>
      <c r="AO591" s="270" t="s">
        <v>1260</v>
      </c>
      <c r="AP591" s="270" t="s">
        <v>1260</v>
      </c>
      <c r="AQ591" s="270" t="s">
        <v>1260</v>
      </c>
      <c r="AR591" s="270" t="s">
        <v>1260</v>
      </c>
      <c r="AS591" s="270" t="s">
        <v>1260</v>
      </c>
      <c r="AT591" s="270" t="s">
        <v>1260</v>
      </c>
      <c r="AU591" s="270" t="s">
        <v>1260</v>
      </c>
      <c r="AV591" s="270" t="s">
        <v>1260</v>
      </c>
      <c r="AW591" s="277" t="s">
        <v>1260</v>
      </c>
      <c r="AX591" t="str">
        <f>VLOOKUP(A591,[1]Sheet4!B$2:G$3636,6,0)</f>
        <v>مستنفذ فصل ثاني  2023-2024</v>
      </c>
      <c r="AY591" t="str">
        <f>VLOOKUP(A591,[1]Sheet2!A$3:AC$3636,29,0)</f>
        <v/>
      </c>
      <c r="AZ591" s="270" t="s">
        <v>3258</v>
      </c>
      <c r="BA591" s="270" t="s">
        <v>3258</v>
      </c>
      <c r="BB591" s="270" t="s">
        <v>3258</v>
      </c>
      <c r="BC591" s="270" t="s">
        <v>3258</v>
      </c>
      <c r="BD591" s="270"/>
      <c r="BE591" s="270"/>
    </row>
    <row r="592" spans="1:83" ht="14.4" x14ac:dyDescent="0.3">
      <c r="A592" s="269">
        <v>521788</v>
      </c>
      <c r="B592" s="272" t="str">
        <f>VLOOKUP(A592,[1]Sheet4!B$1:G$3636,5,0)</f>
        <v>الرابعة</v>
      </c>
      <c r="C592" s="270" t="s">
        <v>1259</v>
      </c>
      <c r="D592" s="270" t="s">
        <v>1259</v>
      </c>
      <c r="E592" s="270" t="s">
        <v>1259</v>
      </c>
      <c r="F592" s="270" t="s">
        <v>1259</v>
      </c>
      <c r="G592" s="270" t="s">
        <v>1259</v>
      </c>
      <c r="H592" s="270" t="s">
        <v>1259</v>
      </c>
      <c r="I592" s="270" t="s">
        <v>1259</v>
      </c>
      <c r="J592" s="270" t="s">
        <v>1259</v>
      </c>
      <c r="K592" s="270" t="s">
        <v>1259</v>
      </c>
      <c r="L592" s="270" t="s">
        <v>1259</v>
      </c>
      <c r="M592" s="270" t="s">
        <v>1259</v>
      </c>
      <c r="N592" s="270" t="s">
        <v>1259</v>
      </c>
      <c r="O592" s="270" t="s">
        <v>1259</v>
      </c>
      <c r="P592" s="270" t="s">
        <v>1259</v>
      </c>
      <c r="Q592" s="270" t="s">
        <v>1259</v>
      </c>
      <c r="R592" s="270" t="s">
        <v>1259</v>
      </c>
      <c r="S592" s="270" t="s">
        <v>1259</v>
      </c>
      <c r="T592" s="270" t="s">
        <v>1259</v>
      </c>
      <c r="U592" s="270" t="s">
        <v>1259</v>
      </c>
      <c r="V592" s="270" t="s">
        <v>1259</v>
      </c>
      <c r="W592" s="270" t="s">
        <v>1259</v>
      </c>
      <c r="X592" s="270" t="s">
        <v>1259</v>
      </c>
      <c r="Y592" s="270" t="s">
        <v>1259</v>
      </c>
      <c r="Z592" s="270" t="s">
        <v>1259</v>
      </c>
      <c r="AA592" s="270" t="s">
        <v>1259</v>
      </c>
      <c r="AB592" s="270" t="s">
        <v>1259</v>
      </c>
      <c r="AC592" s="270" t="s">
        <v>1259</v>
      </c>
      <c r="AD592" s="270" t="s">
        <v>1259</v>
      </c>
      <c r="AE592" s="270" t="s">
        <v>1259</v>
      </c>
      <c r="AF592" s="270" t="s">
        <v>1259</v>
      </c>
      <c r="AG592" s="270" t="s">
        <v>1259</v>
      </c>
      <c r="AH592" s="270" t="s">
        <v>1259</v>
      </c>
      <c r="AI592" s="270" t="s">
        <v>1259</v>
      </c>
      <c r="AJ592" s="270" t="s">
        <v>1259</v>
      </c>
      <c r="AK592" s="270" t="s">
        <v>1259</v>
      </c>
      <c r="AL592" s="270" t="s">
        <v>1259</v>
      </c>
      <c r="AM592" s="270" t="s">
        <v>1259</v>
      </c>
      <c r="AN592" s="270" t="s">
        <v>1259</v>
      </c>
      <c r="AO592" s="270" t="s">
        <v>1259</v>
      </c>
      <c r="AP592" s="270" t="s">
        <v>1259</v>
      </c>
      <c r="AQ592" s="270" t="s">
        <v>1259</v>
      </c>
      <c r="AR592" s="270" t="s">
        <v>1259</v>
      </c>
      <c r="AS592" s="270" t="s">
        <v>1259</v>
      </c>
      <c r="AT592" s="270" t="s">
        <v>1259</v>
      </c>
      <c r="AU592" s="270" t="s">
        <v>1259</v>
      </c>
      <c r="AV592" s="270" t="s">
        <v>1259</v>
      </c>
      <c r="AW592" s="277" t="s">
        <v>1259</v>
      </c>
      <c r="AX592">
        <f>VLOOKUP(A592,[1]Sheet4!B$2:G$3636,6,0)</f>
        <v>0</v>
      </c>
      <c r="AY592" t="str">
        <f>VLOOKUP(A592,[1]Sheet2!A$3:AC$3636,29,0)</f>
        <v/>
      </c>
      <c r="AZ592" s="270" t="s">
        <v>3258</v>
      </c>
      <c r="BA592" s="270" t="s">
        <v>3258</v>
      </c>
      <c r="BB592" s="270" t="s">
        <v>3258</v>
      </c>
      <c r="BC592" s="270" t="s">
        <v>3258</v>
      </c>
      <c r="BD592" s="270"/>
      <c r="BE592" s="270"/>
    </row>
    <row r="593" spans="1:83" ht="14.4" x14ac:dyDescent="0.3">
      <c r="A593" s="269">
        <v>521801</v>
      </c>
      <c r="B593" s="272" t="str">
        <f>VLOOKUP(A593,[1]Sheet4!B$1:G$3636,5,0)</f>
        <v>الرابعة</v>
      </c>
      <c r="C593" s="270" t="s">
        <v>1259</v>
      </c>
      <c r="D593" s="270" t="s">
        <v>1259</v>
      </c>
      <c r="E593" s="270" t="s">
        <v>1259</v>
      </c>
      <c r="F593" s="270" t="s">
        <v>1259</v>
      </c>
      <c r="G593" s="270" t="s">
        <v>1259</v>
      </c>
      <c r="H593" s="270" t="s">
        <v>1259</v>
      </c>
      <c r="I593" s="270" t="s">
        <v>1259</v>
      </c>
      <c r="J593" s="270" t="s">
        <v>1259</v>
      </c>
      <c r="K593" s="270" t="s">
        <v>1259</v>
      </c>
      <c r="L593" s="270" t="s">
        <v>1259</v>
      </c>
      <c r="M593" s="270" t="s">
        <v>1259</v>
      </c>
      <c r="N593" s="270" t="s">
        <v>1259</v>
      </c>
      <c r="O593" s="270" t="s">
        <v>1259</v>
      </c>
      <c r="P593" s="270" t="s">
        <v>1259</v>
      </c>
      <c r="Q593" s="270" t="s">
        <v>1259</v>
      </c>
      <c r="R593" s="270" t="s">
        <v>1259</v>
      </c>
      <c r="S593" s="270" t="s">
        <v>1259</v>
      </c>
      <c r="T593" s="270" t="s">
        <v>1259</v>
      </c>
      <c r="U593" s="270" t="s">
        <v>1259</v>
      </c>
      <c r="V593" s="270" t="s">
        <v>1259</v>
      </c>
      <c r="W593" s="270" t="s">
        <v>1259</v>
      </c>
      <c r="X593" s="270" t="s">
        <v>1259</v>
      </c>
      <c r="Y593" s="270" t="s">
        <v>1259</v>
      </c>
      <c r="Z593" s="270" t="s">
        <v>1259</v>
      </c>
      <c r="AA593" s="270" t="s">
        <v>1259</v>
      </c>
      <c r="AB593" s="270" t="s">
        <v>1259</v>
      </c>
      <c r="AC593" s="270" t="s">
        <v>1259</v>
      </c>
      <c r="AD593" s="270" t="s">
        <v>1259</v>
      </c>
      <c r="AE593" s="270" t="s">
        <v>1259</v>
      </c>
      <c r="AF593" s="270" t="s">
        <v>1259</v>
      </c>
      <c r="AG593" s="270" t="s">
        <v>1259</v>
      </c>
      <c r="AH593" s="270" t="s">
        <v>1259</v>
      </c>
      <c r="AI593" s="270" t="s">
        <v>1259</v>
      </c>
      <c r="AJ593" s="270" t="s">
        <v>1259</v>
      </c>
      <c r="AK593" s="270" t="s">
        <v>1259</v>
      </c>
      <c r="AL593" s="270" t="s">
        <v>1259</v>
      </c>
      <c r="AM593" s="270" t="s">
        <v>1259</v>
      </c>
      <c r="AN593" s="270" t="s">
        <v>1259</v>
      </c>
      <c r="AO593" s="270" t="s">
        <v>1259</v>
      </c>
      <c r="AP593" s="270" t="s">
        <v>1259</v>
      </c>
      <c r="AQ593" s="270" t="s">
        <v>1259</v>
      </c>
      <c r="AR593" s="270" t="s">
        <v>1259</v>
      </c>
      <c r="AS593" s="270" t="s">
        <v>1259</v>
      </c>
      <c r="AT593" s="270" t="s">
        <v>1259</v>
      </c>
      <c r="AU593" s="270" t="s">
        <v>1259</v>
      </c>
      <c r="AV593" s="270" t="s">
        <v>1259</v>
      </c>
      <c r="AW593" s="277" t="s">
        <v>1259</v>
      </c>
      <c r="AX593">
        <f>VLOOKUP(A593,[1]Sheet4!B$2:G$3636,6,0)</f>
        <v>0</v>
      </c>
      <c r="AY593">
        <f>VLOOKUP(A593,[1]Sheet2!A$3:AC$3636,29,0)</f>
        <v>0</v>
      </c>
      <c r="AZ593" s="270" t="s">
        <v>3258</v>
      </c>
      <c r="BA593" s="270" t="s">
        <v>3258</v>
      </c>
      <c r="BB593" s="270" t="s">
        <v>3258</v>
      </c>
      <c r="BC593" s="270" t="s">
        <v>3258</v>
      </c>
      <c r="BD593" s="270"/>
      <c r="BE593" s="270"/>
      <c r="BH593" s="248"/>
      <c r="BI593" s="248"/>
      <c r="BJ593" s="248"/>
      <c r="BK593" s="248"/>
      <c r="BL593" s="248"/>
      <c r="BM593" s="248"/>
      <c r="BN593" s="248"/>
      <c r="BO593" s="248"/>
      <c r="BP593" s="248" t="s">
        <v>3258</v>
      </c>
      <c r="BQ593" s="248" t="s">
        <v>3258</v>
      </c>
      <c r="BR593" s="248" t="s">
        <v>3258</v>
      </c>
      <c r="BS593" s="248" t="s">
        <v>3258</v>
      </c>
      <c r="BT593" s="248" t="s">
        <v>3258</v>
      </c>
      <c r="BU593" s="248" t="s">
        <v>3258</v>
      </c>
      <c r="BV593" s="247"/>
      <c r="BW593" s="248"/>
      <c r="BX593" s="248"/>
      <c r="BY593" s="248"/>
      <c r="BZ593" s="248"/>
      <c r="CA593" s="241"/>
      <c r="CB593" s="241"/>
      <c r="CC593" s="241"/>
      <c r="CD593" s="241"/>
      <c r="CE593" s="248"/>
    </row>
    <row r="594" spans="1:83" ht="14.4" x14ac:dyDescent="0.3">
      <c r="A594" s="269">
        <v>521805</v>
      </c>
      <c r="B594" s="272" t="str">
        <f>VLOOKUP(A594,[1]Sheet4!B$1:G$3636,5,0)</f>
        <v>الرابعة</v>
      </c>
      <c r="C594" s="270" t="s">
        <v>1259</v>
      </c>
      <c r="D594" s="270" t="s">
        <v>1259</v>
      </c>
      <c r="E594" s="270" t="s">
        <v>1259</v>
      </c>
      <c r="F594" s="270" t="s">
        <v>1259</v>
      </c>
      <c r="G594" s="270" t="s">
        <v>1259</v>
      </c>
      <c r="H594" s="270" t="s">
        <v>1259</v>
      </c>
      <c r="I594" s="270" t="s">
        <v>1259</v>
      </c>
      <c r="J594" s="270" t="s">
        <v>1259</v>
      </c>
      <c r="K594" s="270" t="s">
        <v>1259</v>
      </c>
      <c r="L594" s="270" t="s">
        <v>1259</v>
      </c>
      <c r="M594" s="270" t="s">
        <v>1259</v>
      </c>
      <c r="N594" s="270" t="s">
        <v>1259</v>
      </c>
      <c r="O594" s="270" t="s">
        <v>1259</v>
      </c>
      <c r="P594" s="270" t="s">
        <v>1259</v>
      </c>
      <c r="Q594" s="270" t="s">
        <v>1259</v>
      </c>
      <c r="R594" s="270" t="s">
        <v>1259</v>
      </c>
      <c r="S594" s="270" t="s">
        <v>1259</v>
      </c>
      <c r="T594" s="270" t="s">
        <v>1259</v>
      </c>
      <c r="U594" s="270" t="s">
        <v>1259</v>
      </c>
      <c r="V594" s="270" t="s">
        <v>1259</v>
      </c>
      <c r="W594" s="270" t="s">
        <v>1259</v>
      </c>
      <c r="X594" s="270" t="s">
        <v>1259</v>
      </c>
      <c r="Y594" s="270" t="s">
        <v>1259</v>
      </c>
      <c r="Z594" s="270" t="s">
        <v>1259</v>
      </c>
      <c r="AA594" s="270" t="s">
        <v>1259</v>
      </c>
      <c r="AB594" s="270" t="s">
        <v>1259</v>
      </c>
      <c r="AC594" s="270" t="s">
        <v>1259</v>
      </c>
      <c r="AD594" s="270" t="s">
        <v>1259</v>
      </c>
      <c r="AE594" s="270" t="s">
        <v>1259</v>
      </c>
      <c r="AF594" s="270" t="s">
        <v>1259</v>
      </c>
      <c r="AG594" s="270" t="s">
        <v>1259</v>
      </c>
      <c r="AH594" s="270" t="s">
        <v>1259</v>
      </c>
      <c r="AI594" s="270" t="s">
        <v>1259</v>
      </c>
      <c r="AJ594" s="270" t="s">
        <v>1259</v>
      </c>
      <c r="AK594" s="270" t="s">
        <v>1259</v>
      </c>
      <c r="AL594" s="270" t="s">
        <v>1259</v>
      </c>
      <c r="AM594" s="270" t="s">
        <v>1259</v>
      </c>
      <c r="AN594" s="270" t="s">
        <v>1259</v>
      </c>
      <c r="AO594" s="270" t="s">
        <v>1259</v>
      </c>
      <c r="AP594" s="270" t="s">
        <v>1259</v>
      </c>
      <c r="AQ594" s="270" t="s">
        <v>1259</v>
      </c>
      <c r="AR594" s="270" t="s">
        <v>1259</v>
      </c>
      <c r="AS594" s="270" t="s">
        <v>1259</v>
      </c>
      <c r="AT594" s="270" t="s">
        <v>1259</v>
      </c>
      <c r="AU594" s="270" t="s">
        <v>1259</v>
      </c>
      <c r="AV594" s="270" t="s">
        <v>1259</v>
      </c>
      <c r="AW594" s="277" t="s">
        <v>1259</v>
      </c>
      <c r="AX594">
        <f>VLOOKUP(A594,[1]Sheet4!B$2:G$3636,6,0)</f>
        <v>0</v>
      </c>
      <c r="AY594" t="str">
        <f>VLOOKUP(A594,[1]Sheet2!A$3:AC$3636,29,0)</f>
        <v/>
      </c>
      <c r="AZ594" s="270" t="s">
        <v>3258</v>
      </c>
      <c r="BA594" s="270" t="s">
        <v>3258</v>
      </c>
      <c r="BB594" s="270" t="s">
        <v>3258</v>
      </c>
      <c r="BC594" s="270" t="s">
        <v>3258</v>
      </c>
      <c r="BD594" s="270"/>
      <c r="BE594" s="270"/>
    </row>
    <row r="595" spans="1:83" ht="14.4" x14ac:dyDescent="0.3">
      <c r="A595" s="269">
        <v>521811</v>
      </c>
      <c r="B595" s="272" t="str">
        <f>VLOOKUP(A595,[1]Sheet4!B$1:G$3636,5,0)</f>
        <v>الرابعة</v>
      </c>
      <c r="C595" s="270" t="s">
        <v>1259</v>
      </c>
      <c r="D595" s="270" t="s">
        <v>1259</v>
      </c>
      <c r="E595" s="270" t="s">
        <v>1259</v>
      </c>
      <c r="F595" s="270" t="s">
        <v>1259</v>
      </c>
      <c r="G595" s="270" t="s">
        <v>1259</v>
      </c>
      <c r="H595" s="270" t="s">
        <v>1259</v>
      </c>
      <c r="I595" s="270" t="s">
        <v>1259</v>
      </c>
      <c r="J595" s="270" t="s">
        <v>1259</v>
      </c>
      <c r="K595" s="270" t="s">
        <v>1259</v>
      </c>
      <c r="L595" s="270" t="s">
        <v>1259</v>
      </c>
      <c r="M595" s="270" t="s">
        <v>1259</v>
      </c>
      <c r="N595" s="270" t="s">
        <v>1259</v>
      </c>
      <c r="O595" s="270" t="s">
        <v>1259</v>
      </c>
      <c r="P595" s="270" t="s">
        <v>1259</v>
      </c>
      <c r="Q595" s="270" t="s">
        <v>1259</v>
      </c>
      <c r="R595" s="270" t="s">
        <v>1259</v>
      </c>
      <c r="S595" s="270" t="s">
        <v>1259</v>
      </c>
      <c r="T595" s="270" t="s">
        <v>1259</v>
      </c>
      <c r="U595" s="270" t="s">
        <v>1259</v>
      </c>
      <c r="V595" s="270" t="s">
        <v>1259</v>
      </c>
      <c r="W595" s="270" t="s">
        <v>1259</v>
      </c>
      <c r="X595" s="270" t="s">
        <v>1259</v>
      </c>
      <c r="Y595" s="270" t="s">
        <v>1259</v>
      </c>
      <c r="Z595" s="270" t="s">
        <v>1259</v>
      </c>
      <c r="AA595" s="270" t="s">
        <v>1259</v>
      </c>
      <c r="AB595" s="270" t="s">
        <v>1259</v>
      </c>
      <c r="AC595" s="270" t="s">
        <v>1259</v>
      </c>
      <c r="AD595" s="270" t="s">
        <v>1259</v>
      </c>
      <c r="AE595" s="270" t="s">
        <v>1259</v>
      </c>
      <c r="AF595" s="270" t="s">
        <v>1259</v>
      </c>
      <c r="AG595" s="270" t="s">
        <v>1259</v>
      </c>
      <c r="AH595" s="270" t="s">
        <v>1259</v>
      </c>
      <c r="AI595" s="270" t="s">
        <v>1259</v>
      </c>
      <c r="AJ595" s="270" t="s">
        <v>1259</v>
      </c>
      <c r="AK595" s="270" t="s">
        <v>1259</v>
      </c>
      <c r="AL595" s="270" t="s">
        <v>1259</v>
      </c>
      <c r="AM595" s="270" t="s">
        <v>1259</v>
      </c>
      <c r="AN595" s="270" t="s">
        <v>1259</v>
      </c>
      <c r="AO595" s="270" t="s">
        <v>1259</v>
      </c>
      <c r="AP595" s="270" t="s">
        <v>1259</v>
      </c>
      <c r="AQ595" s="270" t="s">
        <v>1259</v>
      </c>
      <c r="AR595" s="270" t="s">
        <v>1259</v>
      </c>
      <c r="AS595" s="270" t="s">
        <v>1259</v>
      </c>
      <c r="AT595" s="270" t="s">
        <v>1259</v>
      </c>
      <c r="AU595" s="270" t="s">
        <v>1259</v>
      </c>
      <c r="AV595" s="270" t="s">
        <v>1259</v>
      </c>
      <c r="AW595" s="277" t="s">
        <v>1259</v>
      </c>
      <c r="AX595">
        <f>VLOOKUP(A595,[1]Sheet4!B$2:G$3636,6,0)</f>
        <v>0</v>
      </c>
      <c r="AY595" t="str">
        <f>VLOOKUP(A595,[1]Sheet2!A$3:AC$3636,29,0)</f>
        <v/>
      </c>
      <c r="AZ595" s="270" t="s">
        <v>3258</v>
      </c>
      <c r="BA595" s="270" t="s">
        <v>3258</v>
      </c>
      <c r="BB595" s="270" t="s">
        <v>3258</v>
      </c>
      <c r="BC595" s="270" t="s">
        <v>3258</v>
      </c>
      <c r="BD595" s="270"/>
      <c r="BE595" s="270"/>
    </row>
    <row r="596" spans="1:83" ht="14.4" x14ac:dyDescent="0.3">
      <c r="A596" s="269">
        <v>521820</v>
      </c>
      <c r="B596" s="272" t="str">
        <f>VLOOKUP(A596,[1]Sheet4!B$1:G$3636,5,0)</f>
        <v>الرابعة</v>
      </c>
      <c r="C596" s="270" t="s">
        <v>1260</v>
      </c>
      <c r="D596" s="270" t="s">
        <v>1260</v>
      </c>
      <c r="E596" s="270" t="s">
        <v>1260</v>
      </c>
      <c r="F596" s="270" t="s">
        <v>1260</v>
      </c>
      <c r="G596" s="270" t="s">
        <v>1260</v>
      </c>
      <c r="H596" s="270" t="s">
        <v>1260</v>
      </c>
      <c r="I596" s="270" t="s">
        <v>1260</v>
      </c>
      <c r="J596" s="270" t="s">
        <v>1260</v>
      </c>
      <c r="K596" s="270" t="s">
        <v>1260</v>
      </c>
      <c r="L596" s="270" t="s">
        <v>1260</v>
      </c>
      <c r="M596" s="270" t="s">
        <v>1260</v>
      </c>
      <c r="N596" s="270" t="s">
        <v>1260</v>
      </c>
      <c r="O596" s="270" t="s">
        <v>1260</v>
      </c>
      <c r="P596" s="270" t="s">
        <v>1260</v>
      </c>
      <c r="Q596" s="270" t="s">
        <v>1260</v>
      </c>
      <c r="R596" s="270" t="s">
        <v>1260</v>
      </c>
      <c r="S596" s="270" t="s">
        <v>1260</v>
      </c>
      <c r="T596" s="270" t="s">
        <v>1260</v>
      </c>
      <c r="U596" s="270" t="s">
        <v>1260</v>
      </c>
      <c r="V596" s="270" t="s">
        <v>1260</v>
      </c>
      <c r="W596" s="270" t="s">
        <v>1260</v>
      </c>
      <c r="X596" s="270" t="s">
        <v>1260</v>
      </c>
      <c r="Y596" s="270" t="s">
        <v>1260</v>
      </c>
      <c r="Z596" s="270" t="s">
        <v>1260</v>
      </c>
      <c r="AA596" s="270" t="s">
        <v>1260</v>
      </c>
      <c r="AB596" s="270" t="s">
        <v>1260</v>
      </c>
      <c r="AC596" s="270" t="s">
        <v>1260</v>
      </c>
      <c r="AD596" s="270" t="s">
        <v>1260</v>
      </c>
      <c r="AE596" s="270" t="s">
        <v>1260</v>
      </c>
      <c r="AF596" s="270" t="s">
        <v>1260</v>
      </c>
      <c r="AG596" s="270" t="s">
        <v>1260</v>
      </c>
      <c r="AH596" s="270" t="s">
        <v>1260</v>
      </c>
      <c r="AI596" s="270" t="s">
        <v>1260</v>
      </c>
      <c r="AJ596" s="270" t="s">
        <v>1260</v>
      </c>
      <c r="AK596" s="270" t="s">
        <v>1260</v>
      </c>
      <c r="AL596" s="270" t="s">
        <v>1260</v>
      </c>
      <c r="AM596" s="270" t="s">
        <v>1260</v>
      </c>
      <c r="AN596" s="270" t="s">
        <v>1260</v>
      </c>
      <c r="AO596" s="270" t="s">
        <v>1260</v>
      </c>
      <c r="AP596" s="270" t="s">
        <v>1260</v>
      </c>
      <c r="AQ596" s="270" t="s">
        <v>1260</v>
      </c>
      <c r="AR596" s="270" t="s">
        <v>1260</v>
      </c>
      <c r="AS596" s="270" t="s">
        <v>1260</v>
      </c>
      <c r="AT596" s="270" t="s">
        <v>1260</v>
      </c>
      <c r="AU596" s="270" t="s">
        <v>1260</v>
      </c>
      <c r="AV596" s="270" t="s">
        <v>1260</v>
      </c>
      <c r="AW596" s="277" t="s">
        <v>1260</v>
      </c>
      <c r="AX596" t="str">
        <f>VLOOKUP(A596,[1]Sheet4!B$2:G$3636,6,0)</f>
        <v>مستنفذ فصل ثاني  2023-2024</v>
      </c>
      <c r="AY596" t="str">
        <f>VLOOKUP(A596,[1]Sheet2!A$3:AC$3636,29,0)</f>
        <v/>
      </c>
      <c r="AZ596" s="270" t="s">
        <v>3258</v>
      </c>
      <c r="BA596" s="270" t="s">
        <v>3258</v>
      </c>
      <c r="BB596" s="270" t="s">
        <v>3258</v>
      </c>
      <c r="BC596" s="270" t="s">
        <v>3258</v>
      </c>
      <c r="BD596" s="270"/>
      <c r="BE596" s="270"/>
    </row>
    <row r="597" spans="1:83" ht="14.4" x14ac:dyDescent="0.3">
      <c r="A597" s="269">
        <v>521828</v>
      </c>
      <c r="B597" s="272" t="str">
        <f>VLOOKUP(A597,[1]Sheet4!B$1:G$3636,5,0)</f>
        <v>الرابعة</v>
      </c>
      <c r="C597" s="270" t="s">
        <v>1259</v>
      </c>
      <c r="D597" s="270" t="s">
        <v>1259</v>
      </c>
      <c r="E597" s="270" t="s">
        <v>1259</v>
      </c>
      <c r="F597" s="270" t="s">
        <v>1259</v>
      </c>
      <c r="G597" s="270" t="s">
        <v>1259</v>
      </c>
      <c r="H597" s="270" t="s">
        <v>1259</v>
      </c>
      <c r="I597" s="270" t="s">
        <v>1259</v>
      </c>
      <c r="J597" s="270" t="s">
        <v>1259</v>
      </c>
      <c r="K597" s="270" t="s">
        <v>1259</v>
      </c>
      <c r="L597" s="270" t="s">
        <v>1259</v>
      </c>
      <c r="M597" s="270" t="s">
        <v>1259</v>
      </c>
      <c r="N597" s="270" t="s">
        <v>1259</v>
      </c>
      <c r="O597" s="270" t="s">
        <v>1259</v>
      </c>
      <c r="P597" s="270" t="s">
        <v>1259</v>
      </c>
      <c r="Q597" s="270" t="s">
        <v>1259</v>
      </c>
      <c r="R597" s="270" t="s">
        <v>1259</v>
      </c>
      <c r="S597" s="270" t="s">
        <v>1259</v>
      </c>
      <c r="T597" s="270" t="s">
        <v>1259</v>
      </c>
      <c r="U597" s="270" t="s">
        <v>1259</v>
      </c>
      <c r="V597" s="270" t="s">
        <v>1259</v>
      </c>
      <c r="W597" s="270" t="s">
        <v>1259</v>
      </c>
      <c r="X597" s="270" t="s">
        <v>1259</v>
      </c>
      <c r="Y597" s="270" t="s">
        <v>1259</v>
      </c>
      <c r="Z597" s="270" t="s">
        <v>1259</v>
      </c>
      <c r="AA597" s="270" t="s">
        <v>1259</v>
      </c>
      <c r="AB597" s="270" t="s">
        <v>1259</v>
      </c>
      <c r="AC597" s="270" t="s">
        <v>1259</v>
      </c>
      <c r="AD597" s="270" t="s">
        <v>1259</v>
      </c>
      <c r="AE597" s="270" t="s">
        <v>1259</v>
      </c>
      <c r="AF597" s="270" t="s">
        <v>1259</v>
      </c>
      <c r="AG597" s="270" t="s">
        <v>1259</v>
      </c>
      <c r="AH597" s="270" t="s">
        <v>1259</v>
      </c>
      <c r="AI597" s="270" t="s">
        <v>1259</v>
      </c>
      <c r="AJ597" s="270" t="s">
        <v>1259</v>
      </c>
      <c r="AK597" s="270" t="s">
        <v>1259</v>
      </c>
      <c r="AL597" s="270" t="s">
        <v>1259</v>
      </c>
      <c r="AM597" s="270" t="s">
        <v>1259</v>
      </c>
      <c r="AN597" s="270" t="s">
        <v>1259</v>
      </c>
      <c r="AO597" s="270" t="s">
        <v>1259</v>
      </c>
      <c r="AP597" s="270" t="s">
        <v>1259</v>
      </c>
      <c r="AQ597" s="270" t="s">
        <v>1259</v>
      </c>
      <c r="AR597" s="270" t="s">
        <v>1259</v>
      </c>
      <c r="AS597" s="270" t="s">
        <v>1259</v>
      </c>
      <c r="AT597" s="270" t="s">
        <v>1259</v>
      </c>
      <c r="AU597" s="270" t="s">
        <v>1259</v>
      </c>
      <c r="AV597" s="270" t="s">
        <v>1259</v>
      </c>
      <c r="AW597" s="277" t="s">
        <v>1259</v>
      </c>
      <c r="AX597">
        <f>VLOOKUP(A597,[1]Sheet4!B$2:G$3636,6,0)</f>
        <v>0</v>
      </c>
      <c r="AY597" t="str">
        <f>VLOOKUP(A597,[1]Sheet2!A$3:AC$3636,29,0)</f>
        <v/>
      </c>
      <c r="AZ597" s="270" t="s">
        <v>3258</v>
      </c>
      <c r="BA597" s="270" t="s">
        <v>3258</v>
      </c>
      <c r="BB597" s="270" t="s">
        <v>3258</v>
      </c>
      <c r="BC597" s="270" t="s">
        <v>3258</v>
      </c>
      <c r="BD597" s="270"/>
      <c r="BE597" s="270"/>
    </row>
    <row r="598" spans="1:83" ht="14.4" x14ac:dyDescent="0.3">
      <c r="A598" s="269">
        <v>521829</v>
      </c>
      <c r="B598" s="272" t="str">
        <f>VLOOKUP(A598,[1]Sheet4!B$1:G$3636,5,0)</f>
        <v>الرابعة</v>
      </c>
      <c r="C598" s="270" t="s">
        <v>1259</v>
      </c>
      <c r="D598" s="270" t="s">
        <v>1259</v>
      </c>
      <c r="E598" s="270" t="s">
        <v>1259</v>
      </c>
      <c r="F598" s="270" t="s">
        <v>1259</v>
      </c>
      <c r="G598" s="270" t="s">
        <v>1259</v>
      </c>
      <c r="H598" s="270" t="s">
        <v>1259</v>
      </c>
      <c r="I598" s="270" t="s">
        <v>1259</v>
      </c>
      <c r="J598" s="270" t="s">
        <v>1259</v>
      </c>
      <c r="K598" s="270" t="s">
        <v>1259</v>
      </c>
      <c r="L598" s="270" t="s">
        <v>1259</v>
      </c>
      <c r="M598" s="270" t="s">
        <v>1259</v>
      </c>
      <c r="N598" s="270" t="s">
        <v>1259</v>
      </c>
      <c r="O598" s="270" t="s">
        <v>1259</v>
      </c>
      <c r="P598" s="270" t="s">
        <v>1259</v>
      </c>
      <c r="Q598" s="270" t="s">
        <v>1259</v>
      </c>
      <c r="R598" s="270" t="s">
        <v>1259</v>
      </c>
      <c r="S598" s="270" t="s">
        <v>1259</v>
      </c>
      <c r="T598" s="270" t="s">
        <v>1259</v>
      </c>
      <c r="U598" s="270" t="s">
        <v>1259</v>
      </c>
      <c r="V598" s="270" t="s">
        <v>1259</v>
      </c>
      <c r="W598" s="270" t="s">
        <v>1259</v>
      </c>
      <c r="X598" s="270" t="s">
        <v>1259</v>
      </c>
      <c r="Y598" s="270" t="s">
        <v>1259</v>
      </c>
      <c r="Z598" s="270" t="s">
        <v>1259</v>
      </c>
      <c r="AA598" s="270" t="s">
        <v>1259</v>
      </c>
      <c r="AB598" s="270" t="s">
        <v>1259</v>
      </c>
      <c r="AC598" s="270" t="s">
        <v>1259</v>
      </c>
      <c r="AD598" s="270" t="s">
        <v>1259</v>
      </c>
      <c r="AE598" s="270" t="s">
        <v>1259</v>
      </c>
      <c r="AF598" s="270" t="s">
        <v>1259</v>
      </c>
      <c r="AG598" s="270" t="s">
        <v>1259</v>
      </c>
      <c r="AH598" s="270" t="s">
        <v>1259</v>
      </c>
      <c r="AI598" s="270" t="s">
        <v>1259</v>
      </c>
      <c r="AJ598" s="270" t="s">
        <v>1259</v>
      </c>
      <c r="AK598" s="270" t="s">
        <v>1259</v>
      </c>
      <c r="AL598" s="270" t="s">
        <v>1259</v>
      </c>
      <c r="AM598" s="270" t="s">
        <v>1259</v>
      </c>
      <c r="AN598" s="270" t="s">
        <v>1259</v>
      </c>
      <c r="AO598" s="270" t="s">
        <v>1259</v>
      </c>
      <c r="AP598" s="270" t="s">
        <v>1259</v>
      </c>
      <c r="AQ598" s="270" t="s">
        <v>1259</v>
      </c>
      <c r="AR598" s="270" t="s">
        <v>1259</v>
      </c>
      <c r="AS598" s="270" t="s">
        <v>1259</v>
      </c>
      <c r="AT598" s="270" t="s">
        <v>1259</v>
      </c>
      <c r="AU598" s="270" t="s">
        <v>1259</v>
      </c>
      <c r="AV598" s="270" t="s">
        <v>1259</v>
      </c>
      <c r="AW598" s="277" t="s">
        <v>1259</v>
      </c>
      <c r="AX598">
        <f>VLOOKUP(A598,[1]Sheet4!B$2:G$3636,6,0)</f>
        <v>0</v>
      </c>
      <c r="AY598" t="str">
        <f>VLOOKUP(A598,[1]Sheet2!A$3:AC$3636,29,0)</f>
        <v/>
      </c>
      <c r="AZ598" s="270" t="s">
        <v>3258</v>
      </c>
      <c r="BA598" s="270" t="s">
        <v>3258</v>
      </c>
      <c r="BB598" s="270" t="s">
        <v>3258</v>
      </c>
      <c r="BC598" s="270" t="s">
        <v>3258</v>
      </c>
      <c r="BD598" s="270"/>
      <c r="BE598" s="270"/>
      <c r="BH598" s="248"/>
      <c r="BI598" s="248"/>
      <c r="BJ598" s="248"/>
      <c r="BK598" s="248"/>
      <c r="BL598" s="248"/>
      <c r="BM598" s="248"/>
      <c r="BN598" s="248"/>
      <c r="BO598" s="248"/>
      <c r="BP598" s="248" t="s">
        <v>3258</v>
      </c>
      <c r="BQ598" s="248" t="s">
        <v>3258</v>
      </c>
      <c r="BR598" s="248" t="s">
        <v>3258</v>
      </c>
      <c r="BS598" s="248" t="s">
        <v>3258</v>
      </c>
      <c r="BT598" s="248" t="s">
        <v>3258</v>
      </c>
      <c r="BU598" s="248" t="s">
        <v>3258</v>
      </c>
      <c r="BV598" s="247"/>
      <c r="BW598" s="248"/>
      <c r="BX598" s="248"/>
      <c r="BY598" s="248"/>
      <c r="BZ598" s="248"/>
      <c r="CA598" s="241"/>
      <c r="CB598" s="241"/>
      <c r="CC598" s="241"/>
      <c r="CD598" s="241"/>
      <c r="CE598" s="248"/>
    </row>
    <row r="599" spans="1:83" ht="14.4" x14ac:dyDescent="0.3">
      <c r="A599" s="269">
        <v>521832</v>
      </c>
      <c r="B599" s="272" t="str">
        <f>VLOOKUP(A599,[1]Sheet4!B$1:G$3636,5,0)</f>
        <v>الرابعة</v>
      </c>
      <c r="C599" s="270" t="s">
        <v>1259</v>
      </c>
      <c r="D599" s="270" t="s">
        <v>1259</v>
      </c>
      <c r="E599" s="270" t="s">
        <v>1259</v>
      </c>
      <c r="F599" s="270" t="s">
        <v>1259</v>
      </c>
      <c r="G599" s="270" t="s">
        <v>1259</v>
      </c>
      <c r="H599" s="270" t="s">
        <v>1259</v>
      </c>
      <c r="I599" s="270" t="s">
        <v>1259</v>
      </c>
      <c r="J599" s="270" t="s">
        <v>1259</v>
      </c>
      <c r="K599" s="270" t="s">
        <v>1259</v>
      </c>
      <c r="L599" s="270" t="s">
        <v>1259</v>
      </c>
      <c r="M599" s="270" t="s">
        <v>1259</v>
      </c>
      <c r="N599" s="270" t="s">
        <v>1259</v>
      </c>
      <c r="O599" s="270" t="s">
        <v>1259</v>
      </c>
      <c r="P599" s="270" t="s">
        <v>1259</v>
      </c>
      <c r="Q599" s="270" t="s">
        <v>1259</v>
      </c>
      <c r="R599" s="270" t="s">
        <v>1259</v>
      </c>
      <c r="S599" s="270" t="s">
        <v>1259</v>
      </c>
      <c r="T599" s="270" t="s">
        <v>1259</v>
      </c>
      <c r="U599" s="270" t="s">
        <v>1259</v>
      </c>
      <c r="V599" s="270" t="s">
        <v>1259</v>
      </c>
      <c r="W599" s="270" t="s">
        <v>1259</v>
      </c>
      <c r="X599" s="270" t="s">
        <v>1259</v>
      </c>
      <c r="Y599" s="270" t="s">
        <v>1259</v>
      </c>
      <c r="Z599" s="270" t="s">
        <v>1259</v>
      </c>
      <c r="AA599" s="270" t="s">
        <v>1259</v>
      </c>
      <c r="AB599" s="270" t="s">
        <v>1259</v>
      </c>
      <c r="AC599" s="270" t="s">
        <v>1259</v>
      </c>
      <c r="AD599" s="270" t="s">
        <v>1259</v>
      </c>
      <c r="AE599" s="270" t="s">
        <v>1259</v>
      </c>
      <c r="AF599" s="270" t="s">
        <v>1259</v>
      </c>
      <c r="AG599" s="270" t="s">
        <v>1259</v>
      </c>
      <c r="AH599" s="270" t="s">
        <v>1259</v>
      </c>
      <c r="AI599" s="270" t="s">
        <v>1259</v>
      </c>
      <c r="AJ599" s="270" t="s">
        <v>1259</v>
      </c>
      <c r="AK599" s="270" t="s">
        <v>1259</v>
      </c>
      <c r="AL599" s="270" t="s">
        <v>1259</v>
      </c>
      <c r="AM599" s="270" t="s">
        <v>1259</v>
      </c>
      <c r="AN599" s="270" t="s">
        <v>1259</v>
      </c>
      <c r="AO599" s="270" t="s">
        <v>1259</v>
      </c>
      <c r="AP599" s="270" t="s">
        <v>1259</v>
      </c>
      <c r="AQ599" s="270" t="s">
        <v>1259</v>
      </c>
      <c r="AR599" s="270" t="s">
        <v>1259</v>
      </c>
      <c r="AS599" s="270" t="s">
        <v>1259</v>
      </c>
      <c r="AT599" s="270" t="s">
        <v>1259</v>
      </c>
      <c r="AU599" s="270" t="s">
        <v>1259</v>
      </c>
      <c r="AV599" s="270" t="s">
        <v>1259</v>
      </c>
      <c r="AW599" s="277" t="s">
        <v>1259</v>
      </c>
      <c r="AX599">
        <f>VLOOKUP(A599,[1]Sheet4!B$2:G$3636,6,0)</f>
        <v>0</v>
      </c>
      <c r="AY599" t="str">
        <f>VLOOKUP(A599,[1]Sheet2!A$3:AC$3636,29,0)</f>
        <v/>
      </c>
      <c r="AZ599" s="270" t="s">
        <v>3258</v>
      </c>
      <c r="BA599" s="270" t="s">
        <v>3258</v>
      </c>
      <c r="BB599" s="270" t="s">
        <v>3258</v>
      </c>
      <c r="BC599" s="270" t="s">
        <v>3258</v>
      </c>
      <c r="BD599" s="270"/>
      <c r="BE599" s="270"/>
    </row>
    <row r="600" spans="1:83" ht="14.4" x14ac:dyDescent="0.3">
      <c r="A600" s="269">
        <v>521836</v>
      </c>
      <c r="B600" s="272" t="str">
        <f>VLOOKUP(A600,[1]Sheet4!B$1:G$3636,5,0)</f>
        <v>الرابعة</v>
      </c>
      <c r="C600" s="270" t="s">
        <v>1260</v>
      </c>
      <c r="D600" s="270" t="s">
        <v>1260</v>
      </c>
      <c r="E600" s="270" t="s">
        <v>1260</v>
      </c>
      <c r="F600" s="270" t="s">
        <v>1260</v>
      </c>
      <c r="G600" s="270" t="s">
        <v>1260</v>
      </c>
      <c r="H600" s="270" t="s">
        <v>1260</v>
      </c>
      <c r="I600" s="270" t="s">
        <v>1260</v>
      </c>
      <c r="J600" s="270" t="s">
        <v>1260</v>
      </c>
      <c r="K600" s="270" t="s">
        <v>1260</v>
      </c>
      <c r="L600" s="270" t="s">
        <v>1260</v>
      </c>
      <c r="M600" s="270" t="s">
        <v>1260</v>
      </c>
      <c r="N600" s="270" t="s">
        <v>1260</v>
      </c>
      <c r="O600" s="270" t="s">
        <v>1260</v>
      </c>
      <c r="P600" s="270" t="s">
        <v>1260</v>
      </c>
      <c r="Q600" s="270" t="s">
        <v>1260</v>
      </c>
      <c r="R600" s="270" t="s">
        <v>1260</v>
      </c>
      <c r="S600" s="270" t="s">
        <v>1260</v>
      </c>
      <c r="T600" s="270" t="s">
        <v>1260</v>
      </c>
      <c r="U600" s="270" t="s">
        <v>1260</v>
      </c>
      <c r="V600" s="270" t="s">
        <v>1260</v>
      </c>
      <c r="W600" s="270" t="s">
        <v>1260</v>
      </c>
      <c r="X600" s="270" t="s">
        <v>1260</v>
      </c>
      <c r="Y600" s="270" t="s">
        <v>1260</v>
      </c>
      <c r="Z600" s="270" t="s">
        <v>1260</v>
      </c>
      <c r="AA600" s="270" t="s">
        <v>1260</v>
      </c>
      <c r="AB600" s="270" t="s">
        <v>1260</v>
      </c>
      <c r="AC600" s="270" t="s">
        <v>1260</v>
      </c>
      <c r="AD600" s="270" t="s">
        <v>1260</v>
      </c>
      <c r="AE600" s="270" t="s">
        <v>1260</v>
      </c>
      <c r="AF600" s="270" t="s">
        <v>1260</v>
      </c>
      <c r="AG600" s="270" t="s">
        <v>1260</v>
      </c>
      <c r="AH600" s="270" t="s">
        <v>1260</v>
      </c>
      <c r="AI600" s="270" t="s">
        <v>1260</v>
      </c>
      <c r="AJ600" s="270" t="s">
        <v>1260</v>
      </c>
      <c r="AK600" s="270" t="s">
        <v>1260</v>
      </c>
      <c r="AL600" s="270" t="s">
        <v>1260</v>
      </c>
      <c r="AM600" s="270" t="s">
        <v>1260</v>
      </c>
      <c r="AN600" s="270" t="s">
        <v>1260</v>
      </c>
      <c r="AO600" s="270" t="s">
        <v>1260</v>
      </c>
      <c r="AP600" s="270" t="s">
        <v>1260</v>
      </c>
      <c r="AQ600" s="270" t="s">
        <v>1260</v>
      </c>
      <c r="AR600" s="270" t="s">
        <v>1260</v>
      </c>
      <c r="AS600" s="270" t="s">
        <v>1260</v>
      </c>
      <c r="AT600" s="270" t="s">
        <v>1260</v>
      </c>
      <c r="AU600" s="270" t="s">
        <v>1260</v>
      </c>
      <c r="AV600" s="270" t="s">
        <v>1260</v>
      </c>
      <c r="AW600" s="277" t="s">
        <v>1260</v>
      </c>
      <c r="AX600">
        <f>VLOOKUP(A600,[1]Sheet4!B$2:G$3636,6,0)</f>
        <v>0</v>
      </c>
      <c r="AY600" t="str">
        <f>VLOOKUP(A600,[1]Sheet2!A$3:AC$3636,29,0)</f>
        <v>مستنفذ فصل اول 2023-2024</v>
      </c>
      <c r="AZ600" s="270" t="s">
        <v>3258</v>
      </c>
      <c r="BA600" s="270" t="s">
        <v>3258</v>
      </c>
      <c r="BB600" s="270" t="s">
        <v>3258</v>
      </c>
      <c r="BC600" s="270" t="s">
        <v>3258</v>
      </c>
      <c r="BD600" s="270"/>
      <c r="BE600" s="270"/>
      <c r="BH600" s="248"/>
      <c r="BI600" s="248"/>
      <c r="BJ600" s="248"/>
      <c r="BK600" s="248"/>
      <c r="BL600" s="248"/>
      <c r="BM600" s="248"/>
      <c r="BN600" s="248"/>
      <c r="BO600" s="248"/>
      <c r="BP600" s="248" t="s">
        <v>3258</v>
      </c>
      <c r="BQ600" s="248" t="s">
        <v>3258</v>
      </c>
      <c r="BR600" s="248" t="s">
        <v>3258</v>
      </c>
      <c r="BS600" s="248" t="s">
        <v>3258</v>
      </c>
      <c r="BT600" s="248" t="s">
        <v>3258</v>
      </c>
      <c r="BU600" s="248" t="s">
        <v>3258</v>
      </c>
      <c r="BV600" s="247"/>
      <c r="BW600" s="248"/>
      <c r="BX600" s="248"/>
      <c r="BY600" s="248"/>
      <c r="BZ600" s="248"/>
      <c r="CA600" s="241"/>
      <c r="CB600" s="241"/>
      <c r="CC600" s="241"/>
      <c r="CD600" s="241"/>
      <c r="CE600" s="248"/>
    </row>
    <row r="601" spans="1:83" ht="14.4" x14ac:dyDescent="0.3">
      <c r="A601" s="269">
        <v>521841</v>
      </c>
      <c r="B601" s="272" t="str">
        <f>VLOOKUP(A601,[1]Sheet4!B$1:G$3636,5,0)</f>
        <v>الرابعة</v>
      </c>
      <c r="C601" s="270" t="s">
        <v>1259</v>
      </c>
      <c r="D601" s="270" t="s">
        <v>1259</v>
      </c>
      <c r="E601" s="270" t="s">
        <v>1259</v>
      </c>
      <c r="F601" s="270" t="s">
        <v>1259</v>
      </c>
      <c r="G601" s="270" t="s">
        <v>1259</v>
      </c>
      <c r="H601" s="270" t="s">
        <v>1259</v>
      </c>
      <c r="I601" s="270" t="s">
        <v>1259</v>
      </c>
      <c r="J601" s="270" t="s">
        <v>1259</v>
      </c>
      <c r="K601" s="270" t="s">
        <v>1259</v>
      </c>
      <c r="L601" s="270" t="s">
        <v>1259</v>
      </c>
      <c r="M601" s="270" t="s">
        <v>1259</v>
      </c>
      <c r="N601" s="270" t="s">
        <v>1259</v>
      </c>
      <c r="O601" s="270" t="s">
        <v>1259</v>
      </c>
      <c r="P601" s="270" t="s">
        <v>1259</v>
      </c>
      <c r="Q601" s="270" t="s">
        <v>1259</v>
      </c>
      <c r="R601" s="270" t="s">
        <v>1259</v>
      </c>
      <c r="S601" s="270" t="s">
        <v>1259</v>
      </c>
      <c r="T601" s="270" t="s">
        <v>1259</v>
      </c>
      <c r="U601" s="270" t="s">
        <v>1259</v>
      </c>
      <c r="V601" s="270" t="s">
        <v>1259</v>
      </c>
      <c r="W601" s="270" t="s">
        <v>1259</v>
      </c>
      <c r="X601" s="270" t="s">
        <v>1259</v>
      </c>
      <c r="Y601" s="270" t="s">
        <v>1259</v>
      </c>
      <c r="Z601" s="270" t="s">
        <v>1259</v>
      </c>
      <c r="AA601" s="270" t="s">
        <v>1259</v>
      </c>
      <c r="AB601" s="270" t="s">
        <v>1259</v>
      </c>
      <c r="AC601" s="270" t="s">
        <v>1259</v>
      </c>
      <c r="AD601" s="270" t="s">
        <v>1259</v>
      </c>
      <c r="AE601" s="270" t="s">
        <v>1259</v>
      </c>
      <c r="AF601" s="270" t="s">
        <v>1259</v>
      </c>
      <c r="AG601" s="270" t="s">
        <v>1259</v>
      </c>
      <c r="AH601" s="270" t="s">
        <v>1259</v>
      </c>
      <c r="AI601" s="270" t="s">
        <v>1259</v>
      </c>
      <c r="AJ601" s="270" t="s">
        <v>1259</v>
      </c>
      <c r="AK601" s="270" t="s">
        <v>1259</v>
      </c>
      <c r="AL601" s="270" t="s">
        <v>1259</v>
      </c>
      <c r="AM601" s="270" t="s">
        <v>1259</v>
      </c>
      <c r="AN601" s="270" t="s">
        <v>1259</v>
      </c>
      <c r="AO601" s="270" t="s">
        <v>1259</v>
      </c>
      <c r="AP601" s="270" t="s">
        <v>1259</v>
      </c>
      <c r="AQ601" s="270" t="s">
        <v>1259</v>
      </c>
      <c r="AR601" s="270" t="s">
        <v>1259</v>
      </c>
      <c r="AS601" s="270" t="s">
        <v>1259</v>
      </c>
      <c r="AT601" s="270" t="s">
        <v>1259</v>
      </c>
      <c r="AU601" s="270" t="s">
        <v>1259</v>
      </c>
      <c r="AV601" s="270" t="s">
        <v>1259</v>
      </c>
      <c r="AW601" s="277" t="s">
        <v>1259</v>
      </c>
      <c r="AX601">
        <f>VLOOKUP(A601,[1]Sheet4!B$2:G$3636,6,0)</f>
        <v>0</v>
      </c>
      <c r="AY601">
        <f>VLOOKUP(A601,[1]Sheet2!A$3:AC$3636,29,0)</f>
        <v>0</v>
      </c>
      <c r="AZ601" s="270" t="s">
        <v>3258</v>
      </c>
      <c r="BA601" s="270" t="s">
        <v>3258</v>
      </c>
      <c r="BB601" s="270" t="s">
        <v>3258</v>
      </c>
      <c r="BC601" s="270" t="s">
        <v>3258</v>
      </c>
      <c r="BD601" s="270"/>
      <c r="BE601" s="270"/>
    </row>
    <row r="602" spans="1:83" ht="14.4" x14ac:dyDescent="0.3">
      <c r="A602" s="269">
        <v>521843</v>
      </c>
      <c r="B602" s="272" t="str">
        <f>VLOOKUP(A602,[1]Sheet4!B$1:G$3636,5,0)</f>
        <v>الرابعة حديث</v>
      </c>
      <c r="C602" s="270" t="s">
        <v>1259</v>
      </c>
      <c r="D602" s="270" t="s">
        <v>1259</v>
      </c>
      <c r="E602" s="270" t="s">
        <v>1259</v>
      </c>
      <c r="F602" s="270" t="s">
        <v>1259</v>
      </c>
      <c r="G602" s="270" t="s">
        <v>1259</v>
      </c>
      <c r="H602" s="270" t="s">
        <v>1259</v>
      </c>
      <c r="I602" s="270" t="s">
        <v>1259</v>
      </c>
      <c r="J602" s="270" t="s">
        <v>1259</v>
      </c>
      <c r="K602" s="270" t="s">
        <v>1259</v>
      </c>
      <c r="L602" s="270" t="s">
        <v>1259</v>
      </c>
      <c r="M602" s="270" t="s">
        <v>1259</v>
      </c>
      <c r="N602" s="270" t="s">
        <v>1259</v>
      </c>
      <c r="O602" s="270" t="s">
        <v>1259</v>
      </c>
      <c r="P602" s="270" t="s">
        <v>1259</v>
      </c>
      <c r="Q602" s="270" t="s">
        <v>1259</v>
      </c>
      <c r="R602" s="270" t="s">
        <v>1259</v>
      </c>
      <c r="S602" s="270" t="s">
        <v>1259</v>
      </c>
      <c r="T602" s="270" t="s">
        <v>1259</v>
      </c>
      <c r="U602" s="270" t="s">
        <v>1259</v>
      </c>
      <c r="V602" s="270" t="s">
        <v>1259</v>
      </c>
      <c r="W602" s="270" t="s">
        <v>1259</v>
      </c>
      <c r="X602" s="270" t="s">
        <v>1259</v>
      </c>
      <c r="Y602" s="270" t="s">
        <v>1259</v>
      </c>
      <c r="Z602" s="270" t="s">
        <v>1259</v>
      </c>
      <c r="AA602" s="270" t="s">
        <v>1259</v>
      </c>
      <c r="AB602" s="270" t="s">
        <v>1259</v>
      </c>
      <c r="AC602" s="270" t="s">
        <v>1259</v>
      </c>
      <c r="AD602" s="270" t="s">
        <v>1259</v>
      </c>
      <c r="AE602" s="270" t="s">
        <v>1259</v>
      </c>
      <c r="AF602" s="270" t="s">
        <v>1259</v>
      </c>
      <c r="AG602" s="270" t="s">
        <v>1259</v>
      </c>
      <c r="AH602" s="270" t="s">
        <v>1259</v>
      </c>
      <c r="AI602" s="270" t="s">
        <v>1259</v>
      </c>
      <c r="AJ602" s="270" t="s">
        <v>1259</v>
      </c>
      <c r="AK602" s="270" t="s">
        <v>1259</v>
      </c>
      <c r="AL602" s="270" t="s">
        <v>1259</v>
      </c>
      <c r="AM602" s="270" t="s">
        <v>1259</v>
      </c>
      <c r="AN602" s="270" t="s">
        <v>1259</v>
      </c>
      <c r="AO602" s="270" t="s">
        <v>1259</v>
      </c>
      <c r="AP602" s="270" t="s">
        <v>1259</v>
      </c>
      <c r="AQ602" s="270" t="s">
        <v>1259</v>
      </c>
      <c r="AR602" s="270" t="s">
        <v>1259</v>
      </c>
      <c r="AS602" s="270" t="s">
        <v>3258</v>
      </c>
      <c r="AT602" s="270" t="s">
        <v>3258</v>
      </c>
      <c r="AU602" s="270" t="s">
        <v>3258</v>
      </c>
      <c r="AV602" s="270" t="s">
        <v>3258</v>
      </c>
      <c r="AW602" s="277" t="s">
        <v>3258</v>
      </c>
      <c r="AY602" t="str">
        <f>VLOOKUP(A602,[1]Sheet2!A$3:AC$3636,29,0)</f>
        <v/>
      </c>
      <c r="AZ602" s="270" t="s">
        <v>3258</v>
      </c>
      <c r="BA602" s="270" t="s">
        <v>3258</v>
      </c>
      <c r="BB602" s="270" t="s">
        <v>3258</v>
      </c>
      <c r="BC602" s="270" t="s">
        <v>3258</v>
      </c>
      <c r="BD602" s="270"/>
      <c r="BE602" s="270"/>
    </row>
    <row r="603" spans="1:83" ht="14.4" x14ac:dyDescent="0.3">
      <c r="A603" s="269">
        <v>521846</v>
      </c>
      <c r="B603" s="272" t="str">
        <f>VLOOKUP(A603,[1]Sheet4!B$1:G$3636,5,0)</f>
        <v>الرابعة</v>
      </c>
      <c r="C603" s="270" t="s">
        <v>1260</v>
      </c>
      <c r="D603" s="270" t="s">
        <v>1260</v>
      </c>
      <c r="E603" s="270" t="s">
        <v>1260</v>
      </c>
      <c r="F603" s="270" t="s">
        <v>1260</v>
      </c>
      <c r="G603" s="270" t="s">
        <v>1260</v>
      </c>
      <c r="H603" s="270" t="s">
        <v>1260</v>
      </c>
      <c r="I603" s="270" t="s">
        <v>1260</v>
      </c>
      <c r="J603" s="270" t="s">
        <v>1260</v>
      </c>
      <c r="K603" s="270" t="s">
        <v>1260</v>
      </c>
      <c r="L603" s="270" t="s">
        <v>1260</v>
      </c>
      <c r="M603" s="270" t="s">
        <v>1260</v>
      </c>
      <c r="N603" s="270" t="s">
        <v>1260</v>
      </c>
      <c r="O603" s="270" t="s">
        <v>1260</v>
      </c>
      <c r="P603" s="270" t="s">
        <v>1260</v>
      </c>
      <c r="Q603" s="270" t="s">
        <v>1260</v>
      </c>
      <c r="R603" s="270" t="s">
        <v>1260</v>
      </c>
      <c r="S603" s="270" t="s">
        <v>1260</v>
      </c>
      <c r="T603" s="270" t="s">
        <v>1260</v>
      </c>
      <c r="U603" s="270" t="s">
        <v>1260</v>
      </c>
      <c r="V603" s="270" t="s">
        <v>1260</v>
      </c>
      <c r="W603" s="270" t="s">
        <v>1260</v>
      </c>
      <c r="X603" s="270" t="s">
        <v>1260</v>
      </c>
      <c r="Y603" s="270" t="s">
        <v>1260</v>
      </c>
      <c r="Z603" s="270" t="s">
        <v>1260</v>
      </c>
      <c r="AA603" s="270" t="s">
        <v>1260</v>
      </c>
      <c r="AB603" s="270" t="s">
        <v>1260</v>
      </c>
      <c r="AC603" s="270" t="s">
        <v>1260</v>
      </c>
      <c r="AD603" s="270" t="s">
        <v>1260</v>
      </c>
      <c r="AE603" s="270" t="s">
        <v>1260</v>
      </c>
      <c r="AF603" s="270" t="s">
        <v>1260</v>
      </c>
      <c r="AG603" s="270" t="s">
        <v>1260</v>
      </c>
      <c r="AH603" s="270" t="s">
        <v>1260</v>
      </c>
      <c r="AI603" s="270" t="s">
        <v>1260</v>
      </c>
      <c r="AJ603" s="270" t="s">
        <v>1260</v>
      </c>
      <c r="AK603" s="270" t="s">
        <v>1260</v>
      </c>
      <c r="AL603" s="270" t="s">
        <v>1260</v>
      </c>
      <c r="AM603" s="270" t="s">
        <v>1260</v>
      </c>
      <c r="AN603" s="270" t="s">
        <v>1260</v>
      </c>
      <c r="AO603" s="270" t="s">
        <v>1260</v>
      </c>
      <c r="AP603" s="270" t="s">
        <v>1260</v>
      </c>
      <c r="AQ603" s="270" t="s">
        <v>1260</v>
      </c>
      <c r="AR603" s="270" t="s">
        <v>1260</v>
      </c>
      <c r="AS603" s="270" t="s">
        <v>1260</v>
      </c>
      <c r="AT603" s="270" t="s">
        <v>1260</v>
      </c>
      <c r="AU603" s="270" t="s">
        <v>1260</v>
      </c>
      <c r="AV603" s="270" t="s">
        <v>1260</v>
      </c>
      <c r="AW603" s="277" t="s">
        <v>1260</v>
      </c>
      <c r="AX603" t="str">
        <f>VLOOKUP(A603,[1]Sheet4!B$2:G$3636,6,0)</f>
        <v>مستنفذ فصل ثاني  2023-2024</v>
      </c>
      <c r="AY603" t="str">
        <f>VLOOKUP(A603,[1]Sheet2!A$3:AC$3636,29,0)</f>
        <v/>
      </c>
      <c r="AZ603" s="249"/>
      <c r="BA603" s="249"/>
      <c r="BB603" s="249"/>
      <c r="BC603" s="249"/>
      <c r="BD603" s="249"/>
      <c r="BE603" s="270"/>
    </row>
    <row r="604" spans="1:83" ht="14.4" x14ac:dyDescent="0.3">
      <c r="A604" s="269">
        <v>521859</v>
      </c>
      <c r="B604" s="272" t="str">
        <f>VLOOKUP(A604,[1]Sheet4!B$1:G$3636,5,0)</f>
        <v>الرابعة</v>
      </c>
      <c r="C604" s="270" t="s">
        <v>1259</v>
      </c>
      <c r="D604" s="270" t="s">
        <v>1259</v>
      </c>
      <c r="E604" s="270" t="s">
        <v>1259</v>
      </c>
      <c r="F604" s="270" t="s">
        <v>1259</v>
      </c>
      <c r="G604" s="270" t="s">
        <v>1259</v>
      </c>
      <c r="H604" s="270" t="s">
        <v>1259</v>
      </c>
      <c r="I604" s="270" t="s">
        <v>1259</v>
      </c>
      <c r="J604" s="270" t="s">
        <v>1259</v>
      </c>
      <c r="K604" s="270" t="s">
        <v>1259</v>
      </c>
      <c r="L604" s="270" t="s">
        <v>1259</v>
      </c>
      <c r="M604" s="270" t="s">
        <v>1259</v>
      </c>
      <c r="N604" s="270" t="s">
        <v>1259</v>
      </c>
      <c r="O604" s="270" t="s">
        <v>1259</v>
      </c>
      <c r="P604" s="270" t="s">
        <v>1259</v>
      </c>
      <c r="Q604" s="270" t="s">
        <v>1259</v>
      </c>
      <c r="R604" s="270" t="s">
        <v>1259</v>
      </c>
      <c r="S604" s="270" t="s">
        <v>1259</v>
      </c>
      <c r="T604" s="270" t="s">
        <v>1259</v>
      </c>
      <c r="U604" s="270" t="s">
        <v>1259</v>
      </c>
      <c r="V604" s="270" t="s">
        <v>1259</v>
      </c>
      <c r="W604" s="270" t="s">
        <v>1259</v>
      </c>
      <c r="X604" s="270" t="s">
        <v>1259</v>
      </c>
      <c r="Y604" s="270" t="s">
        <v>1259</v>
      </c>
      <c r="Z604" s="270" t="s">
        <v>1259</v>
      </c>
      <c r="AA604" s="270" t="s">
        <v>1259</v>
      </c>
      <c r="AB604" s="270" t="s">
        <v>1259</v>
      </c>
      <c r="AC604" s="270" t="s">
        <v>1259</v>
      </c>
      <c r="AD604" s="270" t="s">
        <v>1259</v>
      </c>
      <c r="AE604" s="270" t="s">
        <v>1259</v>
      </c>
      <c r="AF604" s="270" t="s">
        <v>1259</v>
      </c>
      <c r="AG604" s="270" t="s">
        <v>1259</v>
      </c>
      <c r="AH604" s="270" t="s">
        <v>1259</v>
      </c>
      <c r="AI604" s="270" t="s">
        <v>1259</v>
      </c>
      <c r="AJ604" s="270" t="s">
        <v>1259</v>
      </c>
      <c r="AK604" s="270" t="s">
        <v>1259</v>
      </c>
      <c r="AL604" s="270" t="s">
        <v>1259</v>
      </c>
      <c r="AM604" s="270" t="s">
        <v>1259</v>
      </c>
      <c r="AN604" s="270" t="s">
        <v>1259</v>
      </c>
      <c r="AO604" s="270" t="s">
        <v>1259</v>
      </c>
      <c r="AP604" s="270" t="s">
        <v>1259</v>
      </c>
      <c r="AQ604" s="270" t="s">
        <v>1259</v>
      </c>
      <c r="AR604" s="270" t="s">
        <v>1259</v>
      </c>
      <c r="AS604" s="270" t="s">
        <v>1259</v>
      </c>
      <c r="AT604" s="270" t="s">
        <v>1259</v>
      </c>
      <c r="AU604" s="270" t="s">
        <v>1259</v>
      </c>
      <c r="AV604" s="270" t="s">
        <v>1259</v>
      </c>
      <c r="AW604" s="277" t="s">
        <v>1259</v>
      </c>
      <c r="AX604">
        <f>VLOOKUP(A604,[1]Sheet4!B$2:G$3636,6,0)</f>
        <v>0</v>
      </c>
      <c r="AY604" t="str">
        <f>VLOOKUP(A604,[1]Sheet2!A$3:AC$3636,29,0)</f>
        <v/>
      </c>
      <c r="AZ604" s="270" t="s">
        <v>3258</v>
      </c>
      <c r="BA604" s="270" t="s">
        <v>3258</v>
      </c>
      <c r="BB604" s="270" t="s">
        <v>3258</v>
      </c>
      <c r="BC604" s="270" t="s">
        <v>3258</v>
      </c>
      <c r="BD604" s="270"/>
      <c r="BE604" s="270"/>
    </row>
    <row r="605" spans="1:83" ht="14.4" x14ac:dyDescent="0.3">
      <c r="A605" s="269">
        <v>521861</v>
      </c>
      <c r="B605" s="272" t="str">
        <f>VLOOKUP(A605,[1]Sheet4!B$1:G$3636,5,0)</f>
        <v>الرابعة</v>
      </c>
      <c r="C605" s="270" t="s">
        <v>1259</v>
      </c>
      <c r="D605" s="270" t="s">
        <v>1259</v>
      </c>
      <c r="E605" s="270" t="s">
        <v>1259</v>
      </c>
      <c r="F605" s="270" t="s">
        <v>1259</v>
      </c>
      <c r="G605" s="270" t="s">
        <v>1259</v>
      </c>
      <c r="H605" s="270" t="s">
        <v>1259</v>
      </c>
      <c r="I605" s="270" t="s">
        <v>1259</v>
      </c>
      <c r="J605" s="270" t="s">
        <v>1259</v>
      </c>
      <c r="K605" s="270" t="s">
        <v>1259</v>
      </c>
      <c r="L605" s="270" t="s">
        <v>1259</v>
      </c>
      <c r="M605" s="270" t="s">
        <v>1259</v>
      </c>
      <c r="N605" s="270" t="s">
        <v>1259</v>
      </c>
      <c r="O605" s="270" t="s">
        <v>1259</v>
      </c>
      <c r="P605" s="270" t="s">
        <v>1259</v>
      </c>
      <c r="Q605" s="270" t="s">
        <v>1259</v>
      </c>
      <c r="R605" s="270" t="s">
        <v>1259</v>
      </c>
      <c r="S605" s="270" t="s">
        <v>1259</v>
      </c>
      <c r="T605" s="270" t="s">
        <v>1259</v>
      </c>
      <c r="U605" s="270" t="s">
        <v>1259</v>
      </c>
      <c r="V605" s="270" t="s">
        <v>1259</v>
      </c>
      <c r="W605" s="270" t="s">
        <v>1259</v>
      </c>
      <c r="X605" s="270" t="s">
        <v>1259</v>
      </c>
      <c r="Y605" s="270" t="s">
        <v>1259</v>
      </c>
      <c r="Z605" s="270" t="s">
        <v>1259</v>
      </c>
      <c r="AA605" s="270" t="s">
        <v>1259</v>
      </c>
      <c r="AB605" s="270" t="s">
        <v>1259</v>
      </c>
      <c r="AC605" s="270" t="s">
        <v>1259</v>
      </c>
      <c r="AD605" s="270" t="s">
        <v>1259</v>
      </c>
      <c r="AE605" s="270" t="s">
        <v>1259</v>
      </c>
      <c r="AF605" s="270" t="s">
        <v>1259</v>
      </c>
      <c r="AG605" s="270" t="s">
        <v>1259</v>
      </c>
      <c r="AH605" s="270" t="s">
        <v>1259</v>
      </c>
      <c r="AI605" s="270" t="s">
        <v>1259</v>
      </c>
      <c r="AJ605" s="270" t="s">
        <v>1259</v>
      </c>
      <c r="AK605" s="270" t="s">
        <v>1259</v>
      </c>
      <c r="AL605" s="270" t="s">
        <v>1259</v>
      </c>
      <c r="AM605" s="270" t="s">
        <v>1259</v>
      </c>
      <c r="AN605" s="270" t="s">
        <v>1259</v>
      </c>
      <c r="AO605" s="270" t="s">
        <v>1259</v>
      </c>
      <c r="AP605" s="270" t="s">
        <v>1259</v>
      </c>
      <c r="AQ605" s="270" t="s">
        <v>1259</v>
      </c>
      <c r="AR605" s="270" t="s">
        <v>1259</v>
      </c>
      <c r="AS605" s="270" t="s">
        <v>1259</v>
      </c>
      <c r="AT605" s="270" t="s">
        <v>1259</v>
      </c>
      <c r="AU605" s="270" t="s">
        <v>1259</v>
      </c>
      <c r="AV605" s="270" t="s">
        <v>1259</v>
      </c>
      <c r="AW605" s="277" t="s">
        <v>1259</v>
      </c>
      <c r="AX605">
        <f>VLOOKUP(A605,[1]Sheet4!B$2:G$3636,6,0)</f>
        <v>0</v>
      </c>
      <c r="AY605" t="str">
        <f>VLOOKUP(A605,[1]Sheet2!A$3:AC$3636,29,0)</f>
        <v/>
      </c>
      <c r="AZ605" s="270" t="s">
        <v>3258</v>
      </c>
      <c r="BA605" s="270" t="s">
        <v>3258</v>
      </c>
      <c r="BB605" s="270" t="s">
        <v>3258</v>
      </c>
      <c r="BC605" s="270" t="s">
        <v>3258</v>
      </c>
      <c r="BD605" s="270"/>
      <c r="BE605" s="270"/>
    </row>
    <row r="606" spans="1:83" ht="14.4" x14ac:dyDescent="0.3">
      <c r="A606" s="269">
        <v>521866</v>
      </c>
      <c r="B606" s="272" t="str">
        <f>VLOOKUP(A606,[1]Sheet4!B$1:G$3636,5,0)</f>
        <v>الرابعة</v>
      </c>
      <c r="C606" s="270" t="s">
        <v>1259</v>
      </c>
      <c r="D606" s="270" t="s">
        <v>1259</v>
      </c>
      <c r="E606" s="270" t="s">
        <v>1259</v>
      </c>
      <c r="F606" s="270" t="s">
        <v>1259</v>
      </c>
      <c r="G606" s="270" t="s">
        <v>1259</v>
      </c>
      <c r="H606" s="270" t="s">
        <v>1259</v>
      </c>
      <c r="I606" s="270" t="s">
        <v>1259</v>
      </c>
      <c r="J606" s="270" t="s">
        <v>1259</v>
      </c>
      <c r="K606" s="270" t="s">
        <v>1259</v>
      </c>
      <c r="L606" s="270" t="s">
        <v>1259</v>
      </c>
      <c r="M606" s="270" t="s">
        <v>1259</v>
      </c>
      <c r="N606" s="270" t="s">
        <v>1259</v>
      </c>
      <c r="O606" s="270" t="s">
        <v>1259</v>
      </c>
      <c r="P606" s="270" t="s">
        <v>1259</v>
      </c>
      <c r="Q606" s="270" t="s">
        <v>1259</v>
      </c>
      <c r="R606" s="270" t="s">
        <v>1259</v>
      </c>
      <c r="S606" s="270" t="s">
        <v>1259</v>
      </c>
      <c r="T606" s="270" t="s">
        <v>1259</v>
      </c>
      <c r="U606" s="270" t="s">
        <v>1259</v>
      </c>
      <c r="V606" s="270" t="s">
        <v>1259</v>
      </c>
      <c r="W606" s="270" t="s">
        <v>1259</v>
      </c>
      <c r="X606" s="270" t="s">
        <v>1259</v>
      </c>
      <c r="Y606" s="270" t="s">
        <v>1259</v>
      </c>
      <c r="Z606" s="270" t="s">
        <v>1259</v>
      </c>
      <c r="AA606" s="270" t="s">
        <v>1259</v>
      </c>
      <c r="AB606" s="270" t="s">
        <v>1259</v>
      </c>
      <c r="AC606" s="270" t="s">
        <v>1259</v>
      </c>
      <c r="AD606" s="270" t="s">
        <v>1259</v>
      </c>
      <c r="AE606" s="270" t="s">
        <v>1259</v>
      </c>
      <c r="AF606" s="270" t="s">
        <v>1259</v>
      </c>
      <c r="AG606" s="270" t="s">
        <v>1259</v>
      </c>
      <c r="AH606" s="270" t="s">
        <v>1259</v>
      </c>
      <c r="AI606" s="270" t="s">
        <v>1259</v>
      </c>
      <c r="AJ606" s="270" t="s">
        <v>1259</v>
      </c>
      <c r="AK606" s="270" t="s">
        <v>1259</v>
      </c>
      <c r="AL606" s="270" t="s">
        <v>1259</v>
      </c>
      <c r="AM606" s="270" t="s">
        <v>1259</v>
      </c>
      <c r="AN606" s="270" t="s">
        <v>1259</v>
      </c>
      <c r="AO606" s="270" t="s">
        <v>1259</v>
      </c>
      <c r="AP606" s="270" t="s">
        <v>1259</v>
      </c>
      <c r="AQ606" s="270" t="s">
        <v>1259</v>
      </c>
      <c r="AR606" s="270" t="s">
        <v>1259</v>
      </c>
      <c r="AS606" s="270" t="s">
        <v>1259</v>
      </c>
      <c r="AT606" s="270" t="s">
        <v>1259</v>
      </c>
      <c r="AU606" s="270" t="s">
        <v>1259</v>
      </c>
      <c r="AV606" s="270" t="s">
        <v>1259</v>
      </c>
      <c r="AW606" s="277" t="s">
        <v>1259</v>
      </c>
      <c r="AX606">
        <f>VLOOKUP(A606,[1]Sheet4!B$2:G$3636,6,0)</f>
        <v>0</v>
      </c>
      <c r="AY606" t="str">
        <f>VLOOKUP(A606,[1]Sheet2!A$3:AC$3636,29,0)</f>
        <v/>
      </c>
      <c r="AZ606" s="270" t="s">
        <v>3258</v>
      </c>
      <c r="BA606" s="270" t="s">
        <v>3258</v>
      </c>
      <c r="BB606" s="270" t="s">
        <v>3258</v>
      </c>
      <c r="BC606" s="270" t="s">
        <v>3258</v>
      </c>
      <c r="BD606" s="270"/>
      <c r="BE606" s="270"/>
      <c r="BH606" s="248"/>
      <c r="BI606" s="248"/>
      <c r="BJ606" s="248"/>
      <c r="BK606" s="248"/>
      <c r="BL606" s="248"/>
      <c r="BM606" s="248"/>
      <c r="BN606" s="248"/>
      <c r="BO606" s="248"/>
      <c r="BP606" s="248" t="s">
        <v>3258</v>
      </c>
      <c r="BQ606" s="248" t="s">
        <v>3258</v>
      </c>
      <c r="BR606" s="248" t="s">
        <v>3258</v>
      </c>
      <c r="BS606" s="248" t="s">
        <v>3258</v>
      </c>
      <c r="BT606" s="248" t="s">
        <v>3258</v>
      </c>
      <c r="BU606" s="248" t="s">
        <v>3258</v>
      </c>
      <c r="BV606" s="247"/>
      <c r="BW606" s="248"/>
      <c r="BX606" s="248"/>
      <c r="BY606" s="248"/>
      <c r="BZ606" s="248"/>
      <c r="CA606" s="241"/>
      <c r="CB606" s="241"/>
      <c r="CC606" s="241"/>
      <c r="CD606" s="241"/>
      <c r="CE606" s="248"/>
    </row>
    <row r="607" spans="1:83" ht="14.4" x14ac:dyDescent="0.3">
      <c r="A607" s="269">
        <v>521868</v>
      </c>
      <c r="B607" s="272" t="str">
        <f>VLOOKUP(A607,[1]Sheet4!B$1:G$3636,5,0)</f>
        <v>الرابعة</v>
      </c>
      <c r="C607" s="270" t="s">
        <v>1259</v>
      </c>
      <c r="D607" s="270" t="s">
        <v>1259</v>
      </c>
      <c r="E607" s="270" t="s">
        <v>1259</v>
      </c>
      <c r="F607" s="270" t="s">
        <v>1259</v>
      </c>
      <c r="G607" s="270" t="s">
        <v>1259</v>
      </c>
      <c r="H607" s="270" t="s">
        <v>1259</v>
      </c>
      <c r="I607" s="270" t="s">
        <v>1259</v>
      </c>
      <c r="J607" s="270" t="s">
        <v>1259</v>
      </c>
      <c r="K607" s="270" t="s">
        <v>1259</v>
      </c>
      <c r="L607" s="270" t="s">
        <v>1259</v>
      </c>
      <c r="M607" s="270" t="s">
        <v>1259</v>
      </c>
      <c r="N607" s="270" t="s">
        <v>1259</v>
      </c>
      <c r="O607" s="270" t="s">
        <v>1259</v>
      </c>
      <c r="P607" s="270" t="s">
        <v>1259</v>
      </c>
      <c r="Q607" s="270" t="s">
        <v>1259</v>
      </c>
      <c r="R607" s="270" t="s">
        <v>1259</v>
      </c>
      <c r="S607" s="270" t="s">
        <v>1259</v>
      </c>
      <c r="T607" s="270" t="s">
        <v>1259</v>
      </c>
      <c r="U607" s="270" t="s">
        <v>1259</v>
      </c>
      <c r="V607" s="270" t="s">
        <v>1259</v>
      </c>
      <c r="W607" s="270" t="s">
        <v>1259</v>
      </c>
      <c r="X607" s="270" t="s">
        <v>1259</v>
      </c>
      <c r="Y607" s="270" t="s">
        <v>1259</v>
      </c>
      <c r="Z607" s="270" t="s">
        <v>1259</v>
      </c>
      <c r="AA607" s="270" t="s">
        <v>1259</v>
      </c>
      <c r="AB607" s="270" t="s">
        <v>1259</v>
      </c>
      <c r="AC607" s="270" t="s">
        <v>1259</v>
      </c>
      <c r="AD607" s="270" t="s">
        <v>1259</v>
      </c>
      <c r="AE607" s="270" t="s">
        <v>1259</v>
      </c>
      <c r="AF607" s="270" t="s">
        <v>1259</v>
      </c>
      <c r="AG607" s="270" t="s">
        <v>1259</v>
      </c>
      <c r="AH607" s="270" t="s">
        <v>1259</v>
      </c>
      <c r="AI607" s="270" t="s">
        <v>1259</v>
      </c>
      <c r="AJ607" s="270" t="s">
        <v>1259</v>
      </c>
      <c r="AK607" s="270" t="s">
        <v>1259</v>
      </c>
      <c r="AL607" s="270" t="s">
        <v>1259</v>
      </c>
      <c r="AM607" s="270" t="s">
        <v>1259</v>
      </c>
      <c r="AN607" s="270" t="s">
        <v>1259</v>
      </c>
      <c r="AO607" s="270" t="s">
        <v>1259</v>
      </c>
      <c r="AP607" s="270" t="s">
        <v>1259</v>
      </c>
      <c r="AQ607" s="270" t="s">
        <v>1259</v>
      </c>
      <c r="AR607" s="270" t="s">
        <v>1259</v>
      </c>
      <c r="AS607" s="270" t="s">
        <v>1259</v>
      </c>
      <c r="AT607" s="270" t="s">
        <v>1259</v>
      </c>
      <c r="AU607" s="270" t="s">
        <v>1259</v>
      </c>
      <c r="AV607" s="270" t="s">
        <v>1259</v>
      </c>
      <c r="AW607" s="277" t="s">
        <v>1259</v>
      </c>
      <c r="AX607">
        <f>VLOOKUP(A607,[1]Sheet4!B$2:G$3636,6,0)</f>
        <v>0</v>
      </c>
      <c r="AY607" t="str">
        <f>VLOOKUP(A607,[1]Sheet2!A$3:AC$3636,29,0)</f>
        <v/>
      </c>
      <c r="AZ607" s="270" t="s">
        <v>3258</v>
      </c>
      <c r="BA607" s="270" t="s">
        <v>3258</v>
      </c>
      <c r="BB607" s="270" t="s">
        <v>3258</v>
      </c>
      <c r="BC607" s="270" t="s">
        <v>3258</v>
      </c>
      <c r="BD607" s="270"/>
      <c r="BE607" s="270"/>
    </row>
    <row r="608" spans="1:83" ht="14.4" x14ac:dyDescent="0.3">
      <c r="A608" s="269">
        <v>521876</v>
      </c>
      <c r="B608" s="272" t="str">
        <f>VLOOKUP(A608,[1]Sheet4!B$1:G$3636,5,0)</f>
        <v>الرابعة</v>
      </c>
      <c r="C608" s="270" t="s">
        <v>1259</v>
      </c>
      <c r="D608" s="270" t="s">
        <v>1259</v>
      </c>
      <c r="E608" s="270" t="s">
        <v>1259</v>
      </c>
      <c r="F608" s="270" t="s">
        <v>1259</v>
      </c>
      <c r="G608" s="270" t="s">
        <v>1259</v>
      </c>
      <c r="H608" s="270" t="s">
        <v>1259</v>
      </c>
      <c r="I608" s="270" t="s">
        <v>1259</v>
      </c>
      <c r="J608" s="270" t="s">
        <v>1259</v>
      </c>
      <c r="K608" s="270" t="s">
        <v>1259</v>
      </c>
      <c r="L608" s="270" t="s">
        <v>1259</v>
      </c>
      <c r="M608" s="270" t="s">
        <v>1259</v>
      </c>
      <c r="N608" s="270" t="s">
        <v>1259</v>
      </c>
      <c r="O608" s="270" t="s">
        <v>1259</v>
      </c>
      <c r="P608" s="270" t="s">
        <v>1259</v>
      </c>
      <c r="Q608" s="270" t="s">
        <v>1259</v>
      </c>
      <c r="R608" s="270" t="s">
        <v>1259</v>
      </c>
      <c r="S608" s="270" t="s">
        <v>1259</v>
      </c>
      <c r="T608" s="270" t="s">
        <v>1259</v>
      </c>
      <c r="U608" s="270" t="s">
        <v>1259</v>
      </c>
      <c r="V608" s="270" t="s">
        <v>1259</v>
      </c>
      <c r="W608" s="270" t="s">
        <v>1259</v>
      </c>
      <c r="X608" s="270" t="s">
        <v>1259</v>
      </c>
      <c r="Y608" s="270" t="s">
        <v>1259</v>
      </c>
      <c r="Z608" s="270" t="s">
        <v>1259</v>
      </c>
      <c r="AA608" s="270" t="s">
        <v>1259</v>
      </c>
      <c r="AB608" s="270" t="s">
        <v>1259</v>
      </c>
      <c r="AC608" s="270" t="s">
        <v>1259</v>
      </c>
      <c r="AD608" s="270" t="s">
        <v>1259</v>
      </c>
      <c r="AE608" s="270" t="s">
        <v>1259</v>
      </c>
      <c r="AF608" s="270" t="s">
        <v>1259</v>
      </c>
      <c r="AG608" s="270" t="s">
        <v>1259</v>
      </c>
      <c r="AH608" s="270" t="s">
        <v>1259</v>
      </c>
      <c r="AI608" s="270" t="s">
        <v>1259</v>
      </c>
      <c r="AJ608" s="270" t="s">
        <v>1259</v>
      </c>
      <c r="AK608" s="270" t="s">
        <v>1259</v>
      </c>
      <c r="AL608" s="270" t="s">
        <v>1259</v>
      </c>
      <c r="AM608" s="270" t="s">
        <v>1259</v>
      </c>
      <c r="AN608" s="270" t="s">
        <v>1259</v>
      </c>
      <c r="AO608" s="270" t="s">
        <v>1259</v>
      </c>
      <c r="AP608" s="270" t="s">
        <v>1259</v>
      </c>
      <c r="AQ608" s="270" t="s">
        <v>1259</v>
      </c>
      <c r="AR608" s="270" t="s">
        <v>1259</v>
      </c>
      <c r="AS608" s="270" t="s">
        <v>1259</v>
      </c>
      <c r="AT608" s="270" t="s">
        <v>1259</v>
      </c>
      <c r="AU608" s="270" t="s">
        <v>1259</v>
      </c>
      <c r="AV608" s="270" t="s">
        <v>1259</v>
      </c>
      <c r="AW608" s="277" t="s">
        <v>1259</v>
      </c>
      <c r="AX608">
        <f>VLOOKUP(A608,[1]Sheet4!B$2:G$3636,6,0)</f>
        <v>0</v>
      </c>
      <c r="AY608" t="str">
        <f>VLOOKUP(A608,[1]Sheet2!A$3:AC$3636,29,0)</f>
        <v/>
      </c>
      <c r="AZ608" s="270" t="s">
        <v>3258</v>
      </c>
      <c r="BA608" s="270" t="s">
        <v>3258</v>
      </c>
      <c r="BB608" s="270" t="s">
        <v>3258</v>
      </c>
      <c r="BC608" s="270" t="s">
        <v>3258</v>
      </c>
      <c r="BD608" s="270"/>
      <c r="BE608" s="270"/>
    </row>
    <row r="609" spans="1:83" ht="14.4" x14ac:dyDescent="0.3">
      <c r="A609" s="269">
        <v>521880</v>
      </c>
      <c r="B609" s="272" t="str">
        <f>VLOOKUP(A609,[1]Sheet4!B$1:G$3636,5,0)</f>
        <v>الرابعة</v>
      </c>
      <c r="C609" s="270" t="s">
        <v>1259</v>
      </c>
      <c r="D609" s="270" t="s">
        <v>1259</v>
      </c>
      <c r="E609" s="270" t="s">
        <v>1259</v>
      </c>
      <c r="F609" s="270" t="s">
        <v>1259</v>
      </c>
      <c r="G609" s="270" t="s">
        <v>1259</v>
      </c>
      <c r="H609" s="270" t="s">
        <v>1259</v>
      </c>
      <c r="I609" s="270" t="s">
        <v>1259</v>
      </c>
      <c r="J609" s="270" t="s">
        <v>1259</v>
      </c>
      <c r="K609" s="270" t="s">
        <v>1259</v>
      </c>
      <c r="L609" s="270" t="s">
        <v>1259</v>
      </c>
      <c r="M609" s="270" t="s">
        <v>1259</v>
      </c>
      <c r="N609" s="270" t="s">
        <v>1259</v>
      </c>
      <c r="O609" s="270" t="s">
        <v>1259</v>
      </c>
      <c r="P609" s="270" t="s">
        <v>1259</v>
      </c>
      <c r="Q609" s="270" t="s">
        <v>1259</v>
      </c>
      <c r="R609" s="270" t="s">
        <v>1259</v>
      </c>
      <c r="S609" s="270" t="s">
        <v>1259</v>
      </c>
      <c r="T609" s="270" t="s">
        <v>1259</v>
      </c>
      <c r="U609" s="270" t="s">
        <v>1259</v>
      </c>
      <c r="V609" s="270" t="s">
        <v>1259</v>
      </c>
      <c r="W609" s="270" t="s">
        <v>1259</v>
      </c>
      <c r="X609" s="270" t="s">
        <v>1259</v>
      </c>
      <c r="Y609" s="270" t="s">
        <v>1259</v>
      </c>
      <c r="Z609" s="270" t="s">
        <v>1259</v>
      </c>
      <c r="AA609" s="270" t="s">
        <v>1259</v>
      </c>
      <c r="AB609" s="270" t="s">
        <v>1259</v>
      </c>
      <c r="AC609" s="270" t="s">
        <v>1259</v>
      </c>
      <c r="AD609" s="270" t="s">
        <v>1259</v>
      </c>
      <c r="AE609" s="270" t="s">
        <v>1259</v>
      </c>
      <c r="AF609" s="270" t="s">
        <v>1259</v>
      </c>
      <c r="AG609" s="270" t="s">
        <v>1259</v>
      </c>
      <c r="AH609" s="270" t="s">
        <v>1259</v>
      </c>
      <c r="AI609" s="270" t="s">
        <v>1259</v>
      </c>
      <c r="AJ609" s="270" t="s">
        <v>1259</v>
      </c>
      <c r="AK609" s="270" t="s">
        <v>1259</v>
      </c>
      <c r="AL609" s="270" t="s">
        <v>1259</v>
      </c>
      <c r="AM609" s="270" t="s">
        <v>1259</v>
      </c>
      <c r="AN609" s="270" t="s">
        <v>1259</v>
      </c>
      <c r="AO609" s="270" t="s">
        <v>1259</v>
      </c>
      <c r="AP609" s="270" t="s">
        <v>1259</v>
      </c>
      <c r="AQ609" s="270" t="s">
        <v>1259</v>
      </c>
      <c r="AR609" s="270" t="s">
        <v>1259</v>
      </c>
      <c r="AS609" s="270" t="s">
        <v>1259</v>
      </c>
      <c r="AT609" s="270" t="s">
        <v>1259</v>
      </c>
      <c r="AU609" s="270" t="s">
        <v>1259</v>
      </c>
      <c r="AV609" s="270" t="s">
        <v>1259</v>
      </c>
      <c r="AW609" s="277" t="s">
        <v>1259</v>
      </c>
      <c r="AX609">
        <f>VLOOKUP(A609,[1]Sheet4!B$2:G$3636,6,0)</f>
        <v>0</v>
      </c>
      <c r="AY609" t="str">
        <f>VLOOKUP(A609,[1]Sheet2!A$3:AC$3636,29,0)</f>
        <v/>
      </c>
      <c r="AZ609" s="270" t="s">
        <v>3258</v>
      </c>
      <c r="BA609" s="270" t="s">
        <v>3258</v>
      </c>
      <c r="BB609" s="270" t="s">
        <v>3258</v>
      </c>
      <c r="BC609" s="270" t="s">
        <v>3258</v>
      </c>
      <c r="BD609" s="270"/>
      <c r="BE609" s="270"/>
    </row>
    <row r="610" spans="1:83" ht="14.4" x14ac:dyDescent="0.3">
      <c r="A610" s="269">
        <v>521889</v>
      </c>
      <c r="B610" s="272" t="str">
        <f>VLOOKUP(A610,[1]Sheet4!B$1:G$3636,5,0)</f>
        <v>الرابعة</v>
      </c>
      <c r="C610" s="270" t="s">
        <v>1259</v>
      </c>
      <c r="D610" s="270" t="s">
        <v>1259</v>
      </c>
      <c r="E610" s="270" t="s">
        <v>1259</v>
      </c>
      <c r="F610" s="270" t="s">
        <v>1259</v>
      </c>
      <c r="G610" s="270" t="s">
        <v>1259</v>
      </c>
      <c r="H610" s="270" t="s">
        <v>1259</v>
      </c>
      <c r="I610" s="270" t="s">
        <v>1259</v>
      </c>
      <c r="J610" s="270" t="s">
        <v>1259</v>
      </c>
      <c r="K610" s="270" t="s">
        <v>1259</v>
      </c>
      <c r="L610" s="270" t="s">
        <v>1259</v>
      </c>
      <c r="M610" s="270" t="s">
        <v>1259</v>
      </c>
      <c r="N610" s="270" t="s">
        <v>1259</v>
      </c>
      <c r="O610" s="270" t="s">
        <v>1259</v>
      </c>
      <c r="P610" s="270" t="s">
        <v>1259</v>
      </c>
      <c r="Q610" s="270" t="s">
        <v>1259</v>
      </c>
      <c r="R610" s="270" t="s">
        <v>1259</v>
      </c>
      <c r="S610" s="270" t="s">
        <v>1259</v>
      </c>
      <c r="T610" s="270" t="s">
        <v>1259</v>
      </c>
      <c r="U610" s="270" t="s">
        <v>1259</v>
      </c>
      <c r="V610" s="270" t="s">
        <v>1259</v>
      </c>
      <c r="W610" s="270" t="s">
        <v>1259</v>
      </c>
      <c r="X610" s="270" t="s">
        <v>1259</v>
      </c>
      <c r="Y610" s="270" t="s">
        <v>1259</v>
      </c>
      <c r="Z610" s="270" t="s">
        <v>1259</v>
      </c>
      <c r="AA610" s="270" t="s">
        <v>1259</v>
      </c>
      <c r="AB610" s="270" t="s">
        <v>1259</v>
      </c>
      <c r="AC610" s="270" t="s">
        <v>1259</v>
      </c>
      <c r="AD610" s="270" t="s">
        <v>1259</v>
      </c>
      <c r="AE610" s="270" t="s">
        <v>1259</v>
      </c>
      <c r="AF610" s="270" t="s">
        <v>1259</v>
      </c>
      <c r="AG610" s="270" t="s">
        <v>1259</v>
      </c>
      <c r="AH610" s="270" t="s">
        <v>1259</v>
      </c>
      <c r="AI610" s="270" t="s">
        <v>1259</v>
      </c>
      <c r="AJ610" s="270" t="s">
        <v>1259</v>
      </c>
      <c r="AK610" s="270" t="s">
        <v>1259</v>
      </c>
      <c r="AL610" s="270" t="s">
        <v>1259</v>
      </c>
      <c r="AM610" s="270" t="s">
        <v>1259</v>
      </c>
      <c r="AN610" s="270" t="s">
        <v>1259</v>
      </c>
      <c r="AO610" s="270" t="s">
        <v>1259</v>
      </c>
      <c r="AP610" s="270" t="s">
        <v>1259</v>
      </c>
      <c r="AQ610" s="270" t="s">
        <v>1259</v>
      </c>
      <c r="AR610" s="270" t="s">
        <v>1259</v>
      </c>
      <c r="AS610" s="270" t="s">
        <v>1259</v>
      </c>
      <c r="AT610" s="270" t="s">
        <v>1259</v>
      </c>
      <c r="AU610" s="270" t="s">
        <v>1259</v>
      </c>
      <c r="AV610" s="270" t="s">
        <v>1259</v>
      </c>
      <c r="AW610" s="277" t="s">
        <v>1259</v>
      </c>
      <c r="AX610">
        <f>VLOOKUP(A610,[1]Sheet4!B$2:G$3636,6,0)</f>
        <v>0</v>
      </c>
      <c r="AY610" t="str">
        <f>VLOOKUP(A610,[1]Sheet2!A$3:AC$3636,29,0)</f>
        <v/>
      </c>
      <c r="AZ610" s="249"/>
      <c r="BA610" s="249"/>
      <c r="BB610" s="249"/>
      <c r="BC610" s="249"/>
      <c r="BD610" s="249"/>
      <c r="BE610" s="270"/>
    </row>
    <row r="611" spans="1:83" ht="14.4" x14ac:dyDescent="0.3">
      <c r="A611" s="269">
        <v>521892</v>
      </c>
      <c r="B611" s="272" t="str">
        <f>VLOOKUP(A611,[1]Sheet4!B$1:G$3636,5,0)</f>
        <v>الرابعة</v>
      </c>
      <c r="C611" s="270" t="s">
        <v>1259</v>
      </c>
      <c r="D611" s="270" t="s">
        <v>1259</v>
      </c>
      <c r="E611" s="270" t="s">
        <v>1259</v>
      </c>
      <c r="F611" s="270" t="s">
        <v>1259</v>
      </c>
      <c r="G611" s="270" t="s">
        <v>1259</v>
      </c>
      <c r="H611" s="270" t="s">
        <v>1259</v>
      </c>
      <c r="I611" s="270" t="s">
        <v>1259</v>
      </c>
      <c r="J611" s="270" t="s">
        <v>1259</v>
      </c>
      <c r="K611" s="270" t="s">
        <v>1259</v>
      </c>
      <c r="L611" s="270" t="s">
        <v>1259</v>
      </c>
      <c r="M611" s="270" t="s">
        <v>1259</v>
      </c>
      <c r="N611" s="270" t="s">
        <v>1259</v>
      </c>
      <c r="O611" s="270" t="s">
        <v>1259</v>
      </c>
      <c r="P611" s="270" t="s">
        <v>1259</v>
      </c>
      <c r="Q611" s="270" t="s">
        <v>1259</v>
      </c>
      <c r="R611" s="270" t="s">
        <v>1259</v>
      </c>
      <c r="S611" s="270" t="s">
        <v>1259</v>
      </c>
      <c r="T611" s="270" t="s">
        <v>1259</v>
      </c>
      <c r="U611" s="270" t="s">
        <v>1259</v>
      </c>
      <c r="V611" s="270" t="s">
        <v>1259</v>
      </c>
      <c r="W611" s="270" t="s">
        <v>1259</v>
      </c>
      <c r="X611" s="270" t="s">
        <v>1259</v>
      </c>
      <c r="Y611" s="270" t="s">
        <v>1259</v>
      </c>
      <c r="Z611" s="270" t="s">
        <v>1259</v>
      </c>
      <c r="AA611" s="270" t="s">
        <v>1259</v>
      </c>
      <c r="AB611" s="270" t="s">
        <v>1259</v>
      </c>
      <c r="AC611" s="270" t="s">
        <v>1259</v>
      </c>
      <c r="AD611" s="270" t="s">
        <v>1259</v>
      </c>
      <c r="AE611" s="270" t="s">
        <v>1259</v>
      </c>
      <c r="AF611" s="270" t="s">
        <v>1259</v>
      </c>
      <c r="AG611" s="270" t="s">
        <v>1259</v>
      </c>
      <c r="AH611" s="270" t="s">
        <v>1259</v>
      </c>
      <c r="AI611" s="270" t="s">
        <v>1259</v>
      </c>
      <c r="AJ611" s="270" t="s">
        <v>1259</v>
      </c>
      <c r="AK611" s="270" t="s">
        <v>1259</v>
      </c>
      <c r="AL611" s="270" t="s">
        <v>1259</v>
      </c>
      <c r="AM611" s="270" t="s">
        <v>1259</v>
      </c>
      <c r="AN611" s="270" t="s">
        <v>1259</v>
      </c>
      <c r="AO611" s="270" t="s">
        <v>1259</v>
      </c>
      <c r="AP611" s="270" t="s">
        <v>1259</v>
      </c>
      <c r="AQ611" s="270" t="s">
        <v>1259</v>
      </c>
      <c r="AR611" s="270" t="s">
        <v>1259</v>
      </c>
      <c r="AS611" s="270" t="s">
        <v>1259</v>
      </c>
      <c r="AT611" s="270" t="s">
        <v>1259</v>
      </c>
      <c r="AU611" s="270" t="s">
        <v>1259</v>
      </c>
      <c r="AV611" s="270" t="s">
        <v>1259</v>
      </c>
      <c r="AW611" s="277" t="s">
        <v>1259</v>
      </c>
      <c r="AX611">
        <f>VLOOKUP(A611,[1]Sheet4!B$2:G$3636,6,0)</f>
        <v>0</v>
      </c>
      <c r="AY611" t="str">
        <f>VLOOKUP(A611,[1]Sheet2!A$3:AC$3636,29,0)</f>
        <v/>
      </c>
      <c r="AZ611" s="270" t="s">
        <v>3258</v>
      </c>
      <c r="BA611" s="270" t="s">
        <v>3258</v>
      </c>
      <c r="BB611" s="270" t="s">
        <v>3258</v>
      </c>
      <c r="BC611" s="270" t="s">
        <v>3258</v>
      </c>
      <c r="BD611" s="270"/>
      <c r="BE611" s="270"/>
      <c r="BH611" s="248"/>
      <c r="BI611" s="248"/>
      <c r="BJ611" s="248"/>
      <c r="BK611" s="248"/>
      <c r="BL611" s="248"/>
      <c r="BM611" s="248"/>
      <c r="BN611" s="248"/>
      <c r="BO611" s="248"/>
      <c r="BP611" s="248" t="s">
        <v>3258</v>
      </c>
      <c r="BQ611" s="248" t="s">
        <v>3258</v>
      </c>
      <c r="BR611" s="248" t="s">
        <v>3258</v>
      </c>
      <c r="BS611" s="248" t="s">
        <v>3258</v>
      </c>
      <c r="BT611" s="248" t="s">
        <v>3258</v>
      </c>
      <c r="BU611" s="248" t="s">
        <v>3258</v>
      </c>
      <c r="BV611" s="247"/>
      <c r="BW611" s="248"/>
      <c r="BX611" s="248"/>
      <c r="BY611" s="248"/>
      <c r="BZ611" s="248"/>
      <c r="CA611" s="241"/>
      <c r="CB611" s="241"/>
      <c r="CC611" s="241"/>
      <c r="CD611" s="241"/>
      <c r="CE611" s="248"/>
    </row>
    <row r="612" spans="1:83" ht="14.4" x14ac:dyDescent="0.3">
      <c r="A612" s="269">
        <v>521896</v>
      </c>
      <c r="B612" s="272" t="str">
        <f>VLOOKUP(A612,[1]Sheet4!B$1:G$3636,5,0)</f>
        <v>الرابعة</v>
      </c>
      <c r="C612" s="270" t="s">
        <v>1259</v>
      </c>
      <c r="D612" s="270" t="s">
        <v>1259</v>
      </c>
      <c r="E612" s="270" t="s">
        <v>1259</v>
      </c>
      <c r="F612" s="270" t="s">
        <v>1259</v>
      </c>
      <c r="G612" s="270" t="s">
        <v>1259</v>
      </c>
      <c r="H612" s="270" t="s">
        <v>1259</v>
      </c>
      <c r="I612" s="270" t="s">
        <v>1259</v>
      </c>
      <c r="J612" s="270" t="s">
        <v>1259</v>
      </c>
      <c r="K612" s="270" t="s">
        <v>1259</v>
      </c>
      <c r="L612" s="270" t="s">
        <v>1259</v>
      </c>
      <c r="M612" s="270" t="s">
        <v>1259</v>
      </c>
      <c r="N612" s="270" t="s">
        <v>1259</v>
      </c>
      <c r="O612" s="270" t="s">
        <v>1259</v>
      </c>
      <c r="P612" s="270" t="s">
        <v>1259</v>
      </c>
      <c r="Q612" s="270" t="s">
        <v>1259</v>
      </c>
      <c r="R612" s="270" t="s">
        <v>1259</v>
      </c>
      <c r="S612" s="270" t="s">
        <v>1259</v>
      </c>
      <c r="T612" s="270" t="s">
        <v>1259</v>
      </c>
      <c r="U612" s="270" t="s">
        <v>1259</v>
      </c>
      <c r="V612" s="270" t="s">
        <v>1259</v>
      </c>
      <c r="W612" s="270" t="s">
        <v>1259</v>
      </c>
      <c r="X612" s="270" t="s">
        <v>1259</v>
      </c>
      <c r="Y612" s="270" t="s">
        <v>1259</v>
      </c>
      <c r="Z612" s="270" t="s">
        <v>1259</v>
      </c>
      <c r="AA612" s="270" t="s">
        <v>1259</v>
      </c>
      <c r="AB612" s="270" t="s">
        <v>1259</v>
      </c>
      <c r="AC612" s="270" t="s">
        <v>1259</v>
      </c>
      <c r="AD612" s="270" t="s">
        <v>1259</v>
      </c>
      <c r="AE612" s="270" t="s">
        <v>1259</v>
      </c>
      <c r="AF612" s="270" t="s">
        <v>1259</v>
      </c>
      <c r="AG612" s="270" t="s">
        <v>1259</v>
      </c>
      <c r="AH612" s="270" t="s">
        <v>1259</v>
      </c>
      <c r="AI612" s="270" t="s">
        <v>1259</v>
      </c>
      <c r="AJ612" s="270" t="s">
        <v>1259</v>
      </c>
      <c r="AK612" s="270" t="s">
        <v>1259</v>
      </c>
      <c r="AL612" s="270" t="s">
        <v>1259</v>
      </c>
      <c r="AM612" s="270" t="s">
        <v>1259</v>
      </c>
      <c r="AN612" s="270" t="s">
        <v>1259</v>
      </c>
      <c r="AO612" s="270" t="s">
        <v>1259</v>
      </c>
      <c r="AP612" s="270" t="s">
        <v>1259</v>
      </c>
      <c r="AQ612" s="270" t="s">
        <v>1259</v>
      </c>
      <c r="AR612" s="270" t="s">
        <v>1259</v>
      </c>
      <c r="AS612" s="270" t="s">
        <v>1259</v>
      </c>
      <c r="AT612" s="270" t="s">
        <v>1259</v>
      </c>
      <c r="AU612" s="270" t="s">
        <v>1259</v>
      </c>
      <c r="AV612" s="270" t="s">
        <v>1259</v>
      </c>
      <c r="AW612" s="277" t="s">
        <v>1259</v>
      </c>
      <c r="AX612">
        <f>VLOOKUP(A612,[1]Sheet4!B$2:G$3636,6,0)</f>
        <v>0</v>
      </c>
      <c r="AY612" t="str">
        <f>VLOOKUP(A612,[1]Sheet2!A$3:AC$3636,29,0)</f>
        <v/>
      </c>
      <c r="AZ612" s="249"/>
      <c r="BA612" s="249"/>
      <c r="BB612" s="249"/>
      <c r="BC612" s="249"/>
      <c r="BD612" s="249"/>
      <c r="BE612" s="270"/>
    </row>
    <row r="613" spans="1:83" ht="14.4" x14ac:dyDescent="0.3">
      <c r="A613" s="269">
        <v>521897</v>
      </c>
      <c r="B613" s="272" t="str">
        <f>VLOOKUP(A613,[1]Sheet4!B$1:G$3636,5,0)</f>
        <v>الرابعة</v>
      </c>
      <c r="C613" s="270" t="s">
        <v>1260</v>
      </c>
      <c r="D613" s="270" t="s">
        <v>1260</v>
      </c>
      <c r="E613" s="270" t="s">
        <v>1260</v>
      </c>
      <c r="F613" s="270" t="s">
        <v>1260</v>
      </c>
      <c r="G613" s="270" t="s">
        <v>1260</v>
      </c>
      <c r="H613" s="270" t="s">
        <v>1260</v>
      </c>
      <c r="I613" s="270" t="s">
        <v>1260</v>
      </c>
      <c r="J613" s="270" t="s">
        <v>1260</v>
      </c>
      <c r="K613" s="270" t="s">
        <v>1260</v>
      </c>
      <c r="L613" s="270" t="s">
        <v>1260</v>
      </c>
      <c r="M613" s="270" t="s">
        <v>1260</v>
      </c>
      <c r="N613" s="270" t="s">
        <v>1260</v>
      </c>
      <c r="O613" s="270" t="s">
        <v>1260</v>
      </c>
      <c r="P613" s="270" t="s">
        <v>1260</v>
      </c>
      <c r="Q613" s="270" t="s">
        <v>1260</v>
      </c>
      <c r="R613" s="270" t="s">
        <v>1260</v>
      </c>
      <c r="S613" s="270" t="s">
        <v>1260</v>
      </c>
      <c r="T613" s="270" t="s">
        <v>1260</v>
      </c>
      <c r="U613" s="270" t="s">
        <v>1260</v>
      </c>
      <c r="V613" s="270" t="s">
        <v>1260</v>
      </c>
      <c r="W613" s="270" t="s">
        <v>1260</v>
      </c>
      <c r="X613" s="270" t="s">
        <v>1260</v>
      </c>
      <c r="Y613" s="270" t="s">
        <v>1260</v>
      </c>
      <c r="Z613" s="270" t="s">
        <v>1260</v>
      </c>
      <c r="AA613" s="270" t="s">
        <v>1260</v>
      </c>
      <c r="AB613" s="270" t="s">
        <v>1260</v>
      </c>
      <c r="AC613" s="270" t="s">
        <v>1260</v>
      </c>
      <c r="AD613" s="270" t="s">
        <v>1260</v>
      </c>
      <c r="AE613" s="270" t="s">
        <v>1260</v>
      </c>
      <c r="AF613" s="270" t="s">
        <v>1260</v>
      </c>
      <c r="AG613" s="270" t="s">
        <v>1260</v>
      </c>
      <c r="AH613" s="270" t="s">
        <v>1260</v>
      </c>
      <c r="AI613" s="270" t="s">
        <v>1260</v>
      </c>
      <c r="AJ613" s="270" t="s">
        <v>1260</v>
      </c>
      <c r="AK613" s="270" t="s">
        <v>1260</v>
      </c>
      <c r="AL613" s="270" t="s">
        <v>1260</v>
      </c>
      <c r="AM613" s="270" t="s">
        <v>1260</v>
      </c>
      <c r="AN613" s="270" t="s">
        <v>1260</v>
      </c>
      <c r="AO613" s="270" t="s">
        <v>1260</v>
      </c>
      <c r="AP613" s="270" t="s">
        <v>1260</v>
      </c>
      <c r="AQ613" s="270" t="s">
        <v>1260</v>
      </c>
      <c r="AR613" s="270" t="s">
        <v>1260</v>
      </c>
      <c r="AS613" s="270" t="s">
        <v>1260</v>
      </c>
      <c r="AT613" s="270" t="s">
        <v>1260</v>
      </c>
      <c r="AU613" s="270" t="s">
        <v>1260</v>
      </c>
      <c r="AV613" s="270" t="s">
        <v>1260</v>
      </c>
      <c r="AW613" s="277" t="s">
        <v>1260</v>
      </c>
      <c r="AX613" t="str">
        <f>VLOOKUP(A613,[1]Sheet4!B$2:G$3636,6,0)</f>
        <v>مستنفذ فصل ثاني  2023-2024</v>
      </c>
      <c r="AY613" t="str">
        <f>VLOOKUP(A613,[1]Sheet2!A$3:AC$3636,29,0)</f>
        <v/>
      </c>
      <c r="AZ613" s="270" t="s">
        <v>3258</v>
      </c>
      <c r="BA613" s="270" t="s">
        <v>3258</v>
      </c>
      <c r="BB613" s="270" t="s">
        <v>3258</v>
      </c>
      <c r="BC613" s="270" t="s">
        <v>3258</v>
      </c>
      <c r="BD613" s="270"/>
      <c r="BE613" s="270"/>
      <c r="BH613" s="248"/>
      <c r="BI613" s="248"/>
      <c r="BJ613" s="248"/>
      <c r="BK613" s="248"/>
      <c r="BL613" s="248"/>
      <c r="BM613" s="248"/>
      <c r="BN613" s="248"/>
      <c r="BO613" s="248"/>
      <c r="BP613" s="248" t="s">
        <v>3258</v>
      </c>
      <c r="BQ613" s="248" t="s">
        <v>3258</v>
      </c>
      <c r="BR613" s="248" t="s">
        <v>3258</v>
      </c>
      <c r="BS613" s="248" t="s">
        <v>3258</v>
      </c>
      <c r="BT613" s="248" t="s">
        <v>3258</v>
      </c>
      <c r="BU613" s="248" t="s">
        <v>3258</v>
      </c>
      <c r="BV613" s="247"/>
      <c r="BW613" s="248"/>
      <c r="BX613" s="248"/>
      <c r="BY613" s="248"/>
      <c r="BZ613" s="248"/>
      <c r="CA613" s="241"/>
      <c r="CB613" s="241"/>
      <c r="CC613" s="241"/>
      <c r="CD613" s="241"/>
      <c r="CE613" s="248"/>
    </row>
    <row r="614" spans="1:83" ht="14.4" x14ac:dyDescent="0.3">
      <c r="A614" s="269">
        <v>521911</v>
      </c>
      <c r="B614" s="272" t="str">
        <f>VLOOKUP(A614,[1]Sheet4!B$1:G$3636,5,0)</f>
        <v>الرابعة</v>
      </c>
      <c r="C614" s="270" t="s">
        <v>1260</v>
      </c>
      <c r="D614" s="270" t="s">
        <v>1260</v>
      </c>
      <c r="E614" s="270" t="s">
        <v>1260</v>
      </c>
      <c r="F614" s="270" t="s">
        <v>1260</v>
      </c>
      <c r="G614" s="270" t="s">
        <v>1260</v>
      </c>
      <c r="H614" s="270" t="s">
        <v>1260</v>
      </c>
      <c r="I614" s="270" t="s">
        <v>1260</v>
      </c>
      <c r="J614" s="270" t="s">
        <v>1260</v>
      </c>
      <c r="K614" s="270" t="s">
        <v>1260</v>
      </c>
      <c r="L614" s="270" t="s">
        <v>1260</v>
      </c>
      <c r="M614" s="270" t="s">
        <v>1260</v>
      </c>
      <c r="N614" s="270" t="s">
        <v>1260</v>
      </c>
      <c r="O614" s="270" t="s">
        <v>1260</v>
      </c>
      <c r="P614" s="270" t="s">
        <v>1260</v>
      </c>
      <c r="Q614" s="270" t="s">
        <v>1260</v>
      </c>
      <c r="R614" s="270" t="s">
        <v>1260</v>
      </c>
      <c r="S614" s="270" t="s">
        <v>1260</v>
      </c>
      <c r="T614" s="270" t="s">
        <v>1260</v>
      </c>
      <c r="U614" s="270" t="s">
        <v>1260</v>
      </c>
      <c r="V614" s="270" t="s">
        <v>1260</v>
      </c>
      <c r="W614" s="270" t="s">
        <v>1260</v>
      </c>
      <c r="X614" s="270" t="s">
        <v>1260</v>
      </c>
      <c r="Y614" s="270" t="s">
        <v>1260</v>
      </c>
      <c r="Z614" s="270" t="s">
        <v>1260</v>
      </c>
      <c r="AA614" s="270" t="s">
        <v>1260</v>
      </c>
      <c r="AB614" s="270" t="s">
        <v>1260</v>
      </c>
      <c r="AC614" s="270" t="s">
        <v>1260</v>
      </c>
      <c r="AD614" s="270" t="s">
        <v>1260</v>
      </c>
      <c r="AE614" s="270" t="s">
        <v>1260</v>
      </c>
      <c r="AF614" s="270" t="s">
        <v>1260</v>
      </c>
      <c r="AG614" s="270" t="s">
        <v>1260</v>
      </c>
      <c r="AH614" s="270" t="s">
        <v>1260</v>
      </c>
      <c r="AI614" s="270" t="s">
        <v>1260</v>
      </c>
      <c r="AJ614" s="270" t="s">
        <v>1260</v>
      </c>
      <c r="AK614" s="270" t="s">
        <v>1260</v>
      </c>
      <c r="AL614" s="270" t="s">
        <v>1260</v>
      </c>
      <c r="AM614" s="270" t="s">
        <v>1260</v>
      </c>
      <c r="AN614" s="270" t="s">
        <v>1260</v>
      </c>
      <c r="AO614" s="270" t="s">
        <v>1260</v>
      </c>
      <c r="AP614" s="270" t="s">
        <v>1260</v>
      </c>
      <c r="AQ614" s="270" t="s">
        <v>1260</v>
      </c>
      <c r="AR614" s="270" t="s">
        <v>1260</v>
      </c>
      <c r="AS614" s="270" t="s">
        <v>1260</v>
      </c>
      <c r="AT614" s="270" t="s">
        <v>1260</v>
      </c>
      <c r="AU614" s="270" t="s">
        <v>1260</v>
      </c>
      <c r="AV614" s="270" t="s">
        <v>1260</v>
      </c>
      <c r="AW614" s="277" t="s">
        <v>1260</v>
      </c>
      <c r="AX614">
        <f>VLOOKUP(A614,[1]Sheet4!B$2:G$3636,6,0)</f>
        <v>0</v>
      </c>
      <c r="AY614" t="str">
        <f>VLOOKUP(A614,[1]Sheet2!A$3:AC$3636,29,0)</f>
        <v>مستنفذ فصل اول 2023-2024</v>
      </c>
      <c r="AZ614" s="270" t="s">
        <v>3258</v>
      </c>
      <c r="BA614" s="270" t="s">
        <v>3258</v>
      </c>
      <c r="BB614" s="270" t="s">
        <v>3258</v>
      </c>
      <c r="BC614" s="270" t="s">
        <v>3258</v>
      </c>
      <c r="BD614" s="270"/>
      <c r="BE614" s="270"/>
    </row>
    <row r="615" spans="1:83" ht="14.4" x14ac:dyDescent="0.3">
      <c r="A615" s="269">
        <v>521929</v>
      </c>
      <c r="B615" s="272" t="str">
        <f>VLOOKUP(A615,[1]Sheet4!B$1:G$3636,5,0)</f>
        <v>الرابعة</v>
      </c>
      <c r="C615" s="270" t="s">
        <v>1260</v>
      </c>
      <c r="D615" s="270" t="s">
        <v>1260</v>
      </c>
      <c r="E615" s="270" t="s">
        <v>1260</v>
      </c>
      <c r="F615" s="270" t="s">
        <v>1260</v>
      </c>
      <c r="G615" s="270" t="s">
        <v>1260</v>
      </c>
      <c r="H615" s="270" t="s">
        <v>1260</v>
      </c>
      <c r="I615" s="270" t="s">
        <v>1260</v>
      </c>
      <c r="J615" s="270" t="s">
        <v>1260</v>
      </c>
      <c r="K615" s="270" t="s">
        <v>1260</v>
      </c>
      <c r="L615" s="270" t="s">
        <v>1260</v>
      </c>
      <c r="M615" s="270" t="s">
        <v>1260</v>
      </c>
      <c r="N615" s="270" t="s">
        <v>1260</v>
      </c>
      <c r="O615" s="270" t="s">
        <v>1260</v>
      </c>
      <c r="P615" s="270" t="s">
        <v>1260</v>
      </c>
      <c r="Q615" s="270" t="s">
        <v>1260</v>
      </c>
      <c r="R615" s="270" t="s">
        <v>1260</v>
      </c>
      <c r="S615" s="270" t="s">
        <v>1260</v>
      </c>
      <c r="T615" s="270" t="s">
        <v>1260</v>
      </c>
      <c r="U615" s="270" t="s">
        <v>1260</v>
      </c>
      <c r="V615" s="270" t="s">
        <v>1260</v>
      </c>
      <c r="W615" s="270" t="s">
        <v>1260</v>
      </c>
      <c r="X615" s="270" t="s">
        <v>1260</v>
      </c>
      <c r="Y615" s="270" t="s">
        <v>1260</v>
      </c>
      <c r="Z615" s="270" t="s">
        <v>1260</v>
      </c>
      <c r="AA615" s="270" t="s">
        <v>1260</v>
      </c>
      <c r="AB615" s="270" t="s">
        <v>1260</v>
      </c>
      <c r="AC615" s="270" t="s">
        <v>1260</v>
      </c>
      <c r="AD615" s="270" t="s">
        <v>1260</v>
      </c>
      <c r="AE615" s="270" t="s">
        <v>1260</v>
      </c>
      <c r="AF615" s="270" t="s">
        <v>1260</v>
      </c>
      <c r="AG615" s="270" t="s">
        <v>1260</v>
      </c>
      <c r="AH615" s="270" t="s">
        <v>1260</v>
      </c>
      <c r="AI615" s="270" t="s">
        <v>1260</v>
      </c>
      <c r="AJ615" s="270" t="s">
        <v>1260</v>
      </c>
      <c r="AK615" s="270" t="s">
        <v>1260</v>
      </c>
      <c r="AL615" s="270" t="s">
        <v>1260</v>
      </c>
      <c r="AM615" s="270" t="s">
        <v>1260</v>
      </c>
      <c r="AN615" s="270" t="s">
        <v>1260</v>
      </c>
      <c r="AO615" s="270" t="s">
        <v>1260</v>
      </c>
      <c r="AP615" s="270" t="s">
        <v>1260</v>
      </c>
      <c r="AQ615" s="270" t="s">
        <v>1260</v>
      </c>
      <c r="AR615" s="270" t="s">
        <v>1260</v>
      </c>
      <c r="AS615" s="270" t="s">
        <v>1260</v>
      </c>
      <c r="AT615" s="270" t="s">
        <v>1260</v>
      </c>
      <c r="AU615" s="270" t="s">
        <v>1260</v>
      </c>
      <c r="AV615" s="270" t="s">
        <v>1260</v>
      </c>
      <c r="AW615" s="277" t="s">
        <v>1260</v>
      </c>
      <c r="AX615">
        <f>VLOOKUP(A615,[1]Sheet4!B$2:G$3636,6,0)</f>
        <v>0</v>
      </c>
      <c r="AY615" t="str">
        <f>VLOOKUP(A615,[1]Sheet2!A$3:AC$3636,29,0)</f>
        <v/>
      </c>
      <c r="AZ615" s="270" t="s">
        <v>3258</v>
      </c>
      <c r="BA615" s="270" t="s">
        <v>3258</v>
      </c>
      <c r="BB615" s="270" t="s">
        <v>3258</v>
      </c>
      <c r="BC615" s="270" t="s">
        <v>3258</v>
      </c>
      <c r="BD615" s="270"/>
      <c r="BE615" s="270"/>
    </row>
    <row r="616" spans="1:83" ht="14.4" x14ac:dyDescent="0.3">
      <c r="A616" s="269">
        <v>521930</v>
      </c>
      <c r="B616" s="272" t="str">
        <f>VLOOKUP(A616,[1]Sheet4!B$1:G$3636,5,0)</f>
        <v>الرابعة</v>
      </c>
      <c r="C616" s="270" t="s">
        <v>1259</v>
      </c>
      <c r="D616" s="270" t="s">
        <v>1259</v>
      </c>
      <c r="E616" s="270" t="s">
        <v>1259</v>
      </c>
      <c r="F616" s="270" t="s">
        <v>1259</v>
      </c>
      <c r="G616" s="270" t="s">
        <v>1259</v>
      </c>
      <c r="H616" s="270" t="s">
        <v>1259</v>
      </c>
      <c r="I616" s="270" t="s">
        <v>1259</v>
      </c>
      <c r="J616" s="270" t="s">
        <v>1259</v>
      </c>
      <c r="K616" s="270" t="s">
        <v>1259</v>
      </c>
      <c r="L616" s="270" t="s">
        <v>1259</v>
      </c>
      <c r="M616" s="270" t="s">
        <v>1259</v>
      </c>
      <c r="N616" s="270" t="s">
        <v>1259</v>
      </c>
      <c r="O616" s="270" t="s">
        <v>1259</v>
      </c>
      <c r="P616" s="270" t="s">
        <v>1259</v>
      </c>
      <c r="Q616" s="270" t="s">
        <v>1259</v>
      </c>
      <c r="R616" s="270" t="s">
        <v>1259</v>
      </c>
      <c r="S616" s="270" t="s">
        <v>1259</v>
      </c>
      <c r="T616" s="270" t="s">
        <v>1259</v>
      </c>
      <c r="U616" s="270" t="s">
        <v>1259</v>
      </c>
      <c r="V616" s="270" t="s">
        <v>1259</v>
      </c>
      <c r="W616" s="270" t="s">
        <v>1259</v>
      </c>
      <c r="X616" s="270" t="s">
        <v>1259</v>
      </c>
      <c r="Y616" s="270" t="s">
        <v>1259</v>
      </c>
      <c r="Z616" s="270" t="s">
        <v>1259</v>
      </c>
      <c r="AA616" s="270" t="s">
        <v>1259</v>
      </c>
      <c r="AB616" s="270" t="s">
        <v>1259</v>
      </c>
      <c r="AC616" s="270" t="s">
        <v>1259</v>
      </c>
      <c r="AD616" s="270" t="s">
        <v>1259</v>
      </c>
      <c r="AE616" s="270" t="s">
        <v>1259</v>
      </c>
      <c r="AF616" s="270" t="s">
        <v>1259</v>
      </c>
      <c r="AG616" s="270" t="s">
        <v>1259</v>
      </c>
      <c r="AH616" s="270" t="s">
        <v>1259</v>
      </c>
      <c r="AI616" s="270" t="s">
        <v>1259</v>
      </c>
      <c r="AJ616" s="270" t="s">
        <v>1259</v>
      </c>
      <c r="AK616" s="270" t="s">
        <v>1259</v>
      </c>
      <c r="AL616" s="270" t="s">
        <v>1259</v>
      </c>
      <c r="AM616" s="270" t="s">
        <v>1259</v>
      </c>
      <c r="AN616" s="270" t="s">
        <v>1259</v>
      </c>
      <c r="AO616" s="270" t="s">
        <v>1259</v>
      </c>
      <c r="AP616" s="270" t="s">
        <v>1259</v>
      </c>
      <c r="AQ616" s="270" t="s">
        <v>1259</v>
      </c>
      <c r="AR616" s="270" t="s">
        <v>1259</v>
      </c>
      <c r="AS616" s="270" t="s">
        <v>1259</v>
      </c>
      <c r="AT616" s="270" t="s">
        <v>1259</v>
      </c>
      <c r="AU616" s="270" t="s">
        <v>1259</v>
      </c>
      <c r="AV616" s="270" t="s">
        <v>1259</v>
      </c>
      <c r="AW616" s="277" t="s">
        <v>1259</v>
      </c>
      <c r="AX616">
        <f>VLOOKUP(A616,[1]Sheet4!B$2:G$3636,6,0)</f>
        <v>0</v>
      </c>
      <c r="AY616" t="str">
        <f>VLOOKUP(A616,[1]Sheet2!A$3:AC$3636,29,0)</f>
        <v/>
      </c>
      <c r="AZ616" s="270" t="s">
        <v>3258</v>
      </c>
      <c r="BA616" s="270" t="s">
        <v>3258</v>
      </c>
      <c r="BB616" s="270" t="s">
        <v>3258</v>
      </c>
      <c r="BC616" s="270" t="s">
        <v>3258</v>
      </c>
      <c r="BD616" s="270"/>
      <c r="BE616" s="270"/>
      <c r="BH616" s="248"/>
      <c r="BI616" s="248"/>
      <c r="BJ616" s="248"/>
      <c r="BK616" s="248"/>
      <c r="BL616" s="248"/>
      <c r="BM616" s="248"/>
      <c r="BN616" s="248"/>
      <c r="BO616" s="248"/>
      <c r="BP616" s="248" t="s">
        <v>3258</v>
      </c>
      <c r="BQ616" s="248" t="s">
        <v>3258</v>
      </c>
      <c r="BR616" s="248" t="s">
        <v>3258</v>
      </c>
      <c r="BS616" s="248" t="s">
        <v>3258</v>
      </c>
      <c r="BT616" s="248" t="s">
        <v>3258</v>
      </c>
      <c r="BU616" s="248" t="s">
        <v>3258</v>
      </c>
      <c r="BV616" s="247"/>
      <c r="BW616" s="248"/>
      <c r="BX616" s="248"/>
      <c r="BY616" s="248"/>
      <c r="BZ616" s="248"/>
      <c r="CA616" s="241"/>
      <c r="CB616" s="241"/>
      <c r="CC616" s="241"/>
      <c r="CD616" s="241"/>
      <c r="CE616" s="248"/>
    </row>
    <row r="617" spans="1:83" ht="14.4" x14ac:dyDescent="0.3">
      <c r="A617" s="269">
        <v>521934</v>
      </c>
      <c r="B617" s="272" t="str">
        <f>VLOOKUP(A617,[1]Sheet4!B$1:G$3636,5,0)</f>
        <v>الرابعة</v>
      </c>
      <c r="C617" s="270" t="s">
        <v>1260</v>
      </c>
      <c r="D617" s="270" t="s">
        <v>1260</v>
      </c>
      <c r="E617" s="270" t="s">
        <v>1260</v>
      </c>
      <c r="F617" s="270" t="s">
        <v>1260</v>
      </c>
      <c r="G617" s="270" t="s">
        <v>1260</v>
      </c>
      <c r="H617" s="270" t="s">
        <v>1260</v>
      </c>
      <c r="I617" s="270" t="s">
        <v>1260</v>
      </c>
      <c r="J617" s="270" t="s">
        <v>1260</v>
      </c>
      <c r="K617" s="270" t="s">
        <v>1260</v>
      </c>
      <c r="L617" s="270" t="s">
        <v>1260</v>
      </c>
      <c r="M617" s="270" t="s">
        <v>1260</v>
      </c>
      <c r="N617" s="270" t="s">
        <v>1260</v>
      </c>
      <c r="O617" s="270" t="s">
        <v>1260</v>
      </c>
      <c r="P617" s="270" t="s">
        <v>1260</v>
      </c>
      <c r="Q617" s="270" t="s">
        <v>1260</v>
      </c>
      <c r="R617" s="270" t="s">
        <v>1260</v>
      </c>
      <c r="S617" s="270" t="s">
        <v>1260</v>
      </c>
      <c r="T617" s="270" t="s">
        <v>1260</v>
      </c>
      <c r="U617" s="270" t="s">
        <v>1260</v>
      </c>
      <c r="V617" s="270" t="s">
        <v>1260</v>
      </c>
      <c r="W617" s="270" t="s">
        <v>1260</v>
      </c>
      <c r="X617" s="270" t="s">
        <v>1260</v>
      </c>
      <c r="Y617" s="270" t="s">
        <v>1260</v>
      </c>
      <c r="Z617" s="270" t="s">
        <v>1260</v>
      </c>
      <c r="AA617" s="270" t="s">
        <v>1260</v>
      </c>
      <c r="AB617" s="270" t="s">
        <v>1260</v>
      </c>
      <c r="AC617" s="270" t="s">
        <v>1260</v>
      </c>
      <c r="AD617" s="270" t="s">
        <v>1260</v>
      </c>
      <c r="AE617" s="270" t="s">
        <v>1260</v>
      </c>
      <c r="AF617" s="270" t="s">
        <v>1260</v>
      </c>
      <c r="AG617" s="270" t="s">
        <v>1260</v>
      </c>
      <c r="AH617" s="270" t="s">
        <v>1260</v>
      </c>
      <c r="AI617" s="270" t="s">
        <v>1260</v>
      </c>
      <c r="AJ617" s="270" t="s">
        <v>1260</v>
      </c>
      <c r="AK617" s="270" t="s">
        <v>1260</v>
      </c>
      <c r="AL617" s="270" t="s">
        <v>1260</v>
      </c>
      <c r="AM617" s="270" t="s">
        <v>1260</v>
      </c>
      <c r="AN617" s="270" t="s">
        <v>1260</v>
      </c>
      <c r="AO617" s="270" t="s">
        <v>1260</v>
      </c>
      <c r="AP617" s="270" t="s">
        <v>1260</v>
      </c>
      <c r="AQ617" s="270" t="s">
        <v>1260</v>
      </c>
      <c r="AR617" s="270" t="s">
        <v>1260</v>
      </c>
      <c r="AS617" s="270" t="s">
        <v>1260</v>
      </c>
      <c r="AT617" s="270" t="s">
        <v>1260</v>
      </c>
      <c r="AU617" s="270" t="s">
        <v>1260</v>
      </c>
      <c r="AV617" s="270" t="s">
        <v>1260</v>
      </c>
      <c r="AW617" s="277" t="s">
        <v>1260</v>
      </c>
      <c r="AX617">
        <f>VLOOKUP(A617,[1]Sheet4!B$2:G$3636,6,0)</f>
        <v>0</v>
      </c>
      <c r="AY617" t="str">
        <f>VLOOKUP(A617,[1]Sheet2!A$3:AC$3636,29,0)</f>
        <v/>
      </c>
      <c r="AZ617" s="270" t="s">
        <v>3258</v>
      </c>
      <c r="BA617" s="270" t="s">
        <v>3258</v>
      </c>
      <c r="BB617" s="270" t="s">
        <v>3258</v>
      </c>
      <c r="BC617" s="270" t="s">
        <v>3258</v>
      </c>
      <c r="BD617" s="270"/>
      <c r="BE617" s="270"/>
    </row>
    <row r="618" spans="1:83" ht="14.4" x14ac:dyDescent="0.3">
      <c r="A618" s="269">
        <v>521937</v>
      </c>
      <c r="B618" s="272" t="str">
        <f>VLOOKUP(A618,[1]Sheet4!B$1:G$3636,5,0)</f>
        <v>الرابعة</v>
      </c>
      <c r="C618" s="270" t="s">
        <v>1259</v>
      </c>
      <c r="D618" s="270" t="s">
        <v>1259</v>
      </c>
      <c r="E618" s="270" t="s">
        <v>1259</v>
      </c>
      <c r="F618" s="270" t="s">
        <v>1259</v>
      </c>
      <c r="G618" s="270" t="s">
        <v>1259</v>
      </c>
      <c r="H618" s="270" t="s">
        <v>1259</v>
      </c>
      <c r="I618" s="270" t="s">
        <v>1259</v>
      </c>
      <c r="J618" s="270" t="s">
        <v>1259</v>
      </c>
      <c r="K618" s="270" t="s">
        <v>1259</v>
      </c>
      <c r="L618" s="270" t="s">
        <v>1259</v>
      </c>
      <c r="M618" s="270" t="s">
        <v>1259</v>
      </c>
      <c r="N618" s="270" t="s">
        <v>1259</v>
      </c>
      <c r="O618" s="270" t="s">
        <v>1259</v>
      </c>
      <c r="P618" s="270" t="s">
        <v>1259</v>
      </c>
      <c r="Q618" s="270" t="s">
        <v>1259</v>
      </c>
      <c r="R618" s="270" t="s">
        <v>1259</v>
      </c>
      <c r="S618" s="270" t="s">
        <v>1259</v>
      </c>
      <c r="T618" s="270" t="s">
        <v>1259</v>
      </c>
      <c r="U618" s="270" t="s">
        <v>1259</v>
      </c>
      <c r="V618" s="270" t="s">
        <v>1259</v>
      </c>
      <c r="W618" s="270" t="s">
        <v>1259</v>
      </c>
      <c r="X618" s="270" t="s">
        <v>1259</v>
      </c>
      <c r="Y618" s="270" t="s">
        <v>1259</v>
      </c>
      <c r="Z618" s="270" t="s">
        <v>1259</v>
      </c>
      <c r="AA618" s="270" t="s">
        <v>1259</v>
      </c>
      <c r="AB618" s="270" t="s">
        <v>1259</v>
      </c>
      <c r="AC618" s="270" t="s">
        <v>1259</v>
      </c>
      <c r="AD618" s="270" t="s">
        <v>1259</v>
      </c>
      <c r="AE618" s="270" t="s">
        <v>1259</v>
      </c>
      <c r="AF618" s="270" t="s">
        <v>1259</v>
      </c>
      <c r="AG618" s="270" t="s">
        <v>1259</v>
      </c>
      <c r="AH618" s="270" t="s">
        <v>1259</v>
      </c>
      <c r="AI618" s="270" t="s">
        <v>1259</v>
      </c>
      <c r="AJ618" s="270" t="s">
        <v>1259</v>
      </c>
      <c r="AK618" s="270" t="s">
        <v>1259</v>
      </c>
      <c r="AL618" s="270" t="s">
        <v>1259</v>
      </c>
      <c r="AM618" s="270" t="s">
        <v>1259</v>
      </c>
      <c r="AN618" s="270" t="s">
        <v>1259</v>
      </c>
      <c r="AO618" s="270" t="s">
        <v>1259</v>
      </c>
      <c r="AP618" s="270" t="s">
        <v>1259</v>
      </c>
      <c r="AQ618" s="270" t="s">
        <v>1259</v>
      </c>
      <c r="AR618" s="270" t="s">
        <v>1259</v>
      </c>
      <c r="AS618" s="270" t="s">
        <v>1259</v>
      </c>
      <c r="AT618" s="270" t="s">
        <v>1259</v>
      </c>
      <c r="AU618" s="270" t="s">
        <v>1259</v>
      </c>
      <c r="AV618" s="270" t="s">
        <v>1259</v>
      </c>
      <c r="AW618" s="277" t="s">
        <v>1259</v>
      </c>
      <c r="AX618">
        <f>VLOOKUP(A618,[1]Sheet4!B$2:G$3636,6,0)</f>
        <v>0</v>
      </c>
      <c r="AY618">
        <f>VLOOKUP(A618,[1]Sheet2!A$3:AC$3636,29,0)</f>
        <v>0</v>
      </c>
      <c r="AZ618" s="270" t="s">
        <v>3258</v>
      </c>
      <c r="BA618" s="270" t="s">
        <v>3258</v>
      </c>
      <c r="BB618" s="270" t="s">
        <v>3258</v>
      </c>
      <c r="BC618" s="270" t="s">
        <v>3258</v>
      </c>
      <c r="BD618" s="270"/>
      <c r="BE618" s="270"/>
    </row>
    <row r="619" spans="1:83" ht="14.4" x14ac:dyDescent="0.3">
      <c r="A619" s="269">
        <v>521944</v>
      </c>
      <c r="B619" s="272" t="str">
        <f>VLOOKUP(A619,[1]Sheet4!B$1:G$3636,5,0)</f>
        <v>الرابعة</v>
      </c>
      <c r="C619" s="270" t="s">
        <v>1259</v>
      </c>
      <c r="D619" s="270" t="s">
        <v>1259</v>
      </c>
      <c r="E619" s="270" t="s">
        <v>1259</v>
      </c>
      <c r="F619" s="270" t="s">
        <v>1259</v>
      </c>
      <c r="G619" s="270" t="s">
        <v>1259</v>
      </c>
      <c r="H619" s="270" t="s">
        <v>1259</v>
      </c>
      <c r="I619" s="270" t="s">
        <v>1259</v>
      </c>
      <c r="J619" s="270" t="s">
        <v>1259</v>
      </c>
      <c r="K619" s="270" t="s">
        <v>1259</v>
      </c>
      <c r="L619" s="270" t="s">
        <v>1259</v>
      </c>
      <c r="M619" s="270" t="s">
        <v>1259</v>
      </c>
      <c r="N619" s="270" t="s">
        <v>1259</v>
      </c>
      <c r="O619" s="270" t="s">
        <v>1259</v>
      </c>
      <c r="P619" s="270" t="s">
        <v>1259</v>
      </c>
      <c r="Q619" s="270" t="s">
        <v>1259</v>
      </c>
      <c r="R619" s="270" t="s">
        <v>1259</v>
      </c>
      <c r="S619" s="270" t="s">
        <v>1259</v>
      </c>
      <c r="T619" s="270" t="s">
        <v>1259</v>
      </c>
      <c r="U619" s="270" t="s">
        <v>1259</v>
      </c>
      <c r="V619" s="270" t="s">
        <v>1259</v>
      </c>
      <c r="W619" s="270" t="s">
        <v>1259</v>
      </c>
      <c r="X619" s="270" t="s">
        <v>1259</v>
      </c>
      <c r="Y619" s="270" t="s">
        <v>1259</v>
      </c>
      <c r="Z619" s="270" t="s">
        <v>1259</v>
      </c>
      <c r="AA619" s="270" t="s">
        <v>1259</v>
      </c>
      <c r="AB619" s="270" t="s">
        <v>1259</v>
      </c>
      <c r="AC619" s="270" t="s">
        <v>1259</v>
      </c>
      <c r="AD619" s="270" t="s">
        <v>1259</v>
      </c>
      <c r="AE619" s="270" t="s">
        <v>1259</v>
      </c>
      <c r="AF619" s="270" t="s">
        <v>1259</v>
      </c>
      <c r="AG619" s="270" t="s">
        <v>1259</v>
      </c>
      <c r="AH619" s="270" t="s">
        <v>1259</v>
      </c>
      <c r="AI619" s="270" t="s">
        <v>1259</v>
      </c>
      <c r="AJ619" s="270" t="s">
        <v>1259</v>
      </c>
      <c r="AK619" s="270" t="s">
        <v>1259</v>
      </c>
      <c r="AL619" s="270" t="s">
        <v>1259</v>
      </c>
      <c r="AM619" s="270" t="s">
        <v>1259</v>
      </c>
      <c r="AN619" s="270" t="s">
        <v>1259</v>
      </c>
      <c r="AO619" s="270" t="s">
        <v>1259</v>
      </c>
      <c r="AP619" s="270" t="s">
        <v>1259</v>
      </c>
      <c r="AQ619" s="270" t="s">
        <v>1259</v>
      </c>
      <c r="AR619" s="270" t="s">
        <v>1259</v>
      </c>
      <c r="AS619" s="270" t="s">
        <v>1259</v>
      </c>
      <c r="AT619" s="270" t="s">
        <v>1259</v>
      </c>
      <c r="AU619" s="270" t="s">
        <v>1259</v>
      </c>
      <c r="AV619" s="270" t="s">
        <v>1259</v>
      </c>
      <c r="AW619" s="277" t="s">
        <v>1259</v>
      </c>
      <c r="AX619">
        <f>VLOOKUP(A619,[1]Sheet4!B$2:G$3636,6,0)</f>
        <v>0</v>
      </c>
      <c r="AY619" t="str">
        <f>VLOOKUP(A619,[1]Sheet2!A$3:AC$3636,29,0)</f>
        <v/>
      </c>
      <c r="AZ619" s="249"/>
      <c r="BA619" s="249"/>
      <c r="BB619" s="249"/>
      <c r="BC619" s="249"/>
      <c r="BD619" s="249"/>
      <c r="BE619" s="270"/>
      <c r="BH619" s="248"/>
      <c r="BI619" s="248"/>
      <c r="BJ619" s="248"/>
      <c r="BK619" s="248"/>
      <c r="BL619" s="248"/>
      <c r="BM619" s="248"/>
      <c r="BN619" s="248"/>
      <c r="BO619" s="248"/>
      <c r="BP619" s="248" t="s">
        <v>3258</v>
      </c>
      <c r="BQ619" s="248" t="s">
        <v>3258</v>
      </c>
      <c r="BR619" s="248" t="s">
        <v>3258</v>
      </c>
      <c r="BS619" s="248" t="s">
        <v>3258</v>
      </c>
      <c r="BT619" s="248" t="s">
        <v>3258</v>
      </c>
      <c r="BU619" s="248" t="s">
        <v>3258</v>
      </c>
      <c r="BV619" s="247"/>
      <c r="BW619" s="248"/>
      <c r="BX619" s="248"/>
      <c r="BY619" s="248"/>
      <c r="BZ619" s="248"/>
      <c r="CA619" s="241"/>
      <c r="CB619" s="241"/>
      <c r="CC619" s="241"/>
      <c r="CD619" s="241"/>
      <c r="CE619" s="248"/>
    </row>
    <row r="620" spans="1:83" ht="14.4" x14ac:dyDescent="0.3">
      <c r="A620" s="269">
        <v>521950</v>
      </c>
      <c r="B620" s="272" t="str">
        <f>VLOOKUP(A620,[1]Sheet4!B$1:G$3636,5,0)</f>
        <v>الرابعة</v>
      </c>
      <c r="C620" s="270" t="s">
        <v>1260</v>
      </c>
      <c r="D620" s="270" t="s">
        <v>1260</v>
      </c>
      <c r="E620" s="270" t="s">
        <v>1260</v>
      </c>
      <c r="F620" s="270" t="s">
        <v>1260</v>
      </c>
      <c r="G620" s="270" t="s">
        <v>1260</v>
      </c>
      <c r="H620" s="270" t="s">
        <v>1260</v>
      </c>
      <c r="I620" s="270" t="s">
        <v>1260</v>
      </c>
      <c r="J620" s="270" t="s">
        <v>1260</v>
      </c>
      <c r="K620" s="270" t="s">
        <v>1260</v>
      </c>
      <c r="L620" s="270" t="s">
        <v>1260</v>
      </c>
      <c r="M620" s="270" t="s">
        <v>1260</v>
      </c>
      <c r="N620" s="270" t="s">
        <v>1260</v>
      </c>
      <c r="O620" s="270" t="s">
        <v>1260</v>
      </c>
      <c r="P620" s="270" t="s">
        <v>1260</v>
      </c>
      <c r="Q620" s="270" t="s">
        <v>1260</v>
      </c>
      <c r="R620" s="270" t="s">
        <v>1260</v>
      </c>
      <c r="S620" s="270" t="s">
        <v>1260</v>
      </c>
      <c r="T620" s="270" t="s">
        <v>1260</v>
      </c>
      <c r="U620" s="270" t="s">
        <v>1260</v>
      </c>
      <c r="V620" s="270" t="s">
        <v>1260</v>
      </c>
      <c r="W620" s="270" t="s">
        <v>1260</v>
      </c>
      <c r="X620" s="270" t="s">
        <v>1260</v>
      </c>
      <c r="Y620" s="270" t="s">
        <v>1260</v>
      </c>
      <c r="Z620" s="270" t="s">
        <v>1260</v>
      </c>
      <c r="AA620" s="270" t="s">
        <v>1260</v>
      </c>
      <c r="AB620" s="270" t="s">
        <v>1260</v>
      </c>
      <c r="AC620" s="270" t="s">
        <v>1260</v>
      </c>
      <c r="AD620" s="270" t="s">
        <v>1260</v>
      </c>
      <c r="AE620" s="270" t="s">
        <v>1260</v>
      </c>
      <c r="AF620" s="270" t="s">
        <v>1260</v>
      </c>
      <c r="AG620" s="270" t="s">
        <v>1260</v>
      </c>
      <c r="AH620" s="270" t="s">
        <v>1260</v>
      </c>
      <c r="AI620" s="270" t="s">
        <v>1260</v>
      </c>
      <c r="AJ620" s="270" t="s">
        <v>1260</v>
      </c>
      <c r="AK620" s="270" t="s">
        <v>1260</v>
      </c>
      <c r="AL620" s="270" t="s">
        <v>1260</v>
      </c>
      <c r="AM620" s="270" t="s">
        <v>1260</v>
      </c>
      <c r="AN620" s="270" t="s">
        <v>1260</v>
      </c>
      <c r="AO620" s="270" t="s">
        <v>1260</v>
      </c>
      <c r="AP620" s="270" t="s">
        <v>1260</v>
      </c>
      <c r="AQ620" s="270" t="s">
        <v>1260</v>
      </c>
      <c r="AR620" s="270" t="s">
        <v>1260</v>
      </c>
      <c r="AS620" s="270" t="s">
        <v>1260</v>
      </c>
      <c r="AT620" s="270" t="s">
        <v>1260</v>
      </c>
      <c r="AU620" s="270" t="s">
        <v>1260</v>
      </c>
      <c r="AV620" s="270" t="s">
        <v>1260</v>
      </c>
      <c r="AW620" s="277" t="s">
        <v>1260</v>
      </c>
      <c r="AX620" t="str">
        <f>VLOOKUP(A620,[1]Sheet4!B$2:G$3636,6,0)</f>
        <v>مستنفذ فصل ثاني  2023-2024</v>
      </c>
      <c r="AY620" t="str">
        <f>VLOOKUP(A620,[1]Sheet2!A$3:AC$3636,29,0)</f>
        <v/>
      </c>
      <c r="AZ620" s="270" t="s">
        <v>3258</v>
      </c>
      <c r="BA620" s="270" t="s">
        <v>3258</v>
      </c>
      <c r="BB620" s="270" t="s">
        <v>3258</v>
      </c>
      <c r="BC620" s="270" t="s">
        <v>3258</v>
      </c>
      <c r="BD620" s="270"/>
      <c r="BE620" s="270"/>
    </row>
    <row r="621" spans="1:83" ht="14.4" x14ac:dyDescent="0.3">
      <c r="A621" s="269">
        <v>521956</v>
      </c>
      <c r="B621" s="272" t="str">
        <f>VLOOKUP(A621,[1]Sheet4!B$1:G$3636,5,0)</f>
        <v>الرابعة</v>
      </c>
      <c r="C621" s="270" t="s">
        <v>1259</v>
      </c>
      <c r="D621" s="270" t="s">
        <v>1259</v>
      </c>
      <c r="E621" s="270" t="s">
        <v>1259</v>
      </c>
      <c r="F621" s="270" t="s">
        <v>1259</v>
      </c>
      <c r="G621" s="270" t="s">
        <v>1259</v>
      </c>
      <c r="H621" s="270" t="s">
        <v>1259</v>
      </c>
      <c r="I621" s="270" t="s">
        <v>1259</v>
      </c>
      <c r="J621" s="270" t="s">
        <v>1259</v>
      </c>
      <c r="K621" s="270" t="s">
        <v>1259</v>
      </c>
      <c r="L621" s="270" t="s">
        <v>1259</v>
      </c>
      <c r="M621" s="270" t="s">
        <v>1259</v>
      </c>
      <c r="N621" s="270" t="s">
        <v>1259</v>
      </c>
      <c r="O621" s="270" t="s">
        <v>1259</v>
      </c>
      <c r="P621" s="270" t="s">
        <v>1259</v>
      </c>
      <c r="Q621" s="270" t="s">
        <v>1259</v>
      </c>
      <c r="R621" s="270" t="s">
        <v>1259</v>
      </c>
      <c r="S621" s="270" t="s">
        <v>1259</v>
      </c>
      <c r="T621" s="270" t="s">
        <v>1259</v>
      </c>
      <c r="U621" s="270" t="s">
        <v>1259</v>
      </c>
      <c r="V621" s="270" t="s">
        <v>1259</v>
      </c>
      <c r="W621" s="270" t="s">
        <v>1259</v>
      </c>
      <c r="X621" s="270" t="s">
        <v>1259</v>
      </c>
      <c r="Y621" s="270" t="s">
        <v>1259</v>
      </c>
      <c r="Z621" s="270" t="s">
        <v>1259</v>
      </c>
      <c r="AA621" s="270" t="s">
        <v>1259</v>
      </c>
      <c r="AB621" s="270" t="s">
        <v>1259</v>
      </c>
      <c r="AC621" s="270" t="s">
        <v>1259</v>
      </c>
      <c r="AD621" s="270" t="s">
        <v>1259</v>
      </c>
      <c r="AE621" s="270" t="s">
        <v>1259</v>
      </c>
      <c r="AF621" s="270" t="s">
        <v>1259</v>
      </c>
      <c r="AG621" s="270" t="s">
        <v>1259</v>
      </c>
      <c r="AH621" s="270" t="s">
        <v>1259</v>
      </c>
      <c r="AI621" s="270" t="s">
        <v>1259</v>
      </c>
      <c r="AJ621" s="270" t="s">
        <v>1259</v>
      </c>
      <c r="AK621" s="270" t="s">
        <v>1259</v>
      </c>
      <c r="AL621" s="270" t="s">
        <v>1259</v>
      </c>
      <c r="AM621" s="270" t="s">
        <v>1259</v>
      </c>
      <c r="AN621" s="270" t="s">
        <v>1259</v>
      </c>
      <c r="AO621" s="270" t="s">
        <v>1259</v>
      </c>
      <c r="AP621" s="270" t="s">
        <v>1259</v>
      </c>
      <c r="AQ621" s="270" t="s">
        <v>1259</v>
      </c>
      <c r="AR621" s="270" t="s">
        <v>1259</v>
      </c>
      <c r="AS621" s="270" t="s">
        <v>1259</v>
      </c>
      <c r="AT621" s="270" t="s">
        <v>1259</v>
      </c>
      <c r="AU621" s="270" t="s">
        <v>1259</v>
      </c>
      <c r="AV621" s="270" t="s">
        <v>1259</v>
      </c>
      <c r="AW621" s="277" t="s">
        <v>1259</v>
      </c>
      <c r="AX621">
        <f>VLOOKUP(A621,[1]Sheet4!B$2:G$3636,6,0)</f>
        <v>0</v>
      </c>
      <c r="AY621" t="str">
        <f>VLOOKUP(A621,[1]Sheet2!A$3:AC$3636,29,0)</f>
        <v/>
      </c>
      <c r="AZ621" s="270" t="s">
        <v>3258</v>
      </c>
      <c r="BA621" s="270" t="s">
        <v>3258</v>
      </c>
      <c r="BB621" s="270" t="s">
        <v>3258</v>
      </c>
      <c r="BC621" s="270" t="s">
        <v>3258</v>
      </c>
      <c r="BD621" s="270"/>
      <c r="BE621" s="270"/>
      <c r="BH621" s="248"/>
      <c r="BI621" s="248"/>
      <c r="BJ621" s="248"/>
      <c r="BK621" s="248"/>
      <c r="BL621" s="248"/>
      <c r="BM621" s="248"/>
      <c r="BN621" s="248"/>
      <c r="BO621" s="248"/>
      <c r="BP621" s="248" t="s">
        <v>3258</v>
      </c>
      <c r="BQ621" s="248" t="s">
        <v>3258</v>
      </c>
      <c r="BR621" s="248" t="s">
        <v>3258</v>
      </c>
      <c r="BS621" s="248" t="s">
        <v>3258</v>
      </c>
      <c r="BT621" s="248" t="s">
        <v>3258</v>
      </c>
      <c r="BU621" s="248" t="s">
        <v>3258</v>
      </c>
      <c r="BV621" s="247"/>
      <c r="BW621" s="248"/>
      <c r="BX621" s="248"/>
      <c r="BY621" s="248"/>
      <c r="BZ621" s="248"/>
      <c r="CA621" s="250"/>
      <c r="CB621" s="241"/>
      <c r="CC621" s="241"/>
      <c r="CD621" s="241"/>
      <c r="CE621" s="248"/>
    </row>
    <row r="622" spans="1:83" ht="14.4" x14ac:dyDescent="0.3">
      <c r="A622" s="269">
        <v>521960</v>
      </c>
      <c r="B622" s="272" t="str">
        <f>VLOOKUP(A622,[1]Sheet4!B$1:G$3636,5,0)</f>
        <v>الرابعة</v>
      </c>
      <c r="C622" s="270" t="s">
        <v>1259</v>
      </c>
      <c r="D622" s="270" t="s">
        <v>1259</v>
      </c>
      <c r="E622" s="270" t="s">
        <v>1259</v>
      </c>
      <c r="F622" s="270" t="s">
        <v>1259</v>
      </c>
      <c r="G622" s="270" t="s">
        <v>1259</v>
      </c>
      <c r="H622" s="270" t="s">
        <v>1259</v>
      </c>
      <c r="I622" s="270" t="s">
        <v>1259</v>
      </c>
      <c r="J622" s="270" t="s">
        <v>1259</v>
      </c>
      <c r="K622" s="270" t="s">
        <v>1259</v>
      </c>
      <c r="L622" s="270" t="s">
        <v>1259</v>
      </c>
      <c r="M622" s="270" t="s">
        <v>1259</v>
      </c>
      <c r="N622" s="270" t="s">
        <v>1259</v>
      </c>
      <c r="O622" s="270" t="s">
        <v>1259</v>
      </c>
      <c r="P622" s="270" t="s">
        <v>1259</v>
      </c>
      <c r="Q622" s="270" t="s">
        <v>1259</v>
      </c>
      <c r="R622" s="270" t="s">
        <v>1259</v>
      </c>
      <c r="S622" s="270" t="s">
        <v>1259</v>
      </c>
      <c r="T622" s="270" t="s">
        <v>1259</v>
      </c>
      <c r="U622" s="270" t="s">
        <v>1259</v>
      </c>
      <c r="V622" s="270" t="s">
        <v>1259</v>
      </c>
      <c r="W622" s="270" t="s">
        <v>1259</v>
      </c>
      <c r="X622" s="270" t="s">
        <v>1259</v>
      </c>
      <c r="Y622" s="270" t="s">
        <v>1259</v>
      </c>
      <c r="Z622" s="270" t="s">
        <v>1259</v>
      </c>
      <c r="AA622" s="270" t="s">
        <v>1259</v>
      </c>
      <c r="AB622" s="270" t="s">
        <v>1259</v>
      </c>
      <c r="AC622" s="270" t="s">
        <v>1259</v>
      </c>
      <c r="AD622" s="270" t="s">
        <v>1259</v>
      </c>
      <c r="AE622" s="270" t="s">
        <v>1259</v>
      </c>
      <c r="AF622" s="270" t="s">
        <v>1259</v>
      </c>
      <c r="AG622" s="270" t="s">
        <v>1259</v>
      </c>
      <c r="AH622" s="270" t="s">
        <v>1259</v>
      </c>
      <c r="AI622" s="270" t="s">
        <v>1259</v>
      </c>
      <c r="AJ622" s="270" t="s">
        <v>1259</v>
      </c>
      <c r="AK622" s="270" t="s">
        <v>1259</v>
      </c>
      <c r="AL622" s="270" t="s">
        <v>1259</v>
      </c>
      <c r="AM622" s="270" t="s">
        <v>1259</v>
      </c>
      <c r="AN622" s="270" t="s">
        <v>1259</v>
      </c>
      <c r="AO622" s="270" t="s">
        <v>1259</v>
      </c>
      <c r="AP622" s="270" t="s">
        <v>1259</v>
      </c>
      <c r="AQ622" s="270" t="s">
        <v>1259</v>
      </c>
      <c r="AR622" s="270" t="s">
        <v>1259</v>
      </c>
      <c r="AS622" s="270" t="s">
        <v>1259</v>
      </c>
      <c r="AT622" s="270" t="s">
        <v>1259</v>
      </c>
      <c r="AU622" s="270" t="s">
        <v>1259</v>
      </c>
      <c r="AV622" s="270" t="s">
        <v>1259</v>
      </c>
      <c r="AW622" s="277" t="s">
        <v>1259</v>
      </c>
      <c r="AX622">
        <f>VLOOKUP(A622,[1]Sheet4!B$2:G$3636,6,0)</f>
        <v>0</v>
      </c>
      <c r="AY622" t="str">
        <f>VLOOKUP(A622,[1]Sheet2!A$3:AC$3636,29,0)</f>
        <v/>
      </c>
      <c r="AZ622" s="270" t="s">
        <v>3258</v>
      </c>
      <c r="BA622" s="270" t="s">
        <v>3258</v>
      </c>
      <c r="BB622" s="270" t="s">
        <v>3258</v>
      </c>
      <c r="BC622" s="270" t="s">
        <v>3258</v>
      </c>
      <c r="BD622" s="270"/>
      <c r="BE622" s="270"/>
      <c r="BH622" s="248"/>
      <c r="BI622" s="248"/>
      <c r="BJ622" s="248"/>
      <c r="BK622" s="248"/>
      <c r="BL622" s="248"/>
      <c r="BM622" s="248"/>
      <c r="BN622" s="248"/>
      <c r="BO622" s="248"/>
      <c r="BP622" s="248" t="s">
        <v>3258</v>
      </c>
      <c r="BQ622" s="248" t="s">
        <v>3258</v>
      </c>
      <c r="BR622" s="248" t="s">
        <v>3258</v>
      </c>
      <c r="BS622" s="248" t="s">
        <v>3258</v>
      </c>
      <c r="BT622" s="248" t="s">
        <v>3258</v>
      </c>
      <c r="BU622" s="248" t="s">
        <v>3258</v>
      </c>
      <c r="BV622" s="247"/>
      <c r="BW622" s="248"/>
      <c r="BX622" s="248"/>
      <c r="BY622" s="248"/>
      <c r="BZ622" s="248"/>
      <c r="CA622" s="241"/>
      <c r="CB622" s="241"/>
      <c r="CC622" s="241"/>
      <c r="CD622" s="241"/>
      <c r="CE622" s="248"/>
    </row>
    <row r="623" spans="1:83" ht="14.4" x14ac:dyDescent="0.3">
      <c r="A623" s="269">
        <v>521967</v>
      </c>
      <c r="B623" s="272" t="str">
        <f>VLOOKUP(A623,[1]Sheet4!B$1:G$3636,5,0)</f>
        <v>الرابعة حديث</v>
      </c>
      <c r="C623" s="270" t="s">
        <v>1259</v>
      </c>
      <c r="D623" s="270" t="s">
        <v>1259</v>
      </c>
      <c r="E623" s="270" t="s">
        <v>1259</v>
      </c>
      <c r="F623" s="270" t="s">
        <v>1259</v>
      </c>
      <c r="G623" s="270" t="s">
        <v>1259</v>
      </c>
      <c r="H623" s="270" t="s">
        <v>1259</v>
      </c>
      <c r="I623" s="270" t="s">
        <v>1259</v>
      </c>
      <c r="J623" s="270" t="s">
        <v>1259</v>
      </c>
      <c r="K623" s="270" t="s">
        <v>1259</v>
      </c>
      <c r="L623" s="270" t="s">
        <v>1259</v>
      </c>
      <c r="M623" s="270" t="s">
        <v>1259</v>
      </c>
      <c r="N623" s="270" t="s">
        <v>1259</v>
      </c>
      <c r="O623" s="270" t="s">
        <v>1259</v>
      </c>
      <c r="P623" s="270" t="s">
        <v>1259</v>
      </c>
      <c r="Q623" s="270" t="s">
        <v>1259</v>
      </c>
      <c r="R623" s="270" t="s">
        <v>1259</v>
      </c>
      <c r="S623" s="270" t="s">
        <v>1259</v>
      </c>
      <c r="T623" s="270" t="s">
        <v>1259</v>
      </c>
      <c r="U623" s="270" t="s">
        <v>1259</v>
      </c>
      <c r="V623" s="270" t="s">
        <v>1259</v>
      </c>
      <c r="W623" s="270" t="s">
        <v>1259</v>
      </c>
      <c r="X623" s="270" t="s">
        <v>1259</v>
      </c>
      <c r="Y623" s="270" t="s">
        <v>1259</v>
      </c>
      <c r="Z623" s="270" t="s">
        <v>1259</v>
      </c>
      <c r="AA623" s="270" t="s">
        <v>1259</v>
      </c>
      <c r="AB623" s="270" t="s">
        <v>1259</v>
      </c>
      <c r="AC623" s="270" t="s">
        <v>1259</v>
      </c>
      <c r="AD623" s="270" t="s">
        <v>1259</v>
      </c>
      <c r="AE623" s="270" t="s">
        <v>1259</v>
      </c>
      <c r="AF623" s="270" t="s">
        <v>1259</v>
      </c>
      <c r="AG623" s="270" t="s">
        <v>1259</v>
      </c>
      <c r="AH623" s="270" t="s">
        <v>1259</v>
      </c>
      <c r="AI623" s="270" t="s">
        <v>1259</v>
      </c>
      <c r="AJ623" s="270" t="s">
        <v>1259</v>
      </c>
      <c r="AK623" s="270" t="s">
        <v>1259</v>
      </c>
      <c r="AL623" s="270" t="s">
        <v>1259</v>
      </c>
      <c r="AM623" s="270" t="s">
        <v>1259</v>
      </c>
      <c r="AN623" s="270" t="s">
        <v>1259</v>
      </c>
      <c r="AO623" s="270" t="s">
        <v>1259</v>
      </c>
      <c r="AP623" s="270" t="s">
        <v>1259</v>
      </c>
      <c r="AQ623" s="270" t="s">
        <v>1259</v>
      </c>
      <c r="AR623" s="270" t="s">
        <v>1259</v>
      </c>
      <c r="AS623" s="270" t="s">
        <v>3258</v>
      </c>
      <c r="AT623" s="270" t="s">
        <v>3258</v>
      </c>
      <c r="AU623" s="270" t="s">
        <v>3258</v>
      </c>
      <c r="AV623" s="270" t="s">
        <v>3258</v>
      </c>
      <c r="AW623" s="277" t="s">
        <v>3258</v>
      </c>
      <c r="AY623" t="str">
        <f>VLOOKUP(A623,[1]Sheet2!A$3:AC$3636,29,0)</f>
        <v/>
      </c>
      <c r="AZ623" s="270" t="s">
        <v>3258</v>
      </c>
      <c r="BA623" s="270" t="s">
        <v>3258</v>
      </c>
      <c r="BB623" s="270" t="s">
        <v>3258</v>
      </c>
      <c r="BC623" s="270" t="s">
        <v>3258</v>
      </c>
      <c r="BD623" s="270"/>
      <c r="BE623" s="270"/>
      <c r="BH623" s="248"/>
      <c r="BI623" s="248"/>
      <c r="BJ623" s="248"/>
      <c r="BK623" s="248"/>
      <c r="BL623" s="248"/>
      <c r="BM623" s="248"/>
      <c r="BN623" s="248"/>
      <c r="BO623" s="248"/>
      <c r="BP623" s="248" t="s">
        <v>3258</v>
      </c>
      <c r="BQ623" s="248" t="s">
        <v>3258</v>
      </c>
      <c r="BR623" s="248" t="s">
        <v>3258</v>
      </c>
      <c r="BS623" s="248" t="s">
        <v>3258</v>
      </c>
      <c r="BT623" s="248" t="s">
        <v>3258</v>
      </c>
      <c r="BU623" s="248" t="s">
        <v>3258</v>
      </c>
      <c r="BV623" s="247"/>
      <c r="BW623" s="248"/>
      <c r="BX623" s="248"/>
      <c r="BY623" s="248"/>
      <c r="BZ623" s="248"/>
      <c r="CA623" s="241"/>
      <c r="CB623" s="241"/>
      <c r="CC623" s="241"/>
      <c r="CD623" s="241"/>
      <c r="CE623" s="248"/>
    </row>
    <row r="624" spans="1:83" ht="14.4" x14ac:dyDescent="0.3">
      <c r="A624" s="269">
        <v>521971</v>
      </c>
      <c r="B624" s="272" t="str">
        <f>VLOOKUP(A624,[1]Sheet4!B$1:G$3636,5,0)</f>
        <v>الرابعة</v>
      </c>
      <c r="C624" s="270" t="s">
        <v>1260</v>
      </c>
      <c r="D624" s="270" t="s">
        <v>1260</v>
      </c>
      <c r="E624" s="270" t="s">
        <v>1260</v>
      </c>
      <c r="F624" s="270" t="s">
        <v>1260</v>
      </c>
      <c r="G624" s="270" t="s">
        <v>1260</v>
      </c>
      <c r="H624" s="270" t="s">
        <v>1260</v>
      </c>
      <c r="I624" s="270" t="s">
        <v>1260</v>
      </c>
      <c r="J624" s="270" t="s">
        <v>1260</v>
      </c>
      <c r="K624" s="270" t="s">
        <v>1260</v>
      </c>
      <c r="L624" s="270" t="s">
        <v>1260</v>
      </c>
      <c r="M624" s="270" t="s">
        <v>1260</v>
      </c>
      <c r="N624" s="270" t="s">
        <v>1260</v>
      </c>
      <c r="O624" s="270" t="s">
        <v>1260</v>
      </c>
      <c r="P624" s="270" t="s">
        <v>1260</v>
      </c>
      <c r="Q624" s="270" t="s">
        <v>1260</v>
      </c>
      <c r="R624" s="270" t="s">
        <v>1260</v>
      </c>
      <c r="S624" s="270" t="s">
        <v>1260</v>
      </c>
      <c r="T624" s="270" t="s">
        <v>1260</v>
      </c>
      <c r="U624" s="270" t="s">
        <v>1260</v>
      </c>
      <c r="V624" s="270" t="s">
        <v>1260</v>
      </c>
      <c r="W624" s="270" t="s">
        <v>1260</v>
      </c>
      <c r="X624" s="270" t="s">
        <v>1260</v>
      </c>
      <c r="Y624" s="270" t="s">
        <v>1260</v>
      </c>
      <c r="Z624" s="270" t="s">
        <v>1260</v>
      </c>
      <c r="AA624" s="270" t="s">
        <v>1260</v>
      </c>
      <c r="AB624" s="270" t="s">
        <v>1260</v>
      </c>
      <c r="AC624" s="270" t="s">
        <v>1260</v>
      </c>
      <c r="AD624" s="270" t="s">
        <v>1260</v>
      </c>
      <c r="AE624" s="270" t="s">
        <v>1260</v>
      </c>
      <c r="AF624" s="270" t="s">
        <v>1260</v>
      </c>
      <c r="AG624" s="270" t="s">
        <v>1260</v>
      </c>
      <c r="AH624" s="270" t="s">
        <v>1260</v>
      </c>
      <c r="AI624" s="270" t="s">
        <v>1260</v>
      </c>
      <c r="AJ624" s="270" t="s">
        <v>1260</v>
      </c>
      <c r="AK624" s="270" t="s">
        <v>1260</v>
      </c>
      <c r="AL624" s="270" t="s">
        <v>1260</v>
      </c>
      <c r="AM624" s="270" t="s">
        <v>1260</v>
      </c>
      <c r="AN624" s="270" t="s">
        <v>1260</v>
      </c>
      <c r="AO624" s="270" t="s">
        <v>1260</v>
      </c>
      <c r="AP624" s="270" t="s">
        <v>1260</v>
      </c>
      <c r="AQ624" s="270" t="s">
        <v>1260</v>
      </c>
      <c r="AR624" s="270" t="s">
        <v>1260</v>
      </c>
      <c r="AS624" s="270" t="s">
        <v>1260</v>
      </c>
      <c r="AT624" s="270" t="s">
        <v>1260</v>
      </c>
      <c r="AU624" s="270" t="s">
        <v>1260</v>
      </c>
      <c r="AV624" s="270" t="s">
        <v>1260</v>
      </c>
      <c r="AW624" s="277" t="s">
        <v>1260</v>
      </c>
      <c r="AX624" t="str">
        <f>VLOOKUP(A624,[1]Sheet4!B$2:G$3636,6,0)</f>
        <v>مستنفذ فصل ثاني  2023-2024</v>
      </c>
      <c r="AY624" t="str">
        <f>VLOOKUP(A624,[1]Sheet2!A$3:AC$3636,29,0)</f>
        <v/>
      </c>
      <c r="AZ624" s="270" t="s">
        <v>3258</v>
      </c>
      <c r="BA624" s="270" t="s">
        <v>3258</v>
      </c>
      <c r="BB624" s="270" t="s">
        <v>3258</v>
      </c>
      <c r="BC624" s="270" t="s">
        <v>3258</v>
      </c>
      <c r="BD624" s="270"/>
      <c r="BE624" s="270"/>
    </row>
    <row r="625" spans="1:83" ht="14.4" x14ac:dyDescent="0.3">
      <c r="A625" s="269">
        <v>521972</v>
      </c>
      <c r="B625" s="272" t="str">
        <f>VLOOKUP(A625,[1]Sheet4!B$1:G$3636,5,0)</f>
        <v>الرابعة حديث</v>
      </c>
      <c r="C625" s="270" t="s">
        <v>1259</v>
      </c>
      <c r="D625" s="270" t="s">
        <v>1259</v>
      </c>
      <c r="E625" s="270" t="s">
        <v>1259</v>
      </c>
      <c r="F625" s="270" t="s">
        <v>1259</v>
      </c>
      <c r="G625" s="270" t="s">
        <v>1259</v>
      </c>
      <c r="H625" s="270" t="s">
        <v>1259</v>
      </c>
      <c r="I625" s="270" t="s">
        <v>1259</v>
      </c>
      <c r="J625" s="270" t="s">
        <v>1259</v>
      </c>
      <c r="K625" s="270" t="s">
        <v>1259</v>
      </c>
      <c r="L625" s="270" t="s">
        <v>1259</v>
      </c>
      <c r="M625" s="270" t="s">
        <v>1259</v>
      </c>
      <c r="N625" s="270" t="s">
        <v>1259</v>
      </c>
      <c r="O625" s="270" t="s">
        <v>1259</v>
      </c>
      <c r="P625" s="270" t="s">
        <v>1259</v>
      </c>
      <c r="Q625" s="270" t="s">
        <v>1259</v>
      </c>
      <c r="R625" s="270" t="s">
        <v>1259</v>
      </c>
      <c r="S625" s="270" t="s">
        <v>1259</v>
      </c>
      <c r="T625" s="270" t="s">
        <v>1259</v>
      </c>
      <c r="U625" s="270" t="s">
        <v>1259</v>
      </c>
      <c r="V625" s="270" t="s">
        <v>1259</v>
      </c>
      <c r="W625" s="270" t="s">
        <v>1259</v>
      </c>
      <c r="X625" s="270" t="s">
        <v>1259</v>
      </c>
      <c r="Y625" s="270" t="s">
        <v>1259</v>
      </c>
      <c r="Z625" s="270" t="s">
        <v>1259</v>
      </c>
      <c r="AA625" s="270" t="s">
        <v>1259</v>
      </c>
      <c r="AB625" s="270" t="s">
        <v>1259</v>
      </c>
      <c r="AC625" s="270" t="s">
        <v>1259</v>
      </c>
      <c r="AD625" s="270" t="s">
        <v>1259</v>
      </c>
      <c r="AE625" s="270" t="s">
        <v>1259</v>
      </c>
      <c r="AF625" s="270" t="s">
        <v>1259</v>
      </c>
      <c r="AG625" s="270" t="s">
        <v>1259</v>
      </c>
      <c r="AH625" s="270" t="s">
        <v>1259</v>
      </c>
      <c r="AI625" s="270" t="s">
        <v>1259</v>
      </c>
      <c r="AJ625" s="270" t="s">
        <v>1259</v>
      </c>
      <c r="AK625" s="270" t="s">
        <v>1259</v>
      </c>
      <c r="AL625" s="270" t="s">
        <v>1259</v>
      </c>
      <c r="AM625" s="270" t="s">
        <v>1259</v>
      </c>
      <c r="AN625" s="270" t="s">
        <v>1259</v>
      </c>
      <c r="AO625" s="270" t="s">
        <v>1259</v>
      </c>
      <c r="AP625" s="270" t="s">
        <v>1259</v>
      </c>
      <c r="AQ625" s="270" t="s">
        <v>1259</v>
      </c>
      <c r="AR625" s="270" t="s">
        <v>1259</v>
      </c>
      <c r="AS625" s="270" t="s">
        <v>3258</v>
      </c>
      <c r="AT625" s="270" t="s">
        <v>3258</v>
      </c>
      <c r="AU625" s="270" t="s">
        <v>3258</v>
      </c>
      <c r="AV625" s="270" t="s">
        <v>3258</v>
      </c>
      <c r="AW625" s="277" t="s">
        <v>3258</v>
      </c>
      <c r="AY625" t="str">
        <f>VLOOKUP(A625,[1]Sheet2!A$3:AC$3636,29,0)</f>
        <v/>
      </c>
      <c r="AZ625" s="270" t="s">
        <v>3258</v>
      </c>
      <c r="BA625" s="270" t="s">
        <v>3258</v>
      </c>
      <c r="BB625" s="270" t="s">
        <v>3258</v>
      </c>
      <c r="BC625" s="270" t="s">
        <v>3258</v>
      </c>
      <c r="BD625" s="270"/>
      <c r="BE625" s="270"/>
      <c r="BH625" s="248"/>
      <c r="BI625" s="248"/>
      <c r="BJ625" s="248"/>
      <c r="BK625" s="248"/>
      <c r="BL625" s="248"/>
      <c r="BM625" s="248"/>
      <c r="BN625" s="248"/>
      <c r="BO625" s="248"/>
      <c r="BP625" s="248" t="s">
        <v>3258</v>
      </c>
      <c r="BQ625" s="248" t="s">
        <v>3258</v>
      </c>
      <c r="BR625" s="248" t="s">
        <v>3258</v>
      </c>
      <c r="BS625" s="248" t="s">
        <v>3258</v>
      </c>
      <c r="BT625" s="248" t="s">
        <v>3258</v>
      </c>
      <c r="BU625" s="248" t="s">
        <v>3258</v>
      </c>
      <c r="BV625" s="247"/>
      <c r="BW625" s="248"/>
      <c r="BX625" s="248"/>
      <c r="BY625" s="248"/>
      <c r="BZ625" s="248"/>
      <c r="CA625" s="241"/>
      <c r="CB625" s="241"/>
      <c r="CC625" s="241"/>
      <c r="CD625" s="241"/>
      <c r="CE625" s="248"/>
    </row>
    <row r="626" spans="1:83" ht="14.4" x14ac:dyDescent="0.3">
      <c r="A626" s="269">
        <v>521976</v>
      </c>
      <c r="B626" s="272" t="str">
        <f>VLOOKUP(A626,[1]Sheet4!B$1:G$3636,5,0)</f>
        <v>الرابعة</v>
      </c>
      <c r="C626" s="270" t="s">
        <v>1259</v>
      </c>
      <c r="D626" s="270" t="s">
        <v>1259</v>
      </c>
      <c r="E626" s="270" t="s">
        <v>1259</v>
      </c>
      <c r="F626" s="270" t="s">
        <v>1259</v>
      </c>
      <c r="G626" s="270" t="s">
        <v>1259</v>
      </c>
      <c r="H626" s="270" t="s">
        <v>1259</v>
      </c>
      <c r="I626" s="270" t="s">
        <v>1259</v>
      </c>
      <c r="J626" s="270" t="s">
        <v>1259</v>
      </c>
      <c r="K626" s="270" t="s">
        <v>1259</v>
      </c>
      <c r="L626" s="270" t="s">
        <v>1259</v>
      </c>
      <c r="M626" s="270" t="s">
        <v>1259</v>
      </c>
      <c r="N626" s="270" t="s">
        <v>1259</v>
      </c>
      <c r="O626" s="270" t="s">
        <v>1259</v>
      </c>
      <c r="P626" s="270" t="s">
        <v>1259</v>
      </c>
      <c r="Q626" s="270" t="s">
        <v>1259</v>
      </c>
      <c r="R626" s="270" t="s">
        <v>1259</v>
      </c>
      <c r="S626" s="270" t="s">
        <v>1259</v>
      </c>
      <c r="T626" s="270" t="s">
        <v>1259</v>
      </c>
      <c r="U626" s="270" t="s">
        <v>1259</v>
      </c>
      <c r="V626" s="270" t="s">
        <v>1259</v>
      </c>
      <c r="W626" s="270" t="s">
        <v>1259</v>
      </c>
      <c r="X626" s="270" t="s">
        <v>1259</v>
      </c>
      <c r="Y626" s="270" t="s">
        <v>1259</v>
      </c>
      <c r="Z626" s="270" t="s">
        <v>1259</v>
      </c>
      <c r="AA626" s="270" t="s">
        <v>1259</v>
      </c>
      <c r="AB626" s="270" t="s">
        <v>1259</v>
      </c>
      <c r="AC626" s="270" t="s">
        <v>1259</v>
      </c>
      <c r="AD626" s="270" t="s">
        <v>1259</v>
      </c>
      <c r="AE626" s="270" t="s">
        <v>1259</v>
      </c>
      <c r="AF626" s="270" t="s">
        <v>1259</v>
      </c>
      <c r="AG626" s="270" t="s">
        <v>1259</v>
      </c>
      <c r="AH626" s="270" t="s">
        <v>1259</v>
      </c>
      <c r="AI626" s="270" t="s">
        <v>1259</v>
      </c>
      <c r="AJ626" s="270" t="s">
        <v>1259</v>
      </c>
      <c r="AK626" s="270" t="s">
        <v>1259</v>
      </c>
      <c r="AL626" s="270" t="s">
        <v>1259</v>
      </c>
      <c r="AM626" s="270" t="s">
        <v>1259</v>
      </c>
      <c r="AN626" s="270" t="s">
        <v>1259</v>
      </c>
      <c r="AO626" s="270" t="s">
        <v>1259</v>
      </c>
      <c r="AP626" s="270" t="s">
        <v>1259</v>
      </c>
      <c r="AQ626" s="270" t="s">
        <v>1259</v>
      </c>
      <c r="AR626" s="270" t="s">
        <v>1259</v>
      </c>
      <c r="AS626" s="270" t="s">
        <v>1259</v>
      </c>
      <c r="AT626" s="270" t="s">
        <v>1259</v>
      </c>
      <c r="AU626" s="270" t="s">
        <v>1259</v>
      </c>
      <c r="AV626" s="270" t="s">
        <v>1259</v>
      </c>
      <c r="AW626" s="277" t="s">
        <v>1259</v>
      </c>
      <c r="AX626">
        <f>VLOOKUP(A626,[1]Sheet4!B$2:G$3636,6,0)</f>
        <v>0</v>
      </c>
      <c r="AY626" t="str">
        <f>VLOOKUP(A626,[1]Sheet2!A$3:AC$3636,29,0)</f>
        <v/>
      </c>
      <c r="AZ626" s="270" t="s">
        <v>3258</v>
      </c>
      <c r="BA626" s="270" t="s">
        <v>3258</v>
      </c>
      <c r="BB626" s="270" t="s">
        <v>3258</v>
      </c>
      <c r="BC626" s="270" t="s">
        <v>3258</v>
      </c>
      <c r="BD626" s="270"/>
      <c r="BE626" s="270"/>
      <c r="BH626" s="248"/>
      <c r="BI626" s="248"/>
      <c r="BJ626" s="248"/>
      <c r="BK626" s="248"/>
      <c r="BL626" s="248"/>
      <c r="BM626" s="248"/>
      <c r="BN626" s="248"/>
      <c r="BO626" s="248"/>
      <c r="BP626" s="248" t="s">
        <v>3258</v>
      </c>
      <c r="BQ626" s="248" t="s">
        <v>3258</v>
      </c>
      <c r="BR626" s="248" t="s">
        <v>3258</v>
      </c>
      <c r="BS626" s="248" t="s">
        <v>3258</v>
      </c>
      <c r="BT626" s="248" t="s">
        <v>3258</v>
      </c>
      <c r="BU626" s="248" t="s">
        <v>3258</v>
      </c>
      <c r="BV626" s="247"/>
      <c r="BW626" s="248"/>
      <c r="BX626" s="248"/>
      <c r="BY626" s="248"/>
      <c r="BZ626" s="248"/>
      <c r="CA626" s="241"/>
      <c r="CB626" s="241"/>
      <c r="CC626" s="241"/>
      <c r="CD626" s="241"/>
      <c r="CE626" s="248"/>
    </row>
    <row r="627" spans="1:83" ht="14.4" x14ac:dyDescent="0.3">
      <c r="A627" s="269">
        <v>521977</v>
      </c>
      <c r="B627" s="272" t="str">
        <f>VLOOKUP(A627,[1]Sheet4!B$1:G$3636,5,0)</f>
        <v>الرابعة</v>
      </c>
      <c r="C627" s="270" t="s">
        <v>1259</v>
      </c>
      <c r="D627" s="270" t="s">
        <v>1259</v>
      </c>
      <c r="E627" s="270" t="s">
        <v>1259</v>
      </c>
      <c r="F627" s="270" t="s">
        <v>1259</v>
      </c>
      <c r="G627" s="270" t="s">
        <v>1259</v>
      </c>
      <c r="H627" s="270" t="s">
        <v>1259</v>
      </c>
      <c r="I627" s="270" t="s">
        <v>1259</v>
      </c>
      <c r="J627" s="270" t="s">
        <v>1259</v>
      </c>
      <c r="K627" s="270" t="s">
        <v>1259</v>
      </c>
      <c r="L627" s="270" t="s">
        <v>1259</v>
      </c>
      <c r="M627" s="270" t="s">
        <v>1259</v>
      </c>
      <c r="N627" s="270" t="s">
        <v>1259</v>
      </c>
      <c r="O627" s="270" t="s">
        <v>1259</v>
      </c>
      <c r="P627" s="270" t="s">
        <v>1259</v>
      </c>
      <c r="Q627" s="270" t="s">
        <v>1259</v>
      </c>
      <c r="R627" s="270" t="s">
        <v>1259</v>
      </c>
      <c r="S627" s="270" t="s">
        <v>1259</v>
      </c>
      <c r="T627" s="270" t="s">
        <v>1259</v>
      </c>
      <c r="U627" s="270" t="s">
        <v>1259</v>
      </c>
      <c r="V627" s="270" t="s">
        <v>1259</v>
      </c>
      <c r="W627" s="270" t="s">
        <v>1259</v>
      </c>
      <c r="X627" s="270" t="s">
        <v>1259</v>
      </c>
      <c r="Y627" s="270" t="s">
        <v>1259</v>
      </c>
      <c r="Z627" s="270" t="s">
        <v>1259</v>
      </c>
      <c r="AA627" s="270" t="s">
        <v>1259</v>
      </c>
      <c r="AB627" s="270" t="s">
        <v>1259</v>
      </c>
      <c r="AC627" s="270" t="s">
        <v>1259</v>
      </c>
      <c r="AD627" s="270" t="s">
        <v>1259</v>
      </c>
      <c r="AE627" s="270" t="s">
        <v>1259</v>
      </c>
      <c r="AF627" s="270" t="s">
        <v>1259</v>
      </c>
      <c r="AG627" s="270" t="s">
        <v>1259</v>
      </c>
      <c r="AH627" s="270" t="s">
        <v>1259</v>
      </c>
      <c r="AI627" s="270" t="s">
        <v>1259</v>
      </c>
      <c r="AJ627" s="270" t="s">
        <v>1259</v>
      </c>
      <c r="AK627" s="270" t="s">
        <v>1259</v>
      </c>
      <c r="AL627" s="270" t="s">
        <v>1259</v>
      </c>
      <c r="AM627" s="270" t="s">
        <v>1259</v>
      </c>
      <c r="AN627" s="270" t="s">
        <v>1259</v>
      </c>
      <c r="AO627" s="270" t="s">
        <v>1259</v>
      </c>
      <c r="AP627" s="270" t="s">
        <v>1259</v>
      </c>
      <c r="AQ627" s="270" t="s">
        <v>1259</v>
      </c>
      <c r="AR627" s="270" t="s">
        <v>1259</v>
      </c>
      <c r="AS627" s="270" t="s">
        <v>1259</v>
      </c>
      <c r="AT627" s="270" t="s">
        <v>1259</v>
      </c>
      <c r="AU627" s="270" t="s">
        <v>1259</v>
      </c>
      <c r="AV627" s="270" t="s">
        <v>1259</v>
      </c>
      <c r="AW627" s="277" t="s">
        <v>1259</v>
      </c>
      <c r="AX627">
        <f>VLOOKUP(A627,[1]Sheet4!B$2:G$3636,6,0)</f>
        <v>0</v>
      </c>
      <c r="AY627" t="str">
        <f>VLOOKUP(A627,[1]Sheet2!A$3:AC$3636,29,0)</f>
        <v/>
      </c>
      <c r="AZ627" s="270" t="s">
        <v>3258</v>
      </c>
      <c r="BA627" s="270" t="s">
        <v>3258</v>
      </c>
      <c r="BB627" s="270" t="s">
        <v>3258</v>
      </c>
      <c r="BC627" s="270" t="s">
        <v>3258</v>
      </c>
      <c r="BD627" s="270"/>
      <c r="BE627" s="270"/>
    </row>
    <row r="628" spans="1:83" ht="14.4" x14ac:dyDescent="0.3">
      <c r="A628" s="269">
        <v>521995</v>
      </c>
      <c r="B628" s="272" t="str">
        <f>VLOOKUP(A628,[1]Sheet4!B$1:G$3636,5,0)</f>
        <v>الرابعة</v>
      </c>
      <c r="C628" s="270" t="s">
        <v>1259</v>
      </c>
      <c r="D628" s="270" t="s">
        <v>1259</v>
      </c>
      <c r="E628" s="270" t="s">
        <v>1259</v>
      </c>
      <c r="F628" s="270" t="s">
        <v>1259</v>
      </c>
      <c r="G628" s="270" t="s">
        <v>1259</v>
      </c>
      <c r="H628" s="270" t="s">
        <v>1259</v>
      </c>
      <c r="I628" s="270" t="s">
        <v>1259</v>
      </c>
      <c r="J628" s="270" t="s">
        <v>1259</v>
      </c>
      <c r="K628" s="270" t="s">
        <v>1259</v>
      </c>
      <c r="L628" s="270" t="s">
        <v>1259</v>
      </c>
      <c r="M628" s="270" t="s">
        <v>1259</v>
      </c>
      <c r="N628" s="270" t="s">
        <v>1259</v>
      </c>
      <c r="O628" s="270" t="s">
        <v>1259</v>
      </c>
      <c r="P628" s="270" t="s">
        <v>1259</v>
      </c>
      <c r="Q628" s="270" t="s">
        <v>1259</v>
      </c>
      <c r="R628" s="270" t="s">
        <v>1259</v>
      </c>
      <c r="S628" s="270" t="s">
        <v>1259</v>
      </c>
      <c r="T628" s="270" t="s">
        <v>1259</v>
      </c>
      <c r="U628" s="270" t="s">
        <v>1259</v>
      </c>
      <c r="V628" s="270" t="s">
        <v>1259</v>
      </c>
      <c r="W628" s="270" t="s">
        <v>1259</v>
      </c>
      <c r="X628" s="270" t="s">
        <v>1259</v>
      </c>
      <c r="Y628" s="270" t="s">
        <v>1259</v>
      </c>
      <c r="Z628" s="270" t="s">
        <v>1259</v>
      </c>
      <c r="AA628" s="270" t="s">
        <v>1259</v>
      </c>
      <c r="AB628" s="270" t="s">
        <v>1259</v>
      </c>
      <c r="AC628" s="270" t="s">
        <v>1259</v>
      </c>
      <c r="AD628" s="270" t="s">
        <v>1259</v>
      </c>
      <c r="AE628" s="270" t="s">
        <v>1259</v>
      </c>
      <c r="AF628" s="270" t="s">
        <v>1259</v>
      </c>
      <c r="AG628" s="270" t="s">
        <v>1259</v>
      </c>
      <c r="AH628" s="270" t="s">
        <v>1259</v>
      </c>
      <c r="AI628" s="270" t="s">
        <v>1259</v>
      </c>
      <c r="AJ628" s="270" t="s">
        <v>1259</v>
      </c>
      <c r="AK628" s="270" t="s">
        <v>1259</v>
      </c>
      <c r="AL628" s="270" t="s">
        <v>1259</v>
      </c>
      <c r="AM628" s="270" t="s">
        <v>1259</v>
      </c>
      <c r="AN628" s="270" t="s">
        <v>1259</v>
      </c>
      <c r="AO628" s="270" t="s">
        <v>1259</v>
      </c>
      <c r="AP628" s="270" t="s">
        <v>1259</v>
      </c>
      <c r="AQ628" s="270" t="s">
        <v>1259</v>
      </c>
      <c r="AR628" s="270" t="s">
        <v>1259</v>
      </c>
      <c r="AS628" s="270" t="s">
        <v>1259</v>
      </c>
      <c r="AT628" s="270" t="s">
        <v>1259</v>
      </c>
      <c r="AU628" s="270" t="s">
        <v>1259</v>
      </c>
      <c r="AV628" s="270" t="s">
        <v>1259</v>
      </c>
      <c r="AW628" s="277" t="s">
        <v>1259</v>
      </c>
      <c r="AX628">
        <f>VLOOKUP(A628,[1]Sheet4!B$2:G$3636,6,0)</f>
        <v>0</v>
      </c>
      <c r="AY628" t="str">
        <f>VLOOKUP(A628,[1]Sheet2!A$3:AC$3636,29,0)</f>
        <v/>
      </c>
      <c r="AZ628" s="270" t="s">
        <v>3258</v>
      </c>
      <c r="BA628" s="270" t="s">
        <v>3258</v>
      </c>
      <c r="BB628" s="270" t="s">
        <v>3258</v>
      </c>
      <c r="BC628" s="270" t="s">
        <v>3258</v>
      </c>
      <c r="BD628" s="270"/>
      <c r="BE628" s="270"/>
    </row>
    <row r="629" spans="1:83" ht="14.4" x14ac:dyDescent="0.3">
      <c r="A629" s="269">
        <v>522008</v>
      </c>
      <c r="B629" s="272" t="str">
        <f>VLOOKUP(A629,[1]Sheet4!B$1:G$3636,5,0)</f>
        <v>الرابعة</v>
      </c>
      <c r="C629" s="270" t="s">
        <v>1259</v>
      </c>
      <c r="D629" s="270" t="s">
        <v>1259</v>
      </c>
      <c r="E629" s="270" t="s">
        <v>1259</v>
      </c>
      <c r="F629" s="270" t="s">
        <v>1259</v>
      </c>
      <c r="G629" s="270" t="s">
        <v>1259</v>
      </c>
      <c r="H629" s="270" t="s">
        <v>1259</v>
      </c>
      <c r="I629" s="270" t="s">
        <v>1259</v>
      </c>
      <c r="J629" s="270" t="s">
        <v>1259</v>
      </c>
      <c r="K629" s="270" t="s">
        <v>1259</v>
      </c>
      <c r="L629" s="270" t="s">
        <v>1259</v>
      </c>
      <c r="M629" s="270" t="s">
        <v>1259</v>
      </c>
      <c r="N629" s="270" t="s">
        <v>1259</v>
      </c>
      <c r="O629" s="270" t="s">
        <v>1259</v>
      </c>
      <c r="P629" s="270" t="s">
        <v>1259</v>
      </c>
      <c r="Q629" s="270" t="s">
        <v>1259</v>
      </c>
      <c r="R629" s="270" t="s">
        <v>1259</v>
      </c>
      <c r="S629" s="270" t="s">
        <v>1259</v>
      </c>
      <c r="T629" s="270" t="s">
        <v>1259</v>
      </c>
      <c r="U629" s="270" t="s">
        <v>1259</v>
      </c>
      <c r="V629" s="270" t="s">
        <v>1259</v>
      </c>
      <c r="W629" s="270" t="s">
        <v>1259</v>
      </c>
      <c r="X629" s="270" t="s">
        <v>1259</v>
      </c>
      <c r="Y629" s="270" t="s">
        <v>1259</v>
      </c>
      <c r="Z629" s="270" t="s">
        <v>1259</v>
      </c>
      <c r="AA629" s="270" t="s">
        <v>1259</v>
      </c>
      <c r="AB629" s="270" t="s">
        <v>1259</v>
      </c>
      <c r="AC629" s="270" t="s">
        <v>1259</v>
      </c>
      <c r="AD629" s="270" t="s">
        <v>1259</v>
      </c>
      <c r="AE629" s="270" t="s">
        <v>1259</v>
      </c>
      <c r="AF629" s="270" t="s">
        <v>1259</v>
      </c>
      <c r="AG629" s="270" t="s">
        <v>1259</v>
      </c>
      <c r="AH629" s="270" t="s">
        <v>1259</v>
      </c>
      <c r="AI629" s="270" t="s">
        <v>1259</v>
      </c>
      <c r="AJ629" s="270" t="s">
        <v>1259</v>
      </c>
      <c r="AK629" s="270" t="s">
        <v>1259</v>
      </c>
      <c r="AL629" s="270" t="s">
        <v>1259</v>
      </c>
      <c r="AM629" s="270" t="s">
        <v>1259</v>
      </c>
      <c r="AN629" s="270" t="s">
        <v>1259</v>
      </c>
      <c r="AO629" s="270" t="s">
        <v>1259</v>
      </c>
      <c r="AP629" s="270" t="s">
        <v>1259</v>
      </c>
      <c r="AQ629" s="270" t="s">
        <v>1259</v>
      </c>
      <c r="AR629" s="270" t="s">
        <v>1259</v>
      </c>
      <c r="AS629" s="270" t="s">
        <v>1259</v>
      </c>
      <c r="AT629" s="270" t="s">
        <v>1259</v>
      </c>
      <c r="AU629" s="270" t="s">
        <v>1259</v>
      </c>
      <c r="AV629" s="270" t="s">
        <v>1259</v>
      </c>
      <c r="AW629" s="277" t="s">
        <v>1259</v>
      </c>
      <c r="AX629">
        <f>VLOOKUP(A629,[1]Sheet4!B$2:G$3636,6,0)</f>
        <v>0</v>
      </c>
      <c r="AY629" t="str">
        <f>VLOOKUP(A629,[1]Sheet2!A$3:AC$3636,29,0)</f>
        <v/>
      </c>
      <c r="AZ629" s="270" t="s">
        <v>3258</v>
      </c>
      <c r="BA629" s="270" t="s">
        <v>3258</v>
      </c>
      <c r="BB629" s="270" t="s">
        <v>3258</v>
      </c>
      <c r="BC629" s="270" t="s">
        <v>3258</v>
      </c>
      <c r="BD629" s="270"/>
      <c r="BE629" s="270"/>
      <c r="BH629" s="248"/>
      <c r="BI629" s="248"/>
      <c r="BJ629" s="248"/>
      <c r="BK629" s="248"/>
      <c r="BL629" s="248"/>
      <c r="BM629" s="248"/>
      <c r="BN629" s="248"/>
      <c r="BO629" s="248"/>
      <c r="BP629" s="248" t="s">
        <v>3258</v>
      </c>
      <c r="BQ629" s="248" t="s">
        <v>3258</v>
      </c>
      <c r="BR629" s="248" t="s">
        <v>3258</v>
      </c>
      <c r="BS629" s="248" t="s">
        <v>3258</v>
      </c>
      <c r="BT629" s="248" t="s">
        <v>3258</v>
      </c>
      <c r="BU629" s="248" t="s">
        <v>3258</v>
      </c>
      <c r="BV629" s="247"/>
      <c r="BW629" s="248"/>
      <c r="BX629" s="248"/>
      <c r="BY629" s="248"/>
      <c r="BZ629" s="248"/>
      <c r="CA629" s="241"/>
      <c r="CB629" s="241"/>
      <c r="CC629" s="241"/>
      <c r="CD629" s="241"/>
      <c r="CE629" s="248"/>
    </row>
    <row r="630" spans="1:83" ht="14.4" x14ac:dyDescent="0.3">
      <c r="A630" s="269">
        <v>522010</v>
      </c>
      <c r="B630" s="272" t="str">
        <f>VLOOKUP(A630,[1]Sheet4!B$1:G$3636,5,0)</f>
        <v>الرابعة</v>
      </c>
      <c r="C630" s="270" t="s">
        <v>1259</v>
      </c>
      <c r="D630" s="270" t="s">
        <v>1259</v>
      </c>
      <c r="E630" s="270" t="s">
        <v>1259</v>
      </c>
      <c r="F630" s="270" t="s">
        <v>1259</v>
      </c>
      <c r="G630" s="270" t="s">
        <v>1259</v>
      </c>
      <c r="H630" s="270" t="s">
        <v>1259</v>
      </c>
      <c r="I630" s="270" t="s">
        <v>1259</v>
      </c>
      <c r="J630" s="270" t="s">
        <v>1259</v>
      </c>
      <c r="K630" s="270" t="s">
        <v>1259</v>
      </c>
      <c r="L630" s="270" t="s">
        <v>1259</v>
      </c>
      <c r="M630" s="270" t="s">
        <v>1259</v>
      </c>
      <c r="N630" s="270" t="s">
        <v>1259</v>
      </c>
      <c r="O630" s="270" t="s">
        <v>1259</v>
      </c>
      <c r="P630" s="270" t="s">
        <v>1259</v>
      </c>
      <c r="Q630" s="270" t="s">
        <v>1259</v>
      </c>
      <c r="R630" s="270" t="s">
        <v>1259</v>
      </c>
      <c r="S630" s="270" t="s">
        <v>1259</v>
      </c>
      <c r="T630" s="270" t="s">
        <v>1259</v>
      </c>
      <c r="U630" s="270" t="s">
        <v>1259</v>
      </c>
      <c r="V630" s="270" t="s">
        <v>1259</v>
      </c>
      <c r="W630" s="270" t="s">
        <v>1259</v>
      </c>
      <c r="X630" s="270" t="s">
        <v>1259</v>
      </c>
      <c r="Y630" s="270" t="s">
        <v>1259</v>
      </c>
      <c r="Z630" s="270" t="s">
        <v>1259</v>
      </c>
      <c r="AA630" s="270" t="s">
        <v>1259</v>
      </c>
      <c r="AB630" s="270" t="s">
        <v>1259</v>
      </c>
      <c r="AC630" s="270" t="s">
        <v>1259</v>
      </c>
      <c r="AD630" s="270" t="s">
        <v>1259</v>
      </c>
      <c r="AE630" s="270" t="s">
        <v>1259</v>
      </c>
      <c r="AF630" s="270" t="s">
        <v>1259</v>
      </c>
      <c r="AG630" s="270" t="s">
        <v>1259</v>
      </c>
      <c r="AH630" s="270" t="s">
        <v>1259</v>
      </c>
      <c r="AI630" s="270" t="s">
        <v>1259</v>
      </c>
      <c r="AJ630" s="270" t="s">
        <v>1259</v>
      </c>
      <c r="AK630" s="270" t="s">
        <v>1259</v>
      </c>
      <c r="AL630" s="270" t="s">
        <v>1259</v>
      </c>
      <c r="AM630" s="270" t="s">
        <v>1259</v>
      </c>
      <c r="AN630" s="270" t="s">
        <v>1259</v>
      </c>
      <c r="AO630" s="270" t="s">
        <v>1259</v>
      </c>
      <c r="AP630" s="270" t="s">
        <v>1259</v>
      </c>
      <c r="AQ630" s="270" t="s">
        <v>1259</v>
      </c>
      <c r="AR630" s="270" t="s">
        <v>1259</v>
      </c>
      <c r="AS630" s="270" t="s">
        <v>1259</v>
      </c>
      <c r="AT630" s="270" t="s">
        <v>1259</v>
      </c>
      <c r="AU630" s="270" t="s">
        <v>1259</v>
      </c>
      <c r="AV630" s="270" t="s">
        <v>1259</v>
      </c>
      <c r="AW630" s="277" t="s">
        <v>1259</v>
      </c>
      <c r="AX630">
        <f>VLOOKUP(A630,[1]Sheet4!B$2:G$3636,6,0)</f>
        <v>0</v>
      </c>
      <c r="AY630" t="str">
        <f>VLOOKUP(A630,[1]Sheet2!A$3:AC$3636,29,0)</f>
        <v/>
      </c>
      <c r="AZ630" s="270" t="s">
        <v>3258</v>
      </c>
      <c r="BA630" s="270" t="s">
        <v>3258</v>
      </c>
      <c r="BB630" s="270" t="s">
        <v>3258</v>
      </c>
      <c r="BC630" s="270" t="s">
        <v>3258</v>
      </c>
      <c r="BD630" s="270"/>
      <c r="BE630" s="270"/>
      <c r="BH630" s="248"/>
      <c r="BI630" s="248"/>
      <c r="BJ630" s="248"/>
      <c r="BK630" s="248"/>
      <c r="BL630" s="248"/>
      <c r="BM630" s="248"/>
      <c r="BN630" s="248"/>
      <c r="BO630" s="248"/>
      <c r="BP630" s="248" t="s">
        <v>3258</v>
      </c>
      <c r="BQ630" s="248" t="s">
        <v>3258</v>
      </c>
      <c r="BR630" s="248" t="s">
        <v>3258</v>
      </c>
      <c r="BS630" s="248" t="s">
        <v>3258</v>
      </c>
      <c r="BT630" s="248" t="s">
        <v>3258</v>
      </c>
      <c r="BU630" s="248" t="s">
        <v>3258</v>
      </c>
      <c r="BV630" s="247"/>
      <c r="BW630" s="248"/>
      <c r="BX630" s="248"/>
      <c r="BY630" s="248"/>
      <c r="BZ630" s="248"/>
      <c r="CA630" s="241"/>
      <c r="CB630" s="241"/>
      <c r="CC630" s="241"/>
      <c r="CD630" s="241"/>
      <c r="CE630" s="248"/>
    </row>
    <row r="631" spans="1:83" ht="14.4" x14ac:dyDescent="0.3">
      <c r="A631" s="269">
        <v>522027</v>
      </c>
      <c r="B631" s="272" t="str">
        <f>VLOOKUP(A631,[1]Sheet4!B$1:G$3636,5,0)</f>
        <v>الرابعة</v>
      </c>
      <c r="C631" s="270" t="s">
        <v>1259</v>
      </c>
      <c r="D631" s="270" t="s">
        <v>1259</v>
      </c>
      <c r="E631" s="270" t="s">
        <v>1259</v>
      </c>
      <c r="F631" s="270" t="s">
        <v>1259</v>
      </c>
      <c r="G631" s="270" t="s">
        <v>1259</v>
      </c>
      <c r="H631" s="270" t="s">
        <v>1259</v>
      </c>
      <c r="I631" s="270" t="s">
        <v>1259</v>
      </c>
      <c r="J631" s="270" t="s">
        <v>1259</v>
      </c>
      <c r="K631" s="270" t="s">
        <v>1259</v>
      </c>
      <c r="L631" s="270" t="s">
        <v>1259</v>
      </c>
      <c r="M631" s="270" t="s">
        <v>1259</v>
      </c>
      <c r="N631" s="270" t="s">
        <v>1259</v>
      </c>
      <c r="O631" s="270" t="s">
        <v>1259</v>
      </c>
      <c r="P631" s="270" t="s">
        <v>1259</v>
      </c>
      <c r="Q631" s="270" t="s">
        <v>1259</v>
      </c>
      <c r="R631" s="270" t="s">
        <v>1259</v>
      </c>
      <c r="S631" s="270" t="s">
        <v>1259</v>
      </c>
      <c r="T631" s="270" t="s">
        <v>1259</v>
      </c>
      <c r="U631" s="270" t="s">
        <v>1259</v>
      </c>
      <c r="V631" s="270" t="s">
        <v>1259</v>
      </c>
      <c r="W631" s="270" t="s">
        <v>1259</v>
      </c>
      <c r="X631" s="270" t="s">
        <v>1259</v>
      </c>
      <c r="Y631" s="270" t="s">
        <v>1259</v>
      </c>
      <c r="Z631" s="270" t="s">
        <v>1259</v>
      </c>
      <c r="AA631" s="270" t="s">
        <v>1259</v>
      </c>
      <c r="AB631" s="270" t="s">
        <v>1259</v>
      </c>
      <c r="AC631" s="270" t="s">
        <v>1259</v>
      </c>
      <c r="AD631" s="270" t="s">
        <v>1259</v>
      </c>
      <c r="AE631" s="270" t="s">
        <v>1259</v>
      </c>
      <c r="AF631" s="270" t="s">
        <v>1259</v>
      </c>
      <c r="AG631" s="270" t="s">
        <v>1259</v>
      </c>
      <c r="AH631" s="270" t="s">
        <v>1259</v>
      </c>
      <c r="AI631" s="270" t="s">
        <v>1259</v>
      </c>
      <c r="AJ631" s="270" t="s">
        <v>1259</v>
      </c>
      <c r="AK631" s="270" t="s">
        <v>1259</v>
      </c>
      <c r="AL631" s="270" t="s">
        <v>1259</v>
      </c>
      <c r="AM631" s="270" t="s">
        <v>1259</v>
      </c>
      <c r="AN631" s="270" t="s">
        <v>1259</v>
      </c>
      <c r="AO631" s="270" t="s">
        <v>1259</v>
      </c>
      <c r="AP631" s="270" t="s">
        <v>1259</v>
      </c>
      <c r="AQ631" s="270" t="s">
        <v>1259</v>
      </c>
      <c r="AR631" s="270" t="s">
        <v>1259</v>
      </c>
      <c r="AS631" s="270" t="s">
        <v>1259</v>
      </c>
      <c r="AT631" s="270" t="s">
        <v>1259</v>
      </c>
      <c r="AU631" s="270" t="s">
        <v>1259</v>
      </c>
      <c r="AV631" s="270" t="s">
        <v>1259</v>
      </c>
      <c r="AW631" s="277" t="s">
        <v>1259</v>
      </c>
      <c r="AX631">
        <f>VLOOKUP(A631,[1]Sheet4!B$2:G$3636,6,0)</f>
        <v>0</v>
      </c>
      <c r="AY631" t="str">
        <f>VLOOKUP(A631,[1]Sheet2!A$3:AC$3636,29,0)</f>
        <v/>
      </c>
      <c r="AZ631" s="270" t="s">
        <v>3258</v>
      </c>
      <c r="BA631" s="270" t="s">
        <v>3258</v>
      </c>
      <c r="BB631" s="270" t="s">
        <v>3258</v>
      </c>
      <c r="BC631" s="270" t="s">
        <v>3258</v>
      </c>
      <c r="BD631" s="270"/>
      <c r="BE631" s="270"/>
    </row>
    <row r="632" spans="1:83" ht="14.4" x14ac:dyDescent="0.3">
      <c r="A632" s="269">
        <v>522029</v>
      </c>
      <c r="B632" s="272" t="str">
        <f>VLOOKUP(A632,[1]Sheet4!B$1:G$3636,5,0)</f>
        <v>الرابعة</v>
      </c>
      <c r="C632" s="270" t="s">
        <v>1259</v>
      </c>
      <c r="D632" s="270" t="s">
        <v>1259</v>
      </c>
      <c r="E632" s="270" t="s">
        <v>1259</v>
      </c>
      <c r="F632" s="270" t="s">
        <v>1259</v>
      </c>
      <c r="G632" s="270" t="s">
        <v>1259</v>
      </c>
      <c r="H632" s="270" t="s">
        <v>1259</v>
      </c>
      <c r="I632" s="270" t="s">
        <v>1259</v>
      </c>
      <c r="J632" s="270" t="s">
        <v>1259</v>
      </c>
      <c r="K632" s="270" t="s">
        <v>1259</v>
      </c>
      <c r="L632" s="270" t="s">
        <v>1259</v>
      </c>
      <c r="M632" s="270" t="s">
        <v>1259</v>
      </c>
      <c r="N632" s="270" t="s">
        <v>1259</v>
      </c>
      <c r="O632" s="270" t="s">
        <v>1259</v>
      </c>
      <c r="P632" s="270" t="s">
        <v>1259</v>
      </c>
      <c r="Q632" s="270" t="s">
        <v>1259</v>
      </c>
      <c r="R632" s="270" t="s">
        <v>1259</v>
      </c>
      <c r="S632" s="270" t="s">
        <v>1259</v>
      </c>
      <c r="T632" s="270" t="s">
        <v>1259</v>
      </c>
      <c r="U632" s="270" t="s">
        <v>1259</v>
      </c>
      <c r="V632" s="270" t="s">
        <v>1259</v>
      </c>
      <c r="W632" s="270" t="s">
        <v>1259</v>
      </c>
      <c r="X632" s="270" t="s">
        <v>1259</v>
      </c>
      <c r="Y632" s="270" t="s">
        <v>1259</v>
      </c>
      <c r="Z632" s="270" t="s">
        <v>1259</v>
      </c>
      <c r="AA632" s="270" t="s">
        <v>1259</v>
      </c>
      <c r="AB632" s="270" t="s">
        <v>1259</v>
      </c>
      <c r="AC632" s="270" t="s">
        <v>1259</v>
      </c>
      <c r="AD632" s="270" t="s">
        <v>1259</v>
      </c>
      <c r="AE632" s="270" t="s">
        <v>1259</v>
      </c>
      <c r="AF632" s="270" t="s">
        <v>1259</v>
      </c>
      <c r="AG632" s="270" t="s">
        <v>1259</v>
      </c>
      <c r="AH632" s="270" t="s">
        <v>1259</v>
      </c>
      <c r="AI632" s="270" t="s">
        <v>1259</v>
      </c>
      <c r="AJ632" s="270" t="s">
        <v>1259</v>
      </c>
      <c r="AK632" s="270" t="s">
        <v>1259</v>
      </c>
      <c r="AL632" s="270" t="s">
        <v>1259</v>
      </c>
      <c r="AM632" s="270" t="s">
        <v>1259</v>
      </c>
      <c r="AN632" s="270" t="s">
        <v>1259</v>
      </c>
      <c r="AO632" s="270" t="s">
        <v>1259</v>
      </c>
      <c r="AP632" s="270" t="s">
        <v>1259</v>
      </c>
      <c r="AQ632" s="270" t="s">
        <v>1259</v>
      </c>
      <c r="AR632" s="270" t="s">
        <v>1259</v>
      </c>
      <c r="AS632" s="270" t="s">
        <v>1259</v>
      </c>
      <c r="AT632" s="270" t="s">
        <v>1259</v>
      </c>
      <c r="AU632" s="270" t="s">
        <v>1259</v>
      </c>
      <c r="AV632" s="270" t="s">
        <v>1259</v>
      </c>
      <c r="AW632" s="277" t="s">
        <v>1259</v>
      </c>
      <c r="AX632">
        <f>VLOOKUP(A632,[1]Sheet4!B$2:G$3636,6,0)</f>
        <v>0</v>
      </c>
      <c r="AY632" t="str">
        <f>VLOOKUP(A632,[1]Sheet2!A$3:AC$3636,29,0)</f>
        <v/>
      </c>
      <c r="AZ632" s="270" t="s">
        <v>3258</v>
      </c>
      <c r="BA632" s="270" t="s">
        <v>3258</v>
      </c>
      <c r="BB632" s="270" t="s">
        <v>3258</v>
      </c>
      <c r="BC632" s="270" t="s">
        <v>3258</v>
      </c>
      <c r="BD632" s="270"/>
      <c r="BE632" s="270"/>
    </row>
    <row r="633" spans="1:83" ht="14.4" x14ac:dyDescent="0.3">
      <c r="A633" s="269">
        <v>522038</v>
      </c>
      <c r="B633" s="272" t="str">
        <f>VLOOKUP(A633,[1]Sheet4!B$1:G$3636,5,0)</f>
        <v>الرابعة</v>
      </c>
      <c r="C633" s="270" t="s">
        <v>1259</v>
      </c>
      <c r="D633" s="270" t="s">
        <v>1259</v>
      </c>
      <c r="E633" s="270" t="s">
        <v>1259</v>
      </c>
      <c r="F633" s="270" t="s">
        <v>1259</v>
      </c>
      <c r="G633" s="270" t="s">
        <v>1259</v>
      </c>
      <c r="H633" s="270" t="s">
        <v>1259</v>
      </c>
      <c r="I633" s="270" t="s">
        <v>1259</v>
      </c>
      <c r="J633" s="270" t="s">
        <v>1259</v>
      </c>
      <c r="K633" s="270" t="s">
        <v>1259</v>
      </c>
      <c r="L633" s="270" t="s">
        <v>1259</v>
      </c>
      <c r="M633" s="270" t="s">
        <v>1259</v>
      </c>
      <c r="N633" s="270" t="s">
        <v>1259</v>
      </c>
      <c r="O633" s="270" t="s">
        <v>1259</v>
      </c>
      <c r="P633" s="270" t="s">
        <v>1259</v>
      </c>
      <c r="Q633" s="270" t="s">
        <v>1259</v>
      </c>
      <c r="R633" s="270" t="s">
        <v>1259</v>
      </c>
      <c r="S633" s="270" t="s">
        <v>1259</v>
      </c>
      <c r="T633" s="270" t="s">
        <v>1259</v>
      </c>
      <c r="U633" s="270" t="s">
        <v>1259</v>
      </c>
      <c r="V633" s="270" t="s">
        <v>1259</v>
      </c>
      <c r="W633" s="270" t="s">
        <v>1259</v>
      </c>
      <c r="X633" s="270" t="s">
        <v>1259</v>
      </c>
      <c r="Y633" s="270" t="s">
        <v>1259</v>
      </c>
      <c r="Z633" s="270" t="s">
        <v>1259</v>
      </c>
      <c r="AA633" s="270" t="s">
        <v>1259</v>
      </c>
      <c r="AB633" s="270" t="s">
        <v>1259</v>
      </c>
      <c r="AC633" s="270" t="s">
        <v>1259</v>
      </c>
      <c r="AD633" s="270" t="s">
        <v>1259</v>
      </c>
      <c r="AE633" s="270" t="s">
        <v>1259</v>
      </c>
      <c r="AF633" s="270" t="s">
        <v>1259</v>
      </c>
      <c r="AG633" s="270" t="s">
        <v>1259</v>
      </c>
      <c r="AH633" s="270" t="s">
        <v>1259</v>
      </c>
      <c r="AI633" s="270" t="s">
        <v>1259</v>
      </c>
      <c r="AJ633" s="270" t="s">
        <v>1259</v>
      </c>
      <c r="AK633" s="270" t="s">
        <v>1259</v>
      </c>
      <c r="AL633" s="270" t="s">
        <v>1259</v>
      </c>
      <c r="AM633" s="270" t="s">
        <v>1259</v>
      </c>
      <c r="AN633" s="270" t="s">
        <v>1259</v>
      </c>
      <c r="AO633" s="270" t="s">
        <v>1259</v>
      </c>
      <c r="AP633" s="270" t="s">
        <v>1259</v>
      </c>
      <c r="AQ633" s="270" t="s">
        <v>1259</v>
      </c>
      <c r="AR633" s="270" t="s">
        <v>1259</v>
      </c>
      <c r="AS633" s="270" t="s">
        <v>1259</v>
      </c>
      <c r="AT633" s="270" t="s">
        <v>1259</v>
      </c>
      <c r="AU633" s="270" t="s">
        <v>1259</v>
      </c>
      <c r="AV633" s="270" t="s">
        <v>1259</v>
      </c>
      <c r="AW633" s="277" t="s">
        <v>1259</v>
      </c>
      <c r="AX633">
        <f>VLOOKUP(A633,[1]Sheet4!B$2:G$3636,6,0)</f>
        <v>0</v>
      </c>
      <c r="AY633" t="str">
        <f>VLOOKUP(A633,[1]Sheet2!A$3:AC$3636,29,0)</f>
        <v/>
      </c>
      <c r="AZ633" s="270" t="s">
        <v>3258</v>
      </c>
      <c r="BA633" s="270" t="s">
        <v>3258</v>
      </c>
      <c r="BB633" s="270" t="s">
        <v>3258</v>
      </c>
      <c r="BC633" s="270" t="s">
        <v>3258</v>
      </c>
      <c r="BD633" s="270"/>
      <c r="BE633" s="270"/>
      <c r="BH633" s="248"/>
      <c r="BI633" s="248"/>
      <c r="BJ633" s="248"/>
      <c r="BK633" s="248"/>
      <c r="BL633" s="248"/>
      <c r="BM633" s="248"/>
      <c r="BN633" s="248"/>
      <c r="BO633" s="248"/>
      <c r="BP633" s="248" t="s">
        <v>3258</v>
      </c>
      <c r="BQ633" s="248" t="s">
        <v>3258</v>
      </c>
      <c r="BR633" s="248" t="s">
        <v>3258</v>
      </c>
      <c r="BS633" s="248" t="s">
        <v>3258</v>
      </c>
      <c r="BT633" s="248" t="s">
        <v>3258</v>
      </c>
      <c r="BU633" s="248" t="s">
        <v>3258</v>
      </c>
      <c r="BV633" s="247"/>
      <c r="BW633" s="248"/>
      <c r="BX633" s="248"/>
      <c r="BY633" s="248"/>
      <c r="BZ633" s="248"/>
      <c r="CA633" s="241"/>
      <c r="CB633" s="241"/>
      <c r="CC633" s="241"/>
      <c r="CD633" s="241"/>
      <c r="CE633" s="248"/>
    </row>
    <row r="634" spans="1:83" ht="14.4" x14ac:dyDescent="0.3">
      <c r="A634" s="269">
        <v>522041</v>
      </c>
      <c r="B634" s="272" t="str">
        <f>VLOOKUP(A634,[1]Sheet4!B$1:G$3636,5,0)</f>
        <v>الرابعة</v>
      </c>
      <c r="C634" s="270" t="s">
        <v>1260</v>
      </c>
      <c r="D634" s="270" t="s">
        <v>1260</v>
      </c>
      <c r="E634" s="270" t="s">
        <v>1260</v>
      </c>
      <c r="F634" s="270" t="s">
        <v>1260</v>
      </c>
      <c r="G634" s="270" t="s">
        <v>1260</v>
      </c>
      <c r="H634" s="270" t="s">
        <v>1260</v>
      </c>
      <c r="I634" s="270" t="s">
        <v>1260</v>
      </c>
      <c r="J634" s="270" t="s">
        <v>1260</v>
      </c>
      <c r="K634" s="270" t="s">
        <v>1260</v>
      </c>
      <c r="L634" s="270" t="s">
        <v>1260</v>
      </c>
      <c r="M634" s="270" t="s">
        <v>1260</v>
      </c>
      <c r="N634" s="270" t="s">
        <v>1260</v>
      </c>
      <c r="O634" s="270" t="s">
        <v>1260</v>
      </c>
      <c r="P634" s="270" t="s">
        <v>1260</v>
      </c>
      <c r="Q634" s="270" t="s">
        <v>1260</v>
      </c>
      <c r="R634" s="270" t="s">
        <v>1260</v>
      </c>
      <c r="S634" s="270" t="s">
        <v>1260</v>
      </c>
      <c r="T634" s="270" t="s">
        <v>1260</v>
      </c>
      <c r="U634" s="270" t="s">
        <v>1260</v>
      </c>
      <c r="V634" s="270" t="s">
        <v>1260</v>
      </c>
      <c r="W634" s="270" t="s">
        <v>1260</v>
      </c>
      <c r="X634" s="270" t="s">
        <v>1260</v>
      </c>
      <c r="Y634" s="270" t="s">
        <v>1260</v>
      </c>
      <c r="Z634" s="270" t="s">
        <v>1260</v>
      </c>
      <c r="AA634" s="270" t="s">
        <v>1260</v>
      </c>
      <c r="AB634" s="270" t="s">
        <v>1260</v>
      </c>
      <c r="AC634" s="270" t="s">
        <v>1260</v>
      </c>
      <c r="AD634" s="270" t="s">
        <v>1260</v>
      </c>
      <c r="AE634" s="270" t="s">
        <v>1260</v>
      </c>
      <c r="AF634" s="270" t="s">
        <v>1260</v>
      </c>
      <c r="AG634" s="270" t="s">
        <v>1260</v>
      </c>
      <c r="AH634" s="270" t="s">
        <v>1260</v>
      </c>
      <c r="AI634" s="270" t="s">
        <v>1260</v>
      </c>
      <c r="AJ634" s="270" t="s">
        <v>1260</v>
      </c>
      <c r="AK634" s="270" t="s">
        <v>1260</v>
      </c>
      <c r="AL634" s="270" t="s">
        <v>1260</v>
      </c>
      <c r="AM634" s="270" t="s">
        <v>1260</v>
      </c>
      <c r="AN634" s="270" t="s">
        <v>1260</v>
      </c>
      <c r="AO634" s="270" t="s">
        <v>1260</v>
      </c>
      <c r="AP634" s="270" t="s">
        <v>1260</v>
      </c>
      <c r="AQ634" s="270" t="s">
        <v>1260</v>
      </c>
      <c r="AR634" s="270" t="s">
        <v>1260</v>
      </c>
      <c r="AS634" s="270" t="s">
        <v>1260</v>
      </c>
      <c r="AT634" s="270" t="s">
        <v>1260</v>
      </c>
      <c r="AU634" s="270" t="s">
        <v>1260</v>
      </c>
      <c r="AV634" s="270" t="s">
        <v>1260</v>
      </c>
      <c r="AW634" s="277" t="s">
        <v>1260</v>
      </c>
      <c r="AX634" t="str">
        <f>VLOOKUP(A634,[1]Sheet4!B$2:G$3636,6,0)</f>
        <v>مستنفذ فصل ثاني  2023-2024</v>
      </c>
      <c r="AY634" t="str">
        <f>VLOOKUP(A634,[1]Sheet2!A$3:AC$3636,29,0)</f>
        <v/>
      </c>
      <c r="AZ634" s="270" t="s">
        <v>3258</v>
      </c>
      <c r="BA634" s="270" t="s">
        <v>3258</v>
      </c>
      <c r="BB634" s="270" t="s">
        <v>3258</v>
      </c>
      <c r="BC634" s="270" t="s">
        <v>3258</v>
      </c>
      <c r="BD634" s="270"/>
      <c r="BE634" s="270"/>
    </row>
    <row r="635" spans="1:83" ht="14.4" x14ac:dyDescent="0.3">
      <c r="A635" s="269">
        <v>522057</v>
      </c>
      <c r="B635" s="272" t="str">
        <f>VLOOKUP(A635,[1]Sheet4!B$1:G$3636,5,0)</f>
        <v>الرابعة</v>
      </c>
      <c r="C635" s="270" t="s">
        <v>1259</v>
      </c>
      <c r="D635" s="270" t="s">
        <v>1259</v>
      </c>
      <c r="E635" s="270" t="s">
        <v>1259</v>
      </c>
      <c r="F635" s="270" t="s">
        <v>1259</v>
      </c>
      <c r="G635" s="270" t="s">
        <v>1259</v>
      </c>
      <c r="H635" s="270" t="s">
        <v>1259</v>
      </c>
      <c r="I635" s="270" t="s">
        <v>1259</v>
      </c>
      <c r="J635" s="270" t="s">
        <v>1259</v>
      </c>
      <c r="K635" s="270" t="s">
        <v>1259</v>
      </c>
      <c r="L635" s="270" t="s">
        <v>1259</v>
      </c>
      <c r="M635" s="270" t="s">
        <v>1259</v>
      </c>
      <c r="N635" s="270" t="s">
        <v>1259</v>
      </c>
      <c r="O635" s="270" t="s">
        <v>1259</v>
      </c>
      <c r="P635" s="270" t="s">
        <v>1259</v>
      </c>
      <c r="Q635" s="270" t="s">
        <v>1259</v>
      </c>
      <c r="R635" s="270" t="s">
        <v>1259</v>
      </c>
      <c r="S635" s="270" t="s">
        <v>1259</v>
      </c>
      <c r="T635" s="270" t="s">
        <v>1259</v>
      </c>
      <c r="U635" s="270" t="s">
        <v>1259</v>
      </c>
      <c r="V635" s="270" t="s">
        <v>1259</v>
      </c>
      <c r="W635" s="270" t="s">
        <v>1259</v>
      </c>
      <c r="X635" s="270" t="s">
        <v>1259</v>
      </c>
      <c r="Y635" s="270" t="s">
        <v>1259</v>
      </c>
      <c r="Z635" s="270" t="s">
        <v>1259</v>
      </c>
      <c r="AA635" s="270" t="s">
        <v>1259</v>
      </c>
      <c r="AB635" s="270" t="s">
        <v>1259</v>
      </c>
      <c r="AC635" s="270" t="s">
        <v>1259</v>
      </c>
      <c r="AD635" s="270" t="s">
        <v>1259</v>
      </c>
      <c r="AE635" s="270" t="s">
        <v>1259</v>
      </c>
      <c r="AF635" s="270" t="s">
        <v>1259</v>
      </c>
      <c r="AG635" s="270" t="s">
        <v>1259</v>
      </c>
      <c r="AH635" s="270" t="s">
        <v>1259</v>
      </c>
      <c r="AI635" s="270" t="s">
        <v>1259</v>
      </c>
      <c r="AJ635" s="270" t="s">
        <v>1259</v>
      </c>
      <c r="AK635" s="270" t="s">
        <v>1259</v>
      </c>
      <c r="AL635" s="270" t="s">
        <v>1259</v>
      </c>
      <c r="AM635" s="270" t="s">
        <v>1259</v>
      </c>
      <c r="AN635" s="270" t="s">
        <v>1259</v>
      </c>
      <c r="AO635" s="270" t="s">
        <v>1259</v>
      </c>
      <c r="AP635" s="270" t="s">
        <v>1259</v>
      </c>
      <c r="AQ635" s="270" t="s">
        <v>1259</v>
      </c>
      <c r="AR635" s="270" t="s">
        <v>1259</v>
      </c>
      <c r="AS635" s="270" t="s">
        <v>1259</v>
      </c>
      <c r="AT635" s="270" t="s">
        <v>1259</v>
      </c>
      <c r="AU635" s="270" t="s">
        <v>1259</v>
      </c>
      <c r="AV635" s="270" t="s">
        <v>1259</v>
      </c>
      <c r="AW635" s="277" t="s">
        <v>1259</v>
      </c>
      <c r="AX635">
        <f>VLOOKUP(A635,[1]Sheet4!B$2:G$3636,6,0)</f>
        <v>0</v>
      </c>
      <c r="AY635" t="str">
        <f>VLOOKUP(A635,[1]Sheet2!A$3:AC$3636,29,0)</f>
        <v/>
      </c>
      <c r="AZ635" s="270" t="s">
        <v>3258</v>
      </c>
      <c r="BA635" s="270" t="s">
        <v>3258</v>
      </c>
      <c r="BB635" s="270" t="s">
        <v>3258</v>
      </c>
      <c r="BC635" s="270" t="s">
        <v>3258</v>
      </c>
      <c r="BD635" s="270"/>
      <c r="BE635" s="270"/>
      <c r="BH635" s="248"/>
      <c r="BI635" s="248"/>
      <c r="BJ635" s="248"/>
      <c r="BK635" s="248"/>
      <c r="BL635" s="248"/>
      <c r="BM635" s="248"/>
      <c r="BN635" s="248"/>
      <c r="BO635" s="248"/>
      <c r="BP635" s="248" t="s">
        <v>3258</v>
      </c>
      <c r="BQ635" s="248" t="s">
        <v>3258</v>
      </c>
      <c r="BR635" s="248" t="s">
        <v>3258</v>
      </c>
      <c r="BS635" s="248" t="s">
        <v>3258</v>
      </c>
      <c r="BT635" s="248" t="s">
        <v>3258</v>
      </c>
      <c r="BU635" s="248" t="s">
        <v>3258</v>
      </c>
      <c r="BV635" s="247"/>
      <c r="BW635" s="248"/>
      <c r="BX635" s="248"/>
      <c r="BY635" s="248"/>
      <c r="BZ635" s="248"/>
      <c r="CA635" s="241"/>
      <c r="CB635" s="241"/>
      <c r="CC635" s="241"/>
      <c r="CD635" s="241"/>
      <c r="CE635" s="248"/>
    </row>
    <row r="636" spans="1:83" ht="14.4" x14ac:dyDescent="0.3">
      <c r="A636" s="269">
        <v>522072</v>
      </c>
      <c r="B636" s="272" t="str">
        <f>VLOOKUP(A636,[1]Sheet4!B$1:G$3636,5,0)</f>
        <v>الرابعة</v>
      </c>
      <c r="C636" s="270" t="s">
        <v>1259</v>
      </c>
      <c r="D636" s="270" t="s">
        <v>1259</v>
      </c>
      <c r="E636" s="270" t="s">
        <v>1259</v>
      </c>
      <c r="F636" s="270" t="s">
        <v>1259</v>
      </c>
      <c r="G636" s="270" t="s">
        <v>1259</v>
      </c>
      <c r="H636" s="270" t="s">
        <v>1259</v>
      </c>
      <c r="I636" s="270" t="s">
        <v>1259</v>
      </c>
      <c r="J636" s="270" t="s">
        <v>1259</v>
      </c>
      <c r="K636" s="270" t="s">
        <v>1259</v>
      </c>
      <c r="L636" s="270" t="s">
        <v>1259</v>
      </c>
      <c r="M636" s="270" t="s">
        <v>1259</v>
      </c>
      <c r="N636" s="270" t="s">
        <v>1259</v>
      </c>
      <c r="O636" s="270" t="s">
        <v>1259</v>
      </c>
      <c r="P636" s="270" t="s">
        <v>1259</v>
      </c>
      <c r="Q636" s="270" t="s">
        <v>1259</v>
      </c>
      <c r="R636" s="270" t="s">
        <v>1259</v>
      </c>
      <c r="S636" s="270" t="s">
        <v>1259</v>
      </c>
      <c r="T636" s="270" t="s">
        <v>1259</v>
      </c>
      <c r="U636" s="270" t="s">
        <v>1259</v>
      </c>
      <c r="V636" s="270" t="s">
        <v>1259</v>
      </c>
      <c r="W636" s="270" t="s">
        <v>1259</v>
      </c>
      <c r="X636" s="270" t="s">
        <v>1259</v>
      </c>
      <c r="Y636" s="270" t="s">
        <v>1259</v>
      </c>
      <c r="Z636" s="270" t="s">
        <v>1259</v>
      </c>
      <c r="AA636" s="270" t="s">
        <v>1259</v>
      </c>
      <c r="AB636" s="270" t="s">
        <v>1259</v>
      </c>
      <c r="AC636" s="270" t="s">
        <v>1259</v>
      </c>
      <c r="AD636" s="270" t="s">
        <v>1259</v>
      </c>
      <c r="AE636" s="270" t="s">
        <v>1259</v>
      </c>
      <c r="AF636" s="270" t="s">
        <v>1259</v>
      </c>
      <c r="AG636" s="270" t="s">
        <v>1259</v>
      </c>
      <c r="AH636" s="270" t="s">
        <v>1259</v>
      </c>
      <c r="AI636" s="270" t="s">
        <v>1259</v>
      </c>
      <c r="AJ636" s="270" t="s">
        <v>1259</v>
      </c>
      <c r="AK636" s="270" t="s">
        <v>1259</v>
      </c>
      <c r="AL636" s="270" t="s">
        <v>1259</v>
      </c>
      <c r="AM636" s="270" t="s">
        <v>1259</v>
      </c>
      <c r="AN636" s="270" t="s">
        <v>1259</v>
      </c>
      <c r="AO636" s="270" t="s">
        <v>1259</v>
      </c>
      <c r="AP636" s="270" t="s">
        <v>1259</v>
      </c>
      <c r="AQ636" s="270" t="s">
        <v>1259</v>
      </c>
      <c r="AR636" s="270" t="s">
        <v>1259</v>
      </c>
      <c r="AS636" s="270" t="s">
        <v>1259</v>
      </c>
      <c r="AT636" s="270" t="s">
        <v>1259</v>
      </c>
      <c r="AU636" s="270" t="s">
        <v>1259</v>
      </c>
      <c r="AV636" s="270" t="s">
        <v>1259</v>
      </c>
      <c r="AW636" s="277" t="s">
        <v>1259</v>
      </c>
      <c r="AX636">
        <f>VLOOKUP(A636,[1]Sheet4!B$2:G$3636,6,0)</f>
        <v>0</v>
      </c>
      <c r="AY636" t="str">
        <f>VLOOKUP(A636,[1]Sheet2!A$3:AC$3636,29,0)</f>
        <v/>
      </c>
      <c r="AZ636" s="270" t="s">
        <v>3258</v>
      </c>
      <c r="BA636" s="270" t="s">
        <v>3258</v>
      </c>
      <c r="BB636" s="270" t="s">
        <v>3258</v>
      </c>
      <c r="BC636" s="270" t="s">
        <v>3258</v>
      </c>
      <c r="BD636" s="270"/>
      <c r="BE636" s="270"/>
    </row>
    <row r="637" spans="1:83" ht="14.4" x14ac:dyDescent="0.3">
      <c r="A637" s="269">
        <v>522076</v>
      </c>
      <c r="B637" s="272" t="str">
        <f>VLOOKUP(A637,[1]Sheet4!B$1:G$3636,5,0)</f>
        <v>الرابعة</v>
      </c>
      <c r="C637" s="270" t="s">
        <v>1259</v>
      </c>
      <c r="D637" s="270" t="s">
        <v>1259</v>
      </c>
      <c r="E637" s="270" t="s">
        <v>1259</v>
      </c>
      <c r="F637" s="270" t="s">
        <v>1259</v>
      </c>
      <c r="G637" s="270" t="s">
        <v>1259</v>
      </c>
      <c r="H637" s="270" t="s">
        <v>1259</v>
      </c>
      <c r="I637" s="270" t="s">
        <v>1259</v>
      </c>
      <c r="J637" s="270" t="s">
        <v>1259</v>
      </c>
      <c r="K637" s="270" t="s">
        <v>1259</v>
      </c>
      <c r="L637" s="270" t="s">
        <v>1259</v>
      </c>
      <c r="M637" s="270" t="s">
        <v>1259</v>
      </c>
      <c r="N637" s="270" t="s">
        <v>1259</v>
      </c>
      <c r="O637" s="270" t="s">
        <v>1259</v>
      </c>
      <c r="P637" s="270" t="s">
        <v>1259</v>
      </c>
      <c r="Q637" s="270" t="s">
        <v>1259</v>
      </c>
      <c r="R637" s="270" t="s">
        <v>1259</v>
      </c>
      <c r="S637" s="270" t="s">
        <v>1259</v>
      </c>
      <c r="T637" s="270" t="s">
        <v>1259</v>
      </c>
      <c r="U637" s="270" t="s">
        <v>1259</v>
      </c>
      <c r="V637" s="270" t="s">
        <v>1259</v>
      </c>
      <c r="W637" s="270" t="s">
        <v>1259</v>
      </c>
      <c r="X637" s="270" t="s">
        <v>1259</v>
      </c>
      <c r="Y637" s="270" t="s">
        <v>1259</v>
      </c>
      <c r="Z637" s="270" t="s">
        <v>1259</v>
      </c>
      <c r="AA637" s="270" t="s">
        <v>1259</v>
      </c>
      <c r="AB637" s="270" t="s">
        <v>1259</v>
      </c>
      <c r="AC637" s="270" t="s">
        <v>1259</v>
      </c>
      <c r="AD637" s="270" t="s">
        <v>1259</v>
      </c>
      <c r="AE637" s="270" t="s">
        <v>1259</v>
      </c>
      <c r="AF637" s="270" t="s">
        <v>1259</v>
      </c>
      <c r="AG637" s="270" t="s">
        <v>1259</v>
      </c>
      <c r="AH637" s="270" t="s">
        <v>1259</v>
      </c>
      <c r="AI637" s="270" t="s">
        <v>1259</v>
      </c>
      <c r="AJ637" s="270" t="s">
        <v>1259</v>
      </c>
      <c r="AK637" s="270" t="s">
        <v>1259</v>
      </c>
      <c r="AL637" s="270" t="s">
        <v>1259</v>
      </c>
      <c r="AM637" s="270" t="s">
        <v>1259</v>
      </c>
      <c r="AN637" s="270" t="s">
        <v>1259</v>
      </c>
      <c r="AO637" s="270" t="s">
        <v>1259</v>
      </c>
      <c r="AP637" s="270" t="s">
        <v>1259</v>
      </c>
      <c r="AQ637" s="270" t="s">
        <v>1259</v>
      </c>
      <c r="AR637" s="270" t="s">
        <v>1259</v>
      </c>
      <c r="AS637" s="270" t="s">
        <v>1259</v>
      </c>
      <c r="AT637" s="270" t="s">
        <v>1259</v>
      </c>
      <c r="AU637" s="270" t="s">
        <v>1259</v>
      </c>
      <c r="AV637" s="270" t="s">
        <v>1259</v>
      </c>
      <c r="AW637" s="277" t="s">
        <v>1259</v>
      </c>
      <c r="AX637">
        <f>VLOOKUP(A637,[1]Sheet4!B$2:G$3636,6,0)</f>
        <v>0</v>
      </c>
      <c r="AY637" t="str">
        <f>VLOOKUP(A637,[1]Sheet2!A$3:AC$3636,29,0)</f>
        <v/>
      </c>
      <c r="AZ637" s="270" t="s">
        <v>5220</v>
      </c>
      <c r="BA637" s="270" t="s">
        <v>5216</v>
      </c>
      <c r="BB637" s="270" t="s">
        <v>3258</v>
      </c>
      <c r="BC637" s="270" t="s">
        <v>3258</v>
      </c>
      <c r="BD637" s="270"/>
      <c r="BE637" s="270"/>
      <c r="BH637" s="248"/>
      <c r="BI637" s="248"/>
      <c r="BJ637" s="248"/>
      <c r="BK637" s="248"/>
      <c r="BL637" s="248"/>
      <c r="BM637" s="248"/>
      <c r="BN637" s="248"/>
      <c r="BO637" s="248"/>
      <c r="BP637" s="248" t="s">
        <v>3258</v>
      </c>
      <c r="BQ637" s="248" t="s">
        <v>3258</v>
      </c>
      <c r="BR637" s="248" t="s">
        <v>3258</v>
      </c>
      <c r="BS637" s="248" t="s">
        <v>3258</v>
      </c>
      <c r="BT637" s="248" t="s">
        <v>3258</v>
      </c>
      <c r="BU637" s="248" t="s">
        <v>3258</v>
      </c>
      <c r="BV637" s="247"/>
      <c r="BW637" s="248"/>
      <c r="BX637" s="248"/>
      <c r="BY637" s="248"/>
      <c r="BZ637" s="248"/>
      <c r="CA637" s="241"/>
      <c r="CB637" s="241"/>
      <c r="CC637" s="241"/>
      <c r="CD637" s="241"/>
      <c r="CE637" s="248"/>
    </row>
    <row r="638" spans="1:83" ht="14.4" x14ac:dyDescent="0.3">
      <c r="A638" s="269">
        <v>522077</v>
      </c>
      <c r="B638" s="272" t="str">
        <f>VLOOKUP(A638,[1]Sheet4!B$1:G$3636,5,0)</f>
        <v>الرابعة</v>
      </c>
      <c r="C638" s="270" t="s">
        <v>1260</v>
      </c>
      <c r="D638" s="270" t="s">
        <v>1260</v>
      </c>
      <c r="E638" s="270" t="s">
        <v>1260</v>
      </c>
      <c r="F638" s="270" t="s">
        <v>1260</v>
      </c>
      <c r="G638" s="270" t="s">
        <v>1260</v>
      </c>
      <c r="H638" s="270" t="s">
        <v>1260</v>
      </c>
      <c r="I638" s="270" t="s">
        <v>1260</v>
      </c>
      <c r="J638" s="270" t="s">
        <v>1260</v>
      </c>
      <c r="K638" s="270" t="s">
        <v>1260</v>
      </c>
      <c r="L638" s="270" t="s">
        <v>1260</v>
      </c>
      <c r="M638" s="270" t="s">
        <v>1260</v>
      </c>
      <c r="N638" s="270" t="s">
        <v>1260</v>
      </c>
      <c r="O638" s="270" t="s">
        <v>1260</v>
      </c>
      <c r="P638" s="270" t="s">
        <v>1260</v>
      </c>
      <c r="Q638" s="270" t="s">
        <v>1260</v>
      </c>
      <c r="R638" s="270" t="s">
        <v>1260</v>
      </c>
      <c r="S638" s="270" t="s">
        <v>1260</v>
      </c>
      <c r="T638" s="270" t="s">
        <v>1260</v>
      </c>
      <c r="U638" s="270" t="s">
        <v>1260</v>
      </c>
      <c r="V638" s="270" t="s">
        <v>1260</v>
      </c>
      <c r="W638" s="270" t="s">
        <v>1260</v>
      </c>
      <c r="X638" s="270" t="s">
        <v>1260</v>
      </c>
      <c r="Y638" s="270" t="s">
        <v>1260</v>
      </c>
      <c r="Z638" s="270" t="s">
        <v>1260</v>
      </c>
      <c r="AA638" s="270" t="s">
        <v>1260</v>
      </c>
      <c r="AB638" s="270" t="s">
        <v>1260</v>
      </c>
      <c r="AC638" s="270" t="s">
        <v>1260</v>
      </c>
      <c r="AD638" s="270" t="s">
        <v>1260</v>
      </c>
      <c r="AE638" s="270" t="s">
        <v>1260</v>
      </c>
      <c r="AF638" s="270" t="s">
        <v>1260</v>
      </c>
      <c r="AG638" s="270" t="s">
        <v>1260</v>
      </c>
      <c r="AH638" s="270" t="s">
        <v>1260</v>
      </c>
      <c r="AI638" s="270" t="s">
        <v>1260</v>
      </c>
      <c r="AJ638" s="270" t="s">
        <v>1260</v>
      </c>
      <c r="AK638" s="270" t="s">
        <v>1260</v>
      </c>
      <c r="AL638" s="270" t="s">
        <v>1260</v>
      </c>
      <c r="AM638" s="270" t="s">
        <v>1260</v>
      </c>
      <c r="AN638" s="270" t="s">
        <v>1260</v>
      </c>
      <c r="AO638" s="270" t="s">
        <v>1260</v>
      </c>
      <c r="AP638" s="270" t="s">
        <v>1260</v>
      </c>
      <c r="AQ638" s="270" t="s">
        <v>1260</v>
      </c>
      <c r="AR638" s="270" t="s">
        <v>1260</v>
      </c>
      <c r="AS638" s="270" t="s">
        <v>1260</v>
      </c>
      <c r="AT638" s="270" t="s">
        <v>1260</v>
      </c>
      <c r="AU638" s="270" t="s">
        <v>1260</v>
      </c>
      <c r="AV638" s="270" t="s">
        <v>1260</v>
      </c>
      <c r="AW638" s="270" t="s">
        <v>1260</v>
      </c>
      <c r="AX638">
        <f>VLOOKUP(A638,[1]Sheet4!B$2:G$3636,6,0)</f>
        <v>0</v>
      </c>
      <c r="AY638" t="str">
        <f>VLOOKUP(A638,[1]Sheet2!A$3:AC$3636,29,0)</f>
        <v/>
      </c>
      <c r="AZ638" s="270" t="s">
        <v>3258</v>
      </c>
      <c r="BA638" s="270" t="s">
        <v>3258</v>
      </c>
      <c r="BB638" s="270" t="s">
        <v>3258</v>
      </c>
      <c r="BC638" s="270" t="s">
        <v>3258</v>
      </c>
      <c r="BD638" s="270"/>
      <c r="BE638" s="270"/>
    </row>
    <row r="639" spans="1:83" ht="14.4" x14ac:dyDescent="0.3">
      <c r="A639" s="269">
        <v>522088</v>
      </c>
      <c r="B639" s="272" t="str">
        <f>VLOOKUP(A639,[1]Sheet4!B$1:G$3636,5,0)</f>
        <v>الرابعة حديث</v>
      </c>
      <c r="C639" s="270" t="s">
        <v>1259</v>
      </c>
      <c r="D639" s="270" t="s">
        <v>1259</v>
      </c>
      <c r="E639" s="270" t="s">
        <v>1259</v>
      </c>
      <c r="F639" s="270" t="s">
        <v>1259</v>
      </c>
      <c r="G639" s="270" t="s">
        <v>1259</v>
      </c>
      <c r="H639" s="270" t="s">
        <v>1259</v>
      </c>
      <c r="I639" s="270" t="s">
        <v>1259</v>
      </c>
      <c r="J639" s="270" t="s">
        <v>1259</v>
      </c>
      <c r="K639" s="270" t="s">
        <v>1259</v>
      </c>
      <c r="L639" s="270" t="s">
        <v>1259</v>
      </c>
      <c r="M639" s="270" t="s">
        <v>1259</v>
      </c>
      <c r="N639" s="270" t="s">
        <v>1259</v>
      </c>
      <c r="O639" s="270" t="s">
        <v>1259</v>
      </c>
      <c r="P639" s="270" t="s">
        <v>1259</v>
      </c>
      <c r="Q639" s="270" t="s">
        <v>1259</v>
      </c>
      <c r="R639" s="270" t="s">
        <v>1259</v>
      </c>
      <c r="S639" s="270" t="s">
        <v>1259</v>
      </c>
      <c r="T639" s="270" t="s">
        <v>1259</v>
      </c>
      <c r="U639" s="270" t="s">
        <v>1259</v>
      </c>
      <c r="V639" s="270" t="s">
        <v>1259</v>
      </c>
      <c r="W639" s="270" t="s">
        <v>1259</v>
      </c>
      <c r="X639" s="270" t="s">
        <v>1259</v>
      </c>
      <c r="Y639" s="270" t="s">
        <v>1259</v>
      </c>
      <c r="Z639" s="270" t="s">
        <v>1259</v>
      </c>
      <c r="AA639" s="270" t="s">
        <v>1259</v>
      </c>
      <c r="AB639" s="270" t="s">
        <v>1259</v>
      </c>
      <c r="AC639" s="270" t="s">
        <v>1259</v>
      </c>
      <c r="AD639" s="270" t="s">
        <v>1259</v>
      </c>
      <c r="AE639" s="270" t="s">
        <v>1259</v>
      </c>
      <c r="AF639" s="270" t="s">
        <v>1259</v>
      </c>
      <c r="AG639" s="270" t="s">
        <v>1259</v>
      </c>
      <c r="AH639" s="270" t="s">
        <v>1259</v>
      </c>
      <c r="AI639" s="270" t="s">
        <v>1259</v>
      </c>
      <c r="AJ639" s="270" t="s">
        <v>1259</v>
      </c>
      <c r="AK639" s="270" t="s">
        <v>1259</v>
      </c>
      <c r="AL639" s="270" t="s">
        <v>1259</v>
      </c>
      <c r="AM639" s="270" t="s">
        <v>1259</v>
      </c>
      <c r="AN639" s="270" t="s">
        <v>1259</v>
      </c>
      <c r="AO639" s="270" t="s">
        <v>1259</v>
      </c>
      <c r="AP639" s="270" t="s">
        <v>1259</v>
      </c>
      <c r="AQ639" s="270" t="s">
        <v>1259</v>
      </c>
      <c r="AR639" s="270" t="s">
        <v>1259</v>
      </c>
      <c r="AS639" s="270" t="s">
        <v>3258</v>
      </c>
      <c r="AT639" s="270" t="s">
        <v>3258</v>
      </c>
      <c r="AU639" s="270" t="s">
        <v>3258</v>
      </c>
      <c r="AV639" s="270" t="s">
        <v>3258</v>
      </c>
      <c r="AW639" s="277" t="s">
        <v>3258</v>
      </c>
      <c r="AY639" t="str">
        <f>VLOOKUP(A639,[1]Sheet2!A$3:AC$3636,29,0)</f>
        <v/>
      </c>
      <c r="AZ639" s="270" t="s">
        <v>3258</v>
      </c>
      <c r="BA639" s="270" t="s">
        <v>3258</v>
      </c>
      <c r="BB639" s="270" t="s">
        <v>3258</v>
      </c>
      <c r="BC639" s="270" t="s">
        <v>3258</v>
      </c>
      <c r="BD639" s="270"/>
      <c r="BE639" s="270"/>
    </row>
    <row r="640" spans="1:83" ht="14.4" x14ac:dyDescent="0.3">
      <c r="A640" s="269">
        <v>522090</v>
      </c>
      <c r="B640" s="272" t="str">
        <f>VLOOKUP(A640,[1]Sheet4!B$1:G$3636,5,0)</f>
        <v>الرابعة</v>
      </c>
      <c r="C640" s="270" t="s">
        <v>1260</v>
      </c>
      <c r="D640" s="270" t="s">
        <v>1260</v>
      </c>
      <c r="E640" s="270" t="s">
        <v>1260</v>
      </c>
      <c r="F640" s="270" t="s">
        <v>1260</v>
      </c>
      <c r="G640" s="270" t="s">
        <v>1260</v>
      </c>
      <c r="H640" s="270" t="s">
        <v>1260</v>
      </c>
      <c r="I640" s="270" t="s">
        <v>1260</v>
      </c>
      <c r="J640" s="270" t="s">
        <v>1260</v>
      </c>
      <c r="K640" s="270" t="s">
        <v>1260</v>
      </c>
      <c r="L640" s="270" t="s">
        <v>1260</v>
      </c>
      <c r="M640" s="270" t="s">
        <v>1260</v>
      </c>
      <c r="N640" s="270" t="s">
        <v>1260</v>
      </c>
      <c r="O640" s="270" t="s">
        <v>1260</v>
      </c>
      <c r="P640" s="270" t="s">
        <v>1260</v>
      </c>
      <c r="Q640" s="270" t="s">
        <v>1260</v>
      </c>
      <c r="R640" s="270" t="s">
        <v>1260</v>
      </c>
      <c r="S640" s="270" t="s">
        <v>1260</v>
      </c>
      <c r="T640" s="270" t="s">
        <v>1260</v>
      </c>
      <c r="U640" s="270" t="s">
        <v>1260</v>
      </c>
      <c r="V640" s="270" t="s">
        <v>1260</v>
      </c>
      <c r="W640" s="270" t="s">
        <v>1260</v>
      </c>
      <c r="X640" s="270" t="s">
        <v>1260</v>
      </c>
      <c r="Y640" s="270" t="s">
        <v>1260</v>
      </c>
      <c r="Z640" s="270" t="s">
        <v>1260</v>
      </c>
      <c r="AA640" s="270" t="s">
        <v>1260</v>
      </c>
      <c r="AB640" s="270" t="s">
        <v>1260</v>
      </c>
      <c r="AC640" s="270" t="s">
        <v>1260</v>
      </c>
      <c r="AD640" s="270" t="s">
        <v>1260</v>
      </c>
      <c r="AE640" s="270" t="s">
        <v>1260</v>
      </c>
      <c r="AF640" s="270" t="s">
        <v>1260</v>
      </c>
      <c r="AG640" s="270" t="s">
        <v>1260</v>
      </c>
      <c r="AH640" s="270" t="s">
        <v>1260</v>
      </c>
      <c r="AI640" s="270" t="s">
        <v>1260</v>
      </c>
      <c r="AJ640" s="270" t="s">
        <v>1260</v>
      </c>
      <c r="AK640" s="270" t="s">
        <v>1260</v>
      </c>
      <c r="AL640" s="270" t="s">
        <v>1260</v>
      </c>
      <c r="AM640" s="270" t="s">
        <v>1260</v>
      </c>
      <c r="AN640" s="270" t="s">
        <v>1260</v>
      </c>
      <c r="AO640" s="270" t="s">
        <v>1260</v>
      </c>
      <c r="AP640" s="270" t="s">
        <v>1260</v>
      </c>
      <c r="AQ640" s="270" t="s">
        <v>1260</v>
      </c>
      <c r="AR640" s="270" t="s">
        <v>1260</v>
      </c>
      <c r="AS640" s="270" t="s">
        <v>1260</v>
      </c>
      <c r="AT640" s="270" t="s">
        <v>1260</v>
      </c>
      <c r="AU640" s="270" t="s">
        <v>1260</v>
      </c>
      <c r="AV640" s="270" t="s">
        <v>1260</v>
      </c>
      <c r="AW640" s="277" t="s">
        <v>1260</v>
      </c>
      <c r="AX640">
        <f>VLOOKUP(A640,[1]Sheet4!B$2:G$3636,6,0)</f>
        <v>0</v>
      </c>
      <c r="AY640">
        <f>VLOOKUP(A640,[1]Sheet2!A$3:AC$3636,29,0)</f>
        <v>0</v>
      </c>
      <c r="AZ640" s="270" t="s">
        <v>3258</v>
      </c>
      <c r="BA640" s="270" t="s">
        <v>3258</v>
      </c>
      <c r="BB640" s="270" t="s">
        <v>3258</v>
      </c>
      <c r="BC640" s="270" t="s">
        <v>3258</v>
      </c>
      <c r="BD640" s="270"/>
      <c r="BE640" s="270"/>
    </row>
    <row r="641" spans="1:83" ht="14.4" x14ac:dyDescent="0.3">
      <c r="A641" s="269">
        <v>522094</v>
      </c>
      <c r="B641" s="272" t="str">
        <f>VLOOKUP(A641,[1]Sheet4!B$1:G$3636,5,0)</f>
        <v>الرابعة حديث</v>
      </c>
      <c r="C641" s="270" t="s">
        <v>1259</v>
      </c>
      <c r="D641" s="270" t="s">
        <v>1259</v>
      </c>
      <c r="E641" s="270" t="s">
        <v>1259</v>
      </c>
      <c r="F641" s="270" t="s">
        <v>1259</v>
      </c>
      <c r="G641" s="270" t="s">
        <v>1259</v>
      </c>
      <c r="H641" s="270" t="s">
        <v>1259</v>
      </c>
      <c r="I641" s="270" t="s">
        <v>1259</v>
      </c>
      <c r="J641" s="270" t="s">
        <v>1259</v>
      </c>
      <c r="K641" s="270" t="s">
        <v>1259</v>
      </c>
      <c r="L641" s="270" t="s">
        <v>1259</v>
      </c>
      <c r="M641" s="270" t="s">
        <v>1259</v>
      </c>
      <c r="N641" s="270" t="s">
        <v>1259</v>
      </c>
      <c r="O641" s="270" t="s">
        <v>1259</v>
      </c>
      <c r="P641" s="270" t="s">
        <v>1259</v>
      </c>
      <c r="Q641" s="270" t="s">
        <v>1259</v>
      </c>
      <c r="R641" s="270" t="s">
        <v>1259</v>
      </c>
      <c r="S641" s="270" t="s">
        <v>1259</v>
      </c>
      <c r="T641" s="270" t="s">
        <v>1259</v>
      </c>
      <c r="U641" s="270" t="s">
        <v>1259</v>
      </c>
      <c r="V641" s="270" t="s">
        <v>1259</v>
      </c>
      <c r="W641" s="270" t="s">
        <v>1259</v>
      </c>
      <c r="X641" s="270" t="s">
        <v>1259</v>
      </c>
      <c r="Y641" s="270" t="s">
        <v>1259</v>
      </c>
      <c r="Z641" s="270" t="s">
        <v>1259</v>
      </c>
      <c r="AA641" s="270" t="s">
        <v>1259</v>
      </c>
      <c r="AB641" s="270" t="s">
        <v>1259</v>
      </c>
      <c r="AC641" s="270" t="s">
        <v>1259</v>
      </c>
      <c r="AD641" s="270" t="s">
        <v>1259</v>
      </c>
      <c r="AE641" s="270" t="s">
        <v>1259</v>
      </c>
      <c r="AF641" s="270" t="s">
        <v>1259</v>
      </c>
      <c r="AG641" s="270" t="s">
        <v>1259</v>
      </c>
      <c r="AH641" s="270" t="s">
        <v>1259</v>
      </c>
      <c r="AI641" s="270" t="s">
        <v>1259</v>
      </c>
      <c r="AJ641" s="270" t="s">
        <v>1259</v>
      </c>
      <c r="AK641" s="270" t="s">
        <v>1259</v>
      </c>
      <c r="AL641" s="270" t="s">
        <v>1259</v>
      </c>
      <c r="AM641" s="270" t="s">
        <v>1259</v>
      </c>
      <c r="AN641" s="270" t="s">
        <v>1259</v>
      </c>
      <c r="AO641" s="270" t="s">
        <v>1259</v>
      </c>
      <c r="AP641" s="270" t="s">
        <v>1259</v>
      </c>
      <c r="AQ641" s="270" t="s">
        <v>1259</v>
      </c>
      <c r="AR641" s="270" t="s">
        <v>1259</v>
      </c>
      <c r="AS641" s="270" t="s">
        <v>3258</v>
      </c>
      <c r="AT641" s="270" t="s">
        <v>3258</v>
      </c>
      <c r="AU641" s="270" t="s">
        <v>3258</v>
      </c>
      <c r="AV641" s="270" t="s">
        <v>3258</v>
      </c>
      <c r="AW641" s="277" t="s">
        <v>3258</v>
      </c>
      <c r="AY641" t="str">
        <f>VLOOKUP(A641,[1]Sheet2!A$3:AC$3636,29,0)</f>
        <v/>
      </c>
      <c r="AZ641" s="270" t="s">
        <v>3258</v>
      </c>
      <c r="BA641" s="270" t="s">
        <v>3258</v>
      </c>
      <c r="BB641" s="270" t="s">
        <v>3258</v>
      </c>
      <c r="BC641" s="270" t="s">
        <v>3258</v>
      </c>
      <c r="BD641" s="270"/>
      <c r="BE641" s="270"/>
    </row>
    <row r="642" spans="1:83" ht="14.4" x14ac:dyDescent="0.3">
      <c r="A642" s="269">
        <v>522098</v>
      </c>
      <c r="B642" s="272" t="str">
        <f>VLOOKUP(A642,[1]Sheet4!B$1:G$3636,5,0)</f>
        <v>الرابعة</v>
      </c>
      <c r="C642" s="270" t="s">
        <v>1260</v>
      </c>
      <c r="D642" s="270" t="s">
        <v>1260</v>
      </c>
      <c r="E642" s="270" t="s">
        <v>1260</v>
      </c>
      <c r="F642" s="270" t="s">
        <v>1260</v>
      </c>
      <c r="G642" s="270" t="s">
        <v>1260</v>
      </c>
      <c r="H642" s="270" t="s">
        <v>1260</v>
      </c>
      <c r="I642" s="270" t="s">
        <v>1260</v>
      </c>
      <c r="J642" s="270" t="s">
        <v>1260</v>
      </c>
      <c r="K642" s="270" t="s">
        <v>1260</v>
      </c>
      <c r="L642" s="270" t="s">
        <v>1260</v>
      </c>
      <c r="M642" s="270" t="s">
        <v>1260</v>
      </c>
      <c r="N642" s="270" t="s">
        <v>1260</v>
      </c>
      <c r="O642" s="270" t="s">
        <v>1260</v>
      </c>
      <c r="P642" s="270" t="s">
        <v>1260</v>
      </c>
      <c r="Q642" s="270" t="s">
        <v>1260</v>
      </c>
      <c r="R642" s="270" t="s">
        <v>1260</v>
      </c>
      <c r="S642" s="270" t="s">
        <v>1260</v>
      </c>
      <c r="T642" s="270" t="s">
        <v>1260</v>
      </c>
      <c r="U642" s="270" t="s">
        <v>1260</v>
      </c>
      <c r="V642" s="270" t="s">
        <v>1260</v>
      </c>
      <c r="W642" s="270" t="s">
        <v>1260</v>
      </c>
      <c r="X642" s="270" t="s">
        <v>1260</v>
      </c>
      <c r="Y642" s="270" t="s">
        <v>1260</v>
      </c>
      <c r="Z642" s="270" t="s">
        <v>1260</v>
      </c>
      <c r="AA642" s="270" t="s">
        <v>1260</v>
      </c>
      <c r="AB642" s="270" t="s">
        <v>1260</v>
      </c>
      <c r="AC642" s="270" t="s">
        <v>1260</v>
      </c>
      <c r="AD642" s="270" t="s">
        <v>1260</v>
      </c>
      <c r="AE642" s="270" t="s">
        <v>1260</v>
      </c>
      <c r="AF642" s="270" t="s">
        <v>1260</v>
      </c>
      <c r="AG642" s="270" t="s">
        <v>1260</v>
      </c>
      <c r="AH642" s="270" t="s">
        <v>1260</v>
      </c>
      <c r="AI642" s="270" t="s">
        <v>1260</v>
      </c>
      <c r="AJ642" s="270" t="s">
        <v>1260</v>
      </c>
      <c r="AK642" s="270" t="s">
        <v>1260</v>
      </c>
      <c r="AL642" s="270" t="s">
        <v>1260</v>
      </c>
      <c r="AM642" s="270" t="s">
        <v>1260</v>
      </c>
      <c r="AN642" s="270" t="s">
        <v>1260</v>
      </c>
      <c r="AO642" s="270" t="s">
        <v>1260</v>
      </c>
      <c r="AP642" s="270" t="s">
        <v>1260</v>
      </c>
      <c r="AQ642" s="270" t="s">
        <v>1260</v>
      </c>
      <c r="AR642" s="270" t="s">
        <v>1260</v>
      </c>
      <c r="AS642" s="270" t="s">
        <v>1260</v>
      </c>
      <c r="AT642" s="270" t="s">
        <v>1260</v>
      </c>
      <c r="AU642" s="270" t="s">
        <v>1260</v>
      </c>
      <c r="AV642" s="270" t="s">
        <v>1260</v>
      </c>
      <c r="AW642" s="277" t="s">
        <v>1260</v>
      </c>
      <c r="AX642" t="str">
        <f>VLOOKUP(A642,[1]Sheet4!B$2:G$3636,6,0)</f>
        <v>مستنفذ فصل ثاني  2023-2024</v>
      </c>
      <c r="AY642" t="str">
        <f>VLOOKUP(A642,[1]Sheet2!A$3:AC$3636,29,0)</f>
        <v/>
      </c>
      <c r="AZ642" s="270" t="s">
        <v>3258</v>
      </c>
      <c r="BA642" s="270" t="s">
        <v>3258</v>
      </c>
      <c r="BB642" s="270" t="s">
        <v>3258</v>
      </c>
      <c r="BC642" s="270" t="s">
        <v>3258</v>
      </c>
      <c r="BD642" s="270"/>
      <c r="BE642" s="270"/>
    </row>
    <row r="643" spans="1:83" ht="14.4" x14ac:dyDescent="0.3">
      <c r="A643" s="269">
        <v>522103</v>
      </c>
      <c r="B643" s="272" t="str">
        <f>VLOOKUP(A643,[1]Sheet4!B$1:G$3636,5,0)</f>
        <v>الرابعة</v>
      </c>
      <c r="C643" s="270" t="s">
        <v>1259</v>
      </c>
      <c r="D643" s="270" t="s">
        <v>1259</v>
      </c>
      <c r="E643" s="270" t="s">
        <v>1259</v>
      </c>
      <c r="F643" s="270" t="s">
        <v>1259</v>
      </c>
      <c r="G643" s="270" t="s">
        <v>1259</v>
      </c>
      <c r="H643" s="270" t="s">
        <v>1259</v>
      </c>
      <c r="I643" s="270" t="s">
        <v>1259</v>
      </c>
      <c r="J643" s="270" t="s">
        <v>1259</v>
      </c>
      <c r="K643" s="270" t="s">
        <v>1259</v>
      </c>
      <c r="L643" s="270" t="s">
        <v>1259</v>
      </c>
      <c r="M643" s="270" t="s">
        <v>1259</v>
      </c>
      <c r="N643" s="270" t="s">
        <v>1259</v>
      </c>
      <c r="O643" s="270" t="s">
        <v>1259</v>
      </c>
      <c r="P643" s="270" t="s">
        <v>1259</v>
      </c>
      <c r="Q643" s="270" t="s">
        <v>1259</v>
      </c>
      <c r="R643" s="270" t="s">
        <v>1259</v>
      </c>
      <c r="S643" s="270" t="s">
        <v>1259</v>
      </c>
      <c r="T643" s="270" t="s">
        <v>1259</v>
      </c>
      <c r="U643" s="270" t="s">
        <v>1259</v>
      </c>
      <c r="V643" s="270" t="s">
        <v>1259</v>
      </c>
      <c r="W643" s="270" t="s">
        <v>1259</v>
      </c>
      <c r="X643" s="270" t="s">
        <v>1259</v>
      </c>
      <c r="Y643" s="270" t="s">
        <v>1259</v>
      </c>
      <c r="Z643" s="270" t="s">
        <v>1259</v>
      </c>
      <c r="AA643" s="270" t="s">
        <v>1259</v>
      </c>
      <c r="AB643" s="270" t="s">
        <v>1259</v>
      </c>
      <c r="AC643" s="270" t="s">
        <v>1259</v>
      </c>
      <c r="AD643" s="270" t="s">
        <v>1259</v>
      </c>
      <c r="AE643" s="270" t="s">
        <v>1259</v>
      </c>
      <c r="AF643" s="270" t="s">
        <v>1259</v>
      </c>
      <c r="AG643" s="270" t="s">
        <v>1259</v>
      </c>
      <c r="AH643" s="270" t="s">
        <v>1259</v>
      </c>
      <c r="AI643" s="270" t="s">
        <v>1259</v>
      </c>
      <c r="AJ643" s="270" t="s">
        <v>1259</v>
      </c>
      <c r="AK643" s="270" t="s">
        <v>1259</v>
      </c>
      <c r="AL643" s="270" t="s">
        <v>1259</v>
      </c>
      <c r="AM643" s="270" t="s">
        <v>1259</v>
      </c>
      <c r="AN643" s="270" t="s">
        <v>1259</v>
      </c>
      <c r="AO643" s="270" t="s">
        <v>1259</v>
      </c>
      <c r="AP643" s="270" t="s">
        <v>1259</v>
      </c>
      <c r="AQ643" s="270" t="s">
        <v>1259</v>
      </c>
      <c r="AR643" s="270" t="s">
        <v>1259</v>
      </c>
      <c r="AS643" s="270" t="s">
        <v>1259</v>
      </c>
      <c r="AT643" s="270" t="s">
        <v>1259</v>
      </c>
      <c r="AU643" s="270" t="s">
        <v>1259</v>
      </c>
      <c r="AV643" s="270" t="s">
        <v>1259</v>
      </c>
      <c r="AW643" s="277" t="s">
        <v>1259</v>
      </c>
      <c r="AX643">
        <f>VLOOKUP(A643,[1]Sheet4!B$2:G$3636,6,0)</f>
        <v>0</v>
      </c>
      <c r="AY643" t="str">
        <f>VLOOKUP(A643,[1]Sheet2!A$3:AC$3636,29,0)</f>
        <v/>
      </c>
      <c r="AZ643" s="270" t="s">
        <v>3258</v>
      </c>
      <c r="BA643" s="270" t="s">
        <v>3258</v>
      </c>
      <c r="BB643" s="270" t="s">
        <v>3258</v>
      </c>
      <c r="BC643" s="270" t="s">
        <v>3258</v>
      </c>
      <c r="BD643" s="270"/>
      <c r="BE643" s="270"/>
      <c r="BH643" s="248"/>
      <c r="BI643" s="248"/>
      <c r="BJ643" s="248"/>
      <c r="BK643" s="248"/>
      <c r="BL643" s="248"/>
      <c r="BM643" s="248"/>
      <c r="BN643" s="248"/>
      <c r="BO643" s="248"/>
      <c r="BP643" s="248" t="s">
        <v>3258</v>
      </c>
      <c r="BQ643" s="248" t="s">
        <v>3258</v>
      </c>
      <c r="BR643" s="248" t="s">
        <v>3258</v>
      </c>
      <c r="BS643" s="248" t="s">
        <v>3258</v>
      </c>
      <c r="BT643" s="248" t="s">
        <v>3258</v>
      </c>
      <c r="BU643" s="248" t="s">
        <v>3258</v>
      </c>
      <c r="BV643" s="247"/>
      <c r="BW643" s="248"/>
      <c r="BX643" s="248"/>
      <c r="BY643" s="248"/>
      <c r="BZ643" s="248"/>
      <c r="CA643" s="241"/>
      <c r="CB643" s="241"/>
      <c r="CC643" s="241"/>
      <c r="CD643" s="241"/>
      <c r="CE643" s="248"/>
    </row>
    <row r="644" spans="1:83" ht="14.4" x14ac:dyDescent="0.3">
      <c r="A644" s="269">
        <v>522105</v>
      </c>
      <c r="B644" s="272" t="str">
        <f>VLOOKUP(A644,[1]Sheet4!B$1:G$3636,5,0)</f>
        <v>الرابعة</v>
      </c>
      <c r="C644" s="270" t="s">
        <v>1259</v>
      </c>
      <c r="D644" s="270" t="s">
        <v>1259</v>
      </c>
      <c r="E644" s="270" t="s">
        <v>1259</v>
      </c>
      <c r="F644" s="270" t="s">
        <v>1259</v>
      </c>
      <c r="G644" s="270" t="s">
        <v>1259</v>
      </c>
      <c r="H644" s="270" t="s">
        <v>1259</v>
      </c>
      <c r="I644" s="270" t="s">
        <v>1259</v>
      </c>
      <c r="J644" s="270" t="s">
        <v>1259</v>
      </c>
      <c r="K644" s="270" t="s">
        <v>1259</v>
      </c>
      <c r="L644" s="270" t="s">
        <v>1259</v>
      </c>
      <c r="M644" s="270" t="s">
        <v>1259</v>
      </c>
      <c r="N644" s="270" t="s">
        <v>1259</v>
      </c>
      <c r="O644" s="270" t="s">
        <v>1259</v>
      </c>
      <c r="P644" s="270" t="s">
        <v>1259</v>
      </c>
      <c r="Q644" s="270" t="s">
        <v>1259</v>
      </c>
      <c r="R644" s="270" t="s">
        <v>1259</v>
      </c>
      <c r="S644" s="270" t="s">
        <v>1259</v>
      </c>
      <c r="T644" s="270" t="s">
        <v>1259</v>
      </c>
      <c r="U644" s="270" t="s">
        <v>1259</v>
      </c>
      <c r="V644" s="270" t="s">
        <v>1259</v>
      </c>
      <c r="W644" s="270" t="s">
        <v>1259</v>
      </c>
      <c r="X644" s="270" t="s">
        <v>1259</v>
      </c>
      <c r="Y644" s="270" t="s">
        <v>1259</v>
      </c>
      <c r="Z644" s="270" t="s">
        <v>1259</v>
      </c>
      <c r="AA644" s="270" t="s">
        <v>1259</v>
      </c>
      <c r="AB644" s="270" t="s">
        <v>1259</v>
      </c>
      <c r="AC644" s="270" t="s">
        <v>1259</v>
      </c>
      <c r="AD644" s="270" t="s">
        <v>1259</v>
      </c>
      <c r="AE644" s="270" t="s">
        <v>1259</v>
      </c>
      <c r="AF644" s="270" t="s">
        <v>1259</v>
      </c>
      <c r="AG644" s="270" t="s">
        <v>1259</v>
      </c>
      <c r="AH644" s="270" t="s">
        <v>1259</v>
      </c>
      <c r="AI644" s="270" t="s">
        <v>1259</v>
      </c>
      <c r="AJ644" s="270" t="s">
        <v>1259</v>
      </c>
      <c r="AK644" s="270" t="s">
        <v>1259</v>
      </c>
      <c r="AL644" s="270" t="s">
        <v>1259</v>
      </c>
      <c r="AM644" s="270" t="s">
        <v>1259</v>
      </c>
      <c r="AN644" s="270" t="s">
        <v>1259</v>
      </c>
      <c r="AO644" s="270" t="s">
        <v>1259</v>
      </c>
      <c r="AP644" s="270" t="s">
        <v>1259</v>
      </c>
      <c r="AQ644" s="270" t="s">
        <v>1259</v>
      </c>
      <c r="AR644" s="270" t="s">
        <v>1259</v>
      </c>
      <c r="AS644" s="270" t="s">
        <v>1259</v>
      </c>
      <c r="AT644" s="270" t="s">
        <v>1259</v>
      </c>
      <c r="AU644" s="270" t="s">
        <v>1259</v>
      </c>
      <c r="AV644" s="270" t="s">
        <v>1259</v>
      </c>
      <c r="AW644" s="277" t="s">
        <v>1259</v>
      </c>
      <c r="AX644">
        <f>VLOOKUP(A644,[1]Sheet4!B$2:G$3636,6,0)</f>
        <v>0</v>
      </c>
      <c r="AY644" t="str">
        <f>VLOOKUP(A644,[1]Sheet2!A$3:AC$3636,29,0)</f>
        <v/>
      </c>
      <c r="AZ644" s="270" t="s">
        <v>3258</v>
      </c>
      <c r="BA644" s="270" t="s">
        <v>3258</v>
      </c>
      <c r="BB644" s="270" t="s">
        <v>3258</v>
      </c>
      <c r="BC644" s="270" t="s">
        <v>3258</v>
      </c>
      <c r="BD644" s="270"/>
      <c r="BE644" s="270"/>
    </row>
    <row r="645" spans="1:83" ht="14.4" x14ac:dyDescent="0.3">
      <c r="A645" s="269">
        <v>522106</v>
      </c>
      <c r="B645" s="272" t="str">
        <f>VLOOKUP(A645,[1]Sheet4!B$1:G$3636,5,0)</f>
        <v>الرابعة</v>
      </c>
      <c r="C645" s="270" t="s">
        <v>1259</v>
      </c>
      <c r="D645" s="270" t="s">
        <v>1259</v>
      </c>
      <c r="E645" s="270" t="s">
        <v>1259</v>
      </c>
      <c r="F645" s="270" t="s">
        <v>1259</v>
      </c>
      <c r="G645" s="270" t="s">
        <v>1259</v>
      </c>
      <c r="H645" s="270" t="s">
        <v>1259</v>
      </c>
      <c r="I645" s="270" t="s">
        <v>1259</v>
      </c>
      <c r="J645" s="270" t="s">
        <v>1259</v>
      </c>
      <c r="K645" s="270" t="s">
        <v>1259</v>
      </c>
      <c r="L645" s="270" t="s">
        <v>1259</v>
      </c>
      <c r="M645" s="270" t="s">
        <v>1259</v>
      </c>
      <c r="N645" s="270" t="s">
        <v>1259</v>
      </c>
      <c r="O645" s="270" t="s">
        <v>1259</v>
      </c>
      <c r="P645" s="270" t="s">
        <v>1259</v>
      </c>
      <c r="Q645" s="270" t="s">
        <v>1259</v>
      </c>
      <c r="R645" s="270" t="s">
        <v>1259</v>
      </c>
      <c r="S645" s="270" t="s">
        <v>1259</v>
      </c>
      <c r="T645" s="270" t="s">
        <v>1259</v>
      </c>
      <c r="U645" s="270" t="s">
        <v>1259</v>
      </c>
      <c r="V645" s="270" t="s">
        <v>1259</v>
      </c>
      <c r="W645" s="270" t="s">
        <v>1259</v>
      </c>
      <c r="X645" s="270" t="s">
        <v>1259</v>
      </c>
      <c r="Y645" s="270" t="s">
        <v>1259</v>
      </c>
      <c r="Z645" s="270" t="s">
        <v>1259</v>
      </c>
      <c r="AA645" s="270" t="s">
        <v>1259</v>
      </c>
      <c r="AB645" s="270" t="s">
        <v>1259</v>
      </c>
      <c r="AC645" s="270" t="s">
        <v>1259</v>
      </c>
      <c r="AD645" s="270" t="s">
        <v>1259</v>
      </c>
      <c r="AE645" s="270" t="s">
        <v>1259</v>
      </c>
      <c r="AF645" s="270" t="s">
        <v>1259</v>
      </c>
      <c r="AG645" s="270" t="s">
        <v>1259</v>
      </c>
      <c r="AH645" s="270" t="s">
        <v>1259</v>
      </c>
      <c r="AI645" s="270" t="s">
        <v>1259</v>
      </c>
      <c r="AJ645" s="270" t="s">
        <v>1259</v>
      </c>
      <c r="AK645" s="270" t="s">
        <v>1259</v>
      </c>
      <c r="AL645" s="270" t="s">
        <v>1259</v>
      </c>
      <c r="AM645" s="270" t="s">
        <v>1259</v>
      </c>
      <c r="AN645" s="270" t="s">
        <v>1259</v>
      </c>
      <c r="AO645" s="270" t="s">
        <v>1259</v>
      </c>
      <c r="AP645" s="270" t="s">
        <v>1259</v>
      </c>
      <c r="AQ645" s="270" t="s">
        <v>1259</v>
      </c>
      <c r="AR645" s="270" t="s">
        <v>1259</v>
      </c>
      <c r="AS645" s="270" t="s">
        <v>1259</v>
      </c>
      <c r="AT645" s="270" t="s">
        <v>1259</v>
      </c>
      <c r="AU645" s="270" t="s">
        <v>1259</v>
      </c>
      <c r="AV645" s="270" t="s">
        <v>1259</v>
      </c>
      <c r="AW645" s="277" t="s">
        <v>1259</v>
      </c>
      <c r="AX645">
        <f>VLOOKUP(A645,[1]Sheet4!B$2:G$3636,6,0)</f>
        <v>0</v>
      </c>
      <c r="AY645" t="str">
        <f>VLOOKUP(A645,[1]Sheet2!A$3:AC$3636,29,0)</f>
        <v/>
      </c>
      <c r="AZ645" s="270" t="s">
        <v>3258</v>
      </c>
      <c r="BA645" s="270" t="s">
        <v>3258</v>
      </c>
      <c r="BB645" s="270" t="s">
        <v>3258</v>
      </c>
      <c r="BC645" s="270" t="s">
        <v>3258</v>
      </c>
      <c r="BD645" s="270"/>
      <c r="BE645" s="270"/>
    </row>
    <row r="646" spans="1:83" ht="14.4" x14ac:dyDescent="0.3">
      <c r="A646" s="269">
        <v>522112</v>
      </c>
      <c r="B646" s="272" t="str">
        <f>VLOOKUP(A646,[1]Sheet4!B$1:G$3636,5,0)</f>
        <v>الرابعة</v>
      </c>
      <c r="C646" s="270" t="s">
        <v>1259</v>
      </c>
      <c r="D646" s="270" t="s">
        <v>1259</v>
      </c>
      <c r="E646" s="270" t="s">
        <v>1259</v>
      </c>
      <c r="F646" s="270" t="s">
        <v>1259</v>
      </c>
      <c r="G646" s="270" t="s">
        <v>1259</v>
      </c>
      <c r="H646" s="270" t="s">
        <v>1259</v>
      </c>
      <c r="I646" s="270" t="s">
        <v>1259</v>
      </c>
      <c r="J646" s="270" t="s">
        <v>1259</v>
      </c>
      <c r="K646" s="270" t="s">
        <v>1259</v>
      </c>
      <c r="L646" s="270" t="s">
        <v>1259</v>
      </c>
      <c r="M646" s="270" t="s">
        <v>1259</v>
      </c>
      <c r="N646" s="270" t="s">
        <v>1259</v>
      </c>
      <c r="O646" s="270" t="s">
        <v>1259</v>
      </c>
      <c r="P646" s="270" t="s">
        <v>1259</v>
      </c>
      <c r="Q646" s="270" t="s">
        <v>1259</v>
      </c>
      <c r="R646" s="270" t="s">
        <v>1259</v>
      </c>
      <c r="S646" s="270" t="s">
        <v>1259</v>
      </c>
      <c r="T646" s="270" t="s">
        <v>1259</v>
      </c>
      <c r="U646" s="270" t="s">
        <v>1259</v>
      </c>
      <c r="V646" s="270" t="s">
        <v>1259</v>
      </c>
      <c r="W646" s="270" t="s">
        <v>1259</v>
      </c>
      <c r="X646" s="270" t="s">
        <v>1259</v>
      </c>
      <c r="Y646" s="270" t="s">
        <v>1259</v>
      </c>
      <c r="Z646" s="270" t="s">
        <v>1259</v>
      </c>
      <c r="AA646" s="270" t="s">
        <v>1259</v>
      </c>
      <c r="AB646" s="270" t="s">
        <v>1259</v>
      </c>
      <c r="AC646" s="270" t="s">
        <v>1259</v>
      </c>
      <c r="AD646" s="270" t="s">
        <v>1259</v>
      </c>
      <c r="AE646" s="270" t="s">
        <v>1259</v>
      </c>
      <c r="AF646" s="270" t="s">
        <v>1259</v>
      </c>
      <c r="AG646" s="270" t="s">
        <v>1259</v>
      </c>
      <c r="AH646" s="270" t="s">
        <v>1259</v>
      </c>
      <c r="AI646" s="270" t="s">
        <v>1259</v>
      </c>
      <c r="AJ646" s="270" t="s">
        <v>1259</v>
      </c>
      <c r="AK646" s="270" t="s">
        <v>1259</v>
      </c>
      <c r="AL646" s="270" t="s">
        <v>1259</v>
      </c>
      <c r="AM646" s="270" t="s">
        <v>1259</v>
      </c>
      <c r="AN646" s="270" t="s">
        <v>1259</v>
      </c>
      <c r="AO646" s="270" t="s">
        <v>1259</v>
      </c>
      <c r="AP646" s="270" t="s">
        <v>1259</v>
      </c>
      <c r="AQ646" s="270" t="s">
        <v>1259</v>
      </c>
      <c r="AR646" s="270" t="s">
        <v>1259</v>
      </c>
      <c r="AS646" s="270" t="s">
        <v>1259</v>
      </c>
      <c r="AT646" s="270" t="s">
        <v>1259</v>
      </c>
      <c r="AU646" s="270" t="s">
        <v>1259</v>
      </c>
      <c r="AV646" s="270" t="s">
        <v>1259</v>
      </c>
      <c r="AW646" s="277" t="s">
        <v>1259</v>
      </c>
      <c r="AX646">
        <f>VLOOKUP(A646,[1]Sheet4!B$2:G$3636,6,0)</f>
        <v>0</v>
      </c>
      <c r="AY646" t="str">
        <f>VLOOKUP(A646,[1]Sheet2!A$3:AC$3636,29,0)</f>
        <v/>
      </c>
      <c r="AZ646" s="270" t="s">
        <v>3258</v>
      </c>
      <c r="BA646" s="270" t="s">
        <v>3258</v>
      </c>
      <c r="BB646" s="270" t="s">
        <v>3258</v>
      </c>
      <c r="BC646" s="270" t="s">
        <v>3258</v>
      </c>
      <c r="BD646" s="270"/>
      <c r="BE646" s="270"/>
      <c r="BH646" s="248"/>
      <c r="BI646" s="248"/>
      <c r="BJ646" s="248"/>
      <c r="BK646" s="248"/>
      <c r="BL646" s="248"/>
      <c r="BM646" s="248"/>
      <c r="BN646" s="248"/>
      <c r="BO646" s="248"/>
      <c r="BP646" s="248" t="s">
        <v>3258</v>
      </c>
      <c r="BQ646" s="248" t="s">
        <v>3258</v>
      </c>
      <c r="BR646" s="248" t="s">
        <v>3258</v>
      </c>
      <c r="BS646" s="248" t="s">
        <v>3258</v>
      </c>
      <c r="BT646" s="248" t="s">
        <v>3258</v>
      </c>
      <c r="BU646" s="248" t="s">
        <v>3258</v>
      </c>
      <c r="BV646" s="247"/>
      <c r="BW646" s="248"/>
      <c r="BX646" s="248"/>
      <c r="BY646" s="248"/>
      <c r="BZ646" s="248"/>
      <c r="CA646" s="241"/>
      <c r="CB646" s="241"/>
      <c r="CC646" s="241"/>
      <c r="CD646" s="241"/>
      <c r="CE646" s="248"/>
    </row>
    <row r="647" spans="1:83" ht="14.4" x14ac:dyDescent="0.3">
      <c r="A647" s="269">
        <v>522119</v>
      </c>
      <c r="B647" s="272" t="str">
        <f>VLOOKUP(A647,[1]Sheet4!B$1:G$3636,5,0)</f>
        <v>الرابعة</v>
      </c>
      <c r="C647" s="270" t="s">
        <v>1259</v>
      </c>
      <c r="D647" s="270" t="s">
        <v>1259</v>
      </c>
      <c r="E647" s="270" t="s">
        <v>1259</v>
      </c>
      <c r="F647" s="270" t="s">
        <v>1259</v>
      </c>
      <c r="G647" s="270" t="s">
        <v>1259</v>
      </c>
      <c r="H647" s="270" t="s">
        <v>1259</v>
      </c>
      <c r="I647" s="270" t="s">
        <v>1259</v>
      </c>
      <c r="J647" s="270" t="s">
        <v>1259</v>
      </c>
      <c r="K647" s="270" t="s">
        <v>1259</v>
      </c>
      <c r="L647" s="270" t="s">
        <v>1259</v>
      </c>
      <c r="M647" s="270" t="s">
        <v>1259</v>
      </c>
      <c r="N647" s="270" t="s">
        <v>1259</v>
      </c>
      <c r="O647" s="270" t="s">
        <v>1259</v>
      </c>
      <c r="P647" s="270" t="s">
        <v>1259</v>
      </c>
      <c r="Q647" s="270" t="s">
        <v>1259</v>
      </c>
      <c r="R647" s="270" t="s">
        <v>1259</v>
      </c>
      <c r="S647" s="270" t="s">
        <v>1259</v>
      </c>
      <c r="T647" s="270" t="s">
        <v>1259</v>
      </c>
      <c r="U647" s="270" t="s">
        <v>1259</v>
      </c>
      <c r="V647" s="270" t="s">
        <v>1259</v>
      </c>
      <c r="W647" s="270" t="s">
        <v>1259</v>
      </c>
      <c r="X647" s="270" t="s">
        <v>1259</v>
      </c>
      <c r="Y647" s="270" t="s">
        <v>1259</v>
      </c>
      <c r="Z647" s="270" t="s">
        <v>1259</v>
      </c>
      <c r="AA647" s="270" t="s">
        <v>1259</v>
      </c>
      <c r="AB647" s="270" t="s">
        <v>1259</v>
      </c>
      <c r="AC647" s="270" t="s">
        <v>1259</v>
      </c>
      <c r="AD647" s="270" t="s">
        <v>1259</v>
      </c>
      <c r="AE647" s="270" t="s">
        <v>1259</v>
      </c>
      <c r="AF647" s="270" t="s">
        <v>1259</v>
      </c>
      <c r="AG647" s="270" t="s">
        <v>1259</v>
      </c>
      <c r="AH647" s="270" t="s">
        <v>1259</v>
      </c>
      <c r="AI647" s="270" t="s">
        <v>1259</v>
      </c>
      <c r="AJ647" s="270" t="s">
        <v>1259</v>
      </c>
      <c r="AK647" s="270" t="s">
        <v>1259</v>
      </c>
      <c r="AL647" s="270" t="s">
        <v>1259</v>
      </c>
      <c r="AM647" s="270" t="s">
        <v>1259</v>
      </c>
      <c r="AN647" s="270" t="s">
        <v>1259</v>
      </c>
      <c r="AO647" s="270" t="s">
        <v>1259</v>
      </c>
      <c r="AP647" s="270" t="s">
        <v>1259</v>
      </c>
      <c r="AQ647" s="270" t="s">
        <v>1259</v>
      </c>
      <c r="AR647" s="270" t="s">
        <v>1259</v>
      </c>
      <c r="AS647" s="270" t="s">
        <v>1259</v>
      </c>
      <c r="AT647" s="270" t="s">
        <v>1259</v>
      </c>
      <c r="AU647" s="270" t="s">
        <v>1259</v>
      </c>
      <c r="AV647" s="270" t="s">
        <v>1259</v>
      </c>
      <c r="AW647" s="277" t="s">
        <v>1259</v>
      </c>
      <c r="AX647">
        <f>VLOOKUP(A647,[1]Sheet4!B$2:G$3636,6,0)</f>
        <v>0</v>
      </c>
      <c r="AY647" t="str">
        <f>VLOOKUP(A647,[1]Sheet2!A$3:AC$3636,29,0)</f>
        <v/>
      </c>
      <c r="AZ647" s="270" t="s">
        <v>3258</v>
      </c>
      <c r="BA647" s="270" t="s">
        <v>3258</v>
      </c>
      <c r="BB647" s="270" t="s">
        <v>3258</v>
      </c>
      <c r="BC647" s="270" t="s">
        <v>3258</v>
      </c>
      <c r="BD647" s="270"/>
      <c r="BE647" s="270"/>
    </row>
    <row r="648" spans="1:83" ht="14.4" x14ac:dyDescent="0.3">
      <c r="A648" s="269">
        <v>522122</v>
      </c>
      <c r="B648" s="272" t="str">
        <f>VLOOKUP(A648,[1]Sheet4!B$1:G$3636,5,0)</f>
        <v>الرابعة</v>
      </c>
      <c r="C648" s="270" t="s">
        <v>1260</v>
      </c>
      <c r="D648" s="270" t="s">
        <v>1260</v>
      </c>
      <c r="E648" s="270" t="s">
        <v>1260</v>
      </c>
      <c r="F648" s="270" t="s">
        <v>1260</v>
      </c>
      <c r="G648" s="270" t="s">
        <v>1260</v>
      </c>
      <c r="H648" s="270" t="s">
        <v>1260</v>
      </c>
      <c r="I648" s="270" t="s">
        <v>1260</v>
      </c>
      <c r="J648" s="270" t="s">
        <v>1260</v>
      </c>
      <c r="K648" s="270" t="s">
        <v>1260</v>
      </c>
      <c r="L648" s="270" t="s">
        <v>1260</v>
      </c>
      <c r="M648" s="270" t="s">
        <v>1260</v>
      </c>
      <c r="N648" s="270" t="s">
        <v>1260</v>
      </c>
      <c r="O648" s="270" t="s">
        <v>1260</v>
      </c>
      <c r="P648" s="270" t="s">
        <v>1260</v>
      </c>
      <c r="Q648" s="270" t="s">
        <v>1260</v>
      </c>
      <c r="R648" s="270" t="s">
        <v>1260</v>
      </c>
      <c r="S648" s="270" t="s">
        <v>1260</v>
      </c>
      <c r="T648" s="270" t="s">
        <v>1260</v>
      </c>
      <c r="U648" s="270" t="s">
        <v>1260</v>
      </c>
      <c r="V648" s="270" t="s">
        <v>1260</v>
      </c>
      <c r="W648" s="270" t="s">
        <v>1260</v>
      </c>
      <c r="X648" s="270" t="s">
        <v>1260</v>
      </c>
      <c r="Y648" s="270" t="s">
        <v>1260</v>
      </c>
      <c r="Z648" s="270" t="s">
        <v>1260</v>
      </c>
      <c r="AA648" s="270" t="s">
        <v>1260</v>
      </c>
      <c r="AB648" s="270" t="s">
        <v>1260</v>
      </c>
      <c r="AC648" s="270" t="s">
        <v>1260</v>
      </c>
      <c r="AD648" s="270" t="s">
        <v>1260</v>
      </c>
      <c r="AE648" s="270" t="s">
        <v>1260</v>
      </c>
      <c r="AF648" s="270" t="s">
        <v>1260</v>
      </c>
      <c r="AG648" s="270" t="s">
        <v>1260</v>
      </c>
      <c r="AH648" s="270" t="s">
        <v>1260</v>
      </c>
      <c r="AI648" s="270" t="s">
        <v>1260</v>
      </c>
      <c r="AJ648" s="270" t="s">
        <v>1260</v>
      </c>
      <c r="AK648" s="270" t="s">
        <v>1260</v>
      </c>
      <c r="AL648" s="270" t="s">
        <v>1260</v>
      </c>
      <c r="AM648" s="270" t="s">
        <v>1260</v>
      </c>
      <c r="AN648" s="270" t="s">
        <v>1260</v>
      </c>
      <c r="AO648" s="270" t="s">
        <v>1260</v>
      </c>
      <c r="AP648" s="270" t="s">
        <v>1260</v>
      </c>
      <c r="AQ648" s="270" t="s">
        <v>1260</v>
      </c>
      <c r="AR648" s="270" t="s">
        <v>1260</v>
      </c>
      <c r="AS648" s="270" t="s">
        <v>1260</v>
      </c>
      <c r="AT648" s="270" t="s">
        <v>1260</v>
      </c>
      <c r="AU648" s="270" t="s">
        <v>1260</v>
      </c>
      <c r="AV648" s="270" t="s">
        <v>1260</v>
      </c>
      <c r="AW648" s="277" t="s">
        <v>1260</v>
      </c>
      <c r="AX648" t="str">
        <f>VLOOKUP(A648,[1]Sheet4!B$2:G$3636,6,0)</f>
        <v>مستنفذ فصل ثاني  2023-2024</v>
      </c>
      <c r="AY648" t="str">
        <f>VLOOKUP(A648,[1]Sheet2!A$3:AC$3636,29,0)</f>
        <v/>
      </c>
      <c r="AZ648" s="270" t="s">
        <v>3258</v>
      </c>
      <c r="BA648" s="270" t="s">
        <v>3258</v>
      </c>
      <c r="BB648" s="270" t="s">
        <v>3258</v>
      </c>
      <c r="BC648" s="270" t="s">
        <v>3258</v>
      </c>
      <c r="BD648" s="270"/>
      <c r="BE648" s="270"/>
    </row>
    <row r="649" spans="1:83" ht="14.4" x14ac:dyDescent="0.3">
      <c r="A649" s="269">
        <v>522129</v>
      </c>
      <c r="B649" s="272" t="str">
        <f>VLOOKUP(A649,[1]Sheet4!B$1:G$3636,5,0)</f>
        <v>الرابعة</v>
      </c>
      <c r="C649" s="270" t="s">
        <v>1259</v>
      </c>
      <c r="D649" s="270" t="s">
        <v>1259</v>
      </c>
      <c r="E649" s="270" t="s">
        <v>1259</v>
      </c>
      <c r="F649" s="270" t="s">
        <v>1259</v>
      </c>
      <c r="G649" s="270" t="s">
        <v>1259</v>
      </c>
      <c r="H649" s="270" t="s">
        <v>1259</v>
      </c>
      <c r="I649" s="270" t="s">
        <v>1259</v>
      </c>
      <c r="J649" s="270" t="s">
        <v>1259</v>
      </c>
      <c r="K649" s="270" t="s">
        <v>1259</v>
      </c>
      <c r="L649" s="270" t="s">
        <v>1259</v>
      </c>
      <c r="M649" s="270" t="s">
        <v>1259</v>
      </c>
      <c r="N649" s="270" t="s">
        <v>1259</v>
      </c>
      <c r="O649" s="270" t="s">
        <v>1259</v>
      </c>
      <c r="P649" s="270" t="s">
        <v>1259</v>
      </c>
      <c r="Q649" s="270" t="s">
        <v>1259</v>
      </c>
      <c r="R649" s="270" t="s">
        <v>1259</v>
      </c>
      <c r="S649" s="270" t="s">
        <v>1259</v>
      </c>
      <c r="T649" s="270" t="s">
        <v>1259</v>
      </c>
      <c r="U649" s="270" t="s">
        <v>1259</v>
      </c>
      <c r="V649" s="270" t="s">
        <v>1259</v>
      </c>
      <c r="W649" s="270" t="s">
        <v>1259</v>
      </c>
      <c r="X649" s="270" t="s">
        <v>1259</v>
      </c>
      <c r="Y649" s="270" t="s">
        <v>1259</v>
      </c>
      <c r="Z649" s="270" t="s">
        <v>1259</v>
      </c>
      <c r="AA649" s="270" t="s">
        <v>1259</v>
      </c>
      <c r="AB649" s="270" t="s">
        <v>1259</v>
      </c>
      <c r="AC649" s="270" t="s">
        <v>1259</v>
      </c>
      <c r="AD649" s="270" t="s">
        <v>1259</v>
      </c>
      <c r="AE649" s="270" t="s">
        <v>1259</v>
      </c>
      <c r="AF649" s="270" t="s">
        <v>1259</v>
      </c>
      <c r="AG649" s="270" t="s">
        <v>1259</v>
      </c>
      <c r="AH649" s="270" t="s">
        <v>1259</v>
      </c>
      <c r="AI649" s="270" t="s">
        <v>1259</v>
      </c>
      <c r="AJ649" s="270" t="s">
        <v>1259</v>
      </c>
      <c r="AK649" s="270" t="s">
        <v>1259</v>
      </c>
      <c r="AL649" s="270" t="s">
        <v>1259</v>
      </c>
      <c r="AM649" s="270" t="s">
        <v>1259</v>
      </c>
      <c r="AN649" s="270" t="s">
        <v>1259</v>
      </c>
      <c r="AO649" s="270" t="s">
        <v>1259</v>
      </c>
      <c r="AP649" s="270" t="s">
        <v>1259</v>
      </c>
      <c r="AQ649" s="270" t="s">
        <v>1259</v>
      </c>
      <c r="AR649" s="270" t="s">
        <v>1259</v>
      </c>
      <c r="AS649" s="270" t="s">
        <v>1259</v>
      </c>
      <c r="AT649" s="270" t="s">
        <v>1259</v>
      </c>
      <c r="AU649" s="270" t="s">
        <v>1259</v>
      </c>
      <c r="AV649" s="270" t="s">
        <v>1259</v>
      </c>
      <c r="AW649" s="277" t="s">
        <v>1259</v>
      </c>
      <c r="AX649">
        <f>VLOOKUP(A649,[1]Sheet4!B$2:G$3636,6,0)</f>
        <v>0</v>
      </c>
      <c r="AY649" t="str">
        <f>VLOOKUP(A649,[1]Sheet2!A$3:AC$3636,29,0)</f>
        <v/>
      </c>
      <c r="AZ649" s="270" t="s">
        <v>3258</v>
      </c>
      <c r="BA649" s="270" t="s">
        <v>3258</v>
      </c>
      <c r="BB649" s="270" t="s">
        <v>3258</v>
      </c>
      <c r="BC649" s="270" t="s">
        <v>3258</v>
      </c>
      <c r="BD649" s="270"/>
      <c r="BE649" s="270"/>
      <c r="BH649" s="248"/>
      <c r="BI649" s="248"/>
      <c r="BJ649" s="248"/>
      <c r="BK649" s="248"/>
      <c r="BL649" s="248"/>
      <c r="BM649" s="248"/>
      <c r="BN649" s="248"/>
      <c r="BO649" s="248"/>
      <c r="BP649" s="248" t="s">
        <v>3258</v>
      </c>
      <c r="BQ649" s="248" t="s">
        <v>3258</v>
      </c>
      <c r="BR649" s="248" t="s">
        <v>3258</v>
      </c>
      <c r="BS649" s="248" t="s">
        <v>3258</v>
      </c>
      <c r="BT649" s="248" t="s">
        <v>3258</v>
      </c>
      <c r="BU649" s="248" t="s">
        <v>3258</v>
      </c>
      <c r="BV649" s="247"/>
      <c r="BW649" s="248"/>
      <c r="BX649" s="248"/>
      <c r="BY649" s="248"/>
      <c r="BZ649" s="248"/>
      <c r="CA649" s="241"/>
      <c r="CB649" s="241"/>
      <c r="CC649" s="241"/>
      <c r="CD649" s="241"/>
      <c r="CE649" s="248"/>
    </row>
    <row r="650" spans="1:83" ht="14.4" x14ac:dyDescent="0.3">
      <c r="A650" s="269">
        <v>522130</v>
      </c>
      <c r="B650" s="272" t="str">
        <f>VLOOKUP(A650,[1]Sheet4!B$1:G$3636,5,0)</f>
        <v>الرابعة</v>
      </c>
      <c r="C650" s="270" t="s">
        <v>1259</v>
      </c>
      <c r="D650" s="270" t="s">
        <v>1259</v>
      </c>
      <c r="E650" s="270" t="s">
        <v>1259</v>
      </c>
      <c r="F650" s="270" t="s">
        <v>1259</v>
      </c>
      <c r="G650" s="270" t="s">
        <v>1259</v>
      </c>
      <c r="H650" s="270" t="s">
        <v>1259</v>
      </c>
      <c r="I650" s="270" t="s">
        <v>1259</v>
      </c>
      <c r="J650" s="270" t="s">
        <v>1259</v>
      </c>
      <c r="K650" s="270" t="s">
        <v>1259</v>
      </c>
      <c r="L650" s="270" t="s">
        <v>1259</v>
      </c>
      <c r="M650" s="270" t="s">
        <v>1259</v>
      </c>
      <c r="N650" s="270" t="s">
        <v>1259</v>
      </c>
      <c r="O650" s="270" t="s">
        <v>1259</v>
      </c>
      <c r="P650" s="270" t="s">
        <v>1259</v>
      </c>
      <c r="Q650" s="270" t="s">
        <v>1259</v>
      </c>
      <c r="R650" s="270" t="s">
        <v>1259</v>
      </c>
      <c r="S650" s="270" t="s">
        <v>1259</v>
      </c>
      <c r="T650" s="270" t="s">
        <v>1259</v>
      </c>
      <c r="U650" s="270" t="s">
        <v>1259</v>
      </c>
      <c r="V650" s="270" t="s">
        <v>1259</v>
      </c>
      <c r="W650" s="270" t="s">
        <v>1259</v>
      </c>
      <c r="X650" s="270" t="s">
        <v>1259</v>
      </c>
      <c r="Y650" s="270" t="s">
        <v>1259</v>
      </c>
      <c r="Z650" s="270" t="s">
        <v>1259</v>
      </c>
      <c r="AA650" s="270" t="s">
        <v>1259</v>
      </c>
      <c r="AB650" s="270" t="s">
        <v>1259</v>
      </c>
      <c r="AC650" s="270" t="s">
        <v>1259</v>
      </c>
      <c r="AD650" s="270" t="s">
        <v>1259</v>
      </c>
      <c r="AE650" s="270" t="s">
        <v>1259</v>
      </c>
      <c r="AF650" s="270" t="s">
        <v>1259</v>
      </c>
      <c r="AG650" s="270" t="s">
        <v>1259</v>
      </c>
      <c r="AH650" s="270" t="s">
        <v>1259</v>
      </c>
      <c r="AI650" s="270" t="s">
        <v>1259</v>
      </c>
      <c r="AJ650" s="270" t="s">
        <v>1259</v>
      </c>
      <c r="AK650" s="270" t="s">
        <v>1259</v>
      </c>
      <c r="AL650" s="270" t="s">
        <v>1259</v>
      </c>
      <c r="AM650" s="270" t="s">
        <v>1259</v>
      </c>
      <c r="AN650" s="270" t="s">
        <v>1259</v>
      </c>
      <c r="AO650" s="270" t="s">
        <v>1259</v>
      </c>
      <c r="AP650" s="270" t="s">
        <v>1259</v>
      </c>
      <c r="AQ650" s="270" t="s">
        <v>1259</v>
      </c>
      <c r="AR650" s="270" t="s">
        <v>1259</v>
      </c>
      <c r="AS650" s="270" t="s">
        <v>1259</v>
      </c>
      <c r="AT650" s="270" t="s">
        <v>1259</v>
      </c>
      <c r="AU650" s="270" t="s">
        <v>1259</v>
      </c>
      <c r="AV650" s="270" t="s">
        <v>1259</v>
      </c>
      <c r="AW650" s="277" t="s">
        <v>1259</v>
      </c>
      <c r="AX650">
        <f>VLOOKUP(A650,[1]Sheet4!B$2:G$3636,6,0)</f>
        <v>0</v>
      </c>
      <c r="AY650" t="str">
        <f>VLOOKUP(A650,[1]Sheet2!A$3:AC$3636,29,0)</f>
        <v/>
      </c>
      <c r="AZ650" s="270" t="s">
        <v>3258</v>
      </c>
      <c r="BA650" s="270" t="s">
        <v>3258</v>
      </c>
      <c r="BB650" s="270" t="s">
        <v>3258</v>
      </c>
      <c r="BC650" s="270" t="s">
        <v>3258</v>
      </c>
      <c r="BD650" s="270"/>
      <c r="BE650" s="270"/>
      <c r="BH650" s="248"/>
      <c r="BI650" s="248"/>
      <c r="BJ650" s="248"/>
      <c r="BK650" s="248"/>
      <c r="BL650" s="248"/>
      <c r="BM650" s="248"/>
      <c r="BN650" s="248"/>
      <c r="BO650" s="248"/>
      <c r="BP650" s="248" t="s">
        <v>3258</v>
      </c>
      <c r="BQ650" s="248" t="s">
        <v>3258</v>
      </c>
      <c r="BR650" s="248" t="s">
        <v>3258</v>
      </c>
      <c r="BS650" s="248" t="s">
        <v>3258</v>
      </c>
      <c r="BT650" s="248" t="s">
        <v>3258</v>
      </c>
      <c r="BU650" s="248" t="s">
        <v>3258</v>
      </c>
      <c r="BV650" s="247"/>
      <c r="BW650" s="248"/>
      <c r="BX650" s="248"/>
      <c r="BY650" s="248"/>
      <c r="BZ650" s="248"/>
      <c r="CA650" s="241"/>
      <c r="CB650" s="241"/>
      <c r="CC650" s="241"/>
      <c r="CD650" s="241"/>
      <c r="CE650" s="248"/>
    </row>
    <row r="651" spans="1:83" ht="14.4" x14ac:dyDescent="0.3">
      <c r="A651" s="269">
        <v>522135</v>
      </c>
      <c r="B651" s="272" t="str">
        <f>VLOOKUP(A651,[1]Sheet4!B$1:G$3636,5,0)</f>
        <v>الرابعة</v>
      </c>
      <c r="C651" s="270" t="s">
        <v>1259</v>
      </c>
      <c r="D651" s="270" t="s">
        <v>1259</v>
      </c>
      <c r="E651" s="270" t="s">
        <v>1259</v>
      </c>
      <c r="F651" s="270" t="s">
        <v>1259</v>
      </c>
      <c r="G651" s="270" t="s">
        <v>1259</v>
      </c>
      <c r="H651" s="270" t="s">
        <v>1259</v>
      </c>
      <c r="I651" s="270" t="s">
        <v>1259</v>
      </c>
      <c r="J651" s="270" t="s">
        <v>1259</v>
      </c>
      <c r="K651" s="270" t="s">
        <v>1259</v>
      </c>
      <c r="L651" s="270" t="s">
        <v>1259</v>
      </c>
      <c r="M651" s="270" t="s">
        <v>1259</v>
      </c>
      <c r="N651" s="270" t="s">
        <v>1259</v>
      </c>
      <c r="O651" s="270" t="s">
        <v>1259</v>
      </c>
      <c r="P651" s="270" t="s">
        <v>1259</v>
      </c>
      <c r="Q651" s="270" t="s">
        <v>1259</v>
      </c>
      <c r="R651" s="270" t="s">
        <v>1259</v>
      </c>
      <c r="S651" s="270" t="s">
        <v>1259</v>
      </c>
      <c r="T651" s="270" t="s">
        <v>1259</v>
      </c>
      <c r="U651" s="270" t="s">
        <v>1259</v>
      </c>
      <c r="V651" s="270" t="s">
        <v>1259</v>
      </c>
      <c r="W651" s="270" t="s">
        <v>1259</v>
      </c>
      <c r="X651" s="270" t="s">
        <v>1259</v>
      </c>
      <c r="Y651" s="270" t="s">
        <v>1259</v>
      </c>
      <c r="Z651" s="270" t="s">
        <v>1259</v>
      </c>
      <c r="AA651" s="270" t="s">
        <v>1259</v>
      </c>
      <c r="AB651" s="270" t="s">
        <v>1259</v>
      </c>
      <c r="AC651" s="270" t="s">
        <v>1259</v>
      </c>
      <c r="AD651" s="270" t="s">
        <v>1259</v>
      </c>
      <c r="AE651" s="270" t="s">
        <v>1259</v>
      </c>
      <c r="AF651" s="270" t="s">
        <v>1259</v>
      </c>
      <c r="AG651" s="270" t="s">
        <v>1259</v>
      </c>
      <c r="AH651" s="270" t="s">
        <v>1259</v>
      </c>
      <c r="AI651" s="270" t="s">
        <v>1259</v>
      </c>
      <c r="AJ651" s="270" t="s">
        <v>1259</v>
      </c>
      <c r="AK651" s="270" t="s">
        <v>1259</v>
      </c>
      <c r="AL651" s="270" t="s">
        <v>1259</v>
      </c>
      <c r="AM651" s="270" t="s">
        <v>1259</v>
      </c>
      <c r="AN651" s="270" t="s">
        <v>1259</v>
      </c>
      <c r="AO651" s="270" t="s">
        <v>1259</v>
      </c>
      <c r="AP651" s="270" t="s">
        <v>1259</v>
      </c>
      <c r="AQ651" s="270" t="s">
        <v>1259</v>
      </c>
      <c r="AR651" s="270" t="s">
        <v>1259</v>
      </c>
      <c r="AS651" s="270" t="s">
        <v>1259</v>
      </c>
      <c r="AT651" s="270" t="s">
        <v>1259</v>
      </c>
      <c r="AU651" s="270" t="s">
        <v>1259</v>
      </c>
      <c r="AV651" s="270" t="s">
        <v>1259</v>
      </c>
      <c r="AW651" s="277" t="s">
        <v>1259</v>
      </c>
      <c r="AX651">
        <f>VLOOKUP(A651,[1]Sheet4!B$2:G$3636,6,0)</f>
        <v>0</v>
      </c>
      <c r="AY651" t="str">
        <f>VLOOKUP(A651,[1]Sheet2!A$3:AC$3636,29,0)</f>
        <v/>
      </c>
      <c r="AZ651" s="270" t="s">
        <v>3258</v>
      </c>
      <c r="BA651" s="270" t="s">
        <v>3258</v>
      </c>
      <c r="BB651" s="270" t="s">
        <v>3258</v>
      </c>
      <c r="BC651" s="270" t="s">
        <v>3258</v>
      </c>
      <c r="BD651" s="270"/>
      <c r="BE651" s="270"/>
    </row>
    <row r="652" spans="1:83" ht="14.4" x14ac:dyDescent="0.3">
      <c r="A652" s="269">
        <v>522144</v>
      </c>
      <c r="B652" s="272" t="str">
        <f>VLOOKUP(A652,[1]Sheet4!B$1:G$3636,5,0)</f>
        <v>الرابعة</v>
      </c>
      <c r="C652" s="270" t="s">
        <v>1260</v>
      </c>
      <c r="D652" s="270" t="s">
        <v>1260</v>
      </c>
      <c r="E652" s="270" t="s">
        <v>1260</v>
      </c>
      <c r="F652" s="270" t="s">
        <v>1260</v>
      </c>
      <c r="G652" s="270" t="s">
        <v>1260</v>
      </c>
      <c r="H652" s="270" t="s">
        <v>1260</v>
      </c>
      <c r="I652" s="270" t="s">
        <v>1260</v>
      </c>
      <c r="J652" s="270" t="s">
        <v>1260</v>
      </c>
      <c r="K652" s="270" t="s">
        <v>1260</v>
      </c>
      <c r="L652" s="270" t="s">
        <v>1260</v>
      </c>
      <c r="M652" s="270" t="s">
        <v>1260</v>
      </c>
      <c r="N652" s="270" t="s">
        <v>1260</v>
      </c>
      <c r="O652" s="270" t="s">
        <v>1260</v>
      </c>
      <c r="P652" s="270" t="s">
        <v>1260</v>
      </c>
      <c r="Q652" s="270" t="s">
        <v>1260</v>
      </c>
      <c r="R652" s="270" t="s">
        <v>1260</v>
      </c>
      <c r="S652" s="270" t="s">
        <v>1260</v>
      </c>
      <c r="T652" s="270" t="s">
        <v>1260</v>
      </c>
      <c r="U652" s="270" t="s">
        <v>1260</v>
      </c>
      <c r="V652" s="270" t="s">
        <v>1260</v>
      </c>
      <c r="W652" s="270" t="s">
        <v>1260</v>
      </c>
      <c r="X652" s="270" t="s">
        <v>1260</v>
      </c>
      <c r="Y652" s="270" t="s">
        <v>1260</v>
      </c>
      <c r="Z652" s="270" t="s">
        <v>1260</v>
      </c>
      <c r="AA652" s="270" t="s">
        <v>1260</v>
      </c>
      <c r="AB652" s="270" t="s">
        <v>1260</v>
      </c>
      <c r="AC652" s="270" t="s">
        <v>1260</v>
      </c>
      <c r="AD652" s="270" t="s">
        <v>1260</v>
      </c>
      <c r="AE652" s="270" t="s">
        <v>1260</v>
      </c>
      <c r="AF652" s="270" t="s">
        <v>1260</v>
      </c>
      <c r="AG652" s="270" t="s">
        <v>1260</v>
      </c>
      <c r="AH652" s="270" t="s">
        <v>1260</v>
      </c>
      <c r="AI652" s="270" t="s">
        <v>1260</v>
      </c>
      <c r="AJ652" s="270" t="s">
        <v>1260</v>
      </c>
      <c r="AK652" s="270" t="s">
        <v>1260</v>
      </c>
      <c r="AL652" s="270" t="s">
        <v>1260</v>
      </c>
      <c r="AM652" s="270" t="s">
        <v>1260</v>
      </c>
      <c r="AN652" s="270" t="s">
        <v>1260</v>
      </c>
      <c r="AO652" s="270" t="s">
        <v>1260</v>
      </c>
      <c r="AP652" s="270" t="s">
        <v>1260</v>
      </c>
      <c r="AQ652" s="270" t="s">
        <v>1260</v>
      </c>
      <c r="AR652" s="270" t="s">
        <v>1260</v>
      </c>
      <c r="AS652" s="270" t="s">
        <v>1260</v>
      </c>
      <c r="AT652" s="270" t="s">
        <v>1260</v>
      </c>
      <c r="AU652" s="270" t="s">
        <v>1260</v>
      </c>
      <c r="AV652" s="270" t="s">
        <v>1260</v>
      </c>
      <c r="AW652" s="277" t="s">
        <v>1260</v>
      </c>
      <c r="AX652">
        <f>VLOOKUP(A652,[1]Sheet4!B$2:G$3636,6,0)</f>
        <v>0</v>
      </c>
      <c r="AY652" t="str">
        <f>VLOOKUP(A652,[1]Sheet2!A$3:AC$3636,29,0)</f>
        <v>مستنفذ فصل اول 2023-2024</v>
      </c>
      <c r="AZ652" s="270" t="s">
        <v>3258</v>
      </c>
      <c r="BA652" s="270" t="s">
        <v>3258</v>
      </c>
      <c r="BB652" s="270" t="s">
        <v>3258</v>
      </c>
      <c r="BC652" s="270" t="s">
        <v>3258</v>
      </c>
      <c r="BD652" s="270"/>
      <c r="BE652" s="270"/>
    </row>
    <row r="653" spans="1:83" ht="14.4" x14ac:dyDescent="0.3">
      <c r="A653" s="269">
        <v>522154</v>
      </c>
      <c r="B653" s="272" t="str">
        <f>VLOOKUP(A653,[1]Sheet4!B$1:G$3636,5,0)</f>
        <v>الرابعة</v>
      </c>
      <c r="C653" s="270" t="s">
        <v>1259</v>
      </c>
      <c r="D653" s="270" t="s">
        <v>1259</v>
      </c>
      <c r="E653" s="270" t="s">
        <v>1259</v>
      </c>
      <c r="F653" s="270" t="s">
        <v>1259</v>
      </c>
      <c r="G653" s="270" t="s">
        <v>1259</v>
      </c>
      <c r="H653" s="270" t="s">
        <v>1259</v>
      </c>
      <c r="I653" s="270" t="s">
        <v>1259</v>
      </c>
      <c r="J653" s="270" t="s">
        <v>1259</v>
      </c>
      <c r="K653" s="270" t="s">
        <v>1259</v>
      </c>
      <c r="L653" s="270" t="s">
        <v>1259</v>
      </c>
      <c r="M653" s="270" t="s">
        <v>1259</v>
      </c>
      <c r="N653" s="270" t="s">
        <v>1259</v>
      </c>
      <c r="O653" s="270" t="s">
        <v>1259</v>
      </c>
      <c r="P653" s="270" t="s">
        <v>1259</v>
      </c>
      <c r="Q653" s="270" t="s">
        <v>1259</v>
      </c>
      <c r="R653" s="270" t="s">
        <v>1259</v>
      </c>
      <c r="S653" s="270" t="s">
        <v>1259</v>
      </c>
      <c r="T653" s="270" t="s">
        <v>1259</v>
      </c>
      <c r="U653" s="270" t="s">
        <v>1259</v>
      </c>
      <c r="V653" s="270" t="s">
        <v>1259</v>
      </c>
      <c r="W653" s="270" t="s">
        <v>1259</v>
      </c>
      <c r="X653" s="270" t="s">
        <v>1259</v>
      </c>
      <c r="Y653" s="270" t="s">
        <v>1259</v>
      </c>
      <c r="Z653" s="270" t="s">
        <v>1259</v>
      </c>
      <c r="AA653" s="270" t="s">
        <v>1259</v>
      </c>
      <c r="AB653" s="270" t="s">
        <v>1259</v>
      </c>
      <c r="AC653" s="270" t="s">
        <v>1259</v>
      </c>
      <c r="AD653" s="270" t="s">
        <v>1259</v>
      </c>
      <c r="AE653" s="270" t="s">
        <v>1259</v>
      </c>
      <c r="AF653" s="270" t="s">
        <v>1259</v>
      </c>
      <c r="AG653" s="270" t="s">
        <v>1259</v>
      </c>
      <c r="AH653" s="270" t="s">
        <v>1259</v>
      </c>
      <c r="AI653" s="270" t="s">
        <v>1259</v>
      </c>
      <c r="AJ653" s="270" t="s">
        <v>1259</v>
      </c>
      <c r="AK653" s="270" t="s">
        <v>1259</v>
      </c>
      <c r="AL653" s="270" t="s">
        <v>1259</v>
      </c>
      <c r="AM653" s="270" t="s">
        <v>1259</v>
      </c>
      <c r="AN653" s="270" t="s">
        <v>1259</v>
      </c>
      <c r="AO653" s="270" t="s">
        <v>1259</v>
      </c>
      <c r="AP653" s="270" t="s">
        <v>1259</v>
      </c>
      <c r="AQ653" s="270" t="s">
        <v>1259</v>
      </c>
      <c r="AR653" s="270" t="s">
        <v>1259</v>
      </c>
      <c r="AS653" s="270" t="s">
        <v>1259</v>
      </c>
      <c r="AT653" s="270" t="s">
        <v>1259</v>
      </c>
      <c r="AU653" s="270" t="s">
        <v>1259</v>
      </c>
      <c r="AV653" s="270" t="s">
        <v>1259</v>
      </c>
      <c r="AW653" s="277" t="s">
        <v>1259</v>
      </c>
      <c r="AX653">
        <f>VLOOKUP(A653,[1]Sheet4!B$2:G$3636,6,0)</f>
        <v>0</v>
      </c>
      <c r="AY653" t="str">
        <f>VLOOKUP(A653,[1]Sheet2!A$3:AC$3636,29,0)</f>
        <v/>
      </c>
      <c r="AZ653" s="270" t="s">
        <v>3258</v>
      </c>
      <c r="BA653" s="270" t="s">
        <v>3258</v>
      </c>
      <c r="BB653" s="270" t="s">
        <v>3258</v>
      </c>
      <c r="BC653" s="270" t="s">
        <v>3258</v>
      </c>
      <c r="BD653" s="270"/>
      <c r="BE653" s="270"/>
    </row>
    <row r="654" spans="1:83" ht="14.4" x14ac:dyDescent="0.3">
      <c r="A654" s="269">
        <v>522157</v>
      </c>
      <c r="B654" s="272" t="str">
        <f>VLOOKUP(A654,[1]Sheet4!B$1:G$3636,5,0)</f>
        <v>الرابعة حديث</v>
      </c>
      <c r="C654" s="270" t="s">
        <v>1259</v>
      </c>
      <c r="D654" s="270" t="s">
        <v>1259</v>
      </c>
      <c r="E654" s="270" t="s">
        <v>1259</v>
      </c>
      <c r="F654" s="270" t="s">
        <v>1259</v>
      </c>
      <c r="G654" s="270" t="s">
        <v>1259</v>
      </c>
      <c r="H654" s="270" t="s">
        <v>1259</v>
      </c>
      <c r="I654" s="270" t="s">
        <v>1259</v>
      </c>
      <c r="J654" s="270" t="s">
        <v>1259</v>
      </c>
      <c r="K654" s="270" t="s">
        <v>1259</v>
      </c>
      <c r="L654" s="270" t="s">
        <v>1259</v>
      </c>
      <c r="M654" s="270" t="s">
        <v>1259</v>
      </c>
      <c r="N654" s="270" t="s">
        <v>1259</v>
      </c>
      <c r="O654" s="270" t="s">
        <v>1259</v>
      </c>
      <c r="P654" s="270" t="s">
        <v>1259</v>
      </c>
      <c r="Q654" s="270" t="s">
        <v>1259</v>
      </c>
      <c r="R654" s="270" t="s">
        <v>1259</v>
      </c>
      <c r="S654" s="270" t="s">
        <v>1259</v>
      </c>
      <c r="T654" s="270" t="s">
        <v>1259</v>
      </c>
      <c r="U654" s="270" t="s">
        <v>1259</v>
      </c>
      <c r="V654" s="270" t="s">
        <v>1259</v>
      </c>
      <c r="W654" s="270" t="s">
        <v>1259</v>
      </c>
      <c r="X654" s="270" t="s">
        <v>1259</v>
      </c>
      <c r="Y654" s="270" t="s">
        <v>1259</v>
      </c>
      <c r="Z654" s="270" t="s">
        <v>1259</v>
      </c>
      <c r="AA654" s="270" t="s">
        <v>1259</v>
      </c>
      <c r="AB654" s="270" t="s">
        <v>1259</v>
      </c>
      <c r="AC654" s="270" t="s">
        <v>1259</v>
      </c>
      <c r="AD654" s="270" t="s">
        <v>1259</v>
      </c>
      <c r="AE654" s="270" t="s">
        <v>1259</v>
      </c>
      <c r="AF654" s="270" t="s">
        <v>1259</v>
      </c>
      <c r="AG654" s="270" t="s">
        <v>1259</v>
      </c>
      <c r="AH654" s="270" t="s">
        <v>1259</v>
      </c>
      <c r="AI654" s="270" t="s">
        <v>1259</v>
      </c>
      <c r="AJ654" s="270" t="s">
        <v>1259</v>
      </c>
      <c r="AK654" s="270" t="s">
        <v>1259</v>
      </c>
      <c r="AL654" s="270" t="s">
        <v>1259</v>
      </c>
      <c r="AM654" s="270" t="s">
        <v>1259</v>
      </c>
      <c r="AN654" s="270" t="s">
        <v>1259</v>
      </c>
      <c r="AO654" s="270" t="s">
        <v>1259</v>
      </c>
      <c r="AP654" s="270" t="s">
        <v>1259</v>
      </c>
      <c r="AQ654" s="270" t="s">
        <v>1259</v>
      </c>
      <c r="AR654" s="270" t="s">
        <v>1259</v>
      </c>
      <c r="AS654" s="270" t="s">
        <v>3258</v>
      </c>
      <c r="AT654" s="270" t="s">
        <v>3258</v>
      </c>
      <c r="AU654" s="270" t="s">
        <v>3258</v>
      </c>
      <c r="AV654" s="270" t="s">
        <v>3258</v>
      </c>
      <c r="AW654" s="277" t="s">
        <v>3258</v>
      </c>
      <c r="AY654" t="str">
        <f>VLOOKUP(A654,[1]Sheet2!A$3:AC$3636,29,0)</f>
        <v/>
      </c>
      <c r="AZ654" s="249"/>
      <c r="BA654" s="249"/>
      <c r="BB654" s="249"/>
      <c r="BC654" s="249"/>
      <c r="BD654" s="249"/>
      <c r="BE654" s="270"/>
    </row>
    <row r="655" spans="1:83" ht="14.4" x14ac:dyDescent="0.3">
      <c r="A655" s="269">
        <v>522163</v>
      </c>
      <c r="B655" s="272" t="str">
        <f>VLOOKUP(A655,[1]Sheet4!B$1:G$3636,5,0)</f>
        <v>الرابعة</v>
      </c>
      <c r="C655" s="270" t="s">
        <v>1259</v>
      </c>
      <c r="D655" s="270" t="s">
        <v>1259</v>
      </c>
      <c r="E655" s="270" t="s">
        <v>1259</v>
      </c>
      <c r="F655" s="270" t="s">
        <v>1259</v>
      </c>
      <c r="G655" s="270" t="s">
        <v>1259</v>
      </c>
      <c r="H655" s="270" t="s">
        <v>1259</v>
      </c>
      <c r="I655" s="270" t="s">
        <v>1259</v>
      </c>
      <c r="J655" s="270" t="s">
        <v>1259</v>
      </c>
      <c r="K655" s="270" t="s">
        <v>1259</v>
      </c>
      <c r="L655" s="270" t="s">
        <v>1259</v>
      </c>
      <c r="M655" s="270" t="s">
        <v>1259</v>
      </c>
      <c r="N655" s="270" t="s">
        <v>1259</v>
      </c>
      <c r="O655" s="270" t="s">
        <v>1259</v>
      </c>
      <c r="P655" s="270" t="s">
        <v>1259</v>
      </c>
      <c r="Q655" s="270" t="s">
        <v>1259</v>
      </c>
      <c r="R655" s="270" t="s">
        <v>1259</v>
      </c>
      <c r="S655" s="270" t="s">
        <v>1259</v>
      </c>
      <c r="T655" s="270" t="s">
        <v>1259</v>
      </c>
      <c r="U655" s="270" t="s">
        <v>1259</v>
      </c>
      <c r="V655" s="270" t="s">
        <v>1259</v>
      </c>
      <c r="W655" s="270" t="s">
        <v>1259</v>
      </c>
      <c r="X655" s="270" t="s">
        <v>1259</v>
      </c>
      <c r="Y655" s="270" t="s">
        <v>1259</v>
      </c>
      <c r="Z655" s="270" t="s">
        <v>1259</v>
      </c>
      <c r="AA655" s="270" t="s">
        <v>1259</v>
      </c>
      <c r="AB655" s="270" t="s">
        <v>1259</v>
      </c>
      <c r="AC655" s="270" t="s">
        <v>1259</v>
      </c>
      <c r="AD655" s="270" t="s">
        <v>1259</v>
      </c>
      <c r="AE655" s="270" t="s">
        <v>1259</v>
      </c>
      <c r="AF655" s="270" t="s">
        <v>1259</v>
      </c>
      <c r="AG655" s="270" t="s">
        <v>1259</v>
      </c>
      <c r="AH655" s="270" t="s">
        <v>1259</v>
      </c>
      <c r="AI655" s="270" t="s">
        <v>1259</v>
      </c>
      <c r="AJ655" s="270" t="s">
        <v>1259</v>
      </c>
      <c r="AK655" s="270" t="s">
        <v>1259</v>
      </c>
      <c r="AL655" s="270" t="s">
        <v>1259</v>
      </c>
      <c r="AM655" s="270" t="s">
        <v>1259</v>
      </c>
      <c r="AN655" s="270" t="s">
        <v>1259</v>
      </c>
      <c r="AO655" s="270" t="s">
        <v>1259</v>
      </c>
      <c r="AP655" s="270" t="s">
        <v>1259</v>
      </c>
      <c r="AQ655" s="270" t="s">
        <v>1259</v>
      </c>
      <c r="AR655" s="270" t="s">
        <v>1259</v>
      </c>
      <c r="AS655" s="270" t="s">
        <v>1259</v>
      </c>
      <c r="AT655" s="270" t="s">
        <v>1259</v>
      </c>
      <c r="AU655" s="270" t="s">
        <v>1259</v>
      </c>
      <c r="AV655" s="270" t="s">
        <v>1259</v>
      </c>
      <c r="AW655" s="277" t="s">
        <v>1259</v>
      </c>
      <c r="AX655">
        <f>VLOOKUP(A655,[1]Sheet4!B$2:G$3636,6,0)</f>
        <v>0</v>
      </c>
      <c r="AY655" t="str">
        <f>VLOOKUP(A655,[1]Sheet2!A$3:AC$3636,29,0)</f>
        <v/>
      </c>
      <c r="AZ655" s="270" t="s">
        <v>3258</v>
      </c>
      <c r="BA655" s="270" t="s">
        <v>3258</v>
      </c>
      <c r="BB655" s="270" t="s">
        <v>3258</v>
      </c>
      <c r="BC655" s="270" t="s">
        <v>3258</v>
      </c>
      <c r="BD655" s="270"/>
      <c r="BE655" s="270"/>
    </row>
    <row r="656" spans="1:83" ht="14.4" x14ac:dyDescent="0.3">
      <c r="A656" s="269">
        <v>522177</v>
      </c>
      <c r="B656" s="272" t="str">
        <f>VLOOKUP(A656,[1]Sheet4!B$1:G$3636,5,0)</f>
        <v>الرابعة</v>
      </c>
      <c r="C656" s="270" t="s">
        <v>1259</v>
      </c>
      <c r="D656" s="270" t="s">
        <v>1259</v>
      </c>
      <c r="E656" s="270" t="s">
        <v>1259</v>
      </c>
      <c r="F656" s="270" t="s">
        <v>1259</v>
      </c>
      <c r="G656" s="270" t="s">
        <v>1259</v>
      </c>
      <c r="H656" s="270" t="s">
        <v>1259</v>
      </c>
      <c r="I656" s="270" t="s">
        <v>1259</v>
      </c>
      <c r="J656" s="270" t="s">
        <v>1259</v>
      </c>
      <c r="K656" s="270" t="s">
        <v>1259</v>
      </c>
      <c r="L656" s="270" t="s">
        <v>1259</v>
      </c>
      <c r="M656" s="270" t="s">
        <v>1259</v>
      </c>
      <c r="N656" s="270" t="s">
        <v>1259</v>
      </c>
      <c r="O656" s="270" t="s">
        <v>1259</v>
      </c>
      <c r="P656" s="270" t="s">
        <v>1259</v>
      </c>
      <c r="Q656" s="270" t="s">
        <v>1259</v>
      </c>
      <c r="R656" s="270" t="s">
        <v>1259</v>
      </c>
      <c r="S656" s="270" t="s">
        <v>1259</v>
      </c>
      <c r="T656" s="270" t="s">
        <v>1259</v>
      </c>
      <c r="U656" s="270" t="s">
        <v>1259</v>
      </c>
      <c r="V656" s="270" t="s">
        <v>1259</v>
      </c>
      <c r="W656" s="270" t="s">
        <v>1259</v>
      </c>
      <c r="X656" s="270" t="s">
        <v>1259</v>
      </c>
      <c r="Y656" s="270" t="s">
        <v>1259</v>
      </c>
      <c r="Z656" s="270" t="s">
        <v>1259</v>
      </c>
      <c r="AA656" s="270" t="s">
        <v>1259</v>
      </c>
      <c r="AB656" s="270" t="s">
        <v>1259</v>
      </c>
      <c r="AC656" s="270" t="s">
        <v>1259</v>
      </c>
      <c r="AD656" s="270" t="s">
        <v>1259</v>
      </c>
      <c r="AE656" s="270" t="s">
        <v>1259</v>
      </c>
      <c r="AF656" s="270" t="s">
        <v>1259</v>
      </c>
      <c r="AG656" s="270" t="s">
        <v>1259</v>
      </c>
      <c r="AH656" s="270" t="s">
        <v>1259</v>
      </c>
      <c r="AI656" s="270" t="s">
        <v>1259</v>
      </c>
      <c r="AJ656" s="270" t="s">
        <v>1259</v>
      </c>
      <c r="AK656" s="270" t="s">
        <v>1259</v>
      </c>
      <c r="AL656" s="270" t="s">
        <v>1259</v>
      </c>
      <c r="AM656" s="270" t="s">
        <v>1259</v>
      </c>
      <c r="AN656" s="270" t="s">
        <v>1259</v>
      </c>
      <c r="AO656" s="270" t="s">
        <v>1259</v>
      </c>
      <c r="AP656" s="270" t="s">
        <v>1259</v>
      </c>
      <c r="AQ656" s="270" t="s">
        <v>1259</v>
      </c>
      <c r="AR656" s="270" t="s">
        <v>1259</v>
      </c>
      <c r="AS656" s="270" t="s">
        <v>1259</v>
      </c>
      <c r="AT656" s="270" t="s">
        <v>1259</v>
      </c>
      <c r="AU656" s="270" t="s">
        <v>1259</v>
      </c>
      <c r="AV656" s="270" t="s">
        <v>1259</v>
      </c>
      <c r="AW656" s="277" t="s">
        <v>1259</v>
      </c>
      <c r="AX656">
        <f>VLOOKUP(A656,[1]Sheet4!B$2:G$3636,6,0)</f>
        <v>0</v>
      </c>
      <c r="AY656" t="str">
        <f>VLOOKUP(A656,[1]Sheet2!A$3:AC$3636,29,0)</f>
        <v/>
      </c>
      <c r="AZ656" s="270" t="s">
        <v>3258</v>
      </c>
      <c r="BA656" s="270" t="s">
        <v>3258</v>
      </c>
      <c r="BB656" s="270" t="s">
        <v>3258</v>
      </c>
      <c r="BC656" s="270" t="s">
        <v>3258</v>
      </c>
      <c r="BD656" s="270"/>
      <c r="BE656" s="270"/>
    </row>
    <row r="657" spans="1:83" ht="14.4" x14ac:dyDescent="0.3">
      <c r="A657" s="269">
        <v>522178</v>
      </c>
      <c r="B657" s="272" t="str">
        <f>VLOOKUP(A657,[1]Sheet4!B$1:G$3636,5,0)</f>
        <v>الرابعة</v>
      </c>
      <c r="C657" s="270" t="s">
        <v>1259</v>
      </c>
      <c r="D657" s="270" t="s">
        <v>1259</v>
      </c>
      <c r="E657" s="270" t="s">
        <v>1259</v>
      </c>
      <c r="F657" s="270" t="s">
        <v>1259</v>
      </c>
      <c r="G657" s="270" t="s">
        <v>1259</v>
      </c>
      <c r="H657" s="270" t="s">
        <v>1259</v>
      </c>
      <c r="I657" s="270" t="s">
        <v>1259</v>
      </c>
      <c r="J657" s="270" t="s">
        <v>1259</v>
      </c>
      <c r="K657" s="270" t="s">
        <v>1259</v>
      </c>
      <c r="L657" s="270" t="s">
        <v>1259</v>
      </c>
      <c r="M657" s="270" t="s">
        <v>1259</v>
      </c>
      <c r="N657" s="270" t="s">
        <v>1259</v>
      </c>
      <c r="O657" s="270" t="s">
        <v>1259</v>
      </c>
      <c r="P657" s="270" t="s">
        <v>1259</v>
      </c>
      <c r="Q657" s="270" t="s">
        <v>1259</v>
      </c>
      <c r="R657" s="270" t="s">
        <v>1259</v>
      </c>
      <c r="S657" s="270" t="s">
        <v>1259</v>
      </c>
      <c r="T657" s="270" t="s">
        <v>1259</v>
      </c>
      <c r="U657" s="270" t="s">
        <v>1259</v>
      </c>
      <c r="V657" s="270" t="s">
        <v>1259</v>
      </c>
      <c r="W657" s="270" t="s">
        <v>1259</v>
      </c>
      <c r="X657" s="270" t="s">
        <v>1259</v>
      </c>
      <c r="Y657" s="270" t="s">
        <v>1259</v>
      </c>
      <c r="Z657" s="270" t="s">
        <v>1259</v>
      </c>
      <c r="AA657" s="270" t="s">
        <v>1259</v>
      </c>
      <c r="AB657" s="270" t="s">
        <v>1259</v>
      </c>
      <c r="AC657" s="270" t="s">
        <v>1259</v>
      </c>
      <c r="AD657" s="270" t="s">
        <v>1259</v>
      </c>
      <c r="AE657" s="270" t="s">
        <v>1259</v>
      </c>
      <c r="AF657" s="270" t="s">
        <v>1259</v>
      </c>
      <c r="AG657" s="270" t="s">
        <v>1259</v>
      </c>
      <c r="AH657" s="270" t="s">
        <v>1259</v>
      </c>
      <c r="AI657" s="270" t="s">
        <v>1259</v>
      </c>
      <c r="AJ657" s="270" t="s">
        <v>1259</v>
      </c>
      <c r="AK657" s="270" t="s">
        <v>1259</v>
      </c>
      <c r="AL657" s="270" t="s">
        <v>1259</v>
      </c>
      <c r="AM657" s="270" t="s">
        <v>1259</v>
      </c>
      <c r="AN657" s="270" t="s">
        <v>1259</v>
      </c>
      <c r="AO657" s="270" t="s">
        <v>1259</v>
      </c>
      <c r="AP657" s="270" t="s">
        <v>1259</v>
      </c>
      <c r="AQ657" s="270" t="s">
        <v>1259</v>
      </c>
      <c r="AR657" s="270" t="s">
        <v>1259</v>
      </c>
      <c r="AS657" s="270" t="s">
        <v>1259</v>
      </c>
      <c r="AT657" s="270" t="s">
        <v>1259</v>
      </c>
      <c r="AU657" s="270" t="s">
        <v>1259</v>
      </c>
      <c r="AV657" s="270" t="s">
        <v>1259</v>
      </c>
      <c r="AW657" s="270" t="s">
        <v>1259</v>
      </c>
      <c r="AX657">
        <f>VLOOKUP(A657,[1]Sheet4!B$2:G$3636,6,0)</f>
        <v>0</v>
      </c>
      <c r="AY657" t="str">
        <f>VLOOKUP(A657,[1]Sheet2!A$3:AC$3636,29,0)</f>
        <v/>
      </c>
      <c r="AZ657" s="270" t="s">
        <v>3258</v>
      </c>
      <c r="BA657" s="270" t="s">
        <v>3258</v>
      </c>
      <c r="BB657" s="270" t="s">
        <v>3258</v>
      </c>
      <c r="BC657" s="270" t="s">
        <v>3258</v>
      </c>
      <c r="BD657" s="270"/>
      <c r="BE657" s="270"/>
    </row>
    <row r="658" spans="1:83" ht="14.4" x14ac:dyDescent="0.3">
      <c r="A658" s="269">
        <v>522183</v>
      </c>
      <c r="B658" s="272" t="str">
        <f>VLOOKUP(A658,[1]Sheet4!B$1:G$3636,5,0)</f>
        <v>الرابعة</v>
      </c>
      <c r="C658" s="270" t="s">
        <v>1259</v>
      </c>
      <c r="D658" s="270" t="s">
        <v>1259</v>
      </c>
      <c r="E658" s="270" t="s">
        <v>1259</v>
      </c>
      <c r="F658" s="270" t="s">
        <v>1259</v>
      </c>
      <c r="G658" s="270" t="s">
        <v>1259</v>
      </c>
      <c r="H658" s="270" t="s">
        <v>1259</v>
      </c>
      <c r="I658" s="270" t="s">
        <v>1259</v>
      </c>
      <c r="J658" s="270" t="s">
        <v>1259</v>
      </c>
      <c r="K658" s="270" t="s">
        <v>1259</v>
      </c>
      <c r="L658" s="270" t="s">
        <v>1259</v>
      </c>
      <c r="M658" s="270" t="s">
        <v>1259</v>
      </c>
      <c r="N658" s="270" t="s">
        <v>1259</v>
      </c>
      <c r="O658" s="270" t="s">
        <v>1259</v>
      </c>
      <c r="P658" s="270" t="s">
        <v>1259</v>
      </c>
      <c r="Q658" s="270" t="s">
        <v>1259</v>
      </c>
      <c r="R658" s="270" t="s">
        <v>1259</v>
      </c>
      <c r="S658" s="270" t="s">
        <v>1259</v>
      </c>
      <c r="T658" s="270" t="s">
        <v>1259</v>
      </c>
      <c r="U658" s="270" t="s">
        <v>1259</v>
      </c>
      <c r="V658" s="270" t="s">
        <v>1259</v>
      </c>
      <c r="W658" s="270" t="s">
        <v>1259</v>
      </c>
      <c r="X658" s="270" t="s">
        <v>1259</v>
      </c>
      <c r="Y658" s="270" t="s">
        <v>1259</v>
      </c>
      <c r="Z658" s="270" t="s">
        <v>1259</v>
      </c>
      <c r="AA658" s="270" t="s">
        <v>1259</v>
      </c>
      <c r="AB658" s="270" t="s">
        <v>1259</v>
      </c>
      <c r="AC658" s="270" t="s">
        <v>1259</v>
      </c>
      <c r="AD658" s="270" t="s">
        <v>1259</v>
      </c>
      <c r="AE658" s="270" t="s">
        <v>1259</v>
      </c>
      <c r="AF658" s="270" t="s">
        <v>1259</v>
      </c>
      <c r="AG658" s="270" t="s">
        <v>1259</v>
      </c>
      <c r="AH658" s="270" t="s">
        <v>1259</v>
      </c>
      <c r="AI658" s="270" t="s">
        <v>1259</v>
      </c>
      <c r="AJ658" s="270" t="s">
        <v>1259</v>
      </c>
      <c r="AK658" s="270" t="s">
        <v>1259</v>
      </c>
      <c r="AL658" s="270" t="s">
        <v>1259</v>
      </c>
      <c r="AM658" s="270" t="s">
        <v>1259</v>
      </c>
      <c r="AN658" s="270" t="s">
        <v>1259</v>
      </c>
      <c r="AO658" s="270" t="s">
        <v>1259</v>
      </c>
      <c r="AP658" s="270" t="s">
        <v>1259</v>
      </c>
      <c r="AQ658" s="270" t="s">
        <v>1259</v>
      </c>
      <c r="AR658" s="270" t="s">
        <v>1259</v>
      </c>
      <c r="AS658" s="270" t="s">
        <v>1259</v>
      </c>
      <c r="AT658" s="270" t="s">
        <v>1259</v>
      </c>
      <c r="AU658" s="270" t="s">
        <v>1259</v>
      </c>
      <c r="AV658" s="270" t="s">
        <v>1259</v>
      </c>
      <c r="AW658" s="277" t="s">
        <v>1259</v>
      </c>
      <c r="AX658">
        <f>VLOOKUP(A658,[1]Sheet4!B$2:G$3636,6,0)</f>
        <v>0</v>
      </c>
      <c r="AY658" t="str">
        <f>VLOOKUP(A658,[1]Sheet2!A$3:AC$3636,29,0)</f>
        <v/>
      </c>
      <c r="AZ658" s="270" t="s">
        <v>3258</v>
      </c>
      <c r="BA658" s="270" t="s">
        <v>3258</v>
      </c>
      <c r="BB658" s="270" t="s">
        <v>3258</v>
      </c>
      <c r="BC658" s="270" t="s">
        <v>3258</v>
      </c>
      <c r="BD658" s="270"/>
      <c r="BE658" s="270"/>
    </row>
    <row r="659" spans="1:83" ht="14.4" x14ac:dyDescent="0.3">
      <c r="A659" s="269">
        <v>522191</v>
      </c>
      <c r="B659" s="272" t="str">
        <f>VLOOKUP(A659,[1]Sheet4!B$1:G$3636,5,0)</f>
        <v>الرابعة حديث</v>
      </c>
      <c r="C659" s="270" t="s">
        <v>1260</v>
      </c>
      <c r="D659" s="270" t="s">
        <v>1260</v>
      </c>
      <c r="E659" s="270" t="s">
        <v>1260</v>
      </c>
      <c r="F659" s="270" t="s">
        <v>1260</v>
      </c>
      <c r="G659" s="270" t="s">
        <v>1260</v>
      </c>
      <c r="H659" s="270" t="s">
        <v>1260</v>
      </c>
      <c r="I659" s="270" t="s">
        <v>1260</v>
      </c>
      <c r="J659" s="270" t="s">
        <v>1260</v>
      </c>
      <c r="K659" s="270" t="s">
        <v>1260</v>
      </c>
      <c r="L659" s="270" t="s">
        <v>1260</v>
      </c>
      <c r="M659" s="270" t="s">
        <v>1260</v>
      </c>
      <c r="N659" s="270" t="s">
        <v>1260</v>
      </c>
      <c r="O659" s="270" t="s">
        <v>1260</v>
      </c>
      <c r="P659" s="270" t="s">
        <v>1260</v>
      </c>
      <c r="Q659" s="270" t="s">
        <v>1260</v>
      </c>
      <c r="R659" s="270" t="s">
        <v>1260</v>
      </c>
      <c r="S659" s="270" t="s">
        <v>1260</v>
      </c>
      <c r="T659" s="270" t="s">
        <v>1260</v>
      </c>
      <c r="U659" s="270" t="s">
        <v>1260</v>
      </c>
      <c r="V659" s="270" t="s">
        <v>1260</v>
      </c>
      <c r="W659" s="270" t="s">
        <v>1260</v>
      </c>
      <c r="X659" s="270" t="s">
        <v>1260</v>
      </c>
      <c r="Y659" s="270" t="s">
        <v>1260</v>
      </c>
      <c r="Z659" s="270" t="s">
        <v>1260</v>
      </c>
      <c r="AA659" s="270" t="s">
        <v>1260</v>
      </c>
      <c r="AB659" s="270" t="s">
        <v>1260</v>
      </c>
      <c r="AC659" s="270" t="s">
        <v>1260</v>
      </c>
      <c r="AD659" s="270" t="s">
        <v>1260</v>
      </c>
      <c r="AE659" s="270" t="s">
        <v>1260</v>
      </c>
      <c r="AF659" s="270" t="s">
        <v>1260</v>
      </c>
      <c r="AG659" s="270" t="s">
        <v>1260</v>
      </c>
      <c r="AH659" s="270" t="s">
        <v>1260</v>
      </c>
      <c r="AI659" s="270" t="s">
        <v>1260</v>
      </c>
      <c r="AJ659" s="270" t="s">
        <v>1260</v>
      </c>
      <c r="AK659" s="270" t="s">
        <v>1260</v>
      </c>
      <c r="AL659" s="270" t="s">
        <v>1260</v>
      </c>
      <c r="AM659" s="270" t="s">
        <v>1260</v>
      </c>
      <c r="AN659" s="270" t="s">
        <v>1260</v>
      </c>
      <c r="AO659" s="270" t="s">
        <v>1260</v>
      </c>
      <c r="AP659" s="270" t="s">
        <v>1260</v>
      </c>
      <c r="AQ659" s="270" t="s">
        <v>1260</v>
      </c>
      <c r="AR659" s="270" t="s">
        <v>1260</v>
      </c>
      <c r="AS659" s="270" t="s">
        <v>3258</v>
      </c>
      <c r="AT659" s="270" t="s">
        <v>3258</v>
      </c>
      <c r="AU659" s="270" t="s">
        <v>3258</v>
      </c>
      <c r="AV659" s="270" t="s">
        <v>3258</v>
      </c>
      <c r="AW659" s="277" t="s">
        <v>3258</v>
      </c>
      <c r="AY659" t="str">
        <f>VLOOKUP(A659,[1]Sheet2!A$3:AC$3636,29,0)</f>
        <v>مستنفذ فصل اول 2023-2024</v>
      </c>
      <c r="AZ659" s="270" t="s">
        <v>3258</v>
      </c>
      <c r="BA659" s="270" t="s">
        <v>3258</v>
      </c>
      <c r="BB659" s="270" t="s">
        <v>3258</v>
      </c>
      <c r="BC659" s="270" t="s">
        <v>3258</v>
      </c>
      <c r="BD659" s="270"/>
      <c r="BE659" s="270"/>
    </row>
    <row r="660" spans="1:83" ht="14.4" x14ac:dyDescent="0.3">
      <c r="A660" s="269">
        <v>522192</v>
      </c>
      <c r="B660" s="272" t="str">
        <f>VLOOKUP(A660,[1]Sheet4!B$1:G$3636,5,0)</f>
        <v>الرابعة</v>
      </c>
      <c r="C660" s="270" t="s">
        <v>1259</v>
      </c>
      <c r="D660" s="270" t="s">
        <v>1259</v>
      </c>
      <c r="E660" s="270" t="s">
        <v>1259</v>
      </c>
      <c r="F660" s="270" t="s">
        <v>1259</v>
      </c>
      <c r="G660" s="270" t="s">
        <v>1259</v>
      </c>
      <c r="H660" s="270" t="s">
        <v>1259</v>
      </c>
      <c r="I660" s="270" t="s">
        <v>1259</v>
      </c>
      <c r="J660" s="270" t="s">
        <v>1259</v>
      </c>
      <c r="K660" s="270" t="s">
        <v>1259</v>
      </c>
      <c r="L660" s="270" t="s">
        <v>1259</v>
      </c>
      <c r="M660" s="270" t="s">
        <v>1259</v>
      </c>
      <c r="N660" s="270" t="s">
        <v>1259</v>
      </c>
      <c r="O660" s="270" t="s">
        <v>1259</v>
      </c>
      <c r="P660" s="270" t="s">
        <v>1259</v>
      </c>
      <c r="Q660" s="270" t="s">
        <v>1259</v>
      </c>
      <c r="R660" s="270" t="s">
        <v>1259</v>
      </c>
      <c r="S660" s="270" t="s">
        <v>1259</v>
      </c>
      <c r="T660" s="270" t="s">
        <v>1259</v>
      </c>
      <c r="U660" s="270" t="s">
        <v>1259</v>
      </c>
      <c r="V660" s="270" t="s">
        <v>1259</v>
      </c>
      <c r="W660" s="270" t="s">
        <v>1259</v>
      </c>
      <c r="X660" s="270" t="s">
        <v>1259</v>
      </c>
      <c r="Y660" s="270" t="s">
        <v>1259</v>
      </c>
      <c r="Z660" s="270" t="s">
        <v>1259</v>
      </c>
      <c r="AA660" s="270" t="s">
        <v>1259</v>
      </c>
      <c r="AB660" s="270" t="s">
        <v>1259</v>
      </c>
      <c r="AC660" s="270" t="s">
        <v>1259</v>
      </c>
      <c r="AD660" s="270" t="s">
        <v>1259</v>
      </c>
      <c r="AE660" s="270" t="s">
        <v>1259</v>
      </c>
      <c r="AF660" s="270" t="s">
        <v>1259</v>
      </c>
      <c r="AG660" s="270" t="s">
        <v>1259</v>
      </c>
      <c r="AH660" s="270" t="s">
        <v>1259</v>
      </c>
      <c r="AI660" s="270" t="s">
        <v>1259</v>
      </c>
      <c r="AJ660" s="270" t="s">
        <v>1259</v>
      </c>
      <c r="AK660" s="270" t="s">
        <v>1259</v>
      </c>
      <c r="AL660" s="270" t="s">
        <v>1259</v>
      </c>
      <c r="AM660" s="270" t="s">
        <v>1259</v>
      </c>
      <c r="AN660" s="270" t="s">
        <v>1259</v>
      </c>
      <c r="AO660" s="270" t="s">
        <v>1259</v>
      </c>
      <c r="AP660" s="270" t="s">
        <v>1259</v>
      </c>
      <c r="AQ660" s="270" t="s">
        <v>1259</v>
      </c>
      <c r="AR660" s="270" t="s">
        <v>1259</v>
      </c>
      <c r="AS660" s="270" t="s">
        <v>1259</v>
      </c>
      <c r="AT660" s="270" t="s">
        <v>1259</v>
      </c>
      <c r="AU660" s="270" t="s">
        <v>1259</v>
      </c>
      <c r="AV660" s="270" t="s">
        <v>1259</v>
      </c>
      <c r="AW660" s="277" t="s">
        <v>1259</v>
      </c>
      <c r="AX660">
        <f>VLOOKUP(A660,[1]Sheet4!B$2:G$3636,6,0)</f>
        <v>0</v>
      </c>
      <c r="AY660" t="str">
        <f>VLOOKUP(A660,[1]Sheet2!A$3:AC$3636,29,0)</f>
        <v/>
      </c>
      <c r="AZ660" s="270" t="s">
        <v>3258</v>
      </c>
      <c r="BA660" s="270" t="s">
        <v>3258</v>
      </c>
      <c r="BB660" s="270" t="s">
        <v>3258</v>
      </c>
      <c r="BC660" s="270" t="s">
        <v>3258</v>
      </c>
      <c r="BD660" s="270"/>
      <c r="BE660" s="270"/>
    </row>
    <row r="661" spans="1:83" ht="14.4" x14ac:dyDescent="0.3">
      <c r="A661" s="269">
        <v>522205</v>
      </c>
      <c r="B661" s="272" t="str">
        <f>VLOOKUP(A661,[1]Sheet4!B$1:G$3636,5,0)</f>
        <v>الرابعة</v>
      </c>
      <c r="C661" s="270" t="s">
        <v>1259</v>
      </c>
      <c r="D661" s="270" t="s">
        <v>1259</v>
      </c>
      <c r="E661" s="270" t="s">
        <v>1259</v>
      </c>
      <c r="F661" s="270" t="s">
        <v>1259</v>
      </c>
      <c r="G661" s="270" t="s">
        <v>1259</v>
      </c>
      <c r="H661" s="270" t="s">
        <v>1259</v>
      </c>
      <c r="I661" s="270" t="s">
        <v>1259</v>
      </c>
      <c r="J661" s="270" t="s">
        <v>1259</v>
      </c>
      <c r="K661" s="270" t="s">
        <v>1259</v>
      </c>
      <c r="L661" s="270" t="s">
        <v>1259</v>
      </c>
      <c r="M661" s="270" t="s">
        <v>1259</v>
      </c>
      <c r="N661" s="270" t="s">
        <v>1259</v>
      </c>
      <c r="O661" s="270" t="s">
        <v>1259</v>
      </c>
      <c r="P661" s="270" t="s">
        <v>1259</v>
      </c>
      <c r="Q661" s="270" t="s">
        <v>1259</v>
      </c>
      <c r="R661" s="270" t="s">
        <v>1259</v>
      </c>
      <c r="S661" s="270" t="s">
        <v>1259</v>
      </c>
      <c r="T661" s="270" t="s">
        <v>1259</v>
      </c>
      <c r="U661" s="270" t="s">
        <v>1259</v>
      </c>
      <c r="V661" s="270" t="s">
        <v>1259</v>
      </c>
      <c r="W661" s="270" t="s">
        <v>1259</v>
      </c>
      <c r="X661" s="270" t="s">
        <v>1259</v>
      </c>
      <c r="Y661" s="270" t="s">
        <v>1259</v>
      </c>
      <c r="Z661" s="270" t="s">
        <v>1259</v>
      </c>
      <c r="AA661" s="270" t="s">
        <v>1259</v>
      </c>
      <c r="AB661" s="270" t="s">
        <v>1259</v>
      </c>
      <c r="AC661" s="270" t="s">
        <v>1259</v>
      </c>
      <c r="AD661" s="270" t="s">
        <v>1259</v>
      </c>
      <c r="AE661" s="270" t="s">
        <v>1259</v>
      </c>
      <c r="AF661" s="270" t="s">
        <v>1259</v>
      </c>
      <c r="AG661" s="270" t="s">
        <v>1259</v>
      </c>
      <c r="AH661" s="270" t="s">
        <v>1259</v>
      </c>
      <c r="AI661" s="270" t="s">
        <v>1259</v>
      </c>
      <c r="AJ661" s="270" t="s">
        <v>1259</v>
      </c>
      <c r="AK661" s="270" t="s">
        <v>1259</v>
      </c>
      <c r="AL661" s="270" t="s">
        <v>1259</v>
      </c>
      <c r="AM661" s="270" t="s">
        <v>1259</v>
      </c>
      <c r="AN661" s="270" t="s">
        <v>1259</v>
      </c>
      <c r="AO661" s="270" t="s">
        <v>1259</v>
      </c>
      <c r="AP661" s="270" t="s">
        <v>1259</v>
      </c>
      <c r="AQ661" s="270" t="s">
        <v>1259</v>
      </c>
      <c r="AR661" s="270" t="s">
        <v>1259</v>
      </c>
      <c r="AS661" s="270" t="s">
        <v>1259</v>
      </c>
      <c r="AT661" s="270" t="s">
        <v>1259</v>
      </c>
      <c r="AU661" s="270" t="s">
        <v>1259</v>
      </c>
      <c r="AV661" s="270" t="s">
        <v>1259</v>
      </c>
      <c r="AW661" s="277" t="s">
        <v>1259</v>
      </c>
      <c r="AX661">
        <f>VLOOKUP(A661,[1]Sheet4!B$2:G$3636,6,0)</f>
        <v>0</v>
      </c>
      <c r="AY661" t="str">
        <f>VLOOKUP(A661,[1]Sheet2!A$3:AC$3636,29,0)</f>
        <v/>
      </c>
      <c r="AZ661" s="270" t="s">
        <v>3258</v>
      </c>
      <c r="BA661" s="270" t="s">
        <v>3258</v>
      </c>
      <c r="BB661" s="270" t="s">
        <v>3258</v>
      </c>
      <c r="BC661" s="270" t="s">
        <v>3258</v>
      </c>
      <c r="BD661" s="270"/>
      <c r="BE661" s="270"/>
    </row>
    <row r="662" spans="1:83" ht="14.4" x14ac:dyDescent="0.3">
      <c r="A662" s="269">
        <v>522216</v>
      </c>
      <c r="B662" s="272" t="str">
        <f>VLOOKUP(A662,[1]Sheet4!B$1:G$3636,5,0)</f>
        <v>الرابعة</v>
      </c>
      <c r="C662" s="270" t="s">
        <v>1259</v>
      </c>
      <c r="D662" s="270" t="s">
        <v>1259</v>
      </c>
      <c r="E662" s="270" t="s">
        <v>1259</v>
      </c>
      <c r="F662" s="270" t="s">
        <v>1259</v>
      </c>
      <c r="G662" s="270" t="s">
        <v>1259</v>
      </c>
      <c r="H662" s="270" t="s">
        <v>1259</v>
      </c>
      <c r="I662" s="270" t="s">
        <v>1259</v>
      </c>
      <c r="J662" s="270" t="s">
        <v>1259</v>
      </c>
      <c r="K662" s="270" t="s">
        <v>1259</v>
      </c>
      <c r="L662" s="270" t="s">
        <v>1259</v>
      </c>
      <c r="M662" s="270" t="s">
        <v>1259</v>
      </c>
      <c r="N662" s="270" t="s">
        <v>1259</v>
      </c>
      <c r="O662" s="270" t="s">
        <v>1259</v>
      </c>
      <c r="P662" s="270" t="s">
        <v>1259</v>
      </c>
      <c r="Q662" s="270" t="s">
        <v>1259</v>
      </c>
      <c r="R662" s="270" t="s">
        <v>1259</v>
      </c>
      <c r="S662" s="270" t="s">
        <v>1259</v>
      </c>
      <c r="T662" s="270" t="s">
        <v>1259</v>
      </c>
      <c r="U662" s="270" t="s">
        <v>1259</v>
      </c>
      <c r="V662" s="270" t="s">
        <v>1259</v>
      </c>
      <c r="W662" s="270" t="s">
        <v>1259</v>
      </c>
      <c r="X662" s="270" t="s">
        <v>1259</v>
      </c>
      <c r="Y662" s="270" t="s">
        <v>1259</v>
      </c>
      <c r="Z662" s="270" t="s">
        <v>1259</v>
      </c>
      <c r="AA662" s="270" t="s">
        <v>1259</v>
      </c>
      <c r="AB662" s="270" t="s">
        <v>1259</v>
      </c>
      <c r="AC662" s="270" t="s">
        <v>1259</v>
      </c>
      <c r="AD662" s="270" t="s">
        <v>1259</v>
      </c>
      <c r="AE662" s="270" t="s">
        <v>1259</v>
      </c>
      <c r="AF662" s="270" t="s">
        <v>1259</v>
      </c>
      <c r="AG662" s="270" t="s">
        <v>1259</v>
      </c>
      <c r="AH662" s="270" t="s">
        <v>1259</v>
      </c>
      <c r="AI662" s="270" t="s">
        <v>1259</v>
      </c>
      <c r="AJ662" s="270" t="s">
        <v>1259</v>
      </c>
      <c r="AK662" s="270" t="s">
        <v>1259</v>
      </c>
      <c r="AL662" s="270" t="s">
        <v>1259</v>
      </c>
      <c r="AM662" s="270" t="s">
        <v>1259</v>
      </c>
      <c r="AN662" s="270" t="s">
        <v>1259</v>
      </c>
      <c r="AO662" s="270" t="s">
        <v>1259</v>
      </c>
      <c r="AP662" s="270" t="s">
        <v>1259</v>
      </c>
      <c r="AQ662" s="270" t="s">
        <v>1259</v>
      </c>
      <c r="AR662" s="270" t="s">
        <v>1259</v>
      </c>
      <c r="AS662" s="270" t="s">
        <v>1259</v>
      </c>
      <c r="AT662" s="270" t="s">
        <v>1259</v>
      </c>
      <c r="AU662" s="270" t="s">
        <v>1259</v>
      </c>
      <c r="AV662" s="270" t="s">
        <v>1259</v>
      </c>
      <c r="AW662" s="277" t="s">
        <v>1259</v>
      </c>
      <c r="AX662">
        <f>VLOOKUP(A662,[1]Sheet4!B$2:G$3636,6,0)</f>
        <v>0</v>
      </c>
      <c r="AY662" t="str">
        <f>VLOOKUP(A662,[1]Sheet2!A$3:AC$3636,29,0)</f>
        <v/>
      </c>
      <c r="AZ662" s="270" t="s">
        <v>3258</v>
      </c>
      <c r="BA662" s="270" t="s">
        <v>3258</v>
      </c>
      <c r="BB662" s="270" t="s">
        <v>3258</v>
      </c>
      <c r="BC662" s="270" t="s">
        <v>3258</v>
      </c>
      <c r="BD662" s="270"/>
      <c r="BE662" s="270"/>
      <c r="BH662" s="248"/>
      <c r="BI662" s="248"/>
      <c r="BJ662" s="248"/>
      <c r="BK662" s="248"/>
      <c r="BL662" s="248"/>
      <c r="BM662" s="248"/>
      <c r="BN662" s="248"/>
      <c r="BO662" s="248"/>
      <c r="BP662" s="248" t="s">
        <v>3258</v>
      </c>
      <c r="BQ662" s="248" t="s">
        <v>3258</v>
      </c>
      <c r="BR662" s="248" t="s">
        <v>3258</v>
      </c>
      <c r="BS662" s="248" t="s">
        <v>3258</v>
      </c>
      <c r="BT662" s="248" t="s">
        <v>3258</v>
      </c>
      <c r="BU662" s="248" t="s">
        <v>3258</v>
      </c>
      <c r="BV662" s="247"/>
      <c r="BW662" s="248"/>
      <c r="BX662" s="248"/>
      <c r="BY662" s="248"/>
      <c r="BZ662" s="248"/>
      <c r="CA662" s="241"/>
      <c r="CB662" s="241"/>
      <c r="CC662" s="241"/>
      <c r="CD662" s="241"/>
      <c r="CE662" s="248"/>
    </row>
    <row r="663" spans="1:83" ht="14.4" x14ac:dyDescent="0.3">
      <c r="A663" s="269">
        <v>522239</v>
      </c>
      <c r="B663" s="272" t="str">
        <f>VLOOKUP(A663,[1]Sheet4!B$1:G$3636,5,0)</f>
        <v>الرابعة</v>
      </c>
      <c r="C663" s="270" t="s">
        <v>1259</v>
      </c>
      <c r="D663" s="270" t="s">
        <v>1259</v>
      </c>
      <c r="E663" s="270" t="s">
        <v>1259</v>
      </c>
      <c r="F663" s="270" t="s">
        <v>1259</v>
      </c>
      <c r="G663" s="270" t="s">
        <v>1259</v>
      </c>
      <c r="H663" s="270" t="s">
        <v>1259</v>
      </c>
      <c r="I663" s="270" t="s">
        <v>1259</v>
      </c>
      <c r="J663" s="270" t="s">
        <v>1259</v>
      </c>
      <c r="K663" s="270" t="s">
        <v>1259</v>
      </c>
      <c r="L663" s="270" t="s">
        <v>1259</v>
      </c>
      <c r="M663" s="270" t="s">
        <v>1259</v>
      </c>
      <c r="N663" s="270" t="s">
        <v>1259</v>
      </c>
      <c r="O663" s="270" t="s">
        <v>1259</v>
      </c>
      <c r="P663" s="270" t="s">
        <v>1259</v>
      </c>
      <c r="Q663" s="270" t="s">
        <v>1259</v>
      </c>
      <c r="R663" s="270" t="s">
        <v>1259</v>
      </c>
      <c r="S663" s="270" t="s">
        <v>1259</v>
      </c>
      <c r="T663" s="270" t="s">
        <v>1259</v>
      </c>
      <c r="U663" s="270" t="s">
        <v>1259</v>
      </c>
      <c r="V663" s="270" t="s">
        <v>1259</v>
      </c>
      <c r="W663" s="270" t="s">
        <v>1259</v>
      </c>
      <c r="X663" s="270" t="s">
        <v>1259</v>
      </c>
      <c r="Y663" s="270" t="s">
        <v>1259</v>
      </c>
      <c r="Z663" s="270" t="s">
        <v>1259</v>
      </c>
      <c r="AA663" s="270" t="s">
        <v>1259</v>
      </c>
      <c r="AB663" s="270" t="s">
        <v>1259</v>
      </c>
      <c r="AC663" s="270" t="s">
        <v>1259</v>
      </c>
      <c r="AD663" s="270" t="s">
        <v>1259</v>
      </c>
      <c r="AE663" s="270" t="s">
        <v>1259</v>
      </c>
      <c r="AF663" s="270" t="s">
        <v>1259</v>
      </c>
      <c r="AG663" s="270" t="s">
        <v>1259</v>
      </c>
      <c r="AH663" s="270" t="s">
        <v>1259</v>
      </c>
      <c r="AI663" s="270" t="s">
        <v>1259</v>
      </c>
      <c r="AJ663" s="270" t="s">
        <v>1259</v>
      </c>
      <c r="AK663" s="270" t="s">
        <v>1259</v>
      </c>
      <c r="AL663" s="270" t="s">
        <v>1259</v>
      </c>
      <c r="AM663" s="270" t="s">
        <v>1259</v>
      </c>
      <c r="AN663" s="270" t="s">
        <v>1259</v>
      </c>
      <c r="AO663" s="270" t="s">
        <v>1259</v>
      </c>
      <c r="AP663" s="270" t="s">
        <v>1259</v>
      </c>
      <c r="AQ663" s="270" t="s">
        <v>1259</v>
      </c>
      <c r="AR663" s="270" t="s">
        <v>1259</v>
      </c>
      <c r="AS663" s="270" t="s">
        <v>1259</v>
      </c>
      <c r="AT663" s="270" t="s">
        <v>1259</v>
      </c>
      <c r="AU663" s="270" t="s">
        <v>1259</v>
      </c>
      <c r="AV663" s="270" t="s">
        <v>1259</v>
      </c>
      <c r="AW663" s="277" t="s">
        <v>1259</v>
      </c>
      <c r="AX663">
        <f>VLOOKUP(A663,[1]Sheet4!B$2:G$3636,6,0)</f>
        <v>0</v>
      </c>
      <c r="AY663" t="str">
        <f>VLOOKUP(A663,[1]Sheet2!A$3:AC$3636,29,0)</f>
        <v/>
      </c>
      <c r="AZ663" s="270" t="s">
        <v>3258</v>
      </c>
      <c r="BA663" s="270" t="s">
        <v>3258</v>
      </c>
      <c r="BB663" s="270" t="s">
        <v>3258</v>
      </c>
      <c r="BC663" s="270" t="s">
        <v>3258</v>
      </c>
      <c r="BD663" s="270"/>
      <c r="BE663" s="270"/>
    </row>
    <row r="664" spans="1:83" ht="14.4" x14ac:dyDescent="0.3">
      <c r="A664" s="269">
        <v>522243</v>
      </c>
      <c r="B664" s="272" t="str">
        <f>VLOOKUP(A664,[1]Sheet4!B$1:G$3636,5,0)</f>
        <v>الرابعة</v>
      </c>
      <c r="C664" s="270" t="s">
        <v>1260</v>
      </c>
      <c r="D664" s="270" t="s">
        <v>1260</v>
      </c>
      <c r="E664" s="270" t="s">
        <v>1260</v>
      </c>
      <c r="F664" s="270" t="s">
        <v>1260</v>
      </c>
      <c r="G664" s="270" t="s">
        <v>1260</v>
      </c>
      <c r="H664" s="270" t="s">
        <v>1260</v>
      </c>
      <c r="I664" s="270" t="s">
        <v>1260</v>
      </c>
      <c r="J664" s="270" t="s">
        <v>1260</v>
      </c>
      <c r="K664" s="270" t="s">
        <v>1260</v>
      </c>
      <c r="L664" s="270" t="s">
        <v>1260</v>
      </c>
      <c r="M664" s="270" t="s">
        <v>1260</v>
      </c>
      <c r="N664" s="270" t="s">
        <v>1260</v>
      </c>
      <c r="O664" s="270" t="s">
        <v>1260</v>
      </c>
      <c r="P664" s="270" t="s">
        <v>1260</v>
      </c>
      <c r="Q664" s="270" t="s">
        <v>1260</v>
      </c>
      <c r="R664" s="270" t="s">
        <v>1260</v>
      </c>
      <c r="S664" s="270" t="s">
        <v>1260</v>
      </c>
      <c r="T664" s="270" t="s">
        <v>1260</v>
      </c>
      <c r="U664" s="270" t="s">
        <v>1260</v>
      </c>
      <c r="V664" s="270" t="s">
        <v>1260</v>
      </c>
      <c r="W664" s="270" t="s">
        <v>1260</v>
      </c>
      <c r="X664" s="270" t="s">
        <v>1260</v>
      </c>
      <c r="Y664" s="270" t="s">
        <v>1260</v>
      </c>
      <c r="Z664" s="270" t="s">
        <v>1260</v>
      </c>
      <c r="AA664" s="270" t="s">
        <v>1260</v>
      </c>
      <c r="AB664" s="270" t="s">
        <v>1260</v>
      </c>
      <c r="AC664" s="270" t="s">
        <v>1260</v>
      </c>
      <c r="AD664" s="270" t="s">
        <v>1260</v>
      </c>
      <c r="AE664" s="270" t="s">
        <v>1260</v>
      </c>
      <c r="AF664" s="270" t="s">
        <v>1260</v>
      </c>
      <c r="AG664" s="270" t="s">
        <v>1260</v>
      </c>
      <c r="AH664" s="270" t="s">
        <v>1260</v>
      </c>
      <c r="AI664" s="270" t="s">
        <v>1260</v>
      </c>
      <c r="AJ664" s="270" t="s">
        <v>1260</v>
      </c>
      <c r="AK664" s="270" t="s">
        <v>1260</v>
      </c>
      <c r="AL664" s="270" t="s">
        <v>1260</v>
      </c>
      <c r="AM664" s="270" t="s">
        <v>1260</v>
      </c>
      <c r="AN664" s="270" t="s">
        <v>1260</v>
      </c>
      <c r="AO664" s="270" t="s">
        <v>1260</v>
      </c>
      <c r="AP664" s="270" t="s">
        <v>1260</v>
      </c>
      <c r="AQ664" s="270" t="s">
        <v>1260</v>
      </c>
      <c r="AR664" s="270" t="s">
        <v>1260</v>
      </c>
      <c r="AS664" s="270" t="s">
        <v>1260</v>
      </c>
      <c r="AT664" s="270" t="s">
        <v>1260</v>
      </c>
      <c r="AU664" s="270" t="s">
        <v>1260</v>
      </c>
      <c r="AV664" s="270" t="s">
        <v>1260</v>
      </c>
      <c r="AW664" s="277" t="s">
        <v>1260</v>
      </c>
      <c r="AX664">
        <f>VLOOKUP(A664,[1]Sheet4!B$2:G$3636,6,0)</f>
        <v>0</v>
      </c>
      <c r="AY664" t="str">
        <f>VLOOKUP(A664,[1]Sheet2!A$3:AC$3636,29,0)</f>
        <v/>
      </c>
      <c r="AZ664" s="270" t="s">
        <v>3258</v>
      </c>
      <c r="BA664" s="270" t="s">
        <v>3258</v>
      </c>
      <c r="BB664" s="270" t="s">
        <v>3258</v>
      </c>
      <c r="BC664" s="270" t="s">
        <v>3258</v>
      </c>
      <c r="BD664" s="270"/>
      <c r="BE664" s="270"/>
    </row>
    <row r="665" spans="1:83" ht="14.4" x14ac:dyDescent="0.3">
      <c r="A665" s="269">
        <v>522245</v>
      </c>
      <c r="B665" s="272" t="str">
        <f>VLOOKUP(A665,[1]Sheet4!B$1:G$3636,5,0)</f>
        <v>الرابعة حديث</v>
      </c>
      <c r="C665" s="270" t="s">
        <v>1260</v>
      </c>
      <c r="D665" s="270" t="s">
        <v>1260</v>
      </c>
      <c r="E665" s="270" t="s">
        <v>1260</v>
      </c>
      <c r="F665" s="270" t="s">
        <v>1260</v>
      </c>
      <c r="G665" s="270" t="s">
        <v>1260</v>
      </c>
      <c r="H665" s="270" t="s">
        <v>1260</v>
      </c>
      <c r="I665" s="270" t="s">
        <v>1260</v>
      </c>
      <c r="J665" s="270" t="s">
        <v>1260</v>
      </c>
      <c r="K665" s="270" t="s">
        <v>1260</v>
      </c>
      <c r="L665" s="270" t="s">
        <v>1260</v>
      </c>
      <c r="M665" s="270" t="s">
        <v>1260</v>
      </c>
      <c r="N665" s="270" t="s">
        <v>1260</v>
      </c>
      <c r="O665" s="270" t="s">
        <v>1260</v>
      </c>
      <c r="P665" s="270" t="s">
        <v>1260</v>
      </c>
      <c r="Q665" s="270" t="s">
        <v>1260</v>
      </c>
      <c r="R665" s="270" t="s">
        <v>1260</v>
      </c>
      <c r="S665" s="270" t="s">
        <v>1260</v>
      </c>
      <c r="T665" s="270" t="s">
        <v>1260</v>
      </c>
      <c r="U665" s="270" t="s">
        <v>1260</v>
      </c>
      <c r="V665" s="270" t="s">
        <v>1260</v>
      </c>
      <c r="W665" s="270" t="s">
        <v>1260</v>
      </c>
      <c r="X665" s="270" t="s">
        <v>1260</v>
      </c>
      <c r="Y665" s="270" t="s">
        <v>1260</v>
      </c>
      <c r="Z665" s="270" t="s">
        <v>1260</v>
      </c>
      <c r="AA665" s="270" t="s">
        <v>1260</v>
      </c>
      <c r="AB665" s="270" t="s">
        <v>1260</v>
      </c>
      <c r="AC665" s="270" t="s">
        <v>1260</v>
      </c>
      <c r="AD665" s="270" t="s">
        <v>1260</v>
      </c>
      <c r="AE665" s="270" t="s">
        <v>1260</v>
      </c>
      <c r="AF665" s="270" t="s">
        <v>1260</v>
      </c>
      <c r="AG665" s="270" t="s">
        <v>1260</v>
      </c>
      <c r="AH665" s="270" t="s">
        <v>1260</v>
      </c>
      <c r="AI665" s="270" t="s">
        <v>1260</v>
      </c>
      <c r="AJ665" s="270" t="s">
        <v>1260</v>
      </c>
      <c r="AK665" s="270" t="s">
        <v>1260</v>
      </c>
      <c r="AL665" s="270" t="s">
        <v>1260</v>
      </c>
      <c r="AM665" s="270" t="s">
        <v>1260</v>
      </c>
      <c r="AN665" s="270" t="s">
        <v>1260</v>
      </c>
      <c r="AO665" s="270" t="s">
        <v>1260</v>
      </c>
      <c r="AP665" s="270" t="s">
        <v>1260</v>
      </c>
      <c r="AQ665" s="270" t="s">
        <v>1260</v>
      </c>
      <c r="AR665" s="270" t="s">
        <v>1260</v>
      </c>
      <c r="AS665" s="270" t="s">
        <v>3258</v>
      </c>
      <c r="AT665" s="270" t="s">
        <v>3258</v>
      </c>
      <c r="AU665" s="270" t="s">
        <v>3258</v>
      </c>
      <c r="AV665" s="270" t="s">
        <v>3258</v>
      </c>
      <c r="AW665" s="277" t="s">
        <v>3258</v>
      </c>
      <c r="AY665" t="str">
        <f>VLOOKUP(A665,[1]Sheet2!A$3:AC$3636,29,0)</f>
        <v>مستنفذ فصل اول 2023-2024</v>
      </c>
      <c r="AZ665" s="270" t="s">
        <v>3258</v>
      </c>
      <c r="BA665" s="270" t="s">
        <v>3258</v>
      </c>
      <c r="BB665" s="270" t="s">
        <v>3258</v>
      </c>
      <c r="BC665" s="270" t="s">
        <v>3258</v>
      </c>
      <c r="BD665" s="270"/>
      <c r="BE665" s="270"/>
    </row>
    <row r="666" spans="1:83" ht="14.4" x14ac:dyDescent="0.3">
      <c r="A666" s="269">
        <v>522247</v>
      </c>
      <c r="B666" s="272" t="str">
        <f>VLOOKUP(A666,[1]Sheet4!B$1:G$3636,5,0)</f>
        <v>الرابعة</v>
      </c>
      <c r="C666" s="270" t="s">
        <v>1259</v>
      </c>
      <c r="D666" s="270" t="s">
        <v>1259</v>
      </c>
      <c r="E666" s="270" t="s">
        <v>1259</v>
      </c>
      <c r="F666" s="270" t="s">
        <v>1259</v>
      </c>
      <c r="G666" s="270" t="s">
        <v>1259</v>
      </c>
      <c r="H666" s="270" t="s">
        <v>1259</v>
      </c>
      <c r="I666" s="270" t="s">
        <v>1259</v>
      </c>
      <c r="J666" s="270" t="s">
        <v>1259</v>
      </c>
      <c r="K666" s="270" t="s">
        <v>1259</v>
      </c>
      <c r="L666" s="270" t="s">
        <v>1259</v>
      </c>
      <c r="M666" s="270" t="s">
        <v>1259</v>
      </c>
      <c r="N666" s="270" t="s">
        <v>1259</v>
      </c>
      <c r="O666" s="270" t="s">
        <v>1259</v>
      </c>
      <c r="P666" s="270" t="s">
        <v>1259</v>
      </c>
      <c r="Q666" s="270" t="s">
        <v>1259</v>
      </c>
      <c r="R666" s="270" t="s">
        <v>1259</v>
      </c>
      <c r="S666" s="270" t="s">
        <v>1259</v>
      </c>
      <c r="T666" s="270" t="s">
        <v>1259</v>
      </c>
      <c r="U666" s="270" t="s">
        <v>1259</v>
      </c>
      <c r="V666" s="270" t="s">
        <v>1259</v>
      </c>
      <c r="W666" s="270" t="s">
        <v>1259</v>
      </c>
      <c r="X666" s="270" t="s">
        <v>1259</v>
      </c>
      <c r="Y666" s="270" t="s">
        <v>1259</v>
      </c>
      <c r="Z666" s="270" t="s">
        <v>1259</v>
      </c>
      <c r="AA666" s="270" t="s">
        <v>1259</v>
      </c>
      <c r="AB666" s="270" t="s">
        <v>1259</v>
      </c>
      <c r="AC666" s="270" t="s">
        <v>1259</v>
      </c>
      <c r="AD666" s="270" t="s">
        <v>1259</v>
      </c>
      <c r="AE666" s="270" t="s">
        <v>1259</v>
      </c>
      <c r="AF666" s="270" t="s">
        <v>1259</v>
      </c>
      <c r="AG666" s="270" t="s">
        <v>1259</v>
      </c>
      <c r="AH666" s="270" t="s">
        <v>1259</v>
      </c>
      <c r="AI666" s="270" t="s">
        <v>1259</v>
      </c>
      <c r="AJ666" s="270" t="s">
        <v>1259</v>
      </c>
      <c r="AK666" s="270" t="s">
        <v>1259</v>
      </c>
      <c r="AL666" s="270" t="s">
        <v>1259</v>
      </c>
      <c r="AM666" s="270" t="s">
        <v>1259</v>
      </c>
      <c r="AN666" s="270" t="s">
        <v>1259</v>
      </c>
      <c r="AO666" s="270" t="s">
        <v>1259</v>
      </c>
      <c r="AP666" s="270" t="s">
        <v>1259</v>
      </c>
      <c r="AQ666" s="270" t="s">
        <v>1259</v>
      </c>
      <c r="AR666" s="270" t="s">
        <v>1259</v>
      </c>
      <c r="AS666" s="270" t="s">
        <v>1259</v>
      </c>
      <c r="AT666" s="270" t="s">
        <v>1259</v>
      </c>
      <c r="AU666" s="270" t="s">
        <v>1259</v>
      </c>
      <c r="AV666" s="270" t="s">
        <v>1259</v>
      </c>
      <c r="AW666" s="277" t="s">
        <v>1259</v>
      </c>
      <c r="AX666">
        <f>VLOOKUP(A666,[1]Sheet4!B$2:G$3636,6,0)</f>
        <v>0</v>
      </c>
      <c r="AY666" t="str">
        <f>VLOOKUP(A666,[1]Sheet2!A$3:AC$3636,29,0)</f>
        <v/>
      </c>
      <c r="AZ666" s="270" t="s">
        <v>3258</v>
      </c>
      <c r="BA666" s="270" t="s">
        <v>3258</v>
      </c>
      <c r="BB666" s="270" t="s">
        <v>3258</v>
      </c>
      <c r="BC666" s="270" t="s">
        <v>3258</v>
      </c>
      <c r="BD666" s="270"/>
      <c r="BE666" s="270"/>
      <c r="BH666" s="248"/>
      <c r="BI666" s="248"/>
      <c r="BJ666" s="248"/>
      <c r="BK666" s="248"/>
      <c r="BL666" s="248"/>
      <c r="BM666" s="248"/>
      <c r="BN666" s="248"/>
      <c r="BO666" s="248"/>
      <c r="BP666" s="248" t="s">
        <v>3258</v>
      </c>
      <c r="BQ666" s="248" t="s">
        <v>3258</v>
      </c>
      <c r="BR666" s="248" t="s">
        <v>3258</v>
      </c>
      <c r="BS666" s="248" t="s">
        <v>3258</v>
      </c>
      <c r="BT666" s="248" t="s">
        <v>3258</v>
      </c>
      <c r="BU666" s="248" t="s">
        <v>3258</v>
      </c>
      <c r="BV666" s="247"/>
      <c r="BW666" s="248"/>
      <c r="BX666" s="248"/>
      <c r="BY666" s="248"/>
      <c r="BZ666" s="248"/>
      <c r="CA666" s="241"/>
      <c r="CB666" s="241"/>
      <c r="CC666" s="241"/>
      <c r="CD666" s="241"/>
      <c r="CE666" s="248"/>
    </row>
    <row r="667" spans="1:83" ht="14.4" x14ac:dyDescent="0.3">
      <c r="A667" s="269">
        <v>522249</v>
      </c>
      <c r="B667" s="272" t="str">
        <f>VLOOKUP(A667,[1]Sheet4!B$1:G$3636,5,0)</f>
        <v>الرابعة</v>
      </c>
      <c r="C667" s="270" t="s">
        <v>1259</v>
      </c>
      <c r="D667" s="270" t="s">
        <v>1259</v>
      </c>
      <c r="E667" s="270" t="s">
        <v>1259</v>
      </c>
      <c r="F667" s="270" t="s">
        <v>1259</v>
      </c>
      <c r="G667" s="270" t="s">
        <v>1259</v>
      </c>
      <c r="H667" s="270" t="s">
        <v>1259</v>
      </c>
      <c r="I667" s="270" t="s">
        <v>1259</v>
      </c>
      <c r="J667" s="270" t="s">
        <v>1259</v>
      </c>
      <c r="K667" s="270" t="s">
        <v>1259</v>
      </c>
      <c r="L667" s="270" t="s">
        <v>1259</v>
      </c>
      <c r="M667" s="270" t="s">
        <v>1259</v>
      </c>
      <c r="N667" s="270" t="s">
        <v>1259</v>
      </c>
      <c r="O667" s="270" t="s">
        <v>1259</v>
      </c>
      <c r="P667" s="270" t="s">
        <v>1259</v>
      </c>
      <c r="Q667" s="270" t="s">
        <v>1259</v>
      </c>
      <c r="R667" s="270" t="s">
        <v>1259</v>
      </c>
      <c r="S667" s="270" t="s">
        <v>1259</v>
      </c>
      <c r="T667" s="270" t="s">
        <v>1259</v>
      </c>
      <c r="U667" s="270" t="s">
        <v>1259</v>
      </c>
      <c r="V667" s="270" t="s">
        <v>1259</v>
      </c>
      <c r="W667" s="270" t="s">
        <v>1259</v>
      </c>
      <c r="X667" s="270" t="s">
        <v>1259</v>
      </c>
      <c r="Y667" s="270" t="s">
        <v>1259</v>
      </c>
      <c r="Z667" s="270" t="s">
        <v>1259</v>
      </c>
      <c r="AA667" s="270" t="s">
        <v>1259</v>
      </c>
      <c r="AB667" s="270" t="s">
        <v>1259</v>
      </c>
      <c r="AC667" s="270" t="s">
        <v>1259</v>
      </c>
      <c r="AD667" s="270" t="s">
        <v>1259</v>
      </c>
      <c r="AE667" s="270" t="s">
        <v>1259</v>
      </c>
      <c r="AF667" s="270" t="s">
        <v>1259</v>
      </c>
      <c r="AG667" s="270" t="s">
        <v>1259</v>
      </c>
      <c r="AH667" s="270" t="s">
        <v>1259</v>
      </c>
      <c r="AI667" s="270" t="s">
        <v>1259</v>
      </c>
      <c r="AJ667" s="270" t="s">
        <v>1259</v>
      </c>
      <c r="AK667" s="270" t="s">
        <v>1259</v>
      </c>
      <c r="AL667" s="270" t="s">
        <v>1259</v>
      </c>
      <c r="AM667" s="270" t="s">
        <v>1259</v>
      </c>
      <c r="AN667" s="270" t="s">
        <v>1259</v>
      </c>
      <c r="AO667" s="270" t="s">
        <v>1259</v>
      </c>
      <c r="AP667" s="270" t="s">
        <v>1259</v>
      </c>
      <c r="AQ667" s="270" t="s">
        <v>1259</v>
      </c>
      <c r="AR667" s="270" t="s">
        <v>1259</v>
      </c>
      <c r="AS667" s="270" t="s">
        <v>1259</v>
      </c>
      <c r="AT667" s="270" t="s">
        <v>1259</v>
      </c>
      <c r="AU667" s="270" t="s">
        <v>1259</v>
      </c>
      <c r="AV667" s="270" t="s">
        <v>1259</v>
      </c>
      <c r="AW667" s="277" t="s">
        <v>1259</v>
      </c>
      <c r="AX667">
        <f>VLOOKUP(A667,[1]Sheet4!B$2:G$3636,6,0)</f>
        <v>0</v>
      </c>
      <c r="AY667" t="str">
        <f>VLOOKUP(A667,[1]Sheet2!A$3:AC$3636,29,0)</f>
        <v/>
      </c>
      <c r="AZ667" s="270" t="s">
        <v>3258</v>
      </c>
      <c r="BA667" s="270" t="s">
        <v>3258</v>
      </c>
      <c r="BB667" s="270" t="s">
        <v>3258</v>
      </c>
      <c r="BC667" s="270" t="s">
        <v>3258</v>
      </c>
      <c r="BD667" s="270"/>
      <c r="BE667" s="270"/>
    </row>
    <row r="668" spans="1:83" ht="14.4" x14ac:dyDescent="0.3">
      <c r="A668" s="269">
        <v>522253</v>
      </c>
      <c r="B668" s="272" t="str">
        <f>VLOOKUP(A668,[1]Sheet4!B$1:G$3636,5,0)</f>
        <v>الرابعة</v>
      </c>
      <c r="C668" s="270" t="s">
        <v>1260</v>
      </c>
      <c r="D668" s="270" t="s">
        <v>1260</v>
      </c>
      <c r="E668" s="270" t="s">
        <v>1260</v>
      </c>
      <c r="F668" s="270" t="s">
        <v>1260</v>
      </c>
      <c r="G668" s="270" t="s">
        <v>1260</v>
      </c>
      <c r="H668" s="270" t="s">
        <v>1260</v>
      </c>
      <c r="I668" s="270" t="s">
        <v>1260</v>
      </c>
      <c r="J668" s="270" t="s">
        <v>1260</v>
      </c>
      <c r="K668" s="270" t="s">
        <v>1260</v>
      </c>
      <c r="L668" s="270" t="s">
        <v>1260</v>
      </c>
      <c r="M668" s="270" t="s">
        <v>1260</v>
      </c>
      <c r="N668" s="270" t="s">
        <v>1260</v>
      </c>
      <c r="O668" s="270" t="s">
        <v>1260</v>
      </c>
      <c r="P668" s="270" t="s">
        <v>1260</v>
      </c>
      <c r="Q668" s="270" t="s">
        <v>1260</v>
      </c>
      <c r="R668" s="270" t="s">
        <v>1260</v>
      </c>
      <c r="S668" s="270" t="s">
        <v>1260</v>
      </c>
      <c r="T668" s="270" t="s">
        <v>1260</v>
      </c>
      <c r="U668" s="270" t="s">
        <v>1260</v>
      </c>
      <c r="V668" s="270" t="s">
        <v>1260</v>
      </c>
      <c r="W668" s="270" t="s">
        <v>1260</v>
      </c>
      <c r="X668" s="270" t="s">
        <v>1260</v>
      </c>
      <c r="Y668" s="270" t="s">
        <v>1260</v>
      </c>
      <c r="Z668" s="270" t="s">
        <v>1260</v>
      </c>
      <c r="AA668" s="270" t="s">
        <v>1260</v>
      </c>
      <c r="AB668" s="270" t="s">
        <v>1260</v>
      </c>
      <c r="AC668" s="270" t="s">
        <v>1260</v>
      </c>
      <c r="AD668" s="270" t="s">
        <v>1260</v>
      </c>
      <c r="AE668" s="270" t="s">
        <v>1260</v>
      </c>
      <c r="AF668" s="270" t="s">
        <v>1260</v>
      </c>
      <c r="AG668" s="270" t="s">
        <v>1260</v>
      </c>
      <c r="AH668" s="270" t="s">
        <v>1260</v>
      </c>
      <c r="AI668" s="270" t="s">
        <v>1260</v>
      </c>
      <c r="AJ668" s="270" t="s">
        <v>1260</v>
      </c>
      <c r="AK668" s="270" t="s">
        <v>1260</v>
      </c>
      <c r="AL668" s="270" t="s">
        <v>1260</v>
      </c>
      <c r="AM668" s="270" t="s">
        <v>1260</v>
      </c>
      <c r="AN668" s="270" t="s">
        <v>1260</v>
      </c>
      <c r="AO668" s="270" t="s">
        <v>1260</v>
      </c>
      <c r="AP668" s="270" t="s">
        <v>1260</v>
      </c>
      <c r="AQ668" s="270" t="s">
        <v>1260</v>
      </c>
      <c r="AR668" s="270" t="s">
        <v>1260</v>
      </c>
      <c r="AS668" s="270" t="s">
        <v>1260</v>
      </c>
      <c r="AT668" s="270" t="s">
        <v>1260</v>
      </c>
      <c r="AU668" s="270" t="s">
        <v>1260</v>
      </c>
      <c r="AV668" s="270" t="s">
        <v>1260</v>
      </c>
      <c r="AW668" s="277" t="s">
        <v>1260</v>
      </c>
      <c r="AX668">
        <f>VLOOKUP(A668,[1]Sheet4!B$2:G$3636,6,0)</f>
        <v>0</v>
      </c>
      <c r="AY668" t="str">
        <f>VLOOKUP(A668,[1]Sheet2!A$3:AC$3636,29,0)</f>
        <v>مستنفذ فصل اول 2023-2024</v>
      </c>
      <c r="AZ668" s="270" t="s">
        <v>3258</v>
      </c>
      <c r="BA668" s="270" t="s">
        <v>3258</v>
      </c>
      <c r="BB668" s="270" t="s">
        <v>3258</v>
      </c>
      <c r="BC668" s="270" t="s">
        <v>3258</v>
      </c>
      <c r="BD668" s="270"/>
      <c r="BE668" s="270"/>
    </row>
    <row r="669" spans="1:83" ht="14.4" x14ac:dyDescent="0.3">
      <c r="A669" s="269">
        <v>522260</v>
      </c>
      <c r="B669" s="272" t="str">
        <f>VLOOKUP(A669,[1]Sheet4!B$1:G$3636,5,0)</f>
        <v>الرابعة</v>
      </c>
      <c r="C669" s="270" t="s">
        <v>1260</v>
      </c>
      <c r="D669" s="270" t="s">
        <v>1260</v>
      </c>
      <c r="E669" s="270" t="s">
        <v>1260</v>
      </c>
      <c r="F669" s="270" t="s">
        <v>1260</v>
      </c>
      <c r="G669" s="270" t="s">
        <v>1260</v>
      </c>
      <c r="H669" s="270" t="s">
        <v>1260</v>
      </c>
      <c r="I669" s="270" t="s">
        <v>1260</v>
      </c>
      <c r="J669" s="270" t="s">
        <v>1260</v>
      </c>
      <c r="K669" s="270" t="s">
        <v>1260</v>
      </c>
      <c r="L669" s="270" t="s">
        <v>1260</v>
      </c>
      <c r="M669" s="270" t="s">
        <v>1260</v>
      </c>
      <c r="N669" s="270" t="s">
        <v>1260</v>
      </c>
      <c r="O669" s="270" t="s">
        <v>1260</v>
      </c>
      <c r="P669" s="270" t="s">
        <v>1260</v>
      </c>
      <c r="Q669" s="270" t="s">
        <v>1260</v>
      </c>
      <c r="R669" s="270" t="s">
        <v>1260</v>
      </c>
      <c r="S669" s="270" t="s">
        <v>1260</v>
      </c>
      <c r="T669" s="270" t="s">
        <v>1260</v>
      </c>
      <c r="U669" s="270" t="s">
        <v>1260</v>
      </c>
      <c r="V669" s="270" t="s">
        <v>1260</v>
      </c>
      <c r="W669" s="270" t="s">
        <v>1260</v>
      </c>
      <c r="X669" s="270" t="s">
        <v>1260</v>
      </c>
      <c r="Y669" s="270" t="s">
        <v>1260</v>
      </c>
      <c r="Z669" s="270" t="s">
        <v>1260</v>
      </c>
      <c r="AA669" s="270" t="s">
        <v>1260</v>
      </c>
      <c r="AB669" s="270" t="s">
        <v>1260</v>
      </c>
      <c r="AC669" s="270" t="s">
        <v>1260</v>
      </c>
      <c r="AD669" s="270" t="s">
        <v>1260</v>
      </c>
      <c r="AE669" s="270" t="s">
        <v>1260</v>
      </c>
      <c r="AF669" s="270" t="s">
        <v>1260</v>
      </c>
      <c r="AG669" s="270" t="s">
        <v>1260</v>
      </c>
      <c r="AH669" s="270" t="s">
        <v>1260</v>
      </c>
      <c r="AI669" s="270" t="s">
        <v>1260</v>
      </c>
      <c r="AJ669" s="270" t="s">
        <v>1260</v>
      </c>
      <c r="AK669" s="270" t="s">
        <v>1260</v>
      </c>
      <c r="AL669" s="270" t="s">
        <v>1260</v>
      </c>
      <c r="AM669" s="270" t="s">
        <v>1260</v>
      </c>
      <c r="AN669" s="270" t="s">
        <v>1260</v>
      </c>
      <c r="AO669" s="270" t="s">
        <v>1260</v>
      </c>
      <c r="AP669" s="270" t="s">
        <v>1260</v>
      </c>
      <c r="AQ669" s="270" t="s">
        <v>1260</v>
      </c>
      <c r="AR669" s="270" t="s">
        <v>1260</v>
      </c>
      <c r="AS669" s="270" t="s">
        <v>1260</v>
      </c>
      <c r="AT669" s="270" t="s">
        <v>1260</v>
      </c>
      <c r="AU669" s="270" t="s">
        <v>1260</v>
      </c>
      <c r="AV669" s="270" t="s">
        <v>1260</v>
      </c>
      <c r="AW669" s="277" t="s">
        <v>1260</v>
      </c>
      <c r="AX669">
        <f>VLOOKUP(A669,[1]Sheet4!B$2:G$3636,6,0)</f>
        <v>0</v>
      </c>
      <c r="AY669" t="str">
        <f>VLOOKUP(A669,[1]Sheet2!A$3:AC$3636,29,0)</f>
        <v>مستنفذ فصل اول 2023-2024</v>
      </c>
      <c r="AZ669" s="270" t="s">
        <v>3258</v>
      </c>
      <c r="BA669" s="270" t="s">
        <v>3258</v>
      </c>
      <c r="BB669" s="270" t="s">
        <v>3258</v>
      </c>
      <c r="BC669" s="270" t="s">
        <v>3258</v>
      </c>
      <c r="BD669" s="270"/>
      <c r="BE669" s="270"/>
    </row>
    <row r="670" spans="1:83" ht="14.4" x14ac:dyDescent="0.3">
      <c r="A670" s="269">
        <v>522261</v>
      </c>
      <c r="B670" s="272" t="str">
        <f>VLOOKUP(A670,[1]Sheet4!B$1:G$3636,5,0)</f>
        <v>الرابعة</v>
      </c>
      <c r="C670" s="270" t="s">
        <v>1259</v>
      </c>
      <c r="D670" s="270" t="s">
        <v>1259</v>
      </c>
      <c r="E670" s="270" t="s">
        <v>1259</v>
      </c>
      <c r="F670" s="270" t="s">
        <v>1259</v>
      </c>
      <c r="G670" s="270" t="s">
        <v>1259</v>
      </c>
      <c r="H670" s="270" t="s">
        <v>1259</v>
      </c>
      <c r="I670" s="270" t="s">
        <v>1259</v>
      </c>
      <c r="J670" s="270" t="s">
        <v>1259</v>
      </c>
      <c r="K670" s="270" t="s">
        <v>1259</v>
      </c>
      <c r="L670" s="270" t="s">
        <v>1259</v>
      </c>
      <c r="M670" s="270" t="s">
        <v>1259</v>
      </c>
      <c r="N670" s="270" t="s">
        <v>1259</v>
      </c>
      <c r="O670" s="270" t="s">
        <v>1259</v>
      </c>
      <c r="P670" s="270" t="s">
        <v>1259</v>
      </c>
      <c r="Q670" s="270" t="s">
        <v>1259</v>
      </c>
      <c r="R670" s="270" t="s">
        <v>1259</v>
      </c>
      <c r="S670" s="270" t="s">
        <v>1259</v>
      </c>
      <c r="T670" s="270" t="s">
        <v>1259</v>
      </c>
      <c r="U670" s="270" t="s">
        <v>1259</v>
      </c>
      <c r="V670" s="270" t="s">
        <v>1259</v>
      </c>
      <c r="W670" s="270" t="s">
        <v>1259</v>
      </c>
      <c r="X670" s="270" t="s">
        <v>1259</v>
      </c>
      <c r="Y670" s="270" t="s">
        <v>1259</v>
      </c>
      <c r="Z670" s="270" t="s">
        <v>1259</v>
      </c>
      <c r="AA670" s="270" t="s">
        <v>1259</v>
      </c>
      <c r="AB670" s="270" t="s">
        <v>1259</v>
      </c>
      <c r="AC670" s="270" t="s">
        <v>1259</v>
      </c>
      <c r="AD670" s="270" t="s">
        <v>1259</v>
      </c>
      <c r="AE670" s="270" t="s">
        <v>1259</v>
      </c>
      <c r="AF670" s="270" t="s">
        <v>1259</v>
      </c>
      <c r="AG670" s="270" t="s">
        <v>1259</v>
      </c>
      <c r="AH670" s="270" t="s">
        <v>1259</v>
      </c>
      <c r="AI670" s="270" t="s">
        <v>1259</v>
      </c>
      <c r="AJ670" s="270" t="s">
        <v>1259</v>
      </c>
      <c r="AK670" s="270" t="s">
        <v>1259</v>
      </c>
      <c r="AL670" s="270" t="s">
        <v>1259</v>
      </c>
      <c r="AM670" s="270" t="s">
        <v>1259</v>
      </c>
      <c r="AN670" s="270" t="s">
        <v>1259</v>
      </c>
      <c r="AO670" s="270" t="s">
        <v>1259</v>
      </c>
      <c r="AP670" s="270" t="s">
        <v>1259</v>
      </c>
      <c r="AQ670" s="270" t="s">
        <v>1259</v>
      </c>
      <c r="AR670" s="270" t="s">
        <v>1259</v>
      </c>
      <c r="AS670" s="270" t="s">
        <v>1259</v>
      </c>
      <c r="AT670" s="270" t="s">
        <v>1259</v>
      </c>
      <c r="AU670" s="270" t="s">
        <v>1259</v>
      </c>
      <c r="AV670" s="270" t="s">
        <v>1259</v>
      </c>
      <c r="AW670" s="277" t="s">
        <v>1259</v>
      </c>
      <c r="AX670">
        <f>VLOOKUP(A670,[1]Sheet4!B$2:G$3636,6,0)</f>
        <v>0</v>
      </c>
      <c r="AY670" t="str">
        <f>VLOOKUP(A670,[1]Sheet2!A$3:AC$3636,29,0)</f>
        <v/>
      </c>
      <c r="AZ670" s="270" t="s">
        <v>3258</v>
      </c>
      <c r="BA670" s="270" t="s">
        <v>3258</v>
      </c>
      <c r="BB670" s="270" t="s">
        <v>3258</v>
      </c>
      <c r="BC670" s="270" t="s">
        <v>3258</v>
      </c>
      <c r="BD670" s="270"/>
      <c r="BE670" s="270"/>
    </row>
    <row r="671" spans="1:83" ht="14.4" x14ac:dyDescent="0.3">
      <c r="A671" s="269">
        <v>522266</v>
      </c>
      <c r="B671" s="272" t="str">
        <f>VLOOKUP(A671,[1]Sheet4!B$1:G$3636,5,0)</f>
        <v>الرابعة حديث</v>
      </c>
      <c r="C671" s="270" t="s">
        <v>1259</v>
      </c>
      <c r="D671" s="270" t="s">
        <v>1259</v>
      </c>
      <c r="E671" s="270" t="s">
        <v>1259</v>
      </c>
      <c r="F671" s="270" t="s">
        <v>1259</v>
      </c>
      <c r="G671" s="270" t="s">
        <v>1259</v>
      </c>
      <c r="H671" s="270" t="s">
        <v>1259</v>
      </c>
      <c r="I671" s="270" t="s">
        <v>1259</v>
      </c>
      <c r="J671" s="270" t="s">
        <v>1259</v>
      </c>
      <c r="K671" s="270" t="s">
        <v>1259</v>
      </c>
      <c r="L671" s="270" t="s">
        <v>1259</v>
      </c>
      <c r="M671" s="270" t="s">
        <v>1259</v>
      </c>
      <c r="N671" s="270" t="s">
        <v>1259</v>
      </c>
      <c r="O671" s="270" t="s">
        <v>1259</v>
      </c>
      <c r="P671" s="270" t="s">
        <v>1259</v>
      </c>
      <c r="Q671" s="270" t="s">
        <v>1259</v>
      </c>
      <c r="R671" s="270" t="s">
        <v>1259</v>
      </c>
      <c r="S671" s="270" t="s">
        <v>1259</v>
      </c>
      <c r="T671" s="270" t="s">
        <v>1259</v>
      </c>
      <c r="U671" s="270" t="s">
        <v>1259</v>
      </c>
      <c r="V671" s="270" t="s">
        <v>1259</v>
      </c>
      <c r="W671" s="270" t="s">
        <v>1259</v>
      </c>
      <c r="X671" s="270" t="s">
        <v>1259</v>
      </c>
      <c r="Y671" s="270" t="s">
        <v>1259</v>
      </c>
      <c r="Z671" s="270" t="s">
        <v>1259</v>
      </c>
      <c r="AA671" s="270" t="s">
        <v>1259</v>
      </c>
      <c r="AB671" s="270" t="s">
        <v>1259</v>
      </c>
      <c r="AC671" s="270" t="s">
        <v>1259</v>
      </c>
      <c r="AD671" s="270" t="s">
        <v>1259</v>
      </c>
      <c r="AE671" s="270" t="s">
        <v>1259</v>
      </c>
      <c r="AF671" s="270" t="s">
        <v>1259</v>
      </c>
      <c r="AG671" s="270" t="s">
        <v>1259</v>
      </c>
      <c r="AH671" s="270" t="s">
        <v>1259</v>
      </c>
      <c r="AI671" s="270" t="s">
        <v>1259</v>
      </c>
      <c r="AJ671" s="270" t="s">
        <v>1259</v>
      </c>
      <c r="AK671" s="270" t="s">
        <v>1259</v>
      </c>
      <c r="AL671" s="270" t="s">
        <v>1259</v>
      </c>
      <c r="AM671" s="270" t="s">
        <v>1259</v>
      </c>
      <c r="AN671" s="270" t="s">
        <v>1259</v>
      </c>
      <c r="AO671" s="270" t="s">
        <v>1259</v>
      </c>
      <c r="AP671" s="270" t="s">
        <v>1259</v>
      </c>
      <c r="AQ671" s="270" t="s">
        <v>1259</v>
      </c>
      <c r="AR671" s="270" t="s">
        <v>1259</v>
      </c>
      <c r="AS671" s="270" t="s">
        <v>3258</v>
      </c>
      <c r="AT671" s="270" t="s">
        <v>3258</v>
      </c>
      <c r="AU671" s="270" t="s">
        <v>3258</v>
      </c>
      <c r="AV671" s="270" t="s">
        <v>3258</v>
      </c>
      <c r="AW671" s="277" t="s">
        <v>3258</v>
      </c>
      <c r="AY671" t="str">
        <f>VLOOKUP(A671,[1]Sheet2!A$3:AC$3636,29,0)</f>
        <v/>
      </c>
      <c r="AZ671" s="270" t="s">
        <v>3258</v>
      </c>
      <c r="BA671" s="270" t="s">
        <v>3258</v>
      </c>
      <c r="BB671" s="270" t="s">
        <v>3258</v>
      </c>
      <c r="BC671" s="270" t="s">
        <v>3258</v>
      </c>
      <c r="BD671" s="270"/>
      <c r="BE671" s="270"/>
    </row>
    <row r="672" spans="1:83" ht="14.4" x14ac:dyDescent="0.3">
      <c r="A672" s="269">
        <v>522268</v>
      </c>
      <c r="B672" s="272" t="str">
        <f>VLOOKUP(A672,[1]Sheet4!B$1:G$3636,5,0)</f>
        <v>الرابعة</v>
      </c>
      <c r="C672" s="270" t="s">
        <v>1260</v>
      </c>
      <c r="D672" s="270" t="s">
        <v>1260</v>
      </c>
      <c r="E672" s="270" t="s">
        <v>1260</v>
      </c>
      <c r="F672" s="270" t="s">
        <v>1260</v>
      </c>
      <c r="G672" s="270" t="s">
        <v>1260</v>
      </c>
      <c r="H672" s="270" t="s">
        <v>1260</v>
      </c>
      <c r="I672" s="270" t="s">
        <v>1260</v>
      </c>
      <c r="J672" s="270" t="s">
        <v>1260</v>
      </c>
      <c r="K672" s="270" t="s">
        <v>1260</v>
      </c>
      <c r="L672" s="270" t="s">
        <v>1260</v>
      </c>
      <c r="M672" s="270" t="s">
        <v>1260</v>
      </c>
      <c r="N672" s="270" t="s">
        <v>1260</v>
      </c>
      <c r="O672" s="270" t="s">
        <v>1260</v>
      </c>
      <c r="P672" s="270" t="s">
        <v>1260</v>
      </c>
      <c r="Q672" s="270" t="s">
        <v>1260</v>
      </c>
      <c r="R672" s="270" t="s">
        <v>1260</v>
      </c>
      <c r="S672" s="270" t="s">
        <v>1260</v>
      </c>
      <c r="T672" s="270" t="s">
        <v>1260</v>
      </c>
      <c r="U672" s="270" t="s">
        <v>1260</v>
      </c>
      <c r="V672" s="270" t="s">
        <v>1260</v>
      </c>
      <c r="W672" s="270" t="s">
        <v>1260</v>
      </c>
      <c r="X672" s="270" t="s">
        <v>1260</v>
      </c>
      <c r="Y672" s="270" t="s">
        <v>1260</v>
      </c>
      <c r="Z672" s="270" t="s">
        <v>1260</v>
      </c>
      <c r="AA672" s="270" t="s">
        <v>1260</v>
      </c>
      <c r="AB672" s="270" t="s">
        <v>1260</v>
      </c>
      <c r="AC672" s="270" t="s">
        <v>1260</v>
      </c>
      <c r="AD672" s="270" t="s">
        <v>1260</v>
      </c>
      <c r="AE672" s="270" t="s">
        <v>1260</v>
      </c>
      <c r="AF672" s="270" t="s">
        <v>1260</v>
      </c>
      <c r="AG672" s="270" t="s">
        <v>1260</v>
      </c>
      <c r="AH672" s="270" t="s">
        <v>1260</v>
      </c>
      <c r="AI672" s="270" t="s">
        <v>1260</v>
      </c>
      <c r="AJ672" s="270" t="s">
        <v>1260</v>
      </c>
      <c r="AK672" s="270" t="s">
        <v>1260</v>
      </c>
      <c r="AL672" s="270" t="s">
        <v>1260</v>
      </c>
      <c r="AM672" s="270" t="s">
        <v>1260</v>
      </c>
      <c r="AN672" s="270" t="s">
        <v>1260</v>
      </c>
      <c r="AO672" s="270" t="s">
        <v>1260</v>
      </c>
      <c r="AP672" s="270" t="s">
        <v>1260</v>
      </c>
      <c r="AQ672" s="270" t="s">
        <v>1260</v>
      </c>
      <c r="AR672" s="270" t="s">
        <v>1260</v>
      </c>
      <c r="AS672" s="270" t="s">
        <v>1260</v>
      </c>
      <c r="AT672" s="270" t="s">
        <v>1260</v>
      </c>
      <c r="AU672" s="270" t="s">
        <v>1260</v>
      </c>
      <c r="AV672" s="270" t="s">
        <v>1260</v>
      </c>
      <c r="AW672" s="277" t="s">
        <v>1260</v>
      </c>
      <c r="AX672" t="str">
        <f>VLOOKUP(A672,[1]Sheet4!B$2:G$3636,6,0)</f>
        <v>مستنفذ فصل ثاني  2023-2024</v>
      </c>
      <c r="AY672" t="str">
        <f>VLOOKUP(A672,[1]Sheet2!A$3:AC$3636,29,0)</f>
        <v/>
      </c>
      <c r="AZ672" s="270" t="s">
        <v>3258</v>
      </c>
      <c r="BA672" s="270" t="s">
        <v>3258</v>
      </c>
      <c r="BB672" s="270" t="s">
        <v>3258</v>
      </c>
      <c r="BC672" s="270" t="s">
        <v>3258</v>
      </c>
      <c r="BD672" s="270"/>
      <c r="BE672" s="270"/>
      <c r="BH672" s="248"/>
      <c r="BI672" s="248"/>
      <c r="BJ672" s="248"/>
      <c r="BK672" s="248"/>
      <c r="BL672" s="248"/>
      <c r="BM672" s="248"/>
      <c r="BN672" s="248"/>
      <c r="BO672" s="248"/>
      <c r="BP672" s="248" t="s">
        <v>3258</v>
      </c>
      <c r="BQ672" s="248" t="s">
        <v>3258</v>
      </c>
      <c r="BR672" s="248" t="s">
        <v>3258</v>
      </c>
      <c r="BS672" s="248" t="s">
        <v>3258</v>
      </c>
      <c r="BT672" s="248" t="s">
        <v>3258</v>
      </c>
      <c r="BU672" s="248" t="s">
        <v>3258</v>
      </c>
      <c r="BV672" s="247"/>
      <c r="BW672" s="248"/>
      <c r="BX672" s="248"/>
      <c r="BY672" s="248"/>
      <c r="BZ672" s="248"/>
      <c r="CA672" s="241"/>
      <c r="CB672" s="241"/>
      <c r="CC672" s="241"/>
      <c r="CD672" s="241"/>
      <c r="CE672" s="248"/>
    </row>
    <row r="673" spans="1:83" ht="14.4" x14ac:dyDescent="0.3">
      <c r="A673" s="269">
        <v>522273</v>
      </c>
      <c r="B673" s="272" t="str">
        <f>VLOOKUP(A673,[1]Sheet4!B$1:G$3636,5,0)</f>
        <v>الرابعة</v>
      </c>
      <c r="C673" s="270" t="s">
        <v>1259</v>
      </c>
      <c r="D673" s="270" t="s">
        <v>1259</v>
      </c>
      <c r="E673" s="270" t="s">
        <v>1259</v>
      </c>
      <c r="F673" s="270" t="s">
        <v>1259</v>
      </c>
      <c r="G673" s="270" t="s">
        <v>1259</v>
      </c>
      <c r="H673" s="270" t="s">
        <v>1259</v>
      </c>
      <c r="I673" s="270" t="s">
        <v>1259</v>
      </c>
      <c r="J673" s="270" t="s">
        <v>1259</v>
      </c>
      <c r="K673" s="270" t="s">
        <v>1259</v>
      </c>
      <c r="L673" s="270" t="s">
        <v>1259</v>
      </c>
      <c r="M673" s="270" t="s">
        <v>1259</v>
      </c>
      <c r="N673" s="270" t="s">
        <v>1259</v>
      </c>
      <c r="O673" s="270" t="s">
        <v>1259</v>
      </c>
      <c r="P673" s="270" t="s">
        <v>1259</v>
      </c>
      <c r="Q673" s="270" t="s">
        <v>1259</v>
      </c>
      <c r="R673" s="270" t="s">
        <v>1259</v>
      </c>
      <c r="S673" s="270" t="s">
        <v>1259</v>
      </c>
      <c r="T673" s="270" t="s">
        <v>1259</v>
      </c>
      <c r="U673" s="270" t="s">
        <v>1259</v>
      </c>
      <c r="V673" s="270" t="s">
        <v>1259</v>
      </c>
      <c r="W673" s="270" t="s">
        <v>1259</v>
      </c>
      <c r="X673" s="270" t="s">
        <v>1259</v>
      </c>
      <c r="Y673" s="270" t="s">
        <v>1259</v>
      </c>
      <c r="Z673" s="270" t="s">
        <v>1259</v>
      </c>
      <c r="AA673" s="270" t="s">
        <v>1259</v>
      </c>
      <c r="AB673" s="270" t="s">
        <v>1259</v>
      </c>
      <c r="AC673" s="270" t="s">
        <v>1259</v>
      </c>
      <c r="AD673" s="270" t="s">
        <v>1259</v>
      </c>
      <c r="AE673" s="270" t="s">
        <v>1259</v>
      </c>
      <c r="AF673" s="270" t="s">
        <v>1259</v>
      </c>
      <c r="AG673" s="270" t="s">
        <v>1259</v>
      </c>
      <c r="AH673" s="270" t="s">
        <v>1259</v>
      </c>
      <c r="AI673" s="270" t="s">
        <v>1259</v>
      </c>
      <c r="AJ673" s="270" t="s">
        <v>1259</v>
      </c>
      <c r="AK673" s="270" t="s">
        <v>1259</v>
      </c>
      <c r="AL673" s="270" t="s">
        <v>1259</v>
      </c>
      <c r="AM673" s="270" t="s">
        <v>1259</v>
      </c>
      <c r="AN673" s="270" t="s">
        <v>1259</v>
      </c>
      <c r="AO673" s="270" t="s">
        <v>1259</v>
      </c>
      <c r="AP673" s="270" t="s">
        <v>1259</v>
      </c>
      <c r="AQ673" s="270" t="s">
        <v>1259</v>
      </c>
      <c r="AR673" s="270" t="s">
        <v>1259</v>
      </c>
      <c r="AS673" s="270" t="s">
        <v>1259</v>
      </c>
      <c r="AT673" s="270" t="s">
        <v>1259</v>
      </c>
      <c r="AU673" s="270" t="s">
        <v>1259</v>
      </c>
      <c r="AV673" s="270" t="s">
        <v>1259</v>
      </c>
      <c r="AW673" s="277" t="s">
        <v>1259</v>
      </c>
      <c r="AX673">
        <f>VLOOKUP(A673,[1]Sheet4!B$2:G$3636,6,0)</f>
        <v>0</v>
      </c>
      <c r="AY673" t="str">
        <f>VLOOKUP(A673,[1]Sheet2!A$3:AC$3636,29,0)</f>
        <v/>
      </c>
      <c r="AZ673" s="249"/>
      <c r="BA673" s="249"/>
      <c r="BB673" s="249"/>
      <c r="BC673" s="249"/>
      <c r="BD673" s="249"/>
      <c r="BE673" s="270"/>
      <c r="BH673" s="248"/>
      <c r="BI673" s="248"/>
      <c r="BJ673" s="248"/>
      <c r="BK673" s="248"/>
      <c r="BL673" s="248"/>
      <c r="BM673" s="248"/>
      <c r="BN673" s="248"/>
      <c r="BO673" s="248"/>
      <c r="BP673" s="248" t="s">
        <v>3258</v>
      </c>
      <c r="BQ673" s="248" t="s">
        <v>3258</v>
      </c>
      <c r="BR673" s="248" t="s">
        <v>3258</v>
      </c>
      <c r="BS673" s="248" t="s">
        <v>3258</v>
      </c>
      <c r="BT673" s="248" t="s">
        <v>3258</v>
      </c>
      <c r="BU673" s="248" t="s">
        <v>3258</v>
      </c>
      <c r="BV673" s="247"/>
      <c r="BW673" s="248"/>
      <c r="BX673" s="248"/>
      <c r="BY673" s="248"/>
      <c r="BZ673" s="248"/>
      <c r="CA673" s="241"/>
      <c r="CB673" s="241"/>
      <c r="CC673" s="241"/>
      <c r="CD673" s="241"/>
      <c r="CE673" s="248"/>
    </row>
    <row r="674" spans="1:83" ht="14.4" x14ac:dyDescent="0.3">
      <c r="A674" s="269">
        <v>522291</v>
      </c>
      <c r="B674" s="272" t="str">
        <f>VLOOKUP(A674,[1]Sheet4!B$1:G$3636,5,0)</f>
        <v>الرابعة</v>
      </c>
      <c r="C674" s="270" t="s">
        <v>1259</v>
      </c>
      <c r="D674" s="270" t="s">
        <v>1259</v>
      </c>
      <c r="E674" s="270" t="s">
        <v>1259</v>
      </c>
      <c r="F674" s="270" t="s">
        <v>1259</v>
      </c>
      <c r="G674" s="270" t="s">
        <v>1259</v>
      </c>
      <c r="H674" s="270" t="s">
        <v>1259</v>
      </c>
      <c r="I674" s="270" t="s">
        <v>1259</v>
      </c>
      <c r="J674" s="270" t="s">
        <v>1259</v>
      </c>
      <c r="K674" s="270" t="s">
        <v>1259</v>
      </c>
      <c r="L674" s="270" t="s">
        <v>1259</v>
      </c>
      <c r="M674" s="270" t="s">
        <v>1259</v>
      </c>
      <c r="N674" s="270" t="s">
        <v>1259</v>
      </c>
      <c r="O674" s="270" t="s">
        <v>1259</v>
      </c>
      <c r="P674" s="270" t="s">
        <v>1259</v>
      </c>
      <c r="Q674" s="270" t="s">
        <v>1259</v>
      </c>
      <c r="R674" s="270" t="s">
        <v>1259</v>
      </c>
      <c r="S674" s="270" t="s">
        <v>1259</v>
      </c>
      <c r="T674" s="270" t="s">
        <v>1259</v>
      </c>
      <c r="U674" s="270" t="s">
        <v>1259</v>
      </c>
      <c r="V674" s="270" t="s">
        <v>1259</v>
      </c>
      <c r="W674" s="270" t="s">
        <v>1259</v>
      </c>
      <c r="X674" s="270" t="s">
        <v>1259</v>
      </c>
      <c r="Y674" s="270" t="s">
        <v>1259</v>
      </c>
      <c r="Z674" s="270" t="s">
        <v>1259</v>
      </c>
      <c r="AA674" s="270" t="s">
        <v>1259</v>
      </c>
      <c r="AB674" s="270" t="s">
        <v>1259</v>
      </c>
      <c r="AC674" s="270" t="s">
        <v>1259</v>
      </c>
      <c r="AD674" s="270" t="s">
        <v>1259</v>
      </c>
      <c r="AE674" s="270" t="s">
        <v>1259</v>
      </c>
      <c r="AF674" s="270" t="s">
        <v>1259</v>
      </c>
      <c r="AG674" s="270" t="s">
        <v>1259</v>
      </c>
      <c r="AH674" s="270" t="s">
        <v>1259</v>
      </c>
      <c r="AI674" s="270" t="s">
        <v>1259</v>
      </c>
      <c r="AJ674" s="270" t="s">
        <v>1259</v>
      </c>
      <c r="AK674" s="270" t="s">
        <v>1259</v>
      </c>
      <c r="AL674" s="270" t="s">
        <v>1259</v>
      </c>
      <c r="AM674" s="270" t="s">
        <v>1259</v>
      </c>
      <c r="AN674" s="270" t="s">
        <v>1259</v>
      </c>
      <c r="AO674" s="270" t="s">
        <v>1259</v>
      </c>
      <c r="AP674" s="270" t="s">
        <v>1259</v>
      </c>
      <c r="AQ674" s="270" t="s">
        <v>1259</v>
      </c>
      <c r="AR674" s="270" t="s">
        <v>1259</v>
      </c>
      <c r="AS674" s="270" t="s">
        <v>1259</v>
      </c>
      <c r="AT674" s="270" t="s">
        <v>1259</v>
      </c>
      <c r="AU674" s="270" t="s">
        <v>1259</v>
      </c>
      <c r="AV674" s="270" t="s">
        <v>1259</v>
      </c>
      <c r="AW674" s="277" t="s">
        <v>1259</v>
      </c>
      <c r="AX674">
        <f>VLOOKUP(A674,[1]Sheet4!B$2:G$3636,6,0)</f>
        <v>0</v>
      </c>
      <c r="AY674" t="str">
        <f>VLOOKUP(A674,[1]Sheet2!A$3:AC$3636,29,0)</f>
        <v/>
      </c>
      <c r="AZ674" s="270" t="s">
        <v>3258</v>
      </c>
      <c r="BA674" s="270" t="s">
        <v>3258</v>
      </c>
      <c r="BB674" s="270" t="s">
        <v>3258</v>
      </c>
      <c r="BC674" s="270" t="s">
        <v>3258</v>
      </c>
      <c r="BD674" s="270"/>
      <c r="BE674" s="270"/>
    </row>
    <row r="675" spans="1:83" ht="14.4" x14ac:dyDescent="0.3">
      <c r="A675" s="269">
        <v>522293</v>
      </c>
      <c r="B675" s="272" t="str">
        <f>VLOOKUP(A675,[1]Sheet4!B$1:G$3636,5,0)</f>
        <v>الرابعة</v>
      </c>
      <c r="C675" s="270" t="s">
        <v>1259</v>
      </c>
      <c r="D675" s="270" t="s">
        <v>1259</v>
      </c>
      <c r="E675" s="270" t="s">
        <v>1259</v>
      </c>
      <c r="F675" s="270" t="s">
        <v>1259</v>
      </c>
      <c r="G675" s="270" t="s">
        <v>1259</v>
      </c>
      <c r="H675" s="270" t="s">
        <v>1259</v>
      </c>
      <c r="I675" s="270" t="s">
        <v>1259</v>
      </c>
      <c r="J675" s="270" t="s">
        <v>1259</v>
      </c>
      <c r="K675" s="270" t="s">
        <v>1259</v>
      </c>
      <c r="L675" s="270" t="s">
        <v>1259</v>
      </c>
      <c r="M675" s="270" t="s">
        <v>1259</v>
      </c>
      <c r="N675" s="270" t="s">
        <v>1259</v>
      </c>
      <c r="O675" s="270" t="s">
        <v>1259</v>
      </c>
      <c r="P675" s="270" t="s">
        <v>1259</v>
      </c>
      <c r="Q675" s="270" t="s">
        <v>1259</v>
      </c>
      <c r="R675" s="270" t="s">
        <v>1259</v>
      </c>
      <c r="S675" s="270" t="s">
        <v>1259</v>
      </c>
      <c r="T675" s="270" t="s">
        <v>1259</v>
      </c>
      <c r="U675" s="270" t="s">
        <v>1259</v>
      </c>
      <c r="V675" s="270" t="s">
        <v>1259</v>
      </c>
      <c r="W675" s="270" t="s">
        <v>1259</v>
      </c>
      <c r="X675" s="270" t="s">
        <v>1259</v>
      </c>
      <c r="Y675" s="270" t="s">
        <v>1259</v>
      </c>
      <c r="Z675" s="270" t="s">
        <v>1259</v>
      </c>
      <c r="AA675" s="270" t="s">
        <v>1259</v>
      </c>
      <c r="AB675" s="270" t="s">
        <v>1259</v>
      </c>
      <c r="AC675" s="270" t="s">
        <v>1259</v>
      </c>
      <c r="AD675" s="270" t="s">
        <v>1259</v>
      </c>
      <c r="AE675" s="270" t="s">
        <v>1259</v>
      </c>
      <c r="AF675" s="270" t="s">
        <v>1259</v>
      </c>
      <c r="AG675" s="270" t="s">
        <v>1259</v>
      </c>
      <c r="AH675" s="270" t="s">
        <v>1259</v>
      </c>
      <c r="AI675" s="270" t="s">
        <v>1259</v>
      </c>
      <c r="AJ675" s="270" t="s">
        <v>1259</v>
      </c>
      <c r="AK675" s="270" t="s">
        <v>1259</v>
      </c>
      <c r="AL675" s="270" t="s">
        <v>1259</v>
      </c>
      <c r="AM675" s="270" t="s">
        <v>1259</v>
      </c>
      <c r="AN675" s="270" t="s">
        <v>1259</v>
      </c>
      <c r="AO675" s="270" t="s">
        <v>1259</v>
      </c>
      <c r="AP675" s="270" t="s">
        <v>1259</v>
      </c>
      <c r="AQ675" s="270" t="s">
        <v>1259</v>
      </c>
      <c r="AR675" s="270" t="s">
        <v>1259</v>
      </c>
      <c r="AS675" s="270" t="s">
        <v>1259</v>
      </c>
      <c r="AT675" s="270" t="s">
        <v>1259</v>
      </c>
      <c r="AU675" s="270" t="s">
        <v>1259</v>
      </c>
      <c r="AV675" s="270" t="s">
        <v>1259</v>
      </c>
      <c r="AW675" s="277" t="s">
        <v>1259</v>
      </c>
      <c r="AX675">
        <f>VLOOKUP(A675,[1]Sheet4!B$2:G$3636,6,0)</f>
        <v>0</v>
      </c>
      <c r="AY675" t="str">
        <f>VLOOKUP(A675,[1]Sheet2!A$3:AC$3636,29,0)</f>
        <v/>
      </c>
      <c r="AZ675" s="270" t="s">
        <v>3258</v>
      </c>
      <c r="BA675" s="270" t="s">
        <v>3258</v>
      </c>
      <c r="BB675" s="270" t="s">
        <v>3258</v>
      </c>
      <c r="BC675" s="270" t="s">
        <v>3258</v>
      </c>
      <c r="BD675" s="270"/>
      <c r="BE675" s="270"/>
    </row>
    <row r="676" spans="1:83" ht="14.4" x14ac:dyDescent="0.3">
      <c r="A676" s="269">
        <v>522297</v>
      </c>
      <c r="B676" s="272" t="str">
        <f>VLOOKUP(A676,[1]Sheet4!B$1:G$3636,5,0)</f>
        <v>الرابعة</v>
      </c>
      <c r="C676" s="270" t="s">
        <v>1260</v>
      </c>
      <c r="D676" s="270" t="s">
        <v>1260</v>
      </c>
      <c r="E676" s="270" t="s">
        <v>1260</v>
      </c>
      <c r="F676" s="270" t="s">
        <v>1260</v>
      </c>
      <c r="G676" s="270" t="s">
        <v>1260</v>
      </c>
      <c r="H676" s="270" t="s">
        <v>1260</v>
      </c>
      <c r="I676" s="270" t="s">
        <v>1260</v>
      </c>
      <c r="J676" s="270" t="s">
        <v>1260</v>
      </c>
      <c r="K676" s="270" t="s">
        <v>1260</v>
      </c>
      <c r="L676" s="270" t="s">
        <v>1260</v>
      </c>
      <c r="M676" s="270" t="s">
        <v>1260</v>
      </c>
      <c r="N676" s="270" t="s">
        <v>1260</v>
      </c>
      <c r="O676" s="270" t="s">
        <v>1260</v>
      </c>
      <c r="P676" s="270" t="s">
        <v>1260</v>
      </c>
      <c r="Q676" s="270" t="s">
        <v>1260</v>
      </c>
      <c r="R676" s="270" t="s">
        <v>1260</v>
      </c>
      <c r="S676" s="270" t="s">
        <v>1260</v>
      </c>
      <c r="T676" s="270" t="s">
        <v>1260</v>
      </c>
      <c r="U676" s="270" t="s">
        <v>1260</v>
      </c>
      <c r="V676" s="270" t="s">
        <v>1260</v>
      </c>
      <c r="W676" s="270" t="s">
        <v>1260</v>
      </c>
      <c r="X676" s="270" t="s">
        <v>1260</v>
      </c>
      <c r="Y676" s="270" t="s">
        <v>1260</v>
      </c>
      <c r="Z676" s="270" t="s">
        <v>1260</v>
      </c>
      <c r="AA676" s="270" t="s">
        <v>1260</v>
      </c>
      <c r="AB676" s="270" t="s">
        <v>1260</v>
      </c>
      <c r="AC676" s="270" t="s">
        <v>1260</v>
      </c>
      <c r="AD676" s="270" t="s">
        <v>1260</v>
      </c>
      <c r="AE676" s="270" t="s">
        <v>1260</v>
      </c>
      <c r="AF676" s="270" t="s">
        <v>1260</v>
      </c>
      <c r="AG676" s="270" t="s">
        <v>1260</v>
      </c>
      <c r="AH676" s="270" t="s">
        <v>1260</v>
      </c>
      <c r="AI676" s="270" t="s">
        <v>1260</v>
      </c>
      <c r="AJ676" s="270" t="s">
        <v>1260</v>
      </c>
      <c r="AK676" s="270" t="s">
        <v>1260</v>
      </c>
      <c r="AL676" s="270" t="s">
        <v>1260</v>
      </c>
      <c r="AM676" s="270" t="s">
        <v>1260</v>
      </c>
      <c r="AN676" s="270" t="s">
        <v>1260</v>
      </c>
      <c r="AO676" s="270" t="s">
        <v>1260</v>
      </c>
      <c r="AP676" s="270" t="s">
        <v>1260</v>
      </c>
      <c r="AQ676" s="270" t="s">
        <v>1260</v>
      </c>
      <c r="AR676" s="270" t="s">
        <v>1260</v>
      </c>
      <c r="AS676" s="270" t="s">
        <v>1260</v>
      </c>
      <c r="AT676" s="270" t="s">
        <v>1260</v>
      </c>
      <c r="AU676" s="270" t="s">
        <v>1260</v>
      </c>
      <c r="AV676" s="270" t="s">
        <v>1260</v>
      </c>
      <c r="AW676" s="277" t="s">
        <v>1260</v>
      </c>
      <c r="AX676">
        <f>VLOOKUP(A676,[1]Sheet4!B$2:G$3636,6,0)</f>
        <v>0</v>
      </c>
      <c r="AY676" t="str">
        <f>VLOOKUP(A676,[1]Sheet2!A$3:AC$3636,29,0)</f>
        <v>مستنفذ فصل اول 2023-2024</v>
      </c>
      <c r="AZ676" s="270" t="s">
        <v>3258</v>
      </c>
      <c r="BA676" s="270" t="s">
        <v>3258</v>
      </c>
      <c r="BB676" s="270" t="s">
        <v>3258</v>
      </c>
      <c r="BC676" s="270" t="s">
        <v>3258</v>
      </c>
      <c r="BD676" s="270"/>
      <c r="BE676" s="270"/>
      <c r="BH676" s="248"/>
      <c r="BI676" s="248"/>
      <c r="BJ676" s="248"/>
      <c r="BK676" s="248"/>
      <c r="BL676" s="248"/>
      <c r="BM676" s="248"/>
      <c r="BN676" s="248"/>
      <c r="BO676" s="248"/>
      <c r="BP676" s="248" t="s">
        <v>3258</v>
      </c>
      <c r="BQ676" s="248" t="s">
        <v>3258</v>
      </c>
      <c r="BR676" s="248" t="s">
        <v>3258</v>
      </c>
      <c r="BS676" s="248" t="s">
        <v>3258</v>
      </c>
      <c r="BT676" s="248" t="s">
        <v>3258</v>
      </c>
      <c r="BU676" s="248" t="s">
        <v>3258</v>
      </c>
      <c r="BV676" s="247"/>
      <c r="BW676" s="248"/>
      <c r="BX676" s="248"/>
      <c r="BY676" s="248"/>
      <c r="BZ676" s="248"/>
      <c r="CA676" s="241"/>
      <c r="CB676" s="241"/>
      <c r="CC676" s="241"/>
      <c r="CD676" s="241"/>
      <c r="CE676" s="248"/>
    </row>
    <row r="677" spans="1:83" ht="14.4" x14ac:dyDescent="0.3">
      <c r="A677" s="269">
        <v>522301</v>
      </c>
      <c r="B677" s="272" t="str">
        <f>VLOOKUP(A677,[1]Sheet4!B$1:G$3636,5,0)</f>
        <v>الرابعة</v>
      </c>
      <c r="C677" s="270" t="s">
        <v>1259</v>
      </c>
      <c r="D677" s="270" t="s">
        <v>1259</v>
      </c>
      <c r="E677" s="270" t="s">
        <v>1259</v>
      </c>
      <c r="F677" s="270" t="s">
        <v>1259</v>
      </c>
      <c r="G677" s="270" t="s">
        <v>1259</v>
      </c>
      <c r="H677" s="270" t="s">
        <v>1259</v>
      </c>
      <c r="I677" s="270" t="s">
        <v>1259</v>
      </c>
      <c r="J677" s="270" t="s">
        <v>1259</v>
      </c>
      <c r="K677" s="270" t="s">
        <v>1259</v>
      </c>
      <c r="L677" s="270" t="s">
        <v>1259</v>
      </c>
      <c r="M677" s="270" t="s">
        <v>1259</v>
      </c>
      <c r="N677" s="270" t="s">
        <v>1259</v>
      </c>
      <c r="O677" s="270" t="s">
        <v>1259</v>
      </c>
      <c r="P677" s="270" t="s">
        <v>1259</v>
      </c>
      <c r="Q677" s="270" t="s">
        <v>1259</v>
      </c>
      <c r="R677" s="270" t="s">
        <v>1259</v>
      </c>
      <c r="S677" s="270" t="s">
        <v>1259</v>
      </c>
      <c r="T677" s="270" t="s">
        <v>1259</v>
      </c>
      <c r="U677" s="270" t="s">
        <v>1259</v>
      </c>
      <c r="V677" s="270" t="s">
        <v>1259</v>
      </c>
      <c r="W677" s="270" t="s">
        <v>1259</v>
      </c>
      <c r="X677" s="270" t="s">
        <v>1259</v>
      </c>
      <c r="Y677" s="270" t="s">
        <v>1259</v>
      </c>
      <c r="Z677" s="270" t="s">
        <v>1259</v>
      </c>
      <c r="AA677" s="270" t="s">
        <v>1259</v>
      </c>
      <c r="AB677" s="270" t="s">
        <v>1259</v>
      </c>
      <c r="AC677" s="270" t="s">
        <v>1259</v>
      </c>
      <c r="AD677" s="270" t="s">
        <v>1259</v>
      </c>
      <c r="AE677" s="270" t="s">
        <v>1259</v>
      </c>
      <c r="AF677" s="270" t="s">
        <v>1259</v>
      </c>
      <c r="AG677" s="270" t="s">
        <v>1259</v>
      </c>
      <c r="AH677" s="270" t="s">
        <v>1259</v>
      </c>
      <c r="AI677" s="270" t="s">
        <v>1259</v>
      </c>
      <c r="AJ677" s="270" t="s">
        <v>1259</v>
      </c>
      <c r="AK677" s="270" t="s">
        <v>1259</v>
      </c>
      <c r="AL677" s="270" t="s">
        <v>1259</v>
      </c>
      <c r="AM677" s="270" t="s">
        <v>1259</v>
      </c>
      <c r="AN677" s="270" t="s">
        <v>1259</v>
      </c>
      <c r="AO677" s="270" t="s">
        <v>1259</v>
      </c>
      <c r="AP677" s="270" t="s">
        <v>1259</v>
      </c>
      <c r="AQ677" s="270" t="s">
        <v>1259</v>
      </c>
      <c r="AR677" s="270" t="s">
        <v>1259</v>
      </c>
      <c r="AS677" s="270" t="s">
        <v>1259</v>
      </c>
      <c r="AT677" s="270" t="s">
        <v>1259</v>
      </c>
      <c r="AU677" s="270" t="s">
        <v>1259</v>
      </c>
      <c r="AV677" s="270" t="s">
        <v>1259</v>
      </c>
      <c r="AW677" s="277" t="s">
        <v>1259</v>
      </c>
      <c r="AX677">
        <f>VLOOKUP(A677,[1]Sheet4!B$2:G$3636,6,0)</f>
        <v>0</v>
      </c>
      <c r="AY677" t="str">
        <f>VLOOKUP(A677,[1]Sheet2!A$3:AC$3636,29,0)</f>
        <v/>
      </c>
      <c r="AZ677" s="270" t="s">
        <v>3258</v>
      </c>
      <c r="BA677" s="270" t="s">
        <v>3258</v>
      </c>
      <c r="BB677" s="270" t="s">
        <v>3258</v>
      </c>
      <c r="BC677" s="270" t="s">
        <v>3258</v>
      </c>
      <c r="BD677" s="270"/>
      <c r="BE677" s="270"/>
      <c r="BH677" s="248"/>
      <c r="BI677" s="248"/>
      <c r="BJ677" s="248"/>
      <c r="BK677" s="248"/>
      <c r="BL677" s="248"/>
      <c r="BM677" s="248"/>
      <c r="BN677" s="248"/>
      <c r="BO677" s="248"/>
      <c r="BP677" s="248" t="s">
        <v>3258</v>
      </c>
      <c r="BQ677" s="248" t="s">
        <v>3258</v>
      </c>
      <c r="BR677" s="248" t="s">
        <v>3258</v>
      </c>
      <c r="BS677" s="248" t="s">
        <v>3258</v>
      </c>
      <c r="BT677" s="248" t="s">
        <v>3258</v>
      </c>
      <c r="BU677" s="248" t="s">
        <v>3258</v>
      </c>
      <c r="BV677" s="247"/>
      <c r="BW677" s="248"/>
      <c r="BX677" s="248"/>
      <c r="BY677" s="248"/>
      <c r="BZ677" s="248"/>
      <c r="CA677" s="241"/>
      <c r="CB677" s="241"/>
      <c r="CC677" s="241"/>
      <c r="CD677" s="241"/>
      <c r="CE677" s="248"/>
    </row>
    <row r="678" spans="1:83" ht="14.4" x14ac:dyDescent="0.3">
      <c r="A678" s="269">
        <v>522306</v>
      </c>
      <c r="B678" s="272" t="str">
        <f>VLOOKUP(A678,[1]Sheet4!B$1:G$3636,5,0)</f>
        <v>الرابعة</v>
      </c>
      <c r="C678" s="270" t="s">
        <v>1259</v>
      </c>
      <c r="D678" s="270" t="s">
        <v>1259</v>
      </c>
      <c r="E678" s="270" t="s">
        <v>1259</v>
      </c>
      <c r="F678" s="270" t="s">
        <v>1259</v>
      </c>
      <c r="G678" s="270" t="s">
        <v>1259</v>
      </c>
      <c r="H678" s="270" t="s">
        <v>1259</v>
      </c>
      <c r="I678" s="270" t="s">
        <v>1259</v>
      </c>
      <c r="J678" s="270" t="s">
        <v>1259</v>
      </c>
      <c r="K678" s="270" t="s">
        <v>1259</v>
      </c>
      <c r="L678" s="270" t="s">
        <v>1259</v>
      </c>
      <c r="M678" s="270" t="s">
        <v>1259</v>
      </c>
      <c r="N678" s="270" t="s">
        <v>1259</v>
      </c>
      <c r="O678" s="270" t="s">
        <v>1259</v>
      </c>
      <c r="P678" s="270" t="s">
        <v>1259</v>
      </c>
      <c r="Q678" s="270" t="s">
        <v>1259</v>
      </c>
      <c r="R678" s="270" t="s">
        <v>1259</v>
      </c>
      <c r="S678" s="270" t="s">
        <v>1259</v>
      </c>
      <c r="T678" s="270" t="s">
        <v>1259</v>
      </c>
      <c r="U678" s="270" t="s">
        <v>1259</v>
      </c>
      <c r="V678" s="270" t="s">
        <v>1259</v>
      </c>
      <c r="W678" s="270" t="s">
        <v>1259</v>
      </c>
      <c r="X678" s="270" t="s">
        <v>1259</v>
      </c>
      <c r="Y678" s="270" t="s">
        <v>1259</v>
      </c>
      <c r="Z678" s="270" t="s">
        <v>1259</v>
      </c>
      <c r="AA678" s="270" t="s">
        <v>1259</v>
      </c>
      <c r="AB678" s="270" t="s">
        <v>1259</v>
      </c>
      <c r="AC678" s="270" t="s">
        <v>1259</v>
      </c>
      <c r="AD678" s="270" t="s">
        <v>1259</v>
      </c>
      <c r="AE678" s="270" t="s">
        <v>1259</v>
      </c>
      <c r="AF678" s="270" t="s">
        <v>1259</v>
      </c>
      <c r="AG678" s="270" t="s">
        <v>1259</v>
      </c>
      <c r="AH678" s="270" t="s">
        <v>1259</v>
      </c>
      <c r="AI678" s="270" t="s">
        <v>1259</v>
      </c>
      <c r="AJ678" s="270" t="s">
        <v>1259</v>
      </c>
      <c r="AK678" s="270" t="s">
        <v>1259</v>
      </c>
      <c r="AL678" s="270" t="s">
        <v>1259</v>
      </c>
      <c r="AM678" s="270" t="s">
        <v>1259</v>
      </c>
      <c r="AN678" s="270" t="s">
        <v>1259</v>
      </c>
      <c r="AO678" s="270" t="s">
        <v>1259</v>
      </c>
      <c r="AP678" s="270" t="s">
        <v>1259</v>
      </c>
      <c r="AQ678" s="270" t="s">
        <v>1259</v>
      </c>
      <c r="AR678" s="270" t="s">
        <v>1259</v>
      </c>
      <c r="AS678" s="270" t="s">
        <v>1259</v>
      </c>
      <c r="AT678" s="270" t="s">
        <v>1259</v>
      </c>
      <c r="AU678" s="270" t="s">
        <v>1259</v>
      </c>
      <c r="AV678" s="270" t="s">
        <v>1259</v>
      </c>
      <c r="AW678" s="277" t="s">
        <v>1259</v>
      </c>
      <c r="AX678">
        <f>VLOOKUP(A678,[1]Sheet4!B$2:G$3636,6,0)</f>
        <v>0</v>
      </c>
      <c r="AY678" t="str">
        <f>VLOOKUP(A678,[1]Sheet2!A$3:AC$3636,29,0)</f>
        <v/>
      </c>
      <c r="AZ678" s="270" t="s">
        <v>3258</v>
      </c>
      <c r="BA678" s="270" t="s">
        <v>3258</v>
      </c>
      <c r="BB678" s="270" t="s">
        <v>3258</v>
      </c>
      <c r="BC678" s="270" t="s">
        <v>3258</v>
      </c>
      <c r="BD678" s="270"/>
      <c r="BE678" s="270"/>
      <c r="BH678" s="248"/>
      <c r="BI678" s="248"/>
      <c r="BJ678" s="248"/>
      <c r="BK678" s="248"/>
      <c r="BL678" s="248"/>
      <c r="BM678" s="248"/>
      <c r="BN678" s="248"/>
      <c r="BO678" s="248"/>
      <c r="BP678" s="248" t="s">
        <v>3258</v>
      </c>
      <c r="BQ678" s="248" t="s">
        <v>3258</v>
      </c>
      <c r="BR678" s="248" t="s">
        <v>3258</v>
      </c>
      <c r="BS678" s="248" t="s">
        <v>3258</v>
      </c>
      <c r="BT678" s="248" t="s">
        <v>3258</v>
      </c>
      <c r="BU678" s="248" t="s">
        <v>3258</v>
      </c>
      <c r="BV678" s="247"/>
      <c r="BW678" s="248"/>
      <c r="BX678" s="248"/>
      <c r="BY678" s="248"/>
      <c r="BZ678" s="248"/>
      <c r="CA678" s="241"/>
      <c r="CB678" s="241"/>
      <c r="CC678" s="241"/>
      <c r="CD678" s="241"/>
      <c r="CE678" s="248"/>
    </row>
    <row r="679" spans="1:83" ht="14.4" x14ac:dyDescent="0.3">
      <c r="A679" s="269">
        <v>522308</v>
      </c>
      <c r="B679" s="272" t="str">
        <f>VLOOKUP(A679,[1]Sheet4!B$1:G$3636,5,0)</f>
        <v>الرابعة</v>
      </c>
      <c r="C679" s="270" t="s">
        <v>1259</v>
      </c>
      <c r="D679" s="270" t="s">
        <v>1259</v>
      </c>
      <c r="E679" s="270" t="s">
        <v>1259</v>
      </c>
      <c r="F679" s="270" t="s">
        <v>1259</v>
      </c>
      <c r="G679" s="270" t="s">
        <v>1259</v>
      </c>
      <c r="H679" s="270" t="s">
        <v>1259</v>
      </c>
      <c r="I679" s="270" t="s">
        <v>1259</v>
      </c>
      <c r="J679" s="270" t="s">
        <v>1259</v>
      </c>
      <c r="K679" s="270" t="s">
        <v>1259</v>
      </c>
      <c r="L679" s="270" t="s">
        <v>1259</v>
      </c>
      <c r="M679" s="270" t="s">
        <v>1259</v>
      </c>
      <c r="N679" s="270" t="s">
        <v>1259</v>
      </c>
      <c r="O679" s="270" t="s">
        <v>1259</v>
      </c>
      <c r="P679" s="270" t="s">
        <v>1259</v>
      </c>
      <c r="Q679" s="270" t="s">
        <v>1259</v>
      </c>
      <c r="R679" s="270" t="s">
        <v>1259</v>
      </c>
      <c r="S679" s="270" t="s">
        <v>1259</v>
      </c>
      <c r="T679" s="270" t="s">
        <v>1259</v>
      </c>
      <c r="U679" s="270" t="s">
        <v>1259</v>
      </c>
      <c r="V679" s="270" t="s">
        <v>1259</v>
      </c>
      <c r="W679" s="270" t="s">
        <v>1259</v>
      </c>
      <c r="X679" s="270" t="s">
        <v>1259</v>
      </c>
      <c r="Y679" s="270" t="s">
        <v>1259</v>
      </c>
      <c r="Z679" s="270" t="s">
        <v>1259</v>
      </c>
      <c r="AA679" s="270" t="s">
        <v>1259</v>
      </c>
      <c r="AB679" s="270" t="s">
        <v>1259</v>
      </c>
      <c r="AC679" s="270" t="s">
        <v>1259</v>
      </c>
      <c r="AD679" s="270" t="s">
        <v>1259</v>
      </c>
      <c r="AE679" s="270" t="s">
        <v>1259</v>
      </c>
      <c r="AF679" s="270" t="s">
        <v>1259</v>
      </c>
      <c r="AG679" s="270" t="s">
        <v>1259</v>
      </c>
      <c r="AH679" s="270" t="s">
        <v>1259</v>
      </c>
      <c r="AI679" s="270" t="s">
        <v>1259</v>
      </c>
      <c r="AJ679" s="270" t="s">
        <v>1259</v>
      </c>
      <c r="AK679" s="270" t="s">
        <v>1259</v>
      </c>
      <c r="AL679" s="270" t="s">
        <v>1259</v>
      </c>
      <c r="AM679" s="270" t="s">
        <v>1259</v>
      </c>
      <c r="AN679" s="270" t="s">
        <v>1259</v>
      </c>
      <c r="AO679" s="270" t="s">
        <v>1259</v>
      </c>
      <c r="AP679" s="270" t="s">
        <v>1259</v>
      </c>
      <c r="AQ679" s="270" t="s">
        <v>1259</v>
      </c>
      <c r="AR679" s="270" t="s">
        <v>1259</v>
      </c>
      <c r="AS679" s="270" t="s">
        <v>1259</v>
      </c>
      <c r="AT679" s="270" t="s">
        <v>1259</v>
      </c>
      <c r="AU679" s="270" t="s">
        <v>1259</v>
      </c>
      <c r="AV679" s="270" t="s">
        <v>1259</v>
      </c>
      <c r="AW679" s="277" t="s">
        <v>1259</v>
      </c>
      <c r="AX679">
        <f>VLOOKUP(A679,[1]Sheet4!B$2:G$3636,6,0)</f>
        <v>0</v>
      </c>
      <c r="AY679" t="str">
        <f>VLOOKUP(A679,[1]Sheet2!A$3:AC$3636,29,0)</f>
        <v/>
      </c>
      <c r="AZ679" s="270" t="s">
        <v>3258</v>
      </c>
      <c r="BA679" s="270" t="s">
        <v>3258</v>
      </c>
      <c r="BB679" s="270" t="s">
        <v>3258</v>
      </c>
      <c r="BC679" s="270" t="s">
        <v>3258</v>
      </c>
      <c r="BD679" s="270"/>
      <c r="BE679" s="270"/>
    </row>
    <row r="680" spans="1:83" ht="14.4" x14ac:dyDescent="0.3">
      <c r="A680" s="269">
        <v>522311</v>
      </c>
      <c r="B680" s="272" t="str">
        <f>VLOOKUP(A680,[1]Sheet4!B$1:G$3636,5,0)</f>
        <v>الرابعة</v>
      </c>
      <c r="C680" s="270" t="s">
        <v>1259</v>
      </c>
      <c r="D680" s="270" t="s">
        <v>1259</v>
      </c>
      <c r="E680" s="270" t="s">
        <v>1259</v>
      </c>
      <c r="F680" s="270" t="s">
        <v>1259</v>
      </c>
      <c r="G680" s="270" t="s">
        <v>1259</v>
      </c>
      <c r="H680" s="270" t="s">
        <v>1259</v>
      </c>
      <c r="I680" s="270" t="s">
        <v>1259</v>
      </c>
      <c r="J680" s="270" t="s">
        <v>1259</v>
      </c>
      <c r="K680" s="270" t="s">
        <v>1259</v>
      </c>
      <c r="L680" s="270" t="s">
        <v>1259</v>
      </c>
      <c r="M680" s="270" t="s">
        <v>1259</v>
      </c>
      <c r="N680" s="270" t="s">
        <v>1259</v>
      </c>
      <c r="O680" s="270" t="s">
        <v>1259</v>
      </c>
      <c r="P680" s="270" t="s">
        <v>1259</v>
      </c>
      <c r="Q680" s="270" t="s">
        <v>1259</v>
      </c>
      <c r="R680" s="270" t="s">
        <v>1259</v>
      </c>
      <c r="S680" s="270" t="s">
        <v>1259</v>
      </c>
      <c r="T680" s="270" t="s">
        <v>1259</v>
      </c>
      <c r="U680" s="270" t="s">
        <v>1259</v>
      </c>
      <c r="V680" s="270" t="s">
        <v>1259</v>
      </c>
      <c r="W680" s="270" t="s">
        <v>1259</v>
      </c>
      <c r="X680" s="270" t="s">
        <v>1259</v>
      </c>
      <c r="Y680" s="270" t="s">
        <v>1259</v>
      </c>
      <c r="Z680" s="270" t="s">
        <v>1259</v>
      </c>
      <c r="AA680" s="270" t="s">
        <v>1259</v>
      </c>
      <c r="AB680" s="270" t="s">
        <v>1259</v>
      </c>
      <c r="AC680" s="270" t="s">
        <v>1259</v>
      </c>
      <c r="AD680" s="270" t="s">
        <v>1259</v>
      </c>
      <c r="AE680" s="270" t="s">
        <v>1259</v>
      </c>
      <c r="AF680" s="270" t="s">
        <v>1259</v>
      </c>
      <c r="AG680" s="270" t="s">
        <v>1259</v>
      </c>
      <c r="AH680" s="270" t="s">
        <v>1259</v>
      </c>
      <c r="AI680" s="270" t="s">
        <v>1259</v>
      </c>
      <c r="AJ680" s="270" t="s">
        <v>1259</v>
      </c>
      <c r="AK680" s="270" t="s">
        <v>1259</v>
      </c>
      <c r="AL680" s="270" t="s">
        <v>1259</v>
      </c>
      <c r="AM680" s="270" t="s">
        <v>1259</v>
      </c>
      <c r="AN680" s="270" t="s">
        <v>1259</v>
      </c>
      <c r="AO680" s="270" t="s">
        <v>1259</v>
      </c>
      <c r="AP680" s="270" t="s">
        <v>1259</v>
      </c>
      <c r="AQ680" s="270" t="s">
        <v>1259</v>
      </c>
      <c r="AR680" s="270" t="s">
        <v>1259</v>
      </c>
      <c r="AS680" s="270" t="s">
        <v>1259</v>
      </c>
      <c r="AT680" s="270" t="s">
        <v>1259</v>
      </c>
      <c r="AU680" s="270" t="s">
        <v>1259</v>
      </c>
      <c r="AV680" s="270" t="s">
        <v>1259</v>
      </c>
      <c r="AW680" s="277" t="s">
        <v>1259</v>
      </c>
      <c r="AX680">
        <f>VLOOKUP(A680,[1]Sheet4!B$2:G$3636,6,0)</f>
        <v>0</v>
      </c>
      <c r="AY680" t="str">
        <f>VLOOKUP(A680,[1]Sheet2!A$3:AC$3636,29,0)</f>
        <v/>
      </c>
      <c r="AZ680" s="270" t="s">
        <v>3258</v>
      </c>
      <c r="BA680" s="270" t="s">
        <v>3258</v>
      </c>
      <c r="BB680" s="270" t="s">
        <v>3258</v>
      </c>
      <c r="BC680" s="270" t="s">
        <v>3258</v>
      </c>
      <c r="BD680" s="270"/>
      <c r="BE680" s="270"/>
    </row>
    <row r="681" spans="1:83" ht="14.4" x14ac:dyDescent="0.3">
      <c r="A681" s="269">
        <v>522312</v>
      </c>
      <c r="B681" s="272" t="str">
        <f>VLOOKUP(A681,[1]Sheet4!B$1:G$3636,5,0)</f>
        <v>الرابعة حديث</v>
      </c>
      <c r="C681" s="270" t="s">
        <v>1259</v>
      </c>
      <c r="D681" s="270" t="s">
        <v>1259</v>
      </c>
      <c r="E681" s="270" t="s">
        <v>1259</v>
      </c>
      <c r="F681" s="270" t="s">
        <v>1259</v>
      </c>
      <c r="G681" s="270" t="s">
        <v>1259</v>
      </c>
      <c r="H681" s="270" t="s">
        <v>1259</v>
      </c>
      <c r="I681" s="270" t="s">
        <v>1259</v>
      </c>
      <c r="J681" s="270" t="s">
        <v>1259</v>
      </c>
      <c r="K681" s="270" t="s">
        <v>1259</v>
      </c>
      <c r="L681" s="270" t="s">
        <v>1259</v>
      </c>
      <c r="M681" s="270" t="s">
        <v>1259</v>
      </c>
      <c r="N681" s="270" t="s">
        <v>1259</v>
      </c>
      <c r="O681" s="270" t="s">
        <v>1259</v>
      </c>
      <c r="P681" s="270" t="s">
        <v>1259</v>
      </c>
      <c r="Q681" s="270" t="s">
        <v>1259</v>
      </c>
      <c r="R681" s="270" t="s">
        <v>1259</v>
      </c>
      <c r="S681" s="270" t="s">
        <v>1259</v>
      </c>
      <c r="T681" s="270" t="s">
        <v>1259</v>
      </c>
      <c r="U681" s="270" t="s">
        <v>1259</v>
      </c>
      <c r="V681" s="270" t="s">
        <v>1259</v>
      </c>
      <c r="W681" s="270" t="s">
        <v>1259</v>
      </c>
      <c r="X681" s="270" t="s">
        <v>1259</v>
      </c>
      <c r="Y681" s="270" t="s">
        <v>1259</v>
      </c>
      <c r="Z681" s="270" t="s">
        <v>1259</v>
      </c>
      <c r="AA681" s="270" t="s">
        <v>1259</v>
      </c>
      <c r="AB681" s="270" t="s">
        <v>1259</v>
      </c>
      <c r="AC681" s="270" t="s">
        <v>1259</v>
      </c>
      <c r="AD681" s="270" t="s">
        <v>1259</v>
      </c>
      <c r="AE681" s="270" t="s">
        <v>1259</v>
      </c>
      <c r="AF681" s="270" t="s">
        <v>1259</v>
      </c>
      <c r="AG681" s="270" t="s">
        <v>1259</v>
      </c>
      <c r="AH681" s="270" t="s">
        <v>1259</v>
      </c>
      <c r="AI681" s="270" t="s">
        <v>1259</v>
      </c>
      <c r="AJ681" s="270" t="s">
        <v>1259</v>
      </c>
      <c r="AK681" s="270" t="s">
        <v>1259</v>
      </c>
      <c r="AL681" s="270" t="s">
        <v>1259</v>
      </c>
      <c r="AM681" s="270" t="s">
        <v>1259</v>
      </c>
      <c r="AN681" s="270" t="s">
        <v>1259</v>
      </c>
      <c r="AO681" s="270" t="s">
        <v>1259</v>
      </c>
      <c r="AP681" s="270" t="s">
        <v>1259</v>
      </c>
      <c r="AQ681" s="270" t="s">
        <v>1259</v>
      </c>
      <c r="AR681" s="270" t="s">
        <v>1259</v>
      </c>
      <c r="AS681" s="270" t="s">
        <v>3258</v>
      </c>
      <c r="AT681" s="270" t="s">
        <v>3258</v>
      </c>
      <c r="AU681" s="270" t="s">
        <v>3258</v>
      </c>
      <c r="AV681" s="270" t="s">
        <v>3258</v>
      </c>
      <c r="AW681" s="277" t="s">
        <v>3258</v>
      </c>
      <c r="AY681">
        <f>VLOOKUP(A681,[1]Sheet2!A$3:AC$3636,29,0)</f>
        <v>0</v>
      </c>
      <c r="AZ681" s="270" t="s">
        <v>3258</v>
      </c>
      <c r="BA681" s="270" t="s">
        <v>3258</v>
      </c>
      <c r="BB681" s="270" t="s">
        <v>3258</v>
      </c>
      <c r="BC681" s="270" t="s">
        <v>3258</v>
      </c>
      <c r="BD681" s="270"/>
      <c r="BE681" s="270"/>
      <c r="BH681" s="248"/>
      <c r="BI681" s="248"/>
      <c r="BJ681" s="248"/>
      <c r="BK681" s="248"/>
      <c r="BL681" s="248"/>
      <c r="BM681" s="248"/>
      <c r="BN681" s="248"/>
      <c r="BO681" s="248"/>
      <c r="BP681" s="248" t="s">
        <v>3258</v>
      </c>
      <c r="BQ681" s="248" t="s">
        <v>3258</v>
      </c>
      <c r="BR681" s="248" t="s">
        <v>3258</v>
      </c>
      <c r="BS681" s="248" t="s">
        <v>3258</v>
      </c>
      <c r="BT681" s="248" t="s">
        <v>3258</v>
      </c>
      <c r="BU681" s="248" t="s">
        <v>3258</v>
      </c>
      <c r="BV681" s="247"/>
      <c r="BW681" s="248"/>
      <c r="BX681" s="248"/>
      <c r="BY681" s="248"/>
      <c r="BZ681" s="248"/>
      <c r="CA681" s="241"/>
      <c r="CB681" s="241"/>
      <c r="CC681" s="241"/>
      <c r="CD681" s="241"/>
      <c r="CE681" s="248"/>
    </row>
    <row r="682" spans="1:83" ht="14.4" x14ac:dyDescent="0.3">
      <c r="A682" s="269">
        <v>522327</v>
      </c>
      <c r="B682" s="272" t="str">
        <f>VLOOKUP(A682,[1]Sheet4!B$1:G$3636,5,0)</f>
        <v>الرابعة</v>
      </c>
      <c r="C682" s="270" t="s">
        <v>1259</v>
      </c>
      <c r="D682" s="270" t="s">
        <v>1259</v>
      </c>
      <c r="E682" s="270" t="s">
        <v>1259</v>
      </c>
      <c r="F682" s="270" t="s">
        <v>1259</v>
      </c>
      <c r="G682" s="270" t="s">
        <v>1259</v>
      </c>
      <c r="H682" s="270" t="s">
        <v>1259</v>
      </c>
      <c r="I682" s="270" t="s">
        <v>1259</v>
      </c>
      <c r="J682" s="270" t="s">
        <v>1259</v>
      </c>
      <c r="K682" s="270" t="s">
        <v>1259</v>
      </c>
      <c r="L682" s="270" t="s">
        <v>1259</v>
      </c>
      <c r="M682" s="270" t="s">
        <v>1259</v>
      </c>
      <c r="N682" s="270" t="s">
        <v>1259</v>
      </c>
      <c r="O682" s="270" t="s">
        <v>1259</v>
      </c>
      <c r="P682" s="270" t="s">
        <v>1259</v>
      </c>
      <c r="Q682" s="270" t="s">
        <v>1259</v>
      </c>
      <c r="R682" s="270" t="s">
        <v>1259</v>
      </c>
      <c r="S682" s="270" t="s">
        <v>1259</v>
      </c>
      <c r="T682" s="270" t="s">
        <v>1259</v>
      </c>
      <c r="U682" s="270" t="s">
        <v>1259</v>
      </c>
      <c r="V682" s="270" t="s">
        <v>1259</v>
      </c>
      <c r="W682" s="270" t="s">
        <v>1259</v>
      </c>
      <c r="X682" s="270" t="s">
        <v>1259</v>
      </c>
      <c r="Y682" s="270" t="s">
        <v>1259</v>
      </c>
      <c r="Z682" s="270" t="s">
        <v>1259</v>
      </c>
      <c r="AA682" s="270" t="s">
        <v>1259</v>
      </c>
      <c r="AB682" s="270" t="s">
        <v>1259</v>
      </c>
      <c r="AC682" s="270" t="s">
        <v>1259</v>
      </c>
      <c r="AD682" s="270" t="s">
        <v>1259</v>
      </c>
      <c r="AE682" s="270" t="s">
        <v>1259</v>
      </c>
      <c r="AF682" s="270" t="s">
        <v>1259</v>
      </c>
      <c r="AG682" s="270" t="s">
        <v>1259</v>
      </c>
      <c r="AH682" s="270" t="s">
        <v>1259</v>
      </c>
      <c r="AI682" s="270" t="s">
        <v>1259</v>
      </c>
      <c r="AJ682" s="270" t="s">
        <v>1259</v>
      </c>
      <c r="AK682" s="270" t="s">
        <v>1259</v>
      </c>
      <c r="AL682" s="270" t="s">
        <v>1259</v>
      </c>
      <c r="AM682" s="270" t="s">
        <v>1259</v>
      </c>
      <c r="AN682" s="270" t="s">
        <v>1259</v>
      </c>
      <c r="AO682" s="270" t="s">
        <v>1259</v>
      </c>
      <c r="AP682" s="270" t="s">
        <v>1259</v>
      </c>
      <c r="AQ682" s="270" t="s">
        <v>1259</v>
      </c>
      <c r="AR682" s="270" t="s">
        <v>1259</v>
      </c>
      <c r="AS682" s="270" t="s">
        <v>1259</v>
      </c>
      <c r="AT682" s="270" t="s">
        <v>1259</v>
      </c>
      <c r="AU682" s="270" t="s">
        <v>1259</v>
      </c>
      <c r="AV682" s="270" t="s">
        <v>1259</v>
      </c>
      <c r="AW682" s="277" t="s">
        <v>1259</v>
      </c>
      <c r="AX682">
        <f>VLOOKUP(A682,[1]Sheet4!B$2:G$3636,6,0)</f>
        <v>0</v>
      </c>
      <c r="AY682" t="str">
        <f>VLOOKUP(A682,[1]Sheet2!A$3:AC$3636,29,0)</f>
        <v/>
      </c>
      <c r="AZ682" s="249"/>
      <c r="BA682" s="249"/>
      <c r="BB682" s="249"/>
      <c r="BC682" s="249"/>
      <c r="BD682" s="249"/>
      <c r="BE682" s="270"/>
    </row>
    <row r="683" spans="1:83" ht="14.4" x14ac:dyDescent="0.3">
      <c r="A683" s="269">
        <v>522335</v>
      </c>
      <c r="B683" s="272" t="str">
        <f>VLOOKUP(A683,[1]Sheet4!B$1:G$3636,5,0)</f>
        <v>الرابعة</v>
      </c>
      <c r="C683" s="270" t="s">
        <v>1259</v>
      </c>
      <c r="D683" s="270" t="s">
        <v>1259</v>
      </c>
      <c r="E683" s="270" t="s">
        <v>1259</v>
      </c>
      <c r="F683" s="270" t="s">
        <v>1259</v>
      </c>
      <c r="G683" s="270" t="s">
        <v>1259</v>
      </c>
      <c r="H683" s="270" t="s">
        <v>1259</v>
      </c>
      <c r="I683" s="270" t="s">
        <v>1259</v>
      </c>
      <c r="J683" s="270" t="s">
        <v>1259</v>
      </c>
      <c r="K683" s="270" t="s">
        <v>1259</v>
      </c>
      <c r="L683" s="270" t="s">
        <v>1259</v>
      </c>
      <c r="M683" s="270" t="s">
        <v>1259</v>
      </c>
      <c r="N683" s="270" t="s">
        <v>1259</v>
      </c>
      <c r="O683" s="270" t="s">
        <v>1259</v>
      </c>
      <c r="P683" s="270" t="s">
        <v>1259</v>
      </c>
      <c r="Q683" s="270" t="s">
        <v>1259</v>
      </c>
      <c r="R683" s="270" t="s">
        <v>1259</v>
      </c>
      <c r="S683" s="270" t="s">
        <v>1259</v>
      </c>
      <c r="T683" s="270" t="s">
        <v>1259</v>
      </c>
      <c r="U683" s="270" t="s">
        <v>1259</v>
      </c>
      <c r="V683" s="270" t="s">
        <v>1259</v>
      </c>
      <c r="W683" s="270" t="s">
        <v>1259</v>
      </c>
      <c r="X683" s="270" t="s">
        <v>1259</v>
      </c>
      <c r="Y683" s="270" t="s">
        <v>1259</v>
      </c>
      <c r="Z683" s="270" t="s">
        <v>1259</v>
      </c>
      <c r="AA683" s="270" t="s">
        <v>1259</v>
      </c>
      <c r="AB683" s="270" t="s">
        <v>1259</v>
      </c>
      <c r="AC683" s="270" t="s">
        <v>1259</v>
      </c>
      <c r="AD683" s="270" t="s">
        <v>1259</v>
      </c>
      <c r="AE683" s="270" t="s">
        <v>1259</v>
      </c>
      <c r="AF683" s="270" t="s">
        <v>1259</v>
      </c>
      <c r="AG683" s="270" t="s">
        <v>1259</v>
      </c>
      <c r="AH683" s="270" t="s">
        <v>1259</v>
      </c>
      <c r="AI683" s="270" t="s">
        <v>1259</v>
      </c>
      <c r="AJ683" s="270" t="s">
        <v>1259</v>
      </c>
      <c r="AK683" s="270" t="s">
        <v>1259</v>
      </c>
      <c r="AL683" s="270" t="s">
        <v>1259</v>
      </c>
      <c r="AM683" s="270" t="s">
        <v>1259</v>
      </c>
      <c r="AN683" s="270" t="s">
        <v>1259</v>
      </c>
      <c r="AO683" s="270" t="s">
        <v>1259</v>
      </c>
      <c r="AP683" s="270" t="s">
        <v>1259</v>
      </c>
      <c r="AQ683" s="270" t="s">
        <v>1259</v>
      </c>
      <c r="AR683" s="270" t="s">
        <v>1259</v>
      </c>
      <c r="AS683" s="270" t="s">
        <v>1259</v>
      </c>
      <c r="AT683" s="270" t="s">
        <v>1259</v>
      </c>
      <c r="AU683" s="270" t="s">
        <v>1259</v>
      </c>
      <c r="AV683" s="270" t="s">
        <v>1259</v>
      </c>
      <c r="AW683" s="277" t="s">
        <v>1259</v>
      </c>
      <c r="AX683">
        <f>VLOOKUP(A683,[1]Sheet4!B$2:G$3636,6,0)</f>
        <v>0</v>
      </c>
      <c r="AY683" t="str">
        <f>VLOOKUP(A683,[1]Sheet2!A$3:AC$3636,29,0)</f>
        <v/>
      </c>
      <c r="AZ683" s="270" t="s">
        <v>3258</v>
      </c>
      <c r="BA683" s="270" t="s">
        <v>3258</v>
      </c>
      <c r="BB683" s="270" t="s">
        <v>3258</v>
      </c>
      <c r="BC683" s="270" t="s">
        <v>3258</v>
      </c>
      <c r="BD683" s="270"/>
      <c r="BE683" s="270"/>
    </row>
    <row r="684" spans="1:83" ht="14.4" x14ac:dyDescent="0.3">
      <c r="A684" s="269">
        <v>522336</v>
      </c>
      <c r="B684" s="272" t="str">
        <f>VLOOKUP(A684,[1]Sheet4!B$1:G$3636,5,0)</f>
        <v>الرابعة</v>
      </c>
      <c r="C684" s="270" t="s">
        <v>1260</v>
      </c>
      <c r="D684" s="270" t="s">
        <v>1260</v>
      </c>
      <c r="E684" s="270" t="s">
        <v>1260</v>
      </c>
      <c r="F684" s="270" t="s">
        <v>1260</v>
      </c>
      <c r="G684" s="270" t="s">
        <v>1260</v>
      </c>
      <c r="H684" s="270" t="s">
        <v>1260</v>
      </c>
      <c r="I684" s="270" t="s">
        <v>1260</v>
      </c>
      <c r="J684" s="270" t="s">
        <v>1260</v>
      </c>
      <c r="K684" s="270" t="s">
        <v>1260</v>
      </c>
      <c r="L684" s="270" t="s">
        <v>1260</v>
      </c>
      <c r="M684" s="270" t="s">
        <v>1260</v>
      </c>
      <c r="N684" s="270" t="s">
        <v>1260</v>
      </c>
      <c r="O684" s="270" t="s">
        <v>1260</v>
      </c>
      <c r="P684" s="270" t="s">
        <v>1260</v>
      </c>
      <c r="Q684" s="270" t="s">
        <v>1260</v>
      </c>
      <c r="R684" s="270" t="s">
        <v>1260</v>
      </c>
      <c r="S684" s="270" t="s">
        <v>1260</v>
      </c>
      <c r="T684" s="270" t="s">
        <v>1260</v>
      </c>
      <c r="U684" s="270" t="s">
        <v>1260</v>
      </c>
      <c r="V684" s="270" t="s">
        <v>1260</v>
      </c>
      <c r="W684" s="270" t="s">
        <v>1260</v>
      </c>
      <c r="X684" s="270" t="s">
        <v>1260</v>
      </c>
      <c r="Y684" s="270" t="s">
        <v>1260</v>
      </c>
      <c r="Z684" s="270" t="s">
        <v>1260</v>
      </c>
      <c r="AA684" s="270" t="s">
        <v>1260</v>
      </c>
      <c r="AB684" s="270" t="s">
        <v>1260</v>
      </c>
      <c r="AC684" s="270" t="s">
        <v>1260</v>
      </c>
      <c r="AD684" s="270" t="s">
        <v>1260</v>
      </c>
      <c r="AE684" s="270" t="s">
        <v>1260</v>
      </c>
      <c r="AF684" s="270" t="s">
        <v>1260</v>
      </c>
      <c r="AG684" s="270" t="s">
        <v>1260</v>
      </c>
      <c r="AH684" s="270" t="s">
        <v>1260</v>
      </c>
      <c r="AI684" s="270" t="s">
        <v>1260</v>
      </c>
      <c r="AJ684" s="270" t="s">
        <v>1260</v>
      </c>
      <c r="AK684" s="270" t="s">
        <v>1260</v>
      </c>
      <c r="AL684" s="270" t="s">
        <v>1260</v>
      </c>
      <c r="AM684" s="270" t="s">
        <v>1260</v>
      </c>
      <c r="AN684" s="270" t="s">
        <v>1260</v>
      </c>
      <c r="AO684" s="270" t="s">
        <v>1260</v>
      </c>
      <c r="AP684" s="270" t="s">
        <v>1260</v>
      </c>
      <c r="AQ684" s="270" t="s">
        <v>1260</v>
      </c>
      <c r="AR684" s="270" t="s">
        <v>1260</v>
      </c>
      <c r="AS684" s="270" t="s">
        <v>1260</v>
      </c>
      <c r="AT684" s="270" t="s">
        <v>1260</v>
      </c>
      <c r="AU684" s="270" t="s">
        <v>1260</v>
      </c>
      <c r="AV684" s="270" t="s">
        <v>1260</v>
      </c>
      <c r="AW684" s="277" t="s">
        <v>1260</v>
      </c>
      <c r="AX684" t="str">
        <f>VLOOKUP(A684,[1]Sheet4!B$2:G$3636,6,0)</f>
        <v>مستنفذ فصل ثاني  2023-2024</v>
      </c>
      <c r="AY684" t="str">
        <f>VLOOKUP(A684,[1]Sheet2!A$3:AC$3636,29,0)</f>
        <v/>
      </c>
      <c r="AZ684" s="270" t="s">
        <v>3258</v>
      </c>
      <c r="BA684" s="270" t="s">
        <v>3258</v>
      </c>
      <c r="BB684" s="270" t="s">
        <v>3258</v>
      </c>
      <c r="BC684" s="270" t="s">
        <v>3258</v>
      </c>
      <c r="BD684" s="270"/>
      <c r="BE684" s="270"/>
    </row>
    <row r="685" spans="1:83" ht="14.4" x14ac:dyDescent="0.3">
      <c r="A685" s="269">
        <v>522340</v>
      </c>
      <c r="B685" s="272" t="str">
        <f>VLOOKUP(A685,[1]Sheet4!B$1:G$3636,5,0)</f>
        <v>الرابعة</v>
      </c>
      <c r="C685" s="270" t="s">
        <v>1259</v>
      </c>
      <c r="D685" s="270" t="s">
        <v>1259</v>
      </c>
      <c r="E685" s="270" t="s">
        <v>1259</v>
      </c>
      <c r="F685" s="270" t="s">
        <v>1259</v>
      </c>
      <c r="G685" s="270" t="s">
        <v>1259</v>
      </c>
      <c r="H685" s="270" t="s">
        <v>1259</v>
      </c>
      <c r="I685" s="270" t="s">
        <v>1259</v>
      </c>
      <c r="J685" s="270" t="s">
        <v>1259</v>
      </c>
      <c r="K685" s="270" t="s">
        <v>1259</v>
      </c>
      <c r="L685" s="270" t="s">
        <v>1259</v>
      </c>
      <c r="M685" s="270" t="s">
        <v>1259</v>
      </c>
      <c r="N685" s="270" t="s">
        <v>1259</v>
      </c>
      <c r="O685" s="270" t="s">
        <v>1259</v>
      </c>
      <c r="P685" s="270" t="s">
        <v>1259</v>
      </c>
      <c r="Q685" s="270" t="s">
        <v>1259</v>
      </c>
      <c r="R685" s="270" t="s">
        <v>1259</v>
      </c>
      <c r="S685" s="270" t="s">
        <v>1259</v>
      </c>
      <c r="T685" s="270" t="s">
        <v>1259</v>
      </c>
      <c r="U685" s="270" t="s">
        <v>1259</v>
      </c>
      <c r="V685" s="270" t="s">
        <v>1259</v>
      </c>
      <c r="W685" s="270" t="s">
        <v>1259</v>
      </c>
      <c r="X685" s="270" t="s">
        <v>1259</v>
      </c>
      <c r="Y685" s="270" t="s">
        <v>1259</v>
      </c>
      <c r="Z685" s="270" t="s">
        <v>1259</v>
      </c>
      <c r="AA685" s="270" t="s">
        <v>1259</v>
      </c>
      <c r="AB685" s="270" t="s">
        <v>1259</v>
      </c>
      <c r="AC685" s="270" t="s">
        <v>1259</v>
      </c>
      <c r="AD685" s="270" t="s">
        <v>1259</v>
      </c>
      <c r="AE685" s="270" t="s">
        <v>1259</v>
      </c>
      <c r="AF685" s="270" t="s">
        <v>1259</v>
      </c>
      <c r="AG685" s="270" t="s">
        <v>1259</v>
      </c>
      <c r="AH685" s="270" t="s">
        <v>1259</v>
      </c>
      <c r="AI685" s="270" t="s">
        <v>1259</v>
      </c>
      <c r="AJ685" s="270" t="s">
        <v>1259</v>
      </c>
      <c r="AK685" s="270" t="s">
        <v>1259</v>
      </c>
      <c r="AL685" s="270" t="s">
        <v>1259</v>
      </c>
      <c r="AM685" s="270" t="s">
        <v>1259</v>
      </c>
      <c r="AN685" s="270" t="s">
        <v>1259</v>
      </c>
      <c r="AO685" s="270" t="s">
        <v>1259</v>
      </c>
      <c r="AP685" s="270" t="s">
        <v>1259</v>
      </c>
      <c r="AQ685" s="270" t="s">
        <v>1259</v>
      </c>
      <c r="AR685" s="270" t="s">
        <v>1259</v>
      </c>
      <c r="AS685" s="270" t="s">
        <v>1259</v>
      </c>
      <c r="AT685" s="270" t="s">
        <v>1259</v>
      </c>
      <c r="AU685" s="270" t="s">
        <v>1259</v>
      </c>
      <c r="AV685" s="270" t="s">
        <v>1259</v>
      </c>
      <c r="AW685" s="277" t="s">
        <v>1259</v>
      </c>
      <c r="AX685">
        <f>VLOOKUP(A685,[1]Sheet4!B$2:G$3636,6,0)</f>
        <v>0</v>
      </c>
      <c r="AY685" t="str">
        <f>VLOOKUP(A685,[1]Sheet2!A$3:AC$3636,29,0)</f>
        <v/>
      </c>
      <c r="AZ685" s="270" t="s">
        <v>3258</v>
      </c>
      <c r="BA685" s="270" t="s">
        <v>3258</v>
      </c>
      <c r="BB685" s="270" t="s">
        <v>3258</v>
      </c>
      <c r="BC685" s="270" t="s">
        <v>3258</v>
      </c>
      <c r="BD685" s="270"/>
      <c r="BE685" s="270"/>
      <c r="BH685" s="248"/>
      <c r="BI685" s="248"/>
      <c r="BJ685" s="248"/>
      <c r="BK685" s="248"/>
      <c r="BL685" s="248"/>
      <c r="BM685" s="248"/>
      <c r="BN685" s="248"/>
      <c r="BO685" s="248"/>
      <c r="BP685" s="248" t="s">
        <v>3258</v>
      </c>
      <c r="BQ685" s="248" t="s">
        <v>3258</v>
      </c>
      <c r="BR685" s="248" t="s">
        <v>3258</v>
      </c>
      <c r="BS685" s="248" t="s">
        <v>3258</v>
      </c>
      <c r="BT685" s="248" t="s">
        <v>3258</v>
      </c>
      <c r="BU685" s="248" t="s">
        <v>3258</v>
      </c>
      <c r="BV685" s="247"/>
      <c r="BW685" s="248"/>
      <c r="BX685" s="248"/>
      <c r="BY685" s="248"/>
      <c r="BZ685" s="248"/>
      <c r="CA685" s="241"/>
      <c r="CB685" s="241"/>
      <c r="CC685" s="241"/>
      <c r="CD685" s="241"/>
      <c r="CE685" s="248"/>
    </row>
    <row r="686" spans="1:83" ht="14.4" x14ac:dyDescent="0.3">
      <c r="A686" s="269">
        <v>522351</v>
      </c>
      <c r="B686" s="272" t="str">
        <f>VLOOKUP(A686,[1]Sheet4!B$1:G$3636,5,0)</f>
        <v>الرابعة</v>
      </c>
      <c r="C686" s="270" t="s">
        <v>1259</v>
      </c>
      <c r="D686" s="270" t="s">
        <v>1259</v>
      </c>
      <c r="E686" s="270" t="s">
        <v>1259</v>
      </c>
      <c r="F686" s="270" t="s">
        <v>1259</v>
      </c>
      <c r="G686" s="270" t="s">
        <v>1259</v>
      </c>
      <c r="H686" s="270" t="s">
        <v>1259</v>
      </c>
      <c r="I686" s="270" t="s">
        <v>1259</v>
      </c>
      <c r="J686" s="270" t="s">
        <v>1259</v>
      </c>
      <c r="K686" s="270" t="s">
        <v>1259</v>
      </c>
      <c r="L686" s="270" t="s">
        <v>1259</v>
      </c>
      <c r="M686" s="270" t="s">
        <v>1259</v>
      </c>
      <c r="N686" s="270" t="s">
        <v>1259</v>
      </c>
      <c r="O686" s="270" t="s">
        <v>1259</v>
      </c>
      <c r="P686" s="270" t="s">
        <v>1259</v>
      </c>
      <c r="Q686" s="270" t="s">
        <v>1259</v>
      </c>
      <c r="R686" s="270" t="s">
        <v>1259</v>
      </c>
      <c r="S686" s="270" t="s">
        <v>1259</v>
      </c>
      <c r="T686" s="270" t="s">
        <v>1259</v>
      </c>
      <c r="U686" s="270" t="s">
        <v>1259</v>
      </c>
      <c r="V686" s="270" t="s">
        <v>1259</v>
      </c>
      <c r="W686" s="270" t="s">
        <v>1259</v>
      </c>
      <c r="X686" s="270" t="s">
        <v>1259</v>
      </c>
      <c r="Y686" s="270" t="s">
        <v>1259</v>
      </c>
      <c r="Z686" s="270" t="s">
        <v>1259</v>
      </c>
      <c r="AA686" s="270" t="s">
        <v>1259</v>
      </c>
      <c r="AB686" s="270" t="s">
        <v>1259</v>
      </c>
      <c r="AC686" s="270" t="s">
        <v>1259</v>
      </c>
      <c r="AD686" s="270" t="s">
        <v>1259</v>
      </c>
      <c r="AE686" s="270" t="s">
        <v>1259</v>
      </c>
      <c r="AF686" s="270" t="s">
        <v>1259</v>
      </c>
      <c r="AG686" s="270" t="s">
        <v>1259</v>
      </c>
      <c r="AH686" s="270" t="s">
        <v>1259</v>
      </c>
      <c r="AI686" s="270" t="s">
        <v>1259</v>
      </c>
      <c r="AJ686" s="270" t="s">
        <v>1259</v>
      </c>
      <c r="AK686" s="270" t="s">
        <v>1259</v>
      </c>
      <c r="AL686" s="270" t="s">
        <v>1259</v>
      </c>
      <c r="AM686" s="270" t="s">
        <v>1259</v>
      </c>
      <c r="AN686" s="270" t="s">
        <v>1259</v>
      </c>
      <c r="AO686" s="270" t="s">
        <v>1259</v>
      </c>
      <c r="AP686" s="270" t="s">
        <v>1259</v>
      </c>
      <c r="AQ686" s="270" t="s">
        <v>1259</v>
      </c>
      <c r="AR686" s="270" t="s">
        <v>1259</v>
      </c>
      <c r="AS686" s="270" t="s">
        <v>1259</v>
      </c>
      <c r="AT686" s="270" t="s">
        <v>1259</v>
      </c>
      <c r="AU686" s="270" t="s">
        <v>1259</v>
      </c>
      <c r="AV686" s="270" t="s">
        <v>1259</v>
      </c>
      <c r="AW686" s="277" t="s">
        <v>1259</v>
      </c>
      <c r="AX686">
        <f>VLOOKUP(A686,[1]Sheet4!B$2:G$3636,6,0)</f>
        <v>0</v>
      </c>
      <c r="AY686" t="str">
        <f>VLOOKUP(A686,[1]Sheet2!A$3:AC$3636,29,0)</f>
        <v/>
      </c>
      <c r="AZ686" s="270" t="s">
        <v>3258</v>
      </c>
      <c r="BA686" s="270" t="s">
        <v>3258</v>
      </c>
      <c r="BB686" s="270" t="s">
        <v>3258</v>
      </c>
      <c r="BC686" s="270" t="s">
        <v>3258</v>
      </c>
      <c r="BD686" s="270"/>
      <c r="BE686" s="270"/>
    </row>
    <row r="687" spans="1:83" ht="14.4" x14ac:dyDescent="0.3">
      <c r="A687" s="269">
        <v>522356</v>
      </c>
      <c r="B687" s="272" t="str">
        <f>VLOOKUP(A687,[1]Sheet4!B$1:G$3636,5,0)</f>
        <v>الرابعة</v>
      </c>
      <c r="C687" s="270" t="s">
        <v>1259</v>
      </c>
      <c r="D687" s="270" t="s">
        <v>1259</v>
      </c>
      <c r="E687" s="270" t="s">
        <v>1259</v>
      </c>
      <c r="F687" s="270" t="s">
        <v>1259</v>
      </c>
      <c r="G687" s="270" t="s">
        <v>1259</v>
      </c>
      <c r="H687" s="270" t="s">
        <v>1259</v>
      </c>
      <c r="I687" s="270" t="s">
        <v>1259</v>
      </c>
      <c r="J687" s="270" t="s">
        <v>1259</v>
      </c>
      <c r="K687" s="270" t="s">
        <v>1259</v>
      </c>
      <c r="L687" s="270" t="s">
        <v>1259</v>
      </c>
      <c r="M687" s="270" t="s">
        <v>1259</v>
      </c>
      <c r="N687" s="270" t="s">
        <v>1259</v>
      </c>
      <c r="O687" s="270" t="s">
        <v>1259</v>
      </c>
      <c r="P687" s="270" t="s">
        <v>1259</v>
      </c>
      <c r="Q687" s="270" t="s">
        <v>1259</v>
      </c>
      <c r="R687" s="270" t="s">
        <v>1259</v>
      </c>
      <c r="S687" s="270" t="s">
        <v>1259</v>
      </c>
      <c r="T687" s="270" t="s">
        <v>1259</v>
      </c>
      <c r="U687" s="270" t="s">
        <v>1259</v>
      </c>
      <c r="V687" s="270" t="s">
        <v>1259</v>
      </c>
      <c r="W687" s="270" t="s">
        <v>1259</v>
      </c>
      <c r="X687" s="270" t="s">
        <v>1259</v>
      </c>
      <c r="Y687" s="270" t="s">
        <v>1259</v>
      </c>
      <c r="Z687" s="270" t="s">
        <v>1259</v>
      </c>
      <c r="AA687" s="270" t="s">
        <v>1259</v>
      </c>
      <c r="AB687" s="270" t="s">
        <v>1259</v>
      </c>
      <c r="AC687" s="270" t="s">
        <v>1259</v>
      </c>
      <c r="AD687" s="270" t="s">
        <v>1259</v>
      </c>
      <c r="AE687" s="270" t="s">
        <v>1259</v>
      </c>
      <c r="AF687" s="270" t="s">
        <v>1259</v>
      </c>
      <c r="AG687" s="270" t="s">
        <v>1259</v>
      </c>
      <c r="AH687" s="270" t="s">
        <v>1259</v>
      </c>
      <c r="AI687" s="270" t="s">
        <v>1259</v>
      </c>
      <c r="AJ687" s="270" t="s">
        <v>1259</v>
      </c>
      <c r="AK687" s="270" t="s">
        <v>1259</v>
      </c>
      <c r="AL687" s="270" t="s">
        <v>1259</v>
      </c>
      <c r="AM687" s="270" t="s">
        <v>1259</v>
      </c>
      <c r="AN687" s="270" t="s">
        <v>1259</v>
      </c>
      <c r="AO687" s="270" t="s">
        <v>1259</v>
      </c>
      <c r="AP687" s="270" t="s">
        <v>1259</v>
      </c>
      <c r="AQ687" s="270" t="s">
        <v>1259</v>
      </c>
      <c r="AR687" s="270" t="s">
        <v>1259</v>
      </c>
      <c r="AS687" s="270" t="s">
        <v>1259</v>
      </c>
      <c r="AT687" s="270" t="s">
        <v>1259</v>
      </c>
      <c r="AU687" s="270" t="s">
        <v>1259</v>
      </c>
      <c r="AV687" s="270" t="s">
        <v>1259</v>
      </c>
      <c r="AW687" s="277" t="s">
        <v>1259</v>
      </c>
      <c r="AX687">
        <f>VLOOKUP(A687,[1]Sheet4!B$2:G$3636,6,0)</f>
        <v>0</v>
      </c>
      <c r="AY687">
        <f>VLOOKUP(A687,[1]Sheet2!A$3:AC$3636,29,0)</f>
        <v>0</v>
      </c>
      <c r="AZ687" s="270" t="s">
        <v>3258</v>
      </c>
      <c r="BA687" s="270" t="s">
        <v>3258</v>
      </c>
      <c r="BB687" s="270" t="s">
        <v>3258</v>
      </c>
      <c r="BC687" s="270" t="s">
        <v>3258</v>
      </c>
      <c r="BD687" s="270"/>
      <c r="BE687" s="270"/>
    </row>
    <row r="688" spans="1:83" ht="14.4" x14ac:dyDescent="0.3">
      <c r="A688" s="269">
        <v>522364</v>
      </c>
      <c r="B688" s="272" t="str">
        <f>VLOOKUP(A688,[1]Sheet4!B$1:G$3636,5,0)</f>
        <v>الرابعة</v>
      </c>
      <c r="C688" s="270" t="s">
        <v>1259</v>
      </c>
      <c r="D688" s="270" t="s">
        <v>1259</v>
      </c>
      <c r="E688" s="270" t="s">
        <v>1259</v>
      </c>
      <c r="F688" s="270" t="s">
        <v>1259</v>
      </c>
      <c r="G688" s="270" t="s">
        <v>1259</v>
      </c>
      <c r="H688" s="270" t="s">
        <v>1259</v>
      </c>
      <c r="I688" s="270" t="s">
        <v>1259</v>
      </c>
      <c r="J688" s="270" t="s">
        <v>1259</v>
      </c>
      <c r="K688" s="270" t="s">
        <v>1259</v>
      </c>
      <c r="L688" s="270" t="s">
        <v>1259</v>
      </c>
      <c r="M688" s="270" t="s">
        <v>1259</v>
      </c>
      <c r="N688" s="270" t="s">
        <v>1259</v>
      </c>
      <c r="O688" s="270" t="s">
        <v>1259</v>
      </c>
      <c r="P688" s="270" t="s">
        <v>1259</v>
      </c>
      <c r="Q688" s="270" t="s">
        <v>1259</v>
      </c>
      <c r="R688" s="270" t="s">
        <v>1259</v>
      </c>
      <c r="S688" s="270" t="s">
        <v>1259</v>
      </c>
      <c r="T688" s="270" t="s">
        <v>1259</v>
      </c>
      <c r="U688" s="270" t="s">
        <v>1259</v>
      </c>
      <c r="V688" s="270" t="s">
        <v>1259</v>
      </c>
      <c r="W688" s="270" t="s">
        <v>1259</v>
      </c>
      <c r="X688" s="270" t="s">
        <v>1259</v>
      </c>
      <c r="Y688" s="270" t="s">
        <v>1259</v>
      </c>
      <c r="Z688" s="270" t="s">
        <v>1259</v>
      </c>
      <c r="AA688" s="270" t="s">
        <v>1259</v>
      </c>
      <c r="AB688" s="270" t="s">
        <v>1259</v>
      </c>
      <c r="AC688" s="270" t="s">
        <v>1259</v>
      </c>
      <c r="AD688" s="270" t="s">
        <v>1259</v>
      </c>
      <c r="AE688" s="270" t="s">
        <v>1259</v>
      </c>
      <c r="AF688" s="270" t="s">
        <v>1259</v>
      </c>
      <c r="AG688" s="270" t="s">
        <v>1259</v>
      </c>
      <c r="AH688" s="270" t="s">
        <v>1259</v>
      </c>
      <c r="AI688" s="270" t="s">
        <v>1259</v>
      </c>
      <c r="AJ688" s="270" t="s">
        <v>1259</v>
      </c>
      <c r="AK688" s="270" t="s">
        <v>1259</v>
      </c>
      <c r="AL688" s="270" t="s">
        <v>1259</v>
      </c>
      <c r="AM688" s="270" t="s">
        <v>1259</v>
      </c>
      <c r="AN688" s="270" t="s">
        <v>1259</v>
      </c>
      <c r="AO688" s="270" t="s">
        <v>1259</v>
      </c>
      <c r="AP688" s="270" t="s">
        <v>1259</v>
      </c>
      <c r="AQ688" s="270" t="s">
        <v>1259</v>
      </c>
      <c r="AR688" s="270" t="s">
        <v>1259</v>
      </c>
      <c r="AS688" s="270" t="s">
        <v>1259</v>
      </c>
      <c r="AT688" s="270" t="s">
        <v>1259</v>
      </c>
      <c r="AU688" s="270" t="s">
        <v>1259</v>
      </c>
      <c r="AV688" s="270" t="s">
        <v>1259</v>
      </c>
      <c r="AW688" s="277" t="s">
        <v>1259</v>
      </c>
      <c r="AX688">
        <f>VLOOKUP(A688,[1]Sheet4!B$2:G$3636,6,0)</f>
        <v>0</v>
      </c>
      <c r="AY688" t="str">
        <f>VLOOKUP(A688,[1]Sheet2!A$3:AC$3636,29,0)</f>
        <v/>
      </c>
      <c r="AZ688" s="270" t="s">
        <v>3258</v>
      </c>
      <c r="BA688" s="270" t="s">
        <v>3258</v>
      </c>
      <c r="BB688" s="270" t="s">
        <v>3258</v>
      </c>
      <c r="BC688" s="270" t="s">
        <v>3258</v>
      </c>
      <c r="BD688" s="270"/>
      <c r="BE688" s="270"/>
    </row>
    <row r="689" spans="1:83" ht="14.4" x14ac:dyDescent="0.3">
      <c r="A689" s="269">
        <v>522378</v>
      </c>
      <c r="B689" s="272" t="str">
        <f>VLOOKUP(A689,[1]Sheet4!B$1:G$3636,5,0)</f>
        <v>الرابعة</v>
      </c>
      <c r="C689" s="270" t="s">
        <v>1259</v>
      </c>
      <c r="D689" s="270" t="s">
        <v>1259</v>
      </c>
      <c r="E689" s="270" t="s">
        <v>1259</v>
      </c>
      <c r="F689" s="270" t="s">
        <v>1259</v>
      </c>
      <c r="G689" s="270" t="s">
        <v>1259</v>
      </c>
      <c r="H689" s="270" t="s">
        <v>1259</v>
      </c>
      <c r="I689" s="270" t="s">
        <v>1259</v>
      </c>
      <c r="J689" s="270" t="s">
        <v>1259</v>
      </c>
      <c r="K689" s="270" t="s">
        <v>1259</v>
      </c>
      <c r="L689" s="270" t="s">
        <v>1259</v>
      </c>
      <c r="M689" s="270" t="s">
        <v>1259</v>
      </c>
      <c r="N689" s="270" t="s">
        <v>1259</v>
      </c>
      <c r="O689" s="270" t="s">
        <v>1259</v>
      </c>
      <c r="P689" s="270" t="s">
        <v>1259</v>
      </c>
      <c r="Q689" s="270" t="s">
        <v>1259</v>
      </c>
      <c r="R689" s="270" t="s">
        <v>1259</v>
      </c>
      <c r="S689" s="270" t="s">
        <v>1259</v>
      </c>
      <c r="T689" s="270" t="s">
        <v>1259</v>
      </c>
      <c r="U689" s="270" t="s">
        <v>1259</v>
      </c>
      <c r="V689" s="270" t="s">
        <v>1259</v>
      </c>
      <c r="W689" s="270" t="s">
        <v>1259</v>
      </c>
      <c r="X689" s="270" t="s">
        <v>1259</v>
      </c>
      <c r="Y689" s="270" t="s">
        <v>1259</v>
      </c>
      <c r="Z689" s="270" t="s">
        <v>1259</v>
      </c>
      <c r="AA689" s="270" t="s">
        <v>1259</v>
      </c>
      <c r="AB689" s="270" t="s">
        <v>1259</v>
      </c>
      <c r="AC689" s="270" t="s">
        <v>1259</v>
      </c>
      <c r="AD689" s="270" t="s">
        <v>1259</v>
      </c>
      <c r="AE689" s="270" t="s">
        <v>1259</v>
      </c>
      <c r="AF689" s="270" t="s">
        <v>1259</v>
      </c>
      <c r="AG689" s="270" t="s">
        <v>1259</v>
      </c>
      <c r="AH689" s="270" t="s">
        <v>1259</v>
      </c>
      <c r="AI689" s="270" t="s">
        <v>1259</v>
      </c>
      <c r="AJ689" s="270" t="s">
        <v>1259</v>
      </c>
      <c r="AK689" s="270" t="s">
        <v>1259</v>
      </c>
      <c r="AL689" s="270" t="s">
        <v>1259</v>
      </c>
      <c r="AM689" s="270" t="s">
        <v>1259</v>
      </c>
      <c r="AN689" s="270" t="s">
        <v>1259</v>
      </c>
      <c r="AO689" s="270" t="s">
        <v>1259</v>
      </c>
      <c r="AP689" s="270" t="s">
        <v>1259</v>
      </c>
      <c r="AQ689" s="270" t="s">
        <v>1259</v>
      </c>
      <c r="AR689" s="270" t="s">
        <v>1259</v>
      </c>
      <c r="AS689" s="270" t="s">
        <v>1259</v>
      </c>
      <c r="AT689" s="270" t="s">
        <v>1259</v>
      </c>
      <c r="AU689" s="270" t="s">
        <v>1259</v>
      </c>
      <c r="AV689" s="270" t="s">
        <v>1259</v>
      </c>
      <c r="AW689" s="277" t="s">
        <v>1259</v>
      </c>
      <c r="AX689">
        <f>VLOOKUP(A689,[1]Sheet4!B$2:G$3636,6,0)</f>
        <v>0</v>
      </c>
      <c r="AY689" t="str">
        <f>VLOOKUP(A689,[1]Sheet2!A$3:AC$3636,29,0)</f>
        <v/>
      </c>
      <c r="AZ689" s="270" t="s">
        <v>3258</v>
      </c>
      <c r="BA689" s="270" t="s">
        <v>3258</v>
      </c>
      <c r="BB689" s="270" t="s">
        <v>3258</v>
      </c>
      <c r="BC689" s="270" t="s">
        <v>3258</v>
      </c>
      <c r="BD689" s="270"/>
      <c r="BE689" s="270"/>
    </row>
    <row r="690" spans="1:83" ht="14.4" x14ac:dyDescent="0.3">
      <c r="A690" s="269">
        <v>522383</v>
      </c>
      <c r="B690" s="272" t="str">
        <f>VLOOKUP(A690,[1]Sheet4!B$1:G$3636,5,0)</f>
        <v>الرابعة</v>
      </c>
      <c r="C690" s="270" t="s">
        <v>1260</v>
      </c>
      <c r="D690" s="270" t="s">
        <v>1260</v>
      </c>
      <c r="E690" s="270" t="s">
        <v>1260</v>
      </c>
      <c r="F690" s="270" t="s">
        <v>1260</v>
      </c>
      <c r="G690" s="270" t="s">
        <v>1260</v>
      </c>
      <c r="H690" s="270" t="s">
        <v>1260</v>
      </c>
      <c r="I690" s="270" t="s">
        <v>1260</v>
      </c>
      <c r="J690" s="270" t="s">
        <v>1260</v>
      </c>
      <c r="K690" s="270" t="s">
        <v>1260</v>
      </c>
      <c r="L690" s="270" t="s">
        <v>1260</v>
      </c>
      <c r="M690" s="270" t="s">
        <v>1260</v>
      </c>
      <c r="N690" s="270" t="s">
        <v>1260</v>
      </c>
      <c r="O690" s="270" t="s">
        <v>1260</v>
      </c>
      <c r="P690" s="270" t="s">
        <v>1260</v>
      </c>
      <c r="Q690" s="270" t="s">
        <v>1260</v>
      </c>
      <c r="R690" s="270" t="s">
        <v>1260</v>
      </c>
      <c r="S690" s="270" t="s">
        <v>1260</v>
      </c>
      <c r="T690" s="270" t="s">
        <v>1260</v>
      </c>
      <c r="U690" s="270" t="s">
        <v>1260</v>
      </c>
      <c r="V690" s="270" t="s">
        <v>1260</v>
      </c>
      <c r="W690" s="270" t="s">
        <v>1260</v>
      </c>
      <c r="X690" s="270" t="s">
        <v>1260</v>
      </c>
      <c r="Y690" s="270" t="s">
        <v>1260</v>
      </c>
      <c r="Z690" s="270" t="s">
        <v>1260</v>
      </c>
      <c r="AA690" s="270" t="s">
        <v>1260</v>
      </c>
      <c r="AB690" s="270" t="s">
        <v>1260</v>
      </c>
      <c r="AC690" s="270" t="s">
        <v>1260</v>
      </c>
      <c r="AD690" s="270" t="s">
        <v>1260</v>
      </c>
      <c r="AE690" s="270" t="s">
        <v>1260</v>
      </c>
      <c r="AF690" s="270" t="s">
        <v>1260</v>
      </c>
      <c r="AG690" s="270" t="s">
        <v>1260</v>
      </c>
      <c r="AH690" s="270" t="s">
        <v>1260</v>
      </c>
      <c r="AI690" s="270" t="s">
        <v>1260</v>
      </c>
      <c r="AJ690" s="270" t="s">
        <v>1260</v>
      </c>
      <c r="AK690" s="270" t="s">
        <v>1260</v>
      </c>
      <c r="AL690" s="270" t="s">
        <v>1260</v>
      </c>
      <c r="AM690" s="270" t="s">
        <v>1260</v>
      </c>
      <c r="AN690" s="270" t="s">
        <v>1260</v>
      </c>
      <c r="AO690" s="270" t="s">
        <v>1260</v>
      </c>
      <c r="AP690" s="270" t="s">
        <v>1260</v>
      </c>
      <c r="AQ690" s="270" t="s">
        <v>1260</v>
      </c>
      <c r="AR690" s="270" t="s">
        <v>1260</v>
      </c>
      <c r="AS690" s="270" t="s">
        <v>1260</v>
      </c>
      <c r="AT690" s="270" t="s">
        <v>1260</v>
      </c>
      <c r="AU690" s="270" t="s">
        <v>1260</v>
      </c>
      <c r="AV690" s="270" t="s">
        <v>1260</v>
      </c>
      <c r="AW690" s="277" t="s">
        <v>1260</v>
      </c>
      <c r="AX690">
        <f>VLOOKUP(A690,[1]Sheet4!B$2:G$3636,6,0)</f>
        <v>0</v>
      </c>
      <c r="AY690" t="str">
        <f>VLOOKUP(A690,[1]Sheet2!A$3:AC$3636,29,0)</f>
        <v>مستنفذ فصل اول 2023-2024</v>
      </c>
      <c r="AZ690" s="249"/>
      <c r="BA690" s="249"/>
      <c r="BB690" s="249"/>
      <c r="BC690" s="249"/>
      <c r="BD690" s="249"/>
      <c r="BE690" s="270"/>
    </row>
    <row r="691" spans="1:83" ht="14.4" x14ac:dyDescent="0.3">
      <c r="A691" s="269">
        <v>522391</v>
      </c>
      <c r="B691" s="272" t="str">
        <f>VLOOKUP(A691,[1]Sheet4!B$1:G$3636,5,0)</f>
        <v>الرابعة</v>
      </c>
      <c r="C691" s="270" t="s">
        <v>1259</v>
      </c>
      <c r="D691" s="270" t="s">
        <v>1259</v>
      </c>
      <c r="E691" s="270" t="s">
        <v>1259</v>
      </c>
      <c r="F691" s="270" t="s">
        <v>1259</v>
      </c>
      <c r="G691" s="270" t="s">
        <v>1259</v>
      </c>
      <c r="H691" s="270" t="s">
        <v>1259</v>
      </c>
      <c r="I691" s="270" t="s">
        <v>1259</v>
      </c>
      <c r="J691" s="270" t="s">
        <v>1259</v>
      </c>
      <c r="K691" s="270" t="s">
        <v>1259</v>
      </c>
      <c r="L691" s="270" t="s">
        <v>1259</v>
      </c>
      <c r="M691" s="270" t="s">
        <v>1259</v>
      </c>
      <c r="N691" s="270" t="s">
        <v>1259</v>
      </c>
      <c r="O691" s="270" t="s">
        <v>1259</v>
      </c>
      <c r="P691" s="270" t="s">
        <v>1259</v>
      </c>
      <c r="Q691" s="270" t="s">
        <v>1259</v>
      </c>
      <c r="R691" s="270" t="s">
        <v>1259</v>
      </c>
      <c r="S691" s="270" t="s">
        <v>1259</v>
      </c>
      <c r="T691" s="270" t="s">
        <v>1259</v>
      </c>
      <c r="U691" s="270" t="s">
        <v>1259</v>
      </c>
      <c r="V691" s="270" t="s">
        <v>1259</v>
      </c>
      <c r="W691" s="270" t="s">
        <v>1259</v>
      </c>
      <c r="X691" s="270" t="s">
        <v>1259</v>
      </c>
      <c r="Y691" s="270" t="s">
        <v>1259</v>
      </c>
      <c r="Z691" s="270" t="s">
        <v>1259</v>
      </c>
      <c r="AA691" s="270" t="s">
        <v>1259</v>
      </c>
      <c r="AB691" s="270" t="s">
        <v>1259</v>
      </c>
      <c r="AC691" s="270" t="s">
        <v>1259</v>
      </c>
      <c r="AD691" s="270" t="s">
        <v>1259</v>
      </c>
      <c r="AE691" s="270" t="s">
        <v>1259</v>
      </c>
      <c r="AF691" s="270" t="s">
        <v>1259</v>
      </c>
      <c r="AG691" s="270" t="s">
        <v>1259</v>
      </c>
      <c r="AH691" s="270" t="s">
        <v>1259</v>
      </c>
      <c r="AI691" s="270" t="s">
        <v>1259</v>
      </c>
      <c r="AJ691" s="270" t="s">
        <v>1259</v>
      </c>
      <c r="AK691" s="270" t="s">
        <v>1259</v>
      </c>
      <c r="AL691" s="270" t="s">
        <v>1259</v>
      </c>
      <c r="AM691" s="270" t="s">
        <v>1259</v>
      </c>
      <c r="AN691" s="270" t="s">
        <v>1259</v>
      </c>
      <c r="AO691" s="270" t="s">
        <v>1259</v>
      </c>
      <c r="AP691" s="270" t="s">
        <v>1259</v>
      </c>
      <c r="AQ691" s="270" t="s">
        <v>1259</v>
      </c>
      <c r="AR691" s="270" t="s">
        <v>1259</v>
      </c>
      <c r="AS691" s="270" t="s">
        <v>1259</v>
      </c>
      <c r="AT691" s="270" t="s">
        <v>1259</v>
      </c>
      <c r="AU691" s="270" t="s">
        <v>1259</v>
      </c>
      <c r="AV691" s="270" t="s">
        <v>1259</v>
      </c>
      <c r="AW691" s="277" t="s">
        <v>1259</v>
      </c>
      <c r="AX691">
        <f>VLOOKUP(A691,[1]Sheet4!B$2:G$3636,6,0)</f>
        <v>0</v>
      </c>
      <c r="AY691" t="str">
        <f>VLOOKUP(A691,[1]Sheet2!A$3:AC$3636,29,0)</f>
        <v/>
      </c>
      <c r="AZ691" s="270" t="s">
        <v>3258</v>
      </c>
      <c r="BA691" s="270" t="s">
        <v>3258</v>
      </c>
      <c r="BB691" s="270" t="s">
        <v>3258</v>
      </c>
      <c r="BC691" s="270" t="s">
        <v>3258</v>
      </c>
      <c r="BD691" s="270"/>
      <c r="BE691" s="270"/>
    </row>
    <row r="692" spans="1:83" ht="14.4" x14ac:dyDescent="0.3">
      <c r="A692" s="269">
        <v>522394</v>
      </c>
      <c r="B692" s="272" t="str">
        <f>VLOOKUP(A692,[1]Sheet4!B$1:G$3636,5,0)</f>
        <v>الرابعة</v>
      </c>
      <c r="C692" s="270" t="s">
        <v>1259</v>
      </c>
      <c r="D692" s="270" t="s">
        <v>1259</v>
      </c>
      <c r="E692" s="270" t="s">
        <v>1259</v>
      </c>
      <c r="F692" s="270" t="s">
        <v>1259</v>
      </c>
      <c r="G692" s="270" t="s">
        <v>1259</v>
      </c>
      <c r="H692" s="270" t="s">
        <v>1259</v>
      </c>
      <c r="I692" s="270" t="s">
        <v>1259</v>
      </c>
      <c r="J692" s="270" t="s">
        <v>1259</v>
      </c>
      <c r="K692" s="270" t="s">
        <v>1259</v>
      </c>
      <c r="L692" s="270" t="s">
        <v>1259</v>
      </c>
      <c r="M692" s="270" t="s">
        <v>1259</v>
      </c>
      <c r="N692" s="270" t="s">
        <v>1259</v>
      </c>
      <c r="O692" s="270" t="s">
        <v>1259</v>
      </c>
      <c r="P692" s="270" t="s">
        <v>1259</v>
      </c>
      <c r="Q692" s="270" t="s">
        <v>1259</v>
      </c>
      <c r="R692" s="270" t="s">
        <v>1259</v>
      </c>
      <c r="S692" s="270" t="s">
        <v>1259</v>
      </c>
      <c r="T692" s="270" t="s">
        <v>1259</v>
      </c>
      <c r="U692" s="270" t="s">
        <v>1259</v>
      </c>
      <c r="V692" s="270" t="s">
        <v>1259</v>
      </c>
      <c r="W692" s="270" t="s">
        <v>1259</v>
      </c>
      <c r="X692" s="270" t="s">
        <v>1259</v>
      </c>
      <c r="Y692" s="270" t="s">
        <v>1259</v>
      </c>
      <c r="Z692" s="270" t="s">
        <v>1259</v>
      </c>
      <c r="AA692" s="270" t="s">
        <v>1259</v>
      </c>
      <c r="AB692" s="270" t="s">
        <v>1259</v>
      </c>
      <c r="AC692" s="270" t="s">
        <v>1259</v>
      </c>
      <c r="AD692" s="270" t="s">
        <v>1259</v>
      </c>
      <c r="AE692" s="270" t="s">
        <v>1259</v>
      </c>
      <c r="AF692" s="270" t="s">
        <v>1259</v>
      </c>
      <c r="AG692" s="270" t="s">
        <v>1259</v>
      </c>
      <c r="AH692" s="270" t="s">
        <v>1259</v>
      </c>
      <c r="AI692" s="270" t="s">
        <v>1259</v>
      </c>
      <c r="AJ692" s="270" t="s">
        <v>1259</v>
      </c>
      <c r="AK692" s="270" t="s">
        <v>1259</v>
      </c>
      <c r="AL692" s="270" t="s">
        <v>1259</v>
      </c>
      <c r="AM692" s="270" t="s">
        <v>1259</v>
      </c>
      <c r="AN692" s="270" t="s">
        <v>1259</v>
      </c>
      <c r="AO692" s="270" t="s">
        <v>1259</v>
      </c>
      <c r="AP692" s="270" t="s">
        <v>1259</v>
      </c>
      <c r="AQ692" s="270" t="s">
        <v>1259</v>
      </c>
      <c r="AR692" s="270" t="s">
        <v>1259</v>
      </c>
      <c r="AS692" s="270" t="s">
        <v>1259</v>
      </c>
      <c r="AT692" s="270" t="s">
        <v>1259</v>
      </c>
      <c r="AU692" s="270" t="s">
        <v>1259</v>
      </c>
      <c r="AV692" s="270" t="s">
        <v>1259</v>
      </c>
      <c r="AW692" s="277" t="s">
        <v>1259</v>
      </c>
      <c r="AX692">
        <f>VLOOKUP(A692,[1]Sheet4!B$2:G$3636,6,0)</f>
        <v>0</v>
      </c>
      <c r="AY692">
        <f>VLOOKUP(A692,[1]Sheet2!A$3:AC$3636,29,0)</f>
        <v>0</v>
      </c>
      <c r="AZ692" s="270" t="s">
        <v>3258</v>
      </c>
      <c r="BA692" s="270" t="s">
        <v>3258</v>
      </c>
      <c r="BB692" s="270" t="s">
        <v>3258</v>
      </c>
      <c r="BC692" s="270" t="s">
        <v>3258</v>
      </c>
      <c r="BD692" s="270"/>
      <c r="BE692" s="270"/>
    </row>
    <row r="693" spans="1:83" ht="14.4" x14ac:dyDescent="0.3">
      <c r="A693" s="269">
        <v>522398</v>
      </c>
      <c r="B693" s="272" t="str">
        <f>VLOOKUP(A693,[1]Sheet4!B$1:G$3636,5,0)</f>
        <v>الرابعة</v>
      </c>
      <c r="C693" s="270" t="s">
        <v>1259</v>
      </c>
      <c r="D693" s="270" t="s">
        <v>1259</v>
      </c>
      <c r="E693" s="270" t="s">
        <v>1259</v>
      </c>
      <c r="F693" s="270" t="s">
        <v>1259</v>
      </c>
      <c r="G693" s="270" t="s">
        <v>1259</v>
      </c>
      <c r="H693" s="270" t="s">
        <v>1259</v>
      </c>
      <c r="I693" s="270" t="s">
        <v>1259</v>
      </c>
      <c r="J693" s="270" t="s">
        <v>1259</v>
      </c>
      <c r="K693" s="270" t="s">
        <v>1259</v>
      </c>
      <c r="L693" s="270" t="s">
        <v>1259</v>
      </c>
      <c r="M693" s="270" t="s">
        <v>1259</v>
      </c>
      <c r="N693" s="270" t="s">
        <v>1259</v>
      </c>
      <c r="O693" s="270" t="s">
        <v>1259</v>
      </c>
      <c r="P693" s="270" t="s">
        <v>1259</v>
      </c>
      <c r="Q693" s="270" t="s">
        <v>1259</v>
      </c>
      <c r="R693" s="270" t="s">
        <v>1259</v>
      </c>
      <c r="S693" s="270" t="s">
        <v>1259</v>
      </c>
      <c r="T693" s="270" t="s">
        <v>1259</v>
      </c>
      <c r="U693" s="270" t="s">
        <v>1259</v>
      </c>
      <c r="V693" s="270" t="s">
        <v>1259</v>
      </c>
      <c r="W693" s="270" t="s">
        <v>1259</v>
      </c>
      <c r="X693" s="270" t="s">
        <v>1259</v>
      </c>
      <c r="Y693" s="270" t="s">
        <v>1259</v>
      </c>
      <c r="Z693" s="270" t="s">
        <v>1259</v>
      </c>
      <c r="AA693" s="270" t="s">
        <v>1259</v>
      </c>
      <c r="AB693" s="270" t="s">
        <v>1259</v>
      </c>
      <c r="AC693" s="270" t="s">
        <v>1259</v>
      </c>
      <c r="AD693" s="270" t="s">
        <v>1259</v>
      </c>
      <c r="AE693" s="270" t="s">
        <v>1259</v>
      </c>
      <c r="AF693" s="270" t="s">
        <v>1259</v>
      </c>
      <c r="AG693" s="270" t="s">
        <v>1259</v>
      </c>
      <c r="AH693" s="270" t="s">
        <v>1259</v>
      </c>
      <c r="AI693" s="270" t="s">
        <v>1259</v>
      </c>
      <c r="AJ693" s="270" t="s">
        <v>1259</v>
      </c>
      <c r="AK693" s="270" t="s">
        <v>1259</v>
      </c>
      <c r="AL693" s="270" t="s">
        <v>1259</v>
      </c>
      <c r="AM693" s="270" t="s">
        <v>1259</v>
      </c>
      <c r="AN693" s="270" t="s">
        <v>1259</v>
      </c>
      <c r="AO693" s="270" t="s">
        <v>1259</v>
      </c>
      <c r="AP693" s="270" t="s">
        <v>1259</v>
      </c>
      <c r="AQ693" s="270" t="s">
        <v>1259</v>
      </c>
      <c r="AR693" s="270" t="s">
        <v>1259</v>
      </c>
      <c r="AS693" s="270" t="s">
        <v>1259</v>
      </c>
      <c r="AT693" s="270" t="s">
        <v>1259</v>
      </c>
      <c r="AU693" s="270" t="s">
        <v>1259</v>
      </c>
      <c r="AV693" s="270" t="s">
        <v>1259</v>
      </c>
      <c r="AW693" s="277" t="s">
        <v>1259</v>
      </c>
      <c r="AX693">
        <f>VLOOKUP(A693,[1]Sheet4!B$2:G$3636,6,0)</f>
        <v>0</v>
      </c>
      <c r="AY693" t="str">
        <f>VLOOKUP(A693,[1]Sheet2!A$3:AC$3636,29,0)</f>
        <v/>
      </c>
      <c r="AZ693" s="270" t="s">
        <v>3258</v>
      </c>
      <c r="BA693" s="270" t="s">
        <v>3258</v>
      </c>
      <c r="BB693" s="270" t="s">
        <v>3258</v>
      </c>
      <c r="BC693" s="270" t="s">
        <v>3258</v>
      </c>
      <c r="BD693" s="270"/>
      <c r="BE693" s="270"/>
    </row>
    <row r="694" spans="1:83" ht="14.4" x14ac:dyDescent="0.3">
      <c r="A694" s="269">
        <v>522399</v>
      </c>
      <c r="B694" s="272" t="str">
        <f>VLOOKUP(A694,[1]Sheet4!B$1:G$3636,5,0)</f>
        <v>الرابعة حديث</v>
      </c>
      <c r="C694" s="270" t="s">
        <v>1259</v>
      </c>
      <c r="D694" s="270" t="s">
        <v>1259</v>
      </c>
      <c r="E694" s="270" t="s">
        <v>1259</v>
      </c>
      <c r="F694" s="270" t="s">
        <v>1259</v>
      </c>
      <c r="G694" s="270" t="s">
        <v>1259</v>
      </c>
      <c r="H694" s="270" t="s">
        <v>1259</v>
      </c>
      <c r="I694" s="270" t="s">
        <v>1259</v>
      </c>
      <c r="J694" s="270" t="s">
        <v>1259</v>
      </c>
      <c r="K694" s="270" t="s">
        <v>1259</v>
      </c>
      <c r="L694" s="270" t="s">
        <v>1259</v>
      </c>
      <c r="M694" s="270" t="s">
        <v>1259</v>
      </c>
      <c r="N694" s="270" t="s">
        <v>1259</v>
      </c>
      <c r="O694" s="270" t="s">
        <v>1259</v>
      </c>
      <c r="P694" s="270" t="s">
        <v>1259</v>
      </c>
      <c r="Q694" s="270" t="s">
        <v>1259</v>
      </c>
      <c r="R694" s="270" t="s">
        <v>1259</v>
      </c>
      <c r="S694" s="270" t="s">
        <v>1259</v>
      </c>
      <c r="T694" s="270" t="s">
        <v>1259</v>
      </c>
      <c r="U694" s="270" t="s">
        <v>1259</v>
      </c>
      <c r="V694" s="270" t="s">
        <v>1259</v>
      </c>
      <c r="W694" s="270" t="s">
        <v>1259</v>
      </c>
      <c r="X694" s="270" t="s">
        <v>1259</v>
      </c>
      <c r="Y694" s="270" t="s">
        <v>1259</v>
      </c>
      <c r="Z694" s="270" t="s">
        <v>1259</v>
      </c>
      <c r="AA694" s="270" t="s">
        <v>1259</v>
      </c>
      <c r="AB694" s="270" t="s">
        <v>1259</v>
      </c>
      <c r="AC694" s="270" t="s">
        <v>1259</v>
      </c>
      <c r="AD694" s="270" t="s">
        <v>1259</v>
      </c>
      <c r="AE694" s="270" t="s">
        <v>1259</v>
      </c>
      <c r="AF694" s="270" t="s">
        <v>1259</v>
      </c>
      <c r="AG694" s="270" t="s">
        <v>1259</v>
      </c>
      <c r="AH694" s="270" t="s">
        <v>1259</v>
      </c>
      <c r="AI694" s="270" t="s">
        <v>1259</v>
      </c>
      <c r="AJ694" s="270" t="s">
        <v>1259</v>
      </c>
      <c r="AK694" s="270" t="s">
        <v>1259</v>
      </c>
      <c r="AL694" s="270" t="s">
        <v>1259</v>
      </c>
      <c r="AM694" s="270" t="s">
        <v>1259</v>
      </c>
      <c r="AN694" s="270" t="s">
        <v>1259</v>
      </c>
      <c r="AO694" s="270" t="s">
        <v>1259</v>
      </c>
      <c r="AP694" s="270" t="s">
        <v>1259</v>
      </c>
      <c r="AQ694" s="270" t="s">
        <v>1259</v>
      </c>
      <c r="AR694" s="270" t="s">
        <v>1259</v>
      </c>
      <c r="AS694" s="270" t="s">
        <v>3258</v>
      </c>
      <c r="AT694" s="270" t="s">
        <v>3258</v>
      </c>
      <c r="AU694" s="270" t="s">
        <v>3258</v>
      </c>
      <c r="AV694" s="270" t="s">
        <v>3258</v>
      </c>
      <c r="AW694" s="277" t="s">
        <v>3258</v>
      </c>
      <c r="AY694">
        <f>VLOOKUP(A694,[1]Sheet2!A$3:AC$3636,29,0)</f>
        <v>0</v>
      </c>
      <c r="AZ694" s="270" t="s">
        <v>3258</v>
      </c>
      <c r="BA694" s="270" t="s">
        <v>3258</v>
      </c>
      <c r="BB694" s="270" t="s">
        <v>3258</v>
      </c>
      <c r="BC694" s="270" t="s">
        <v>3258</v>
      </c>
      <c r="BD694" s="270"/>
      <c r="BE694" s="270"/>
    </row>
    <row r="695" spans="1:83" ht="14.4" x14ac:dyDescent="0.3">
      <c r="A695" s="269">
        <v>522402</v>
      </c>
      <c r="B695" s="272" t="str">
        <f>VLOOKUP(A695,[1]Sheet4!B$1:G$3636,5,0)</f>
        <v>الرابعة</v>
      </c>
      <c r="C695" s="270" t="s">
        <v>1259</v>
      </c>
      <c r="D695" s="270" t="s">
        <v>1259</v>
      </c>
      <c r="E695" s="270" t="s">
        <v>1259</v>
      </c>
      <c r="F695" s="270" t="s">
        <v>1259</v>
      </c>
      <c r="G695" s="270" t="s">
        <v>1259</v>
      </c>
      <c r="H695" s="270" t="s">
        <v>1259</v>
      </c>
      <c r="I695" s="270" t="s">
        <v>1259</v>
      </c>
      <c r="J695" s="270" t="s">
        <v>1259</v>
      </c>
      <c r="K695" s="270" t="s">
        <v>1259</v>
      </c>
      <c r="L695" s="270" t="s">
        <v>1259</v>
      </c>
      <c r="M695" s="270" t="s">
        <v>1259</v>
      </c>
      <c r="N695" s="270" t="s">
        <v>1259</v>
      </c>
      <c r="O695" s="270" t="s">
        <v>1259</v>
      </c>
      <c r="P695" s="270" t="s">
        <v>1259</v>
      </c>
      <c r="Q695" s="270" t="s">
        <v>1259</v>
      </c>
      <c r="R695" s="270" t="s">
        <v>1259</v>
      </c>
      <c r="S695" s="270" t="s">
        <v>1259</v>
      </c>
      <c r="T695" s="270" t="s">
        <v>1259</v>
      </c>
      <c r="U695" s="270" t="s">
        <v>1259</v>
      </c>
      <c r="V695" s="270" t="s">
        <v>1259</v>
      </c>
      <c r="W695" s="270" t="s">
        <v>1259</v>
      </c>
      <c r="X695" s="270" t="s">
        <v>1259</v>
      </c>
      <c r="Y695" s="270" t="s">
        <v>1259</v>
      </c>
      <c r="Z695" s="270" t="s">
        <v>1259</v>
      </c>
      <c r="AA695" s="270" t="s">
        <v>1259</v>
      </c>
      <c r="AB695" s="270" t="s">
        <v>1259</v>
      </c>
      <c r="AC695" s="270" t="s">
        <v>1259</v>
      </c>
      <c r="AD695" s="270" t="s">
        <v>1259</v>
      </c>
      <c r="AE695" s="270" t="s">
        <v>1259</v>
      </c>
      <c r="AF695" s="270" t="s">
        <v>1259</v>
      </c>
      <c r="AG695" s="270" t="s">
        <v>1259</v>
      </c>
      <c r="AH695" s="270" t="s">
        <v>1259</v>
      </c>
      <c r="AI695" s="270" t="s">
        <v>1259</v>
      </c>
      <c r="AJ695" s="270" t="s">
        <v>1259</v>
      </c>
      <c r="AK695" s="270" t="s">
        <v>1259</v>
      </c>
      <c r="AL695" s="270" t="s">
        <v>1259</v>
      </c>
      <c r="AM695" s="270" t="s">
        <v>1259</v>
      </c>
      <c r="AN695" s="270" t="s">
        <v>1259</v>
      </c>
      <c r="AO695" s="270" t="s">
        <v>1259</v>
      </c>
      <c r="AP695" s="270" t="s">
        <v>1259</v>
      </c>
      <c r="AQ695" s="270" t="s">
        <v>1259</v>
      </c>
      <c r="AR695" s="270" t="s">
        <v>1259</v>
      </c>
      <c r="AS695" s="270" t="s">
        <v>1259</v>
      </c>
      <c r="AT695" s="270" t="s">
        <v>1259</v>
      </c>
      <c r="AU695" s="270" t="s">
        <v>1259</v>
      </c>
      <c r="AV695" s="270" t="s">
        <v>1259</v>
      </c>
      <c r="AW695" s="277" t="s">
        <v>1259</v>
      </c>
      <c r="AX695">
        <f>VLOOKUP(A695,[1]Sheet4!B$2:G$3636,6,0)</f>
        <v>0</v>
      </c>
      <c r="AY695" t="str">
        <f>VLOOKUP(A695,[1]Sheet2!A$3:AC$3636,29,0)</f>
        <v/>
      </c>
      <c r="AZ695" s="270" t="s">
        <v>3258</v>
      </c>
      <c r="BA695" s="270" t="s">
        <v>3258</v>
      </c>
      <c r="BB695" s="270" t="s">
        <v>3258</v>
      </c>
      <c r="BC695" s="270" t="s">
        <v>3258</v>
      </c>
      <c r="BD695" s="270"/>
      <c r="BE695" s="270"/>
    </row>
    <row r="696" spans="1:83" ht="14.4" x14ac:dyDescent="0.3">
      <c r="A696" s="269">
        <v>522404</v>
      </c>
      <c r="B696" s="272" t="str">
        <f>VLOOKUP(A696,[1]Sheet4!B$1:G$3636,5,0)</f>
        <v>الرابعة</v>
      </c>
      <c r="C696" s="270" t="s">
        <v>1259</v>
      </c>
      <c r="D696" s="270" t="s">
        <v>1259</v>
      </c>
      <c r="E696" s="270" t="s">
        <v>1259</v>
      </c>
      <c r="F696" s="270" t="s">
        <v>1259</v>
      </c>
      <c r="G696" s="270" t="s">
        <v>1259</v>
      </c>
      <c r="H696" s="270" t="s">
        <v>1259</v>
      </c>
      <c r="I696" s="270" t="s">
        <v>1259</v>
      </c>
      <c r="J696" s="270" t="s">
        <v>1259</v>
      </c>
      <c r="K696" s="270" t="s">
        <v>1259</v>
      </c>
      <c r="L696" s="270" t="s">
        <v>1259</v>
      </c>
      <c r="M696" s="270" t="s">
        <v>1259</v>
      </c>
      <c r="N696" s="270" t="s">
        <v>1259</v>
      </c>
      <c r="O696" s="270" t="s">
        <v>1259</v>
      </c>
      <c r="P696" s="270" t="s">
        <v>1259</v>
      </c>
      <c r="Q696" s="270" t="s">
        <v>1259</v>
      </c>
      <c r="R696" s="270" t="s">
        <v>1259</v>
      </c>
      <c r="S696" s="270" t="s">
        <v>1259</v>
      </c>
      <c r="T696" s="270" t="s">
        <v>1259</v>
      </c>
      <c r="U696" s="270" t="s">
        <v>1259</v>
      </c>
      <c r="V696" s="270" t="s">
        <v>1259</v>
      </c>
      <c r="W696" s="270" t="s">
        <v>1259</v>
      </c>
      <c r="X696" s="270" t="s">
        <v>1259</v>
      </c>
      <c r="Y696" s="270" t="s">
        <v>1259</v>
      </c>
      <c r="Z696" s="270" t="s">
        <v>1259</v>
      </c>
      <c r="AA696" s="270" t="s">
        <v>1259</v>
      </c>
      <c r="AB696" s="270" t="s">
        <v>1259</v>
      </c>
      <c r="AC696" s="270" t="s">
        <v>1259</v>
      </c>
      <c r="AD696" s="270" t="s">
        <v>1259</v>
      </c>
      <c r="AE696" s="270" t="s">
        <v>1259</v>
      </c>
      <c r="AF696" s="270" t="s">
        <v>1259</v>
      </c>
      <c r="AG696" s="270" t="s">
        <v>1259</v>
      </c>
      <c r="AH696" s="270" t="s">
        <v>1259</v>
      </c>
      <c r="AI696" s="270" t="s">
        <v>1259</v>
      </c>
      <c r="AJ696" s="270" t="s">
        <v>1259</v>
      </c>
      <c r="AK696" s="270" t="s">
        <v>1259</v>
      </c>
      <c r="AL696" s="270" t="s">
        <v>1259</v>
      </c>
      <c r="AM696" s="270" t="s">
        <v>1259</v>
      </c>
      <c r="AN696" s="270" t="s">
        <v>1259</v>
      </c>
      <c r="AO696" s="270" t="s">
        <v>1259</v>
      </c>
      <c r="AP696" s="270" t="s">
        <v>1259</v>
      </c>
      <c r="AQ696" s="270" t="s">
        <v>1259</v>
      </c>
      <c r="AR696" s="270" t="s">
        <v>1259</v>
      </c>
      <c r="AS696" s="270" t="s">
        <v>1259</v>
      </c>
      <c r="AT696" s="270" t="s">
        <v>1259</v>
      </c>
      <c r="AU696" s="270" t="s">
        <v>1259</v>
      </c>
      <c r="AV696" s="270" t="s">
        <v>1259</v>
      </c>
      <c r="AW696" s="277" t="s">
        <v>1259</v>
      </c>
      <c r="AX696">
        <f>VLOOKUP(A696,[1]Sheet4!B$2:G$3636,6,0)</f>
        <v>0</v>
      </c>
      <c r="AY696" t="str">
        <f>VLOOKUP(A696,[1]Sheet2!A$3:AC$3636,29,0)</f>
        <v/>
      </c>
      <c r="AZ696" s="270" t="s">
        <v>3258</v>
      </c>
      <c r="BA696" s="270" t="s">
        <v>3258</v>
      </c>
      <c r="BB696" s="270" t="s">
        <v>3258</v>
      </c>
      <c r="BC696" s="270" t="s">
        <v>3258</v>
      </c>
      <c r="BD696" s="270"/>
      <c r="BE696" s="270"/>
      <c r="BH696" s="248"/>
      <c r="BI696" s="248"/>
      <c r="BJ696" s="248"/>
      <c r="BK696" s="248"/>
      <c r="BL696" s="248"/>
      <c r="BM696" s="248"/>
      <c r="BN696" s="248"/>
      <c r="BO696" s="248"/>
      <c r="BP696" s="248" t="s">
        <v>3258</v>
      </c>
      <c r="BQ696" s="248" t="s">
        <v>3258</v>
      </c>
      <c r="BR696" s="248" t="s">
        <v>3258</v>
      </c>
      <c r="BS696" s="248" t="s">
        <v>3258</v>
      </c>
      <c r="BT696" s="248" t="s">
        <v>3258</v>
      </c>
      <c r="BU696" s="248" t="s">
        <v>3258</v>
      </c>
      <c r="BV696" s="247"/>
      <c r="BW696" s="248"/>
      <c r="BX696" s="248"/>
      <c r="BY696" s="248"/>
      <c r="BZ696" s="248"/>
      <c r="CA696" s="241"/>
      <c r="CB696" s="241"/>
      <c r="CC696" s="241"/>
      <c r="CD696" s="241"/>
      <c r="CE696" s="248"/>
    </row>
    <row r="697" spans="1:83" ht="21.6" x14ac:dyDescent="0.65">
      <c r="A697" s="283">
        <v>522414</v>
      </c>
      <c r="B697" s="284" t="s">
        <v>553</v>
      </c>
      <c r="C697" s="249" t="s">
        <v>1259</v>
      </c>
      <c r="D697" s="249" t="s">
        <v>1259</v>
      </c>
      <c r="E697" s="249" t="s">
        <v>1259</v>
      </c>
      <c r="F697" s="249" t="s">
        <v>1259</v>
      </c>
      <c r="G697" s="249" t="s">
        <v>1259</v>
      </c>
      <c r="H697" s="249" t="s">
        <v>1259</v>
      </c>
      <c r="I697" s="249" t="s">
        <v>1259</v>
      </c>
      <c r="J697" s="249" t="s">
        <v>1259</v>
      </c>
      <c r="K697" s="249" t="s">
        <v>1259</v>
      </c>
      <c r="L697" s="249" t="s">
        <v>1259</v>
      </c>
      <c r="M697" s="249" t="s">
        <v>1259</v>
      </c>
      <c r="N697" s="249" t="s">
        <v>1259</v>
      </c>
      <c r="O697" s="249" t="s">
        <v>1259</v>
      </c>
      <c r="P697" s="249" t="s">
        <v>1259</v>
      </c>
      <c r="Q697" s="249" t="s">
        <v>1259</v>
      </c>
      <c r="R697" s="249" t="s">
        <v>1259</v>
      </c>
      <c r="S697" s="249" t="s">
        <v>1259</v>
      </c>
      <c r="T697" s="249" t="s">
        <v>1259</v>
      </c>
      <c r="U697" s="249" t="s">
        <v>1259</v>
      </c>
      <c r="V697" s="249" t="s">
        <v>1259</v>
      </c>
      <c r="W697" s="249" t="s">
        <v>1259</v>
      </c>
      <c r="X697" s="249" t="s">
        <v>1259</v>
      </c>
      <c r="Y697" s="249" t="s">
        <v>1259</v>
      </c>
      <c r="Z697" s="249" t="s">
        <v>1259</v>
      </c>
      <c r="AA697" s="249" t="s">
        <v>1259</v>
      </c>
      <c r="AB697" s="249" t="s">
        <v>1259</v>
      </c>
      <c r="AC697" s="249" t="s">
        <v>1259</v>
      </c>
      <c r="AD697" s="249" t="s">
        <v>1259</v>
      </c>
      <c r="AE697" s="249" t="s">
        <v>1259</v>
      </c>
      <c r="AF697" s="249" t="s">
        <v>1259</v>
      </c>
      <c r="AG697" s="249" t="s">
        <v>1259</v>
      </c>
      <c r="AH697" s="249" t="s">
        <v>1259</v>
      </c>
      <c r="AI697" s="249" t="s">
        <v>1259</v>
      </c>
      <c r="AJ697" s="249" t="s">
        <v>1259</v>
      </c>
      <c r="AK697" s="249" t="s">
        <v>1259</v>
      </c>
      <c r="AL697" s="249" t="s">
        <v>1259</v>
      </c>
      <c r="AM697" s="249" t="s">
        <v>1259</v>
      </c>
      <c r="AN697" s="249" t="s">
        <v>1259</v>
      </c>
      <c r="AO697" s="249" t="s">
        <v>1259</v>
      </c>
      <c r="AP697" s="249" t="s">
        <v>1259</v>
      </c>
      <c r="AQ697" s="249" t="s">
        <v>1259</v>
      </c>
      <c r="AR697" s="249" t="s">
        <v>1259</v>
      </c>
      <c r="AS697" s="249" t="s">
        <v>1259</v>
      </c>
      <c r="AT697" s="249" t="s">
        <v>1259</v>
      </c>
      <c r="AU697" s="249" t="s">
        <v>1259</v>
      </c>
      <c r="AV697" s="249" t="s">
        <v>1259</v>
      </c>
      <c r="AW697" s="249" t="s">
        <v>1259</v>
      </c>
      <c r="AX697" s="296"/>
      <c r="AY697">
        <f>VLOOKUP(A697,[1]Sheet2!A$3:AC$3636,29,0)</f>
        <v>0</v>
      </c>
      <c r="AZ697" s="270" t="s">
        <v>3258</v>
      </c>
      <c r="BA697" s="270" t="s">
        <v>3258</v>
      </c>
      <c r="BB697" s="270" t="s">
        <v>3258</v>
      </c>
      <c r="BC697" s="270" t="s">
        <v>3258</v>
      </c>
      <c r="BD697" s="270"/>
      <c r="BE697" s="270"/>
      <c r="BH697" s="248"/>
      <c r="BI697" s="248"/>
      <c r="BJ697" s="248"/>
      <c r="BK697" s="248"/>
      <c r="BL697" s="248"/>
      <c r="BM697" s="248"/>
      <c r="BN697" s="248"/>
      <c r="BO697" s="248"/>
      <c r="BP697" s="248" t="s">
        <v>3258</v>
      </c>
      <c r="BQ697" s="248" t="s">
        <v>3258</v>
      </c>
      <c r="BR697" s="248" t="s">
        <v>3258</v>
      </c>
      <c r="BS697" s="248" t="s">
        <v>3258</v>
      </c>
      <c r="BT697" s="248" t="s">
        <v>3258</v>
      </c>
      <c r="BU697" s="248" t="s">
        <v>3258</v>
      </c>
      <c r="BV697" s="247"/>
      <c r="BW697" s="248"/>
      <c r="BX697" s="248"/>
      <c r="BY697" s="248"/>
      <c r="BZ697" s="248"/>
      <c r="CA697" s="241"/>
      <c r="CB697" s="241"/>
      <c r="CC697" s="241"/>
      <c r="CD697" s="241"/>
      <c r="CE697" s="248"/>
    </row>
    <row r="698" spans="1:83" ht="14.4" x14ac:dyDescent="0.3">
      <c r="A698" s="269">
        <v>522416</v>
      </c>
      <c r="B698" s="272" t="str">
        <f>VLOOKUP(A698,[1]Sheet4!B$1:G$3636,5,0)</f>
        <v>الرابعة</v>
      </c>
      <c r="C698" s="270" t="s">
        <v>1259</v>
      </c>
      <c r="D698" s="270" t="s">
        <v>1259</v>
      </c>
      <c r="E698" s="270" t="s">
        <v>1259</v>
      </c>
      <c r="F698" s="270" t="s">
        <v>1259</v>
      </c>
      <c r="G698" s="270" t="s">
        <v>1259</v>
      </c>
      <c r="H698" s="270" t="s">
        <v>1259</v>
      </c>
      <c r="I698" s="270" t="s">
        <v>1259</v>
      </c>
      <c r="J698" s="270" t="s">
        <v>1259</v>
      </c>
      <c r="K698" s="270" t="s">
        <v>1259</v>
      </c>
      <c r="L698" s="270" t="s">
        <v>1259</v>
      </c>
      <c r="M698" s="270" t="s">
        <v>1259</v>
      </c>
      <c r="N698" s="270" t="s">
        <v>1259</v>
      </c>
      <c r="O698" s="270" t="s">
        <v>1259</v>
      </c>
      <c r="P698" s="270" t="s">
        <v>1259</v>
      </c>
      <c r="Q698" s="270" t="s">
        <v>1259</v>
      </c>
      <c r="R698" s="270" t="s">
        <v>1259</v>
      </c>
      <c r="S698" s="270" t="s">
        <v>1259</v>
      </c>
      <c r="T698" s="270" t="s">
        <v>1259</v>
      </c>
      <c r="U698" s="270" t="s">
        <v>1259</v>
      </c>
      <c r="V698" s="270" t="s">
        <v>1259</v>
      </c>
      <c r="W698" s="270" t="s">
        <v>1259</v>
      </c>
      <c r="X698" s="270" t="s">
        <v>1259</v>
      </c>
      <c r="Y698" s="270" t="s">
        <v>1259</v>
      </c>
      <c r="Z698" s="270" t="s">
        <v>1259</v>
      </c>
      <c r="AA698" s="270" t="s">
        <v>1259</v>
      </c>
      <c r="AB698" s="270" t="s">
        <v>1259</v>
      </c>
      <c r="AC698" s="270" t="s">
        <v>1259</v>
      </c>
      <c r="AD698" s="270" t="s">
        <v>1259</v>
      </c>
      <c r="AE698" s="270" t="s">
        <v>1259</v>
      </c>
      <c r="AF698" s="270" t="s">
        <v>1259</v>
      </c>
      <c r="AG698" s="270" t="s">
        <v>1259</v>
      </c>
      <c r="AH698" s="270" t="s">
        <v>1259</v>
      </c>
      <c r="AI698" s="270" t="s">
        <v>1259</v>
      </c>
      <c r="AJ698" s="270" t="s">
        <v>1259</v>
      </c>
      <c r="AK698" s="270" t="s">
        <v>1259</v>
      </c>
      <c r="AL698" s="270" t="s">
        <v>1259</v>
      </c>
      <c r="AM698" s="270" t="s">
        <v>1259</v>
      </c>
      <c r="AN698" s="270" t="s">
        <v>1259</v>
      </c>
      <c r="AO698" s="270" t="s">
        <v>1259</v>
      </c>
      <c r="AP698" s="270" t="s">
        <v>1259</v>
      </c>
      <c r="AQ698" s="270" t="s">
        <v>1259</v>
      </c>
      <c r="AR698" s="270" t="s">
        <v>1259</v>
      </c>
      <c r="AS698" s="270" t="s">
        <v>1259</v>
      </c>
      <c r="AT698" s="270" t="s">
        <v>1259</v>
      </c>
      <c r="AU698" s="270" t="s">
        <v>1259</v>
      </c>
      <c r="AV698" s="270" t="s">
        <v>1259</v>
      </c>
      <c r="AW698" s="277" t="s">
        <v>1259</v>
      </c>
      <c r="AX698">
        <f>VLOOKUP(A698,[1]Sheet4!B$2:G$3636,6,0)</f>
        <v>0</v>
      </c>
      <c r="AY698" t="str">
        <f>VLOOKUP(A698,[1]Sheet2!A$3:AC$3636,29,0)</f>
        <v/>
      </c>
      <c r="AZ698" s="270" t="s">
        <v>3258</v>
      </c>
      <c r="BA698" s="270" t="s">
        <v>3258</v>
      </c>
      <c r="BB698" s="270" t="s">
        <v>3258</v>
      </c>
      <c r="BC698" s="270" t="s">
        <v>3258</v>
      </c>
      <c r="BD698" s="270"/>
      <c r="BE698" s="270"/>
    </row>
    <row r="699" spans="1:83" ht="14.4" x14ac:dyDescent="0.3">
      <c r="A699" s="269">
        <v>522417</v>
      </c>
      <c r="B699" s="272" t="str">
        <f>VLOOKUP(A699,[1]Sheet4!B$1:G$3636,5,0)</f>
        <v>الرابعة</v>
      </c>
      <c r="C699" s="270" t="s">
        <v>1260</v>
      </c>
      <c r="D699" s="270" t="s">
        <v>1260</v>
      </c>
      <c r="E699" s="270" t="s">
        <v>1260</v>
      </c>
      <c r="F699" s="270" t="s">
        <v>1260</v>
      </c>
      <c r="G699" s="270" t="s">
        <v>1260</v>
      </c>
      <c r="H699" s="270" t="s">
        <v>1260</v>
      </c>
      <c r="I699" s="270" t="s">
        <v>1260</v>
      </c>
      <c r="J699" s="270" t="s">
        <v>1260</v>
      </c>
      <c r="K699" s="270" t="s">
        <v>1260</v>
      </c>
      <c r="L699" s="270" t="s">
        <v>1260</v>
      </c>
      <c r="M699" s="270" t="s">
        <v>1260</v>
      </c>
      <c r="N699" s="270" t="s">
        <v>1260</v>
      </c>
      <c r="O699" s="270" t="s">
        <v>1260</v>
      </c>
      <c r="P699" s="270" t="s">
        <v>1260</v>
      </c>
      <c r="Q699" s="270" t="s">
        <v>1260</v>
      </c>
      <c r="R699" s="270" t="s">
        <v>1260</v>
      </c>
      <c r="S699" s="270" t="s">
        <v>1260</v>
      </c>
      <c r="T699" s="270" t="s">
        <v>1260</v>
      </c>
      <c r="U699" s="270" t="s">
        <v>1260</v>
      </c>
      <c r="V699" s="270" t="s">
        <v>1260</v>
      </c>
      <c r="W699" s="270" t="s">
        <v>1260</v>
      </c>
      <c r="X699" s="270" t="s">
        <v>1260</v>
      </c>
      <c r="Y699" s="270" t="s">
        <v>1260</v>
      </c>
      <c r="Z699" s="270" t="s">
        <v>1260</v>
      </c>
      <c r="AA699" s="270" t="s">
        <v>1260</v>
      </c>
      <c r="AB699" s="270" t="s">
        <v>1260</v>
      </c>
      <c r="AC699" s="270" t="s">
        <v>1260</v>
      </c>
      <c r="AD699" s="270" t="s">
        <v>1260</v>
      </c>
      <c r="AE699" s="270" t="s">
        <v>1260</v>
      </c>
      <c r="AF699" s="270" t="s">
        <v>1260</v>
      </c>
      <c r="AG699" s="270" t="s">
        <v>1260</v>
      </c>
      <c r="AH699" s="270" t="s">
        <v>1260</v>
      </c>
      <c r="AI699" s="270" t="s">
        <v>1260</v>
      </c>
      <c r="AJ699" s="270" t="s">
        <v>1260</v>
      </c>
      <c r="AK699" s="270" t="s">
        <v>1260</v>
      </c>
      <c r="AL699" s="270" t="s">
        <v>1260</v>
      </c>
      <c r="AM699" s="270" t="s">
        <v>1260</v>
      </c>
      <c r="AN699" s="270" t="s">
        <v>1260</v>
      </c>
      <c r="AO699" s="270" t="s">
        <v>1260</v>
      </c>
      <c r="AP699" s="270" t="s">
        <v>1260</v>
      </c>
      <c r="AQ699" s="270" t="s">
        <v>1260</v>
      </c>
      <c r="AR699" s="270" t="s">
        <v>1260</v>
      </c>
      <c r="AS699" s="270" t="s">
        <v>1260</v>
      </c>
      <c r="AT699" s="270" t="s">
        <v>1260</v>
      </c>
      <c r="AU699" s="270" t="s">
        <v>1260</v>
      </c>
      <c r="AV699" s="270" t="s">
        <v>1260</v>
      </c>
      <c r="AW699" s="270" t="s">
        <v>1260</v>
      </c>
      <c r="AX699">
        <f>VLOOKUP(A699,[1]Sheet4!B$2:G$3636,6,0)</f>
        <v>0</v>
      </c>
      <c r="AY699" t="str">
        <f>VLOOKUP(A699,[1]Sheet2!A$3:AC$3636,29,0)</f>
        <v/>
      </c>
      <c r="AZ699" s="270" t="s">
        <v>3258</v>
      </c>
      <c r="BA699" s="270" t="s">
        <v>3258</v>
      </c>
      <c r="BB699" s="270" t="s">
        <v>3258</v>
      </c>
      <c r="BC699" s="270" t="s">
        <v>3258</v>
      </c>
      <c r="BD699" s="270"/>
      <c r="BE699" s="270"/>
    </row>
    <row r="700" spans="1:83" ht="14.4" x14ac:dyDescent="0.3">
      <c r="A700" s="269">
        <v>522431</v>
      </c>
      <c r="B700" s="272" t="str">
        <f>VLOOKUP(A700,[1]Sheet4!B$1:G$3636,5,0)</f>
        <v>الرابعة</v>
      </c>
      <c r="C700" s="270" t="s">
        <v>1259</v>
      </c>
      <c r="D700" s="270" t="s">
        <v>1259</v>
      </c>
      <c r="E700" s="270" t="s">
        <v>1259</v>
      </c>
      <c r="F700" s="270" t="s">
        <v>1259</v>
      </c>
      <c r="G700" s="270" t="s">
        <v>1259</v>
      </c>
      <c r="H700" s="270" t="s">
        <v>1259</v>
      </c>
      <c r="I700" s="270" t="s">
        <v>1259</v>
      </c>
      <c r="J700" s="270" t="s">
        <v>1259</v>
      </c>
      <c r="K700" s="270" t="s">
        <v>1259</v>
      </c>
      <c r="L700" s="270" t="s">
        <v>1259</v>
      </c>
      <c r="M700" s="270" t="s">
        <v>1259</v>
      </c>
      <c r="N700" s="270" t="s">
        <v>1259</v>
      </c>
      <c r="O700" s="270" t="s">
        <v>1259</v>
      </c>
      <c r="P700" s="270" t="s">
        <v>1259</v>
      </c>
      <c r="Q700" s="270" t="s">
        <v>1259</v>
      </c>
      <c r="R700" s="270" t="s">
        <v>1259</v>
      </c>
      <c r="S700" s="270" t="s">
        <v>1259</v>
      </c>
      <c r="T700" s="270" t="s">
        <v>1259</v>
      </c>
      <c r="U700" s="270" t="s">
        <v>1259</v>
      </c>
      <c r="V700" s="270" t="s">
        <v>1259</v>
      </c>
      <c r="W700" s="270" t="s">
        <v>1259</v>
      </c>
      <c r="X700" s="270" t="s">
        <v>1259</v>
      </c>
      <c r="Y700" s="270" t="s">
        <v>1259</v>
      </c>
      <c r="Z700" s="270" t="s">
        <v>1259</v>
      </c>
      <c r="AA700" s="270" t="s">
        <v>1259</v>
      </c>
      <c r="AB700" s="270" t="s">
        <v>1259</v>
      </c>
      <c r="AC700" s="270" t="s">
        <v>1259</v>
      </c>
      <c r="AD700" s="270" t="s">
        <v>1259</v>
      </c>
      <c r="AE700" s="270" t="s">
        <v>1259</v>
      </c>
      <c r="AF700" s="270" t="s">
        <v>1259</v>
      </c>
      <c r="AG700" s="270" t="s">
        <v>1259</v>
      </c>
      <c r="AH700" s="270" t="s">
        <v>1259</v>
      </c>
      <c r="AI700" s="270" t="s">
        <v>1259</v>
      </c>
      <c r="AJ700" s="270" t="s">
        <v>1259</v>
      </c>
      <c r="AK700" s="270" t="s">
        <v>1259</v>
      </c>
      <c r="AL700" s="270" t="s">
        <v>1259</v>
      </c>
      <c r="AM700" s="270" t="s">
        <v>1259</v>
      </c>
      <c r="AN700" s="270" t="s">
        <v>1259</v>
      </c>
      <c r="AO700" s="270" t="s">
        <v>1259</v>
      </c>
      <c r="AP700" s="270" t="s">
        <v>1259</v>
      </c>
      <c r="AQ700" s="270" t="s">
        <v>1259</v>
      </c>
      <c r="AR700" s="270" t="s">
        <v>1259</v>
      </c>
      <c r="AS700" s="270" t="s">
        <v>1259</v>
      </c>
      <c r="AT700" s="270" t="s">
        <v>1259</v>
      </c>
      <c r="AU700" s="270" t="s">
        <v>1259</v>
      </c>
      <c r="AV700" s="270" t="s">
        <v>1259</v>
      </c>
      <c r="AW700" s="277" t="s">
        <v>1259</v>
      </c>
      <c r="AX700">
        <f>VLOOKUP(A700,[1]Sheet4!B$2:G$3636,6,0)</f>
        <v>0</v>
      </c>
      <c r="AY700" t="str">
        <f>VLOOKUP(A700,[1]Sheet2!A$3:AC$3636,29,0)</f>
        <v/>
      </c>
      <c r="AZ700" s="270" t="s">
        <v>3258</v>
      </c>
      <c r="BA700" s="270" t="s">
        <v>3258</v>
      </c>
      <c r="BB700" s="270" t="s">
        <v>3258</v>
      </c>
      <c r="BC700" s="270" t="s">
        <v>3258</v>
      </c>
      <c r="BD700" s="270"/>
      <c r="BE700" s="270"/>
    </row>
    <row r="701" spans="1:83" ht="14.4" x14ac:dyDescent="0.3">
      <c r="A701" s="269">
        <v>522438</v>
      </c>
      <c r="B701" s="272" t="str">
        <f>VLOOKUP(A701,[1]Sheet4!B$1:G$3636,5,0)</f>
        <v>الرابعة</v>
      </c>
      <c r="C701" s="270" t="s">
        <v>1259</v>
      </c>
      <c r="D701" s="270" t="s">
        <v>1259</v>
      </c>
      <c r="E701" s="270" t="s">
        <v>1259</v>
      </c>
      <c r="F701" s="270" t="s">
        <v>1259</v>
      </c>
      <c r="G701" s="270" t="s">
        <v>1259</v>
      </c>
      <c r="H701" s="270" t="s">
        <v>1259</v>
      </c>
      <c r="I701" s="270" t="s">
        <v>1259</v>
      </c>
      <c r="J701" s="270" t="s">
        <v>1259</v>
      </c>
      <c r="K701" s="270" t="s">
        <v>1259</v>
      </c>
      <c r="L701" s="270" t="s">
        <v>1259</v>
      </c>
      <c r="M701" s="270" t="s">
        <v>1259</v>
      </c>
      <c r="N701" s="270" t="s">
        <v>1259</v>
      </c>
      <c r="O701" s="270" t="s">
        <v>1259</v>
      </c>
      <c r="P701" s="270" t="s">
        <v>1259</v>
      </c>
      <c r="Q701" s="270" t="s">
        <v>1259</v>
      </c>
      <c r="R701" s="270" t="s">
        <v>1259</v>
      </c>
      <c r="S701" s="270" t="s">
        <v>1259</v>
      </c>
      <c r="T701" s="270" t="s">
        <v>1259</v>
      </c>
      <c r="U701" s="270" t="s">
        <v>1259</v>
      </c>
      <c r="V701" s="270" t="s">
        <v>1259</v>
      </c>
      <c r="W701" s="270" t="s">
        <v>1259</v>
      </c>
      <c r="X701" s="270" t="s">
        <v>1259</v>
      </c>
      <c r="Y701" s="270" t="s">
        <v>1259</v>
      </c>
      <c r="Z701" s="270" t="s">
        <v>1259</v>
      </c>
      <c r="AA701" s="270" t="s">
        <v>1259</v>
      </c>
      <c r="AB701" s="270" t="s">
        <v>1259</v>
      </c>
      <c r="AC701" s="270" t="s">
        <v>1259</v>
      </c>
      <c r="AD701" s="270" t="s">
        <v>1259</v>
      </c>
      <c r="AE701" s="270" t="s">
        <v>1259</v>
      </c>
      <c r="AF701" s="270" t="s">
        <v>1259</v>
      </c>
      <c r="AG701" s="270" t="s">
        <v>1259</v>
      </c>
      <c r="AH701" s="270" t="s">
        <v>1259</v>
      </c>
      <c r="AI701" s="270" t="s">
        <v>1259</v>
      </c>
      <c r="AJ701" s="270" t="s">
        <v>1259</v>
      </c>
      <c r="AK701" s="270" t="s">
        <v>1259</v>
      </c>
      <c r="AL701" s="270" t="s">
        <v>1259</v>
      </c>
      <c r="AM701" s="270" t="s">
        <v>1259</v>
      </c>
      <c r="AN701" s="270" t="s">
        <v>1259</v>
      </c>
      <c r="AO701" s="270" t="s">
        <v>1259</v>
      </c>
      <c r="AP701" s="270" t="s">
        <v>1259</v>
      </c>
      <c r="AQ701" s="270" t="s">
        <v>1259</v>
      </c>
      <c r="AR701" s="270" t="s">
        <v>1259</v>
      </c>
      <c r="AS701" s="270" t="s">
        <v>1259</v>
      </c>
      <c r="AT701" s="270" t="s">
        <v>1259</v>
      </c>
      <c r="AU701" s="270" t="s">
        <v>1259</v>
      </c>
      <c r="AV701" s="270" t="s">
        <v>1259</v>
      </c>
      <c r="AW701" s="277" t="s">
        <v>1259</v>
      </c>
      <c r="AX701">
        <f>VLOOKUP(A701,[1]Sheet4!B$2:G$3636,6,0)</f>
        <v>0</v>
      </c>
      <c r="AY701" t="str">
        <f>VLOOKUP(A701,[1]Sheet2!A$3:AC$3636,29,0)</f>
        <v/>
      </c>
      <c r="AZ701" s="270" t="s">
        <v>3258</v>
      </c>
      <c r="BA701" s="270" t="s">
        <v>3258</v>
      </c>
      <c r="BB701" s="270" t="s">
        <v>3258</v>
      </c>
      <c r="BC701" s="270" t="s">
        <v>3258</v>
      </c>
      <c r="BD701" s="270"/>
      <c r="BE701" s="270"/>
      <c r="BH701" s="248"/>
      <c r="BI701" s="248"/>
      <c r="BJ701" s="248"/>
      <c r="BK701" s="248"/>
      <c r="BL701" s="248"/>
      <c r="BM701" s="248"/>
      <c r="BN701" s="248"/>
      <c r="BO701" s="248"/>
      <c r="BP701" s="248" t="s">
        <v>3258</v>
      </c>
      <c r="BQ701" s="248" t="s">
        <v>3258</v>
      </c>
      <c r="BR701" s="248" t="s">
        <v>3258</v>
      </c>
      <c r="BS701" s="248" t="s">
        <v>3258</v>
      </c>
      <c r="BT701" s="248" t="s">
        <v>3258</v>
      </c>
      <c r="BU701" s="248" t="s">
        <v>3258</v>
      </c>
      <c r="BV701" s="247"/>
      <c r="BW701" s="248"/>
      <c r="BX701" s="248"/>
      <c r="BY701" s="248"/>
      <c r="BZ701" s="248"/>
      <c r="CA701" s="241"/>
      <c r="CB701" s="241"/>
      <c r="CC701" s="241"/>
      <c r="CD701" s="241"/>
      <c r="CE701" s="248"/>
    </row>
    <row r="702" spans="1:83" ht="14.4" x14ac:dyDescent="0.3">
      <c r="A702" s="269">
        <v>522440</v>
      </c>
      <c r="B702" s="272" t="str">
        <f>VLOOKUP(A702,[1]Sheet4!B$1:G$3636,5,0)</f>
        <v>الرابعة</v>
      </c>
      <c r="C702" s="270" t="s">
        <v>1259</v>
      </c>
      <c r="D702" s="270" t="s">
        <v>1259</v>
      </c>
      <c r="E702" s="270" t="s">
        <v>1259</v>
      </c>
      <c r="F702" s="270" t="s">
        <v>1259</v>
      </c>
      <c r="G702" s="270" t="s">
        <v>1259</v>
      </c>
      <c r="H702" s="270" t="s">
        <v>1259</v>
      </c>
      <c r="I702" s="270" t="s">
        <v>1259</v>
      </c>
      <c r="J702" s="270" t="s">
        <v>1259</v>
      </c>
      <c r="K702" s="270" t="s">
        <v>1259</v>
      </c>
      <c r="L702" s="270" t="s">
        <v>1259</v>
      </c>
      <c r="M702" s="270" t="s">
        <v>1259</v>
      </c>
      <c r="N702" s="270" t="s">
        <v>1259</v>
      </c>
      <c r="O702" s="270" t="s">
        <v>1259</v>
      </c>
      <c r="P702" s="270" t="s">
        <v>1259</v>
      </c>
      <c r="Q702" s="270" t="s">
        <v>1259</v>
      </c>
      <c r="R702" s="270" t="s">
        <v>1259</v>
      </c>
      <c r="S702" s="270" t="s">
        <v>1259</v>
      </c>
      <c r="T702" s="270" t="s">
        <v>1259</v>
      </c>
      <c r="U702" s="270" t="s">
        <v>1259</v>
      </c>
      <c r="V702" s="270" t="s">
        <v>1259</v>
      </c>
      <c r="W702" s="270" t="s">
        <v>1259</v>
      </c>
      <c r="X702" s="270" t="s">
        <v>1259</v>
      </c>
      <c r="Y702" s="270" t="s">
        <v>1259</v>
      </c>
      <c r="Z702" s="270" t="s">
        <v>1259</v>
      </c>
      <c r="AA702" s="270" t="s">
        <v>1259</v>
      </c>
      <c r="AB702" s="270" t="s">
        <v>1259</v>
      </c>
      <c r="AC702" s="270" t="s">
        <v>1259</v>
      </c>
      <c r="AD702" s="270" t="s">
        <v>1259</v>
      </c>
      <c r="AE702" s="270" t="s">
        <v>1259</v>
      </c>
      <c r="AF702" s="270" t="s">
        <v>1259</v>
      </c>
      <c r="AG702" s="270" t="s">
        <v>1259</v>
      </c>
      <c r="AH702" s="270" t="s">
        <v>1259</v>
      </c>
      <c r="AI702" s="270" t="s">
        <v>1259</v>
      </c>
      <c r="AJ702" s="270" t="s">
        <v>1259</v>
      </c>
      <c r="AK702" s="270" t="s">
        <v>1259</v>
      </c>
      <c r="AL702" s="270" t="s">
        <v>1259</v>
      </c>
      <c r="AM702" s="270" t="s">
        <v>1259</v>
      </c>
      <c r="AN702" s="270" t="s">
        <v>1259</v>
      </c>
      <c r="AO702" s="270" t="s">
        <v>1259</v>
      </c>
      <c r="AP702" s="270" t="s">
        <v>1259</v>
      </c>
      <c r="AQ702" s="270" t="s">
        <v>1259</v>
      </c>
      <c r="AR702" s="270" t="s">
        <v>1259</v>
      </c>
      <c r="AS702" s="270" t="s">
        <v>1259</v>
      </c>
      <c r="AT702" s="270" t="s">
        <v>1259</v>
      </c>
      <c r="AU702" s="270" t="s">
        <v>1259</v>
      </c>
      <c r="AV702" s="270" t="s">
        <v>1259</v>
      </c>
      <c r="AW702" s="277" t="s">
        <v>1259</v>
      </c>
      <c r="AX702">
        <f>VLOOKUP(A702,[1]Sheet4!B$2:G$3636,6,0)</f>
        <v>0</v>
      </c>
      <c r="AY702">
        <f>VLOOKUP(A702,[1]Sheet2!A$3:AC$3636,29,0)</f>
        <v>0</v>
      </c>
      <c r="AZ702" s="270" t="s">
        <v>3258</v>
      </c>
      <c r="BA702" s="270" t="s">
        <v>3258</v>
      </c>
      <c r="BB702" s="270" t="s">
        <v>3258</v>
      </c>
      <c r="BC702" s="270" t="s">
        <v>3258</v>
      </c>
      <c r="BD702" s="270"/>
      <c r="BE702" s="270"/>
      <c r="BH702" s="248"/>
      <c r="BI702" s="248"/>
      <c r="BJ702" s="248"/>
      <c r="BK702" s="248"/>
      <c r="BL702" s="248"/>
      <c r="BM702" s="248"/>
      <c r="BN702" s="248"/>
      <c r="BO702" s="248"/>
      <c r="BP702" s="248" t="s">
        <v>3258</v>
      </c>
      <c r="BQ702" s="248" t="s">
        <v>3258</v>
      </c>
      <c r="BR702" s="248" t="s">
        <v>3258</v>
      </c>
      <c r="BS702" s="248" t="s">
        <v>3258</v>
      </c>
      <c r="BT702" s="248" t="s">
        <v>3258</v>
      </c>
      <c r="BU702" s="248" t="s">
        <v>3258</v>
      </c>
      <c r="BV702" s="247"/>
      <c r="BW702" s="248"/>
      <c r="BX702" s="248"/>
      <c r="BY702" s="248"/>
      <c r="BZ702" s="248"/>
      <c r="CA702" s="241"/>
      <c r="CB702" s="241"/>
      <c r="CC702" s="241"/>
      <c r="CD702" s="241"/>
      <c r="CE702" s="248"/>
    </row>
    <row r="703" spans="1:83" ht="14.4" x14ac:dyDescent="0.3">
      <c r="A703" s="269">
        <v>522443</v>
      </c>
      <c r="B703" s="272" t="str">
        <f>VLOOKUP(A703,[1]Sheet4!B$1:G$3636,5,0)</f>
        <v>الرابعة</v>
      </c>
      <c r="C703" s="270" t="s">
        <v>1259</v>
      </c>
      <c r="D703" s="270" t="s">
        <v>1259</v>
      </c>
      <c r="E703" s="270" t="s">
        <v>1259</v>
      </c>
      <c r="F703" s="270" t="s">
        <v>1259</v>
      </c>
      <c r="G703" s="270" t="s">
        <v>1259</v>
      </c>
      <c r="H703" s="270" t="s">
        <v>1259</v>
      </c>
      <c r="I703" s="270" t="s">
        <v>1259</v>
      </c>
      <c r="J703" s="270" t="s">
        <v>1259</v>
      </c>
      <c r="K703" s="270" t="s">
        <v>1259</v>
      </c>
      <c r="L703" s="270" t="s">
        <v>1259</v>
      </c>
      <c r="M703" s="270" t="s">
        <v>1259</v>
      </c>
      <c r="N703" s="270" t="s">
        <v>1259</v>
      </c>
      <c r="O703" s="270" t="s">
        <v>1259</v>
      </c>
      <c r="P703" s="270" t="s">
        <v>1259</v>
      </c>
      <c r="Q703" s="270" t="s">
        <v>1259</v>
      </c>
      <c r="R703" s="270" t="s">
        <v>1259</v>
      </c>
      <c r="S703" s="270" t="s">
        <v>1259</v>
      </c>
      <c r="T703" s="270" t="s">
        <v>1259</v>
      </c>
      <c r="U703" s="270" t="s">
        <v>1259</v>
      </c>
      <c r="V703" s="270" t="s">
        <v>1259</v>
      </c>
      <c r="W703" s="270" t="s">
        <v>1259</v>
      </c>
      <c r="X703" s="270" t="s">
        <v>1259</v>
      </c>
      <c r="Y703" s="270" t="s">
        <v>1259</v>
      </c>
      <c r="Z703" s="270" t="s">
        <v>1259</v>
      </c>
      <c r="AA703" s="270" t="s">
        <v>1259</v>
      </c>
      <c r="AB703" s="270" t="s">
        <v>1259</v>
      </c>
      <c r="AC703" s="270" t="s">
        <v>1259</v>
      </c>
      <c r="AD703" s="270" t="s">
        <v>1259</v>
      </c>
      <c r="AE703" s="270" t="s">
        <v>1259</v>
      </c>
      <c r="AF703" s="270" t="s">
        <v>1259</v>
      </c>
      <c r="AG703" s="270" t="s">
        <v>1259</v>
      </c>
      <c r="AH703" s="270" t="s">
        <v>1259</v>
      </c>
      <c r="AI703" s="270" t="s">
        <v>1259</v>
      </c>
      <c r="AJ703" s="270" t="s">
        <v>1259</v>
      </c>
      <c r="AK703" s="270" t="s">
        <v>1259</v>
      </c>
      <c r="AL703" s="270" t="s">
        <v>1259</v>
      </c>
      <c r="AM703" s="270" t="s">
        <v>1259</v>
      </c>
      <c r="AN703" s="270" t="s">
        <v>1259</v>
      </c>
      <c r="AO703" s="270" t="s">
        <v>1259</v>
      </c>
      <c r="AP703" s="270" t="s">
        <v>1259</v>
      </c>
      <c r="AQ703" s="270" t="s">
        <v>1259</v>
      </c>
      <c r="AR703" s="270" t="s">
        <v>1259</v>
      </c>
      <c r="AS703" s="270" t="s">
        <v>1259</v>
      </c>
      <c r="AT703" s="270" t="s">
        <v>1259</v>
      </c>
      <c r="AU703" s="270" t="s">
        <v>1259</v>
      </c>
      <c r="AV703" s="270" t="s">
        <v>1259</v>
      </c>
      <c r="AW703" s="277" t="s">
        <v>1259</v>
      </c>
      <c r="AX703">
        <f>VLOOKUP(A703,[1]Sheet4!B$2:G$3636,6,0)</f>
        <v>0</v>
      </c>
      <c r="AY703" t="str">
        <f>VLOOKUP(A703,[1]Sheet2!A$3:AC$3636,29,0)</f>
        <v/>
      </c>
      <c r="AZ703" s="270" t="s">
        <v>3258</v>
      </c>
      <c r="BA703" s="270" t="s">
        <v>3258</v>
      </c>
      <c r="BB703" s="270" t="s">
        <v>3258</v>
      </c>
      <c r="BC703" s="270" t="s">
        <v>3258</v>
      </c>
      <c r="BD703" s="270"/>
      <c r="BE703" s="270"/>
    </row>
    <row r="704" spans="1:83" ht="14.4" x14ac:dyDescent="0.3">
      <c r="A704" s="269">
        <v>522446</v>
      </c>
      <c r="B704" s="272" t="str">
        <f>VLOOKUP(A704,[1]Sheet4!B$1:G$3636,5,0)</f>
        <v>الرابعة</v>
      </c>
      <c r="C704" s="270" t="s">
        <v>1259</v>
      </c>
      <c r="D704" s="270" t="s">
        <v>1259</v>
      </c>
      <c r="E704" s="270" t="s">
        <v>1259</v>
      </c>
      <c r="F704" s="270" t="s">
        <v>1259</v>
      </c>
      <c r="G704" s="270" t="s">
        <v>1259</v>
      </c>
      <c r="H704" s="270" t="s">
        <v>1259</v>
      </c>
      <c r="I704" s="270" t="s">
        <v>1259</v>
      </c>
      <c r="J704" s="270" t="s">
        <v>1259</v>
      </c>
      <c r="K704" s="270" t="s">
        <v>1259</v>
      </c>
      <c r="L704" s="270" t="s">
        <v>1259</v>
      </c>
      <c r="M704" s="270" t="s">
        <v>1259</v>
      </c>
      <c r="N704" s="270" t="s">
        <v>1259</v>
      </c>
      <c r="O704" s="270" t="s">
        <v>1259</v>
      </c>
      <c r="P704" s="270" t="s">
        <v>1259</v>
      </c>
      <c r="Q704" s="270" t="s">
        <v>1259</v>
      </c>
      <c r="R704" s="270" t="s">
        <v>1259</v>
      </c>
      <c r="S704" s="270" t="s">
        <v>1259</v>
      </c>
      <c r="T704" s="270" t="s">
        <v>1259</v>
      </c>
      <c r="U704" s="270" t="s">
        <v>1259</v>
      </c>
      <c r="V704" s="270" t="s">
        <v>1259</v>
      </c>
      <c r="W704" s="270" t="s">
        <v>1259</v>
      </c>
      <c r="X704" s="270" t="s">
        <v>1259</v>
      </c>
      <c r="Y704" s="270" t="s">
        <v>1259</v>
      </c>
      <c r="Z704" s="270" t="s">
        <v>1259</v>
      </c>
      <c r="AA704" s="270" t="s">
        <v>1259</v>
      </c>
      <c r="AB704" s="270" t="s">
        <v>1259</v>
      </c>
      <c r="AC704" s="270" t="s">
        <v>1259</v>
      </c>
      <c r="AD704" s="270" t="s">
        <v>1259</v>
      </c>
      <c r="AE704" s="270" t="s">
        <v>1259</v>
      </c>
      <c r="AF704" s="270" t="s">
        <v>1259</v>
      </c>
      <c r="AG704" s="270" t="s">
        <v>1259</v>
      </c>
      <c r="AH704" s="270" t="s">
        <v>1259</v>
      </c>
      <c r="AI704" s="270" t="s">
        <v>1259</v>
      </c>
      <c r="AJ704" s="270" t="s">
        <v>1259</v>
      </c>
      <c r="AK704" s="270" t="s">
        <v>1259</v>
      </c>
      <c r="AL704" s="270" t="s">
        <v>1259</v>
      </c>
      <c r="AM704" s="270" t="s">
        <v>1259</v>
      </c>
      <c r="AN704" s="270" t="s">
        <v>1259</v>
      </c>
      <c r="AO704" s="270" t="s">
        <v>1259</v>
      </c>
      <c r="AP704" s="270" t="s">
        <v>1259</v>
      </c>
      <c r="AQ704" s="270" t="s">
        <v>1259</v>
      </c>
      <c r="AR704" s="270" t="s">
        <v>1259</v>
      </c>
      <c r="AS704" s="270" t="s">
        <v>1259</v>
      </c>
      <c r="AT704" s="270" t="s">
        <v>1259</v>
      </c>
      <c r="AU704" s="270" t="s">
        <v>1259</v>
      </c>
      <c r="AV704" s="270" t="s">
        <v>1259</v>
      </c>
      <c r="AW704" s="277" t="s">
        <v>1259</v>
      </c>
      <c r="AX704">
        <f>VLOOKUP(A704,[1]Sheet4!B$2:G$3636,6,0)</f>
        <v>0</v>
      </c>
      <c r="AY704" t="str">
        <f>VLOOKUP(A704,[1]Sheet2!A$3:AC$3636,29,0)</f>
        <v/>
      </c>
      <c r="AZ704" s="270" t="s">
        <v>3258</v>
      </c>
      <c r="BA704" s="270" t="s">
        <v>3258</v>
      </c>
      <c r="BB704" s="270" t="s">
        <v>3258</v>
      </c>
      <c r="BC704" s="270" t="s">
        <v>3258</v>
      </c>
      <c r="BD704" s="270"/>
      <c r="BE704" s="270"/>
    </row>
    <row r="705" spans="1:83" ht="14.4" x14ac:dyDescent="0.3">
      <c r="A705" s="269">
        <v>522450</v>
      </c>
      <c r="B705" s="272" t="str">
        <f>VLOOKUP(A705,[1]Sheet4!B$1:G$3636,5,0)</f>
        <v>الرابعة</v>
      </c>
      <c r="C705" s="270" t="s">
        <v>1259</v>
      </c>
      <c r="D705" s="270" t="s">
        <v>1259</v>
      </c>
      <c r="E705" s="270" t="s">
        <v>1259</v>
      </c>
      <c r="F705" s="270" t="s">
        <v>1259</v>
      </c>
      <c r="G705" s="270" t="s">
        <v>1259</v>
      </c>
      <c r="H705" s="270" t="s">
        <v>1259</v>
      </c>
      <c r="I705" s="270" t="s">
        <v>1259</v>
      </c>
      <c r="J705" s="270" t="s">
        <v>1259</v>
      </c>
      <c r="K705" s="270" t="s">
        <v>1259</v>
      </c>
      <c r="L705" s="270" t="s">
        <v>1259</v>
      </c>
      <c r="M705" s="270" t="s">
        <v>1259</v>
      </c>
      <c r="N705" s="270" t="s">
        <v>1259</v>
      </c>
      <c r="O705" s="270" t="s">
        <v>1259</v>
      </c>
      <c r="P705" s="270" t="s">
        <v>1259</v>
      </c>
      <c r="Q705" s="270" t="s">
        <v>1259</v>
      </c>
      <c r="R705" s="270" t="s">
        <v>1259</v>
      </c>
      <c r="S705" s="270" t="s">
        <v>1259</v>
      </c>
      <c r="T705" s="270" t="s">
        <v>1259</v>
      </c>
      <c r="U705" s="270" t="s">
        <v>1259</v>
      </c>
      <c r="V705" s="270" t="s">
        <v>1259</v>
      </c>
      <c r="W705" s="270" t="s">
        <v>1259</v>
      </c>
      <c r="X705" s="270" t="s">
        <v>1259</v>
      </c>
      <c r="Y705" s="270" t="s">
        <v>1259</v>
      </c>
      <c r="Z705" s="270" t="s">
        <v>1259</v>
      </c>
      <c r="AA705" s="270" t="s">
        <v>1259</v>
      </c>
      <c r="AB705" s="270" t="s">
        <v>1259</v>
      </c>
      <c r="AC705" s="270" t="s">
        <v>1259</v>
      </c>
      <c r="AD705" s="270" t="s">
        <v>1259</v>
      </c>
      <c r="AE705" s="270" t="s">
        <v>1259</v>
      </c>
      <c r="AF705" s="270" t="s">
        <v>1259</v>
      </c>
      <c r="AG705" s="270" t="s">
        <v>1259</v>
      </c>
      <c r="AH705" s="270" t="s">
        <v>1259</v>
      </c>
      <c r="AI705" s="270" t="s">
        <v>1259</v>
      </c>
      <c r="AJ705" s="270" t="s">
        <v>1259</v>
      </c>
      <c r="AK705" s="270" t="s">
        <v>1259</v>
      </c>
      <c r="AL705" s="270" t="s">
        <v>1259</v>
      </c>
      <c r="AM705" s="270" t="s">
        <v>1259</v>
      </c>
      <c r="AN705" s="270" t="s">
        <v>1259</v>
      </c>
      <c r="AO705" s="270" t="s">
        <v>1259</v>
      </c>
      <c r="AP705" s="270" t="s">
        <v>1259</v>
      </c>
      <c r="AQ705" s="270" t="s">
        <v>1259</v>
      </c>
      <c r="AR705" s="270" t="s">
        <v>1259</v>
      </c>
      <c r="AS705" s="270" t="s">
        <v>1259</v>
      </c>
      <c r="AT705" s="270" t="s">
        <v>1259</v>
      </c>
      <c r="AU705" s="270" t="s">
        <v>1259</v>
      </c>
      <c r="AV705" s="270" t="s">
        <v>1259</v>
      </c>
      <c r="AW705" s="277" t="s">
        <v>1259</v>
      </c>
      <c r="AX705">
        <f>VLOOKUP(A705,[1]Sheet4!B$2:G$3636,6,0)</f>
        <v>0</v>
      </c>
      <c r="AY705" t="str">
        <f>VLOOKUP(A705,[1]Sheet2!A$3:AC$3636,29,0)</f>
        <v/>
      </c>
      <c r="AZ705" s="270" t="s">
        <v>3258</v>
      </c>
      <c r="BA705" s="270" t="s">
        <v>3258</v>
      </c>
      <c r="BB705" s="270" t="s">
        <v>3258</v>
      </c>
      <c r="BC705" s="270" t="s">
        <v>3258</v>
      </c>
      <c r="BD705" s="270"/>
      <c r="BE705" s="270"/>
    </row>
    <row r="706" spans="1:83" ht="21.6" x14ac:dyDescent="0.3">
      <c r="A706" s="283">
        <v>522452</v>
      </c>
      <c r="B706" s="293" t="s">
        <v>553</v>
      </c>
      <c r="C706" s="249" t="s">
        <v>1259</v>
      </c>
      <c r="D706" s="249" t="s">
        <v>1259</v>
      </c>
      <c r="E706" s="249" t="s">
        <v>1259</v>
      </c>
      <c r="F706" s="249" t="s">
        <v>1259</v>
      </c>
      <c r="G706" s="249" t="s">
        <v>1259</v>
      </c>
      <c r="H706" s="249" t="s">
        <v>1259</v>
      </c>
      <c r="I706" s="249" t="s">
        <v>1259</v>
      </c>
      <c r="J706" s="249" t="s">
        <v>1259</v>
      </c>
      <c r="K706" s="249" t="s">
        <v>1259</v>
      </c>
      <c r="L706" s="249" t="s">
        <v>1259</v>
      </c>
      <c r="M706" s="249" t="s">
        <v>1259</v>
      </c>
      <c r="N706" s="249" t="s">
        <v>1259</v>
      </c>
      <c r="O706" s="249" t="s">
        <v>1259</v>
      </c>
      <c r="P706" s="249" t="s">
        <v>1259</v>
      </c>
      <c r="Q706" s="249" t="s">
        <v>1259</v>
      </c>
      <c r="R706" s="249" t="s">
        <v>1259</v>
      </c>
      <c r="S706" s="249" t="s">
        <v>1259</v>
      </c>
      <c r="T706" s="249" t="s">
        <v>1259</v>
      </c>
      <c r="U706" s="249" t="s">
        <v>1259</v>
      </c>
      <c r="V706" s="249" t="s">
        <v>1259</v>
      </c>
      <c r="W706" s="249" t="s">
        <v>1259</v>
      </c>
      <c r="X706" s="249" t="s">
        <v>1259</v>
      </c>
      <c r="Y706" s="249" t="s">
        <v>1259</v>
      </c>
      <c r="Z706" s="249" t="s">
        <v>1259</v>
      </c>
      <c r="AA706" s="249" t="s">
        <v>1259</v>
      </c>
      <c r="AB706" s="249" t="s">
        <v>1259</v>
      </c>
      <c r="AC706" s="249" t="s">
        <v>1259</v>
      </c>
      <c r="AD706" s="249" t="s">
        <v>1259</v>
      </c>
      <c r="AE706" s="249" t="s">
        <v>1259</v>
      </c>
      <c r="AF706" s="249" t="s">
        <v>1259</v>
      </c>
      <c r="AG706" s="249" t="s">
        <v>1259</v>
      </c>
      <c r="AH706" s="249" t="s">
        <v>1259</v>
      </c>
      <c r="AI706" s="249" t="s">
        <v>1259</v>
      </c>
      <c r="AJ706" s="249" t="s">
        <v>1259</v>
      </c>
      <c r="AK706" s="249" t="s">
        <v>1259</v>
      </c>
      <c r="AL706" s="249" t="s">
        <v>1259</v>
      </c>
      <c r="AM706" s="249" t="s">
        <v>1259</v>
      </c>
      <c r="AN706" s="249" t="s">
        <v>1259</v>
      </c>
      <c r="AO706" s="249" t="s">
        <v>1259</v>
      </c>
      <c r="AP706" s="249" t="s">
        <v>1259</v>
      </c>
      <c r="AQ706" s="249" t="s">
        <v>1259</v>
      </c>
      <c r="AR706" s="249" t="s">
        <v>1259</v>
      </c>
      <c r="AS706" s="249" t="s">
        <v>1259</v>
      </c>
      <c r="AT706" s="249" t="s">
        <v>1259</v>
      </c>
      <c r="AU706" s="249" t="s">
        <v>1259</v>
      </c>
      <c r="AV706" s="249" t="s">
        <v>1259</v>
      </c>
      <c r="AW706" s="249" t="s">
        <v>1259</v>
      </c>
      <c r="AX706" s="285"/>
      <c r="AY706">
        <f>VLOOKUP(A706,[1]Sheet2!A$3:AC$3636,29,0)</f>
        <v>0</v>
      </c>
      <c r="AZ706" s="270" t="s">
        <v>3258</v>
      </c>
      <c r="BA706" s="270" t="s">
        <v>3258</v>
      </c>
      <c r="BB706" s="270" t="s">
        <v>3258</v>
      </c>
      <c r="BC706" s="270" t="s">
        <v>3258</v>
      </c>
      <c r="BD706" s="270"/>
      <c r="BE706" s="270"/>
    </row>
    <row r="707" spans="1:83" ht="14.4" x14ac:dyDescent="0.3">
      <c r="A707" s="269">
        <v>522456</v>
      </c>
      <c r="B707" s="272" t="str">
        <f>VLOOKUP(A707,[1]Sheet4!B$1:G$3636,5,0)</f>
        <v>الرابعة</v>
      </c>
      <c r="C707" s="270" t="s">
        <v>1259</v>
      </c>
      <c r="D707" s="270" t="s">
        <v>1259</v>
      </c>
      <c r="E707" s="270" t="s">
        <v>1259</v>
      </c>
      <c r="F707" s="270" t="s">
        <v>1259</v>
      </c>
      <c r="G707" s="270" t="s">
        <v>1259</v>
      </c>
      <c r="H707" s="270" t="s">
        <v>1259</v>
      </c>
      <c r="I707" s="270" t="s">
        <v>1259</v>
      </c>
      <c r="J707" s="270" t="s">
        <v>1259</v>
      </c>
      <c r="K707" s="270" t="s">
        <v>1259</v>
      </c>
      <c r="L707" s="270" t="s">
        <v>1259</v>
      </c>
      <c r="M707" s="270" t="s">
        <v>1259</v>
      </c>
      <c r="N707" s="270" t="s">
        <v>1259</v>
      </c>
      <c r="O707" s="270" t="s">
        <v>1259</v>
      </c>
      <c r="P707" s="270" t="s">
        <v>1259</v>
      </c>
      <c r="Q707" s="270" t="s">
        <v>1259</v>
      </c>
      <c r="R707" s="270" t="s">
        <v>1259</v>
      </c>
      <c r="S707" s="270" t="s">
        <v>1259</v>
      </c>
      <c r="T707" s="270" t="s">
        <v>1259</v>
      </c>
      <c r="U707" s="270" t="s">
        <v>1259</v>
      </c>
      <c r="V707" s="270" t="s">
        <v>1259</v>
      </c>
      <c r="W707" s="270" t="s">
        <v>1259</v>
      </c>
      <c r="X707" s="270" t="s">
        <v>1259</v>
      </c>
      <c r="Y707" s="270" t="s">
        <v>1259</v>
      </c>
      <c r="Z707" s="270" t="s">
        <v>1259</v>
      </c>
      <c r="AA707" s="270" t="s">
        <v>1259</v>
      </c>
      <c r="AB707" s="270" t="s">
        <v>1259</v>
      </c>
      <c r="AC707" s="270" t="s">
        <v>1259</v>
      </c>
      <c r="AD707" s="270" t="s">
        <v>1259</v>
      </c>
      <c r="AE707" s="270" t="s">
        <v>1259</v>
      </c>
      <c r="AF707" s="270" t="s">
        <v>1259</v>
      </c>
      <c r="AG707" s="270" t="s">
        <v>1259</v>
      </c>
      <c r="AH707" s="270" t="s">
        <v>1259</v>
      </c>
      <c r="AI707" s="270" t="s">
        <v>1259</v>
      </c>
      <c r="AJ707" s="270" t="s">
        <v>1259</v>
      </c>
      <c r="AK707" s="270" t="s">
        <v>1259</v>
      </c>
      <c r="AL707" s="270" t="s">
        <v>1259</v>
      </c>
      <c r="AM707" s="270" t="s">
        <v>1259</v>
      </c>
      <c r="AN707" s="270" t="s">
        <v>1259</v>
      </c>
      <c r="AO707" s="270" t="s">
        <v>1259</v>
      </c>
      <c r="AP707" s="270" t="s">
        <v>1259</v>
      </c>
      <c r="AQ707" s="270" t="s">
        <v>1259</v>
      </c>
      <c r="AR707" s="270" t="s">
        <v>1259</v>
      </c>
      <c r="AS707" s="270" t="s">
        <v>1259</v>
      </c>
      <c r="AT707" s="270" t="s">
        <v>1259</v>
      </c>
      <c r="AU707" s="270" t="s">
        <v>1259</v>
      </c>
      <c r="AV707" s="270" t="s">
        <v>1259</v>
      </c>
      <c r="AW707" s="277" t="s">
        <v>1259</v>
      </c>
      <c r="AX707">
        <f>VLOOKUP(A707,[1]Sheet4!B$2:G$3636,6,0)</f>
        <v>0</v>
      </c>
      <c r="AY707" t="str">
        <f>VLOOKUP(A707,[1]Sheet2!A$3:AC$3636,29,0)</f>
        <v/>
      </c>
      <c r="AZ707" s="270" t="s">
        <v>3258</v>
      </c>
      <c r="BA707" s="270" t="s">
        <v>3258</v>
      </c>
      <c r="BB707" s="270" t="s">
        <v>3258</v>
      </c>
      <c r="BC707" s="270" t="s">
        <v>3258</v>
      </c>
      <c r="BD707" s="270"/>
      <c r="BE707" s="270"/>
    </row>
    <row r="708" spans="1:83" ht="14.4" x14ac:dyDescent="0.3">
      <c r="A708" s="269">
        <v>522463</v>
      </c>
      <c r="B708" s="272" t="str">
        <f>VLOOKUP(A708,[1]Sheet4!B$1:G$3636,5,0)</f>
        <v>الرابعة</v>
      </c>
      <c r="C708" s="270" t="s">
        <v>1259</v>
      </c>
      <c r="D708" s="270" t="s">
        <v>1259</v>
      </c>
      <c r="E708" s="270" t="s">
        <v>1259</v>
      </c>
      <c r="F708" s="270" t="s">
        <v>1259</v>
      </c>
      <c r="G708" s="270" t="s">
        <v>1259</v>
      </c>
      <c r="H708" s="270" t="s">
        <v>1259</v>
      </c>
      <c r="I708" s="270" t="s">
        <v>1259</v>
      </c>
      <c r="J708" s="270" t="s">
        <v>1259</v>
      </c>
      <c r="K708" s="270" t="s">
        <v>1259</v>
      </c>
      <c r="L708" s="270" t="s">
        <v>1259</v>
      </c>
      <c r="M708" s="270" t="s">
        <v>1259</v>
      </c>
      <c r="N708" s="270" t="s">
        <v>1259</v>
      </c>
      <c r="O708" s="270" t="s">
        <v>1259</v>
      </c>
      <c r="P708" s="270" t="s">
        <v>1259</v>
      </c>
      <c r="Q708" s="270" t="s">
        <v>1259</v>
      </c>
      <c r="R708" s="270" t="s">
        <v>1259</v>
      </c>
      <c r="S708" s="270" t="s">
        <v>1259</v>
      </c>
      <c r="T708" s="270" t="s">
        <v>1259</v>
      </c>
      <c r="U708" s="270" t="s">
        <v>1259</v>
      </c>
      <c r="V708" s="270" t="s">
        <v>1259</v>
      </c>
      <c r="W708" s="270" t="s">
        <v>1259</v>
      </c>
      <c r="X708" s="270" t="s">
        <v>1259</v>
      </c>
      <c r="Y708" s="270" t="s">
        <v>1259</v>
      </c>
      <c r="Z708" s="270" t="s">
        <v>1259</v>
      </c>
      <c r="AA708" s="270" t="s">
        <v>1259</v>
      </c>
      <c r="AB708" s="270" t="s">
        <v>1259</v>
      </c>
      <c r="AC708" s="270" t="s">
        <v>1259</v>
      </c>
      <c r="AD708" s="270" t="s">
        <v>1259</v>
      </c>
      <c r="AE708" s="270" t="s">
        <v>1259</v>
      </c>
      <c r="AF708" s="270" t="s">
        <v>1259</v>
      </c>
      <c r="AG708" s="270" t="s">
        <v>1259</v>
      </c>
      <c r="AH708" s="270" t="s">
        <v>1259</v>
      </c>
      <c r="AI708" s="270" t="s">
        <v>1259</v>
      </c>
      <c r="AJ708" s="270" t="s">
        <v>1259</v>
      </c>
      <c r="AK708" s="270" t="s">
        <v>1259</v>
      </c>
      <c r="AL708" s="270" t="s">
        <v>1259</v>
      </c>
      <c r="AM708" s="270" t="s">
        <v>1259</v>
      </c>
      <c r="AN708" s="270" t="s">
        <v>1259</v>
      </c>
      <c r="AO708" s="270" t="s">
        <v>1259</v>
      </c>
      <c r="AP708" s="270" t="s">
        <v>1259</v>
      </c>
      <c r="AQ708" s="270" t="s">
        <v>1259</v>
      </c>
      <c r="AR708" s="270" t="s">
        <v>1259</v>
      </c>
      <c r="AS708" s="270" t="s">
        <v>1259</v>
      </c>
      <c r="AT708" s="270" t="s">
        <v>1259</v>
      </c>
      <c r="AU708" s="270" t="s">
        <v>1259</v>
      </c>
      <c r="AV708" s="270" t="s">
        <v>1259</v>
      </c>
      <c r="AW708" s="277" t="s">
        <v>1259</v>
      </c>
      <c r="AX708">
        <f>VLOOKUP(A708,[1]Sheet4!B$2:G$3636,6,0)</f>
        <v>0</v>
      </c>
      <c r="AY708" t="str">
        <f>VLOOKUP(A708,[1]Sheet2!A$3:AC$3636,29,0)</f>
        <v/>
      </c>
      <c r="AZ708" s="270" t="s">
        <v>3258</v>
      </c>
      <c r="BA708" s="270" t="s">
        <v>3258</v>
      </c>
      <c r="BB708" s="270" t="s">
        <v>3258</v>
      </c>
      <c r="BC708" s="270" t="s">
        <v>3258</v>
      </c>
      <c r="BD708" s="270"/>
      <c r="BE708" s="270"/>
    </row>
    <row r="709" spans="1:83" ht="14.4" x14ac:dyDescent="0.3">
      <c r="A709" s="269">
        <v>522467</v>
      </c>
      <c r="B709" s="272" t="str">
        <f>VLOOKUP(A709,[1]Sheet4!B$1:G$3636,5,0)</f>
        <v>الرابعة</v>
      </c>
      <c r="C709" s="270" t="s">
        <v>1259</v>
      </c>
      <c r="D709" s="270" t="s">
        <v>1259</v>
      </c>
      <c r="E709" s="270" t="s">
        <v>1259</v>
      </c>
      <c r="F709" s="270" t="s">
        <v>1259</v>
      </c>
      <c r="G709" s="270" t="s">
        <v>1259</v>
      </c>
      <c r="H709" s="270" t="s">
        <v>1259</v>
      </c>
      <c r="I709" s="270" t="s">
        <v>1259</v>
      </c>
      <c r="J709" s="270" t="s">
        <v>1259</v>
      </c>
      <c r="K709" s="270" t="s">
        <v>1259</v>
      </c>
      <c r="L709" s="270" t="s">
        <v>1259</v>
      </c>
      <c r="M709" s="270" t="s">
        <v>1259</v>
      </c>
      <c r="N709" s="270" t="s">
        <v>1259</v>
      </c>
      <c r="O709" s="270" t="s">
        <v>1259</v>
      </c>
      <c r="P709" s="270" t="s">
        <v>1259</v>
      </c>
      <c r="Q709" s="270" t="s">
        <v>1259</v>
      </c>
      <c r="R709" s="270" t="s">
        <v>1259</v>
      </c>
      <c r="S709" s="270" t="s">
        <v>1259</v>
      </c>
      <c r="T709" s="270" t="s">
        <v>1259</v>
      </c>
      <c r="U709" s="270" t="s">
        <v>1259</v>
      </c>
      <c r="V709" s="270" t="s">
        <v>1259</v>
      </c>
      <c r="W709" s="270" t="s">
        <v>1259</v>
      </c>
      <c r="X709" s="270" t="s">
        <v>1259</v>
      </c>
      <c r="Y709" s="270" t="s">
        <v>1259</v>
      </c>
      <c r="Z709" s="270" t="s">
        <v>1259</v>
      </c>
      <c r="AA709" s="270" t="s">
        <v>1259</v>
      </c>
      <c r="AB709" s="270" t="s">
        <v>1259</v>
      </c>
      <c r="AC709" s="270" t="s">
        <v>1259</v>
      </c>
      <c r="AD709" s="270" t="s">
        <v>1259</v>
      </c>
      <c r="AE709" s="270" t="s">
        <v>1259</v>
      </c>
      <c r="AF709" s="270" t="s">
        <v>1259</v>
      </c>
      <c r="AG709" s="270" t="s">
        <v>1259</v>
      </c>
      <c r="AH709" s="270" t="s">
        <v>1259</v>
      </c>
      <c r="AI709" s="270" t="s">
        <v>1259</v>
      </c>
      <c r="AJ709" s="270" t="s">
        <v>1259</v>
      </c>
      <c r="AK709" s="270" t="s">
        <v>1259</v>
      </c>
      <c r="AL709" s="270" t="s">
        <v>1259</v>
      </c>
      <c r="AM709" s="270" t="s">
        <v>1259</v>
      </c>
      <c r="AN709" s="270" t="s">
        <v>1259</v>
      </c>
      <c r="AO709" s="270" t="s">
        <v>1259</v>
      </c>
      <c r="AP709" s="270" t="s">
        <v>1259</v>
      </c>
      <c r="AQ709" s="270" t="s">
        <v>1259</v>
      </c>
      <c r="AR709" s="270" t="s">
        <v>1259</v>
      </c>
      <c r="AS709" s="270" t="s">
        <v>1259</v>
      </c>
      <c r="AT709" s="270" t="s">
        <v>1259</v>
      </c>
      <c r="AU709" s="270" t="s">
        <v>1259</v>
      </c>
      <c r="AV709" s="270" t="s">
        <v>1259</v>
      </c>
      <c r="AW709" s="277" t="s">
        <v>1259</v>
      </c>
      <c r="AX709">
        <f>VLOOKUP(A709,[1]Sheet4!B$2:G$3636,6,0)</f>
        <v>0</v>
      </c>
      <c r="AY709" t="str">
        <f>VLOOKUP(A709,[1]Sheet2!A$3:AC$3636,29,0)</f>
        <v/>
      </c>
      <c r="AZ709" s="270" t="s">
        <v>3258</v>
      </c>
      <c r="BA709" s="270" t="s">
        <v>3258</v>
      </c>
      <c r="BB709" s="270" t="s">
        <v>3258</v>
      </c>
      <c r="BC709" s="270" t="s">
        <v>3258</v>
      </c>
      <c r="BD709" s="270"/>
      <c r="BE709" s="270"/>
    </row>
    <row r="710" spans="1:83" ht="14.4" x14ac:dyDescent="0.3">
      <c r="A710" s="269">
        <v>522472</v>
      </c>
      <c r="B710" s="272" t="str">
        <f>VLOOKUP(A710,[1]Sheet4!B$1:G$3636,5,0)</f>
        <v>الرابعة</v>
      </c>
      <c r="C710" s="270" t="s">
        <v>1259</v>
      </c>
      <c r="D710" s="270" t="s">
        <v>1259</v>
      </c>
      <c r="E710" s="270" t="s">
        <v>1259</v>
      </c>
      <c r="F710" s="270" t="s">
        <v>1259</v>
      </c>
      <c r="G710" s="270" t="s">
        <v>1259</v>
      </c>
      <c r="H710" s="270" t="s">
        <v>1259</v>
      </c>
      <c r="I710" s="270" t="s">
        <v>1259</v>
      </c>
      <c r="J710" s="270" t="s">
        <v>1259</v>
      </c>
      <c r="K710" s="270" t="s">
        <v>1259</v>
      </c>
      <c r="L710" s="270" t="s">
        <v>1259</v>
      </c>
      <c r="M710" s="270" t="s">
        <v>1259</v>
      </c>
      <c r="N710" s="270" t="s">
        <v>1259</v>
      </c>
      <c r="O710" s="270" t="s">
        <v>1259</v>
      </c>
      <c r="P710" s="270" t="s">
        <v>1259</v>
      </c>
      <c r="Q710" s="270" t="s">
        <v>1259</v>
      </c>
      <c r="R710" s="270" t="s">
        <v>1259</v>
      </c>
      <c r="S710" s="270" t="s">
        <v>1259</v>
      </c>
      <c r="T710" s="270" t="s">
        <v>1259</v>
      </c>
      <c r="U710" s="270" t="s">
        <v>1259</v>
      </c>
      <c r="V710" s="270" t="s">
        <v>1259</v>
      </c>
      <c r="W710" s="270" t="s">
        <v>1259</v>
      </c>
      <c r="X710" s="270" t="s">
        <v>1259</v>
      </c>
      <c r="Y710" s="270" t="s">
        <v>1259</v>
      </c>
      <c r="Z710" s="270" t="s">
        <v>1259</v>
      </c>
      <c r="AA710" s="270" t="s">
        <v>1259</v>
      </c>
      <c r="AB710" s="270" t="s">
        <v>1259</v>
      </c>
      <c r="AC710" s="270" t="s">
        <v>1259</v>
      </c>
      <c r="AD710" s="270" t="s">
        <v>1259</v>
      </c>
      <c r="AE710" s="270" t="s">
        <v>1259</v>
      </c>
      <c r="AF710" s="270" t="s">
        <v>1259</v>
      </c>
      <c r="AG710" s="270" t="s">
        <v>1259</v>
      </c>
      <c r="AH710" s="270" t="s">
        <v>1259</v>
      </c>
      <c r="AI710" s="270" t="s">
        <v>1259</v>
      </c>
      <c r="AJ710" s="270" t="s">
        <v>1259</v>
      </c>
      <c r="AK710" s="270" t="s">
        <v>1259</v>
      </c>
      <c r="AL710" s="270" t="s">
        <v>1259</v>
      </c>
      <c r="AM710" s="270" t="s">
        <v>1259</v>
      </c>
      <c r="AN710" s="270" t="s">
        <v>1259</v>
      </c>
      <c r="AO710" s="270" t="s">
        <v>1259</v>
      </c>
      <c r="AP710" s="270" t="s">
        <v>1259</v>
      </c>
      <c r="AQ710" s="270" t="s">
        <v>1259</v>
      </c>
      <c r="AR710" s="270" t="s">
        <v>1259</v>
      </c>
      <c r="AS710" s="270" t="s">
        <v>1259</v>
      </c>
      <c r="AT710" s="270" t="s">
        <v>1259</v>
      </c>
      <c r="AU710" s="270" t="s">
        <v>1259</v>
      </c>
      <c r="AV710" s="270" t="s">
        <v>1259</v>
      </c>
      <c r="AW710" s="277" t="s">
        <v>1259</v>
      </c>
      <c r="AX710">
        <f>VLOOKUP(A710,[1]Sheet4!B$2:G$3636,6,0)</f>
        <v>0</v>
      </c>
      <c r="AY710" t="str">
        <f>VLOOKUP(A710,[1]Sheet2!A$3:AC$3636,29,0)</f>
        <v/>
      </c>
      <c r="AZ710" s="249"/>
      <c r="BA710" s="249"/>
      <c r="BB710" s="249"/>
      <c r="BC710" s="249"/>
      <c r="BD710" s="249"/>
      <c r="BE710" s="270"/>
      <c r="BH710" s="248"/>
      <c r="BI710" s="248"/>
      <c r="BJ710" s="248"/>
      <c r="BK710" s="248"/>
      <c r="BL710" s="248"/>
      <c r="BM710" s="248"/>
      <c r="BN710" s="248"/>
      <c r="BO710" s="248"/>
      <c r="BP710" s="248" t="s">
        <v>3258</v>
      </c>
      <c r="BQ710" s="248" t="s">
        <v>3258</v>
      </c>
      <c r="BR710" s="248" t="s">
        <v>3258</v>
      </c>
      <c r="BS710" s="248" t="s">
        <v>3258</v>
      </c>
      <c r="BT710" s="248" t="s">
        <v>3258</v>
      </c>
      <c r="BU710" s="248" t="s">
        <v>3258</v>
      </c>
      <c r="BV710" s="247"/>
      <c r="BW710" s="248"/>
      <c r="BX710" s="248"/>
      <c r="BY710" s="248"/>
      <c r="BZ710" s="248"/>
      <c r="CA710" s="241"/>
      <c r="CB710" s="241"/>
      <c r="CC710" s="241"/>
      <c r="CD710" s="241"/>
      <c r="CE710" s="248"/>
    </row>
    <row r="711" spans="1:83" ht="14.4" x14ac:dyDescent="0.3">
      <c r="A711" s="269">
        <v>522496</v>
      </c>
      <c r="B711" s="272" t="str">
        <f>VLOOKUP(A711,[1]Sheet4!B$1:G$3636,5,0)</f>
        <v>الرابعة</v>
      </c>
      <c r="C711" s="270" t="s">
        <v>1260</v>
      </c>
      <c r="D711" s="270" t="s">
        <v>1260</v>
      </c>
      <c r="E711" s="270" t="s">
        <v>1260</v>
      </c>
      <c r="F711" s="270" t="s">
        <v>1260</v>
      </c>
      <c r="G711" s="270" t="s">
        <v>1260</v>
      </c>
      <c r="H711" s="270" t="s">
        <v>1260</v>
      </c>
      <c r="I711" s="270" t="s">
        <v>1260</v>
      </c>
      <c r="J711" s="270" t="s">
        <v>1260</v>
      </c>
      <c r="K711" s="270" t="s">
        <v>1260</v>
      </c>
      <c r="L711" s="270" t="s">
        <v>1260</v>
      </c>
      <c r="M711" s="270" t="s">
        <v>1260</v>
      </c>
      <c r="N711" s="270" t="s">
        <v>1260</v>
      </c>
      <c r="O711" s="270" t="s">
        <v>1260</v>
      </c>
      <c r="P711" s="270" t="s">
        <v>1260</v>
      </c>
      <c r="Q711" s="270" t="s">
        <v>1260</v>
      </c>
      <c r="R711" s="270" t="s">
        <v>1260</v>
      </c>
      <c r="S711" s="270" t="s">
        <v>1260</v>
      </c>
      <c r="T711" s="270" t="s">
        <v>1260</v>
      </c>
      <c r="U711" s="270" t="s">
        <v>1260</v>
      </c>
      <c r="V711" s="270" t="s">
        <v>1260</v>
      </c>
      <c r="W711" s="270" t="s">
        <v>1260</v>
      </c>
      <c r="X711" s="270" t="s">
        <v>1260</v>
      </c>
      <c r="Y711" s="270" t="s">
        <v>1260</v>
      </c>
      <c r="Z711" s="270" t="s">
        <v>1260</v>
      </c>
      <c r="AA711" s="270" t="s">
        <v>1260</v>
      </c>
      <c r="AB711" s="270" t="s">
        <v>1260</v>
      </c>
      <c r="AC711" s="270" t="s">
        <v>1260</v>
      </c>
      <c r="AD711" s="270" t="s">
        <v>1260</v>
      </c>
      <c r="AE711" s="270" t="s">
        <v>1260</v>
      </c>
      <c r="AF711" s="270" t="s">
        <v>1260</v>
      </c>
      <c r="AG711" s="270" t="s">
        <v>1260</v>
      </c>
      <c r="AH711" s="270" t="s">
        <v>1260</v>
      </c>
      <c r="AI711" s="270" t="s">
        <v>1260</v>
      </c>
      <c r="AJ711" s="270" t="s">
        <v>1260</v>
      </c>
      <c r="AK711" s="270" t="s">
        <v>1260</v>
      </c>
      <c r="AL711" s="270" t="s">
        <v>1260</v>
      </c>
      <c r="AM711" s="270" t="s">
        <v>1260</v>
      </c>
      <c r="AN711" s="270" t="s">
        <v>1260</v>
      </c>
      <c r="AO711" s="270" t="s">
        <v>1260</v>
      </c>
      <c r="AP711" s="270" t="s">
        <v>1260</v>
      </c>
      <c r="AQ711" s="270" t="s">
        <v>1260</v>
      </c>
      <c r="AR711" s="270" t="s">
        <v>1260</v>
      </c>
      <c r="AS711" s="270" t="s">
        <v>1260</v>
      </c>
      <c r="AT711" s="270" t="s">
        <v>1260</v>
      </c>
      <c r="AU711" s="270" t="s">
        <v>1260</v>
      </c>
      <c r="AV711" s="270" t="s">
        <v>1260</v>
      </c>
      <c r="AW711" s="277" t="s">
        <v>1260</v>
      </c>
      <c r="AX711" t="str">
        <f>VLOOKUP(A711,[1]Sheet4!B$2:G$3636,6,0)</f>
        <v>مستنفذ فصل ثاني  2023-2024</v>
      </c>
      <c r="AY711" t="str">
        <f>VLOOKUP(A711,[1]Sheet2!A$3:AC$3636,29,0)</f>
        <v/>
      </c>
      <c r="AZ711" s="270" t="s">
        <v>3258</v>
      </c>
      <c r="BA711" s="270" t="s">
        <v>3258</v>
      </c>
      <c r="BB711" s="270" t="s">
        <v>3258</v>
      </c>
      <c r="BC711" s="270" t="s">
        <v>3258</v>
      </c>
      <c r="BD711" s="270"/>
      <c r="BE711" s="270"/>
    </row>
    <row r="712" spans="1:83" ht="14.4" x14ac:dyDescent="0.3">
      <c r="A712" s="269">
        <v>522504</v>
      </c>
      <c r="B712" s="272" t="str">
        <f>VLOOKUP(A712,[1]Sheet4!B$1:G$3636,5,0)</f>
        <v>الرابعة</v>
      </c>
      <c r="C712" s="270" t="s">
        <v>1259</v>
      </c>
      <c r="D712" s="270" t="s">
        <v>1259</v>
      </c>
      <c r="E712" s="270" t="s">
        <v>1259</v>
      </c>
      <c r="F712" s="270" t="s">
        <v>1259</v>
      </c>
      <c r="G712" s="270" t="s">
        <v>1259</v>
      </c>
      <c r="H712" s="270" t="s">
        <v>1259</v>
      </c>
      <c r="I712" s="270" t="s">
        <v>1259</v>
      </c>
      <c r="J712" s="270" t="s">
        <v>1259</v>
      </c>
      <c r="K712" s="270" t="s">
        <v>1259</v>
      </c>
      <c r="L712" s="270" t="s">
        <v>1259</v>
      </c>
      <c r="M712" s="270" t="s">
        <v>1259</v>
      </c>
      <c r="N712" s="270" t="s">
        <v>1259</v>
      </c>
      <c r="O712" s="270" t="s">
        <v>1259</v>
      </c>
      <c r="P712" s="270" t="s">
        <v>1259</v>
      </c>
      <c r="Q712" s="270" t="s">
        <v>1259</v>
      </c>
      <c r="R712" s="270" t="s">
        <v>1259</v>
      </c>
      <c r="S712" s="270" t="s">
        <v>1259</v>
      </c>
      <c r="T712" s="270" t="s">
        <v>1259</v>
      </c>
      <c r="U712" s="270" t="s">
        <v>1259</v>
      </c>
      <c r="V712" s="270" t="s">
        <v>1259</v>
      </c>
      <c r="W712" s="270" t="s">
        <v>1259</v>
      </c>
      <c r="X712" s="270" t="s">
        <v>1259</v>
      </c>
      <c r="Y712" s="270" t="s">
        <v>1259</v>
      </c>
      <c r="Z712" s="270" t="s">
        <v>1259</v>
      </c>
      <c r="AA712" s="270" t="s">
        <v>1259</v>
      </c>
      <c r="AB712" s="270" t="s">
        <v>1259</v>
      </c>
      <c r="AC712" s="270" t="s">
        <v>1259</v>
      </c>
      <c r="AD712" s="270" t="s">
        <v>1259</v>
      </c>
      <c r="AE712" s="270" t="s">
        <v>1259</v>
      </c>
      <c r="AF712" s="270" t="s">
        <v>1259</v>
      </c>
      <c r="AG712" s="270" t="s">
        <v>1259</v>
      </c>
      <c r="AH712" s="270" t="s">
        <v>1259</v>
      </c>
      <c r="AI712" s="270" t="s">
        <v>1259</v>
      </c>
      <c r="AJ712" s="270" t="s">
        <v>1259</v>
      </c>
      <c r="AK712" s="270" t="s">
        <v>1259</v>
      </c>
      <c r="AL712" s="270" t="s">
        <v>1259</v>
      </c>
      <c r="AM712" s="270" t="s">
        <v>1259</v>
      </c>
      <c r="AN712" s="270" t="s">
        <v>1259</v>
      </c>
      <c r="AO712" s="270" t="s">
        <v>1259</v>
      </c>
      <c r="AP712" s="270" t="s">
        <v>1259</v>
      </c>
      <c r="AQ712" s="270" t="s">
        <v>1259</v>
      </c>
      <c r="AR712" s="270" t="s">
        <v>1259</v>
      </c>
      <c r="AS712" s="270" t="s">
        <v>1259</v>
      </c>
      <c r="AT712" s="270" t="s">
        <v>1259</v>
      </c>
      <c r="AU712" s="270" t="s">
        <v>1259</v>
      </c>
      <c r="AV712" s="270" t="s">
        <v>1259</v>
      </c>
      <c r="AW712" s="277" t="s">
        <v>1259</v>
      </c>
      <c r="AX712">
        <f>VLOOKUP(A712,[1]Sheet4!B$2:G$3636,6,0)</f>
        <v>0</v>
      </c>
      <c r="AY712" t="str">
        <f>VLOOKUP(A712,[1]Sheet2!A$3:AC$3636,29,0)</f>
        <v/>
      </c>
      <c r="AZ712" s="270" t="s">
        <v>3258</v>
      </c>
      <c r="BA712" s="270" t="s">
        <v>3258</v>
      </c>
      <c r="BB712" s="270" t="s">
        <v>3258</v>
      </c>
      <c r="BC712" s="270" t="s">
        <v>3258</v>
      </c>
      <c r="BD712" s="270"/>
      <c r="BE712" s="270"/>
    </row>
    <row r="713" spans="1:83" ht="14.4" x14ac:dyDescent="0.3">
      <c r="A713" s="269">
        <v>522506</v>
      </c>
      <c r="B713" s="272" t="str">
        <f>VLOOKUP(A713,[1]Sheet4!B$1:G$3636,5,0)</f>
        <v>الرابعة</v>
      </c>
      <c r="C713" s="270" t="s">
        <v>1260</v>
      </c>
      <c r="D713" s="270" t="s">
        <v>1260</v>
      </c>
      <c r="E713" s="270" t="s">
        <v>1260</v>
      </c>
      <c r="F713" s="270" t="s">
        <v>1260</v>
      </c>
      <c r="G713" s="270" t="s">
        <v>1260</v>
      </c>
      <c r="H713" s="270" t="s">
        <v>1260</v>
      </c>
      <c r="I713" s="270" t="s">
        <v>1260</v>
      </c>
      <c r="J713" s="270" t="s">
        <v>1260</v>
      </c>
      <c r="K713" s="270" t="s">
        <v>1260</v>
      </c>
      <c r="L713" s="270" t="s">
        <v>1260</v>
      </c>
      <c r="M713" s="270" t="s">
        <v>1260</v>
      </c>
      <c r="N713" s="270" t="s">
        <v>1260</v>
      </c>
      <c r="O713" s="270" t="s">
        <v>1260</v>
      </c>
      <c r="P713" s="270" t="s">
        <v>1260</v>
      </c>
      <c r="Q713" s="270" t="s">
        <v>1260</v>
      </c>
      <c r="R713" s="270" t="s">
        <v>1260</v>
      </c>
      <c r="S713" s="270" t="s">
        <v>1260</v>
      </c>
      <c r="T713" s="270" t="s">
        <v>1260</v>
      </c>
      <c r="U713" s="270" t="s">
        <v>1260</v>
      </c>
      <c r="V713" s="270" t="s">
        <v>1260</v>
      </c>
      <c r="W713" s="270" t="s">
        <v>1260</v>
      </c>
      <c r="X713" s="270" t="s">
        <v>1260</v>
      </c>
      <c r="Y713" s="270" t="s">
        <v>1260</v>
      </c>
      <c r="Z713" s="270" t="s">
        <v>1260</v>
      </c>
      <c r="AA713" s="270" t="s">
        <v>1260</v>
      </c>
      <c r="AB713" s="270" t="s">
        <v>1260</v>
      </c>
      <c r="AC713" s="270" t="s">
        <v>1260</v>
      </c>
      <c r="AD713" s="270" t="s">
        <v>1260</v>
      </c>
      <c r="AE713" s="270" t="s">
        <v>1260</v>
      </c>
      <c r="AF713" s="270" t="s">
        <v>1260</v>
      </c>
      <c r="AG713" s="270" t="s">
        <v>1260</v>
      </c>
      <c r="AH713" s="270" t="s">
        <v>1260</v>
      </c>
      <c r="AI713" s="270" t="s">
        <v>1260</v>
      </c>
      <c r="AJ713" s="270" t="s">
        <v>1260</v>
      </c>
      <c r="AK713" s="270" t="s">
        <v>1260</v>
      </c>
      <c r="AL713" s="270" t="s">
        <v>1260</v>
      </c>
      <c r="AM713" s="270" t="s">
        <v>1260</v>
      </c>
      <c r="AN713" s="270" t="s">
        <v>1260</v>
      </c>
      <c r="AO713" s="270" t="s">
        <v>1260</v>
      </c>
      <c r="AP713" s="270" t="s">
        <v>1260</v>
      </c>
      <c r="AQ713" s="270" t="s">
        <v>1260</v>
      </c>
      <c r="AR713" s="270" t="s">
        <v>1260</v>
      </c>
      <c r="AS713" s="270" t="s">
        <v>1260</v>
      </c>
      <c r="AT713" s="270" t="s">
        <v>1260</v>
      </c>
      <c r="AU713" s="270" t="s">
        <v>1260</v>
      </c>
      <c r="AV713" s="270" t="s">
        <v>1260</v>
      </c>
      <c r="AW713" s="277" t="s">
        <v>1260</v>
      </c>
      <c r="AX713">
        <f>VLOOKUP(A713,[1]Sheet4!B$2:G$3636,6,0)</f>
        <v>0</v>
      </c>
      <c r="AY713" t="str">
        <f>VLOOKUP(A713,[1]Sheet2!A$3:AC$3636,29,0)</f>
        <v>مستنفذ فصل اول 2023-2024</v>
      </c>
      <c r="AZ713" s="270" t="s">
        <v>3258</v>
      </c>
      <c r="BA713" s="270" t="s">
        <v>3258</v>
      </c>
      <c r="BB713" s="270" t="s">
        <v>3258</v>
      </c>
      <c r="BC713" s="270" t="s">
        <v>3258</v>
      </c>
      <c r="BD713" s="270"/>
      <c r="BE713" s="270"/>
      <c r="BH713" s="248"/>
      <c r="BI713" s="248"/>
      <c r="BJ713" s="248"/>
      <c r="BK713" s="248"/>
      <c r="BL713" s="248"/>
      <c r="BM713" s="248"/>
      <c r="BN713" s="248"/>
      <c r="BO713" s="248"/>
      <c r="BP713" s="248" t="s">
        <v>3258</v>
      </c>
      <c r="BQ713" s="248" t="s">
        <v>3258</v>
      </c>
      <c r="BR713" s="248" t="s">
        <v>3258</v>
      </c>
      <c r="BS713" s="248" t="s">
        <v>3258</v>
      </c>
      <c r="BT713" s="248" t="s">
        <v>3258</v>
      </c>
      <c r="BU713" s="248" t="s">
        <v>3258</v>
      </c>
      <c r="BV713" s="247"/>
      <c r="BW713" s="248"/>
      <c r="BX713" s="248"/>
      <c r="BY713" s="248"/>
      <c r="BZ713" s="248"/>
      <c r="CA713" s="241"/>
      <c r="CB713" s="241"/>
      <c r="CC713" s="241"/>
      <c r="CD713" s="241"/>
      <c r="CE713" s="248"/>
    </row>
    <row r="714" spans="1:83" ht="14.4" x14ac:dyDescent="0.3">
      <c r="A714" s="269">
        <v>522520</v>
      </c>
      <c r="B714" s="272" t="str">
        <f>VLOOKUP(A714,[1]Sheet4!B$1:G$3636,5,0)</f>
        <v>الرابعة</v>
      </c>
      <c r="C714" s="270" t="s">
        <v>1259</v>
      </c>
      <c r="D714" s="270" t="s">
        <v>1259</v>
      </c>
      <c r="E714" s="270" t="s">
        <v>1259</v>
      </c>
      <c r="F714" s="270" t="s">
        <v>1259</v>
      </c>
      <c r="G714" s="270" t="s">
        <v>1259</v>
      </c>
      <c r="H714" s="270" t="s">
        <v>1259</v>
      </c>
      <c r="I714" s="270" t="s">
        <v>1259</v>
      </c>
      <c r="J714" s="270" t="s">
        <v>1259</v>
      </c>
      <c r="K714" s="270" t="s">
        <v>1259</v>
      </c>
      <c r="L714" s="270" t="s">
        <v>1259</v>
      </c>
      <c r="M714" s="270" t="s">
        <v>1259</v>
      </c>
      <c r="N714" s="270" t="s">
        <v>1259</v>
      </c>
      <c r="O714" s="270" t="s">
        <v>1259</v>
      </c>
      <c r="P714" s="270" t="s">
        <v>1259</v>
      </c>
      <c r="Q714" s="270" t="s">
        <v>1259</v>
      </c>
      <c r="R714" s="270" t="s">
        <v>1259</v>
      </c>
      <c r="S714" s="270" t="s">
        <v>1259</v>
      </c>
      <c r="T714" s="270" t="s">
        <v>1259</v>
      </c>
      <c r="U714" s="270" t="s">
        <v>1259</v>
      </c>
      <c r="V714" s="270" t="s">
        <v>1259</v>
      </c>
      <c r="W714" s="270" t="s">
        <v>1259</v>
      </c>
      <c r="X714" s="270" t="s">
        <v>1259</v>
      </c>
      <c r="Y714" s="270" t="s">
        <v>1259</v>
      </c>
      <c r="Z714" s="270" t="s">
        <v>1259</v>
      </c>
      <c r="AA714" s="270" t="s">
        <v>1259</v>
      </c>
      <c r="AB714" s="270" t="s">
        <v>1259</v>
      </c>
      <c r="AC714" s="270" t="s">
        <v>1259</v>
      </c>
      <c r="AD714" s="270" t="s">
        <v>1259</v>
      </c>
      <c r="AE714" s="270" t="s">
        <v>1259</v>
      </c>
      <c r="AF714" s="270" t="s">
        <v>1259</v>
      </c>
      <c r="AG714" s="270" t="s">
        <v>1259</v>
      </c>
      <c r="AH714" s="270" t="s">
        <v>1259</v>
      </c>
      <c r="AI714" s="270" t="s">
        <v>1259</v>
      </c>
      <c r="AJ714" s="270" t="s">
        <v>1259</v>
      </c>
      <c r="AK714" s="270" t="s">
        <v>1259</v>
      </c>
      <c r="AL714" s="270" t="s">
        <v>1259</v>
      </c>
      <c r="AM714" s="270" t="s">
        <v>1259</v>
      </c>
      <c r="AN714" s="270" t="s">
        <v>1259</v>
      </c>
      <c r="AO714" s="270" t="s">
        <v>1259</v>
      </c>
      <c r="AP714" s="270" t="s">
        <v>1259</v>
      </c>
      <c r="AQ714" s="270" t="s">
        <v>1259</v>
      </c>
      <c r="AR714" s="270" t="s">
        <v>1259</v>
      </c>
      <c r="AS714" s="270" t="s">
        <v>1259</v>
      </c>
      <c r="AT714" s="270" t="s">
        <v>1259</v>
      </c>
      <c r="AU714" s="270" t="s">
        <v>1259</v>
      </c>
      <c r="AV714" s="270" t="s">
        <v>1259</v>
      </c>
      <c r="AW714" s="277" t="s">
        <v>1259</v>
      </c>
      <c r="AX714">
        <f>VLOOKUP(A714,[1]Sheet4!B$2:G$3636,6,0)</f>
        <v>0</v>
      </c>
      <c r="AY714" t="str">
        <f>VLOOKUP(A714,[1]Sheet2!A$3:AC$3636,29,0)</f>
        <v/>
      </c>
      <c r="AZ714" s="270" t="s">
        <v>3258</v>
      </c>
      <c r="BA714" s="270" t="s">
        <v>3258</v>
      </c>
      <c r="BB714" s="270" t="s">
        <v>3258</v>
      </c>
      <c r="BC714" s="270" t="s">
        <v>3258</v>
      </c>
      <c r="BD714" s="270"/>
      <c r="BE714" s="270"/>
    </row>
    <row r="715" spans="1:83" ht="14.4" x14ac:dyDescent="0.3">
      <c r="A715" s="269">
        <v>522529</v>
      </c>
      <c r="B715" s="272" t="str">
        <f>VLOOKUP(A715,[1]Sheet4!B$1:G$3636,5,0)</f>
        <v>الرابعة</v>
      </c>
      <c r="C715" s="270" t="s">
        <v>1260</v>
      </c>
      <c r="D715" s="270" t="s">
        <v>1260</v>
      </c>
      <c r="E715" s="270" t="s">
        <v>1260</v>
      </c>
      <c r="F715" s="270" t="s">
        <v>1260</v>
      </c>
      <c r="G715" s="270" t="s">
        <v>1260</v>
      </c>
      <c r="H715" s="270" t="s">
        <v>1260</v>
      </c>
      <c r="I715" s="270" t="s">
        <v>1260</v>
      </c>
      <c r="J715" s="270" t="s">
        <v>1260</v>
      </c>
      <c r="K715" s="270" t="s">
        <v>1260</v>
      </c>
      <c r="L715" s="270" t="s">
        <v>1260</v>
      </c>
      <c r="M715" s="270" t="s">
        <v>1260</v>
      </c>
      <c r="N715" s="270" t="s">
        <v>1260</v>
      </c>
      <c r="O715" s="270" t="s">
        <v>1260</v>
      </c>
      <c r="P715" s="270" t="s">
        <v>1260</v>
      </c>
      <c r="Q715" s="270" t="s">
        <v>1260</v>
      </c>
      <c r="R715" s="270" t="s">
        <v>1260</v>
      </c>
      <c r="S715" s="270" t="s">
        <v>1260</v>
      </c>
      <c r="T715" s="270" t="s">
        <v>1260</v>
      </c>
      <c r="U715" s="270" t="s">
        <v>1260</v>
      </c>
      <c r="V715" s="270" t="s">
        <v>1260</v>
      </c>
      <c r="W715" s="270" t="s">
        <v>1260</v>
      </c>
      <c r="X715" s="270" t="s">
        <v>1260</v>
      </c>
      <c r="Y715" s="270" t="s">
        <v>1260</v>
      </c>
      <c r="Z715" s="270" t="s">
        <v>1260</v>
      </c>
      <c r="AA715" s="270" t="s">
        <v>1260</v>
      </c>
      <c r="AB715" s="270" t="s">
        <v>1260</v>
      </c>
      <c r="AC715" s="270" t="s">
        <v>1260</v>
      </c>
      <c r="AD715" s="270" t="s">
        <v>1260</v>
      </c>
      <c r="AE715" s="270" t="s">
        <v>1260</v>
      </c>
      <c r="AF715" s="270" t="s">
        <v>1260</v>
      </c>
      <c r="AG715" s="270" t="s">
        <v>1260</v>
      </c>
      <c r="AH715" s="270" t="s">
        <v>1260</v>
      </c>
      <c r="AI715" s="270" t="s">
        <v>1260</v>
      </c>
      <c r="AJ715" s="270" t="s">
        <v>1260</v>
      </c>
      <c r="AK715" s="270" t="s">
        <v>1260</v>
      </c>
      <c r="AL715" s="270" t="s">
        <v>1260</v>
      </c>
      <c r="AM715" s="270" t="s">
        <v>1260</v>
      </c>
      <c r="AN715" s="270" t="s">
        <v>1260</v>
      </c>
      <c r="AO715" s="270" t="s">
        <v>1260</v>
      </c>
      <c r="AP715" s="270" t="s">
        <v>1260</v>
      </c>
      <c r="AQ715" s="270" t="s">
        <v>1260</v>
      </c>
      <c r="AR715" s="270" t="s">
        <v>1260</v>
      </c>
      <c r="AS715" s="270" t="s">
        <v>1260</v>
      </c>
      <c r="AT715" s="270" t="s">
        <v>1260</v>
      </c>
      <c r="AU715" s="270" t="s">
        <v>1260</v>
      </c>
      <c r="AV715" s="270" t="s">
        <v>1260</v>
      </c>
      <c r="AW715" s="277" t="s">
        <v>1260</v>
      </c>
      <c r="AX715" t="str">
        <f>VLOOKUP(A715,[1]Sheet4!B$2:G$3636,6,0)</f>
        <v>مستنفذ فصل ثاني  2023-2024</v>
      </c>
      <c r="AY715" t="str">
        <f>VLOOKUP(A715,[1]Sheet2!A$3:AC$3636,29,0)</f>
        <v/>
      </c>
      <c r="AZ715" s="270" t="s">
        <v>3258</v>
      </c>
      <c r="BA715" s="270" t="s">
        <v>3258</v>
      </c>
      <c r="BB715" s="270" t="s">
        <v>3258</v>
      </c>
      <c r="BC715" s="270" t="s">
        <v>3258</v>
      </c>
      <c r="BD715" s="270"/>
      <c r="BE715" s="270"/>
    </row>
    <row r="716" spans="1:83" ht="14.4" x14ac:dyDescent="0.3">
      <c r="A716" s="269">
        <v>522534</v>
      </c>
      <c r="B716" s="272" t="str">
        <f>VLOOKUP(A716,[1]Sheet4!B$1:G$3636,5,0)</f>
        <v>الرابعة</v>
      </c>
      <c r="C716" s="270" t="s">
        <v>1259</v>
      </c>
      <c r="D716" s="270" t="s">
        <v>1259</v>
      </c>
      <c r="E716" s="270" t="s">
        <v>1259</v>
      </c>
      <c r="F716" s="270" t="s">
        <v>1259</v>
      </c>
      <c r="G716" s="270" t="s">
        <v>1259</v>
      </c>
      <c r="H716" s="270" t="s">
        <v>1259</v>
      </c>
      <c r="I716" s="270" t="s">
        <v>1259</v>
      </c>
      <c r="J716" s="270" t="s">
        <v>1259</v>
      </c>
      <c r="K716" s="270" t="s">
        <v>1259</v>
      </c>
      <c r="L716" s="270" t="s">
        <v>1259</v>
      </c>
      <c r="M716" s="270" t="s">
        <v>1259</v>
      </c>
      <c r="N716" s="270" t="s">
        <v>1259</v>
      </c>
      <c r="O716" s="270" t="s">
        <v>1259</v>
      </c>
      <c r="P716" s="270" t="s">
        <v>1259</v>
      </c>
      <c r="Q716" s="270" t="s">
        <v>1259</v>
      </c>
      <c r="R716" s="270" t="s">
        <v>1259</v>
      </c>
      <c r="S716" s="270" t="s">
        <v>1259</v>
      </c>
      <c r="T716" s="270" t="s">
        <v>1259</v>
      </c>
      <c r="U716" s="270" t="s">
        <v>1259</v>
      </c>
      <c r="V716" s="270" t="s">
        <v>1259</v>
      </c>
      <c r="W716" s="270" t="s">
        <v>1259</v>
      </c>
      <c r="X716" s="270" t="s">
        <v>1259</v>
      </c>
      <c r="Y716" s="270" t="s">
        <v>1259</v>
      </c>
      <c r="Z716" s="270" t="s">
        <v>1259</v>
      </c>
      <c r="AA716" s="270" t="s">
        <v>1259</v>
      </c>
      <c r="AB716" s="270" t="s">
        <v>1259</v>
      </c>
      <c r="AC716" s="270" t="s">
        <v>1259</v>
      </c>
      <c r="AD716" s="270" t="s">
        <v>1259</v>
      </c>
      <c r="AE716" s="270" t="s">
        <v>1259</v>
      </c>
      <c r="AF716" s="270" t="s">
        <v>1259</v>
      </c>
      <c r="AG716" s="270" t="s">
        <v>1259</v>
      </c>
      <c r="AH716" s="270" t="s">
        <v>1259</v>
      </c>
      <c r="AI716" s="270" t="s">
        <v>1259</v>
      </c>
      <c r="AJ716" s="270" t="s">
        <v>1259</v>
      </c>
      <c r="AK716" s="270" t="s">
        <v>1259</v>
      </c>
      <c r="AL716" s="270" t="s">
        <v>1259</v>
      </c>
      <c r="AM716" s="270" t="s">
        <v>1259</v>
      </c>
      <c r="AN716" s="270" t="s">
        <v>1259</v>
      </c>
      <c r="AO716" s="270" t="s">
        <v>1259</v>
      </c>
      <c r="AP716" s="270" t="s">
        <v>1259</v>
      </c>
      <c r="AQ716" s="270" t="s">
        <v>1259</v>
      </c>
      <c r="AR716" s="270" t="s">
        <v>1259</v>
      </c>
      <c r="AS716" s="270" t="s">
        <v>1259</v>
      </c>
      <c r="AT716" s="270" t="s">
        <v>1259</v>
      </c>
      <c r="AU716" s="270" t="s">
        <v>1259</v>
      </c>
      <c r="AV716" s="270" t="s">
        <v>1259</v>
      </c>
      <c r="AW716" s="277" t="s">
        <v>1259</v>
      </c>
      <c r="AX716">
        <f>VLOOKUP(A716,[1]Sheet4!B$2:G$3636,6,0)</f>
        <v>0</v>
      </c>
      <c r="AY716" t="str">
        <f>VLOOKUP(A716,[1]Sheet2!A$3:AC$3636,29,0)</f>
        <v/>
      </c>
      <c r="AZ716" s="270" t="s">
        <v>3258</v>
      </c>
      <c r="BA716" s="270" t="s">
        <v>3258</v>
      </c>
      <c r="BB716" s="270" t="s">
        <v>3258</v>
      </c>
      <c r="BC716" s="270" t="s">
        <v>3258</v>
      </c>
      <c r="BD716" s="270"/>
      <c r="BE716" s="270"/>
    </row>
    <row r="717" spans="1:83" ht="14.4" x14ac:dyDescent="0.3">
      <c r="A717" s="269">
        <v>522539</v>
      </c>
      <c r="B717" s="272" t="str">
        <f>VLOOKUP(A717,[1]Sheet4!B$1:G$3636,5,0)</f>
        <v>الرابعة حديث</v>
      </c>
      <c r="C717" s="270" t="s">
        <v>1260</v>
      </c>
      <c r="D717" s="270" t="s">
        <v>1260</v>
      </c>
      <c r="E717" s="270" t="s">
        <v>1260</v>
      </c>
      <c r="F717" s="270" t="s">
        <v>1260</v>
      </c>
      <c r="G717" s="270" t="s">
        <v>1260</v>
      </c>
      <c r="H717" s="270" t="s">
        <v>1260</v>
      </c>
      <c r="I717" s="270" t="s">
        <v>1260</v>
      </c>
      <c r="J717" s="270" t="s">
        <v>1260</v>
      </c>
      <c r="K717" s="270" t="s">
        <v>1260</v>
      </c>
      <c r="L717" s="270" t="s">
        <v>1260</v>
      </c>
      <c r="M717" s="270" t="s">
        <v>1260</v>
      </c>
      <c r="N717" s="270" t="s">
        <v>1260</v>
      </c>
      <c r="O717" s="270" t="s">
        <v>1260</v>
      </c>
      <c r="P717" s="270" t="s">
        <v>1260</v>
      </c>
      <c r="Q717" s="270" t="s">
        <v>1260</v>
      </c>
      <c r="R717" s="270" t="s">
        <v>1260</v>
      </c>
      <c r="S717" s="270" t="s">
        <v>1260</v>
      </c>
      <c r="T717" s="270" t="s">
        <v>1260</v>
      </c>
      <c r="U717" s="270" t="s">
        <v>1260</v>
      </c>
      <c r="V717" s="270" t="s">
        <v>1260</v>
      </c>
      <c r="W717" s="270" t="s">
        <v>1260</v>
      </c>
      <c r="X717" s="270" t="s">
        <v>1260</v>
      </c>
      <c r="Y717" s="270" t="s">
        <v>1260</v>
      </c>
      <c r="Z717" s="270" t="s">
        <v>1260</v>
      </c>
      <c r="AA717" s="270" t="s">
        <v>1260</v>
      </c>
      <c r="AB717" s="270" t="s">
        <v>1260</v>
      </c>
      <c r="AC717" s="270" t="s">
        <v>1260</v>
      </c>
      <c r="AD717" s="270" t="s">
        <v>1260</v>
      </c>
      <c r="AE717" s="270" t="s">
        <v>1260</v>
      </c>
      <c r="AF717" s="270" t="s">
        <v>1260</v>
      </c>
      <c r="AG717" s="270" t="s">
        <v>1260</v>
      </c>
      <c r="AH717" s="270" t="s">
        <v>1260</v>
      </c>
      <c r="AI717" s="270" t="s">
        <v>1260</v>
      </c>
      <c r="AJ717" s="270" t="s">
        <v>1260</v>
      </c>
      <c r="AK717" s="270" t="s">
        <v>1260</v>
      </c>
      <c r="AL717" s="270" t="s">
        <v>1260</v>
      </c>
      <c r="AM717" s="270" t="s">
        <v>1260</v>
      </c>
      <c r="AN717" s="270" t="s">
        <v>1260</v>
      </c>
      <c r="AO717" s="270" t="s">
        <v>1260</v>
      </c>
      <c r="AP717" s="270" t="s">
        <v>1260</v>
      </c>
      <c r="AQ717" s="270" t="s">
        <v>1260</v>
      </c>
      <c r="AR717" s="270" t="s">
        <v>1260</v>
      </c>
      <c r="AS717" s="270" t="s">
        <v>3258</v>
      </c>
      <c r="AT717" s="270" t="s">
        <v>3258</v>
      </c>
      <c r="AU717" s="270" t="s">
        <v>3258</v>
      </c>
      <c r="AV717" s="270" t="s">
        <v>3258</v>
      </c>
      <c r="AW717" s="277" t="s">
        <v>3258</v>
      </c>
      <c r="AY717" t="str">
        <f>VLOOKUP(A717,[1]Sheet2!A$3:AC$3636,29,0)</f>
        <v>مستنفذ فصل اول 2023-2024</v>
      </c>
      <c r="AZ717" s="270" t="s">
        <v>3258</v>
      </c>
      <c r="BA717" s="270" t="s">
        <v>3258</v>
      </c>
      <c r="BB717" s="270" t="s">
        <v>3258</v>
      </c>
      <c r="BC717" s="270" t="s">
        <v>3258</v>
      </c>
      <c r="BD717" s="270"/>
      <c r="BE717" s="270"/>
    </row>
    <row r="718" spans="1:83" ht="14.4" x14ac:dyDescent="0.3">
      <c r="A718" s="269">
        <v>522553</v>
      </c>
      <c r="B718" s="272" t="str">
        <f>VLOOKUP(A718,[1]Sheet4!B$1:G$3636,5,0)</f>
        <v>الرابعة</v>
      </c>
      <c r="C718" s="270" t="s">
        <v>1260</v>
      </c>
      <c r="D718" s="270" t="s">
        <v>1260</v>
      </c>
      <c r="E718" s="270" t="s">
        <v>1260</v>
      </c>
      <c r="F718" s="270" t="s">
        <v>1260</v>
      </c>
      <c r="G718" s="270" t="s">
        <v>1260</v>
      </c>
      <c r="H718" s="270" t="s">
        <v>1260</v>
      </c>
      <c r="I718" s="270" t="s">
        <v>1260</v>
      </c>
      <c r="J718" s="270" t="s">
        <v>1260</v>
      </c>
      <c r="K718" s="270" t="s">
        <v>1260</v>
      </c>
      <c r="L718" s="270" t="s">
        <v>1260</v>
      </c>
      <c r="M718" s="270" t="s">
        <v>1260</v>
      </c>
      <c r="N718" s="270" t="s">
        <v>1260</v>
      </c>
      <c r="O718" s="270" t="s">
        <v>1260</v>
      </c>
      <c r="P718" s="270" t="s">
        <v>1260</v>
      </c>
      <c r="Q718" s="270" t="s">
        <v>1260</v>
      </c>
      <c r="R718" s="270" t="s">
        <v>1260</v>
      </c>
      <c r="S718" s="270" t="s">
        <v>1260</v>
      </c>
      <c r="T718" s="270" t="s">
        <v>1260</v>
      </c>
      <c r="U718" s="270" t="s">
        <v>1260</v>
      </c>
      <c r="V718" s="270" t="s">
        <v>1260</v>
      </c>
      <c r="W718" s="270" t="s">
        <v>1260</v>
      </c>
      <c r="X718" s="270" t="s">
        <v>1260</v>
      </c>
      <c r="Y718" s="270" t="s">
        <v>1260</v>
      </c>
      <c r="Z718" s="270" t="s">
        <v>1260</v>
      </c>
      <c r="AA718" s="270" t="s">
        <v>1260</v>
      </c>
      <c r="AB718" s="270" t="s">
        <v>1260</v>
      </c>
      <c r="AC718" s="270" t="s">
        <v>1260</v>
      </c>
      <c r="AD718" s="270" t="s">
        <v>1260</v>
      </c>
      <c r="AE718" s="270" t="s">
        <v>1260</v>
      </c>
      <c r="AF718" s="270" t="s">
        <v>1260</v>
      </c>
      <c r="AG718" s="270" t="s">
        <v>1260</v>
      </c>
      <c r="AH718" s="270" t="s">
        <v>1260</v>
      </c>
      <c r="AI718" s="270" t="s">
        <v>1260</v>
      </c>
      <c r="AJ718" s="270" t="s">
        <v>1260</v>
      </c>
      <c r="AK718" s="270" t="s">
        <v>1260</v>
      </c>
      <c r="AL718" s="270" t="s">
        <v>1260</v>
      </c>
      <c r="AM718" s="270" t="s">
        <v>1260</v>
      </c>
      <c r="AN718" s="270" t="s">
        <v>1260</v>
      </c>
      <c r="AO718" s="270" t="s">
        <v>1260</v>
      </c>
      <c r="AP718" s="270" t="s">
        <v>1260</v>
      </c>
      <c r="AQ718" s="270" t="s">
        <v>1260</v>
      </c>
      <c r="AR718" s="270" t="s">
        <v>1260</v>
      </c>
      <c r="AS718" s="270" t="s">
        <v>1260</v>
      </c>
      <c r="AT718" s="270" t="s">
        <v>1260</v>
      </c>
      <c r="AU718" s="270" t="s">
        <v>1260</v>
      </c>
      <c r="AV718" s="270" t="s">
        <v>1260</v>
      </c>
      <c r="AW718" s="277" t="s">
        <v>1260</v>
      </c>
      <c r="AX718" t="str">
        <f>VLOOKUP(A718,[1]Sheet4!B$2:G$3636,6,0)</f>
        <v>مستنفذ فصل ثاني  2023-2024</v>
      </c>
      <c r="AY718" t="str">
        <f>VLOOKUP(A718,[1]Sheet2!A$3:AC$3636,29,0)</f>
        <v/>
      </c>
      <c r="AZ718" s="270" t="s">
        <v>3258</v>
      </c>
      <c r="BA718" s="270" t="s">
        <v>3258</v>
      </c>
      <c r="BB718" s="270" t="s">
        <v>3258</v>
      </c>
      <c r="BC718" s="270" t="s">
        <v>3258</v>
      </c>
      <c r="BD718" s="270"/>
      <c r="BE718" s="270"/>
    </row>
    <row r="719" spans="1:83" ht="14.4" x14ac:dyDescent="0.3">
      <c r="A719" s="269">
        <v>522555</v>
      </c>
      <c r="B719" s="272" t="str">
        <f>VLOOKUP(A719,[1]Sheet4!B$1:G$3636,5,0)</f>
        <v>الرابعة</v>
      </c>
      <c r="C719" s="270" t="s">
        <v>1259</v>
      </c>
      <c r="D719" s="270" t="s">
        <v>1259</v>
      </c>
      <c r="E719" s="270" t="s">
        <v>1259</v>
      </c>
      <c r="F719" s="270" t="s">
        <v>1259</v>
      </c>
      <c r="G719" s="270" t="s">
        <v>1259</v>
      </c>
      <c r="H719" s="270" t="s">
        <v>1259</v>
      </c>
      <c r="I719" s="270" t="s">
        <v>1259</v>
      </c>
      <c r="J719" s="270" t="s">
        <v>1259</v>
      </c>
      <c r="K719" s="270" t="s">
        <v>1259</v>
      </c>
      <c r="L719" s="270" t="s">
        <v>1259</v>
      </c>
      <c r="M719" s="270" t="s">
        <v>1259</v>
      </c>
      <c r="N719" s="270" t="s">
        <v>1259</v>
      </c>
      <c r="O719" s="270" t="s">
        <v>1259</v>
      </c>
      <c r="P719" s="270" t="s">
        <v>1259</v>
      </c>
      <c r="Q719" s="270" t="s">
        <v>1259</v>
      </c>
      <c r="R719" s="270" t="s">
        <v>1259</v>
      </c>
      <c r="S719" s="270" t="s">
        <v>1259</v>
      </c>
      <c r="T719" s="270" t="s">
        <v>1259</v>
      </c>
      <c r="U719" s="270" t="s">
        <v>1259</v>
      </c>
      <c r="V719" s="270" t="s">
        <v>1259</v>
      </c>
      <c r="W719" s="270" t="s">
        <v>1259</v>
      </c>
      <c r="X719" s="270" t="s">
        <v>1259</v>
      </c>
      <c r="Y719" s="270" t="s">
        <v>1259</v>
      </c>
      <c r="Z719" s="270" t="s">
        <v>1259</v>
      </c>
      <c r="AA719" s="270" t="s">
        <v>1259</v>
      </c>
      <c r="AB719" s="270" t="s">
        <v>1259</v>
      </c>
      <c r="AC719" s="270" t="s">
        <v>1259</v>
      </c>
      <c r="AD719" s="270" t="s">
        <v>1259</v>
      </c>
      <c r="AE719" s="270" t="s">
        <v>1259</v>
      </c>
      <c r="AF719" s="270" t="s">
        <v>1259</v>
      </c>
      <c r="AG719" s="270" t="s">
        <v>1259</v>
      </c>
      <c r="AH719" s="270" t="s">
        <v>1259</v>
      </c>
      <c r="AI719" s="270" t="s">
        <v>1259</v>
      </c>
      <c r="AJ719" s="270" t="s">
        <v>1259</v>
      </c>
      <c r="AK719" s="270" t="s">
        <v>1259</v>
      </c>
      <c r="AL719" s="270" t="s">
        <v>1259</v>
      </c>
      <c r="AM719" s="270" t="s">
        <v>1259</v>
      </c>
      <c r="AN719" s="270" t="s">
        <v>1259</v>
      </c>
      <c r="AO719" s="270" t="s">
        <v>1259</v>
      </c>
      <c r="AP719" s="270" t="s">
        <v>1259</v>
      </c>
      <c r="AQ719" s="270" t="s">
        <v>1259</v>
      </c>
      <c r="AR719" s="270" t="s">
        <v>1259</v>
      </c>
      <c r="AS719" s="270" t="s">
        <v>1259</v>
      </c>
      <c r="AT719" s="270" t="s">
        <v>1259</v>
      </c>
      <c r="AU719" s="270" t="s">
        <v>1259</v>
      </c>
      <c r="AV719" s="270" t="s">
        <v>1259</v>
      </c>
      <c r="AW719" s="277" t="s">
        <v>1259</v>
      </c>
      <c r="AX719">
        <f>VLOOKUP(A719,[1]Sheet4!B$2:G$3636,6,0)</f>
        <v>0</v>
      </c>
      <c r="AY719" t="str">
        <f>VLOOKUP(A719,[1]Sheet2!A$3:AC$3636,29,0)</f>
        <v/>
      </c>
      <c r="AZ719" s="270" t="s">
        <v>3258</v>
      </c>
      <c r="BA719" s="270" t="s">
        <v>3258</v>
      </c>
      <c r="BB719" s="270" t="s">
        <v>3258</v>
      </c>
      <c r="BC719" s="270" t="s">
        <v>3258</v>
      </c>
      <c r="BD719" s="270"/>
      <c r="BE719" s="270"/>
    </row>
    <row r="720" spans="1:83" ht="14.4" x14ac:dyDescent="0.3">
      <c r="A720" s="269">
        <v>522580</v>
      </c>
      <c r="B720" s="272" t="str">
        <f>VLOOKUP(A720,[1]Sheet4!B$1:G$3636,5,0)</f>
        <v>الرابعة</v>
      </c>
      <c r="C720" s="270" t="s">
        <v>1260</v>
      </c>
      <c r="D720" s="270" t="s">
        <v>1260</v>
      </c>
      <c r="E720" s="270" t="s">
        <v>1260</v>
      </c>
      <c r="F720" s="270" t="s">
        <v>1260</v>
      </c>
      <c r="G720" s="270" t="s">
        <v>1260</v>
      </c>
      <c r="H720" s="270" t="s">
        <v>1260</v>
      </c>
      <c r="I720" s="270" t="s">
        <v>1260</v>
      </c>
      <c r="J720" s="270" t="s">
        <v>1260</v>
      </c>
      <c r="K720" s="270" t="s">
        <v>1260</v>
      </c>
      <c r="L720" s="270" t="s">
        <v>1260</v>
      </c>
      <c r="M720" s="270" t="s">
        <v>1260</v>
      </c>
      <c r="N720" s="270" t="s">
        <v>1260</v>
      </c>
      <c r="O720" s="270" t="s">
        <v>1260</v>
      </c>
      <c r="P720" s="270" t="s">
        <v>1260</v>
      </c>
      <c r="Q720" s="270" t="s">
        <v>1260</v>
      </c>
      <c r="R720" s="270" t="s">
        <v>1260</v>
      </c>
      <c r="S720" s="270" t="s">
        <v>1260</v>
      </c>
      <c r="T720" s="270" t="s">
        <v>1260</v>
      </c>
      <c r="U720" s="270" t="s">
        <v>1260</v>
      </c>
      <c r="V720" s="270" t="s">
        <v>1260</v>
      </c>
      <c r="W720" s="270" t="s">
        <v>1260</v>
      </c>
      <c r="X720" s="270" t="s">
        <v>1260</v>
      </c>
      <c r="Y720" s="270" t="s">
        <v>1260</v>
      </c>
      <c r="Z720" s="270" t="s">
        <v>1260</v>
      </c>
      <c r="AA720" s="270" t="s">
        <v>1260</v>
      </c>
      <c r="AB720" s="270" t="s">
        <v>1260</v>
      </c>
      <c r="AC720" s="270" t="s">
        <v>1260</v>
      </c>
      <c r="AD720" s="270" t="s">
        <v>1260</v>
      </c>
      <c r="AE720" s="270" t="s">
        <v>1260</v>
      </c>
      <c r="AF720" s="270" t="s">
        <v>1260</v>
      </c>
      <c r="AG720" s="270" t="s">
        <v>1260</v>
      </c>
      <c r="AH720" s="270" t="s">
        <v>1260</v>
      </c>
      <c r="AI720" s="270" t="s">
        <v>1260</v>
      </c>
      <c r="AJ720" s="270" t="s">
        <v>1260</v>
      </c>
      <c r="AK720" s="270" t="s">
        <v>1260</v>
      </c>
      <c r="AL720" s="270" t="s">
        <v>1260</v>
      </c>
      <c r="AM720" s="270" t="s">
        <v>1260</v>
      </c>
      <c r="AN720" s="270" t="s">
        <v>1260</v>
      </c>
      <c r="AO720" s="270" t="s">
        <v>1260</v>
      </c>
      <c r="AP720" s="270" t="s">
        <v>1260</v>
      </c>
      <c r="AQ720" s="270" t="s">
        <v>1260</v>
      </c>
      <c r="AR720" s="270" t="s">
        <v>1260</v>
      </c>
      <c r="AS720" s="270" t="s">
        <v>1260</v>
      </c>
      <c r="AT720" s="270" t="s">
        <v>1260</v>
      </c>
      <c r="AU720" s="270" t="s">
        <v>1260</v>
      </c>
      <c r="AV720" s="270" t="s">
        <v>1260</v>
      </c>
      <c r="AW720" s="277" t="s">
        <v>1260</v>
      </c>
      <c r="AX720" t="str">
        <f>VLOOKUP(A720,[1]Sheet4!B$2:G$3636,6,0)</f>
        <v>مستنفذ فصل ثاني  2023-2024</v>
      </c>
      <c r="AY720" t="str">
        <f>VLOOKUP(A720,[1]Sheet2!A$3:AC$3636,29,0)</f>
        <v/>
      </c>
      <c r="AZ720" s="270" t="s">
        <v>3258</v>
      </c>
      <c r="BA720" s="270" t="s">
        <v>3258</v>
      </c>
      <c r="BB720" s="270" t="s">
        <v>3258</v>
      </c>
      <c r="BC720" s="270" t="s">
        <v>3258</v>
      </c>
      <c r="BD720" s="270"/>
      <c r="BE720" s="270"/>
    </row>
    <row r="721" spans="1:83" ht="14.4" x14ac:dyDescent="0.3">
      <c r="A721" s="269">
        <v>522592</v>
      </c>
      <c r="B721" s="272" t="str">
        <f>VLOOKUP(A721,[1]Sheet4!B$1:G$3636,5,0)</f>
        <v>الرابعة</v>
      </c>
      <c r="C721" s="270" t="s">
        <v>1259</v>
      </c>
      <c r="D721" s="270" t="s">
        <v>1259</v>
      </c>
      <c r="E721" s="270" t="s">
        <v>1259</v>
      </c>
      <c r="F721" s="270" t="s">
        <v>1259</v>
      </c>
      <c r="G721" s="270" t="s">
        <v>1259</v>
      </c>
      <c r="H721" s="270" t="s">
        <v>1259</v>
      </c>
      <c r="I721" s="270" t="s">
        <v>1259</v>
      </c>
      <c r="J721" s="270" t="s">
        <v>1259</v>
      </c>
      <c r="K721" s="270" t="s">
        <v>1259</v>
      </c>
      <c r="L721" s="270" t="s">
        <v>1259</v>
      </c>
      <c r="M721" s="270" t="s">
        <v>1259</v>
      </c>
      <c r="N721" s="270" t="s">
        <v>1259</v>
      </c>
      <c r="O721" s="270" t="s">
        <v>1259</v>
      </c>
      <c r="P721" s="270" t="s">
        <v>1259</v>
      </c>
      <c r="Q721" s="270" t="s">
        <v>1259</v>
      </c>
      <c r="R721" s="270" t="s">
        <v>1259</v>
      </c>
      <c r="S721" s="270" t="s">
        <v>1259</v>
      </c>
      <c r="T721" s="270" t="s">
        <v>1259</v>
      </c>
      <c r="U721" s="270" t="s">
        <v>1259</v>
      </c>
      <c r="V721" s="270" t="s">
        <v>1259</v>
      </c>
      <c r="W721" s="270" t="s">
        <v>1259</v>
      </c>
      <c r="X721" s="270" t="s">
        <v>1259</v>
      </c>
      <c r="Y721" s="270" t="s">
        <v>1259</v>
      </c>
      <c r="Z721" s="270" t="s">
        <v>1259</v>
      </c>
      <c r="AA721" s="270" t="s">
        <v>1259</v>
      </c>
      <c r="AB721" s="270" t="s">
        <v>1259</v>
      </c>
      <c r="AC721" s="270" t="s">
        <v>1259</v>
      </c>
      <c r="AD721" s="270" t="s">
        <v>1259</v>
      </c>
      <c r="AE721" s="270" t="s">
        <v>1259</v>
      </c>
      <c r="AF721" s="270" t="s">
        <v>1259</v>
      </c>
      <c r="AG721" s="270" t="s">
        <v>1259</v>
      </c>
      <c r="AH721" s="270" t="s">
        <v>1259</v>
      </c>
      <c r="AI721" s="270" t="s">
        <v>1259</v>
      </c>
      <c r="AJ721" s="270" t="s">
        <v>1259</v>
      </c>
      <c r="AK721" s="270" t="s">
        <v>1259</v>
      </c>
      <c r="AL721" s="270" t="s">
        <v>1259</v>
      </c>
      <c r="AM721" s="270" t="s">
        <v>1259</v>
      </c>
      <c r="AN721" s="270" t="s">
        <v>1259</v>
      </c>
      <c r="AO721" s="270" t="s">
        <v>1259</v>
      </c>
      <c r="AP721" s="270" t="s">
        <v>1259</v>
      </c>
      <c r="AQ721" s="270" t="s">
        <v>1259</v>
      </c>
      <c r="AR721" s="270" t="s">
        <v>1259</v>
      </c>
      <c r="AS721" s="270" t="s">
        <v>1259</v>
      </c>
      <c r="AT721" s="270" t="s">
        <v>1259</v>
      </c>
      <c r="AU721" s="270" t="s">
        <v>1259</v>
      </c>
      <c r="AV721" s="270" t="s">
        <v>1259</v>
      </c>
      <c r="AW721" s="277" t="s">
        <v>1259</v>
      </c>
      <c r="AX721">
        <f>VLOOKUP(A721,[1]Sheet4!B$2:G$3636,6,0)</f>
        <v>0</v>
      </c>
      <c r="AY721" t="str">
        <f>VLOOKUP(A721,[1]Sheet2!A$3:AC$3636,29,0)</f>
        <v/>
      </c>
      <c r="AZ721" s="270" t="s">
        <v>3258</v>
      </c>
      <c r="BA721" s="270" t="s">
        <v>3258</v>
      </c>
      <c r="BB721" s="270" t="s">
        <v>3258</v>
      </c>
      <c r="BC721" s="270" t="s">
        <v>3258</v>
      </c>
      <c r="BD721" s="270"/>
      <c r="BE721" s="270"/>
    </row>
    <row r="722" spans="1:83" ht="14.4" x14ac:dyDescent="0.3">
      <c r="A722" s="269">
        <v>522596</v>
      </c>
      <c r="B722" s="272" t="str">
        <f>VLOOKUP(A722,[1]Sheet4!B$1:G$3636,5,0)</f>
        <v>الرابعة</v>
      </c>
      <c r="C722" s="270" t="s">
        <v>1260</v>
      </c>
      <c r="D722" s="270" t="s">
        <v>1260</v>
      </c>
      <c r="E722" s="270" t="s">
        <v>1260</v>
      </c>
      <c r="F722" s="270" t="s">
        <v>1260</v>
      </c>
      <c r="G722" s="270" t="s">
        <v>1260</v>
      </c>
      <c r="H722" s="270" t="s">
        <v>1260</v>
      </c>
      <c r="I722" s="270" t="s">
        <v>1260</v>
      </c>
      <c r="J722" s="270" t="s">
        <v>1260</v>
      </c>
      <c r="K722" s="270" t="s">
        <v>1260</v>
      </c>
      <c r="L722" s="270" t="s">
        <v>1260</v>
      </c>
      <c r="M722" s="270" t="s">
        <v>1260</v>
      </c>
      <c r="N722" s="270" t="s">
        <v>1260</v>
      </c>
      <c r="O722" s="270" t="s">
        <v>1260</v>
      </c>
      <c r="P722" s="270" t="s">
        <v>1260</v>
      </c>
      <c r="Q722" s="270" t="s">
        <v>1260</v>
      </c>
      <c r="R722" s="270" t="s">
        <v>1260</v>
      </c>
      <c r="S722" s="270" t="s">
        <v>1260</v>
      </c>
      <c r="T722" s="270" t="s">
        <v>1260</v>
      </c>
      <c r="U722" s="270" t="s">
        <v>1260</v>
      </c>
      <c r="V722" s="270" t="s">
        <v>1260</v>
      </c>
      <c r="W722" s="270" t="s">
        <v>1260</v>
      </c>
      <c r="X722" s="270" t="s">
        <v>1260</v>
      </c>
      <c r="Y722" s="270" t="s">
        <v>1260</v>
      </c>
      <c r="Z722" s="270" t="s">
        <v>1260</v>
      </c>
      <c r="AA722" s="270" t="s">
        <v>1260</v>
      </c>
      <c r="AB722" s="270" t="s">
        <v>1260</v>
      </c>
      <c r="AC722" s="270" t="s">
        <v>1260</v>
      </c>
      <c r="AD722" s="270" t="s">
        <v>1260</v>
      </c>
      <c r="AE722" s="270" t="s">
        <v>1260</v>
      </c>
      <c r="AF722" s="270" t="s">
        <v>1260</v>
      </c>
      <c r="AG722" s="270" t="s">
        <v>1260</v>
      </c>
      <c r="AH722" s="270" t="s">
        <v>1260</v>
      </c>
      <c r="AI722" s="270" t="s">
        <v>1260</v>
      </c>
      <c r="AJ722" s="270" t="s">
        <v>1260</v>
      </c>
      <c r="AK722" s="270" t="s">
        <v>1260</v>
      </c>
      <c r="AL722" s="270" t="s">
        <v>1260</v>
      </c>
      <c r="AM722" s="270" t="s">
        <v>1260</v>
      </c>
      <c r="AN722" s="270" t="s">
        <v>1260</v>
      </c>
      <c r="AO722" s="270" t="s">
        <v>1260</v>
      </c>
      <c r="AP722" s="270" t="s">
        <v>1260</v>
      </c>
      <c r="AQ722" s="270" t="s">
        <v>1260</v>
      </c>
      <c r="AR722" s="270" t="s">
        <v>1260</v>
      </c>
      <c r="AS722" s="270" t="s">
        <v>1260</v>
      </c>
      <c r="AT722" s="270" t="s">
        <v>1260</v>
      </c>
      <c r="AU722" s="270" t="s">
        <v>1260</v>
      </c>
      <c r="AV722" s="270" t="s">
        <v>1260</v>
      </c>
      <c r="AW722" s="277" t="s">
        <v>1260</v>
      </c>
      <c r="AX722" t="str">
        <f>VLOOKUP(A722,[1]Sheet4!B$2:G$3636,6,0)</f>
        <v>مستنفذ فصل ثاني  2023-2024</v>
      </c>
      <c r="AY722" t="str">
        <f>VLOOKUP(A722,[1]Sheet2!A$3:AC$3636,29,0)</f>
        <v/>
      </c>
      <c r="AZ722" s="270" t="s">
        <v>3258</v>
      </c>
      <c r="BA722" s="270" t="s">
        <v>3258</v>
      </c>
      <c r="BB722" s="270" t="s">
        <v>3258</v>
      </c>
      <c r="BC722" s="270" t="s">
        <v>3258</v>
      </c>
      <c r="BD722" s="270"/>
      <c r="BE722" s="270"/>
      <c r="BH722" s="248"/>
      <c r="BI722" s="248"/>
      <c r="BJ722" s="248"/>
      <c r="BK722" s="248"/>
      <c r="BL722" s="248"/>
      <c r="BM722" s="248"/>
      <c r="BN722" s="248"/>
      <c r="BO722" s="248"/>
      <c r="BP722" s="248" t="s">
        <v>3258</v>
      </c>
      <c r="BQ722" s="248" t="s">
        <v>3258</v>
      </c>
      <c r="BR722" s="248" t="s">
        <v>3258</v>
      </c>
      <c r="BS722" s="248" t="s">
        <v>3258</v>
      </c>
      <c r="BT722" s="248" t="s">
        <v>3258</v>
      </c>
      <c r="BU722" s="248" t="s">
        <v>3258</v>
      </c>
      <c r="BV722" s="247"/>
      <c r="BW722" s="248"/>
      <c r="BX722" s="248"/>
      <c r="BY722" s="248"/>
      <c r="BZ722" s="248"/>
      <c r="CA722" s="241"/>
      <c r="CB722" s="241"/>
      <c r="CC722" s="241"/>
      <c r="CD722" s="241"/>
      <c r="CE722" s="248"/>
    </row>
    <row r="723" spans="1:83" ht="14.4" x14ac:dyDescent="0.3">
      <c r="A723" s="269">
        <v>522597</v>
      </c>
      <c r="B723" s="272" t="str">
        <f>VLOOKUP(A723,[1]Sheet4!B$1:G$3636,5,0)</f>
        <v>الرابعة</v>
      </c>
      <c r="C723" s="270" t="s">
        <v>1259</v>
      </c>
      <c r="D723" s="270" t="s">
        <v>1259</v>
      </c>
      <c r="E723" s="270" t="s">
        <v>1259</v>
      </c>
      <c r="F723" s="270" t="s">
        <v>1259</v>
      </c>
      <c r="G723" s="270" t="s">
        <v>1259</v>
      </c>
      <c r="H723" s="270" t="s">
        <v>1259</v>
      </c>
      <c r="I723" s="270" t="s">
        <v>1259</v>
      </c>
      <c r="J723" s="270" t="s">
        <v>1259</v>
      </c>
      <c r="K723" s="270" t="s">
        <v>1259</v>
      </c>
      <c r="L723" s="270" t="s">
        <v>1259</v>
      </c>
      <c r="M723" s="270" t="s">
        <v>1259</v>
      </c>
      <c r="N723" s="270" t="s">
        <v>1259</v>
      </c>
      <c r="O723" s="270" t="s">
        <v>1259</v>
      </c>
      <c r="P723" s="270" t="s">
        <v>1259</v>
      </c>
      <c r="Q723" s="270" t="s">
        <v>1259</v>
      </c>
      <c r="R723" s="270" t="s">
        <v>1259</v>
      </c>
      <c r="S723" s="270" t="s">
        <v>1259</v>
      </c>
      <c r="T723" s="270" t="s">
        <v>1259</v>
      </c>
      <c r="U723" s="270" t="s">
        <v>1259</v>
      </c>
      <c r="V723" s="270" t="s">
        <v>1259</v>
      </c>
      <c r="W723" s="270" t="s">
        <v>1259</v>
      </c>
      <c r="X723" s="270" t="s">
        <v>1259</v>
      </c>
      <c r="Y723" s="270" t="s">
        <v>1259</v>
      </c>
      <c r="Z723" s="270" t="s">
        <v>1259</v>
      </c>
      <c r="AA723" s="270" t="s">
        <v>1259</v>
      </c>
      <c r="AB723" s="270" t="s">
        <v>1259</v>
      </c>
      <c r="AC723" s="270" t="s">
        <v>1259</v>
      </c>
      <c r="AD723" s="270" t="s">
        <v>1259</v>
      </c>
      <c r="AE723" s="270" t="s">
        <v>1259</v>
      </c>
      <c r="AF723" s="270" t="s">
        <v>1259</v>
      </c>
      <c r="AG723" s="270" t="s">
        <v>1259</v>
      </c>
      <c r="AH723" s="270" t="s">
        <v>1259</v>
      </c>
      <c r="AI723" s="270" t="s">
        <v>1259</v>
      </c>
      <c r="AJ723" s="270" t="s">
        <v>1259</v>
      </c>
      <c r="AK723" s="270" t="s">
        <v>1259</v>
      </c>
      <c r="AL723" s="270" t="s">
        <v>1259</v>
      </c>
      <c r="AM723" s="270" t="s">
        <v>1259</v>
      </c>
      <c r="AN723" s="270" t="s">
        <v>1259</v>
      </c>
      <c r="AO723" s="270" t="s">
        <v>1259</v>
      </c>
      <c r="AP723" s="270" t="s">
        <v>1259</v>
      </c>
      <c r="AQ723" s="270" t="s">
        <v>1259</v>
      </c>
      <c r="AR723" s="270" t="s">
        <v>1259</v>
      </c>
      <c r="AS723" s="270" t="s">
        <v>1259</v>
      </c>
      <c r="AT723" s="270" t="s">
        <v>1259</v>
      </c>
      <c r="AU723" s="270" t="s">
        <v>1259</v>
      </c>
      <c r="AV723" s="270" t="s">
        <v>1259</v>
      </c>
      <c r="AW723" s="277" t="s">
        <v>1259</v>
      </c>
      <c r="AX723">
        <f>VLOOKUP(A723,[1]Sheet4!B$2:G$3636,6,0)</f>
        <v>0</v>
      </c>
      <c r="AY723" t="str">
        <f>VLOOKUP(A723,[1]Sheet2!A$3:AC$3636,29,0)</f>
        <v/>
      </c>
      <c r="AZ723" s="270" t="s">
        <v>3258</v>
      </c>
      <c r="BA723" s="270" t="s">
        <v>3258</v>
      </c>
      <c r="BB723" s="270" t="s">
        <v>3258</v>
      </c>
      <c r="BC723" s="270" t="s">
        <v>3258</v>
      </c>
      <c r="BD723" s="270"/>
      <c r="BE723" s="270"/>
    </row>
    <row r="724" spans="1:83" ht="14.4" x14ac:dyDescent="0.3">
      <c r="A724" s="269">
        <v>522608</v>
      </c>
      <c r="B724" s="272" t="str">
        <f>VLOOKUP(A724,[1]Sheet4!B$1:G$3636,5,0)</f>
        <v>الرابعة</v>
      </c>
      <c r="C724" s="270" t="s">
        <v>1259</v>
      </c>
      <c r="D724" s="270" t="s">
        <v>1259</v>
      </c>
      <c r="E724" s="270" t="s">
        <v>1259</v>
      </c>
      <c r="F724" s="270" t="s">
        <v>1259</v>
      </c>
      <c r="G724" s="270" t="s">
        <v>1259</v>
      </c>
      <c r="H724" s="270" t="s">
        <v>1259</v>
      </c>
      <c r="I724" s="270" t="s">
        <v>1259</v>
      </c>
      <c r="J724" s="270" t="s">
        <v>1259</v>
      </c>
      <c r="K724" s="270" t="s">
        <v>1259</v>
      </c>
      <c r="L724" s="270" t="s">
        <v>1259</v>
      </c>
      <c r="M724" s="270" t="s">
        <v>1259</v>
      </c>
      <c r="N724" s="270" t="s">
        <v>1259</v>
      </c>
      <c r="O724" s="270" t="s">
        <v>1259</v>
      </c>
      <c r="P724" s="270" t="s">
        <v>1259</v>
      </c>
      <c r="Q724" s="270" t="s">
        <v>1259</v>
      </c>
      <c r="R724" s="270" t="s">
        <v>1259</v>
      </c>
      <c r="S724" s="270" t="s">
        <v>1259</v>
      </c>
      <c r="T724" s="270" t="s">
        <v>1259</v>
      </c>
      <c r="U724" s="270" t="s">
        <v>1259</v>
      </c>
      <c r="V724" s="270" t="s">
        <v>1259</v>
      </c>
      <c r="W724" s="270" t="s">
        <v>1259</v>
      </c>
      <c r="X724" s="270" t="s">
        <v>1259</v>
      </c>
      <c r="Y724" s="270" t="s">
        <v>1259</v>
      </c>
      <c r="Z724" s="270" t="s">
        <v>1259</v>
      </c>
      <c r="AA724" s="270" t="s">
        <v>1259</v>
      </c>
      <c r="AB724" s="270" t="s">
        <v>1259</v>
      </c>
      <c r="AC724" s="270" t="s">
        <v>1259</v>
      </c>
      <c r="AD724" s="270" t="s">
        <v>1259</v>
      </c>
      <c r="AE724" s="270" t="s">
        <v>1259</v>
      </c>
      <c r="AF724" s="270" t="s">
        <v>1259</v>
      </c>
      <c r="AG724" s="270" t="s">
        <v>1259</v>
      </c>
      <c r="AH724" s="270" t="s">
        <v>1259</v>
      </c>
      <c r="AI724" s="270" t="s">
        <v>1259</v>
      </c>
      <c r="AJ724" s="270" t="s">
        <v>1259</v>
      </c>
      <c r="AK724" s="270" t="s">
        <v>1259</v>
      </c>
      <c r="AL724" s="270" t="s">
        <v>1259</v>
      </c>
      <c r="AM724" s="270" t="s">
        <v>1259</v>
      </c>
      <c r="AN724" s="270" t="s">
        <v>1259</v>
      </c>
      <c r="AO724" s="270" t="s">
        <v>1259</v>
      </c>
      <c r="AP724" s="270" t="s">
        <v>1259</v>
      </c>
      <c r="AQ724" s="270" t="s">
        <v>1259</v>
      </c>
      <c r="AR724" s="270" t="s">
        <v>1259</v>
      </c>
      <c r="AS724" s="270" t="s">
        <v>1259</v>
      </c>
      <c r="AT724" s="270" t="s">
        <v>1259</v>
      </c>
      <c r="AU724" s="270" t="s">
        <v>1259</v>
      </c>
      <c r="AV724" s="270" t="s">
        <v>1259</v>
      </c>
      <c r="AW724" s="270" t="s">
        <v>1259</v>
      </c>
      <c r="AX724">
        <f>VLOOKUP(A724,[1]Sheet4!B$2:G$3636,6,0)</f>
        <v>0</v>
      </c>
      <c r="AY724" t="str">
        <f>VLOOKUP(A724,[1]Sheet2!A$3:AC$3636,29,0)</f>
        <v/>
      </c>
      <c r="AZ724" s="270" t="s">
        <v>3258</v>
      </c>
      <c r="BA724" s="270" t="s">
        <v>3258</v>
      </c>
      <c r="BB724" s="270" t="s">
        <v>3258</v>
      </c>
      <c r="BC724" s="270" t="s">
        <v>3258</v>
      </c>
      <c r="BD724" s="270"/>
      <c r="BE724" s="270"/>
    </row>
    <row r="725" spans="1:83" ht="14.4" x14ac:dyDescent="0.3">
      <c r="A725" s="269">
        <v>522637</v>
      </c>
      <c r="B725" s="272" t="str">
        <f>VLOOKUP(A725,[1]Sheet4!B$1:G$3636,5,0)</f>
        <v>الرابعة حديث</v>
      </c>
      <c r="C725" s="270" t="s">
        <v>1260</v>
      </c>
      <c r="D725" s="270" t="s">
        <v>1260</v>
      </c>
      <c r="E725" s="270" t="s">
        <v>1260</v>
      </c>
      <c r="F725" s="270" t="s">
        <v>1260</v>
      </c>
      <c r="G725" s="270" t="s">
        <v>1260</v>
      </c>
      <c r="H725" s="270" t="s">
        <v>1260</v>
      </c>
      <c r="I725" s="270" t="s">
        <v>1260</v>
      </c>
      <c r="J725" s="270" t="s">
        <v>1260</v>
      </c>
      <c r="K725" s="270" t="s">
        <v>1260</v>
      </c>
      <c r="L725" s="270" t="s">
        <v>1260</v>
      </c>
      <c r="M725" s="270" t="s">
        <v>1260</v>
      </c>
      <c r="N725" s="270" t="s">
        <v>1260</v>
      </c>
      <c r="O725" s="270" t="s">
        <v>1260</v>
      </c>
      <c r="P725" s="270" t="s">
        <v>1260</v>
      </c>
      <c r="Q725" s="270" t="s">
        <v>1260</v>
      </c>
      <c r="R725" s="270" t="s">
        <v>1260</v>
      </c>
      <c r="S725" s="270" t="s">
        <v>1260</v>
      </c>
      <c r="T725" s="270" t="s">
        <v>1260</v>
      </c>
      <c r="U725" s="270" t="s">
        <v>1260</v>
      </c>
      <c r="V725" s="270" t="s">
        <v>1260</v>
      </c>
      <c r="W725" s="270" t="s">
        <v>1260</v>
      </c>
      <c r="X725" s="270" t="s">
        <v>1260</v>
      </c>
      <c r="Y725" s="270" t="s">
        <v>1260</v>
      </c>
      <c r="Z725" s="270" t="s">
        <v>1260</v>
      </c>
      <c r="AA725" s="270" t="s">
        <v>1260</v>
      </c>
      <c r="AB725" s="270" t="s">
        <v>1260</v>
      </c>
      <c r="AC725" s="270" t="s">
        <v>1260</v>
      </c>
      <c r="AD725" s="270" t="s">
        <v>1260</v>
      </c>
      <c r="AE725" s="270" t="s">
        <v>1260</v>
      </c>
      <c r="AF725" s="270" t="s">
        <v>1260</v>
      </c>
      <c r="AG725" s="270" t="s">
        <v>1260</v>
      </c>
      <c r="AH725" s="270" t="s">
        <v>1260</v>
      </c>
      <c r="AI725" s="270" t="s">
        <v>1260</v>
      </c>
      <c r="AJ725" s="270" t="s">
        <v>1260</v>
      </c>
      <c r="AK725" s="270" t="s">
        <v>1260</v>
      </c>
      <c r="AL725" s="270" t="s">
        <v>1260</v>
      </c>
      <c r="AM725" s="270" t="s">
        <v>1260</v>
      </c>
      <c r="AN725" s="270" t="s">
        <v>1260</v>
      </c>
      <c r="AO725" s="270" t="s">
        <v>1260</v>
      </c>
      <c r="AP725" s="270" t="s">
        <v>1260</v>
      </c>
      <c r="AQ725" s="270" t="s">
        <v>1260</v>
      </c>
      <c r="AR725" s="270" t="s">
        <v>1260</v>
      </c>
      <c r="AS725" s="270" t="s">
        <v>3258</v>
      </c>
      <c r="AT725" s="270" t="s">
        <v>3258</v>
      </c>
      <c r="AU725" s="270" t="s">
        <v>3258</v>
      </c>
      <c r="AV725" s="270" t="s">
        <v>3258</v>
      </c>
      <c r="AW725" s="277" t="s">
        <v>3258</v>
      </c>
      <c r="AY725" t="str">
        <f>VLOOKUP(A725,[1]Sheet2!A$3:AC$3636,29,0)</f>
        <v>مستنفذ ثاني  2022-2023</v>
      </c>
      <c r="AZ725" s="270" t="s">
        <v>3258</v>
      </c>
      <c r="BA725" s="270" t="s">
        <v>3258</v>
      </c>
      <c r="BB725" s="270" t="s">
        <v>3258</v>
      </c>
      <c r="BC725" s="270" t="s">
        <v>3258</v>
      </c>
      <c r="BD725" s="270"/>
      <c r="BE725" s="270"/>
    </row>
    <row r="726" spans="1:83" ht="14.4" x14ac:dyDescent="0.3">
      <c r="A726" s="269">
        <v>522640</v>
      </c>
      <c r="B726" s="272" t="str">
        <f>VLOOKUP(A726,[1]Sheet4!B$1:G$3636,5,0)</f>
        <v>الرابعة</v>
      </c>
      <c r="C726" s="270" t="s">
        <v>1259</v>
      </c>
      <c r="D726" s="270" t="s">
        <v>1259</v>
      </c>
      <c r="E726" s="270" t="s">
        <v>1259</v>
      </c>
      <c r="F726" s="270" t="s">
        <v>1259</v>
      </c>
      <c r="G726" s="270" t="s">
        <v>1259</v>
      </c>
      <c r="H726" s="270" t="s">
        <v>1259</v>
      </c>
      <c r="I726" s="270" t="s">
        <v>1259</v>
      </c>
      <c r="J726" s="270" t="s">
        <v>1259</v>
      </c>
      <c r="K726" s="270" t="s">
        <v>1259</v>
      </c>
      <c r="L726" s="270" t="s">
        <v>1259</v>
      </c>
      <c r="M726" s="270" t="s">
        <v>1259</v>
      </c>
      <c r="N726" s="270" t="s">
        <v>1259</v>
      </c>
      <c r="O726" s="270" t="s">
        <v>1259</v>
      </c>
      <c r="P726" s="270" t="s">
        <v>1259</v>
      </c>
      <c r="Q726" s="270" t="s">
        <v>1259</v>
      </c>
      <c r="R726" s="270" t="s">
        <v>1259</v>
      </c>
      <c r="S726" s="270" t="s">
        <v>1259</v>
      </c>
      <c r="T726" s="270" t="s">
        <v>1259</v>
      </c>
      <c r="U726" s="270" t="s">
        <v>1259</v>
      </c>
      <c r="V726" s="270" t="s">
        <v>1259</v>
      </c>
      <c r="W726" s="270" t="s">
        <v>1259</v>
      </c>
      <c r="X726" s="270" t="s">
        <v>1259</v>
      </c>
      <c r="Y726" s="270" t="s">
        <v>1259</v>
      </c>
      <c r="Z726" s="270" t="s">
        <v>1259</v>
      </c>
      <c r="AA726" s="270" t="s">
        <v>1259</v>
      </c>
      <c r="AB726" s="270" t="s">
        <v>1259</v>
      </c>
      <c r="AC726" s="270" t="s">
        <v>1259</v>
      </c>
      <c r="AD726" s="270" t="s">
        <v>1259</v>
      </c>
      <c r="AE726" s="270" t="s">
        <v>1259</v>
      </c>
      <c r="AF726" s="270" t="s">
        <v>1259</v>
      </c>
      <c r="AG726" s="270" t="s">
        <v>1259</v>
      </c>
      <c r="AH726" s="270" t="s">
        <v>1259</v>
      </c>
      <c r="AI726" s="270" t="s">
        <v>1259</v>
      </c>
      <c r="AJ726" s="270" t="s">
        <v>1259</v>
      </c>
      <c r="AK726" s="270" t="s">
        <v>1259</v>
      </c>
      <c r="AL726" s="270" t="s">
        <v>1259</v>
      </c>
      <c r="AM726" s="270" t="s">
        <v>1259</v>
      </c>
      <c r="AN726" s="270" t="s">
        <v>1259</v>
      </c>
      <c r="AO726" s="270" t="s">
        <v>1259</v>
      </c>
      <c r="AP726" s="270" t="s">
        <v>1259</v>
      </c>
      <c r="AQ726" s="270" t="s">
        <v>1259</v>
      </c>
      <c r="AR726" s="270" t="s">
        <v>1259</v>
      </c>
      <c r="AS726" s="270" t="s">
        <v>1259</v>
      </c>
      <c r="AT726" s="270" t="s">
        <v>1259</v>
      </c>
      <c r="AU726" s="270" t="s">
        <v>1259</v>
      </c>
      <c r="AV726" s="270" t="s">
        <v>1259</v>
      </c>
      <c r="AW726" s="277" t="s">
        <v>1259</v>
      </c>
      <c r="AX726">
        <f>VLOOKUP(A726,[1]Sheet4!B$2:G$3636,6,0)</f>
        <v>0</v>
      </c>
      <c r="AY726" t="str">
        <f>VLOOKUP(A726,[1]Sheet2!A$3:AC$3636,29,0)</f>
        <v/>
      </c>
      <c r="AZ726" s="270" t="s">
        <v>3258</v>
      </c>
      <c r="BA726" s="270" t="s">
        <v>3258</v>
      </c>
      <c r="BB726" s="270" t="s">
        <v>3258</v>
      </c>
      <c r="BC726" s="270" t="s">
        <v>3258</v>
      </c>
      <c r="BD726" s="270"/>
      <c r="BE726" s="270"/>
      <c r="BH726" s="248"/>
      <c r="BI726" s="248"/>
      <c r="BJ726" s="248"/>
      <c r="BK726" s="248"/>
      <c r="BL726" s="248"/>
      <c r="BM726" s="248"/>
      <c r="BN726" s="248"/>
      <c r="BO726" s="248"/>
      <c r="BP726" s="248" t="s">
        <v>3258</v>
      </c>
      <c r="BQ726" s="248" t="s">
        <v>3258</v>
      </c>
      <c r="BR726" s="248" t="s">
        <v>3258</v>
      </c>
      <c r="BS726" s="248" t="s">
        <v>3258</v>
      </c>
      <c r="BT726" s="248" t="s">
        <v>3258</v>
      </c>
      <c r="BU726" s="248" t="s">
        <v>3258</v>
      </c>
      <c r="BV726" s="247"/>
      <c r="BW726" s="248"/>
      <c r="BX726" s="248"/>
      <c r="BY726" s="248"/>
      <c r="BZ726" s="248"/>
      <c r="CA726" s="241"/>
      <c r="CB726" s="241"/>
      <c r="CC726" s="241"/>
      <c r="CD726" s="241"/>
      <c r="CE726" s="248"/>
    </row>
    <row r="727" spans="1:83" ht="14.4" x14ac:dyDescent="0.3">
      <c r="A727" s="269">
        <v>522643</v>
      </c>
      <c r="B727" s="272" t="str">
        <f>VLOOKUP(A727,[1]Sheet4!B$1:G$3636,5,0)</f>
        <v>الرابعة</v>
      </c>
      <c r="C727" s="270" t="s">
        <v>1259</v>
      </c>
      <c r="D727" s="270" t="s">
        <v>1259</v>
      </c>
      <c r="E727" s="270" t="s">
        <v>1259</v>
      </c>
      <c r="F727" s="270" t="s">
        <v>1259</v>
      </c>
      <c r="G727" s="270" t="s">
        <v>1259</v>
      </c>
      <c r="H727" s="270" t="s">
        <v>1259</v>
      </c>
      <c r="I727" s="270" t="s">
        <v>1259</v>
      </c>
      <c r="J727" s="270" t="s">
        <v>1259</v>
      </c>
      <c r="K727" s="270" t="s">
        <v>1259</v>
      </c>
      <c r="L727" s="270" t="s">
        <v>1259</v>
      </c>
      <c r="M727" s="270" t="s">
        <v>1259</v>
      </c>
      <c r="N727" s="270" t="s">
        <v>1259</v>
      </c>
      <c r="O727" s="270" t="s">
        <v>1259</v>
      </c>
      <c r="P727" s="270" t="s">
        <v>1259</v>
      </c>
      <c r="Q727" s="270" t="s">
        <v>1259</v>
      </c>
      <c r="R727" s="270" t="s">
        <v>1259</v>
      </c>
      <c r="S727" s="270" t="s">
        <v>1259</v>
      </c>
      <c r="T727" s="270" t="s">
        <v>1259</v>
      </c>
      <c r="U727" s="270" t="s">
        <v>1259</v>
      </c>
      <c r="V727" s="270" t="s">
        <v>1259</v>
      </c>
      <c r="W727" s="270" t="s">
        <v>1259</v>
      </c>
      <c r="X727" s="270" t="s">
        <v>1259</v>
      </c>
      <c r="Y727" s="270" t="s">
        <v>1259</v>
      </c>
      <c r="Z727" s="270" t="s">
        <v>1259</v>
      </c>
      <c r="AA727" s="270" t="s">
        <v>1259</v>
      </c>
      <c r="AB727" s="270" t="s">
        <v>1259</v>
      </c>
      <c r="AC727" s="270" t="s">
        <v>1259</v>
      </c>
      <c r="AD727" s="270" t="s">
        <v>1259</v>
      </c>
      <c r="AE727" s="270" t="s">
        <v>1259</v>
      </c>
      <c r="AF727" s="270" t="s">
        <v>1259</v>
      </c>
      <c r="AG727" s="270" t="s">
        <v>1259</v>
      </c>
      <c r="AH727" s="270" t="s">
        <v>1259</v>
      </c>
      <c r="AI727" s="270" t="s">
        <v>1259</v>
      </c>
      <c r="AJ727" s="270" t="s">
        <v>1259</v>
      </c>
      <c r="AK727" s="270" t="s">
        <v>1259</v>
      </c>
      <c r="AL727" s="270" t="s">
        <v>1259</v>
      </c>
      <c r="AM727" s="270" t="s">
        <v>1259</v>
      </c>
      <c r="AN727" s="270" t="s">
        <v>1259</v>
      </c>
      <c r="AO727" s="270" t="s">
        <v>1259</v>
      </c>
      <c r="AP727" s="270" t="s">
        <v>1259</v>
      </c>
      <c r="AQ727" s="270" t="s">
        <v>1259</v>
      </c>
      <c r="AR727" s="270" t="s">
        <v>1259</v>
      </c>
      <c r="AS727" s="270" t="s">
        <v>1259</v>
      </c>
      <c r="AT727" s="270" t="s">
        <v>1259</v>
      </c>
      <c r="AU727" s="270" t="s">
        <v>1259</v>
      </c>
      <c r="AV727" s="270" t="s">
        <v>1259</v>
      </c>
      <c r="AW727" s="277" t="s">
        <v>1259</v>
      </c>
      <c r="AX727">
        <f>VLOOKUP(A727,[1]Sheet4!B$2:G$3636,6,0)</f>
        <v>0</v>
      </c>
      <c r="AY727" t="str">
        <f>VLOOKUP(A727,[1]Sheet2!A$3:AC$3636,29,0)</f>
        <v/>
      </c>
      <c r="AZ727" s="270" t="s">
        <v>3258</v>
      </c>
      <c r="BA727" s="270" t="s">
        <v>3258</v>
      </c>
      <c r="BB727" s="270" t="s">
        <v>3258</v>
      </c>
      <c r="BC727" s="270" t="s">
        <v>3258</v>
      </c>
      <c r="BD727" s="270"/>
      <c r="BE727" s="270"/>
      <c r="BH727" s="248"/>
      <c r="BI727" s="248"/>
      <c r="BJ727" s="248"/>
      <c r="BK727" s="248"/>
      <c r="BL727" s="248"/>
      <c r="BM727" s="248"/>
      <c r="BN727" s="248"/>
      <c r="BO727" s="248"/>
      <c r="BP727" s="248" t="s">
        <v>3258</v>
      </c>
      <c r="BQ727" s="248" t="s">
        <v>3258</v>
      </c>
      <c r="BR727" s="248" t="s">
        <v>3258</v>
      </c>
      <c r="BS727" s="248" t="s">
        <v>3258</v>
      </c>
      <c r="BT727" s="248" t="s">
        <v>3258</v>
      </c>
      <c r="BU727" s="248" t="s">
        <v>3258</v>
      </c>
      <c r="BV727" s="247"/>
      <c r="BW727" s="248"/>
      <c r="BX727" s="248"/>
      <c r="BY727" s="248"/>
      <c r="BZ727" s="248"/>
      <c r="CA727" s="241"/>
      <c r="CB727" s="241"/>
      <c r="CC727" s="241"/>
      <c r="CD727" s="241"/>
      <c r="CE727" s="248"/>
    </row>
    <row r="728" spans="1:83" ht="14.4" x14ac:dyDescent="0.3">
      <c r="A728" s="269">
        <v>522657</v>
      </c>
      <c r="B728" s="272" t="str">
        <f>VLOOKUP(A728,[1]Sheet4!B$1:G$3636,5,0)</f>
        <v>الرابعة</v>
      </c>
      <c r="C728" s="270" t="s">
        <v>1259</v>
      </c>
      <c r="D728" s="270" t="s">
        <v>1259</v>
      </c>
      <c r="E728" s="270" t="s">
        <v>1259</v>
      </c>
      <c r="F728" s="270" t="s">
        <v>1259</v>
      </c>
      <c r="G728" s="270" t="s">
        <v>1259</v>
      </c>
      <c r="H728" s="270" t="s">
        <v>1259</v>
      </c>
      <c r="I728" s="270" t="s">
        <v>1259</v>
      </c>
      <c r="J728" s="270" t="s">
        <v>1259</v>
      </c>
      <c r="K728" s="270" t="s">
        <v>1259</v>
      </c>
      <c r="L728" s="270" t="s">
        <v>1259</v>
      </c>
      <c r="M728" s="270" t="s">
        <v>1259</v>
      </c>
      <c r="N728" s="270" t="s">
        <v>1259</v>
      </c>
      <c r="O728" s="270" t="s">
        <v>1259</v>
      </c>
      <c r="P728" s="270" t="s">
        <v>1259</v>
      </c>
      <c r="Q728" s="270" t="s">
        <v>1259</v>
      </c>
      <c r="R728" s="270" t="s">
        <v>1259</v>
      </c>
      <c r="S728" s="270" t="s">
        <v>1259</v>
      </c>
      <c r="T728" s="270" t="s">
        <v>1259</v>
      </c>
      <c r="U728" s="270" t="s">
        <v>1259</v>
      </c>
      <c r="V728" s="270" t="s">
        <v>1259</v>
      </c>
      <c r="W728" s="270" t="s">
        <v>1259</v>
      </c>
      <c r="X728" s="270" t="s">
        <v>1259</v>
      </c>
      <c r="Y728" s="270" t="s">
        <v>1259</v>
      </c>
      <c r="Z728" s="270" t="s">
        <v>1259</v>
      </c>
      <c r="AA728" s="270" t="s">
        <v>1259</v>
      </c>
      <c r="AB728" s="270" t="s">
        <v>1259</v>
      </c>
      <c r="AC728" s="270" t="s">
        <v>1259</v>
      </c>
      <c r="AD728" s="270" t="s">
        <v>1259</v>
      </c>
      <c r="AE728" s="270" t="s">
        <v>1259</v>
      </c>
      <c r="AF728" s="270" t="s">
        <v>1259</v>
      </c>
      <c r="AG728" s="270" t="s">
        <v>1259</v>
      </c>
      <c r="AH728" s="270" t="s">
        <v>1259</v>
      </c>
      <c r="AI728" s="270" t="s">
        <v>1259</v>
      </c>
      <c r="AJ728" s="270" t="s">
        <v>1259</v>
      </c>
      <c r="AK728" s="270" t="s">
        <v>1259</v>
      </c>
      <c r="AL728" s="270" t="s">
        <v>1259</v>
      </c>
      <c r="AM728" s="270" t="s">
        <v>1259</v>
      </c>
      <c r="AN728" s="270" t="s">
        <v>1259</v>
      </c>
      <c r="AO728" s="270" t="s">
        <v>1259</v>
      </c>
      <c r="AP728" s="270" t="s">
        <v>1259</v>
      </c>
      <c r="AQ728" s="270" t="s">
        <v>1259</v>
      </c>
      <c r="AR728" s="270" t="s">
        <v>1259</v>
      </c>
      <c r="AS728" s="270" t="s">
        <v>1259</v>
      </c>
      <c r="AT728" s="270" t="s">
        <v>1259</v>
      </c>
      <c r="AU728" s="270" t="s">
        <v>1259</v>
      </c>
      <c r="AV728" s="270" t="s">
        <v>1259</v>
      </c>
      <c r="AW728" s="277" t="s">
        <v>1259</v>
      </c>
      <c r="AX728">
        <f>VLOOKUP(A728,[1]Sheet4!B$2:G$3636,6,0)</f>
        <v>0</v>
      </c>
      <c r="AY728" t="str">
        <f>VLOOKUP(A728,[1]Sheet2!A$3:AC$3636,29,0)</f>
        <v/>
      </c>
      <c r="AZ728" s="270" t="s">
        <v>3258</v>
      </c>
      <c r="BA728" s="270" t="s">
        <v>3258</v>
      </c>
      <c r="BB728" s="270" t="s">
        <v>3258</v>
      </c>
      <c r="BC728" s="270" t="s">
        <v>3258</v>
      </c>
      <c r="BD728" s="270"/>
      <c r="BE728" s="270"/>
      <c r="BH728" s="248"/>
      <c r="BI728" s="248"/>
      <c r="BJ728" s="248"/>
      <c r="BK728" s="248"/>
      <c r="BL728" s="248"/>
      <c r="BM728" s="248"/>
      <c r="BN728" s="248"/>
      <c r="BO728" s="248"/>
      <c r="BP728" s="248" t="s">
        <v>3258</v>
      </c>
      <c r="BQ728" s="248" t="s">
        <v>3258</v>
      </c>
      <c r="BR728" s="248" t="s">
        <v>3258</v>
      </c>
      <c r="BS728" s="248" t="s">
        <v>3258</v>
      </c>
      <c r="BT728" s="248" t="s">
        <v>3258</v>
      </c>
      <c r="BU728" s="248" t="s">
        <v>3258</v>
      </c>
      <c r="BV728" s="247"/>
      <c r="BW728" s="248"/>
      <c r="BX728" s="248"/>
      <c r="BY728" s="248"/>
      <c r="BZ728" s="248"/>
      <c r="CA728" s="241"/>
      <c r="CB728" s="241"/>
      <c r="CC728" s="241"/>
      <c r="CD728" s="241"/>
      <c r="CE728" s="248"/>
    </row>
    <row r="729" spans="1:83" ht="14.4" x14ac:dyDescent="0.3">
      <c r="A729" s="269">
        <v>522660</v>
      </c>
      <c r="B729" s="272" t="str">
        <f>VLOOKUP(A729,[1]Sheet4!B$1:G$3636,5,0)</f>
        <v>الرابعة</v>
      </c>
      <c r="C729" s="270" t="s">
        <v>1259</v>
      </c>
      <c r="D729" s="270" t="s">
        <v>1259</v>
      </c>
      <c r="E729" s="270" t="s">
        <v>1259</v>
      </c>
      <c r="F729" s="270" t="s">
        <v>1259</v>
      </c>
      <c r="G729" s="270" t="s">
        <v>1259</v>
      </c>
      <c r="H729" s="270" t="s">
        <v>1259</v>
      </c>
      <c r="I729" s="270" t="s">
        <v>1259</v>
      </c>
      <c r="J729" s="270" t="s">
        <v>1259</v>
      </c>
      <c r="K729" s="270" t="s">
        <v>1259</v>
      </c>
      <c r="L729" s="270" t="s">
        <v>1259</v>
      </c>
      <c r="M729" s="270" t="s">
        <v>1259</v>
      </c>
      <c r="N729" s="270" t="s">
        <v>1259</v>
      </c>
      <c r="O729" s="270" t="s">
        <v>1259</v>
      </c>
      <c r="P729" s="270" t="s">
        <v>1259</v>
      </c>
      <c r="Q729" s="270" t="s">
        <v>1259</v>
      </c>
      <c r="R729" s="270" t="s">
        <v>1259</v>
      </c>
      <c r="S729" s="270" t="s">
        <v>1259</v>
      </c>
      <c r="T729" s="270" t="s">
        <v>1259</v>
      </c>
      <c r="U729" s="270" t="s">
        <v>1259</v>
      </c>
      <c r="V729" s="270" t="s">
        <v>1259</v>
      </c>
      <c r="W729" s="270" t="s">
        <v>1259</v>
      </c>
      <c r="X729" s="270" t="s">
        <v>1259</v>
      </c>
      <c r="Y729" s="270" t="s">
        <v>1259</v>
      </c>
      <c r="Z729" s="270" t="s">
        <v>1259</v>
      </c>
      <c r="AA729" s="270" t="s">
        <v>1259</v>
      </c>
      <c r="AB729" s="270" t="s">
        <v>1259</v>
      </c>
      <c r="AC729" s="270" t="s">
        <v>1259</v>
      </c>
      <c r="AD729" s="270" t="s">
        <v>1259</v>
      </c>
      <c r="AE729" s="270" t="s">
        <v>1259</v>
      </c>
      <c r="AF729" s="270" t="s">
        <v>1259</v>
      </c>
      <c r="AG729" s="270" t="s">
        <v>1259</v>
      </c>
      <c r="AH729" s="270" t="s">
        <v>1259</v>
      </c>
      <c r="AI729" s="270" t="s">
        <v>1259</v>
      </c>
      <c r="AJ729" s="270" t="s">
        <v>1259</v>
      </c>
      <c r="AK729" s="270" t="s">
        <v>1259</v>
      </c>
      <c r="AL729" s="270" t="s">
        <v>1259</v>
      </c>
      <c r="AM729" s="270" t="s">
        <v>1259</v>
      </c>
      <c r="AN729" s="270" t="s">
        <v>1259</v>
      </c>
      <c r="AO729" s="270" t="s">
        <v>1259</v>
      </c>
      <c r="AP729" s="270" t="s">
        <v>1259</v>
      </c>
      <c r="AQ729" s="270" t="s">
        <v>1259</v>
      </c>
      <c r="AR729" s="270" t="s">
        <v>1259</v>
      </c>
      <c r="AS729" s="270" t="s">
        <v>1259</v>
      </c>
      <c r="AT729" s="270" t="s">
        <v>1259</v>
      </c>
      <c r="AU729" s="270" t="s">
        <v>1259</v>
      </c>
      <c r="AV729" s="270" t="s">
        <v>1259</v>
      </c>
      <c r="AW729" s="277" t="s">
        <v>1259</v>
      </c>
      <c r="AX729">
        <f>VLOOKUP(A729,[1]Sheet4!B$2:G$3636,6,0)</f>
        <v>0</v>
      </c>
      <c r="AY729" t="str">
        <f>VLOOKUP(A729,[1]Sheet2!A$3:AC$3636,29,0)</f>
        <v/>
      </c>
      <c r="AZ729" s="270" t="s">
        <v>3258</v>
      </c>
      <c r="BA729" s="270" t="s">
        <v>3258</v>
      </c>
      <c r="BB729" s="270" t="s">
        <v>3258</v>
      </c>
      <c r="BC729" s="270" t="s">
        <v>3258</v>
      </c>
      <c r="BD729" s="270"/>
      <c r="BE729" s="270"/>
    </row>
    <row r="730" spans="1:83" ht="14.4" x14ac:dyDescent="0.3">
      <c r="A730" s="269">
        <v>522665</v>
      </c>
      <c r="B730" s="272" t="str">
        <f>VLOOKUP(A730,[1]Sheet4!B$1:G$3636,5,0)</f>
        <v>الرابعة</v>
      </c>
      <c r="C730" s="270" t="s">
        <v>1260</v>
      </c>
      <c r="D730" s="270" t="s">
        <v>1260</v>
      </c>
      <c r="E730" s="270" t="s">
        <v>1260</v>
      </c>
      <c r="F730" s="270" t="s">
        <v>1260</v>
      </c>
      <c r="G730" s="270" t="s">
        <v>1260</v>
      </c>
      <c r="H730" s="270" t="s">
        <v>1260</v>
      </c>
      <c r="I730" s="270" t="s">
        <v>1260</v>
      </c>
      <c r="J730" s="270" t="s">
        <v>1260</v>
      </c>
      <c r="K730" s="270" t="s">
        <v>1260</v>
      </c>
      <c r="L730" s="270" t="s">
        <v>1260</v>
      </c>
      <c r="M730" s="270" t="s">
        <v>1260</v>
      </c>
      <c r="N730" s="270" t="s">
        <v>1260</v>
      </c>
      <c r="O730" s="270" t="s">
        <v>1260</v>
      </c>
      <c r="P730" s="270" t="s">
        <v>1260</v>
      </c>
      <c r="Q730" s="270" t="s">
        <v>1260</v>
      </c>
      <c r="R730" s="270" t="s">
        <v>1260</v>
      </c>
      <c r="S730" s="270" t="s">
        <v>1260</v>
      </c>
      <c r="T730" s="270" t="s">
        <v>1260</v>
      </c>
      <c r="U730" s="270" t="s">
        <v>1260</v>
      </c>
      <c r="V730" s="270" t="s">
        <v>1260</v>
      </c>
      <c r="W730" s="270" t="s">
        <v>1260</v>
      </c>
      <c r="X730" s="270" t="s">
        <v>1260</v>
      </c>
      <c r="Y730" s="270" t="s">
        <v>1260</v>
      </c>
      <c r="Z730" s="270" t="s">
        <v>1260</v>
      </c>
      <c r="AA730" s="270" t="s">
        <v>1260</v>
      </c>
      <c r="AB730" s="270" t="s">
        <v>1260</v>
      </c>
      <c r="AC730" s="270" t="s">
        <v>1260</v>
      </c>
      <c r="AD730" s="270" t="s">
        <v>1260</v>
      </c>
      <c r="AE730" s="270" t="s">
        <v>1260</v>
      </c>
      <c r="AF730" s="270" t="s">
        <v>1260</v>
      </c>
      <c r="AG730" s="270" t="s">
        <v>1260</v>
      </c>
      <c r="AH730" s="270" t="s">
        <v>1260</v>
      </c>
      <c r="AI730" s="270" t="s">
        <v>1260</v>
      </c>
      <c r="AJ730" s="270" t="s">
        <v>1260</v>
      </c>
      <c r="AK730" s="270" t="s">
        <v>1260</v>
      </c>
      <c r="AL730" s="270" t="s">
        <v>1260</v>
      </c>
      <c r="AM730" s="270" t="s">
        <v>1260</v>
      </c>
      <c r="AN730" s="270" t="s">
        <v>1260</v>
      </c>
      <c r="AO730" s="270" t="s">
        <v>1260</v>
      </c>
      <c r="AP730" s="270" t="s">
        <v>1260</v>
      </c>
      <c r="AQ730" s="270" t="s">
        <v>1260</v>
      </c>
      <c r="AR730" s="270" t="s">
        <v>1260</v>
      </c>
      <c r="AS730" s="270" t="s">
        <v>1260</v>
      </c>
      <c r="AT730" s="270" t="s">
        <v>1260</v>
      </c>
      <c r="AU730" s="270" t="s">
        <v>1260</v>
      </c>
      <c r="AV730" s="270" t="s">
        <v>1260</v>
      </c>
      <c r="AW730" s="277" t="s">
        <v>1260</v>
      </c>
      <c r="AX730" t="str">
        <f>VLOOKUP(A730,[1]Sheet4!B$2:G$3636,6,0)</f>
        <v>مستنفذ فصل ثاني  2023-2024</v>
      </c>
      <c r="AY730" t="str">
        <f>VLOOKUP(A730,[1]Sheet2!A$3:AC$3636,29,0)</f>
        <v/>
      </c>
      <c r="AZ730" s="270" t="s">
        <v>3258</v>
      </c>
      <c r="BA730" s="270" t="s">
        <v>3258</v>
      </c>
      <c r="BB730" s="270" t="s">
        <v>3258</v>
      </c>
      <c r="BC730" s="270" t="s">
        <v>3258</v>
      </c>
      <c r="BD730" s="270"/>
      <c r="BE730" s="270"/>
    </row>
    <row r="731" spans="1:83" ht="14.4" x14ac:dyDescent="0.3">
      <c r="A731" s="269">
        <v>522673</v>
      </c>
      <c r="B731" s="272" t="str">
        <f>VLOOKUP(A731,[1]Sheet4!B$1:G$3636,5,0)</f>
        <v>الرابعة</v>
      </c>
      <c r="C731" s="270" t="s">
        <v>1259</v>
      </c>
      <c r="D731" s="270" t="s">
        <v>1259</v>
      </c>
      <c r="E731" s="270" t="s">
        <v>1259</v>
      </c>
      <c r="F731" s="270" t="s">
        <v>1259</v>
      </c>
      <c r="G731" s="270" t="s">
        <v>1259</v>
      </c>
      <c r="H731" s="270" t="s">
        <v>1259</v>
      </c>
      <c r="I731" s="270" t="s">
        <v>1259</v>
      </c>
      <c r="J731" s="270" t="s">
        <v>1259</v>
      </c>
      <c r="K731" s="270" t="s">
        <v>1259</v>
      </c>
      <c r="L731" s="270" t="s">
        <v>1259</v>
      </c>
      <c r="M731" s="270" t="s">
        <v>1259</v>
      </c>
      <c r="N731" s="270" t="s">
        <v>1259</v>
      </c>
      <c r="O731" s="270" t="s">
        <v>1259</v>
      </c>
      <c r="P731" s="270" t="s">
        <v>1259</v>
      </c>
      <c r="Q731" s="270" t="s">
        <v>1259</v>
      </c>
      <c r="R731" s="270" t="s">
        <v>1259</v>
      </c>
      <c r="S731" s="270" t="s">
        <v>1259</v>
      </c>
      <c r="T731" s="270" t="s">
        <v>1259</v>
      </c>
      <c r="U731" s="270" t="s">
        <v>1259</v>
      </c>
      <c r="V731" s="270" t="s">
        <v>1259</v>
      </c>
      <c r="W731" s="270" t="s">
        <v>1259</v>
      </c>
      <c r="X731" s="270" t="s">
        <v>1259</v>
      </c>
      <c r="Y731" s="270" t="s">
        <v>1259</v>
      </c>
      <c r="Z731" s="270" t="s">
        <v>1259</v>
      </c>
      <c r="AA731" s="270" t="s">
        <v>1259</v>
      </c>
      <c r="AB731" s="270" t="s">
        <v>1259</v>
      </c>
      <c r="AC731" s="270" t="s">
        <v>1259</v>
      </c>
      <c r="AD731" s="270" t="s">
        <v>1259</v>
      </c>
      <c r="AE731" s="270" t="s">
        <v>1259</v>
      </c>
      <c r="AF731" s="270" t="s">
        <v>1259</v>
      </c>
      <c r="AG731" s="270" t="s">
        <v>1259</v>
      </c>
      <c r="AH731" s="270" t="s">
        <v>1259</v>
      </c>
      <c r="AI731" s="270" t="s">
        <v>1259</v>
      </c>
      <c r="AJ731" s="270" t="s">
        <v>1259</v>
      </c>
      <c r="AK731" s="270" t="s">
        <v>1259</v>
      </c>
      <c r="AL731" s="270" t="s">
        <v>1259</v>
      </c>
      <c r="AM731" s="270" t="s">
        <v>1259</v>
      </c>
      <c r="AN731" s="270" t="s">
        <v>1259</v>
      </c>
      <c r="AO731" s="270" t="s">
        <v>1259</v>
      </c>
      <c r="AP731" s="270" t="s">
        <v>1259</v>
      </c>
      <c r="AQ731" s="270" t="s">
        <v>1259</v>
      </c>
      <c r="AR731" s="270" t="s">
        <v>1259</v>
      </c>
      <c r="AS731" s="270" t="s">
        <v>1259</v>
      </c>
      <c r="AT731" s="270" t="s">
        <v>1259</v>
      </c>
      <c r="AU731" s="270" t="s">
        <v>1259</v>
      </c>
      <c r="AV731" s="270" t="s">
        <v>1259</v>
      </c>
      <c r="AW731" s="277" t="s">
        <v>1259</v>
      </c>
      <c r="AX731">
        <f>VLOOKUP(A731,[1]Sheet4!B$2:G$3636,6,0)</f>
        <v>0</v>
      </c>
      <c r="AY731">
        <f>VLOOKUP(A731,[1]Sheet2!A$3:AC$3636,29,0)</f>
        <v>0</v>
      </c>
      <c r="AZ731" s="270" t="s">
        <v>3258</v>
      </c>
      <c r="BA731" s="270" t="s">
        <v>3258</v>
      </c>
      <c r="BB731" s="270" t="s">
        <v>3258</v>
      </c>
      <c r="BC731" s="270" t="s">
        <v>3258</v>
      </c>
      <c r="BD731" s="270"/>
      <c r="BE731" s="270"/>
    </row>
    <row r="732" spans="1:83" ht="14.4" x14ac:dyDescent="0.3">
      <c r="A732" s="269">
        <v>522674</v>
      </c>
      <c r="B732" s="272" t="str">
        <f>VLOOKUP(A732,[1]Sheet4!B$1:G$3636,5,0)</f>
        <v>الرابعة</v>
      </c>
      <c r="C732" s="270" t="s">
        <v>1259</v>
      </c>
      <c r="D732" s="270" t="s">
        <v>1259</v>
      </c>
      <c r="E732" s="270" t="s">
        <v>1259</v>
      </c>
      <c r="F732" s="270" t="s">
        <v>1259</v>
      </c>
      <c r="G732" s="270" t="s">
        <v>1259</v>
      </c>
      <c r="H732" s="270" t="s">
        <v>1259</v>
      </c>
      <c r="I732" s="270" t="s">
        <v>1259</v>
      </c>
      <c r="J732" s="270" t="s">
        <v>1259</v>
      </c>
      <c r="K732" s="270" t="s">
        <v>1259</v>
      </c>
      <c r="L732" s="270" t="s">
        <v>1259</v>
      </c>
      <c r="M732" s="270" t="s">
        <v>1259</v>
      </c>
      <c r="N732" s="270" t="s">
        <v>1259</v>
      </c>
      <c r="O732" s="270" t="s">
        <v>1259</v>
      </c>
      <c r="P732" s="270" t="s">
        <v>1259</v>
      </c>
      <c r="Q732" s="270" t="s">
        <v>1259</v>
      </c>
      <c r="R732" s="270" t="s">
        <v>1259</v>
      </c>
      <c r="S732" s="270" t="s">
        <v>1259</v>
      </c>
      <c r="T732" s="270" t="s">
        <v>1259</v>
      </c>
      <c r="U732" s="270" t="s">
        <v>1259</v>
      </c>
      <c r="V732" s="270" t="s">
        <v>1259</v>
      </c>
      <c r="W732" s="270" t="s">
        <v>1259</v>
      </c>
      <c r="X732" s="270" t="s">
        <v>1259</v>
      </c>
      <c r="Y732" s="270" t="s">
        <v>1259</v>
      </c>
      <c r="Z732" s="270" t="s">
        <v>1259</v>
      </c>
      <c r="AA732" s="270" t="s">
        <v>1259</v>
      </c>
      <c r="AB732" s="270" t="s">
        <v>1259</v>
      </c>
      <c r="AC732" s="270" t="s">
        <v>1259</v>
      </c>
      <c r="AD732" s="270" t="s">
        <v>1259</v>
      </c>
      <c r="AE732" s="270" t="s">
        <v>1259</v>
      </c>
      <c r="AF732" s="270" t="s">
        <v>1259</v>
      </c>
      <c r="AG732" s="270" t="s">
        <v>1259</v>
      </c>
      <c r="AH732" s="270" t="s">
        <v>1259</v>
      </c>
      <c r="AI732" s="270" t="s">
        <v>1259</v>
      </c>
      <c r="AJ732" s="270" t="s">
        <v>1259</v>
      </c>
      <c r="AK732" s="270" t="s">
        <v>1259</v>
      </c>
      <c r="AL732" s="270" t="s">
        <v>1259</v>
      </c>
      <c r="AM732" s="270" t="s">
        <v>1259</v>
      </c>
      <c r="AN732" s="270" t="s">
        <v>1259</v>
      </c>
      <c r="AO732" s="270" t="s">
        <v>1259</v>
      </c>
      <c r="AP732" s="270" t="s">
        <v>1259</v>
      </c>
      <c r="AQ732" s="270" t="s">
        <v>1259</v>
      </c>
      <c r="AR732" s="270" t="s">
        <v>1259</v>
      </c>
      <c r="AS732" s="270" t="s">
        <v>1259</v>
      </c>
      <c r="AT732" s="270" t="s">
        <v>1259</v>
      </c>
      <c r="AU732" s="270" t="s">
        <v>1259</v>
      </c>
      <c r="AV732" s="270" t="s">
        <v>1259</v>
      </c>
      <c r="AW732" s="277" t="s">
        <v>1259</v>
      </c>
      <c r="AX732">
        <f>VLOOKUP(A732,[1]Sheet4!B$2:G$3636,6,0)</f>
        <v>0</v>
      </c>
      <c r="AY732" t="str">
        <f>VLOOKUP(A732,[1]Sheet2!A$3:AC$3636,29,0)</f>
        <v/>
      </c>
      <c r="AZ732" s="270" t="s">
        <v>3258</v>
      </c>
      <c r="BA732" s="270" t="s">
        <v>3258</v>
      </c>
      <c r="BB732" s="270" t="s">
        <v>3258</v>
      </c>
      <c r="BC732" s="270" t="s">
        <v>3258</v>
      </c>
      <c r="BD732" s="270"/>
      <c r="BE732" s="270"/>
    </row>
    <row r="733" spans="1:83" ht="14.4" x14ac:dyDescent="0.3">
      <c r="A733" s="269">
        <v>522675</v>
      </c>
      <c r="B733" s="272" t="str">
        <f>VLOOKUP(A733,[1]Sheet4!B$1:G$3636,5,0)</f>
        <v>الرابعة</v>
      </c>
      <c r="C733" s="270" t="s">
        <v>1260</v>
      </c>
      <c r="D733" s="270" t="s">
        <v>1260</v>
      </c>
      <c r="E733" s="270" t="s">
        <v>1260</v>
      </c>
      <c r="F733" s="270" t="s">
        <v>1260</v>
      </c>
      <c r="G733" s="270" t="s">
        <v>1260</v>
      </c>
      <c r="H733" s="270" t="s">
        <v>1260</v>
      </c>
      <c r="I733" s="270" t="s">
        <v>1260</v>
      </c>
      <c r="J733" s="270" t="s">
        <v>1260</v>
      </c>
      <c r="K733" s="270" t="s">
        <v>1260</v>
      </c>
      <c r="L733" s="270" t="s">
        <v>1260</v>
      </c>
      <c r="M733" s="270" t="s">
        <v>1260</v>
      </c>
      <c r="N733" s="270" t="s">
        <v>1260</v>
      </c>
      <c r="O733" s="270" t="s">
        <v>1260</v>
      </c>
      <c r="P733" s="270" t="s">
        <v>1260</v>
      </c>
      <c r="Q733" s="270" t="s">
        <v>1260</v>
      </c>
      <c r="R733" s="270" t="s">
        <v>1260</v>
      </c>
      <c r="S733" s="270" t="s">
        <v>1260</v>
      </c>
      <c r="T733" s="270" t="s">
        <v>1260</v>
      </c>
      <c r="U733" s="270" t="s">
        <v>1260</v>
      </c>
      <c r="V733" s="270" t="s">
        <v>1260</v>
      </c>
      <c r="W733" s="270" t="s">
        <v>1260</v>
      </c>
      <c r="X733" s="270" t="s">
        <v>1260</v>
      </c>
      <c r="Y733" s="270" t="s">
        <v>1260</v>
      </c>
      <c r="Z733" s="270" t="s">
        <v>1260</v>
      </c>
      <c r="AA733" s="270" t="s">
        <v>1260</v>
      </c>
      <c r="AB733" s="270" t="s">
        <v>1260</v>
      </c>
      <c r="AC733" s="270" t="s">
        <v>1260</v>
      </c>
      <c r="AD733" s="270" t="s">
        <v>1260</v>
      </c>
      <c r="AE733" s="270" t="s">
        <v>1260</v>
      </c>
      <c r="AF733" s="270" t="s">
        <v>1260</v>
      </c>
      <c r="AG733" s="270" t="s">
        <v>1260</v>
      </c>
      <c r="AH733" s="270" t="s">
        <v>1260</v>
      </c>
      <c r="AI733" s="270" t="s">
        <v>1260</v>
      </c>
      <c r="AJ733" s="270" t="s">
        <v>1260</v>
      </c>
      <c r="AK733" s="270" t="s">
        <v>1260</v>
      </c>
      <c r="AL733" s="270" t="s">
        <v>1260</v>
      </c>
      <c r="AM733" s="270" t="s">
        <v>1260</v>
      </c>
      <c r="AN733" s="270" t="s">
        <v>1260</v>
      </c>
      <c r="AO733" s="270" t="s">
        <v>1260</v>
      </c>
      <c r="AP733" s="270" t="s">
        <v>1260</v>
      </c>
      <c r="AQ733" s="270" t="s">
        <v>1260</v>
      </c>
      <c r="AR733" s="270" t="s">
        <v>1260</v>
      </c>
      <c r="AS733" s="270" t="s">
        <v>1260</v>
      </c>
      <c r="AT733" s="270" t="s">
        <v>1260</v>
      </c>
      <c r="AU733" s="270" t="s">
        <v>1260</v>
      </c>
      <c r="AV733" s="270" t="s">
        <v>1260</v>
      </c>
      <c r="AW733" s="277" t="s">
        <v>1260</v>
      </c>
      <c r="AX733">
        <f>VLOOKUP(A733,[1]Sheet4!B$2:G$3636,6,0)</f>
        <v>0</v>
      </c>
      <c r="AY733" t="str">
        <f>VLOOKUP(A733,[1]Sheet2!A$3:AC$3636,29,0)</f>
        <v>مستنفذ فصل اول 2023-2024</v>
      </c>
      <c r="AZ733" s="270" t="s">
        <v>3258</v>
      </c>
      <c r="BA733" s="270" t="s">
        <v>3258</v>
      </c>
      <c r="BB733" s="270" t="s">
        <v>3258</v>
      </c>
      <c r="BC733" s="270" t="s">
        <v>3258</v>
      </c>
      <c r="BD733" s="270"/>
      <c r="BE733" s="270"/>
    </row>
    <row r="734" spans="1:83" ht="14.4" x14ac:dyDescent="0.3">
      <c r="A734" s="269">
        <v>522688</v>
      </c>
      <c r="B734" s="272" t="str">
        <f>VLOOKUP(A734,[1]Sheet4!B$1:G$3636,5,0)</f>
        <v>الرابعة</v>
      </c>
      <c r="C734" s="270" t="s">
        <v>1259</v>
      </c>
      <c r="D734" s="270" t="s">
        <v>1259</v>
      </c>
      <c r="E734" s="270" t="s">
        <v>1259</v>
      </c>
      <c r="F734" s="270" t="s">
        <v>1259</v>
      </c>
      <c r="G734" s="270" t="s">
        <v>1259</v>
      </c>
      <c r="H734" s="270" t="s">
        <v>1259</v>
      </c>
      <c r="I734" s="270" t="s">
        <v>1259</v>
      </c>
      <c r="J734" s="270" t="s">
        <v>1259</v>
      </c>
      <c r="K734" s="270" t="s">
        <v>1259</v>
      </c>
      <c r="L734" s="270" t="s">
        <v>1259</v>
      </c>
      <c r="M734" s="270" t="s">
        <v>1259</v>
      </c>
      <c r="N734" s="270" t="s">
        <v>1259</v>
      </c>
      <c r="O734" s="270" t="s">
        <v>1259</v>
      </c>
      <c r="P734" s="270" t="s">
        <v>1259</v>
      </c>
      <c r="Q734" s="270" t="s">
        <v>1259</v>
      </c>
      <c r="R734" s="270" t="s">
        <v>1259</v>
      </c>
      <c r="S734" s="270" t="s">
        <v>1259</v>
      </c>
      <c r="T734" s="270" t="s">
        <v>1259</v>
      </c>
      <c r="U734" s="270" t="s">
        <v>1259</v>
      </c>
      <c r="V734" s="270" t="s">
        <v>1259</v>
      </c>
      <c r="W734" s="270" t="s">
        <v>1259</v>
      </c>
      <c r="X734" s="270" t="s">
        <v>1259</v>
      </c>
      <c r="Y734" s="270" t="s">
        <v>1259</v>
      </c>
      <c r="Z734" s="270" t="s">
        <v>1259</v>
      </c>
      <c r="AA734" s="270" t="s">
        <v>1259</v>
      </c>
      <c r="AB734" s="270" t="s">
        <v>1259</v>
      </c>
      <c r="AC734" s="270" t="s">
        <v>1259</v>
      </c>
      <c r="AD734" s="270" t="s">
        <v>1259</v>
      </c>
      <c r="AE734" s="270" t="s">
        <v>1259</v>
      </c>
      <c r="AF734" s="270" t="s">
        <v>1259</v>
      </c>
      <c r="AG734" s="270" t="s">
        <v>1259</v>
      </c>
      <c r="AH734" s="270" t="s">
        <v>1259</v>
      </c>
      <c r="AI734" s="270" t="s">
        <v>1259</v>
      </c>
      <c r="AJ734" s="270" t="s">
        <v>1259</v>
      </c>
      <c r="AK734" s="270" t="s">
        <v>1259</v>
      </c>
      <c r="AL734" s="270" t="s">
        <v>1259</v>
      </c>
      <c r="AM734" s="270" t="s">
        <v>1259</v>
      </c>
      <c r="AN734" s="270" t="s">
        <v>1259</v>
      </c>
      <c r="AO734" s="270" t="s">
        <v>1259</v>
      </c>
      <c r="AP734" s="270" t="s">
        <v>1259</v>
      </c>
      <c r="AQ734" s="270" t="s">
        <v>1259</v>
      </c>
      <c r="AR734" s="270" t="s">
        <v>1259</v>
      </c>
      <c r="AS734" s="270" t="s">
        <v>1259</v>
      </c>
      <c r="AT734" s="270" t="s">
        <v>1259</v>
      </c>
      <c r="AU734" s="270" t="s">
        <v>1259</v>
      </c>
      <c r="AV734" s="270" t="s">
        <v>1259</v>
      </c>
      <c r="AW734" s="277" t="s">
        <v>1259</v>
      </c>
      <c r="AX734">
        <f>VLOOKUP(A734,[1]Sheet4!B$2:G$3636,6,0)</f>
        <v>0</v>
      </c>
      <c r="AY734" t="str">
        <f>VLOOKUP(A734,[1]Sheet2!A$3:AC$3636,29,0)</f>
        <v/>
      </c>
      <c r="AZ734" s="270" t="s">
        <v>3258</v>
      </c>
      <c r="BA734" s="270" t="s">
        <v>3258</v>
      </c>
      <c r="BB734" s="270" t="s">
        <v>3258</v>
      </c>
      <c r="BC734" s="270" t="s">
        <v>3258</v>
      </c>
      <c r="BD734" s="270"/>
      <c r="BE734" s="270"/>
    </row>
    <row r="735" spans="1:83" ht="14.4" x14ac:dyDescent="0.3">
      <c r="A735" s="269">
        <v>522690</v>
      </c>
      <c r="B735" s="272" t="str">
        <f>VLOOKUP(A735,[1]Sheet4!B$1:G$3636,5,0)</f>
        <v>الرابعة حديث</v>
      </c>
      <c r="C735" s="270" t="s">
        <v>1259</v>
      </c>
      <c r="D735" s="270" t="s">
        <v>1259</v>
      </c>
      <c r="E735" s="270" t="s">
        <v>1259</v>
      </c>
      <c r="F735" s="270" t="s">
        <v>1259</v>
      </c>
      <c r="G735" s="270" t="s">
        <v>1259</v>
      </c>
      <c r="H735" s="270" t="s">
        <v>1259</v>
      </c>
      <c r="I735" s="270" t="s">
        <v>1259</v>
      </c>
      <c r="J735" s="270" t="s">
        <v>1259</v>
      </c>
      <c r="K735" s="270" t="s">
        <v>1259</v>
      </c>
      <c r="L735" s="270" t="s">
        <v>1259</v>
      </c>
      <c r="M735" s="270" t="s">
        <v>1259</v>
      </c>
      <c r="N735" s="270" t="s">
        <v>1259</v>
      </c>
      <c r="O735" s="270" t="s">
        <v>1259</v>
      </c>
      <c r="P735" s="270" t="s">
        <v>1259</v>
      </c>
      <c r="Q735" s="270" t="s">
        <v>1259</v>
      </c>
      <c r="R735" s="270" t="s">
        <v>1259</v>
      </c>
      <c r="S735" s="270" t="s">
        <v>1259</v>
      </c>
      <c r="T735" s="270" t="s">
        <v>1259</v>
      </c>
      <c r="U735" s="270" t="s">
        <v>1259</v>
      </c>
      <c r="V735" s="270" t="s">
        <v>1259</v>
      </c>
      <c r="W735" s="270" t="s">
        <v>1259</v>
      </c>
      <c r="X735" s="270" t="s">
        <v>1259</v>
      </c>
      <c r="Y735" s="270" t="s">
        <v>1259</v>
      </c>
      <c r="Z735" s="270" t="s">
        <v>1259</v>
      </c>
      <c r="AA735" s="270" t="s">
        <v>1259</v>
      </c>
      <c r="AB735" s="270" t="s">
        <v>1259</v>
      </c>
      <c r="AC735" s="270" t="s">
        <v>1259</v>
      </c>
      <c r="AD735" s="270" t="s">
        <v>1259</v>
      </c>
      <c r="AE735" s="270" t="s">
        <v>1259</v>
      </c>
      <c r="AF735" s="270" t="s">
        <v>1259</v>
      </c>
      <c r="AG735" s="270" t="s">
        <v>1259</v>
      </c>
      <c r="AH735" s="270" t="s">
        <v>1259</v>
      </c>
      <c r="AI735" s="270" t="s">
        <v>1259</v>
      </c>
      <c r="AJ735" s="270" t="s">
        <v>1259</v>
      </c>
      <c r="AK735" s="270" t="s">
        <v>1259</v>
      </c>
      <c r="AL735" s="270" t="s">
        <v>1259</v>
      </c>
      <c r="AM735" s="270" t="s">
        <v>1259</v>
      </c>
      <c r="AN735" s="270" t="s">
        <v>1259</v>
      </c>
      <c r="AO735" s="270" t="s">
        <v>1259</v>
      </c>
      <c r="AP735" s="270" t="s">
        <v>1259</v>
      </c>
      <c r="AQ735" s="270" t="s">
        <v>1259</v>
      </c>
      <c r="AR735" s="270" t="s">
        <v>1259</v>
      </c>
      <c r="AS735" s="270"/>
      <c r="AT735" s="270"/>
      <c r="AU735" s="270"/>
      <c r="AV735" s="270"/>
      <c r="AW735" s="277"/>
      <c r="AX735">
        <f>VLOOKUP(A735,[1]Sheet4!B$2:G$3636,6,0)</f>
        <v>0</v>
      </c>
      <c r="AY735">
        <f>VLOOKUP(A735,[1]Sheet2!A$3:AC$3636,29,0)</f>
        <v>0</v>
      </c>
      <c r="AZ735" s="270" t="s">
        <v>3258</v>
      </c>
      <c r="BA735" s="270" t="s">
        <v>3258</v>
      </c>
      <c r="BB735" s="270" t="s">
        <v>3258</v>
      </c>
      <c r="BC735" s="270" t="s">
        <v>3258</v>
      </c>
      <c r="BD735" s="270"/>
      <c r="BE735" s="270"/>
    </row>
    <row r="736" spans="1:83" ht="14.4" x14ac:dyDescent="0.3">
      <c r="A736" s="269">
        <v>522710</v>
      </c>
      <c r="B736" s="272" t="str">
        <f>VLOOKUP(A736,[1]Sheet4!B$1:G$3636,5,0)</f>
        <v>الرابعة</v>
      </c>
      <c r="C736" s="270" t="s">
        <v>1260</v>
      </c>
      <c r="D736" s="270" t="s">
        <v>1260</v>
      </c>
      <c r="E736" s="270" t="s">
        <v>1260</v>
      </c>
      <c r="F736" s="270" t="s">
        <v>1260</v>
      </c>
      <c r="G736" s="270" t="s">
        <v>1260</v>
      </c>
      <c r="H736" s="270" t="s">
        <v>1260</v>
      </c>
      <c r="I736" s="270" t="s">
        <v>1260</v>
      </c>
      <c r="J736" s="270" t="s">
        <v>1260</v>
      </c>
      <c r="K736" s="270" t="s">
        <v>1260</v>
      </c>
      <c r="L736" s="270" t="s">
        <v>1260</v>
      </c>
      <c r="M736" s="270" t="s">
        <v>1260</v>
      </c>
      <c r="N736" s="270" t="s">
        <v>1260</v>
      </c>
      <c r="O736" s="270" t="s">
        <v>1260</v>
      </c>
      <c r="P736" s="270" t="s">
        <v>1260</v>
      </c>
      <c r="Q736" s="270" t="s">
        <v>1260</v>
      </c>
      <c r="R736" s="270" t="s">
        <v>1260</v>
      </c>
      <c r="S736" s="270" t="s">
        <v>1260</v>
      </c>
      <c r="T736" s="270" t="s">
        <v>1260</v>
      </c>
      <c r="U736" s="270" t="s">
        <v>1260</v>
      </c>
      <c r="V736" s="270" t="s">
        <v>1260</v>
      </c>
      <c r="W736" s="270" t="s">
        <v>1260</v>
      </c>
      <c r="X736" s="270" t="s">
        <v>1260</v>
      </c>
      <c r="Y736" s="270" t="s">
        <v>1260</v>
      </c>
      <c r="Z736" s="270" t="s">
        <v>1260</v>
      </c>
      <c r="AA736" s="270" t="s">
        <v>1260</v>
      </c>
      <c r="AB736" s="270" t="s">
        <v>1260</v>
      </c>
      <c r="AC736" s="270" t="s">
        <v>1260</v>
      </c>
      <c r="AD736" s="270" t="s">
        <v>1260</v>
      </c>
      <c r="AE736" s="270" t="s">
        <v>1260</v>
      </c>
      <c r="AF736" s="270" t="s">
        <v>1260</v>
      </c>
      <c r="AG736" s="270" t="s">
        <v>1260</v>
      </c>
      <c r="AH736" s="270" t="s">
        <v>1260</v>
      </c>
      <c r="AI736" s="270" t="s">
        <v>1260</v>
      </c>
      <c r="AJ736" s="270" t="s">
        <v>1260</v>
      </c>
      <c r="AK736" s="270" t="s">
        <v>1260</v>
      </c>
      <c r="AL736" s="270" t="s">
        <v>1260</v>
      </c>
      <c r="AM736" s="270" t="s">
        <v>1260</v>
      </c>
      <c r="AN736" s="270" t="s">
        <v>1260</v>
      </c>
      <c r="AO736" s="270" t="s">
        <v>1260</v>
      </c>
      <c r="AP736" s="270" t="s">
        <v>1260</v>
      </c>
      <c r="AQ736" s="270" t="s">
        <v>1260</v>
      </c>
      <c r="AR736" s="270" t="s">
        <v>1260</v>
      </c>
      <c r="AS736" s="270" t="s">
        <v>1260</v>
      </c>
      <c r="AT736" s="270" t="s">
        <v>1260</v>
      </c>
      <c r="AU736" s="270" t="s">
        <v>1260</v>
      </c>
      <c r="AV736" s="270" t="s">
        <v>1260</v>
      </c>
      <c r="AW736" s="277" t="s">
        <v>1260</v>
      </c>
      <c r="AX736">
        <f>VLOOKUP(A736,[1]Sheet4!B$2:G$3636,6,0)</f>
        <v>0</v>
      </c>
      <c r="AY736" t="str">
        <f>VLOOKUP(A736,[1]Sheet2!A$3:AC$3636,29,0)</f>
        <v>مستنفذ فصل اول 2023-2024</v>
      </c>
      <c r="AZ736" s="270" t="s">
        <v>3258</v>
      </c>
      <c r="BA736" s="270" t="s">
        <v>3258</v>
      </c>
      <c r="BB736" s="270" t="s">
        <v>3258</v>
      </c>
      <c r="BC736" s="270" t="s">
        <v>3258</v>
      </c>
      <c r="BD736" s="270"/>
      <c r="BE736" s="270"/>
    </row>
    <row r="737" spans="1:83" ht="14.4" x14ac:dyDescent="0.3">
      <c r="A737" s="269">
        <v>522711</v>
      </c>
      <c r="B737" s="272" t="str">
        <f>VLOOKUP(A737,[1]Sheet4!B$1:G$3636,5,0)</f>
        <v>الرابعة حديث</v>
      </c>
      <c r="C737" s="270" t="s">
        <v>1259</v>
      </c>
      <c r="D737" s="270" t="s">
        <v>1259</v>
      </c>
      <c r="E737" s="270" t="s">
        <v>1259</v>
      </c>
      <c r="F737" s="270" t="s">
        <v>1259</v>
      </c>
      <c r="G737" s="270" t="s">
        <v>1259</v>
      </c>
      <c r="H737" s="270" t="s">
        <v>1259</v>
      </c>
      <c r="I737" s="270" t="s">
        <v>1259</v>
      </c>
      <c r="J737" s="270" t="s">
        <v>1259</v>
      </c>
      <c r="K737" s="270" t="s">
        <v>1259</v>
      </c>
      <c r="L737" s="270" t="s">
        <v>1259</v>
      </c>
      <c r="M737" s="270" t="s">
        <v>1259</v>
      </c>
      <c r="N737" s="270" t="s">
        <v>1259</v>
      </c>
      <c r="O737" s="270" t="s">
        <v>1259</v>
      </c>
      <c r="P737" s="270" t="s">
        <v>1259</v>
      </c>
      <c r="Q737" s="270" t="s">
        <v>1259</v>
      </c>
      <c r="R737" s="270" t="s">
        <v>1259</v>
      </c>
      <c r="S737" s="270" t="s">
        <v>1259</v>
      </c>
      <c r="T737" s="270" t="s">
        <v>1259</v>
      </c>
      <c r="U737" s="270" t="s">
        <v>1259</v>
      </c>
      <c r="V737" s="270" t="s">
        <v>1259</v>
      </c>
      <c r="W737" s="270" t="s">
        <v>1259</v>
      </c>
      <c r="X737" s="270" t="s">
        <v>1259</v>
      </c>
      <c r="Y737" s="270" t="s">
        <v>1259</v>
      </c>
      <c r="Z737" s="270" t="s">
        <v>1259</v>
      </c>
      <c r="AA737" s="270" t="s">
        <v>1259</v>
      </c>
      <c r="AB737" s="270" t="s">
        <v>1259</v>
      </c>
      <c r="AC737" s="270" t="s">
        <v>1259</v>
      </c>
      <c r="AD737" s="270" t="s">
        <v>1259</v>
      </c>
      <c r="AE737" s="270" t="s">
        <v>1259</v>
      </c>
      <c r="AF737" s="270" t="s">
        <v>1259</v>
      </c>
      <c r="AG737" s="270" t="s">
        <v>1259</v>
      </c>
      <c r="AH737" s="270" t="s">
        <v>1259</v>
      </c>
      <c r="AI737" s="270" t="s">
        <v>1259</v>
      </c>
      <c r="AJ737" s="270" t="s">
        <v>1259</v>
      </c>
      <c r="AK737" s="270" t="s">
        <v>1259</v>
      </c>
      <c r="AL737" s="270" t="s">
        <v>1259</v>
      </c>
      <c r="AM737" s="270" t="s">
        <v>1259</v>
      </c>
      <c r="AN737" s="270" t="s">
        <v>1259</v>
      </c>
      <c r="AO737" s="270" t="s">
        <v>1259</v>
      </c>
      <c r="AP737" s="270" t="s">
        <v>1259</v>
      </c>
      <c r="AQ737" s="270" t="s">
        <v>1259</v>
      </c>
      <c r="AR737" s="270" t="s">
        <v>1259</v>
      </c>
      <c r="AS737" s="270"/>
      <c r="AT737" s="270"/>
      <c r="AU737" s="270"/>
      <c r="AV737" s="270"/>
      <c r="AW737" s="277"/>
      <c r="AY737" t="str">
        <f>VLOOKUP(A737,[1]Sheet2!A$3:AC$3636,29,0)</f>
        <v/>
      </c>
      <c r="AZ737" s="270" t="s">
        <v>3258</v>
      </c>
      <c r="BA737" s="270" t="s">
        <v>3258</v>
      </c>
      <c r="BB737" s="270" t="s">
        <v>3258</v>
      </c>
      <c r="BC737" s="270" t="s">
        <v>3258</v>
      </c>
      <c r="BD737" s="270"/>
      <c r="BE737" s="270"/>
      <c r="BH737" s="248"/>
      <c r="BI737" s="248"/>
      <c r="BJ737" s="248"/>
      <c r="BK737" s="248"/>
      <c r="BL737" s="248"/>
      <c r="BM737" s="248"/>
      <c r="BN737" s="248"/>
      <c r="BO737" s="248"/>
      <c r="BP737" s="248" t="s">
        <v>3258</v>
      </c>
      <c r="BQ737" s="248" t="s">
        <v>3258</v>
      </c>
      <c r="BR737" s="248" t="s">
        <v>3258</v>
      </c>
      <c r="BS737" s="248" t="s">
        <v>3258</v>
      </c>
      <c r="BT737" s="248" t="s">
        <v>3258</v>
      </c>
      <c r="BU737" s="248" t="s">
        <v>3258</v>
      </c>
      <c r="BV737" s="247"/>
      <c r="BW737" s="248"/>
      <c r="BX737" s="248"/>
      <c r="BY737" s="248"/>
      <c r="BZ737" s="248"/>
      <c r="CA737" s="241"/>
      <c r="CB737" s="241"/>
      <c r="CC737" s="241"/>
      <c r="CD737" s="241"/>
      <c r="CE737" s="248"/>
    </row>
    <row r="738" spans="1:83" ht="14.4" x14ac:dyDescent="0.3">
      <c r="A738" s="269">
        <v>522715</v>
      </c>
      <c r="B738" s="272" t="str">
        <f>VLOOKUP(A738,[1]Sheet4!B$1:G$3636,5,0)</f>
        <v>الرابعة حديث</v>
      </c>
      <c r="C738" s="270" t="s">
        <v>1260</v>
      </c>
      <c r="D738" s="270" t="s">
        <v>1260</v>
      </c>
      <c r="E738" s="270" t="s">
        <v>1260</v>
      </c>
      <c r="F738" s="270" t="s">
        <v>1260</v>
      </c>
      <c r="G738" s="270" t="s">
        <v>1260</v>
      </c>
      <c r="H738" s="270" t="s">
        <v>1260</v>
      </c>
      <c r="I738" s="270" t="s">
        <v>1260</v>
      </c>
      <c r="J738" s="270" t="s">
        <v>1260</v>
      </c>
      <c r="K738" s="270" t="s">
        <v>1260</v>
      </c>
      <c r="L738" s="270" t="s">
        <v>1260</v>
      </c>
      <c r="M738" s="270" t="s">
        <v>1260</v>
      </c>
      <c r="N738" s="270" t="s">
        <v>1260</v>
      </c>
      <c r="O738" s="270" t="s">
        <v>1260</v>
      </c>
      <c r="P738" s="270" t="s">
        <v>1260</v>
      </c>
      <c r="Q738" s="270" t="s">
        <v>1260</v>
      </c>
      <c r="R738" s="270" t="s">
        <v>1260</v>
      </c>
      <c r="S738" s="270" t="s">
        <v>1260</v>
      </c>
      <c r="T738" s="270" t="s">
        <v>1260</v>
      </c>
      <c r="U738" s="270" t="s">
        <v>1260</v>
      </c>
      <c r="V738" s="270" t="s">
        <v>1260</v>
      </c>
      <c r="W738" s="270" t="s">
        <v>1260</v>
      </c>
      <c r="X738" s="270" t="s">
        <v>1260</v>
      </c>
      <c r="Y738" s="270" t="s">
        <v>1260</v>
      </c>
      <c r="Z738" s="270" t="s">
        <v>1260</v>
      </c>
      <c r="AA738" s="270" t="s">
        <v>1260</v>
      </c>
      <c r="AB738" s="270" t="s">
        <v>1260</v>
      </c>
      <c r="AC738" s="270" t="s">
        <v>1260</v>
      </c>
      <c r="AD738" s="270" t="s">
        <v>1260</v>
      </c>
      <c r="AE738" s="270" t="s">
        <v>1260</v>
      </c>
      <c r="AF738" s="270" t="s">
        <v>1260</v>
      </c>
      <c r="AG738" s="270" t="s">
        <v>1260</v>
      </c>
      <c r="AH738" s="270" t="s">
        <v>1260</v>
      </c>
      <c r="AI738" s="270" t="s">
        <v>1260</v>
      </c>
      <c r="AJ738" s="270" t="s">
        <v>1260</v>
      </c>
      <c r="AK738" s="270" t="s">
        <v>1260</v>
      </c>
      <c r="AL738" s="270" t="s">
        <v>1260</v>
      </c>
      <c r="AM738" s="270" t="s">
        <v>1260</v>
      </c>
      <c r="AN738" s="270" t="s">
        <v>1260</v>
      </c>
      <c r="AO738" s="270" t="s">
        <v>1260</v>
      </c>
      <c r="AP738" s="270" t="s">
        <v>1260</v>
      </c>
      <c r="AQ738" s="270" t="s">
        <v>1260</v>
      </c>
      <c r="AR738" s="270" t="s">
        <v>1260</v>
      </c>
      <c r="AS738" s="270" t="s">
        <v>3258</v>
      </c>
      <c r="AT738" s="270" t="s">
        <v>3258</v>
      </c>
      <c r="AU738" s="270" t="s">
        <v>3258</v>
      </c>
      <c r="AV738" s="270" t="s">
        <v>3258</v>
      </c>
      <c r="AW738" s="277" t="s">
        <v>3258</v>
      </c>
      <c r="AY738" t="str">
        <f>VLOOKUP(A738,[1]Sheet2!A$3:AC$3636,29,0)</f>
        <v>مستنفذ ثاني  2022-2023</v>
      </c>
      <c r="AZ738" s="270" t="s">
        <v>3258</v>
      </c>
      <c r="BA738" s="270" t="s">
        <v>3258</v>
      </c>
      <c r="BB738" s="270" t="s">
        <v>3258</v>
      </c>
      <c r="BC738" s="270" t="s">
        <v>3258</v>
      </c>
      <c r="BD738" s="270"/>
      <c r="BE738" s="270"/>
    </row>
    <row r="739" spans="1:83" ht="14.4" x14ac:dyDescent="0.3">
      <c r="A739" s="269">
        <v>522718</v>
      </c>
      <c r="B739" s="272" t="str">
        <f>VLOOKUP(A739,[1]Sheet4!B$1:G$3636,5,0)</f>
        <v>الرابعة</v>
      </c>
      <c r="C739" s="270" t="s">
        <v>1259</v>
      </c>
      <c r="D739" s="270" t="s">
        <v>1259</v>
      </c>
      <c r="E739" s="270" t="s">
        <v>1259</v>
      </c>
      <c r="F739" s="270" t="s">
        <v>1259</v>
      </c>
      <c r="G739" s="270" t="s">
        <v>1259</v>
      </c>
      <c r="H739" s="270" t="s">
        <v>1259</v>
      </c>
      <c r="I739" s="270" t="s">
        <v>1259</v>
      </c>
      <c r="J739" s="270" t="s">
        <v>1259</v>
      </c>
      <c r="K739" s="270" t="s">
        <v>1259</v>
      </c>
      <c r="L739" s="270" t="s">
        <v>1259</v>
      </c>
      <c r="M739" s="270" t="s">
        <v>1259</v>
      </c>
      <c r="N739" s="270" t="s">
        <v>1259</v>
      </c>
      <c r="O739" s="270" t="s">
        <v>1259</v>
      </c>
      <c r="P739" s="270" t="s">
        <v>1259</v>
      </c>
      <c r="Q739" s="270" t="s">
        <v>1259</v>
      </c>
      <c r="R739" s="270" t="s">
        <v>1259</v>
      </c>
      <c r="S739" s="270" t="s">
        <v>1259</v>
      </c>
      <c r="T739" s="270" t="s">
        <v>1259</v>
      </c>
      <c r="U739" s="270" t="s">
        <v>1259</v>
      </c>
      <c r="V739" s="270" t="s">
        <v>1259</v>
      </c>
      <c r="W739" s="270" t="s">
        <v>1259</v>
      </c>
      <c r="X739" s="270" t="s">
        <v>1259</v>
      </c>
      <c r="Y739" s="270" t="s">
        <v>1259</v>
      </c>
      <c r="Z739" s="270" t="s">
        <v>1259</v>
      </c>
      <c r="AA739" s="270" t="s">
        <v>1259</v>
      </c>
      <c r="AB739" s="270" t="s">
        <v>1259</v>
      </c>
      <c r="AC739" s="270" t="s">
        <v>1259</v>
      </c>
      <c r="AD739" s="270" t="s">
        <v>1259</v>
      </c>
      <c r="AE739" s="270" t="s">
        <v>1259</v>
      </c>
      <c r="AF739" s="270" t="s">
        <v>1259</v>
      </c>
      <c r="AG739" s="270" t="s">
        <v>1259</v>
      </c>
      <c r="AH739" s="270" t="s">
        <v>1259</v>
      </c>
      <c r="AI739" s="270" t="s">
        <v>1259</v>
      </c>
      <c r="AJ739" s="270" t="s">
        <v>1259</v>
      </c>
      <c r="AK739" s="270" t="s">
        <v>1259</v>
      </c>
      <c r="AL739" s="270" t="s">
        <v>1259</v>
      </c>
      <c r="AM739" s="270" t="s">
        <v>1259</v>
      </c>
      <c r="AN739" s="270" t="s">
        <v>1259</v>
      </c>
      <c r="AO739" s="270" t="s">
        <v>1259</v>
      </c>
      <c r="AP739" s="270" t="s">
        <v>1259</v>
      </c>
      <c r="AQ739" s="270" t="s">
        <v>1259</v>
      </c>
      <c r="AR739" s="270" t="s">
        <v>1259</v>
      </c>
      <c r="AS739" s="270" t="s">
        <v>1259</v>
      </c>
      <c r="AT739" s="270" t="s">
        <v>1259</v>
      </c>
      <c r="AU739" s="270" t="s">
        <v>1259</v>
      </c>
      <c r="AV739" s="270" t="s">
        <v>1259</v>
      </c>
      <c r="AW739" s="277" t="s">
        <v>1259</v>
      </c>
      <c r="AX739">
        <f>VLOOKUP(A739,[1]Sheet4!B$2:G$3636,6,0)</f>
        <v>0</v>
      </c>
      <c r="AY739" t="str">
        <f>VLOOKUP(A739,[1]Sheet2!A$3:AC$3636,29,0)</f>
        <v/>
      </c>
      <c r="AZ739" s="270" t="s">
        <v>3258</v>
      </c>
      <c r="BA739" s="270" t="s">
        <v>3258</v>
      </c>
      <c r="BB739" s="270" t="s">
        <v>3258</v>
      </c>
      <c r="BC739" s="270" t="s">
        <v>3258</v>
      </c>
      <c r="BD739" s="270"/>
      <c r="BE739" s="270"/>
    </row>
    <row r="740" spans="1:83" ht="14.4" x14ac:dyDescent="0.3">
      <c r="A740" s="269">
        <v>522720</v>
      </c>
      <c r="B740" s="272" t="str">
        <f>VLOOKUP(A740,[1]Sheet4!B$1:G$3636,5,0)</f>
        <v>الرابعة</v>
      </c>
      <c r="C740" s="270" t="s">
        <v>1260</v>
      </c>
      <c r="D740" s="270" t="s">
        <v>1260</v>
      </c>
      <c r="E740" s="270" t="s">
        <v>1260</v>
      </c>
      <c r="F740" s="270" t="s">
        <v>1260</v>
      </c>
      <c r="G740" s="270" t="s">
        <v>1260</v>
      </c>
      <c r="H740" s="270" t="s">
        <v>1260</v>
      </c>
      <c r="I740" s="270" t="s">
        <v>1260</v>
      </c>
      <c r="J740" s="270" t="s">
        <v>1260</v>
      </c>
      <c r="K740" s="270" t="s">
        <v>1260</v>
      </c>
      <c r="L740" s="270" t="s">
        <v>1260</v>
      </c>
      <c r="M740" s="270" t="s">
        <v>1260</v>
      </c>
      <c r="N740" s="270" t="s">
        <v>1260</v>
      </c>
      <c r="O740" s="270" t="s">
        <v>1260</v>
      </c>
      <c r="P740" s="270" t="s">
        <v>1260</v>
      </c>
      <c r="Q740" s="270" t="s">
        <v>1260</v>
      </c>
      <c r="R740" s="270" t="s">
        <v>1260</v>
      </c>
      <c r="S740" s="270" t="s">
        <v>1260</v>
      </c>
      <c r="T740" s="270" t="s">
        <v>1260</v>
      </c>
      <c r="U740" s="270" t="s">
        <v>1260</v>
      </c>
      <c r="V740" s="270" t="s">
        <v>1260</v>
      </c>
      <c r="W740" s="270" t="s">
        <v>1260</v>
      </c>
      <c r="X740" s="270" t="s">
        <v>1260</v>
      </c>
      <c r="Y740" s="270" t="s">
        <v>1260</v>
      </c>
      <c r="Z740" s="270" t="s">
        <v>1260</v>
      </c>
      <c r="AA740" s="270" t="s">
        <v>1260</v>
      </c>
      <c r="AB740" s="270" t="s">
        <v>1260</v>
      </c>
      <c r="AC740" s="270" t="s">
        <v>1260</v>
      </c>
      <c r="AD740" s="270" t="s">
        <v>1260</v>
      </c>
      <c r="AE740" s="270" t="s">
        <v>1260</v>
      </c>
      <c r="AF740" s="270" t="s">
        <v>1260</v>
      </c>
      <c r="AG740" s="270" t="s">
        <v>1260</v>
      </c>
      <c r="AH740" s="270" t="s">
        <v>1260</v>
      </c>
      <c r="AI740" s="270" t="s">
        <v>1260</v>
      </c>
      <c r="AJ740" s="270" t="s">
        <v>1260</v>
      </c>
      <c r="AK740" s="270" t="s">
        <v>1260</v>
      </c>
      <c r="AL740" s="270" t="s">
        <v>1260</v>
      </c>
      <c r="AM740" s="270" t="s">
        <v>1260</v>
      </c>
      <c r="AN740" s="270" t="s">
        <v>1260</v>
      </c>
      <c r="AO740" s="270" t="s">
        <v>1260</v>
      </c>
      <c r="AP740" s="270" t="s">
        <v>1260</v>
      </c>
      <c r="AQ740" s="270" t="s">
        <v>1260</v>
      </c>
      <c r="AR740" s="270" t="s">
        <v>1260</v>
      </c>
      <c r="AS740" s="270" t="s">
        <v>1260</v>
      </c>
      <c r="AT740" s="270" t="s">
        <v>1260</v>
      </c>
      <c r="AU740" s="270" t="s">
        <v>1260</v>
      </c>
      <c r="AV740" s="270" t="s">
        <v>1260</v>
      </c>
      <c r="AW740" s="277" t="s">
        <v>1260</v>
      </c>
      <c r="AX740" t="str">
        <f>VLOOKUP(A740,[1]Sheet4!B$2:G$3636,6,0)</f>
        <v>مستنفذ فصل ثاني  2023-2024</v>
      </c>
      <c r="AY740" t="str">
        <f>VLOOKUP(A740,[1]Sheet2!A$3:AC$3636,29,0)</f>
        <v/>
      </c>
      <c r="AZ740" s="270" t="s">
        <v>3258</v>
      </c>
      <c r="BA740" s="270" t="s">
        <v>3258</v>
      </c>
      <c r="BB740" s="270" t="s">
        <v>3258</v>
      </c>
      <c r="BC740" s="270" t="s">
        <v>3258</v>
      </c>
      <c r="BD740" s="270"/>
      <c r="BE740" s="270"/>
    </row>
    <row r="741" spans="1:83" ht="14.4" x14ac:dyDescent="0.3">
      <c r="A741" s="269">
        <v>522722</v>
      </c>
      <c r="B741" s="272" t="str">
        <f>VLOOKUP(A741,[1]Sheet4!B$1:G$3636,5,0)</f>
        <v>الرابعة</v>
      </c>
      <c r="C741" s="270" t="s">
        <v>1259</v>
      </c>
      <c r="D741" s="270" t="s">
        <v>1259</v>
      </c>
      <c r="E741" s="270" t="s">
        <v>1259</v>
      </c>
      <c r="F741" s="270" t="s">
        <v>1259</v>
      </c>
      <c r="G741" s="270" t="s">
        <v>1259</v>
      </c>
      <c r="H741" s="270" t="s">
        <v>1259</v>
      </c>
      <c r="I741" s="270" t="s">
        <v>1259</v>
      </c>
      <c r="J741" s="270" t="s">
        <v>1259</v>
      </c>
      <c r="K741" s="270" t="s">
        <v>1259</v>
      </c>
      <c r="L741" s="270" t="s">
        <v>1259</v>
      </c>
      <c r="M741" s="270" t="s">
        <v>1259</v>
      </c>
      <c r="N741" s="270" t="s">
        <v>1259</v>
      </c>
      <c r="O741" s="270" t="s">
        <v>1259</v>
      </c>
      <c r="P741" s="270" t="s">
        <v>1259</v>
      </c>
      <c r="Q741" s="270" t="s">
        <v>1259</v>
      </c>
      <c r="R741" s="270" t="s">
        <v>1259</v>
      </c>
      <c r="S741" s="270" t="s">
        <v>1259</v>
      </c>
      <c r="T741" s="270" t="s">
        <v>1259</v>
      </c>
      <c r="U741" s="270" t="s">
        <v>1259</v>
      </c>
      <c r="V741" s="270" t="s">
        <v>1259</v>
      </c>
      <c r="W741" s="270" t="s">
        <v>1259</v>
      </c>
      <c r="X741" s="270" t="s">
        <v>1259</v>
      </c>
      <c r="Y741" s="270" t="s">
        <v>1259</v>
      </c>
      <c r="Z741" s="270" t="s">
        <v>1259</v>
      </c>
      <c r="AA741" s="270" t="s">
        <v>1259</v>
      </c>
      <c r="AB741" s="270" t="s">
        <v>1259</v>
      </c>
      <c r="AC741" s="270" t="s">
        <v>1259</v>
      </c>
      <c r="AD741" s="270" t="s">
        <v>1259</v>
      </c>
      <c r="AE741" s="270" t="s">
        <v>1259</v>
      </c>
      <c r="AF741" s="270" t="s">
        <v>1259</v>
      </c>
      <c r="AG741" s="270" t="s">
        <v>1259</v>
      </c>
      <c r="AH741" s="270" t="s">
        <v>1259</v>
      </c>
      <c r="AI741" s="270" t="s">
        <v>1259</v>
      </c>
      <c r="AJ741" s="270" t="s">
        <v>1259</v>
      </c>
      <c r="AK741" s="270" t="s">
        <v>1259</v>
      </c>
      <c r="AL741" s="270" t="s">
        <v>1259</v>
      </c>
      <c r="AM741" s="270" t="s">
        <v>1259</v>
      </c>
      <c r="AN741" s="270" t="s">
        <v>1259</v>
      </c>
      <c r="AO741" s="270" t="s">
        <v>1259</v>
      </c>
      <c r="AP741" s="270" t="s">
        <v>1259</v>
      </c>
      <c r="AQ741" s="270" t="s">
        <v>1259</v>
      </c>
      <c r="AR741" s="270" t="s">
        <v>1259</v>
      </c>
      <c r="AS741" s="270" t="s">
        <v>1259</v>
      </c>
      <c r="AT741" s="270" t="s">
        <v>1259</v>
      </c>
      <c r="AU741" s="270" t="s">
        <v>1259</v>
      </c>
      <c r="AV741" s="270" t="s">
        <v>1259</v>
      </c>
      <c r="AW741" s="270" t="s">
        <v>1259</v>
      </c>
      <c r="AX741">
        <f>VLOOKUP(A741,[1]Sheet4!B$2:G$3636,6,0)</f>
        <v>0</v>
      </c>
      <c r="AY741" t="str">
        <f>VLOOKUP(A741,[1]Sheet2!A$3:AC$3636,29,0)</f>
        <v/>
      </c>
      <c r="AZ741" s="270" t="s">
        <v>3258</v>
      </c>
      <c r="BA741" s="270" t="s">
        <v>3258</v>
      </c>
      <c r="BB741" s="270" t="s">
        <v>3258</v>
      </c>
      <c r="BC741" s="270" t="s">
        <v>3258</v>
      </c>
      <c r="BD741" s="270"/>
      <c r="BE741" s="270"/>
    </row>
    <row r="742" spans="1:83" ht="14.4" x14ac:dyDescent="0.3">
      <c r="A742" s="269">
        <v>522723</v>
      </c>
      <c r="B742" s="272" t="str">
        <f>VLOOKUP(A742,[1]Sheet4!B$1:G$3636,5,0)</f>
        <v>الرابعة</v>
      </c>
      <c r="C742" s="270" t="s">
        <v>1259</v>
      </c>
      <c r="D742" s="270" t="s">
        <v>1259</v>
      </c>
      <c r="E742" s="270" t="s">
        <v>1259</v>
      </c>
      <c r="F742" s="270" t="s">
        <v>1259</v>
      </c>
      <c r="G742" s="270" t="s">
        <v>1259</v>
      </c>
      <c r="H742" s="270" t="s">
        <v>1259</v>
      </c>
      <c r="I742" s="270" t="s">
        <v>1259</v>
      </c>
      <c r="J742" s="270" t="s">
        <v>1259</v>
      </c>
      <c r="K742" s="270" t="s">
        <v>1259</v>
      </c>
      <c r="L742" s="270" t="s">
        <v>1259</v>
      </c>
      <c r="M742" s="270" t="s">
        <v>1259</v>
      </c>
      <c r="N742" s="270" t="s">
        <v>1259</v>
      </c>
      <c r="O742" s="270" t="s">
        <v>1259</v>
      </c>
      <c r="P742" s="270" t="s">
        <v>1259</v>
      </c>
      <c r="Q742" s="270" t="s">
        <v>1259</v>
      </c>
      <c r="R742" s="270" t="s">
        <v>1259</v>
      </c>
      <c r="S742" s="270" t="s">
        <v>1259</v>
      </c>
      <c r="T742" s="270" t="s">
        <v>1259</v>
      </c>
      <c r="U742" s="270" t="s">
        <v>1259</v>
      </c>
      <c r="V742" s="270" t="s">
        <v>1259</v>
      </c>
      <c r="W742" s="270" t="s">
        <v>1259</v>
      </c>
      <c r="X742" s="270" t="s">
        <v>1259</v>
      </c>
      <c r="Y742" s="270" t="s">
        <v>1259</v>
      </c>
      <c r="Z742" s="270" t="s">
        <v>1259</v>
      </c>
      <c r="AA742" s="270" t="s">
        <v>1259</v>
      </c>
      <c r="AB742" s="270" t="s">
        <v>1259</v>
      </c>
      <c r="AC742" s="270" t="s">
        <v>1259</v>
      </c>
      <c r="AD742" s="270" t="s">
        <v>1259</v>
      </c>
      <c r="AE742" s="270" t="s">
        <v>1259</v>
      </c>
      <c r="AF742" s="270" t="s">
        <v>1259</v>
      </c>
      <c r="AG742" s="270" t="s">
        <v>1259</v>
      </c>
      <c r="AH742" s="270" t="s">
        <v>1259</v>
      </c>
      <c r="AI742" s="270" t="s">
        <v>1259</v>
      </c>
      <c r="AJ742" s="270" t="s">
        <v>1259</v>
      </c>
      <c r="AK742" s="270" t="s">
        <v>1259</v>
      </c>
      <c r="AL742" s="270" t="s">
        <v>1259</v>
      </c>
      <c r="AM742" s="270" t="s">
        <v>1259</v>
      </c>
      <c r="AN742" s="270" t="s">
        <v>1259</v>
      </c>
      <c r="AO742" s="270" t="s">
        <v>1259</v>
      </c>
      <c r="AP742" s="270" t="s">
        <v>1259</v>
      </c>
      <c r="AQ742" s="270" t="s">
        <v>1259</v>
      </c>
      <c r="AR742" s="270" t="s">
        <v>1259</v>
      </c>
      <c r="AS742" s="270" t="s">
        <v>1259</v>
      </c>
      <c r="AT742" s="270" t="s">
        <v>1259</v>
      </c>
      <c r="AU742" s="270" t="s">
        <v>1259</v>
      </c>
      <c r="AV742" s="270" t="s">
        <v>1259</v>
      </c>
      <c r="AW742" s="277" t="s">
        <v>1259</v>
      </c>
      <c r="AX742">
        <f>VLOOKUP(A742,[1]Sheet4!B$2:G$3636,6,0)</f>
        <v>0</v>
      </c>
      <c r="AY742" t="str">
        <f>VLOOKUP(A742,[1]Sheet2!A$3:AC$3636,29,0)</f>
        <v/>
      </c>
      <c r="AZ742" s="270" t="s">
        <v>3258</v>
      </c>
      <c r="BA742" s="270" t="s">
        <v>3258</v>
      </c>
      <c r="BB742" s="270" t="s">
        <v>3258</v>
      </c>
      <c r="BC742" s="270" t="s">
        <v>3258</v>
      </c>
      <c r="BD742" s="270"/>
      <c r="BE742" s="270"/>
    </row>
    <row r="743" spans="1:83" ht="14.4" x14ac:dyDescent="0.3">
      <c r="A743" s="269">
        <v>522724</v>
      </c>
      <c r="B743" s="272" t="str">
        <f>VLOOKUP(A743,[1]Sheet4!B$1:G$3636,5,0)</f>
        <v>الرابعة</v>
      </c>
      <c r="C743" s="270" t="s">
        <v>1259</v>
      </c>
      <c r="D743" s="270" t="s">
        <v>1259</v>
      </c>
      <c r="E743" s="270" t="s">
        <v>1259</v>
      </c>
      <c r="F743" s="270" t="s">
        <v>1259</v>
      </c>
      <c r="G743" s="270" t="s">
        <v>1259</v>
      </c>
      <c r="H743" s="270" t="s">
        <v>1259</v>
      </c>
      <c r="I743" s="270" t="s">
        <v>1259</v>
      </c>
      <c r="J743" s="270" t="s">
        <v>1259</v>
      </c>
      <c r="K743" s="270" t="s">
        <v>1259</v>
      </c>
      <c r="L743" s="270" t="s">
        <v>1259</v>
      </c>
      <c r="M743" s="270" t="s">
        <v>1259</v>
      </c>
      <c r="N743" s="270" t="s">
        <v>1259</v>
      </c>
      <c r="O743" s="270" t="s">
        <v>1259</v>
      </c>
      <c r="P743" s="270" t="s">
        <v>1259</v>
      </c>
      <c r="Q743" s="270" t="s">
        <v>1259</v>
      </c>
      <c r="R743" s="270" t="s">
        <v>1259</v>
      </c>
      <c r="S743" s="270" t="s">
        <v>1259</v>
      </c>
      <c r="T743" s="270" t="s">
        <v>1259</v>
      </c>
      <c r="U743" s="270" t="s">
        <v>1259</v>
      </c>
      <c r="V743" s="270" t="s">
        <v>1259</v>
      </c>
      <c r="W743" s="270" t="s">
        <v>1259</v>
      </c>
      <c r="X743" s="270" t="s">
        <v>1259</v>
      </c>
      <c r="Y743" s="270" t="s">
        <v>1259</v>
      </c>
      <c r="Z743" s="270" t="s">
        <v>1259</v>
      </c>
      <c r="AA743" s="270" t="s">
        <v>1259</v>
      </c>
      <c r="AB743" s="270" t="s">
        <v>1259</v>
      </c>
      <c r="AC743" s="270" t="s">
        <v>1259</v>
      </c>
      <c r="AD743" s="270" t="s">
        <v>1259</v>
      </c>
      <c r="AE743" s="270" t="s">
        <v>1259</v>
      </c>
      <c r="AF743" s="270" t="s">
        <v>1259</v>
      </c>
      <c r="AG743" s="270" t="s">
        <v>1259</v>
      </c>
      <c r="AH743" s="270" t="s">
        <v>1259</v>
      </c>
      <c r="AI743" s="270" t="s">
        <v>1259</v>
      </c>
      <c r="AJ743" s="270" t="s">
        <v>1259</v>
      </c>
      <c r="AK743" s="270" t="s">
        <v>1259</v>
      </c>
      <c r="AL743" s="270" t="s">
        <v>1259</v>
      </c>
      <c r="AM743" s="270" t="s">
        <v>1259</v>
      </c>
      <c r="AN743" s="270" t="s">
        <v>1259</v>
      </c>
      <c r="AO743" s="270" t="s">
        <v>1259</v>
      </c>
      <c r="AP743" s="270" t="s">
        <v>1259</v>
      </c>
      <c r="AQ743" s="270" t="s">
        <v>1259</v>
      </c>
      <c r="AR743" s="270" t="s">
        <v>1259</v>
      </c>
      <c r="AS743" s="270" t="s">
        <v>1259</v>
      </c>
      <c r="AT743" s="270" t="s">
        <v>1259</v>
      </c>
      <c r="AU743" s="270" t="s">
        <v>1259</v>
      </c>
      <c r="AV743" s="270" t="s">
        <v>1259</v>
      </c>
      <c r="AW743" s="277" t="s">
        <v>1259</v>
      </c>
      <c r="AX743">
        <f>VLOOKUP(A743,[1]Sheet4!B$2:G$3636,6,0)</f>
        <v>0</v>
      </c>
      <c r="AY743" t="str">
        <f>VLOOKUP(A743,[1]Sheet2!A$3:AC$3636,29,0)</f>
        <v/>
      </c>
      <c r="AZ743" s="270" t="s">
        <v>3258</v>
      </c>
      <c r="BA743" s="270" t="s">
        <v>3258</v>
      </c>
      <c r="BB743" s="270" t="s">
        <v>3258</v>
      </c>
      <c r="BC743" s="270" t="s">
        <v>3258</v>
      </c>
      <c r="BD743" s="270"/>
      <c r="BE743" s="270"/>
    </row>
    <row r="744" spans="1:83" ht="14.4" x14ac:dyDescent="0.3">
      <c r="A744" s="269">
        <v>522748</v>
      </c>
      <c r="B744" s="272" t="str">
        <f>VLOOKUP(A744,[1]Sheet4!B$1:G$3636,5,0)</f>
        <v>الرابعة</v>
      </c>
      <c r="C744" s="270" t="s">
        <v>1260</v>
      </c>
      <c r="D744" s="270" t="s">
        <v>1260</v>
      </c>
      <c r="E744" s="270" t="s">
        <v>1260</v>
      </c>
      <c r="F744" s="270" t="s">
        <v>1260</v>
      </c>
      <c r="G744" s="270" t="s">
        <v>1260</v>
      </c>
      <c r="H744" s="270" t="s">
        <v>1260</v>
      </c>
      <c r="I744" s="270" t="s">
        <v>1260</v>
      </c>
      <c r="J744" s="270" t="s">
        <v>1260</v>
      </c>
      <c r="K744" s="270" t="s">
        <v>1260</v>
      </c>
      <c r="L744" s="270" t="s">
        <v>1260</v>
      </c>
      <c r="M744" s="270" t="s">
        <v>1260</v>
      </c>
      <c r="N744" s="270" t="s">
        <v>1260</v>
      </c>
      <c r="O744" s="270" t="s">
        <v>1260</v>
      </c>
      <c r="P744" s="270" t="s">
        <v>1260</v>
      </c>
      <c r="Q744" s="270" t="s">
        <v>1260</v>
      </c>
      <c r="R744" s="270" t="s">
        <v>1260</v>
      </c>
      <c r="S744" s="270" t="s">
        <v>1260</v>
      </c>
      <c r="T744" s="270" t="s">
        <v>1260</v>
      </c>
      <c r="U744" s="270" t="s">
        <v>1260</v>
      </c>
      <c r="V744" s="270" t="s">
        <v>1260</v>
      </c>
      <c r="W744" s="270" t="s">
        <v>1260</v>
      </c>
      <c r="X744" s="270" t="s">
        <v>1260</v>
      </c>
      <c r="Y744" s="270" t="s">
        <v>1260</v>
      </c>
      <c r="Z744" s="270" t="s">
        <v>1260</v>
      </c>
      <c r="AA744" s="270" t="s">
        <v>1260</v>
      </c>
      <c r="AB744" s="270" t="s">
        <v>1260</v>
      </c>
      <c r="AC744" s="270" t="s">
        <v>1260</v>
      </c>
      <c r="AD744" s="270" t="s">
        <v>1260</v>
      </c>
      <c r="AE744" s="270" t="s">
        <v>1260</v>
      </c>
      <c r="AF744" s="270" t="s">
        <v>1260</v>
      </c>
      <c r="AG744" s="270" t="s">
        <v>1260</v>
      </c>
      <c r="AH744" s="270" t="s">
        <v>1260</v>
      </c>
      <c r="AI744" s="270" t="s">
        <v>1260</v>
      </c>
      <c r="AJ744" s="270" t="s">
        <v>1260</v>
      </c>
      <c r="AK744" s="270" t="s">
        <v>1260</v>
      </c>
      <c r="AL744" s="270" t="s">
        <v>1260</v>
      </c>
      <c r="AM744" s="270" t="s">
        <v>1260</v>
      </c>
      <c r="AN744" s="270" t="s">
        <v>1260</v>
      </c>
      <c r="AO744" s="270" t="s">
        <v>1260</v>
      </c>
      <c r="AP744" s="270" t="s">
        <v>1260</v>
      </c>
      <c r="AQ744" s="270" t="s">
        <v>1260</v>
      </c>
      <c r="AR744" s="270" t="s">
        <v>1260</v>
      </c>
      <c r="AS744" s="270" t="s">
        <v>1260</v>
      </c>
      <c r="AT744" s="270" t="s">
        <v>1260</v>
      </c>
      <c r="AU744" s="270" t="s">
        <v>1260</v>
      </c>
      <c r="AV744" s="270" t="s">
        <v>1260</v>
      </c>
      <c r="AW744" s="277" t="s">
        <v>1260</v>
      </c>
      <c r="AX744" t="str">
        <f>VLOOKUP(A744,[1]Sheet4!B$2:G$3636,6,0)</f>
        <v>مستنفذ فصل ثاني  2023-2024</v>
      </c>
      <c r="AY744" t="str">
        <f>VLOOKUP(A744,[1]Sheet2!A$3:AC$3636,29,0)</f>
        <v/>
      </c>
      <c r="AZ744" s="270" t="s">
        <v>3258</v>
      </c>
      <c r="BA744" s="270" t="s">
        <v>3258</v>
      </c>
      <c r="BB744" s="270" t="s">
        <v>3258</v>
      </c>
      <c r="BC744" s="270" t="s">
        <v>3258</v>
      </c>
      <c r="BD744" s="270"/>
      <c r="BE744" s="270"/>
      <c r="BH744" s="248"/>
      <c r="BI744" s="248"/>
      <c r="BJ744" s="248"/>
      <c r="BK744" s="248"/>
      <c r="BL744" s="248"/>
      <c r="BM744" s="248"/>
      <c r="BN744" s="248"/>
      <c r="BO744" s="248"/>
      <c r="BP744" s="248" t="s">
        <v>3258</v>
      </c>
      <c r="BQ744" s="248" t="s">
        <v>3258</v>
      </c>
      <c r="BR744" s="248" t="s">
        <v>3258</v>
      </c>
      <c r="BS744" s="248" t="s">
        <v>3258</v>
      </c>
      <c r="BT744" s="248" t="s">
        <v>3258</v>
      </c>
      <c r="BU744" s="248" t="s">
        <v>3258</v>
      </c>
      <c r="BV744" s="247"/>
      <c r="BW744" s="248"/>
      <c r="BX744" s="248"/>
      <c r="BY744" s="248"/>
      <c r="BZ744" s="248"/>
      <c r="CA744" s="241"/>
      <c r="CB744" s="241"/>
      <c r="CC744" s="241"/>
      <c r="CD744" s="241"/>
      <c r="CE744" s="248"/>
    </row>
    <row r="745" spans="1:83" ht="14.4" x14ac:dyDescent="0.3">
      <c r="A745" s="269">
        <v>522752</v>
      </c>
      <c r="B745" s="272" t="str">
        <f>VLOOKUP(A745,[1]Sheet4!B$1:G$3636,5,0)</f>
        <v>الرابعة</v>
      </c>
      <c r="C745" s="270" t="s">
        <v>1260</v>
      </c>
      <c r="D745" s="270" t="s">
        <v>1260</v>
      </c>
      <c r="E745" s="270" t="s">
        <v>1260</v>
      </c>
      <c r="F745" s="270" t="s">
        <v>1260</v>
      </c>
      <c r="G745" s="270" t="s">
        <v>1260</v>
      </c>
      <c r="H745" s="270" t="s">
        <v>1260</v>
      </c>
      <c r="I745" s="270" t="s">
        <v>1260</v>
      </c>
      <c r="J745" s="270" t="s">
        <v>1260</v>
      </c>
      <c r="K745" s="270" t="s">
        <v>1260</v>
      </c>
      <c r="L745" s="270" t="s">
        <v>1260</v>
      </c>
      <c r="M745" s="270" t="s">
        <v>1260</v>
      </c>
      <c r="N745" s="270" t="s">
        <v>1260</v>
      </c>
      <c r="O745" s="270" t="s">
        <v>1260</v>
      </c>
      <c r="P745" s="270" t="s">
        <v>1260</v>
      </c>
      <c r="Q745" s="270" t="s">
        <v>1260</v>
      </c>
      <c r="R745" s="270" t="s">
        <v>1260</v>
      </c>
      <c r="S745" s="270" t="s">
        <v>1260</v>
      </c>
      <c r="T745" s="270" t="s">
        <v>1260</v>
      </c>
      <c r="U745" s="270" t="s">
        <v>1260</v>
      </c>
      <c r="V745" s="270" t="s">
        <v>1260</v>
      </c>
      <c r="W745" s="270" t="s">
        <v>1260</v>
      </c>
      <c r="X745" s="270" t="s">
        <v>1260</v>
      </c>
      <c r="Y745" s="270" t="s">
        <v>1260</v>
      </c>
      <c r="Z745" s="270" t="s">
        <v>1260</v>
      </c>
      <c r="AA745" s="270" t="s">
        <v>1260</v>
      </c>
      <c r="AB745" s="270" t="s">
        <v>1260</v>
      </c>
      <c r="AC745" s="270" t="s">
        <v>1260</v>
      </c>
      <c r="AD745" s="270" t="s">
        <v>1260</v>
      </c>
      <c r="AE745" s="270" t="s">
        <v>1260</v>
      </c>
      <c r="AF745" s="270" t="s">
        <v>1260</v>
      </c>
      <c r="AG745" s="270" t="s">
        <v>1260</v>
      </c>
      <c r="AH745" s="270" t="s">
        <v>1260</v>
      </c>
      <c r="AI745" s="270" t="s">
        <v>1260</v>
      </c>
      <c r="AJ745" s="270" t="s">
        <v>1260</v>
      </c>
      <c r="AK745" s="270" t="s">
        <v>1260</v>
      </c>
      <c r="AL745" s="270" t="s">
        <v>1260</v>
      </c>
      <c r="AM745" s="270" t="s">
        <v>1260</v>
      </c>
      <c r="AN745" s="270" t="s">
        <v>1260</v>
      </c>
      <c r="AO745" s="270" t="s">
        <v>1260</v>
      </c>
      <c r="AP745" s="270" t="s">
        <v>1260</v>
      </c>
      <c r="AQ745" s="270" t="s">
        <v>1260</v>
      </c>
      <c r="AR745" s="270" t="s">
        <v>1260</v>
      </c>
      <c r="AS745" s="270" t="s">
        <v>1260</v>
      </c>
      <c r="AT745" s="270" t="s">
        <v>1260</v>
      </c>
      <c r="AU745" s="270" t="s">
        <v>1260</v>
      </c>
      <c r="AV745" s="270" t="s">
        <v>1260</v>
      </c>
      <c r="AW745" s="277" t="s">
        <v>1260</v>
      </c>
      <c r="AX745">
        <f>VLOOKUP(A745,[1]Sheet4!B$2:G$3636,6,0)</f>
        <v>0</v>
      </c>
      <c r="AY745" t="str">
        <f>VLOOKUP(A745,[1]Sheet2!A$3:AC$3636,29,0)</f>
        <v>مستنفذ فصل اول 2023-2024</v>
      </c>
      <c r="AZ745" s="270" t="s">
        <v>3258</v>
      </c>
      <c r="BA745" s="270" t="s">
        <v>3258</v>
      </c>
      <c r="BB745" s="270" t="s">
        <v>3258</v>
      </c>
      <c r="BC745" s="270" t="s">
        <v>3258</v>
      </c>
      <c r="BD745" s="270"/>
      <c r="BE745" s="270"/>
    </row>
    <row r="746" spans="1:83" ht="14.4" x14ac:dyDescent="0.3">
      <c r="A746" s="269">
        <v>522753</v>
      </c>
      <c r="B746" s="272" t="str">
        <f>VLOOKUP(A746,[1]Sheet4!B$1:G$3636,5,0)</f>
        <v>الرابعة</v>
      </c>
      <c r="C746" s="270" t="s">
        <v>1259</v>
      </c>
      <c r="D746" s="270" t="s">
        <v>1259</v>
      </c>
      <c r="E746" s="270" t="s">
        <v>1259</v>
      </c>
      <c r="F746" s="270" t="s">
        <v>1259</v>
      </c>
      <c r="G746" s="270" t="s">
        <v>1259</v>
      </c>
      <c r="H746" s="270" t="s">
        <v>1259</v>
      </c>
      <c r="I746" s="270" t="s">
        <v>1259</v>
      </c>
      <c r="J746" s="270" t="s">
        <v>1259</v>
      </c>
      <c r="K746" s="270" t="s">
        <v>1259</v>
      </c>
      <c r="L746" s="270" t="s">
        <v>1259</v>
      </c>
      <c r="M746" s="270" t="s">
        <v>1259</v>
      </c>
      <c r="N746" s="270" t="s">
        <v>1259</v>
      </c>
      <c r="O746" s="270" t="s">
        <v>1259</v>
      </c>
      <c r="P746" s="270" t="s">
        <v>1259</v>
      </c>
      <c r="Q746" s="270" t="s">
        <v>1259</v>
      </c>
      <c r="R746" s="270" t="s">
        <v>1259</v>
      </c>
      <c r="S746" s="270" t="s">
        <v>1259</v>
      </c>
      <c r="T746" s="270" t="s">
        <v>1259</v>
      </c>
      <c r="U746" s="270" t="s">
        <v>1259</v>
      </c>
      <c r="V746" s="270" t="s">
        <v>1259</v>
      </c>
      <c r="W746" s="270" t="s">
        <v>1259</v>
      </c>
      <c r="X746" s="270" t="s">
        <v>1259</v>
      </c>
      <c r="Y746" s="270" t="s">
        <v>1259</v>
      </c>
      <c r="Z746" s="270" t="s">
        <v>1259</v>
      </c>
      <c r="AA746" s="270" t="s">
        <v>1259</v>
      </c>
      <c r="AB746" s="270" t="s">
        <v>1259</v>
      </c>
      <c r="AC746" s="270" t="s">
        <v>1259</v>
      </c>
      <c r="AD746" s="270" t="s">
        <v>1259</v>
      </c>
      <c r="AE746" s="270" t="s">
        <v>1259</v>
      </c>
      <c r="AF746" s="270" t="s">
        <v>1259</v>
      </c>
      <c r="AG746" s="270" t="s">
        <v>1259</v>
      </c>
      <c r="AH746" s="270" t="s">
        <v>1259</v>
      </c>
      <c r="AI746" s="270" t="s">
        <v>1259</v>
      </c>
      <c r="AJ746" s="270" t="s">
        <v>1259</v>
      </c>
      <c r="AK746" s="270" t="s">
        <v>1259</v>
      </c>
      <c r="AL746" s="270" t="s">
        <v>1259</v>
      </c>
      <c r="AM746" s="270" t="s">
        <v>1259</v>
      </c>
      <c r="AN746" s="270" t="s">
        <v>1259</v>
      </c>
      <c r="AO746" s="270" t="s">
        <v>1259</v>
      </c>
      <c r="AP746" s="270" t="s">
        <v>1259</v>
      </c>
      <c r="AQ746" s="270" t="s">
        <v>1259</v>
      </c>
      <c r="AR746" s="270" t="s">
        <v>1259</v>
      </c>
      <c r="AS746" s="270" t="s">
        <v>1259</v>
      </c>
      <c r="AT746" s="270" t="s">
        <v>1259</v>
      </c>
      <c r="AU746" s="270" t="s">
        <v>1259</v>
      </c>
      <c r="AV746" s="270" t="s">
        <v>1259</v>
      </c>
      <c r="AW746" s="277" t="s">
        <v>1259</v>
      </c>
      <c r="AX746">
        <f>VLOOKUP(A746,[1]Sheet4!B$2:G$3636,6,0)</f>
        <v>0</v>
      </c>
      <c r="AY746" t="str">
        <f>VLOOKUP(A746,[1]Sheet2!A$3:AC$3636,29,0)</f>
        <v/>
      </c>
      <c r="AZ746" s="270" t="s">
        <v>3258</v>
      </c>
      <c r="BA746" s="270" t="s">
        <v>3258</v>
      </c>
      <c r="BB746" s="270" t="s">
        <v>3258</v>
      </c>
      <c r="BC746" s="270" t="s">
        <v>3258</v>
      </c>
      <c r="BD746" s="270"/>
      <c r="BE746" s="270"/>
    </row>
    <row r="747" spans="1:83" ht="14.4" x14ac:dyDescent="0.3">
      <c r="A747" s="269">
        <v>522770</v>
      </c>
      <c r="B747" s="272" t="str">
        <f>VLOOKUP(A747,[1]Sheet4!B$1:G$3636,5,0)</f>
        <v>الرابعة</v>
      </c>
      <c r="C747" s="270" t="s">
        <v>1259</v>
      </c>
      <c r="D747" s="270" t="s">
        <v>1259</v>
      </c>
      <c r="E747" s="270" t="s">
        <v>1259</v>
      </c>
      <c r="F747" s="270" t="s">
        <v>1259</v>
      </c>
      <c r="G747" s="270" t="s">
        <v>1259</v>
      </c>
      <c r="H747" s="270" t="s">
        <v>1259</v>
      </c>
      <c r="I747" s="270" t="s">
        <v>1259</v>
      </c>
      <c r="J747" s="270" t="s">
        <v>1259</v>
      </c>
      <c r="K747" s="270" t="s">
        <v>1259</v>
      </c>
      <c r="L747" s="270" t="s">
        <v>1259</v>
      </c>
      <c r="M747" s="270" t="s">
        <v>1259</v>
      </c>
      <c r="N747" s="270" t="s">
        <v>1259</v>
      </c>
      <c r="O747" s="270" t="s">
        <v>1259</v>
      </c>
      <c r="P747" s="270" t="s">
        <v>1259</v>
      </c>
      <c r="Q747" s="270" t="s">
        <v>1259</v>
      </c>
      <c r="R747" s="270" t="s">
        <v>1259</v>
      </c>
      <c r="S747" s="270" t="s">
        <v>1259</v>
      </c>
      <c r="T747" s="270" t="s">
        <v>1259</v>
      </c>
      <c r="U747" s="270" t="s">
        <v>1259</v>
      </c>
      <c r="V747" s="270" t="s">
        <v>1259</v>
      </c>
      <c r="W747" s="270" t="s">
        <v>1259</v>
      </c>
      <c r="X747" s="270" t="s">
        <v>1259</v>
      </c>
      <c r="Y747" s="270" t="s">
        <v>1259</v>
      </c>
      <c r="Z747" s="270" t="s">
        <v>1259</v>
      </c>
      <c r="AA747" s="270" t="s">
        <v>1259</v>
      </c>
      <c r="AB747" s="270" t="s">
        <v>1259</v>
      </c>
      <c r="AC747" s="270" t="s">
        <v>1259</v>
      </c>
      <c r="AD747" s="270" t="s">
        <v>1259</v>
      </c>
      <c r="AE747" s="270" t="s">
        <v>1259</v>
      </c>
      <c r="AF747" s="270" t="s">
        <v>1259</v>
      </c>
      <c r="AG747" s="270" t="s">
        <v>1259</v>
      </c>
      <c r="AH747" s="270" t="s">
        <v>1259</v>
      </c>
      <c r="AI747" s="270" t="s">
        <v>1259</v>
      </c>
      <c r="AJ747" s="270" t="s">
        <v>1259</v>
      </c>
      <c r="AK747" s="270" t="s">
        <v>1259</v>
      </c>
      <c r="AL747" s="270" t="s">
        <v>1259</v>
      </c>
      <c r="AM747" s="270" t="s">
        <v>1259</v>
      </c>
      <c r="AN747" s="270" t="s">
        <v>1259</v>
      </c>
      <c r="AO747" s="270" t="s">
        <v>1259</v>
      </c>
      <c r="AP747" s="270" t="s">
        <v>1259</v>
      </c>
      <c r="AQ747" s="270" t="s">
        <v>1259</v>
      </c>
      <c r="AR747" s="270" t="s">
        <v>1259</v>
      </c>
      <c r="AS747" s="270" t="s">
        <v>1259</v>
      </c>
      <c r="AT747" s="270" t="s">
        <v>1259</v>
      </c>
      <c r="AU747" s="270" t="s">
        <v>1259</v>
      </c>
      <c r="AV747" s="270" t="s">
        <v>1259</v>
      </c>
      <c r="AW747" s="277" t="s">
        <v>1259</v>
      </c>
      <c r="AX747">
        <f>VLOOKUP(A747,[1]Sheet4!B$2:G$3636,6,0)</f>
        <v>0</v>
      </c>
      <c r="AY747" t="str">
        <f>VLOOKUP(A747,[1]Sheet2!A$3:AC$3636,29,0)</f>
        <v/>
      </c>
      <c r="AZ747" s="270" t="s">
        <v>3258</v>
      </c>
      <c r="BA747" s="270" t="s">
        <v>3258</v>
      </c>
      <c r="BB747" s="270" t="s">
        <v>3258</v>
      </c>
      <c r="BC747" s="270" t="s">
        <v>3258</v>
      </c>
      <c r="BD747" s="270"/>
      <c r="BE747" s="270"/>
    </row>
    <row r="748" spans="1:83" ht="14.4" x14ac:dyDescent="0.3">
      <c r="A748" s="269">
        <v>522772</v>
      </c>
      <c r="B748" s="272" t="str">
        <f>VLOOKUP(A748,[1]Sheet4!B$1:G$3636,5,0)</f>
        <v>الرابعة</v>
      </c>
      <c r="C748" s="270" t="s">
        <v>1259</v>
      </c>
      <c r="D748" s="270" t="s">
        <v>1259</v>
      </c>
      <c r="E748" s="270" t="s">
        <v>1259</v>
      </c>
      <c r="F748" s="270" t="s">
        <v>1259</v>
      </c>
      <c r="G748" s="270" t="s">
        <v>1259</v>
      </c>
      <c r="H748" s="270" t="s">
        <v>1259</v>
      </c>
      <c r="I748" s="270" t="s">
        <v>1259</v>
      </c>
      <c r="J748" s="270" t="s">
        <v>1259</v>
      </c>
      <c r="K748" s="270" t="s">
        <v>1259</v>
      </c>
      <c r="L748" s="270" t="s">
        <v>1259</v>
      </c>
      <c r="M748" s="270" t="s">
        <v>1259</v>
      </c>
      <c r="N748" s="270" t="s">
        <v>1259</v>
      </c>
      <c r="O748" s="270" t="s">
        <v>1259</v>
      </c>
      <c r="P748" s="270" t="s">
        <v>1259</v>
      </c>
      <c r="Q748" s="270" t="s">
        <v>1259</v>
      </c>
      <c r="R748" s="270" t="s">
        <v>1259</v>
      </c>
      <c r="S748" s="270" t="s">
        <v>1259</v>
      </c>
      <c r="T748" s="270" t="s">
        <v>1259</v>
      </c>
      <c r="U748" s="270" t="s">
        <v>1259</v>
      </c>
      <c r="V748" s="270" t="s">
        <v>1259</v>
      </c>
      <c r="W748" s="270" t="s">
        <v>1259</v>
      </c>
      <c r="X748" s="270" t="s">
        <v>1259</v>
      </c>
      <c r="Y748" s="270" t="s">
        <v>1259</v>
      </c>
      <c r="Z748" s="270" t="s">
        <v>1259</v>
      </c>
      <c r="AA748" s="270" t="s">
        <v>1259</v>
      </c>
      <c r="AB748" s="270" t="s">
        <v>1259</v>
      </c>
      <c r="AC748" s="270" t="s">
        <v>1259</v>
      </c>
      <c r="AD748" s="270" t="s">
        <v>1259</v>
      </c>
      <c r="AE748" s="270" t="s">
        <v>1259</v>
      </c>
      <c r="AF748" s="270" t="s">
        <v>1259</v>
      </c>
      <c r="AG748" s="270" t="s">
        <v>1259</v>
      </c>
      <c r="AH748" s="270" t="s">
        <v>1259</v>
      </c>
      <c r="AI748" s="270" t="s">
        <v>1259</v>
      </c>
      <c r="AJ748" s="270" t="s">
        <v>1259</v>
      </c>
      <c r="AK748" s="270" t="s">
        <v>1259</v>
      </c>
      <c r="AL748" s="270" t="s">
        <v>1259</v>
      </c>
      <c r="AM748" s="270" t="s">
        <v>1259</v>
      </c>
      <c r="AN748" s="270" t="s">
        <v>1259</v>
      </c>
      <c r="AO748" s="270" t="s">
        <v>1259</v>
      </c>
      <c r="AP748" s="270" t="s">
        <v>1259</v>
      </c>
      <c r="AQ748" s="270" t="s">
        <v>1259</v>
      </c>
      <c r="AR748" s="270" t="s">
        <v>1259</v>
      </c>
      <c r="AS748" s="270" t="s">
        <v>1259</v>
      </c>
      <c r="AT748" s="270" t="s">
        <v>1259</v>
      </c>
      <c r="AU748" s="270" t="s">
        <v>1259</v>
      </c>
      <c r="AV748" s="270" t="s">
        <v>1259</v>
      </c>
      <c r="AW748" s="277" t="s">
        <v>1259</v>
      </c>
      <c r="AX748">
        <f>VLOOKUP(A748,[1]Sheet4!B$2:G$3636,6,0)</f>
        <v>0</v>
      </c>
      <c r="AY748" t="str">
        <f>VLOOKUP(A748,[1]Sheet2!A$3:AC$3636,29,0)</f>
        <v/>
      </c>
      <c r="AZ748" s="270" t="s">
        <v>3258</v>
      </c>
      <c r="BA748" s="270" t="s">
        <v>3258</v>
      </c>
      <c r="BB748" s="270" t="s">
        <v>3258</v>
      </c>
      <c r="BC748" s="270" t="s">
        <v>3258</v>
      </c>
      <c r="BD748" s="270"/>
      <c r="BE748" s="270"/>
    </row>
    <row r="749" spans="1:83" ht="14.4" x14ac:dyDescent="0.3">
      <c r="A749" s="269">
        <v>522785</v>
      </c>
      <c r="B749" s="272" t="str">
        <f>VLOOKUP(A749,[1]Sheet4!B$1:G$3636,5,0)</f>
        <v>الرابعة حديث</v>
      </c>
      <c r="C749" s="270" t="s">
        <v>1259</v>
      </c>
      <c r="D749" s="270" t="s">
        <v>1259</v>
      </c>
      <c r="E749" s="270" t="s">
        <v>1259</v>
      </c>
      <c r="F749" s="270" t="s">
        <v>1259</v>
      </c>
      <c r="G749" s="270" t="s">
        <v>1259</v>
      </c>
      <c r="H749" s="270" t="s">
        <v>1259</v>
      </c>
      <c r="I749" s="270" t="s">
        <v>1259</v>
      </c>
      <c r="J749" s="270" t="s">
        <v>1259</v>
      </c>
      <c r="K749" s="270" t="s">
        <v>1259</v>
      </c>
      <c r="L749" s="270" t="s">
        <v>1259</v>
      </c>
      <c r="M749" s="270" t="s">
        <v>1259</v>
      </c>
      <c r="N749" s="270" t="s">
        <v>1259</v>
      </c>
      <c r="O749" s="270" t="s">
        <v>1259</v>
      </c>
      <c r="P749" s="270" t="s">
        <v>1259</v>
      </c>
      <c r="Q749" s="270" t="s">
        <v>1259</v>
      </c>
      <c r="R749" s="270" t="s">
        <v>1259</v>
      </c>
      <c r="S749" s="270" t="s">
        <v>1259</v>
      </c>
      <c r="T749" s="270" t="s">
        <v>1259</v>
      </c>
      <c r="U749" s="270" t="s">
        <v>1259</v>
      </c>
      <c r="V749" s="270" t="s">
        <v>1259</v>
      </c>
      <c r="W749" s="270" t="s">
        <v>1259</v>
      </c>
      <c r="X749" s="270" t="s">
        <v>1259</v>
      </c>
      <c r="Y749" s="270" t="s">
        <v>1259</v>
      </c>
      <c r="Z749" s="270" t="s">
        <v>1259</v>
      </c>
      <c r="AA749" s="270" t="s">
        <v>1259</v>
      </c>
      <c r="AB749" s="270" t="s">
        <v>1259</v>
      </c>
      <c r="AC749" s="270" t="s">
        <v>1259</v>
      </c>
      <c r="AD749" s="270" t="s">
        <v>1259</v>
      </c>
      <c r="AE749" s="270" t="s">
        <v>1259</v>
      </c>
      <c r="AF749" s="270" t="s">
        <v>1259</v>
      </c>
      <c r="AG749" s="270" t="s">
        <v>1259</v>
      </c>
      <c r="AH749" s="270" t="s">
        <v>1259</v>
      </c>
      <c r="AI749" s="270" t="s">
        <v>1259</v>
      </c>
      <c r="AJ749" s="270" t="s">
        <v>1259</v>
      </c>
      <c r="AK749" s="270" t="s">
        <v>1259</v>
      </c>
      <c r="AL749" s="270" t="s">
        <v>1259</v>
      </c>
      <c r="AM749" s="270" t="s">
        <v>1259</v>
      </c>
      <c r="AN749" s="270" t="s">
        <v>1259</v>
      </c>
      <c r="AO749" s="270" t="s">
        <v>1259</v>
      </c>
      <c r="AP749" s="270" t="s">
        <v>1259</v>
      </c>
      <c r="AQ749" s="270" t="s">
        <v>1259</v>
      </c>
      <c r="AR749" s="270" t="s">
        <v>1259</v>
      </c>
      <c r="AS749" s="270"/>
      <c r="AT749" s="270"/>
      <c r="AU749" s="270"/>
      <c r="AV749" s="270"/>
      <c r="AW749" s="277"/>
      <c r="AY749">
        <f>VLOOKUP(A749,[1]Sheet2!A$3:AC$3636,29,0)</f>
        <v>0</v>
      </c>
      <c r="AZ749" s="270" t="s">
        <v>3258</v>
      </c>
      <c r="BA749" s="270" t="s">
        <v>3258</v>
      </c>
      <c r="BB749" s="270" t="s">
        <v>3258</v>
      </c>
      <c r="BC749" s="270" t="s">
        <v>3258</v>
      </c>
      <c r="BD749" s="270"/>
      <c r="BE749" s="270"/>
    </row>
    <row r="750" spans="1:83" ht="14.4" x14ac:dyDescent="0.3">
      <c r="A750" s="269">
        <v>522801</v>
      </c>
      <c r="B750" s="272" t="str">
        <f>VLOOKUP(A750,[1]Sheet4!B$1:G$3636,5,0)</f>
        <v>الرابعة</v>
      </c>
      <c r="C750" s="270" t="s">
        <v>1259</v>
      </c>
      <c r="D750" s="270" t="s">
        <v>1259</v>
      </c>
      <c r="E750" s="270" t="s">
        <v>1259</v>
      </c>
      <c r="F750" s="270" t="s">
        <v>1259</v>
      </c>
      <c r="G750" s="270" t="s">
        <v>1259</v>
      </c>
      <c r="H750" s="270" t="s">
        <v>1259</v>
      </c>
      <c r="I750" s="270" t="s">
        <v>1259</v>
      </c>
      <c r="J750" s="270" t="s">
        <v>1259</v>
      </c>
      <c r="K750" s="270" t="s">
        <v>1259</v>
      </c>
      <c r="L750" s="270" t="s">
        <v>1259</v>
      </c>
      <c r="M750" s="270" t="s">
        <v>1259</v>
      </c>
      <c r="N750" s="270" t="s">
        <v>1259</v>
      </c>
      <c r="O750" s="270" t="s">
        <v>1259</v>
      </c>
      <c r="P750" s="270" t="s">
        <v>1259</v>
      </c>
      <c r="Q750" s="270" t="s">
        <v>1259</v>
      </c>
      <c r="R750" s="270" t="s">
        <v>1259</v>
      </c>
      <c r="S750" s="270" t="s">
        <v>1259</v>
      </c>
      <c r="T750" s="270" t="s">
        <v>1259</v>
      </c>
      <c r="U750" s="270" t="s">
        <v>1259</v>
      </c>
      <c r="V750" s="270" t="s">
        <v>1259</v>
      </c>
      <c r="W750" s="270" t="s">
        <v>1259</v>
      </c>
      <c r="X750" s="270" t="s">
        <v>1259</v>
      </c>
      <c r="Y750" s="270" t="s">
        <v>1259</v>
      </c>
      <c r="Z750" s="270" t="s">
        <v>1259</v>
      </c>
      <c r="AA750" s="270" t="s">
        <v>1259</v>
      </c>
      <c r="AB750" s="270" t="s">
        <v>1259</v>
      </c>
      <c r="AC750" s="270" t="s">
        <v>1259</v>
      </c>
      <c r="AD750" s="270" t="s">
        <v>1259</v>
      </c>
      <c r="AE750" s="270" t="s">
        <v>1259</v>
      </c>
      <c r="AF750" s="270" t="s">
        <v>1259</v>
      </c>
      <c r="AG750" s="270" t="s">
        <v>1259</v>
      </c>
      <c r="AH750" s="270" t="s">
        <v>1259</v>
      </c>
      <c r="AI750" s="270" t="s">
        <v>1259</v>
      </c>
      <c r="AJ750" s="270" t="s">
        <v>1259</v>
      </c>
      <c r="AK750" s="270" t="s">
        <v>1259</v>
      </c>
      <c r="AL750" s="270" t="s">
        <v>1259</v>
      </c>
      <c r="AM750" s="270" t="s">
        <v>1259</v>
      </c>
      <c r="AN750" s="270" t="s">
        <v>1259</v>
      </c>
      <c r="AO750" s="270" t="s">
        <v>1259</v>
      </c>
      <c r="AP750" s="270" t="s">
        <v>1259</v>
      </c>
      <c r="AQ750" s="270" t="s">
        <v>1259</v>
      </c>
      <c r="AR750" s="270" t="s">
        <v>1259</v>
      </c>
      <c r="AS750" s="270" t="s">
        <v>1259</v>
      </c>
      <c r="AT750" s="270" t="s">
        <v>1259</v>
      </c>
      <c r="AU750" s="270" t="s">
        <v>1259</v>
      </c>
      <c r="AV750" s="270" t="s">
        <v>1259</v>
      </c>
      <c r="AW750" s="277" t="s">
        <v>1259</v>
      </c>
      <c r="AX750">
        <f>VLOOKUP(A750,[1]Sheet4!B$2:G$3636,6,0)</f>
        <v>0</v>
      </c>
      <c r="AY750" t="str">
        <f>VLOOKUP(A750,[1]Sheet2!A$3:AC$3636,29,0)</f>
        <v/>
      </c>
      <c r="AZ750" s="270" t="s">
        <v>5226</v>
      </c>
      <c r="BA750" s="270" t="s">
        <v>5216</v>
      </c>
      <c r="BB750" s="270" t="s">
        <v>3258</v>
      </c>
      <c r="BC750" s="270" t="s">
        <v>3258</v>
      </c>
      <c r="BD750" s="270"/>
      <c r="BE750" s="270"/>
    </row>
    <row r="751" spans="1:83" ht="14.4" x14ac:dyDescent="0.3">
      <c r="A751" s="269">
        <v>522811</v>
      </c>
      <c r="B751" s="272" t="str">
        <f>VLOOKUP(A751,[1]Sheet4!B$1:G$3636,5,0)</f>
        <v>الرابعة</v>
      </c>
      <c r="C751" s="270" t="s">
        <v>1259</v>
      </c>
      <c r="D751" s="270" t="s">
        <v>1259</v>
      </c>
      <c r="E751" s="270" t="s">
        <v>1259</v>
      </c>
      <c r="F751" s="270" t="s">
        <v>1259</v>
      </c>
      <c r="G751" s="270" t="s">
        <v>1259</v>
      </c>
      <c r="H751" s="270" t="s">
        <v>1259</v>
      </c>
      <c r="I751" s="270" t="s">
        <v>1259</v>
      </c>
      <c r="J751" s="270" t="s">
        <v>1259</v>
      </c>
      <c r="K751" s="270" t="s">
        <v>1259</v>
      </c>
      <c r="L751" s="270" t="s">
        <v>1259</v>
      </c>
      <c r="M751" s="270" t="s">
        <v>1259</v>
      </c>
      <c r="N751" s="270" t="s">
        <v>1259</v>
      </c>
      <c r="O751" s="270" t="s">
        <v>1259</v>
      </c>
      <c r="P751" s="270" t="s">
        <v>1259</v>
      </c>
      <c r="Q751" s="270" t="s">
        <v>1259</v>
      </c>
      <c r="R751" s="270" t="s">
        <v>1259</v>
      </c>
      <c r="S751" s="270" t="s">
        <v>1259</v>
      </c>
      <c r="T751" s="270" t="s">
        <v>1259</v>
      </c>
      <c r="U751" s="270" t="s">
        <v>1259</v>
      </c>
      <c r="V751" s="270" t="s">
        <v>1259</v>
      </c>
      <c r="W751" s="270" t="s">
        <v>1259</v>
      </c>
      <c r="X751" s="270" t="s">
        <v>1259</v>
      </c>
      <c r="Y751" s="270" t="s">
        <v>1259</v>
      </c>
      <c r="Z751" s="270" t="s">
        <v>1259</v>
      </c>
      <c r="AA751" s="270" t="s">
        <v>1259</v>
      </c>
      <c r="AB751" s="270" t="s">
        <v>1259</v>
      </c>
      <c r="AC751" s="270" t="s">
        <v>1259</v>
      </c>
      <c r="AD751" s="270" t="s">
        <v>1259</v>
      </c>
      <c r="AE751" s="270" t="s">
        <v>1259</v>
      </c>
      <c r="AF751" s="270" t="s">
        <v>1259</v>
      </c>
      <c r="AG751" s="270" t="s">
        <v>1259</v>
      </c>
      <c r="AH751" s="270" t="s">
        <v>1259</v>
      </c>
      <c r="AI751" s="270" t="s">
        <v>1259</v>
      </c>
      <c r="AJ751" s="270" t="s">
        <v>1259</v>
      </c>
      <c r="AK751" s="270" t="s">
        <v>1259</v>
      </c>
      <c r="AL751" s="270" t="s">
        <v>1259</v>
      </c>
      <c r="AM751" s="270" t="s">
        <v>1259</v>
      </c>
      <c r="AN751" s="270" t="s">
        <v>1259</v>
      </c>
      <c r="AO751" s="270" t="s">
        <v>1259</v>
      </c>
      <c r="AP751" s="270" t="s">
        <v>1259</v>
      </c>
      <c r="AQ751" s="270" t="s">
        <v>1259</v>
      </c>
      <c r="AR751" s="270" t="s">
        <v>1259</v>
      </c>
      <c r="AS751" s="270" t="s">
        <v>1259</v>
      </c>
      <c r="AT751" s="270" t="s">
        <v>1259</v>
      </c>
      <c r="AU751" s="270" t="s">
        <v>1259</v>
      </c>
      <c r="AV751" s="270" t="s">
        <v>1259</v>
      </c>
      <c r="AW751" s="277" t="s">
        <v>1259</v>
      </c>
      <c r="AX751">
        <f>VLOOKUP(A751,[1]Sheet4!B$2:G$3636,6,0)</f>
        <v>0</v>
      </c>
      <c r="AY751" t="str">
        <f>VLOOKUP(A751,[1]Sheet2!A$3:AC$3636,29,0)</f>
        <v/>
      </c>
      <c r="AZ751" s="270" t="s">
        <v>3258</v>
      </c>
      <c r="BA751" s="270" t="s">
        <v>3258</v>
      </c>
      <c r="BB751" s="270" t="s">
        <v>3258</v>
      </c>
      <c r="BC751" s="270" t="s">
        <v>3258</v>
      </c>
      <c r="BD751" s="270"/>
      <c r="BE751" s="270"/>
    </row>
    <row r="752" spans="1:83" ht="14.4" x14ac:dyDescent="0.3">
      <c r="A752" s="269">
        <v>522818</v>
      </c>
      <c r="B752" s="272" t="str">
        <f>VLOOKUP(A752,[1]Sheet4!B$1:G$3636,5,0)</f>
        <v>الرابعة</v>
      </c>
      <c r="C752" s="270" t="s">
        <v>1260</v>
      </c>
      <c r="D752" s="270" t="s">
        <v>1260</v>
      </c>
      <c r="E752" s="270" t="s">
        <v>1260</v>
      </c>
      <c r="F752" s="270" t="s">
        <v>1260</v>
      </c>
      <c r="G752" s="270" t="s">
        <v>1260</v>
      </c>
      <c r="H752" s="270" t="s">
        <v>1260</v>
      </c>
      <c r="I752" s="270" t="s">
        <v>1260</v>
      </c>
      <c r="J752" s="270" t="s">
        <v>1260</v>
      </c>
      <c r="K752" s="270" t="s">
        <v>1260</v>
      </c>
      <c r="L752" s="270" t="s">
        <v>1260</v>
      </c>
      <c r="M752" s="270" t="s">
        <v>1260</v>
      </c>
      <c r="N752" s="270" t="s">
        <v>1260</v>
      </c>
      <c r="O752" s="270" t="s">
        <v>1260</v>
      </c>
      <c r="P752" s="270" t="s">
        <v>1260</v>
      </c>
      <c r="Q752" s="270" t="s">
        <v>1260</v>
      </c>
      <c r="R752" s="270" t="s">
        <v>1260</v>
      </c>
      <c r="S752" s="270" t="s">
        <v>1260</v>
      </c>
      <c r="T752" s="270" t="s">
        <v>1260</v>
      </c>
      <c r="U752" s="270" t="s">
        <v>1260</v>
      </c>
      <c r="V752" s="270" t="s">
        <v>1260</v>
      </c>
      <c r="W752" s="270" t="s">
        <v>1260</v>
      </c>
      <c r="X752" s="270" t="s">
        <v>1260</v>
      </c>
      <c r="Y752" s="270" t="s">
        <v>1260</v>
      </c>
      <c r="Z752" s="270" t="s">
        <v>1260</v>
      </c>
      <c r="AA752" s="270" t="s">
        <v>1260</v>
      </c>
      <c r="AB752" s="270" t="s">
        <v>1260</v>
      </c>
      <c r="AC752" s="270" t="s">
        <v>1260</v>
      </c>
      <c r="AD752" s="270" t="s">
        <v>1260</v>
      </c>
      <c r="AE752" s="270" t="s">
        <v>1260</v>
      </c>
      <c r="AF752" s="270" t="s">
        <v>1260</v>
      </c>
      <c r="AG752" s="270" t="s">
        <v>1260</v>
      </c>
      <c r="AH752" s="270" t="s">
        <v>1260</v>
      </c>
      <c r="AI752" s="270" t="s">
        <v>1260</v>
      </c>
      <c r="AJ752" s="270" t="s">
        <v>1260</v>
      </c>
      <c r="AK752" s="270" t="s">
        <v>1260</v>
      </c>
      <c r="AL752" s="270" t="s">
        <v>1260</v>
      </c>
      <c r="AM752" s="270" t="s">
        <v>1260</v>
      </c>
      <c r="AN752" s="270" t="s">
        <v>1260</v>
      </c>
      <c r="AO752" s="270" t="s">
        <v>1260</v>
      </c>
      <c r="AP752" s="270" t="s">
        <v>1260</v>
      </c>
      <c r="AQ752" s="270" t="s">
        <v>1260</v>
      </c>
      <c r="AR752" s="270" t="s">
        <v>1260</v>
      </c>
      <c r="AS752" s="270" t="s">
        <v>1260</v>
      </c>
      <c r="AT752" s="270" t="s">
        <v>1260</v>
      </c>
      <c r="AU752" s="270" t="s">
        <v>1260</v>
      </c>
      <c r="AV752" s="270" t="s">
        <v>1260</v>
      </c>
      <c r="AW752" s="277" t="s">
        <v>1260</v>
      </c>
      <c r="AX752">
        <f>VLOOKUP(A752,[1]Sheet4!B$2:G$3636,6,0)</f>
        <v>0</v>
      </c>
      <c r="AY752" t="str">
        <f>VLOOKUP(A752,[1]Sheet2!A$3:AC$3636,29,0)</f>
        <v/>
      </c>
      <c r="AZ752" s="270" t="s">
        <v>3258</v>
      </c>
      <c r="BA752" s="270" t="s">
        <v>3258</v>
      </c>
      <c r="BB752" s="270" t="s">
        <v>3258</v>
      </c>
      <c r="BC752" s="270" t="s">
        <v>3258</v>
      </c>
      <c r="BD752" s="270"/>
      <c r="BE752" s="270"/>
    </row>
    <row r="753" spans="1:83" ht="14.4" x14ac:dyDescent="0.3">
      <c r="A753" s="269">
        <v>522852</v>
      </c>
      <c r="B753" s="272" t="str">
        <f>VLOOKUP(A753,[1]Sheet4!B$1:G$3636,5,0)</f>
        <v>الرابعة</v>
      </c>
      <c r="C753" s="270" t="s">
        <v>1259</v>
      </c>
      <c r="D753" s="270" t="s">
        <v>1259</v>
      </c>
      <c r="E753" s="270" t="s">
        <v>1259</v>
      </c>
      <c r="F753" s="270" t="s">
        <v>1259</v>
      </c>
      <c r="G753" s="270" t="s">
        <v>1259</v>
      </c>
      <c r="H753" s="270" t="s">
        <v>1259</v>
      </c>
      <c r="I753" s="270" t="s">
        <v>1259</v>
      </c>
      <c r="J753" s="270" t="s">
        <v>1259</v>
      </c>
      <c r="K753" s="270" t="s">
        <v>1259</v>
      </c>
      <c r="L753" s="270" t="s">
        <v>1259</v>
      </c>
      <c r="M753" s="270" t="s">
        <v>1259</v>
      </c>
      <c r="N753" s="270" t="s">
        <v>1259</v>
      </c>
      <c r="O753" s="270" t="s">
        <v>1259</v>
      </c>
      <c r="P753" s="270" t="s">
        <v>1259</v>
      </c>
      <c r="Q753" s="270" t="s">
        <v>1259</v>
      </c>
      <c r="R753" s="270" t="s">
        <v>1259</v>
      </c>
      <c r="S753" s="270" t="s">
        <v>1259</v>
      </c>
      <c r="T753" s="270" t="s">
        <v>1259</v>
      </c>
      <c r="U753" s="270" t="s">
        <v>1259</v>
      </c>
      <c r="V753" s="270" t="s">
        <v>1259</v>
      </c>
      <c r="W753" s="270" t="s">
        <v>1259</v>
      </c>
      <c r="X753" s="270" t="s">
        <v>1259</v>
      </c>
      <c r="Y753" s="270" t="s">
        <v>1259</v>
      </c>
      <c r="Z753" s="270" t="s">
        <v>1259</v>
      </c>
      <c r="AA753" s="270" t="s">
        <v>1259</v>
      </c>
      <c r="AB753" s="270" t="s">
        <v>1259</v>
      </c>
      <c r="AC753" s="270" t="s">
        <v>1259</v>
      </c>
      <c r="AD753" s="270" t="s">
        <v>1259</v>
      </c>
      <c r="AE753" s="270" t="s">
        <v>1259</v>
      </c>
      <c r="AF753" s="270" t="s">
        <v>1259</v>
      </c>
      <c r="AG753" s="270" t="s">
        <v>1259</v>
      </c>
      <c r="AH753" s="270" t="s">
        <v>1259</v>
      </c>
      <c r="AI753" s="270" t="s">
        <v>1259</v>
      </c>
      <c r="AJ753" s="270" t="s">
        <v>1259</v>
      </c>
      <c r="AK753" s="270" t="s">
        <v>1259</v>
      </c>
      <c r="AL753" s="270" t="s">
        <v>1259</v>
      </c>
      <c r="AM753" s="270" t="s">
        <v>1259</v>
      </c>
      <c r="AN753" s="270" t="s">
        <v>1259</v>
      </c>
      <c r="AO753" s="270" t="s">
        <v>1259</v>
      </c>
      <c r="AP753" s="270" t="s">
        <v>1259</v>
      </c>
      <c r="AQ753" s="270" t="s">
        <v>1259</v>
      </c>
      <c r="AR753" s="270" t="s">
        <v>1259</v>
      </c>
      <c r="AS753" s="270" t="s">
        <v>1259</v>
      </c>
      <c r="AT753" s="270" t="s">
        <v>1259</v>
      </c>
      <c r="AU753" s="270" t="s">
        <v>1259</v>
      </c>
      <c r="AV753" s="270" t="s">
        <v>1259</v>
      </c>
      <c r="AW753" s="277" t="s">
        <v>1259</v>
      </c>
      <c r="AX753">
        <f>VLOOKUP(A753,[1]Sheet4!B$2:G$3636,6,0)</f>
        <v>0</v>
      </c>
      <c r="AY753" t="str">
        <f>VLOOKUP(A753,[1]Sheet2!A$3:AC$3636,29,0)</f>
        <v/>
      </c>
      <c r="AZ753" s="270" t="s">
        <v>3258</v>
      </c>
      <c r="BA753" s="270" t="s">
        <v>3258</v>
      </c>
      <c r="BB753" s="270" t="s">
        <v>3258</v>
      </c>
      <c r="BC753" s="270" t="s">
        <v>3258</v>
      </c>
      <c r="BD753" s="270"/>
      <c r="BE753" s="270"/>
    </row>
    <row r="754" spans="1:83" ht="14.4" x14ac:dyDescent="0.3">
      <c r="A754" s="269">
        <v>522853</v>
      </c>
      <c r="B754" s="272" t="str">
        <f>VLOOKUP(A754,[1]Sheet4!B$1:G$3636,5,0)</f>
        <v>الرابعة</v>
      </c>
      <c r="C754" s="270" t="s">
        <v>1259</v>
      </c>
      <c r="D754" s="270" t="s">
        <v>1259</v>
      </c>
      <c r="E754" s="270" t="s">
        <v>1259</v>
      </c>
      <c r="F754" s="270" t="s">
        <v>1259</v>
      </c>
      <c r="G754" s="270" t="s">
        <v>1259</v>
      </c>
      <c r="H754" s="270" t="s">
        <v>1259</v>
      </c>
      <c r="I754" s="270" t="s">
        <v>1259</v>
      </c>
      <c r="J754" s="270" t="s">
        <v>1259</v>
      </c>
      <c r="K754" s="270" t="s">
        <v>1259</v>
      </c>
      <c r="L754" s="270" t="s">
        <v>1259</v>
      </c>
      <c r="M754" s="270" t="s">
        <v>1259</v>
      </c>
      <c r="N754" s="270" t="s">
        <v>1259</v>
      </c>
      <c r="O754" s="270" t="s">
        <v>1259</v>
      </c>
      <c r="P754" s="270" t="s">
        <v>1259</v>
      </c>
      <c r="Q754" s="270" t="s">
        <v>1259</v>
      </c>
      <c r="R754" s="270" t="s">
        <v>1259</v>
      </c>
      <c r="S754" s="270" t="s">
        <v>1259</v>
      </c>
      <c r="T754" s="270" t="s">
        <v>1259</v>
      </c>
      <c r="U754" s="270" t="s">
        <v>1259</v>
      </c>
      <c r="V754" s="270" t="s">
        <v>1259</v>
      </c>
      <c r="W754" s="270" t="s">
        <v>1259</v>
      </c>
      <c r="X754" s="270" t="s">
        <v>1259</v>
      </c>
      <c r="Y754" s="270" t="s">
        <v>1259</v>
      </c>
      <c r="Z754" s="270" t="s">
        <v>1259</v>
      </c>
      <c r="AA754" s="270" t="s">
        <v>1259</v>
      </c>
      <c r="AB754" s="270" t="s">
        <v>1259</v>
      </c>
      <c r="AC754" s="270" t="s">
        <v>1259</v>
      </c>
      <c r="AD754" s="270" t="s">
        <v>1259</v>
      </c>
      <c r="AE754" s="270" t="s">
        <v>1259</v>
      </c>
      <c r="AF754" s="270" t="s">
        <v>1259</v>
      </c>
      <c r="AG754" s="270" t="s">
        <v>1259</v>
      </c>
      <c r="AH754" s="270" t="s">
        <v>1259</v>
      </c>
      <c r="AI754" s="270" t="s">
        <v>1259</v>
      </c>
      <c r="AJ754" s="270" t="s">
        <v>1259</v>
      </c>
      <c r="AK754" s="270" t="s">
        <v>1259</v>
      </c>
      <c r="AL754" s="270" t="s">
        <v>1259</v>
      </c>
      <c r="AM754" s="270" t="s">
        <v>1259</v>
      </c>
      <c r="AN754" s="270" t="s">
        <v>1259</v>
      </c>
      <c r="AO754" s="270" t="s">
        <v>1259</v>
      </c>
      <c r="AP754" s="270" t="s">
        <v>1259</v>
      </c>
      <c r="AQ754" s="270" t="s">
        <v>1259</v>
      </c>
      <c r="AR754" s="270" t="s">
        <v>1259</v>
      </c>
      <c r="AS754" s="270" t="s">
        <v>1259</v>
      </c>
      <c r="AT754" s="270" t="s">
        <v>1259</v>
      </c>
      <c r="AU754" s="270" t="s">
        <v>1259</v>
      </c>
      <c r="AV754" s="270" t="s">
        <v>1259</v>
      </c>
      <c r="AW754" s="277" t="s">
        <v>1259</v>
      </c>
      <c r="AX754">
        <f>VLOOKUP(A754,[1]Sheet4!B$2:G$3636,6,0)</f>
        <v>0</v>
      </c>
      <c r="AY754" t="str">
        <f>VLOOKUP(A754,[1]Sheet2!A$3:AC$3636,29,0)</f>
        <v/>
      </c>
      <c r="AZ754" s="270" t="s">
        <v>3258</v>
      </c>
      <c r="BA754" s="270" t="s">
        <v>3258</v>
      </c>
      <c r="BB754" s="270" t="s">
        <v>3258</v>
      </c>
      <c r="BC754" s="270" t="s">
        <v>3258</v>
      </c>
      <c r="BD754" s="270"/>
      <c r="BE754" s="270"/>
      <c r="BH754" s="248"/>
      <c r="BI754" s="248"/>
      <c r="BJ754" s="248"/>
      <c r="BK754" s="248"/>
      <c r="BL754" s="248"/>
      <c r="BM754" s="248"/>
      <c r="BN754" s="248"/>
      <c r="BO754" s="248"/>
      <c r="BP754" s="248" t="s">
        <v>3258</v>
      </c>
      <c r="BQ754" s="248" t="s">
        <v>3258</v>
      </c>
      <c r="BR754" s="248" t="s">
        <v>3258</v>
      </c>
      <c r="BS754" s="248" t="s">
        <v>3258</v>
      </c>
      <c r="BT754" s="248" t="s">
        <v>3258</v>
      </c>
      <c r="BU754" s="248" t="s">
        <v>3258</v>
      </c>
      <c r="BV754" s="247"/>
      <c r="BW754" s="248"/>
      <c r="BX754" s="248"/>
      <c r="BY754" s="248"/>
      <c r="BZ754" s="248"/>
      <c r="CA754" s="241"/>
      <c r="CB754" s="241"/>
      <c r="CC754" s="241"/>
      <c r="CD754" s="241"/>
      <c r="CE754" s="248"/>
    </row>
    <row r="755" spans="1:83" ht="14.4" x14ac:dyDescent="0.3">
      <c r="A755" s="269">
        <v>522863</v>
      </c>
      <c r="B755" s="272" t="str">
        <f>VLOOKUP(A755,[1]Sheet4!B$1:G$3636,5,0)</f>
        <v>الرابعة</v>
      </c>
      <c r="C755" s="270" t="s">
        <v>1259</v>
      </c>
      <c r="D755" s="270" t="s">
        <v>1259</v>
      </c>
      <c r="E755" s="270" t="s">
        <v>1259</v>
      </c>
      <c r="F755" s="270" t="s">
        <v>1259</v>
      </c>
      <c r="G755" s="270" t="s">
        <v>1259</v>
      </c>
      <c r="H755" s="270" t="s">
        <v>1259</v>
      </c>
      <c r="I755" s="270" t="s">
        <v>1259</v>
      </c>
      <c r="J755" s="270" t="s">
        <v>1259</v>
      </c>
      <c r="K755" s="270" t="s">
        <v>1259</v>
      </c>
      <c r="L755" s="270" t="s">
        <v>1259</v>
      </c>
      <c r="M755" s="270" t="s">
        <v>1259</v>
      </c>
      <c r="N755" s="270" t="s">
        <v>1259</v>
      </c>
      <c r="O755" s="270" t="s">
        <v>1259</v>
      </c>
      <c r="P755" s="270" t="s">
        <v>1259</v>
      </c>
      <c r="Q755" s="270" t="s">
        <v>1259</v>
      </c>
      <c r="R755" s="270" t="s">
        <v>1259</v>
      </c>
      <c r="S755" s="270" t="s">
        <v>1259</v>
      </c>
      <c r="T755" s="270" t="s">
        <v>1259</v>
      </c>
      <c r="U755" s="270" t="s">
        <v>1259</v>
      </c>
      <c r="V755" s="270" t="s">
        <v>1259</v>
      </c>
      <c r="W755" s="270" t="s">
        <v>1259</v>
      </c>
      <c r="X755" s="270" t="s">
        <v>1259</v>
      </c>
      <c r="Y755" s="270" t="s">
        <v>1259</v>
      </c>
      <c r="Z755" s="270" t="s">
        <v>1259</v>
      </c>
      <c r="AA755" s="270" t="s">
        <v>1259</v>
      </c>
      <c r="AB755" s="270" t="s">
        <v>1259</v>
      </c>
      <c r="AC755" s="270" t="s">
        <v>1259</v>
      </c>
      <c r="AD755" s="270" t="s">
        <v>1259</v>
      </c>
      <c r="AE755" s="270" t="s">
        <v>1259</v>
      </c>
      <c r="AF755" s="270" t="s">
        <v>1259</v>
      </c>
      <c r="AG755" s="270" t="s">
        <v>1259</v>
      </c>
      <c r="AH755" s="270" t="s">
        <v>1259</v>
      </c>
      <c r="AI755" s="270" t="s">
        <v>1259</v>
      </c>
      <c r="AJ755" s="270" t="s">
        <v>1259</v>
      </c>
      <c r="AK755" s="270" t="s">
        <v>1259</v>
      </c>
      <c r="AL755" s="270" t="s">
        <v>1259</v>
      </c>
      <c r="AM755" s="270" t="s">
        <v>1259</v>
      </c>
      <c r="AN755" s="270" t="s">
        <v>1259</v>
      </c>
      <c r="AO755" s="270" t="s">
        <v>1259</v>
      </c>
      <c r="AP755" s="270" t="s">
        <v>1259</v>
      </c>
      <c r="AQ755" s="270" t="s">
        <v>1259</v>
      </c>
      <c r="AR755" s="270" t="s">
        <v>1259</v>
      </c>
      <c r="AS755" s="270" t="s">
        <v>1259</v>
      </c>
      <c r="AT755" s="270" t="s">
        <v>1259</v>
      </c>
      <c r="AU755" s="270" t="s">
        <v>1259</v>
      </c>
      <c r="AV755" s="270" t="s">
        <v>1259</v>
      </c>
      <c r="AW755" s="277" t="s">
        <v>1259</v>
      </c>
      <c r="AX755">
        <f>VLOOKUP(A755,[1]Sheet4!B$2:G$3636,6,0)</f>
        <v>0</v>
      </c>
      <c r="AY755" t="str">
        <f>VLOOKUP(A755,[1]Sheet2!A$3:AC$3636,29,0)</f>
        <v/>
      </c>
      <c r="AZ755" s="249"/>
      <c r="BA755" s="249"/>
      <c r="BB755" s="249"/>
      <c r="BC755" s="249"/>
      <c r="BD755" s="249"/>
      <c r="BE755" s="270"/>
      <c r="BH755" s="248"/>
      <c r="BI755" s="248"/>
      <c r="BJ755" s="248"/>
      <c r="BK755" s="248"/>
      <c r="BL755" s="248"/>
      <c r="BM755" s="248"/>
      <c r="BN755" s="248"/>
      <c r="BO755" s="248"/>
      <c r="BP755" s="248" t="s">
        <v>3258</v>
      </c>
      <c r="BQ755" s="248" t="s">
        <v>3258</v>
      </c>
      <c r="BR755" s="248" t="s">
        <v>3258</v>
      </c>
      <c r="BS755" s="248" t="s">
        <v>3258</v>
      </c>
      <c r="BT755" s="248" t="s">
        <v>3258</v>
      </c>
      <c r="BU755" s="248" t="s">
        <v>3258</v>
      </c>
      <c r="BV755" s="247"/>
      <c r="BW755" s="248"/>
      <c r="BX755" s="248"/>
      <c r="BY755" s="248"/>
      <c r="BZ755" s="248"/>
      <c r="CA755" s="241"/>
      <c r="CB755" s="241"/>
      <c r="CC755" s="241"/>
      <c r="CD755" s="241"/>
      <c r="CE755" s="248"/>
    </row>
    <row r="756" spans="1:83" ht="14.4" x14ac:dyDescent="0.3">
      <c r="A756" s="269">
        <v>522864</v>
      </c>
      <c r="B756" s="272" t="str">
        <f>VLOOKUP(A756,[1]Sheet4!B$1:G$3636,5,0)</f>
        <v>الرابعة</v>
      </c>
      <c r="C756" s="270" t="s">
        <v>1259</v>
      </c>
      <c r="D756" s="270" t="s">
        <v>1259</v>
      </c>
      <c r="E756" s="270" t="s">
        <v>1259</v>
      </c>
      <c r="F756" s="270" t="s">
        <v>1259</v>
      </c>
      <c r="G756" s="270" t="s">
        <v>1259</v>
      </c>
      <c r="H756" s="270" t="s">
        <v>1259</v>
      </c>
      <c r="I756" s="270" t="s">
        <v>1259</v>
      </c>
      <c r="J756" s="270" t="s">
        <v>1259</v>
      </c>
      <c r="K756" s="270" t="s">
        <v>1259</v>
      </c>
      <c r="L756" s="270" t="s">
        <v>1259</v>
      </c>
      <c r="M756" s="270" t="s">
        <v>1259</v>
      </c>
      <c r="N756" s="270" t="s">
        <v>1259</v>
      </c>
      <c r="O756" s="270" t="s">
        <v>1259</v>
      </c>
      <c r="P756" s="270" t="s">
        <v>1259</v>
      </c>
      <c r="Q756" s="270" t="s">
        <v>1259</v>
      </c>
      <c r="R756" s="270" t="s">
        <v>1259</v>
      </c>
      <c r="S756" s="270" t="s">
        <v>1259</v>
      </c>
      <c r="T756" s="270" t="s">
        <v>1259</v>
      </c>
      <c r="U756" s="270" t="s">
        <v>1259</v>
      </c>
      <c r="V756" s="270" t="s">
        <v>1259</v>
      </c>
      <c r="W756" s="270" t="s">
        <v>1259</v>
      </c>
      <c r="X756" s="270" t="s">
        <v>1259</v>
      </c>
      <c r="Y756" s="270" t="s">
        <v>1259</v>
      </c>
      <c r="Z756" s="270" t="s">
        <v>1259</v>
      </c>
      <c r="AA756" s="270" t="s">
        <v>1259</v>
      </c>
      <c r="AB756" s="270" t="s">
        <v>1259</v>
      </c>
      <c r="AC756" s="270" t="s">
        <v>1259</v>
      </c>
      <c r="AD756" s="270" t="s">
        <v>1259</v>
      </c>
      <c r="AE756" s="270" t="s">
        <v>1259</v>
      </c>
      <c r="AF756" s="270" t="s">
        <v>1259</v>
      </c>
      <c r="AG756" s="270" t="s">
        <v>1259</v>
      </c>
      <c r="AH756" s="270" t="s">
        <v>1259</v>
      </c>
      <c r="AI756" s="270" t="s">
        <v>1259</v>
      </c>
      <c r="AJ756" s="270" t="s">
        <v>1259</v>
      </c>
      <c r="AK756" s="270" t="s">
        <v>1259</v>
      </c>
      <c r="AL756" s="270" t="s">
        <v>1259</v>
      </c>
      <c r="AM756" s="270" t="s">
        <v>1259</v>
      </c>
      <c r="AN756" s="270" t="s">
        <v>1259</v>
      </c>
      <c r="AO756" s="270" t="s">
        <v>1259</v>
      </c>
      <c r="AP756" s="270" t="s">
        <v>1259</v>
      </c>
      <c r="AQ756" s="270" t="s">
        <v>1259</v>
      </c>
      <c r="AR756" s="270" t="s">
        <v>1259</v>
      </c>
      <c r="AS756" s="270" t="s">
        <v>1259</v>
      </c>
      <c r="AT756" s="270" t="s">
        <v>1259</v>
      </c>
      <c r="AU756" s="270" t="s">
        <v>1259</v>
      </c>
      <c r="AV756" s="270" t="s">
        <v>1259</v>
      </c>
      <c r="AW756" s="277" t="s">
        <v>1259</v>
      </c>
      <c r="AX756">
        <f>VLOOKUP(A756,[1]Sheet4!B$2:G$3636,6,0)</f>
        <v>0</v>
      </c>
      <c r="AY756" t="str">
        <f>VLOOKUP(A756,[1]Sheet2!A$3:AC$3636,29,0)</f>
        <v/>
      </c>
      <c r="AZ756" s="270" t="s">
        <v>3258</v>
      </c>
      <c r="BA756" s="270" t="s">
        <v>3258</v>
      </c>
      <c r="BB756" s="270" t="s">
        <v>3258</v>
      </c>
      <c r="BC756" s="270" t="s">
        <v>3258</v>
      </c>
      <c r="BD756" s="270"/>
      <c r="BE756" s="270"/>
    </row>
    <row r="757" spans="1:83" ht="14.4" x14ac:dyDescent="0.3">
      <c r="A757" s="269">
        <v>522881</v>
      </c>
      <c r="B757" s="272" t="str">
        <f>VLOOKUP(A757,[1]Sheet4!B$1:G$3636,5,0)</f>
        <v>الرابعة</v>
      </c>
      <c r="C757" s="270" t="s">
        <v>1259</v>
      </c>
      <c r="D757" s="270" t="s">
        <v>1259</v>
      </c>
      <c r="E757" s="270" t="s">
        <v>1259</v>
      </c>
      <c r="F757" s="270" t="s">
        <v>1259</v>
      </c>
      <c r="G757" s="270" t="s">
        <v>1259</v>
      </c>
      <c r="H757" s="270" t="s">
        <v>1259</v>
      </c>
      <c r="I757" s="270" t="s">
        <v>1259</v>
      </c>
      <c r="J757" s="270" t="s">
        <v>1259</v>
      </c>
      <c r="K757" s="270" t="s">
        <v>1259</v>
      </c>
      <c r="L757" s="270" t="s">
        <v>1259</v>
      </c>
      <c r="M757" s="270" t="s">
        <v>1259</v>
      </c>
      <c r="N757" s="270" t="s">
        <v>1259</v>
      </c>
      <c r="O757" s="270" t="s">
        <v>1259</v>
      </c>
      <c r="P757" s="270" t="s">
        <v>1259</v>
      </c>
      <c r="Q757" s="270" t="s">
        <v>1259</v>
      </c>
      <c r="R757" s="270" t="s">
        <v>1259</v>
      </c>
      <c r="S757" s="270" t="s">
        <v>1259</v>
      </c>
      <c r="T757" s="270" t="s">
        <v>1259</v>
      </c>
      <c r="U757" s="270" t="s">
        <v>1259</v>
      </c>
      <c r="V757" s="270" t="s">
        <v>1259</v>
      </c>
      <c r="W757" s="270" t="s">
        <v>1259</v>
      </c>
      <c r="X757" s="270" t="s">
        <v>1259</v>
      </c>
      <c r="Y757" s="270" t="s">
        <v>1259</v>
      </c>
      <c r="Z757" s="270" t="s">
        <v>1259</v>
      </c>
      <c r="AA757" s="270" t="s">
        <v>1259</v>
      </c>
      <c r="AB757" s="270" t="s">
        <v>1259</v>
      </c>
      <c r="AC757" s="270" t="s">
        <v>1259</v>
      </c>
      <c r="AD757" s="270" t="s">
        <v>1259</v>
      </c>
      <c r="AE757" s="270" t="s">
        <v>1259</v>
      </c>
      <c r="AF757" s="270" t="s">
        <v>1259</v>
      </c>
      <c r="AG757" s="270" t="s">
        <v>1259</v>
      </c>
      <c r="AH757" s="270" t="s">
        <v>1259</v>
      </c>
      <c r="AI757" s="270" t="s">
        <v>1259</v>
      </c>
      <c r="AJ757" s="270" t="s">
        <v>1259</v>
      </c>
      <c r="AK757" s="270" t="s">
        <v>1259</v>
      </c>
      <c r="AL757" s="270" t="s">
        <v>1259</v>
      </c>
      <c r="AM757" s="270" t="s">
        <v>1259</v>
      </c>
      <c r="AN757" s="270" t="s">
        <v>1259</v>
      </c>
      <c r="AO757" s="270" t="s">
        <v>1259</v>
      </c>
      <c r="AP757" s="270" t="s">
        <v>1259</v>
      </c>
      <c r="AQ757" s="270" t="s">
        <v>1259</v>
      </c>
      <c r="AR757" s="270" t="s">
        <v>1259</v>
      </c>
      <c r="AS757" s="270" t="s">
        <v>1259</v>
      </c>
      <c r="AT757" s="270" t="s">
        <v>1259</v>
      </c>
      <c r="AU757" s="270" t="s">
        <v>1259</v>
      </c>
      <c r="AV757" s="270" t="s">
        <v>1259</v>
      </c>
      <c r="AW757" s="277" t="s">
        <v>1259</v>
      </c>
      <c r="AX757">
        <f>VLOOKUP(A757,[1]Sheet4!B$2:G$3636,6,0)</f>
        <v>0</v>
      </c>
      <c r="AY757" t="str">
        <f>VLOOKUP(A757,[1]Sheet2!A$3:AC$3636,29,0)</f>
        <v/>
      </c>
      <c r="AZ757" s="270" t="s">
        <v>3258</v>
      </c>
      <c r="BA757" s="270" t="s">
        <v>3258</v>
      </c>
      <c r="BB757" s="270" t="s">
        <v>3258</v>
      </c>
      <c r="BC757" s="270" t="s">
        <v>3258</v>
      </c>
      <c r="BD757" s="270"/>
      <c r="BE757" s="270"/>
      <c r="BH757" s="248"/>
      <c r="BI757" s="248"/>
      <c r="BJ757" s="248"/>
      <c r="BK757" s="248"/>
      <c r="BL757" s="248"/>
      <c r="BM757" s="248"/>
      <c r="BN757" s="248"/>
      <c r="BO757" s="248"/>
      <c r="BP757" s="248" t="s">
        <v>3258</v>
      </c>
      <c r="BQ757" s="248" t="s">
        <v>3258</v>
      </c>
      <c r="BR757" s="248" t="s">
        <v>3258</v>
      </c>
      <c r="BS757" s="248" t="s">
        <v>3258</v>
      </c>
      <c r="BT757" s="248" t="s">
        <v>3258</v>
      </c>
      <c r="BU757" s="248" t="s">
        <v>3258</v>
      </c>
      <c r="BV757" s="247"/>
      <c r="BW757" s="248"/>
      <c r="BX757" s="248"/>
      <c r="BY757" s="248"/>
      <c r="BZ757" s="248"/>
      <c r="CA757" s="241"/>
      <c r="CB757" s="241"/>
      <c r="CC757" s="241"/>
      <c r="CD757" s="241"/>
      <c r="CE757" s="248"/>
    </row>
    <row r="758" spans="1:83" ht="14.4" x14ac:dyDescent="0.3">
      <c r="A758" s="269">
        <v>522886</v>
      </c>
      <c r="B758" s="272" t="str">
        <f>VLOOKUP(A758,[1]Sheet4!B$1:G$3636,5,0)</f>
        <v>الرابعة</v>
      </c>
      <c r="C758" s="270" t="s">
        <v>1259</v>
      </c>
      <c r="D758" s="270" t="s">
        <v>1259</v>
      </c>
      <c r="E758" s="270" t="s">
        <v>1259</v>
      </c>
      <c r="F758" s="270" t="s">
        <v>1259</v>
      </c>
      <c r="G758" s="270" t="s">
        <v>1259</v>
      </c>
      <c r="H758" s="270" t="s">
        <v>1259</v>
      </c>
      <c r="I758" s="270" t="s">
        <v>1259</v>
      </c>
      <c r="J758" s="270" t="s">
        <v>1259</v>
      </c>
      <c r="K758" s="270" t="s">
        <v>1259</v>
      </c>
      <c r="L758" s="270" t="s">
        <v>1259</v>
      </c>
      <c r="M758" s="270" t="s">
        <v>1259</v>
      </c>
      <c r="N758" s="270" t="s">
        <v>1259</v>
      </c>
      <c r="O758" s="270" t="s">
        <v>1259</v>
      </c>
      <c r="P758" s="270" t="s">
        <v>1259</v>
      </c>
      <c r="Q758" s="270" t="s">
        <v>1259</v>
      </c>
      <c r="R758" s="270" t="s">
        <v>1259</v>
      </c>
      <c r="S758" s="270" t="s">
        <v>1259</v>
      </c>
      <c r="T758" s="270" t="s">
        <v>1259</v>
      </c>
      <c r="U758" s="270" t="s">
        <v>1259</v>
      </c>
      <c r="V758" s="270" t="s">
        <v>1259</v>
      </c>
      <c r="W758" s="270" t="s">
        <v>1259</v>
      </c>
      <c r="X758" s="270" t="s">
        <v>1259</v>
      </c>
      <c r="Y758" s="270" t="s">
        <v>1259</v>
      </c>
      <c r="Z758" s="270" t="s">
        <v>1259</v>
      </c>
      <c r="AA758" s="270" t="s">
        <v>1259</v>
      </c>
      <c r="AB758" s="270" t="s">
        <v>1259</v>
      </c>
      <c r="AC758" s="270" t="s">
        <v>1259</v>
      </c>
      <c r="AD758" s="270" t="s">
        <v>1259</v>
      </c>
      <c r="AE758" s="270" t="s">
        <v>1259</v>
      </c>
      <c r="AF758" s="270" t="s">
        <v>1259</v>
      </c>
      <c r="AG758" s="270" t="s">
        <v>1259</v>
      </c>
      <c r="AH758" s="270" t="s">
        <v>1259</v>
      </c>
      <c r="AI758" s="270" t="s">
        <v>1259</v>
      </c>
      <c r="AJ758" s="270" t="s">
        <v>1259</v>
      </c>
      <c r="AK758" s="270" t="s">
        <v>1259</v>
      </c>
      <c r="AL758" s="270" t="s">
        <v>1259</v>
      </c>
      <c r="AM758" s="270" t="s">
        <v>1259</v>
      </c>
      <c r="AN758" s="270" t="s">
        <v>1259</v>
      </c>
      <c r="AO758" s="270" t="s">
        <v>1259</v>
      </c>
      <c r="AP758" s="270" t="s">
        <v>1259</v>
      </c>
      <c r="AQ758" s="270" t="s">
        <v>1259</v>
      </c>
      <c r="AR758" s="270" t="s">
        <v>1259</v>
      </c>
      <c r="AS758" s="270" t="s">
        <v>1259</v>
      </c>
      <c r="AT758" s="270" t="s">
        <v>1259</v>
      </c>
      <c r="AU758" s="270" t="s">
        <v>1259</v>
      </c>
      <c r="AV758" s="270" t="s">
        <v>1259</v>
      </c>
      <c r="AW758" s="277" t="s">
        <v>1259</v>
      </c>
      <c r="AX758">
        <f>VLOOKUP(A758,[1]Sheet4!B$2:G$3636,6,0)</f>
        <v>0</v>
      </c>
      <c r="AY758" t="str">
        <f>VLOOKUP(A758,[1]Sheet2!A$3:AC$3636,29,0)</f>
        <v/>
      </c>
      <c r="AZ758" s="270" t="s">
        <v>3258</v>
      </c>
      <c r="BA758" s="270" t="s">
        <v>3258</v>
      </c>
      <c r="BB758" s="270" t="s">
        <v>3258</v>
      </c>
      <c r="BC758" s="270" t="s">
        <v>3258</v>
      </c>
      <c r="BD758" s="270"/>
      <c r="BE758" s="270"/>
    </row>
    <row r="759" spans="1:83" ht="14.4" x14ac:dyDescent="0.3">
      <c r="A759" s="269">
        <v>522892</v>
      </c>
      <c r="B759" s="272" t="str">
        <f>VLOOKUP(A759,[1]Sheet4!B$1:G$3636,5,0)</f>
        <v>الرابعة</v>
      </c>
      <c r="C759" s="270" t="s">
        <v>1259</v>
      </c>
      <c r="D759" s="270" t="s">
        <v>1259</v>
      </c>
      <c r="E759" s="270" t="s">
        <v>1259</v>
      </c>
      <c r="F759" s="270" t="s">
        <v>1259</v>
      </c>
      <c r="G759" s="270" t="s">
        <v>1259</v>
      </c>
      <c r="H759" s="270" t="s">
        <v>1259</v>
      </c>
      <c r="I759" s="270" t="s">
        <v>1259</v>
      </c>
      <c r="J759" s="270" t="s">
        <v>1259</v>
      </c>
      <c r="K759" s="270" t="s">
        <v>1259</v>
      </c>
      <c r="L759" s="270" t="s">
        <v>1259</v>
      </c>
      <c r="M759" s="270" t="s">
        <v>1259</v>
      </c>
      <c r="N759" s="270" t="s">
        <v>1259</v>
      </c>
      <c r="O759" s="270" t="s">
        <v>1259</v>
      </c>
      <c r="P759" s="270" t="s">
        <v>1259</v>
      </c>
      <c r="Q759" s="270" t="s">
        <v>1259</v>
      </c>
      <c r="R759" s="270" t="s">
        <v>1259</v>
      </c>
      <c r="S759" s="270" t="s">
        <v>1259</v>
      </c>
      <c r="T759" s="270" t="s">
        <v>1259</v>
      </c>
      <c r="U759" s="270" t="s">
        <v>1259</v>
      </c>
      <c r="V759" s="270" t="s">
        <v>1259</v>
      </c>
      <c r="W759" s="270" t="s">
        <v>1259</v>
      </c>
      <c r="X759" s="270" t="s">
        <v>1259</v>
      </c>
      <c r="Y759" s="270" t="s">
        <v>1259</v>
      </c>
      <c r="Z759" s="270" t="s">
        <v>1259</v>
      </c>
      <c r="AA759" s="270" t="s">
        <v>1259</v>
      </c>
      <c r="AB759" s="270" t="s">
        <v>1259</v>
      </c>
      <c r="AC759" s="270" t="s">
        <v>1259</v>
      </c>
      <c r="AD759" s="270" t="s">
        <v>1259</v>
      </c>
      <c r="AE759" s="270" t="s">
        <v>1259</v>
      </c>
      <c r="AF759" s="270" t="s">
        <v>1259</v>
      </c>
      <c r="AG759" s="270" t="s">
        <v>1259</v>
      </c>
      <c r="AH759" s="270" t="s">
        <v>1259</v>
      </c>
      <c r="AI759" s="270" t="s">
        <v>1259</v>
      </c>
      <c r="AJ759" s="270" t="s">
        <v>1259</v>
      </c>
      <c r="AK759" s="270" t="s">
        <v>1259</v>
      </c>
      <c r="AL759" s="270" t="s">
        <v>1259</v>
      </c>
      <c r="AM759" s="270" t="s">
        <v>1259</v>
      </c>
      <c r="AN759" s="270" t="s">
        <v>1259</v>
      </c>
      <c r="AO759" s="270" t="s">
        <v>1259</v>
      </c>
      <c r="AP759" s="270" t="s">
        <v>1259</v>
      </c>
      <c r="AQ759" s="270" t="s">
        <v>1259</v>
      </c>
      <c r="AR759" s="270" t="s">
        <v>1259</v>
      </c>
      <c r="AS759" s="270" t="s">
        <v>1259</v>
      </c>
      <c r="AT759" s="270" t="s">
        <v>1259</v>
      </c>
      <c r="AU759" s="270" t="s">
        <v>1259</v>
      </c>
      <c r="AV759" s="270" t="s">
        <v>1259</v>
      </c>
      <c r="AW759" s="277" t="s">
        <v>1259</v>
      </c>
      <c r="AX759">
        <f>VLOOKUP(A759,[1]Sheet4!B$2:G$3636,6,0)</f>
        <v>0</v>
      </c>
      <c r="AY759" t="str">
        <f>VLOOKUP(A759,[1]Sheet2!A$3:AC$3636,29,0)</f>
        <v/>
      </c>
      <c r="AZ759" s="270" t="s">
        <v>3258</v>
      </c>
      <c r="BA759" s="270" t="s">
        <v>3258</v>
      </c>
      <c r="BB759" s="270" t="s">
        <v>3258</v>
      </c>
      <c r="BC759" s="270" t="s">
        <v>3258</v>
      </c>
      <c r="BD759" s="270"/>
      <c r="BE759" s="270"/>
      <c r="BH759" s="248"/>
      <c r="BI759" s="248"/>
      <c r="BJ759" s="248"/>
      <c r="BK759" s="248"/>
      <c r="BL759" s="248"/>
      <c r="BM759" s="248"/>
      <c r="BN759" s="248"/>
      <c r="BO759" s="248"/>
      <c r="BP759" s="248" t="s">
        <v>3258</v>
      </c>
      <c r="BQ759" s="248" t="s">
        <v>3258</v>
      </c>
      <c r="BR759" s="248" t="s">
        <v>3258</v>
      </c>
      <c r="BS759" s="248" t="s">
        <v>3258</v>
      </c>
      <c r="BT759" s="248" t="s">
        <v>3258</v>
      </c>
      <c r="BU759" s="248" t="s">
        <v>3258</v>
      </c>
      <c r="BV759" s="247"/>
      <c r="BW759" s="248"/>
      <c r="BX759" s="248"/>
      <c r="BY759" s="248"/>
      <c r="BZ759" s="248"/>
      <c r="CA759" s="241"/>
      <c r="CB759" s="241"/>
      <c r="CC759" s="241"/>
      <c r="CD759" s="241"/>
      <c r="CE759" s="248"/>
    </row>
    <row r="760" spans="1:83" ht="14.4" x14ac:dyDescent="0.3">
      <c r="A760" s="269">
        <v>522899</v>
      </c>
      <c r="B760" s="272" t="str">
        <f>VLOOKUP(A760,[1]Sheet4!B$1:G$3636,5,0)</f>
        <v>الرابعة</v>
      </c>
      <c r="C760" s="270" t="s">
        <v>1259</v>
      </c>
      <c r="D760" s="270" t="s">
        <v>1259</v>
      </c>
      <c r="E760" s="270" t="s">
        <v>1259</v>
      </c>
      <c r="F760" s="270" t="s">
        <v>1259</v>
      </c>
      <c r="G760" s="270" t="s">
        <v>1259</v>
      </c>
      <c r="H760" s="270" t="s">
        <v>1259</v>
      </c>
      <c r="I760" s="270" t="s">
        <v>1259</v>
      </c>
      <c r="J760" s="270" t="s">
        <v>1259</v>
      </c>
      <c r="K760" s="270" t="s">
        <v>1259</v>
      </c>
      <c r="L760" s="270" t="s">
        <v>1259</v>
      </c>
      <c r="M760" s="270" t="s">
        <v>1259</v>
      </c>
      <c r="N760" s="270" t="s">
        <v>1259</v>
      </c>
      <c r="O760" s="270" t="s">
        <v>1259</v>
      </c>
      <c r="P760" s="270" t="s">
        <v>1259</v>
      </c>
      <c r="Q760" s="270" t="s">
        <v>1259</v>
      </c>
      <c r="R760" s="270" t="s">
        <v>1259</v>
      </c>
      <c r="S760" s="270" t="s">
        <v>1259</v>
      </c>
      <c r="T760" s="270" t="s">
        <v>1259</v>
      </c>
      <c r="U760" s="270" t="s">
        <v>1259</v>
      </c>
      <c r="V760" s="270" t="s">
        <v>1259</v>
      </c>
      <c r="W760" s="270" t="s">
        <v>1259</v>
      </c>
      <c r="X760" s="270" t="s">
        <v>1259</v>
      </c>
      <c r="Y760" s="270" t="s">
        <v>1259</v>
      </c>
      <c r="Z760" s="270" t="s">
        <v>1259</v>
      </c>
      <c r="AA760" s="270" t="s">
        <v>1259</v>
      </c>
      <c r="AB760" s="270" t="s">
        <v>1259</v>
      </c>
      <c r="AC760" s="270" t="s">
        <v>1259</v>
      </c>
      <c r="AD760" s="270" t="s">
        <v>1259</v>
      </c>
      <c r="AE760" s="270" t="s">
        <v>1259</v>
      </c>
      <c r="AF760" s="270" t="s">
        <v>1259</v>
      </c>
      <c r="AG760" s="270" t="s">
        <v>1259</v>
      </c>
      <c r="AH760" s="270" t="s">
        <v>1259</v>
      </c>
      <c r="AI760" s="270" t="s">
        <v>1259</v>
      </c>
      <c r="AJ760" s="270" t="s">
        <v>1259</v>
      </c>
      <c r="AK760" s="270" t="s">
        <v>1259</v>
      </c>
      <c r="AL760" s="270" t="s">
        <v>1259</v>
      </c>
      <c r="AM760" s="270" t="s">
        <v>1259</v>
      </c>
      <c r="AN760" s="270" t="s">
        <v>1259</v>
      </c>
      <c r="AO760" s="270" t="s">
        <v>1259</v>
      </c>
      <c r="AP760" s="270" t="s">
        <v>1259</v>
      </c>
      <c r="AQ760" s="270" t="s">
        <v>1259</v>
      </c>
      <c r="AR760" s="270" t="s">
        <v>1259</v>
      </c>
      <c r="AS760" s="270" t="s">
        <v>1259</v>
      </c>
      <c r="AT760" s="270" t="s">
        <v>1259</v>
      </c>
      <c r="AU760" s="270" t="s">
        <v>1259</v>
      </c>
      <c r="AV760" s="270" t="s">
        <v>1259</v>
      </c>
      <c r="AW760" s="277" t="s">
        <v>1259</v>
      </c>
      <c r="AX760">
        <f>VLOOKUP(A760,[1]Sheet4!B$2:G$3636,6,0)</f>
        <v>0</v>
      </c>
      <c r="AY760" t="str">
        <f>VLOOKUP(A760,[1]Sheet2!A$3:AC$3636,29,0)</f>
        <v/>
      </c>
      <c r="AZ760" s="270" t="s">
        <v>3258</v>
      </c>
      <c r="BA760" s="270" t="s">
        <v>3258</v>
      </c>
      <c r="BB760" s="270" t="s">
        <v>3258</v>
      </c>
      <c r="BC760" s="270" t="s">
        <v>3258</v>
      </c>
      <c r="BD760" s="270"/>
      <c r="BE760" s="270"/>
    </row>
    <row r="761" spans="1:83" ht="14.4" x14ac:dyDescent="0.3">
      <c r="A761" s="269">
        <v>522914</v>
      </c>
      <c r="B761" s="272" t="str">
        <f>VLOOKUP(A761,[1]Sheet4!B$1:G$3636,5,0)</f>
        <v>الرابعة</v>
      </c>
      <c r="C761" s="270" t="s">
        <v>1259</v>
      </c>
      <c r="D761" s="270" t="s">
        <v>1259</v>
      </c>
      <c r="E761" s="270" t="s">
        <v>1259</v>
      </c>
      <c r="F761" s="270" t="s">
        <v>1259</v>
      </c>
      <c r="G761" s="270" t="s">
        <v>1259</v>
      </c>
      <c r="H761" s="270" t="s">
        <v>1259</v>
      </c>
      <c r="I761" s="270" t="s">
        <v>1259</v>
      </c>
      <c r="J761" s="270" t="s">
        <v>1259</v>
      </c>
      <c r="K761" s="270" t="s">
        <v>1259</v>
      </c>
      <c r="L761" s="270" t="s">
        <v>1259</v>
      </c>
      <c r="M761" s="270" t="s">
        <v>1259</v>
      </c>
      <c r="N761" s="270" t="s">
        <v>1259</v>
      </c>
      <c r="O761" s="270" t="s">
        <v>1259</v>
      </c>
      <c r="P761" s="270" t="s">
        <v>1259</v>
      </c>
      <c r="Q761" s="270" t="s">
        <v>1259</v>
      </c>
      <c r="R761" s="270" t="s">
        <v>1259</v>
      </c>
      <c r="S761" s="270" t="s">
        <v>1259</v>
      </c>
      <c r="T761" s="270" t="s">
        <v>1259</v>
      </c>
      <c r="U761" s="270" t="s">
        <v>1259</v>
      </c>
      <c r="V761" s="270" t="s">
        <v>1259</v>
      </c>
      <c r="W761" s="270" t="s">
        <v>1259</v>
      </c>
      <c r="X761" s="270" t="s">
        <v>1259</v>
      </c>
      <c r="Y761" s="270" t="s">
        <v>1259</v>
      </c>
      <c r="Z761" s="270" t="s">
        <v>1259</v>
      </c>
      <c r="AA761" s="270" t="s">
        <v>1259</v>
      </c>
      <c r="AB761" s="270" t="s">
        <v>1259</v>
      </c>
      <c r="AC761" s="270" t="s">
        <v>1259</v>
      </c>
      <c r="AD761" s="270" t="s">
        <v>1259</v>
      </c>
      <c r="AE761" s="270" t="s">
        <v>1259</v>
      </c>
      <c r="AF761" s="270" t="s">
        <v>1259</v>
      </c>
      <c r="AG761" s="270" t="s">
        <v>1259</v>
      </c>
      <c r="AH761" s="270" t="s">
        <v>1259</v>
      </c>
      <c r="AI761" s="270" t="s">
        <v>1259</v>
      </c>
      <c r="AJ761" s="270" t="s">
        <v>1259</v>
      </c>
      <c r="AK761" s="270" t="s">
        <v>1259</v>
      </c>
      <c r="AL761" s="270" t="s">
        <v>1259</v>
      </c>
      <c r="AM761" s="270" t="s">
        <v>1259</v>
      </c>
      <c r="AN761" s="270" t="s">
        <v>1259</v>
      </c>
      <c r="AO761" s="270" t="s">
        <v>1259</v>
      </c>
      <c r="AP761" s="270" t="s">
        <v>1259</v>
      </c>
      <c r="AQ761" s="270" t="s">
        <v>1259</v>
      </c>
      <c r="AR761" s="270" t="s">
        <v>1259</v>
      </c>
      <c r="AS761" s="270" t="s">
        <v>1259</v>
      </c>
      <c r="AT761" s="270" t="s">
        <v>1259</v>
      </c>
      <c r="AU761" s="270" t="s">
        <v>1259</v>
      </c>
      <c r="AV761" s="270" t="s">
        <v>1259</v>
      </c>
      <c r="AW761" s="277" t="s">
        <v>1259</v>
      </c>
      <c r="AX761">
        <f>VLOOKUP(A761,[1]Sheet4!B$2:G$3636,6,0)</f>
        <v>0</v>
      </c>
      <c r="AY761" t="str">
        <f>VLOOKUP(A761,[1]Sheet2!A$3:AC$3636,29,0)</f>
        <v/>
      </c>
      <c r="AZ761" s="270" t="s">
        <v>3258</v>
      </c>
      <c r="BA761" s="270" t="s">
        <v>3258</v>
      </c>
      <c r="BB761" s="270" t="s">
        <v>3258</v>
      </c>
      <c r="BC761" s="270" t="s">
        <v>3258</v>
      </c>
      <c r="BD761" s="270"/>
      <c r="BE761" s="270"/>
    </row>
    <row r="762" spans="1:83" ht="14.4" x14ac:dyDescent="0.3">
      <c r="A762" s="269">
        <v>522916</v>
      </c>
      <c r="B762" s="272" t="str">
        <f>VLOOKUP(A762,[1]Sheet4!B$1:G$3636,5,0)</f>
        <v>الرابعة</v>
      </c>
      <c r="C762" s="270" t="s">
        <v>1259</v>
      </c>
      <c r="D762" s="270" t="s">
        <v>1259</v>
      </c>
      <c r="E762" s="270" t="s">
        <v>1259</v>
      </c>
      <c r="F762" s="270" t="s">
        <v>1259</v>
      </c>
      <c r="G762" s="270" t="s">
        <v>1259</v>
      </c>
      <c r="H762" s="270" t="s">
        <v>1259</v>
      </c>
      <c r="I762" s="270" t="s">
        <v>1259</v>
      </c>
      <c r="J762" s="270" t="s">
        <v>1259</v>
      </c>
      <c r="K762" s="270" t="s">
        <v>1259</v>
      </c>
      <c r="L762" s="270" t="s">
        <v>1259</v>
      </c>
      <c r="M762" s="270" t="s">
        <v>1259</v>
      </c>
      <c r="N762" s="270" t="s">
        <v>1259</v>
      </c>
      <c r="O762" s="270" t="s">
        <v>1259</v>
      </c>
      <c r="P762" s="270" t="s">
        <v>1259</v>
      </c>
      <c r="Q762" s="270" t="s">
        <v>1259</v>
      </c>
      <c r="R762" s="270" t="s">
        <v>1259</v>
      </c>
      <c r="S762" s="270" t="s">
        <v>1259</v>
      </c>
      <c r="T762" s="270" t="s">
        <v>1259</v>
      </c>
      <c r="U762" s="270" t="s">
        <v>1259</v>
      </c>
      <c r="V762" s="270" t="s">
        <v>1259</v>
      </c>
      <c r="W762" s="270" t="s">
        <v>1259</v>
      </c>
      <c r="X762" s="270" t="s">
        <v>1259</v>
      </c>
      <c r="Y762" s="270" t="s">
        <v>1259</v>
      </c>
      <c r="Z762" s="270" t="s">
        <v>1259</v>
      </c>
      <c r="AA762" s="270" t="s">
        <v>1259</v>
      </c>
      <c r="AB762" s="270" t="s">
        <v>1259</v>
      </c>
      <c r="AC762" s="270" t="s">
        <v>1259</v>
      </c>
      <c r="AD762" s="270" t="s">
        <v>1259</v>
      </c>
      <c r="AE762" s="270" t="s">
        <v>1259</v>
      </c>
      <c r="AF762" s="270" t="s">
        <v>1259</v>
      </c>
      <c r="AG762" s="270" t="s">
        <v>1259</v>
      </c>
      <c r="AH762" s="270" t="s">
        <v>1259</v>
      </c>
      <c r="AI762" s="270" t="s">
        <v>1259</v>
      </c>
      <c r="AJ762" s="270" t="s">
        <v>1259</v>
      </c>
      <c r="AK762" s="270" t="s">
        <v>1259</v>
      </c>
      <c r="AL762" s="270" t="s">
        <v>1259</v>
      </c>
      <c r="AM762" s="270" t="s">
        <v>1259</v>
      </c>
      <c r="AN762" s="270" t="s">
        <v>1259</v>
      </c>
      <c r="AO762" s="270" t="s">
        <v>1259</v>
      </c>
      <c r="AP762" s="270" t="s">
        <v>1259</v>
      </c>
      <c r="AQ762" s="270" t="s">
        <v>1259</v>
      </c>
      <c r="AR762" s="270" t="s">
        <v>1259</v>
      </c>
      <c r="AS762" s="270" t="s">
        <v>1259</v>
      </c>
      <c r="AT762" s="270" t="s">
        <v>1259</v>
      </c>
      <c r="AU762" s="270" t="s">
        <v>1259</v>
      </c>
      <c r="AV762" s="270" t="s">
        <v>1259</v>
      </c>
      <c r="AW762" s="270" t="s">
        <v>1259</v>
      </c>
      <c r="AX762">
        <f>VLOOKUP(A762,[1]Sheet4!B$2:G$3636,6,0)</f>
        <v>0</v>
      </c>
      <c r="AY762">
        <f>VLOOKUP(A762,[1]Sheet2!A$3:AC$3636,29,0)</f>
        <v>0</v>
      </c>
      <c r="AZ762" s="270" t="s">
        <v>3258</v>
      </c>
      <c r="BA762" s="270" t="s">
        <v>3258</v>
      </c>
      <c r="BB762" s="270" t="s">
        <v>3258</v>
      </c>
      <c r="BC762" s="270" t="s">
        <v>3258</v>
      </c>
      <c r="BD762" s="270"/>
      <c r="BE762" s="270"/>
      <c r="BH762" s="248"/>
      <c r="BI762" s="248"/>
      <c r="BJ762" s="248"/>
      <c r="BK762" s="248"/>
      <c r="BL762" s="248"/>
      <c r="BM762" s="248"/>
      <c r="BN762" s="248"/>
      <c r="BO762" s="248"/>
      <c r="BP762" s="248" t="s">
        <v>3258</v>
      </c>
      <c r="BQ762" s="248" t="s">
        <v>3258</v>
      </c>
      <c r="BR762" s="248" t="s">
        <v>3258</v>
      </c>
      <c r="BS762" s="248" t="s">
        <v>3258</v>
      </c>
      <c r="BT762" s="248" t="s">
        <v>3258</v>
      </c>
      <c r="BU762" s="248" t="s">
        <v>3258</v>
      </c>
      <c r="BV762" s="247"/>
      <c r="BW762" s="248"/>
      <c r="BX762" s="248"/>
      <c r="BY762" s="248"/>
      <c r="BZ762" s="248"/>
      <c r="CA762" s="241"/>
      <c r="CB762" s="241"/>
      <c r="CC762" s="241"/>
      <c r="CD762" s="241"/>
      <c r="CE762" s="248"/>
    </row>
    <row r="763" spans="1:83" ht="14.4" x14ac:dyDescent="0.3">
      <c r="A763" s="269">
        <v>522919</v>
      </c>
      <c r="B763" s="272" t="str">
        <f>VLOOKUP(A763,[1]Sheet4!B$1:G$3636,5,0)</f>
        <v>الرابعة</v>
      </c>
      <c r="C763" s="270" t="s">
        <v>1259</v>
      </c>
      <c r="D763" s="270" t="s">
        <v>1259</v>
      </c>
      <c r="E763" s="270" t="s">
        <v>1259</v>
      </c>
      <c r="F763" s="270" t="s">
        <v>1259</v>
      </c>
      <c r="G763" s="270" t="s">
        <v>1259</v>
      </c>
      <c r="H763" s="270" t="s">
        <v>1259</v>
      </c>
      <c r="I763" s="270" t="s">
        <v>1259</v>
      </c>
      <c r="J763" s="270" t="s">
        <v>1259</v>
      </c>
      <c r="K763" s="270" t="s">
        <v>1259</v>
      </c>
      <c r="L763" s="270" t="s">
        <v>1259</v>
      </c>
      <c r="M763" s="270" t="s">
        <v>1259</v>
      </c>
      <c r="N763" s="270" t="s">
        <v>1259</v>
      </c>
      <c r="O763" s="270" t="s">
        <v>1259</v>
      </c>
      <c r="P763" s="270" t="s">
        <v>1259</v>
      </c>
      <c r="Q763" s="270" t="s">
        <v>1259</v>
      </c>
      <c r="R763" s="270" t="s">
        <v>1259</v>
      </c>
      <c r="S763" s="270" t="s">
        <v>1259</v>
      </c>
      <c r="T763" s="270" t="s">
        <v>1259</v>
      </c>
      <c r="U763" s="270" t="s">
        <v>1259</v>
      </c>
      <c r="V763" s="270" t="s">
        <v>1259</v>
      </c>
      <c r="W763" s="270" t="s">
        <v>1259</v>
      </c>
      <c r="X763" s="270" t="s">
        <v>1259</v>
      </c>
      <c r="Y763" s="270" t="s">
        <v>1259</v>
      </c>
      <c r="Z763" s="270" t="s">
        <v>1259</v>
      </c>
      <c r="AA763" s="270" t="s">
        <v>1259</v>
      </c>
      <c r="AB763" s="270" t="s">
        <v>1259</v>
      </c>
      <c r="AC763" s="270" t="s">
        <v>1259</v>
      </c>
      <c r="AD763" s="270" t="s">
        <v>1259</v>
      </c>
      <c r="AE763" s="270" t="s">
        <v>1259</v>
      </c>
      <c r="AF763" s="270" t="s">
        <v>1259</v>
      </c>
      <c r="AG763" s="270" t="s">
        <v>1259</v>
      </c>
      <c r="AH763" s="270" t="s">
        <v>1259</v>
      </c>
      <c r="AI763" s="270" t="s">
        <v>1259</v>
      </c>
      <c r="AJ763" s="270" t="s">
        <v>1259</v>
      </c>
      <c r="AK763" s="270" t="s">
        <v>1259</v>
      </c>
      <c r="AL763" s="270" t="s">
        <v>1259</v>
      </c>
      <c r="AM763" s="270" t="s">
        <v>1259</v>
      </c>
      <c r="AN763" s="270" t="s">
        <v>1259</v>
      </c>
      <c r="AO763" s="270" t="s">
        <v>1259</v>
      </c>
      <c r="AP763" s="270" t="s">
        <v>1259</v>
      </c>
      <c r="AQ763" s="270" t="s">
        <v>1259</v>
      </c>
      <c r="AR763" s="270" t="s">
        <v>1259</v>
      </c>
      <c r="AS763" s="270" t="s">
        <v>1259</v>
      </c>
      <c r="AT763" s="270" t="s">
        <v>1259</v>
      </c>
      <c r="AU763" s="270" t="s">
        <v>1259</v>
      </c>
      <c r="AV763" s="270" t="s">
        <v>1259</v>
      </c>
      <c r="AW763" s="277" t="s">
        <v>1259</v>
      </c>
      <c r="AX763">
        <f>VLOOKUP(A763,[1]Sheet4!B$2:G$3636,6,0)</f>
        <v>0</v>
      </c>
      <c r="AY763" t="str">
        <f>VLOOKUP(A763,[1]Sheet2!A$3:AC$3636,29,0)</f>
        <v/>
      </c>
      <c r="AZ763" s="270" t="s">
        <v>3258</v>
      </c>
      <c r="BA763" s="270" t="s">
        <v>3258</v>
      </c>
      <c r="BB763" s="270" t="s">
        <v>3258</v>
      </c>
      <c r="BC763" s="270" t="s">
        <v>3258</v>
      </c>
      <c r="BD763" s="270"/>
      <c r="BE763" s="270"/>
    </row>
    <row r="764" spans="1:83" ht="14.4" x14ac:dyDescent="0.3">
      <c r="A764" s="269">
        <v>522935</v>
      </c>
      <c r="B764" s="272" t="str">
        <f>VLOOKUP(A764,[1]Sheet4!B$1:G$3636,5,0)</f>
        <v>الرابعة</v>
      </c>
      <c r="C764" s="270" t="s">
        <v>1259</v>
      </c>
      <c r="D764" s="270" t="s">
        <v>1259</v>
      </c>
      <c r="E764" s="270" t="s">
        <v>1259</v>
      </c>
      <c r="F764" s="270" t="s">
        <v>1259</v>
      </c>
      <c r="G764" s="270" t="s">
        <v>1259</v>
      </c>
      <c r="H764" s="270" t="s">
        <v>1259</v>
      </c>
      <c r="I764" s="270" t="s">
        <v>1259</v>
      </c>
      <c r="J764" s="270" t="s">
        <v>1259</v>
      </c>
      <c r="K764" s="270" t="s">
        <v>1259</v>
      </c>
      <c r="L764" s="270" t="s">
        <v>1259</v>
      </c>
      <c r="M764" s="270" t="s">
        <v>1259</v>
      </c>
      <c r="N764" s="270" t="s">
        <v>1259</v>
      </c>
      <c r="O764" s="270" t="s">
        <v>1259</v>
      </c>
      <c r="P764" s="270" t="s">
        <v>1259</v>
      </c>
      <c r="Q764" s="270" t="s">
        <v>1259</v>
      </c>
      <c r="R764" s="270" t="s">
        <v>1259</v>
      </c>
      <c r="S764" s="270" t="s">
        <v>1259</v>
      </c>
      <c r="T764" s="270" t="s">
        <v>1259</v>
      </c>
      <c r="U764" s="270" t="s">
        <v>1259</v>
      </c>
      <c r="V764" s="270" t="s">
        <v>1259</v>
      </c>
      <c r="W764" s="270" t="s">
        <v>1259</v>
      </c>
      <c r="X764" s="270" t="s">
        <v>1259</v>
      </c>
      <c r="Y764" s="270" t="s">
        <v>1259</v>
      </c>
      <c r="Z764" s="270" t="s">
        <v>1259</v>
      </c>
      <c r="AA764" s="270" t="s">
        <v>1259</v>
      </c>
      <c r="AB764" s="270" t="s">
        <v>1259</v>
      </c>
      <c r="AC764" s="270" t="s">
        <v>1259</v>
      </c>
      <c r="AD764" s="270" t="s">
        <v>1259</v>
      </c>
      <c r="AE764" s="270" t="s">
        <v>1259</v>
      </c>
      <c r="AF764" s="270" t="s">
        <v>1259</v>
      </c>
      <c r="AG764" s="270" t="s">
        <v>1259</v>
      </c>
      <c r="AH764" s="270" t="s">
        <v>1259</v>
      </c>
      <c r="AI764" s="270" t="s">
        <v>1259</v>
      </c>
      <c r="AJ764" s="270" t="s">
        <v>1259</v>
      </c>
      <c r="AK764" s="270" t="s">
        <v>1259</v>
      </c>
      <c r="AL764" s="270" t="s">
        <v>1259</v>
      </c>
      <c r="AM764" s="270" t="s">
        <v>1259</v>
      </c>
      <c r="AN764" s="270" t="s">
        <v>1259</v>
      </c>
      <c r="AO764" s="270" t="s">
        <v>1259</v>
      </c>
      <c r="AP764" s="270" t="s">
        <v>1259</v>
      </c>
      <c r="AQ764" s="270" t="s">
        <v>1259</v>
      </c>
      <c r="AR764" s="270" t="s">
        <v>1259</v>
      </c>
      <c r="AS764" s="270" t="s">
        <v>1259</v>
      </c>
      <c r="AT764" s="270" t="s">
        <v>1259</v>
      </c>
      <c r="AU764" s="270" t="s">
        <v>1259</v>
      </c>
      <c r="AV764" s="270" t="s">
        <v>1259</v>
      </c>
      <c r="AW764" s="277" t="s">
        <v>1259</v>
      </c>
      <c r="AX764">
        <f>VLOOKUP(A764,[1]Sheet4!B$2:G$3636,6,0)</f>
        <v>0</v>
      </c>
      <c r="AY764" t="str">
        <f>VLOOKUP(A764,[1]Sheet2!A$3:AC$3636,29,0)</f>
        <v/>
      </c>
      <c r="AZ764" s="270" t="s">
        <v>3258</v>
      </c>
      <c r="BA764" s="270" t="s">
        <v>3258</v>
      </c>
      <c r="BB764" s="270" t="s">
        <v>3258</v>
      </c>
      <c r="BC764" s="270" t="s">
        <v>3258</v>
      </c>
      <c r="BD764" s="270"/>
      <c r="BE764" s="270"/>
    </row>
    <row r="765" spans="1:83" ht="14.4" x14ac:dyDescent="0.3">
      <c r="A765" s="269">
        <v>522940</v>
      </c>
      <c r="B765" s="272" t="str">
        <f>VLOOKUP(A765,[1]Sheet4!B$1:G$3636,5,0)</f>
        <v>الرابعة</v>
      </c>
      <c r="C765" s="270" t="s">
        <v>1259</v>
      </c>
      <c r="D765" s="270" t="s">
        <v>1259</v>
      </c>
      <c r="E765" s="270" t="s">
        <v>1259</v>
      </c>
      <c r="F765" s="270" t="s">
        <v>1259</v>
      </c>
      <c r="G765" s="270" t="s">
        <v>1259</v>
      </c>
      <c r="H765" s="270" t="s">
        <v>1259</v>
      </c>
      <c r="I765" s="270" t="s">
        <v>1259</v>
      </c>
      <c r="J765" s="270" t="s">
        <v>1259</v>
      </c>
      <c r="K765" s="270" t="s">
        <v>1259</v>
      </c>
      <c r="L765" s="270" t="s">
        <v>1259</v>
      </c>
      <c r="M765" s="270" t="s">
        <v>1259</v>
      </c>
      <c r="N765" s="270" t="s">
        <v>1259</v>
      </c>
      <c r="O765" s="270" t="s">
        <v>1259</v>
      </c>
      <c r="P765" s="270" t="s">
        <v>1259</v>
      </c>
      <c r="Q765" s="270" t="s">
        <v>1259</v>
      </c>
      <c r="R765" s="270" t="s">
        <v>1259</v>
      </c>
      <c r="S765" s="270" t="s">
        <v>1259</v>
      </c>
      <c r="T765" s="270" t="s">
        <v>1259</v>
      </c>
      <c r="U765" s="270" t="s">
        <v>1259</v>
      </c>
      <c r="V765" s="270" t="s">
        <v>1259</v>
      </c>
      <c r="W765" s="270" t="s">
        <v>1259</v>
      </c>
      <c r="X765" s="270" t="s">
        <v>1259</v>
      </c>
      <c r="Y765" s="270" t="s">
        <v>1259</v>
      </c>
      <c r="Z765" s="270" t="s">
        <v>1259</v>
      </c>
      <c r="AA765" s="270" t="s">
        <v>1259</v>
      </c>
      <c r="AB765" s="270" t="s">
        <v>1259</v>
      </c>
      <c r="AC765" s="270" t="s">
        <v>1259</v>
      </c>
      <c r="AD765" s="270" t="s">
        <v>1259</v>
      </c>
      <c r="AE765" s="270" t="s">
        <v>1259</v>
      </c>
      <c r="AF765" s="270" t="s">
        <v>1259</v>
      </c>
      <c r="AG765" s="270" t="s">
        <v>1259</v>
      </c>
      <c r="AH765" s="270" t="s">
        <v>1259</v>
      </c>
      <c r="AI765" s="270" t="s">
        <v>1259</v>
      </c>
      <c r="AJ765" s="270" t="s">
        <v>1259</v>
      </c>
      <c r="AK765" s="270" t="s">
        <v>1259</v>
      </c>
      <c r="AL765" s="270" t="s">
        <v>1259</v>
      </c>
      <c r="AM765" s="270" t="s">
        <v>1259</v>
      </c>
      <c r="AN765" s="270" t="s">
        <v>1259</v>
      </c>
      <c r="AO765" s="270" t="s">
        <v>1259</v>
      </c>
      <c r="AP765" s="270" t="s">
        <v>1259</v>
      </c>
      <c r="AQ765" s="270" t="s">
        <v>1259</v>
      </c>
      <c r="AR765" s="270" t="s">
        <v>1259</v>
      </c>
      <c r="AS765" s="270" t="s">
        <v>1259</v>
      </c>
      <c r="AT765" s="270" t="s">
        <v>1259</v>
      </c>
      <c r="AU765" s="270" t="s">
        <v>1259</v>
      </c>
      <c r="AV765" s="270" t="s">
        <v>1259</v>
      </c>
      <c r="AW765" s="277" t="s">
        <v>1259</v>
      </c>
      <c r="AX765">
        <f>VLOOKUP(A765,[1]Sheet4!B$2:G$3636,6,0)</f>
        <v>0</v>
      </c>
      <c r="AY765" t="str">
        <f>VLOOKUP(A765,[1]Sheet2!A$3:AC$3636,29,0)</f>
        <v/>
      </c>
      <c r="AZ765" s="270" t="s">
        <v>3258</v>
      </c>
      <c r="BA765" s="270" t="s">
        <v>3258</v>
      </c>
      <c r="BB765" s="270" t="s">
        <v>3258</v>
      </c>
      <c r="BC765" s="270" t="s">
        <v>3258</v>
      </c>
      <c r="BD765" s="270"/>
      <c r="BE765" s="270"/>
    </row>
    <row r="766" spans="1:83" ht="14.4" x14ac:dyDescent="0.3">
      <c r="A766" s="269">
        <v>522955</v>
      </c>
      <c r="B766" s="272" t="str">
        <f>VLOOKUP(A766,[1]Sheet4!B$1:G$3636,5,0)</f>
        <v>الرابعة</v>
      </c>
      <c r="C766" s="270" t="s">
        <v>1259</v>
      </c>
      <c r="D766" s="270" t="s">
        <v>1259</v>
      </c>
      <c r="E766" s="270" t="s">
        <v>1259</v>
      </c>
      <c r="F766" s="270" t="s">
        <v>1259</v>
      </c>
      <c r="G766" s="270" t="s">
        <v>1259</v>
      </c>
      <c r="H766" s="270" t="s">
        <v>1259</v>
      </c>
      <c r="I766" s="270" t="s">
        <v>1259</v>
      </c>
      <c r="J766" s="270" t="s">
        <v>1259</v>
      </c>
      <c r="K766" s="270" t="s">
        <v>1259</v>
      </c>
      <c r="L766" s="270" t="s">
        <v>1259</v>
      </c>
      <c r="M766" s="270" t="s">
        <v>1259</v>
      </c>
      <c r="N766" s="270" t="s">
        <v>1259</v>
      </c>
      <c r="O766" s="270" t="s">
        <v>1259</v>
      </c>
      <c r="P766" s="270" t="s">
        <v>1259</v>
      </c>
      <c r="Q766" s="270" t="s">
        <v>1259</v>
      </c>
      <c r="R766" s="270" t="s">
        <v>1259</v>
      </c>
      <c r="S766" s="270" t="s">
        <v>1259</v>
      </c>
      <c r="T766" s="270" t="s">
        <v>1259</v>
      </c>
      <c r="U766" s="270" t="s">
        <v>1259</v>
      </c>
      <c r="V766" s="270" t="s">
        <v>1259</v>
      </c>
      <c r="W766" s="270" t="s">
        <v>1259</v>
      </c>
      <c r="X766" s="270" t="s">
        <v>1259</v>
      </c>
      <c r="Y766" s="270" t="s">
        <v>1259</v>
      </c>
      <c r="Z766" s="270" t="s">
        <v>1259</v>
      </c>
      <c r="AA766" s="270" t="s">
        <v>1259</v>
      </c>
      <c r="AB766" s="270" t="s">
        <v>1259</v>
      </c>
      <c r="AC766" s="270" t="s">
        <v>1259</v>
      </c>
      <c r="AD766" s="270" t="s">
        <v>1259</v>
      </c>
      <c r="AE766" s="270" t="s">
        <v>1259</v>
      </c>
      <c r="AF766" s="270" t="s">
        <v>1259</v>
      </c>
      <c r="AG766" s="270" t="s">
        <v>1259</v>
      </c>
      <c r="AH766" s="270" t="s">
        <v>1259</v>
      </c>
      <c r="AI766" s="270" t="s">
        <v>1259</v>
      </c>
      <c r="AJ766" s="270" t="s">
        <v>1259</v>
      </c>
      <c r="AK766" s="270" t="s">
        <v>1259</v>
      </c>
      <c r="AL766" s="270" t="s">
        <v>1259</v>
      </c>
      <c r="AM766" s="270" t="s">
        <v>1259</v>
      </c>
      <c r="AN766" s="270" t="s">
        <v>1259</v>
      </c>
      <c r="AO766" s="270" t="s">
        <v>1259</v>
      </c>
      <c r="AP766" s="270" t="s">
        <v>1259</v>
      </c>
      <c r="AQ766" s="270" t="s">
        <v>1259</v>
      </c>
      <c r="AR766" s="270" t="s">
        <v>1259</v>
      </c>
      <c r="AS766" s="270" t="s">
        <v>1259</v>
      </c>
      <c r="AT766" s="270" t="s">
        <v>1259</v>
      </c>
      <c r="AU766" s="270" t="s">
        <v>1259</v>
      </c>
      <c r="AV766" s="270" t="s">
        <v>1259</v>
      </c>
      <c r="AW766" s="277" t="s">
        <v>1259</v>
      </c>
      <c r="AX766">
        <f>VLOOKUP(A766,[1]Sheet4!B$2:G$3636,6,0)</f>
        <v>0</v>
      </c>
      <c r="AY766" t="str">
        <f>VLOOKUP(A766,[1]Sheet2!A$3:AC$3636,29,0)</f>
        <v/>
      </c>
      <c r="AZ766" s="270" t="s">
        <v>3258</v>
      </c>
      <c r="BA766" s="270" t="s">
        <v>3258</v>
      </c>
      <c r="BB766" s="270" t="s">
        <v>3258</v>
      </c>
      <c r="BC766" s="270" t="s">
        <v>3258</v>
      </c>
      <c r="BD766" s="270"/>
      <c r="BE766" s="270"/>
    </row>
    <row r="767" spans="1:83" ht="14.4" x14ac:dyDescent="0.3">
      <c r="A767" s="269">
        <v>522957</v>
      </c>
      <c r="B767" s="272" t="str">
        <f>VLOOKUP(A767,[1]Sheet4!B$1:G$3636,5,0)</f>
        <v>الرابعة</v>
      </c>
      <c r="C767" s="270" t="s">
        <v>1259</v>
      </c>
      <c r="D767" s="270" t="s">
        <v>1259</v>
      </c>
      <c r="E767" s="270" t="s">
        <v>1259</v>
      </c>
      <c r="F767" s="270" t="s">
        <v>1259</v>
      </c>
      <c r="G767" s="270" t="s">
        <v>1259</v>
      </c>
      <c r="H767" s="270" t="s">
        <v>1259</v>
      </c>
      <c r="I767" s="270" t="s">
        <v>1259</v>
      </c>
      <c r="J767" s="270" t="s">
        <v>1259</v>
      </c>
      <c r="K767" s="270" t="s">
        <v>1259</v>
      </c>
      <c r="L767" s="270" t="s">
        <v>1259</v>
      </c>
      <c r="M767" s="270" t="s">
        <v>1259</v>
      </c>
      <c r="N767" s="270" t="s">
        <v>1259</v>
      </c>
      <c r="O767" s="270" t="s">
        <v>1259</v>
      </c>
      <c r="P767" s="270" t="s">
        <v>1259</v>
      </c>
      <c r="Q767" s="270" t="s">
        <v>1259</v>
      </c>
      <c r="R767" s="270" t="s">
        <v>1259</v>
      </c>
      <c r="S767" s="270" t="s">
        <v>1259</v>
      </c>
      <c r="T767" s="270" t="s">
        <v>1259</v>
      </c>
      <c r="U767" s="270" t="s">
        <v>1259</v>
      </c>
      <c r="V767" s="270" t="s">
        <v>1259</v>
      </c>
      <c r="W767" s="270" t="s">
        <v>1259</v>
      </c>
      <c r="X767" s="270" t="s">
        <v>1259</v>
      </c>
      <c r="Y767" s="270" t="s">
        <v>1259</v>
      </c>
      <c r="Z767" s="270" t="s">
        <v>1259</v>
      </c>
      <c r="AA767" s="270" t="s">
        <v>1259</v>
      </c>
      <c r="AB767" s="270" t="s">
        <v>1259</v>
      </c>
      <c r="AC767" s="270" t="s">
        <v>1259</v>
      </c>
      <c r="AD767" s="270" t="s">
        <v>1259</v>
      </c>
      <c r="AE767" s="270" t="s">
        <v>1259</v>
      </c>
      <c r="AF767" s="270" t="s">
        <v>1259</v>
      </c>
      <c r="AG767" s="270" t="s">
        <v>1259</v>
      </c>
      <c r="AH767" s="270" t="s">
        <v>1259</v>
      </c>
      <c r="AI767" s="270" t="s">
        <v>1259</v>
      </c>
      <c r="AJ767" s="270" t="s">
        <v>1259</v>
      </c>
      <c r="AK767" s="270" t="s">
        <v>1259</v>
      </c>
      <c r="AL767" s="270" t="s">
        <v>1259</v>
      </c>
      <c r="AM767" s="270" t="s">
        <v>1259</v>
      </c>
      <c r="AN767" s="270" t="s">
        <v>1259</v>
      </c>
      <c r="AO767" s="270" t="s">
        <v>1259</v>
      </c>
      <c r="AP767" s="270" t="s">
        <v>1259</v>
      </c>
      <c r="AQ767" s="270" t="s">
        <v>1259</v>
      </c>
      <c r="AR767" s="270" t="s">
        <v>1259</v>
      </c>
      <c r="AS767" s="270" t="s">
        <v>1259</v>
      </c>
      <c r="AT767" s="270" t="s">
        <v>1259</v>
      </c>
      <c r="AU767" s="270" t="s">
        <v>1259</v>
      </c>
      <c r="AV767" s="270" t="s">
        <v>1259</v>
      </c>
      <c r="AW767" s="277" t="s">
        <v>1259</v>
      </c>
      <c r="AX767">
        <f>VLOOKUP(A767,[1]Sheet4!B$2:G$3636,6,0)</f>
        <v>0</v>
      </c>
      <c r="AY767" t="str">
        <f>VLOOKUP(A767,[1]Sheet2!A$3:AC$3636,29,0)</f>
        <v/>
      </c>
      <c r="AZ767" s="270" t="s">
        <v>3258</v>
      </c>
      <c r="BA767" s="270" t="s">
        <v>3258</v>
      </c>
      <c r="BB767" s="270" t="s">
        <v>3258</v>
      </c>
      <c r="BC767" s="270" t="s">
        <v>3258</v>
      </c>
      <c r="BD767" s="270"/>
      <c r="BE767" s="270"/>
    </row>
    <row r="768" spans="1:83" ht="14.4" x14ac:dyDescent="0.3">
      <c r="A768" s="269">
        <v>522962</v>
      </c>
      <c r="B768" s="272" t="str">
        <f>VLOOKUP(A768,[1]Sheet4!B$1:G$3636,5,0)</f>
        <v>الرابعة</v>
      </c>
      <c r="C768" s="270" t="s">
        <v>1259</v>
      </c>
      <c r="D768" s="270" t="s">
        <v>1259</v>
      </c>
      <c r="E768" s="270" t="s">
        <v>1259</v>
      </c>
      <c r="F768" s="270" t="s">
        <v>1259</v>
      </c>
      <c r="G768" s="270" t="s">
        <v>1259</v>
      </c>
      <c r="H768" s="270" t="s">
        <v>1259</v>
      </c>
      <c r="I768" s="270" t="s">
        <v>1259</v>
      </c>
      <c r="J768" s="270" t="s">
        <v>1259</v>
      </c>
      <c r="K768" s="270" t="s">
        <v>1259</v>
      </c>
      <c r="L768" s="270" t="s">
        <v>1259</v>
      </c>
      <c r="M768" s="270" t="s">
        <v>1259</v>
      </c>
      <c r="N768" s="270" t="s">
        <v>1259</v>
      </c>
      <c r="O768" s="270" t="s">
        <v>1259</v>
      </c>
      <c r="P768" s="270" t="s">
        <v>1259</v>
      </c>
      <c r="Q768" s="270" t="s">
        <v>1259</v>
      </c>
      <c r="R768" s="270" t="s">
        <v>1259</v>
      </c>
      <c r="S768" s="270" t="s">
        <v>1259</v>
      </c>
      <c r="T768" s="270" t="s">
        <v>1259</v>
      </c>
      <c r="U768" s="270" t="s">
        <v>1259</v>
      </c>
      <c r="V768" s="270" t="s">
        <v>1259</v>
      </c>
      <c r="W768" s="270" t="s">
        <v>1259</v>
      </c>
      <c r="X768" s="270" t="s">
        <v>1259</v>
      </c>
      <c r="Y768" s="270" t="s">
        <v>1259</v>
      </c>
      <c r="Z768" s="270" t="s">
        <v>1259</v>
      </c>
      <c r="AA768" s="270" t="s">
        <v>1259</v>
      </c>
      <c r="AB768" s="270" t="s">
        <v>1259</v>
      </c>
      <c r="AC768" s="270" t="s">
        <v>1259</v>
      </c>
      <c r="AD768" s="270" t="s">
        <v>1259</v>
      </c>
      <c r="AE768" s="270" t="s">
        <v>1259</v>
      </c>
      <c r="AF768" s="270" t="s">
        <v>1259</v>
      </c>
      <c r="AG768" s="270" t="s">
        <v>1259</v>
      </c>
      <c r="AH768" s="270" t="s">
        <v>1259</v>
      </c>
      <c r="AI768" s="270" t="s">
        <v>1259</v>
      </c>
      <c r="AJ768" s="270" t="s">
        <v>1259</v>
      </c>
      <c r="AK768" s="270" t="s">
        <v>1259</v>
      </c>
      <c r="AL768" s="270" t="s">
        <v>1259</v>
      </c>
      <c r="AM768" s="270" t="s">
        <v>1259</v>
      </c>
      <c r="AN768" s="270" t="s">
        <v>1259</v>
      </c>
      <c r="AO768" s="270" t="s">
        <v>1259</v>
      </c>
      <c r="AP768" s="270" t="s">
        <v>1259</v>
      </c>
      <c r="AQ768" s="270" t="s">
        <v>1259</v>
      </c>
      <c r="AR768" s="270" t="s">
        <v>1259</v>
      </c>
      <c r="AS768" s="270" t="s">
        <v>1259</v>
      </c>
      <c r="AT768" s="270" t="s">
        <v>1259</v>
      </c>
      <c r="AU768" s="270" t="s">
        <v>1259</v>
      </c>
      <c r="AV768" s="270" t="s">
        <v>1259</v>
      </c>
      <c r="AW768" s="277" t="s">
        <v>1259</v>
      </c>
      <c r="AX768">
        <f>VLOOKUP(A768,[1]Sheet4!B$2:G$3636,6,0)</f>
        <v>0</v>
      </c>
      <c r="AY768" t="str">
        <f>VLOOKUP(A768,[1]Sheet2!A$3:AC$3636,29,0)</f>
        <v/>
      </c>
      <c r="AZ768" s="270" t="s">
        <v>3258</v>
      </c>
      <c r="BA768" s="270" t="s">
        <v>3258</v>
      </c>
      <c r="BB768" s="270" t="s">
        <v>3258</v>
      </c>
      <c r="BC768" s="270" t="s">
        <v>3258</v>
      </c>
      <c r="BD768" s="270"/>
      <c r="BE768" s="270"/>
    </row>
    <row r="769" spans="1:83" ht="14.4" x14ac:dyDescent="0.3">
      <c r="A769" s="269">
        <v>522973</v>
      </c>
      <c r="B769" s="272" t="str">
        <f>VLOOKUP(A769,[1]Sheet4!B$1:G$3636,5,0)</f>
        <v>الرابعة حديث</v>
      </c>
      <c r="C769" s="270" t="s">
        <v>1259</v>
      </c>
      <c r="D769" s="270" t="s">
        <v>1259</v>
      </c>
      <c r="E769" s="270" t="s">
        <v>1259</v>
      </c>
      <c r="F769" s="270" t="s">
        <v>1259</v>
      </c>
      <c r="G769" s="270" t="s">
        <v>1259</v>
      </c>
      <c r="H769" s="270" t="s">
        <v>1259</v>
      </c>
      <c r="I769" s="270" t="s">
        <v>1259</v>
      </c>
      <c r="J769" s="270" t="s">
        <v>1259</v>
      </c>
      <c r="K769" s="270" t="s">
        <v>1259</v>
      </c>
      <c r="L769" s="270" t="s">
        <v>1259</v>
      </c>
      <c r="M769" s="270" t="s">
        <v>1259</v>
      </c>
      <c r="N769" s="270" t="s">
        <v>1259</v>
      </c>
      <c r="O769" s="270" t="s">
        <v>1259</v>
      </c>
      <c r="P769" s="270" t="s">
        <v>1259</v>
      </c>
      <c r="Q769" s="270" t="s">
        <v>1259</v>
      </c>
      <c r="R769" s="270" t="s">
        <v>1259</v>
      </c>
      <c r="S769" s="270" t="s">
        <v>1259</v>
      </c>
      <c r="T769" s="270" t="s">
        <v>1259</v>
      </c>
      <c r="U769" s="270" t="s">
        <v>1259</v>
      </c>
      <c r="V769" s="270" t="s">
        <v>1259</v>
      </c>
      <c r="W769" s="270" t="s">
        <v>1259</v>
      </c>
      <c r="X769" s="270" t="s">
        <v>1259</v>
      </c>
      <c r="Y769" s="270" t="s">
        <v>1259</v>
      </c>
      <c r="Z769" s="270" t="s">
        <v>1259</v>
      </c>
      <c r="AA769" s="270" t="s">
        <v>1259</v>
      </c>
      <c r="AB769" s="270" t="s">
        <v>1259</v>
      </c>
      <c r="AC769" s="270" t="s">
        <v>1259</v>
      </c>
      <c r="AD769" s="270" t="s">
        <v>1259</v>
      </c>
      <c r="AE769" s="270" t="s">
        <v>1259</v>
      </c>
      <c r="AF769" s="270" t="s">
        <v>1259</v>
      </c>
      <c r="AG769" s="270" t="s">
        <v>1259</v>
      </c>
      <c r="AH769" s="270" t="s">
        <v>1259</v>
      </c>
      <c r="AI769" s="270" t="s">
        <v>1259</v>
      </c>
      <c r="AJ769" s="270" t="s">
        <v>1259</v>
      </c>
      <c r="AK769" s="270" t="s">
        <v>1259</v>
      </c>
      <c r="AL769" s="270" t="s">
        <v>1259</v>
      </c>
      <c r="AM769" s="270" t="s">
        <v>1259</v>
      </c>
      <c r="AN769" s="270" t="s">
        <v>1259</v>
      </c>
      <c r="AO769" s="270" t="s">
        <v>1259</v>
      </c>
      <c r="AP769" s="270" t="s">
        <v>1259</v>
      </c>
      <c r="AQ769" s="270" t="s">
        <v>1259</v>
      </c>
      <c r="AR769" s="270" t="s">
        <v>1259</v>
      </c>
      <c r="AS769" s="270"/>
      <c r="AT769" s="270"/>
      <c r="AU769" s="270"/>
      <c r="AV769" s="270"/>
      <c r="AW769" s="277"/>
      <c r="AY769" t="str">
        <f>VLOOKUP(A769,[1]Sheet2!A$3:AC$3636,29,0)</f>
        <v/>
      </c>
      <c r="AZ769" s="270" t="s">
        <v>3258</v>
      </c>
      <c r="BA769" s="270" t="s">
        <v>3258</v>
      </c>
      <c r="BB769" s="270" t="s">
        <v>3258</v>
      </c>
      <c r="BC769" s="270" t="s">
        <v>3258</v>
      </c>
      <c r="BD769" s="270"/>
      <c r="BE769" s="270"/>
      <c r="BH769" s="248"/>
      <c r="BI769" s="248"/>
      <c r="BJ769" s="248"/>
      <c r="BK769" s="248"/>
      <c r="BL769" s="248"/>
      <c r="BM769" s="248"/>
      <c r="BN769" s="248"/>
      <c r="BO769" s="248"/>
      <c r="BP769" s="248" t="s">
        <v>3258</v>
      </c>
      <c r="BQ769" s="248" t="s">
        <v>3258</v>
      </c>
      <c r="BR769" s="248" t="s">
        <v>3258</v>
      </c>
      <c r="BS769" s="248" t="s">
        <v>3258</v>
      </c>
      <c r="BT769" s="248" t="s">
        <v>3258</v>
      </c>
      <c r="BU769" s="248" t="s">
        <v>3258</v>
      </c>
      <c r="BV769" s="247"/>
      <c r="BW769" s="248"/>
      <c r="BX769" s="248"/>
      <c r="BY769" s="248"/>
      <c r="BZ769" s="248"/>
      <c r="CA769" s="241"/>
      <c r="CB769" s="241"/>
      <c r="CC769" s="241"/>
      <c r="CD769" s="241"/>
      <c r="CE769" s="248"/>
    </row>
    <row r="770" spans="1:83" ht="14.4" x14ac:dyDescent="0.3">
      <c r="A770" s="269">
        <v>522975</v>
      </c>
      <c r="B770" s="272" t="str">
        <f>VLOOKUP(A770,[1]Sheet4!B$1:G$3636,5,0)</f>
        <v>الرابعة حديث</v>
      </c>
      <c r="C770" s="270" t="s">
        <v>1260</v>
      </c>
      <c r="D770" s="270" t="s">
        <v>1260</v>
      </c>
      <c r="E770" s="270" t="s">
        <v>1260</v>
      </c>
      <c r="F770" s="270" t="s">
        <v>1260</v>
      </c>
      <c r="G770" s="270" t="s">
        <v>1260</v>
      </c>
      <c r="H770" s="270" t="s">
        <v>1260</v>
      </c>
      <c r="I770" s="270" t="s">
        <v>1260</v>
      </c>
      <c r="J770" s="270" t="s">
        <v>1260</v>
      </c>
      <c r="K770" s="270" t="s">
        <v>1260</v>
      </c>
      <c r="L770" s="270" t="s">
        <v>1260</v>
      </c>
      <c r="M770" s="270" t="s">
        <v>1260</v>
      </c>
      <c r="N770" s="270" t="s">
        <v>1260</v>
      </c>
      <c r="O770" s="270" t="s">
        <v>1260</v>
      </c>
      <c r="P770" s="270" t="s">
        <v>1260</v>
      </c>
      <c r="Q770" s="270" t="s">
        <v>1260</v>
      </c>
      <c r="R770" s="270" t="s">
        <v>1260</v>
      </c>
      <c r="S770" s="270" t="s">
        <v>1260</v>
      </c>
      <c r="T770" s="270" t="s">
        <v>1260</v>
      </c>
      <c r="U770" s="270" t="s">
        <v>1260</v>
      </c>
      <c r="V770" s="270" t="s">
        <v>1260</v>
      </c>
      <c r="W770" s="270" t="s">
        <v>1260</v>
      </c>
      <c r="X770" s="270" t="s">
        <v>1260</v>
      </c>
      <c r="Y770" s="270" t="s">
        <v>1260</v>
      </c>
      <c r="Z770" s="270" t="s">
        <v>1260</v>
      </c>
      <c r="AA770" s="270" t="s">
        <v>1260</v>
      </c>
      <c r="AB770" s="270" t="s">
        <v>1260</v>
      </c>
      <c r="AC770" s="270" t="s">
        <v>1260</v>
      </c>
      <c r="AD770" s="270" t="s">
        <v>1260</v>
      </c>
      <c r="AE770" s="270" t="s">
        <v>1260</v>
      </c>
      <c r="AF770" s="270" t="s">
        <v>1260</v>
      </c>
      <c r="AG770" s="270" t="s">
        <v>1260</v>
      </c>
      <c r="AH770" s="270" t="s">
        <v>1260</v>
      </c>
      <c r="AI770" s="270" t="s">
        <v>1260</v>
      </c>
      <c r="AJ770" s="270" t="s">
        <v>1260</v>
      </c>
      <c r="AK770" s="270" t="s">
        <v>1260</v>
      </c>
      <c r="AL770" s="270" t="s">
        <v>1260</v>
      </c>
      <c r="AM770" s="270" t="s">
        <v>1260</v>
      </c>
      <c r="AN770" s="270" t="s">
        <v>1260</v>
      </c>
      <c r="AO770" s="270" t="s">
        <v>1260</v>
      </c>
      <c r="AP770" s="270" t="s">
        <v>1260</v>
      </c>
      <c r="AQ770" s="270" t="s">
        <v>1260</v>
      </c>
      <c r="AR770" s="270" t="s">
        <v>1260</v>
      </c>
      <c r="AS770" s="270" t="s">
        <v>3258</v>
      </c>
      <c r="AT770" s="270" t="s">
        <v>3258</v>
      </c>
      <c r="AU770" s="270" t="s">
        <v>3258</v>
      </c>
      <c r="AV770" s="270" t="s">
        <v>3258</v>
      </c>
      <c r="AW770" s="277" t="s">
        <v>3258</v>
      </c>
      <c r="AY770" t="str">
        <f>VLOOKUP(A770,[1]Sheet2!A$3:AC$3636,29,0)</f>
        <v>مستنفذ فصل اول 2023-2024</v>
      </c>
      <c r="AZ770" s="270" t="s">
        <v>3258</v>
      </c>
      <c r="BA770" s="270" t="s">
        <v>3258</v>
      </c>
      <c r="BB770" s="270" t="s">
        <v>3258</v>
      </c>
      <c r="BC770" s="270" t="s">
        <v>3258</v>
      </c>
      <c r="BD770" s="270"/>
      <c r="BE770" s="270"/>
    </row>
    <row r="771" spans="1:83" ht="14.4" x14ac:dyDescent="0.3">
      <c r="A771" s="269">
        <v>522987</v>
      </c>
      <c r="B771" s="272" t="str">
        <f>VLOOKUP(A771,[1]Sheet4!B$1:G$3636,5,0)</f>
        <v>الرابعة</v>
      </c>
      <c r="C771" s="270" t="s">
        <v>1259</v>
      </c>
      <c r="D771" s="270" t="s">
        <v>1259</v>
      </c>
      <c r="E771" s="270" t="s">
        <v>1259</v>
      </c>
      <c r="F771" s="270" t="s">
        <v>1259</v>
      </c>
      <c r="G771" s="270" t="s">
        <v>1259</v>
      </c>
      <c r="H771" s="270" t="s">
        <v>1259</v>
      </c>
      <c r="I771" s="270" t="s">
        <v>1259</v>
      </c>
      <c r="J771" s="270" t="s">
        <v>1259</v>
      </c>
      <c r="K771" s="270" t="s">
        <v>1259</v>
      </c>
      <c r="L771" s="270" t="s">
        <v>1259</v>
      </c>
      <c r="M771" s="270" t="s">
        <v>1259</v>
      </c>
      <c r="N771" s="270" t="s">
        <v>1259</v>
      </c>
      <c r="O771" s="270" t="s">
        <v>1259</v>
      </c>
      <c r="P771" s="270" t="s">
        <v>1259</v>
      </c>
      <c r="Q771" s="270" t="s">
        <v>1259</v>
      </c>
      <c r="R771" s="270" t="s">
        <v>1259</v>
      </c>
      <c r="S771" s="270" t="s">
        <v>1259</v>
      </c>
      <c r="T771" s="270" t="s">
        <v>1259</v>
      </c>
      <c r="U771" s="270" t="s">
        <v>1259</v>
      </c>
      <c r="V771" s="270" t="s">
        <v>1259</v>
      </c>
      <c r="W771" s="270" t="s">
        <v>1259</v>
      </c>
      <c r="X771" s="270" t="s">
        <v>1259</v>
      </c>
      <c r="Y771" s="270" t="s">
        <v>1259</v>
      </c>
      <c r="Z771" s="270" t="s">
        <v>1259</v>
      </c>
      <c r="AA771" s="270" t="s">
        <v>1259</v>
      </c>
      <c r="AB771" s="270" t="s">
        <v>1259</v>
      </c>
      <c r="AC771" s="270" t="s">
        <v>1259</v>
      </c>
      <c r="AD771" s="270" t="s">
        <v>1259</v>
      </c>
      <c r="AE771" s="270" t="s">
        <v>1259</v>
      </c>
      <c r="AF771" s="270" t="s">
        <v>1259</v>
      </c>
      <c r="AG771" s="270" t="s">
        <v>1259</v>
      </c>
      <c r="AH771" s="270" t="s">
        <v>1259</v>
      </c>
      <c r="AI771" s="270" t="s">
        <v>1259</v>
      </c>
      <c r="AJ771" s="270" t="s">
        <v>1259</v>
      </c>
      <c r="AK771" s="270" t="s">
        <v>1259</v>
      </c>
      <c r="AL771" s="270" t="s">
        <v>1259</v>
      </c>
      <c r="AM771" s="270" t="s">
        <v>1259</v>
      </c>
      <c r="AN771" s="270" t="s">
        <v>1259</v>
      </c>
      <c r="AO771" s="270" t="s">
        <v>1259</v>
      </c>
      <c r="AP771" s="270" t="s">
        <v>1259</v>
      </c>
      <c r="AQ771" s="270" t="s">
        <v>1259</v>
      </c>
      <c r="AR771" s="270" t="s">
        <v>1259</v>
      </c>
      <c r="AS771" s="270" t="s">
        <v>1259</v>
      </c>
      <c r="AT771" s="270" t="s">
        <v>1259</v>
      </c>
      <c r="AU771" s="270" t="s">
        <v>1259</v>
      </c>
      <c r="AV771" s="270" t="s">
        <v>1259</v>
      </c>
      <c r="AW771" s="277" t="s">
        <v>1259</v>
      </c>
      <c r="AX771">
        <f>VLOOKUP(A771,[1]Sheet4!B$2:G$3636,6,0)</f>
        <v>0</v>
      </c>
      <c r="AY771" t="str">
        <f>VLOOKUP(A771,[1]Sheet2!A$3:AC$3636,29,0)</f>
        <v/>
      </c>
      <c r="AZ771" s="270" t="s">
        <v>3258</v>
      </c>
      <c r="BA771" s="270" t="s">
        <v>3258</v>
      </c>
      <c r="BB771" s="270" t="s">
        <v>3258</v>
      </c>
      <c r="BC771" s="270" t="s">
        <v>3258</v>
      </c>
      <c r="BD771" s="270"/>
      <c r="BE771" s="270"/>
    </row>
    <row r="772" spans="1:83" ht="14.4" x14ac:dyDescent="0.3">
      <c r="A772" s="269">
        <v>522990</v>
      </c>
      <c r="B772" s="272" t="str">
        <f>VLOOKUP(A772,[1]Sheet4!B$1:G$3636,5,0)</f>
        <v>الرابعة</v>
      </c>
      <c r="C772" s="270" t="s">
        <v>1260</v>
      </c>
      <c r="D772" s="270" t="s">
        <v>1260</v>
      </c>
      <c r="E772" s="270" t="s">
        <v>1260</v>
      </c>
      <c r="F772" s="270" t="s">
        <v>1260</v>
      </c>
      <c r="G772" s="270" t="s">
        <v>1260</v>
      </c>
      <c r="H772" s="270" t="s">
        <v>1260</v>
      </c>
      <c r="I772" s="270" t="s">
        <v>1260</v>
      </c>
      <c r="J772" s="270" t="s">
        <v>1260</v>
      </c>
      <c r="K772" s="270" t="s">
        <v>1260</v>
      </c>
      <c r="L772" s="270" t="s">
        <v>1260</v>
      </c>
      <c r="M772" s="270" t="s">
        <v>1260</v>
      </c>
      <c r="N772" s="270" t="s">
        <v>1260</v>
      </c>
      <c r="O772" s="270" t="s">
        <v>1260</v>
      </c>
      <c r="P772" s="270" t="s">
        <v>1260</v>
      </c>
      <c r="Q772" s="270" t="s">
        <v>1260</v>
      </c>
      <c r="R772" s="270" t="s">
        <v>1260</v>
      </c>
      <c r="S772" s="270" t="s">
        <v>1260</v>
      </c>
      <c r="T772" s="270" t="s">
        <v>1260</v>
      </c>
      <c r="U772" s="270" t="s">
        <v>1260</v>
      </c>
      <c r="V772" s="270" t="s">
        <v>1260</v>
      </c>
      <c r="W772" s="270" t="s">
        <v>1260</v>
      </c>
      <c r="X772" s="270" t="s">
        <v>1260</v>
      </c>
      <c r="Y772" s="270" t="s">
        <v>1260</v>
      </c>
      <c r="Z772" s="270" t="s">
        <v>1260</v>
      </c>
      <c r="AA772" s="270" t="s">
        <v>1260</v>
      </c>
      <c r="AB772" s="270" t="s">
        <v>1260</v>
      </c>
      <c r="AC772" s="270" t="s">
        <v>1260</v>
      </c>
      <c r="AD772" s="270" t="s">
        <v>1260</v>
      </c>
      <c r="AE772" s="270" t="s">
        <v>1260</v>
      </c>
      <c r="AF772" s="270" t="s">
        <v>1260</v>
      </c>
      <c r="AG772" s="270" t="s">
        <v>1260</v>
      </c>
      <c r="AH772" s="270" t="s">
        <v>1260</v>
      </c>
      <c r="AI772" s="270" t="s">
        <v>1260</v>
      </c>
      <c r="AJ772" s="270" t="s">
        <v>1260</v>
      </c>
      <c r="AK772" s="270" t="s">
        <v>1260</v>
      </c>
      <c r="AL772" s="270" t="s">
        <v>1260</v>
      </c>
      <c r="AM772" s="270" t="s">
        <v>1260</v>
      </c>
      <c r="AN772" s="270" t="s">
        <v>1260</v>
      </c>
      <c r="AO772" s="270" t="s">
        <v>1260</v>
      </c>
      <c r="AP772" s="270" t="s">
        <v>1260</v>
      </c>
      <c r="AQ772" s="270" t="s">
        <v>1260</v>
      </c>
      <c r="AR772" s="270" t="s">
        <v>1260</v>
      </c>
      <c r="AS772" s="270" t="s">
        <v>1260</v>
      </c>
      <c r="AT772" s="270" t="s">
        <v>1260</v>
      </c>
      <c r="AU772" s="270" t="s">
        <v>1260</v>
      </c>
      <c r="AV772" s="270" t="s">
        <v>1260</v>
      </c>
      <c r="AW772" s="277" t="s">
        <v>1260</v>
      </c>
      <c r="AX772" t="str">
        <f>VLOOKUP(A772,[1]Sheet4!B$2:G$3636,6,0)</f>
        <v>مستنفذ فصل ثاني  2023-2024</v>
      </c>
      <c r="AY772" t="str">
        <f>VLOOKUP(A772,[1]Sheet2!A$3:AC$3636,29,0)</f>
        <v/>
      </c>
      <c r="AZ772" s="270" t="s">
        <v>3258</v>
      </c>
      <c r="BA772" s="270" t="s">
        <v>3258</v>
      </c>
      <c r="BB772" s="270" t="s">
        <v>3258</v>
      </c>
      <c r="BC772" s="270" t="s">
        <v>3258</v>
      </c>
      <c r="BD772" s="270"/>
      <c r="BE772" s="270"/>
    </row>
    <row r="773" spans="1:83" ht="14.4" x14ac:dyDescent="0.3">
      <c r="A773" s="269">
        <v>522999</v>
      </c>
      <c r="B773" s="272" t="str">
        <f>VLOOKUP(A773,[1]Sheet4!B$1:G$3636,5,0)</f>
        <v>الرابعة</v>
      </c>
      <c r="C773" s="270" t="s">
        <v>1259</v>
      </c>
      <c r="D773" s="270" t="s">
        <v>1259</v>
      </c>
      <c r="E773" s="270" t="s">
        <v>1259</v>
      </c>
      <c r="F773" s="270" t="s">
        <v>1259</v>
      </c>
      <c r="G773" s="270" t="s">
        <v>1259</v>
      </c>
      <c r="H773" s="270" t="s">
        <v>1259</v>
      </c>
      <c r="I773" s="270" t="s">
        <v>1259</v>
      </c>
      <c r="J773" s="270" t="s">
        <v>1259</v>
      </c>
      <c r="K773" s="270" t="s">
        <v>1259</v>
      </c>
      <c r="L773" s="270" t="s">
        <v>1259</v>
      </c>
      <c r="M773" s="270" t="s">
        <v>1259</v>
      </c>
      <c r="N773" s="270" t="s">
        <v>1259</v>
      </c>
      <c r="O773" s="270" t="s">
        <v>1259</v>
      </c>
      <c r="P773" s="270" t="s">
        <v>1259</v>
      </c>
      <c r="Q773" s="270" t="s">
        <v>1259</v>
      </c>
      <c r="R773" s="270" t="s">
        <v>1259</v>
      </c>
      <c r="S773" s="270" t="s">
        <v>1259</v>
      </c>
      <c r="T773" s="270" t="s">
        <v>1259</v>
      </c>
      <c r="U773" s="270" t="s">
        <v>1259</v>
      </c>
      <c r="V773" s="270" t="s">
        <v>1259</v>
      </c>
      <c r="W773" s="270" t="s">
        <v>1259</v>
      </c>
      <c r="X773" s="270" t="s">
        <v>1259</v>
      </c>
      <c r="Y773" s="270" t="s">
        <v>1259</v>
      </c>
      <c r="Z773" s="270" t="s">
        <v>1259</v>
      </c>
      <c r="AA773" s="270" t="s">
        <v>1259</v>
      </c>
      <c r="AB773" s="270" t="s">
        <v>1259</v>
      </c>
      <c r="AC773" s="270" t="s">
        <v>1259</v>
      </c>
      <c r="AD773" s="270" t="s">
        <v>1259</v>
      </c>
      <c r="AE773" s="270" t="s">
        <v>1259</v>
      </c>
      <c r="AF773" s="270" t="s">
        <v>1259</v>
      </c>
      <c r="AG773" s="270" t="s">
        <v>1259</v>
      </c>
      <c r="AH773" s="270" t="s">
        <v>1259</v>
      </c>
      <c r="AI773" s="270" t="s">
        <v>1259</v>
      </c>
      <c r="AJ773" s="270" t="s">
        <v>1259</v>
      </c>
      <c r="AK773" s="270" t="s">
        <v>1259</v>
      </c>
      <c r="AL773" s="270" t="s">
        <v>1259</v>
      </c>
      <c r="AM773" s="270" t="s">
        <v>1259</v>
      </c>
      <c r="AN773" s="270" t="s">
        <v>1259</v>
      </c>
      <c r="AO773" s="270" t="s">
        <v>1259</v>
      </c>
      <c r="AP773" s="270" t="s">
        <v>1259</v>
      </c>
      <c r="AQ773" s="270" t="s">
        <v>1259</v>
      </c>
      <c r="AR773" s="270" t="s">
        <v>1259</v>
      </c>
      <c r="AS773" s="270" t="s">
        <v>1259</v>
      </c>
      <c r="AT773" s="270" t="s">
        <v>1259</v>
      </c>
      <c r="AU773" s="270" t="s">
        <v>1259</v>
      </c>
      <c r="AV773" s="270" t="s">
        <v>1259</v>
      </c>
      <c r="AW773" s="277" t="s">
        <v>1259</v>
      </c>
      <c r="AX773">
        <f>VLOOKUP(A773,[1]Sheet4!B$2:G$3636,6,0)</f>
        <v>0</v>
      </c>
      <c r="AY773" t="str">
        <f>VLOOKUP(A773,[1]Sheet2!A$3:AC$3636,29,0)</f>
        <v/>
      </c>
      <c r="AZ773" s="270" t="s">
        <v>3258</v>
      </c>
      <c r="BA773" s="270" t="s">
        <v>3258</v>
      </c>
      <c r="BB773" s="270" t="s">
        <v>3258</v>
      </c>
      <c r="BC773" s="270" t="s">
        <v>3258</v>
      </c>
      <c r="BD773" s="270"/>
      <c r="BE773" s="270"/>
    </row>
    <row r="774" spans="1:83" ht="14.4" x14ac:dyDescent="0.3">
      <c r="A774" s="269">
        <v>523003</v>
      </c>
      <c r="B774" s="272" t="str">
        <f>VLOOKUP(A774,[1]Sheet4!B$1:G$3636,5,0)</f>
        <v>الرابعة</v>
      </c>
      <c r="C774" s="270" t="s">
        <v>1259</v>
      </c>
      <c r="D774" s="270" t="s">
        <v>1259</v>
      </c>
      <c r="E774" s="270" t="s">
        <v>1259</v>
      </c>
      <c r="F774" s="270" t="s">
        <v>1259</v>
      </c>
      <c r="G774" s="270" t="s">
        <v>1259</v>
      </c>
      <c r="H774" s="270" t="s">
        <v>1259</v>
      </c>
      <c r="I774" s="270" t="s">
        <v>1259</v>
      </c>
      <c r="J774" s="270" t="s">
        <v>1259</v>
      </c>
      <c r="K774" s="270" t="s">
        <v>1259</v>
      </c>
      <c r="L774" s="270" t="s">
        <v>1259</v>
      </c>
      <c r="M774" s="270" t="s">
        <v>1259</v>
      </c>
      <c r="N774" s="270" t="s">
        <v>1259</v>
      </c>
      <c r="O774" s="270" t="s">
        <v>1259</v>
      </c>
      <c r="P774" s="270" t="s">
        <v>1259</v>
      </c>
      <c r="Q774" s="270" t="s">
        <v>1259</v>
      </c>
      <c r="R774" s="270" t="s">
        <v>1259</v>
      </c>
      <c r="S774" s="270" t="s">
        <v>1259</v>
      </c>
      <c r="T774" s="270" t="s">
        <v>1259</v>
      </c>
      <c r="U774" s="270" t="s">
        <v>1259</v>
      </c>
      <c r="V774" s="270" t="s">
        <v>1259</v>
      </c>
      <c r="W774" s="270" t="s">
        <v>1259</v>
      </c>
      <c r="X774" s="270" t="s">
        <v>1259</v>
      </c>
      <c r="Y774" s="270" t="s">
        <v>1259</v>
      </c>
      <c r="Z774" s="270" t="s">
        <v>1259</v>
      </c>
      <c r="AA774" s="270" t="s">
        <v>1259</v>
      </c>
      <c r="AB774" s="270" t="s">
        <v>1259</v>
      </c>
      <c r="AC774" s="270" t="s">
        <v>1259</v>
      </c>
      <c r="AD774" s="270" t="s">
        <v>1259</v>
      </c>
      <c r="AE774" s="270" t="s">
        <v>1259</v>
      </c>
      <c r="AF774" s="270" t="s">
        <v>1259</v>
      </c>
      <c r="AG774" s="270" t="s">
        <v>1259</v>
      </c>
      <c r="AH774" s="270" t="s">
        <v>1259</v>
      </c>
      <c r="AI774" s="270" t="s">
        <v>1259</v>
      </c>
      <c r="AJ774" s="270" t="s">
        <v>1259</v>
      </c>
      <c r="AK774" s="270" t="s">
        <v>1259</v>
      </c>
      <c r="AL774" s="270" t="s">
        <v>1259</v>
      </c>
      <c r="AM774" s="270" t="s">
        <v>1259</v>
      </c>
      <c r="AN774" s="270" t="s">
        <v>1259</v>
      </c>
      <c r="AO774" s="270" t="s">
        <v>1259</v>
      </c>
      <c r="AP774" s="270" t="s">
        <v>1259</v>
      </c>
      <c r="AQ774" s="270" t="s">
        <v>1259</v>
      </c>
      <c r="AR774" s="270" t="s">
        <v>1259</v>
      </c>
      <c r="AS774" s="270" t="s">
        <v>1259</v>
      </c>
      <c r="AT774" s="270" t="s">
        <v>1259</v>
      </c>
      <c r="AU774" s="270" t="s">
        <v>1259</v>
      </c>
      <c r="AV774" s="270" t="s">
        <v>1259</v>
      </c>
      <c r="AW774" s="277" t="s">
        <v>1259</v>
      </c>
      <c r="AX774">
        <f>VLOOKUP(A774,[1]Sheet4!B$2:G$3636,6,0)</f>
        <v>0</v>
      </c>
      <c r="AY774" t="str">
        <f>VLOOKUP(A774,[1]Sheet2!A$3:AC$3636,29,0)</f>
        <v/>
      </c>
      <c r="AZ774" s="270" t="s">
        <v>3258</v>
      </c>
      <c r="BA774" s="270" t="s">
        <v>3258</v>
      </c>
      <c r="BB774" s="270" t="s">
        <v>3258</v>
      </c>
      <c r="BC774" s="270" t="s">
        <v>3258</v>
      </c>
      <c r="BD774" s="270"/>
      <c r="BE774" s="270"/>
      <c r="BH774" s="248"/>
      <c r="BI774" s="248"/>
      <c r="BJ774" s="248"/>
      <c r="BK774" s="248"/>
      <c r="BL774" s="248"/>
      <c r="BM774" s="248"/>
      <c r="BN774" s="248"/>
      <c r="BO774" s="248"/>
      <c r="BP774" s="248" t="s">
        <v>3258</v>
      </c>
      <c r="BQ774" s="248" t="s">
        <v>3258</v>
      </c>
      <c r="BR774" s="248" t="s">
        <v>3258</v>
      </c>
      <c r="BS774" s="248" t="s">
        <v>3258</v>
      </c>
      <c r="BT774" s="248" t="s">
        <v>3258</v>
      </c>
      <c r="BU774" s="248" t="s">
        <v>3258</v>
      </c>
      <c r="BV774" s="247"/>
      <c r="BW774" s="248"/>
      <c r="BX774" s="248"/>
      <c r="BY774" s="248"/>
      <c r="BZ774" s="248"/>
      <c r="CA774" s="241"/>
      <c r="CB774" s="241"/>
      <c r="CC774" s="241"/>
      <c r="CD774" s="241"/>
      <c r="CE774" s="248"/>
    </row>
    <row r="775" spans="1:83" ht="14.4" x14ac:dyDescent="0.3">
      <c r="A775" s="269">
        <v>523004</v>
      </c>
      <c r="B775" s="272" t="str">
        <f>VLOOKUP(A775,[1]Sheet4!B$1:G$3636,5,0)</f>
        <v>الرابعة حديث</v>
      </c>
      <c r="C775" s="270" t="s">
        <v>1259</v>
      </c>
      <c r="D775" s="270" t="s">
        <v>1259</v>
      </c>
      <c r="E775" s="270" t="s">
        <v>1259</v>
      </c>
      <c r="F775" s="270" t="s">
        <v>1259</v>
      </c>
      <c r="G775" s="270" t="s">
        <v>1259</v>
      </c>
      <c r="H775" s="270" t="s">
        <v>1259</v>
      </c>
      <c r="I775" s="270" t="s">
        <v>1259</v>
      </c>
      <c r="J775" s="270" t="s">
        <v>1259</v>
      </c>
      <c r="K775" s="270" t="s">
        <v>1259</v>
      </c>
      <c r="L775" s="270" t="s">
        <v>1259</v>
      </c>
      <c r="M775" s="270" t="s">
        <v>1259</v>
      </c>
      <c r="N775" s="270" t="s">
        <v>1259</v>
      </c>
      <c r="O775" s="270" t="s">
        <v>1259</v>
      </c>
      <c r="P775" s="270" t="s">
        <v>1259</v>
      </c>
      <c r="Q775" s="270" t="s">
        <v>1259</v>
      </c>
      <c r="R775" s="270" t="s">
        <v>1259</v>
      </c>
      <c r="S775" s="270" t="s">
        <v>1259</v>
      </c>
      <c r="T775" s="270" t="s">
        <v>1259</v>
      </c>
      <c r="U775" s="270" t="s">
        <v>1259</v>
      </c>
      <c r="V775" s="270" t="s">
        <v>1259</v>
      </c>
      <c r="W775" s="270" t="s">
        <v>1259</v>
      </c>
      <c r="X775" s="270" t="s">
        <v>1259</v>
      </c>
      <c r="Y775" s="270" t="s">
        <v>1259</v>
      </c>
      <c r="Z775" s="270" t="s">
        <v>1259</v>
      </c>
      <c r="AA775" s="270" t="s">
        <v>1259</v>
      </c>
      <c r="AB775" s="270" t="s">
        <v>1259</v>
      </c>
      <c r="AC775" s="270" t="s">
        <v>1259</v>
      </c>
      <c r="AD775" s="270" t="s">
        <v>1259</v>
      </c>
      <c r="AE775" s="270" t="s">
        <v>1259</v>
      </c>
      <c r="AF775" s="270" t="s">
        <v>1259</v>
      </c>
      <c r="AG775" s="270" t="s">
        <v>1259</v>
      </c>
      <c r="AH775" s="270" t="s">
        <v>1259</v>
      </c>
      <c r="AI775" s="270" t="s">
        <v>1259</v>
      </c>
      <c r="AJ775" s="270" t="s">
        <v>1259</v>
      </c>
      <c r="AK775" s="270" t="s">
        <v>1259</v>
      </c>
      <c r="AL775" s="270" t="s">
        <v>1259</v>
      </c>
      <c r="AM775" s="270" t="s">
        <v>1259</v>
      </c>
      <c r="AN775" s="270" t="s">
        <v>1259</v>
      </c>
      <c r="AO775" s="270" t="s">
        <v>1259</v>
      </c>
      <c r="AP775" s="270" t="s">
        <v>1259</v>
      </c>
      <c r="AQ775" s="270" t="s">
        <v>1259</v>
      </c>
      <c r="AR775" s="270" t="s">
        <v>1259</v>
      </c>
      <c r="AS775" s="270"/>
      <c r="AT775" s="270"/>
      <c r="AU775" s="270"/>
      <c r="AV775" s="270"/>
      <c r="AW775" s="277"/>
      <c r="AY775" t="str">
        <f>VLOOKUP(A775,[1]Sheet2!A$3:AC$3636,29,0)</f>
        <v/>
      </c>
      <c r="AZ775" s="270" t="s">
        <v>3258</v>
      </c>
      <c r="BA775" s="270" t="s">
        <v>3258</v>
      </c>
      <c r="BB775" s="270" t="s">
        <v>3258</v>
      </c>
      <c r="BC775" s="270" t="s">
        <v>3258</v>
      </c>
      <c r="BD775" s="270"/>
      <c r="BE775" s="270"/>
      <c r="BH775" s="248"/>
      <c r="BI775" s="248"/>
      <c r="BJ775" s="248"/>
      <c r="BK775" s="248"/>
      <c r="BL775" s="248"/>
      <c r="BM775" s="248"/>
      <c r="BN775" s="248"/>
      <c r="BO775" s="248"/>
      <c r="BP775" s="248" t="s">
        <v>3258</v>
      </c>
      <c r="BQ775" s="248" t="s">
        <v>3258</v>
      </c>
      <c r="BR775" s="248" t="s">
        <v>3258</v>
      </c>
      <c r="BS775" s="248" t="s">
        <v>3258</v>
      </c>
      <c r="BT775" s="248" t="s">
        <v>3258</v>
      </c>
      <c r="BU775" s="248" t="s">
        <v>3258</v>
      </c>
      <c r="BV775" s="247"/>
      <c r="BW775" s="248"/>
      <c r="BX775" s="248"/>
      <c r="BY775" s="248"/>
      <c r="BZ775" s="248"/>
      <c r="CA775" s="241"/>
      <c r="CB775" s="241"/>
      <c r="CC775" s="241"/>
      <c r="CD775" s="241"/>
      <c r="CE775" s="248"/>
    </row>
    <row r="776" spans="1:83" ht="14.4" x14ac:dyDescent="0.3">
      <c r="A776" s="269">
        <v>523008</v>
      </c>
      <c r="B776" s="272" t="str">
        <f>VLOOKUP(A776,[1]Sheet4!B$1:G$3636,5,0)</f>
        <v>الرابعة حديث</v>
      </c>
      <c r="C776" s="270" t="s">
        <v>1259</v>
      </c>
      <c r="D776" s="270" t="s">
        <v>1259</v>
      </c>
      <c r="E776" s="270" t="s">
        <v>1259</v>
      </c>
      <c r="F776" s="270" t="s">
        <v>1259</v>
      </c>
      <c r="G776" s="270" t="s">
        <v>1259</v>
      </c>
      <c r="H776" s="270" t="s">
        <v>1259</v>
      </c>
      <c r="I776" s="270" t="s">
        <v>1259</v>
      </c>
      <c r="J776" s="270" t="s">
        <v>1259</v>
      </c>
      <c r="K776" s="270" t="s">
        <v>1259</v>
      </c>
      <c r="L776" s="270" t="s">
        <v>1259</v>
      </c>
      <c r="M776" s="270" t="s">
        <v>1259</v>
      </c>
      <c r="N776" s="270" t="s">
        <v>1259</v>
      </c>
      <c r="O776" s="270" t="s">
        <v>1259</v>
      </c>
      <c r="P776" s="270" t="s">
        <v>1259</v>
      </c>
      <c r="Q776" s="270" t="s">
        <v>1259</v>
      </c>
      <c r="R776" s="270" t="s">
        <v>1259</v>
      </c>
      <c r="S776" s="270" t="s">
        <v>1259</v>
      </c>
      <c r="T776" s="270" t="s">
        <v>1259</v>
      </c>
      <c r="U776" s="270" t="s">
        <v>1259</v>
      </c>
      <c r="V776" s="270" t="s">
        <v>1259</v>
      </c>
      <c r="W776" s="270" t="s">
        <v>1259</v>
      </c>
      <c r="X776" s="270" t="s">
        <v>1259</v>
      </c>
      <c r="Y776" s="270" t="s">
        <v>1259</v>
      </c>
      <c r="Z776" s="270" t="s">
        <v>1259</v>
      </c>
      <c r="AA776" s="270" t="s">
        <v>1259</v>
      </c>
      <c r="AB776" s="270" t="s">
        <v>1259</v>
      </c>
      <c r="AC776" s="270" t="s">
        <v>1259</v>
      </c>
      <c r="AD776" s="270" t="s">
        <v>1259</v>
      </c>
      <c r="AE776" s="270" t="s">
        <v>1259</v>
      </c>
      <c r="AF776" s="270" t="s">
        <v>1259</v>
      </c>
      <c r="AG776" s="270" t="s">
        <v>1259</v>
      </c>
      <c r="AH776" s="270" t="s">
        <v>1259</v>
      </c>
      <c r="AI776" s="270" t="s">
        <v>1259</v>
      </c>
      <c r="AJ776" s="270" t="s">
        <v>1259</v>
      </c>
      <c r="AK776" s="270" t="s">
        <v>1259</v>
      </c>
      <c r="AL776" s="270" t="s">
        <v>1259</v>
      </c>
      <c r="AM776" s="270" t="s">
        <v>1259</v>
      </c>
      <c r="AN776" s="270" t="s">
        <v>1259</v>
      </c>
      <c r="AO776" s="270" t="s">
        <v>1259</v>
      </c>
      <c r="AP776" s="270" t="s">
        <v>1259</v>
      </c>
      <c r="AQ776" s="270" t="s">
        <v>1259</v>
      </c>
      <c r="AR776" s="270" t="s">
        <v>1259</v>
      </c>
      <c r="AS776" s="270"/>
      <c r="AT776" s="270"/>
      <c r="AU776" s="270"/>
      <c r="AV776" s="270"/>
      <c r="AW776" s="277"/>
      <c r="AX776">
        <f>VLOOKUP(A776,[1]Sheet4!B$2:G$3636,6,0)</f>
        <v>0</v>
      </c>
      <c r="AY776" t="str">
        <f>VLOOKUP(A776,[1]Sheet2!A$3:AC$3636,29,0)</f>
        <v/>
      </c>
      <c r="AZ776" s="270" t="s">
        <v>3258</v>
      </c>
      <c r="BA776" s="270" t="s">
        <v>3258</v>
      </c>
      <c r="BB776" s="270" t="s">
        <v>3258</v>
      </c>
      <c r="BC776" s="270" t="s">
        <v>3258</v>
      </c>
      <c r="BD776" s="270"/>
      <c r="BE776" s="270"/>
    </row>
    <row r="777" spans="1:83" ht="14.4" x14ac:dyDescent="0.3">
      <c r="A777" s="269">
        <v>523012</v>
      </c>
      <c r="B777" s="272" t="str">
        <f>VLOOKUP(A777,[1]Sheet4!B$1:G$3636,5,0)</f>
        <v>الرابعة</v>
      </c>
      <c r="C777" s="270" t="s">
        <v>1259</v>
      </c>
      <c r="D777" s="270" t="s">
        <v>1259</v>
      </c>
      <c r="E777" s="270" t="s">
        <v>1259</v>
      </c>
      <c r="F777" s="270" t="s">
        <v>1259</v>
      </c>
      <c r="G777" s="270" t="s">
        <v>1259</v>
      </c>
      <c r="H777" s="270" t="s">
        <v>1259</v>
      </c>
      <c r="I777" s="270" t="s">
        <v>1259</v>
      </c>
      <c r="J777" s="270" t="s">
        <v>1259</v>
      </c>
      <c r="K777" s="270" t="s">
        <v>1259</v>
      </c>
      <c r="L777" s="270" t="s">
        <v>1259</v>
      </c>
      <c r="M777" s="270" t="s">
        <v>1259</v>
      </c>
      <c r="N777" s="270" t="s">
        <v>1259</v>
      </c>
      <c r="O777" s="270" t="s">
        <v>1259</v>
      </c>
      <c r="P777" s="270" t="s">
        <v>1259</v>
      </c>
      <c r="Q777" s="270" t="s">
        <v>1259</v>
      </c>
      <c r="R777" s="270" t="s">
        <v>1259</v>
      </c>
      <c r="S777" s="270" t="s">
        <v>1259</v>
      </c>
      <c r="T777" s="270" t="s">
        <v>1259</v>
      </c>
      <c r="U777" s="270" t="s">
        <v>1259</v>
      </c>
      <c r="V777" s="270" t="s">
        <v>1259</v>
      </c>
      <c r="W777" s="270" t="s">
        <v>1259</v>
      </c>
      <c r="X777" s="270" t="s">
        <v>1259</v>
      </c>
      <c r="Y777" s="270" t="s">
        <v>1259</v>
      </c>
      <c r="Z777" s="270" t="s">
        <v>1259</v>
      </c>
      <c r="AA777" s="270" t="s">
        <v>1259</v>
      </c>
      <c r="AB777" s="270" t="s">
        <v>1259</v>
      </c>
      <c r="AC777" s="270" t="s">
        <v>1259</v>
      </c>
      <c r="AD777" s="270" t="s">
        <v>1259</v>
      </c>
      <c r="AE777" s="270" t="s">
        <v>1259</v>
      </c>
      <c r="AF777" s="270" t="s">
        <v>1259</v>
      </c>
      <c r="AG777" s="270" t="s">
        <v>1259</v>
      </c>
      <c r="AH777" s="270" t="s">
        <v>1259</v>
      </c>
      <c r="AI777" s="270" t="s">
        <v>1259</v>
      </c>
      <c r="AJ777" s="270" t="s">
        <v>1259</v>
      </c>
      <c r="AK777" s="270" t="s">
        <v>1259</v>
      </c>
      <c r="AL777" s="270" t="s">
        <v>1259</v>
      </c>
      <c r="AM777" s="270" t="s">
        <v>1259</v>
      </c>
      <c r="AN777" s="270" t="s">
        <v>1259</v>
      </c>
      <c r="AO777" s="270" t="s">
        <v>1259</v>
      </c>
      <c r="AP777" s="270" t="s">
        <v>1259</v>
      </c>
      <c r="AQ777" s="270" t="s">
        <v>1259</v>
      </c>
      <c r="AR777" s="270" t="s">
        <v>1259</v>
      </c>
      <c r="AS777" s="270" t="s">
        <v>1259</v>
      </c>
      <c r="AT777" s="270" t="s">
        <v>1259</v>
      </c>
      <c r="AU777" s="270" t="s">
        <v>1259</v>
      </c>
      <c r="AV777" s="270" t="s">
        <v>1259</v>
      </c>
      <c r="AW777" s="277" t="s">
        <v>1259</v>
      </c>
      <c r="AX777">
        <f>VLOOKUP(A777,[1]Sheet4!B$2:G$3636,6,0)</f>
        <v>0</v>
      </c>
      <c r="AY777" t="str">
        <f>VLOOKUP(A777,[1]Sheet2!A$3:AC$3636,29,0)</f>
        <v/>
      </c>
      <c r="AZ777" s="270" t="s">
        <v>3258</v>
      </c>
      <c r="BA777" s="270" t="s">
        <v>3258</v>
      </c>
      <c r="BB777" s="270" t="s">
        <v>3258</v>
      </c>
      <c r="BC777" s="270" t="s">
        <v>3258</v>
      </c>
      <c r="BD777" s="270"/>
      <c r="BE777" s="270"/>
    </row>
    <row r="778" spans="1:83" ht="14.4" x14ac:dyDescent="0.3">
      <c r="A778" s="269">
        <v>523013</v>
      </c>
      <c r="B778" s="272" t="str">
        <f>VLOOKUP(A778,[1]Sheet4!B$1:G$3636,5,0)</f>
        <v>الرابعة</v>
      </c>
      <c r="C778" s="270" t="s">
        <v>1259</v>
      </c>
      <c r="D778" s="270" t="s">
        <v>1259</v>
      </c>
      <c r="E778" s="270" t="s">
        <v>1259</v>
      </c>
      <c r="F778" s="270" t="s">
        <v>1259</v>
      </c>
      <c r="G778" s="270" t="s">
        <v>1259</v>
      </c>
      <c r="H778" s="270" t="s">
        <v>1259</v>
      </c>
      <c r="I778" s="270" t="s">
        <v>1259</v>
      </c>
      <c r="J778" s="270" t="s">
        <v>1259</v>
      </c>
      <c r="K778" s="270" t="s">
        <v>1259</v>
      </c>
      <c r="L778" s="270" t="s">
        <v>1259</v>
      </c>
      <c r="M778" s="270" t="s">
        <v>1259</v>
      </c>
      <c r="N778" s="270" t="s">
        <v>1259</v>
      </c>
      <c r="O778" s="270" t="s">
        <v>1259</v>
      </c>
      <c r="P778" s="270" t="s">
        <v>1259</v>
      </c>
      <c r="Q778" s="270" t="s">
        <v>1259</v>
      </c>
      <c r="R778" s="270" t="s">
        <v>1259</v>
      </c>
      <c r="S778" s="270" t="s">
        <v>1259</v>
      </c>
      <c r="T778" s="270" t="s">
        <v>1259</v>
      </c>
      <c r="U778" s="270" t="s">
        <v>1259</v>
      </c>
      <c r="V778" s="270" t="s">
        <v>1259</v>
      </c>
      <c r="W778" s="270" t="s">
        <v>1259</v>
      </c>
      <c r="X778" s="270" t="s">
        <v>1259</v>
      </c>
      <c r="Y778" s="270" t="s">
        <v>1259</v>
      </c>
      <c r="Z778" s="270" t="s">
        <v>1259</v>
      </c>
      <c r="AA778" s="270" t="s">
        <v>1259</v>
      </c>
      <c r="AB778" s="270" t="s">
        <v>1259</v>
      </c>
      <c r="AC778" s="270" t="s">
        <v>1259</v>
      </c>
      <c r="AD778" s="270" t="s">
        <v>1259</v>
      </c>
      <c r="AE778" s="270" t="s">
        <v>1259</v>
      </c>
      <c r="AF778" s="270" t="s">
        <v>1259</v>
      </c>
      <c r="AG778" s="270" t="s">
        <v>1259</v>
      </c>
      <c r="AH778" s="270" t="s">
        <v>1259</v>
      </c>
      <c r="AI778" s="270" t="s">
        <v>1259</v>
      </c>
      <c r="AJ778" s="270" t="s">
        <v>1259</v>
      </c>
      <c r="AK778" s="270" t="s">
        <v>1259</v>
      </c>
      <c r="AL778" s="270" t="s">
        <v>1259</v>
      </c>
      <c r="AM778" s="270" t="s">
        <v>1259</v>
      </c>
      <c r="AN778" s="270" t="s">
        <v>1259</v>
      </c>
      <c r="AO778" s="270" t="s">
        <v>1259</v>
      </c>
      <c r="AP778" s="270" t="s">
        <v>1259</v>
      </c>
      <c r="AQ778" s="270" t="s">
        <v>1259</v>
      </c>
      <c r="AR778" s="270" t="s">
        <v>1259</v>
      </c>
      <c r="AS778" s="270" t="s">
        <v>1259</v>
      </c>
      <c r="AT778" s="270" t="s">
        <v>1259</v>
      </c>
      <c r="AU778" s="270" t="s">
        <v>1259</v>
      </c>
      <c r="AV778" s="270" t="s">
        <v>1259</v>
      </c>
      <c r="AW778" s="277" t="s">
        <v>1259</v>
      </c>
      <c r="AX778">
        <f>VLOOKUP(A778,[1]Sheet4!B$2:G$3636,6,0)</f>
        <v>0</v>
      </c>
      <c r="AY778" t="str">
        <f>VLOOKUP(A778,[1]Sheet2!A$3:AC$3636,29,0)</f>
        <v/>
      </c>
      <c r="AZ778" s="270" t="s">
        <v>3258</v>
      </c>
      <c r="BA778" s="270" t="s">
        <v>3258</v>
      </c>
      <c r="BB778" s="270" t="s">
        <v>3258</v>
      </c>
      <c r="BC778" s="270" t="s">
        <v>3258</v>
      </c>
      <c r="BD778" s="270"/>
      <c r="BE778" s="270"/>
    </row>
    <row r="779" spans="1:83" ht="14.4" x14ac:dyDescent="0.3">
      <c r="A779" s="269">
        <v>523014</v>
      </c>
      <c r="B779" s="272" t="str">
        <f>VLOOKUP(A779,[1]Sheet4!B$1:G$3636,5,0)</f>
        <v>الرابعة</v>
      </c>
      <c r="C779" s="270" t="s">
        <v>1259</v>
      </c>
      <c r="D779" s="270" t="s">
        <v>1259</v>
      </c>
      <c r="E779" s="270" t="s">
        <v>1259</v>
      </c>
      <c r="F779" s="270" t="s">
        <v>1259</v>
      </c>
      <c r="G779" s="270" t="s">
        <v>1259</v>
      </c>
      <c r="H779" s="270" t="s">
        <v>1259</v>
      </c>
      <c r="I779" s="270" t="s">
        <v>1259</v>
      </c>
      <c r="J779" s="270" t="s">
        <v>1259</v>
      </c>
      <c r="K779" s="270" t="s">
        <v>1259</v>
      </c>
      <c r="L779" s="270" t="s">
        <v>1259</v>
      </c>
      <c r="M779" s="270" t="s">
        <v>1259</v>
      </c>
      <c r="N779" s="270" t="s">
        <v>1259</v>
      </c>
      <c r="O779" s="270" t="s">
        <v>1259</v>
      </c>
      <c r="P779" s="270" t="s">
        <v>1259</v>
      </c>
      <c r="Q779" s="270" t="s">
        <v>1259</v>
      </c>
      <c r="R779" s="270" t="s">
        <v>1259</v>
      </c>
      <c r="S779" s="270" t="s">
        <v>1259</v>
      </c>
      <c r="T779" s="270" t="s">
        <v>1259</v>
      </c>
      <c r="U779" s="270" t="s">
        <v>1259</v>
      </c>
      <c r="V779" s="270" t="s">
        <v>1259</v>
      </c>
      <c r="W779" s="270" t="s">
        <v>1259</v>
      </c>
      <c r="X779" s="270" t="s">
        <v>1259</v>
      </c>
      <c r="Y779" s="270" t="s">
        <v>1259</v>
      </c>
      <c r="Z779" s="270" t="s">
        <v>1259</v>
      </c>
      <c r="AA779" s="270" t="s">
        <v>1259</v>
      </c>
      <c r="AB779" s="270" t="s">
        <v>1259</v>
      </c>
      <c r="AC779" s="270" t="s">
        <v>1259</v>
      </c>
      <c r="AD779" s="270" t="s">
        <v>1259</v>
      </c>
      <c r="AE779" s="270" t="s">
        <v>1259</v>
      </c>
      <c r="AF779" s="270" t="s">
        <v>1259</v>
      </c>
      <c r="AG779" s="270" t="s">
        <v>1259</v>
      </c>
      <c r="AH779" s="270" t="s">
        <v>1259</v>
      </c>
      <c r="AI779" s="270" t="s">
        <v>1259</v>
      </c>
      <c r="AJ779" s="270" t="s">
        <v>1259</v>
      </c>
      <c r="AK779" s="270" t="s">
        <v>1259</v>
      </c>
      <c r="AL779" s="270" t="s">
        <v>1259</v>
      </c>
      <c r="AM779" s="270" t="s">
        <v>1259</v>
      </c>
      <c r="AN779" s="270" t="s">
        <v>1259</v>
      </c>
      <c r="AO779" s="270" t="s">
        <v>1259</v>
      </c>
      <c r="AP779" s="270" t="s">
        <v>1259</v>
      </c>
      <c r="AQ779" s="270" t="s">
        <v>1259</v>
      </c>
      <c r="AR779" s="270" t="s">
        <v>1259</v>
      </c>
      <c r="AS779" s="270" t="s">
        <v>1259</v>
      </c>
      <c r="AT779" s="270" t="s">
        <v>1259</v>
      </c>
      <c r="AU779" s="270" t="s">
        <v>1259</v>
      </c>
      <c r="AV779" s="270" t="s">
        <v>1259</v>
      </c>
      <c r="AW779" s="277" t="s">
        <v>1259</v>
      </c>
      <c r="AX779">
        <f>VLOOKUP(A779,[1]Sheet4!B$2:G$3636,6,0)</f>
        <v>0</v>
      </c>
      <c r="AY779" t="str">
        <f>VLOOKUP(A779,[1]Sheet2!A$3:AC$3636,29,0)</f>
        <v/>
      </c>
      <c r="AZ779" s="270" t="s">
        <v>3258</v>
      </c>
      <c r="BA779" s="270" t="s">
        <v>3258</v>
      </c>
      <c r="BB779" s="270" t="s">
        <v>3258</v>
      </c>
      <c r="BC779" s="270" t="s">
        <v>3258</v>
      </c>
      <c r="BD779" s="270"/>
      <c r="BE779" s="270"/>
    </row>
    <row r="780" spans="1:83" ht="14.4" x14ac:dyDescent="0.3">
      <c r="A780" s="269">
        <v>523019</v>
      </c>
      <c r="B780" s="272" t="str">
        <f>VLOOKUP(A780,[1]Sheet4!B$1:G$3636,5,0)</f>
        <v>الرابعة</v>
      </c>
      <c r="C780" s="270" t="s">
        <v>1259</v>
      </c>
      <c r="D780" s="270" t="s">
        <v>1259</v>
      </c>
      <c r="E780" s="270" t="s">
        <v>1259</v>
      </c>
      <c r="F780" s="270" t="s">
        <v>1259</v>
      </c>
      <c r="G780" s="270" t="s">
        <v>1259</v>
      </c>
      <c r="H780" s="270" t="s">
        <v>1259</v>
      </c>
      <c r="I780" s="270" t="s">
        <v>1259</v>
      </c>
      <c r="J780" s="270" t="s">
        <v>1259</v>
      </c>
      <c r="K780" s="270" t="s">
        <v>1259</v>
      </c>
      <c r="L780" s="270" t="s">
        <v>1259</v>
      </c>
      <c r="M780" s="270" t="s">
        <v>1259</v>
      </c>
      <c r="N780" s="270" t="s">
        <v>1259</v>
      </c>
      <c r="O780" s="270" t="s">
        <v>1259</v>
      </c>
      <c r="P780" s="270" t="s">
        <v>1259</v>
      </c>
      <c r="Q780" s="270" t="s">
        <v>1259</v>
      </c>
      <c r="R780" s="270" t="s">
        <v>1259</v>
      </c>
      <c r="S780" s="270" t="s">
        <v>1259</v>
      </c>
      <c r="T780" s="270" t="s">
        <v>1259</v>
      </c>
      <c r="U780" s="270" t="s">
        <v>1259</v>
      </c>
      <c r="V780" s="270" t="s">
        <v>1259</v>
      </c>
      <c r="W780" s="270" t="s">
        <v>1259</v>
      </c>
      <c r="X780" s="270" t="s">
        <v>1259</v>
      </c>
      <c r="Y780" s="270" t="s">
        <v>1259</v>
      </c>
      <c r="Z780" s="270" t="s">
        <v>1259</v>
      </c>
      <c r="AA780" s="270" t="s">
        <v>1259</v>
      </c>
      <c r="AB780" s="270" t="s">
        <v>1259</v>
      </c>
      <c r="AC780" s="270" t="s">
        <v>1259</v>
      </c>
      <c r="AD780" s="270" t="s">
        <v>1259</v>
      </c>
      <c r="AE780" s="270" t="s">
        <v>1259</v>
      </c>
      <c r="AF780" s="270" t="s">
        <v>1259</v>
      </c>
      <c r="AG780" s="270" t="s">
        <v>1259</v>
      </c>
      <c r="AH780" s="270" t="s">
        <v>1259</v>
      </c>
      <c r="AI780" s="270" t="s">
        <v>1259</v>
      </c>
      <c r="AJ780" s="270" t="s">
        <v>1259</v>
      </c>
      <c r="AK780" s="270" t="s">
        <v>1259</v>
      </c>
      <c r="AL780" s="270" t="s">
        <v>1259</v>
      </c>
      <c r="AM780" s="270" t="s">
        <v>1259</v>
      </c>
      <c r="AN780" s="270" t="s">
        <v>1259</v>
      </c>
      <c r="AO780" s="270" t="s">
        <v>1259</v>
      </c>
      <c r="AP780" s="270" t="s">
        <v>1259</v>
      </c>
      <c r="AQ780" s="270" t="s">
        <v>1259</v>
      </c>
      <c r="AR780" s="270" t="s">
        <v>1259</v>
      </c>
      <c r="AS780" s="270" t="s">
        <v>1259</v>
      </c>
      <c r="AT780" s="270" t="s">
        <v>1259</v>
      </c>
      <c r="AU780" s="270" t="s">
        <v>1259</v>
      </c>
      <c r="AV780" s="270" t="s">
        <v>1259</v>
      </c>
      <c r="AW780" s="277" t="s">
        <v>1259</v>
      </c>
      <c r="AX780">
        <f>VLOOKUP(A780,[1]Sheet4!B$2:G$3636,6,0)</f>
        <v>0</v>
      </c>
      <c r="AY780" t="str">
        <f>VLOOKUP(A780,[1]Sheet2!A$3:AC$3636,29,0)</f>
        <v/>
      </c>
      <c r="AZ780" s="249"/>
      <c r="BA780" s="249"/>
      <c r="BB780" s="249"/>
      <c r="BC780" s="249"/>
      <c r="BD780" s="249"/>
      <c r="BE780" s="270"/>
      <c r="BH780" s="248"/>
      <c r="BI780" s="248"/>
      <c r="BJ780" s="248"/>
      <c r="BK780" s="248"/>
      <c r="BL780" s="248"/>
      <c r="BM780" s="248"/>
      <c r="BN780" s="248"/>
      <c r="BO780" s="248"/>
      <c r="BP780" s="248" t="s">
        <v>3258</v>
      </c>
      <c r="BQ780" s="248" t="s">
        <v>3258</v>
      </c>
      <c r="BR780" s="248" t="s">
        <v>3258</v>
      </c>
      <c r="BS780" s="248" t="s">
        <v>3258</v>
      </c>
      <c r="BT780" s="248" t="s">
        <v>3258</v>
      </c>
      <c r="BU780" s="248" t="s">
        <v>3258</v>
      </c>
      <c r="BV780" s="247"/>
      <c r="BW780" s="248"/>
      <c r="BX780" s="248"/>
      <c r="BY780" s="248"/>
      <c r="BZ780" s="248"/>
      <c r="CA780" s="241"/>
      <c r="CB780" s="241"/>
      <c r="CC780" s="241"/>
      <c r="CD780" s="241"/>
      <c r="CE780" s="248"/>
    </row>
    <row r="781" spans="1:83" ht="14.4" x14ac:dyDescent="0.3">
      <c r="A781" s="269">
        <v>523020</v>
      </c>
      <c r="B781" s="272" t="str">
        <f>VLOOKUP(A781,[1]Sheet4!B$1:G$3636,5,0)</f>
        <v>الرابعة</v>
      </c>
      <c r="C781" s="270" t="s">
        <v>1259</v>
      </c>
      <c r="D781" s="270" t="s">
        <v>1259</v>
      </c>
      <c r="E781" s="270" t="s">
        <v>1259</v>
      </c>
      <c r="F781" s="270" t="s">
        <v>1259</v>
      </c>
      <c r="G781" s="270" t="s">
        <v>1259</v>
      </c>
      <c r="H781" s="270" t="s">
        <v>1259</v>
      </c>
      <c r="I781" s="270" t="s">
        <v>1259</v>
      </c>
      <c r="J781" s="270" t="s">
        <v>1259</v>
      </c>
      <c r="K781" s="270" t="s">
        <v>1259</v>
      </c>
      <c r="L781" s="270" t="s">
        <v>1259</v>
      </c>
      <c r="M781" s="270" t="s">
        <v>1259</v>
      </c>
      <c r="N781" s="270" t="s">
        <v>1259</v>
      </c>
      <c r="O781" s="270" t="s">
        <v>1259</v>
      </c>
      <c r="P781" s="270" t="s">
        <v>1259</v>
      </c>
      <c r="Q781" s="270" t="s">
        <v>1259</v>
      </c>
      <c r="R781" s="270" t="s">
        <v>1259</v>
      </c>
      <c r="S781" s="270" t="s">
        <v>1259</v>
      </c>
      <c r="T781" s="270" t="s">
        <v>1259</v>
      </c>
      <c r="U781" s="270" t="s">
        <v>1259</v>
      </c>
      <c r="V781" s="270" t="s">
        <v>1259</v>
      </c>
      <c r="W781" s="270" t="s">
        <v>1259</v>
      </c>
      <c r="X781" s="270" t="s">
        <v>1259</v>
      </c>
      <c r="Y781" s="270" t="s">
        <v>1259</v>
      </c>
      <c r="Z781" s="270" t="s">
        <v>1259</v>
      </c>
      <c r="AA781" s="270" t="s">
        <v>1259</v>
      </c>
      <c r="AB781" s="270" t="s">
        <v>1259</v>
      </c>
      <c r="AC781" s="270" t="s">
        <v>1259</v>
      </c>
      <c r="AD781" s="270" t="s">
        <v>1259</v>
      </c>
      <c r="AE781" s="270" t="s">
        <v>1259</v>
      </c>
      <c r="AF781" s="270" t="s">
        <v>1259</v>
      </c>
      <c r="AG781" s="270" t="s">
        <v>1259</v>
      </c>
      <c r="AH781" s="270" t="s">
        <v>1259</v>
      </c>
      <c r="AI781" s="270" t="s">
        <v>1259</v>
      </c>
      <c r="AJ781" s="270" t="s">
        <v>1259</v>
      </c>
      <c r="AK781" s="270" t="s">
        <v>1259</v>
      </c>
      <c r="AL781" s="270" t="s">
        <v>1259</v>
      </c>
      <c r="AM781" s="270" t="s">
        <v>1259</v>
      </c>
      <c r="AN781" s="270" t="s">
        <v>1259</v>
      </c>
      <c r="AO781" s="270" t="s">
        <v>1259</v>
      </c>
      <c r="AP781" s="270" t="s">
        <v>1259</v>
      </c>
      <c r="AQ781" s="270" t="s">
        <v>1259</v>
      </c>
      <c r="AR781" s="270" t="s">
        <v>1259</v>
      </c>
      <c r="AS781" s="270" t="s">
        <v>1259</v>
      </c>
      <c r="AT781" s="270" t="s">
        <v>1259</v>
      </c>
      <c r="AU781" s="270" t="s">
        <v>1259</v>
      </c>
      <c r="AV781" s="270" t="s">
        <v>1259</v>
      </c>
      <c r="AW781" s="277" t="s">
        <v>1259</v>
      </c>
      <c r="AX781">
        <f>VLOOKUP(A781,[1]Sheet4!B$2:G$3636,6,0)</f>
        <v>0</v>
      </c>
      <c r="AY781" t="str">
        <f>VLOOKUP(A781,[1]Sheet2!A$3:AC$3636,29,0)</f>
        <v/>
      </c>
      <c r="AZ781" s="270" t="s">
        <v>3258</v>
      </c>
      <c r="BA781" s="270" t="s">
        <v>3258</v>
      </c>
      <c r="BB781" s="270" t="s">
        <v>3258</v>
      </c>
      <c r="BC781" s="270" t="s">
        <v>3258</v>
      </c>
      <c r="BD781" s="270"/>
      <c r="BE781" s="270"/>
    </row>
    <row r="782" spans="1:83" ht="14.4" x14ac:dyDescent="0.3">
      <c r="A782" s="269">
        <v>523031</v>
      </c>
      <c r="B782" s="272" t="str">
        <f>VLOOKUP(A782,[1]Sheet4!B$1:G$3636,5,0)</f>
        <v>الرابعة</v>
      </c>
      <c r="C782" s="270" t="s">
        <v>1259</v>
      </c>
      <c r="D782" s="270" t="s">
        <v>1259</v>
      </c>
      <c r="E782" s="270" t="s">
        <v>1259</v>
      </c>
      <c r="F782" s="270" t="s">
        <v>1259</v>
      </c>
      <c r="G782" s="270" t="s">
        <v>1259</v>
      </c>
      <c r="H782" s="270" t="s">
        <v>1259</v>
      </c>
      <c r="I782" s="270" t="s">
        <v>1259</v>
      </c>
      <c r="J782" s="270" t="s">
        <v>1259</v>
      </c>
      <c r="K782" s="270" t="s">
        <v>1259</v>
      </c>
      <c r="L782" s="270" t="s">
        <v>1259</v>
      </c>
      <c r="M782" s="270" t="s">
        <v>1259</v>
      </c>
      <c r="N782" s="270" t="s">
        <v>1259</v>
      </c>
      <c r="O782" s="270" t="s">
        <v>1259</v>
      </c>
      <c r="P782" s="270" t="s">
        <v>1259</v>
      </c>
      <c r="Q782" s="270" t="s">
        <v>1259</v>
      </c>
      <c r="R782" s="270" t="s">
        <v>1259</v>
      </c>
      <c r="S782" s="270" t="s">
        <v>1259</v>
      </c>
      <c r="T782" s="270" t="s">
        <v>1259</v>
      </c>
      <c r="U782" s="270" t="s">
        <v>1259</v>
      </c>
      <c r="V782" s="270" t="s">
        <v>1259</v>
      </c>
      <c r="W782" s="270" t="s">
        <v>1259</v>
      </c>
      <c r="X782" s="270" t="s">
        <v>1259</v>
      </c>
      <c r="Y782" s="270" t="s">
        <v>1259</v>
      </c>
      <c r="Z782" s="270" t="s">
        <v>1259</v>
      </c>
      <c r="AA782" s="270" t="s">
        <v>1259</v>
      </c>
      <c r="AB782" s="270" t="s">
        <v>1259</v>
      </c>
      <c r="AC782" s="270" t="s">
        <v>1259</v>
      </c>
      <c r="AD782" s="270" t="s">
        <v>1259</v>
      </c>
      <c r="AE782" s="270" t="s">
        <v>1259</v>
      </c>
      <c r="AF782" s="270" t="s">
        <v>1259</v>
      </c>
      <c r="AG782" s="270" t="s">
        <v>1259</v>
      </c>
      <c r="AH782" s="270" t="s">
        <v>1259</v>
      </c>
      <c r="AI782" s="270" t="s">
        <v>1259</v>
      </c>
      <c r="AJ782" s="270" t="s">
        <v>1259</v>
      </c>
      <c r="AK782" s="270" t="s">
        <v>1259</v>
      </c>
      <c r="AL782" s="270" t="s">
        <v>1259</v>
      </c>
      <c r="AM782" s="270" t="s">
        <v>1259</v>
      </c>
      <c r="AN782" s="270" t="s">
        <v>1259</v>
      </c>
      <c r="AO782" s="270" t="s">
        <v>1259</v>
      </c>
      <c r="AP782" s="270" t="s">
        <v>1259</v>
      </c>
      <c r="AQ782" s="270" t="s">
        <v>1259</v>
      </c>
      <c r="AR782" s="270" t="s">
        <v>1259</v>
      </c>
      <c r="AS782" s="270" t="s">
        <v>1259</v>
      </c>
      <c r="AT782" s="270" t="s">
        <v>1259</v>
      </c>
      <c r="AU782" s="270" t="s">
        <v>1259</v>
      </c>
      <c r="AV782" s="270" t="s">
        <v>1259</v>
      </c>
      <c r="AW782" s="277" t="s">
        <v>1259</v>
      </c>
      <c r="AX782">
        <f>VLOOKUP(A782,[1]Sheet4!B$2:G$3636,6,0)</f>
        <v>0</v>
      </c>
      <c r="AY782" t="str">
        <f>VLOOKUP(A782,[1]Sheet2!A$3:AC$3636,29,0)</f>
        <v/>
      </c>
      <c r="AZ782" s="270" t="s">
        <v>3258</v>
      </c>
      <c r="BA782" s="270" t="s">
        <v>3258</v>
      </c>
      <c r="BB782" s="270" t="s">
        <v>3258</v>
      </c>
      <c r="BC782" s="270" t="s">
        <v>3258</v>
      </c>
      <c r="BD782" s="270"/>
      <c r="BE782" s="270"/>
      <c r="BH782" s="248"/>
      <c r="BI782" s="248"/>
      <c r="BJ782" s="248"/>
      <c r="BK782" s="248"/>
      <c r="BL782" s="248"/>
      <c r="BM782" s="248"/>
      <c r="BN782" s="248"/>
      <c r="BO782" s="248"/>
      <c r="BP782" s="248" t="s">
        <v>3258</v>
      </c>
      <c r="BQ782" s="248" t="s">
        <v>3258</v>
      </c>
      <c r="BR782" s="248" t="s">
        <v>3258</v>
      </c>
      <c r="BS782" s="248" t="s">
        <v>3258</v>
      </c>
      <c r="BT782" s="248" t="s">
        <v>3258</v>
      </c>
      <c r="BU782" s="248" t="s">
        <v>3258</v>
      </c>
      <c r="BV782" s="247"/>
      <c r="BW782" s="248"/>
      <c r="BX782" s="248"/>
      <c r="BY782" s="248"/>
      <c r="BZ782" s="248"/>
      <c r="CA782" s="241"/>
      <c r="CB782" s="241"/>
      <c r="CC782" s="241"/>
      <c r="CD782" s="241"/>
      <c r="CE782" s="248"/>
    </row>
    <row r="783" spans="1:83" ht="14.4" x14ac:dyDescent="0.3">
      <c r="A783" s="269">
        <v>523033</v>
      </c>
      <c r="B783" s="272" t="str">
        <f>VLOOKUP(A783,[1]Sheet4!B$1:G$3636,5,0)</f>
        <v>الرابعة</v>
      </c>
      <c r="C783" s="270" t="s">
        <v>1260</v>
      </c>
      <c r="D783" s="270" t="s">
        <v>1260</v>
      </c>
      <c r="E783" s="270" t="s">
        <v>1260</v>
      </c>
      <c r="F783" s="270" t="s">
        <v>1260</v>
      </c>
      <c r="G783" s="270" t="s">
        <v>1260</v>
      </c>
      <c r="H783" s="270" t="s">
        <v>1260</v>
      </c>
      <c r="I783" s="270" t="s">
        <v>1260</v>
      </c>
      <c r="J783" s="270" t="s">
        <v>1260</v>
      </c>
      <c r="K783" s="270" t="s">
        <v>1260</v>
      </c>
      <c r="L783" s="270" t="s">
        <v>1260</v>
      </c>
      <c r="M783" s="270" t="s">
        <v>1260</v>
      </c>
      <c r="N783" s="270" t="s">
        <v>1260</v>
      </c>
      <c r="O783" s="270" t="s">
        <v>1260</v>
      </c>
      <c r="P783" s="270" t="s">
        <v>1260</v>
      </c>
      <c r="Q783" s="270" t="s">
        <v>1260</v>
      </c>
      <c r="R783" s="270" t="s">
        <v>1260</v>
      </c>
      <c r="S783" s="270" t="s">
        <v>1260</v>
      </c>
      <c r="T783" s="270" t="s">
        <v>1260</v>
      </c>
      <c r="U783" s="270" t="s">
        <v>1260</v>
      </c>
      <c r="V783" s="270" t="s">
        <v>1260</v>
      </c>
      <c r="W783" s="270" t="s">
        <v>1260</v>
      </c>
      <c r="X783" s="270" t="s">
        <v>1260</v>
      </c>
      <c r="Y783" s="270" t="s">
        <v>1260</v>
      </c>
      <c r="Z783" s="270" t="s">
        <v>1260</v>
      </c>
      <c r="AA783" s="270" t="s">
        <v>1260</v>
      </c>
      <c r="AB783" s="270" t="s">
        <v>1260</v>
      </c>
      <c r="AC783" s="270" t="s">
        <v>1260</v>
      </c>
      <c r="AD783" s="270" t="s">
        <v>1260</v>
      </c>
      <c r="AE783" s="270" t="s">
        <v>1260</v>
      </c>
      <c r="AF783" s="270" t="s">
        <v>1260</v>
      </c>
      <c r="AG783" s="270" t="s">
        <v>1260</v>
      </c>
      <c r="AH783" s="270" t="s">
        <v>1260</v>
      </c>
      <c r="AI783" s="270" t="s">
        <v>1260</v>
      </c>
      <c r="AJ783" s="270" t="s">
        <v>1260</v>
      </c>
      <c r="AK783" s="270" t="s">
        <v>1260</v>
      </c>
      <c r="AL783" s="270" t="s">
        <v>1260</v>
      </c>
      <c r="AM783" s="270" t="s">
        <v>1260</v>
      </c>
      <c r="AN783" s="270" t="s">
        <v>1260</v>
      </c>
      <c r="AO783" s="270" t="s">
        <v>1260</v>
      </c>
      <c r="AP783" s="270" t="s">
        <v>1260</v>
      </c>
      <c r="AQ783" s="270" t="s">
        <v>1260</v>
      </c>
      <c r="AR783" s="270" t="s">
        <v>1260</v>
      </c>
      <c r="AS783" s="270" t="s">
        <v>1260</v>
      </c>
      <c r="AT783" s="270" t="s">
        <v>1260</v>
      </c>
      <c r="AU783" s="270" t="s">
        <v>1260</v>
      </c>
      <c r="AV783" s="270" t="s">
        <v>1260</v>
      </c>
      <c r="AW783" s="277" t="s">
        <v>1260</v>
      </c>
      <c r="AX783" t="str">
        <f>VLOOKUP(A783,[1]Sheet4!B$2:G$3636,6,0)</f>
        <v>مستنفذ فصل ثاني  2023-2024</v>
      </c>
      <c r="AY783" t="str">
        <f>VLOOKUP(A783,[1]Sheet2!A$3:AC$3636,29,0)</f>
        <v/>
      </c>
      <c r="AZ783" s="270" t="s">
        <v>3258</v>
      </c>
      <c r="BA783" s="270" t="s">
        <v>3258</v>
      </c>
      <c r="BB783" s="270" t="s">
        <v>3258</v>
      </c>
      <c r="BC783" s="270" t="s">
        <v>3258</v>
      </c>
      <c r="BD783" s="270"/>
      <c r="BE783" s="270"/>
    </row>
    <row r="784" spans="1:83" ht="14.4" x14ac:dyDescent="0.3">
      <c r="A784" s="269">
        <v>523041</v>
      </c>
      <c r="B784" s="272" t="str">
        <f>VLOOKUP(A784,[1]Sheet4!B$1:G$3636,5,0)</f>
        <v>الرابعة</v>
      </c>
      <c r="C784" s="270" t="s">
        <v>1259</v>
      </c>
      <c r="D784" s="270" t="s">
        <v>1259</v>
      </c>
      <c r="E784" s="270" t="s">
        <v>1259</v>
      </c>
      <c r="F784" s="270" t="s">
        <v>1259</v>
      </c>
      <c r="G784" s="270" t="s">
        <v>1259</v>
      </c>
      <c r="H784" s="270" t="s">
        <v>1259</v>
      </c>
      <c r="I784" s="270" t="s">
        <v>1259</v>
      </c>
      <c r="J784" s="270" t="s">
        <v>1259</v>
      </c>
      <c r="K784" s="270" t="s">
        <v>1259</v>
      </c>
      <c r="L784" s="270" t="s">
        <v>1259</v>
      </c>
      <c r="M784" s="270" t="s">
        <v>1259</v>
      </c>
      <c r="N784" s="270" t="s">
        <v>1259</v>
      </c>
      <c r="O784" s="270" t="s">
        <v>1259</v>
      </c>
      <c r="P784" s="270" t="s">
        <v>1259</v>
      </c>
      <c r="Q784" s="270" t="s">
        <v>1259</v>
      </c>
      <c r="R784" s="270" t="s">
        <v>1259</v>
      </c>
      <c r="S784" s="270" t="s">
        <v>1259</v>
      </c>
      <c r="T784" s="270" t="s">
        <v>1259</v>
      </c>
      <c r="U784" s="270" t="s">
        <v>1259</v>
      </c>
      <c r="V784" s="270" t="s">
        <v>1259</v>
      </c>
      <c r="W784" s="270" t="s">
        <v>1259</v>
      </c>
      <c r="X784" s="270" t="s">
        <v>1259</v>
      </c>
      <c r="Y784" s="270" t="s">
        <v>1259</v>
      </c>
      <c r="Z784" s="270" t="s">
        <v>1259</v>
      </c>
      <c r="AA784" s="270" t="s">
        <v>1259</v>
      </c>
      <c r="AB784" s="270" t="s">
        <v>1259</v>
      </c>
      <c r="AC784" s="270" t="s">
        <v>1259</v>
      </c>
      <c r="AD784" s="270" t="s">
        <v>1259</v>
      </c>
      <c r="AE784" s="270" t="s">
        <v>1259</v>
      </c>
      <c r="AF784" s="270" t="s">
        <v>1259</v>
      </c>
      <c r="AG784" s="270" t="s">
        <v>1259</v>
      </c>
      <c r="AH784" s="270" t="s">
        <v>1259</v>
      </c>
      <c r="AI784" s="270" t="s">
        <v>1259</v>
      </c>
      <c r="AJ784" s="270" t="s">
        <v>1259</v>
      </c>
      <c r="AK784" s="270" t="s">
        <v>1259</v>
      </c>
      <c r="AL784" s="270" t="s">
        <v>1259</v>
      </c>
      <c r="AM784" s="270" t="s">
        <v>1259</v>
      </c>
      <c r="AN784" s="270" t="s">
        <v>1259</v>
      </c>
      <c r="AO784" s="270" t="s">
        <v>1259</v>
      </c>
      <c r="AP784" s="270" t="s">
        <v>1259</v>
      </c>
      <c r="AQ784" s="270" t="s">
        <v>1259</v>
      </c>
      <c r="AR784" s="270" t="s">
        <v>1259</v>
      </c>
      <c r="AS784" s="270" t="s">
        <v>1259</v>
      </c>
      <c r="AT784" s="270" t="s">
        <v>1259</v>
      </c>
      <c r="AU784" s="270" t="s">
        <v>1259</v>
      </c>
      <c r="AV784" s="270" t="s">
        <v>1259</v>
      </c>
      <c r="AW784" s="277" t="s">
        <v>1259</v>
      </c>
      <c r="AX784">
        <f>VLOOKUP(A784,[1]Sheet4!B$2:G$3636,6,0)</f>
        <v>0</v>
      </c>
      <c r="AY784" t="str">
        <f>VLOOKUP(A784,[1]Sheet2!A$3:AC$3636,29,0)</f>
        <v/>
      </c>
      <c r="AZ784" s="270" t="s">
        <v>3258</v>
      </c>
      <c r="BA784" s="270" t="s">
        <v>3258</v>
      </c>
      <c r="BB784" s="270" t="s">
        <v>3258</v>
      </c>
      <c r="BC784" s="270" t="s">
        <v>3258</v>
      </c>
      <c r="BD784" s="270"/>
      <c r="BE784" s="270"/>
    </row>
    <row r="785" spans="1:83" ht="14.4" x14ac:dyDescent="0.3">
      <c r="A785" s="269">
        <v>523042</v>
      </c>
      <c r="B785" s="272" t="str">
        <f>VLOOKUP(A785,[1]Sheet4!B$1:G$3636,5,0)</f>
        <v>الرابعة</v>
      </c>
      <c r="C785" s="270" t="s">
        <v>1259</v>
      </c>
      <c r="D785" s="270" t="s">
        <v>1259</v>
      </c>
      <c r="E785" s="270" t="s">
        <v>1259</v>
      </c>
      <c r="F785" s="270" t="s">
        <v>1259</v>
      </c>
      <c r="G785" s="270" t="s">
        <v>1259</v>
      </c>
      <c r="H785" s="270" t="s">
        <v>1259</v>
      </c>
      <c r="I785" s="270" t="s">
        <v>1259</v>
      </c>
      <c r="J785" s="270" t="s">
        <v>1259</v>
      </c>
      <c r="K785" s="270" t="s">
        <v>1259</v>
      </c>
      <c r="L785" s="270" t="s">
        <v>1259</v>
      </c>
      <c r="M785" s="270" t="s">
        <v>1259</v>
      </c>
      <c r="N785" s="270" t="s">
        <v>1259</v>
      </c>
      <c r="O785" s="270" t="s">
        <v>1259</v>
      </c>
      <c r="P785" s="270" t="s">
        <v>1259</v>
      </c>
      <c r="Q785" s="270" t="s">
        <v>1259</v>
      </c>
      <c r="R785" s="270" t="s">
        <v>1259</v>
      </c>
      <c r="S785" s="270" t="s">
        <v>1259</v>
      </c>
      <c r="T785" s="270" t="s">
        <v>1259</v>
      </c>
      <c r="U785" s="270" t="s">
        <v>1259</v>
      </c>
      <c r="V785" s="270" t="s">
        <v>1259</v>
      </c>
      <c r="W785" s="270" t="s">
        <v>1259</v>
      </c>
      <c r="X785" s="270" t="s">
        <v>1259</v>
      </c>
      <c r="Y785" s="270" t="s">
        <v>1259</v>
      </c>
      <c r="Z785" s="270" t="s">
        <v>1259</v>
      </c>
      <c r="AA785" s="270" t="s">
        <v>1259</v>
      </c>
      <c r="AB785" s="270" t="s">
        <v>1259</v>
      </c>
      <c r="AC785" s="270" t="s">
        <v>1259</v>
      </c>
      <c r="AD785" s="270" t="s">
        <v>1259</v>
      </c>
      <c r="AE785" s="270" t="s">
        <v>1259</v>
      </c>
      <c r="AF785" s="270" t="s">
        <v>1259</v>
      </c>
      <c r="AG785" s="270" t="s">
        <v>1259</v>
      </c>
      <c r="AH785" s="270" t="s">
        <v>1259</v>
      </c>
      <c r="AI785" s="270" t="s">
        <v>1259</v>
      </c>
      <c r="AJ785" s="270" t="s">
        <v>1259</v>
      </c>
      <c r="AK785" s="270" t="s">
        <v>1259</v>
      </c>
      <c r="AL785" s="270" t="s">
        <v>1259</v>
      </c>
      <c r="AM785" s="270" t="s">
        <v>1259</v>
      </c>
      <c r="AN785" s="270" t="s">
        <v>1259</v>
      </c>
      <c r="AO785" s="270" t="s">
        <v>1259</v>
      </c>
      <c r="AP785" s="270" t="s">
        <v>1259</v>
      </c>
      <c r="AQ785" s="270" t="s">
        <v>1259</v>
      </c>
      <c r="AR785" s="270" t="s">
        <v>1259</v>
      </c>
      <c r="AS785" s="270" t="s">
        <v>1259</v>
      </c>
      <c r="AT785" s="270" t="s">
        <v>1259</v>
      </c>
      <c r="AU785" s="270" t="s">
        <v>1259</v>
      </c>
      <c r="AV785" s="270" t="s">
        <v>1259</v>
      </c>
      <c r="AW785" s="277" t="s">
        <v>1259</v>
      </c>
      <c r="AX785">
        <f>VLOOKUP(A785,[1]Sheet4!B$2:G$3636,6,0)</f>
        <v>0</v>
      </c>
      <c r="AY785" t="str">
        <f>VLOOKUP(A785,[1]Sheet2!A$3:AC$3636,29,0)</f>
        <v/>
      </c>
      <c r="AZ785" s="270" t="s">
        <v>3258</v>
      </c>
      <c r="BA785" s="270" t="s">
        <v>3258</v>
      </c>
      <c r="BB785" s="270" t="s">
        <v>3258</v>
      </c>
      <c r="BC785" s="270" t="s">
        <v>3258</v>
      </c>
      <c r="BD785" s="270"/>
      <c r="BE785" s="270"/>
    </row>
    <row r="786" spans="1:83" ht="14.4" x14ac:dyDescent="0.3">
      <c r="A786" s="269">
        <v>523054</v>
      </c>
      <c r="B786" s="272" t="str">
        <f>VLOOKUP(A786,[1]Sheet4!B$1:G$3636,5,0)</f>
        <v>الرابعة</v>
      </c>
      <c r="C786" s="270" t="s">
        <v>1259</v>
      </c>
      <c r="D786" s="270" t="s">
        <v>1259</v>
      </c>
      <c r="E786" s="270" t="s">
        <v>1259</v>
      </c>
      <c r="F786" s="270" t="s">
        <v>1259</v>
      </c>
      <c r="G786" s="270" t="s">
        <v>1259</v>
      </c>
      <c r="H786" s="270" t="s">
        <v>1259</v>
      </c>
      <c r="I786" s="270" t="s">
        <v>1259</v>
      </c>
      <c r="J786" s="270" t="s">
        <v>1259</v>
      </c>
      <c r="K786" s="270" t="s">
        <v>1259</v>
      </c>
      <c r="L786" s="270" t="s">
        <v>1259</v>
      </c>
      <c r="M786" s="270" t="s">
        <v>1259</v>
      </c>
      <c r="N786" s="270" t="s">
        <v>1259</v>
      </c>
      <c r="O786" s="270" t="s">
        <v>1259</v>
      </c>
      <c r="P786" s="270" t="s">
        <v>1259</v>
      </c>
      <c r="Q786" s="270" t="s">
        <v>1259</v>
      </c>
      <c r="R786" s="270" t="s">
        <v>1259</v>
      </c>
      <c r="S786" s="270" t="s">
        <v>1259</v>
      </c>
      <c r="T786" s="270" t="s">
        <v>1259</v>
      </c>
      <c r="U786" s="270" t="s">
        <v>1259</v>
      </c>
      <c r="V786" s="270" t="s">
        <v>1259</v>
      </c>
      <c r="W786" s="270" t="s">
        <v>1259</v>
      </c>
      <c r="X786" s="270" t="s">
        <v>1259</v>
      </c>
      <c r="Y786" s="270" t="s">
        <v>1259</v>
      </c>
      <c r="Z786" s="270" t="s">
        <v>1259</v>
      </c>
      <c r="AA786" s="270" t="s">
        <v>1259</v>
      </c>
      <c r="AB786" s="270" t="s">
        <v>1259</v>
      </c>
      <c r="AC786" s="270" t="s">
        <v>1259</v>
      </c>
      <c r="AD786" s="270" t="s">
        <v>1259</v>
      </c>
      <c r="AE786" s="270" t="s">
        <v>1259</v>
      </c>
      <c r="AF786" s="270" t="s">
        <v>1259</v>
      </c>
      <c r="AG786" s="270" t="s">
        <v>1259</v>
      </c>
      <c r="AH786" s="270" t="s">
        <v>1259</v>
      </c>
      <c r="AI786" s="270" t="s">
        <v>1259</v>
      </c>
      <c r="AJ786" s="270" t="s">
        <v>1259</v>
      </c>
      <c r="AK786" s="270" t="s">
        <v>1259</v>
      </c>
      <c r="AL786" s="270" t="s">
        <v>1259</v>
      </c>
      <c r="AM786" s="270" t="s">
        <v>1259</v>
      </c>
      <c r="AN786" s="270" t="s">
        <v>1259</v>
      </c>
      <c r="AO786" s="270" t="s">
        <v>1259</v>
      </c>
      <c r="AP786" s="270" t="s">
        <v>1259</v>
      </c>
      <c r="AQ786" s="270" t="s">
        <v>1259</v>
      </c>
      <c r="AR786" s="270" t="s">
        <v>1259</v>
      </c>
      <c r="AS786" s="270" t="s">
        <v>1259</v>
      </c>
      <c r="AT786" s="270" t="s">
        <v>1259</v>
      </c>
      <c r="AU786" s="270" t="s">
        <v>1259</v>
      </c>
      <c r="AV786" s="270" t="s">
        <v>1259</v>
      </c>
      <c r="AW786" s="277" t="s">
        <v>1259</v>
      </c>
      <c r="AX786">
        <f>VLOOKUP(A786,[1]Sheet4!B$2:G$3636,6,0)</f>
        <v>0</v>
      </c>
      <c r="AY786" t="str">
        <f>VLOOKUP(A786,[1]Sheet2!A$3:AC$3636,29,0)</f>
        <v/>
      </c>
      <c r="AZ786" s="270" t="s">
        <v>3258</v>
      </c>
      <c r="BA786" s="270" t="s">
        <v>3258</v>
      </c>
      <c r="BB786" s="270" t="s">
        <v>3258</v>
      </c>
      <c r="BC786" s="270" t="s">
        <v>3258</v>
      </c>
      <c r="BD786" s="270"/>
      <c r="BE786" s="270"/>
    </row>
    <row r="787" spans="1:83" ht="14.4" x14ac:dyDescent="0.3">
      <c r="A787" s="269">
        <v>523062</v>
      </c>
      <c r="B787" s="272" t="str">
        <f>VLOOKUP(A787,[1]Sheet4!B$1:G$3636,5,0)</f>
        <v>الرابعة</v>
      </c>
      <c r="C787" s="270" t="s">
        <v>1259</v>
      </c>
      <c r="D787" s="270" t="s">
        <v>1259</v>
      </c>
      <c r="E787" s="270" t="s">
        <v>1259</v>
      </c>
      <c r="F787" s="270" t="s">
        <v>1259</v>
      </c>
      <c r="G787" s="270" t="s">
        <v>1259</v>
      </c>
      <c r="H787" s="270" t="s">
        <v>1259</v>
      </c>
      <c r="I787" s="270" t="s">
        <v>1259</v>
      </c>
      <c r="J787" s="270" t="s">
        <v>1259</v>
      </c>
      <c r="K787" s="270" t="s">
        <v>1259</v>
      </c>
      <c r="L787" s="270" t="s">
        <v>1259</v>
      </c>
      <c r="M787" s="270" t="s">
        <v>1259</v>
      </c>
      <c r="N787" s="270" t="s">
        <v>1259</v>
      </c>
      <c r="O787" s="270" t="s">
        <v>1259</v>
      </c>
      <c r="P787" s="270" t="s">
        <v>1259</v>
      </c>
      <c r="Q787" s="270" t="s">
        <v>1259</v>
      </c>
      <c r="R787" s="270" t="s">
        <v>1259</v>
      </c>
      <c r="S787" s="270" t="s">
        <v>1259</v>
      </c>
      <c r="T787" s="270" t="s">
        <v>1259</v>
      </c>
      <c r="U787" s="270" t="s">
        <v>1259</v>
      </c>
      <c r="V787" s="270" t="s">
        <v>1259</v>
      </c>
      <c r="W787" s="270" t="s">
        <v>1259</v>
      </c>
      <c r="X787" s="270" t="s">
        <v>1259</v>
      </c>
      <c r="Y787" s="270" t="s">
        <v>1259</v>
      </c>
      <c r="Z787" s="270" t="s">
        <v>1259</v>
      </c>
      <c r="AA787" s="270" t="s">
        <v>1259</v>
      </c>
      <c r="AB787" s="270" t="s">
        <v>1259</v>
      </c>
      <c r="AC787" s="270" t="s">
        <v>1259</v>
      </c>
      <c r="AD787" s="270" t="s">
        <v>1259</v>
      </c>
      <c r="AE787" s="270" t="s">
        <v>1259</v>
      </c>
      <c r="AF787" s="270" t="s">
        <v>1259</v>
      </c>
      <c r="AG787" s="270" t="s">
        <v>1259</v>
      </c>
      <c r="AH787" s="270" t="s">
        <v>1259</v>
      </c>
      <c r="AI787" s="270" t="s">
        <v>1259</v>
      </c>
      <c r="AJ787" s="270" t="s">
        <v>1259</v>
      </c>
      <c r="AK787" s="270" t="s">
        <v>1259</v>
      </c>
      <c r="AL787" s="270" t="s">
        <v>1259</v>
      </c>
      <c r="AM787" s="270" t="s">
        <v>1259</v>
      </c>
      <c r="AN787" s="270" t="s">
        <v>1259</v>
      </c>
      <c r="AO787" s="270" t="s">
        <v>1259</v>
      </c>
      <c r="AP787" s="270" t="s">
        <v>1259</v>
      </c>
      <c r="AQ787" s="270" t="s">
        <v>1259</v>
      </c>
      <c r="AR787" s="270" t="s">
        <v>1259</v>
      </c>
      <c r="AS787" s="270" t="s">
        <v>1259</v>
      </c>
      <c r="AT787" s="270" t="s">
        <v>1259</v>
      </c>
      <c r="AU787" s="270" t="s">
        <v>1259</v>
      </c>
      <c r="AV787" s="270" t="s">
        <v>1259</v>
      </c>
      <c r="AW787" s="277" t="s">
        <v>1259</v>
      </c>
      <c r="AX787">
        <f>VLOOKUP(A787,[1]Sheet4!B$2:G$3636,6,0)</f>
        <v>0</v>
      </c>
      <c r="AY787">
        <f>VLOOKUP(A787,[1]Sheet2!A$3:AC$3636,29,0)</f>
        <v>0</v>
      </c>
      <c r="AZ787" s="270" t="s">
        <v>3258</v>
      </c>
      <c r="BA787" s="270" t="s">
        <v>3258</v>
      </c>
      <c r="BB787" s="270" t="s">
        <v>3258</v>
      </c>
      <c r="BC787" s="270" t="s">
        <v>3258</v>
      </c>
      <c r="BD787" s="270"/>
      <c r="BE787" s="270"/>
    </row>
    <row r="788" spans="1:83" ht="14.4" x14ac:dyDescent="0.3">
      <c r="A788" s="269">
        <v>523067</v>
      </c>
      <c r="B788" s="272" t="str">
        <f>VLOOKUP(A788,[1]Sheet4!B$1:G$3636,5,0)</f>
        <v>الرابعة</v>
      </c>
      <c r="C788" s="270" t="s">
        <v>1259</v>
      </c>
      <c r="D788" s="270" t="s">
        <v>1259</v>
      </c>
      <c r="E788" s="270" t="s">
        <v>1259</v>
      </c>
      <c r="F788" s="270" t="s">
        <v>1259</v>
      </c>
      <c r="G788" s="270" t="s">
        <v>1259</v>
      </c>
      <c r="H788" s="270" t="s">
        <v>1259</v>
      </c>
      <c r="I788" s="270" t="s">
        <v>1259</v>
      </c>
      <c r="J788" s="270" t="s">
        <v>1259</v>
      </c>
      <c r="K788" s="270" t="s">
        <v>1259</v>
      </c>
      <c r="L788" s="270" t="s">
        <v>1259</v>
      </c>
      <c r="M788" s="270" t="s">
        <v>1259</v>
      </c>
      <c r="N788" s="270" t="s">
        <v>1259</v>
      </c>
      <c r="O788" s="270" t="s">
        <v>1259</v>
      </c>
      <c r="P788" s="270" t="s">
        <v>1259</v>
      </c>
      <c r="Q788" s="270" t="s">
        <v>1259</v>
      </c>
      <c r="R788" s="270" t="s">
        <v>1259</v>
      </c>
      <c r="S788" s="270" t="s">
        <v>1259</v>
      </c>
      <c r="T788" s="270" t="s">
        <v>1259</v>
      </c>
      <c r="U788" s="270" t="s">
        <v>1259</v>
      </c>
      <c r="V788" s="270" t="s">
        <v>1259</v>
      </c>
      <c r="W788" s="270" t="s">
        <v>1259</v>
      </c>
      <c r="X788" s="270" t="s">
        <v>1259</v>
      </c>
      <c r="Y788" s="270" t="s">
        <v>1259</v>
      </c>
      <c r="Z788" s="270" t="s">
        <v>1259</v>
      </c>
      <c r="AA788" s="270" t="s">
        <v>1259</v>
      </c>
      <c r="AB788" s="270" t="s">
        <v>1259</v>
      </c>
      <c r="AC788" s="270" t="s">
        <v>1259</v>
      </c>
      <c r="AD788" s="270" t="s">
        <v>1259</v>
      </c>
      <c r="AE788" s="270" t="s">
        <v>1259</v>
      </c>
      <c r="AF788" s="270" t="s">
        <v>1259</v>
      </c>
      <c r="AG788" s="270" t="s">
        <v>1259</v>
      </c>
      <c r="AH788" s="270" t="s">
        <v>1259</v>
      </c>
      <c r="AI788" s="270" t="s">
        <v>1259</v>
      </c>
      <c r="AJ788" s="270" t="s">
        <v>1259</v>
      </c>
      <c r="AK788" s="270" t="s">
        <v>1259</v>
      </c>
      <c r="AL788" s="270" t="s">
        <v>1259</v>
      </c>
      <c r="AM788" s="270" t="s">
        <v>1259</v>
      </c>
      <c r="AN788" s="270" t="s">
        <v>1259</v>
      </c>
      <c r="AO788" s="270" t="s">
        <v>1259</v>
      </c>
      <c r="AP788" s="270" t="s">
        <v>1259</v>
      </c>
      <c r="AQ788" s="270" t="s">
        <v>1259</v>
      </c>
      <c r="AR788" s="270" t="s">
        <v>1259</v>
      </c>
      <c r="AS788" s="270" t="s">
        <v>1259</v>
      </c>
      <c r="AT788" s="270" t="s">
        <v>1259</v>
      </c>
      <c r="AU788" s="270" t="s">
        <v>1259</v>
      </c>
      <c r="AV788" s="270" t="s">
        <v>1259</v>
      </c>
      <c r="AW788" s="277" t="s">
        <v>1259</v>
      </c>
      <c r="AX788">
        <f>VLOOKUP(A788,[1]Sheet4!B$2:G$3636,6,0)</f>
        <v>0</v>
      </c>
      <c r="AY788" t="str">
        <f>VLOOKUP(A788,[1]Sheet2!A$3:AC$3636,29,0)</f>
        <v/>
      </c>
      <c r="AZ788" s="270" t="s">
        <v>3258</v>
      </c>
      <c r="BA788" s="270" t="s">
        <v>3258</v>
      </c>
      <c r="BB788" s="270" t="s">
        <v>3258</v>
      </c>
      <c r="BC788" s="270" t="s">
        <v>3258</v>
      </c>
      <c r="BD788" s="270"/>
      <c r="BE788" s="270"/>
    </row>
    <row r="789" spans="1:83" ht="14.4" x14ac:dyDescent="0.3">
      <c r="A789" s="269">
        <v>523074</v>
      </c>
      <c r="B789" s="272" t="str">
        <f>VLOOKUP(A789,[1]Sheet4!B$1:G$3636,5,0)</f>
        <v>الرابعة</v>
      </c>
      <c r="C789" s="270" t="s">
        <v>1259</v>
      </c>
      <c r="D789" s="270" t="s">
        <v>1259</v>
      </c>
      <c r="E789" s="270" t="s">
        <v>1259</v>
      </c>
      <c r="F789" s="270" t="s">
        <v>1259</v>
      </c>
      <c r="G789" s="270" t="s">
        <v>1259</v>
      </c>
      <c r="H789" s="270" t="s">
        <v>1259</v>
      </c>
      <c r="I789" s="270" t="s">
        <v>1259</v>
      </c>
      <c r="J789" s="270" t="s">
        <v>1259</v>
      </c>
      <c r="K789" s="270" t="s">
        <v>1259</v>
      </c>
      <c r="L789" s="270" t="s">
        <v>1259</v>
      </c>
      <c r="M789" s="270" t="s">
        <v>1259</v>
      </c>
      <c r="N789" s="270" t="s">
        <v>1259</v>
      </c>
      <c r="O789" s="270" t="s">
        <v>1259</v>
      </c>
      <c r="P789" s="270" t="s">
        <v>1259</v>
      </c>
      <c r="Q789" s="270" t="s">
        <v>1259</v>
      </c>
      <c r="R789" s="270" t="s">
        <v>1259</v>
      </c>
      <c r="S789" s="270" t="s">
        <v>1259</v>
      </c>
      <c r="T789" s="270" t="s">
        <v>1259</v>
      </c>
      <c r="U789" s="270" t="s">
        <v>1259</v>
      </c>
      <c r="V789" s="270" t="s">
        <v>1259</v>
      </c>
      <c r="W789" s="270" t="s">
        <v>1259</v>
      </c>
      <c r="X789" s="270" t="s">
        <v>1259</v>
      </c>
      <c r="Y789" s="270" t="s">
        <v>1259</v>
      </c>
      <c r="Z789" s="270" t="s">
        <v>1259</v>
      </c>
      <c r="AA789" s="270" t="s">
        <v>1259</v>
      </c>
      <c r="AB789" s="270" t="s">
        <v>1259</v>
      </c>
      <c r="AC789" s="270" t="s">
        <v>1259</v>
      </c>
      <c r="AD789" s="270" t="s">
        <v>1259</v>
      </c>
      <c r="AE789" s="270" t="s">
        <v>1259</v>
      </c>
      <c r="AF789" s="270" t="s">
        <v>1259</v>
      </c>
      <c r="AG789" s="270" t="s">
        <v>1259</v>
      </c>
      <c r="AH789" s="270" t="s">
        <v>1259</v>
      </c>
      <c r="AI789" s="270" t="s">
        <v>1259</v>
      </c>
      <c r="AJ789" s="270" t="s">
        <v>1259</v>
      </c>
      <c r="AK789" s="270" t="s">
        <v>1259</v>
      </c>
      <c r="AL789" s="270" t="s">
        <v>1259</v>
      </c>
      <c r="AM789" s="270" t="s">
        <v>1259</v>
      </c>
      <c r="AN789" s="270" t="s">
        <v>1259</v>
      </c>
      <c r="AO789" s="270" t="s">
        <v>1259</v>
      </c>
      <c r="AP789" s="270" t="s">
        <v>1259</v>
      </c>
      <c r="AQ789" s="270" t="s">
        <v>1259</v>
      </c>
      <c r="AR789" s="270" t="s">
        <v>1259</v>
      </c>
      <c r="AS789" s="270" t="s">
        <v>1259</v>
      </c>
      <c r="AT789" s="270" t="s">
        <v>1259</v>
      </c>
      <c r="AU789" s="270" t="s">
        <v>1259</v>
      </c>
      <c r="AV789" s="270" t="s">
        <v>1259</v>
      </c>
      <c r="AW789" s="277" t="s">
        <v>1259</v>
      </c>
      <c r="AX789">
        <f>VLOOKUP(A789,[1]Sheet4!B$2:G$3636,6,0)</f>
        <v>0</v>
      </c>
      <c r="AY789" t="str">
        <f>VLOOKUP(A789,[1]Sheet2!A$3:AC$3636,29,0)</f>
        <v/>
      </c>
      <c r="AZ789" s="270" t="s">
        <v>3258</v>
      </c>
      <c r="BA789" s="270" t="s">
        <v>3258</v>
      </c>
      <c r="BB789" s="270" t="s">
        <v>3258</v>
      </c>
      <c r="BC789" s="270" t="s">
        <v>3258</v>
      </c>
      <c r="BD789" s="270"/>
      <c r="BE789" s="270"/>
    </row>
    <row r="790" spans="1:83" ht="14.4" x14ac:dyDescent="0.3">
      <c r="A790" s="269">
        <v>523079</v>
      </c>
      <c r="B790" s="272" t="str">
        <f>VLOOKUP(A790,[1]Sheet4!B$1:G$3636,5,0)</f>
        <v>الرابعة</v>
      </c>
      <c r="C790" s="270" t="s">
        <v>1259</v>
      </c>
      <c r="D790" s="270" t="s">
        <v>1259</v>
      </c>
      <c r="E790" s="270" t="s">
        <v>1259</v>
      </c>
      <c r="F790" s="270" t="s">
        <v>1259</v>
      </c>
      <c r="G790" s="270" t="s">
        <v>1259</v>
      </c>
      <c r="H790" s="270" t="s">
        <v>1259</v>
      </c>
      <c r="I790" s="270" t="s">
        <v>1259</v>
      </c>
      <c r="J790" s="270" t="s">
        <v>1259</v>
      </c>
      <c r="K790" s="270" t="s">
        <v>1259</v>
      </c>
      <c r="L790" s="270" t="s">
        <v>1259</v>
      </c>
      <c r="M790" s="270" t="s">
        <v>1259</v>
      </c>
      <c r="N790" s="270" t="s">
        <v>1259</v>
      </c>
      <c r="O790" s="270" t="s">
        <v>1259</v>
      </c>
      <c r="P790" s="270" t="s">
        <v>1259</v>
      </c>
      <c r="Q790" s="270" t="s">
        <v>1259</v>
      </c>
      <c r="R790" s="270" t="s">
        <v>1259</v>
      </c>
      <c r="S790" s="270" t="s">
        <v>1259</v>
      </c>
      <c r="T790" s="270" t="s">
        <v>1259</v>
      </c>
      <c r="U790" s="270" t="s">
        <v>1259</v>
      </c>
      <c r="V790" s="270" t="s">
        <v>1259</v>
      </c>
      <c r="W790" s="270" t="s">
        <v>1259</v>
      </c>
      <c r="X790" s="270" t="s">
        <v>1259</v>
      </c>
      <c r="Y790" s="270" t="s">
        <v>1259</v>
      </c>
      <c r="Z790" s="270" t="s">
        <v>1259</v>
      </c>
      <c r="AA790" s="270" t="s">
        <v>1259</v>
      </c>
      <c r="AB790" s="270" t="s">
        <v>1259</v>
      </c>
      <c r="AC790" s="270" t="s">
        <v>1259</v>
      </c>
      <c r="AD790" s="270" t="s">
        <v>1259</v>
      </c>
      <c r="AE790" s="270" t="s">
        <v>1259</v>
      </c>
      <c r="AF790" s="270" t="s">
        <v>1259</v>
      </c>
      <c r="AG790" s="270" t="s">
        <v>1259</v>
      </c>
      <c r="AH790" s="270" t="s">
        <v>1259</v>
      </c>
      <c r="AI790" s="270" t="s">
        <v>1259</v>
      </c>
      <c r="AJ790" s="270" t="s">
        <v>1259</v>
      </c>
      <c r="AK790" s="270" t="s">
        <v>1259</v>
      </c>
      <c r="AL790" s="270" t="s">
        <v>1259</v>
      </c>
      <c r="AM790" s="270" t="s">
        <v>1259</v>
      </c>
      <c r="AN790" s="270" t="s">
        <v>1259</v>
      </c>
      <c r="AO790" s="270" t="s">
        <v>1259</v>
      </c>
      <c r="AP790" s="270" t="s">
        <v>1259</v>
      </c>
      <c r="AQ790" s="270" t="s">
        <v>1259</v>
      </c>
      <c r="AR790" s="270" t="s">
        <v>1259</v>
      </c>
      <c r="AS790" s="270" t="s">
        <v>1259</v>
      </c>
      <c r="AT790" s="270" t="s">
        <v>1259</v>
      </c>
      <c r="AU790" s="270" t="s">
        <v>1259</v>
      </c>
      <c r="AV790" s="270" t="s">
        <v>1259</v>
      </c>
      <c r="AW790" s="277" t="s">
        <v>1259</v>
      </c>
      <c r="AX790">
        <f>VLOOKUP(A790,[1]Sheet4!B$2:G$3636,6,0)</f>
        <v>0</v>
      </c>
      <c r="AY790" t="str">
        <f>VLOOKUP(A790,[1]Sheet2!A$3:AC$3636,29,0)</f>
        <v/>
      </c>
      <c r="AZ790" s="270" t="s">
        <v>3258</v>
      </c>
      <c r="BA790" s="270" t="s">
        <v>3258</v>
      </c>
      <c r="BB790" s="270" t="s">
        <v>3258</v>
      </c>
      <c r="BC790" s="270" t="s">
        <v>3258</v>
      </c>
      <c r="BD790" s="270"/>
      <c r="BE790" s="270"/>
      <c r="BH790" s="248"/>
      <c r="BI790" s="248"/>
      <c r="BJ790" s="248"/>
      <c r="BK790" s="248"/>
      <c r="BL790" s="248"/>
      <c r="BM790" s="248"/>
      <c r="BN790" s="248"/>
      <c r="BO790" s="248"/>
      <c r="BP790" s="248" t="s">
        <v>3258</v>
      </c>
      <c r="BQ790" s="248" t="s">
        <v>3258</v>
      </c>
      <c r="BR790" s="248" t="s">
        <v>3258</v>
      </c>
      <c r="BS790" s="248" t="s">
        <v>3258</v>
      </c>
      <c r="BT790" s="248" t="s">
        <v>3258</v>
      </c>
      <c r="BU790" s="248" t="s">
        <v>3258</v>
      </c>
      <c r="BV790" s="247"/>
      <c r="BW790" s="248"/>
      <c r="BX790" s="248"/>
      <c r="BY790" s="248"/>
      <c r="BZ790" s="248"/>
      <c r="CA790" s="241"/>
      <c r="CB790" s="241"/>
      <c r="CC790" s="241"/>
      <c r="CD790" s="241"/>
      <c r="CE790" s="248"/>
    </row>
    <row r="791" spans="1:83" ht="14.4" x14ac:dyDescent="0.3">
      <c r="A791" s="269">
        <v>523081</v>
      </c>
      <c r="B791" s="272" t="str">
        <f>VLOOKUP(A791,[1]Sheet4!B$1:G$3636,5,0)</f>
        <v>الرابعة</v>
      </c>
      <c r="C791" s="270" t="s">
        <v>1259</v>
      </c>
      <c r="D791" s="270" t="s">
        <v>1259</v>
      </c>
      <c r="E791" s="270" t="s">
        <v>1259</v>
      </c>
      <c r="F791" s="270" t="s">
        <v>1259</v>
      </c>
      <c r="G791" s="270" t="s">
        <v>1259</v>
      </c>
      <c r="H791" s="270" t="s">
        <v>1259</v>
      </c>
      <c r="I791" s="270" t="s">
        <v>1259</v>
      </c>
      <c r="J791" s="270" t="s">
        <v>1259</v>
      </c>
      <c r="K791" s="270" t="s">
        <v>1259</v>
      </c>
      <c r="L791" s="270" t="s">
        <v>1259</v>
      </c>
      <c r="M791" s="270" t="s">
        <v>1259</v>
      </c>
      <c r="N791" s="270" t="s">
        <v>1259</v>
      </c>
      <c r="O791" s="270" t="s">
        <v>1259</v>
      </c>
      <c r="P791" s="270" t="s">
        <v>1259</v>
      </c>
      <c r="Q791" s="270" t="s">
        <v>1259</v>
      </c>
      <c r="R791" s="270" t="s">
        <v>1259</v>
      </c>
      <c r="S791" s="270" t="s">
        <v>1259</v>
      </c>
      <c r="T791" s="270" t="s">
        <v>1259</v>
      </c>
      <c r="U791" s="270" t="s">
        <v>1259</v>
      </c>
      <c r="V791" s="270" t="s">
        <v>1259</v>
      </c>
      <c r="W791" s="270" t="s">
        <v>1259</v>
      </c>
      <c r="X791" s="270" t="s">
        <v>1259</v>
      </c>
      <c r="Y791" s="270" t="s">
        <v>1259</v>
      </c>
      <c r="Z791" s="270" t="s">
        <v>1259</v>
      </c>
      <c r="AA791" s="270" t="s">
        <v>1259</v>
      </c>
      <c r="AB791" s="270" t="s">
        <v>1259</v>
      </c>
      <c r="AC791" s="270" t="s">
        <v>1259</v>
      </c>
      <c r="AD791" s="270" t="s">
        <v>1259</v>
      </c>
      <c r="AE791" s="270" t="s">
        <v>1259</v>
      </c>
      <c r="AF791" s="270" t="s">
        <v>1259</v>
      </c>
      <c r="AG791" s="270" t="s">
        <v>1259</v>
      </c>
      <c r="AH791" s="270" t="s">
        <v>1259</v>
      </c>
      <c r="AI791" s="270" t="s">
        <v>1259</v>
      </c>
      <c r="AJ791" s="270" t="s">
        <v>1259</v>
      </c>
      <c r="AK791" s="270" t="s">
        <v>1259</v>
      </c>
      <c r="AL791" s="270" t="s">
        <v>1259</v>
      </c>
      <c r="AM791" s="270" t="s">
        <v>1259</v>
      </c>
      <c r="AN791" s="270" t="s">
        <v>1259</v>
      </c>
      <c r="AO791" s="270" t="s">
        <v>1259</v>
      </c>
      <c r="AP791" s="270" t="s">
        <v>1259</v>
      </c>
      <c r="AQ791" s="270" t="s">
        <v>1259</v>
      </c>
      <c r="AR791" s="270" t="s">
        <v>1259</v>
      </c>
      <c r="AS791" s="270" t="s">
        <v>1259</v>
      </c>
      <c r="AT791" s="270" t="s">
        <v>1259</v>
      </c>
      <c r="AU791" s="270" t="s">
        <v>1259</v>
      </c>
      <c r="AV791" s="270" t="s">
        <v>1259</v>
      </c>
      <c r="AW791" s="277" t="s">
        <v>1259</v>
      </c>
      <c r="AX791">
        <f>VLOOKUP(A791,[1]Sheet4!B$2:G$3636,6,0)</f>
        <v>0</v>
      </c>
      <c r="AY791" t="str">
        <f>VLOOKUP(A791,[1]Sheet2!A$3:AC$3636,29,0)</f>
        <v/>
      </c>
      <c r="AZ791" s="270" t="s">
        <v>3258</v>
      </c>
      <c r="BA791" s="270" t="s">
        <v>3258</v>
      </c>
      <c r="BB791" s="270" t="s">
        <v>3258</v>
      </c>
      <c r="BC791" s="270" t="s">
        <v>3258</v>
      </c>
      <c r="BD791" s="270"/>
      <c r="BE791" s="270"/>
      <c r="BH791" s="248"/>
      <c r="BI791" s="248"/>
      <c r="BJ791" s="248"/>
      <c r="BK791" s="248"/>
      <c r="BL791" s="248"/>
      <c r="BM791" s="248"/>
      <c r="BN791" s="248"/>
      <c r="BO791" s="248"/>
      <c r="BP791" s="248" t="s">
        <v>3258</v>
      </c>
      <c r="BQ791" s="248" t="s">
        <v>3258</v>
      </c>
      <c r="BR791" s="248" t="s">
        <v>3258</v>
      </c>
      <c r="BS791" s="248" t="s">
        <v>3258</v>
      </c>
      <c r="BT791" s="248" t="s">
        <v>3258</v>
      </c>
      <c r="BU791" s="248" t="s">
        <v>3258</v>
      </c>
      <c r="BV791" s="247"/>
      <c r="BW791" s="248"/>
      <c r="BX791" s="248"/>
      <c r="BY791" s="248"/>
      <c r="BZ791" s="248"/>
      <c r="CA791" s="241"/>
      <c r="CB791" s="241"/>
      <c r="CC791" s="241"/>
      <c r="CD791" s="241"/>
      <c r="CE791" s="248"/>
    </row>
    <row r="792" spans="1:83" ht="14.4" x14ac:dyDescent="0.3">
      <c r="A792" s="269">
        <v>523093</v>
      </c>
      <c r="B792" s="272" t="str">
        <f>VLOOKUP(A792,[1]Sheet4!B$1:G$3636,5,0)</f>
        <v>الرابعة</v>
      </c>
      <c r="C792" s="270" t="s">
        <v>1259</v>
      </c>
      <c r="D792" s="270" t="s">
        <v>1259</v>
      </c>
      <c r="E792" s="270" t="s">
        <v>1259</v>
      </c>
      <c r="F792" s="270" t="s">
        <v>1259</v>
      </c>
      <c r="G792" s="270" t="s">
        <v>1259</v>
      </c>
      <c r="H792" s="270" t="s">
        <v>1259</v>
      </c>
      <c r="I792" s="270" t="s">
        <v>1259</v>
      </c>
      <c r="J792" s="270" t="s">
        <v>1259</v>
      </c>
      <c r="K792" s="270" t="s">
        <v>1259</v>
      </c>
      <c r="L792" s="270" t="s">
        <v>1259</v>
      </c>
      <c r="M792" s="270" t="s">
        <v>1259</v>
      </c>
      <c r="N792" s="270" t="s">
        <v>1259</v>
      </c>
      <c r="O792" s="270" t="s">
        <v>1259</v>
      </c>
      <c r="P792" s="270" t="s">
        <v>1259</v>
      </c>
      <c r="Q792" s="270" t="s">
        <v>1259</v>
      </c>
      <c r="R792" s="270" t="s">
        <v>1259</v>
      </c>
      <c r="S792" s="270" t="s">
        <v>1259</v>
      </c>
      <c r="T792" s="270" t="s">
        <v>1259</v>
      </c>
      <c r="U792" s="270" t="s">
        <v>1259</v>
      </c>
      <c r="V792" s="270" t="s">
        <v>1259</v>
      </c>
      <c r="W792" s="270" t="s">
        <v>1259</v>
      </c>
      <c r="X792" s="270" t="s">
        <v>1259</v>
      </c>
      <c r="Y792" s="270" t="s">
        <v>1259</v>
      </c>
      <c r="Z792" s="270" t="s">
        <v>1259</v>
      </c>
      <c r="AA792" s="270" t="s">
        <v>1259</v>
      </c>
      <c r="AB792" s="270" t="s">
        <v>1259</v>
      </c>
      <c r="AC792" s="270" t="s">
        <v>1259</v>
      </c>
      <c r="AD792" s="270" t="s">
        <v>1259</v>
      </c>
      <c r="AE792" s="270" t="s">
        <v>1259</v>
      </c>
      <c r="AF792" s="270" t="s">
        <v>1259</v>
      </c>
      <c r="AG792" s="270" t="s">
        <v>1259</v>
      </c>
      <c r="AH792" s="270" t="s">
        <v>1259</v>
      </c>
      <c r="AI792" s="270" t="s">
        <v>1259</v>
      </c>
      <c r="AJ792" s="270" t="s">
        <v>1259</v>
      </c>
      <c r="AK792" s="270" t="s">
        <v>1259</v>
      </c>
      <c r="AL792" s="270" t="s">
        <v>1259</v>
      </c>
      <c r="AM792" s="270" t="s">
        <v>1259</v>
      </c>
      <c r="AN792" s="270" t="s">
        <v>1259</v>
      </c>
      <c r="AO792" s="270" t="s">
        <v>1259</v>
      </c>
      <c r="AP792" s="270" t="s">
        <v>1259</v>
      </c>
      <c r="AQ792" s="270" t="s">
        <v>1259</v>
      </c>
      <c r="AR792" s="270" t="s">
        <v>1259</v>
      </c>
      <c r="AS792" s="270" t="s">
        <v>1259</v>
      </c>
      <c r="AT792" s="270" t="s">
        <v>1259</v>
      </c>
      <c r="AU792" s="270" t="s">
        <v>1259</v>
      </c>
      <c r="AV792" s="270" t="s">
        <v>1259</v>
      </c>
      <c r="AW792" s="277" t="s">
        <v>1259</v>
      </c>
      <c r="AX792">
        <f>VLOOKUP(A792,[1]Sheet4!B$2:G$3636,6,0)</f>
        <v>0</v>
      </c>
      <c r="AY792" t="str">
        <f>VLOOKUP(A792,[1]Sheet2!A$3:AC$3636,29,0)</f>
        <v/>
      </c>
      <c r="AZ792" s="270" t="s">
        <v>3258</v>
      </c>
      <c r="BA792" s="270" t="s">
        <v>3258</v>
      </c>
      <c r="BB792" s="270" t="s">
        <v>3258</v>
      </c>
      <c r="BC792" s="270" t="s">
        <v>3258</v>
      </c>
      <c r="BD792" s="270"/>
      <c r="BE792" s="270"/>
    </row>
    <row r="793" spans="1:83" ht="14.4" x14ac:dyDescent="0.3">
      <c r="A793" s="269">
        <v>523101</v>
      </c>
      <c r="B793" s="272" t="str">
        <f>VLOOKUP(A793,[1]Sheet4!B$1:G$3636,5,0)</f>
        <v>الرابعة</v>
      </c>
      <c r="C793" s="270" t="s">
        <v>1259</v>
      </c>
      <c r="D793" s="270" t="s">
        <v>1259</v>
      </c>
      <c r="E793" s="270" t="s">
        <v>1259</v>
      </c>
      <c r="F793" s="270" t="s">
        <v>1259</v>
      </c>
      <c r="G793" s="270" t="s">
        <v>1259</v>
      </c>
      <c r="H793" s="270" t="s">
        <v>1259</v>
      </c>
      <c r="I793" s="270" t="s">
        <v>1259</v>
      </c>
      <c r="J793" s="270" t="s">
        <v>1259</v>
      </c>
      <c r="K793" s="270" t="s">
        <v>1259</v>
      </c>
      <c r="L793" s="270" t="s">
        <v>1259</v>
      </c>
      <c r="M793" s="270" t="s">
        <v>1259</v>
      </c>
      <c r="N793" s="270" t="s">
        <v>1259</v>
      </c>
      <c r="O793" s="270" t="s">
        <v>1259</v>
      </c>
      <c r="P793" s="270" t="s">
        <v>1259</v>
      </c>
      <c r="Q793" s="270" t="s">
        <v>1259</v>
      </c>
      <c r="R793" s="270" t="s">
        <v>1259</v>
      </c>
      <c r="S793" s="270" t="s">
        <v>1259</v>
      </c>
      <c r="T793" s="270" t="s">
        <v>1259</v>
      </c>
      <c r="U793" s="270" t="s">
        <v>1259</v>
      </c>
      <c r="V793" s="270" t="s">
        <v>1259</v>
      </c>
      <c r="W793" s="270" t="s">
        <v>1259</v>
      </c>
      <c r="X793" s="270" t="s">
        <v>1259</v>
      </c>
      <c r="Y793" s="270" t="s">
        <v>1259</v>
      </c>
      <c r="Z793" s="270" t="s">
        <v>1259</v>
      </c>
      <c r="AA793" s="270" t="s">
        <v>1259</v>
      </c>
      <c r="AB793" s="270" t="s">
        <v>1259</v>
      </c>
      <c r="AC793" s="270" t="s">
        <v>1259</v>
      </c>
      <c r="AD793" s="270" t="s">
        <v>1259</v>
      </c>
      <c r="AE793" s="270" t="s">
        <v>1259</v>
      </c>
      <c r="AF793" s="270" t="s">
        <v>1259</v>
      </c>
      <c r="AG793" s="270" t="s">
        <v>1259</v>
      </c>
      <c r="AH793" s="270" t="s">
        <v>1259</v>
      </c>
      <c r="AI793" s="270" t="s">
        <v>1259</v>
      </c>
      <c r="AJ793" s="270" t="s">
        <v>1259</v>
      </c>
      <c r="AK793" s="270" t="s">
        <v>1259</v>
      </c>
      <c r="AL793" s="270" t="s">
        <v>1259</v>
      </c>
      <c r="AM793" s="270" t="s">
        <v>1259</v>
      </c>
      <c r="AN793" s="270" t="s">
        <v>1259</v>
      </c>
      <c r="AO793" s="270" t="s">
        <v>1259</v>
      </c>
      <c r="AP793" s="270" t="s">
        <v>1259</v>
      </c>
      <c r="AQ793" s="270" t="s">
        <v>1259</v>
      </c>
      <c r="AR793" s="270" t="s">
        <v>1259</v>
      </c>
      <c r="AS793" s="270" t="s">
        <v>1259</v>
      </c>
      <c r="AT793" s="270" t="s">
        <v>1259</v>
      </c>
      <c r="AU793" s="270" t="s">
        <v>1259</v>
      </c>
      <c r="AV793" s="270" t="s">
        <v>1259</v>
      </c>
      <c r="AW793" s="277" t="s">
        <v>1259</v>
      </c>
      <c r="AX793">
        <f>VLOOKUP(A793,[1]Sheet4!B$2:G$3636,6,0)</f>
        <v>0</v>
      </c>
      <c r="AY793" t="str">
        <f>VLOOKUP(A793,[1]Sheet2!A$3:AC$3636,29,0)</f>
        <v/>
      </c>
      <c r="AZ793" s="270" t="s">
        <v>3258</v>
      </c>
      <c r="BA793" s="270" t="s">
        <v>3258</v>
      </c>
      <c r="BB793" s="270" t="s">
        <v>3258</v>
      </c>
      <c r="BC793" s="270" t="s">
        <v>3258</v>
      </c>
      <c r="BD793" s="270"/>
      <c r="BE793" s="270"/>
      <c r="BH793" s="248"/>
      <c r="BI793" s="248"/>
      <c r="BJ793" s="248"/>
      <c r="BK793" s="248"/>
      <c r="BL793" s="248"/>
      <c r="BM793" s="248"/>
      <c r="BN793" s="248"/>
      <c r="BO793" s="248"/>
      <c r="BP793" s="248" t="s">
        <v>3258</v>
      </c>
      <c r="BQ793" s="248" t="s">
        <v>3258</v>
      </c>
      <c r="BR793" s="248" t="s">
        <v>3258</v>
      </c>
      <c r="BS793" s="248" t="s">
        <v>3258</v>
      </c>
      <c r="BT793" s="248" t="s">
        <v>3258</v>
      </c>
      <c r="BU793" s="248" t="s">
        <v>3258</v>
      </c>
      <c r="BV793" s="247"/>
      <c r="BW793" s="248"/>
      <c r="BX793" s="248"/>
      <c r="BY793" s="248"/>
      <c r="BZ793" s="248"/>
      <c r="CA793" s="241"/>
      <c r="CB793" s="241"/>
      <c r="CC793" s="241"/>
      <c r="CD793" s="241"/>
      <c r="CE793" s="248"/>
    </row>
    <row r="794" spans="1:83" ht="14.4" x14ac:dyDescent="0.3">
      <c r="A794" s="269">
        <v>523107</v>
      </c>
      <c r="B794" s="272" t="str">
        <f>VLOOKUP(A794,[1]Sheet4!B$1:G$3636,5,0)</f>
        <v>الرابعة</v>
      </c>
      <c r="C794" s="270" t="s">
        <v>1259</v>
      </c>
      <c r="D794" s="270" t="s">
        <v>1259</v>
      </c>
      <c r="E794" s="270" t="s">
        <v>1259</v>
      </c>
      <c r="F794" s="270" t="s">
        <v>1259</v>
      </c>
      <c r="G794" s="270" t="s">
        <v>1259</v>
      </c>
      <c r="H794" s="270" t="s">
        <v>1259</v>
      </c>
      <c r="I794" s="270" t="s">
        <v>1259</v>
      </c>
      <c r="J794" s="270" t="s">
        <v>1259</v>
      </c>
      <c r="K794" s="270" t="s">
        <v>1259</v>
      </c>
      <c r="L794" s="270" t="s">
        <v>1259</v>
      </c>
      <c r="M794" s="270" t="s">
        <v>1259</v>
      </c>
      <c r="N794" s="270" t="s">
        <v>1259</v>
      </c>
      <c r="O794" s="270" t="s">
        <v>1259</v>
      </c>
      <c r="P794" s="270" t="s">
        <v>1259</v>
      </c>
      <c r="Q794" s="270" t="s">
        <v>1259</v>
      </c>
      <c r="R794" s="270" t="s">
        <v>1259</v>
      </c>
      <c r="S794" s="270" t="s">
        <v>1259</v>
      </c>
      <c r="T794" s="270" t="s">
        <v>1259</v>
      </c>
      <c r="U794" s="270" t="s">
        <v>1259</v>
      </c>
      <c r="V794" s="270" t="s">
        <v>1259</v>
      </c>
      <c r="W794" s="270" t="s">
        <v>1259</v>
      </c>
      <c r="X794" s="270" t="s">
        <v>1259</v>
      </c>
      <c r="Y794" s="270" t="s">
        <v>1259</v>
      </c>
      <c r="Z794" s="270" t="s">
        <v>1259</v>
      </c>
      <c r="AA794" s="270" t="s">
        <v>1259</v>
      </c>
      <c r="AB794" s="270" t="s">
        <v>1259</v>
      </c>
      <c r="AC794" s="270" t="s">
        <v>1259</v>
      </c>
      <c r="AD794" s="270" t="s">
        <v>1259</v>
      </c>
      <c r="AE794" s="270" t="s">
        <v>1259</v>
      </c>
      <c r="AF794" s="270" t="s">
        <v>1259</v>
      </c>
      <c r="AG794" s="270" t="s">
        <v>1259</v>
      </c>
      <c r="AH794" s="270" t="s">
        <v>1259</v>
      </c>
      <c r="AI794" s="270" t="s">
        <v>1259</v>
      </c>
      <c r="AJ794" s="270" t="s">
        <v>1259</v>
      </c>
      <c r="AK794" s="270" t="s">
        <v>1259</v>
      </c>
      <c r="AL794" s="270" t="s">
        <v>1259</v>
      </c>
      <c r="AM794" s="270" t="s">
        <v>1259</v>
      </c>
      <c r="AN794" s="270" t="s">
        <v>1259</v>
      </c>
      <c r="AO794" s="270" t="s">
        <v>1259</v>
      </c>
      <c r="AP794" s="270" t="s">
        <v>1259</v>
      </c>
      <c r="AQ794" s="270" t="s">
        <v>1259</v>
      </c>
      <c r="AR794" s="270" t="s">
        <v>1259</v>
      </c>
      <c r="AS794" s="270" t="s">
        <v>1259</v>
      </c>
      <c r="AT794" s="270" t="s">
        <v>1259</v>
      </c>
      <c r="AU794" s="270" t="s">
        <v>1259</v>
      </c>
      <c r="AV794" s="270" t="s">
        <v>1259</v>
      </c>
      <c r="AW794" s="277" t="s">
        <v>1259</v>
      </c>
      <c r="AX794">
        <f>VLOOKUP(A794,[1]Sheet4!B$2:G$3636,6,0)</f>
        <v>0</v>
      </c>
      <c r="AY794" t="str">
        <f>VLOOKUP(A794,[1]Sheet2!A$3:AC$3636,29,0)</f>
        <v/>
      </c>
      <c r="AZ794" s="270" t="s">
        <v>3258</v>
      </c>
      <c r="BA794" s="270" t="s">
        <v>3258</v>
      </c>
      <c r="BB794" s="270" t="s">
        <v>3258</v>
      </c>
      <c r="BC794" s="270" t="s">
        <v>3258</v>
      </c>
      <c r="BD794" s="270"/>
      <c r="BE794" s="270"/>
    </row>
    <row r="795" spans="1:83" ht="14.4" x14ac:dyDescent="0.3">
      <c r="A795" s="269">
        <v>523108</v>
      </c>
      <c r="B795" s="272" t="str">
        <f>VLOOKUP(A795,[1]Sheet4!B$1:G$3636,5,0)</f>
        <v>الرابعة</v>
      </c>
      <c r="C795" s="270" t="s">
        <v>1259</v>
      </c>
      <c r="D795" s="270" t="s">
        <v>1259</v>
      </c>
      <c r="E795" s="270" t="s">
        <v>1259</v>
      </c>
      <c r="F795" s="270" t="s">
        <v>1259</v>
      </c>
      <c r="G795" s="270" t="s">
        <v>1259</v>
      </c>
      <c r="H795" s="270" t="s">
        <v>1259</v>
      </c>
      <c r="I795" s="270" t="s">
        <v>1259</v>
      </c>
      <c r="J795" s="270" t="s">
        <v>1259</v>
      </c>
      <c r="K795" s="270" t="s">
        <v>1259</v>
      </c>
      <c r="L795" s="270" t="s">
        <v>1259</v>
      </c>
      <c r="M795" s="270" t="s">
        <v>1259</v>
      </c>
      <c r="N795" s="270" t="s">
        <v>1259</v>
      </c>
      <c r="O795" s="270" t="s">
        <v>1259</v>
      </c>
      <c r="P795" s="270" t="s">
        <v>1259</v>
      </c>
      <c r="Q795" s="270" t="s">
        <v>1259</v>
      </c>
      <c r="R795" s="270" t="s">
        <v>1259</v>
      </c>
      <c r="S795" s="270" t="s">
        <v>1259</v>
      </c>
      <c r="T795" s="270" t="s">
        <v>1259</v>
      </c>
      <c r="U795" s="270" t="s">
        <v>1259</v>
      </c>
      <c r="V795" s="270" t="s">
        <v>1259</v>
      </c>
      <c r="W795" s="270" t="s">
        <v>1259</v>
      </c>
      <c r="X795" s="270" t="s">
        <v>1259</v>
      </c>
      <c r="Y795" s="270" t="s">
        <v>1259</v>
      </c>
      <c r="Z795" s="270" t="s">
        <v>1259</v>
      </c>
      <c r="AA795" s="270" t="s">
        <v>1259</v>
      </c>
      <c r="AB795" s="270" t="s">
        <v>1259</v>
      </c>
      <c r="AC795" s="270" t="s">
        <v>1259</v>
      </c>
      <c r="AD795" s="270" t="s">
        <v>1259</v>
      </c>
      <c r="AE795" s="270" t="s">
        <v>1259</v>
      </c>
      <c r="AF795" s="270" t="s">
        <v>1259</v>
      </c>
      <c r="AG795" s="270" t="s">
        <v>1259</v>
      </c>
      <c r="AH795" s="270" t="s">
        <v>1259</v>
      </c>
      <c r="AI795" s="270" t="s">
        <v>1259</v>
      </c>
      <c r="AJ795" s="270" t="s">
        <v>1259</v>
      </c>
      <c r="AK795" s="270" t="s">
        <v>1259</v>
      </c>
      <c r="AL795" s="270" t="s">
        <v>1259</v>
      </c>
      <c r="AM795" s="270" t="s">
        <v>1259</v>
      </c>
      <c r="AN795" s="270" t="s">
        <v>1259</v>
      </c>
      <c r="AO795" s="270" t="s">
        <v>1259</v>
      </c>
      <c r="AP795" s="270" t="s">
        <v>1259</v>
      </c>
      <c r="AQ795" s="270" t="s">
        <v>1259</v>
      </c>
      <c r="AR795" s="270" t="s">
        <v>1259</v>
      </c>
      <c r="AS795" s="270" t="s">
        <v>1259</v>
      </c>
      <c r="AT795" s="270" t="s">
        <v>1259</v>
      </c>
      <c r="AU795" s="270" t="s">
        <v>1259</v>
      </c>
      <c r="AV795" s="270" t="s">
        <v>1259</v>
      </c>
      <c r="AW795" s="277" t="s">
        <v>1259</v>
      </c>
      <c r="AX795">
        <f>VLOOKUP(A795,[1]Sheet4!B$2:G$3636,6,0)</f>
        <v>0</v>
      </c>
      <c r="AY795" t="str">
        <f>VLOOKUP(A795,[1]Sheet2!A$3:AC$3636,29,0)</f>
        <v/>
      </c>
      <c r="AZ795" s="270" t="s">
        <v>3258</v>
      </c>
      <c r="BA795" s="270" t="s">
        <v>3258</v>
      </c>
      <c r="BB795" s="270" t="s">
        <v>3258</v>
      </c>
      <c r="BC795" s="270" t="s">
        <v>3258</v>
      </c>
      <c r="BD795" s="270"/>
      <c r="BE795" s="270"/>
    </row>
    <row r="796" spans="1:83" ht="14.4" x14ac:dyDescent="0.3">
      <c r="A796" s="269">
        <v>523112</v>
      </c>
      <c r="B796" s="272" t="str">
        <f>VLOOKUP(A796,[1]Sheet4!B$1:G$3636,5,0)</f>
        <v>الرابعة حديث</v>
      </c>
      <c r="C796" s="270" t="s">
        <v>1259</v>
      </c>
      <c r="D796" s="270" t="s">
        <v>1259</v>
      </c>
      <c r="E796" s="270" t="s">
        <v>1259</v>
      </c>
      <c r="F796" s="270" t="s">
        <v>1259</v>
      </c>
      <c r="G796" s="270" t="s">
        <v>1259</v>
      </c>
      <c r="H796" s="270" t="s">
        <v>1259</v>
      </c>
      <c r="I796" s="270" t="s">
        <v>1259</v>
      </c>
      <c r="J796" s="270" t="s">
        <v>1259</v>
      </c>
      <c r="K796" s="270" t="s">
        <v>1259</v>
      </c>
      <c r="L796" s="270" t="s">
        <v>1259</v>
      </c>
      <c r="M796" s="270" t="s">
        <v>1259</v>
      </c>
      <c r="N796" s="270" t="s">
        <v>1259</v>
      </c>
      <c r="O796" s="270" t="s">
        <v>1259</v>
      </c>
      <c r="P796" s="270" t="s">
        <v>1259</v>
      </c>
      <c r="Q796" s="270" t="s">
        <v>1259</v>
      </c>
      <c r="R796" s="270" t="s">
        <v>1259</v>
      </c>
      <c r="S796" s="270" t="s">
        <v>1259</v>
      </c>
      <c r="T796" s="270" t="s">
        <v>1259</v>
      </c>
      <c r="U796" s="270" t="s">
        <v>1259</v>
      </c>
      <c r="V796" s="270" t="s">
        <v>1259</v>
      </c>
      <c r="W796" s="270" t="s">
        <v>1259</v>
      </c>
      <c r="X796" s="270" t="s">
        <v>1259</v>
      </c>
      <c r="Y796" s="270" t="s">
        <v>1259</v>
      </c>
      <c r="Z796" s="270" t="s">
        <v>1259</v>
      </c>
      <c r="AA796" s="270" t="s">
        <v>1259</v>
      </c>
      <c r="AB796" s="270" t="s">
        <v>1259</v>
      </c>
      <c r="AC796" s="270" t="s">
        <v>1259</v>
      </c>
      <c r="AD796" s="270" t="s">
        <v>1259</v>
      </c>
      <c r="AE796" s="270" t="s">
        <v>1259</v>
      </c>
      <c r="AF796" s="270" t="s">
        <v>1259</v>
      </c>
      <c r="AG796" s="270" t="s">
        <v>1259</v>
      </c>
      <c r="AH796" s="270" t="s">
        <v>1259</v>
      </c>
      <c r="AI796" s="270" t="s">
        <v>1259</v>
      </c>
      <c r="AJ796" s="270" t="s">
        <v>1259</v>
      </c>
      <c r="AK796" s="270" t="s">
        <v>1259</v>
      </c>
      <c r="AL796" s="270" t="s">
        <v>1259</v>
      </c>
      <c r="AM796" s="270" t="s">
        <v>1259</v>
      </c>
      <c r="AN796" s="270" t="s">
        <v>1259</v>
      </c>
      <c r="AO796" s="270" t="s">
        <v>1259</v>
      </c>
      <c r="AP796" s="270" t="s">
        <v>1259</v>
      </c>
      <c r="AQ796" s="270" t="s">
        <v>1259</v>
      </c>
      <c r="AR796" s="270" t="s">
        <v>1259</v>
      </c>
      <c r="AS796" s="270"/>
      <c r="AT796" s="270"/>
      <c r="AU796" s="270"/>
      <c r="AV796" s="270"/>
      <c r="AW796" s="277"/>
      <c r="AY796" t="str">
        <f>VLOOKUP(A796,[1]Sheet2!A$3:AC$3636,29,0)</f>
        <v/>
      </c>
      <c r="AZ796" s="270" t="s">
        <v>3258</v>
      </c>
      <c r="BA796" s="270" t="s">
        <v>3258</v>
      </c>
      <c r="BB796" s="270" t="s">
        <v>3258</v>
      </c>
      <c r="BC796" s="270" t="s">
        <v>3258</v>
      </c>
      <c r="BD796" s="270"/>
      <c r="BE796" s="270"/>
    </row>
    <row r="797" spans="1:83" ht="14.4" x14ac:dyDescent="0.3">
      <c r="A797" s="269">
        <v>523113</v>
      </c>
      <c r="B797" s="272" t="str">
        <f>VLOOKUP(A797,[1]Sheet4!B$1:G$3636,5,0)</f>
        <v>الرابعة</v>
      </c>
      <c r="C797" s="270" t="s">
        <v>1259</v>
      </c>
      <c r="D797" s="270" t="s">
        <v>1259</v>
      </c>
      <c r="E797" s="270" t="s">
        <v>1259</v>
      </c>
      <c r="F797" s="270" t="s">
        <v>1259</v>
      </c>
      <c r="G797" s="270" t="s">
        <v>1259</v>
      </c>
      <c r="H797" s="270" t="s">
        <v>1259</v>
      </c>
      <c r="I797" s="270" t="s">
        <v>1259</v>
      </c>
      <c r="J797" s="270" t="s">
        <v>1259</v>
      </c>
      <c r="K797" s="270" t="s">
        <v>1259</v>
      </c>
      <c r="L797" s="270" t="s">
        <v>1259</v>
      </c>
      <c r="M797" s="270" t="s">
        <v>1259</v>
      </c>
      <c r="N797" s="270" t="s">
        <v>1259</v>
      </c>
      <c r="O797" s="270" t="s">
        <v>1259</v>
      </c>
      <c r="P797" s="270" t="s">
        <v>1259</v>
      </c>
      <c r="Q797" s="270" t="s">
        <v>1259</v>
      </c>
      <c r="R797" s="270" t="s">
        <v>1259</v>
      </c>
      <c r="S797" s="270" t="s">
        <v>1259</v>
      </c>
      <c r="T797" s="270" t="s">
        <v>1259</v>
      </c>
      <c r="U797" s="270" t="s">
        <v>1259</v>
      </c>
      <c r="V797" s="270" t="s">
        <v>1259</v>
      </c>
      <c r="W797" s="270" t="s">
        <v>1259</v>
      </c>
      <c r="X797" s="270" t="s">
        <v>1259</v>
      </c>
      <c r="Y797" s="270" t="s">
        <v>1259</v>
      </c>
      <c r="Z797" s="270" t="s">
        <v>1259</v>
      </c>
      <c r="AA797" s="270" t="s">
        <v>1259</v>
      </c>
      <c r="AB797" s="270" t="s">
        <v>1259</v>
      </c>
      <c r="AC797" s="270" t="s">
        <v>1259</v>
      </c>
      <c r="AD797" s="270" t="s">
        <v>1259</v>
      </c>
      <c r="AE797" s="270" t="s">
        <v>1259</v>
      </c>
      <c r="AF797" s="270" t="s">
        <v>1259</v>
      </c>
      <c r="AG797" s="270" t="s">
        <v>1259</v>
      </c>
      <c r="AH797" s="270" t="s">
        <v>1259</v>
      </c>
      <c r="AI797" s="270" t="s">
        <v>1259</v>
      </c>
      <c r="AJ797" s="270" t="s">
        <v>1259</v>
      </c>
      <c r="AK797" s="270" t="s">
        <v>1259</v>
      </c>
      <c r="AL797" s="270" t="s">
        <v>1259</v>
      </c>
      <c r="AM797" s="270" t="s">
        <v>1259</v>
      </c>
      <c r="AN797" s="270" t="s">
        <v>1259</v>
      </c>
      <c r="AO797" s="270" t="s">
        <v>1259</v>
      </c>
      <c r="AP797" s="270" t="s">
        <v>1259</v>
      </c>
      <c r="AQ797" s="270" t="s">
        <v>1259</v>
      </c>
      <c r="AR797" s="270" t="s">
        <v>1259</v>
      </c>
      <c r="AS797" s="270" t="s">
        <v>1259</v>
      </c>
      <c r="AT797" s="270" t="s">
        <v>1259</v>
      </c>
      <c r="AU797" s="270" t="s">
        <v>1259</v>
      </c>
      <c r="AV797" s="270" t="s">
        <v>1259</v>
      </c>
      <c r="AW797" s="277" t="s">
        <v>1259</v>
      </c>
      <c r="AX797">
        <f>VLOOKUP(A797,[1]Sheet4!B$2:G$3636,6,0)</f>
        <v>0</v>
      </c>
      <c r="AY797" t="str">
        <f>VLOOKUP(A797,[1]Sheet2!A$3:AC$3636,29,0)</f>
        <v/>
      </c>
      <c r="AZ797" s="270" t="s">
        <v>3258</v>
      </c>
      <c r="BA797" s="270" t="s">
        <v>3258</v>
      </c>
      <c r="BB797" s="270" t="s">
        <v>3258</v>
      </c>
      <c r="BC797" s="270" t="s">
        <v>3258</v>
      </c>
      <c r="BD797" s="270"/>
      <c r="BE797" s="270"/>
      <c r="BH797" s="248"/>
      <c r="BI797" s="248"/>
      <c r="BJ797" s="248"/>
      <c r="BK797" s="248"/>
      <c r="BL797" s="248"/>
      <c r="BM797" s="248"/>
      <c r="BN797" s="248"/>
      <c r="BO797" s="248"/>
      <c r="BP797" s="248" t="s">
        <v>3258</v>
      </c>
      <c r="BQ797" s="248" t="s">
        <v>3258</v>
      </c>
      <c r="BR797" s="248" t="s">
        <v>3258</v>
      </c>
      <c r="BS797" s="248" t="s">
        <v>3258</v>
      </c>
      <c r="BT797" s="248" t="s">
        <v>3258</v>
      </c>
      <c r="BU797" s="248" t="s">
        <v>3258</v>
      </c>
      <c r="BV797" s="247"/>
      <c r="BW797" s="248"/>
      <c r="BX797" s="248"/>
      <c r="BY797" s="248"/>
      <c r="BZ797" s="248"/>
      <c r="CA797" s="241"/>
      <c r="CB797" s="241"/>
      <c r="CC797" s="241"/>
      <c r="CD797" s="241"/>
      <c r="CE797" s="248"/>
    </row>
    <row r="798" spans="1:83" ht="14.4" x14ac:dyDescent="0.3">
      <c r="A798" s="269">
        <v>523115</v>
      </c>
      <c r="B798" s="272" t="str">
        <f>VLOOKUP(A798,[1]Sheet4!B$1:G$3636,5,0)</f>
        <v>الرابعة</v>
      </c>
      <c r="C798" s="270" t="s">
        <v>1259</v>
      </c>
      <c r="D798" s="270" t="s">
        <v>1259</v>
      </c>
      <c r="E798" s="270" t="s">
        <v>1259</v>
      </c>
      <c r="F798" s="270" t="s">
        <v>1259</v>
      </c>
      <c r="G798" s="270" t="s">
        <v>1259</v>
      </c>
      <c r="H798" s="270" t="s">
        <v>1259</v>
      </c>
      <c r="I798" s="270" t="s">
        <v>1259</v>
      </c>
      <c r="J798" s="270" t="s">
        <v>1259</v>
      </c>
      <c r="K798" s="270" t="s">
        <v>1259</v>
      </c>
      <c r="L798" s="270" t="s">
        <v>1259</v>
      </c>
      <c r="M798" s="270" t="s">
        <v>1259</v>
      </c>
      <c r="N798" s="270" t="s">
        <v>1259</v>
      </c>
      <c r="O798" s="270" t="s">
        <v>1259</v>
      </c>
      <c r="P798" s="270" t="s">
        <v>1259</v>
      </c>
      <c r="Q798" s="270" t="s">
        <v>1259</v>
      </c>
      <c r="R798" s="270" t="s">
        <v>1259</v>
      </c>
      <c r="S798" s="270" t="s">
        <v>1259</v>
      </c>
      <c r="T798" s="270" t="s">
        <v>1259</v>
      </c>
      <c r="U798" s="270" t="s">
        <v>1259</v>
      </c>
      <c r="V798" s="270" t="s">
        <v>1259</v>
      </c>
      <c r="W798" s="270" t="s">
        <v>1259</v>
      </c>
      <c r="X798" s="270" t="s">
        <v>1259</v>
      </c>
      <c r="Y798" s="270" t="s">
        <v>1259</v>
      </c>
      <c r="Z798" s="270" t="s">
        <v>1259</v>
      </c>
      <c r="AA798" s="270" t="s">
        <v>1259</v>
      </c>
      <c r="AB798" s="270" t="s">
        <v>1259</v>
      </c>
      <c r="AC798" s="270" t="s">
        <v>1259</v>
      </c>
      <c r="AD798" s="270" t="s">
        <v>1259</v>
      </c>
      <c r="AE798" s="270" t="s">
        <v>1259</v>
      </c>
      <c r="AF798" s="270" t="s">
        <v>1259</v>
      </c>
      <c r="AG798" s="270" t="s">
        <v>1259</v>
      </c>
      <c r="AH798" s="270" t="s">
        <v>1259</v>
      </c>
      <c r="AI798" s="270" t="s">
        <v>1259</v>
      </c>
      <c r="AJ798" s="270" t="s">
        <v>1259</v>
      </c>
      <c r="AK798" s="270" t="s">
        <v>1259</v>
      </c>
      <c r="AL798" s="270" t="s">
        <v>1259</v>
      </c>
      <c r="AM798" s="270" t="s">
        <v>1259</v>
      </c>
      <c r="AN798" s="270" t="s">
        <v>1259</v>
      </c>
      <c r="AO798" s="270" t="s">
        <v>1259</v>
      </c>
      <c r="AP798" s="270" t="s">
        <v>1259</v>
      </c>
      <c r="AQ798" s="270" t="s">
        <v>1259</v>
      </c>
      <c r="AR798" s="270" t="s">
        <v>1259</v>
      </c>
      <c r="AS798" s="270" t="s">
        <v>1259</v>
      </c>
      <c r="AT798" s="270" t="s">
        <v>1259</v>
      </c>
      <c r="AU798" s="270" t="s">
        <v>1259</v>
      </c>
      <c r="AV798" s="270" t="s">
        <v>1259</v>
      </c>
      <c r="AW798" s="277" t="s">
        <v>1259</v>
      </c>
      <c r="AX798">
        <f>VLOOKUP(A798,[1]Sheet4!B$2:G$3636,6,0)</f>
        <v>0</v>
      </c>
      <c r="AY798" t="str">
        <f>VLOOKUP(A798,[1]Sheet2!A$3:AC$3636,29,0)</f>
        <v/>
      </c>
      <c r="AZ798" s="270" t="s">
        <v>3258</v>
      </c>
      <c r="BA798" s="270" t="s">
        <v>3258</v>
      </c>
      <c r="BB798" s="270" t="s">
        <v>3258</v>
      </c>
      <c r="BC798" s="270" t="s">
        <v>3258</v>
      </c>
      <c r="BD798" s="270"/>
      <c r="BE798" s="270"/>
    </row>
    <row r="799" spans="1:83" ht="14.4" x14ac:dyDescent="0.3">
      <c r="A799" s="269">
        <v>523123</v>
      </c>
      <c r="B799" s="272" t="str">
        <f>VLOOKUP(A799,[1]Sheet4!B$1:G$3636,5,0)</f>
        <v>الرابعة حديث</v>
      </c>
      <c r="C799" s="270" t="s">
        <v>1259</v>
      </c>
      <c r="D799" s="270" t="s">
        <v>1259</v>
      </c>
      <c r="E799" s="270" t="s">
        <v>1259</v>
      </c>
      <c r="F799" s="270" t="s">
        <v>1259</v>
      </c>
      <c r="G799" s="270" t="s">
        <v>1259</v>
      </c>
      <c r="H799" s="270" t="s">
        <v>1259</v>
      </c>
      <c r="I799" s="270" t="s">
        <v>1259</v>
      </c>
      <c r="J799" s="270" t="s">
        <v>1259</v>
      </c>
      <c r="K799" s="270" t="s">
        <v>1259</v>
      </c>
      <c r="L799" s="270" t="s">
        <v>1259</v>
      </c>
      <c r="M799" s="270" t="s">
        <v>1259</v>
      </c>
      <c r="N799" s="270" t="s">
        <v>1259</v>
      </c>
      <c r="O799" s="270" t="s">
        <v>1259</v>
      </c>
      <c r="P799" s="270" t="s">
        <v>1259</v>
      </c>
      <c r="Q799" s="270" t="s">
        <v>1259</v>
      </c>
      <c r="R799" s="270" t="s">
        <v>1259</v>
      </c>
      <c r="S799" s="270" t="s">
        <v>1259</v>
      </c>
      <c r="T799" s="270" t="s">
        <v>1259</v>
      </c>
      <c r="U799" s="270" t="s">
        <v>1259</v>
      </c>
      <c r="V799" s="270" t="s">
        <v>1259</v>
      </c>
      <c r="W799" s="270" t="s">
        <v>1259</v>
      </c>
      <c r="X799" s="270" t="s">
        <v>1259</v>
      </c>
      <c r="Y799" s="270" t="s">
        <v>1259</v>
      </c>
      <c r="Z799" s="270" t="s">
        <v>1259</v>
      </c>
      <c r="AA799" s="270" t="s">
        <v>1259</v>
      </c>
      <c r="AB799" s="270" t="s">
        <v>1259</v>
      </c>
      <c r="AC799" s="270" t="s">
        <v>1259</v>
      </c>
      <c r="AD799" s="270" t="s">
        <v>1259</v>
      </c>
      <c r="AE799" s="270" t="s">
        <v>1259</v>
      </c>
      <c r="AF799" s="270" t="s">
        <v>1259</v>
      </c>
      <c r="AG799" s="270" t="s">
        <v>1259</v>
      </c>
      <c r="AH799" s="270" t="s">
        <v>1259</v>
      </c>
      <c r="AI799" s="270" t="s">
        <v>1259</v>
      </c>
      <c r="AJ799" s="270" t="s">
        <v>1259</v>
      </c>
      <c r="AK799" s="270" t="s">
        <v>1259</v>
      </c>
      <c r="AL799" s="270" t="s">
        <v>1259</v>
      </c>
      <c r="AM799" s="270" t="s">
        <v>1259</v>
      </c>
      <c r="AN799" s="270" t="s">
        <v>1259</v>
      </c>
      <c r="AO799" s="270" t="s">
        <v>1259</v>
      </c>
      <c r="AP799" s="270" t="s">
        <v>1259</v>
      </c>
      <c r="AQ799" s="270" t="s">
        <v>1259</v>
      </c>
      <c r="AR799" s="270" t="s">
        <v>1259</v>
      </c>
      <c r="AS799" s="270"/>
      <c r="AT799" s="270"/>
      <c r="AU799" s="270"/>
      <c r="AV799" s="270"/>
      <c r="AW799" s="277"/>
      <c r="AY799" t="str">
        <f>VLOOKUP(A799,[1]Sheet2!A$3:AC$3636,29,0)</f>
        <v/>
      </c>
      <c r="AZ799" s="270" t="s">
        <v>3258</v>
      </c>
      <c r="BA799" s="270" t="s">
        <v>3258</v>
      </c>
      <c r="BB799" s="270" t="s">
        <v>3258</v>
      </c>
      <c r="BC799" s="270" t="s">
        <v>3258</v>
      </c>
      <c r="BD799" s="270"/>
      <c r="BE799" s="270"/>
    </row>
    <row r="800" spans="1:83" ht="14.4" x14ac:dyDescent="0.3">
      <c r="A800" s="269">
        <v>523124</v>
      </c>
      <c r="B800" s="272" t="str">
        <f>VLOOKUP(A800,[1]Sheet4!B$1:G$3636,5,0)</f>
        <v>الرابعة</v>
      </c>
      <c r="C800" s="270" t="s">
        <v>1259</v>
      </c>
      <c r="D800" s="270" t="s">
        <v>1259</v>
      </c>
      <c r="E800" s="270" t="s">
        <v>1259</v>
      </c>
      <c r="F800" s="270" t="s">
        <v>1259</v>
      </c>
      <c r="G800" s="270" t="s">
        <v>1259</v>
      </c>
      <c r="H800" s="270" t="s">
        <v>1259</v>
      </c>
      <c r="I800" s="270" t="s">
        <v>1259</v>
      </c>
      <c r="J800" s="270" t="s">
        <v>1259</v>
      </c>
      <c r="K800" s="270" t="s">
        <v>1259</v>
      </c>
      <c r="L800" s="270" t="s">
        <v>1259</v>
      </c>
      <c r="M800" s="270" t="s">
        <v>1259</v>
      </c>
      <c r="N800" s="270" t="s">
        <v>1259</v>
      </c>
      <c r="O800" s="270" t="s">
        <v>1259</v>
      </c>
      <c r="P800" s="270" t="s">
        <v>1259</v>
      </c>
      <c r="Q800" s="270" t="s">
        <v>1259</v>
      </c>
      <c r="R800" s="270" t="s">
        <v>1259</v>
      </c>
      <c r="S800" s="270" t="s">
        <v>1259</v>
      </c>
      <c r="T800" s="270" t="s">
        <v>1259</v>
      </c>
      <c r="U800" s="270" t="s">
        <v>1259</v>
      </c>
      <c r="V800" s="270" t="s">
        <v>1259</v>
      </c>
      <c r="W800" s="270" t="s">
        <v>1259</v>
      </c>
      <c r="X800" s="270" t="s">
        <v>1259</v>
      </c>
      <c r="Y800" s="270" t="s">
        <v>1259</v>
      </c>
      <c r="Z800" s="270" t="s">
        <v>1259</v>
      </c>
      <c r="AA800" s="270" t="s">
        <v>1259</v>
      </c>
      <c r="AB800" s="270" t="s">
        <v>1259</v>
      </c>
      <c r="AC800" s="270" t="s">
        <v>1259</v>
      </c>
      <c r="AD800" s="270" t="s">
        <v>1259</v>
      </c>
      <c r="AE800" s="270" t="s">
        <v>1259</v>
      </c>
      <c r="AF800" s="270" t="s">
        <v>1259</v>
      </c>
      <c r="AG800" s="270" t="s">
        <v>1259</v>
      </c>
      <c r="AH800" s="270" t="s">
        <v>1259</v>
      </c>
      <c r="AI800" s="270" t="s">
        <v>1259</v>
      </c>
      <c r="AJ800" s="270" t="s">
        <v>1259</v>
      </c>
      <c r="AK800" s="270" t="s">
        <v>1259</v>
      </c>
      <c r="AL800" s="270" t="s">
        <v>1259</v>
      </c>
      <c r="AM800" s="270" t="s">
        <v>1259</v>
      </c>
      <c r="AN800" s="270" t="s">
        <v>1259</v>
      </c>
      <c r="AO800" s="270" t="s">
        <v>1259</v>
      </c>
      <c r="AP800" s="270" t="s">
        <v>1259</v>
      </c>
      <c r="AQ800" s="270" t="s">
        <v>1259</v>
      </c>
      <c r="AR800" s="270" t="s">
        <v>1259</v>
      </c>
      <c r="AS800" s="270" t="s">
        <v>1259</v>
      </c>
      <c r="AT800" s="270" t="s">
        <v>1259</v>
      </c>
      <c r="AU800" s="270" t="s">
        <v>1259</v>
      </c>
      <c r="AV800" s="270" t="s">
        <v>1259</v>
      </c>
      <c r="AW800" s="277" t="s">
        <v>1259</v>
      </c>
      <c r="AX800">
        <f>VLOOKUP(A800,[1]Sheet4!B$2:G$3636,6,0)</f>
        <v>0</v>
      </c>
      <c r="AY800" t="str">
        <f>VLOOKUP(A800,[1]Sheet2!A$3:AC$3636,29,0)</f>
        <v/>
      </c>
      <c r="AZ800" s="249"/>
      <c r="BA800" s="249"/>
      <c r="BB800" s="249"/>
      <c r="BC800" s="249"/>
      <c r="BD800" s="249"/>
      <c r="BE800" s="270"/>
    </row>
    <row r="801" spans="1:83" ht="14.4" x14ac:dyDescent="0.3">
      <c r="A801" s="269">
        <v>523133</v>
      </c>
      <c r="B801" s="272" t="str">
        <f>VLOOKUP(A801,[1]Sheet4!B$1:G$3636,5,0)</f>
        <v>الرابعة</v>
      </c>
      <c r="C801" s="270" t="s">
        <v>1259</v>
      </c>
      <c r="D801" s="270" t="s">
        <v>1259</v>
      </c>
      <c r="E801" s="270" t="s">
        <v>1259</v>
      </c>
      <c r="F801" s="270" t="s">
        <v>1259</v>
      </c>
      <c r="G801" s="270" t="s">
        <v>1259</v>
      </c>
      <c r="H801" s="270" t="s">
        <v>1259</v>
      </c>
      <c r="I801" s="270" t="s">
        <v>1259</v>
      </c>
      <c r="J801" s="270" t="s">
        <v>1259</v>
      </c>
      <c r="K801" s="270" t="s">
        <v>1259</v>
      </c>
      <c r="L801" s="270" t="s">
        <v>1259</v>
      </c>
      <c r="M801" s="270" t="s">
        <v>1259</v>
      </c>
      <c r="N801" s="270" t="s">
        <v>1259</v>
      </c>
      <c r="O801" s="270" t="s">
        <v>1259</v>
      </c>
      <c r="P801" s="270" t="s">
        <v>1259</v>
      </c>
      <c r="Q801" s="270" t="s">
        <v>1259</v>
      </c>
      <c r="R801" s="270" t="s">
        <v>1259</v>
      </c>
      <c r="S801" s="270" t="s">
        <v>1259</v>
      </c>
      <c r="T801" s="270" t="s">
        <v>1259</v>
      </c>
      <c r="U801" s="270" t="s">
        <v>1259</v>
      </c>
      <c r="V801" s="270" t="s">
        <v>1259</v>
      </c>
      <c r="W801" s="270" t="s">
        <v>1259</v>
      </c>
      <c r="X801" s="270" t="s">
        <v>1259</v>
      </c>
      <c r="Y801" s="270" t="s">
        <v>1259</v>
      </c>
      <c r="Z801" s="270" t="s">
        <v>1259</v>
      </c>
      <c r="AA801" s="270" t="s">
        <v>1259</v>
      </c>
      <c r="AB801" s="270" t="s">
        <v>1259</v>
      </c>
      <c r="AC801" s="270" t="s">
        <v>1259</v>
      </c>
      <c r="AD801" s="270" t="s">
        <v>1259</v>
      </c>
      <c r="AE801" s="270" t="s">
        <v>1259</v>
      </c>
      <c r="AF801" s="270" t="s">
        <v>1259</v>
      </c>
      <c r="AG801" s="270" t="s">
        <v>1259</v>
      </c>
      <c r="AH801" s="270" t="s">
        <v>1259</v>
      </c>
      <c r="AI801" s="270" t="s">
        <v>1259</v>
      </c>
      <c r="AJ801" s="270" t="s">
        <v>1259</v>
      </c>
      <c r="AK801" s="270" t="s">
        <v>1259</v>
      </c>
      <c r="AL801" s="270" t="s">
        <v>1259</v>
      </c>
      <c r="AM801" s="270" t="s">
        <v>1259</v>
      </c>
      <c r="AN801" s="270" t="s">
        <v>1259</v>
      </c>
      <c r="AO801" s="270" t="s">
        <v>1259</v>
      </c>
      <c r="AP801" s="270" t="s">
        <v>1259</v>
      </c>
      <c r="AQ801" s="270" t="s">
        <v>1259</v>
      </c>
      <c r="AR801" s="270" t="s">
        <v>1259</v>
      </c>
      <c r="AS801" s="270" t="s">
        <v>1259</v>
      </c>
      <c r="AT801" s="270" t="s">
        <v>1259</v>
      </c>
      <c r="AU801" s="270" t="s">
        <v>1259</v>
      </c>
      <c r="AV801" s="270" t="s">
        <v>1259</v>
      </c>
      <c r="AW801" s="277" t="s">
        <v>1259</v>
      </c>
      <c r="AX801">
        <f>VLOOKUP(A801,[1]Sheet4!B$2:G$3636,6,0)</f>
        <v>0</v>
      </c>
      <c r="AY801" t="str">
        <f>VLOOKUP(A801,[1]Sheet2!A$3:AC$3636,29,0)</f>
        <v/>
      </c>
      <c r="AZ801" s="270" t="s">
        <v>3258</v>
      </c>
      <c r="BA801" s="270" t="s">
        <v>3258</v>
      </c>
      <c r="BB801" s="270" t="s">
        <v>3258</v>
      </c>
      <c r="BC801" s="270" t="s">
        <v>3258</v>
      </c>
      <c r="BD801" s="270"/>
      <c r="BE801" s="270"/>
    </row>
    <row r="802" spans="1:83" ht="14.4" x14ac:dyDescent="0.3">
      <c r="A802" s="269">
        <v>523138</v>
      </c>
      <c r="B802" s="272" t="str">
        <f>VLOOKUP(A802,[1]Sheet4!B$1:G$3636,5,0)</f>
        <v>الرابعة حديث</v>
      </c>
      <c r="C802" s="270" t="s">
        <v>1259</v>
      </c>
      <c r="D802" s="270" t="s">
        <v>1259</v>
      </c>
      <c r="E802" s="270" t="s">
        <v>1259</v>
      </c>
      <c r="F802" s="270" t="s">
        <v>1259</v>
      </c>
      <c r="G802" s="270" t="s">
        <v>1259</v>
      </c>
      <c r="H802" s="270" t="s">
        <v>1259</v>
      </c>
      <c r="I802" s="270" t="s">
        <v>1259</v>
      </c>
      <c r="J802" s="270" t="s">
        <v>1259</v>
      </c>
      <c r="K802" s="270" t="s">
        <v>1259</v>
      </c>
      <c r="L802" s="270" t="s">
        <v>1259</v>
      </c>
      <c r="M802" s="270" t="s">
        <v>1259</v>
      </c>
      <c r="N802" s="270" t="s">
        <v>1259</v>
      </c>
      <c r="O802" s="270" t="s">
        <v>1259</v>
      </c>
      <c r="P802" s="270" t="s">
        <v>1259</v>
      </c>
      <c r="Q802" s="270" t="s">
        <v>1259</v>
      </c>
      <c r="R802" s="270" t="s">
        <v>1259</v>
      </c>
      <c r="S802" s="270" t="s">
        <v>1259</v>
      </c>
      <c r="T802" s="270" t="s">
        <v>1259</v>
      </c>
      <c r="U802" s="270" t="s">
        <v>1259</v>
      </c>
      <c r="V802" s="270" t="s">
        <v>1259</v>
      </c>
      <c r="W802" s="270" t="s">
        <v>1259</v>
      </c>
      <c r="X802" s="270" t="s">
        <v>1259</v>
      </c>
      <c r="Y802" s="270" t="s">
        <v>1259</v>
      </c>
      <c r="Z802" s="270" t="s">
        <v>1259</v>
      </c>
      <c r="AA802" s="270" t="s">
        <v>1259</v>
      </c>
      <c r="AB802" s="270" t="s">
        <v>1259</v>
      </c>
      <c r="AC802" s="270" t="s">
        <v>1259</v>
      </c>
      <c r="AD802" s="270" t="s">
        <v>1259</v>
      </c>
      <c r="AE802" s="270" t="s">
        <v>1259</v>
      </c>
      <c r="AF802" s="270" t="s">
        <v>1259</v>
      </c>
      <c r="AG802" s="270" t="s">
        <v>1259</v>
      </c>
      <c r="AH802" s="270" t="s">
        <v>1259</v>
      </c>
      <c r="AI802" s="270" t="s">
        <v>1259</v>
      </c>
      <c r="AJ802" s="270" t="s">
        <v>1259</v>
      </c>
      <c r="AK802" s="270" t="s">
        <v>1259</v>
      </c>
      <c r="AL802" s="270" t="s">
        <v>1259</v>
      </c>
      <c r="AM802" s="270" t="s">
        <v>1259</v>
      </c>
      <c r="AN802" s="270" t="s">
        <v>1259</v>
      </c>
      <c r="AO802" s="270" t="s">
        <v>1259</v>
      </c>
      <c r="AP802" s="270" t="s">
        <v>1259</v>
      </c>
      <c r="AQ802" s="270" t="s">
        <v>1259</v>
      </c>
      <c r="AR802" s="270" t="s">
        <v>1259</v>
      </c>
      <c r="AS802" s="270"/>
      <c r="AT802" s="270"/>
      <c r="AU802" s="270"/>
      <c r="AV802" s="270"/>
      <c r="AW802" s="277"/>
      <c r="AY802" t="str">
        <f>VLOOKUP(A802,[1]Sheet2!A$3:AC$3636,29,0)</f>
        <v/>
      </c>
      <c r="AZ802" s="270" t="s">
        <v>3258</v>
      </c>
      <c r="BA802" s="270" t="s">
        <v>3258</v>
      </c>
      <c r="BB802" s="270" t="s">
        <v>3258</v>
      </c>
      <c r="BC802" s="270" t="s">
        <v>3258</v>
      </c>
      <c r="BD802" s="270"/>
      <c r="BE802" s="270"/>
      <c r="BH802" s="248"/>
      <c r="BI802" s="248"/>
      <c r="BJ802" s="248"/>
      <c r="BK802" s="248"/>
      <c r="BL802" s="248"/>
      <c r="BM802" s="248"/>
      <c r="BN802" s="248"/>
      <c r="BO802" s="248"/>
      <c r="BP802" s="248" t="s">
        <v>3258</v>
      </c>
      <c r="BQ802" s="248" t="s">
        <v>3258</v>
      </c>
      <c r="BR802" s="248" t="s">
        <v>3258</v>
      </c>
      <c r="BS802" s="248" t="s">
        <v>3258</v>
      </c>
      <c r="BT802" s="248" t="s">
        <v>3258</v>
      </c>
      <c r="BU802" s="248" t="s">
        <v>3258</v>
      </c>
      <c r="BV802" s="247"/>
      <c r="BW802" s="248"/>
      <c r="BX802" s="248"/>
      <c r="BY802" s="248"/>
      <c r="BZ802" s="248"/>
      <c r="CA802" s="241"/>
      <c r="CB802" s="241"/>
      <c r="CC802" s="241"/>
      <c r="CD802" s="241"/>
      <c r="CE802" s="248"/>
    </row>
    <row r="803" spans="1:83" ht="14.4" x14ac:dyDescent="0.3">
      <c r="A803" s="269">
        <v>523149</v>
      </c>
      <c r="B803" s="272" t="str">
        <f>VLOOKUP(A803,[1]Sheet4!B$1:G$3636,5,0)</f>
        <v>الرابعة</v>
      </c>
      <c r="C803" s="270" t="s">
        <v>1259</v>
      </c>
      <c r="D803" s="270" t="s">
        <v>1259</v>
      </c>
      <c r="E803" s="270" t="s">
        <v>1259</v>
      </c>
      <c r="F803" s="270" t="s">
        <v>1259</v>
      </c>
      <c r="G803" s="270" t="s">
        <v>1259</v>
      </c>
      <c r="H803" s="270" t="s">
        <v>1259</v>
      </c>
      <c r="I803" s="270" t="s">
        <v>1259</v>
      </c>
      <c r="J803" s="270" t="s">
        <v>1259</v>
      </c>
      <c r="K803" s="270" t="s">
        <v>1259</v>
      </c>
      <c r="L803" s="270" t="s">
        <v>1259</v>
      </c>
      <c r="M803" s="270" t="s">
        <v>1259</v>
      </c>
      <c r="N803" s="270" t="s">
        <v>1259</v>
      </c>
      <c r="O803" s="270" t="s">
        <v>1259</v>
      </c>
      <c r="P803" s="270" t="s">
        <v>1259</v>
      </c>
      <c r="Q803" s="270" t="s">
        <v>1259</v>
      </c>
      <c r="R803" s="270" t="s">
        <v>1259</v>
      </c>
      <c r="S803" s="270" t="s">
        <v>1259</v>
      </c>
      <c r="T803" s="270" t="s">
        <v>1259</v>
      </c>
      <c r="U803" s="270" t="s">
        <v>1259</v>
      </c>
      <c r="V803" s="270" t="s">
        <v>1259</v>
      </c>
      <c r="W803" s="270" t="s">
        <v>1259</v>
      </c>
      <c r="X803" s="270" t="s">
        <v>1259</v>
      </c>
      <c r="Y803" s="270" t="s">
        <v>1259</v>
      </c>
      <c r="Z803" s="270" t="s">
        <v>1259</v>
      </c>
      <c r="AA803" s="270" t="s">
        <v>1259</v>
      </c>
      <c r="AB803" s="270" t="s">
        <v>1259</v>
      </c>
      <c r="AC803" s="270" t="s">
        <v>1259</v>
      </c>
      <c r="AD803" s="270" t="s">
        <v>1259</v>
      </c>
      <c r="AE803" s="270" t="s">
        <v>1259</v>
      </c>
      <c r="AF803" s="270" t="s">
        <v>1259</v>
      </c>
      <c r="AG803" s="270" t="s">
        <v>1259</v>
      </c>
      <c r="AH803" s="270" t="s">
        <v>1259</v>
      </c>
      <c r="AI803" s="270" t="s">
        <v>1259</v>
      </c>
      <c r="AJ803" s="270" t="s">
        <v>1259</v>
      </c>
      <c r="AK803" s="270" t="s">
        <v>1259</v>
      </c>
      <c r="AL803" s="270" t="s">
        <v>1259</v>
      </c>
      <c r="AM803" s="270" t="s">
        <v>1259</v>
      </c>
      <c r="AN803" s="270" t="s">
        <v>1259</v>
      </c>
      <c r="AO803" s="270" t="s">
        <v>1259</v>
      </c>
      <c r="AP803" s="270" t="s">
        <v>1259</v>
      </c>
      <c r="AQ803" s="270" t="s">
        <v>1259</v>
      </c>
      <c r="AR803" s="270" t="s">
        <v>1259</v>
      </c>
      <c r="AS803" s="270" t="s">
        <v>1259</v>
      </c>
      <c r="AT803" s="270" t="s">
        <v>1259</v>
      </c>
      <c r="AU803" s="270" t="s">
        <v>1259</v>
      </c>
      <c r="AV803" s="270" t="s">
        <v>1259</v>
      </c>
      <c r="AW803" s="277" t="s">
        <v>1259</v>
      </c>
      <c r="AX803">
        <f>VLOOKUP(A803,[1]Sheet4!B$2:G$3636,6,0)</f>
        <v>0</v>
      </c>
      <c r="AY803" t="str">
        <f>VLOOKUP(A803,[1]Sheet2!A$3:AC$3636,29,0)</f>
        <v/>
      </c>
      <c r="AZ803" s="270" t="s">
        <v>3258</v>
      </c>
      <c r="BA803" s="270" t="s">
        <v>3258</v>
      </c>
      <c r="BB803" s="270" t="s">
        <v>3258</v>
      </c>
      <c r="BC803" s="270" t="s">
        <v>3258</v>
      </c>
      <c r="BD803" s="270"/>
      <c r="BE803" s="270"/>
      <c r="BH803" s="248"/>
      <c r="BI803" s="248"/>
      <c r="BJ803" s="248"/>
      <c r="BK803" s="248"/>
      <c r="BL803" s="248"/>
      <c r="BM803" s="248"/>
      <c r="BN803" s="248"/>
      <c r="BO803" s="248"/>
      <c r="BP803" s="248" t="s">
        <v>3258</v>
      </c>
      <c r="BQ803" s="248" t="s">
        <v>3258</v>
      </c>
      <c r="BR803" s="248" t="s">
        <v>3258</v>
      </c>
      <c r="BS803" s="248" t="s">
        <v>3258</v>
      </c>
      <c r="BT803" s="248" t="s">
        <v>3258</v>
      </c>
      <c r="BU803" s="248" t="s">
        <v>3258</v>
      </c>
      <c r="BV803" s="247"/>
      <c r="BW803" s="248"/>
      <c r="BX803" s="248"/>
      <c r="BY803" s="248"/>
      <c r="BZ803" s="248"/>
      <c r="CA803" s="241"/>
      <c r="CB803" s="241"/>
      <c r="CC803" s="241"/>
      <c r="CD803" s="241"/>
      <c r="CE803" s="248"/>
    </row>
    <row r="804" spans="1:83" ht="14.4" x14ac:dyDescent="0.3">
      <c r="A804" s="269">
        <v>523155</v>
      </c>
      <c r="B804" s="272" t="str">
        <f>VLOOKUP(A804,[1]Sheet4!B$1:G$3636,5,0)</f>
        <v>الرابعة</v>
      </c>
      <c r="C804" s="270" t="s">
        <v>1260</v>
      </c>
      <c r="D804" s="270" t="s">
        <v>1260</v>
      </c>
      <c r="E804" s="270" t="s">
        <v>1260</v>
      </c>
      <c r="F804" s="270" t="s">
        <v>1260</v>
      </c>
      <c r="G804" s="270" t="s">
        <v>1260</v>
      </c>
      <c r="H804" s="270" t="s">
        <v>1260</v>
      </c>
      <c r="I804" s="270" t="s">
        <v>1260</v>
      </c>
      <c r="J804" s="270" t="s">
        <v>1260</v>
      </c>
      <c r="K804" s="270" t="s">
        <v>1260</v>
      </c>
      <c r="L804" s="270" t="s">
        <v>1260</v>
      </c>
      <c r="M804" s="270" t="s">
        <v>1260</v>
      </c>
      <c r="N804" s="270" t="s">
        <v>1260</v>
      </c>
      <c r="O804" s="270" t="s">
        <v>1260</v>
      </c>
      <c r="P804" s="270" t="s">
        <v>1260</v>
      </c>
      <c r="Q804" s="270" t="s">
        <v>1260</v>
      </c>
      <c r="R804" s="270" t="s">
        <v>1260</v>
      </c>
      <c r="S804" s="270" t="s">
        <v>1260</v>
      </c>
      <c r="T804" s="270" t="s">
        <v>1260</v>
      </c>
      <c r="U804" s="270" t="s">
        <v>1260</v>
      </c>
      <c r="V804" s="270" t="s">
        <v>1260</v>
      </c>
      <c r="W804" s="270" t="s">
        <v>1260</v>
      </c>
      <c r="X804" s="270" t="s">
        <v>1260</v>
      </c>
      <c r="Y804" s="270" t="s">
        <v>1260</v>
      </c>
      <c r="Z804" s="270" t="s">
        <v>1260</v>
      </c>
      <c r="AA804" s="270" t="s">
        <v>1260</v>
      </c>
      <c r="AB804" s="270" t="s">
        <v>1260</v>
      </c>
      <c r="AC804" s="270" t="s">
        <v>1260</v>
      </c>
      <c r="AD804" s="270" t="s">
        <v>1260</v>
      </c>
      <c r="AE804" s="270" t="s">
        <v>1260</v>
      </c>
      <c r="AF804" s="270" t="s">
        <v>1260</v>
      </c>
      <c r="AG804" s="270" t="s">
        <v>1260</v>
      </c>
      <c r="AH804" s="270" t="s">
        <v>1260</v>
      </c>
      <c r="AI804" s="270" t="s">
        <v>1260</v>
      </c>
      <c r="AJ804" s="270" t="s">
        <v>1260</v>
      </c>
      <c r="AK804" s="270" t="s">
        <v>1260</v>
      </c>
      <c r="AL804" s="270" t="s">
        <v>1260</v>
      </c>
      <c r="AM804" s="270" t="s">
        <v>1260</v>
      </c>
      <c r="AN804" s="270" t="s">
        <v>1260</v>
      </c>
      <c r="AO804" s="270" t="s">
        <v>1260</v>
      </c>
      <c r="AP804" s="270" t="s">
        <v>1260</v>
      </c>
      <c r="AQ804" s="270" t="s">
        <v>1260</v>
      </c>
      <c r="AR804" s="270" t="s">
        <v>1260</v>
      </c>
      <c r="AS804" s="270" t="s">
        <v>1260</v>
      </c>
      <c r="AT804" s="270" t="s">
        <v>1260</v>
      </c>
      <c r="AU804" s="270" t="s">
        <v>1260</v>
      </c>
      <c r="AV804" s="270" t="s">
        <v>1260</v>
      </c>
      <c r="AW804" s="277" t="s">
        <v>1260</v>
      </c>
      <c r="AX804" t="str">
        <f>VLOOKUP(A804,[1]Sheet4!B$2:G$3636,6,0)</f>
        <v>مستنفذ فصل ثاني  2023-2024</v>
      </c>
      <c r="AY804" t="str">
        <f>VLOOKUP(A804,[1]Sheet2!A$3:AC$3636,29,0)</f>
        <v/>
      </c>
      <c r="AZ804" s="270" t="s">
        <v>3258</v>
      </c>
      <c r="BA804" s="270" t="s">
        <v>3258</v>
      </c>
      <c r="BB804" s="270" t="s">
        <v>3258</v>
      </c>
      <c r="BC804" s="270" t="s">
        <v>3258</v>
      </c>
      <c r="BD804" s="270"/>
      <c r="BE804" s="270"/>
      <c r="BH804" s="248"/>
      <c r="BI804" s="248"/>
      <c r="BJ804" s="248"/>
      <c r="BK804" s="248"/>
      <c r="BL804" s="248"/>
      <c r="BM804" s="248"/>
      <c r="BN804" s="248"/>
      <c r="BO804" s="248"/>
      <c r="BP804" s="248" t="s">
        <v>3258</v>
      </c>
      <c r="BQ804" s="248" t="s">
        <v>3258</v>
      </c>
      <c r="BR804" s="248" t="s">
        <v>3258</v>
      </c>
      <c r="BS804" s="248" t="s">
        <v>3258</v>
      </c>
      <c r="BT804" s="248" t="s">
        <v>3258</v>
      </c>
      <c r="BU804" s="248" t="s">
        <v>3258</v>
      </c>
      <c r="BV804" s="247"/>
      <c r="BW804" s="248"/>
      <c r="BX804" s="248"/>
      <c r="BY804" s="248"/>
      <c r="BZ804" s="248"/>
      <c r="CA804" s="241"/>
      <c r="CB804" s="241"/>
      <c r="CC804" s="241"/>
      <c r="CD804" s="241"/>
      <c r="CE804" s="248"/>
    </row>
    <row r="805" spans="1:83" ht="14.4" x14ac:dyDescent="0.3">
      <c r="A805" s="269">
        <v>523157</v>
      </c>
      <c r="B805" s="272" t="str">
        <f>VLOOKUP(A805,[1]Sheet4!B$1:G$3636,5,0)</f>
        <v>الرابعة</v>
      </c>
      <c r="C805" s="270" t="s">
        <v>1259</v>
      </c>
      <c r="D805" s="270" t="s">
        <v>1259</v>
      </c>
      <c r="E805" s="270" t="s">
        <v>1259</v>
      </c>
      <c r="F805" s="270" t="s">
        <v>1259</v>
      </c>
      <c r="G805" s="270" t="s">
        <v>1259</v>
      </c>
      <c r="H805" s="270" t="s">
        <v>1259</v>
      </c>
      <c r="I805" s="270" t="s">
        <v>1259</v>
      </c>
      <c r="J805" s="270" t="s">
        <v>1259</v>
      </c>
      <c r="K805" s="270" t="s">
        <v>1259</v>
      </c>
      <c r="L805" s="270" t="s">
        <v>1259</v>
      </c>
      <c r="M805" s="270" t="s">
        <v>1259</v>
      </c>
      <c r="N805" s="270" t="s">
        <v>1259</v>
      </c>
      <c r="O805" s="270" t="s">
        <v>1259</v>
      </c>
      <c r="P805" s="270" t="s">
        <v>1259</v>
      </c>
      <c r="Q805" s="270" t="s">
        <v>1259</v>
      </c>
      <c r="R805" s="270" t="s">
        <v>1259</v>
      </c>
      <c r="S805" s="270" t="s">
        <v>1259</v>
      </c>
      <c r="T805" s="270" t="s">
        <v>1259</v>
      </c>
      <c r="U805" s="270" t="s">
        <v>1259</v>
      </c>
      <c r="V805" s="270" t="s">
        <v>1259</v>
      </c>
      <c r="W805" s="270" t="s">
        <v>1259</v>
      </c>
      <c r="X805" s="270" t="s">
        <v>1259</v>
      </c>
      <c r="Y805" s="270" t="s">
        <v>1259</v>
      </c>
      <c r="Z805" s="270" t="s">
        <v>1259</v>
      </c>
      <c r="AA805" s="270" t="s">
        <v>1259</v>
      </c>
      <c r="AB805" s="270" t="s">
        <v>1259</v>
      </c>
      <c r="AC805" s="270" t="s">
        <v>1259</v>
      </c>
      <c r="AD805" s="270" t="s">
        <v>1259</v>
      </c>
      <c r="AE805" s="270" t="s">
        <v>1259</v>
      </c>
      <c r="AF805" s="270" t="s">
        <v>1259</v>
      </c>
      <c r="AG805" s="270" t="s">
        <v>1259</v>
      </c>
      <c r="AH805" s="270" t="s">
        <v>1259</v>
      </c>
      <c r="AI805" s="270" t="s">
        <v>1259</v>
      </c>
      <c r="AJ805" s="270" t="s">
        <v>1259</v>
      </c>
      <c r="AK805" s="270" t="s">
        <v>1259</v>
      </c>
      <c r="AL805" s="270" t="s">
        <v>1259</v>
      </c>
      <c r="AM805" s="270" t="s">
        <v>1259</v>
      </c>
      <c r="AN805" s="270" t="s">
        <v>1259</v>
      </c>
      <c r="AO805" s="270" t="s">
        <v>1259</v>
      </c>
      <c r="AP805" s="270" t="s">
        <v>1259</v>
      </c>
      <c r="AQ805" s="270" t="s">
        <v>1259</v>
      </c>
      <c r="AR805" s="270" t="s">
        <v>1259</v>
      </c>
      <c r="AS805" s="270" t="s">
        <v>1259</v>
      </c>
      <c r="AT805" s="270" t="s">
        <v>1259</v>
      </c>
      <c r="AU805" s="270" t="s">
        <v>1259</v>
      </c>
      <c r="AV805" s="270" t="s">
        <v>1259</v>
      </c>
      <c r="AW805" s="277" t="s">
        <v>1259</v>
      </c>
      <c r="AX805">
        <f>VLOOKUP(A805,[1]Sheet4!B$2:G$3636,6,0)</f>
        <v>0</v>
      </c>
      <c r="AY805" t="str">
        <f>VLOOKUP(A805,[1]Sheet2!A$3:AC$3636,29,0)</f>
        <v/>
      </c>
      <c r="AZ805" s="270" t="s">
        <v>3258</v>
      </c>
      <c r="BA805" s="270" t="s">
        <v>3258</v>
      </c>
      <c r="BB805" s="270" t="s">
        <v>3258</v>
      </c>
      <c r="BC805" s="270" t="s">
        <v>3258</v>
      </c>
      <c r="BD805" s="270"/>
      <c r="BE805" s="270"/>
    </row>
    <row r="806" spans="1:83" ht="14.4" x14ac:dyDescent="0.3">
      <c r="A806" s="269">
        <v>523159</v>
      </c>
      <c r="B806" s="272" t="str">
        <f>VLOOKUP(A806,[1]Sheet4!B$1:G$3636,5,0)</f>
        <v>الرابعة</v>
      </c>
      <c r="C806" s="270" t="s">
        <v>1259</v>
      </c>
      <c r="D806" s="270" t="s">
        <v>1259</v>
      </c>
      <c r="E806" s="270" t="s">
        <v>1259</v>
      </c>
      <c r="F806" s="270" t="s">
        <v>1259</v>
      </c>
      <c r="G806" s="270" t="s">
        <v>1259</v>
      </c>
      <c r="H806" s="270" t="s">
        <v>1259</v>
      </c>
      <c r="I806" s="270" t="s">
        <v>1259</v>
      </c>
      <c r="J806" s="270" t="s">
        <v>1259</v>
      </c>
      <c r="K806" s="270" t="s">
        <v>1259</v>
      </c>
      <c r="L806" s="270" t="s">
        <v>1259</v>
      </c>
      <c r="M806" s="270" t="s">
        <v>1259</v>
      </c>
      <c r="N806" s="270" t="s">
        <v>1259</v>
      </c>
      <c r="O806" s="270" t="s">
        <v>1259</v>
      </c>
      <c r="P806" s="270" t="s">
        <v>1259</v>
      </c>
      <c r="Q806" s="270" t="s">
        <v>1259</v>
      </c>
      <c r="R806" s="270" t="s">
        <v>1259</v>
      </c>
      <c r="S806" s="270" t="s">
        <v>1259</v>
      </c>
      <c r="T806" s="270" t="s">
        <v>1259</v>
      </c>
      <c r="U806" s="270" t="s">
        <v>1259</v>
      </c>
      <c r="V806" s="270" t="s">
        <v>1259</v>
      </c>
      <c r="W806" s="270" t="s">
        <v>1259</v>
      </c>
      <c r="X806" s="270" t="s">
        <v>1259</v>
      </c>
      <c r="Y806" s="270" t="s">
        <v>1259</v>
      </c>
      <c r="Z806" s="270" t="s">
        <v>1259</v>
      </c>
      <c r="AA806" s="270" t="s">
        <v>1259</v>
      </c>
      <c r="AB806" s="270" t="s">
        <v>1259</v>
      </c>
      <c r="AC806" s="270" t="s">
        <v>1259</v>
      </c>
      <c r="AD806" s="270" t="s">
        <v>1259</v>
      </c>
      <c r="AE806" s="270" t="s">
        <v>1259</v>
      </c>
      <c r="AF806" s="270" t="s">
        <v>1259</v>
      </c>
      <c r="AG806" s="270" t="s">
        <v>1259</v>
      </c>
      <c r="AH806" s="270" t="s">
        <v>1259</v>
      </c>
      <c r="AI806" s="270" t="s">
        <v>1259</v>
      </c>
      <c r="AJ806" s="270" t="s">
        <v>1259</v>
      </c>
      <c r="AK806" s="270" t="s">
        <v>1259</v>
      </c>
      <c r="AL806" s="270" t="s">
        <v>1259</v>
      </c>
      <c r="AM806" s="270" t="s">
        <v>1259</v>
      </c>
      <c r="AN806" s="270" t="s">
        <v>1259</v>
      </c>
      <c r="AO806" s="270" t="s">
        <v>1259</v>
      </c>
      <c r="AP806" s="270" t="s">
        <v>1259</v>
      </c>
      <c r="AQ806" s="270" t="s">
        <v>1259</v>
      </c>
      <c r="AR806" s="270" t="s">
        <v>1259</v>
      </c>
      <c r="AS806" s="270" t="s">
        <v>1259</v>
      </c>
      <c r="AT806" s="270" t="s">
        <v>1259</v>
      </c>
      <c r="AU806" s="270" t="s">
        <v>1259</v>
      </c>
      <c r="AV806" s="270" t="s">
        <v>1259</v>
      </c>
      <c r="AW806" s="277" t="s">
        <v>1259</v>
      </c>
      <c r="AX806">
        <f>VLOOKUP(A806,[1]Sheet4!B$2:G$3636,6,0)</f>
        <v>0</v>
      </c>
      <c r="AY806" t="str">
        <f>VLOOKUP(A806,[1]Sheet2!A$3:AC$3636,29,0)</f>
        <v/>
      </c>
      <c r="AZ806" s="270" t="s">
        <v>3258</v>
      </c>
      <c r="BA806" s="270" t="s">
        <v>3258</v>
      </c>
      <c r="BB806" s="270" t="s">
        <v>3258</v>
      </c>
      <c r="BC806" s="270" t="s">
        <v>3258</v>
      </c>
      <c r="BD806" s="270"/>
      <c r="BE806" s="270"/>
      <c r="BH806" s="248"/>
      <c r="BI806" s="248"/>
      <c r="BJ806" s="248"/>
      <c r="BK806" s="248"/>
      <c r="BL806" s="248"/>
      <c r="BM806" s="248"/>
      <c r="BN806" s="248"/>
      <c r="BO806" s="248"/>
      <c r="BP806" s="248" t="s">
        <v>3258</v>
      </c>
      <c r="BQ806" s="248" t="s">
        <v>3258</v>
      </c>
      <c r="BR806" s="248" t="s">
        <v>3258</v>
      </c>
      <c r="BS806" s="248" t="s">
        <v>3258</v>
      </c>
      <c r="BT806" s="248" t="s">
        <v>3258</v>
      </c>
      <c r="BU806" s="248" t="s">
        <v>3258</v>
      </c>
      <c r="BV806" s="247"/>
      <c r="BW806" s="248"/>
      <c r="BX806" s="248"/>
      <c r="BY806" s="248"/>
      <c r="BZ806" s="248"/>
      <c r="CA806" s="241"/>
      <c r="CB806" s="241"/>
      <c r="CC806" s="241"/>
      <c r="CD806" s="241"/>
      <c r="CE806" s="248"/>
    </row>
    <row r="807" spans="1:83" ht="14.4" x14ac:dyDescent="0.3">
      <c r="A807" s="269">
        <v>523165</v>
      </c>
      <c r="B807" s="272" t="str">
        <f>VLOOKUP(A807,[1]Sheet4!B$1:G$3636,5,0)</f>
        <v>الرابعة</v>
      </c>
      <c r="C807" s="270" t="s">
        <v>1259</v>
      </c>
      <c r="D807" s="270" t="s">
        <v>1259</v>
      </c>
      <c r="E807" s="270" t="s">
        <v>1259</v>
      </c>
      <c r="F807" s="270" t="s">
        <v>1259</v>
      </c>
      <c r="G807" s="270" t="s">
        <v>1259</v>
      </c>
      <c r="H807" s="270" t="s">
        <v>1259</v>
      </c>
      <c r="I807" s="270" t="s">
        <v>1259</v>
      </c>
      <c r="J807" s="270" t="s">
        <v>1259</v>
      </c>
      <c r="K807" s="270" t="s">
        <v>1259</v>
      </c>
      <c r="L807" s="270" t="s">
        <v>1259</v>
      </c>
      <c r="M807" s="270" t="s">
        <v>1259</v>
      </c>
      <c r="N807" s="270" t="s">
        <v>1259</v>
      </c>
      <c r="O807" s="270" t="s">
        <v>1259</v>
      </c>
      <c r="P807" s="270" t="s">
        <v>1259</v>
      </c>
      <c r="Q807" s="270" t="s">
        <v>1259</v>
      </c>
      <c r="R807" s="270" t="s">
        <v>1259</v>
      </c>
      <c r="S807" s="270" t="s">
        <v>1259</v>
      </c>
      <c r="T807" s="270" t="s">
        <v>1259</v>
      </c>
      <c r="U807" s="270" t="s">
        <v>1259</v>
      </c>
      <c r="V807" s="270" t="s">
        <v>1259</v>
      </c>
      <c r="W807" s="270" t="s">
        <v>1259</v>
      </c>
      <c r="X807" s="270" t="s">
        <v>1259</v>
      </c>
      <c r="Y807" s="270" t="s">
        <v>1259</v>
      </c>
      <c r="Z807" s="270" t="s">
        <v>1259</v>
      </c>
      <c r="AA807" s="270" t="s">
        <v>1259</v>
      </c>
      <c r="AB807" s="270" t="s">
        <v>1259</v>
      </c>
      <c r="AC807" s="270" t="s">
        <v>1259</v>
      </c>
      <c r="AD807" s="270" t="s">
        <v>1259</v>
      </c>
      <c r="AE807" s="270" t="s">
        <v>1259</v>
      </c>
      <c r="AF807" s="270" t="s">
        <v>1259</v>
      </c>
      <c r="AG807" s="270" t="s">
        <v>1259</v>
      </c>
      <c r="AH807" s="270" t="s">
        <v>1259</v>
      </c>
      <c r="AI807" s="270" t="s">
        <v>1259</v>
      </c>
      <c r="AJ807" s="270" t="s">
        <v>1259</v>
      </c>
      <c r="AK807" s="270" t="s">
        <v>1259</v>
      </c>
      <c r="AL807" s="270" t="s">
        <v>1259</v>
      </c>
      <c r="AM807" s="270" t="s">
        <v>1259</v>
      </c>
      <c r="AN807" s="270" t="s">
        <v>1259</v>
      </c>
      <c r="AO807" s="270" t="s">
        <v>1259</v>
      </c>
      <c r="AP807" s="270" t="s">
        <v>1259</v>
      </c>
      <c r="AQ807" s="270" t="s">
        <v>1259</v>
      </c>
      <c r="AR807" s="270" t="s">
        <v>1259</v>
      </c>
      <c r="AS807" s="270" t="s">
        <v>1259</v>
      </c>
      <c r="AT807" s="270" t="s">
        <v>1259</v>
      </c>
      <c r="AU807" s="270" t="s">
        <v>1259</v>
      </c>
      <c r="AV807" s="270" t="s">
        <v>1259</v>
      </c>
      <c r="AW807" s="277" t="s">
        <v>1259</v>
      </c>
      <c r="AX807">
        <f>VLOOKUP(A807,[1]Sheet4!B$2:G$3636,6,0)</f>
        <v>0</v>
      </c>
      <c r="AY807" t="str">
        <f>VLOOKUP(A807,[1]Sheet2!A$3:AC$3636,29,0)</f>
        <v/>
      </c>
      <c r="AZ807" s="270" t="s">
        <v>3258</v>
      </c>
      <c r="BA807" s="270" t="s">
        <v>3258</v>
      </c>
      <c r="BB807" s="270" t="s">
        <v>3258</v>
      </c>
      <c r="BC807" s="270" t="s">
        <v>3258</v>
      </c>
      <c r="BD807" s="270"/>
      <c r="BE807" s="270"/>
    </row>
    <row r="808" spans="1:83" ht="14.4" x14ac:dyDescent="0.3">
      <c r="A808" s="269">
        <v>523168</v>
      </c>
      <c r="B808" s="272" t="str">
        <f>VLOOKUP(A808,[1]Sheet4!B$1:G$3636,5,0)</f>
        <v>الرابعة</v>
      </c>
      <c r="C808" s="270" t="s">
        <v>1259</v>
      </c>
      <c r="D808" s="270" t="s">
        <v>1259</v>
      </c>
      <c r="E808" s="270" t="s">
        <v>1259</v>
      </c>
      <c r="F808" s="270" t="s">
        <v>1259</v>
      </c>
      <c r="G808" s="270" t="s">
        <v>1259</v>
      </c>
      <c r="H808" s="270" t="s">
        <v>1259</v>
      </c>
      <c r="I808" s="270" t="s">
        <v>1259</v>
      </c>
      <c r="J808" s="270" t="s">
        <v>1259</v>
      </c>
      <c r="K808" s="270" t="s">
        <v>1259</v>
      </c>
      <c r="L808" s="270" t="s">
        <v>1259</v>
      </c>
      <c r="M808" s="270" t="s">
        <v>1259</v>
      </c>
      <c r="N808" s="270" t="s">
        <v>1259</v>
      </c>
      <c r="O808" s="270" t="s">
        <v>1259</v>
      </c>
      <c r="P808" s="270" t="s">
        <v>1259</v>
      </c>
      <c r="Q808" s="270" t="s">
        <v>1259</v>
      </c>
      <c r="R808" s="270" t="s">
        <v>1259</v>
      </c>
      <c r="S808" s="270" t="s">
        <v>1259</v>
      </c>
      <c r="T808" s="270" t="s">
        <v>1259</v>
      </c>
      <c r="U808" s="270" t="s">
        <v>1259</v>
      </c>
      <c r="V808" s="270" t="s">
        <v>1259</v>
      </c>
      <c r="W808" s="270" t="s">
        <v>1259</v>
      </c>
      <c r="X808" s="270" t="s">
        <v>1259</v>
      </c>
      <c r="Y808" s="270" t="s">
        <v>1259</v>
      </c>
      <c r="Z808" s="270" t="s">
        <v>1259</v>
      </c>
      <c r="AA808" s="270" t="s">
        <v>1259</v>
      </c>
      <c r="AB808" s="270" t="s">
        <v>1259</v>
      </c>
      <c r="AC808" s="270" t="s">
        <v>1259</v>
      </c>
      <c r="AD808" s="270" t="s">
        <v>1259</v>
      </c>
      <c r="AE808" s="270" t="s">
        <v>1259</v>
      </c>
      <c r="AF808" s="270" t="s">
        <v>1259</v>
      </c>
      <c r="AG808" s="270" t="s">
        <v>1259</v>
      </c>
      <c r="AH808" s="270" t="s">
        <v>1259</v>
      </c>
      <c r="AI808" s="270" t="s">
        <v>1259</v>
      </c>
      <c r="AJ808" s="270" t="s">
        <v>1259</v>
      </c>
      <c r="AK808" s="270" t="s">
        <v>1259</v>
      </c>
      <c r="AL808" s="270" t="s">
        <v>1259</v>
      </c>
      <c r="AM808" s="270" t="s">
        <v>1259</v>
      </c>
      <c r="AN808" s="270" t="s">
        <v>1259</v>
      </c>
      <c r="AO808" s="270" t="s">
        <v>1259</v>
      </c>
      <c r="AP808" s="270" t="s">
        <v>1259</v>
      </c>
      <c r="AQ808" s="270" t="s">
        <v>1259</v>
      </c>
      <c r="AR808" s="270" t="s">
        <v>1259</v>
      </c>
      <c r="AS808" s="270" t="s">
        <v>1259</v>
      </c>
      <c r="AT808" s="270" t="s">
        <v>1259</v>
      </c>
      <c r="AU808" s="270" t="s">
        <v>1259</v>
      </c>
      <c r="AV808" s="270" t="s">
        <v>1259</v>
      </c>
      <c r="AW808" s="277" t="s">
        <v>1259</v>
      </c>
      <c r="AX808">
        <f>VLOOKUP(A808,[1]Sheet4!B$2:G$3636,6,0)</f>
        <v>0</v>
      </c>
      <c r="AY808" t="str">
        <f>VLOOKUP(A808,[1]Sheet2!A$3:AC$3636,29,0)</f>
        <v/>
      </c>
      <c r="AZ808" s="270" t="s">
        <v>3258</v>
      </c>
      <c r="BA808" s="270" t="s">
        <v>3258</v>
      </c>
      <c r="BB808" s="270" t="s">
        <v>3258</v>
      </c>
      <c r="BC808" s="270" t="s">
        <v>3258</v>
      </c>
      <c r="BD808" s="270"/>
      <c r="BE808" s="270"/>
      <c r="BH808" s="248"/>
      <c r="BI808" s="248"/>
      <c r="BJ808" s="248"/>
      <c r="BK808" s="248"/>
      <c r="BL808" s="248"/>
      <c r="BM808" s="248"/>
      <c r="BN808" s="248"/>
      <c r="BO808" s="248"/>
      <c r="BP808" s="248" t="s">
        <v>3258</v>
      </c>
      <c r="BQ808" s="248" t="s">
        <v>3258</v>
      </c>
      <c r="BR808" s="248" t="s">
        <v>3258</v>
      </c>
      <c r="BS808" s="248" t="s">
        <v>3258</v>
      </c>
      <c r="BT808" s="248" t="s">
        <v>3258</v>
      </c>
      <c r="BU808" s="248" t="s">
        <v>3258</v>
      </c>
      <c r="BV808" s="247"/>
      <c r="BW808" s="248"/>
      <c r="BX808" s="248"/>
      <c r="BY808" s="248"/>
      <c r="BZ808" s="248"/>
      <c r="CA808" s="241"/>
      <c r="CB808" s="241"/>
      <c r="CC808" s="241"/>
      <c r="CD808" s="241"/>
      <c r="CE808" s="248"/>
    </row>
    <row r="809" spans="1:83" ht="14.4" x14ac:dyDescent="0.3">
      <c r="A809" s="269">
        <v>523172</v>
      </c>
      <c r="B809" s="272" t="str">
        <f>VLOOKUP(A809,[1]Sheet4!B$1:G$3636,5,0)</f>
        <v>الرابعة</v>
      </c>
      <c r="C809" s="270" t="s">
        <v>1259</v>
      </c>
      <c r="D809" s="270" t="s">
        <v>1259</v>
      </c>
      <c r="E809" s="270" t="s">
        <v>1259</v>
      </c>
      <c r="F809" s="270" t="s">
        <v>1259</v>
      </c>
      <c r="G809" s="270" t="s">
        <v>1259</v>
      </c>
      <c r="H809" s="270" t="s">
        <v>1259</v>
      </c>
      <c r="I809" s="270" t="s">
        <v>1259</v>
      </c>
      <c r="J809" s="270" t="s">
        <v>1259</v>
      </c>
      <c r="K809" s="270" t="s">
        <v>1259</v>
      </c>
      <c r="L809" s="270" t="s">
        <v>1259</v>
      </c>
      <c r="M809" s="270" t="s">
        <v>1259</v>
      </c>
      <c r="N809" s="270" t="s">
        <v>1259</v>
      </c>
      <c r="O809" s="270" t="s">
        <v>1259</v>
      </c>
      <c r="P809" s="270" t="s">
        <v>1259</v>
      </c>
      <c r="Q809" s="270" t="s">
        <v>1259</v>
      </c>
      <c r="R809" s="270" t="s">
        <v>1259</v>
      </c>
      <c r="S809" s="270" t="s">
        <v>1259</v>
      </c>
      <c r="T809" s="270" t="s">
        <v>1259</v>
      </c>
      <c r="U809" s="270" t="s">
        <v>1259</v>
      </c>
      <c r="V809" s="270" t="s">
        <v>1259</v>
      </c>
      <c r="W809" s="270" t="s">
        <v>1259</v>
      </c>
      <c r="X809" s="270" t="s">
        <v>1259</v>
      </c>
      <c r="Y809" s="270" t="s">
        <v>1259</v>
      </c>
      <c r="Z809" s="270" t="s">
        <v>1259</v>
      </c>
      <c r="AA809" s="270" t="s">
        <v>1259</v>
      </c>
      <c r="AB809" s="270" t="s">
        <v>1259</v>
      </c>
      <c r="AC809" s="270" t="s">
        <v>1259</v>
      </c>
      <c r="AD809" s="270" t="s">
        <v>1259</v>
      </c>
      <c r="AE809" s="270" t="s">
        <v>1259</v>
      </c>
      <c r="AF809" s="270" t="s">
        <v>1259</v>
      </c>
      <c r="AG809" s="270" t="s">
        <v>1259</v>
      </c>
      <c r="AH809" s="270" t="s">
        <v>1259</v>
      </c>
      <c r="AI809" s="270" t="s">
        <v>1259</v>
      </c>
      <c r="AJ809" s="270" t="s">
        <v>1259</v>
      </c>
      <c r="AK809" s="270" t="s">
        <v>1259</v>
      </c>
      <c r="AL809" s="270" t="s">
        <v>1259</v>
      </c>
      <c r="AM809" s="270" t="s">
        <v>1259</v>
      </c>
      <c r="AN809" s="270" t="s">
        <v>1259</v>
      </c>
      <c r="AO809" s="270" t="s">
        <v>1259</v>
      </c>
      <c r="AP809" s="270" t="s">
        <v>1259</v>
      </c>
      <c r="AQ809" s="270" t="s">
        <v>1259</v>
      </c>
      <c r="AR809" s="270" t="s">
        <v>1259</v>
      </c>
      <c r="AS809" s="270" t="s">
        <v>1259</v>
      </c>
      <c r="AT809" s="270" t="s">
        <v>1259</v>
      </c>
      <c r="AU809" s="270" t="s">
        <v>1259</v>
      </c>
      <c r="AV809" s="270" t="s">
        <v>1259</v>
      </c>
      <c r="AW809" s="277" t="s">
        <v>1259</v>
      </c>
      <c r="AX809">
        <f>VLOOKUP(A809,[1]Sheet4!B$2:G$3636,6,0)</f>
        <v>0</v>
      </c>
      <c r="AY809" t="str">
        <f>VLOOKUP(A809,[1]Sheet2!A$3:AC$3636,29,0)</f>
        <v/>
      </c>
      <c r="AZ809" s="270" t="s">
        <v>3258</v>
      </c>
      <c r="BA809" s="270" t="s">
        <v>3258</v>
      </c>
      <c r="BB809" s="270" t="s">
        <v>3258</v>
      </c>
      <c r="BC809" s="270" t="s">
        <v>3258</v>
      </c>
      <c r="BD809" s="270"/>
      <c r="BE809" s="270"/>
    </row>
    <row r="810" spans="1:83" ht="14.4" x14ac:dyDescent="0.3">
      <c r="A810" s="269">
        <v>523176</v>
      </c>
      <c r="B810" s="272" t="str">
        <f>VLOOKUP(A810,[1]Sheet4!B$1:G$3636,5,0)</f>
        <v>الرابعة</v>
      </c>
      <c r="C810" s="270" t="s">
        <v>1259</v>
      </c>
      <c r="D810" s="270" t="s">
        <v>1259</v>
      </c>
      <c r="E810" s="270" t="s">
        <v>1259</v>
      </c>
      <c r="F810" s="270" t="s">
        <v>1259</v>
      </c>
      <c r="G810" s="270" t="s">
        <v>1259</v>
      </c>
      <c r="H810" s="270" t="s">
        <v>1259</v>
      </c>
      <c r="I810" s="270" t="s">
        <v>1259</v>
      </c>
      <c r="J810" s="270" t="s">
        <v>1259</v>
      </c>
      <c r="K810" s="270" t="s">
        <v>1259</v>
      </c>
      <c r="L810" s="270" t="s">
        <v>1259</v>
      </c>
      <c r="M810" s="270" t="s">
        <v>1259</v>
      </c>
      <c r="N810" s="270" t="s">
        <v>1259</v>
      </c>
      <c r="O810" s="270" t="s">
        <v>1259</v>
      </c>
      <c r="P810" s="270" t="s">
        <v>1259</v>
      </c>
      <c r="Q810" s="270" t="s">
        <v>1259</v>
      </c>
      <c r="R810" s="270" t="s">
        <v>1259</v>
      </c>
      <c r="S810" s="270" t="s">
        <v>1259</v>
      </c>
      <c r="T810" s="270" t="s">
        <v>1259</v>
      </c>
      <c r="U810" s="270" t="s">
        <v>1259</v>
      </c>
      <c r="V810" s="270" t="s">
        <v>1259</v>
      </c>
      <c r="W810" s="270" t="s">
        <v>1259</v>
      </c>
      <c r="X810" s="270" t="s">
        <v>1259</v>
      </c>
      <c r="Y810" s="270" t="s">
        <v>1259</v>
      </c>
      <c r="Z810" s="270" t="s">
        <v>1259</v>
      </c>
      <c r="AA810" s="270" t="s">
        <v>1259</v>
      </c>
      <c r="AB810" s="270" t="s">
        <v>1259</v>
      </c>
      <c r="AC810" s="270" t="s">
        <v>1259</v>
      </c>
      <c r="AD810" s="270" t="s">
        <v>1259</v>
      </c>
      <c r="AE810" s="270" t="s">
        <v>1259</v>
      </c>
      <c r="AF810" s="270" t="s">
        <v>1259</v>
      </c>
      <c r="AG810" s="270" t="s">
        <v>1259</v>
      </c>
      <c r="AH810" s="270" t="s">
        <v>1259</v>
      </c>
      <c r="AI810" s="270" t="s">
        <v>1259</v>
      </c>
      <c r="AJ810" s="270" t="s">
        <v>1259</v>
      </c>
      <c r="AK810" s="270" t="s">
        <v>1259</v>
      </c>
      <c r="AL810" s="270" t="s">
        <v>1259</v>
      </c>
      <c r="AM810" s="270" t="s">
        <v>1259</v>
      </c>
      <c r="AN810" s="270" t="s">
        <v>1259</v>
      </c>
      <c r="AO810" s="270" t="s">
        <v>1259</v>
      </c>
      <c r="AP810" s="270" t="s">
        <v>1259</v>
      </c>
      <c r="AQ810" s="270" t="s">
        <v>1259</v>
      </c>
      <c r="AR810" s="270" t="s">
        <v>1259</v>
      </c>
      <c r="AS810" s="270" t="s">
        <v>1259</v>
      </c>
      <c r="AT810" s="270" t="s">
        <v>1259</v>
      </c>
      <c r="AU810" s="270" t="s">
        <v>1259</v>
      </c>
      <c r="AV810" s="270" t="s">
        <v>1259</v>
      </c>
      <c r="AW810" s="277" t="s">
        <v>1259</v>
      </c>
      <c r="AX810">
        <f>VLOOKUP(A810,[1]Sheet4!B$2:G$3636,6,0)</f>
        <v>0</v>
      </c>
      <c r="AY810" t="str">
        <f>VLOOKUP(A810,[1]Sheet2!A$3:AC$3636,29,0)</f>
        <v/>
      </c>
      <c r="AZ810" s="270" t="s">
        <v>3258</v>
      </c>
      <c r="BA810" s="270" t="s">
        <v>3258</v>
      </c>
      <c r="BB810" s="270" t="s">
        <v>3258</v>
      </c>
      <c r="BC810" s="270" t="s">
        <v>3258</v>
      </c>
      <c r="BD810" s="270"/>
      <c r="BE810" s="270"/>
      <c r="BH810" s="248"/>
      <c r="BI810" s="248"/>
      <c r="BJ810" s="248"/>
      <c r="BK810" s="248"/>
      <c r="BL810" s="248"/>
      <c r="BM810" s="248"/>
      <c r="BN810" s="248"/>
      <c r="BO810" s="248"/>
      <c r="BP810" s="248" t="s">
        <v>3258</v>
      </c>
      <c r="BQ810" s="248" t="s">
        <v>3258</v>
      </c>
      <c r="BR810" s="248" t="s">
        <v>3258</v>
      </c>
      <c r="BS810" s="248" t="s">
        <v>3258</v>
      </c>
      <c r="BT810" s="248" t="s">
        <v>3258</v>
      </c>
      <c r="BU810" s="248" t="s">
        <v>3258</v>
      </c>
      <c r="BV810" s="247"/>
      <c r="BW810" s="248"/>
      <c r="BX810" s="248"/>
      <c r="BY810" s="248"/>
      <c r="BZ810" s="248"/>
      <c r="CA810" s="241"/>
      <c r="CB810" s="241"/>
      <c r="CC810" s="241"/>
      <c r="CD810" s="241"/>
      <c r="CE810" s="248"/>
    </row>
    <row r="811" spans="1:83" ht="14.4" x14ac:dyDescent="0.3">
      <c r="A811" s="269">
        <v>523187</v>
      </c>
      <c r="B811" s="272" t="str">
        <f>VLOOKUP(A811,[1]Sheet4!B$1:G$3636,5,0)</f>
        <v>الرابعة</v>
      </c>
      <c r="C811" s="270" t="s">
        <v>1259</v>
      </c>
      <c r="D811" s="270" t="s">
        <v>1259</v>
      </c>
      <c r="E811" s="270" t="s">
        <v>1259</v>
      </c>
      <c r="F811" s="270" t="s">
        <v>1259</v>
      </c>
      <c r="G811" s="270" t="s">
        <v>1259</v>
      </c>
      <c r="H811" s="270" t="s">
        <v>1259</v>
      </c>
      <c r="I811" s="270" t="s">
        <v>1259</v>
      </c>
      <c r="J811" s="270" t="s">
        <v>1259</v>
      </c>
      <c r="K811" s="270" t="s">
        <v>1259</v>
      </c>
      <c r="L811" s="270" t="s">
        <v>1259</v>
      </c>
      <c r="M811" s="270" t="s">
        <v>1259</v>
      </c>
      <c r="N811" s="270" t="s">
        <v>1259</v>
      </c>
      <c r="O811" s="270" t="s">
        <v>1259</v>
      </c>
      <c r="P811" s="270" t="s">
        <v>1259</v>
      </c>
      <c r="Q811" s="270" t="s">
        <v>1259</v>
      </c>
      <c r="R811" s="270" t="s">
        <v>1259</v>
      </c>
      <c r="S811" s="270" t="s">
        <v>1259</v>
      </c>
      <c r="T811" s="270" t="s">
        <v>1259</v>
      </c>
      <c r="U811" s="270" t="s">
        <v>1259</v>
      </c>
      <c r="V811" s="270" t="s">
        <v>1259</v>
      </c>
      <c r="W811" s="270" t="s">
        <v>1259</v>
      </c>
      <c r="X811" s="270" t="s">
        <v>1259</v>
      </c>
      <c r="Y811" s="270" t="s">
        <v>1259</v>
      </c>
      <c r="Z811" s="270" t="s">
        <v>1259</v>
      </c>
      <c r="AA811" s="270" t="s">
        <v>1259</v>
      </c>
      <c r="AB811" s="270" t="s">
        <v>1259</v>
      </c>
      <c r="AC811" s="270" t="s">
        <v>1259</v>
      </c>
      <c r="AD811" s="270" t="s">
        <v>1259</v>
      </c>
      <c r="AE811" s="270" t="s">
        <v>1259</v>
      </c>
      <c r="AF811" s="270" t="s">
        <v>1259</v>
      </c>
      <c r="AG811" s="270" t="s">
        <v>1259</v>
      </c>
      <c r="AH811" s="270" t="s">
        <v>1259</v>
      </c>
      <c r="AI811" s="270" t="s">
        <v>1259</v>
      </c>
      <c r="AJ811" s="270" t="s">
        <v>1259</v>
      </c>
      <c r="AK811" s="270" t="s">
        <v>1259</v>
      </c>
      <c r="AL811" s="270" t="s">
        <v>1259</v>
      </c>
      <c r="AM811" s="270" t="s">
        <v>1259</v>
      </c>
      <c r="AN811" s="270" t="s">
        <v>1259</v>
      </c>
      <c r="AO811" s="270" t="s">
        <v>1259</v>
      </c>
      <c r="AP811" s="270" t="s">
        <v>1259</v>
      </c>
      <c r="AQ811" s="270" t="s">
        <v>1259</v>
      </c>
      <c r="AR811" s="270" t="s">
        <v>1259</v>
      </c>
      <c r="AS811" s="270" t="s">
        <v>1259</v>
      </c>
      <c r="AT811" s="270" t="s">
        <v>1259</v>
      </c>
      <c r="AU811" s="270" t="s">
        <v>1259</v>
      </c>
      <c r="AV811" s="270" t="s">
        <v>1259</v>
      </c>
      <c r="AW811" s="277" t="s">
        <v>1259</v>
      </c>
      <c r="AX811">
        <f>VLOOKUP(A811,[1]Sheet4!B$2:G$3636,6,0)</f>
        <v>0</v>
      </c>
      <c r="AY811" t="str">
        <f>VLOOKUP(A811,[1]Sheet2!A$3:AC$3636,29,0)</f>
        <v/>
      </c>
      <c r="AZ811" s="270" t="s">
        <v>3258</v>
      </c>
      <c r="BA811" s="270" t="s">
        <v>3258</v>
      </c>
      <c r="BB811" s="270" t="s">
        <v>3258</v>
      </c>
      <c r="BC811" s="270" t="s">
        <v>3258</v>
      </c>
      <c r="BD811" s="270"/>
      <c r="BE811" s="270"/>
      <c r="BH811" s="248"/>
      <c r="BI811" s="248"/>
      <c r="BJ811" s="248"/>
      <c r="BK811" s="248"/>
      <c r="BL811" s="248"/>
      <c r="BM811" s="248"/>
      <c r="BN811" s="248"/>
      <c r="BO811" s="248"/>
      <c r="BP811" s="248" t="s">
        <v>3258</v>
      </c>
      <c r="BQ811" s="248" t="s">
        <v>3258</v>
      </c>
      <c r="BR811" s="248" t="s">
        <v>3258</v>
      </c>
      <c r="BS811" s="248" t="s">
        <v>3258</v>
      </c>
      <c r="BT811" s="248" t="s">
        <v>3258</v>
      </c>
      <c r="BU811" s="248" t="s">
        <v>3258</v>
      </c>
      <c r="BV811" s="247"/>
      <c r="BW811" s="248"/>
      <c r="BX811" s="248"/>
      <c r="BY811" s="248"/>
      <c r="BZ811" s="248"/>
      <c r="CA811" s="241"/>
      <c r="CB811" s="241"/>
      <c r="CC811" s="241"/>
      <c r="CD811" s="241"/>
      <c r="CE811" s="248"/>
    </row>
    <row r="812" spans="1:83" ht="14.4" x14ac:dyDescent="0.3">
      <c r="A812" s="269">
        <v>523189</v>
      </c>
      <c r="B812" s="272" t="str">
        <f>VLOOKUP(A812,[1]Sheet4!B$1:G$3636,5,0)</f>
        <v>الرابعة</v>
      </c>
      <c r="C812" s="270" t="s">
        <v>1259</v>
      </c>
      <c r="D812" s="270" t="s">
        <v>1259</v>
      </c>
      <c r="E812" s="270" t="s">
        <v>1259</v>
      </c>
      <c r="F812" s="270" t="s">
        <v>1259</v>
      </c>
      <c r="G812" s="270" t="s">
        <v>1259</v>
      </c>
      <c r="H812" s="270" t="s">
        <v>1259</v>
      </c>
      <c r="I812" s="270" t="s">
        <v>1259</v>
      </c>
      <c r="J812" s="270" t="s">
        <v>1259</v>
      </c>
      <c r="K812" s="270" t="s">
        <v>1259</v>
      </c>
      <c r="L812" s="270" t="s">
        <v>1259</v>
      </c>
      <c r="M812" s="270" t="s">
        <v>1259</v>
      </c>
      <c r="N812" s="270" t="s">
        <v>1259</v>
      </c>
      <c r="O812" s="270" t="s">
        <v>1259</v>
      </c>
      <c r="P812" s="270" t="s">
        <v>1259</v>
      </c>
      <c r="Q812" s="270" t="s">
        <v>1259</v>
      </c>
      <c r="R812" s="270" t="s">
        <v>1259</v>
      </c>
      <c r="S812" s="270" t="s">
        <v>1259</v>
      </c>
      <c r="T812" s="270" t="s">
        <v>1259</v>
      </c>
      <c r="U812" s="270" t="s">
        <v>1259</v>
      </c>
      <c r="V812" s="270" t="s">
        <v>1259</v>
      </c>
      <c r="W812" s="270" t="s">
        <v>1259</v>
      </c>
      <c r="X812" s="270" t="s">
        <v>1259</v>
      </c>
      <c r="Y812" s="270" t="s">
        <v>1259</v>
      </c>
      <c r="Z812" s="270" t="s">
        <v>1259</v>
      </c>
      <c r="AA812" s="270" t="s">
        <v>1259</v>
      </c>
      <c r="AB812" s="270" t="s">
        <v>1259</v>
      </c>
      <c r="AC812" s="270" t="s">
        <v>1259</v>
      </c>
      <c r="AD812" s="270" t="s">
        <v>1259</v>
      </c>
      <c r="AE812" s="270" t="s">
        <v>1259</v>
      </c>
      <c r="AF812" s="270" t="s">
        <v>1259</v>
      </c>
      <c r="AG812" s="270" t="s">
        <v>1259</v>
      </c>
      <c r="AH812" s="270" t="s">
        <v>1259</v>
      </c>
      <c r="AI812" s="270" t="s">
        <v>1259</v>
      </c>
      <c r="AJ812" s="270" t="s">
        <v>1259</v>
      </c>
      <c r="AK812" s="270" t="s">
        <v>1259</v>
      </c>
      <c r="AL812" s="270" t="s">
        <v>1259</v>
      </c>
      <c r="AM812" s="270" t="s">
        <v>1259</v>
      </c>
      <c r="AN812" s="270" t="s">
        <v>1259</v>
      </c>
      <c r="AO812" s="270" t="s">
        <v>1259</v>
      </c>
      <c r="AP812" s="270" t="s">
        <v>1259</v>
      </c>
      <c r="AQ812" s="270" t="s">
        <v>1259</v>
      </c>
      <c r="AR812" s="270" t="s">
        <v>1259</v>
      </c>
      <c r="AS812" s="270" t="s">
        <v>1259</v>
      </c>
      <c r="AT812" s="270" t="s">
        <v>1259</v>
      </c>
      <c r="AU812" s="270" t="s">
        <v>1259</v>
      </c>
      <c r="AV812" s="270" t="s">
        <v>1259</v>
      </c>
      <c r="AW812" s="277" t="s">
        <v>1259</v>
      </c>
      <c r="AX812">
        <f>VLOOKUP(A812,[1]Sheet4!B$2:G$3636,6,0)</f>
        <v>0</v>
      </c>
      <c r="AY812" t="str">
        <f>VLOOKUP(A812,[1]Sheet2!A$3:AC$3636,29,0)</f>
        <v/>
      </c>
      <c r="AZ812" s="270" t="s">
        <v>3258</v>
      </c>
      <c r="BA812" s="270" t="s">
        <v>3258</v>
      </c>
      <c r="BB812" s="270" t="s">
        <v>3258</v>
      </c>
      <c r="BC812" s="270" t="s">
        <v>3258</v>
      </c>
      <c r="BD812" s="270"/>
      <c r="BE812" s="270"/>
    </row>
    <row r="813" spans="1:83" ht="14.4" x14ac:dyDescent="0.3">
      <c r="A813" s="269">
        <v>523190</v>
      </c>
      <c r="B813" s="272" t="str">
        <f>VLOOKUP(A813,[1]Sheet4!B$1:G$3636,5,0)</f>
        <v>الرابعة</v>
      </c>
      <c r="C813" s="270" t="s">
        <v>1259</v>
      </c>
      <c r="D813" s="270" t="s">
        <v>1259</v>
      </c>
      <c r="E813" s="270" t="s">
        <v>1259</v>
      </c>
      <c r="F813" s="270" t="s">
        <v>1259</v>
      </c>
      <c r="G813" s="270" t="s">
        <v>1259</v>
      </c>
      <c r="H813" s="270" t="s">
        <v>1259</v>
      </c>
      <c r="I813" s="270" t="s">
        <v>1259</v>
      </c>
      <c r="J813" s="270" t="s">
        <v>1259</v>
      </c>
      <c r="K813" s="270" t="s">
        <v>1259</v>
      </c>
      <c r="L813" s="270" t="s">
        <v>1259</v>
      </c>
      <c r="M813" s="270" t="s">
        <v>1259</v>
      </c>
      <c r="N813" s="270" t="s">
        <v>1259</v>
      </c>
      <c r="O813" s="270" t="s">
        <v>1259</v>
      </c>
      <c r="P813" s="270" t="s">
        <v>1259</v>
      </c>
      <c r="Q813" s="270" t="s">
        <v>1259</v>
      </c>
      <c r="R813" s="270" t="s">
        <v>1259</v>
      </c>
      <c r="S813" s="270" t="s">
        <v>1259</v>
      </c>
      <c r="T813" s="270" t="s">
        <v>1259</v>
      </c>
      <c r="U813" s="270" t="s">
        <v>1259</v>
      </c>
      <c r="V813" s="270" t="s">
        <v>1259</v>
      </c>
      <c r="W813" s="270" t="s">
        <v>1259</v>
      </c>
      <c r="X813" s="270" t="s">
        <v>1259</v>
      </c>
      <c r="Y813" s="270" t="s">
        <v>1259</v>
      </c>
      <c r="Z813" s="270" t="s">
        <v>1259</v>
      </c>
      <c r="AA813" s="270" t="s">
        <v>1259</v>
      </c>
      <c r="AB813" s="270" t="s">
        <v>1259</v>
      </c>
      <c r="AC813" s="270" t="s">
        <v>1259</v>
      </c>
      <c r="AD813" s="270" t="s">
        <v>1259</v>
      </c>
      <c r="AE813" s="270" t="s">
        <v>1259</v>
      </c>
      <c r="AF813" s="270" t="s">
        <v>1259</v>
      </c>
      <c r="AG813" s="270" t="s">
        <v>1259</v>
      </c>
      <c r="AH813" s="270" t="s">
        <v>1259</v>
      </c>
      <c r="AI813" s="270" t="s">
        <v>1259</v>
      </c>
      <c r="AJ813" s="270" t="s">
        <v>1259</v>
      </c>
      <c r="AK813" s="270" t="s">
        <v>1259</v>
      </c>
      <c r="AL813" s="270" t="s">
        <v>1259</v>
      </c>
      <c r="AM813" s="270" t="s">
        <v>1259</v>
      </c>
      <c r="AN813" s="270" t="s">
        <v>1259</v>
      </c>
      <c r="AO813" s="270" t="s">
        <v>1259</v>
      </c>
      <c r="AP813" s="270" t="s">
        <v>1259</v>
      </c>
      <c r="AQ813" s="270" t="s">
        <v>1259</v>
      </c>
      <c r="AR813" s="270" t="s">
        <v>1259</v>
      </c>
      <c r="AS813" s="270" t="s">
        <v>1259</v>
      </c>
      <c r="AT813" s="270" t="s">
        <v>1259</v>
      </c>
      <c r="AU813" s="270" t="s">
        <v>1259</v>
      </c>
      <c r="AV813" s="270" t="s">
        <v>1259</v>
      </c>
      <c r="AW813" s="277" t="s">
        <v>1259</v>
      </c>
      <c r="AX813">
        <f>VLOOKUP(A813,[1]Sheet4!B$2:G$3636,6,0)</f>
        <v>0</v>
      </c>
      <c r="AY813" t="str">
        <f>VLOOKUP(A813,[1]Sheet2!A$3:AC$3636,29,0)</f>
        <v/>
      </c>
      <c r="AZ813" s="270" t="s">
        <v>3258</v>
      </c>
      <c r="BA813" s="270" t="s">
        <v>3258</v>
      </c>
      <c r="BB813" s="270" t="s">
        <v>3258</v>
      </c>
      <c r="BC813" s="270" t="s">
        <v>3258</v>
      </c>
      <c r="BD813" s="270"/>
      <c r="BE813" s="270"/>
    </row>
    <row r="814" spans="1:83" ht="14.4" x14ac:dyDescent="0.3">
      <c r="A814" s="269">
        <v>523192</v>
      </c>
      <c r="B814" s="272" t="str">
        <f>VLOOKUP(A814,[1]Sheet4!B$1:G$3636,5,0)</f>
        <v>الرابعة حديث</v>
      </c>
      <c r="C814" s="270" t="s">
        <v>1259</v>
      </c>
      <c r="D814" s="270" t="s">
        <v>1259</v>
      </c>
      <c r="E814" s="270" t="s">
        <v>1259</v>
      </c>
      <c r="F814" s="270" t="s">
        <v>1259</v>
      </c>
      <c r="G814" s="270" t="s">
        <v>1259</v>
      </c>
      <c r="H814" s="270" t="s">
        <v>1259</v>
      </c>
      <c r="I814" s="270" t="s">
        <v>1259</v>
      </c>
      <c r="J814" s="270" t="s">
        <v>1259</v>
      </c>
      <c r="K814" s="270" t="s">
        <v>1259</v>
      </c>
      <c r="L814" s="270" t="s">
        <v>1259</v>
      </c>
      <c r="M814" s="270" t="s">
        <v>1259</v>
      </c>
      <c r="N814" s="270" t="s">
        <v>1259</v>
      </c>
      <c r="O814" s="270" t="s">
        <v>1259</v>
      </c>
      <c r="P814" s="270" t="s">
        <v>1259</v>
      </c>
      <c r="Q814" s="270" t="s">
        <v>1259</v>
      </c>
      <c r="R814" s="270" t="s">
        <v>1259</v>
      </c>
      <c r="S814" s="270" t="s">
        <v>1259</v>
      </c>
      <c r="T814" s="270" t="s">
        <v>1259</v>
      </c>
      <c r="U814" s="270" t="s">
        <v>1259</v>
      </c>
      <c r="V814" s="270" t="s">
        <v>1259</v>
      </c>
      <c r="W814" s="270" t="s">
        <v>1259</v>
      </c>
      <c r="X814" s="270" t="s">
        <v>1259</v>
      </c>
      <c r="Y814" s="270" t="s">
        <v>1259</v>
      </c>
      <c r="Z814" s="270" t="s">
        <v>1259</v>
      </c>
      <c r="AA814" s="270" t="s">
        <v>1259</v>
      </c>
      <c r="AB814" s="270" t="s">
        <v>1259</v>
      </c>
      <c r="AC814" s="270" t="s">
        <v>1259</v>
      </c>
      <c r="AD814" s="270" t="s">
        <v>1259</v>
      </c>
      <c r="AE814" s="270" t="s">
        <v>1259</v>
      </c>
      <c r="AF814" s="270" t="s">
        <v>1259</v>
      </c>
      <c r="AG814" s="270" t="s">
        <v>1259</v>
      </c>
      <c r="AH814" s="270" t="s">
        <v>1259</v>
      </c>
      <c r="AI814" s="270" t="s">
        <v>1259</v>
      </c>
      <c r="AJ814" s="270" t="s">
        <v>1259</v>
      </c>
      <c r="AK814" s="270" t="s">
        <v>1259</v>
      </c>
      <c r="AL814" s="270" t="s">
        <v>1259</v>
      </c>
      <c r="AM814" s="270" t="s">
        <v>1259</v>
      </c>
      <c r="AN814" s="270" t="s">
        <v>1259</v>
      </c>
      <c r="AO814" s="270" t="s">
        <v>1259</v>
      </c>
      <c r="AP814" s="270" t="s">
        <v>1259</v>
      </c>
      <c r="AQ814" s="270" t="s">
        <v>1259</v>
      </c>
      <c r="AR814" s="270" t="s">
        <v>1259</v>
      </c>
      <c r="AS814" s="270"/>
      <c r="AT814" s="270"/>
      <c r="AU814" s="270"/>
      <c r="AV814" s="270"/>
      <c r="AW814" s="277"/>
      <c r="AX814">
        <f>VLOOKUP(A814,[1]Sheet4!B$2:G$3636,6,0)</f>
        <v>0</v>
      </c>
      <c r="AY814" t="str">
        <f>VLOOKUP(A814,[1]Sheet2!A$3:AC$3636,29,0)</f>
        <v/>
      </c>
      <c r="AZ814" s="270" t="s">
        <v>3258</v>
      </c>
      <c r="BA814" s="270" t="s">
        <v>3258</v>
      </c>
      <c r="BB814" s="270" t="s">
        <v>3258</v>
      </c>
      <c r="BC814" s="270" t="s">
        <v>3258</v>
      </c>
      <c r="BD814" s="270"/>
      <c r="BE814" s="270"/>
      <c r="BH814" s="248"/>
      <c r="BI814" s="248"/>
      <c r="BJ814" s="248"/>
      <c r="BK814" s="248"/>
      <c r="BL814" s="248"/>
      <c r="BM814" s="248"/>
      <c r="BN814" s="248"/>
      <c r="BO814" s="248"/>
      <c r="BP814" s="248" t="s">
        <v>3258</v>
      </c>
      <c r="BQ814" s="248" t="s">
        <v>3258</v>
      </c>
      <c r="BR814" s="248" t="s">
        <v>3258</v>
      </c>
      <c r="BS814" s="248" t="s">
        <v>3258</v>
      </c>
      <c r="BT814" s="248" t="s">
        <v>3258</v>
      </c>
      <c r="BU814" s="248" t="s">
        <v>3258</v>
      </c>
      <c r="BV814" s="247"/>
      <c r="BW814" s="248"/>
      <c r="BX814" s="248"/>
      <c r="BY814" s="248"/>
      <c r="BZ814" s="248"/>
      <c r="CA814" s="241"/>
      <c r="CB814" s="241"/>
      <c r="CC814" s="241"/>
      <c r="CD814" s="241"/>
      <c r="CE814" s="248"/>
    </row>
    <row r="815" spans="1:83" ht="14.4" x14ac:dyDescent="0.3">
      <c r="A815" s="269">
        <v>523202</v>
      </c>
      <c r="B815" s="272" t="str">
        <f>VLOOKUP(A815,[1]Sheet4!B$1:G$3636,5,0)</f>
        <v>الرابعة</v>
      </c>
      <c r="C815" s="270" t="s">
        <v>1259</v>
      </c>
      <c r="D815" s="270" t="s">
        <v>1259</v>
      </c>
      <c r="E815" s="270" t="s">
        <v>1259</v>
      </c>
      <c r="F815" s="270" t="s">
        <v>1259</v>
      </c>
      <c r="G815" s="270" t="s">
        <v>1259</v>
      </c>
      <c r="H815" s="270" t="s">
        <v>1259</v>
      </c>
      <c r="I815" s="270" t="s">
        <v>1259</v>
      </c>
      <c r="J815" s="270" t="s">
        <v>1259</v>
      </c>
      <c r="K815" s="270" t="s">
        <v>1259</v>
      </c>
      <c r="L815" s="270" t="s">
        <v>1259</v>
      </c>
      <c r="M815" s="270" t="s">
        <v>1259</v>
      </c>
      <c r="N815" s="270" t="s">
        <v>1259</v>
      </c>
      <c r="O815" s="270" t="s">
        <v>1259</v>
      </c>
      <c r="P815" s="270" t="s">
        <v>1259</v>
      </c>
      <c r="Q815" s="270" t="s">
        <v>1259</v>
      </c>
      <c r="R815" s="270" t="s">
        <v>1259</v>
      </c>
      <c r="S815" s="270" t="s">
        <v>1259</v>
      </c>
      <c r="T815" s="270" t="s">
        <v>1259</v>
      </c>
      <c r="U815" s="270" t="s">
        <v>1259</v>
      </c>
      <c r="V815" s="270" t="s">
        <v>1259</v>
      </c>
      <c r="W815" s="270" t="s">
        <v>1259</v>
      </c>
      <c r="X815" s="270" t="s">
        <v>1259</v>
      </c>
      <c r="Y815" s="270" t="s">
        <v>1259</v>
      </c>
      <c r="Z815" s="270" t="s">
        <v>1259</v>
      </c>
      <c r="AA815" s="270" t="s">
        <v>1259</v>
      </c>
      <c r="AB815" s="270" t="s">
        <v>1259</v>
      </c>
      <c r="AC815" s="270" t="s">
        <v>1259</v>
      </c>
      <c r="AD815" s="270" t="s">
        <v>1259</v>
      </c>
      <c r="AE815" s="270" t="s">
        <v>1259</v>
      </c>
      <c r="AF815" s="270" t="s">
        <v>1259</v>
      </c>
      <c r="AG815" s="270" t="s">
        <v>1259</v>
      </c>
      <c r="AH815" s="270" t="s">
        <v>1259</v>
      </c>
      <c r="AI815" s="270" t="s">
        <v>1259</v>
      </c>
      <c r="AJ815" s="270" t="s">
        <v>1259</v>
      </c>
      <c r="AK815" s="270" t="s">
        <v>1259</v>
      </c>
      <c r="AL815" s="270" t="s">
        <v>1259</v>
      </c>
      <c r="AM815" s="270" t="s">
        <v>1259</v>
      </c>
      <c r="AN815" s="270" t="s">
        <v>1259</v>
      </c>
      <c r="AO815" s="270" t="s">
        <v>1259</v>
      </c>
      <c r="AP815" s="270" t="s">
        <v>1259</v>
      </c>
      <c r="AQ815" s="270" t="s">
        <v>1259</v>
      </c>
      <c r="AR815" s="270" t="s">
        <v>1259</v>
      </c>
      <c r="AS815" s="270" t="s">
        <v>1259</v>
      </c>
      <c r="AT815" s="270" t="s">
        <v>1259</v>
      </c>
      <c r="AU815" s="270" t="s">
        <v>1259</v>
      </c>
      <c r="AV815" s="270" t="s">
        <v>1259</v>
      </c>
      <c r="AW815" s="277" t="s">
        <v>1259</v>
      </c>
      <c r="AX815">
        <f>VLOOKUP(A815,[1]Sheet4!B$2:G$3636,6,0)</f>
        <v>0</v>
      </c>
      <c r="AY815" t="str">
        <f>VLOOKUP(A815,[1]Sheet2!A$3:AC$3636,29,0)</f>
        <v/>
      </c>
      <c r="AZ815" s="270" t="s">
        <v>3258</v>
      </c>
      <c r="BA815" s="270" t="s">
        <v>3258</v>
      </c>
      <c r="BB815" s="270" t="s">
        <v>3258</v>
      </c>
      <c r="BC815" s="270" t="s">
        <v>3258</v>
      </c>
      <c r="BD815" s="270"/>
      <c r="BE815" s="270"/>
    </row>
    <row r="816" spans="1:83" ht="14.4" x14ac:dyDescent="0.3">
      <c r="A816" s="269">
        <v>523212</v>
      </c>
      <c r="B816" s="272" t="str">
        <f>VLOOKUP(A816,[1]Sheet4!B$1:G$3636,5,0)</f>
        <v>الرابعة</v>
      </c>
      <c r="C816" s="270" t="s">
        <v>1259</v>
      </c>
      <c r="D816" s="270" t="s">
        <v>1259</v>
      </c>
      <c r="E816" s="270" t="s">
        <v>1259</v>
      </c>
      <c r="F816" s="270" t="s">
        <v>1259</v>
      </c>
      <c r="G816" s="270" t="s">
        <v>1259</v>
      </c>
      <c r="H816" s="270" t="s">
        <v>1259</v>
      </c>
      <c r="I816" s="270" t="s">
        <v>1259</v>
      </c>
      <c r="J816" s="270" t="s">
        <v>1259</v>
      </c>
      <c r="K816" s="270" t="s">
        <v>1259</v>
      </c>
      <c r="L816" s="270" t="s">
        <v>1259</v>
      </c>
      <c r="M816" s="270" t="s">
        <v>1259</v>
      </c>
      <c r="N816" s="270" t="s">
        <v>1259</v>
      </c>
      <c r="O816" s="270" t="s">
        <v>1259</v>
      </c>
      <c r="P816" s="270" t="s">
        <v>1259</v>
      </c>
      <c r="Q816" s="270" t="s">
        <v>1259</v>
      </c>
      <c r="R816" s="270" t="s">
        <v>1259</v>
      </c>
      <c r="S816" s="270" t="s">
        <v>1259</v>
      </c>
      <c r="T816" s="270" t="s">
        <v>1259</v>
      </c>
      <c r="U816" s="270" t="s">
        <v>1259</v>
      </c>
      <c r="V816" s="270" t="s">
        <v>1259</v>
      </c>
      <c r="W816" s="270" t="s">
        <v>1259</v>
      </c>
      <c r="X816" s="270" t="s">
        <v>1259</v>
      </c>
      <c r="Y816" s="270" t="s">
        <v>1259</v>
      </c>
      <c r="Z816" s="270" t="s">
        <v>1259</v>
      </c>
      <c r="AA816" s="270" t="s">
        <v>1259</v>
      </c>
      <c r="AB816" s="270" t="s">
        <v>1259</v>
      </c>
      <c r="AC816" s="270" t="s">
        <v>1259</v>
      </c>
      <c r="AD816" s="270" t="s">
        <v>1259</v>
      </c>
      <c r="AE816" s="270" t="s">
        <v>1259</v>
      </c>
      <c r="AF816" s="270" t="s">
        <v>1259</v>
      </c>
      <c r="AG816" s="270" t="s">
        <v>1259</v>
      </c>
      <c r="AH816" s="270" t="s">
        <v>1259</v>
      </c>
      <c r="AI816" s="270" t="s">
        <v>1259</v>
      </c>
      <c r="AJ816" s="270" t="s">
        <v>1259</v>
      </c>
      <c r="AK816" s="270" t="s">
        <v>1259</v>
      </c>
      <c r="AL816" s="270" t="s">
        <v>1259</v>
      </c>
      <c r="AM816" s="270" t="s">
        <v>1259</v>
      </c>
      <c r="AN816" s="270" t="s">
        <v>1259</v>
      </c>
      <c r="AO816" s="270" t="s">
        <v>1259</v>
      </c>
      <c r="AP816" s="270" t="s">
        <v>1259</v>
      </c>
      <c r="AQ816" s="270" t="s">
        <v>1259</v>
      </c>
      <c r="AR816" s="270" t="s">
        <v>1259</v>
      </c>
      <c r="AS816" s="270" t="s">
        <v>1259</v>
      </c>
      <c r="AT816" s="270" t="s">
        <v>1259</v>
      </c>
      <c r="AU816" s="270" t="s">
        <v>1259</v>
      </c>
      <c r="AV816" s="270" t="s">
        <v>1259</v>
      </c>
      <c r="AW816" s="277" t="s">
        <v>1259</v>
      </c>
      <c r="AX816">
        <f>VLOOKUP(A816,[1]Sheet4!B$2:G$3636,6,0)</f>
        <v>0</v>
      </c>
      <c r="AY816" t="str">
        <f>VLOOKUP(A816,[1]Sheet2!A$3:AC$3636,29,0)</f>
        <v/>
      </c>
      <c r="AZ816" s="270" t="s">
        <v>3258</v>
      </c>
      <c r="BA816" s="270" t="s">
        <v>3258</v>
      </c>
      <c r="BB816" s="270" t="s">
        <v>3258</v>
      </c>
      <c r="BC816" s="270" t="s">
        <v>3258</v>
      </c>
      <c r="BD816" s="270"/>
      <c r="BE816" s="270"/>
      <c r="BH816" s="248"/>
      <c r="BI816" s="248"/>
      <c r="BJ816" s="248"/>
      <c r="BK816" s="248"/>
      <c r="BL816" s="248"/>
      <c r="BM816" s="248"/>
      <c r="BN816" s="248"/>
      <c r="BO816" s="248"/>
      <c r="BP816" s="248" t="s">
        <v>3258</v>
      </c>
      <c r="BQ816" s="248" t="s">
        <v>3258</v>
      </c>
      <c r="BR816" s="248" t="s">
        <v>3258</v>
      </c>
      <c r="BS816" s="248" t="s">
        <v>3258</v>
      </c>
      <c r="BT816" s="248" t="s">
        <v>3258</v>
      </c>
      <c r="BU816" s="248" t="s">
        <v>3258</v>
      </c>
      <c r="BV816" s="247"/>
      <c r="BW816" s="248"/>
      <c r="BX816" s="248"/>
      <c r="BY816" s="248"/>
      <c r="BZ816" s="248"/>
      <c r="CA816" s="241"/>
      <c r="CB816" s="241"/>
      <c r="CC816" s="241"/>
      <c r="CD816" s="241"/>
      <c r="CE816" s="248"/>
    </row>
    <row r="817" spans="1:83" ht="14.4" x14ac:dyDescent="0.3">
      <c r="A817" s="269">
        <v>523214</v>
      </c>
      <c r="B817" s="272" t="str">
        <f>VLOOKUP(A817,[1]Sheet4!B$1:G$3636,5,0)</f>
        <v>الرابعة</v>
      </c>
      <c r="C817" s="270" t="s">
        <v>1259</v>
      </c>
      <c r="D817" s="270" t="s">
        <v>1259</v>
      </c>
      <c r="E817" s="270" t="s">
        <v>1259</v>
      </c>
      <c r="F817" s="270" t="s">
        <v>1259</v>
      </c>
      <c r="G817" s="270" t="s">
        <v>1259</v>
      </c>
      <c r="H817" s="270" t="s">
        <v>1259</v>
      </c>
      <c r="I817" s="270" t="s">
        <v>1259</v>
      </c>
      <c r="J817" s="270" t="s">
        <v>1259</v>
      </c>
      <c r="K817" s="270" t="s">
        <v>1259</v>
      </c>
      <c r="L817" s="270" t="s">
        <v>1259</v>
      </c>
      <c r="M817" s="270" t="s">
        <v>1259</v>
      </c>
      <c r="N817" s="270" t="s">
        <v>1259</v>
      </c>
      <c r="O817" s="270" t="s">
        <v>1259</v>
      </c>
      <c r="P817" s="270" t="s">
        <v>1259</v>
      </c>
      <c r="Q817" s="270" t="s">
        <v>1259</v>
      </c>
      <c r="R817" s="270" t="s">
        <v>1259</v>
      </c>
      <c r="S817" s="270" t="s">
        <v>1259</v>
      </c>
      <c r="T817" s="270" t="s">
        <v>1259</v>
      </c>
      <c r="U817" s="270" t="s">
        <v>1259</v>
      </c>
      <c r="V817" s="270" t="s">
        <v>1259</v>
      </c>
      <c r="W817" s="270" t="s">
        <v>1259</v>
      </c>
      <c r="X817" s="270" t="s">
        <v>1259</v>
      </c>
      <c r="Y817" s="270" t="s">
        <v>1259</v>
      </c>
      <c r="Z817" s="270" t="s">
        <v>1259</v>
      </c>
      <c r="AA817" s="270" t="s">
        <v>1259</v>
      </c>
      <c r="AB817" s="270" t="s">
        <v>1259</v>
      </c>
      <c r="AC817" s="270" t="s">
        <v>1259</v>
      </c>
      <c r="AD817" s="270" t="s">
        <v>1259</v>
      </c>
      <c r="AE817" s="270" t="s">
        <v>1259</v>
      </c>
      <c r="AF817" s="270" t="s">
        <v>1259</v>
      </c>
      <c r="AG817" s="270" t="s">
        <v>1259</v>
      </c>
      <c r="AH817" s="270" t="s">
        <v>1259</v>
      </c>
      <c r="AI817" s="270" t="s">
        <v>1259</v>
      </c>
      <c r="AJ817" s="270" t="s">
        <v>1259</v>
      </c>
      <c r="AK817" s="270" t="s">
        <v>1259</v>
      </c>
      <c r="AL817" s="270" t="s">
        <v>1259</v>
      </c>
      <c r="AM817" s="270" t="s">
        <v>1259</v>
      </c>
      <c r="AN817" s="270" t="s">
        <v>1259</v>
      </c>
      <c r="AO817" s="270" t="s">
        <v>1259</v>
      </c>
      <c r="AP817" s="270" t="s">
        <v>1259</v>
      </c>
      <c r="AQ817" s="270" t="s">
        <v>1259</v>
      </c>
      <c r="AR817" s="270" t="s">
        <v>1259</v>
      </c>
      <c r="AS817" s="270" t="s">
        <v>1259</v>
      </c>
      <c r="AT817" s="270" t="s">
        <v>1259</v>
      </c>
      <c r="AU817" s="270" t="s">
        <v>1259</v>
      </c>
      <c r="AV817" s="270" t="s">
        <v>1259</v>
      </c>
      <c r="AW817" s="277" t="s">
        <v>1259</v>
      </c>
      <c r="AX817">
        <f>VLOOKUP(A817,[1]Sheet4!B$2:G$3636,6,0)</f>
        <v>0</v>
      </c>
      <c r="AY817" t="str">
        <f>VLOOKUP(A817,[1]Sheet2!A$3:AC$3636,29,0)</f>
        <v/>
      </c>
      <c r="AZ817" s="270" t="s">
        <v>3258</v>
      </c>
      <c r="BA817" s="270" t="s">
        <v>3258</v>
      </c>
      <c r="BB817" s="270" t="s">
        <v>3258</v>
      </c>
      <c r="BC817" s="270" t="s">
        <v>3258</v>
      </c>
      <c r="BD817" s="270"/>
      <c r="BE817" s="270"/>
      <c r="BH817" s="248"/>
      <c r="BI817" s="248"/>
      <c r="BJ817" s="248"/>
      <c r="BK817" s="248"/>
      <c r="BL817" s="248"/>
      <c r="BM817" s="248"/>
      <c r="BN817" s="248"/>
      <c r="BO817" s="248"/>
      <c r="BP817" s="248" t="s">
        <v>3258</v>
      </c>
      <c r="BQ817" s="248" t="s">
        <v>3258</v>
      </c>
      <c r="BR817" s="248" t="s">
        <v>3258</v>
      </c>
      <c r="BS817" s="248" t="s">
        <v>3258</v>
      </c>
      <c r="BT817" s="248" t="s">
        <v>3258</v>
      </c>
      <c r="BU817" s="248" t="s">
        <v>3258</v>
      </c>
      <c r="BV817" s="247"/>
      <c r="BW817" s="248"/>
      <c r="BX817" s="248"/>
      <c r="BY817" s="248"/>
      <c r="BZ817" s="248"/>
      <c r="CA817" s="250"/>
      <c r="CB817" s="250"/>
      <c r="CC817" s="241"/>
      <c r="CD817" s="241"/>
      <c r="CE817" s="248"/>
    </row>
    <row r="818" spans="1:83" ht="14.4" x14ac:dyDescent="0.3">
      <c r="A818" s="269">
        <v>523217</v>
      </c>
      <c r="B818" s="272" t="str">
        <f>VLOOKUP(A818,[1]Sheet4!B$1:G$3636,5,0)</f>
        <v>الرابعة</v>
      </c>
      <c r="C818" s="270" t="s">
        <v>1259</v>
      </c>
      <c r="D818" s="270" t="s">
        <v>1259</v>
      </c>
      <c r="E818" s="270" t="s">
        <v>1259</v>
      </c>
      <c r="F818" s="270" t="s">
        <v>1259</v>
      </c>
      <c r="G818" s="270" t="s">
        <v>1259</v>
      </c>
      <c r="H818" s="270" t="s">
        <v>1259</v>
      </c>
      <c r="I818" s="270" t="s">
        <v>1259</v>
      </c>
      <c r="J818" s="270" t="s">
        <v>1259</v>
      </c>
      <c r="K818" s="270" t="s">
        <v>1259</v>
      </c>
      <c r="L818" s="270" t="s">
        <v>1259</v>
      </c>
      <c r="M818" s="270" t="s">
        <v>1259</v>
      </c>
      <c r="N818" s="270" t="s">
        <v>1259</v>
      </c>
      <c r="O818" s="270" t="s">
        <v>1259</v>
      </c>
      <c r="P818" s="270" t="s">
        <v>1259</v>
      </c>
      <c r="Q818" s="270" t="s">
        <v>1259</v>
      </c>
      <c r="R818" s="270" t="s">
        <v>1259</v>
      </c>
      <c r="S818" s="270" t="s">
        <v>1259</v>
      </c>
      <c r="T818" s="270" t="s">
        <v>1259</v>
      </c>
      <c r="U818" s="270" t="s">
        <v>1259</v>
      </c>
      <c r="V818" s="270" t="s">
        <v>1259</v>
      </c>
      <c r="W818" s="270" t="s">
        <v>1259</v>
      </c>
      <c r="X818" s="270" t="s">
        <v>1259</v>
      </c>
      <c r="Y818" s="270" t="s">
        <v>1259</v>
      </c>
      <c r="Z818" s="270" t="s">
        <v>1259</v>
      </c>
      <c r="AA818" s="270" t="s">
        <v>1259</v>
      </c>
      <c r="AB818" s="270" t="s">
        <v>1259</v>
      </c>
      <c r="AC818" s="270" t="s">
        <v>1259</v>
      </c>
      <c r="AD818" s="270" t="s">
        <v>1259</v>
      </c>
      <c r="AE818" s="270" t="s">
        <v>1259</v>
      </c>
      <c r="AF818" s="270" t="s">
        <v>1259</v>
      </c>
      <c r="AG818" s="270" t="s">
        <v>1259</v>
      </c>
      <c r="AH818" s="270" t="s">
        <v>1259</v>
      </c>
      <c r="AI818" s="270" t="s">
        <v>1259</v>
      </c>
      <c r="AJ818" s="270" t="s">
        <v>1259</v>
      </c>
      <c r="AK818" s="270" t="s">
        <v>1259</v>
      </c>
      <c r="AL818" s="270" t="s">
        <v>1259</v>
      </c>
      <c r="AM818" s="270" t="s">
        <v>1259</v>
      </c>
      <c r="AN818" s="270" t="s">
        <v>1259</v>
      </c>
      <c r="AO818" s="270" t="s">
        <v>1259</v>
      </c>
      <c r="AP818" s="270" t="s">
        <v>1259</v>
      </c>
      <c r="AQ818" s="270" t="s">
        <v>1259</v>
      </c>
      <c r="AR818" s="270" t="s">
        <v>1259</v>
      </c>
      <c r="AS818" s="270" t="s">
        <v>1259</v>
      </c>
      <c r="AT818" s="270" t="s">
        <v>1259</v>
      </c>
      <c r="AU818" s="270" t="s">
        <v>1259</v>
      </c>
      <c r="AV818" s="270" t="s">
        <v>1259</v>
      </c>
      <c r="AW818" s="277" t="s">
        <v>1259</v>
      </c>
      <c r="AX818">
        <f>VLOOKUP(A818,[1]Sheet4!B$2:G$3636,6,0)</f>
        <v>0</v>
      </c>
      <c r="AY818" t="str">
        <f>VLOOKUP(A818,[1]Sheet2!A$3:AC$3636,29,0)</f>
        <v/>
      </c>
      <c r="AZ818" s="270" t="s">
        <v>3258</v>
      </c>
      <c r="BA818" s="270" t="s">
        <v>3258</v>
      </c>
      <c r="BB818" s="270" t="s">
        <v>3258</v>
      </c>
      <c r="BC818" s="270" t="s">
        <v>3258</v>
      </c>
      <c r="BD818" s="270"/>
      <c r="BE818" s="270"/>
    </row>
    <row r="819" spans="1:83" ht="14.4" x14ac:dyDescent="0.3">
      <c r="A819" s="269">
        <v>523224</v>
      </c>
      <c r="B819" s="272" t="str">
        <f>VLOOKUP(A819,[1]Sheet4!B$1:G$3636,5,0)</f>
        <v>الرابعة</v>
      </c>
      <c r="C819" s="270" t="s">
        <v>1260</v>
      </c>
      <c r="D819" s="270" t="s">
        <v>1260</v>
      </c>
      <c r="E819" s="270" t="s">
        <v>1260</v>
      </c>
      <c r="F819" s="270" t="s">
        <v>1260</v>
      </c>
      <c r="G819" s="270" t="s">
        <v>1260</v>
      </c>
      <c r="H819" s="270" t="s">
        <v>1260</v>
      </c>
      <c r="I819" s="270" t="s">
        <v>1260</v>
      </c>
      <c r="J819" s="270" t="s">
        <v>1260</v>
      </c>
      <c r="K819" s="270" t="s">
        <v>1260</v>
      </c>
      <c r="L819" s="270" t="s">
        <v>1260</v>
      </c>
      <c r="M819" s="270" t="s">
        <v>1260</v>
      </c>
      <c r="N819" s="270" t="s">
        <v>1260</v>
      </c>
      <c r="O819" s="270" t="s">
        <v>1260</v>
      </c>
      <c r="P819" s="270" t="s">
        <v>1260</v>
      </c>
      <c r="Q819" s="270" t="s">
        <v>1260</v>
      </c>
      <c r="R819" s="270" t="s">
        <v>1260</v>
      </c>
      <c r="S819" s="270" t="s">
        <v>1260</v>
      </c>
      <c r="T819" s="270" t="s">
        <v>1260</v>
      </c>
      <c r="U819" s="270" t="s">
        <v>1260</v>
      </c>
      <c r="V819" s="270" t="s">
        <v>1260</v>
      </c>
      <c r="W819" s="270" t="s">
        <v>1260</v>
      </c>
      <c r="X819" s="270" t="s">
        <v>1260</v>
      </c>
      <c r="Y819" s="270" t="s">
        <v>1260</v>
      </c>
      <c r="Z819" s="270" t="s">
        <v>1260</v>
      </c>
      <c r="AA819" s="270" t="s">
        <v>1260</v>
      </c>
      <c r="AB819" s="270" t="s">
        <v>1260</v>
      </c>
      <c r="AC819" s="270" t="s">
        <v>1260</v>
      </c>
      <c r="AD819" s="270" t="s">
        <v>1260</v>
      </c>
      <c r="AE819" s="270" t="s">
        <v>1260</v>
      </c>
      <c r="AF819" s="270" t="s">
        <v>1260</v>
      </c>
      <c r="AG819" s="270" t="s">
        <v>1260</v>
      </c>
      <c r="AH819" s="270" t="s">
        <v>1260</v>
      </c>
      <c r="AI819" s="270" t="s">
        <v>1260</v>
      </c>
      <c r="AJ819" s="270" t="s">
        <v>1260</v>
      </c>
      <c r="AK819" s="270" t="s">
        <v>1260</v>
      </c>
      <c r="AL819" s="270" t="s">
        <v>1260</v>
      </c>
      <c r="AM819" s="270" t="s">
        <v>1260</v>
      </c>
      <c r="AN819" s="270" t="s">
        <v>1260</v>
      </c>
      <c r="AO819" s="270" t="s">
        <v>1260</v>
      </c>
      <c r="AP819" s="270" t="s">
        <v>1260</v>
      </c>
      <c r="AQ819" s="270" t="s">
        <v>1260</v>
      </c>
      <c r="AR819" s="270" t="s">
        <v>1260</v>
      </c>
      <c r="AS819" s="270" t="s">
        <v>1260</v>
      </c>
      <c r="AT819" s="270" t="s">
        <v>1260</v>
      </c>
      <c r="AU819" s="270" t="s">
        <v>1260</v>
      </c>
      <c r="AV819" s="270" t="s">
        <v>1260</v>
      </c>
      <c r="AW819" s="277" t="s">
        <v>1260</v>
      </c>
      <c r="AX819" t="str">
        <f>VLOOKUP(A819,[1]Sheet4!B$2:G$3636,6,0)</f>
        <v>مستنفذ فصل ثاني  2023-2024</v>
      </c>
      <c r="AY819" t="str">
        <f>VLOOKUP(A819,[1]Sheet2!A$3:AC$3636,29,0)</f>
        <v/>
      </c>
      <c r="AZ819" s="270" t="s">
        <v>3258</v>
      </c>
      <c r="BA819" s="270" t="s">
        <v>3258</v>
      </c>
      <c r="BB819" s="270" t="s">
        <v>3258</v>
      </c>
      <c r="BC819" s="270" t="s">
        <v>3258</v>
      </c>
      <c r="BD819" s="270"/>
      <c r="BE819" s="270"/>
      <c r="BH819" s="248"/>
      <c r="BI819" s="248"/>
      <c r="BJ819" s="248"/>
      <c r="BK819" s="248"/>
      <c r="BL819" s="248"/>
      <c r="BM819" s="248"/>
      <c r="BN819" s="248"/>
      <c r="BO819" s="248"/>
      <c r="BP819" s="248" t="s">
        <v>3258</v>
      </c>
      <c r="BQ819" s="248" t="s">
        <v>3258</v>
      </c>
      <c r="BR819" s="248" t="s">
        <v>3258</v>
      </c>
      <c r="BS819" s="248" t="s">
        <v>3258</v>
      </c>
      <c r="BT819" s="248" t="s">
        <v>3258</v>
      </c>
      <c r="BU819" s="248" t="s">
        <v>3258</v>
      </c>
      <c r="BV819" s="247"/>
      <c r="BW819" s="248"/>
      <c r="BX819" s="248"/>
      <c r="BY819" s="248"/>
      <c r="BZ819" s="248"/>
      <c r="CA819" s="241"/>
      <c r="CB819" s="241"/>
      <c r="CC819" s="241"/>
      <c r="CD819" s="241"/>
      <c r="CE819" s="248"/>
    </row>
    <row r="820" spans="1:83" ht="14.4" x14ac:dyDescent="0.3">
      <c r="A820" s="269">
        <v>523228</v>
      </c>
      <c r="B820" s="272" t="str">
        <f>VLOOKUP(A820,[1]Sheet4!B$1:G$3636,5,0)</f>
        <v>الرابعة</v>
      </c>
      <c r="C820" s="270" t="s">
        <v>1259</v>
      </c>
      <c r="D820" s="270" t="s">
        <v>1259</v>
      </c>
      <c r="E820" s="270" t="s">
        <v>1259</v>
      </c>
      <c r="F820" s="270" t="s">
        <v>1259</v>
      </c>
      <c r="G820" s="270" t="s">
        <v>1259</v>
      </c>
      <c r="H820" s="270" t="s">
        <v>1259</v>
      </c>
      <c r="I820" s="270" t="s">
        <v>1259</v>
      </c>
      <c r="J820" s="270" t="s">
        <v>1259</v>
      </c>
      <c r="K820" s="270" t="s">
        <v>1259</v>
      </c>
      <c r="L820" s="270" t="s">
        <v>1259</v>
      </c>
      <c r="M820" s="270" t="s">
        <v>1259</v>
      </c>
      <c r="N820" s="270" t="s">
        <v>1259</v>
      </c>
      <c r="O820" s="270" t="s">
        <v>1259</v>
      </c>
      <c r="P820" s="270" t="s">
        <v>1259</v>
      </c>
      <c r="Q820" s="270" t="s">
        <v>1259</v>
      </c>
      <c r="R820" s="270" t="s">
        <v>1259</v>
      </c>
      <c r="S820" s="270" t="s">
        <v>1259</v>
      </c>
      <c r="T820" s="270" t="s">
        <v>1259</v>
      </c>
      <c r="U820" s="270" t="s">
        <v>1259</v>
      </c>
      <c r="V820" s="270" t="s">
        <v>1259</v>
      </c>
      <c r="W820" s="270" t="s">
        <v>1259</v>
      </c>
      <c r="X820" s="270" t="s">
        <v>1259</v>
      </c>
      <c r="Y820" s="270" t="s">
        <v>1259</v>
      </c>
      <c r="Z820" s="270" t="s">
        <v>1259</v>
      </c>
      <c r="AA820" s="270" t="s">
        <v>1259</v>
      </c>
      <c r="AB820" s="270" t="s">
        <v>1259</v>
      </c>
      <c r="AC820" s="270" t="s">
        <v>1259</v>
      </c>
      <c r="AD820" s="270" t="s">
        <v>1259</v>
      </c>
      <c r="AE820" s="270" t="s">
        <v>1259</v>
      </c>
      <c r="AF820" s="270" t="s">
        <v>1259</v>
      </c>
      <c r="AG820" s="270" t="s">
        <v>1259</v>
      </c>
      <c r="AH820" s="270" t="s">
        <v>1259</v>
      </c>
      <c r="AI820" s="270" t="s">
        <v>1259</v>
      </c>
      <c r="AJ820" s="270" t="s">
        <v>1259</v>
      </c>
      <c r="AK820" s="270" t="s">
        <v>1259</v>
      </c>
      <c r="AL820" s="270" t="s">
        <v>1259</v>
      </c>
      <c r="AM820" s="270" t="s">
        <v>1259</v>
      </c>
      <c r="AN820" s="270" t="s">
        <v>1259</v>
      </c>
      <c r="AO820" s="270" t="s">
        <v>1259</v>
      </c>
      <c r="AP820" s="270" t="s">
        <v>1259</v>
      </c>
      <c r="AQ820" s="270" t="s">
        <v>1259</v>
      </c>
      <c r="AR820" s="270" t="s">
        <v>1259</v>
      </c>
      <c r="AS820" s="270" t="s">
        <v>1259</v>
      </c>
      <c r="AT820" s="270" t="s">
        <v>1259</v>
      </c>
      <c r="AU820" s="270" t="s">
        <v>1259</v>
      </c>
      <c r="AV820" s="270" t="s">
        <v>1259</v>
      </c>
      <c r="AW820" s="277" t="s">
        <v>1259</v>
      </c>
      <c r="AX820">
        <f>VLOOKUP(A820,[1]Sheet4!B$2:G$3636,6,0)</f>
        <v>0</v>
      </c>
      <c r="AY820" t="str">
        <f>VLOOKUP(A820,[1]Sheet2!A$3:AC$3636,29,0)</f>
        <v/>
      </c>
      <c r="AZ820" s="270" t="s">
        <v>3258</v>
      </c>
      <c r="BA820" s="270" t="s">
        <v>3258</v>
      </c>
      <c r="BB820" s="270" t="s">
        <v>3258</v>
      </c>
      <c r="BC820" s="270" t="s">
        <v>3258</v>
      </c>
      <c r="BD820" s="270"/>
      <c r="BE820" s="270"/>
    </row>
    <row r="821" spans="1:83" ht="14.4" x14ac:dyDescent="0.3">
      <c r="A821" s="269">
        <v>523235</v>
      </c>
      <c r="B821" s="272" t="str">
        <f>VLOOKUP(A821,[1]Sheet4!B$1:G$3636,5,0)</f>
        <v>الرابعة</v>
      </c>
      <c r="C821" s="270" t="s">
        <v>1259</v>
      </c>
      <c r="D821" s="270" t="s">
        <v>1259</v>
      </c>
      <c r="E821" s="270" t="s">
        <v>1259</v>
      </c>
      <c r="F821" s="270" t="s">
        <v>1259</v>
      </c>
      <c r="G821" s="270" t="s">
        <v>1259</v>
      </c>
      <c r="H821" s="270" t="s">
        <v>1259</v>
      </c>
      <c r="I821" s="270" t="s">
        <v>1259</v>
      </c>
      <c r="J821" s="270" t="s">
        <v>1259</v>
      </c>
      <c r="K821" s="270" t="s">
        <v>1259</v>
      </c>
      <c r="L821" s="270" t="s">
        <v>1259</v>
      </c>
      <c r="M821" s="270" t="s">
        <v>1259</v>
      </c>
      <c r="N821" s="270" t="s">
        <v>1259</v>
      </c>
      <c r="O821" s="270" t="s">
        <v>1259</v>
      </c>
      <c r="P821" s="270" t="s">
        <v>1259</v>
      </c>
      <c r="Q821" s="270" t="s">
        <v>1259</v>
      </c>
      <c r="R821" s="270" t="s">
        <v>1259</v>
      </c>
      <c r="S821" s="270" t="s">
        <v>1259</v>
      </c>
      <c r="T821" s="270" t="s">
        <v>1259</v>
      </c>
      <c r="U821" s="270" t="s">
        <v>1259</v>
      </c>
      <c r="V821" s="270" t="s">
        <v>1259</v>
      </c>
      <c r="W821" s="270" t="s">
        <v>1259</v>
      </c>
      <c r="X821" s="270" t="s">
        <v>1259</v>
      </c>
      <c r="Y821" s="270" t="s">
        <v>1259</v>
      </c>
      <c r="Z821" s="270" t="s">
        <v>1259</v>
      </c>
      <c r="AA821" s="270" t="s">
        <v>1259</v>
      </c>
      <c r="AB821" s="270" t="s">
        <v>1259</v>
      </c>
      <c r="AC821" s="270" t="s">
        <v>1259</v>
      </c>
      <c r="AD821" s="270" t="s">
        <v>1259</v>
      </c>
      <c r="AE821" s="270" t="s">
        <v>1259</v>
      </c>
      <c r="AF821" s="270" t="s">
        <v>1259</v>
      </c>
      <c r="AG821" s="270" t="s">
        <v>1259</v>
      </c>
      <c r="AH821" s="270" t="s">
        <v>1259</v>
      </c>
      <c r="AI821" s="270" t="s">
        <v>1259</v>
      </c>
      <c r="AJ821" s="270" t="s">
        <v>1259</v>
      </c>
      <c r="AK821" s="270" t="s">
        <v>1259</v>
      </c>
      <c r="AL821" s="270" t="s">
        <v>1259</v>
      </c>
      <c r="AM821" s="270" t="s">
        <v>1259</v>
      </c>
      <c r="AN821" s="270" t="s">
        <v>1259</v>
      </c>
      <c r="AO821" s="270" t="s">
        <v>1259</v>
      </c>
      <c r="AP821" s="270" t="s">
        <v>1259</v>
      </c>
      <c r="AQ821" s="270" t="s">
        <v>1259</v>
      </c>
      <c r="AR821" s="270" t="s">
        <v>1259</v>
      </c>
      <c r="AS821" s="270" t="s">
        <v>1259</v>
      </c>
      <c r="AT821" s="270" t="s">
        <v>1259</v>
      </c>
      <c r="AU821" s="270" t="s">
        <v>1259</v>
      </c>
      <c r="AV821" s="270" t="s">
        <v>1259</v>
      </c>
      <c r="AW821" s="277" t="s">
        <v>1259</v>
      </c>
      <c r="AX821">
        <f>VLOOKUP(A821,[1]Sheet4!B$2:G$3636,6,0)</f>
        <v>0</v>
      </c>
      <c r="AY821" t="str">
        <f>VLOOKUP(A821,[1]Sheet2!A$3:AC$3636,29,0)</f>
        <v/>
      </c>
      <c r="AZ821" s="270" t="s">
        <v>3258</v>
      </c>
      <c r="BA821" s="270" t="s">
        <v>3258</v>
      </c>
      <c r="BB821" s="270" t="s">
        <v>3258</v>
      </c>
      <c r="BC821" s="270" t="s">
        <v>3258</v>
      </c>
      <c r="BD821" s="270"/>
      <c r="BE821" s="270"/>
    </row>
    <row r="822" spans="1:83" ht="14.4" x14ac:dyDescent="0.3">
      <c r="A822" s="269">
        <v>523237</v>
      </c>
      <c r="B822" s="272" t="str">
        <f>VLOOKUP(A822,[1]Sheet4!B$1:G$3636,5,0)</f>
        <v>الرابعة</v>
      </c>
      <c r="C822" s="270" t="s">
        <v>1259</v>
      </c>
      <c r="D822" s="270" t="s">
        <v>1259</v>
      </c>
      <c r="E822" s="270" t="s">
        <v>1259</v>
      </c>
      <c r="F822" s="270" t="s">
        <v>1259</v>
      </c>
      <c r="G822" s="270" t="s">
        <v>1259</v>
      </c>
      <c r="H822" s="270" t="s">
        <v>1259</v>
      </c>
      <c r="I822" s="270" t="s">
        <v>1259</v>
      </c>
      <c r="J822" s="270" t="s">
        <v>1259</v>
      </c>
      <c r="K822" s="270" t="s">
        <v>1259</v>
      </c>
      <c r="L822" s="270" t="s">
        <v>1259</v>
      </c>
      <c r="M822" s="270" t="s">
        <v>1259</v>
      </c>
      <c r="N822" s="270" t="s">
        <v>1259</v>
      </c>
      <c r="O822" s="270" t="s">
        <v>1259</v>
      </c>
      <c r="P822" s="270" t="s">
        <v>1259</v>
      </c>
      <c r="Q822" s="270" t="s">
        <v>1259</v>
      </c>
      <c r="R822" s="270" t="s">
        <v>1259</v>
      </c>
      <c r="S822" s="270" t="s">
        <v>1259</v>
      </c>
      <c r="T822" s="270" t="s">
        <v>1259</v>
      </c>
      <c r="U822" s="270" t="s">
        <v>1259</v>
      </c>
      <c r="V822" s="270" t="s">
        <v>1259</v>
      </c>
      <c r="W822" s="270" t="s">
        <v>1259</v>
      </c>
      <c r="X822" s="270" t="s">
        <v>1259</v>
      </c>
      <c r="Y822" s="270" t="s">
        <v>1259</v>
      </c>
      <c r="Z822" s="270" t="s">
        <v>1259</v>
      </c>
      <c r="AA822" s="270" t="s">
        <v>1259</v>
      </c>
      <c r="AB822" s="270" t="s">
        <v>1259</v>
      </c>
      <c r="AC822" s="270" t="s">
        <v>1259</v>
      </c>
      <c r="AD822" s="270" t="s">
        <v>1259</v>
      </c>
      <c r="AE822" s="270" t="s">
        <v>1259</v>
      </c>
      <c r="AF822" s="270" t="s">
        <v>1259</v>
      </c>
      <c r="AG822" s="270" t="s">
        <v>1259</v>
      </c>
      <c r="AH822" s="270" t="s">
        <v>1259</v>
      </c>
      <c r="AI822" s="270" t="s">
        <v>1259</v>
      </c>
      <c r="AJ822" s="270" t="s">
        <v>1259</v>
      </c>
      <c r="AK822" s="270" t="s">
        <v>1259</v>
      </c>
      <c r="AL822" s="270" t="s">
        <v>1259</v>
      </c>
      <c r="AM822" s="270" t="s">
        <v>1259</v>
      </c>
      <c r="AN822" s="270" t="s">
        <v>1259</v>
      </c>
      <c r="AO822" s="270" t="s">
        <v>1259</v>
      </c>
      <c r="AP822" s="270" t="s">
        <v>1259</v>
      </c>
      <c r="AQ822" s="270" t="s">
        <v>1259</v>
      </c>
      <c r="AR822" s="270" t="s">
        <v>1259</v>
      </c>
      <c r="AS822" s="270" t="s">
        <v>1259</v>
      </c>
      <c r="AT822" s="270" t="s">
        <v>1259</v>
      </c>
      <c r="AU822" s="270" t="s">
        <v>1259</v>
      </c>
      <c r="AV822" s="270" t="s">
        <v>1259</v>
      </c>
      <c r="AW822" s="277" t="s">
        <v>1259</v>
      </c>
      <c r="AX822">
        <f>VLOOKUP(A822,[1]Sheet4!B$2:G$3636,6,0)</f>
        <v>0</v>
      </c>
      <c r="AY822" t="str">
        <f>VLOOKUP(A822,[1]Sheet2!A$3:AC$3636,29,0)</f>
        <v/>
      </c>
      <c r="AZ822" s="270" t="s">
        <v>3258</v>
      </c>
      <c r="BA822" s="270" t="s">
        <v>3258</v>
      </c>
      <c r="BB822" s="270" t="s">
        <v>3258</v>
      </c>
      <c r="BC822" s="270" t="s">
        <v>3258</v>
      </c>
      <c r="BD822" s="270"/>
      <c r="BE822" s="270"/>
    </row>
    <row r="823" spans="1:83" ht="14.4" x14ac:dyDescent="0.3">
      <c r="A823" s="269">
        <v>523247</v>
      </c>
      <c r="B823" s="272" t="str">
        <f>VLOOKUP(A823,[1]Sheet4!B$1:G$3636,5,0)</f>
        <v>الرابعة</v>
      </c>
      <c r="C823" s="270" t="s">
        <v>1259</v>
      </c>
      <c r="D823" s="270" t="s">
        <v>1259</v>
      </c>
      <c r="E823" s="270" t="s">
        <v>1259</v>
      </c>
      <c r="F823" s="270" t="s">
        <v>1259</v>
      </c>
      <c r="G823" s="270" t="s">
        <v>1259</v>
      </c>
      <c r="H823" s="270" t="s">
        <v>1259</v>
      </c>
      <c r="I823" s="270" t="s">
        <v>1259</v>
      </c>
      <c r="J823" s="270" t="s">
        <v>1259</v>
      </c>
      <c r="K823" s="270" t="s">
        <v>1259</v>
      </c>
      <c r="L823" s="270" t="s">
        <v>1259</v>
      </c>
      <c r="M823" s="270" t="s">
        <v>1259</v>
      </c>
      <c r="N823" s="270" t="s">
        <v>1259</v>
      </c>
      <c r="O823" s="270" t="s">
        <v>1259</v>
      </c>
      <c r="P823" s="270" t="s">
        <v>1259</v>
      </c>
      <c r="Q823" s="270" t="s">
        <v>1259</v>
      </c>
      <c r="R823" s="270" t="s">
        <v>1259</v>
      </c>
      <c r="S823" s="270" t="s">
        <v>1259</v>
      </c>
      <c r="T823" s="270" t="s">
        <v>1259</v>
      </c>
      <c r="U823" s="270" t="s">
        <v>1259</v>
      </c>
      <c r="V823" s="270" t="s">
        <v>1259</v>
      </c>
      <c r="W823" s="270" t="s">
        <v>1259</v>
      </c>
      <c r="X823" s="270" t="s">
        <v>1259</v>
      </c>
      <c r="Y823" s="270" t="s">
        <v>1259</v>
      </c>
      <c r="Z823" s="270" t="s">
        <v>1259</v>
      </c>
      <c r="AA823" s="270" t="s">
        <v>1259</v>
      </c>
      <c r="AB823" s="270" t="s">
        <v>1259</v>
      </c>
      <c r="AC823" s="270" t="s">
        <v>1259</v>
      </c>
      <c r="AD823" s="270" t="s">
        <v>1259</v>
      </c>
      <c r="AE823" s="270" t="s">
        <v>1259</v>
      </c>
      <c r="AF823" s="270" t="s">
        <v>1259</v>
      </c>
      <c r="AG823" s="270" t="s">
        <v>1259</v>
      </c>
      <c r="AH823" s="270" t="s">
        <v>1259</v>
      </c>
      <c r="AI823" s="270" t="s">
        <v>1259</v>
      </c>
      <c r="AJ823" s="270" t="s">
        <v>1259</v>
      </c>
      <c r="AK823" s="270" t="s">
        <v>1259</v>
      </c>
      <c r="AL823" s="270" t="s">
        <v>1259</v>
      </c>
      <c r="AM823" s="270" t="s">
        <v>1259</v>
      </c>
      <c r="AN823" s="270" t="s">
        <v>1259</v>
      </c>
      <c r="AO823" s="270" t="s">
        <v>1259</v>
      </c>
      <c r="AP823" s="270" t="s">
        <v>1259</v>
      </c>
      <c r="AQ823" s="270" t="s">
        <v>1259</v>
      </c>
      <c r="AR823" s="270" t="s">
        <v>1259</v>
      </c>
      <c r="AS823" s="270" t="s">
        <v>1259</v>
      </c>
      <c r="AT823" s="270" t="s">
        <v>1259</v>
      </c>
      <c r="AU823" s="270" t="s">
        <v>1259</v>
      </c>
      <c r="AV823" s="270" t="s">
        <v>1259</v>
      </c>
      <c r="AW823" s="277" t="s">
        <v>1259</v>
      </c>
      <c r="AX823">
        <f>VLOOKUP(A823,[1]Sheet4!B$2:G$3636,6,0)</f>
        <v>0</v>
      </c>
      <c r="AY823" t="str">
        <f>VLOOKUP(A823,[1]Sheet2!A$3:AC$3636,29,0)</f>
        <v/>
      </c>
      <c r="AZ823" s="270" t="s">
        <v>3258</v>
      </c>
      <c r="BA823" s="270" t="s">
        <v>3258</v>
      </c>
      <c r="BB823" s="270" t="s">
        <v>3258</v>
      </c>
      <c r="BC823" s="270" t="s">
        <v>3258</v>
      </c>
      <c r="BD823" s="270"/>
      <c r="BE823" s="270"/>
    </row>
    <row r="824" spans="1:83" ht="14.4" x14ac:dyDescent="0.3">
      <c r="A824" s="269">
        <v>523250</v>
      </c>
      <c r="B824" s="272" t="str">
        <f>VLOOKUP(A824,[1]Sheet4!B$1:G$3636,5,0)</f>
        <v>الرابعة</v>
      </c>
      <c r="C824" s="270" t="s">
        <v>1259</v>
      </c>
      <c r="D824" s="270" t="s">
        <v>1259</v>
      </c>
      <c r="E824" s="270" t="s">
        <v>1259</v>
      </c>
      <c r="F824" s="270" t="s">
        <v>1259</v>
      </c>
      <c r="G824" s="270" t="s">
        <v>1259</v>
      </c>
      <c r="H824" s="270" t="s">
        <v>1259</v>
      </c>
      <c r="I824" s="270" t="s">
        <v>1259</v>
      </c>
      <c r="J824" s="270" t="s">
        <v>1259</v>
      </c>
      <c r="K824" s="270" t="s">
        <v>1259</v>
      </c>
      <c r="L824" s="270" t="s">
        <v>1259</v>
      </c>
      <c r="M824" s="270" t="s">
        <v>1259</v>
      </c>
      <c r="N824" s="270" t="s">
        <v>1259</v>
      </c>
      <c r="O824" s="270" t="s">
        <v>1259</v>
      </c>
      <c r="P824" s="270" t="s">
        <v>1259</v>
      </c>
      <c r="Q824" s="270" t="s">
        <v>1259</v>
      </c>
      <c r="R824" s="270" t="s">
        <v>1259</v>
      </c>
      <c r="S824" s="270" t="s">
        <v>1259</v>
      </c>
      <c r="T824" s="270" t="s">
        <v>1259</v>
      </c>
      <c r="U824" s="270" t="s">
        <v>1259</v>
      </c>
      <c r="V824" s="270" t="s">
        <v>1259</v>
      </c>
      <c r="W824" s="270" t="s">
        <v>1259</v>
      </c>
      <c r="X824" s="270" t="s">
        <v>1259</v>
      </c>
      <c r="Y824" s="270" t="s">
        <v>1259</v>
      </c>
      <c r="Z824" s="270" t="s">
        <v>1259</v>
      </c>
      <c r="AA824" s="270" t="s">
        <v>1259</v>
      </c>
      <c r="AB824" s="270" t="s">
        <v>1259</v>
      </c>
      <c r="AC824" s="270" t="s">
        <v>1259</v>
      </c>
      <c r="AD824" s="270" t="s">
        <v>1259</v>
      </c>
      <c r="AE824" s="270" t="s">
        <v>1259</v>
      </c>
      <c r="AF824" s="270" t="s">
        <v>1259</v>
      </c>
      <c r="AG824" s="270" t="s">
        <v>1259</v>
      </c>
      <c r="AH824" s="270" t="s">
        <v>1259</v>
      </c>
      <c r="AI824" s="270" t="s">
        <v>1259</v>
      </c>
      <c r="AJ824" s="270" t="s">
        <v>1259</v>
      </c>
      <c r="AK824" s="270" t="s">
        <v>1259</v>
      </c>
      <c r="AL824" s="270" t="s">
        <v>1259</v>
      </c>
      <c r="AM824" s="270" t="s">
        <v>1259</v>
      </c>
      <c r="AN824" s="270" t="s">
        <v>1259</v>
      </c>
      <c r="AO824" s="270" t="s">
        <v>1259</v>
      </c>
      <c r="AP824" s="270" t="s">
        <v>1259</v>
      </c>
      <c r="AQ824" s="270" t="s">
        <v>1259</v>
      </c>
      <c r="AR824" s="270" t="s">
        <v>1259</v>
      </c>
      <c r="AS824" s="270" t="s">
        <v>1259</v>
      </c>
      <c r="AT824" s="270" t="s">
        <v>1259</v>
      </c>
      <c r="AU824" s="270" t="s">
        <v>1259</v>
      </c>
      <c r="AV824" s="270" t="s">
        <v>1259</v>
      </c>
      <c r="AW824" s="277" t="s">
        <v>1259</v>
      </c>
      <c r="AX824">
        <f>VLOOKUP(A824,[1]Sheet4!B$2:G$3636,6,0)</f>
        <v>0</v>
      </c>
      <c r="AY824" t="str">
        <f>VLOOKUP(A824,[1]Sheet2!A$3:AC$3636,29,0)</f>
        <v/>
      </c>
      <c r="AZ824" s="270" t="s">
        <v>3258</v>
      </c>
      <c r="BA824" s="270" t="s">
        <v>3258</v>
      </c>
      <c r="BB824" s="270" t="s">
        <v>3258</v>
      </c>
      <c r="BC824" s="270" t="s">
        <v>3258</v>
      </c>
      <c r="BD824" s="270"/>
      <c r="BE824" s="270"/>
    </row>
    <row r="825" spans="1:83" ht="14.4" x14ac:dyDescent="0.3">
      <c r="A825" s="269">
        <v>523253</v>
      </c>
      <c r="B825" s="272" t="str">
        <f>VLOOKUP(A825,[1]Sheet4!B$1:G$3636,5,0)</f>
        <v>الرابعة حديث</v>
      </c>
      <c r="C825" s="270" t="s">
        <v>1259</v>
      </c>
      <c r="D825" s="270" t="s">
        <v>1259</v>
      </c>
      <c r="E825" s="270" t="s">
        <v>1259</v>
      </c>
      <c r="F825" s="270" t="s">
        <v>1259</v>
      </c>
      <c r="G825" s="270" t="s">
        <v>1259</v>
      </c>
      <c r="H825" s="270" t="s">
        <v>1259</v>
      </c>
      <c r="I825" s="270" t="s">
        <v>1259</v>
      </c>
      <c r="J825" s="270" t="s">
        <v>1259</v>
      </c>
      <c r="K825" s="270" t="s">
        <v>1259</v>
      </c>
      <c r="L825" s="270" t="s">
        <v>1259</v>
      </c>
      <c r="M825" s="270" t="s">
        <v>1259</v>
      </c>
      <c r="N825" s="270" t="s">
        <v>1259</v>
      </c>
      <c r="O825" s="270" t="s">
        <v>1259</v>
      </c>
      <c r="P825" s="270" t="s">
        <v>1259</v>
      </c>
      <c r="Q825" s="270" t="s">
        <v>1259</v>
      </c>
      <c r="R825" s="270" t="s">
        <v>1259</v>
      </c>
      <c r="S825" s="270" t="s">
        <v>1259</v>
      </c>
      <c r="T825" s="270" t="s">
        <v>1259</v>
      </c>
      <c r="U825" s="270" t="s">
        <v>1259</v>
      </c>
      <c r="V825" s="270" t="s">
        <v>1259</v>
      </c>
      <c r="W825" s="270" t="s">
        <v>1259</v>
      </c>
      <c r="X825" s="270" t="s">
        <v>1259</v>
      </c>
      <c r="Y825" s="270" t="s">
        <v>1259</v>
      </c>
      <c r="Z825" s="270" t="s">
        <v>1259</v>
      </c>
      <c r="AA825" s="270" t="s">
        <v>1259</v>
      </c>
      <c r="AB825" s="270" t="s">
        <v>1259</v>
      </c>
      <c r="AC825" s="270" t="s">
        <v>1259</v>
      </c>
      <c r="AD825" s="270" t="s">
        <v>1259</v>
      </c>
      <c r="AE825" s="270" t="s">
        <v>1259</v>
      </c>
      <c r="AF825" s="270" t="s">
        <v>1259</v>
      </c>
      <c r="AG825" s="270" t="s">
        <v>1259</v>
      </c>
      <c r="AH825" s="270" t="s">
        <v>1259</v>
      </c>
      <c r="AI825" s="270" t="s">
        <v>1259</v>
      </c>
      <c r="AJ825" s="270" t="s">
        <v>1259</v>
      </c>
      <c r="AK825" s="270" t="s">
        <v>1259</v>
      </c>
      <c r="AL825" s="270" t="s">
        <v>1259</v>
      </c>
      <c r="AM825" s="270" t="s">
        <v>1259</v>
      </c>
      <c r="AN825" s="270" t="s">
        <v>1259</v>
      </c>
      <c r="AO825" s="270" t="s">
        <v>1259</v>
      </c>
      <c r="AP825" s="270" t="s">
        <v>1259</v>
      </c>
      <c r="AQ825" s="270" t="s">
        <v>1259</v>
      </c>
      <c r="AR825" s="270" t="s">
        <v>1259</v>
      </c>
      <c r="AS825" s="270"/>
      <c r="AT825" s="270"/>
      <c r="AU825" s="270"/>
      <c r="AV825" s="270"/>
      <c r="AW825" s="277"/>
      <c r="AY825" t="str">
        <f>VLOOKUP(A825,[1]Sheet2!A$3:AC$3636,29,0)</f>
        <v/>
      </c>
      <c r="AZ825" s="270" t="s">
        <v>3258</v>
      </c>
      <c r="BA825" s="270" t="s">
        <v>3258</v>
      </c>
      <c r="BB825" s="270" t="s">
        <v>3258</v>
      </c>
      <c r="BC825" s="270" t="s">
        <v>3258</v>
      </c>
      <c r="BD825" s="270"/>
      <c r="BE825" s="270"/>
    </row>
    <row r="826" spans="1:83" ht="14.4" x14ac:dyDescent="0.3">
      <c r="A826" s="269">
        <v>523260</v>
      </c>
      <c r="B826" s="272" t="str">
        <f>VLOOKUP(A826,[1]Sheet4!B$1:G$3636,5,0)</f>
        <v>الرابعة</v>
      </c>
      <c r="C826" s="270" t="s">
        <v>1259</v>
      </c>
      <c r="D826" s="270" t="s">
        <v>1259</v>
      </c>
      <c r="E826" s="270" t="s">
        <v>1259</v>
      </c>
      <c r="F826" s="270" t="s">
        <v>1259</v>
      </c>
      <c r="G826" s="270" t="s">
        <v>1259</v>
      </c>
      <c r="H826" s="270" t="s">
        <v>1259</v>
      </c>
      <c r="I826" s="270" t="s">
        <v>1259</v>
      </c>
      <c r="J826" s="270" t="s">
        <v>1259</v>
      </c>
      <c r="K826" s="270" t="s">
        <v>1259</v>
      </c>
      <c r="L826" s="270" t="s">
        <v>1259</v>
      </c>
      <c r="M826" s="270" t="s">
        <v>1259</v>
      </c>
      <c r="N826" s="270" t="s">
        <v>1259</v>
      </c>
      <c r="O826" s="270" t="s">
        <v>1259</v>
      </c>
      <c r="P826" s="270" t="s">
        <v>1259</v>
      </c>
      <c r="Q826" s="270" t="s">
        <v>1259</v>
      </c>
      <c r="R826" s="270" t="s">
        <v>1259</v>
      </c>
      <c r="S826" s="270" t="s">
        <v>1259</v>
      </c>
      <c r="T826" s="270" t="s">
        <v>1259</v>
      </c>
      <c r="U826" s="270" t="s">
        <v>1259</v>
      </c>
      <c r="V826" s="270" t="s">
        <v>1259</v>
      </c>
      <c r="W826" s="270" t="s">
        <v>1259</v>
      </c>
      <c r="X826" s="270" t="s">
        <v>1259</v>
      </c>
      <c r="Y826" s="270" t="s">
        <v>1259</v>
      </c>
      <c r="Z826" s="270" t="s">
        <v>1259</v>
      </c>
      <c r="AA826" s="270" t="s">
        <v>1259</v>
      </c>
      <c r="AB826" s="270" t="s">
        <v>1259</v>
      </c>
      <c r="AC826" s="270" t="s">
        <v>1259</v>
      </c>
      <c r="AD826" s="270" t="s">
        <v>1259</v>
      </c>
      <c r="AE826" s="270" t="s">
        <v>1259</v>
      </c>
      <c r="AF826" s="270" t="s">
        <v>1259</v>
      </c>
      <c r="AG826" s="270" t="s">
        <v>1259</v>
      </c>
      <c r="AH826" s="270" t="s">
        <v>1259</v>
      </c>
      <c r="AI826" s="270" t="s">
        <v>1259</v>
      </c>
      <c r="AJ826" s="270" t="s">
        <v>1259</v>
      </c>
      <c r="AK826" s="270" t="s">
        <v>1259</v>
      </c>
      <c r="AL826" s="270" t="s">
        <v>1259</v>
      </c>
      <c r="AM826" s="270" t="s">
        <v>1259</v>
      </c>
      <c r="AN826" s="270" t="s">
        <v>1259</v>
      </c>
      <c r="AO826" s="270" t="s">
        <v>1259</v>
      </c>
      <c r="AP826" s="270" t="s">
        <v>1259</v>
      </c>
      <c r="AQ826" s="270" t="s">
        <v>1259</v>
      </c>
      <c r="AR826" s="270" t="s">
        <v>1259</v>
      </c>
      <c r="AS826" s="270" t="s">
        <v>1259</v>
      </c>
      <c r="AT826" s="270" t="s">
        <v>1259</v>
      </c>
      <c r="AU826" s="270" t="s">
        <v>1259</v>
      </c>
      <c r="AV826" s="270" t="s">
        <v>1259</v>
      </c>
      <c r="AW826" s="277" t="s">
        <v>1259</v>
      </c>
      <c r="AX826">
        <f>VLOOKUP(A826,[1]Sheet4!B$2:G$3636,6,0)</f>
        <v>0</v>
      </c>
      <c r="AY826" t="str">
        <f>VLOOKUP(A826,[1]Sheet2!A$3:AC$3636,29,0)</f>
        <v/>
      </c>
      <c r="AZ826" s="270" t="s">
        <v>3258</v>
      </c>
      <c r="BA826" s="270" t="s">
        <v>3258</v>
      </c>
      <c r="BB826" s="270" t="s">
        <v>3258</v>
      </c>
      <c r="BC826" s="270" t="s">
        <v>3258</v>
      </c>
      <c r="BD826" s="270"/>
      <c r="BE826" s="270"/>
    </row>
    <row r="827" spans="1:83" ht="14.4" x14ac:dyDescent="0.3">
      <c r="A827" s="269">
        <v>523263</v>
      </c>
      <c r="B827" s="272" t="str">
        <f>VLOOKUP(A827,[1]Sheet4!B$1:G$3636,5,0)</f>
        <v>الرابعة</v>
      </c>
      <c r="C827" s="270" t="s">
        <v>1259</v>
      </c>
      <c r="D827" s="270" t="s">
        <v>1259</v>
      </c>
      <c r="E827" s="270" t="s">
        <v>1259</v>
      </c>
      <c r="F827" s="270" t="s">
        <v>1259</v>
      </c>
      <c r="G827" s="270" t="s">
        <v>1259</v>
      </c>
      <c r="H827" s="270" t="s">
        <v>1259</v>
      </c>
      <c r="I827" s="270" t="s">
        <v>1259</v>
      </c>
      <c r="J827" s="270" t="s">
        <v>1259</v>
      </c>
      <c r="K827" s="270" t="s">
        <v>1259</v>
      </c>
      <c r="L827" s="270" t="s">
        <v>1259</v>
      </c>
      <c r="M827" s="270" t="s">
        <v>1259</v>
      </c>
      <c r="N827" s="270" t="s">
        <v>1259</v>
      </c>
      <c r="O827" s="270" t="s">
        <v>1259</v>
      </c>
      <c r="P827" s="270" t="s">
        <v>1259</v>
      </c>
      <c r="Q827" s="270" t="s">
        <v>1259</v>
      </c>
      <c r="R827" s="270" t="s">
        <v>1259</v>
      </c>
      <c r="S827" s="270" t="s">
        <v>1259</v>
      </c>
      <c r="T827" s="270" t="s">
        <v>1259</v>
      </c>
      <c r="U827" s="270" t="s">
        <v>1259</v>
      </c>
      <c r="V827" s="270" t="s">
        <v>1259</v>
      </c>
      <c r="W827" s="270" t="s">
        <v>1259</v>
      </c>
      <c r="X827" s="270" t="s">
        <v>1259</v>
      </c>
      <c r="Y827" s="270" t="s">
        <v>1259</v>
      </c>
      <c r="Z827" s="270" t="s">
        <v>1259</v>
      </c>
      <c r="AA827" s="270" t="s">
        <v>1259</v>
      </c>
      <c r="AB827" s="270" t="s">
        <v>1259</v>
      </c>
      <c r="AC827" s="270" t="s">
        <v>1259</v>
      </c>
      <c r="AD827" s="270" t="s">
        <v>1259</v>
      </c>
      <c r="AE827" s="270" t="s">
        <v>1259</v>
      </c>
      <c r="AF827" s="270" t="s">
        <v>1259</v>
      </c>
      <c r="AG827" s="270" t="s">
        <v>1259</v>
      </c>
      <c r="AH827" s="270" t="s">
        <v>1259</v>
      </c>
      <c r="AI827" s="270" t="s">
        <v>1259</v>
      </c>
      <c r="AJ827" s="270" t="s">
        <v>1259</v>
      </c>
      <c r="AK827" s="270" t="s">
        <v>1259</v>
      </c>
      <c r="AL827" s="270" t="s">
        <v>1259</v>
      </c>
      <c r="AM827" s="270" t="s">
        <v>1259</v>
      </c>
      <c r="AN827" s="270" t="s">
        <v>1259</v>
      </c>
      <c r="AO827" s="270" t="s">
        <v>1259</v>
      </c>
      <c r="AP827" s="270" t="s">
        <v>1259</v>
      </c>
      <c r="AQ827" s="270" t="s">
        <v>1259</v>
      </c>
      <c r="AR827" s="270" t="s">
        <v>1259</v>
      </c>
      <c r="AS827" s="270" t="s">
        <v>1259</v>
      </c>
      <c r="AT827" s="270" t="s">
        <v>1259</v>
      </c>
      <c r="AU827" s="270" t="s">
        <v>1259</v>
      </c>
      <c r="AV827" s="270" t="s">
        <v>1259</v>
      </c>
      <c r="AW827" s="277" t="s">
        <v>1259</v>
      </c>
      <c r="AX827">
        <f>VLOOKUP(A827,[1]Sheet4!B$2:G$3636,6,0)</f>
        <v>0</v>
      </c>
      <c r="AY827" t="str">
        <f>VLOOKUP(A827,[1]Sheet2!A$3:AC$3636,29,0)</f>
        <v/>
      </c>
      <c r="AZ827" s="270" t="s">
        <v>3258</v>
      </c>
      <c r="BA827" s="270" t="s">
        <v>3258</v>
      </c>
      <c r="BB827" s="270" t="s">
        <v>3258</v>
      </c>
      <c r="BC827" s="270" t="s">
        <v>3258</v>
      </c>
      <c r="BD827" s="270"/>
      <c r="BE827" s="270"/>
    </row>
    <row r="828" spans="1:83" ht="14.4" x14ac:dyDescent="0.3">
      <c r="A828" s="269">
        <v>523266</v>
      </c>
      <c r="B828" s="272" t="str">
        <f>VLOOKUP(A828,[1]Sheet4!B$1:G$3636,5,0)</f>
        <v>الرابعة</v>
      </c>
      <c r="C828" s="270" t="s">
        <v>1259</v>
      </c>
      <c r="D828" s="270" t="s">
        <v>1259</v>
      </c>
      <c r="E828" s="270" t="s">
        <v>1259</v>
      </c>
      <c r="F828" s="270" t="s">
        <v>1259</v>
      </c>
      <c r="G828" s="270" t="s">
        <v>1259</v>
      </c>
      <c r="H828" s="270" t="s">
        <v>1259</v>
      </c>
      <c r="I828" s="270" t="s">
        <v>1259</v>
      </c>
      <c r="J828" s="270" t="s">
        <v>1259</v>
      </c>
      <c r="K828" s="270" t="s">
        <v>1259</v>
      </c>
      <c r="L828" s="270" t="s">
        <v>1259</v>
      </c>
      <c r="M828" s="270" t="s">
        <v>1259</v>
      </c>
      <c r="N828" s="270" t="s">
        <v>1259</v>
      </c>
      <c r="O828" s="270" t="s">
        <v>1259</v>
      </c>
      <c r="P828" s="270" t="s">
        <v>1259</v>
      </c>
      <c r="Q828" s="270" t="s">
        <v>1259</v>
      </c>
      <c r="R828" s="270" t="s">
        <v>1259</v>
      </c>
      <c r="S828" s="270" t="s">
        <v>1259</v>
      </c>
      <c r="T828" s="270" t="s">
        <v>1259</v>
      </c>
      <c r="U828" s="270" t="s">
        <v>1259</v>
      </c>
      <c r="V828" s="270" t="s">
        <v>1259</v>
      </c>
      <c r="W828" s="270" t="s">
        <v>1259</v>
      </c>
      <c r="X828" s="270" t="s">
        <v>1259</v>
      </c>
      <c r="Y828" s="270" t="s">
        <v>1259</v>
      </c>
      <c r="Z828" s="270" t="s">
        <v>1259</v>
      </c>
      <c r="AA828" s="270" t="s">
        <v>1259</v>
      </c>
      <c r="AB828" s="270" t="s">
        <v>1259</v>
      </c>
      <c r="AC828" s="270" t="s">
        <v>1259</v>
      </c>
      <c r="AD828" s="270" t="s">
        <v>1259</v>
      </c>
      <c r="AE828" s="270" t="s">
        <v>1259</v>
      </c>
      <c r="AF828" s="270" t="s">
        <v>1259</v>
      </c>
      <c r="AG828" s="270" t="s">
        <v>1259</v>
      </c>
      <c r="AH828" s="270" t="s">
        <v>1259</v>
      </c>
      <c r="AI828" s="270" t="s">
        <v>1259</v>
      </c>
      <c r="AJ828" s="270" t="s">
        <v>1259</v>
      </c>
      <c r="AK828" s="270" t="s">
        <v>1259</v>
      </c>
      <c r="AL828" s="270" t="s">
        <v>1259</v>
      </c>
      <c r="AM828" s="270" t="s">
        <v>1259</v>
      </c>
      <c r="AN828" s="270" t="s">
        <v>1259</v>
      </c>
      <c r="AO828" s="270" t="s">
        <v>1259</v>
      </c>
      <c r="AP828" s="270" t="s">
        <v>1259</v>
      </c>
      <c r="AQ828" s="270" t="s">
        <v>1259</v>
      </c>
      <c r="AR828" s="270" t="s">
        <v>1259</v>
      </c>
      <c r="AS828" s="270" t="s">
        <v>1259</v>
      </c>
      <c r="AT828" s="270" t="s">
        <v>1259</v>
      </c>
      <c r="AU828" s="270" t="s">
        <v>1259</v>
      </c>
      <c r="AV828" s="270" t="s">
        <v>1259</v>
      </c>
      <c r="AW828" s="277" t="s">
        <v>1259</v>
      </c>
      <c r="AX828">
        <f>VLOOKUP(A828,[1]Sheet4!B$2:G$3636,6,0)</f>
        <v>0</v>
      </c>
      <c r="AY828" t="str">
        <f>VLOOKUP(A828,[1]Sheet2!A$3:AC$3636,29,0)</f>
        <v/>
      </c>
      <c r="AZ828" s="270" t="s">
        <v>3258</v>
      </c>
      <c r="BA828" s="270" t="s">
        <v>3258</v>
      </c>
      <c r="BB828" s="270" t="s">
        <v>3258</v>
      </c>
      <c r="BC828" s="270" t="s">
        <v>3258</v>
      </c>
      <c r="BD828" s="270"/>
      <c r="BE828" s="270"/>
    </row>
    <row r="829" spans="1:83" ht="14.4" x14ac:dyDescent="0.3">
      <c r="A829" s="269">
        <v>523270</v>
      </c>
      <c r="B829" s="272" t="str">
        <f>VLOOKUP(A829,[1]Sheet4!B$1:G$3636,5,0)</f>
        <v>الرابعة</v>
      </c>
      <c r="C829" s="270" t="s">
        <v>1259</v>
      </c>
      <c r="D829" s="270" t="s">
        <v>1259</v>
      </c>
      <c r="E829" s="270" t="s">
        <v>1259</v>
      </c>
      <c r="F829" s="270" t="s">
        <v>1259</v>
      </c>
      <c r="G829" s="270" t="s">
        <v>1259</v>
      </c>
      <c r="H829" s="270" t="s">
        <v>1259</v>
      </c>
      <c r="I829" s="270" t="s">
        <v>1259</v>
      </c>
      <c r="J829" s="270" t="s">
        <v>1259</v>
      </c>
      <c r="K829" s="270" t="s">
        <v>1259</v>
      </c>
      <c r="L829" s="270" t="s">
        <v>1259</v>
      </c>
      <c r="M829" s="270" t="s">
        <v>1259</v>
      </c>
      <c r="N829" s="270" t="s">
        <v>1259</v>
      </c>
      <c r="O829" s="270" t="s">
        <v>1259</v>
      </c>
      <c r="P829" s="270" t="s">
        <v>1259</v>
      </c>
      <c r="Q829" s="270" t="s">
        <v>1259</v>
      </c>
      <c r="R829" s="270" t="s">
        <v>1259</v>
      </c>
      <c r="S829" s="270" t="s">
        <v>1259</v>
      </c>
      <c r="T829" s="270" t="s">
        <v>1259</v>
      </c>
      <c r="U829" s="270" t="s">
        <v>1259</v>
      </c>
      <c r="V829" s="270" t="s">
        <v>1259</v>
      </c>
      <c r="W829" s="270" t="s">
        <v>1259</v>
      </c>
      <c r="X829" s="270" t="s">
        <v>1259</v>
      </c>
      <c r="Y829" s="270" t="s">
        <v>1259</v>
      </c>
      <c r="Z829" s="270" t="s">
        <v>1259</v>
      </c>
      <c r="AA829" s="270" t="s">
        <v>1259</v>
      </c>
      <c r="AB829" s="270" t="s">
        <v>1259</v>
      </c>
      <c r="AC829" s="270" t="s">
        <v>1259</v>
      </c>
      <c r="AD829" s="270" t="s">
        <v>1259</v>
      </c>
      <c r="AE829" s="270" t="s">
        <v>1259</v>
      </c>
      <c r="AF829" s="270" t="s">
        <v>1259</v>
      </c>
      <c r="AG829" s="270" t="s">
        <v>1259</v>
      </c>
      <c r="AH829" s="270" t="s">
        <v>1259</v>
      </c>
      <c r="AI829" s="270" t="s">
        <v>1259</v>
      </c>
      <c r="AJ829" s="270" t="s">
        <v>1259</v>
      </c>
      <c r="AK829" s="270" t="s">
        <v>1259</v>
      </c>
      <c r="AL829" s="270" t="s">
        <v>1259</v>
      </c>
      <c r="AM829" s="270" t="s">
        <v>1259</v>
      </c>
      <c r="AN829" s="270" t="s">
        <v>1259</v>
      </c>
      <c r="AO829" s="270" t="s">
        <v>1259</v>
      </c>
      <c r="AP829" s="270" t="s">
        <v>1259</v>
      </c>
      <c r="AQ829" s="270" t="s">
        <v>1259</v>
      </c>
      <c r="AR829" s="270" t="s">
        <v>1259</v>
      </c>
      <c r="AS829" s="270" t="s">
        <v>1259</v>
      </c>
      <c r="AT829" s="270" t="s">
        <v>1259</v>
      </c>
      <c r="AU829" s="270" t="s">
        <v>1259</v>
      </c>
      <c r="AV829" s="270" t="s">
        <v>1259</v>
      </c>
      <c r="AW829" s="277" t="s">
        <v>1259</v>
      </c>
      <c r="AX829">
        <f>VLOOKUP(A829,[1]Sheet4!B$2:G$3636,6,0)</f>
        <v>0</v>
      </c>
      <c r="AY829" t="str">
        <f>VLOOKUP(A829,[1]Sheet2!A$3:AC$3636,29,0)</f>
        <v/>
      </c>
      <c r="AZ829" s="270" t="s">
        <v>3258</v>
      </c>
      <c r="BA829" s="270" t="s">
        <v>3258</v>
      </c>
      <c r="BB829" s="270" t="s">
        <v>3258</v>
      </c>
      <c r="BC829" s="270" t="s">
        <v>3258</v>
      </c>
      <c r="BD829" s="270"/>
      <c r="BE829" s="270"/>
    </row>
    <row r="830" spans="1:83" ht="14.4" x14ac:dyDescent="0.3">
      <c r="A830" s="269">
        <v>523282</v>
      </c>
      <c r="B830" s="272" t="str">
        <f>VLOOKUP(A830,[1]Sheet4!B$1:G$3636,5,0)</f>
        <v>الرابعة</v>
      </c>
      <c r="C830" s="270" t="s">
        <v>1259</v>
      </c>
      <c r="D830" s="270" t="s">
        <v>1259</v>
      </c>
      <c r="E830" s="270" t="s">
        <v>1259</v>
      </c>
      <c r="F830" s="270" t="s">
        <v>1259</v>
      </c>
      <c r="G830" s="270" t="s">
        <v>1259</v>
      </c>
      <c r="H830" s="270" t="s">
        <v>1259</v>
      </c>
      <c r="I830" s="270" t="s">
        <v>1259</v>
      </c>
      <c r="J830" s="270" t="s">
        <v>1259</v>
      </c>
      <c r="K830" s="270" t="s">
        <v>1259</v>
      </c>
      <c r="L830" s="270" t="s">
        <v>1259</v>
      </c>
      <c r="M830" s="270" t="s">
        <v>1259</v>
      </c>
      <c r="N830" s="270" t="s">
        <v>1259</v>
      </c>
      <c r="O830" s="270" t="s">
        <v>1259</v>
      </c>
      <c r="P830" s="270" t="s">
        <v>1259</v>
      </c>
      <c r="Q830" s="270" t="s">
        <v>1259</v>
      </c>
      <c r="R830" s="270" t="s">
        <v>1259</v>
      </c>
      <c r="S830" s="270" t="s">
        <v>1259</v>
      </c>
      <c r="T830" s="270" t="s">
        <v>1259</v>
      </c>
      <c r="U830" s="270" t="s">
        <v>1259</v>
      </c>
      <c r="V830" s="270" t="s">
        <v>1259</v>
      </c>
      <c r="W830" s="270" t="s">
        <v>1259</v>
      </c>
      <c r="X830" s="270" t="s">
        <v>1259</v>
      </c>
      <c r="Y830" s="270" t="s">
        <v>1259</v>
      </c>
      <c r="Z830" s="270" t="s">
        <v>1259</v>
      </c>
      <c r="AA830" s="270" t="s">
        <v>1259</v>
      </c>
      <c r="AB830" s="270" t="s">
        <v>1259</v>
      </c>
      <c r="AC830" s="270" t="s">
        <v>1259</v>
      </c>
      <c r="AD830" s="270" t="s">
        <v>1259</v>
      </c>
      <c r="AE830" s="270" t="s">
        <v>1259</v>
      </c>
      <c r="AF830" s="270" t="s">
        <v>1259</v>
      </c>
      <c r="AG830" s="270" t="s">
        <v>1259</v>
      </c>
      <c r="AH830" s="270" t="s">
        <v>1259</v>
      </c>
      <c r="AI830" s="270" t="s">
        <v>1259</v>
      </c>
      <c r="AJ830" s="270" t="s">
        <v>1259</v>
      </c>
      <c r="AK830" s="270" t="s">
        <v>1259</v>
      </c>
      <c r="AL830" s="270" t="s">
        <v>1259</v>
      </c>
      <c r="AM830" s="270" t="s">
        <v>1259</v>
      </c>
      <c r="AN830" s="270" t="s">
        <v>1259</v>
      </c>
      <c r="AO830" s="270" t="s">
        <v>1259</v>
      </c>
      <c r="AP830" s="270" t="s">
        <v>1259</v>
      </c>
      <c r="AQ830" s="270" t="s">
        <v>1259</v>
      </c>
      <c r="AR830" s="270" t="s">
        <v>1259</v>
      </c>
      <c r="AS830" s="270" t="s">
        <v>1259</v>
      </c>
      <c r="AT830" s="270" t="s">
        <v>1259</v>
      </c>
      <c r="AU830" s="270" t="s">
        <v>1259</v>
      </c>
      <c r="AV830" s="270" t="s">
        <v>1259</v>
      </c>
      <c r="AW830" s="277" t="s">
        <v>1259</v>
      </c>
      <c r="AX830">
        <f>VLOOKUP(A830,[1]Sheet4!B$2:G$3636,6,0)</f>
        <v>0</v>
      </c>
      <c r="AY830" t="str">
        <f>VLOOKUP(A830,[1]Sheet2!A$3:AC$3636,29,0)</f>
        <v/>
      </c>
      <c r="AZ830" s="270" t="s">
        <v>3258</v>
      </c>
      <c r="BA830" s="270" t="s">
        <v>3258</v>
      </c>
      <c r="BB830" s="270" t="s">
        <v>3258</v>
      </c>
      <c r="BC830" s="270" t="s">
        <v>3258</v>
      </c>
      <c r="BD830" s="270"/>
      <c r="BE830" s="270"/>
    </row>
    <row r="831" spans="1:83" ht="14.4" x14ac:dyDescent="0.3">
      <c r="A831" s="269">
        <v>523285</v>
      </c>
      <c r="B831" s="272" t="str">
        <f>VLOOKUP(A831,[1]Sheet4!B$1:G$3636,5,0)</f>
        <v>الرابعة</v>
      </c>
      <c r="C831" s="270" t="s">
        <v>1260</v>
      </c>
      <c r="D831" s="270" t="s">
        <v>1260</v>
      </c>
      <c r="E831" s="270" t="s">
        <v>1260</v>
      </c>
      <c r="F831" s="270" t="s">
        <v>1260</v>
      </c>
      <c r="G831" s="270" t="s">
        <v>1260</v>
      </c>
      <c r="H831" s="270" t="s">
        <v>1260</v>
      </c>
      <c r="I831" s="270" t="s">
        <v>1260</v>
      </c>
      <c r="J831" s="270" t="s">
        <v>1260</v>
      </c>
      <c r="K831" s="270" t="s">
        <v>1260</v>
      </c>
      <c r="L831" s="270" t="s">
        <v>1260</v>
      </c>
      <c r="M831" s="270" t="s">
        <v>1260</v>
      </c>
      <c r="N831" s="270" t="s">
        <v>1260</v>
      </c>
      <c r="O831" s="270" t="s">
        <v>1260</v>
      </c>
      <c r="P831" s="270" t="s">
        <v>1260</v>
      </c>
      <c r="Q831" s="270" t="s">
        <v>1260</v>
      </c>
      <c r="R831" s="270" t="s">
        <v>1260</v>
      </c>
      <c r="S831" s="270" t="s">
        <v>1260</v>
      </c>
      <c r="T831" s="270" t="s">
        <v>1260</v>
      </c>
      <c r="U831" s="270" t="s">
        <v>1260</v>
      </c>
      <c r="V831" s="270" t="s">
        <v>1260</v>
      </c>
      <c r="W831" s="270" t="s">
        <v>1260</v>
      </c>
      <c r="X831" s="270" t="s">
        <v>1260</v>
      </c>
      <c r="Y831" s="270" t="s">
        <v>1260</v>
      </c>
      <c r="Z831" s="270" t="s">
        <v>1260</v>
      </c>
      <c r="AA831" s="270" t="s">
        <v>1260</v>
      </c>
      <c r="AB831" s="270" t="s">
        <v>1260</v>
      </c>
      <c r="AC831" s="270" t="s">
        <v>1260</v>
      </c>
      <c r="AD831" s="270" t="s">
        <v>1260</v>
      </c>
      <c r="AE831" s="270" t="s">
        <v>1260</v>
      </c>
      <c r="AF831" s="270" t="s">
        <v>1260</v>
      </c>
      <c r="AG831" s="270" t="s">
        <v>1260</v>
      </c>
      <c r="AH831" s="270" t="s">
        <v>1260</v>
      </c>
      <c r="AI831" s="270" t="s">
        <v>1260</v>
      </c>
      <c r="AJ831" s="270" t="s">
        <v>1260</v>
      </c>
      <c r="AK831" s="270" t="s">
        <v>1260</v>
      </c>
      <c r="AL831" s="270" t="s">
        <v>1260</v>
      </c>
      <c r="AM831" s="270" t="s">
        <v>1260</v>
      </c>
      <c r="AN831" s="270" t="s">
        <v>1260</v>
      </c>
      <c r="AO831" s="270" t="s">
        <v>1260</v>
      </c>
      <c r="AP831" s="270" t="s">
        <v>1260</v>
      </c>
      <c r="AQ831" s="270" t="s">
        <v>1260</v>
      </c>
      <c r="AR831" s="270" t="s">
        <v>1260</v>
      </c>
      <c r="AS831" s="270" t="s">
        <v>1260</v>
      </c>
      <c r="AT831" s="270" t="s">
        <v>1260</v>
      </c>
      <c r="AU831" s="270" t="s">
        <v>1260</v>
      </c>
      <c r="AV831" s="270" t="s">
        <v>1260</v>
      </c>
      <c r="AW831" s="277" t="s">
        <v>1260</v>
      </c>
      <c r="AX831" t="str">
        <f>VLOOKUP(A831,[1]Sheet4!B$2:G$3636,6,0)</f>
        <v>مستنفذ فصل ثاني  2023-2024</v>
      </c>
      <c r="AY831" t="str">
        <f>VLOOKUP(A831,[1]Sheet2!A$3:AC$3636,29,0)</f>
        <v/>
      </c>
      <c r="AZ831" s="270" t="s">
        <v>3258</v>
      </c>
      <c r="BA831" s="270" t="s">
        <v>3258</v>
      </c>
      <c r="BB831" s="270" t="s">
        <v>3258</v>
      </c>
      <c r="BC831" s="270" t="s">
        <v>3258</v>
      </c>
      <c r="BD831" s="270"/>
      <c r="BE831" s="270"/>
    </row>
    <row r="832" spans="1:83" ht="14.4" x14ac:dyDescent="0.3">
      <c r="A832" s="269">
        <v>523286</v>
      </c>
      <c r="B832" s="272" t="str">
        <f>VLOOKUP(A832,[1]Sheet4!B$1:G$3636,5,0)</f>
        <v>الرابعة</v>
      </c>
      <c r="C832" s="270" t="s">
        <v>1259</v>
      </c>
      <c r="D832" s="270" t="s">
        <v>1259</v>
      </c>
      <c r="E832" s="270" t="s">
        <v>1259</v>
      </c>
      <c r="F832" s="270" t="s">
        <v>1259</v>
      </c>
      <c r="G832" s="270" t="s">
        <v>1259</v>
      </c>
      <c r="H832" s="270" t="s">
        <v>1259</v>
      </c>
      <c r="I832" s="270" t="s">
        <v>1259</v>
      </c>
      <c r="J832" s="270" t="s">
        <v>1259</v>
      </c>
      <c r="K832" s="270" t="s">
        <v>1259</v>
      </c>
      <c r="L832" s="270" t="s">
        <v>1259</v>
      </c>
      <c r="M832" s="270" t="s">
        <v>1259</v>
      </c>
      <c r="N832" s="270" t="s">
        <v>1259</v>
      </c>
      <c r="O832" s="270" t="s">
        <v>1259</v>
      </c>
      <c r="P832" s="270" t="s">
        <v>1259</v>
      </c>
      <c r="Q832" s="270" t="s">
        <v>1259</v>
      </c>
      <c r="R832" s="270" t="s">
        <v>1259</v>
      </c>
      <c r="S832" s="270" t="s">
        <v>1259</v>
      </c>
      <c r="T832" s="270" t="s">
        <v>1259</v>
      </c>
      <c r="U832" s="270" t="s">
        <v>1259</v>
      </c>
      <c r="V832" s="270" t="s">
        <v>1259</v>
      </c>
      <c r="W832" s="270" t="s">
        <v>1259</v>
      </c>
      <c r="X832" s="270" t="s">
        <v>1259</v>
      </c>
      <c r="Y832" s="270" t="s">
        <v>1259</v>
      </c>
      <c r="Z832" s="270" t="s">
        <v>1259</v>
      </c>
      <c r="AA832" s="270" t="s">
        <v>1259</v>
      </c>
      <c r="AB832" s="270" t="s">
        <v>1259</v>
      </c>
      <c r="AC832" s="270" t="s">
        <v>1259</v>
      </c>
      <c r="AD832" s="270" t="s">
        <v>1259</v>
      </c>
      <c r="AE832" s="270" t="s">
        <v>1259</v>
      </c>
      <c r="AF832" s="270" t="s">
        <v>1259</v>
      </c>
      <c r="AG832" s="270" t="s">
        <v>1259</v>
      </c>
      <c r="AH832" s="270" t="s">
        <v>1259</v>
      </c>
      <c r="AI832" s="270" t="s">
        <v>1259</v>
      </c>
      <c r="AJ832" s="270" t="s">
        <v>1259</v>
      </c>
      <c r="AK832" s="270" t="s">
        <v>1259</v>
      </c>
      <c r="AL832" s="270" t="s">
        <v>1259</v>
      </c>
      <c r="AM832" s="270" t="s">
        <v>1259</v>
      </c>
      <c r="AN832" s="270" t="s">
        <v>1259</v>
      </c>
      <c r="AO832" s="270" t="s">
        <v>1259</v>
      </c>
      <c r="AP832" s="270" t="s">
        <v>1259</v>
      </c>
      <c r="AQ832" s="270" t="s">
        <v>1259</v>
      </c>
      <c r="AR832" s="270" t="s">
        <v>1259</v>
      </c>
      <c r="AS832" s="270" t="s">
        <v>1259</v>
      </c>
      <c r="AT832" s="270" t="s">
        <v>1259</v>
      </c>
      <c r="AU832" s="270" t="s">
        <v>1259</v>
      </c>
      <c r="AV832" s="270" t="s">
        <v>1259</v>
      </c>
      <c r="AW832" s="270" t="s">
        <v>1259</v>
      </c>
      <c r="AX832">
        <f>VLOOKUP(A832,[1]Sheet4!B$2:G$3636,6,0)</f>
        <v>0</v>
      </c>
      <c r="AY832" t="str">
        <f>VLOOKUP(A832,[1]Sheet2!A$3:AC$3636,29,0)</f>
        <v/>
      </c>
      <c r="AZ832" s="270" t="s">
        <v>3258</v>
      </c>
      <c r="BA832" s="270" t="s">
        <v>3258</v>
      </c>
      <c r="BB832" s="270" t="s">
        <v>3258</v>
      </c>
      <c r="BC832" s="270" t="s">
        <v>3258</v>
      </c>
      <c r="BD832" s="270"/>
      <c r="BE832" s="270"/>
    </row>
    <row r="833" spans="1:83" ht="14.4" x14ac:dyDescent="0.3">
      <c r="A833" s="269">
        <v>523289</v>
      </c>
      <c r="B833" s="272" t="str">
        <f>VLOOKUP(A833,[1]Sheet4!B$1:G$3636,5,0)</f>
        <v>الرابعة</v>
      </c>
      <c r="C833" s="270" t="s">
        <v>1260</v>
      </c>
      <c r="D833" s="270" t="s">
        <v>1260</v>
      </c>
      <c r="E833" s="270" t="s">
        <v>1260</v>
      </c>
      <c r="F833" s="270" t="s">
        <v>1260</v>
      </c>
      <c r="G833" s="270" t="s">
        <v>1260</v>
      </c>
      <c r="H833" s="270" t="s">
        <v>1260</v>
      </c>
      <c r="I833" s="270" t="s">
        <v>1260</v>
      </c>
      <c r="J833" s="270" t="s">
        <v>1260</v>
      </c>
      <c r="K833" s="270" t="s">
        <v>1260</v>
      </c>
      <c r="L833" s="270" t="s">
        <v>1260</v>
      </c>
      <c r="M833" s="270" t="s">
        <v>1260</v>
      </c>
      <c r="N833" s="270" t="s">
        <v>1260</v>
      </c>
      <c r="O833" s="270" t="s">
        <v>1260</v>
      </c>
      <c r="P833" s="270" t="s">
        <v>1260</v>
      </c>
      <c r="Q833" s="270" t="s">
        <v>1260</v>
      </c>
      <c r="R833" s="270" t="s">
        <v>1260</v>
      </c>
      <c r="S833" s="270" t="s">
        <v>1260</v>
      </c>
      <c r="T833" s="270" t="s">
        <v>1260</v>
      </c>
      <c r="U833" s="270" t="s">
        <v>1260</v>
      </c>
      <c r="V833" s="270" t="s">
        <v>1260</v>
      </c>
      <c r="W833" s="270" t="s">
        <v>1260</v>
      </c>
      <c r="X833" s="270" t="s">
        <v>1260</v>
      </c>
      <c r="Y833" s="270" t="s">
        <v>1260</v>
      </c>
      <c r="Z833" s="270" t="s">
        <v>1260</v>
      </c>
      <c r="AA833" s="270" t="s">
        <v>1260</v>
      </c>
      <c r="AB833" s="270" t="s">
        <v>1260</v>
      </c>
      <c r="AC833" s="270" t="s">
        <v>1260</v>
      </c>
      <c r="AD833" s="270" t="s">
        <v>1260</v>
      </c>
      <c r="AE833" s="270" t="s">
        <v>1260</v>
      </c>
      <c r="AF833" s="270" t="s">
        <v>1260</v>
      </c>
      <c r="AG833" s="270" t="s">
        <v>1260</v>
      </c>
      <c r="AH833" s="270" t="s">
        <v>1260</v>
      </c>
      <c r="AI833" s="270" t="s">
        <v>1260</v>
      </c>
      <c r="AJ833" s="270" t="s">
        <v>1260</v>
      </c>
      <c r="AK833" s="270" t="s">
        <v>1260</v>
      </c>
      <c r="AL833" s="270" t="s">
        <v>1260</v>
      </c>
      <c r="AM833" s="270" t="s">
        <v>1260</v>
      </c>
      <c r="AN833" s="270" t="s">
        <v>1260</v>
      </c>
      <c r="AO833" s="270" t="s">
        <v>1260</v>
      </c>
      <c r="AP833" s="270" t="s">
        <v>1260</v>
      </c>
      <c r="AQ833" s="270" t="s">
        <v>1260</v>
      </c>
      <c r="AR833" s="270" t="s">
        <v>1260</v>
      </c>
      <c r="AS833" s="270" t="s">
        <v>1260</v>
      </c>
      <c r="AT833" s="270" t="s">
        <v>1260</v>
      </c>
      <c r="AU833" s="270" t="s">
        <v>1260</v>
      </c>
      <c r="AV833" s="270" t="s">
        <v>1260</v>
      </c>
      <c r="AW833" s="277" t="s">
        <v>1260</v>
      </c>
      <c r="AX833" t="str">
        <f>VLOOKUP(A833,[1]Sheet4!B$2:G$3636,6,0)</f>
        <v>مستنفذ فصل ثاني  2023-2024</v>
      </c>
      <c r="AY833" t="str">
        <f>VLOOKUP(A833,[1]Sheet2!A$3:AC$3636,29,0)</f>
        <v/>
      </c>
      <c r="AZ833" s="270" t="s">
        <v>3258</v>
      </c>
      <c r="BA833" s="270" t="s">
        <v>3258</v>
      </c>
      <c r="BB833" s="270" t="s">
        <v>3258</v>
      </c>
      <c r="BC833" s="270" t="s">
        <v>3258</v>
      </c>
      <c r="BD833" s="270"/>
      <c r="BE833" s="270"/>
    </row>
    <row r="834" spans="1:83" ht="14.4" x14ac:dyDescent="0.3">
      <c r="A834" s="269">
        <v>523291</v>
      </c>
      <c r="B834" s="272" t="str">
        <f>VLOOKUP(A834,[1]Sheet4!B$1:G$3636,5,0)</f>
        <v>الرابعة</v>
      </c>
      <c r="C834" s="270" t="s">
        <v>1259</v>
      </c>
      <c r="D834" s="270" t="s">
        <v>1259</v>
      </c>
      <c r="E834" s="270" t="s">
        <v>1259</v>
      </c>
      <c r="F834" s="270" t="s">
        <v>1259</v>
      </c>
      <c r="G834" s="270" t="s">
        <v>1259</v>
      </c>
      <c r="H834" s="270" t="s">
        <v>1259</v>
      </c>
      <c r="I834" s="270" t="s">
        <v>1259</v>
      </c>
      <c r="J834" s="270" t="s">
        <v>1259</v>
      </c>
      <c r="K834" s="270" t="s">
        <v>1259</v>
      </c>
      <c r="L834" s="270" t="s">
        <v>1259</v>
      </c>
      <c r="M834" s="270" t="s">
        <v>1259</v>
      </c>
      <c r="N834" s="270" t="s">
        <v>1259</v>
      </c>
      <c r="O834" s="270" t="s">
        <v>1259</v>
      </c>
      <c r="P834" s="270" t="s">
        <v>1259</v>
      </c>
      <c r="Q834" s="270" t="s">
        <v>1259</v>
      </c>
      <c r="R834" s="270" t="s">
        <v>1259</v>
      </c>
      <c r="S834" s="270" t="s">
        <v>1259</v>
      </c>
      <c r="T834" s="270" t="s">
        <v>1259</v>
      </c>
      <c r="U834" s="270" t="s">
        <v>1259</v>
      </c>
      <c r="V834" s="270" t="s">
        <v>1259</v>
      </c>
      <c r="W834" s="270" t="s">
        <v>1259</v>
      </c>
      <c r="X834" s="270" t="s">
        <v>1259</v>
      </c>
      <c r="Y834" s="270" t="s">
        <v>1259</v>
      </c>
      <c r="Z834" s="270" t="s">
        <v>1259</v>
      </c>
      <c r="AA834" s="270" t="s">
        <v>1259</v>
      </c>
      <c r="AB834" s="270" t="s">
        <v>1259</v>
      </c>
      <c r="AC834" s="270" t="s">
        <v>1259</v>
      </c>
      <c r="AD834" s="270" t="s">
        <v>1259</v>
      </c>
      <c r="AE834" s="270" t="s">
        <v>1259</v>
      </c>
      <c r="AF834" s="270" t="s">
        <v>1259</v>
      </c>
      <c r="AG834" s="270" t="s">
        <v>1259</v>
      </c>
      <c r="AH834" s="270" t="s">
        <v>1259</v>
      </c>
      <c r="AI834" s="270" t="s">
        <v>1259</v>
      </c>
      <c r="AJ834" s="270" t="s">
        <v>1259</v>
      </c>
      <c r="AK834" s="270" t="s">
        <v>1259</v>
      </c>
      <c r="AL834" s="270" t="s">
        <v>1259</v>
      </c>
      <c r="AM834" s="270" t="s">
        <v>1259</v>
      </c>
      <c r="AN834" s="270" t="s">
        <v>1259</v>
      </c>
      <c r="AO834" s="270" t="s">
        <v>1259</v>
      </c>
      <c r="AP834" s="270" t="s">
        <v>1259</v>
      </c>
      <c r="AQ834" s="270" t="s">
        <v>1259</v>
      </c>
      <c r="AR834" s="270" t="s">
        <v>1259</v>
      </c>
      <c r="AS834" s="270" t="s">
        <v>1259</v>
      </c>
      <c r="AT834" s="270" t="s">
        <v>1259</v>
      </c>
      <c r="AU834" s="270" t="s">
        <v>1259</v>
      </c>
      <c r="AV834" s="270" t="s">
        <v>1259</v>
      </c>
      <c r="AW834" s="277" t="s">
        <v>1259</v>
      </c>
      <c r="AX834">
        <f>VLOOKUP(A834,[1]Sheet4!B$2:G$3636,6,0)</f>
        <v>0</v>
      </c>
      <c r="AY834" t="str">
        <f>VLOOKUP(A834,[1]Sheet2!A$3:AC$3636,29,0)</f>
        <v/>
      </c>
      <c r="AZ834" s="270" t="s">
        <v>3258</v>
      </c>
      <c r="BA834" s="270" t="s">
        <v>3258</v>
      </c>
      <c r="BB834" s="270" t="s">
        <v>3258</v>
      </c>
      <c r="BC834" s="270" t="s">
        <v>3258</v>
      </c>
      <c r="BD834" s="270"/>
      <c r="BE834" s="270"/>
    </row>
    <row r="835" spans="1:83" ht="14.4" x14ac:dyDescent="0.3">
      <c r="A835" s="269">
        <v>523292</v>
      </c>
      <c r="B835" s="272" t="str">
        <f>VLOOKUP(A835,[1]Sheet4!B$1:G$3636,5,0)</f>
        <v>الرابعة</v>
      </c>
      <c r="C835" s="270" t="s">
        <v>1259</v>
      </c>
      <c r="D835" s="270" t="s">
        <v>1259</v>
      </c>
      <c r="E835" s="270" t="s">
        <v>1259</v>
      </c>
      <c r="F835" s="270" t="s">
        <v>1259</v>
      </c>
      <c r="G835" s="270" t="s">
        <v>1259</v>
      </c>
      <c r="H835" s="270" t="s">
        <v>1259</v>
      </c>
      <c r="I835" s="270" t="s">
        <v>1259</v>
      </c>
      <c r="J835" s="270" t="s">
        <v>1259</v>
      </c>
      <c r="K835" s="270" t="s">
        <v>1259</v>
      </c>
      <c r="L835" s="270" t="s">
        <v>1259</v>
      </c>
      <c r="M835" s="270" t="s">
        <v>1259</v>
      </c>
      <c r="N835" s="270" t="s">
        <v>1259</v>
      </c>
      <c r="O835" s="270" t="s">
        <v>1259</v>
      </c>
      <c r="P835" s="270" t="s">
        <v>1259</v>
      </c>
      <c r="Q835" s="270" t="s">
        <v>1259</v>
      </c>
      <c r="R835" s="270" t="s">
        <v>1259</v>
      </c>
      <c r="S835" s="270" t="s">
        <v>1259</v>
      </c>
      <c r="T835" s="270" t="s">
        <v>1259</v>
      </c>
      <c r="U835" s="270" t="s">
        <v>1259</v>
      </c>
      <c r="V835" s="270" t="s">
        <v>1259</v>
      </c>
      <c r="W835" s="270" t="s">
        <v>1259</v>
      </c>
      <c r="X835" s="270" t="s">
        <v>1259</v>
      </c>
      <c r="Y835" s="270" t="s">
        <v>1259</v>
      </c>
      <c r="Z835" s="270" t="s">
        <v>1259</v>
      </c>
      <c r="AA835" s="270" t="s">
        <v>1259</v>
      </c>
      <c r="AB835" s="270" t="s">
        <v>1259</v>
      </c>
      <c r="AC835" s="270" t="s">
        <v>1259</v>
      </c>
      <c r="AD835" s="270" t="s">
        <v>1259</v>
      </c>
      <c r="AE835" s="270" t="s">
        <v>1259</v>
      </c>
      <c r="AF835" s="270" t="s">
        <v>1259</v>
      </c>
      <c r="AG835" s="270" t="s">
        <v>1259</v>
      </c>
      <c r="AH835" s="270" t="s">
        <v>1259</v>
      </c>
      <c r="AI835" s="270" t="s">
        <v>1259</v>
      </c>
      <c r="AJ835" s="270" t="s">
        <v>1259</v>
      </c>
      <c r="AK835" s="270" t="s">
        <v>1259</v>
      </c>
      <c r="AL835" s="270" t="s">
        <v>1259</v>
      </c>
      <c r="AM835" s="270" t="s">
        <v>1259</v>
      </c>
      <c r="AN835" s="270" t="s">
        <v>1259</v>
      </c>
      <c r="AO835" s="270" t="s">
        <v>1259</v>
      </c>
      <c r="AP835" s="270" t="s">
        <v>1259</v>
      </c>
      <c r="AQ835" s="270" t="s">
        <v>1259</v>
      </c>
      <c r="AR835" s="270" t="s">
        <v>1259</v>
      </c>
      <c r="AS835" s="270" t="s">
        <v>1259</v>
      </c>
      <c r="AT835" s="270" t="s">
        <v>1259</v>
      </c>
      <c r="AU835" s="270" t="s">
        <v>1259</v>
      </c>
      <c r="AV835" s="270" t="s">
        <v>1259</v>
      </c>
      <c r="AW835" s="277" t="s">
        <v>1259</v>
      </c>
      <c r="AX835">
        <f>VLOOKUP(A835,[1]Sheet4!B$2:G$3636,6,0)</f>
        <v>0</v>
      </c>
      <c r="AY835" t="str">
        <f>VLOOKUP(A835,[1]Sheet2!A$3:AC$3636,29,0)</f>
        <v/>
      </c>
      <c r="AZ835" s="270" t="s">
        <v>3258</v>
      </c>
      <c r="BA835" s="270" t="s">
        <v>3258</v>
      </c>
      <c r="BB835" s="270" t="s">
        <v>3258</v>
      </c>
      <c r="BC835" s="270" t="s">
        <v>3258</v>
      </c>
      <c r="BD835" s="270"/>
      <c r="BE835" s="270"/>
    </row>
    <row r="836" spans="1:83" ht="14.4" x14ac:dyDescent="0.3">
      <c r="A836" s="269">
        <v>523298</v>
      </c>
      <c r="B836" s="272" t="str">
        <f>VLOOKUP(A836,[1]Sheet4!B$1:G$3636,5,0)</f>
        <v>الرابعة</v>
      </c>
      <c r="C836" s="270" t="s">
        <v>1259</v>
      </c>
      <c r="D836" s="270" t="s">
        <v>1259</v>
      </c>
      <c r="E836" s="270" t="s">
        <v>1259</v>
      </c>
      <c r="F836" s="270" t="s">
        <v>1259</v>
      </c>
      <c r="G836" s="270" t="s">
        <v>1259</v>
      </c>
      <c r="H836" s="270" t="s">
        <v>1259</v>
      </c>
      <c r="I836" s="270" t="s">
        <v>1259</v>
      </c>
      <c r="J836" s="270" t="s">
        <v>1259</v>
      </c>
      <c r="K836" s="270" t="s">
        <v>1259</v>
      </c>
      <c r="L836" s="270" t="s">
        <v>1259</v>
      </c>
      <c r="M836" s="270" t="s">
        <v>1259</v>
      </c>
      <c r="N836" s="270" t="s">
        <v>1259</v>
      </c>
      <c r="O836" s="270" t="s">
        <v>1259</v>
      </c>
      <c r="P836" s="270" t="s">
        <v>1259</v>
      </c>
      <c r="Q836" s="270" t="s">
        <v>1259</v>
      </c>
      <c r="R836" s="270" t="s">
        <v>1259</v>
      </c>
      <c r="S836" s="270" t="s">
        <v>1259</v>
      </c>
      <c r="T836" s="270" t="s">
        <v>1259</v>
      </c>
      <c r="U836" s="270" t="s">
        <v>1259</v>
      </c>
      <c r="V836" s="270" t="s">
        <v>1259</v>
      </c>
      <c r="W836" s="270" t="s">
        <v>1259</v>
      </c>
      <c r="X836" s="270" t="s">
        <v>1259</v>
      </c>
      <c r="Y836" s="270" t="s">
        <v>1259</v>
      </c>
      <c r="Z836" s="270" t="s">
        <v>1259</v>
      </c>
      <c r="AA836" s="270" t="s">
        <v>1259</v>
      </c>
      <c r="AB836" s="270" t="s">
        <v>1259</v>
      </c>
      <c r="AC836" s="270" t="s">
        <v>1259</v>
      </c>
      <c r="AD836" s="270" t="s">
        <v>1259</v>
      </c>
      <c r="AE836" s="270" t="s">
        <v>1259</v>
      </c>
      <c r="AF836" s="270" t="s">
        <v>1259</v>
      </c>
      <c r="AG836" s="270" t="s">
        <v>1259</v>
      </c>
      <c r="AH836" s="270" t="s">
        <v>1259</v>
      </c>
      <c r="AI836" s="270" t="s">
        <v>1259</v>
      </c>
      <c r="AJ836" s="270" t="s">
        <v>1259</v>
      </c>
      <c r="AK836" s="270" t="s">
        <v>1259</v>
      </c>
      <c r="AL836" s="270" t="s">
        <v>1259</v>
      </c>
      <c r="AM836" s="270" t="s">
        <v>1259</v>
      </c>
      <c r="AN836" s="270" t="s">
        <v>1259</v>
      </c>
      <c r="AO836" s="270" t="s">
        <v>1259</v>
      </c>
      <c r="AP836" s="270" t="s">
        <v>1259</v>
      </c>
      <c r="AQ836" s="270" t="s">
        <v>1259</v>
      </c>
      <c r="AR836" s="270" t="s">
        <v>1259</v>
      </c>
      <c r="AS836" s="270" t="s">
        <v>1259</v>
      </c>
      <c r="AT836" s="270" t="s">
        <v>1259</v>
      </c>
      <c r="AU836" s="270" t="s">
        <v>1259</v>
      </c>
      <c r="AV836" s="270" t="s">
        <v>1259</v>
      </c>
      <c r="AW836" s="277" t="s">
        <v>1259</v>
      </c>
      <c r="AX836">
        <f>VLOOKUP(A836,[1]Sheet4!B$2:G$3636,6,0)</f>
        <v>0</v>
      </c>
      <c r="AY836" t="str">
        <f>VLOOKUP(A836,[1]Sheet2!A$3:AC$3636,29,0)</f>
        <v/>
      </c>
      <c r="AZ836" s="270" t="s">
        <v>3258</v>
      </c>
      <c r="BA836" s="270" t="s">
        <v>3258</v>
      </c>
      <c r="BB836" s="270" t="s">
        <v>3258</v>
      </c>
      <c r="BC836" s="270" t="s">
        <v>3258</v>
      </c>
      <c r="BD836" s="270"/>
      <c r="BE836" s="270"/>
      <c r="BH836" s="248"/>
      <c r="BI836" s="248"/>
      <c r="BJ836" s="248"/>
      <c r="BK836" s="248"/>
      <c r="BL836" s="248"/>
      <c r="BM836" s="248"/>
      <c r="BN836" s="248"/>
      <c r="BO836" s="248"/>
      <c r="BP836" s="248" t="s">
        <v>3258</v>
      </c>
      <c r="BQ836" s="248" t="s">
        <v>3258</v>
      </c>
      <c r="BR836" s="248" t="s">
        <v>3258</v>
      </c>
      <c r="BS836" s="248" t="s">
        <v>3258</v>
      </c>
      <c r="BT836" s="248" t="s">
        <v>3258</v>
      </c>
      <c r="BU836" s="248" t="s">
        <v>3258</v>
      </c>
      <c r="BV836" s="247"/>
      <c r="BW836" s="248"/>
      <c r="BX836" s="248"/>
      <c r="BY836" s="248"/>
      <c r="BZ836" s="248"/>
      <c r="CA836" s="241"/>
      <c r="CB836" s="241"/>
      <c r="CC836" s="241"/>
      <c r="CD836" s="241"/>
      <c r="CE836" s="248"/>
    </row>
    <row r="837" spans="1:83" ht="14.4" x14ac:dyDescent="0.3">
      <c r="A837" s="269">
        <v>523307</v>
      </c>
      <c r="B837" s="272" t="str">
        <f>VLOOKUP(A837,[1]Sheet4!B$1:G$3636,5,0)</f>
        <v>الرابعة</v>
      </c>
      <c r="C837" s="270" t="s">
        <v>1259</v>
      </c>
      <c r="D837" s="270" t="s">
        <v>1259</v>
      </c>
      <c r="E837" s="270" t="s">
        <v>1259</v>
      </c>
      <c r="F837" s="270" t="s">
        <v>1259</v>
      </c>
      <c r="G837" s="270" t="s">
        <v>1259</v>
      </c>
      <c r="H837" s="270" t="s">
        <v>1259</v>
      </c>
      <c r="I837" s="270" t="s">
        <v>1259</v>
      </c>
      <c r="J837" s="270" t="s">
        <v>1259</v>
      </c>
      <c r="K837" s="270" t="s">
        <v>1259</v>
      </c>
      <c r="L837" s="270" t="s">
        <v>1259</v>
      </c>
      <c r="M837" s="270" t="s">
        <v>1259</v>
      </c>
      <c r="N837" s="270" t="s">
        <v>1259</v>
      </c>
      <c r="O837" s="270" t="s">
        <v>1259</v>
      </c>
      <c r="P837" s="270" t="s">
        <v>1259</v>
      </c>
      <c r="Q837" s="270" t="s">
        <v>1259</v>
      </c>
      <c r="R837" s="270" t="s">
        <v>1259</v>
      </c>
      <c r="S837" s="270" t="s">
        <v>1259</v>
      </c>
      <c r="T837" s="270" t="s">
        <v>1259</v>
      </c>
      <c r="U837" s="270" t="s">
        <v>1259</v>
      </c>
      <c r="V837" s="270" t="s">
        <v>1259</v>
      </c>
      <c r="W837" s="270" t="s">
        <v>1259</v>
      </c>
      <c r="X837" s="270" t="s">
        <v>1259</v>
      </c>
      <c r="Y837" s="270" t="s">
        <v>1259</v>
      </c>
      <c r="Z837" s="270" t="s">
        <v>1259</v>
      </c>
      <c r="AA837" s="270" t="s">
        <v>1259</v>
      </c>
      <c r="AB837" s="270" t="s">
        <v>1259</v>
      </c>
      <c r="AC837" s="270" t="s">
        <v>1259</v>
      </c>
      <c r="AD837" s="270" t="s">
        <v>1259</v>
      </c>
      <c r="AE837" s="270" t="s">
        <v>1259</v>
      </c>
      <c r="AF837" s="270" t="s">
        <v>1259</v>
      </c>
      <c r="AG837" s="270" t="s">
        <v>1259</v>
      </c>
      <c r="AH837" s="270" t="s">
        <v>1259</v>
      </c>
      <c r="AI837" s="270" t="s">
        <v>1259</v>
      </c>
      <c r="AJ837" s="270" t="s">
        <v>1259</v>
      </c>
      <c r="AK837" s="270" t="s">
        <v>1259</v>
      </c>
      <c r="AL837" s="270" t="s">
        <v>1259</v>
      </c>
      <c r="AM837" s="270" t="s">
        <v>1259</v>
      </c>
      <c r="AN837" s="270" t="s">
        <v>1259</v>
      </c>
      <c r="AO837" s="270" t="s">
        <v>1259</v>
      </c>
      <c r="AP837" s="270" t="s">
        <v>1259</v>
      </c>
      <c r="AQ837" s="270" t="s">
        <v>1259</v>
      </c>
      <c r="AR837" s="270" t="s">
        <v>1259</v>
      </c>
      <c r="AS837" s="270" t="s">
        <v>1259</v>
      </c>
      <c r="AT837" s="270" t="s">
        <v>1259</v>
      </c>
      <c r="AU837" s="270" t="s">
        <v>1259</v>
      </c>
      <c r="AV837" s="270" t="s">
        <v>1259</v>
      </c>
      <c r="AW837" s="277" t="s">
        <v>1259</v>
      </c>
      <c r="AX837">
        <f>VLOOKUP(A837,[1]Sheet4!B$2:G$3636,6,0)</f>
        <v>0</v>
      </c>
      <c r="AY837" t="str">
        <f>VLOOKUP(A837,[1]Sheet2!A$3:AC$3636,29,0)</f>
        <v/>
      </c>
      <c r="AZ837" s="270" t="s">
        <v>3258</v>
      </c>
      <c r="BA837" s="270" t="s">
        <v>3258</v>
      </c>
      <c r="BB837" s="270" t="s">
        <v>3258</v>
      </c>
      <c r="BC837" s="270" t="s">
        <v>3258</v>
      </c>
      <c r="BD837" s="270"/>
      <c r="BE837" s="270"/>
    </row>
    <row r="838" spans="1:83" ht="14.4" x14ac:dyDescent="0.3">
      <c r="A838" s="269">
        <v>523311</v>
      </c>
      <c r="B838" s="272" t="str">
        <f>VLOOKUP(A838,[1]Sheet4!B$1:G$3636,5,0)</f>
        <v>الرابعة</v>
      </c>
      <c r="C838" s="270" t="s">
        <v>1259</v>
      </c>
      <c r="D838" s="270" t="s">
        <v>1259</v>
      </c>
      <c r="E838" s="270" t="s">
        <v>1259</v>
      </c>
      <c r="F838" s="270" t="s">
        <v>1259</v>
      </c>
      <c r="G838" s="270" t="s">
        <v>1259</v>
      </c>
      <c r="H838" s="270" t="s">
        <v>1259</v>
      </c>
      <c r="I838" s="270" t="s">
        <v>1259</v>
      </c>
      <c r="J838" s="270" t="s">
        <v>1259</v>
      </c>
      <c r="K838" s="270" t="s">
        <v>1259</v>
      </c>
      <c r="L838" s="270" t="s">
        <v>1259</v>
      </c>
      <c r="M838" s="270" t="s">
        <v>1259</v>
      </c>
      <c r="N838" s="270" t="s">
        <v>1259</v>
      </c>
      <c r="O838" s="270" t="s">
        <v>1259</v>
      </c>
      <c r="P838" s="270" t="s">
        <v>1259</v>
      </c>
      <c r="Q838" s="270" t="s">
        <v>1259</v>
      </c>
      <c r="R838" s="270" t="s">
        <v>1259</v>
      </c>
      <c r="S838" s="270" t="s">
        <v>1259</v>
      </c>
      <c r="T838" s="270" t="s">
        <v>1259</v>
      </c>
      <c r="U838" s="270" t="s">
        <v>1259</v>
      </c>
      <c r="V838" s="270" t="s">
        <v>1259</v>
      </c>
      <c r="W838" s="270" t="s">
        <v>1259</v>
      </c>
      <c r="X838" s="270" t="s">
        <v>1259</v>
      </c>
      <c r="Y838" s="270" t="s">
        <v>1259</v>
      </c>
      <c r="Z838" s="270" t="s">
        <v>1259</v>
      </c>
      <c r="AA838" s="270" t="s">
        <v>1259</v>
      </c>
      <c r="AB838" s="270" t="s">
        <v>1259</v>
      </c>
      <c r="AC838" s="270" t="s">
        <v>1259</v>
      </c>
      <c r="AD838" s="270" t="s">
        <v>1259</v>
      </c>
      <c r="AE838" s="270" t="s">
        <v>1259</v>
      </c>
      <c r="AF838" s="270" t="s">
        <v>1259</v>
      </c>
      <c r="AG838" s="270" t="s">
        <v>1259</v>
      </c>
      <c r="AH838" s="270" t="s">
        <v>1259</v>
      </c>
      <c r="AI838" s="270" t="s">
        <v>1259</v>
      </c>
      <c r="AJ838" s="270" t="s">
        <v>1259</v>
      </c>
      <c r="AK838" s="270" t="s">
        <v>1259</v>
      </c>
      <c r="AL838" s="270" t="s">
        <v>1259</v>
      </c>
      <c r="AM838" s="270" t="s">
        <v>1259</v>
      </c>
      <c r="AN838" s="270" t="s">
        <v>1259</v>
      </c>
      <c r="AO838" s="270" t="s">
        <v>1259</v>
      </c>
      <c r="AP838" s="270" t="s">
        <v>1259</v>
      </c>
      <c r="AQ838" s="270" t="s">
        <v>1259</v>
      </c>
      <c r="AR838" s="270" t="s">
        <v>1259</v>
      </c>
      <c r="AS838" s="270" t="s">
        <v>1259</v>
      </c>
      <c r="AT838" s="270" t="s">
        <v>1259</v>
      </c>
      <c r="AU838" s="270" t="s">
        <v>1259</v>
      </c>
      <c r="AV838" s="270" t="s">
        <v>1259</v>
      </c>
      <c r="AW838" s="277" t="s">
        <v>1259</v>
      </c>
      <c r="AX838">
        <f>VLOOKUP(A838,[1]Sheet4!B$2:G$3636,6,0)</f>
        <v>0</v>
      </c>
      <c r="AY838" t="str">
        <f>VLOOKUP(A838,[1]Sheet2!A$3:AC$3636,29,0)</f>
        <v/>
      </c>
      <c r="AZ838" s="270" t="s">
        <v>3258</v>
      </c>
      <c r="BA838" s="270" t="s">
        <v>3258</v>
      </c>
      <c r="BB838" s="270" t="s">
        <v>3258</v>
      </c>
      <c r="BC838" s="270" t="s">
        <v>3258</v>
      </c>
      <c r="BD838" s="270"/>
      <c r="BE838" s="270"/>
    </row>
    <row r="839" spans="1:83" ht="14.4" x14ac:dyDescent="0.3">
      <c r="A839" s="269">
        <v>523312</v>
      </c>
      <c r="B839" s="272" t="str">
        <f>VLOOKUP(A839,[1]Sheet4!B$1:G$3636,5,0)</f>
        <v>الرابعة</v>
      </c>
      <c r="C839" s="270" t="s">
        <v>1259</v>
      </c>
      <c r="D839" s="270" t="s">
        <v>1259</v>
      </c>
      <c r="E839" s="270" t="s">
        <v>1259</v>
      </c>
      <c r="F839" s="270" t="s">
        <v>1259</v>
      </c>
      <c r="G839" s="270" t="s">
        <v>1259</v>
      </c>
      <c r="H839" s="270" t="s">
        <v>1259</v>
      </c>
      <c r="I839" s="270" t="s">
        <v>1259</v>
      </c>
      <c r="J839" s="270" t="s">
        <v>1259</v>
      </c>
      <c r="K839" s="270" t="s">
        <v>1259</v>
      </c>
      <c r="L839" s="270" t="s">
        <v>1259</v>
      </c>
      <c r="M839" s="270" t="s">
        <v>1259</v>
      </c>
      <c r="N839" s="270" t="s">
        <v>1259</v>
      </c>
      <c r="O839" s="270" t="s">
        <v>1259</v>
      </c>
      <c r="P839" s="270" t="s">
        <v>1259</v>
      </c>
      <c r="Q839" s="270" t="s">
        <v>1259</v>
      </c>
      <c r="R839" s="270" t="s">
        <v>1259</v>
      </c>
      <c r="S839" s="270" t="s">
        <v>1259</v>
      </c>
      <c r="T839" s="270" t="s">
        <v>1259</v>
      </c>
      <c r="U839" s="270" t="s">
        <v>1259</v>
      </c>
      <c r="V839" s="270" t="s">
        <v>1259</v>
      </c>
      <c r="W839" s="270" t="s">
        <v>1259</v>
      </c>
      <c r="X839" s="270" t="s">
        <v>1259</v>
      </c>
      <c r="Y839" s="270" t="s">
        <v>1259</v>
      </c>
      <c r="Z839" s="270" t="s">
        <v>1259</v>
      </c>
      <c r="AA839" s="270" t="s">
        <v>1259</v>
      </c>
      <c r="AB839" s="270" t="s">
        <v>1259</v>
      </c>
      <c r="AC839" s="270" t="s">
        <v>1259</v>
      </c>
      <c r="AD839" s="270" t="s">
        <v>1259</v>
      </c>
      <c r="AE839" s="270" t="s">
        <v>1259</v>
      </c>
      <c r="AF839" s="270" t="s">
        <v>1259</v>
      </c>
      <c r="AG839" s="270" t="s">
        <v>1259</v>
      </c>
      <c r="AH839" s="270" t="s">
        <v>1259</v>
      </c>
      <c r="AI839" s="270" t="s">
        <v>1259</v>
      </c>
      <c r="AJ839" s="270" t="s">
        <v>1259</v>
      </c>
      <c r="AK839" s="270" t="s">
        <v>1259</v>
      </c>
      <c r="AL839" s="270" t="s">
        <v>1259</v>
      </c>
      <c r="AM839" s="270" t="s">
        <v>1259</v>
      </c>
      <c r="AN839" s="270" t="s">
        <v>1259</v>
      </c>
      <c r="AO839" s="270" t="s">
        <v>1259</v>
      </c>
      <c r="AP839" s="270" t="s">
        <v>1259</v>
      </c>
      <c r="AQ839" s="270" t="s">
        <v>1259</v>
      </c>
      <c r="AR839" s="270" t="s">
        <v>1259</v>
      </c>
      <c r="AS839" s="270" t="s">
        <v>1259</v>
      </c>
      <c r="AT839" s="270" t="s">
        <v>1259</v>
      </c>
      <c r="AU839" s="270" t="s">
        <v>1259</v>
      </c>
      <c r="AV839" s="270" t="s">
        <v>1259</v>
      </c>
      <c r="AW839" s="277" t="s">
        <v>1259</v>
      </c>
      <c r="AX839">
        <f>VLOOKUP(A839,[1]Sheet4!B$2:G$3636,6,0)</f>
        <v>0</v>
      </c>
      <c r="AY839" t="str">
        <f>VLOOKUP(A839,[1]Sheet2!A$3:AC$3636,29,0)</f>
        <v/>
      </c>
      <c r="AZ839" s="270" t="s">
        <v>3258</v>
      </c>
      <c r="BA839" s="270" t="s">
        <v>3258</v>
      </c>
      <c r="BB839" s="270" t="s">
        <v>3258</v>
      </c>
      <c r="BC839" s="270" t="s">
        <v>3258</v>
      </c>
      <c r="BD839" s="270"/>
      <c r="BE839" s="270"/>
    </row>
    <row r="840" spans="1:83" ht="14.4" x14ac:dyDescent="0.3">
      <c r="A840" s="269">
        <v>523313</v>
      </c>
      <c r="B840" s="272" t="str">
        <f>VLOOKUP(A840,[1]Sheet4!B$1:G$3636,5,0)</f>
        <v>الرابعة</v>
      </c>
      <c r="C840" s="270" t="s">
        <v>1259</v>
      </c>
      <c r="D840" s="270" t="s">
        <v>1259</v>
      </c>
      <c r="E840" s="270" t="s">
        <v>1259</v>
      </c>
      <c r="F840" s="270" t="s">
        <v>1259</v>
      </c>
      <c r="G840" s="270" t="s">
        <v>1259</v>
      </c>
      <c r="H840" s="270" t="s">
        <v>1259</v>
      </c>
      <c r="I840" s="270" t="s">
        <v>1259</v>
      </c>
      <c r="J840" s="270" t="s">
        <v>1259</v>
      </c>
      <c r="K840" s="270" t="s">
        <v>1259</v>
      </c>
      <c r="L840" s="270" t="s">
        <v>1259</v>
      </c>
      <c r="M840" s="270" t="s">
        <v>1259</v>
      </c>
      <c r="N840" s="270" t="s">
        <v>1259</v>
      </c>
      <c r="O840" s="270" t="s">
        <v>1259</v>
      </c>
      <c r="P840" s="270" t="s">
        <v>1259</v>
      </c>
      <c r="Q840" s="270" t="s">
        <v>1259</v>
      </c>
      <c r="R840" s="270" t="s">
        <v>1259</v>
      </c>
      <c r="S840" s="270" t="s">
        <v>1259</v>
      </c>
      <c r="T840" s="270" t="s">
        <v>1259</v>
      </c>
      <c r="U840" s="270" t="s">
        <v>1259</v>
      </c>
      <c r="V840" s="270" t="s">
        <v>1259</v>
      </c>
      <c r="W840" s="270" t="s">
        <v>1259</v>
      </c>
      <c r="X840" s="270" t="s">
        <v>1259</v>
      </c>
      <c r="Y840" s="270" t="s">
        <v>1259</v>
      </c>
      <c r="Z840" s="270" t="s">
        <v>1259</v>
      </c>
      <c r="AA840" s="270" t="s">
        <v>1259</v>
      </c>
      <c r="AB840" s="270" t="s">
        <v>1259</v>
      </c>
      <c r="AC840" s="270" t="s">
        <v>1259</v>
      </c>
      <c r="AD840" s="270" t="s">
        <v>1259</v>
      </c>
      <c r="AE840" s="270" t="s">
        <v>1259</v>
      </c>
      <c r="AF840" s="270" t="s">
        <v>1259</v>
      </c>
      <c r="AG840" s="270" t="s">
        <v>1259</v>
      </c>
      <c r="AH840" s="270" t="s">
        <v>1259</v>
      </c>
      <c r="AI840" s="270" t="s">
        <v>1259</v>
      </c>
      <c r="AJ840" s="270" t="s">
        <v>1259</v>
      </c>
      <c r="AK840" s="270" t="s">
        <v>1259</v>
      </c>
      <c r="AL840" s="270" t="s">
        <v>1259</v>
      </c>
      <c r="AM840" s="270" t="s">
        <v>1259</v>
      </c>
      <c r="AN840" s="270" t="s">
        <v>1259</v>
      </c>
      <c r="AO840" s="270" t="s">
        <v>1259</v>
      </c>
      <c r="AP840" s="270" t="s">
        <v>1259</v>
      </c>
      <c r="AQ840" s="270" t="s">
        <v>1259</v>
      </c>
      <c r="AR840" s="270" t="s">
        <v>1259</v>
      </c>
      <c r="AS840" s="270" t="s">
        <v>1259</v>
      </c>
      <c r="AT840" s="270" t="s">
        <v>1259</v>
      </c>
      <c r="AU840" s="270" t="s">
        <v>1259</v>
      </c>
      <c r="AV840" s="270" t="s">
        <v>1259</v>
      </c>
      <c r="AW840" s="277" t="s">
        <v>1259</v>
      </c>
      <c r="AX840">
        <f>VLOOKUP(A840,[1]Sheet4!B$2:G$3636,6,0)</f>
        <v>0</v>
      </c>
      <c r="AY840">
        <f>VLOOKUP(A840,[1]Sheet2!A$3:AC$3636,29,0)</f>
        <v>0</v>
      </c>
      <c r="AZ840" s="270" t="s">
        <v>3258</v>
      </c>
      <c r="BA840" s="270" t="s">
        <v>3258</v>
      </c>
      <c r="BB840" s="270" t="s">
        <v>3258</v>
      </c>
      <c r="BC840" s="270" t="s">
        <v>3258</v>
      </c>
      <c r="BD840" s="270"/>
      <c r="BE840" s="270"/>
    </row>
    <row r="841" spans="1:83" ht="14.4" x14ac:dyDescent="0.3">
      <c r="A841" s="269">
        <v>523314</v>
      </c>
      <c r="B841" s="272" t="str">
        <f>VLOOKUP(A841,[1]Sheet4!B$1:G$3636,5,0)</f>
        <v>الرابعة</v>
      </c>
      <c r="C841" s="270" t="s">
        <v>1259</v>
      </c>
      <c r="D841" s="270" t="s">
        <v>1259</v>
      </c>
      <c r="E841" s="270" t="s">
        <v>1259</v>
      </c>
      <c r="F841" s="270" t="s">
        <v>1259</v>
      </c>
      <c r="G841" s="270" t="s">
        <v>1259</v>
      </c>
      <c r="H841" s="270" t="s">
        <v>1259</v>
      </c>
      <c r="I841" s="270" t="s">
        <v>1259</v>
      </c>
      <c r="J841" s="270" t="s">
        <v>1259</v>
      </c>
      <c r="K841" s="270" t="s">
        <v>1259</v>
      </c>
      <c r="L841" s="270" t="s">
        <v>1259</v>
      </c>
      <c r="M841" s="270" t="s">
        <v>1259</v>
      </c>
      <c r="N841" s="270" t="s">
        <v>1259</v>
      </c>
      <c r="O841" s="270" t="s">
        <v>1259</v>
      </c>
      <c r="P841" s="270" t="s">
        <v>1259</v>
      </c>
      <c r="Q841" s="270" t="s">
        <v>1259</v>
      </c>
      <c r="R841" s="270" t="s">
        <v>1259</v>
      </c>
      <c r="S841" s="270" t="s">
        <v>1259</v>
      </c>
      <c r="T841" s="270" t="s">
        <v>1259</v>
      </c>
      <c r="U841" s="270" t="s">
        <v>1259</v>
      </c>
      <c r="V841" s="270" t="s">
        <v>1259</v>
      </c>
      <c r="W841" s="270" t="s">
        <v>1259</v>
      </c>
      <c r="X841" s="270" t="s">
        <v>1259</v>
      </c>
      <c r="Y841" s="270" t="s">
        <v>1259</v>
      </c>
      <c r="Z841" s="270" t="s">
        <v>1259</v>
      </c>
      <c r="AA841" s="270" t="s">
        <v>1259</v>
      </c>
      <c r="AB841" s="270" t="s">
        <v>1259</v>
      </c>
      <c r="AC841" s="270" t="s">
        <v>1259</v>
      </c>
      <c r="AD841" s="270" t="s">
        <v>1259</v>
      </c>
      <c r="AE841" s="270" t="s">
        <v>1259</v>
      </c>
      <c r="AF841" s="270" t="s">
        <v>1259</v>
      </c>
      <c r="AG841" s="270" t="s">
        <v>1259</v>
      </c>
      <c r="AH841" s="270" t="s">
        <v>1259</v>
      </c>
      <c r="AI841" s="270" t="s">
        <v>1259</v>
      </c>
      <c r="AJ841" s="270" t="s">
        <v>1259</v>
      </c>
      <c r="AK841" s="270" t="s">
        <v>1259</v>
      </c>
      <c r="AL841" s="270" t="s">
        <v>1259</v>
      </c>
      <c r="AM841" s="270" t="s">
        <v>1259</v>
      </c>
      <c r="AN841" s="270" t="s">
        <v>1259</v>
      </c>
      <c r="AO841" s="270" t="s">
        <v>1259</v>
      </c>
      <c r="AP841" s="270" t="s">
        <v>1259</v>
      </c>
      <c r="AQ841" s="270" t="s">
        <v>1259</v>
      </c>
      <c r="AR841" s="270" t="s">
        <v>1259</v>
      </c>
      <c r="AS841" s="270" t="s">
        <v>1259</v>
      </c>
      <c r="AT841" s="270" t="s">
        <v>1259</v>
      </c>
      <c r="AU841" s="270" t="s">
        <v>1259</v>
      </c>
      <c r="AV841" s="270" t="s">
        <v>1259</v>
      </c>
      <c r="AW841" s="270" t="s">
        <v>1259</v>
      </c>
      <c r="AX841">
        <f>VLOOKUP(A841,[1]Sheet4!B$2:G$3636,6,0)</f>
        <v>0</v>
      </c>
      <c r="AY841" t="str">
        <f>VLOOKUP(A841,[1]Sheet2!A$3:AC$3636,29,0)</f>
        <v/>
      </c>
      <c r="AZ841" s="270" t="s">
        <v>3258</v>
      </c>
      <c r="BA841" s="270" t="s">
        <v>3258</v>
      </c>
      <c r="BB841" s="270" t="s">
        <v>3258</v>
      </c>
      <c r="BC841" s="270" t="s">
        <v>3258</v>
      </c>
      <c r="BD841" s="270"/>
      <c r="BE841" s="270"/>
    </row>
    <row r="842" spans="1:83" ht="14.4" x14ac:dyDescent="0.3">
      <c r="A842" s="269">
        <v>523317</v>
      </c>
      <c r="B842" s="272" t="str">
        <f>VLOOKUP(A842,[1]Sheet4!B$1:G$3636,5,0)</f>
        <v>الرابعة</v>
      </c>
      <c r="C842" s="270" t="s">
        <v>1259</v>
      </c>
      <c r="D842" s="270" t="s">
        <v>1259</v>
      </c>
      <c r="E842" s="270" t="s">
        <v>1259</v>
      </c>
      <c r="F842" s="270" t="s">
        <v>1259</v>
      </c>
      <c r="G842" s="270" t="s">
        <v>1259</v>
      </c>
      <c r="H842" s="270" t="s">
        <v>1259</v>
      </c>
      <c r="I842" s="270" t="s">
        <v>1259</v>
      </c>
      <c r="J842" s="270" t="s">
        <v>1259</v>
      </c>
      <c r="K842" s="270" t="s">
        <v>1259</v>
      </c>
      <c r="L842" s="270" t="s">
        <v>1259</v>
      </c>
      <c r="M842" s="270" t="s">
        <v>1259</v>
      </c>
      <c r="N842" s="270" t="s">
        <v>1259</v>
      </c>
      <c r="O842" s="270" t="s">
        <v>1259</v>
      </c>
      <c r="P842" s="270" t="s">
        <v>1259</v>
      </c>
      <c r="Q842" s="270" t="s">
        <v>1259</v>
      </c>
      <c r="R842" s="270" t="s">
        <v>1259</v>
      </c>
      <c r="S842" s="270" t="s">
        <v>1259</v>
      </c>
      <c r="T842" s="270" t="s">
        <v>1259</v>
      </c>
      <c r="U842" s="270" t="s">
        <v>1259</v>
      </c>
      <c r="V842" s="270" t="s">
        <v>1259</v>
      </c>
      <c r="W842" s="270" t="s">
        <v>1259</v>
      </c>
      <c r="X842" s="270" t="s">
        <v>1259</v>
      </c>
      <c r="Y842" s="270" t="s">
        <v>1259</v>
      </c>
      <c r="Z842" s="270" t="s">
        <v>1259</v>
      </c>
      <c r="AA842" s="270" t="s">
        <v>1259</v>
      </c>
      <c r="AB842" s="270" t="s">
        <v>1259</v>
      </c>
      <c r="AC842" s="270" t="s">
        <v>1259</v>
      </c>
      <c r="AD842" s="270" t="s">
        <v>1259</v>
      </c>
      <c r="AE842" s="270" t="s">
        <v>1259</v>
      </c>
      <c r="AF842" s="270" t="s">
        <v>1259</v>
      </c>
      <c r="AG842" s="270" t="s">
        <v>1259</v>
      </c>
      <c r="AH842" s="270" t="s">
        <v>1259</v>
      </c>
      <c r="AI842" s="270" t="s">
        <v>1259</v>
      </c>
      <c r="AJ842" s="270" t="s">
        <v>1259</v>
      </c>
      <c r="AK842" s="270" t="s">
        <v>1259</v>
      </c>
      <c r="AL842" s="270" t="s">
        <v>1259</v>
      </c>
      <c r="AM842" s="270" t="s">
        <v>1259</v>
      </c>
      <c r="AN842" s="270" t="s">
        <v>1259</v>
      </c>
      <c r="AO842" s="270" t="s">
        <v>1259</v>
      </c>
      <c r="AP842" s="270" t="s">
        <v>1259</v>
      </c>
      <c r="AQ842" s="270" t="s">
        <v>1259</v>
      </c>
      <c r="AR842" s="270" t="s">
        <v>1259</v>
      </c>
      <c r="AS842" s="270" t="s">
        <v>1259</v>
      </c>
      <c r="AT842" s="270" t="s">
        <v>1259</v>
      </c>
      <c r="AU842" s="270" t="s">
        <v>1259</v>
      </c>
      <c r="AV842" s="270" t="s">
        <v>1259</v>
      </c>
      <c r="AW842" s="277" t="s">
        <v>1259</v>
      </c>
      <c r="AX842">
        <f>VLOOKUP(A842,[1]Sheet4!B$2:G$3636,6,0)</f>
        <v>0</v>
      </c>
      <c r="AY842" t="str">
        <f>VLOOKUP(A842,[1]Sheet2!A$3:AC$3636,29,0)</f>
        <v/>
      </c>
      <c r="AZ842" s="270" t="s">
        <v>3258</v>
      </c>
      <c r="BA842" s="270" t="s">
        <v>3258</v>
      </c>
      <c r="BB842" s="270" t="s">
        <v>3258</v>
      </c>
      <c r="BC842" s="270" t="s">
        <v>3258</v>
      </c>
      <c r="BD842" s="270"/>
      <c r="BE842" s="270"/>
    </row>
    <row r="843" spans="1:83" ht="14.4" x14ac:dyDescent="0.3">
      <c r="A843" s="269">
        <v>523318</v>
      </c>
      <c r="B843" s="272" t="str">
        <f>VLOOKUP(A843,[1]Sheet4!B$1:G$3636,5,0)</f>
        <v>الرابعة</v>
      </c>
      <c r="C843" s="270" t="s">
        <v>1260</v>
      </c>
      <c r="D843" s="270" t="s">
        <v>1260</v>
      </c>
      <c r="E843" s="270" t="s">
        <v>1260</v>
      </c>
      <c r="F843" s="270" t="s">
        <v>1260</v>
      </c>
      <c r="G843" s="270" t="s">
        <v>1260</v>
      </c>
      <c r="H843" s="270" t="s">
        <v>1260</v>
      </c>
      <c r="I843" s="270" t="s">
        <v>1260</v>
      </c>
      <c r="J843" s="270" t="s">
        <v>1260</v>
      </c>
      <c r="K843" s="270" t="s">
        <v>1260</v>
      </c>
      <c r="L843" s="270" t="s">
        <v>1260</v>
      </c>
      <c r="M843" s="270" t="s">
        <v>1260</v>
      </c>
      <c r="N843" s="270" t="s">
        <v>1260</v>
      </c>
      <c r="O843" s="270" t="s">
        <v>1260</v>
      </c>
      <c r="P843" s="270" t="s">
        <v>1260</v>
      </c>
      <c r="Q843" s="270" t="s">
        <v>1260</v>
      </c>
      <c r="R843" s="270" t="s">
        <v>1260</v>
      </c>
      <c r="S843" s="270" t="s">
        <v>1260</v>
      </c>
      <c r="T843" s="270" t="s">
        <v>1260</v>
      </c>
      <c r="U843" s="270" t="s">
        <v>1260</v>
      </c>
      <c r="V843" s="270" t="s">
        <v>1260</v>
      </c>
      <c r="W843" s="270" t="s">
        <v>1260</v>
      </c>
      <c r="X843" s="270" t="s">
        <v>1260</v>
      </c>
      <c r="Y843" s="270" t="s">
        <v>1260</v>
      </c>
      <c r="Z843" s="270" t="s">
        <v>1260</v>
      </c>
      <c r="AA843" s="270" t="s">
        <v>1260</v>
      </c>
      <c r="AB843" s="270" t="s">
        <v>1260</v>
      </c>
      <c r="AC843" s="270" t="s">
        <v>1260</v>
      </c>
      <c r="AD843" s="270" t="s">
        <v>1260</v>
      </c>
      <c r="AE843" s="270" t="s">
        <v>1260</v>
      </c>
      <c r="AF843" s="270" t="s">
        <v>1260</v>
      </c>
      <c r="AG843" s="270" t="s">
        <v>1260</v>
      </c>
      <c r="AH843" s="270" t="s">
        <v>1260</v>
      </c>
      <c r="AI843" s="270" t="s">
        <v>1260</v>
      </c>
      <c r="AJ843" s="270" t="s">
        <v>1260</v>
      </c>
      <c r="AK843" s="270" t="s">
        <v>1260</v>
      </c>
      <c r="AL843" s="270" t="s">
        <v>1260</v>
      </c>
      <c r="AM843" s="270" t="s">
        <v>1260</v>
      </c>
      <c r="AN843" s="270" t="s">
        <v>1260</v>
      </c>
      <c r="AO843" s="270" t="s">
        <v>1260</v>
      </c>
      <c r="AP843" s="270" t="s">
        <v>1260</v>
      </c>
      <c r="AQ843" s="270" t="s">
        <v>1260</v>
      </c>
      <c r="AR843" s="270" t="s">
        <v>1260</v>
      </c>
      <c r="AS843" s="270" t="s">
        <v>1260</v>
      </c>
      <c r="AT843" s="270" t="s">
        <v>1260</v>
      </c>
      <c r="AU843" s="270" t="s">
        <v>1260</v>
      </c>
      <c r="AV843" s="270" t="s">
        <v>1260</v>
      </c>
      <c r="AW843" s="277" t="s">
        <v>1260</v>
      </c>
      <c r="AX843" t="str">
        <f>VLOOKUP(A843,[1]Sheet4!B$2:G$3636,6,0)</f>
        <v>مستنفذ فصل ثاني  2023-2024</v>
      </c>
      <c r="AY843" t="str">
        <f>VLOOKUP(A843,[1]Sheet2!A$3:AC$3636,29,0)</f>
        <v/>
      </c>
      <c r="AZ843" s="270" t="s">
        <v>3258</v>
      </c>
      <c r="BA843" s="270" t="s">
        <v>3258</v>
      </c>
      <c r="BB843" s="270" t="s">
        <v>3258</v>
      </c>
      <c r="BC843" s="270" t="s">
        <v>3258</v>
      </c>
      <c r="BD843" s="270"/>
      <c r="BE843" s="270"/>
    </row>
    <row r="844" spans="1:83" ht="14.4" x14ac:dyDescent="0.3">
      <c r="A844" s="269">
        <v>523320</v>
      </c>
      <c r="B844" s="272" t="str">
        <f>VLOOKUP(A844,[1]Sheet4!B$1:G$3636,5,0)</f>
        <v>الرابعة</v>
      </c>
      <c r="C844" s="270" t="s">
        <v>1259</v>
      </c>
      <c r="D844" s="270" t="s">
        <v>1259</v>
      </c>
      <c r="E844" s="270" t="s">
        <v>1259</v>
      </c>
      <c r="F844" s="270" t="s">
        <v>1259</v>
      </c>
      <c r="G844" s="270" t="s">
        <v>1259</v>
      </c>
      <c r="H844" s="270" t="s">
        <v>1259</v>
      </c>
      <c r="I844" s="270" t="s">
        <v>1259</v>
      </c>
      <c r="J844" s="270" t="s">
        <v>1259</v>
      </c>
      <c r="K844" s="270" t="s">
        <v>1259</v>
      </c>
      <c r="L844" s="270" t="s">
        <v>1259</v>
      </c>
      <c r="M844" s="270" t="s">
        <v>1259</v>
      </c>
      <c r="N844" s="270" t="s">
        <v>1259</v>
      </c>
      <c r="O844" s="270" t="s">
        <v>1259</v>
      </c>
      <c r="P844" s="270" t="s">
        <v>1259</v>
      </c>
      <c r="Q844" s="270" t="s">
        <v>1259</v>
      </c>
      <c r="R844" s="270" t="s">
        <v>1259</v>
      </c>
      <c r="S844" s="270" t="s">
        <v>1259</v>
      </c>
      <c r="T844" s="270" t="s">
        <v>1259</v>
      </c>
      <c r="U844" s="270" t="s">
        <v>1259</v>
      </c>
      <c r="V844" s="270" t="s">
        <v>1259</v>
      </c>
      <c r="W844" s="270" t="s">
        <v>1259</v>
      </c>
      <c r="X844" s="270" t="s">
        <v>1259</v>
      </c>
      <c r="Y844" s="270" t="s">
        <v>1259</v>
      </c>
      <c r="Z844" s="270" t="s">
        <v>1259</v>
      </c>
      <c r="AA844" s="270" t="s">
        <v>1259</v>
      </c>
      <c r="AB844" s="270" t="s">
        <v>1259</v>
      </c>
      <c r="AC844" s="270" t="s">
        <v>1259</v>
      </c>
      <c r="AD844" s="270" t="s">
        <v>1259</v>
      </c>
      <c r="AE844" s="270" t="s">
        <v>1259</v>
      </c>
      <c r="AF844" s="270" t="s">
        <v>1259</v>
      </c>
      <c r="AG844" s="270" t="s">
        <v>1259</v>
      </c>
      <c r="AH844" s="270" t="s">
        <v>1259</v>
      </c>
      <c r="AI844" s="270" t="s">
        <v>1259</v>
      </c>
      <c r="AJ844" s="270" t="s">
        <v>1259</v>
      </c>
      <c r="AK844" s="270" t="s">
        <v>1259</v>
      </c>
      <c r="AL844" s="270" t="s">
        <v>1259</v>
      </c>
      <c r="AM844" s="270" t="s">
        <v>1259</v>
      </c>
      <c r="AN844" s="270" t="s">
        <v>1259</v>
      </c>
      <c r="AO844" s="270" t="s">
        <v>1259</v>
      </c>
      <c r="AP844" s="270" t="s">
        <v>1259</v>
      </c>
      <c r="AQ844" s="270" t="s">
        <v>1259</v>
      </c>
      <c r="AR844" s="270" t="s">
        <v>1259</v>
      </c>
      <c r="AS844" s="270" t="s">
        <v>1259</v>
      </c>
      <c r="AT844" s="270" t="s">
        <v>1259</v>
      </c>
      <c r="AU844" s="270" t="s">
        <v>1259</v>
      </c>
      <c r="AV844" s="270" t="s">
        <v>1259</v>
      </c>
      <c r="AW844" s="277" t="s">
        <v>1259</v>
      </c>
      <c r="AX844">
        <f>VLOOKUP(A844,[1]Sheet4!B$2:G$3636,6,0)</f>
        <v>0</v>
      </c>
      <c r="AY844" t="str">
        <f>VLOOKUP(A844,[1]Sheet2!A$3:AC$3636,29,0)</f>
        <v/>
      </c>
      <c r="AZ844" s="270" t="s">
        <v>3258</v>
      </c>
      <c r="BA844" s="270" t="s">
        <v>3258</v>
      </c>
      <c r="BB844" s="270" t="s">
        <v>3258</v>
      </c>
      <c r="BC844" s="270" t="s">
        <v>3258</v>
      </c>
      <c r="BD844" s="270"/>
      <c r="BE844" s="270"/>
    </row>
    <row r="845" spans="1:83" ht="14.4" x14ac:dyDescent="0.3">
      <c r="A845" s="269">
        <v>523321</v>
      </c>
      <c r="B845" s="272" t="str">
        <f>VLOOKUP(A845,[1]Sheet4!B$1:G$3636,5,0)</f>
        <v>الرابعة حديث</v>
      </c>
      <c r="C845" s="270" t="s">
        <v>1259</v>
      </c>
      <c r="D845" s="270" t="s">
        <v>1259</v>
      </c>
      <c r="E845" s="270" t="s">
        <v>1259</v>
      </c>
      <c r="F845" s="270" t="s">
        <v>1259</v>
      </c>
      <c r="G845" s="270" t="s">
        <v>1259</v>
      </c>
      <c r="H845" s="270" t="s">
        <v>1259</v>
      </c>
      <c r="I845" s="270" t="s">
        <v>1259</v>
      </c>
      <c r="J845" s="270" t="s">
        <v>1259</v>
      </c>
      <c r="K845" s="270" t="s">
        <v>1259</v>
      </c>
      <c r="L845" s="270" t="s">
        <v>1259</v>
      </c>
      <c r="M845" s="270" t="s">
        <v>1259</v>
      </c>
      <c r="N845" s="270" t="s">
        <v>1259</v>
      </c>
      <c r="O845" s="270" t="s">
        <v>1259</v>
      </c>
      <c r="P845" s="270" t="s">
        <v>1259</v>
      </c>
      <c r="Q845" s="270" t="s">
        <v>1259</v>
      </c>
      <c r="R845" s="270" t="s">
        <v>1259</v>
      </c>
      <c r="S845" s="270" t="s">
        <v>1259</v>
      </c>
      <c r="T845" s="270" t="s">
        <v>1259</v>
      </c>
      <c r="U845" s="270" t="s">
        <v>1259</v>
      </c>
      <c r="V845" s="270" t="s">
        <v>1259</v>
      </c>
      <c r="W845" s="270" t="s">
        <v>1259</v>
      </c>
      <c r="X845" s="270" t="s">
        <v>1259</v>
      </c>
      <c r="Y845" s="270" t="s">
        <v>1259</v>
      </c>
      <c r="Z845" s="270" t="s">
        <v>1259</v>
      </c>
      <c r="AA845" s="270" t="s">
        <v>1259</v>
      </c>
      <c r="AB845" s="270" t="s">
        <v>1259</v>
      </c>
      <c r="AC845" s="270" t="s">
        <v>1259</v>
      </c>
      <c r="AD845" s="270" t="s">
        <v>1259</v>
      </c>
      <c r="AE845" s="270" t="s">
        <v>1259</v>
      </c>
      <c r="AF845" s="270" t="s">
        <v>1259</v>
      </c>
      <c r="AG845" s="270" t="s">
        <v>1259</v>
      </c>
      <c r="AH845" s="270" t="s">
        <v>1259</v>
      </c>
      <c r="AI845" s="270" t="s">
        <v>1259</v>
      </c>
      <c r="AJ845" s="270" t="s">
        <v>1259</v>
      </c>
      <c r="AK845" s="270" t="s">
        <v>1259</v>
      </c>
      <c r="AL845" s="270" t="s">
        <v>1259</v>
      </c>
      <c r="AM845" s="270" t="s">
        <v>1259</v>
      </c>
      <c r="AN845" s="270" t="s">
        <v>1259</v>
      </c>
      <c r="AO845" s="270" t="s">
        <v>1259</v>
      </c>
      <c r="AP845" s="270" t="s">
        <v>1259</v>
      </c>
      <c r="AQ845" s="270" t="s">
        <v>1259</v>
      </c>
      <c r="AR845" s="270" t="s">
        <v>1259</v>
      </c>
      <c r="AS845" s="270"/>
      <c r="AT845" s="270"/>
      <c r="AU845" s="270"/>
      <c r="AV845" s="270"/>
      <c r="AW845" s="277"/>
      <c r="AY845" t="str">
        <f>VLOOKUP(A845,[1]Sheet2!A$3:AC$3636,29,0)</f>
        <v/>
      </c>
      <c r="AZ845" s="270" t="s">
        <v>3258</v>
      </c>
      <c r="BA845" s="270" t="s">
        <v>3258</v>
      </c>
      <c r="BB845" s="270" t="s">
        <v>3258</v>
      </c>
      <c r="BC845" s="270" t="s">
        <v>3258</v>
      </c>
      <c r="BD845" s="270"/>
      <c r="BE845" s="270"/>
    </row>
    <row r="846" spans="1:83" ht="14.4" x14ac:dyDescent="0.3">
      <c r="A846" s="269">
        <v>523322</v>
      </c>
      <c r="B846" s="272" t="str">
        <f>VLOOKUP(A846,[1]Sheet4!B$1:G$3636,5,0)</f>
        <v>الرابعة</v>
      </c>
      <c r="C846" s="270" t="s">
        <v>1259</v>
      </c>
      <c r="D846" s="270" t="s">
        <v>1259</v>
      </c>
      <c r="E846" s="270" t="s">
        <v>1259</v>
      </c>
      <c r="F846" s="270" t="s">
        <v>1259</v>
      </c>
      <c r="G846" s="270" t="s">
        <v>1259</v>
      </c>
      <c r="H846" s="270" t="s">
        <v>1259</v>
      </c>
      <c r="I846" s="270" t="s">
        <v>1259</v>
      </c>
      <c r="J846" s="270" t="s">
        <v>1259</v>
      </c>
      <c r="K846" s="270" t="s">
        <v>1259</v>
      </c>
      <c r="L846" s="270" t="s">
        <v>1259</v>
      </c>
      <c r="M846" s="270" t="s">
        <v>1259</v>
      </c>
      <c r="N846" s="270" t="s">
        <v>1259</v>
      </c>
      <c r="O846" s="270" t="s">
        <v>1259</v>
      </c>
      <c r="P846" s="270" t="s">
        <v>1259</v>
      </c>
      <c r="Q846" s="270" t="s">
        <v>1259</v>
      </c>
      <c r="R846" s="270" t="s">
        <v>1259</v>
      </c>
      <c r="S846" s="270" t="s">
        <v>1259</v>
      </c>
      <c r="T846" s="270" t="s">
        <v>1259</v>
      </c>
      <c r="U846" s="270" t="s">
        <v>1259</v>
      </c>
      <c r="V846" s="270" t="s">
        <v>1259</v>
      </c>
      <c r="W846" s="270" t="s">
        <v>1259</v>
      </c>
      <c r="X846" s="270" t="s">
        <v>1259</v>
      </c>
      <c r="Y846" s="270" t="s">
        <v>1259</v>
      </c>
      <c r="Z846" s="270" t="s">
        <v>1259</v>
      </c>
      <c r="AA846" s="270" t="s">
        <v>1259</v>
      </c>
      <c r="AB846" s="270" t="s">
        <v>1259</v>
      </c>
      <c r="AC846" s="270" t="s">
        <v>1259</v>
      </c>
      <c r="AD846" s="270" t="s">
        <v>1259</v>
      </c>
      <c r="AE846" s="270" t="s">
        <v>1259</v>
      </c>
      <c r="AF846" s="270" t="s">
        <v>1259</v>
      </c>
      <c r="AG846" s="270" t="s">
        <v>1259</v>
      </c>
      <c r="AH846" s="270" t="s">
        <v>1259</v>
      </c>
      <c r="AI846" s="270" t="s">
        <v>1259</v>
      </c>
      <c r="AJ846" s="270" t="s">
        <v>1259</v>
      </c>
      <c r="AK846" s="270" t="s">
        <v>1259</v>
      </c>
      <c r="AL846" s="270" t="s">
        <v>1259</v>
      </c>
      <c r="AM846" s="270" t="s">
        <v>1259</v>
      </c>
      <c r="AN846" s="270" t="s">
        <v>1259</v>
      </c>
      <c r="AO846" s="270" t="s">
        <v>1259</v>
      </c>
      <c r="AP846" s="270" t="s">
        <v>1259</v>
      </c>
      <c r="AQ846" s="270" t="s">
        <v>1259</v>
      </c>
      <c r="AR846" s="270" t="s">
        <v>1259</v>
      </c>
      <c r="AS846" s="270" t="s">
        <v>1259</v>
      </c>
      <c r="AT846" s="270" t="s">
        <v>1259</v>
      </c>
      <c r="AU846" s="270" t="s">
        <v>1259</v>
      </c>
      <c r="AV846" s="270" t="s">
        <v>1259</v>
      </c>
      <c r="AW846" s="270" t="s">
        <v>1259</v>
      </c>
      <c r="AX846">
        <f>VLOOKUP(A846,[1]Sheet4!B$2:G$3636,6,0)</f>
        <v>0</v>
      </c>
      <c r="AY846" t="str">
        <f>VLOOKUP(A846,[1]Sheet2!A$3:AC$3636,29,0)</f>
        <v/>
      </c>
      <c r="AZ846" s="270" t="s">
        <v>3258</v>
      </c>
      <c r="BA846" s="270" t="s">
        <v>3258</v>
      </c>
      <c r="BB846" s="270" t="s">
        <v>3258</v>
      </c>
      <c r="BC846" s="270" t="s">
        <v>3258</v>
      </c>
      <c r="BD846" s="270"/>
      <c r="BE846" s="270"/>
      <c r="BH846" s="248"/>
      <c r="BI846" s="248"/>
      <c r="BJ846" s="248"/>
      <c r="BK846" s="248"/>
      <c r="BL846" s="248"/>
      <c r="BM846" s="248"/>
      <c r="BN846" s="248"/>
      <c r="BO846" s="248"/>
      <c r="BP846" s="248" t="s">
        <v>3258</v>
      </c>
      <c r="BQ846" s="248" t="s">
        <v>3258</v>
      </c>
      <c r="BR846" s="248" t="s">
        <v>3258</v>
      </c>
      <c r="BS846" s="248" t="s">
        <v>3258</v>
      </c>
      <c r="BT846" s="248" t="s">
        <v>3258</v>
      </c>
      <c r="BU846" s="248" t="s">
        <v>3258</v>
      </c>
      <c r="BV846" s="247"/>
      <c r="BW846" s="248"/>
      <c r="BX846" s="248"/>
      <c r="BY846" s="248"/>
      <c r="BZ846" s="248"/>
      <c r="CA846" s="241"/>
      <c r="CB846" s="241"/>
      <c r="CC846" s="241"/>
      <c r="CD846" s="241"/>
      <c r="CE846" s="248"/>
    </row>
    <row r="847" spans="1:83" ht="14.4" x14ac:dyDescent="0.3">
      <c r="A847" s="269">
        <v>523323</v>
      </c>
      <c r="B847" s="272" t="str">
        <f>VLOOKUP(A847,[1]Sheet4!B$1:G$3636,5,0)</f>
        <v>الرابعة</v>
      </c>
      <c r="C847" s="270" t="s">
        <v>1259</v>
      </c>
      <c r="D847" s="270" t="s">
        <v>1259</v>
      </c>
      <c r="E847" s="270" t="s">
        <v>1259</v>
      </c>
      <c r="F847" s="270" t="s">
        <v>1259</v>
      </c>
      <c r="G847" s="270" t="s">
        <v>1259</v>
      </c>
      <c r="H847" s="270" t="s">
        <v>1259</v>
      </c>
      <c r="I847" s="270" t="s">
        <v>1259</v>
      </c>
      <c r="J847" s="270" t="s">
        <v>1259</v>
      </c>
      <c r="K847" s="270" t="s">
        <v>1259</v>
      </c>
      <c r="L847" s="270" t="s">
        <v>1259</v>
      </c>
      <c r="M847" s="270" t="s">
        <v>1259</v>
      </c>
      <c r="N847" s="270" t="s">
        <v>1259</v>
      </c>
      <c r="O847" s="270" t="s">
        <v>1259</v>
      </c>
      <c r="P847" s="270" t="s">
        <v>1259</v>
      </c>
      <c r="Q847" s="270" t="s">
        <v>1259</v>
      </c>
      <c r="R847" s="270" t="s">
        <v>1259</v>
      </c>
      <c r="S847" s="270" t="s">
        <v>1259</v>
      </c>
      <c r="T847" s="270" t="s">
        <v>1259</v>
      </c>
      <c r="U847" s="270" t="s">
        <v>1259</v>
      </c>
      <c r="V847" s="270" t="s">
        <v>1259</v>
      </c>
      <c r="W847" s="270" t="s">
        <v>1259</v>
      </c>
      <c r="X847" s="270" t="s">
        <v>1259</v>
      </c>
      <c r="Y847" s="270" t="s">
        <v>1259</v>
      </c>
      <c r="Z847" s="270" t="s">
        <v>1259</v>
      </c>
      <c r="AA847" s="270" t="s">
        <v>1259</v>
      </c>
      <c r="AB847" s="270" t="s">
        <v>1259</v>
      </c>
      <c r="AC847" s="270" t="s">
        <v>1259</v>
      </c>
      <c r="AD847" s="270" t="s">
        <v>1259</v>
      </c>
      <c r="AE847" s="270" t="s">
        <v>1259</v>
      </c>
      <c r="AF847" s="270" t="s">
        <v>1259</v>
      </c>
      <c r="AG847" s="270" t="s">
        <v>1259</v>
      </c>
      <c r="AH847" s="270" t="s">
        <v>1259</v>
      </c>
      <c r="AI847" s="270" t="s">
        <v>1259</v>
      </c>
      <c r="AJ847" s="270" t="s">
        <v>1259</v>
      </c>
      <c r="AK847" s="270" t="s">
        <v>1259</v>
      </c>
      <c r="AL847" s="270" t="s">
        <v>1259</v>
      </c>
      <c r="AM847" s="270" t="s">
        <v>1259</v>
      </c>
      <c r="AN847" s="270" t="s">
        <v>1259</v>
      </c>
      <c r="AO847" s="270" t="s">
        <v>1259</v>
      </c>
      <c r="AP847" s="270" t="s">
        <v>1259</v>
      </c>
      <c r="AQ847" s="270" t="s">
        <v>1259</v>
      </c>
      <c r="AR847" s="270" t="s">
        <v>1259</v>
      </c>
      <c r="AS847" s="270" t="s">
        <v>1259</v>
      </c>
      <c r="AT847" s="270" t="s">
        <v>1259</v>
      </c>
      <c r="AU847" s="270" t="s">
        <v>1259</v>
      </c>
      <c r="AV847" s="270" t="s">
        <v>1259</v>
      </c>
      <c r="AW847" s="277" t="s">
        <v>1259</v>
      </c>
      <c r="AX847">
        <f>VLOOKUP(A847,[1]Sheet4!B$2:G$3636,6,0)</f>
        <v>0</v>
      </c>
      <c r="AY847" t="str">
        <f>VLOOKUP(A847,[1]Sheet2!A$3:AC$3636,29,0)</f>
        <v/>
      </c>
      <c r="AZ847" s="270" t="s">
        <v>3258</v>
      </c>
      <c r="BA847" s="270" t="s">
        <v>3258</v>
      </c>
      <c r="BB847" s="270" t="s">
        <v>3258</v>
      </c>
      <c r="BC847" s="270" t="s">
        <v>3258</v>
      </c>
      <c r="BD847" s="270"/>
      <c r="BE847" s="270"/>
    </row>
    <row r="848" spans="1:83" ht="14.4" x14ac:dyDescent="0.3">
      <c r="A848" s="269">
        <v>523324</v>
      </c>
      <c r="B848" s="272" t="str">
        <f>VLOOKUP(A848,[1]Sheet4!B$1:G$3636,5,0)</f>
        <v>الرابعة حديث</v>
      </c>
      <c r="C848" s="270" t="s">
        <v>1259</v>
      </c>
      <c r="D848" s="270" t="s">
        <v>1259</v>
      </c>
      <c r="E848" s="270" t="s">
        <v>1259</v>
      </c>
      <c r="F848" s="270" t="s">
        <v>1259</v>
      </c>
      <c r="G848" s="270" t="s">
        <v>1259</v>
      </c>
      <c r="H848" s="270" t="s">
        <v>1259</v>
      </c>
      <c r="I848" s="270" t="s">
        <v>1259</v>
      </c>
      <c r="J848" s="270" t="s">
        <v>1259</v>
      </c>
      <c r="K848" s="270" t="s">
        <v>1259</v>
      </c>
      <c r="L848" s="270" t="s">
        <v>1259</v>
      </c>
      <c r="M848" s="270" t="s">
        <v>1259</v>
      </c>
      <c r="N848" s="270" t="s">
        <v>1259</v>
      </c>
      <c r="O848" s="270" t="s">
        <v>1259</v>
      </c>
      <c r="P848" s="270" t="s">
        <v>1259</v>
      </c>
      <c r="Q848" s="270" t="s">
        <v>1259</v>
      </c>
      <c r="R848" s="270" t="s">
        <v>1259</v>
      </c>
      <c r="S848" s="270" t="s">
        <v>1259</v>
      </c>
      <c r="T848" s="270" t="s">
        <v>1259</v>
      </c>
      <c r="U848" s="270" t="s">
        <v>1259</v>
      </c>
      <c r="V848" s="270" t="s">
        <v>1259</v>
      </c>
      <c r="W848" s="270" t="s">
        <v>1259</v>
      </c>
      <c r="X848" s="270" t="s">
        <v>1259</v>
      </c>
      <c r="Y848" s="270" t="s">
        <v>1259</v>
      </c>
      <c r="Z848" s="270" t="s">
        <v>1259</v>
      </c>
      <c r="AA848" s="270" t="s">
        <v>1259</v>
      </c>
      <c r="AB848" s="270" t="s">
        <v>1259</v>
      </c>
      <c r="AC848" s="270" t="s">
        <v>1259</v>
      </c>
      <c r="AD848" s="270" t="s">
        <v>1259</v>
      </c>
      <c r="AE848" s="270" t="s">
        <v>1259</v>
      </c>
      <c r="AF848" s="270" t="s">
        <v>1259</v>
      </c>
      <c r="AG848" s="270" t="s">
        <v>1259</v>
      </c>
      <c r="AH848" s="270" t="s">
        <v>1259</v>
      </c>
      <c r="AI848" s="270" t="s">
        <v>1259</v>
      </c>
      <c r="AJ848" s="270" t="s">
        <v>1259</v>
      </c>
      <c r="AK848" s="270" t="s">
        <v>1259</v>
      </c>
      <c r="AL848" s="270" t="s">
        <v>1259</v>
      </c>
      <c r="AM848" s="270" t="s">
        <v>1259</v>
      </c>
      <c r="AN848" s="270" t="s">
        <v>1259</v>
      </c>
      <c r="AO848" s="270" t="s">
        <v>1259</v>
      </c>
      <c r="AP848" s="270" t="s">
        <v>1259</v>
      </c>
      <c r="AQ848" s="270" t="s">
        <v>1259</v>
      </c>
      <c r="AR848" s="270" t="s">
        <v>1259</v>
      </c>
      <c r="AS848" s="270"/>
      <c r="AT848" s="270"/>
      <c r="AU848" s="270"/>
      <c r="AV848" s="270"/>
      <c r="AW848" s="277"/>
      <c r="AY848" t="str">
        <f>VLOOKUP(A848,[1]Sheet2!A$3:AC$3636,29,0)</f>
        <v/>
      </c>
      <c r="AZ848" s="249"/>
      <c r="BA848" s="249"/>
      <c r="BB848" s="249"/>
      <c r="BC848" s="249"/>
      <c r="BD848" s="249"/>
      <c r="BE848" s="270"/>
      <c r="BH848" s="248"/>
      <c r="BI848" s="248"/>
      <c r="BJ848" s="248"/>
      <c r="BK848" s="248"/>
      <c r="BL848" s="248"/>
      <c r="BM848" s="248"/>
      <c r="BN848" s="248"/>
      <c r="BO848" s="248"/>
      <c r="BP848" s="248" t="s">
        <v>3258</v>
      </c>
      <c r="BQ848" s="248" t="s">
        <v>3258</v>
      </c>
      <c r="BR848" s="248" t="s">
        <v>3258</v>
      </c>
      <c r="BS848" s="248" t="s">
        <v>3258</v>
      </c>
      <c r="BT848" s="248" t="s">
        <v>3258</v>
      </c>
      <c r="BU848" s="248" t="s">
        <v>3258</v>
      </c>
      <c r="BV848" s="247"/>
      <c r="BW848" s="248"/>
      <c r="BX848" s="248"/>
      <c r="BY848" s="248"/>
      <c r="BZ848" s="248"/>
      <c r="CA848" s="241"/>
      <c r="CB848" s="241"/>
      <c r="CC848" s="241"/>
      <c r="CD848" s="241"/>
      <c r="CE848" s="248"/>
    </row>
    <row r="849" spans="1:83" ht="14.4" x14ac:dyDescent="0.3">
      <c r="A849" s="269">
        <v>523330</v>
      </c>
      <c r="B849" s="272" t="str">
        <f>VLOOKUP(A849,[1]Sheet4!B$1:G$3636,5,0)</f>
        <v>الرابعة</v>
      </c>
      <c r="C849" s="270" t="s">
        <v>1259</v>
      </c>
      <c r="D849" s="270" t="s">
        <v>1259</v>
      </c>
      <c r="E849" s="270" t="s">
        <v>1259</v>
      </c>
      <c r="F849" s="270" t="s">
        <v>1259</v>
      </c>
      <c r="G849" s="270" t="s">
        <v>1259</v>
      </c>
      <c r="H849" s="270" t="s">
        <v>1259</v>
      </c>
      <c r="I849" s="270" t="s">
        <v>1259</v>
      </c>
      <c r="J849" s="270" t="s">
        <v>1259</v>
      </c>
      <c r="K849" s="270" t="s">
        <v>1259</v>
      </c>
      <c r="L849" s="270" t="s">
        <v>1259</v>
      </c>
      <c r="M849" s="270" t="s">
        <v>1259</v>
      </c>
      <c r="N849" s="270" t="s">
        <v>1259</v>
      </c>
      <c r="O849" s="270" t="s">
        <v>1259</v>
      </c>
      <c r="P849" s="270" t="s">
        <v>1259</v>
      </c>
      <c r="Q849" s="270" t="s">
        <v>1259</v>
      </c>
      <c r="R849" s="270" t="s">
        <v>1259</v>
      </c>
      <c r="S849" s="270" t="s">
        <v>1259</v>
      </c>
      <c r="T849" s="270" t="s">
        <v>1259</v>
      </c>
      <c r="U849" s="270" t="s">
        <v>1259</v>
      </c>
      <c r="V849" s="270" t="s">
        <v>1259</v>
      </c>
      <c r="W849" s="270" t="s">
        <v>1259</v>
      </c>
      <c r="X849" s="270" t="s">
        <v>1259</v>
      </c>
      <c r="Y849" s="270" t="s">
        <v>1259</v>
      </c>
      <c r="Z849" s="270" t="s">
        <v>1259</v>
      </c>
      <c r="AA849" s="270" t="s">
        <v>1259</v>
      </c>
      <c r="AB849" s="270" t="s">
        <v>1259</v>
      </c>
      <c r="AC849" s="270" t="s">
        <v>1259</v>
      </c>
      <c r="AD849" s="270" t="s">
        <v>1259</v>
      </c>
      <c r="AE849" s="270" t="s">
        <v>1259</v>
      </c>
      <c r="AF849" s="270" t="s">
        <v>1259</v>
      </c>
      <c r="AG849" s="270" t="s">
        <v>1259</v>
      </c>
      <c r="AH849" s="270" t="s">
        <v>1259</v>
      </c>
      <c r="AI849" s="270" t="s">
        <v>1259</v>
      </c>
      <c r="AJ849" s="270" t="s">
        <v>1259</v>
      </c>
      <c r="AK849" s="270" t="s">
        <v>1259</v>
      </c>
      <c r="AL849" s="270" t="s">
        <v>1259</v>
      </c>
      <c r="AM849" s="270" t="s">
        <v>1259</v>
      </c>
      <c r="AN849" s="270" t="s">
        <v>1259</v>
      </c>
      <c r="AO849" s="270" t="s">
        <v>1259</v>
      </c>
      <c r="AP849" s="270" t="s">
        <v>1259</v>
      </c>
      <c r="AQ849" s="270" t="s">
        <v>1259</v>
      </c>
      <c r="AR849" s="270" t="s">
        <v>1259</v>
      </c>
      <c r="AS849" s="270" t="s">
        <v>1259</v>
      </c>
      <c r="AT849" s="270" t="s">
        <v>1259</v>
      </c>
      <c r="AU849" s="270" t="s">
        <v>1259</v>
      </c>
      <c r="AV849" s="270" t="s">
        <v>1259</v>
      </c>
      <c r="AW849" s="277" t="s">
        <v>1259</v>
      </c>
      <c r="AX849">
        <f>VLOOKUP(A849,[1]Sheet4!B$2:G$3636,6,0)</f>
        <v>0</v>
      </c>
      <c r="AY849" t="str">
        <f>VLOOKUP(A849,[1]Sheet2!A$3:AC$3636,29,0)</f>
        <v/>
      </c>
      <c r="AZ849" s="270" t="s">
        <v>3258</v>
      </c>
      <c r="BA849" s="270" t="s">
        <v>3258</v>
      </c>
      <c r="BB849" s="270" t="s">
        <v>3258</v>
      </c>
      <c r="BC849" s="270" t="s">
        <v>3258</v>
      </c>
      <c r="BD849" s="270"/>
      <c r="BE849" s="270"/>
      <c r="BH849" s="248"/>
      <c r="BI849" s="248"/>
      <c r="BJ849" s="248"/>
      <c r="BK849" s="248"/>
      <c r="BL849" s="248"/>
      <c r="BM849" s="248"/>
      <c r="BN849" s="248"/>
      <c r="BO849" s="248"/>
      <c r="BP849" s="248" t="s">
        <v>3258</v>
      </c>
      <c r="BQ849" s="248" t="s">
        <v>3258</v>
      </c>
      <c r="BR849" s="248" t="s">
        <v>3258</v>
      </c>
      <c r="BS849" s="248" t="s">
        <v>3258</v>
      </c>
      <c r="BT849" s="248" t="s">
        <v>3258</v>
      </c>
      <c r="BU849" s="248" t="s">
        <v>3258</v>
      </c>
      <c r="BV849" s="247"/>
      <c r="BW849" s="248"/>
      <c r="BX849" s="248"/>
      <c r="BY849" s="248"/>
      <c r="BZ849" s="248"/>
      <c r="CA849" s="241"/>
      <c r="CB849" s="241"/>
      <c r="CC849" s="241"/>
      <c r="CD849" s="241"/>
      <c r="CE849" s="248"/>
    </row>
    <row r="850" spans="1:83" ht="14.4" x14ac:dyDescent="0.3">
      <c r="A850" s="269">
        <v>523334</v>
      </c>
      <c r="B850" s="272" t="str">
        <f>VLOOKUP(A850,[1]Sheet4!B$1:G$3636,5,0)</f>
        <v>الرابعة</v>
      </c>
      <c r="C850" s="270" t="s">
        <v>1259</v>
      </c>
      <c r="D850" s="270" t="s">
        <v>1259</v>
      </c>
      <c r="E850" s="270" t="s">
        <v>1259</v>
      </c>
      <c r="F850" s="270" t="s">
        <v>1259</v>
      </c>
      <c r="G850" s="270" t="s">
        <v>1259</v>
      </c>
      <c r="H850" s="270" t="s">
        <v>1259</v>
      </c>
      <c r="I850" s="270" t="s">
        <v>1259</v>
      </c>
      <c r="J850" s="270" t="s">
        <v>1259</v>
      </c>
      <c r="K850" s="270" t="s">
        <v>1259</v>
      </c>
      <c r="L850" s="270" t="s">
        <v>1259</v>
      </c>
      <c r="M850" s="270" t="s">
        <v>1259</v>
      </c>
      <c r="N850" s="270" t="s">
        <v>1259</v>
      </c>
      <c r="O850" s="270" t="s">
        <v>1259</v>
      </c>
      <c r="P850" s="270" t="s">
        <v>1259</v>
      </c>
      <c r="Q850" s="270" t="s">
        <v>1259</v>
      </c>
      <c r="R850" s="270" t="s">
        <v>1259</v>
      </c>
      <c r="S850" s="270" t="s">
        <v>1259</v>
      </c>
      <c r="T850" s="270" t="s">
        <v>1259</v>
      </c>
      <c r="U850" s="270" t="s">
        <v>1259</v>
      </c>
      <c r="V850" s="270" t="s">
        <v>1259</v>
      </c>
      <c r="W850" s="270" t="s">
        <v>1259</v>
      </c>
      <c r="X850" s="270" t="s">
        <v>1259</v>
      </c>
      <c r="Y850" s="270" t="s">
        <v>1259</v>
      </c>
      <c r="Z850" s="270" t="s">
        <v>1259</v>
      </c>
      <c r="AA850" s="270" t="s">
        <v>1259</v>
      </c>
      <c r="AB850" s="270" t="s">
        <v>1259</v>
      </c>
      <c r="AC850" s="270" t="s">
        <v>1259</v>
      </c>
      <c r="AD850" s="270" t="s">
        <v>1259</v>
      </c>
      <c r="AE850" s="270" t="s">
        <v>1259</v>
      </c>
      <c r="AF850" s="270" t="s">
        <v>1259</v>
      </c>
      <c r="AG850" s="270" t="s">
        <v>1259</v>
      </c>
      <c r="AH850" s="270" t="s">
        <v>1259</v>
      </c>
      <c r="AI850" s="270" t="s">
        <v>1259</v>
      </c>
      <c r="AJ850" s="270" t="s">
        <v>1259</v>
      </c>
      <c r="AK850" s="270" t="s">
        <v>1259</v>
      </c>
      <c r="AL850" s="270" t="s">
        <v>1259</v>
      </c>
      <c r="AM850" s="270" t="s">
        <v>1259</v>
      </c>
      <c r="AN850" s="270" t="s">
        <v>1259</v>
      </c>
      <c r="AO850" s="270" t="s">
        <v>1259</v>
      </c>
      <c r="AP850" s="270" t="s">
        <v>1259</v>
      </c>
      <c r="AQ850" s="270" t="s">
        <v>1259</v>
      </c>
      <c r="AR850" s="270" t="s">
        <v>1259</v>
      </c>
      <c r="AS850" s="270" t="s">
        <v>1259</v>
      </c>
      <c r="AT850" s="270" t="s">
        <v>1259</v>
      </c>
      <c r="AU850" s="270" t="s">
        <v>1259</v>
      </c>
      <c r="AV850" s="270" t="s">
        <v>1259</v>
      </c>
      <c r="AW850" s="277" t="s">
        <v>1259</v>
      </c>
      <c r="AX850">
        <f>VLOOKUP(A850,[1]Sheet4!B$2:G$3636,6,0)</f>
        <v>0</v>
      </c>
      <c r="AY850" t="str">
        <f>VLOOKUP(A850,[1]Sheet2!A$3:AC$3636,29,0)</f>
        <v/>
      </c>
      <c r="AZ850" s="270" t="s">
        <v>3258</v>
      </c>
      <c r="BA850" s="270" t="s">
        <v>3258</v>
      </c>
      <c r="BB850" s="270" t="s">
        <v>3258</v>
      </c>
      <c r="BC850" s="270" t="s">
        <v>3258</v>
      </c>
      <c r="BD850" s="270"/>
      <c r="BE850" s="270"/>
    </row>
    <row r="851" spans="1:83" ht="14.4" x14ac:dyDescent="0.3">
      <c r="A851" s="269">
        <v>523335</v>
      </c>
      <c r="B851" s="272" t="str">
        <f>VLOOKUP(A851,[1]Sheet4!B$1:G$3636,5,0)</f>
        <v>الرابعة</v>
      </c>
      <c r="C851" s="270" t="s">
        <v>1259</v>
      </c>
      <c r="D851" s="270" t="s">
        <v>1259</v>
      </c>
      <c r="E851" s="270" t="s">
        <v>1259</v>
      </c>
      <c r="F851" s="270" t="s">
        <v>1259</v>
      </c>
      <c r="G851" s="270" t="s">
        <v>1259</v>
      </c>
      <c r="H851" s="270" t="s">
        <v>1259</v>
      </c>
      <c r="I851" s="270" t="s">
        <v>1259</v>
      </c>
      <c r="J851" s="270" t="s">
        <v>1259</v>
      </c>
      <c r="K851" s="270" t="s">
        <v>1259</v>
      </c>
      <c r="L851" s="270" t="s">
        <v>1259</v>
      </c>
      <c r="M851" s="270" t="s">
        <v>1259</v>
      </c>
      <c r="N851" s="270" t="s">
        <v>1259</v>
      </c>
      <c r="O851" s="270" t="s">
        <v>1259</v>
      </c>
      <c r="P851" s="270" t="s">
        <v>1259</v>
      </c>
      <c r="Q851" s="270" t="s">
        <v>1259</v>
      </c>
      <c r="R851" s="270" t="s">
        <v>1259</v>
      </c>
      <c r="S851" s="270" t="s">
        <v>1259</v>
      </c>
      <c r="T851" s="270" t="s">
        <v>1259</v>
      </c>
      <c r="U851" s="270" t="s">
        <v>1259</v>
      </c>
      <c r="V851" s="270" t="s">
        <v>1259</v>
      </c>
      <c r="W851" s="270" t="s">
        <v>1259</v>
      </c>
      <c r="X851" s="270" t="s">
        <v>1259</v>
      </c>
      <c r="Y851" s="270" t="s">
        <v>1259</v>
      </c>
      <c r="Z851" s="270" t="s">
        <v>1259</v>
      </c>
      <c r="AA851" s="270" t="s">
        <v>1259</v>
      </c>
      <c r="AB851" s="270" t="s">
        <v>1259</v>
      </c>
      <c r="AC851" s="270" t="s">
        <v>1259</v>
      </c>
      <c r="AD851" s="270" t="s">
        <v>1259</v>
      </c>
      <c r="AE851" s="270" t="s">
        <v>1259</v>
      </c>
      <c r="AF851" s="270" t="s">
        <v>1259</v>
      </c>
      <c r="AG851" s="270" t="s">
        <v>1259</v>
      </c>
      <c r="AH851" s="270" t="s">
        <v>1259</v>
      </c>
      <c r="AI851" s="270" t="s">
        <v>1259</v>
      </c>
      <c r="AJ851" s="270" t="s">
        <v>1259</v>
      </c>
      <c r="AK851" s="270" t="s">
        <v>1259</v>
      </c>
      <c r="AL851" s="270" t="s">
        <v>1259</v>
      </c>
      <c r="AM851" s="270" t="s">
        <v>1259</v>
      </c>
      <c r="AN851" s="270" t="s">
        <v>1259</v>
      </c>
      <c r="AO851" s="270" t="s">
        <v>1259</v>
      </c>
      <c r="AP851" s="270" t="s">
        <v>1259</v>
      </c>
      <c r="AQ851" s="270" t="s">
        <v>1259</v>
      </c>
      <c r="AR851" s="270" t="s">
        <v>1259</v>
      </c>
      <c r="AS851" s="270" t="s">
        <v>1259</v>
      </c>
      <c r="AT851" s="270" t="s">
        <v>1259</v>
      </c>
      <c r="AU851" s="270" t="s">
        <v>1259</v>
      </c>
      <c r="AV851" s="270" t="s">
        <v>1259</v>
      </c>
      <c r="AW851" s="277" t="s">
        <v>1259</v>
      </c>
      <c r="AX851">
        <f>VLOOKUP(A851,[1]Sheet4!B$2:G$3636,6,0)</f>
        <v>0</v>
      </c>
      <c r="AY851" t="str">
        <f>VLOOKUP(A851,[1]Sheet2!A$3:AC$3636,29,0)</f>
        <v/>
      </c>
      <c r="AZ851" s="270" t="s">
        <v>3258</v>
      </c>
      <c r="BA851" s="270" t="s">
        <v>3258</v>
      </c>
      <c r="BB851" s="270" t="s">
        <v>3258</v>
      </c>
      <c r="BC851" s="270" t="s">
        <v>3258</v>
      </c>
      <c r="BD851" s="270"/>
      <c r="BE851" s="270"/>
      <c r="BH851" s="248"/>
      <c r="BI851" s="248"/>
      <c r="BJ851" s="248"/>
      <c r="BK851" s="248"/>
      <c r="BL851" s="248"/>
      <c r="BM851" s="248"/>
      <c r="BN851" s="248"/>
      <c r="BO851" s="248"/>
      <c r="BP851" s="248" t="s">
        <v>3258</v>
      </c>
      <c r="BQ851" s="248" t="s">
        <v>3258</v>
      </c>
      <c r="BR851" s="248" t="s">
        <v>3258</v>
      </c>
      <c r="BS851" s="248" t="s">
        <v>3258</v>
      </c>
      <c r="BT851" s="248" t="s">
        <v>3258</v>
      </c>
      <c r="BU851" s="248" t="s">
        <v>3258</v>
      </c>
      <c r="BV851" s="247"/>
      <c r="BW851" s="248"/>
      <c r="BX851" s="248"/>
      <c r="BY851" s="248"/>
      <c r="BZ851" s="248"/>
      <c r="CA851" s="241"/>
      <c r="CB851" s="241"/>
      <c r="CC851" s="241"/>
      <c r="CD851" s="241"/>
      <c r="CE851" s="248"/>
    </row>
    <row r="852" spans="1:83" ht="14.4" x14ac:dyDescent="0.3">
      <c r="A852" s="269">
        <v>523341</v>
      </c>
      <c r="B852" s="272" t="str">
        <f>VLOOKUP(A852,[1]Sheet4!B$1:G$3636,5,0)</f>
        <v>الرابعة</v>
      </c>
      <c r="C852" s="270" t="s">
        <v>1259</v>
      </c>
      <c r="D852" s="270" t="s">
        <v>1259</v>
      </c>
      <c r="E852" s="270" t="s">
        <v>1259</v>
      </c>
      <c r="F852" s="270" t="s">
        <v>1259</v>
      </c>
      <c r="G852" s="270" t="s">
        <v>1259</v>
      </c>
      <c r="H852" s="270" t="s">
        <v>1259</v>
      </c>
      <c r="I852" s="270" t="s">
        <v>1259</v>
      </c>
      <c r="J852" s="270" t="s">
        <v>1259</v>
      </c>
      <c r="K852" s="270" t="s">
        <v>1259</v>
      </c>
      <c r="L852" s="270" t="s">
        <v>1259</v>
      </c>
      <c r="M852" s="270" t="s">
        <v>1259</v>
      </c>
      <c r="N852" s="270" t="s">
        <v>1259</v>
      </c>
      <c r="O852" s="270" t="s">
        <v>1259</v>
      </c>
      <c r="P852" s="270" t="s">
        <v>1259</v>
      </c>
      <c r="Q852" s="270" t="s">
        <v>1259</v>
      </c>
      <c r="R852" s="270" t="s">
        <v>1259</v>
      </c>
      <c r="S852" s="270" t="s">
        <v>1259</v>
      </c>
      <c r="T852" s="270" t="s">
        <v>1259</v>
      </c>
      <c r="U852" s="270" t="s">
        <v>1259</v>
      </c>
      <c r="V852" s="270" t="s">
        <v>1259</v>
      </c>
      <c r="W852" s="270" t="s">
        <v>1259</v>
      </c>
      <c r="X852" s="270" t="s">
        <v>1259</v>
      </c>
      <c r="Y852" s="270" t="s">
        <v>1259</v>
      </c>
      <c r="Z852" s="270" t="s">
        <v>1259</v>
      </c>
      <c r="AA852" s="270" t="s">
        <v>1259</v>
      </c>
      <c r="AB852" s="270" t="s">
        <v>1259</v>
      </c>
      <c r="AC852" s="270" t="s">
        <v>1259</v>
      </c>
      <c r="AD852" s="270" t="s">
        <v>1259</v>
      </c>
      <c r="AE852" s="270" t="s">
        <v>1259</v>
      </c>
      <c r="AF852" s="270" t="s">
        <v>1259</v>
      </c>
      <c r="AG852" s="270" t="s">
        <v>1259</v>
      </c>
      <c r="AH852" s="270" t="s">
        <v>1259</v>
      </c>
      <c r="AI852" s="270" t="s">
        <v>1259</v>
      </c>
      <c r="AJ852" s="270" t="s">
        <v>1259</v>
      </c>
      <c r="AK852" s="270" t="s">
        <v>1259</v>
      </c>
      <c r="AL852" s="270" t="s">
        <v>1259</v>
      </c>
      <c r="AM852" s="270" t="s">
        <v>1259</v>
      </c>
      <c r="AN852" s="270" t="s">
        <v>1259</v>
      </c>
      <c r="AO852" s="270" t="s">
        <v>1259</v>
      </c>
      <c r="AP852" s="270" t="s">
        <v>1259</v>
      </c>
      <c r="AQ852" s="270" t="s">
        <v>1259</v>
      </c>
      <c r="AR852" s="270" t="s">
        <v>1259</v>
      </c>
      <c r="AS852" s="270" t="s">
        <v>1259</v>
      </c>
      <c r="AT852" s="270" t="s">
        <v>1259</v>
      </c>
      <c r="AU852" s="270" t="s">
        <v>1259</v>
      </c>
      <c r="AV852" s="270" t="s">
        <v>1259</v>
      </c>
      <c r="AW852" s="277" t="s">
        <v>1259</v>
      </c>
      <c r="AX852">
        <f>VLOOKUP(A852,[1]Sheet4!B$2:G$3636,6,0)</f>
        <v>0</v>
      </c>
      <c r="AY852" t="str">
        <f>VLOOKUP(A852,[1]Sheet2!A$3:AC$3636,29,0)</f>
        <v/>
      </c>
      <c r="AZ852" s="270" t="s">
        <v>3258</v>
      </c>
      <c r="BA852" s="270" t="s">
        <v>3258</v>
      </c>
      <c r="BB852" s="270" t="s">
        <v>3258</v>
      </c>
      <c r="BC852" s="270" t="s">
        <v>3258</v>
      </c>
      <c r="BD852" s="270"/>
      <c r="BE852" s="270"/>
    </row>
    <row r="853" spans="1:83" ht="14.4" x14ac:dyDescent="0.3">
      <c r="A853" s="269">
        <v>523345</v>
      </c>
      <c r="B853" s="272" t="str">
        <f>VLOOKUP(A853,[1]Sheet4!B$1:G$3636,5,0)</f>
        <v>الرابعة</v>
      </c>
      <c r="C853" s="270" t="s">
        <v>1259</v>
      </c>
      <c r="D853" s="270" t="s">
        <v>1259</v>
      </c>
      <c r="E853" s="270" t="s">
        <v>1259</v>
      </c>
      <c r="F853" s="270" t="s">
        <v>1259</v>
      </c>
      <c r="G853" s="270" t="s">
        <v>1259</v>
      </c>
      <c r="H853" s="270" t="s">
        <v>1259</v>
      </c>
      <c r="I853" s="270" t="s">
        <v>1259</v>
      </c>
      <c r="J853" s="270" t="s">
        <v>1259</v>
      </c>
      <c r="K853" s="270" t="s">
        <v>1259</v>
      </c>
      <c r="L853" s="270" t="s">
        <v>1259</v>
      </c>
      <c r="M853" s="270" t="s">
        <v>1259</v>
      </c>
      <c r="N853" s="270" t="s">
        <v>1259</v>
      </c>
      <c r="O853" s="270" t="s">
        <v>1259</v>
      </c>
      <c r="P853" s="270" t="s">
        <v>1259</v>
      </c>
      <c r="Q853" s="270" t="s">
        <v>1259</v>
      </c>
      <c r="R853" s="270" t="s">
        <v>1259</v>
      </c>
      <c r="S853" s="270" t="s">
        <v>1259</v>
      </c>
      <c r="T853" s="270" t="s">
        <v>1259</v>
      </c>
      <c r="U853" s="270" t="s">
        <v>1259</v>
      </c>
      <c r="V853" s="270" t="s">
        <v>1259</v>
      </c>
      <c r="W853" s="270" t="s">
        <v>1259</v>
      </c>
      <c r="X853" s="270" t="s">
        <v>1259</v>
      </c>
      <c r="Y853" s="270" t="s">
        <v>1259</v>
      </c>
      <c r="Z853" s="270" t="s">
        <v>1259</v>
      </c>
      <c r="AA853" s="270" t="s">
        <v>1259</v>
      </c>
      <c r="AB853" s="270" t="s">
        <v>1259</v>
      </c>
      <c r="AC853" s="270" t="s">
        <v>1259</v>
      </c>
      <c r="AD853" s="270" t="s">
        <v>1259</v>
      </c>
      <c r="AE853" s="270" t="s">
        <v>1259</v>
      </c>
      <c r="AF853" s="270" t="s">
        <v>1259</v>
      </c>
      <c r="AG853" s="270" t="s">
        <v>1259</v>
      </c>
      <c r="AH853" s="270" t="s">
        <v>1259</v>
      </c>
      <c r="AI853" s="270" t="s">
        <v>1259</v>
      </c>
      <c r="AJ853" s="270" t="s">
        <v>1259</v>
      </c>
      <c r="AK853" s="270" t="s">
        <v>1259</v>
      </c>
      <c r="AL853" s="270" t="s">
        <v>1259</v>
      </c>
      <c r="AM853" s="270" t="s">
        <v>1259</v>
      </c>
      <c r="AN853" s="270" t="s">
        <v>1259</v>
      </c>
      <c r="AO853" s="270" t="s">
        <v>1259</v>
      </c>
      <c r="AP853" s="270" t="s">
        <v>1259</v>
      </c>
      <c r="AQ853" s="270" t="s">
        <v>1259</v>
      </c>
      <c r="AR853" s="270" t="s">
        <v>1259</v>
      </c>
      <c r="AS853" s="270" t="s">
        <v>1259</v>
      </c>
      <c r="AT853" s="270" t="s">
        <v>1259</v>
      </c>
      <c r="AU853" s="270" t="s">
        <v>1259</v>
      </c>
      <c r="AV853" s="270" t="s">
        <v>1259</v>
      </c>
      <c r="AW853" s="270" t="s">
        <v>1259</v>
      </c>
      <c r="AX853">
        <f>VLOOKUP(A853,[1]Sheet4!B$2:G$3636,6,0)</f>
        <v>0</v>
      </c>
      <c r="AY853" t="str">
        <f>VLOOKUP(A853,[1]Sheet2!A$3:AC$3636,29,0)</f>
        <v/>
      </c>
      <c r="AZ853" s="270" t="s">
        <v>3258</v>
      </c>
      <c r="BA853" s="270" t="s">
        <v>3258</v>
      </c>
      <c r="BB853" s="270" t="s">
        <v>3258</v>
      </c>
      <c r="BC853" s="270" t="s">
        <v>3258</v>
      </c>
      <c r="BD853" s="270"/>
      <c r="BE853" s="270"/>
    </row>
    <row r="854" spans="1:83" ht="14.4" x14ac:dyDescent="0.3">
      <c r="A854" s="269">
        <v>523347</v>
      </c>
      <c r="B854" s="272" t="str">
        <f>VLOOKUP(A854,[1]Sheet4!B$1:G$3636,5,0)</f>
        <v>الرابعة</v>
      </c>
      <c r="C854" s="270" t="s">
        <v>1259</v>
      </c>
      <c r="D854" s="270" t="s">
        <v>1259</v>
      </c>
      <c r="E854" s="270" t="s">
        <v>1259</v>
      </c>
      <c r="F854" s="270" t="s">
        <v>1259</v>
      </c>
      <c r="G854" s="270" t="s">
        <v>1259</v>
      </c>
      <c r="H854" s="270" t="s">
        <v>1259</v>
      </c>
      <c r="I854" s="270" t="s">
        <v>1259</v>
      </c>
      <c r="J854" s="270" t="s">
        <v>1259</v>
      </c>
      <c r="K854" s="270" t="s">
        <v>1259</v>
      </c>
      <c r="L854" s="270" t="s">
        <v>1259</v>
      </c>
      <c r="M854" s="270" t="s">
        <v>1259</v>
      </c>
      <c r="N854" s="270" t="s">
        <v>1259</v>
      </c>
      <c r="O854" s="270" t="s">
        <v>1259</v>
      </c>
      <c r="P854" s="270" t="s">
        <v>1259</v>
      </c>
      <c r="Q854" s="270" t="s">
        <v>1259</v>
      </c>
      <c r="R854" s="270" t="s">
        <v>1259</v>
      </c>
      <c r="S854" s="270" t="s">
        <v>1259</v>
      </c>
      <c r="T854" s="270" t="s">
        <v>1259</v>
      </c>
      <c r="U854" s="270" t="s">
        <v>1259</v>
      </c>
      <c r="V854" s="270" t="s">
        <v>1259</v>
      </c>
      <c r="W854" s="270" t="s">
        <v>1259</v>
      </c>
      <c r="X854" s="270" t="s">
        <v>1259</v>
      </c>
      <c r="Y854" s="270" t="s">
        <v>1259</v>
      </c>
      <c r="Z854" s="270" t="s">
        <v>1259</v>
      </c>
      <c r="AA854" s="270" t="s">
        <v>1259</v>
      </c>
      <c r="AB854" s="270" t="s">
        <v>1259</v>
      </c>
      <c r="AC854" s="270" t="s">
        <v>1259</v>
      </c>
      <c r="AD854" s="270" t="s">
        <v>1259</v>
      </c>
      <c r="AE854" s="270" t="s">
        <v>1259</v>
      </c>
      <c r="AF854" s="270" t="s">
        <v>1259</v>
      </c>
      <c r="AG854" s="270" t="s">
        <v>1259</v>
      </c>
      <c r="AH854" s="270" t="s">
        <v>1259</v>
      </c>
      <c r="AI854" s="270" t="s">
        <v>1259</v>
      </c>
      <c r="AJ854" s="270" t="s">
        <v>1259</v>
      </c>
      <c r="AK854" s="270" t="s">
        <v>1259</v>
      </c>
      <c r="AL854" s="270" t="s">
        <v>1259</v>
      </c>
      <c r="AM854" s="270" t="s">
        <v>1259</v>
      </c>
      <c r="AN854" s="270" t="s">
        <v>1259</v>
      </c>
      <c r="AO854" s="270" t="s">
        <v>1259</v>
      </c>
      <c r="AP854" s="270" t="s">
        <v>1259</v>
      </c>
      <c r="AQ854" s="270" t="s">
        <v>1259</v>
      </c>
      <c r="AR854" s="270" t="s">
        <v>1259</v>
      </c>
      <c r="AS854" s="270" t="s">
        <v>1259</v>
      </c>
      <c r="AT854" s="270" t="s">
        <v>1259</v>
      </c>
      <c r="AU854" s="270" t="s">
        <v>1259</v>
      </c>
      <c r="AV854" s="270" t="s">
        <v>1259</v>
      </c>
      <c r="AW854" s="277" t="s">
        <v>1259</v>
      </c>
      <c r="AX854">
        <f>VLOOKUP(A854,[1]Sheet4!B$2:G$3636,6,0)</f>
        <v>0</v>
      </c>
      <c r="AY854" t="str">
        <f>VLOOKUP(A854,[1]Sheet2!A$3:AC$3636,29,0)</f>
        <v/>
      </c>
      <c r="AZ854" s="270" t="s">
        <v>3258</v>
      </c>
      <c r="BA854" s="270" t="s">
        <v>3258</v>
      </c>
      <c r="BB854" s="270" t="s">
        <v>3258</v>
      </c>
      <c r="BC854" s="270" t="s">
        <v>3258</v>
      </c>
      <c r="BD854" s="270"/>
      <c r="BE854" s="270"/>
    </row>
    <row r="855" spans="1:83" ht="14.4" x14ac:dyDescent="0.3">
      <c r="A855" s="269">
        <v>523359</v>
      </c>
      <c r="B855" s="272" t="str">
        <f>VLOOKUP(A855,[1]Sheet4!B$1:G$3636,5,0)</f>
        <v>الرابعة</v>
      </c>
      <c r="C855" s="270" t="s">
        <v>1259</v>
      </c>
      <c r="D855" s="270" t="s">
        <v>1259</v>
      </c>
      <c r="E855" s="270" t="s">
        <v>1259</v>
      </c>
      <c r="F855" s="270" t="s">
        <v>1259</v>
      </c>
      <c r="G855" s="270" t="s">
        <v>1259</v>
      </c>
      <c r="H855" s="270" t="s">
        <v>1259</v>
      </c>
      <c r="I855" s="270" t="s">
        <v>1259</v>
      </c>
      <c r="J855" s="270" t="s">
        <v>1259</v>
      </c>
      <c r="K855" s="270" t="s">
        <v>1259</v>
      </c>
      <c r="L855" s="270" t="s">
        <v>1259</v>
      </c>
      <c r="M855" s="270" t="s">
        <v>1259</v>
      </c>
      <c r="N855" s="270" t="s">
        <v>1259</v>
      </c>
      <c r="O855" s="270" t="s">
        <v>1259</v>
      </c>
      <c r="P855" s="270" t="s">
        <v>1259</v>
      </c>
      <c r="Q855" s="270" t="s">
        <v>1259</v>
      </c>
      <c r="R855" s="270" t="s">
        <v>1259</v>
      </c>
      <c r="S855" s="270" t="s">
        <v>1259</v>
      </c>
      <c r="T855" s="270" t="s">
        <v>1259</v>
      </c>
      <c r="U855" s="270" t="s">
        <v>1259</v>
      </c>
      <c r="V855" s="270" t="s">
        <v>1259</v>
      </c>
      <c r="W855" s="270" t="s">
        <v>1259</v>
      </c>
      <c r="X855" s="270" t="s">
        <v>1259</v>
      </c>
      <c r="Y855" s="270" t="s">
        <v>1259</v>
      </c>
      <c r="Z855" s="270" t="s">
        <v>1259</v>
      </c>
      <c r="AA855" s="270" t="s">
        <v>1259</v>
      </c>
      <c r="AB855" s="270" t="s">
        <v>1259</v>
      </c>
      <c r="AC855" s="270" t="s">
        <v>1259</v>
      </c>
      <c r="AD855" s="270" t="s">
        <v>1259</v>
      </c>
      <c r="AE855" s="270" t="s">
        <v>1259</v>
      </c>
      <c r="AF855" s="270" t="s">
        <v>1259</v>
      </c>
      <c r="AG855" s="270" t="s">
        <v>1259</v>
      </c>
      <c r="AH855" s="270" t="s">
        <v>1259</v>
      </c>
      <c r="AI855" s="270" t="s">
        <v>1259</v>
      </c>
      <c r="AJ855" s="270" t="s">
        <v>1259</v>
      </c>
      <c r="AK855" s="270" t="s">
        <v>1259</v>
      </c>
      <c r="AL855" s="270" t="s">
        <v>1259</v>
      </c>
      <c r="AM855" s="270" t="s">
        <v>1259</v>
      </c>
      <c r="AN855" s="270" t="s">
        <v>1259</v>
      </c>
      <c r="AO855" s="270" t="s">
        <v>1259</v>
      </c>
      <c r="AP855" s="270" t="s">
        <v>1259</v>
      </c>
      <c r="AQ855" s="270" t="s">
        <v>1259</v>
      </c>
      <c r="AR855" s="270" t="s">
        <v>1259</v>
      </c>
      <c r="AS855" s="270" t="s">
        <v>1259</v>
      </c>
      <c r="AT855" s="270" t="s">
        <v>1259</v>
      </c>
      <c r="AU855" s="270" t="s">
        <v>1259</v>
      </c>
      <c r="AV855" s="270" t="s">
        <v>1259</v>
      </c>
      <c r="AW855" s="277" t="s">
        <v>1259</v>
      </c>
      <c r="AX855">
        <f>VLOOKUP(A855,[1]Sheet4!B$2:G$3636,6,0)</f>
        <v>0</v>
      </c>
      <c r="AY855" t="str">
        <f>VLOOKUP(A855,[1]Sheet2!A$3:AC$3636,29,0)</f>
        <v/>
      </c>
      <c r="AZ855" s="270" t="s">
        <v>3258</v>
      </c>
      <c r="BA855" s="270" t="s">
        <v>3258</v>
      </c>
      <c r="BB855" s="270" t="s">
        <v>3258</v>
      </c>
      <c r="BC855" s="270" t="s">
        <v>3258</v>
      </c>
      <c r="BD855" s="270"/>
      <c r="BE855" s="270"/>
      <c r="BH855" s="248"/>
      <c r="BI855" s="248"/>
      <c r="BJ855" s="248"/>
      <c r="BK855" s="248"/>
      <c r="BL855" s="248"/>
      <c r="BM855" s="248"/>
      <c r="BN855" s="248"/>
      <c r="BO855" s="248"/>
      <c r="BP855" s="248" t="s">
        <v>3258</v>
      </c>
      <c r="BQ855" s="248" t="s">
        <v>3258</v>
      </c>
      <c r="BR855" s="248" t="s">
        <v>3258</v>
      </c>
      <c r="BS855" s="248" t="s">
        <v>3258</v>
      </c>
      <c r="BT855" s="248" t="s">
        <v>3258</v>
      </c>
      <c r="BU855" s="248" t="s">
        <v>3258</v>
      </c>
      <c r="BV855" s="247"/>
      <c r="BW855" s="248"/>
      <c r="BX855" s="248"/>
      <c r="BY855" s="248"/>
      <c r="BZ855" s="248"/>
      <c r="CA855" s="241"/>
      <c r="CB855" s="241"/>
      <c r="CC855" s="241"/>
      <c r="CD855" s="241"/>
      <c r="CE855" s="248"/>
    </row>
    <row r="856" spans="1:83" ht="14.4" x14ac:dyDescent="0.3">
      <c r="A856" s="269">
        <v>523362</v>
      </c>
      <c r="B856" s="272" t="str">
        <f>VLOOKUP(A856,[1]Sheet4!B$1:G$3636,5,0)</f>
        <v>الرابعة حديث</v>
      </c>
      <c r="C856" s="270" t="s">
        <v>1259</v>
      </c>
      <c r="D856" s="270" t="s">
        <v>1259</v>
      </c>
      <c r="E856" s="270" t="s">
        <v>1259</v>
      </c>
      <c r="F856" s="270" t="s">
        <v>1259</v>
      </c>
      <c r="G856" s="270" t="s">
        <v>1259</v>
      </c>
      <c r="H856" s="270" t="s">
        <v>1259</v>
      </c>
      <c r="I856" s="270" t="s">
        <v>1259</v>
      </c>
      <c r="J856" s="270" t="s">
        <v>1259</v>
      </c>
      <c r="K856" s="270" t="s">
        <v>1259</v>
      </c>
      <c r="L856" s="270" t="s">
        <v>1259</v>
      </c>
      <c r="M856" s="270" t="s">
        <v>1259</v>
      </c>
      <c r="N856" s="270" t="s">
        <v>1259</v>
      </c>
      <c r="O856" s="270" t="s">
        <v>1259</v>
      </c>
      <c r="P856" s="270" t="s">
        <v>1259</v>
      </c>
      <c r="Q856" s="270" t="s">
        <v>1259</v>
      </c>
      <c r="R856" s="270" t="s">
        <v>1259</v>
      </c>
      <c r="S856" s="270" t="s">
        <v>1259</v>
      </c>
      <c r="T856" s="270" t="s">
        <v>1259</v>
      </c>
      <c r="U856" s="270" t="s">
        <v>1259</v>
      </c>
      <c r="V856" s="270" t="s">
        <v>1259</v>
      </c>
      <c r="W856" s="270" t="s">
        <v>1259</v>
      </c>
      <c r="X856" s="270" t="s">
        <v>1259</v>
      </c>
      <c r="Y856" s="270" t="s">
        <v>1259</v>
      </c>
      <c r="Z856" s="270" t="s">
        <v>1259</v>
      </c>
      <c r="AA856" s="270" t="s">
        <v>1259</v>
      </c>
      <c r="AB856" s="270" t="s">
        <v>1259</v>
      </c>
      <c r="AC856" s="270" t="s">
        <v>1259</v>
      </c>
      <c r="AD856" s="270" t="s">
        <v>1259</v>
      </c>
      <c r="AE856" s="270" t="s">
        <v>1259</v>
      </c>
      <c r="AF856" s="270" t="s">
        <v>1259</v>
      </c>
      <c r="AG856" s="270" t="s">
        <v>1259</v>
      </c>
      <c r="AH856" s="270" t="s">
        <v>1259</v>
      </c>
      <c r="AI856" s="270" t="s">
        <v>1259</v>
      </c>
      <c r="AJ856" s="270" t="s">
        <v>1259</v>
      </c>
      <c r="AK856" s="270" t="s">
        <v>1259</v>
      </c>
      <c r="AL856" s="270" t="s">
        <v>1259</v>
      </c>
      <c r="AM856" s="270" t="s">
        <v>1259</v>
      </c>
      <c r="AN856" s="270" t="s">
        <v>1259</v>
      </c>
      <c r="AO856" s="270" t="s">
        <v>1259</v>
      </c>
      <c r="AP856" s="270" t="s">
        <v>1259</v>
      </c>
      <c r="AQ856" s="270" t="s">
        <v>1259</v>
      </c>
      <c r="AR856" s="270" t="s">
        <v>1259</v>
      </c>
      <c r="AS856" s="270"/>
      <c r="AT856" s="270"/>
      <c r="AU856" s="270"/>
      <c r="AV856" s="270"/>
      <c r="AW856" s="277"/>
      <c r="AY856" t="str">
        <f>VLOOKUP(A856,[1]Sheet2!A$3:AC$3636,29,0)</f>
        <v/>
      </c>
      <c r="AZ856" s="270" t="s">
        <v>3258</v>
      </c>
      <c r="BA856" s="270" t="s">
        <v>3258</v>
      </c>
      <c r="BB856" s="270" t="s">
        <v>3258</v>
      </c>
      <c r="BC856" s="270" t="s">
        <v>3258</v>
      </c>
      <c r="BD856" s="270"/>
      <c r="BE856" s="270"/>
    </row>
    <row r="857" spans="1:83" ht="14.4" x14ac:dyDescent="0.3">
      <c r="A857" s="269">
        <v>523364</v>
      </c>
      <c r="B857" s="272" t="str">
        <f>VLOOKUP(A857,[1]Sheet4!B$1:G$3636,5,0)</f>
        <v>الرابعة حديث</v>
      </c>
      <c r="C857" s="270" t="s">
        <v>1259</v>
      </c>
      <c r="D857" s="270" t="s">
        <v>1259</v>
      </c>
      <c r="E857" s="270" t="s">
        <v>1259</v>
      </c>
      <c r="F857" s="270" t="s">
        <v>1259</v>
      </c>
      <c r="G857" s="270" t="s">
        <v>1259</v>
      </c>
      <c r="H857" s="270" t="s">
        <v>1259</v>
      </c>
      <c r="I857" s="270" t="s">
        <v>1259</v>
      </c>
      <c r="J857" s="270" t="s">
        <v>1259</v>
      </c>
      <c r="K857" s="270" t="s">
        <v>1259</v>
      </c>
      <c r="L857" s="270" t="s">
        <v>1259</v>
      </c>
      <c r="M857" s="270" t="s">
        <v>1259</v>
      </c>
      <c r="N857" s="270" t="s">
        <v>1259</v>
      </c>
      <c r="O857" s="270" t="s">
        <v>1259</v>
      </c>
      <c r="P857" s="270" t="s">
        <v>1259</v>
      </c>
      <c r="Q857" s="270" t="s">
        <v>1259</v>
      </c>
      <c r="R857" s="270" t="s">
        <v>1259</v>
      </c>
      <c r="S857" s="270" t="s">
        <v>1259</v>
      </c>
      <c r="T857" s="270" t="s">
        <v>1259</v>
      </c>
      <c r="U857" s="270" t="s">
        <v>1259</v>
      </c>
      <c r="V857" s="270" t="s">
        <v>1259</v>
      </c>
      <c r="W857" s="270" t="s">
        <v>1259</v>
      </c>
      <c r="X857" s="270" t="s">
        <v>1259</v>
      </c>
      <c r="Y857" s="270" t="s">
        <v>1259</v>
      </c>
      <c r="Z857" s="270" t="s">
        <v>1259</v>
      </c>
      <c r="AA857" s="270" t="s">
        <v>1259</v>
      </c>
      <c r="AB857" s="270" t="s">
        <v>1259</v>
      </c>
      <c r="AC857" s="270" t="s">
        <v>1259</v>
      </c>
      <c r="AD857" s="270" t="s">
        <v>1259</v>
      </c>
      <c r="AE857" s="270" t="s">
        <v>1259</v>
      </c>
      <c r="AF857" s="270" t="s">
        <v>1259</v>
      </c>
      <c r="AG857" s="270" t="s">
        <v>1259</v>
      </c>
      <c r="AH857" s="270" t="s">
        <v>1259</v>
      </c>
      <c r="AI857" s="270" t="s">
        <v>1259</v>
      </c>
      <c r="AJ857" s="270" t="s">
        <v>1259</v>
      </c>
      <c r="AK857" s="270" t="s">
        <v>1259</v>
      </c>
      <c r="AL857" s="270" t="s">
        <v>1259</v>
      </c>
      <c r="AM857" s="270" t="s">
        <v>1259</v>
      </c>
      <c r="AN857" s="270" t="s">
        <v>1259</v>
      </c>
      <c r="AO857" s="270" t="s">
        <v>1259</v>
      </c>
      <c r="AP857" s="270" t="s">
        <v>1259</v>
      </c>
      <c r="AQ857" s="270" t="s">
        <v>1259</v>
      </c>
      <c r="AR857" s="270" t="s">
        <v>1259</v>
      </c>
      <c r="AS857" s="270"/>
      <c r="AT857" s="270"/>
      <c r="AU857" s="270"/>
      <c r="AV857" s="270"/>
      <c r="AW857" s="277"/>
      <c r="AY857">
        <f>VLOOKUP(A857,[1]Sheet2!A$3:AC$3636,29,0)</f>
        <v>0</v>
      </c>
      <c r="AZ857" s="270" t="s">
        <v>3258</v>
      </c>
      <c r="BA857" s="270" t="s">
        <v>3258</v>
      </c>
      <c r="BB857" s="270" t="s">
        <v>3258</v>
      </c>
      <c r="BC857" s="270" t="s">
        <v>3258</v>
      </c>
      <c r="BD857" s="270"/>
      <c r="BE857" s="270"/>
    </row>
    <row r="858" spans="1:83" ht="14.4" x14ac:dyDescent="0.3">
      <c r="A858" s="269">
        <v>523382</v>
      </c>
      <c r="B858" s="272" t="str">
        <f>VLOOKUP(A858,[1]Sheet4!B$1:G$3636,5,0)</f>
        <v>الرابعة حديث</v>
      </c>
      <c r="C858" s="270" t="s">
        <v>1259</v>
      </c>
      <c r="D858" s="270" t="s">
        <v>1259</v>
      </c>
      <c r="E858" s="270" t="s">
        <v>1259</v>
      </c>
      <c r="F858" s="270" t="s">
        <v>1259</v>
      </c>
      <c r="G858" s="270" t="s">
        <v>1259</v>
      </c>
      <c r="H858" s="270" t="s">
        <v>1259</v>
      </c>
      <c r="I858" s="270" t="s">
        <v>1259</v>
      </c>
      <c r="J858" s="270" t="s">
        <v>1259</v>
      </c>
      <c r="K858" s="270" t="s">
        <v>1259</v>
      </c>
      <c r="L858" s="270" t="s">
        <v>1259</v>
      </c>
      <c r="M858" s="270" t="s">
        <v>1259</v>
      </c>
      <c r="N858" s="270" t="s">
        <v>1259</v>
      </c>
      <c r="O858" s="270" t="s">
        <v>1259</v>
      </c>
      <c r="P858" s="270" t="s">
        <v>1259</v>
      </c>
      <c r="Q858" s="270" t="s">
        <v>1259</v>
      </c>
      <c r="R858" s="270" t="s">
        <v>1259</v>
      </c>
      <c r="S858" s="270" t="s">
        <v>1259</v>
      </c>
      <c r="T858" s="270" t="s">
        <v>1259</v>
      </c>
      <c r="U858" s="270" t="s">
        <v>1259</v>
      </c>
      <c r="V858" s="270" t="s">
        <v>1259</v>
      </c>
      <c r="W858" s="270" t="s">
        <v>1259</v>
      </c>
      <c r="X858" s="270" t="s">
        <v>1259</v>
      </c>
      <c r="Y858" s="270" t="s">
        <v>1259</v>
      </c>
      <c r="Z858" s="270" t="s">
        <v>1259</v>
      </c>
      <c r="AA858" s="270" t="s">
        <v>1259</v>
      </c>
      <c r="AB858" s="270" t="s">
        <v>1259</v>
      </c>
      <c r="AC858" s="270" t="s">
        <v>1259</v>
      </c>
      <c r="AD858" s="270" t="s">
        <v>1259</v>
      </c>
      <c r="AE858" s="270" t="s">
        <v>1259</v>
      </c>
      <c r="AF858" s="270" t="s">
        <v>1259</v>
      </c>
      <c r="AG858" s="270" t="s">
        <v>1259</v>
      </c>
      <c r="AH858" s="270" t="s">
        <v>1259</v>
      </c>
      <c r="AI858" s="270" t="s">
        <v>1259</v>
      </c>
      <c r="AJ858" s="270" t="s">
        <v>1259</v>
      </c>
      <c r="AK858" s="270" t="s">
        <v>1259</v>
      </c>
      <c r="AL858" s="270" t="s">
        <v>1259</v>
      </c>
      <c r="AM858" s="270" t="s">
        <v>1259</v>
      </c>
      <c r="AN858" s="270" t="s">
        <v>1259</v>
      </c>
      <c r="AO858" s="270" t="s">
        <v>1259</v>
      </c>
      <c r="AP858" s="270" t="s">
        <v>1259</v>
      </c>
      <c r="AQ858" s="270" t="s">
        <v>1259</v>
      </c>
      <c r="AR858" s="270" t="s">
        <v>1259</v>
      </c>
      <c r="AS858" s="270"/>
      <c r="AT858" s="270"/>
      <c r="AU858" s="270"/>
      <c r="AV858" s="270"/>
      <c r="AW858" s="277"/>
      <c r="AY858" t="str">
        <f>VLOOKUP(A858,[1]Sheet2!A$3:AC$3636,29,0)</f>
        <v/>
      </c>
      <c r="AZ858" s="270" t="s">
        <v>3258</v>
      </c>
      <c r="BA858" s="270" t="s">
        <v>3258</v>
      </c>
      <c r="BB858" s="270" t="s">
        <v>3258</v>
      </c>
      <c r="BC858" s="270" t="s">
        <v>3258</v>
      </c>
      <c r="BD858" s="270"/>
      <c r="BE858" s="270"/>
    </row>
    <row r="859" spans="1:83" ht="14.4" x14ac:dyDescent="0.3">
      <c r="A859" s="269">
        <v>523386</v>
      </c>
      <c r="B859" s="272" t="str">
        <f>VLOOKUP(A859,[1]Sheet4!B$1:G$3636,5,0)</f>
        <v>الرابعة</v>
      </c>
      <c r="C859" s="270" t="s">
        <v>1259</v>
      </c>
      <c r="D859" s="270" t="s">
        <v>1259</v>
      </c>
      <c r="E859" s="270" t="s">
        <v>1259</v>
      </c>
      <c r="F859" s="270" t="s">
        <v>1259</v>
      </c>
      <c r="G859" s="270" t="s">
        <v>1259</v>
      </c>
      <c r="H859" s="270" t="s">
        <v>1259</v>
      </c>
      <c r="I859" s="270" t="s">
        <v>1259</v>
      </c>
      <c r="J859" s="270" t="s">
        <v>1259</v>
      </c>
      <c r="K859" s="270" t="s">
        <v>1259</v>
      </c>
      <c r="L859" s="270" t="s">
        <v>1259</v>
      </c>
      <c r="M859" s="270" t="s">
        <v>1259</v>
      </c>
      <c r="N859" s="270" t="s">
        <v>1259</v>
      </c>
      <c r="O859" s="270" t="s">
        <v>1259</v>
      </c>
      <c r="P859" s="270" t="s">
        <v>1259</v>
      </c>
      <c r="Q859" s="270" t="s">
        <v>1259</v>
      </c>
      <c r="R859" s="270" t="s">
        <v>1259</v>
      </c>
      <c r="S859" s="270" t="s">
        <v>1259</v>
      </c>
      <c r="T859" s="270" t="s">
        <v>1259</v>
      </c>
      <c r="U859" s="270" t="s">
        <v>1259</v>
      </c>
      <c r="V859" s="270" t="s">
        <v>1259</v>
      </c>
      <c r="W859" s="270" t="s">
        <v>1259</v>
      </c>
      <c r="X859" s="270" t="s">
        <v>1259</v>
      </c>
      <c r="Y859" s="270" t="s">
        <v>1259</v>
      </c>
      <c r="Z859" s="270" t="s">
        <v>1259</v>
      </c>
      <c r="AA859" s="270" t="s">
        <v>1259</v>
      </c>
      <c r="AB859" s="270" t="s">
        <v>1259</v>
      </c>
      <c r="AC859" s="270" t="s">
        <v>1259</v>
      </c>
      <c r="AD859" s="270" t="s">
        <v>1259</v>
      </c>
      <c r="AE859" s="270" t="s">
        <v>1259</v>
      </c>
      <c r="AF859" s="270" t="s">
        <v>1259</v>
      </c>
      <c r="AG859" s="270" t="s">
        <v>1259</v>
      </c>
      <c r="AH859" s="270" t="s">
        <v>1259</v>
      </c>
      <c r="AI859" s="270" t="s">
        <v>1259</v>
      </c>
      <c r="AJ859" s="270" t="s">
        <v>1259</v>
      </c>
      <c r="AK859" s="270" t="s">
        <v>1259</v>
      </c>
      <c r="AL859" s="270" t="s">
        <v>1259</v>
      </c>
      <c r="AM859" s="270" t="s">
        <v>1259</v>
      </c>
      <c r="AN859" s="270" t="s">
        <v>1259</v>
      </c>
      <c r="AO859" s="270" t="s">
        <v>1259</v>
      </c>
      <c r="AP859" s="270" t="s">
        <v>1259</v>
      </c>
      <c r="AQ859" s="270" t="s">
        <v>1259</v>
      </c>
      <c r="AR859" s="270" t="s">
        <v>1259</v>
      </c>
      <c r="AS859" s="270" t="s">
        <v>1259</v>
      </c>
      <c r="AT859" s="270" t="s">
        <v>1259</v>
      </c>
      <c r="AU859" s="270" t="s">
        <v>1259</v>
      </c>
      <c r="AV859" s="270" t="s">
        <v>1259</v>
      </c>
      <c r="AW859" s="277" t="s">
        <v>1259</v>
      </c>
      <c r="AX859">
        <f>VLOOKUP(A859,[1]Sheet4!B$2:G$3636,6,0)</f>
        <v>0</v>
      </c>
      <c r="AY859" t="str">
        <f>VLOOKUP(A859,[1]Sheet2!A$3:AC$3636,29,0)</f>
        <v/>
      </c>
      <c r="AZ859" s="270" t="s">
        <v>3258</v>
      </c>
      <c r="BA859" s="270" t="s">
        <v>3258</v>
      </c>
      <c r="BB859" s="270" t="s">
        <v>3258</v>
      </c>
      <c r="BC859" s="270" t="s">
        <v>3258</v>
      </c>
      <c r="BD859" s="270"/>
      <c r="BE859" s="270"/>
    </row>
    <row r="860" spans="1:83" ht="14.4" x14ac:dyDescent="0.3">
      <c r="A860" s="269">
        <v>523391</v>
      </c>
      <c r="B860" s="272" t="str">
        <f>VLOOKUP(A860,[1]Sheet4!B$1:G$3636,5,0)</f>
        <v>الرابعة</v>
      </c>
      <c r="C860" s="270" t="s">
        <v>1259</v>
      </c>
      <c r="D860" s="270" t="s">
        <v>1259</v>
      </c>
      <c r="E860" s="270" t="s">
        <v>1259</v>
      </c>
      <c r="F860" s="270" t="s">
        <v>1259</v>
      </c>
      <c r="G860" s="270" t="s">
        <v>1259</v>
      </c>
      <c r="H860" s="270" t="s">
        <v>1259</v>
      </c>
      <c r="I860" s="270" t="s">
        <v>1259</v>
      </c>
      <c r="J860" s="270" t="s">
        <v>1259</v>
      </c>
      <c r="K860" s="270" t="s">
        <v>1259</v>
      </c>
      <c r="L860" s="270" t="s">
        <v>1259</v>
      </c>
      <c r="M860" s="270" t="s">
        <v>1259</v>
      </c>
      <c r="N860" s="270" t="s">
        <v>1259</v>
      </c>
      <c r="O860" s="270" t="s">
        <v>1259</v>
      </c>
      <c r="P860" s="270" t="s">
        <v>1259</v>
      </c>
      <c r="Q860" s="270" t="s">
        <v>1259</v>
      </c>
      <c r="R860" s="270" t="s">
        <v>1259</v>
      </c>
      <c r="S860" s="270" t="s">
        <v>1259</v>
      </c>
      <c r="T860" s="270" t="s">
        <v>1259</v>
      </c>
      <c r="U860" s="270" t="s">
        <v>1259</v>
      </c>
      <c r="V860" s="270" t="s">
        <v>1259</v>
      </c>
      <c r="W860" s="270" t="s">
        <v>1259</v>
      </c>
      <c r="X860" s="270" t="s">
        <v>1259</v>
      </c>
      <c r="Y860" s="270" t="s">
        <v>1259</v>
      </c>
      <c r="Z860" s="270" t="s">
        <v>1259</v>
      </c>
      <c r="AA860" s="270" t="s">
        <v>1259</v>
      </c>
      <c r="AB860" s="270" t="s">
        <v>1259</v>
      </c>
      <c r="AC860" s="270" t="s">
        <v>1259</v>
      </c>
      <c r="AD860" s="270" t="s">
        <v>1259</v>
      </c>
      <c r="AE860" s="270" t="s">
        <v>1259</v>
      </c>
      <c r="AF860" s="270" t="s">
        <v>1259</v>
      </c>
      <c r="AG860" s="270" t="s">
        <v>1259</v>
      </c>
      <c r="AH860" s="270" t="s">
        <v>1259</v>
      </c>
      <c r="AI860" s="270" t="s">
        <v>1259</v>
      </c>
      <c r="AJ860" s="270" t="s">
        <v>1259</v>
      </c>
      <c r="AK860" s="270" t="s">
        <v>1259</v>
      </c>
      <c r="AL860" s="270" t="s">
        <v>1259</v>
      </c>
      <c r="AM860" s="270" t="s">
        <v>1259</v>
      </c>
      <c r="AN860" s="270" t="s">
        <v>1259</v>
      </c>
      <c r="AO860" s="270" t="s">
        <v>1259</v>
      </c>
      <c r="AP860" s="270" t="s">
        <v>1259</v>
      </c>
      <c r="AQ860" s="270" t="s">
        <v>1259</v>
      </c>
      <c r="AR860" s="270" t="s">
        <v>1259</v>
      </c>
      <c r="AS860" s="270" t="s">
        <v>1259</v>
      </c>
      <c r="AT860" s="270" t="s">
        <v>1259</v>
      </c>
      <c r="AU860" s="270" t="s">
        <v>1259</v>
      </c>
      <c r="AV860" s="270" t="s">
        <v>1259</v>
      </c>
      <c r="AW860" s="277" t="s">
        <v>1259</v>
      </c>
      <c r="AX860">
        <f>VLOOKUP(A860,[1]Sheet4!B$2:G$3636,6,0)</f>
        <v>0</v>
      </c>
      <c r="AY860" t="str">
        <f>VLOOKUP(A860,[1]Sheet2!A$3:AC$3636,29,0)</f>
        <v/>
      </c>
      <c r="AZ860" s="270" t="s">
        <v>3258</v>
      </c>
      <c r="BA860" s="270" t="s">
        <v>3258</v>
      </c>
      <c r="BB860" s="270" t="s">
        <v>3258</v>
      </c>
      <c r="BC860" s="270" t="s">
        <v>3258</v>
      </c>
      <c r="BD860" s="270"/>
      <c r="BE860" s="270"/>
    </row>
    <row r="861" spans="1:83" ht="14.4" x14ac:dyDescent="0.3">
      <c r="A861" s="269">
        <v>523402</v>
      </c>
      <c r="B861" s="272" t="str">
        <f>VLOOKUP(A861,[1]Sheet4!B$1:G$3636,5,0)</f>
        <v>الرابعة</v>
      </c>
      <c r="C861" s="270" t="s">
        <v>1259</v>
      </c>
      <c r="D861" s="270" t="s">
        <v>1259</v>
      </c>
      <c r="E861" s="270" t="s">
        <v>1259</v>
      </c>
      <c r="F861" s="270" t="s">
        <v>1259</v>
      </c>
      <c r="G861" s="270" t="s">
        <v>1259</v>
      </c>
      <c r="H861" s="270" t="s">
        <v>1259</v>
      </c>
      <c r="I861" s="270" t="s">
        <v>1259</v>
      </c>
      <c r="J861" s="270" t="s">
        <v>1259</v>
      </c>
      <c r="K861" s="270" t="s">
        <v>1259</v>
      </c>
      <c r="L861" s="270" t="s">
        <v>1259</v>
      </c>
      <c r="M861" s="270" t="s">
        <v>1259</v>
      </c>
      <c r="N861" s="270" t="s">
        <v>1259</v>
      </c>
      <c r="O861" s="270" t="s">
        <v>1259</v>
      </c>
      <c r="P861" s="270" t="s">
        <v>1259</v>
      </c>
      <c r="Q861" s="270" t="s">
        <v>1259</v>
      </c>
      <c r="R861" s="270" t="s">
        <v>1259</v>
      </c>
      <c r="S861" s="270" t="s">
        <v>1259</v>
      </c>
      <c r="T861" s="270" t="s">
        <v>1259</v>
      </c>
      <c r="U861" s="270" t="s">
        <v>1259</v>
      </c>
      <c r="V861" s="270" t="s">
        <v>1259</v>
      </c>
      <c r="W861" s="270" t="s">
        <v>1259</v>
      </c>
      <c r="X861" s="270" t="s">
        <v>1259</v>
      </c>
      <c r="Y861" s="270" t="s">
        <v>1259</v>
      </c>
      <c r="Z861" s="270" t="s">
        <v>1259</v>
      </c>
      <c r="AA861" s="270" t="s">
        <v>1259</v>
      </c>
      <c r="AB861" s="270" t="s">
        <v>1259</v>
      </c>
      <c r="AC861" s="270" t="s">
        <v>1259</v>
      </c>
      <c r="AD861" s="270" t="s">
        <v>1259</v>
      </c>
      <c r="AE861" s="270" t="s">
        <v>1259</v>
      </c>
      <c r="AF861" s="270" t="s">
        <v>1259</v>
      </c>
      <c r="AG861" s="270" t="s">
        <v>1259</v>
      </c>
      <c r="AH861" s="270" t="s">
        <v>1259</v>
      </c>
      <c r="AI861" s="270" t="s">
        <v>1259</v>
      </c>
      <c r="AJ861" s="270" t="s">
        <v>1259</v>
      </c>
      <c r="AK861" s="270" t="s">
        <v>1259</v>
      </c>
      <c r="AL861" s="270" t="s">
        <v>1259</v>
      </c>
      <c r="AM861" s="270" t="s">
        <v>1259</v>
      </c>
      <c r="AN861" s="270" t="s">
        <v>1259</v>
      </c>
      <c r="AO861" s="270" t="s">
        <v>1259</v>
      </c>
      <c r="AP861" s="270" t="s">
        <v>1259</v>
      </c>
      <c r="AQ861" s="270" t="s">
        <v>1259</v>
      </c>
      <c r="AR861" s="270" t="s">
        <v>1259</v>
      </c>
      <c r="AS861" s="270" t="s">
        <v>1259</v>
      </c>
      <c r="AT861" s="270" t="s">
        <v>1259</v>
      </c>
      <c r="AU861" s="270" t="s">
        <v>1259</v>
      </c>
      <c r="AV861" s="270" t="s">
        <v>1259</v>
      </c>
      <c r="AW861" s="277" t="s">
        <v>1259</v>
      </c>
      <c r="AX861">
        <f>VLOOKUP(A861,[1]Sheet4!B$2:G$3636,6,0)</f>
        <v>0</v>
      </c>
      <c r="AY861" t="str">
        <f>VLOOKUP(A861,[1]Sheet2!A$3:AC$3636,29,0)</f>
        <v/>
      </c>
      <c r="AZ861" s="270" t="s">
        <v>3258</v>
      </c>
      <c r="BA861" s="270" t="s">
        <v>3258</v>
      </c>
      <c r="BB861" s="270" t="s">
        <v>3258</v>
      </c>
      <c r="BC861" s="270" t="s">
        <v>3258</v>
      </c>
      <c r="BD861" s="270"/>
      <c r="BE861" s="270"/>
    </row>
    <row r="862" spans="1:83" ht="14.4" x14ac:dyDescent="0.3">
      <c r="A862" s="269">
        <v>523404</v>
      </c>
      <c r="B862" s="272" t="str">
        <f>VLOOKUP(A862,[1]Sheet4!B$1:G$3636,5,0)</f>
        <v>الرابعة</v>
      </c>
      <c r="C862" s="270" t="s">
        <v>1259</v>
      </c>
      <c r="D862" s="270" t="s">
        <v>1259</v>
      </c>
      <c r="E862" s="270" t="s">
        <v>1259</v>
      </c>
      <c r="F862" s="270" t="s">
        <v>1259</v>
      </c>
      <c r="G862" s="270" t="s">
        <v>1259</v>
      </c>
      <c r="H862" s="270" t="s">
        <v>1259</v>
      </c>
      <c r="I862" s="270" t="s">
        <v>1259</v>
      </c>
      <c r="J862" s="270" t="s">
        <v>1259</v>
      </c>
      <c r="K862" s="270" t="s">
        <v>1259</v>
      </c>
      <c r="L862" s="270" t="s">
        <v>1259</v>
      </c>
      <c r="M862" s="270" t="s">
        <v>1259</v>
      </c>
      <c r="N862" s="270" t="s">
        <v>1259</v>
      </c>
      <c r="O862" s="270" t="s">
        <v>1259</v>
      </c>
      <c r="P862" s="270" t="s">
        <v>1259</v>
      </c>
      <c r="Q862" s="270" t="s">
        <v>1259</v>
      </c>
      <c r="R862" s="270" t="s">
        <v>1259</v>
      </c>
      <c r="S862" s="270" t="s">
        <v>1259</v>
      </c>
      <c r="T862" s="270" t="s">
        <v>1259</v>
      </c>
      <c r="U862" s="270" t="s">
        <v>1259</v>
      </c>
      <c r="V862" s="270" t="s">
        <v>1259</v>
      </c>
      <c r="W862" s="270" t="s">
        <v>1259</v>
      </c>
      <c r="X862" s="270" t="s">
        <v>1259</v>
      </c>
      <c r="Y862" s="270" t="s">
        <v>1259</v>
      </c>
      <c r="Z862" s="270" t="s">
        <v>1259</v>
      </c>
      <c r="AA862" s="270" t="s">
        <v>1259</v>
      </c>
      <c r="AB862" s="270" t="s">
        <v>1259</v>
      </c>
      <c r="AC862" s="270" t="s">
        <v>1259</v>
      </c>
      <c r="AD862" s="270" t="s">
        <v>1259</v>
      </c>
      <c r="AE862" s="270" t="s">
        <v>1259</v>
      </c>
      <c r="AF862" s="270" t="s">
        <v>1259</v>
      </c>
      <c r="AG862" s="270" t="s">
        <v>1259</v>
      </c>
      <c r="AH862" s="270" t="s">
        <v>1259</v>
      </c>
      <c r="AI862" s="270" t="s">
        <v>1259</v>
      </c>
      <c r="AJ862" s="270" t="s">
        <v>1259</v>
      </c>
      <c r="AK862" s="270" t="s">
        <v>1259</v>
      </c>
      <c r="AL862" s="270" t="s">
        <v>1259</v>
      </c>
      <c r="AM862" s="270" t="s">
        <v>1259</v>
      </c>
      <c r="AN862" s="270" t="s">
        <v>1259</v>
      </c>
      <c r="AO862" s="270" t="s">
        <v>1259</v>
      </c>
      <c r="AP862" s="270" t="s">
        <v>1259</v>
      </c>
      <c r="AQ862" s="270" t="s">
        <v>1259</v>
      </c>
      <c r="AR862" s="270" t="s">
        <v>1259</v>
      </c>
      <c r="AS862" s="270" t="s">
        <v>1259</v>
      </c>
      <c r="AT862" s="270" t="s">
        <v>1259</v>
      </c>
      <c r="AU862" s="270" t="s">
        <v>1259</v>
      </c>
      <c r="AV862" s="270" t="s">
        <v>1259</v>
      </c>
      <c r="AW862" s="277" t="s">
        <v>1259</v>
      </c>
      <c r="AX862">
        <f>VLOOKUP(A862,[1]Sheet4!B$2:G$3636,6,0)</f>
        <v>0</v>
      </c>
      <c r="AY862" t="str">
        <f>VLOOKUP(A862,[1]Sheet2!A$3:AC$3636,29,0)</f>
        <v/>
      </c>
      <c r="AZ862" s="270" t="s">
        <v>3258</v>
      </c>
      <c r="BA862" s="270" t="s">
        <v>3258</v>
      </c>
      <c r="BB862" s="270" t="s">
        <v>3258</v>
      </c>
      <c r="BC862" s="270" t="s">
        <v>3258</v>
      </c>
      <c r="BD862" s="270"/>
      <c r="BE862" s="270"/>
    </row>
    <row r="863" spans="1:83" ht="14.4" x14ac:dyDescent="0.3">
      <c r="A863" s="269">
        <v>523407</v>
      </c>
      <c r="B863" s="272" t="str">
        <f>VLOOKUP(A863,[1]Sheet4!B$1:G$3636,5,0)</f>
        <v>الرابعة</v>
      </c>
      <c r="C863" s="270" t="s">
        <v>1259</v>
      </c>
      <c r="D863" s="270" t="s">
        <v>1259</v>
      </c>
      <c r="E863" s="270" t="s">
        <v>1259</v>
      </c>
      <c r="F863" s="270" t="s">
        <v>1259</v>
      </c>
      <c r="G863" s="270" t="s">
        <v>1259</v>
      </c>
      <c r="H863" s="270" t="s">
        <v>1259</v>
      </c>
      <c r="I863" s="270" t="s">
        <v>1259</v>
      </c>
      <c r="J863" s="270" t="s">
        <v>1259</v>
      </c>
      <c r="K863" s="270" t="s">
        <v>1259</v>
      </c>
      <c r="L863" s="270" t="s">
        <v>1259</v>
      </c>
      <c r="M863" s="270" t="s">
        <v>1259</v>
      </c>
      <c r="N863" s="270" t="s">
        <v>1259</v>
      </c>
      <c r="O863" s="270" t="s">
        <v>1259</v>
      </c>
      <c r="P863" s="270" t="s">
        <v>1259</v>
      </c>
      <c r="Q863" s="270" t="s">
        <v>1259</v>
      </c>
      <c r="R863" s="270" t="s">
        <v>1259</v>
      </c>
      <c r="S863" s="270" t="s">
        <v>1259</v>
      </c>
      <c r="T863" s="270" t="s">
        <v>1259</v>
      </c>
      <c r="U863" s="270" t="s">
        <v>1259</v>
      </c>
      <c r="V863" s="270" t="s">
        <v>1259</v>
      </c>
      <c r="W863" s="270" t="s">
        <v>1259</v>
      </c>
      <c r="X863" s="270" t="s">
        <v>1259</v>
      </c>
      <c r="Y863" s="270" t="s">
        <v>1259</v>
      </c>
      <c r="Z863" s="270" t="s">
        <v>1259</v>
      </c>
      <c r="AA863" s="270" t="s">
        <v>1259</v>
      </c>
      <c r="AB863" s="270" t="s">
        <v>1259</v>
      </c>
      <c r="AC863" s="270" t="s">
        <v>1259</v>
      </c>
      <c r="AD863" s="270" t="s">
        <v>1259</v>
      </c>
      <c r="AE863" s="270" t="s">
        <v>1259</v>
      </c>
      <c r="AF863" s="270" t="s">
        <v>1259</v>
      </c>
      <c r="AG863" s="270" t="s">
        <v>1259</v>
      </c>
      <c r="AH863" s="270" t="s">
        <v>1259</v>
      </c>
      <c r="AI863" s="270" t="s">
        <v>1259</v>
      </c>
      <c r="AJ863" s="270" t="s">
        <v>1259</v>
      </c>
      <c r="AK863" s="270" t="s">
        <v>1259</v>
      </c>
      <c r="AL863" s="270" t="s">
        <v>1259</v>
      </c>
      <c r="AM863" s="270" t="s">
        <v>1259</v>
      </c>
      <c r="AN863" s="270" t="s">
        <v>1259</v>
      </c>
      <c r="AO863" s="270" t="s">
        <v>1259</v>
      </c>
      <c r="AP863" s="270" t="s">
        <v>1259</v>
      </c>
      <c r="AQ863" s="270" t="s">
        <v>1259</v>
      </c>
      <c r="AR863" s="270" t="s">
        <v>1259</v>
      </c>
      <c r="AS863" s="270" t="s">
        <v>1259</v>
      </c>
      <c r="AT863" s="270" t="s">
        <v>1259</v>
      </c>
      <c r="AU863" s="270" t="s">
        <v>1259</v>
      </c>
      <c r="AV863" s="270" t="s">
        <v>1259</v>
      </c>
      <c r="AW863" s="277" t="s">
        <v>1259</v>
      </c>
      <c r="AX863">
        <f>VLOOKUP(A863,[1]Sheet4!B$2:G$3636,6,0)</f>
        <v>0</v>
      </c>
      <c r="AY863" t="str">
        <f>VLOOKUP(A863,[1]Sheet2!A$3:AC$3636,29,0)</f>
        <v/>
      </c>
      <c r="AZ863" s="270" t="s">
        <v>3258</v>
      </c>
      <c r="BA863" s="270" t="s">
        <v>3258</v>
      </c>
      <c r="BB863" s="270" t="s">
        <v>3258</v>
      </c>
      <c r="BC863" s="270" t="s">
        <v>3258</v>
      </c>
      <c r="BD863" s="270"/>
      <c r="BE863" s="270"/>
    </row>
    <row r="864" spans="1:83" ht="14.4" x14ac:dyDescent="0.3">
      <c r="A864" s="269">
        <v>523437</v>
      </c>
      <c r="B864" s="272" t="str">
        <f>VLOOKUP(A864,[1]Sheet4!B$1:G$3636,5,0)</f>
        <v>الرابعة</v>
      </c>
      <c r="C864" s="270" t="s">
        <v>1259</v>
      </c>
      <c r="D864" s="270" t="s">
        <v>1259</v>
      </c>
      <c r="E864" s="270" t="s">
        <v>1259</v>
      </c>
      <c r="F864" s="270" t="s">
        <v>1259</v>
      </c>
      <c r="G864" s="270" t="s">
        <v>1259</v>
      </c>
      <c r="H864" s="270" t="s">
        <v>1259</v>
      </c>
      <c r="I864" s="270" t="s">
        <v>1259</v>
      </c>
      <c r="J864" s="270" t="s">
        <v>1259</v>
      </c>
      <c r="K864" s="270" t="s">
        <v>1259</v>
      </c>
      <c r="L864" s="270" t="s">
        <v>1259</v>
      </c>
      <c r="M864" s="270" t="s">
        <v>1259</v>
      </c>
      <c r="N864" s="270" t="s">
        <v>1259</v>
      </c>
      <c r="O864" s="270" t="s">
        <v>1259</v>
      </c>
      <c r="P864" s="270" t="s">
        <v>1259</v>
      </c>
      <c r="Q864" s="270" t="s">
        <v>1259</v>
      </c>
      <c r="R864" s="270" t="s">
        <v>1259</v>
      </c>
      <c r="S864" s="270" t="s">
        <v>1259</v>
      </c>
      <c r="T864" s="270" t="s">
        <v>1259</v>
      </c>
      <c r="U864" s="270" t="s">
        <v>1259</v>
      </c>
      <c r="V864" s="270" t="s">
        <v>1259</v>
      </c>
      <c r="W864" s="270" t="s">
        <v>1259</v>
      </c>
      <c r="X864" s="270" t="s">
        <v>1259</v>
      </c>
      <c r="Y864" s="270" t="s">
        <v>1259</v>
      </c>
      <c r="Z864" s="270" t="s">
        <v>1259</v>
      </c>
      <c r="AA864" s="270" t="s">
        <v>1259</v>
      </c>
      <c r="AB864" s="270" t="s">
        <v>1259</v>
      </c>
      <c r="AC864" s="270" t="s">
        <v>1259</v>
      </c>
      <c r="AD864" s="270" t="s">
        <v>1259</v>
      </c>
      <c r="AE864" s="270" t="s">
        <v>1259</v>
      </c>
      <c r="AF864" s="270" t="s">
        <v>1259</v>
      </c>
      <c r="AG864" s="270" t="s">
        <v>1259</v>
      </c>
      <c r="AH864" s="270" t="s">
        <v>1259</v>
      </c>
      <c r="AI864" s="270" t="s">
        <v>1259</v>
      </c>
      <c r="AJ864" s="270" t="s">
        <v>1259</v>
      </c>
      <c r="AK864" s="270" t="s">
        <v>1259</v>
      </c>
      <c r="AL864" s="270" t="s">
        <v>1259</v>
      </c>
      <c r="AM864" s="270" t="s">
        <v>1259</v>
      </c>
      <c r="AN864" s="270" t="s">
        <v>1259</v>
      </c>
      <c r="AO864" s="270" t="s">
        <v>1259</v>
      </c>
      <c r="AP864" s="270" t="s">
        <v>1259</v>
      </c>
      <c r="AQ864" s="270" t="s">
        <v>1259</v>
      </c>
      <c r="AR864" s="270" t="s">
        <v>1259</v>
      </c>
      <c r="AS864" s="270" t="s">
        <v>1259</v>
      </c>
      <c r="AT864" s="270" t="s">
        <v>1259</v>
      </c>
      <c r="AU864" s="270" t="s">
        <v>1259</v>
      </c>
      <c r="AV864" s="270" t="s">
        <v>1259</v>
      </c>
      <c r="AW864" s="277" t="s">
        <v>1259</v>
      </c>
      <c r="AX864">
        <f>VLOOKUP(A864,[1]Sheet4!B$2:G$3636,6,0)</f>
        <v>0</v>
      </c>
      <c r="AY864" t="str">
        <f>VLOOKUP(A864,[1]Sheet2!A$3:AC$3636,29,0)</f>
        <v/>
      </c>
      <c r="AZ864" s="270" t="s">
        <v>3258</v>
      </c>
      <c r="BA864" s="270" t="s">
        <v>3258</v>
      </c>
      <c r="BB864" s="270" t="s">
        <v>3258</v>
      </c>
      <c r="BC864" s="270" t="s">
        <v>3258</v>
      </c>
      <c r="BD864" s="270"/>
      <c r="BE864" s="270"/>
      <c r="BH864" s="248"/>
      <c r="BI864" s="248"/>
      <c r="BJ864" s="248"/>
      <c r="BK864" s="248"/>
      <c r="BL864" s="248"/>
      <c r="BM864" s="248"/>
      <c r="BN864" s="248"/>
      <c r="BO864" s="248"/>
      <c r="BP864" s="248" t="s">
        <v>3258</v>
      </c>
      <c r="BQ864" s="248" t="s">
        <v>3258</v>
      </c>
      <c r="BR864" s="248" t="s">
        <v>3258</v>
      </c>
      <c r="BS864" s="248" t="s">
        <v>3258</v>
      </c>
      <c r="BT864" s="248" t="s">
        <v>3258</v>
      </c>
      <c r="BU864" s="248" t="s">
        <v>3258</v>
      </c>
      <c r="BV864" s="247"/>
      <c r="BW864" s="248"/>
      <c r="BX864" s="248"/>
      <c r="BY864" s="248"/>
      <c r="BZ864" s="248"/>
      <c r="CA864" s="241"/>
      <c r="CB864" s="241"/>
      <c r="CC864" s="241"/>
      <c r="CD864" s="241"/>
      <c r="CE864" s="248"/>
    </row>
    <row r="865" spans="1:83" ht="14.4" x14ac:dyDescent="0.3">
      <c r="A865" s="269">
        <v>523441</v>
      </c>
      <c r="B865" s="272" t="str">
        <f>VLOOKUP(A865,[1]Sheet4!B$1:G$3636,5,0)</f>
        <v>الرابعة</v>
      </c>
      <c r="C865" s="270" t="s">
        <v>1260</v>
      </c>
      <c r="D865" s="270" t="s">
        <v>1260</v>
      </c>
      <c r="E865" s="270" t="s">
        <v>1260</v>
      </c>
      <c r="F865" s="270" t="s">
        <v>1260</v>
      </c>
      <c r="G865" s="270" t="s">
        <v>1260</v>
      </c>
      <c r="H865" s="270" t="s">
        <v>1260</v>
      </c>
      <c r="I865" s="270" t="s">
        <v>1260</v>
      </c>
      <c r="J865" s="270" t="s">
        <v>1260</v>
      </c>
      <c r="K865" s="270" t="s">
        <v>1260</v>
      </c>
      <c r="L865" s="270" t="s">
        <v>1260</v>
      </c>
      <c r="M865" s="270" t="s">
        <v>1260</v>
      </c>
      <c r="N865" s="270" t="s">
        <v>1260</v>
      </c>
      <c r="O865" s="270" t="s">
        <v>1260</v>
      </c>
      <c r="P865" s="270" t="s">
        <v>1260</v>
      </c>
      <c r="Q865" s="270" t="s">
        <v>1260</v>
      </c>
      <c r="R865" s="270" t="s">
        <v>1260</v>
      </c>
      <c r="S865" s="270" t="s">
        <v>1260</v>
      </c>
      <c r="T865" s="270" t="s">
        <v>1260</v>
      </c>
      <c r="U865" s="270" t="s">
        <v>1260</v>
      </c>
      <c r="V865" s="270" t="s">
        <v>1260</v>
      </c>
      <c r="W865" s="270" t="s">
        <v>1260</v>
      </c>
      <c r="X865" s="270" t="s">
        <v>1260</v>
      </c>
      <c r="Y865" s="270" t="s">
        <v>1260</v>
      </c>
      <c r="Z865" s="270" t="s">
        <v>1260</v>
      </c>
      <c r="AA865" s="270" t="s">
        <v>1260</v>
      </c>
      <c r="AB865" s="270" t="s">
        <v>1260</v>
      </c>
      <c r="AC865" s="270" t="s">
        <v>1260</v>
      </c>
      <c r="AD865" s="270" t="s">
        <v>1260</v>
      </c>
      <c r="AE865" s="270" t="s">
        <v>1260</v>
      </c>
      <c r="AF865" s="270" t="s">
        <v>1260</v>
      </c>
      <c r="AG865" s="270" t="s">
        <v>1260</v>
      </c>
      <c r="AH865" s="270" t="s">
        <v>1260</v>
      </c>
      <c r="AI865" s="270" t="s">
        <v>1260</v>
      </c>
      <c r="AJ865" s="270" t="s">
        <v>1260</v>
      </c>
      <c r="AK865" s="270" t="s">
        <v>1260</v>
      </c>
      <c r="AL865" s="270" t="s">
        <v>1260</v>
      </c>
      <c r="AM865" s="270" t="s">
        <v>1260</v>
      </c>
      <c r="AN865" s="270" t="s">
        <v>1260</v>
      </c>
      <c r="AO865" s="270" t="s">
        <v>1260</v>
      </c>
      <c r="AP865" s="270" t="s">
        <v>1260</v>
      </c>
      <c r="AQ865" s="270" t="s">
        <v>1260</v>
      </c>
      <c r="AR865" s="270" t="s">
        <v>1260</v>
      </c>
      <c r="AS865" s="270" t="s">
        <v>1260</v>
      </c>
      <c r="AT865" s="270" t="s">
        <v>1260</v>
      </c>
      <c r="AU865" s="270" t="s">
        <v>1260</v>
      </c>
      <c r="AV865" s="270" t="s">
        <v>1260</v>
      </c>
      <c r="AW865" s="277" t="s">
        <v>1260</v>
      </c>
      <c r="AX865" t="str">
        <f>VLOOKUP(A865,[1]Sheet4!B$2:G$3636,6,0)</f>
        <v>مستنفذ فصل ثاني  2023-2024</v>
      </c>
      <c r="AY865" t="str">
        <f>VLOOKUP(A865,[1]Sheet2!A$3:AC$3636,29,0)</f>
        <v/>
      </c>
      <c r="AZ865" s="270" t="s">
        <v>3258</v>
      </c>
      <c r="BA865" s="270" t="s">
        <v>3258</v>
      </c>
      <c r="BB865" s="270" t="s">
        <v>3258</v>
      </c>
      <c r="BC865" s="270" t="s">
        <v>3258</v>
      </c>
      <c r="BD865" s="270"/>
      <c r="BE865" s="270"/>
    </row>
    <row r="866" spans="1:83" ht="14.4" x14ac:dyDescent="0.3">
      <c r="A866" s="269">
        <v>523450</v>
      </c>
      <c r="B866" s="272" t="str">
        <f>VLOOKUP(A866,[1]Sheet4!B$1:G$3636,5,0)</f>
        <v>الرابعة</v>
      </c>
      <c r="C866" s="270" t="s">
        <v>1259</v>
      </c>
      <c r="D866" s="270" t="s">
        <v>1259</v>
      </c>
      <c r="E866" s="270" t="s">
        <v>1259</v>
      </c>
      <c r="F866" s="270" t="s">
        <v>1259</v>
      </c>
      <c r="G866" s="270" t="s">
        <v>1259</v>
      </c>
      <c r="H866" s="270" t="s">
        <v>1259</v>
      </c>
      <c r="I866" s="270" t="s">
        <v>1259</v>
      </c>
      <c r="J866" s="270" t="s">
        <v>1259</v>
      </c>
      <c r="K866" s="270" t="s">
        <v>1259</v>
      </c>
      <c r="L866" s="270" t="s">
        <v>1259</v>
      </c>
      <c r="M866" s="270" t="s">
        <v>1259</v>
      </c>
      <c r="N866" s="270" t="s">
        <v>1259</v>
      </c>
      <c r="O866" s="270" t="s">
        <v>1259</v>
      </c>
      <c r="P866" s="270" t="s">
        <v>1259</v>
      </c>
      <c r="Q866" s="270" t="s">
        <v>1259</v>
      </c>
      <c r="R866" s="270" t="s">
        <v>1259</v>
      </c>
      <c r="S866" s="270" t="s">
        <v>1259</v>
      </c>
      <c r="T866" s="270" t="s">
        <v>1259</v>
      </c>
      <c r="U866" s="270" t="s">
        <v>1259</v>
      </c>
      <c r="V866" s="270" t="s">
        <v>1259</v>
      </c>
      <c r="W866" s="270" t="s">
        <v>1259</v>
      </c>
      <c r="X866" s="270" t="s">
        <v>1259</v>
      </c>
      <c r="Y866" s="270" t="s">
        <v>1259</v>
      </c>
      <c r="Z866" s="270" t="s">
        <v>1259</v>
      </c>
      <c r="AA866" s="270" t="s">
        <v>1259</v>
      </c>
      <c r="AB866" s="270" t="s">
        <v>1259</v>
      </c>
      <c r="AC866" s="270" t="s">
        <v>1259</v>
      </c>
      <c r="AD866" s="270" t="s">
        <v>1259</v>
      </c>
      <c r="AE866" s="270" t="s">
        <v>1259</v>
      </c>
      <c r="AF866" s="270" t="s">
        <v>1259</v>
      </c>
      <c r="AG866" s="270" t="s">
        <v>1259</v>
      </c>
      <c r="AH866" s="270" t="s">
        <v>1259</v>
      </c>
      <c r="AI866" s="270" t="s">
        <v>1259</v>
      </c>
      <c r="AJ866" s="270" t="s">
        <v>1259</v>
      </c>
      <c r="AK866" s="270" t="s">
        <v>1259</v>
      </c>
      <c r="AL866" s="270" t="s">
        <v>1259</v>
      </c>
      <c r="AM866" s="270" t="s">
        <v>1259</v>
      </c>
      <c r="AN866" s="270" t="s">
        <v>1259</v>
      </c>
      <c r="AO866" s="270" t="s">
        <v>1259</v>
      </c>
      <c r="AP866" s="270" t="s">
        <v>1259</v>
      </c>
      <c r="AQ866" s="270" t="s">
        <v>1259</v>
      </c>
      <c r="AR866" s="270" t="s">
        <v>1259</v>
      </c>
      <c r="AS866" s="270" t="s">
        <v>1259</v>
      </c>
      <c r="AT866" s="270" t="s">
        <v>1259</v>
      </c>
      <c r="AU866" s="270" t="s">
        <v>1259</v>
      </c>
      <c r="AV866" s="270" t="s">
        <v>1259</v>
      </c>
      <c r="AW866" s="277" t="s">
        <v>1259</v>
      </c>
      <c r="AX866">
        <f>VLOOKUP(A866,[1]Sheet4!B$2:G$3636,6,0)</f>
        <v>0</v>
      </c>
      <c r="AY866" t="str">
        <f>VLOOKUP(A866,[1]Sheet2!A$3:AC$3636,29,0)</f>
        <v/>
      </c>
      <c r="AZ866" s="270" t="s">
        <v>3258</v>
      </c>
      <c r="BA866" s="270" t="s">
        <v>3258</v>
      </c>
      <c r="BB866" s="270" t="s">
        <v>3258</v>
      </c>
      <c r="BC866" s="270" t="s">
        <v>3258</v>
      </c>
      <c r="BD866" s="270"/>
      <c r="BE866" s="270"/>
    </row>
    <row r="867" spans="1:83" ht="14.4" x14ac:dyDescent="0.3">
      <c r="A867" s="269">
        <v>523456</v>
      </c>
      <c r="B867" s="272" t="str">
        <f>VLOOKUP(A867,[1]Sheet4!B$1:G$3636,5,0)</f>
        <v>الرابعة</v>
      </c>
      <c r="C867" s="270" t="s">
        <v>1259</v>
      </c>
      <c r="D867" s="270" t="s">
        <v>1259</v>
      </c>
      <c r="E867" s="270" t="s">
        <v>1259</v>
      </c>
      <c r="F867" s="270" t="s">
        <v>1259</v>
      </c>
      <c r="G867" s="270" t="s">
        <v>1259</v>
      </c>
      <c r="H867" s="270" t="s">
        <v>1259</v>
      </c>
      <c r="I867" s="270" t="s">
        <v>1259</v>
      </c>
      <c r="J867" s="270" t="s">
        <v>1259</v>
      </c>
      <c r="K867" s="270" t="s">
        <v>1259</v>
      </c>
      <c r="L867" s="270" t="s">
        <v>1259</v>
      </c>
      <c r="M867" s="270" t="s">
        <v>1259</v>
      </c>
      <c r="N867" s="270" t="s">
        <v>1259</v>
      </c>
      <c r="O867" s="270" t="s">
        <v>1259</v>
      </c>
      <c r="P867" s="270" t="s">
        <v>1259</v>
      </c>
      <c r="Q867" s="270" t="s">
        <v>1259</v>
      </c>
      <c r="R867" s="270" t="s">
        <v>1259</v>
      </c>
      <c r="S867" s="270" t="s">
        <v>1259</v>
      </c>
      <c r="T867" s="270" t="s">
        <v>1259</v>
      </c>
      <c r="U867" s="270" t="s">
        <v>1259</v>
      </c>
      <c r="V867" s="270" t="s">
        <v>1259</v>
      </c>
      <c r="W867" s="270" t="s">
        <v>1259</v>
      </c>
      <c r="X867" s="270" t="s">
        <v>1259</v>
      </c>
      <c r="Y867" s="270" t="s">
        <v>1259</v>
      </c>
      <c r="Z867" s="270" t="s">
        <v>1259</v>
      </c>
      <c r="AA867" s="270" t="s">
        <v>1259</v>
      </c>
      <c r="AB867" s="270" t="s">
        <v>1259</v>
      </c>
      <c r="AC867" s="270" t="s">
        <v>1259</v>
      </c>
      <c r="AD867" s="270" t="s">
        <v>1259</v>
      </c>
      <c r="AE867" s="270" t="s">
        <v>1259</v>
      </c>
      <c r="AF867" s="270" t="s">
        <v>1259</v>
      </c>
      <c r="AG867" s="270" t="s">
        <v>1259</v>
      </c>
      <c r="AH867" s="270" t="s">
        <v>1259</v>
      </c>
      <c r="AI867" s="270" t="s">
        <v>1259</v>
      </c>
      <c r="AJ867" s="270" t="s">
        <v>1259</v>
      </c>
      <c r="AK867" s="270" t="s">
        <v>1259</v>
      </c>
      <c r="AL867" s="270" t="s">
        <v>1259</v>
      </c>
      <c r="AM867" s="270" t="s">
        <v>1259</v>
      </c>
      <c r="AN867" s="270" t="s">
        <v>1259</v>
      </c>
      <c r="AO867" s="270" t="s">
        <v>1259</v>
      </c>
      <c r="AP867" s="270" t="s">
        <v>1259</v>
      </c>
      <c r="AQ867" s="270" t="s">
        <v>1259</v>
      </c>
      <c r="AR867" s="270" t="s">
        <v>1259</v>
      </c>
      <c r="AS867" s="270" t="s">
        <v>1259</v>
      </c>
      <c r="AT867" s="270" t="s">
        <v>1259</v>
      </c>
      <c r="AU867" s="270" t="s">
        <v>1259</v>
      </c>
      <c r="AV867" s="270" t="s">
        <v>1259</v>
      </c>
      <c r="AW867" s="277" t="s">
        <v>1259</v>
      </c>
      <c r="AX867">
        <f>VLOOKUP(A867,[1]Sheet4!B$2:G$3636,6,0)</f>
        <v>0</v>
      </c>
      <c r="AY867" t="str">
        <f>VLOOKUP(A867,[1]Sheet2!A$3:AC$3636,29,0)</f>
        <v/>
      </c>
      <c r="AZ867" s="270" t="s">
        <v>3258</v>
      </c>
      <c r="BA867" s="270" t="s">
        <v>3258</v>
      </c>
      <c r="BB867" s="270" t="s">
        <v>3258</v>
      </c>
      <c r="BC867" s="270" t="s">
        <v>3258</v>
      </c>
      <c r="BD867" s="270"/>
      <c r="BE867" s="270"/>
    </row>
    <row r="868" spans="1:83" ht="14.4" x14ac:dyDescent="0.3">
      <c r="A868" s="269">
        <v>523466</v>
      </c>
      <c r="B868" s="272" t="str">
        <f>VLOOKUP(A868,[1]Sheet4!B$1:G$3636,5,0)</f>
        <v>الرابعة</v>
      </c>
      <c r="C868" s="270" t="s">
        <v>1260</v>
      </c>
      <c r="D868" s="270" t="s">
        <v>1260</v>
      </c>
      <c r="E868" s="270" t="s">
        <v>1260</v>
      </c>
      <c r="F868" s="270" t="s">
        <v>1260</v>
      </c>
      <c r="G868" s="270" t="s">
        <v>1260</v>
      </c>
      <c r="H868" s="270" t="s">
        <v>1260</v>
      </c>
      <c r="I868" s="270" t="s">
        <v>1260</v>
      </c>
      <c r="J868" s="270" t="s">
        <v>1260</v>
      </c>
      <c r="K868" s="270" t="s">
        <v>1260</v>
      </c>
      <c r="L868" s="270" t="s">
        <v>1260</v>
      </c>
      <c r="M868" s="270" t="s">
        <v>1260</v>
      </c>
      <c r="N868" s="270" t="s">
        <v>1260</v>
      </c>
      <c r="O868" s="270" t="s">
        <v>1260</v>
      </c>
      <c r="P868" s="270" t="s">
        <v>1260</v>
      </c>
      <c r="Q868" s="270" t="s">
        <v>1260</v>
      </c>
      <c r="R868" s="270" t="s">
        <v>1260</v>
      </c>
      <c r="S868" s="270" t="s">
        <v>1260</v>
      </c>
      <c r="T868" s="270" t="s">
        <v>1260</v>
      </c>
      <c r="U868" s="270" t="s">
        <v>1260</v>
      </c>
      <c r="V868" s="270" t="s">
        <v>1260</v>
      </c>
      <c r="W868" s="270" t="s">
        <v>1260</v>
      </c>
      <c r="X868" s="270" t="s">
        <v>1260</v>
      </c>
      <c r="Y868" s="270" t="s">
        <v>1260</v>
      </c>
      <c r="Z868" s="270" t="s">
        <v>1260</v>
      </c>
      <c r="AA868" s="270" t="s">
        <v>1260</v>
      </c>
      <c r="AB868" s="270" t="s">
        <v>1260</v>
      </c>
      <c r="AC868" s="270" t="s">
        <v>1260</v>
      </c>
      <c r="AD868" s="270" t="s">
        <v>1260</v>
      </c>
      <c r="AE868" s="270" t="s">
        <v>1260</v>
      </c>
      <c r="AF868" s="270" t="s">
        <v>1260</v>
      </c>
      <c r="AG868" s="270" t="s">
        <v>1260</v>
      </c>
      <c r="AH868" s="270" t="s">
        <v>1260</v>
      </c>
      <c r="AI868" s="270" t="s">
        <v>1260</v>
      </c>
      <c r="AJ868" s="270" t="s">
        <v>1260</v>
      </c>
      <c r="AK868" s="270" t="s">
        <v>1260</v>
      </c>
      <c r="AL868" s="270" t="s">
        <v>1260</v>
      </c>
      <c r="AM868" s="270" t="s">
        <v>1260</v>
      </c>
      <c r="AN868" s="270" t="s">
        <v>1260</v>
      </c>
      <c r="AO868" s="270" t="s">
        <v>1260</v>
      </c>
      <c r="AP868" s="270" t="s">
        <v>1260</v>
      </c>
      <c r="AQ868" s="270" t="s">
        <v>1260</v>
      </c>
      <c r="AR868" s="270" t="s">
        <v>1260</v>
      </c>
      <c r="AS868" s="270" t="s">
        <v>1260</v>
      </c>
      <c r="AT868" s="270" t="s">
        <v>1260</v>
      </c>
      <c r="AU868" s="270" t="s">
        <v>1260</v>
      </c>
      <c r="AV868" s="270" t="s">
        <v>1260</v>
      </c>
      <c r="AW868" s="277" t="s">
        <v>1260</v>
      </c>
      <c r="AX868" t="str">
        <f>VLOOKUP(A868,[1]Sheet4!B$2:G$3636,6,0)</f>
        <v>مستنفذ فصل ثاني  2023-2024</v>
      </c>
      <c r="AY868" t="str">
        <f>VLOOKUP(A868,[1]Sheet2!A$3:AC$3636,29,0)</f>
        <v/>
      </c>
      <c r="AZ868" s="270" t="s">
        <v>3258</v>
      </c>
      <c r="BA868" s="270" t="s">
        <v>3258</v>
      </c>
      <c r="BB868" s="270" t="s">
        <v>3258</v>
      </c>
      <c r="BC868" s="270" t="s">
        <v>3258</v>
      </c>
      <c r="BD868" s="270"/>
      <c r="BE868" s="270"/>
      <c r="BH868" s="248"/>
      <c r="BI868" s="248"/>
      <c r="BJ868" s="248"/>
      <c r="BK868" s="248"/>
      <c r="BL868" s="248"/>
      <c r="BM868" s="248"/>
      <c r="BN868" s="248"/>
      <c r="BO868" s="248"/>
      <c r="BP868" s="248" t="s">
        <v>3258</v>
      </c>
      <c r="BQ868" s="248" t="s">
        <v>3258</v>
      </c>
      <c r="BR868" s="248" t="s">
        <v>3258</v>
      </c>
      <c r="BS868" s="248" t="s">
        <v>3258</v>
      </c>
      <c r="BT868" s="248" t="s">
        <v>3258</v>
      </c>
      <c r="BU868" s="248" t="s">
        <v>3258</v>
      </c>
      <c r="BV868" s="247"/>
      <c r="BW868" s="248"/>
      <c r="BX868" s="248"/>
      <c r="BY868" s="248"/>
      <c r="BZ868" s="248"/>
      <c r="CA868" s="241"/>
      <c r="CB868" s="241"/>
      <c r="CC868" s="241"/>
      <c r="CD868" s="241"/>
      <c r="CE868" s="248"/>
    </row>
    <row r="869" spans="1:83" ht="14.4" x14ac:dyDescent="0.3">
      <c r="A869" s="269">
        <v>523481</v>
      </c>
      <c r="B869" s="272" t="str">
        <f>VLOOKUP(A869,[1]Sheet4!B$1:G$3636,5,0)</f>
        <v>الرابعة</v>
      </c>
      <c r="C869" s="270" t="s">
        <v>1259</v>
      </c>
      <c r="D869" s="270" t="s">
        <v>1259</v>
      </c>
      <c r="E869" s="270" t="s">
        <v>1259</v>
      </c>
      <c r="F869" s="270" t="s">
        <v>1259</v>
      </c>
      <c r="G869" s="270" t="s">
        <v>1259</v>
      </c>
      <c r="H869" s="270" t="s">
        <v>1259</v>
      </c>
      <c r="I869" s="270" t="s">
        <v>1259</v>
      </c>
      <c r="J869" s="270" t="s">
        <v>1259</v>
      </c>
      <c r="K869" s="270" t="s">
        <v>1259</v>
      </c>
      <c r="L869" s="270" t="s">
        <v>1259</v>
      </c>
      <c r="M869" s="270" t="s">
        <v>1259</v>
      </c>
      <c r="N869" s="270" t="s">
        <v>1259</v>
      </c>
      <c r="O869" s="270" t="s">
        <v>1259</v>
      </c>
      <c r="P869" s="270" t="s">
        <v>1259</v>
      </c>
      <c r="Q869" s="270" t="s">
        <v>1259</v>
      </c>
      <c r="R869" s="270" t="s">
        <v>1259</v>
      </c>
      <c r="S869" s="270" t="s">
        <v>1259</v>
      </c>
      <c r="T869" s="270" t="s">
        <v>1259</v>
      </c>
      <c r="U869" s="270" t="s">
        <v>1259</v>
      </c>
      <c r="V869" s="270" t="s">
        <v>1259</v>
      </c>
      <c r="W869" s="270" t="s">
        <v>1259</v>
      </c>
      <c r="X869" s="270" t="s">
        <v>1259</v>
      </c>
      <c r="Y869" s="270" t="s">
        <v>1259</v>
      </c>
      <c r="Z869" s="270" t="s">
        <v>1259</v>
      </c>
      <c r="AA869" s="270" t="s">
        <v>1259</v>
      </c>
      <c r="AB869" s="270" t="s">
        <v>1259</v>
      </c>
      <c r="AC869" s="270" t="s">
        <v>1259</v>
      </c>
      <c r="AD869" s="270" t="s">
        <v>1259</v>
      </c>
      <c r="AE869" s="270" t="s">
        <v>1259</v>
      </c>
      <c r="AF869" s="270" t="s">
        <v>1259</v>
      </c>
      <c r="AG869" s="270" t="s">
        <v>1259</v>
      </c>
      <c r="AH869" s="270" t="s">
        <v>1259</v>
      </c>
      <c r="AI869" s="270" t="s">
        <v>1259</v>
      </c>
      <c r="AJ869" s="270" t="s">
        <v>1259</v>
      </c>
      <c r="AK869" s="270" t="s">
        <v>1259</v>
      </c>
      <c r="AL869" s="270" t="s">
        <v>1259</v>
      </c>
      <c r="AM869" s="270" t="s">
        <v>1259</v>
      </c>
      <c r="AN869" s="270" t="s">
        <v>1259</v>
      </c>
      <c r="AO869" s="270" t="s">
        <v>1259</v>
      </c>
      <c r="AP869" s="270" t="s">
        <v>1259</v>
      </c>
      <c r="AQ869" s="270" t="s">
        <v>1259</v>
      </c>
      <c r="AR869" s="270" t="s">
        <v>1259</v>
      </c>
      <c r="AS869" s="270" t="s">
        <v>1259</v>
      </c>
      <c r="AT869" s="270" t="s">
        <v>1259</v>
      </c>
      <c r="AU869" s="270" t="s">
        <v>1259</v>
      </c>
      <c r="AV869" s="270" t="s">
        <v>1259</v>
      </c>
      <c r="AW869" s="277" t="s">
        <v>1259</v>
      </c>
      <c r="AX869">
        <f>VLOOKUP(A869,[1]Sheet4!B$2:G$3636,6,0)</f>
        <v>0</v>
      </c>
      <c r="AY869">
        <f>VLOOKUP(A869,[1]Sheet2!A$3:AC$3636,29,0)</f>
        <v>0</v>
      </c>
      <c r="AZ869" s="270" t="s">
        <v>3258</v>
      </c>
      <c r="BA869" s="270" t="s">
        <v>3258</v>
      </c>
      <c r="BB869" s="270" t="s">
        <v>3258</v>
      </c>
      <c r="BC869" s="270" t="s">
        <v>3258</v>
      </c>
      <c r="BD869" s="270"/>
      <c r="BE869" s="270"/>
    </row>
    <row r="870" spans="1:83" ht="14.4" x14ac:dyDescent="0.3">
      <c r="A870" s="269">
        <v>523490</v>
      </c>
      <c r="B870" s="272" t="str">
        <f>VLOOKUP(A870,[1]Sheet4!B$1:G$3636,5,0)</f>
        <v>الرابعة</v>
      </c>
      <c r="C870" s="270" t="s">
        <v>1259</v>
      </c>
      <c r="D870" s="270" t="s">
        <v>1259</v>
      </c>
      <c r="E870" s="270" t="s">
        <v>1259</v>
      </c>
      <c r="F870" s="270" t="s">
        <v>1259</v>
      </c>
      <c r="G870" s="270" t="s">
        <v>1259</v>
      </c>
      <c r="H870" s="270" t="s">
        <v>1259</v>
      </c>
      <c r="I870" s="270" t="s">
        <v>1259</v>
      </c>
      <c r="J870" s="270" t="s">
        <v>1259</v>
      </c>
      <c r="K870" s="270" t="s">
        <v>1259</v>
      </c>
      <c r="L870" s="270" t="s">
        <v>1259</v>
      </c>
      <c r="M870" s="270" t="s">
        <v>1259</v>
      </c>
      <c r="N870" s="270" t="s">
        <v>1259</v>
      </c>
      <c r="O870" s="270" t="s">
        <v>1259</v>
      </c>
      <c r="P870" s="270" t="s">
        <v>1259</v>
      </c>
      <c r="Q870" s="270" t="s">
        <v>1259</v>
      </c>
      <c r="R870" s="270" t="s">
        <v>1259</v>
      </c>
      <c r="S870" s="270" t="s">
        <v>1259</v>
      </c>
      <c r="T870" s="270" t="s">
        <v>1259</v>
      </c>
      <c r="U870" s="270" t="s">
        <v>1259</v>
      </c>
      <c r="V870" s="270" t="s">
        <v>1259</v>
      </c>
      <c r="W870" s="270" t="s">
        <v>1259</v>
      </c>
      <c r="X870" s="270" t="s">
        <v>1259</v>
      </c>
      <c r="Y870" s="270" t="s">
        <v>1259</v>
      </c>
      <c r="Z870" s="270" t="s">
        <v>1259</v>
      </c>
      <c r="AA870" s="270" t="s">
        <v>1259</v>
      </c>
      <c r="AB870" s="270" t="s">
        <v>1259</v>
      </c>
      <c r="AC870" s="270" t="s">
        <v>1259</v>
      </c>
      <c r="AD870" s="270" t="s">
        <v>1259</v>
      </c>
      <c r="AE870" s="270" t="s">
        <v>1259</v>
      </c>
      <c r="AF870" s="270" t="s">
        <v>1259</v>
      </c>
      <c r="AG870" s="270" t="s">
        <v>1259</v>
      </c>
      <c r="AH870" s="270" t="s">
        <v>1259</v>
      </c>
      <c r="AI870" s="270" t="s">
        <v>1259</v>
      </c>
      <c r="AJ870" s="270" t="s">
        <v>1259</v>
      </c>
      <c r="AK870" s="270" t="s">
        <v>1259</v>
      </c>
      <c r="AL870" s="270" t="s">
        <v>1259</v>
      </c>
      <c r="AM870" s="270" t="s">
        <v>1259</v>
      </c>
      <c r="AN870" s="270" t="s">
        <v>1259</v>
      </c>
      <c r="AO870" s="270" t="s">
        <v>1259</v>
      </c>
      <c r="AP870" s="270" t="s">
        <v>1259</v>
      </c>
      <c r="AQ870" s="270" t="s">
        <v>1259</v>
      </c>
      <c r="AR870" s="270" t="s">
        <v>1259</v>
      </c>
      <c r="AS870" s="270" t="s">
        <v>1259</v>
      </c>
      <c r="AT870" s="270" t="s">
        <v>1259</v>
      </c>
      <c r="AU870" s="270" t="s">
        <v>1259</v>
      </c>
      <c r="AV870" s="270" t="s">
        <v>1259</v>
      </c>
      <c r="AW870" s="277" t="s">
        <v>1259</v>
      </c>
      <c r="AX870">
        <f>VLOOKUP(A870,[1]Sheet4!B$2:G$3636,6,0)</f>
        <v>0</v>
      </c>
      <c r="AY870" t="str">
        <f>VLOOKUP(A870,[1]Sheet2!A$3:AC$3636,29,0)</f>
        <v/>
      </c>
      <c r="AZ870" s="270" t="s">
        <v>3258</v>
      </c>
      <c r="BA870" s="270" t="s">
        <v>3258</v>
      </c>
      <c r="BB870" s="270" t="s">
        <v>3258</v>
      </c>
      <c r="BC870" s="270" t="s">
        <v>3258</v>
      </c>
      <c r="BD870" s="270"/>
      <c r="BE870" s="270"/>
    </row>
    <row r="871" spans="1:83" ht="14.4" x14ac:dyDescent="0.3">
      <c r="A871" s="269">
        <v>523497</v>
      </c>
      <c r="B871" s="272" t="str">
        <f>VLOOKUP(A871,[1]Sheet4!B$1:G$3636,5,0)</f>
        <v>الرابعة حديث</v>
      </c>
      <c r="C871" s="270" t="s">
        <v>1260</v>
      </c>
      <c r="D871" s="270" t="s">
        <v>1260</v>
      </c>
      <c r="E871" s="270" t="s">
        <v>1260</v>
      </c>
      <c r="F871" s="270" t="s">
        <v>1260</v>
      </c>
      <c r="G871" s="270" t="s">
        <v>1260</v>
      </c>
      <c r="H871" s="270" t="s">
        <v>1260</v>
      </c>
      <c r="I871" s="270" t="s">
        <v>1260</v>
      </c>
      <c r="J871" s="270" t="s">
        <v>1260</v>
      </c>
      <c r="K871" s="270" t="s">
        <v>1260</v>
      </c>
      <c r="L871" s="270" t="s">
        <v>1260</v>
      </c>
      <c r="M871" s="270" t="s">
        <v>1260</v>
      </c>
      <c r="N871" s="270" t="s">
        <v>1260</v>
      </c>
      <c r="O871" s="270" t="s">
        <v>1260</v>
      </c>
      <c r="P871" s="270" t="s">
        <v>1260</v>
      </c>
      <c r="Q871" s="270" t="s">
        <v>1260</v>
      </c>
      <c r="R871" s="270" t="s">
        <v>1260</v>
      </c>
      <c r="S871" s="270" t="s">
        <v>1260</v>
      </c>
      <c r="T871" s="270" t="s">
        <v>1260</v>
      </c>
      <c r="U871" s="270" t="s">
        <v>1260</v>
      </c>
      <c r="V871" s="270" t="s">
        <v>1260</v>
      </c>
      <c r="W871" s="270" t="s">
        <v>1260</v>
      </c>
      <c r="X871" s="270" t="s">
        <v>1260</v>
      </c>
      <c r="Y871" s="270" t="s">
        <v>1260</v>
      </c>
      <c r="Z871" s="270" t="s">
        <v>1260</v>
      </c>
      <c r="AA871" s="270" t="s">
        <v>1260</v>
      </c>
      <c r="AB871" s="270" t="s">
        <v>1260</v>
      </c>
      <c r="AC871" s="270" t="s">
        <v>1260</v>
      </c>
      <c r="AD871" s="270" t="s">
        <v>1260</v>
      </c>
      <c r="AE871" s="270" t="s">
        <v>1260</v>
      </c>
      <c r="AF871" s="270" t="s">
        <v>1260</v>
      </c>
      <c r="AG871" s="270" t="s">
        <v>1260</v>
      </c>
      <c r="AH871" s="270" t="s">
        <v>1260</v>
      </c>
      <c r="AI871" s="270" t="s">
        <v>1260</v>
      </c>
      <c r="AJ871" s="270" t="s">
        <v>1260</v>
      </c>
      <c r="AK871" s="270" t="s">
        <v>1260</v>
      </c>
      <c r="AL871" s="270" t="s">
        <v>1260</v>
      </c>
      <c r="AM871" s="270" t="s">
        <v>1260</v>
      </c>
      <c r="AN871" s="270" t="s">
        <v>1260</v>
      </c>
      <c r="AO871" s="270" t="s">
        <v>1260</v>
      </c>
      <c r="AP871" s="270" t="s">
        <v>1260</v>
      </c>
      <c r="AQ871" s="270" t="s">
        <v>1260</v>
      </c>
      <c r="AR871" s="270" t="s">
        <v>1260</v>
      </c>
      <c r="AS871" s="270" t="s">
        <v>3258</v>
      </c>
      <c r="AT871" s="270" t="s">
        <v>3258</v>
      </c>
      <c r="AU871" s="270" t="s">
        <v>3258</v>
      </c>
      <c r="AV871" s="270" t="s">
        <v>3258</v>
      </c>
      <c r="AW871" s="277" t="s">
        <v>3258</v>
      </c>
      <c r="AY871" t="str">
        <f>VLOOKUP(A871,[1]Sheet2!A$3:AC$3636,29,0)</f>
        <v>مستنفذ فصل اول 2023-2024</v>
      </c>
      <c r="AZ871" s="270" t="s">
        <v>3258</v>
      </c>
      <c r="BA871" s="270" t="s">
        <v>3258</v>
      </c>
      <c r="BB871" s="270" t="s">
        <v>3258</v>
      </c>
      <c r="BC871" s="270" t="s">
        <v>3258</v>
      </c>
      <c r="BD871" s="270"/>
      <c r="BE871" s="270"/>
    </row>
    <row r="872" spans="1:83" ht="14.4" x14ac:dyDescent="0.3">
      <c r="A872" s="269">
        <v>523499</v>
      </c>
      <c r="B872" s="272" t="str">
        <f>VLOOKUP(A872,[1]Sheet4!B$1:G$3636,5,0)</f>
        <v>الرابعة</v>
      </c>
      <c r="C872" s="270" t="s">
        <v>1260</v>
      </c>
      <c r="D872" s="270" t="s">
        <v>1260</v>
      </c>
      <c r="E872" s="270" t="s">
        <v>1260</v>
      </c>
      <c r="F872" s="270" t="s">
        <v>1260</v>
      </c>
      <c r="G872" s="270" t="s">
        <v>1260</v>
      </c>
      <c r="H872" s="270" t="s">
        <v>1260</v>
      </c>
      <c r="I872" s="270" t="s">
        <v>1260</v>
      </c>
      <c r="J872" s="270" t="s">
        <v>1260</v>
      </c>
      <c r="K872" s="270" t="s">
        <v>1260</v>
      </c>
      <c r="L872" s="270" t="s">
        <v>1260</v>
      </c>
      <c r="M872" s="270" t="s">
        <v>1260</v>
      </c>
      <c r="N872" s="270" t="s">
        <v>1260</v>
      </c>
      <c r="O872" s="270" t="s">
        <v>1260</v>
      </c>
      <c r="P872" s="270" t="s">
        <v>1260</v>
      </c>
      <c r="Q872" s="270" t="s">
        <v>1260</v>
      </c>
      <c r="R872" s="270" t="s">
        <v>1260</v>
      </c>
      <c r="S872" s="270" t="s">
        <v>1260</v>
      </c>
      <c r="T872" s="270" t="s">
        <v>1260</v>
      </c>
      <c r="U872" s="270" t="s">
        <v>1260</v>
      </c>
      <c r="V872" s="270" t="s">
        <v>1260</v>
      </c>
      <c r="W872" s="270" t="s">
        <v>1260</v>
      </c>
      <c r="X872" s="270" t="s">
        <v>1260</v>
      </c>
      <c r="Y872" s="270" t="s">
        <v>1260</v>
      </c>
      <c r="Z872" s="270" t="s">
        <v>1260</v>
      </c>
      <c r="AA872" s="270" t="s">
        <v>1260</v>
      </c>
      <c r="AB872" s="270" t="s">
        <v>1260</v>
      </c>
      <c r="AC872" s="270" t="s">
        <v>1260</v>
      </c>
      <c r="AD872" s="270" t="s">
        <v>1260</v>
      </c>
      <c r="AE872" s="270" t="s">
        <v>1260</v>
      </c>
      <c r="AF872" s="270" t="s">
        <v>1260</v>
      </c>
      <c r="AG872" s="270" t="s">
        <v>1260</v>
      </c>
      <c r="AH872" s="270" t="s">
        <v>1260</v>
      </c>
      <c r="AI872" s="270" t="s">
        <v>1260</v>
      </c>
      <c r="AJ872" s="270" t="s">
        <v>1260</v>
      </c>
      <c r="AK872" s="270" t="s">
        <v>1260</v>
      </c>
      <c r="AL872" s="270" t="s">
        <v>1260</v>
      </c>
      <c r="AM872" s="270" t="s">
        <v>1260</v>
      </c>
      <c r="AN872" s="270" t="s">
        <v>1260</v>
      </c>
      <c r="AO872" s="270" t="s">
        <v>1260</v>
      </c>
      <c r="AP872" s="270" t="s">
        <v>1260</v>
      </c>
      <c r="AQ872" s="270" t="s">
        <v>1260</v>
      </c>
      <c r="AR872" s="270" t="s">
        <v>1260</v>
      </c>
      <c r="AS872" s="270" t="s">
        <v>1260</v>
      </c>
      <c r="AT872" s="270" t="s">
        <v>1260</v>
      </c>
      <c r="AU872" s="270" t="s">
        <v>1260</v>
      </c>
      <c r="AV872" s="270" t="s">
        <v>1260</v>
      </c>
      <c r="AW872" s="277" t="s">
        <v>1260</v>
      </c>
      <c r="AX872" t="str">
        <f>VLOOKUP(A872,[1]Sheet4!B$2:G$3636,6,0)</f>
        <v>مستنفذ فصل ثاني  2023-2024</v>
      </c>
      <c r="AY872" t="str">
        <f>VLOOKUP(A872,[1]Sheet2!A$3:AC$3636,29,0)</f>
        <v/>
      </c>
      <c r="AZ872" s="249"/>
      <c r="BA872" s="249"/>
      <c r="BB872" s="249"/>
      <c r="BC872" s="249"/>
      <c r="BD872" s="249"/>
      <c r="BE872" s="270"/>
      <c r="BH872" s="248"/>
      <c r="BI872" s="248"/>
      <c r="BJ872" s="248"/>
      <c r="BK872" s="248"/>
      <c r="BL872" s="248"/>
      <c r="BM872" s="248"/>
      <c r="BN872" s="248"/>
      <c r="BO872" s="248"/>
      <c r="BP872" s="248" t="s">
        <v>3258</v>
      </c>
      <c r="BQ872" s="248" t="s">
        <v>3258</v>
      </c>
      <c r="BR872" s="248" t="s">
        <v>3258</v>
      </c>
      <c r="BS872" s="248" t="s">
        <v>3258</v>
      </c>
      <c r="BT872" s="248" t="s">
        <v>3258</v>
      </c>
      <c r="BU872" s="248" t="s">
        <v>3258</v>
      </c>
      <c r="BV872" s="247"/>
      <c r="BW872" s="248"/>
      <c r="BX872" s="248"/>
      <c r="BY872" s="248"/>
      <c r="BZ872" s="248"/>
      <c r="CA872" s="241"/>
      <c r="CB872" s="241"/>
      <c r="CC872" s="241"/>
      <c r="CD872" s="241"/>
      <c r="CE872" s="248"/>
    </row>
    <row r="873" spans="1:83" ht="14.4" x14ac:dyDescent="0.3">
      <c r="A873" s="269">
        <v>523504</v>
      </c>
      <c r="B873" s="272" t="str">
        <f>VLOOKUP(A873,[1]Sheet4!B$1:G$3636,5,0)</f>
        <v>الرابعة</v>
      </c>
      <c r="C873" s="270" t="s">
        <v>1259</v>
      </c>
      <c r="D873" s="270" t="s">
        <v>1259</v>
      </c>
      <c r="E873" s="270" t="s">
        <v>1259</v>
      </c>
      <c r="F873" s="270" t="s">
        <v>1259</v>
      </c>
      <c r="G873" s="270" t="s">
        <v>1259</v>
      </c>
      <c r="H873" s="270" t="s">
        <v>1259</v>
      </c>
      <c r="I873" s="270" t="s">
        <v>1259</v>
      </c>
      <c r="J873" s="270" t="s">
        <v>1259</v>
      </c>
      <c r="K873" s="270" t="s">
        <v>1259</v>
      </c>
      <c r="L873" s="270" t="s">
        <v>1259</v>
      </c>
      <c r="M873" s="270" t="s">
        <v>1259</v>
      </c>
      <c r="N873" s="270" t="s">
        <v>1259</v>
      </c>
      <c r="O873" s="270" t="s">
        <v>1259</v>
      </c>
      <c r="P873" s="270" t="s">
        <v>1259</v>
      </c>
      <c r="Q873" s="270" t="s">
        <v>1259</v>
      </c>
      <c r="R873" s="270" t="s">
        <v>1259</v>
      </c>
      <c r="S873" s="270" t="s">
        <v>1259</v>
      </c>
      <c r="T873" s="270" t="s">
        <v>1259</v>
      </c>
      <c r="U873" s="270" t="s">
        <v>1259</v>
      </c>
      <c r="V873" s="270" t="s">
        <v>1259</v>
      </c>
      <c r="W873" s="270" t="s">
        <v>1259</v>
      </c>
      <c r="X873" s="270" t="s">
        <v>1259</v>
      </c>
      <c r="Y873" s="270" t="s">
        <v>1259</v>
      </c>
      <c r="Z873" s="270" t="s">
        <v>1259</v>
      </c>
      <c r="AA873" s="270" t="s">
        <v>1259</v>
      </c>
      <c r="AB873" s="270" t="s">
        <v>1259</v>
      </c>
      <c r="AC873" s="270" t="s">
        <v>1259</v>
      </c>
      <c r="AD873" s="270" t="s">
        <v>1259</v>
      </c>
      <c r="AE873" s="270" t="s">
        <v>1259</v>
      </c>
      <c r="AF873" s="270" t="s">
        <v>1259</v>
      </c>
      <c r="AG873" s="270" t="s">
        <v>1259</v>
      </c>
      <c r="AH873" s="270" t="s">
        <v>1259</v>
      </c>
      <c r="AI873" s="270" t="s">
        <v>1259</v>
      </c>
      <c r="AJ873" s="270" t="s">
        <v>1259</v>
      </c>
      <c r="AK873" s="270" t="s">
        <v>1259</v>
      </c>
      <c r="AL873" s="270" t="s">
        <v>1259</v>
      </c>
      <c r="AM873" s="270" t="s">
        <v>1259</v>
      </c>
      <c r="AN873" s="270" t="s">
        <v>1259</v>
      </c>
      <c r="AO873" s="270" t="s">
        <v>1259</v>
      </c>
      <c r="AP873" s="270" t="s">
        <v>1259</v>
      </c>
      <c r="AQ873" s="270" t="s">
        <v>1259</v>
      </c>
      <c r="AR873" s="270" t="s">
        <v>1259</v>
      </c>
      <c r="AS873" s="270" t="s">
        <v>1259</v>
      </c>
      <c r="AT873" s="270" t="s">
        <v>1259</v>
      </c>
      <c r="AU873" s="270" t="s">
        <v>1259</v>
      </c>
      <c r="AV873" s="270" t="s">
        <v>1259</v>
      </c>
      <c r="AW873" s="277" t="s">
        <v>1259</v>
      </c>
      <c r="AX873">
        <f>VLOOKUP(A873,[1]Sheet4!B$2:G$3636,6,0)</f>
        <v>0</v>
      </c>
      <c r="AY873" t="str">
        <f>VLOOKUP(A873,[1]Sheet2!A$3:AC$3636,29,0)</f>
        <v/>
      </c>
      <c r="AZ873" s="270" t="s">
        <v>3258</v>
      </c>
      <c r="BA873" s="270" t="s">
        <v>3258</v>
      </c>
      <c r="BB873" s="270" t="s">
        <v>3258</v>
      </c>
      <c r="BC873" s="270" t="s">
        <v>3258</v>
      </c>
      <c r="BD873" s="270"/>
      <c r="BE873" s="270"/>
    </row>
    <row r="874" spans="1:83" ht="14.4" x14ac:dyDescent="0.3">
      <c r="A874" s="269">
        <v>523508</v>
      </c>
      <c r="B874" s="272" t="str">
        <f>VLOOKUP(A874,[1]Sheet4!B$1:G$3636,5,0)</f>
        <v>الرابعة</v>
      </c>
      <c r="C874" s="270" t="s">
        <v>1259</v>
      </c>
      <c r="D874" s="270" t="s">
        <v>1259</v>
      </c>
      <c r="E874" s="270" t="s">
        <v>1259</v>
      </c>
      <c r="F874" s="270" t="s">
        <v>1259</v>
      </c>
      <c r="G874" s="270" t="s">
        <v>1259</v>
      </c>
      <c r="H874" s="270" t="s">
        <v>1259</v>
      </c>
      <c r="I874" s="270" t="s">
        <v>1259</v>
      </c>
      <c r="J874" s="270" t="s">
        <v>1259</v>
      </c>
      <c r="K874" s="270" t="s">
        <v>1259</v>
      </c>
      <c r="L874" s="270" t="s">
        <v>1259</v>
      </c>
      <c r="M874" s="270" t="s">
        <v>1259</v>
      </c>
      <c r="N874" s="270" t="s">
        <v>1259</v>
      </c>
      <c r="O874" s="270" t="s">
        <v>1259</v>
      </c>
      <c r="P874" s="270" t="s">
        <v>1259</v>
      </c>
      <c r="Q874" s="270" t="s">
        <v>1259</v>
      </c>
      <c r="R874" s="270" t="s">
        <v>1259</v>
      </c>
      <c r="S874" s="270" t="s">
        <v>1259</v>
      </c>
      <c r="T874" s="270" t="s">
        <v>1259</v>
      </c>
      <c r="U874" s="270" t="s">
        <v>1259</v>
      </c>
      <c r="V874" s="270" t="s">
        <v>1259</v>
      </c>
      <c r="W874" s="270" t="s">
        <v>1259</v>
      </c>
      <c r="X874" s="270" t="s">
        <v>1259</v>
      </c>
      <c r="Y874" s="270" t="s">
        <v>1259</v>
      </c>
      <c r="Z874" s="270" t="s">
        <v>1259</v>
      </c>
      <c r="AA874" s="270" t="s">
        <v>1259</v>
      </c>
      <c r="AB874" s="270" t="s">
        <v>1259</v>
      </c>
      <c r="AC874" s="270" t="s">
        <v>1259</v>
      </c>
      <c r="AD874" s="270" t="s">
        <v>1259</v>
      </c>
      <c r="AE874" s="270" t="s">
        <v>1259</v>
      </c>
      <c r="AF874" s="270" t="s">
        <v>1259</v>
      </c>
      <c r="AG874" s="270" t="s">
        <v>1259</v>
      </c>
      <c r="AH874" s="270" t="s">
        <v>1259</v>
      </c>
      <c r="AI874" s="270" t="s">
        <v>1259</v>
      </c>
      <c r="AJ874" s="270" t="s">
        <v>1259</v>
      </c>
      <c r="AK874" s="270" t="s">
        <v>1259</v>
      </c>
      <c r="AL874" s="270" t="s">
        <v>1259</v>
      </c>
      <c r="AM874" s="270" t="s">
        <v>1259</v>
      </c>
      <c r="AN874" s="270" t="s">
        <v>1259</v>
      </c>
      <c r="AO874" s="270" t="s">
        <v>1259</v>
      </c>
      <c r="AP874" s="270" t="s">
        <v>1259</v>
      </c>
      <c r="AQ874" s="270" t="s">
        <v>1259</v>
      </c>
      <c r="AR874" s="270" t="s">
        <v>1259</v>
      </c>
      <c r="AS874" s="270" t="s">
        <v>1259</v>
      </c>
      <c r="AT874" s="270" t="s">
        <v>1259</v>
      </c>
      <c r="AU874" s="270" t="s">
        <v>1259</v>
      </c>
      <c r="AV874" s="270" t="s">
        <v>1259</v>
      </c>
      <c r="AW874" s="277" t="s">
        <v>1259</v>
      </c>
      <c r="AX874">
        <f>VLOOKUP(A874,[1]Sheet4!B$2:G$3636,6,0)</f>
        <v>0</v>
      </c>
      <c r="AY874" t="str">
        <f>VLOOKUP(A874,[1]Sheet2!A$3:AC$3636,29,0)</f>
        <v/>
      </c>
      <c r="AZ874" s="270" t="s">
        <v>3258</v>
      </c>
      <c r="BA874" s="270" t="s">
        <v>3258</v>
      </c>
      <c r="BB874" s="270" t="s">
        <v>3258</v>
      </c>
      <c r="BC874" s="270" t="s">
        <v>3258</v>
      </c>
      <c r="BD874" s="270"/>
      <c r="BE874" s="270"/>
      <c r="BH874" s="248"/>
      <c r="BI874" s="248"/>
      <c r="BJ874" s="248"/>
      <c r="BK874" s="248"/>
      <c r="BL874" s="248"/>
      <c r="BM874" s="248"/>
      <c r="BN874" s="248"/>
      <c r="BO874" s="248"/>
      <c r="BP874" s="248" t="s">
        <v>3258</v>
      </c>
      <c r="BQ874" s="248" t="s">
        <v>3258</v>
      </c>
      <c r="BR874" s="248" t="s">
        <v>3258</v>
      </c>
      <c r="BS874" s="248" t="s">
        <v>3258</v>
      </c>
      <c r="BT874" s="248" t="s">
        <v>3258</v>
      </c>
      <c r="BU874" s="248" t="s">
        <v>3258</v>
      </c>
      <c r="BV874" s="247"/>
      <c r="BW874" s="248"/>
      <c r="BX874" s="248"/>
      <c r="BY874" s="248"/>
      <c r="BZ874" s="248"/>
      <c r="CA874" s="241"/>
      <c r="CB874" s="241"/>
      <c r="CC874" s="241"/>
      <c r="CD874" s="241"/>
      <c r="CE874" s="248"/>
    </row>
    <row r="875" spans="1:83" ht="14.4" x14ac:dyDescent="0.3">
      <c r="A875" s="269">
        <v>523509</v>
      </c>
      <c r="B875" s="272" t="str">
        <f>VLOOKUP(A875,[1]Sheet4!B$1:G$3636,5,0)</f>
        <v>الرابعة</v>
      </c>
      <c r="C875" s="270" t="s">
        <v>1259</v>
      </c>
      <c r="D875" s="270" t="s">
        <v>1259</v>
      </c>
      <c r="E875" s="270" t="s">
        <v>1259</v>
      </c>
      <c r="F875" s="270" t="s">
        <v>1259</v>
      </c>
      <c r="G875" s="270" t="s">
        <v>1259</v>
      </c>
      <c r="H875" s="270" t="s">
        <v>1259</v>
      </c>
      <c r="I875" s="270" t="s">
        <v>1259</v>
      </c>
      <c r="J875" s="270" t="s">
        <v>1259</v>
      </c>
      <c r="K875" s="270" t="s">
        <v>1259</v>
      </c>
      <c r="L875" s="270" t="s">
        <v>1259</v>
      </c>
      <c r="M875" s="270" t="s">
        <v>1259</v>
      </c>
      <c r="N875" s="270" t="s">
        <v>1259</v>
      </c>
      <c r="O875" s="270" t="s">
        <v>1259</v>
      </c>
      <c r="P875" s="270" t="s">
        <v>1259</v>
      </c>
      <c r="Q875" s="270" t="s">
        <v>1259</v>
      </c>
      <c r="R875" s="270" t="s">
        <v>1259</v>
      </c>
      <c r="S875" s="270" t="s">
        <v>1259</v>
      </c>
      <c r="T875" s="270" t="s">
        <v>1259</v>
      </c>
      <c r="U875" s="270" t="s">
        <v>1259</v>
      </c>
      <c r="V875" s="270" t="s">
        <v>1259</v>
      </c>
      <c r="W875" s="270" t="s">
        <v>1259</v>
      </c>
      <c r="X875" s="270" t="s">
        <v>1259</v>
      </c>
      <c r="Y875" s="270" t="s">
        <v>1259</v>
      </c>
      <c r="Z875" s="270" t="s">
        <v>1259</v>
      </c>
      <c r="AA875" s="270" t="s">
        <v>1259</v>
      </c>
      <c r="AB875" s="270" t="s">
        <v>1259</v>
      </c>
      <c r="AC875" s="270" t="s">
        <v>1259</v>
      </c>
      <c r="AD875" s="270" t="s">
        <v>1259</v>
      </c>
      <c r="AE875" s="270" t="s">
        <v>1259</v>
      </c>
      <c r="AF875" s="270" t="s">
        <v>1259</v>
      </c>
      <c r="AG875" s="270" t="s">
        <v>1259</v>
      </c>
      <c r="AH875" s="270" t="s">
        <v>1259</v>
      </c>
      <c r="AI875" s="270" t="s">
        <v>1259</v>
      </c>
      <c r="AJ875" s="270" t="s">
        <v>1259</v>
      </c>
      <c r="AK875" s="270" t="s">
        <v>1259</v>
      </c>
      <c r="AL875" s="270" t="s">
        <v>1259</v>
      </c>
      <c r="AM875" s="270" t="s">
        <v>1259</v>
      </c>
      <c r="AN875" s="270" t="s">
        <v>1259</v>
      </c>
      <c r="AO875" s="270" t="s">
        <v>1259</v>
      </c>
      <c r="AP875" s="270" t="s">
        <v>1259</v>
      </c>
      <c r="AQ875" s="270" t="s">
        <v>1259</v>
      </c>
      <c r="AR875" s="270" t="s">
        <v>1259</v>
      </c>
      <c r="AS875" s="270" t="s">
        <v>1259</v>
      </c>
      <c r="AT875" s="270" t="s">
        <v>1259</v>
      </c>
      <c r="AU875" s="270" t="s">
        <v>1259</v>
      </c>
      <c r="AV875" s="270" t="s">
        <v>1259</v>
      </c>
      <c r="AW875" s="277" t="s">
        <v>1259</v>
      </c>
      <c r="AX875">
        <f>VLOOKUP(A875,[1]Sheet4!B$2:G$3636,6,0)</f>
        <v>0</v>
      </c>
      <c r="AY875" t="str">
        <f>VLOOKUP(A875,[1]Sheet2!A$3:AC$3636,29,0)</f>
        <v/>
      </c>
      <c r="AZ875" s="270" t="s">
        <v>3258</v>
      </c>
      <c r="BA875" s="270" t="s">
        <v>3258</v>
      </c>
      <c r="BB875" s="270" t="s">
        <v>3258</v>
      </c>
      <c r="BC875" s="270" t="s">
        <v>3258</v>
      </c>
      <c r="BD875" s="270"/>
      <c r="BE875" s="270"/>
    </row>
    <row r="876" spans="1:83" ht="14.4" x14ac:dyDescent="0.3">
      <c r="A876" s="269">
        <v>523525</v>
      </c>
      <c r="B876" s="272" t="str">
        <f>VLOOKUP(A876,[1]Sheet4!B$1:G$3636,5,0)</f>
        <v>الرابعة</v>
      </c>
      <c r="C876" s="270" t="s">
        <v>1259</v>
      </c>
      <c r="D876" s="270" t="s">
        <v>1259</v>
      </c>
      <c r="E876" s="270" t="s">
        <v>1259</v>
      </c>
      <c r="F876" s="270" t="s">
        <v>1259</v>
      </c>
      <c r="G876" s="270" t="s">
        <v>1259</v>
      </c>
      <c r="H876" s="270" t="s">
        <v>1259</v>
      </c>
      <c r="I876" s="270" t="s">
        <v>1259</v>
      </c>
      <c r="J876" s="270" t="s">
        <v>1259</v>
      </c>
      <c r="K876" s="270" t="s">
        <v>1259</v>
      </c>
      <c r="L876" s="270" t="s">
        <v>1259</v>
      </c>
      <c r="M876" s="270" t="s">
        <v>1259</v>
      </c>
      <c r="N876" s="270" t="s">
        <v>1259</v>
      </c>
      <c r="O876" s="270" t="s">
        <v>1259</v>
      </c>
      <c r="P876" s="270" t="s">
        <v>1259</v>
      </c>
      <c r="Q876" s="270" t="s">
        <v>1259</v>
      </c>
      <c r="R876" s="270" t="s">
        <v>1259</v>
      </c>
      <c r="S876" s="270" t="s">
        <v>1259</v>
      </c>
      <c r="T876" s="270" t="s">
        <v>1259</v>
      </c>
      <c r="U876" s="270" t="s">
        <v>1259</v>
      </c>
      <c r="V876" s="270" t="s">
        <v>1259</v>
      </c>
      <c r="W876" s="270" t="s">
        <v>1259</v>
      </c>
      <c r="X876" s="270" t="s">
        <v>1259</v>
      </c>
      <c r="Y876" s="270" t="s">
        <v>1259</v>
      </c>
      <c r="Z876" s="270" t="s">
        <v>1259</v>
      </c>
      <c r="AA876" s="270" t="s">
        <v>1259</v>
      </c>
      <c r="AB876" s="270" t="s">
        <v>1259</v>
      </c>
      <c r="AC876" s="270" t="s">
        <v>1259</v>
      </c>
      <c r="AD876" s="270" t="s">
        <v>1259</v>
      </c>
      <c r="AE876" s="270" t="s">
        <v>1259</v>
      </c>
      <c r="AF876" s="270" t="s">
        <v>1259</v>
      </c>
      <c r="AG876" s="270" t="s">
        <v>1259</v>
      </c>
      <c r="AH876" s="270" t="s">
        <v>1259</v>
      </c>
      <c r="AI876" s="270" t="s">
        <v>1259</v>
      </c>
      <c r="AJ876" s="270" t="s">
        <v>1259</v>
      </c>
      <c r="AK876" s="270" t="s">
        <v>1259</v>
      </c>
      <c r="AL876" s="270" t="s">
        <v>1259</v>
      </c>
      <c r="AM876" s="270" t="s">
        <v>1259</v>
      </c>
      <c r="AN876" s="270" t="s">
        <v>1259</v>
      </c>
      <c r="AO876" s="270" t="s">
        <v>1259</v>
      </c>
      <c r="AP876" s="270" t="s">
        <v>1259</v>
      </c>
      <c r="AQ876" s="270" t="s">
        <v>1259</v>
      </c>
      <c r="AR876" s="270" t="s">
        <v>1259</v>
      </c>
      <c r="AS876" s="270" t="s">
        <v>1259</v>
      </c>
      <c r="AT876" s="270" t="s">
        <v>1259</v>
      </c>
      <c r="AU876" s="270" t="s">
        <v>1259</v>
      </c>
      <c r="AV876" s="270" t="s">
        <v>1259</v>
      </c>
      <c r="AW876" s="277" t="s">
        <v>1259</v>
      </c>
      <c r="AX876">
        <f>VLOOKUP(A876,[1]Sheet4!B$2:G$3636,6,0)</f>
        <v>0</v>
      </c>
      <c r="AY876" t="str">
        <f>VLOOKUP(A876,[1]Sheet2!A$3:AC$3636,29,0)</f>
        <v/>
      </c>
      <c r="AZ876" s="270" t="s">
        <v>3258</v>
      </c>
      <c r="BA876" s="270" t="s">
        <v>3258</v>
      </c>
      <c r="BB876" s="270" t="s">
        <v>3258</v>
      </c>
      <c r="BC876" s="270" t="s">
        <v>3258</v>
      </c>
      <c r="BD876" s="270"/>
      <c r="BE876" s="270"/>
    </row>
    <row r="877" spans="1:83" ht="14.4" x14ac:dyDescent="0.3">
      <c r="A877" s="269">
        <v>523526</v>
      </c>
      <c r="B877" s="272" t="str">
        <f>VLOOKUP(A877,[1]Sheet4!B$1:G$3636,5,0)</f>
        <v>الرابعة</v>
      </c>
      <c r="C877" s="270" t="s">
        <v>1259</v>
      </c>
      <c r="D877" s="270" t="s">
        <v>1259</v>
      </c>
      <c r="E877" s="270" t="s">
        <v>1259</v>
      </c>
      <c r="F877" s="270" t="s">
        <v>1259</v>
      </c>
      <c r="G877" s="270" t="s">
        <v>1259</v>
      </c>
      <c r="H877" s="270" t="s">
        <v>1259</v>
      </c>
      <c r="I877" s="270" t="s">
        <v>1259</v>
      </c>
      <c r="J877" s="270" t="s">
        <v>1259</v>
      </c>
      <c r="K877" s="270" t="s">
        <v>1259</v>
      </c>
      <c r="L877" s="270" t="s">
        <v>1259</v>
      </c>
      <c r="M877" s="270" t="s">
        <v>1259</v>
      </c>
      <c r="N877" s="270" t="s">
        <v>1259</v>
      </c>
      <c r="O877" s="270" t="s">
        <v>1259</v>
      </c>
      <c r="P877" s="270" t="s">
        <v>1259</v>
      </c>
      <c r="Q877" s="270" t="s">
        <v>1259</v>
      </c>
      <c r="R877" s="270" t="s">
        <v>1259</v>
      </c>
      <c r="S877" s="270" t="s">
        <v>1259</v>
      </c>
      <c r="T877" s="270" t="s">
        <v>1259</v>
      </c>
      <c r="U877" s="270" t="s">
        <v>1259</v>
      </c>
      <c r="V877" s="270" t="s">
        <v>1259</v>
      </c>
      <c r="W877" s="270" t="s">
        <v>1259</v>
      </c>
      <c r="X877" s="270" t="s">
        <v>1259</v>
      </c>
      <c r="Y877" s="270" t="s">
        <v>1259</v>
      </c>
      <c r="Z877" s="270" t="s">
        <v>1259</v>
      </c>
      <c r="AA877" s="270" t="s">
        <v>1259</v>
      </c>
      <c r="AB877" s="270" t="s">
        <v>1259</v>
      </c>
      <c r="AC877" s="270" t="s">
        <v>1259</v>
      </c>
      <c r="AD877" s="270" t="s">
        <v>1259</v>
      </c>
      <c r="AE877" s="270" t="s">
        <v>1259</v>
      </c>
      <c r="AF877" s="270" t="s">
        <v>1259</v>
      </c>
      <c r="AG877" s="270" t="s">
        <v>1259</v>
      </c>
      <c r="AH877" s="270" t="s">
        <v>1259</v>
      </c>
      <c r="AI877" s="270" t="s">
        <v>1259</v>
      </c>
      <c r="AJ877" s="270" t="s">
        <v>1259</v>
      </c>
      <c r="AK877" s="270" t="s">
        <v>1259</v>
      </c>
      <c r="AL877" s="270" t="s">
        <v>1259</v>
      </c>
      <c r="AM877" s="270" t="s">
        <v>1259</v>
      </c>
      <c r="AN877" s="270" t="s">
        <v>1259</v>
      </c>
      <c r="AO877" s="270" t="s">
        <v>1259</v>
      </c>
      <c r="AP877" s="270" t="s">
        <v>1259</v>
      </c>
      <c r="AQ877" s="270" t="s">
        <v>1259</v>
      </c>
      <c r="AR877" s="270" t="s">
        <v>1259</v>
      </c>
      <c r="AS877" s="270" t="s">
        <v>1259</v>
      </c>
      <c r="AT877" s="270" t="s">
        <v>1259</v>
      </c>
      <c r="AU877" s="270" t="s">
        <v>1259</v>
      </c>
      <c r="AV877" s="270" t="s">
        <v>1259</v>
      </c>
      <c r="AW877" s="277" t="s">
        <v>1259</v>
      </c>
      <c r="AX877">
        <f>VLOOKUP(A877,[1]Sheet4!B$2:G$3636,6,0)</f>
        <v>0</v>
      </c>
      <c r="AY877" t="str">
        <f>VLOOKUP(A877,[1]Sheet2!A$3:AC$3636,29,0)</f>
        <v/>
      </c>
      <c r="AZ877" s="270" t="s">
        <v>3258</v>
      </c>
      <c r="BA877" s="270" t="s">
        <v>3258</v>
      </c>
      <c r="BB877" s="270" t="s">
        <v>3258</v>
      </c>
      <c r="BC877" s="270" t="s">
        <v>3258</v>
      </c>
      <c r="BD877" s="270"/>
      <c r="BE877" s="270"/>
      <c r="BH877" s="248"/>
      <c r="BI877" s="248"/>
      <c r="BJ877" s="248"/>
      <c r="BK877" s="248"/>
      <c r="BL877" s="248"/>
      <c r="BM877" s="248"/>
      <c r="BN877" s="248"/>
      <c r="BO877" s="248"/>
      <c r="BP877" s="248" t="s">
        <v>3258</v>
      </c>
      <c r="BQ877" s="248" t="s">
        <v>3258</v>
      </c>
      <c r="BR877" s="248" t="s">
        <v>3258</v>
      </c>
      <c r="BS877" s="248" t="s">
        <v>3258</v>
      </c>
      <c r="BT877" s="248" t="s">
        <v>3258</v>
      </c>
      <c r="BU877" s="248" t="s">
        <v>3258</v>
      </c>
      <c r="BV877" s="247"/>
      <c r="BW877" s="248"/>
      <c r="BX877" s="248"/>
      <c r="BY877" s="248"/>
      <c r="BZ877" s="248"/>
      <c r="CA877" s="241"/>
      <c r="CB877" s="241"/>
      <c r="CC877" s="241"/>
      <c r="CD877" s="241"/>
      <c r="CE877" s="248"/>
    </row>
    <row r="878" spans="1:83" ht="14.4" x14ac:dyDescent="0.3">
      <c r="A878" s="269">
        <v>523538</v>
      </c>
      <c r="B878" s="272" t="str">
        <f>VLOOKUP(A878,[1]Sheet4!B$1:G$3636,5,0)</f>
        <v>الرابعة</v>
      </c>
      <c r="C878" s="270" t="s">
        <v>1259</v>
      </c>
      <c r="D878" s="270" t="s">
        <v>1259</v>
      </c>
      <c r="E878" s="270" t="s">
        <v>1259</v>
      </c>
      <c r="F878" s="270" t="s">
        <v>1259</v>
      </c>
      <c r="G878" s="270" t="s">
        <v>1259</v>
      </c>
      <c r="H878" s="270" t="s">
        <v>1259</v>
      </c>
      <c r="I878" s="270" t="s">
        <v>1259</v>
      </c>
      <c r="J878" s="270" t="s">
        <v>1259</v>
      </c>
      <c r="K878" s="270" t="s">
        <v>1259</v>
      </c>
      <c r="L878" s="270" t="s">
        <v>1259</v>
      </c>
      <c r="M878" s="270" t="s">
        <v>1259</v>
      </c>
      <c r="N878" s="270" t="s">
        <v>1259</v>
      </c>
      <c r="O878" s="270" t="s">
        <v>1259</v>
      </c>
      <c r="P878" s="270" t="s">
        <v>1259</v>
      </c>
      <c r="Q878" s="270" t="s">
        <v>1259</v>
      </c>
      <c r="R878" s="270" t="s">
        <v>1259</v>
      </c>
      <c r="S878" s="270" t="s">
        <v>1259</v>
      </c>
      <c r="T878" s="270" t="s">
        <v>1259</v>
      </c>
      <c r="U878" s="270" t="s">
        <v>1259</v>
      </c>
      <c r="V878" s="270" t="s">
        <v>1259</v>
      </c>
      <c r="W878" s="270" t="s">
        <v>1259</v>
      </c>
      <c r="X878" s="270" t="s">
        <v>1259</v>
      </c>
      <c r="Y878" s="270" t="s">
        <v>1259</v>
      </c>
      <c r="Z878" s="270" t="s">
        <v>1259</v>
      </c>
      <c r="AA878" s="270" t="s">
        <v>1259</v>
      </c>
      <c r="AB878" s="270" t="s">
        <v>1259</v>
      </c>
      <c r="AC878" s="270" t="s">
        <v>1259</v>
      </c>
      <c r="AD878" s="270" t="s">
        <v>1259</v>
      </c>
      <c r="AE878" s="270" t="s">
        <v>1259</v>
      </c>
      <c r="AF878" s="270" t="s">
        <v>1259</v>
      </c>
      <c r="AG878" s="270" t="s">
        <v>1259</v>
      </c>
      <c r="AH878" s="270" t="s">
        <v>1259</v>
      </c>
      <c r="AI878" s="270" t="s">
        <v>1259</v>
      </c>
      <c r="AJ878" s="270" t="s">
        <v>1259</v>
      </c>
      <c r="AK878" s="270" t="s">
        <v>1259</v>
      </c>
      <c r="AL878" s="270" t="s">
        <v>1259</v>
      </c>
      <c r="AM878" s="270" t="s">
        <v>1259</v>
      </c>
      <c r="AN878" s="270" t="s">
        <v>1259</v>
      </c>
      <c r="AO878" s="270" t="s">
        <v>1259</v>
      </c>
      <c r="AP878" s="270" t="s">
        <v>1259</v>
      </c>
      <c r="AQ878" s="270" t="s">
        <v>1259</v>
      </c>
      <c r="AR878" s="270" t="s">
        <v>1259</v>
      </c>
      <c r="AS878" s="270" t="s">
        <v>1259</v>
      </c>
      <c r="AT878" s="270" t="s">
        <v>1259</v>
      </c>
      <c r="AU878" s="270" t="s">
        <v>1259</v>
      </c>
      <c r="AV878" s="270" t="s">
        <v>1259</v>
      </c>
      <c r="AW878" s="270" t="s">
        <v>1259</v>
      </c>
      <c r="AX878">
        <f>VLOOKUP(A878,[1]Sheet4!B$2:G$3636,6,0)</f>
        <v>0</v>
      </c>
      <c r="AY878" t="str">
        <f>VLOOKUP(A878,[1]Sheet2!A$3:AC$3636,29,0)</f>
        <v/>
      </c>
      <c r="AZ878" s="270" t="s">
        <v>3258</v>
      </c>
      <c r="BA878" s="270" t="s">
        <v>3258</v>
      </c>
      <c r="BB878" s="270" t="s">
        <v>3258</v>
      </c>
      <c r="BC878" s="270" t="s">
        <v>3258</v>
      </c>
      <c r="BD878" s="270"/>
      <c r="BE878" s="270"/>
    </row>
    <row r="879" spans="1:83" ht="14.4" x14ac:dyDescent="0.3">
      <c r="A879" s="269">
        <v>523540</v>
      </c>
      <c r="B879" s="272" t="str">
        <f>VLOOKUP(A879,[1]Sheet4!B$1:G$3636,5,0)</f>
        <v>الرابعة</v>
      </c>
      <c r="C879" s="270" t="s">
        <v>1260</v>
      </c>
      <c r="D879" s="270" t="s">
        <v>1260</v>
      </c>
      <c r="E879" s="270" t="s">
        <v>1260</v>
      </c>
      <c r="F879" s="270" t="s">
        <v>1260</v>
      </c>
      <c r="G879" s="270" t="s">
        <v>1260</v>
      </c>
      <c r="H879" s="270" t="s">
        <v>1260</v>
      </c>
      <c r="I879" s="270" t="s">
        <v>1260</v>
      </c>
      <c r="J879" s="270" t="s">
        <v>1260</v>
      </c>
      <c r="K879" s="270" t="s">
        <v>1260</v>
      </c>
      <c r="L879" s="270" t="s">
        <v>1260</v>
      </c>
      <c r="M879" s="270" t="s">
        <v>1260</v>
      </c>
      <c r="N879" s="270" t="s">
        <v>1260</v>
      </c>
      <c r="O879" s="270" t="s">
        <v>1260</v>
      </c>
      <c r="P879" s="270" t="s">
        <v>1260</v>
      </c>
      <c r="Q879" s="270" t="s">
        <v>1260</v>
      </c>
      <c r="R879" s="270" t="s">
        <v>1260</v>
      </c>
      <c r="S879" s="270" t="s">
        <v>1260</v>
      </c>
      <c r="T879" s="270" t="s">
        <v>1260</v>
      </c>
      <c r="U879" s="270" t="s">
        <v>1260</v>
      </c>
      <c r="V879" s="270" t="s">
        <v>1260</v>
      </c>
      <c r="W879" s="270" t="s">
        <v>1260</v>
      </c>
      <c r="X879" s="270" t="s">
        <v>1260</v>
      </c>
      <c r="Y879" s="270" t="s">
        <v>1260</v>
      </c>
      <c r="Z879" s="270" t="s">
        <v>1260</v>
      </c>
      <c r="AA879" s="270" t="s">
        <v>1260</v>
      </c>
      <c r="AB879" s="270" t="s">
        <v>1260</v>
      </c>
      <c r="AC879" s="270" t="s">
        <v>1260</v>
      </c>
      <c r="AD879" s="270" t="s">
        <v>1260</v>
      </c>
      <c r="AE879" s="270" t="s">
        <v>1260</v>
      </c>
      <c r="AF879" s="270" t="s">
        <v>1260</v>
      </c>
      <c r="AG879" s="270" t="s">
        <v>1260</v>
      </c>
      <c r="AH879" s="270" t="s">
        <v>1260</v>
      </c>
      <c r="AI879" s="270" t="s">
        <v>1260</v>
      </c>
      <c r="AJ879" s="270" t="s">
        <v>1260</v>
      </c>
      <c r="AK879" s="270" t="s">
        <v>1260</v>
      </c>
      <c r="AL879" s="270" t="s">
        <v>1260</v>
      </c>
      <c r="AM879" s="270" t="s">
        <v>1260</v>
      </c>
      <c r="AN879" s="270" t="s">
        <v>1260</v>
      </c>
      <c r="AO879" s="270" t="s">
        <v>1260</v>
      </c>
      <c r="AP879" s="270" t="s">
        <v>1260</v>
      </c>
      <c r="AQ879" s="270" t="s">
        <v>1260</v>
      </c>
      <c r="AR879" s="270" t="s">
        <v>1260</v>
      </c>
      <c r="AS879" s="270" t="s">
        <v>1260</v>
      </c>
      <c r="AT879" s="270" t="s">
        <v>1260</v>
      </c>
      <c r="AU879" s="270" t="s">
        <v>1260</v>
      </c>
      <c r="AV879" s="270" t="s">
        <v>1260</v>
      </c>
      <c r="AW879" s="277" t="s">
        <v>1260</v>
      </c>
      <c r="AX879" t="str">
        <f>VLOOKUP(A879,[1]Sheet4!B$2:G$3636,6,0)</f>
        <v>مستنفذ فصل ثاني  2023-2024</v>
      </c>
      <c r="AY879">
        <f>VLOOKUP(A879,[1]Sheet2!A$3:AC$3636,29,0)</f>
        <v>0</v>
      </c>
      <c r="AZ879" s="270" t="s">
        <v>3258</v>
      </c>
      <c r="BA879" s="270" t="s">
        <v>3258</v>
      </c>
      <c r="BB879" s="270" t="s">
        <v>3258</v>
      </c>
      <c r="BC879" s="270" t="s">
        <v>3258</v>
      </c>
      <c r="BD879" s="270"/>
      <c r="BE879" s="270"/>
    </row>
    <row r="880" spans="1:83" ht="14.4" x14ac:dyDescent="0.3">
      <c r="A880" s="269">
        <v>523551</v>
      </c>
      <c r="B880" s="272" t="str">
        <f>VLOOKUP(A880,[1]Sheet4!B$1:G$3636,5,0)</f>
        <v>الرابعة حديث</v>
      </c>
      <c r="C880" s="270" t="s">
        <v>1259</v>
      </c>
      <c r="D880" s="270" t="s">
        <v>1259</v>
      </c>
      <c r="E880" s="270" t="s">
        <v>1259</v>
      </c>
      <c r="F880" s="270" t="s">
        <v>1259</v>
      </c>
      <c r="G880" s="270" t="s">
        <v>1259</v>
      </c>
      <c r="H880" s="270" t="s">
        <v>1259</v>
      </c>
      <c r="I880" s="270" t="s">
        <v>1259</v>
      </c>
      <c r="J880" s="270" t="s">
        <v>1259</v>
      </c>
      <c r="K880" s="270" t="s">
        <v>1259</v>
      </c>
      <c r="L880" s="270" t="s">
        <v>1259</v>
      </c>
      <c r="M880" s="270" t="s">
        <v>1259</v>
      </c>
      <c r="N880" s="270" t="s">
        <v>1259</v>
      </c>
      <c r="O880" s="270" t="s">
        <v>1259</v>
      </c>
      <c r="P880" s="270" t="s">
        <v>1259</v>
      </c>
      <c r="Q880" s="270" t="s">
        <v>1259</v>
      </c>
      <c r="R880" s="270" t="s">
        <v>1259</v>
      </c>
      <c r="S880" s="270" t="s">
        <v>1259</v>
      </c>
      <c r="T880" s="270" t="s">
        <v>1259</v>
      </c>
      <c r="U880" s="270" t="s">
        <v>1259</v>
      </c>
      <c r="V880" s="270" t="s">
        <v>1259</v>
      </c>
      <c r="W880" s="270" t="s">
        <v>1259</v>
      </c>
      <c r="X880" s="270" t="s">
        <v>1259</v>
      </c>
      <c r="Y880" s="270" t="s">
        <v>1259</v>
      </c>
      <c r="Z880" s="270" t="s">
        <v>1259</v>
      </c>
      <c r="AA880" s="270" t="s">
        <v>1259</v>
      </c>
      <c r="AB880" s="270" t="s">
        <v>1259</v>
      </c>
      <c r="AC880" s="270" t="s">
        <v>1259</v>
      </c>
      <c r="AD880" s="270" t="s">
        <v>1259</v>
      </c>
      <c r="AE880" s="270" t="s">
        <v>1259</v>
      </c>
      <c r="AF880" s="270" t="s">
        <v>1259</v>
      </c>
      <c r="AG880" s="270" t="s">
        <v>1259</v>
      </c>
      <c r="AH880" s="270" t="s">
        <v>1259</v>
      </c>
      <c r="AI880" s="270" t="s">
        <v>1259</v>
      </c>
      <c r="AJ880" s="270" t="s">
        <v>1259</v>
      </c>
      <c r="AK880" s="270" t="s">
        <v>1259</v>
      </c>
      <c r="AL880" s="270" t="s">
        <v>1259</v>
      </c>
      <c r="AM880" s="270" t="s">
        <v>1259</v>
      </c>
      <c r="AN880" s="270" t="s">
        <v>1259</v>
      </c>
      <c r="AO880" s="270" t="s">
        <v>1259</v>
      </c>
      <c r="AP880" s="270" t="s">
        <v>1259</v>
      </c>
      <c r="AQ880" s="270" t="s">
        <v>1259</v>
      </c>
      <c r="AR880" s="270" t="s">
        <v>1259</v>
      </c>
      <c r="AS880" s="270"/>
      <c r="AT880" s="270"/>
      <c r="AU880" s="270"/>
      <c r="AV880" s="270"/>
      <c r="AW880" s="277"/>
      <c r="AY880" t="str">
        <f>VLOOKUP(A880,[1]Sheet2!A$3:AC$3636,29,0)</f>
        <v/>
      </c>
      <c r="AZ880" s="270" t="s">
        <v>3258</v>
      </c>
      <c r="BA880" s="270" t="s">
        <v>3258</v>
      </c>
      <c r="BB880" s="270" t="s">
        <v>3258</v>
      </c>
      <c r="BC880" s="270" t="s">
        <v>3258</v>
      </c>
      <c r="BD880" s="270"/>
      <c r="BE880" s="270"/>
    </row>
    <row r="881" spans="1:83" ht="14.4" x14ac:dyDescent="0.3">
      <c r="A881" s="269">
        <v>523555</v>
      </c>
      <c r="B881" s="272" t="str">
        <f>VLOOKUP(A881,[1]Sheet4!B$1:G$3636,5,0)</f>
        <v>الرابعة</v>
      </c>
      <c r="C881" s="270" t="s">
        <v>1259</v>
      </c>
      <c r="D881" s="270" t="s">
        <v>1259</v>
      </c>
      <c r="E881" s="270" t="s">
        <v>1259</v>
      </c>
      <c r="F881" s="270" t="s">
        <v>1259</v>
      </c>
      <c r="G881" s="270" t="s">
        <v>1259</v>
      </c>
      <c r="H881" s="270" t="s">
        <v>1259</v>
      </c>
      <c r="I881" s="270" t="s">
        <v>1259</v>
      </c>
      <c r="J881" s="270" t="s">
        <v>1259</v>
      </c>
      <c r="K881" s="270" t="s">
        <v>1259</v>
      </c>
      <c r="L881" s="270" t="s">
        <v>1259</v>
      </c>
      <c r="M881" s="270" t="s">
        <v>1259</v>
      </c>
      <c r="N881" s="270" t="s">
        <v>1259</v>
      </c>
      <c r="O881" s="270" t="s">
        <v>1259</v>
      </c>
      <c r="P881" s="270" t="s">
        <v>1259</v>
      </c>
      <c r="Q881" s="270" t="s">
        <v>1259</v>
      </c>
      <c r="R881" s="270" t="s">
        <v>1259</v>
      </c>
      <c r="S881" s="270" t="s">
        <v>1259</v>
      </c>
      <c r="T881" s="270" t="s">
        <v>1259</v>
      </c>
      <c r="U881" s="270" t="s">
        <v>1259</v>
      </c>
      <c r="V881" s="270" t="s">
        <v>1259</v>
      </c>
      <c r="W881" s="270" t="s">
        <v>1259</v>
      </c>
      <c r="X881" s="270" t="s">
        <v>1259</v>
      </c>
      <c r="Y881" s="270" t="s">
        <v>1259</v>
      </c>
      <c r="Z881" s="270" t="s">
        <v>1259</v>
      </c>
      <c r="AA881" s="270" t="s">
        <v>1259</v>
      </c>
      <c r="AB881" s="270" t="s">
        <v>1259</v>
      </c>
      <c r="AC881" s="270" t="s">
        <v>1259</v>
      </c>
      <c r="AD881" s="270" t="s">
        <v>1259</v>
      </c>
      <c r="AE881" s="270" t="s">
        <v>1259</v>
      </c>
      <c r="AF881" s="270" t="s">
        <v>1259</v>
      </c>
      <c r="AG881" s="270" t="s">
        <v>1259</v>
      </c>
      <c r="AH881" s="270" t="s">
        <v>1259</v>
      </c>
      <c r="AI881" s="270" t="s">
        <v>1259</v>
      </c>
      <c r="AJ881" s="270" t="s">
        <v>1259</v>
      </c>
      <c r="AK881" s="270" t="s">
        <v>1259</v>
      </c>
      <c r="AL881" s="270" t="s">
        <v>1259</v>
      </c>
      <c r="AM881" s="270" t="s">
        <v>1259</v>
      </c>
      <c r="AN881" s="270" t="s">
        <v>1259</v>
      </c>
      <c r="AO881" s="270" t="s">
        <v>1259</v>
      </c>
      <c r="AP881" s="270" t="s">
        <v>1259</v>
      </c>
      <c r="AQ881" s="270" t="s">
        <v>1259</v>
      </c>
      <c r="AR881" s="270" t="s">
        <v>1259</v>
      </c>
      <c r="AS881" s="270" t="s">
        <v>1259</v>
      </c>
      <c r="AT881" s="270" t="s">
        <v>1259</v>
      </c>
      <c r="AU881" s="270" t="s">
        <v>1259</v>
      </c>
      <c r="AV881" s="270" t="s">
        <v>1259</v>
      </c>
      <c r="AW881" s="270" t="s">
        <v>1259</v>
      </c>
      <c r="AX881">
        <f>VLOOKUP(A881,[1]Sheet4!B$2:G$3636,6,0)</f>
        <v>0</v>
      </c>
      <c r="AY881" t="str">
        <f>VLOOKUP(A881,[1]Sheet2!A$3:AC$3636,29,0)</f>
        <v/>
      </c>
      <c r="AZ881" s="270" t="s">
        <v>3258</v>
      </c>
      <c r="BA881" s="270" t="s">
        <v>3258</v>
      </c>
      <c r="BB881" s="270" t="s">
        <v>3258</v>
      </c>
      <c r="BC881" s="270" t="s">
        <v>3258</v>
      </c>
      <c r="BD881" s="270"/>
      <c r="BE881" s="270"/>
    </row>
    <row r="882" spans="1:83" ht="14.4" x14ac:dyDescent="0.3">
      <c r="A882" s="269">
        <v>523557</v>
      </c>
      <c r="B882" s="272" t="str">
        <f>VLOOKUP(A882,[1]Sheet4!B$1:G$3636,5,0)</f>
        <v>الرابعة</v>
      </c>
      <c r="C882" s="270" t="s">
        <v>1259</v>
      </c>
      <c r="D882" s="270" t="s">
        <v>1259</v>
      </c>
      <c r="E882" s="270" t="s">
        <v>1259</v>
      </c>
      <c r="F882" s="270" t="s">
        <v>1259</v>
      </c>
      <c r="G882" s="270" t="s">
        <v>1259</v>
      </c>
      <c r="H882" s="270" t="s">
        <v>1259</v>
      </c>
      <c r="I882" s="270" t="s">
        <v>1259</v>
      </c>
      <c r="J882" s="270" t="s">
        <v>1259</v>
      </c>
      <c r="K882" s="270" t="s">
        <v>1259</v>
      </c>
      <c r="L882" s="270" t="s">
        <v>1259</v>
      </c>
      <c r="M882" s="270" t="s">
        <v>1259</v>
      </c>
      <c r="N882" s="270" t="s">
        <v>1259</v>
      </c>
      <c r="O882" s="270" t="s">
        <v>1259</v>
      </c>
      <c r="P882" s="270" t="s">
        <v>1259</v>
      </c>
      <c r="Q882" s="270" t="s">
        <v>1259</v>
      </c>
      <c r="R882" s="270" t="s">
        <v>1259</v>
      </c>
      <c r="S882" s="270" t="s">
        <v>1259</v>
      </c>
      <c r="T882" s="270" t="s">
        <v>1259</v>
      </c>
      <c r="U882" s="270" t="s">
        <v>1259</v>
      </c>
      <c r="V882" s="270" t="s">
        <v>1259</v>
      </c>
      <c r="W882" s="270" t="s">
        <v>1259</v>
      </c>
      <c r="X882" s="270" t="s">
        <v>1259</v>
      </c>
      <c r="Y882" s="270" t="s">
        <v>1259</v>
      </c>
      <c r="Z882" s="270" t="s">
        <v>1259</v>
      </c>
      <c r="AA882" s="270" t="s">
        <v>1259</v>
      </c>
      <c r="AB882" s="270" t="s">
        <v>1259</v>
      </c>
      <c r="AC882" s="270" t="s">
        <v>1259</v>
      </c>
      <c r="AD882" s="270" t="s">
        <v>1259</v>
      </c>
      <c r="AE882" s="270" t="s">
        <v>1259</v>
      </c>
      <c r="AF882" s="270" t="s">
        <v>1259</v>
      </c>
      <c r="AG882" s="270" t="s">
        <v>1259</v>
      </c>
      <c r="AH882" s="270" t="s">
        <v>1259</v>
      </c>
      <c r="AI882" s="270" t="s">
        <v>1259</v>
      </c>
      <c r="AJ882" s="270" t="s">
        <v>1259</v>
      </c>
      <c r="AK882" s="270" t="s">
        <v>1259</v>
      </c>
      <c r="AL882" s="270" t="s">
        <v>1259</v>
      </c>
      <c r="AM882" s="270" t="s">
        <v>1259</v>
      </c>
      <c r="AN882" s="270" t="s">
        <v>1259</v>
      </c>
      <c r="AO882" s="270" t="s">
        <v>1259</v>
      </c>
      <c r="AP882" s="270" t="s">
        <v>1259</v>
      </c>
      <c r="AQ882" s="270" t="s">
        <v>1259</v>
      </c>
      <c r="AR882" s="270" t="s">
        <v>1259</v>
      </c>
      <c r="AS882" s="270" t="s">
        <v>1259</v>
      </c>
      <c r="AT882" s="270" t="s">
        <v>1259</v>
      </c>
      <c r="AU882" s="270" t="s">
        <v>1259</v>
      </c>
      <c r="AV882" s="270" t="s">
        <v>1259</v>
      </c>
      <c r="AW882" s="277" t="s">
        <v>1259</v>
      </c>
      <c r="AX882">
        <f>VLOOKUP(A882,[1]Sheet4!B$2:G$3636,6,0)</f>
        <v>0</v>
      </c>
      <c r="AY882" t="str">
        <f>VLOOKUP(A882,[1]Sheet2!A$3:AC$3636,29,0)</f>
        <v/>
      </c>
      <c r="AZ882" s="270" t="s">
        <v>3258</v>
      </c>
      <c r="BA882" s="270" t="s">
        <v>3258</v>
      </c>
      <c r="BB882" s="270" t="s">
        <v>3258</v>
      </c>
      <c r="BC882" s="270" t="s">
        <v>3258</v>
      </c>
      <c r="BD882" s="270"/>
      <c r="BE882" s="270"/>
    </row>
    <row r="883" spans="1:83" ht="14.4" x14ac:dyDescent="0.3">
      <c r="A883" s="269">
        <v>523565</v>
      </c>
      <c r="B883" s="272" t="str">
        <f>VLOOKUP(A883,[1]Sheet4!B$1:G$3636,5,0)</f>
        <v>الرابعة</v>
      </c>
      <c r="C883" s="270" t="s">
        <v>1259</v>
      </c>
      <c r="D883" s="270" t="s">
        <v>1259</v>
      </c>
      <c r="E883" s="270" t="s">
        <v>1259</v>
      </c>
      <c r="F883" s="270" t="s">
        <v>1259</v>
      </c>
      <c r="G883" s="270" t="s">
        <v>1259</v>
      </c>
      <c r="H883" s="270" t="s">
        <v>1259</v>
      </c>
      <c r="I883" s="270" t="s">
        <v>1259</v>
      </c>
      <c r="J883" s="270" t="s">
        <v>1259</v>
      </c>
      <c r="K883" s="270" t="s">
        <v>1259</v>
      </c>
      <c r="L883" s="270" t="s">
        <v>1259</v>
      </c>
      <c r="M883" s="270" t="s">
        <v>1259</v>
      </c>
      <c r="N883" s="270" t="s">
        <v>1259</v>
      </c>
      <c r="O883" s="270" t="s">
        <v>1259</v>
      </c>
      <c r="P883" s="270" t="s">
        <v>1259</v>
      </c>
      <c r="Q883" s="270" t="s">
        <v>1259</v>
      </c>
      <c r="R883" s="270" t="s">
        <v>1259</v>
      </c>
      <c r="S883" s="270" t="s">
        <v>1259</v>
      </c>
      <c r="T883" s="270" t="s">
        <v>1259</v>
      </c>
      <c r="U883" s="270" t="s">
        <v>1259</v>
      </c>
      <c r="V883" s="270" t="s">
        <v>1259</v>
      </c>
      <c r="W883" s="270" t="s">
        <v>1259</v>
      </c>
      <c r="X883" s="270" t="s">
        <v>1259</v>
      </c>
      <c r="Y883" s="270" t="s">
        <v>1259</v>
      </c>
      <c r="Z883" s="270" t="s">
        <v>1259</v>
      </c>
      <c r="AA883" s="270" t="s">
        <v>1259</v>
      </c>
      <c r="AB883" s="270" t="s">
        <v>1259</v>
      </c>
      <c r="AC883" s="270" t="s">
        <v>1259</v>
      </c>
      <c r="AD883" s="270" t="s">
        <v>1259</v>
      </c>
      <c r="AE883" s="270" t="s">
        <v>1259</v>
      </c>
      <c r="AF883" s="270" t="s">
        <v>1259</v>
      </c>
      <c r="AG883" s="270" t="s">
        <v>1259</v>
      </c>
      <c r="AH883" s="270" t="s">
        <v>1259</v>
      </c>
      <c r="AI883" s="270" t="s">
        <v>1259</v>
      </c>
      <c r="AJ883" s="270" t="s">
        <v>1259</v>
      </c>
      <c r="AK883" s="270" t="s">
        <v>1259</v>
      </c>
      <c r="AL883" s="270" t="s">
        <v>1259</v>
      </c>
      <c r="AM883" s="270" t="s">
        <v>1259</v>
      </c>
      <c r="AN883" s="270" t="s">
        <v>1259</v>
      </c>
      <c r="AO883" s="270" t="s">
        <v>1259</v>
      </c>
      <c r="AP883" s="270" t="s">
        <v>1259</v>
      </c>
      <c r="AQ883" s="270" t="s">
        <v>1259</v>
      </c>
      <c r="AR883" s="270" t="s">
        <v>1259</v>
      </c>
      <c r="AS883" s="270" t="s">
        <v>1259</v>
      </c>
      <c r="AT883" s="270" t="s">
        <v>1259</v>
      </c>
      <c r="AU883" s="270" t="s">
        <v>1259</v>
      </c>
      <c r="AV883" s="270" t="s">
        <v>1259</v>
      </c>
      <c r="AW883" s="277" t="s">
        <v>1259</v>
      </c>
      <c r="AX883">
        <f>VLOOKUP(A883,[1]Sheet4!B$2:G$3636,6,0)</f>
        <v>0</v>
      </c>
      <c r="AY883" t="str">
        <f>VLOOKUP(A883,[1]Sheet2!A$3:AC$3636,29,0)</f>
        <v/>
      </c>
      <c r="AZ883" s="270" t="s">
        <v>3258</v>
      </c>
      <c r="BA883" s="270" t="s">
        <v>3258</v>
      </c>
      <c r="BB883" s="270" t="s">
        <v>3258</v>
      </c>
      <c r="BC883" s="270" t="s">
        <v>3258</v>
      </c>
      <c r="BD883" s="270"/>
      <c r="BE883" s="270"/>
    </row>
    <row r="884" spans="1:83" ht="14.4" x14ac:dyDescent="0.3">
      <c r="A884" s="269">
        <v>523592</v>
      </c>
      <c r="B884" s="272" t="str">
        <f>VLOOKUP(A884,[1]Sheet4!B$1:G$3636,5,0)</f>
        <v>الرابعة</v>
      </c>
      <c r="C884" s="270" t="s">
        <v>1259</v>
      </c>
      <c r="D884" s="270" t="s">
        <v>1259</v>
      </c>
      <c r="E884" s="270" t="s">
        <v>1259</v>
      </c>
      <c r="F884" s="270" t="s">
        <v>1259</v>
      </c>
      <c r="G884" s="270" t="s">
        <v>1259</v>
      </c>
      <c r="H884" s="270" t="s">
        <v>1259</v>
      </c>
      <c r="I884" s="270" t="s">
        <v>1259</v>
      </c>
      <c r="J884" s="270" t="s">
        <v>1259</v>
      </c>
      <c r="K884" s="270" t="s">
        <v>1259</v>
      </c>
      <c r="L884" s="270" t="s">
        <v>1259</v>
      </c>
      <c r="M884" s="270" t="s">
        <v>1259</v>
      </c>
      <c r="N884" s="270" t="s">
        <v>1259</v>
      </c>
      <c r="O884" s="270" t="s">
        <v>1259</v>
      </c>
      <c r="P884" s="270" t="s">
        <v>1259</v>
      </c>
      <c r="Q884" s="270" t="s">
        <v>1259</v>
      </c>
      <c r="R884" s="270" t="s">
        <v>1259</v>
      </c>
      <c r="S884" s="270" t="s">
        <v>1259</v>
      </c>
      <c r="T884" s="270" t="s">
        <v>1259</v>
      </c>
      <c r="U884" s="270" t="s">
        <v>1259</v>
      </c>
      <c r="V884" s="270" t="s">
        <v>1259</v>
      </c>
      <c r="W884" s="270" t="s">
        <v>1259</v>
      </c>
      <c r="X884" s="270" t="s">
        <v>1259</v>
      </c>
      <c r="Y884" s="270" t="s">
        <v>1259</v>
      </c>
      <c r="Z884" s="270" t="s">
        <v>1259</v>
      </c>
      <c r="AA884" s="270" t="s">
        <v>1259</v>
      </c>
      <c r="AB884" s="270" t="s">
        <v>1259</v>
      </c>
      <c r="AC884" s="270" t="s">
        <v>1259</v>
      </c>
      <c r="AD884" s="270" t="s">
        <v>1259</v>
      </c>
      <c r="AE884" s="270" t="s">
        <v>1259</v>
      </c>
      <c r="AF884" s="270" t="s">
        <v>1259</v>
      </c>
      <c r="AG884" s="270" t="s">
        <v>1259</v>
      </c>
      <c r="AH884" s="270" t="s">
        <v>1259</v>
      </c>
      <c r="AI884" s="270" t="s">
        <v>1259</v>
      </c>
      <c r="AJ884" s="270" t="s">
        <v>1259</v>
      </c>
      <c r="AK884" s="270" t="s">
        <v>1259</v>
      </c>
      <c r="AL884" s="270" t="s">
        <v>1259</v>
      </c>
      <c r="AM884" s="270" t="s">
        <v>1259</v>
      </c>
      <c r="AN884" s="270" t="s">
        <v>1259</v>
      </c>
      <c r="AO884" s="270" t="s">
        <v>1259</v>
      </c>
      <c r="AP884" s="270" t="s">
        <v>1259</v>
      </c>
      <c r="AQ884" s="270" t="s">
        <v>1259</v>
      </c>
      <c r="AR884" s="270" t="s">
        <v>1259</v>
      </c>
      <c r="AS884" s="270" t="s">
        <v>1259</v>
      </c>
      <c r="AT884" s="270" t="s">
        <v>1259</v>
      </c>
      <c r="AU884" s="270" t="s">
        <v>1259</v>
      </c>
      <c r="AV884" s="270" t="s">
        <v>1259</v>
      </c>
      <c r="AW884" s="277" t="s">
        <v>1259</v>
      </c>
      <c r="AX884">
        <f>VLOOKUP(A884,[1]Sheet4!B$2:G$3636,6,0)</f>
        <v>0</v>
      </c>
      <c r="AY884" t="str">
        <f>VLOOKUP(A884,[1]Sheet2!A$3:AC$3636,29,0)</f>
        <v/>
      </c>
      <c r="AZ884" s="270" t="s">
        <v>3258</v>
      </c>
      <c r="BA884" s="270" t="s">
        <v>3258</v>
      </c>
      <c r="BB884" s="270" t="s">
        <v>3258</v>
      </c>
      <c r="BC884" s="270" t="s">
        <v>3258</v>
      </c>
      <c r="BD884" s="270"/>
      <c r="BE884" s="270"/>
    </row>
    <row r="885" spans="1:83" ht="14.4" x14ac:dyDescent="0.3">
      <c r="A885" s="269">
        <v>523593</v>
      </c>
      <c r="B885" s="272" t="str">
        <f>VLOOKUP(A885,[1]Sheet4!B$1:G$3636,5,0)</f>
        <v>الرابعة</v>
      </c>
      <c r="C885" s="270" t="s">
        <v>1259</v>
      </c>
      <c r="D885" s="270" t="s">
        <v>1259</v>
      </c>
      <c r="E885" s="270" t="s">
        <v>1259</v>
      </c>
      <c r="F885" s="270" t="s">
        <v>1259</v>
      </c>
      <c r="G885" s="270" t="s">
        <v>1259</v>
      </c>
      <c r="H885" s="270" t="s">
        <v>1259</v>
      </c>
      <c r="I885" s="270" t="s">
        <v>1259</v>
      </c>
      <c r="J885" s="270" t="s">
        <v>1259</v>
      </c>
      <c r="K885" s="270" t="s">
        <v>1259</v>
      </c>
      <c r="L885" s="270" t="s">
        <v>1259</v>
      </c>
      <c r="M885" s="270" t="s">
        <v>1259</v>
      </c>
      <c r="N885" s="270" t="s">
        <v>1259</v>
      </c>
      <c r="O885" s="270" t="s">
        <v>1259</v>
      </c>
      <c r="P885" s="270" t="s">
        <v>1259</v>
      </c>
      <c r="Q885" s="270" t="s">
        <v>1259</v>
      </c>
      <c r="R885" s="270" t="s">
        <v>1259</v>
      </c>
      <c r="S885" s="270" t="s">
        <v>1259</v>
      </c>
      <c r="T885" s="270" t="s">
        <v>1259</v>
      </c>
      <c r="U885" s="270" t="s">
        <v>1259</v>
      </c>
      <c r="V885" s="270" t="s">
        <v>1259</v>
      </c>
      <c r="W885" s="270" t="s">
        <v>1259</v>
      </c>
      <c r="X885" s="270" t="s">
        <v>1259</v>
      </c>
      <c r="Y885" s="270" t="s">
        <v>1259</v>
      </c>
      <c r="Z885" s="270" t="s">
        <v>1259</v>
      </c>
      <c r="AA885" s="270" t="s">
        <v>1259</v>
      </c>
      <c r="AB885" s="270" t="s">
        <v>1259</v>
      </c>
      <c r="AC885" s="270" t="s">
        <v>1259</v>
      </c>
      <c r="AD885" s="270" t="s">
        <v>1259</v>
      </c>
      <c r="AE885" s="270" t="s">
        <v>1259</v>
      </c>
      <c r="AF885" s="270" t="s">
        <v>1259</v>
      </c>
      <c r="AG885" s="270" t="s">
        <v>1259</v>
      </c>
      <c r="AH885" s="270" t="s">
        <v>1259</v>
      </c>
      <c r="AI885" s="270" t="s">
        <v>1259</v>
      </c>
      <c r="AJ885" s="270" t="s">
        <v>1259</v>
      </c>
      <c r="AK885" s="270" t="s">
        <v>1259</v>
      </c>
      <c r="AL885" s="270" t="s">
        <v>1259</v>
      </c>
      <c r="AM885" s="270" t="s">
        <v>1259</v>
      </c>
      <c r="AN885" s="270" t="s">
        <v>1259</v>
      </c>
      <c r="AO885" s="270" t="s">
        <v>1259</v>
      </c>
      <c r="AP885" s="270" t="s">
        <v>1259</v>
      </c>
      <c r="AQ885" s="270" t="s">
        <v>1259</v>
      </c>
      <c r="AR885" s="270" t="s">
        <v>1259</v>
      </c>
      <c r="AS885" s="270" t="s">
        <v>1259</v>
      </c>
      <c r="AT885" s="270" t="s">
        <v>1259</v>
      </c>
      <c r="AU885" s="270" t="s">
        <v>1259</v>
      </c>
      <c r="AV885" s="270" t="s">
        <v>1259</v>
      </c>
      <c r="AW885" s="277" t="s">
        <v>1259</v>
      </c>
      <c r="AX885">
        <f>VLOOKUP(A885,[1]Sheet4!B$2:G$3636,6,0)</f>
        <v>0</v>
      </c>
      <c r="AY885" t="str">
        <f>VLOOKUP(A885,[1]Sheet2!A$3:AC$3636,29,0)</f>
        <v/>
      </c>
      <c r="AZ885" s="270" t="s">
        <v>3258</v>
      </c>
      <c r="BA885" s="270" t="s">
        <v>3258</v>
      </c>
      <c r="BB885" s="270" t="s">
        <v>3258</v>
      </c>
      <c r="BC885" s="270" t="s">
        <v>3258</v>
      </c>
      <c r="BD885" s="270"/>
      <c r="BE885" s="270"/>
    </row>
    <row r="886" spans="1:83" ht="14.4" x14ac:dyDescent="0.3">
      <c r="A886" s="269">
        <v>523599</v>
      </c>
      <c r="B886" s="272" t="str">
        <f>VLOOKUP(A886,[1]Sheet4!B$1:G$3636,5,0)</f>
        <v>الرابعة</v>
      </c>
      <c r="C886" s="270" t="s">
        <v>1259</v>
      </c>
      <c r="D886" s="270" t="s">
        <v>1259</v>
      </c>
      <c r="E886" s="270" t="s">
        <v>1259</v>
      </c>
      <c r="F886" s="270" t="s">
        <v>1259</v>
      </c>
      <c r="G886" s="270" t="s">
        <v>1259</v>
      </c>
      <c r="H886" s="270" t="s">
        <v>1259</v>
      </c>
      <c r="I886" s="270" t="s">
        <v>1259</v>
      </c>
      <c r="J886" s="270" t="s">
        <v>1259</v>
      </c>
      <c r="K886" s="270" t="s">
        <v>1259</v>
      </c>
      <c r="L886" s="270" t="s">
        <v>1259</v>
      </c>
      <c r="M886" s="270" t="s">
        <v>1259</v>
      </c>
      <c r="N886" s="270" t="s">
        <v>1259</v>
      </c>
      <c r="O886" s="270" t="s">
        <v>1259</v>
      </c>
      <c r="P886" s="270" t="s">
        <v>1259</v>
      </c>
      <c r="Q886" s="270" t="s">
        <v>1259</v>
      </c>
      <c r="R886" s="270" t="s">
        <v>1259</v>
      </c>
      <c r="S886" s="270" t="s">
        <v>1259</v>
      </c>
      <c r="T886" s="270" t="s">
        <v>1259</v>
      </c>
      <c r="U886" s="270" t="s">
        <v>1259</v>
      </c>
      <c r="V886" s="270" t="s">
        <v>1259</v>
      </c>
      <c r="W886" s="270" t="s">
        <v>1259</v>
      </c>
      <c r="X886" s="270" t="s">
        <v>1259</v>
      </c>
      <c r="Y886" s="270" t="s">
        <v>1259</v>
      </c>
      <c r="Z886" s="270" t="s">
        <v>1259</v>
      </c>
      <c r="AA886" s="270" t="s">
        <v>1259</v>
      </c>
      <c r="AB886" s="270" t="s">
        <v>1259</v>
      </c>
      <c r="AC886" s="270" t="s">
        <v>1259</v>
      </c>
      <c r="AD886" s="270" t="s">
        <v>1259</v>
      </c>
      <c r="AE886" s="270" t="s">
        <v>1259</v>
      </c>
      <c r="AF886" s="270" t="s">
        <v>1259</v>
      </c>
      <c r="AG886" s="270" t="s">
        <v>1259</v>
      </c>
      <c r="AH886" s="270" t="s">
        <v>1259</v>
      </c>
      <c r="AI886" s="270" t="s">
        <v>1259</v>
      </c>
      <c r="AJ886" s="270" t="s">
        <v>1259</v>
      </c>
      <c r="AK886" s="270" t="s">
        <v>1259</v>
      </c>
      <c r="AL886" s="270" t="s">
        <v>1259</v>
      </c>
      <c r="AM886" s="270" t="s">
        <v>1259</v>
      </c>
      <c r="AN886" s="270" t="s">
        <v>1259</v>
      </c>
      <c r="AO886" s="270" t="s">
        <v>1259</v>
      </c>
      <c r="AP886" s="270" t="s">
        <v>1259</v>
      </c>
      <c r="AQ886" s="270" t="s">
        <v>1259</v>
      </c>
      <c r="AR886" s="270" t="s">
        <v>1259</v>
      </c>
      <c r="AS886" s="270" t="s">
        <v>1259</v>
      </c>
      <c r="AT886" s="270" t="s">
        <v>1259</v>
      </c>
      <c r="AU886" s="270" t="s">
        <v>1259</v>
      </c>
      <c r="AV886" s="270" t="s">
        <v>1259</v>
      </c>
      <c r="AW886" s="277" t="s">
        <v>1259</v>
      </c>
      <c r="AX886">
        <f>VLOOKUP(A886,[1]Sheet4!B$2:G$3636,6,0)</f>
        <v>0</v>
      </c>
      <c r="AY886" t="str">
        <f>VLOOKUP(A886,[1]Sheet2!A$3:AC$3636,29,0)</f>
        <v/>
      </c>
      <c r="AZ886" s="270" t="s">
        <v>3258</v>
      </c>
      <c r="BA886" s="270" t="s">
        <v>3258</v>
      </c>
      <c r="BB886" s="270" t="s">
        <v>3258</v>
      </c>
      <c r="BC886" s="270" t="s">
        <v>3258</v>
      </c>
      <c r="BD886" s="270"/>
      <c r="BE886" s="270"/>
    </row>
    <row r="887" spans="1:83" ht="14.4" x14ac:dyDescent="0.3">
      <c r="A887" s="269">
        <v>523602</v>
      </c>
      <c r="B887" s="272" t="str">
        <f>VLOOKUP(A887,[1]Sheet4!B$1:G$3636,5,0)</f>
        <v>الرابعة حديث</v>
      </c>
      <c r="C887" s="270" t="s">
        <v>1259</v>
      </c>
      <c r="D887" s="270" t="s">
        <v>1259</v>
      </c>
      <c r="E887" s="270" t="s">
        <v>1259</v>
      </c>
      <c r="F887" s="270" t="s">
        <v>1259</v>
      </c>
      <c r="G887" s="270" t="s">
        <v>1259</v>
      </c>
      <c r="H887" s="270" t="s">
        <v>1259</v>
      </c>
      <c r="I887" s="270" t="s">
        <v>1259</v>
      </c>
      <c r="J887" s="270" t="s">
        <v>1259</v>
      </c>
      <c r="K887" s="270" t="s">
        <v>1259</v>
      </c>
      <c r="L887" s="270" t="s">
        <v>1259</v>
      </c>
      <c r="M887" s="270" t="s">
        <v>1259</v>
      </c>
      <c r="N887" s="270" t="s">
        <v>1259</v>
      </c>
      <c r="O887" s="270" t="s">
        <v>1259</v>
      </c>
      <c r="P887" s="270" t="s">
        <v>1259</v>
      </c>
      <c r="Q887" s="270" t="s">
        <v>1259</v>
      </c>
      <c r="R887" s="270" t="s">
        <v>1259</v>
      </c>
      <c r="S887" s="270" t="s">
        <v>1259</v>
      </c>
      <c r="T887" s="270" t="s">
        <v>1259</v>
      </c>
      <c r="U887" s="270" t="s">
        <v>1259</v>
      </c>
      <c r="V887" s="270" t="s">
        <v>1259</v>
      </c>
      <c r="W887" s="270" t="s">
        <v>1259</v>
      </c>
      <c r="X887" s="270" t="s">
        <v>1259</v>
      </c>
      <c r="Y887" s="270" t="s">
        <v>1259</v>
      </c>
      <c r="Z887" s="270" t="s">
        <v>1259</v>
      </c>
      <c r="AA887" s="270" t="s">
        <v>1259</v>
      </c>
      <c r="AB887" s="270" t="s">
        <v>1259</v>
      </c>
      <c r="AC887" s="270" t="s">
        <v>1259</v>
      </c>
      <c r="AD887" s="270" t="s">
        <v>1259</v>
      </c>
      <c r="AE887" s="270" t="s">
        <v>1259</v>
      </c>
      <c r="AF887" s="270" t="s">
        <v>1259</v>
      </c>
      <c r="AG887" s="270" t="s">
        <v>1259</v>
      </c>
      <c r="AH887" s="270" t="s">
        <v>1259</v>
      </c>
      <c r="AI887" s="270" t="s">
        <v>1259</v>
      </c>
      <c r="AJ887" s="270" t="s">
        <v>1259</v>
      </c>
      <c r="AK887" s="270" t="s">
        <v>1259</v>
      </c>
      <c r="AL887" s="270" t="s">
        <v>1259</v>
      </c>
      <c r="AM887" s="270" t="s">
        <v>1259</v>
      </c>
      <c r="AN887" s="270" t="s">
        <v>1259</v>
      </c>
      <c r="AO887" s="270" t="s">
        <v>1259</v>
      </c>
      <c r="AP887" s="270" t="s">
        <v>1259</v>
      </c>
      <c r="AQ887" s="270" t="s">
        <v>1259</v>
      </c>
      <c r="AR887" s="270" t="s">
        <v>1259</v>
      </c>
      <c r="AS887" s="270"/>
      <c r="AT887" s="270"/>
      <c r="AU887" s="270"/>
      <c r="AV887" s="270"/>
      <c r="AW887" s="277"/>
      <c r="AY887" t="str">
        <f>VLOOKUP(A887,[1]Sheet2!A$3:AC$3636,29,0)</f>
        <v/>
      </c>
      <c r="AZ887" s="270" t="s">
        <v>3258</v>
      </c>
      <c r="BA887" s="270" t="s">
        <v>3258</v>
      </c>
      <c r="BB887" s="270" t="s">
        <v>3258</v>
      </c>
      <c r="BC887" s="270" t="s">
        <v>3258</v>
      </c>
      <c r="BD887" s="270"/>
      <c r="BE887" s="270"/>
      <c r="BH887" s="248"/>
      <c r="BI887" s="248"/>
      <c r="BJ887" s="248"/>
      <c r="BK887" s="248"/>
      <c r="BL887" s="248"/>
      <c r="BM887" s="248"/>
      <c r="BN887" s="248"/>
      <c r="BO887" s="248"/>
      <c r="BP887" s="248" t="s">
        <v>3258</v>
      </c>
      <c r="BQ887" s="248" t="s">
        <v>3258</v>
      </c>
      <c r="BR887" s="248" t="s">
        <v>3258</v>
      </c>
      <c r="BS887" s="248" t="s">
        <v>3258</v>
      </c>
      <c r="BT887" s="248" t="s">
        <v>3258</v>
      </c>
      <c r="BU887" s="248" t="s">
        <v>3258</v>
      </c>
      <c r="BV887" s="247"/>
      <c r="BW887" s="248"/>
      <c r="BX887" s="248"/>
      <c r="BY887" s="248"/>
      <c r="BZ887" s="248"/>
      <c r="CA887" s="241"/>
      <c r="CB887" s="241"/>
      <c r="CC887" s="241"/>
      <c r="CD887" s="241"/>
      <c r="CE887" s="248"/>
    </row>
    <row r="888" spans="1:83" ht="14.4" x14ac:dyDescent="0.3">
      <c r="A888" s="269">
        <v>523608</v>
      </c>
      <c r="B888" s="272" t="str">
        <f>VLOOKUP(A888,[1]Sheet4!B$1:G$3636,5,0)</f>
        <v>الرابعة</v>
      </c>
      <c r="C888" s="270" t="s">
        <v>1259</v>
      </c>
      <c r="D888" s="270" t="s">
        <v>1259</v>
      </c>
      <c r="E888" s="270" t="s">
        <v>1259</v>
      </c>
      <c r="F888" s="270" t="s">
        <v>1259</v>
      </c>
      <c r="G888" s="270" t="s">
        <v>1259</v>
      </c>
      <c r="H888" s="270" t="s">
        <v>1259</v>
      </c>
      <c r="I888" s="270" t="s">
        <v>1259</v>
      </c>
      <c r="J888" s="270" t="s">
        <v>1259</v>
      </c>
      <c r="K888" s="270" t="s">
        <v>1259</v>
      </c>
      <c r="L888" s="270" t="s">
        <v>1259</v>
      </c>
      <c r="M888" s="270" t="s">
        <v>1259</v>
      </c>
      <c r="N888" s="270" t="s">
        <v>1259</v>
      </c>
      <c r="O888" s="270" t="s">
        <v>1259</v>
      </c>
      <c r="P888" s="270" t="s">
        <v>1259</v>
      </c>
      <c r="Q888" s="270" t="s">
        <v>1259</v>
      </c>
      <c r="R888" s="270" t="s">
        <v>1259</v>
      </c>
      <c r="S888" s="270" t="s">
        <v>1259</v>
      </c>
      <c r="T888" s="270" t="s">
        <v>1259</v>
      </c>
      <c r="U888" s="270" t="s">
        <v>1259</v>
      </c>
      <c r="V888" s="270" t="s">
        <v>1259</v>
      </c>
      <c r="W888" s="270" t="s">
        <v>1259</v>
      </c>
      <c r="X888" s="270" t="s">
        <v>1259</v>
      </c>
      <c r="Y888" s="270" t="s">
        <v>1259</v>
      </c>
      <c r="Z888" s="270" t="s">
        <v>1259</v>
      </c>
      <c r="AA888" s="270" t="s">
        <v>1259</v>
      </c>
      <c r="AB888" s="270" t="s">
        <v>1259</v>
      </c>
      <c r="AC888" s="270" t="s">
        <v>1259</v>
      </c>
      <c r="AD888" s="270" t="s">
        <v>1259</v>
      </c>
      <c r="AE888" s="270" t="s">
        <v>1259</v>
      </c>
      <c r="AF888" s="270" t="s">
        <v>1259</v>
      </c>
      <c r="AG888" s="270" t="s">
        <v>1259</v>
      </c>
      <c r="AH888" s="270" t="s">
        <v>1259</v>
      </c>
      <c r="AI888" s="270" t="s">
        <v>1259</v>
      </c>
      <c r="AJ888" s="270" t="s">
        <v>1259</v>
      </c>
      <c r="AK888" s="270" t="s">
        <v>1259</v>
      </c>
      <c r="AL888" s="270" t="s">
        <v>1259</v>
      </c>
      <c r="AM888" s="270" t="s">
        <v>1259</v>
      </c>
      <c r="AN888" s="270" t="s">
        <v>1259</v>
      </c>
      <c r="AO888" s="270" t="s">
        <v>1259</v>
      </c>
      <c r="AP888" s="270" t="s">
        <v>1259</v>
      </c>
      <c r="AQ888" s="270" t="s">
        <v>1259</v>
      </c>
      <c r="AR888" s="270" t="s">
        <v>1259</v>
      </c>
      <c r="AS888" s="270" t="s">
        <v>1259</v>
      </c>
      <c r="AT888" s="270" t="s">
        <v>1259</v>
      </c>
      <c r="AU888" s="270" t="s">
        <v>1259</v>
      </c>
      <c r="AV888" s="270" t="s">
        <v>1259</v>
      </c>
      <c r="AW888" s="277" t="s">
        <v>1259</v>
      </c>
      <c r="AX888">
        <f>VLOOKUP(A888,[1]Sheet4!B$2:G$3636,6,0)</f>
        <v>0</v>
      </c>
      <c r="AY888" t="str">
        <f>VLOOKUP(A888,[1]Sheet2!A$3:AC$3636,29,0)</f>
        <v/>
      </c>
      <c r="AZ888" s="270" t="s">
        <v>3258</v>
      </c>
      <c r="BA888" s="270" t="s">
        <v>3258</v>
      </c>
      <c r="BB888" s="270" t="s">
        <v>3258</v>
      </c>
      <c r="BC888" s="270" t="s">
        <v>3258</v>
      </c>
      <c r="BD888" s="270"/>
      <c r="BE888" s="270"/>
    </row>
    <row r="889" spans="1:83" ht="14.4" x14ac:dyDescent="0.3">
      <c r="A889" s="269">
        <v>523611</v>
      </c>
      <c r="B889" s="272" t="str">
        <f>VLOOKUP(A889,[1]Sheet4!B$1:G$3636,5,0)</f>
        <v>الرابعة حديث</v>
      </c>
      <c r="C889" s="270" t="s">
        <v>1259</v>
      </c>
      <c r="D889" s="270" t="s">
        <v>1259</v>
      </c>
      <c r="E889" s="270" t="s">
        <v>1259</v>
      </c>
      <c r="F889" s="270" t="s">
        <v>1259</v>
      </c>
      <c r="G889" s="270" t="s">
        <v>1259</v>
      </c>
      <c r="H889" s="270" t="s">
        <v>1259</v>
      </c>
      <c r="I889" s="270" t="s">
        <v>1259</v>
      </c>
      <c r="J889" s="270" t="s">
        <v>1259</v>
      </c>
      <c r="K889" s="270" t="s">
        <v>1259</v>
      </c>
      <c r="L889" s="270" t="s">
        <v>1259</v>
      </c>
      <c r="M889" s="270" t="s">
        <v>1259</v>
      </c>
      <c r="N889" s="270" t="s">
        <v>1259</v>
      </c>
      <c r="O889" s="270" t="s">
        <v>1259</v>
      </c>
      <c r="P889" s="270" t="s">
        <v>1259</v>
      </c>
      <c r="Q889" s="270" t="s">
        <v>1259</v>
      </c>
      <c r="R889" s="270" t="s">
        <v>1259</v>
      </c>
      <c r="S889" s="270" t="s">
        <v>1259</v>
      </c>
      <c r="T889" s="270" t="s">
        <v>1259</v>
      </c>
      <c r="U889" s="270" t="s">
        <v>1259</v>
      </c>
      <c r="V889" s="270" t="s">
        <v>1259</v>
      </c>
      <c r="W889" s="270" t="s">
        <v>1259</v>
      </c>
      <c r="X889" s="270" t="s">
        <v>1259</v>
      </c>
      <c r="Y889" s="270" t="s">
        <v>1259</v>
      </c>
      <c r="Z889" s="270" t="s">
        <v>1259</v>
      </c>
      <c r="AA889" s="270" t="s">
        <v>1259</v>
      </c>
      <c r="AB889" s="270" t="s">
        <v>1259</v>
      </c>
      <c r="AC889" s="270" t="s">
        <v>1259</v>
      </c>
      <c r="AD889" s="270" t="s">
        <v>1259</v>
      </c>
      <c r="AE889" s="270" t="s">
        <v>1259</v>
      </c>
      <c r="AF889" s="270" t="s">
        <v>1259</v>
      </c>
      <c r="AG889" s="270" t="s">
        <v>1259</v>
      </c>
      <c r="AH889" s="270" t="s">
        <v>1259</v>
      </c>
      <c r="AI889" s="270" t="s">
        <v>1259</v>
      </c>
      <c r="AJ889" s="270" t="s">
        <v>1259</v>
      </c>
      <c r="AK889" s="270" t="s">
        <v>1259</v>
      </c>
      <c r="AL889" s="270" t="s">
        <v>1259</v>
      </c>
      <c r="AM889" s="270" t="s">
        <v>1259</v>
      </c>
      <c r="AN889" s="270" t="s">
        <v>1259</v>
      </c>
      <c r="AO889" s="270" t="s">
        <v>1259</v>
      </c>
      <c r="AP889" s="270" t="s">
        <v>1259</v>
      </c>
      <c r="AQ889" s="270" t="s">
        <v>1259</v>
      </c>
      <c r="AR889" s="270" t="s">
        <v>1259</v>
      </c>
      <c r="AS889" s="270"/>
      <c r="AT889" s="270"/>
      <c r="AU889" s="270"/>
      <c r="AV889" s="270"/>
      <c r="AW889" s="277"/>
      <c r="AY889">
        <f>VLOOKUP(A889,[1]Sheet2!A$3:AC$3636,29,0)</f>
        <v>0</v>
      </c>
      <c r="AZ889" s="270" t="s">
        <v>3258</v>
      </c>
      <c r="BA889" s="270" t="s">
        <v>3258</v>
      </c>
      <c r="BB889" s="270" t="s">
        <v>3258</v>
      </c>
      <c r="BC889" s="270" t="s">
        <v>3258</v>
      </c>
      <c r="BD889" s="270"/>
      <c r="BE889" s="270"/>
    </row>
    <row r="890" spans="1:83" ht="14.4" x14ac:dyDescent="0.3">
      <c r="A890" s="269">
        <v>523628</v>
      </c>
      <c r="B890" s="272" t="str">
        <f>VLOOKUP(A890,[1]Sheet4!B$1:G$3636,5,0)</f>
        <v>الرابعة</v>
      </c>
      <c r="C890" s="270" t="s">
        <v>1259</v>
      </c>
      <c r="D890" s="270" t="s">
        <v>1259</v>
      </c>
      <c r="E890" s="270" t="s">
        <v>1259</v>
      </c>
      <c r="F890" s="270" t="s">
        <v>1259</v>
      </c>
      <c r="G890" s="270" t="s">
        <v>1259</v>
      </c>
      <c r="H890" s="270" t="s">
        <v>1259</v>
      </c>
      <c r="I890" s="270" t="s">
        <v>1259</v>
      </c>
      <c r="J890" s="270" t="s">
        <v>1259</v>
      </c>
      <c r="K890" s="270" t="s">
        <v>1259</v>
      </c>
      <c r="L890" s="270" t="s">
        <v>1259</v>
      </c>
      <c r="M890" s="270" t="s">
        <v>1259</v>
      </c>
      <c r="N890" s="270" t="s">
        <v>1259</v>
      </c>
      <c r="O890" s="270" t="s">
        <v>1259</v>
      </c>
      <c r="P890" s="270" t="s">
        <v>1259</v>
      </c>
      <c r="Q890" s="270" t="s">
        <v>1259</v>
      </c>
      <c r="R890" s="270" t="s">
        <v>1259</v>
      </c>
      <c r="S890" s="270" t="s">
        <v>1259</v>
      </c>
      <c r="T890" s="270" t="s">
        <v>1259</v>
      </c>
      <c r="U890" s="270" t="s">
        <v>1259</v>
      </c>
      <c r="V890" s="270" t="s">
        <v>1259</v>
      </c>
      <c r="W890" s="270" t="s">
        <v>1259</v>
      </c>
      <c r="X890" s="270" t="s">
        <v>1259</v>
      </c>
      <c r="Y890" s="270" t="s">
        <v>1259</v>
      </c>
      <c r="Z890" s="270" t="s">
        <v>1259</v>
      </c>
      <c r="AA890" s="270" t="s">
        <v>1259</v>
      </c>
      <c r="AB890" s="270" t="s">
        <v>1259</v>
      </c>
      <c r="AC890" s="270" t="s">
        <v>1259</v>
      </c>
      <c r="AD890" s="270" t="s">
        <v>1259</v>
      </c>
      <c r="AE890" s="270" t="s">
        <v>1259</v>
      </c>
      <c r="AF890" s="270" t="s">
        <v>1259</v>
      </c>
      <c r="AG890" s="270" t="s">
        <v>1259</v>
      </c>
      <c r="AH890" s="270" t="s">
        <v>1259</v>
      </c>
      <c r="AI890" s="270" t="s">
        <v>1259</v>
      </c>
      <c r="AJ890" s="270" t="s">
        <v>1259</v>
      </c>
      <c r="AK890" s="270" t="s">
        <v>1259</v>
      </c>
      <c r="AL890" s="270" t="s">
        <v>1259</v>
      </c>
      <c r="AM890" s="270" t="s">
        <v>1259</v>
      </c>
      <c r="AN890" s="270" t="s">
        <v>1259</v>
      </c>
      <c r="AO890" s="270" t="s">
        <v>1259</v>
      </c>
      <c r="AP890" s="270" t="s">
        <v>1259</v>
      </c>
      <c r="AQ890" s="270" t="s">
        <v>1259</v>
      </c>
      <c r="AR890" s="270" t="s">
        <v>1259</v>
      </c>
      <c r="AS890" s="270" t="s">
        <v>1259</v>
      </c>
      <c r="AT890" s="270" t="s">
        <v>1259</v>
      </c>
      <c r="AU890" s="270" t="s">
        <v>1259</v>
      </c>
      <c r="AV890" s="270" t="s">
        <v>1259</v>
      </c>
      <c r="AW890" s="270" t="s">
        <v>1259</v>
      </c>
      <c r="AX890">
        <f>VLOOKUP(A890,[1]Sheet4!B$2:G$3636,6,0)</f>
        <v>0</v>
      </c>
      <c r="AY890" t="str">
        <f>VLOOKUP(A890,[1]Sheet2!A$3:AC$3636,29,0)</f>
        <v/>
      </c>
      <c r="AZ890" s="270" t="s">
        <v>3258</v>
      </c>
      <c r="BA890" s="270" t="s">
        <v>3258</v>
      </c>
      <c r="BB890" s="270" t="s">
        <v>3258</v>
      </c>
      <c r="BC890" s="270" t="s">
        <v>3258</v>
      </c>
      <c r="BD890" s="270"/>
      <c r="BE890" s="270"/>
    </row>
    <row r="891" spans="1:83" ht="14.4" x14ac:dyDescent="0.3">
      <c r="A891" s="269">
        <v>523630</v>
      </c>
      <c r="B891" s="272" t="str">
        <f>VLOOKUP(A891,[1]Sheet4!B$1:G$3636,5,0)</f>
        <v>الرابعة</v>
      </c>
      <c r="C891" s="270" t="s">
        <v>1259</v>
      </c>
      <c r="D891" s="270" t="s">
        <v>1259</v>
      </c>
      <c r="E891" s="270" t="s">
        <v>1259</v>
      </c>
      <c r="F891" s="270" t="s">
        <v>1259</v>
      </c>
      <c r="G891" s="270" t="s">
        <v>1259</v>
      </c>
      <c r="H891" s="270" t="s">
        <v>1259</v>
      </c>
      <c r="I891" s="270" t="s">
        <v>1259</v>
      </c>
      <c r="J891" s="270" t="s">
        <v>1259</v>
      </c>
      <c r="K891" s="270" t="s">
        <v>1259</v>
      </c>
      <c r="L891" s="270" t="s">
        <v>1259</v>
      </c>
      <c r="M891" s="270" t="s">
        <v>1259</v>
      </c>
      <c r="N891" s="270" t="s">
        <v>1259</v>
      </c>
      <c r="O891" s="270" t="s">
        <v>1259</v>
      </c>
      <c r="P891" s="270" t="s">
        <v>1259</v>
      </c>
      <c r="Q891" s="270" t="s">
        <v>1259</v>
      </c>
      <c r="R891" s="270" t="s">
        <v>1259</v>
      </c>
      <c r="S891" s="270" t="s">
        <v>1259</v>
      </c>
      <c r="T891" s="270" t="s">
        <v>1259</v>
      </c>
      <c r="U891" s="270" t="s">
        <v>1259</v>
      </c>
      <c r="V891" s="270" t="s">
        <v>1259</v>
      </c>
      <c r="W891" s="270" t="s">
        <v>1259</v>
      </c>
      <c r="X891" s="270" t="s">
        <v>1259</v>
      </c>
      <c r="Y891" s="270" t="s">
        <v>1259</v>
      </c>
      <c r="Z891" s="270" t="s">
        <v>1259</v>
      </c>
      <c r="AA891" s="270" t="s">
        <v>1259</v>
      </c>
      <c r="AB891" s="270" t="s">
        <v>1259</v>
      </c>
      <c r="AC891" s="270" t="s">
        <v>1259</v>
      </c>
      <c r="AD891" s="270" t="s">
        <v>1259</v>
      </c>
      <c r="AE891" s="270" t="s">
        <v>1259</v>
      </c>
      <c r="AF891" s="270" t="s">
        <v>1259</v>
      </c>
      <c r="AG891" s="270" t="s">
        <v>1259</v>
      </c>
      <c r="AH891" s="270" t="s">
        <v>1259</v>
      </c>
      <c r="AI891" s="270" t="s">
        <v>1259</v>
      </c>
      <c r="AJ891" s="270" t="s">
        <v>1259</v>
      </c>
      <c r="AK891" s="270" t="s">
        <v>1259</v>
      </c>
      <c r="AL891" s="270" t="s">
        <v>1259</v>
      </c>
      <c r="AM891" s="270" t="s">
        <v>1259</v>
      </c>
      <c r="AN891" s="270" t="s">
        <v>1259</v>
      </c>
      <c r="AO891" s="270" t="s">
        <v>1259</v>
      </c>
      <c r="AP891" s="270" t="s">
        <v>1259</v>
      </c>
      <c r="AQ891" s="270" t="s">
        <v>1259</v>
      </c>
      <c r="AR891" s="270" t="s">
        <v>1259</v>
      </c>
      <c r="AS891" s="270" t="s">
        <v>1259</v>
      </c>
      <c r="AT891" s="270" t="s">
        <v>1259</v>
      </c>
      <c r="AU891" s="270" t="s">
        <v>1259</v>
      </c>
      <c r="AV891" s="270" t="s">
        <v>1259</v>
      </c>
      <c r="AW891" s="277" t="s">
        <v>1259</v>
      </c>
      <c r="AX891">
        <f>VLOOKUP(A891,[1]Sheet4!B$2:G$3636,6,0)</f>
        <v>0</v>
      </c>
      <c r="AY891" t="str">
        <f>VLOOKUP(A891,[1]Sheet2!A$3:AC$3636,29,0)</f>
        <v/>
      </c>
      <c r="AZ891" s="270" t="s">
        <v>3258</v>
      </c>
      <c r="BA891" s="270" t="s">
        <v>3258</v>
      </c>
      <c r="BB891" s="270" t="s">
        <v>3258</v>
      </c>
      <c r="BC891" s="270" t="s">
        <v>3258</v>
      </c>
      <c r="BD891" s="270"/>
      <c r="BE891" s="270"/>
    </row>
    <row r="892" spans="1:83" ht="14.4" x14ac:dyDescent="0.3">
      <c r="A892" s="271">
        <v>523631</v>
      </c>
      <c r="B892" s="272" t="str">
        <f>VLOOKUP(A892,[1]Sheet4!B$1:G$3636,5,0)</f>
        <v>الرابعة</v>
      </c>
      <c r="C892" s="249" t="s">
        <v>1259</v>
      </c>
      <c r="D892" s="249" t="s">
        <v>1259</v>
      </c>
      <c r="E892" s="249" t="s">
        <v>1259</v>
      </c>
      <c r="F892" s="249" t="s">
        <v>1259</v>
      </c>
      <c r="G892" s="249" t="s">
        <v>1259</v>
      </c>
      <c r="H892" s="249" t="s">
        <v>1259</v>
      </c>
      <c r="I892" s="249" t="s">
        <v>1259</v>
      </c>
      <c r="J892" s="249" t="s">
        <v>1259</v>
      </c>
      <c r="K892" s="249" t="s">
        <v>1259</v>
      </c>
      <c r="L892" s="249" t="s">
        <v>1259</v>
      </c>
      <c r="M892" s="249" t="s">
        <v>1259</v>
      </c>
      <c r="N892" s="249" t="s">
        <v>1259</v>
      </c>
      <c r="O892" s="249" t="s">
        <v>1259</v>
      </c>
      <c r="P892" s="249" t="s">
        <v>1259</v>
      </c>
      <c r="Q892" s="249" t="s">
        <v>1259</v>
      </c>
      <c r="R892" s="249" t="s">
        <v>1259</v>
      </c>
      <c r="S892" s="249" t="s">
        <v>1259</v>
      </c>
      <c r="T892" s="249" t="s">
        <v>1259</v>
      </c>
      <c r="U892" s="249" t="s">
        <v>1259</v>
      </c>
      <c r="V892" s="249" t="s">
        <v>1259</v>
      </c>
      <c r="W892" s="249" t="s">
        <v>1259</v>
      </c>
      <c r="X892" s="249" t="s">
        <v>1259</v>
      </c>
      <c r="Y892" s="249" t="s">
        <v>1259</v>
      </c>
      <c r="Z892" s="249" t="s">
        <v>1259</v>
      </c>
      <c r="AA892" s="249" t="s">
        <v>1259</v>
      </c>
      <c r="AB892" s="249" t="s">
        <v>1259</v>
      </c>
      <c r="AC892" s="249" t="s">
        <v>1259</v>
      </c>
      <c r="AD892" s="249" t="s">
        <v>1259</v>
      </c>
      <c r="AE892" s="249" t="s">
        <v>1259</v>
      </c>
      <c r="AF892" s="249" t="s">
        <v>1259</v>
      </c>
      <c r="AG892" s="249" t="s">
        <v>1259</v>
      </c>
      <c r="AH892" s="249" t="s">
        <v>1259</v>
      </c>
      <c r="AI892" s="249" t="s">
        <v>1259</v>
      </c>
      <c r="AJ892" s="249" t="s">
        <v>1259</v>
      </c>
      <c r="AK892" s="249" t="s">
        <v>1259</v>
      </c>
      <c r="AL892" s="249" t="s">
        <v>1259</v>
      </c>
      <c r="AM892" s="249" t="s">
        <v>1259</v>
      </c>
      <c r="AN892" s="249" t="s">
        <v>1259</v>
      </c>
      <c r="AO892" s="249" t="s">
        <v>1259</v>
      </c>
      <c r="AP892" s="249" t="s">
        <v>1259</v>
      </c>
      <c r="AQ892" s="249" t="s">
        <v>1259</v>
      </c>
      <c r="AR892" s="249" t="s">
        <v>1259</v>
      </c>
      <c r="AS892" s="249" t="s">
        <v>1259</v>
      </c>
      <c r="AT892" s="249" t="s">
        <v>1259</v>
      </c>
      <c r="AU892" s="249" t="s">
        <v>1259</v>
      </c>
      <c r="AV892" s="249" t="s">
        <v>1259</v>
      </c>
      <c r="AW892" s="249" t="s">
        <v>1259</v>
      </c>
      <c r="AX892">
        <f>VLOOKUP(A892,[1]Sheet4!B$2:G$3636,6,0)</f>
        <v>0</v>
      </c>
      <c r="AY892">
        <f>VLOOKUP(A892,[1]Sheet2!A$3:AC$3636,29,0)</f>
        <v>0</v>
      </c>
      <c r="AZ892" s="249"/>
      <c r="BA892" s="249"/>
      <c r="BB892" s="249"/>
      <c r="BC892" s="249"/>
      <c r="BD892" s="249"/>
      <c r="BE892" s="270"/>
      <c r="BH892" s="248"/>
      <c r="BI892" s="248"/>
      <c r="BJ892" s="248"/>
      <c r="BK892" s="248"/>
      <c r="BL892" s="248"/>
      <c r="BM892" s="248"/>
      <c r="BN892" s="248"/>
      <c r="BO892" s="248"/>
      <c r="BP892" s="248" t="s">
        <v>3258</v>
      </c>
      <c r="BQ892" s="248" t="s">
        <v>3258</v>
      </c>
      <c r="BR892" s="248" t="s">
        <v>3258</v>
      </c>
      <c r="BS892" s="248" t="s">
        <v>3258</v>
      </c>
      <c r="BT892" s="248" t="s">
        <v>3258</v>
      </c>
      <c r="BU892" s="248" t="s">
        <v>3258</v>
      </c>
      <c r="BV892" s="247"/>
      <c r="BW892" s="248"/>
      <c r="BX892" s="248"/>
      <c r="BY892" s="248"/>
      <c r="BZ892" s="248"/>
      <c r="CA892" s="241"/>
      <c r="CB892" s="241"/>
      <c r="CC892" s="241"/>
      <c r="CD892" s="241"/>
      <c r="CE892" s="248"/>
    </row>
    <row r="893" spans="1:83" ht="14.4" x14ac:dyDescent="0.3">
      <c r="A893" s="269">
        <v>523651</v>
      </c>
      <c r="B893" s="272" t="str">
        <f>VLOOKUP(A893,[1]Sheet4!B$1:G$3636,5,0)</f>
        <v>الرابعة</v>
      </c>
      <c r="C893" s="270" t="s">
        <v>1259</v>
      </c>
      <c r="D893" s="270" t="s">
        <v>1259</v>
      </c>
      <c r="E893" s="270" t="s">
        <v>1259</v>
      </c>
      <c r="F893" s="270" t="s">
        <v>1259</v>
      </c>
      <c r="G893" s="270" t="s">
        <v>1259</v>
      </c>
      <c r="H893" s="270" t="s">
        <v>1259</v>
      </c>
      <c r="I893" s="270" t="s">
        <v>1259</v>
      </c>
      <c r="J893" s="270" t="s">
        <v>1259</v>
      </c>
      <c r="K893" s="270" t="s">
        <v>1259</v>
      </c>
      <c r="L893" s="270" t="s">
        <v>1259</v>
      </c>
      <c r="M893" s="270" t="s">
        <v>1259</v>
      </c>
      <c r="N893" s="270" t="s">
        <v>1259</v>
      </c>
      <c r="O893" s="270" t="s">
        <v>1259</v>
      </c>
      <c r="P893" s="270" t="s">
        <v>1259</v>
      </c>
      <c r="Q893" s="270" t="s">
        <v>1259</v>
      </c>
      <c r="R893" s="270" t="s">
        <v>1259</v>
      </c>
      <c r="S893" s="270" t="s">
        <v>1259</v>
      </c>
      <c r="T893" s="270" t="s">
        <v>1259</v>
      </c>
      <c r="U893" s="270" t="s">
        <v>1259</v>
      </c>
      <c r="V893" s="270" t="s">
        <v>1259</v>
      </c>
      <c r="W893" s="270" t="s">
        <v>1259</v>
      </c>
      <c r="X893" s="270" t="s">
        <v>1259</v>
      </c>
      <c r="Y893" s="270" t="s">
        <v>1259</v>
      </c>
      <c r="Z893" s="270" t="s">
        <v>1259</v>
      </c>
      <c r="AA893" s="270" t="s">
        <v>1259</v>
      </c>
      <c r="AB893" s="270" t="s">
        <v>1259</v>
      </c>
      <c r="AC893" s="270" t="s">
        <v>1259</v>
      </c>
      <c r="AD893" s="270" t="s">
        <v>1259</v>
      </c>
      <c r="AE893" s="270" t="s">
        <v>1259</v>
      </c>
      <c r="AF893" s="270" t="s">
        <v>1259</v>
      </c>
      <c r="AG893" s="270" t="s">
        <v>1259</v>
      </c>
      <c r="AH893" s="270" t="s">
        <v>1259</v>
      </c>
      <c r="AI893" s="270" t="s">
        <v>1259</v>
      </c>
      <c r="AJ893" s="270" t="s">
        <v>1259</v>
      </c>
      <c r="AK893" s="270" t="s">
        <v>1259</v>
      </c>
      <c r="AL893" s="270" t="s">
        <v>1259</v>
      </c>
      <c r="AM893" s="270" t="s">
        <v>1259</v>
      </c>
      <c r="AN893" s="270" t="s">
        <v>1259</v>
      </c>
      <c r="AO893" s="270" t="s">
        <v>1259</v>
      </c>
      <c r="AP893" s="270" t="s">
        <v>1259</v>
      </c>
      <c r="AQ893" s="270" t="s">
        <v>1259</v>
      </c>
      <c r="AR893" s="270" t="s">
        <v>1259</v>
      </c>
      <c r="AS893" s="270" t="s">
        <v>1259</v>
      </c>
      <c r="AT893" s="270" t="s">
        <v>1259</v>
      </c>
      <c r="AU893" s="270" t="s">
        <v>1259</v>
      </c>
      <c r="AV893" s="270" t="s">
        <v>1259</v>
      </c>
      <c r="AW893" s="277" t="s">
        <v>1259</v>
      </c>
      <c r="AX893">
        <f>VLOOKUP(A893,[1]Sheet4!B$2:G$3636,6,0)</f>
        <v>0</v>
      </c>
      <c r="AY893" t="str">
        <f>VLOOKUP(A893,[1]Sheet2!A$3:AC$3636,29,0)</f>
        <v/>
      </c>
      <c r="AZ893" s="270" t="s">
        <v>3258</v>
      </c>
      <c r="BA893" s="270" t="s">
        <v>3258</v>
      </c>
      <c r="BB893" s="270" t="s">
        <v>3258</v>
      </c>
      <c r="BC893" s="270" t="s">
        <v>3258</v>
      </c>
      <c r="BD893" s="270"/>
      <c r="BE893" s="270"/>
    </row>
    <row r="894" spans="1:83" ht="14.4" x14ac:dyDescent="0.3">
      <c r="A894" s="269">
        <v>523654</v>
      </c>
      <c r="B894" s="272" t="str">
        <f>VLOOKUP(A894,[1]Sheet4!B$1:G$3636,5,0)</f>
        <v>الرابعة</v>
      </c>
      <c r="C894" s="270" t="s">
        <v>1259</v>
      </c>
      <c r="D894" s="270" t="s">
        <v>1259</v>
      </c>
      <c r="E894" s="270" t="s">
        <v>1259</v>
      </c>
      <c r="F894" s="270" t="s">
        <v>1259</v>
      </c>
      <c r="G894" s="270" t="s">
        <v>1259</v>
      </c>
      <c r="H894" s="270" t="s">
        <v>1259</v>
      </c>
      <c r="I894" s="270" t="s">
        <v>1259</v>
      </c>
      <c r="J894" s="270" t="s">
        <v>1259</v>
      </c>
      <c r="K894" s="270" t="s">
        <v>1259</v>
      </c>
      <c r="L894" s="270" t="s">
        <v>1259</v>
      </c>
      <c r="M894" s="270" t="s">
        <v>1259</v>
      </c>
      <c r="N894" s="270" t="s">
        <v>1259</v>
      </c>
      <c r="O894" s="270" t="s">
        <v>1259</v>
      </c>
      <c r="P894" s="270" t="s">
        <v>1259</v>
      </c>
      <c r="Q894" s="270" t="s">
        <v>1259</v>
      </c>
      <c r="R894" s="270" t="s">
        <v>1259</v>
      </c>
      <c r="S894" s="270" t="s">
        <v>1259</v>
      </c>
      <c r="T894" s="270" t="s">
        <v>1259</v>
      </c>
      <c r="U894" s="270" t="s">
        <v>1259</v>
      </c>
      <c r="V894" s="270" t="s">
        <v>1259</v>
      </c>
      <c r="W894" s="270" t="s">
        <v>1259</v>
      </c>
      <c r="X894" s="270" t="s">
        <v>1259</v>
      </c>
      <c r="Y894" s="270" t="s">
        <v>1259</v>
      </c>
      <c r="Z894" s="270" t="s">
        <v>1259</v>
      </c>
      <c r="AA894" s="270" t="s">
        <v>1259</v>
      </c>
      <c r="AB894" s="270" t="s">
        <v>1259</v>
      </c>
      <c r="AC894" s="270" t="s">
        <v>1259</v>
      </c>
      <c r="AD894" s="270" t="s">
        <v>1259</v>
      </c>
      <c r="AE894" s="270" t="s">
        <v>1259</v>
      </c>
      <c r="AF894" s="270" t="s">
        <v>1259</v>
      </c>
      <c r="AG894" s="270" t="s">
        <v>1259</v>
      </c>
      <c r="AH894" s="270" t="s">
        <v>1259</v>
      </c>
      <c r="AI894" s="270" t="s">
        <v>1259</v>
      </c>
      <c r="AJ894" s="270" t="s">
        <v>1259</v>
      </c>
      <c r="AK894" s="270" t="s">
        <v>1259</v>
      </c>
      <c r="AL894" s="270" t="s">
        <v>1259</v>
      </c>
      <c r="AM894" s="270" t="s">
        <v>1259</v>
      </c>
      <c r="AN894" s="270" t="s">
        <v>1259</v>
      </c>
      <c r="AO894" s="270" t="s">
        <v>1259</v>
      </c>
      <c r="AP894" s="270" t="s">
        <v>1259</v>
      </c>
      <c r="AQ894" s="270" t="s">
        <v>1259</v>
      </c>
      <c r="AR894" s="270" t="s">
        <v>1259</v>
      </c>
      <c r="AS894" s="270" t="s">
        <v>1259</v>
      </c>
      <c r="AT894" s="270" t="s">
        <v>1259</v>
      </c>
      <c r="AU894" s="270" t="s">
        <v>1259</v>
      </c>
      <c r="AV894" s="270" t="s">
        <v>1259</v>
      </c>
      <c r="AW894" s="277" t="s">
        <v>1259</v>
      </c>
      <c r="AX894">
        <f>VLOOKUP(A894,[1]Sheet4!B$2:G$3636,6,0)</f>
        <v>0</v>
      </c>
      <c r="AY894" t="str">
        <f>VLOOKUP(A894,[1]Sheet2!A$3:AC$3636,29,0)</f>
        <v/>
      </c>
      <c r="AZ894" s="270" t="s">
        <v>3258</v>
      </c>
      <c r="BA894" s="270" t="s">
        <v>3258</v>
      </c>
      <c r="BB894" s="270" t="s">
        <v>3258</v>
      </c>
      <c r="BC894" s="270" t="s">
        <v>3258</v>
      </c>
      <c r="BD894" s="270"/>
      <c r="BE894" s="270"/>
    </row>
    <row r="895" spans="1:83" ht="14.4" x14ac:dyDescent="0.3">
      <c r="A895" s="269">
        <v>523655</v>
      </c>
      <c r="B895" s="272" t="str">
        <f>VLOOKUP(A895,[1]Sheet4!B$1:G$3636,5,0)</f>
        <v>الرابعة</v>
      </c>
      <c r="C895" s="270" t="s">
        <v>1260</v>
      </c>
      <c r="D895" s="270" t="s">
        <v>1260</v>
      </c>
      <c r="E895" s="270" t="s">
        <v>1260</v>
      </c>
      <c r="F895" s="270" t="s">
        <v>1260</v>
      </c>
      <c r="G895" s="270" t="s">
        <v>1260</v>
      </c>
      <c r="H895" s="270" t="s">
        <v>1260</v>
      </c>
      <c r="I895" s="270" t="s">
        <v>1260</v>
      </c>
      <c r="J895" s="270" t="s">
        <v>1260</v>
      </c>
      <c r="K895" s="270" t="s">
        <v>1260</v>
      </c>
      <c r="L895" s="270" t="s">
        <v>1260</v>
      </c>
      <c r="M895" s="270" t="s">
        <v>1260</v>
      </c>
      <c r="N895" s="270" t="s">
        <v>1260</v>
      </c>
      <c r="O895" s="270" t="s">
        <v>1260</v>
      </c>
      <c r="P895" s="270" t="s">
        <v>1260</v>
      </c>
      <c r="Q895" s="270" t="s">
        <v>1260</v>
      </c>
      <c r="R895" s="270" t="s">
        <v>1260</v>
      </c>
      <c r="S895" s="270" t="s">
        <v>1260</v>
      </c>
      <c r="T895" s="270" t="s">
        <v>1260</v>
      </c>
      <c r="U895" s="270" t="s">
        <v>1260</v>
      </c>
      <c r="V895" s="270" t="s">
        <v>1260</v>
      </c>
      <c r="W895" s="270" t="s">
        <v>1260</v>
      </c>
      <c r="X895" s="270" t="s">
        <v>1260</v>
      </c>
      <c r="Y895" s="270" t="s">
        <v>1260</v>
      </c>
      <c r="Z895" s="270" t="s">
        <v>1260</v>
      </c>
      <c r="AA895" s="270" t="s">
        <v>1260</v>
      </c>
      <c r="AB895" s="270" t="s">
        <v>1260</v>
      </c>
      <c r="AC895" s="270" t="s">
        <v>1260</v>
      </c>
      <c r="AD895" s="270" t="s">
        <v>1260</v>
      </c>
      <c r="AE895" s="270" t="s">
        <v>1260</v>
      </c>
      <c r="AF895" s="270" t="s">
        <v>1260</v>
      </c>
      <c r="AG895" s="270" t="s">
        <v>1260</v>
      </c>
      <c r="AH895" s="270" t="s">
        <v>1260</v>
      </c>
      <c r="AI895" s="270" t="s">
        <v>1260</v>
      </c>
      <c r="AJ895" s="270" t="s">
        <v>1260</v>
      </c>
      <c r="AK895" s="270" t="s">
        <v>1260</v>
      </c>
      <c r="AL895" s="270" t="s">
        <v>1260</v>
      </c>
      <c r="AM895" s="270" t="s">
        <v>1260</v>
      </c>
      <c r="AN895" s="270" t="s">
        <v>1260</v>
      </c>
      <c r="AO895" s="270" t="s">
        <v>1260</v>
      </c>
      <c r="AP895" s="270" t="s">
        <v>1260</v>
      </c>
      <c r="AQ895" s="270" t="s">
        <v>1260</v>
      </c>
      <c r="AR895" s="270" t="s">
        <v>1260</v>
      </c>
      <c r="AS895" s="270" t="s">
        <v>1260</v>
      </c>
      <c r="AT895" s="270" t="s">
        <v>1260</v>
      </c>
      <c r="AU895" s="270" t="s">
        <v>1260</v>
      </c>
      <c r="AV895" s="270" t="s">
        <v>1260</v>
      </c>
      <c r="AW895" s="277" t="s">
        <v>1260</v>
      </c>
      <c r="AX895" t="str">
        <f>VLOOKUP(A895,[1]Sheet4!B$2:G$3636,6,0)</f>
        <v>مستنفذ فصل ثاني  2023-2024</v>
      </c>
      <c r="AY895" t="str">
        <f>VLOOKUP(A895,[1]Sheet2!A$3:AC$3636,29,0)</f>
        <v/>
      </c>
      <c r="AZ895" s="270" t="s">
        <v>3258</v>
      </c>
      <c r="BA895" s="270" t="s">
        <v>3258</v>
      </c>
      <c r="BB895" s="270" t="s">
        <v>3258</v>
      </c>
      <c r="BC895" s="270" t="s">
        <v>3258</v>
      </c>
      <c r="BD895" s="270"/>
      <c r="BE895" s="270"/>
    </row>
    <row r="896" spans="1:83" ht="14.4" x14ac:dyDescent="0.3">
      <c r="A896" s="269">
        <v>523662</v>
      </c>
      <c r="B896" s="272" t="str">
        <f>VLOOKUP(A896,[1]Sheet4!B$1:G$3636,5,0)</f>
        <v>الرابعة حديث</v>
      </c>
      <c r="C896" s="270" t="s">
        <v>1259</v>
      </c>
      <c r="D896" s="270" t="s">
        <v>1259</v>
      </c>
      <c r="E896" s="270" t="s">
        <v>1259</v>
      </c>
      <c r="F896" s="270" t="s">
        <v>1259</v>
      </c>
      <c r="G896" s="270" t="s">
        <v>1259</v>
      </c>
      <c r="H896" s="270" t="s">
        <v>1259</v>
      </c>
      <c r="I896" s="270" t="s">
        <v>1259</v>
      </c>
      <c r="J896" s="270" t="s">
        <v>1259</v>
      </c>
      <c r="K896" s="270" t="s">
        <v>1259</v>
      </c>
      <c r="L896" s="270" t="s">
        <v>1259</v>
      </c>
      <c r="M896" s="270" t="s">
        <v>1259</v>
      </c>
      <c r="N896" s="270" t="s">
        <v>1259</v>
      </c>
      <c r="O896" s="270" t="s">
        <v>1259</v>
      </c>
      <c r="P896" s="270" t="s">
        <v>1259</v>
      </c>
      <c r="Q896" s="270" t="s">
        <v>1259</v>
      </c>
      <c r="R896" s="270" t="s">
        <v>1259</v>
      </c>
      <c r="S896" s="270" t="s">
        <v>1259</v>
      </c>
      <c r="T896" s="270" t="s">
        <v>1259</v>
      </c>
      <c r="U896" s="270" t="s">
        <v>1259</v>
      </c>
      <c r="V896" s="270" t="s">
        <v>1259</v>
      </c>
      <c r="W896" s="270" t="s">
        <v>1259</v>
      </c>
      <c r="X896" s="270" t="s">
        <v>1259</v>
      </c>
      <c r="Y896" s="270" t="s">
        <v>1259</v>
      </c>
      <c r="Z896" s="270" t="s">
        <v>1259</v>
      </c>
      <c r="AA896" s="270" t="s">
        <v>1259</v>
      </c>
      <c r="AB896" s="270" t="s">
        <v>1259</v>
      </c>
      <c r="AC896" s="270" t="s">
        <v>1259</v>
      </c>
      <c r="AD896" s="270" t="s">
        <v>1259</v>
      </c>
      <c r="AE896" s="270" t="s">
        <v>1259</v>
      </c>
      <c r="AF896" s="270" t="s">
        <v>1259</v>
      </c>
      <c r="AG896" s="270" t="s">
        <v>1259</v>
      </c>
      <c r="AH896" s="270" t="s">
        <v>1259</v>
      </c>
      <c r="AI896" s="270" t="s">
        <v>1259</v>
      </c>
      <c r="AJ896" s="270" t="s">
        <v>1259</v>
      </c>
      <c r="AK896" s="270" t="s">
        <v>1259</v>
      </c>
      <c r="AL896" s="270" t="s">
        <v>1259</v>
      </c>
      <c r="AM896" s="270" t="s">
        <v>1259</v>
      </c>
      <c r="AN896" s="270" t="s">
        <v>1259</v>
      </c>
      <c r="AO896" s="270" t="s">
        <v>1259</v>
      </c>
      <c r="AP896" s="270" t="s">
        <v>1259</v>
      </c>
      <c r="AQ896" s="270" t="s">
        <v>1259</v>
      </c>
      <c r="AR896" s="270" t="s">
        <v>1259</v>
      </c>
      <c r="AS896" s="270"/>
      <c r="AT896" s="270"/>
      <c r="AU896" s="270"/>
      <c r="AV896" s="270"/>
      <c r="AW896" s="277"/>
      <c r="AY896" t="str">
        <f>VLOOKUP(A896,[1]Sheet2!A$3:AC$3636,29,0)</f>
        <v/>
      </c>
      <c r="AZ896" s="270" t="s">
        <v>3258</v>
      </c>
      <c r="BA896" s="270" t="s">
        <v>3258</v>
      </c>
      <c r="BB896" s="270" t="s">
        <v>3258</v>
      </c>
      <c r="BC896" s="270" t="s">
        <v>3258</v>
      </c>
      <c r="BD896" s="270"/>
      <c r="BE896" s="270"/>
    </row>
    <row r="897" spans="1:83" ht="14.4" x14ac:dyDescent="0.3">
      <c r="A897" s="269">
        <v>523666</v>
      </c>
      <c r="B897" s="272" t="str">
        <f>VLOOKUP(A897,[1]Sheet4!B$1:G$3636,5,0)</f>
        <v>الرابعة حديث</v>
      </c>
      <c r="C897" s="270" t="s">
        <v>1259</v>
      </c>
      <c r="D897" s="270" t="s">
        <v>1259</v>
      </c>
      <c r="E897" s="270" t="s">
        <v>1259</v>
      </c>
      <c r="F897" s="270" t="s">
        <v>1259</v>
      </c>
      <c r="G897" s="270" t="s">
        <v>1259</v>
      </c>
      <c r="H897" s="270" t="s">
        <v>1259</v>
      </c>
      <c r="I897" s="270" t="s">
        <v>1259</v>
      </c>
      <c r="J897" s="270" t="s">
        <v>1259</v>
      </c>
      <c r="K897" s="270" t="s">
        <v>1259</v>
      </c>
      <c r="L897" s="270" t="s">
        <v>1259</v>
      </c>
      <c r="M897" s="270" t="s">
        <v>1259</v>
      </c>
      <c r="N897" s="270" t="s">
        <v>1259</v>
      </c>
      <c r="O897" s="270" t="s">
        <v>1259</v>
      </c>
      <c r="P897" s="270" t="s">
        <v>1259</v>
      </c>
      <c r="Q897" s="270" t="s">
        <v>1259</v>
      </c>
      <c r="R897" s="270" t="s">
        <v>1259</v>
      </c>
      <c r="S897" s="270" t="s">
        <v>1259</v>
      </c>
      <c r="T897" s="270" t="s">
        <v>1259</v>
      </c>
      <c r="U897" s="270" t="s">
        <v>1259</v>
      </c>
      <c r="V897" s="270" t="s">
        <v>1259</v>
      </c>
      <c r="W897" s="270" t="s">
        <v>1259</v>
      </c>
      <c r="X897" s="270" t="s">
        <v>1259</v>
      </c>
      <c r="Y897" s="270" t="s">
        <v>1259</v>
      </c>
      <c r="Z897" s="270" t="s">
        <v>1259</v>
      </c>
      <c r="AA897" s="270" t="s">
        <v>1259</v>
      </c>
      <c r="AB897" s="270" t="s">
        <v>1259</v>
      </c>
      <c r="AC897" s="270" t="s">
        <v>1259</v>
      </c>
      <c r="AD897" s="270" t="s">
        <v>1259</v>
      </c>
      <c r="AE897" s="270" t="s">
        <v>1259</v>
      </c>
      <c r="AF897" s="270" t="s">
        <v>1259</v>
      </c>
      <c r="AG897" s="270" t="s">
        <v>1259</v>
      </c>
      <c r="AH897" s="270" t="s">
        <v>1259</v>
      </c>
      <c r="AI897" s="270" t="s">
        <v>1259</v>
      </c>
      <c r="AJ897" s="270" t="s">
        <v>1259</v>
      </c>
      <c r="AK897" s="270" t="s">
        <v>1259</v>
      </c>
      <c r="AL897" s="270" t="s">
        <v>1259</v>
      </c>
      <c r="AM897" s="270" t="s">
        <v>1259</v>
      </c>
      <c r="AN897" s="270" t="s">
        <v>1259</v>
      </c>
      <c r="AO897" s="270" t="s">
        <v>1259</v>
      </c>
      <c r="AP897" s="270" t="s">
        <v>1259</v>
      </c>
      <c r="AQ897" s="270" t="s">
        <v>1259</v>
      </c>
      <c r="AR897" s="270" t="s">
        <v>1259</v>
      </c>
      <c r="AS897" s="270"/>
      <c r="AT897" s="270"/>
      <c r="AU897" s="270"/>
      <c r="AV897" s="270"/>
      <c r="AW897" s="277"/>
      <c r="AY897" t="str">
        <f>VLOOKUP(A897,[1]Sheet2!A$3:AC$3636,29,0)</f>
        <v/>
      </c>
      <c r="AZ897" s="270" t="s">
        <v>3258</v>
      </c>
      <c r="BA897" s="270" t="s">
        <v>3258</v>
      </c>
      <c r="BB897" s="270" t="s">
        <v>3258</v>
      </c>
      <c r="BC897" s="270" t="s">
        <v>3258</v>
      </c>
      <c r="BD897" s="270"/>
      <c r="BE897" s="270"/>
    </row>
    <row r="898" spans="1:83" ht="14.4" x14ac:dyDescent="0.3">
      <c r="A898" s="269">
        <v>523688</v>
      </c>
      <c r="B898" s="272" t="str">
        <f>VLOOKUP(A898,[1]Sheet4!B$1:G$3636,5,0)</f>
        <v>الرابعة</v>
      </c>
      <c r="C898" s="270" t="s">
        <v>1259</v>
      </c>
      <c r="D898" s="270" t="s">
        <v>1259</v>
      </c>
      <c r="E898" s="270" t="s">
        <v>1259</v>
      </c>
      <c r="F898" s="270" t="s">
        <v>1259</v>
      </c>
      <c r="G898" s="270" t="s">
        <v>1259</v>
      </c>
      <c r="H898" s="270" t="s">
        <v>1259</v>
      </c>
      <c r="I898" s="270" t="s">
        <v>1259</v>
      </c>
      <c r="J898" s="270" t="s">
        <v>1259</v>
      </c>
      <c r="K898" s="270" t="s">
        <v>1259</v>
      </c>
      <c r="L898" s="270" t="s">
        <v>1259</v>
      </c>
      <c r="M898" s="270" t="s">
        <v>1259</v>
      </c>
      <c r="N898" s="270" t="s">
        <v>1259</v>
      </c>
      <c r="O898" s="270" t="s">
        <v>1259</v>
      </c>
      <c r="P898" s="270" t="s">
        <v>1259</v>
      </c>
      <c r="Q898" s="270" t="s">
        <v>1259</v>
      </c>
      <c r="R898" s="270" t="s">
        <v>1259</v>
      </c>
      <c r="S898" s="270" t="s">
        <v>1259</v>
      </c>
      <c r="T898" s="270" t="s">
        <v>1259</v>
      </c>
      <c r="U898" s="270" t="s">
        <v>1259</v>
      </c>
      <c r="V898" s="270" t="s">
        <v>1259</v>
      </c>
      <c r="W898" s="270" t="s">
        <v>1259</v>
      </c>
      <c r="X898" s="270" t="s">
        <v>1259</v>
      </c>
      <c r="Y898" s="270" t="s">
        <v>1259</v>
      </c>
      <c r="Z898" s="270" t="s">
        <v>1259</v>
      </c>
      <c r="AA898" s="270" t="s">
        <v>1259</v>
      </c>
      <c r="AB898" s="270" t="s">
        <v>1259</v>
      </c>
      <c r="AC898" s="270" t="s">
        <v>1259</v>
      </c>
      <c r="AD898" s="270" t="s">
        <v>1259</v>
      </c>
      <c r="AE898" s="270" t="s">
        <v>1259</v>
      </c>
      <c r="AF898" s="270" t="s">
        <v>1259</v>
      </c>
      <c r="AG898" s="270" t="s">
        <v>1259</v>
      </c>
      <c r="AH898" s="270" t="s">
        <v>1259</v>
      </c>
      <c r="AI898" s="270" t="s">
        <v>1259</v>
      </c>
      <c r="AJ898" s="270" t="s">
        <v>1259</v>
      </c>
      <c r="AK898" s="270" t="s">
        <v>1259</v>
      </c>
      <c r="AL898" s="270" t="s">
        <v>1259</v>
      </c>
      <c r="AM898" s="270" t="s">
        <v>1259</v>
      </c>
      <c r="AN898" s="270" t="s">
        <v>1259</v>
      </c>
      <c r="AO898" s="270" t="s">
        <v>1259</v>
      </c>
      <c r="AP898" s="270" t="s">
        <v>1259</v>
      </c>
      <c r="AQ898" s="270" t="s">
        <v>1259</v>
      </c>
      <c r="AR898" s="270" t="s">
        <v>1259</v>
      </c>
      <c r="AS898" s="270" t="s">
        <v>1259</v>
      </c>
      <c r="AT898" s="270" t="s">
        <v>1259</v>
      </c>
      <c r="AU898" s="270" t="s">
        <v>1259</v>
      </c>
      <c r="AV898" s="270" t="s">
        <v>1259</v>
      </c>
      <c r="AW898" s="277" t="s">
        <v>1259</v>
      </c>
      <c r="AX898">
        <f>VLOOKUP(A898,[1]Sheet4!B$2:G$3636,6,0)</f>
        <v>0</v>
      </c>
      <c r="AY898" t="str">
        <f>VLOOKUP(A898,[1]Sheet2!A$3:AC$3636,29,0)</f>
        <v/>
      </c>
      <c r="AZ898" s="270" t="s">
        <v>3258</v>
      </c>
      <c r="BA898" s="270" t="s">
        <v>3258</v>
      </c>
      <c r="BB898" s="270" t="s">
        <v>3258</v>
      </c>
      <c r="BC898" s="270" t="s">
        <v>3258</v>
      </c>
      <c r="BD898" s="270"/>
      <c r="BE898" s="270"/>
    </row>
    <row r="899" spans="1:83" ht="14.4" x14ac:dyDescent="0.3">
      <c r="A899" s="269">
        <v>523695</v>
      </c>
      <c r="B899" s="272" t="str">
        <f>VLOOKUP(A899,[1]Sheet4!B$1:G$3636,5,0)</f>
        <v>الرابعة</v>
      </c>
      <c r="C899" s="270" t="s">
        <v>1259</v>
      </c>
      <c r="D899" s="270" t="s">
        <v>1259</v>
      </c>
      <c r="E899" s="270" t="s">
        <v>1259</v>
      </c>
      <c r="F899" s="270" t="s">
        <v>1259</v>
      </c>
      <c r="G899" s="270" t="s">
        <v>1259</v>
      </c>
      <c r="H899" s="270" t="s">
        <v>1259</v>
      </c>
      <c r="I899" s="270" t="s">
        <v>1259</v>
      </c>
      <c r="J899" s="270" t="s">
        <v>1259</v>
      </c>
      <c r="K899" s="270" t="s">
        <v>1259</v>
      </c>
      <c r="L899" s="270" t="s">
        <v>1259</v>
      </c>
      <c r="M899" s="270" t="s">
        <v>1259</v>
      </c>
      <c r="N899" s="270" t="s">
        <v>1259</v>
      </c>
      <c r="O899" s="270" t="s">
        <v>1259</v>
      </c>
      <c r="P899" s="270" t="s">
        <v>1259</v>
      </c>
      <c r="Q899" s="270" t="s">
        <v>1259</v>
      </c>
      <c r="R899" s="270" t="s">
        <v>1259</v>
      </c>
      <c r="S899" s="270" t="s">
        <v>1259</v>
      </c>
      <c r="T899" s="270" t="s">
        <v>1259</v>
      </c>
      <c r="U899" s="270" t="s">
        <v>1259</v>
      </c>
      <c r="V899" s="270" t="s">
        <v>1259</v>
      </c>
      <c r="W899" s="270" t="s">
        <v>1259</v>
      </c>
      <c r="X899" s="270" t="s">
        <v>1259</v>
      </c>
      <c r="Y899" s="270" t="s">
        <v>1259</v>
      </c>
      <c r="Z899" s="270" t="s">
        <v>1259</v>
      </c>
      <c r="AA899" s="270" t="s">
        <v>1259</v>
      </c>
      <c r="AB899" s="270" t="s">
        <v>1259</v>
      </c>
      <c r="AC899" s="270" t="s">
        <v>1259</v>
      </c>
      <c r="AD899" s="270" t="s">
        <v>1259</v>
      </c>
      <c r="AE899" s="270" t="s">
        <v>1259</v>
      </c>
      <c r="AF899" s="270" t="s">
        <v>1259</v>
      </c>
      <c r="AG899" s="270" t="s">
        <v>1259</v>
      </c>
      <c r="AH899" s="270" t="s">
        <v>1259</v>
      </c>
      <c r="AI899" s="270" t="s">
        <v>1259</v>
      </c>
      <c r="AJ899" s="270" t="s">
        <v>1259</v>
      </c>
      <c r="AK899" s="270" t="s">
        <v>1259</v>
      </c>
      <c r="AL899" s="270" t="s">
        <v>1259</v>
      </c>
      <c r="AM899" s="270" t="s">
        <v>1259</v>
      </c>
      <c r="AN899" s="270" t="s">
        <v>1259</v>
      </c>
      <c r="AO899" s="270" t="s">
        <v>1259</v>
      </c>
      <c r="AP899" s="270" t="s">
        <v>1259</v>
      </c>
      <c r="AQ899" s="270" t="s">
        <v>1259</v>
      </c>
      <c r="AR899" s="270" t="s">
        <v>1259</v>
      </c>
      <c r="AS899" s="270" t="s">
        <v>1259</v>
      </c>
      <c r="AT899" s="270" t="s">
        <v>1259</v>
      </c>
      <c r="AU899" s="270" t="s">
        <v>1259</v>
      </c>
      <c r="AV899" s="270" t="s">
        <v>1259</v>
      </c>
      <c r="AW899" s="277" t="s">
        <v>1259</v>
      </c>
      <c r="AX899">
        <f>VLOOKUP(A899,[1]Sheet4!B$2:G$3636,6,0)</f>
        <v>0</v>
      </c>
      <c r="AY899" t="str">
        <f>VLOOKUP(A899,[1]Sheet2!A$3:AC$3636,29,0)</f>
        <v/>
      </c>
      <c r="AZ899" s="270" t="s">
        <v>3258</v>
      </c>
      <c r="BA899" s="270" t="s">
        <v>3258</v>
      </c>
      <c r="BB899" s="270" t="s">
        <v>3258</v>
      </c>
      <c r="BC899" s="270" t="s">
        <v>3258</v>
      </c>
      <c r="BD899" s="270"/>
      <c r="BE899" s="270"/>
    </row>
    <row r="900" spans="1:83" ht="14.4" x14ac:dyDescent="0.3">
      <c r="A900" s="269">
        <v>523697</v>
      </c>
      <c r="B900" s="272" t="str">
        <f>VLOOKUP(A900,[1]Sheet4!B$1:G$3636,5,0)</f>
        <v>الرابعة</v>
      </c>
      <c r="C900" s="270" t="s">
        <v>1259</v>
      </c>
      <c r="D900" s="270" t="s">
        <v>1259</v>
      </c>
      <c r="E900" s="270" t="s">
        <v>1259</v>
      </c>
      <c r="F900" s="270" t="s">
        <v>1259</v>
      </c>
      <c r="G900" s="270" t="s">
        <v>1259</v>
      </c>
      <c r="H900" s="270" t="s">
        <v>1259</v>
      </c>
      <c r="I900" s="270" t="s">
        <v>1259</v>
      </c>
      <c r="J900" s="270" t="s">
        <v>1259</v>
      </c>
      <c r="K900" s="270" t="s">
        <v>1259</v>
      </c>
      <c r="L900" s="270" t="s">
        <v>1259</v>
      </c>
      <c r="M900" s="270" t="s">
        <v>1259</v>
      </c>
      <c r="N900" s="270" t="s">
        <v>1259</v>
      </c>
      <c r="O900" s="270" t="s">
        <v>1259</v>
      </c>
      <c r="P900" s="270" t="s">
        <v>1259</v>
      </c>
      <c r="Q900" s="270" t="s">
        <v>1259</v>
      </c>
      <c r="R900" s="270" t="s">
        <v>1259</v>
      </c>
      <c r="S900" s="270" t="s">
        <v>1259</v>
      </c>
      <c r="T900" s="270" t="s">
        <v>1259</v>
      </c>
      <c r="U900" s="270" t="s">
        <v>1259</v>
      </c>
      <c r="V900" s="270" t="s">
        <v>1259</v>
      </c>
      <c r="W900" s="270" t="s">
        <v>1259</v>
      </c>
      <c r="X900" s="270" t="s">
        <v>1259</v>
      </c>
      <c r="Y900" s="270" t="s">
        <v>1259</v>
      </c>
      <c r="Z900" s="270" t="s">
        <v>1259</v>
      </c>
      <c r="AA900" s="270" t="s">
        <v>1259</v>
      </c>
      <c r="AB900" s="270" t="s">
        <v>1259</v>
      </c>
      <c r="AC900" s="270" t="s">
        <v>1259</v>
      </c>
      <c r="AD900" s="270" t="s">
        <v>1259</v>
      </c>
      <c r="AE900" s="270" t="s">
        <v>1259</v>
      </c>
      <c r="AF900" s="270" t="s">
        <v>1259</v>
      </c>
      <c r="AG900" s="270" t="s">
        <v>1259</v>
      </c>
      <c r="AH900" s="270" t="s">
        <v>1259</v>
      </c>
      <c r="AI900" s="270" t="s">
        <v>1259</v>
      </c>
      <c r="AJ900" s="270" t="s">
        <v>1259</v>
      </c>
      <c r="AK900" s="270" t="s">
        <v>1259</v>
      </c>
      <c r="AL900" s="270" t="s">
        <v>1259</v>
      </c>
      <c r="AM900" s="270" t="s">
        <v>1259</v>
      </c>
      <c r="AN900" s="270" t="s">
        <v>1259</v>
      </c>
      <c r="AO900" s="270" t="s">
        <v>1259</v>
      </c>
      <c r="AP900" s="270" t="s">
        <v>1259</v>
      </c>
      <c r="AQ900" s="270" t="s">
        <v>1259</v>
      </c>
      <c r="AR900" s="270" t="s">
        <v>1259</v>
      </c>
      <c r="AS900" s="270" t="s">
        <v>1259</v>
      </c>
      <c r="AT900" s="270" t="s">
        <v>1259</v>
      </c>
      <c r="AU900" s="270" t="s">
        <v>1259</v>
      </c>
      <c r="AV900" s="270" t="s">
        <v>1259</v>
      </c>
      <c r="AW900" s="277" t="s">
        <v>1259</v>
      </c>
      <c r="AX900">
        <f>VLOOKUP(A900,[1]Sheet4!B$2:G$3636,6,0)</f>
        <v>0</v>
      </c>
      <c r="AY900" t="str">
        <f>VLOOKUP(A900,[1]Sheet2!A$3:AC$3636,29,0)</f>
        <v/>
      </c>
      <c r="AZ900" s="270" t="s">
        <v>3258</v>
      </c>
      <c r="BA900" s="270" t="s">
        <v>3258</v>
      </c>
      <c r="BB900" s="270" t="s">
        <v>3258</v>
      </c>
      <c r="BC900" s="270" t="s">
        <v>3258</v>
      </c>
      <c r="BD900" s="270"/>
      <c r="BE900" s="270"/>
    </row>
    <row r="901" spans="1:83" ht="14.4" x14ac:dyDescent="0.3">
      <c r="A901" s="269">
        <v>523714</v>
      </c>
      <c r="B901" s="272" t="str">
        <f>VLOOKUP(A901,[1]Sheet4!B$1:G$3636,5,0)</f>
        <v>الرابعة</v>
      </c>
      <c r="C901" s="270" t="s">
        <v>1259</v>
      </c>
      <c r="D901" s="270" t="s">
        <v>1259</v>
      </c>
      <c r="E901" s="270" t="s">
        <v>1259</v>
      </c>
      <c r="F901" s="270" t="s">
        <v>1259</v>
      </c>
      <c r="G901" s="270" t="s">
        <v>1259</v>
      </c>
      <c r="H901" s="270" t="s">
        <v>1259</v>
      </c>
      <c r="I901" s="270" t="s">
        <v>1259</v>
      </c>
      <c r="J901" s="270" t="s">
        <v>1259</v>
      </c>
      <c r="K901" s="270" t="s">
        <v>1259</v>
      </c>
      <c r="L901" s="270" t="s">
        <v>1259</v>
      </c>
      <c r="M901" s="270" t="s">
        <v>1259</v>
      </c>
      <c r="N901" s="270" t="s">
        <v>1259</v>
      </c>
      <c r="O901" s="270" t="s">
        <v>1259</v>
      </c>
      <c r="P901" s="270" t="s">
        <v>1259</v>
      </c>
      <c r="Q901" s="270" t="s">
        <v>1259</v>
      </c>
      <c r="R901" s="270" t="s">
        <v>1259</v>
      </c>
      <c r="S901" s="270" t="s">
        <v>1259</v>
      </c>
      <c r="T901" s="270" t="s">
        <v>1259</v>
      </c>
      <c r="U901" s="270" t="s">
        <v>1259</v>
      </c>
      <c r="V901" s="270" t="s">
        <v>1259</v>
      </c>
      <c r="W901" s="270" t="s">
        <v>1259</v>
      </c>
      <c r="X901" s="270" t="s">
        <v>1259</v>
      </c>
      <c r="Y901" s="270" t="s">
        <v>1259</v>
      </c>
      <c r="Z901" s="270" t="s">
        <v>1259</v>
      </c>
      <c r="AA901" s="270" t="s">
        <v>1259</v>
      </c>
      <c r="AB901" s="270" t="s">
        <v>1259</v>
      </c>
      <c r="AC901" s="270" t="s">
        <v>1259</v>
      </c>
      <c r="AD901" s="270" t="s">
        <v>1259</v>
      </c>
      <c r="AE901" s="270" t="s">
        <v>1259</v>
      </c>
      <c r="AF901" s="270" t="s">
        <v>1259</v>
      </c>
      <c r="AG901" s="270" t="s">
        <v>1259</v>
      </c>
      <c r="AH901" s="270" t="s">
        <v>1259</v>
      </c>
      <c r="AI901" s="270" t="s">
        <v>1259</v>
      </c>
      <c r="AJ901" s="270" t="s">
        <v>1259</v>
      </c>
      <c r="AK901" s="270" t="s">
        <v>1259</v>
      </c>
      <c r="AL901" s="270" t="s">
        <v>1259</v>
      </c>
      <c r="AM901" s="270" t="s">
        <v>1259</v>
      </c>
      <c r="AN901" s="270" t="s">
        <v>1259</v>
      </c>
      <c r="AO901" s="270" t="s">
        <v>1259</v>
      </c>
      <c r="AP901" s="270" t="s">
        <v>1259</v>
      </c>
      <c r="AQ901" s="270" t="s">
        <v>1259</v>
      </c>
      <c r="AR901" s="270" t="s">
        <v>1259</v>
      </c>
      <c r="AS901" s="270" t="s">
        <v>1259</v>
      </c>
      <c r="AT901" s="270" t="s">
        <v>1259</v>
      </c>
      <c r="AU901" s="270" t="s">
        <v>1259</v>
      </c>
      <c r="AV901" s="270" t="s">
        <v>1259</v>
      </c>
      <c r="AW901" s="277" t="s">
        <v>1259</v>
      </c>
      <c r="AX901">
        <f>VLOOKUP(A901,[1]Sheet4!B$2:G$3636,6,0)</f>
        <v>0</v>
      </c>
      <c r="AY901" t="str">
        <f>VLOOKUP(A901,[1]Sheet2!A$3:AC$3636,29,0)</f>
        <v/>
      </c>
      <c r="AZ901" s="270" t="s">
        <v>3258</v>
      </c>
      <c r="BA901" s="270" t="s">
        <v>3258</v>
      </c>
      <c r="BB901" s="270" t="s">
        <v>3258</v>
      </c>
      <c r="BC901" s="270" t="s">
        <v>3258</v>
      </c>
      <c r="BD901" s="270"/>
      <c r="BE901" s="270"/>
    </row>
    <row r="902" spans="1:83" ht="14.4" x14ac:dyDescent="0.3">
      <c r="A902" s="269">
        <v>523719</v>
      </c>
      <c r="B902" s="272" t="str">
        <f>VLOOKUP(A902,[1]Sheet4!B$1:G$3636,5,0)</f>
        <v>الرابعة</v>
      </c>
      <c r="C902" s="270" t="s">
        <v>1259</v>
      </c>
      <c r="D902" s="270" t="s">
        <v>1259</v>
      </c>
      <c r="E902" s="270" t="s">
        <v>1259</v>
      </c>
      <c r="F902" s="270" t="s">
        <v>1259</v>
      </c>
      <c r="G902" s="270" t="s">
        <v>1259</v>
      </c>
      <c r="H902" s="270" t="s">
        <v>1259</v>
      </c>
      <c r="I902" s="270" t="s">
        <v>1259</v>
      </c>
      <c r="J902" s="270" t="s">
        <v>1259</v>
      </c>
      <c r="K902" s="270" t="s">
        <v>1259</v>
      </c>
      <c r="L902" s="270" t="s">
        <v>1259</v>
      </c>
      <c r="M902" s="270" t="s">
        <v>1259</v>
      </c>
      <c r="N902" s="270" t="s">
        <v>1259</v>
      </c>
      <c r="O902" s="270" t="s">
        <v>1259</v>
      </c>
      <c r="P902" s="270" t="s">
        <v>1259</v>
      </c>
      <c r="Q902" s="270" t="s">
        <v>1259</v>
      </c>
      <c r="R902" s="270" t="s">
        <v>1259</v>
      </c>
      <c r="S902" s="270" t="s">
        <v>1259</v>
      </c>
      <c r="T902" s="270" t="s">
        <v>1259</v>
      </c>
      <c r="U902" s="270" t="s">
        <v>1259</v>
      </c>
      <c r="V902" s="270" t="s">
        <v>1259</v>
      </c>
      <c r="W902" s="270" t="s">
        <v>1259</v>
      </c>
      <c r="X902" s="270" t="s">
        <v>1259</v>
      </c>
      <c r="Y902" s="270" t="s">
        <v>1259</v>
      </c>
      <c r="Z902" s="270" t="s">
        <v>1259</v>
      </c>
      <c r="AA902" s="270" t="s">
        <v>1259</v>
      </c>
      <c r="AB902" s="270" t="s">
        <v>1259</v>
      </c>
      <c r="AC902" s="270" t="s">
        <v>1259</v>
      </c>
      <c r="AD902" s="270" t="s">
        <v>1259</v>
      </c>
      <c r="AE902" s="270" t="s">
        <v>1259</v>
      </c>
      <c r="AF902" s="270" t="s">
        <v>1259</v>
      </c>
      <c r="AG902" s="270" t="s">
        <v>1259</v>
      </c>
      <c r="AH902" s="270" t="s">
        <v>1259</v>
      </c>
      <c r="AI902" s="270" t="s">
        <v>1259</v>
      </c>
      <c r="AJ902" s="270" t="s">
        <v>1259</v>
      </c>
      <c r="AK902" s="270" t="s">
        <v>1259</v>
      </c>
      <c r="AL902" s="270" t="s">
        <v>1259</v>
      </c>
      <c r="AM902" s="270" t="s">
        <v>1259</v>
      </c>
      <c r="AN902" s="270" t="s">
        <v>1259</v>
      </c>
      <c r="AO902" s="270" t="s">
        <v>1259</v>
      </c>
      <c r="AP902" s="270" t="s">
        <v>1259</v>
      </c>
      <c r="AQ902" s="270" t="s">
        <v>1259</v>
      </c>
      <c r="AR902" s="270" t="s">
        <v>1259</v>
      </c>
      <c r="AS902" s="270" t="s">
        <v>1259</v>
      </c>
      <c r="AT902" s="270" t="s">
        <v>1259</v>
      </c>
      <c r="AU902" s="270" t="s">
        <v>1259</v>
      </c>
      <c r="AV902" s="270" t="s">
        <v>1259</v>
      </c>
      <c r="AW902" s="277" t="s">
        <v>1259</v>
      </c>
      <c r="AX902">
        <f>VLOOKUP(A902,[1]Sheet4!B$2:G$3636,6,0)</f>
        <v>0</v>
      </c>
      <c r="AY902" t="str">
        <f>VLOOKUP(A902,[1]Sheet2!A$3:AC$3636,29,0)</f>
        <v/>
      </c>
      <c r="AZ902" s="270" t="s">
        <v>3258</v>
      </c>
      <c r="BA902" s="270" t="s">
        <v>3258</v>
      </c>
      <c r="BB902" s="270" t="s">
        <v>3258</v>
      </c>
      <c r="BC902" s="270" t="s">
        <v>3258</v>
      </c>
      <c r="BD902" s="270"/>
      <c r="BE902" s="270"/>
      <c r="BH902" s="248"/>
      <c r="BI902" s="248"/>
      <c r="BJ902" s="248"/>
      <c r="BK902" s="248"/>
      <c r="BL902" s="248"/>
      <c r="BM902" s="248"/>
      <c r="BN902" s="248"/>
      <c r="BO902" s="248"/>
      <c r="BP902" s="248" t="s">
        <v>3258</v>
      </c>
      <c r="BQ902" s="248" t="s">
        <v>3258</v>
      </c>
      <c r="BR902" s="248" t="s">
        <v>3258</v>
      </c>
      <c r="BS902" s="248" t="s">
        <v>3258</v>
      </c>
      <c r="BT902" s="248" t="s">
        <v>3258</v>
      </c>
      <c r="BU902" s="248" t="s">
        <v>3258</v>
      </c>
      <c r="BV902" s="247"/>
      <c r="BW902" s="248"/>
      <c r="BX902" s="248"/>
      <c r="BY902" s="248"/>
      <c r="BZ902" s="248"/>
      <c r="CA902" s="241"/>
      <c r="CB902" s="241"/>
      <c r="CC902" s="241"/>
      <c r="CD902" s="241"/>
      <c r="CE902" s="248"/>
    </row>
    <row r="903" spans="1:83" ht="14.4" x14ac:dyDescent="0.3">
      <c r="A903" s="269">
        <v>523720</v>
      </c>
      <c r="B903" s="272" t="str">
        <f>VLOOKUP(A903,[1]Sheet4!B$1:G$3636,5,0)</f>
        <v>الرابعة</v>
      </c>
      <c r="C903" s="270" t="s">
        <v>1259</v>
      </c>
      <c r="D903" s="270" t="s">
        <v>1259</v>
      </c>
      <c r="E903" s="270" t="s">
        <v>1259</v>
      </c>
      <c r="F903" s="270" t="s">
        <v>1259</v>
      </c>
      <c r="G903" s="270" t="s">
        <v>1259</v>
      </c>
      <c r="H903" s="270" t="s">
        <v>1259</v>
      </c>
      <c r="I903" s="270" t="s">
        <v>1259</v>
      </c>
      <c r="J903" s="270" t="s">
        <v>1259</v>
      </c>
      <c r="K903" s="270" t="s">
        <v>1259</v>
      </c>
      <c r="L903" s="270" t="s">
        <v>1259</v>
      </c>
      <c r="M903" s="270" t="s">
        <v>1259</v>
      </c>
      <c r="N903" s="270" t="s">
        <v>1259</v>
      </c>
      <c r="O903" s="270" t="s">
        <v>1259</v>
      </c>
      <c r="P903" s="270" t="s">
        <v>1259</v>
      </c>
      <c r="Q903" s="270" t="s">
        <v>1259</v>
      </c>
      <c r="R903" s="270" t="s">
        <v>1259</v>
      </c>
      <c r="S903" s="270" t="s">
        <v>1259</v>
      </c>
      <c r="T903" s="270" t="s">
        <v>1259</v>
      </c>
      <c r="U903" s="270" t="s">
        <v>1259</v>
      </c>
      <c r="V903" s="270" t="s">
        <v>1259</v>
      </c>
      <c r="W903" s="270" t="s">
        <v>1259</v>
      </c>
      <c r="X903" s="270" t="s">
        <v>1259</v>
      </c>
      <c r="Y903" s="270" t="s">
        <v>1259</v>
      </c>
      <c r="Z903" s="270" t="s">
        <v>1259</v>
      </c>
      <c r="AA903" s="270" t="s">
        <v>1259</v>
      </c>
      <c r="AB903" s="270" t="s">
        <v>1259</v>
      </c>
      <c r="AC903" s="270" t="s">
        <v>1259</v>
      </c>
      <c r="AD903" s="270" t="s">
        <v>1259</v>
      </c>
      <c r="AE903" s="270" t="s">
        <v>1259</v>
      </c>
      <c r="AF903" s="270" t="s">
        <v>1259</v>
      </c>
      <c r="AG903" s="270" t="s">
        <v>1259</v>
      </c>
      <c r="AH903" s="270" t="s">
        <v>1259</v>
      </c>
      <c r="AI903" s="270" t="s">
        <v>1259</v>
      </c>
      <c r="AJ903" s="270" t="s">
        <v>1259</v>
      </c>
      <c r="AK903" s="270" t="s">
        <v>1259</v>
      </c>
      <c r="AL903" s="270" t="s">
        <v>1259</v>
      </c>
      <c r="AM903" s="270" t="s">
        <v>1259</v>
      </c>
      <c r="AN903" s="270" t="s">
        <v>1259</v>
      </c>
      <c r="AO903" s="270" t="s">
        <v>1259</v>
      </c>
      <c r="AP903" s="270" t="s">
        <v>1259</v>
      </c>
      <c r="AQ903" s="270" t="s">
        <v>1259</v>
      </c>
      <c r="AR903" s="270" t="s">
        <v>1259</v>
      </c>
      <c r="AS903" s="270" t="s">
        <v>1259</v>
      </c>
      <c r="AT903" s="270" t="s">
        <v>1259</v>
      </c>
      <c r="AU903" s="270" t="s">
        <v>1259</v>
      </c>
      <c r="AV903" s="270" t="s">
        <v>1259</v>
      </c>
      <c r="AW903" s="277" t="s">
        <v>1259</v>
      </c>
      <c r="AX903">
        <f>VLOOKUP(A903,[1]Sheet4!B$2:G$3636,6,0)</f>
        <v>0</v>
      </c>
      <c r="AY903" t="str">
        <f>VLOOKUP(A903,[1]Sheet2!A$3:AC$3636,29,0)</f>
        <v/>
      </c>
      <c r="AZ903" s="270" t="s">
        <v>3258</v>
      </c>
      <c r="BA903" s="270" t="s">
        <v>3258</v>
      </c>
      <c r="BB903" s="270" t="s">
        <v>3258</v>
      </c>
      <c r="BC903" s="270" t="s">
        <v>3258</v>
      </c>
      <c r="BD903" s="270"/>
      <c r="BE903" s="270"/>
    </row>
    <row r="904" spans="1:83" ht="14.4" x14ac:dyDescent="0.3">
      <c r="A904" s="269">
        <v>523737</v>
      </c>
      <c r="B904" s="272" t="str">
        <f>VLOOKUP(A904,[1]Sheet4!B$1:G$3636,5,0)</f>
        <v>الرابعة</v>
      </c>
      <c r="C904" s="270" t="s">
        <v>1259</v>
      </c>
      <c r="D904" s="270" t="s">
        <v>1259</v>
      </c>
      <c r="E904" s="270" t="s">
        <v>1259</v>
      </c>
      <c r="F904" s="270" t="s">
        <v>1259</v>
      </c>
      <c r="G904" s="270" t="s">
        <v>1259</v>
      </c>
      <c r="H904" s="270" t="s">
        <v>1259</v>
      </c>
      <c r="I904" s="270" t="s">
        <v>1259</v>
      </c>
      <c r="J904" s="270" t="s">
        <v>1259</v>
      </c>
      <c r="K904" s="270" t="s">
        <v>1259</v>
      </c>
      <c r="L904" s="270" t="s">
        <v>1259</v>
      </c>
      <c r="M904" s="270" t="s">
        <v>1259</v>
      </c>
      <c r="N904" s="270" t="s">
        <v>1259</v>
      </c>
      <c r="O904" s="270" t="s">
        <v>1259</v>
      </c>
      <c r="P904" s="270" t="s">
        <v>1259</v>
      </c>
      <c r="Q904" s="270" t="s">
        <v>1259</v>
      </c>
      <c r="R904" s="270" t="s">
        <v>1259</v>
      </c>
      <c r="S904" s="270" t="s">
        <v>1259</v>
      </c>
      <c r="T904" s="270" t="s">
        <v>1259</v>
      </c>
      <c r="U904" s="270" t="s">
        <v>1259</v>
      </c>
      <c r="V904" s="270" t="s">
        <v>1259</v>
      </c>
      <c r="W904" s="270" t="s">
        <v>1259</v>
      </c>
      <c r="X904" s="270" t="s">
        <v>1259</v>
      </c>
      <c r="Y904" s="270" t="s">
        <v>1259</v>
      </c>
      <c r="Z904" s="270" t="s">
        <v>1259</v>
      </c>
      <c r="AA904" s="270" t="s">
        <v>1259</v>
      </c>
      <c r="AB904" s="270" t="s">
        <v>1259</v>
      </c>
      <c r="AC904" s="270" t="s">
        <v>1259</v>
      </c>
      <c r="AD904" s="270" t="s">
        <v>1259</v>
      </c>
      <c r="AE904" s="270" t="s">
        <v>1259</v>
      </c>
      <c r="AF904" s="270" t="s">
        <v>1259</v>
      </c>
      <c r="AG904" s="270" t="s">
        <v>1259</v>
      </c>
      <c r="AH904" s="270" t="s">
        <v>1259</v>
      </c>
      <c r="AI904" s="270" t="s">
        <v>1259</v>
      </c>
      <c r="AJ904" s="270" t="s">
        <v>1259</v>
      </c>
      <c r="AK904" s="270" t="s">
        <v>1259</v>
      </c>
      <c r="AL904" s="270" t="s">
        <v>1259</v>
      </c>
      <c r="AM904" s="270" t="s">
        <v>1259</v>
      </c>
      <c r="AN904" s="270" t="s">
        <v>1259</v>
      </c>
      <c r="AO904" s="270" t="s">
        <v>1259</v>
      </c>
      <c r="AP904" s="270" t="s">
        <v>1259</v>
      </c>
      <c r="AQ904" s="270" t="s">
        <v>1259</v>
      </c>
      <c r="AR904" s="270" t="s">
        <v>1259</v>
      </c>
      <c r="AS904" s="270" t="s">
        <v>1259</v>
      </c>
      <c r="AT904" s="270" t="s">
        <v>1259</v>
      </c>
      <c r="AU904" s="270" t="s">
        <v>1259</v>
      </c>
      <c r="AV904" s="270" t="s">
        <v>1259</v>
      </c>
      <c r="AW904" s="277" t="s">
        <v>1259</v>
      </c>
      <c r="AX904">
        <f>VLOOKUP(A904,[1]Sheet4!B$2:G$3636,6,0)</f>
        <v>0</v>
      </c>
      <c r="AY904" t="str">
        <f>VLOOKUP(A904,[1]Sheet2!A$3:AC$3636,29,0)</f>
        <v/>
      </c>
      <c r="AZ904" s="270" t="s">
        <v>3258</v>
      </c>
      <c r="BA904" s="270" t="s">
        <v>3258</v>
      </c>
      <c r="BB904" s="270" t="s">
        <v>3258</v>
      </c>
      <c r="BC904" s="270" t="s">
        <v>3258</v>
      </c>
      <c r="BD904" s="270"/>
      <c r="BE904" s="270"/>
      <c r="BH904" s="248"/>
      <c r="BI904" s="248"/>
      <c r="BJ904" s="248"/>
      <c r="BK904" s="248"/>
      <c r="BL904" s="248"/>
      <c r="BM904" s="248"/>
      <c r="BN904" s="248"/>
      <c r="BO904" s="248"/>
      <c r="BP904" s="248" t="s">
        <v>3258</v>
      </c>
      <c r="BQ904" s="248" t="s">
        <v>3258</v>
      </c>
      <c r="BR904" s="248" t="s">
        <v>3258</v>
      </c>
      <c r="BS904" s="248" t="s">
        <v>3258</v>
      </c>
      <c r="BT904" s="248" t="s">
        <v>3258</v>
      </c>
      <c r="BU904" s="248" t="s">
        <v>3258</v>
      </c>
      <c r="BV904" s="247"/>
      <c r="BW904" s="248"/>
      <c r="BX904" s="248"/>
      <c r="BY904" s="248"/>
      <c r="BZ904" s="248"/>
      <c r="CA904" s="241"/>
      <c r="CB904" s="241"/>
      <c r="CC904" s="241"/>
      <c r="CD904" s="241"/>
      <c r="CE904" s="248"/>
    </row>
    <row r="905" spans="1:83" ht="14.4" x14ac:dyDescent="0.3">
      <c r="A905" s="269">
        <v>523740</v>
      </c>
      <c r="B905" s="272" t="str">
        <f>VLOOKUP(A905,[1]Sheet4!B$1:G$3636,5,0)</f>
        <v>الرابعة</v>
      </c>
      <c r="C905" s="270" t="s">
        <v>1259</v>
      </c>
      <c r="D905" s="270" t="s">
        <v>1259</v>
      </c>
      <c r="E905" s="270" t="s">
        <v>1259</v>
      </c>
      <c r="F905" s="270" t="s">
        <v>1259</v>
      </c>
      <c r="G905" s="270" t="s">
        <v>1259</v>
      </c>
      <c r="H905" s="270" t="s">
        <v>1259</v>
      </c>
      <c r="I905" s="270" t="s">
        <v>1259</v>
      </c>
      <c r="J905" s="270" t="s">
        <v>1259</v>
      </c>
      <c r="K905" s="270" t="s">
        <v>1259</v>
      </c>
      <c r="L905" s="270" t="s">
        <v>1259</v>
      </c>
      <c r="M905" s="270" t="s">
        <v>1259</v>
      </c>
      <c r="N905" s="270" t="s">
        <v>1259</v>
      </c>
      <c r="O905" s="270" t="s">
        <v>1259</v>
      </c>
      <c r="P905" s="270" t="s">
        <v>1259</v>
      </c>
      <c r="Q905" s="270" t="s">
        <v>1259</v>
      </c>
      <c r="R905" s="270" t="s">
        <v>1259</v>
      </c>
      <c r="S905" s="270" t="s">
        <v>1259</v>
      </c>
      <c r="T905" s="270" t="s">
        <v>1259</v>
      </c>
      <c r="U905" s="270" t="s">
        <v>1259</v>
      </c>
      <c r="V905" s="270" t="s">
        <v>1259</v>
      </c>
      <c r="W905" s="270" t="s">
        <v>1259</v>
      </c>
      <c r="X905" s="270" t="s">
        <v>1259</v>
      </c>
      <c r="Y905" s="270" t="s">
        <v>1259</v>
      </c>
      <c r="Z905" s="270" t="s">
        <v>1259</v>
      </c>
      <c r="AA905" s="270" t="s">
        <v>1259</v>
      </c>
      <c r="AB905" s="270" t="s">
        <v>1259</v>
      </c>
      <c r="AC905" s="270" t="s">
        <v>1259</v>
      </c>
      <c r="AD905" s="270" t="s">
        <v>1259</v>
      </c>
      <c r="AE905" s="270" t="s">
        <v>1259</v>
      </c>
      <c r="AF905" s="270" t="s">
        <v>1259</v>
      </c>
      <c r="AG905" s="270" t="s">
        <v>1259</v>
      </c>
      <c r="AH905" s="270" t="s">
        <v>1259</v>
      </c>
      <c r="AI905" s="270" t="s">
        <v>1259</v>
      </c>
      <c r="AJ905" s="270" t="s">
        <v>1259</v>
      </c>
      <c r="AK905" s="270" t="s">
        <v>1259</v>
      </c>
      <c r="AL905" s="270" t="s">
        <v>1259</v>
      </c>
      <c r="AM905" s="270" t="s">
        <v>1259</v>
      </c>
      <c r="AN905" s="270" t="s">
        <v>1259</v>
      </c>
      <c r="AO905" s="270" t="s">
        <v>1259</v>
      </c>
      <c r="AP905" s="270" t="s">
        <v>1259</v>
      </c>
      <c r="AQ905" s="270" t="s">
        <v>1259</v>
      </c>
      <c r="AR905" s="270" t="s">
        <v>1259</v>
      </c>
      <c r="AS905" s="270" t="s">
        <v>1259</v>
      </c>
      <c r="AT905" s="270" t="s">
        <v>1259</v>
      </c>
      <c r="AU905" s="270" t="s">
        <v>1259</v>
      </c>
      <c r="AV905" s="270" t="s">
        <v>1259</v>
      </c>
      <c r="AW905" s="277" t="s">
        <v>1259</v>
      </c>
      <c r="AX905">
        <f>VLOOKUP(A905,[1]Sheet4!B$2:G$3636,6,0)</f>
        <v>0</v>
      </c>
      <c r="AY905" t="str">
        <f>VLOOKUP(A905,[1]Sheet2!A$3:AC$3636,29,0)</f>
        <v/>
      </c>
      <c r="AZ905" s="270" t="s">
        <v>3258</v>
      </c>
      <c r="BA905" s="270" t="s">
        <v>3258</v>
      </c>
      <c r="BB905" s="270" t="s">
        <v>3258</v>
      </c>
      <c r="BC905" s="270" t="s">
        <v>3258</v>
      </c>
      <c r="BD905" s="270"/>
      <c r="BE905" s="270"/>
    </row>
    <row r="906" spans="1:83" ht="14.4" x14ac:dyDescent="0.3">
      <c r="A906" s="269">
        <v>523750</v>
      </c>
      <c r="B906" s="272" t="str">
        <f>VLOOKUP(A906,[1]Sheet4!B$1:G$3636,5,0)</f>
        <v>الرابعة</v>
      </c>
      <c r="C906" s="270" t="s">
        <v>1259</v>
      </c>
      <c r="D906" s="270" t="s">
        <v>1259</v>
      </c>
      <c r="E906" s="270" t="s">
        <v>1259</v>
      </c>
      <c r="F906" s="270" t="s">
        <v>1259</v>
      </c>
      <c r="G906" s="270" t="s">
        <v>1259</v>
      </c>
      <c r="H906" s="270" t="s">
        <v>1259</v>
      </c>
      <c r="I906" s="270" t="s">
        <v>1259</v>
      </c>
      <c r="J906" s="270" t="s">
        <v>1259</v>
      </c>
      <c r="K906" s="270" t="s">
        <v>1259</v>
      </c>
      <c r="L906" s="270" t="s">
        <v>1259</v>
      </c>
      <c r="M906" s="270" t="s">
        <v>1259</v>
      </c>
      <c r="N906" s="270" t="s">
        <v>1259</v>
      </c>
      <c r="O906" s="270" t="s">
        <v>1259</v>
      </c>
      <c r="P906" s="270" t="s">
        <v>1259</v>
      </c>
      <c r="Q906" s="270" t="s">
        <v>1259</v>
      </c>
      <c r="R906" s="270" t="s">
        <v>1259</v>
      </c>
      <c r="S906" s="270" t="s">
        <v>1259</v>
      </c>
      <c r="T906" s="270" t="s">
        <v>1259</v>
      </c>
      <c r="U906" s="270" t="s">
        <v>1259</v>
      </c>
      <c r="V906" s="270" t="s">
        <v>1259</v>
      </c>
      <c r="W906" s="270" t="s">
        <v>1259</v>
      </c>
      <c r="X906" s="270" t="s">
        <v>1259</v>
      </c>
      <c r="Y906" s="270" t="s">
        <v>1259</v>
      </c>
      <c r="Z906" s="270" t="s">
        <v>1259</v>
      </c>
      <c r="AA906" s="270" t="s">
        <v>1259</v>
      </c>
      <c r="AB906" s="270" t="s">
        <v>1259</v>
      </c>
      <c r="AC906" s="270" t="s">
        <v>1259</v>
      </c>
      <c r="AD906" s="270" t="s">
        <v>1259</v>
      </c>
      <c r="AE906" s="270" t="s">
        <v>1259</v>
      </c>
      <c r="AF906" s="270" t="s">
        <v>1259</v>
      </c>
      <c r="AG906" s="270" t="s">
        <v>1259</v>
      </c>
      <c r="AH906" s="270" t="s">
        <v>1259</v>
      </c>
      <c r="AI906" s="270" t="s">
        <v>1259</v>
      </c>
      <c r="AJ906" s="270" t="s">
        <v>1259</v>
      </c>
      <c r="AK906" s="270" t="s">
        <v>1259</v>
      </c>
      <c r="AL906" s="270" t="s">
        <v>1259</v>
      </c>
      <c r="AM906" s="270" t="s">
        <v>1259</v>
      </c>
      <c r="AN906" s="270" t="s">
        <v>1259</v>
      </c>
      <c r="AO906" s="270" t="s">
        <v>1259</v>
      </c>
      <c r="AP906" s="270" t="s">
        <v>1259</v>
      </c>
      <c r="AQ906" s="270" t="s">
        <v>1259</v>
      </c>
      <c r="AR906" s="270" t="s">
        <v>1259</v>
      </c>
      <c r="AS906" s="270" t="s">
        <v>1259</v>
      </c>
      <c r="AT906" s="270" t="s">
        <v>1259</v>
      </c>
      <c r="AU906" s="270" t="s">
        <v>1259</v>
      </c>
      <c r="AV906" s="270" t="s">
        <v>1259</v>
      </c>
      <c r="AW906" s="277" t="s">
        <v>1259</v>
      </c>
      <c r="AX906">
        <f>VLOOKUP(A906,[1]Sheet4!B$2:G$3636,6,0)</f>
        <v>0</v>
      </c>
      <c r="AY906" t="str">
        <f>VLOOKUP(A906,[1]Sheet2!A$3:AC$3636,29,0)</f>
        <v/>
      </c>
      <c r="AZ906" s="270" t="s">
        <v>3258</v>
      </c>
      <c r="BA906" s="270" t="s">
        <v>3258</v>
      </c>
      <c r="BB906" s="270" t="s">
        <v>3258</v>
      </c>
      <c r="BC906" s="270" t="s">
        <v>3258</v>
      </c>
      <c r="BD906" s="270"/>
      <c r="BE906" s="270"/>
      <c r="BH906" s="248"/>
      <c r="BI906" s="248"/>
      <c r="BJ906" s="248"/>
      <c r="BK906" s="248"/>
      <c r="BL906" s="248"/>
      <c r="BM906" s="248"/>
      <c r="BN906" s="248"/>
      <c r="BO906" s="248"/>
      <c r="BP906" s="248" t="s">
        <v>3258</v>
      </c>
      <c r="BQ906" s="248" t="s">
        <v>3258</v>
      </c>
      <c r="BR906" s="248" t="s">
        <v>3258</v>
      </c>
      <c r="BS906" s="248" t="s">
        <v>3258</v>
      </c>
      <c r="BT906" s="248" t="s">
        <v>3258</v>
      </c>
      <c r="BU906" s="248" t="s">
        <v>3258</v>
      </c>
      <c r="BV906" s="247"/>
      <c r="BW906" s="248"/>
      <c r="BX906" s="248"/>
      <c r="BY906" s="248"/>
      <c r="BZ906" s="248"/>
      <c r="CA906" s="241"/>
      <c r="CB906" s="241"/>
      <c r="CC906" s="241"/>
      <c r="CD906" s="241"/>
      <c r="CE906" s="248"/>
    </row>
    <row r="907" spans="1:83" ht="14.4" x14ac:dyDescent="0.3">
      <c r="A907" s="269">
        <v>523756</v>
      </c>
      <c r="B907" s="272" t="str">
        <f>VLOOKUP(A907,[1]Sheet4!B$1:G$3636,5,0)</f>
        <v>الرابعة حديث</v>
      </c>
      <c r="C907" s="270" t="s">
        <v>1259</v>
      </c>
      <c r="D907" s="270" t="s">
        <v>1259</v>
      </c>
      <c r="E907" s="270" t="s">
        <v>1259</v>
      </c>
      <c r="F907" s="270" t="s">
        <v>1259</v>
      </c>
      <c r="G907" s="270" t="s">
        <v>1259</v>
      </c>
      <c r="H907" s="270" t="s">
        <v>1259</v>
      </c>
      <c r="I907" s="270" t="s">
        <v>1259</v>
      </c>
      <c r="J907" s="270" t="s">
        <v>1259</v>
      </c>
      <c r="K907" s="270" t="s">
        <v>1259</v>
      </c>
      <c r="L907" s="270" t="s">
        <v>1259</v>
      </c>
      <c r="M907" s="270" t="s">
        <v>1259</v>
      </c>
      <c r="N907" s="270" t="s">
        <v>1259</v>
      </c>
      <c r="O907" s="270" t="s">
        <v>1259</v>
      </c>
      <c r="P907" s="270" t="s">
        <v>1259</v>
      </c>
      <c r="Q907" s="270" t="s">
        <v>1259</v>
      </c>
      <c r="R907" s="270" t="s">
        <v>1259</v>
      </c>
      <c r="S907" s="270" t="s">
        <v>1259</v>
      </c>
      <c r="T907" s="270" t="s">
        <v>1259</v>
      </c>
      <c r="U907" s="270" t="s">
        <v>1259</v>
      </c>
      <c r="V907" s="270" t="s">
        <v>1259</v>
      </c>
      <c r="W907" s="270" t="s">
        <v>1259</v>
      </c>
      <c r="X907" s="270" t="s">
        <v>1259</v>
      </c>
      <c r="Y907" s="270" t="s">
        <v>1259</v>
      </c>
      <c r="Z907" s="270" t="s">
        <v>1259</v>
      </c>
      <c r="AA907" s="270" t="s">
        <v>1259</v>
      </c>
      <c r="AB907" s="270" t="s">
        <v>1259</v>
      </c>
      <c r="AC907" s="270" t="s">
        <v>1259</v>
      </c>
      <c r="AD907" s="270" t="s">
        <v>1259</v>
      </c>
      <c r="AE907" s="270" t="s">
        <v>1259</v>
      </c>
      <c r="AF907" s="270" t="s">
        <v>1259</v>
      </c>
      <c r="AG907" s="270" t="s">
        <v>1259</v>
      </c>
      <c r="AH907" s="270" t="s">
        <v>1259</v>
      </c>
      <c r="AI907" s="270" t="s">
        <v>1259</v>
      </c>
      <c r="AJ907" s="270" t="s">
        <v>1259</v>
      </c>
      <c r="AK907" s="270" t="s">
        <v>1259</v>
      </c>
      <c r="AL907" s="270" t="s">
        <v>1259</v>
      </c>
      <c r="AM907" s="270" t="s">
        <v>1259</v>
      </c>
      <c r="AN907" s="270" t="s">
        <v>1259</v>
      </c>
      <c r="AO907" s="270" t="s">
        <v>1259</v>
      </c>
      <c r="AP907" s="270" t="s">
        <v>1259</v>
      </c>
      <c r="AQ907" s="270" t="s">
        <v>1259</v>
      </c>
      <c r="AR907" s="270" t="s">
        <v>1259</v>
      </c>
      <c r="AS907" s="270"/>
      <c r="AT907" s="270"/>
      <c r="AU907" s="270"/>
      <c r="AV907" s="270"/>
      <c r="AW907" s="277"/>
      <c r="AY907" t="str">
        <f>VLOOKUP(A907,[1]Sheet2!A$3:AC$3636,29,0)</f>
        <v/>
      </c>
      <c r="AZ907" s="270" t="s">
        <v>3258</v>
      </c>
      <c r="BA907" s="270" t="s">
        <v>3258</v>
      </c>
      <c r="BB907" s="270" t="s">
        <v>3258</v>
      </c>
      <c r="BC907" s="270" t="s">
        <v>3258</v>
      </c>
      <c r="BD907" s="270"/>
      <c r="BE907" s="270"/>
    </row>
    <row r="908" spans="1:83" ht="14.4" x14ac:dyDescent="0.3">
      <c r="A908" s="269">
        <v>523759</v>
      </c>
      <c r="B908" s="272" t="str">
        <f>VLOOKUP(A908,[1]Sheet4!B$1:G$3636,5,0)</f>
        <v>الرابعة</v>
      </c>
      <c r="C908" s="270" t="s">
        <v>1259</v>
      </c>
      <c r="D908" s="270" t="s">
        <v>1259</v>
      </c>
      <c r="E908" s="270" t="s">
        <v>1259</v>
      </c>
      <c r="F908" s="270" t="s">
        <v>1259</v>
      </c>
      <c r="G908" s="270" t="s">
        <v>1259</v>
      </c>
      <c r="H908" s="270" t="s">
        <v>1259</v>
      </c>
      <c r="I908" s="270" t="s">
        <v>1259</v>
      </c>
      <c r="J908" s="270" t="s">
        <v>1259</v>
      </c>
      <c r="K908" s="270" t="s">
        <v>1259</v>
      </c>
      <c r="L908" s="270" t="s">
        <v>1259</v>
      </c>
      <c r="M908" s="270" t="s">
        <v>1259</v>
      </c>
      <c r="N908" s="270" t="s">
        <v>1259</v>
      </c>
      <c r="O908" s="270" t="s">
        <v>1259</v>
      </c>
      <c r="P908" s="270" t="s">
        <v>1259</v>
      </c>
      <c r="Q908" s="270" t="s">
        <v>1259</v>
      </c>
      <c r="R908" s="270" t="s">
        <v>1259</v>
      </c>
      <c r="S908" s="270" t="s">
        <v>1259</v>
      </c>
      <c r="T908" s="270" t="s">
        <v>1259</v>
      </c>
      <c r="U908" s="270" t="s">
        <v>1259</v>
      </c>
      <c r="V908" s="270" t="s">
        <v>1259</v>
      </c>
      <c r="W908" s="270" t="s">
        <v>1259</v>
      </c>
      <c r="X908" s="270" t="s">
        <v>1259</v>
      </c>
      <c r="Y908" s="270" t="s">
        <v>1259</v>
      </c>
      <c r="Z908" s="270" t="s">
        <v>1259</v>
      </c>
      <c r="AA908" s="270" t="s">
        <v>1259</v>
      </c>
      <c r="AB908" s="270" t="s">
        <v>1259</v>
      </c>
      <c r="AC908" s="270" t="s">
        <v>1259</v>
      </c>
      <c r="AD908" s="270" t="s">
        <v>1259</v>
      </c>
      <c r="AE908" s="270" t="s">
        <v>1259</v>
      </c>
      <c r="AF908" s="270" t="s">
        <v>1259</v>
      </c>
      <c r="AG908" s="270" t="s">
        <v>1259</v>
      </c>
      <c r="AH908" s="270" t="s">
        <v>1259</v>
      </c>
      <c r="AI908" s="270" t="s">
        <v>1259</v>
      </c>
      <c r="AJ908" s="270" t="s">
        <v>1259</v>
      </c>
      <c r="AK908" s="270" t="s">
        <v>1259</v>
      </c>
      <c r="AL908" s="270" t="s">
        <v>1259</v>
      </c>
      <c r="AM908" s="270" t="s">
        <v>1259</v>
      </c>
      <c r="AN908" s="270" t="s">
        <v>1259</v>
      </c>
      <c r="AO908" s="270" t="s">
        <v>1259</v>
      </c>
      <c r="AP908" s="270" t="s">
        <v>1259</v>
      </c>
      <c r="AQ908" s="270" t="s">
        <v>1259</v>
      </c>
      <c r="AR908" s="270" t="s">
        <v>1259</v>
      </c>
      <c r="AS908" s="270" t="s">
        <v>1259</v>
      </c>
      <c r="AT908" s="270" t="s">
        <v>1259</v>
      </c>
      <c r="AU908" s="270" t="s">
        <v>1259</v>
      </c>
      <c r="AV908" s="270" t="s">
        <v>1259</v>
      </c>
      <c r="AW908" s="277" t="s">
        <v>1259</v>
      </c>
      <c r="AX908">
        <f>VLOOKUP(A908,[1]Sheet4!B$2:G$3636,6,0)</f>
        <v>0</v>
      </c>
      <c r="AY908" t="str">
        <f>VLOOKUP(A908,[1]Sheet2!A$3:AC$3636,29,0)</f>
        <v/>
      </c>
      <c r="AZ908" s="270" t="s">
        <v>3258</v>
      </c>
      <c r="BA908" s="270" t="s">
        <v>3258</v>
      </c>
      <c r="BB908" s="270" t="s">
        <v>3258</v>
      </c>
      <c r="BC908" s="270" t="s">
        <v>3258</v>
      </c>
      <c r="BD908" s="270"/>
      <c r="BE908" s="270"/>
    </row>
    <row r="909" spans="1:83" ht="14.4" x14ac:dyDescent="0.3">
      <c r="A909" s="269">
        <v>523765</v>
      </c>
      <c r="B909" s="272" t="str">
        <f>VLOOKUP(A909,[1]Sheet4!B$1:G$3636,5,0)</f>
        <v>الرابعة</v>
      </c>
      <c r="C909" s="270" t="s">
        <v>1259</v>
      </c>
      <c r="D909" s="270" t="s">
        <v>1259</v>
      </c>
      <c r="E909" s="270" t="s">
        <v>1259</v>
      </c>
      <c r="F909" s="270" t="s">
        <v>1259</v>
      </c>
      <c r="G909" s="270" t="s">
        <v>1259</v>
      </c>
      <c r="H909" s="270" t="s">
        <v>1259</v>
      </c>
      <c r="I909" s="270" t="s">
        <v>1259</v>
      </c>
      <c r="J909" s="270" t="s">
        <v>1259</v>
      </c>
      <c r="K909" s="270" t="s">
        <v>1259</v>
      </c>
      <c r="L909" s="270" t="s">
        <v>1259</v>
      </c>
      <c r="M909" s="270" t="s">
        <v>1259</v>
      </c>
      <c r="N909" s="270" t="s">
        <v>1259</v>
      </c>
      <c r="O909" s="270" t="s">
        <v>1259</v>
      </c>
      <c r="P909" s="270" t="s">
        <v>1259</v>
      </c>
      <c r="Q909" s="270" t="s">
        <v>1259</v>
      </c>
      <c r="R909" s="270" t="s">
        <v>1259</v>
      </c>
      <c r="S909" s="270" t="s">
        <v>1259</v>
      </c>
      <c r="T909" s="270" t="s">
        <v>1259</v>
      </c>
      <c r="U909" s="270" t="s">
        <v>1259</v>
      </c>
      <c r="V909" s="270" t="s">
        <v>1259</v>
      </c>
      <c r="W909" s="270" t="s">
        <v>1259</v>
      </c>
      <c r="X909" s="270" t="s">
        <v>1259</v>
      </c>
      <c r="Y909" s="270" t="s">
        <v>1259</v>
      </c>
      <c r="Z909" s="270" t="s">
        <v>1259</v>
      </c>
      <c r="AA909" s="270" t="s">
        <v>1259</v>
      </c>
      <c r="AB909" s="270" t="s">
        <v>1259</v>
      </c>
      <c r="AC909" s="270" t="s">
        <v>1259</v>
      </c>
      <c r="AD909" s="270" t="s">
        <v>1259</v>
      </c>
      <c r="AE909" s="270" t="s">
        <v>1259</v>
      </c>
      <c r="AF909" s="270" t="s">
        <v>1259</v>
      </c>
      <c r="AG909" s="270" t="s">
        <v>1259</v>
      </c>
      <c r="AH909" s="270" t="s">
        <v>1259</v>
      </c>
      <c r="AI909" s="270" t="s">
        <v>1259</v>
      </c>
      <c r="AJ909" s="270" t="s">
        <v>1259</v>
      </c>
      <c r="AK909" s="270" t="s">
        <v>1259</v>
      </c>
      <c r="AL909" s="270" t="s">
        <v>1259</v>
      </c>
      <c r="AM909" s="270" t="s">
        <v>1259</v>
      </c>
      <c r="AN909" s="270" t="s">
        <v>1259</v>
      </c>
      <c r="AO909" s="270" t="s">
        <v>1259</v>
      </c>
      <c r="AP909" s="270" t="s">
        <v>1259</v>
      </c>
      <c r="AQ909" s="270" t="s">
        <v>1259</v>
      </c>
      <c r="AR909" s="270" t="s">
        <v>1259</v>
      </c>
      <c r="AS909" s="270" t="s">
        <v>1259</v>
      </c>
      <c r="AT909" s="270" t="s">
        <v>1259</v>
      </c>
      <c r="AU909" s="270" t="s">
        <v>1259</v>
      </c>
      <c r="AV909" s="270" t="s">
        <v>1259</v>
      </c>
      <c r="AW909" s="277" t="s">
        <v>1259</v>
      </c>
      <c r="AX909">
        <f>VLOOKUP(A909,[1]Sheet4!B$2:G$3636,6,0)</f>
        <v>0</v>
      </c>
      <c r="AY909" t="str">
        <f>VLOOKUP(A909,[1]Sheet2!A$3:AC$3636,29,0)</f>
        <v/>
      </c>
      <c r="AZ909" s="270" t="s">
        <v>3258</v>
      </c>
      <c r="BA909" s="270" t="s">
        <v>3258</v>
      </c>
      <c r="BB909" s="270" t="s">
        <v>3258</v>
      </c>
      <c r="BC909" s="270" t="s">
        <v>3258</v>
      </c>
      <c r="BD909" s="270"/>
      <c r="BE909" s="270"/>
    </row>
    <row r="910" spans="1:83" ht="14.4" x14ac:dyDescent="0.3">
      <c r="A910" s="269">
        <v>523768</v>
      </c>
      <c r="B910" s="272" t="str">
        <f>VLOOKUP(A910,[1]Sheet4!B$1:G$3636,5,0)</f>
        <v>الرابعة</v>
      </c>
      <c r="C910" s="270" t="s">
        <v>1259</v>
      </c>
      <c r="D910" s="270" t="s">
        <v>1259</v>
      </c>
      <c r="E910" s="270" t="s">
        <v>1259</v>
      </c>
      <c r="F910" s="270" t="s">
        <v>1259</v>
      </c>
      <c r="G910" s="270" t="s">
        <v>1259</v>
      </c>
      <c r="H910" s="270" t="s">
        <v>1259</v>
      </c>
      <c r="I910" s="270" t="s">
        <v>1259</v>
      </c>
      <c r="J910" s="270" t="s">
        <v>1259</v>
      </c>
      <c r="K910" s="270" t="s">
        <v>1259</v>
      </c>
      <c r="L910" s="270" t="s">
        <v>1259</v>
      </c>
      <c r="M910" s="270" t="s">
        <v>1259</v>
      </c>
      <c r="N910" s="270" t="s">
        <v>1259</v>
      </c>
      <c r="O910" s="270" t="s">
        <v>1259</v>
      </c>
      <c r="P910" s="270" t="s">
        <v>1259</v>
      </c>
      <c r="Q910" s="270" t="s">
        <v>1259</v>
      </c>
      <c r="R910" s="270" t="s">
        <v>1259</v>
      </c>
      <c r="S910" s="270" t="s">
        <v>1259</v>
      </c>
      <c r="T910" s="270" t="s">
        <v>1259</v>
      </c>
      <c r="U910" s="270" t="s">
        <v>1259</v>
      </c>
      <c r="V910" s="270" t="s">
        <v>1259</v>
      </c>
      <c r="W910" s="270" t="s">
        <v>1259</v>
      </c>
      <c r="X910" s="270" t="s">
        <v>1259</v>
      </c>
      <c r="Y910" s="270" t="s">
        <v>1259</v>
      </c>
      <c r="Z910" s="270" t="s">
        <v>1259</v>
      </c>
      <c r="AA910" s="270" t="s">
        <v>1259</v>
      </c>
      <c r="AB910" s="270" t="s">
        <v>1259</v>
      </c>
      <c r="AC910" s="270" t="s">
        <v>1259</v>
      </c>
      <c r="AD910" s="270" t="s">
        <v>1259</v>
      </c>
      <c r="AE910" s="270" t="s">
        <v>1259</v>
      </c>
      <c r="AF910" s="270" t="s">
        <v>1259</v>
      </c>
      <c r="AG910" s="270" t="s">
        <v>1259</v>
      </c>
      <c r="AH910" s="270" t="s">
        <v>1259</v>
      </c>
      <c r="AI910" s="270" t="s">
        <v>1259</v>
      </c>
      <c r="AJ910" s="270" t="s">
        <v>1259</v>
      </c>
      <c r="AK910" s="270" t="s">
        <v>1259</v>
      </c>
      <c r="AL910" s="270" t="s">
        <v>1259</v>
      </c>
      <c r="AM910" s="270" t="s">
        <v>1259</v>
      </c>
      <c r="AN910" s="270" t="s">
        <v>1259</v>
      </c>
      <c r="AO910" s="270" t="s">
        <v>1259</v>
      </c>
      <c r="AP910" s="270" t="s">
        <v>1259</v>
      </c>
      <c r="AQ910" s="270" t="s">
        <v>1259</v>
      </c>
      <c r="AR910" s="270" t="s">
        <v>1259</v>
      </c>
      <c r="AS910" s="270" t="s">
        <v>1259</v>
      </c>
      <c r="AT910" s="270" t="s">
        <v>1259</v>
      </c>
      <c r="AU910" s="270" t="s">
        <v>1259</v>
      </c>
      <c r="AV910" s="270" t="s">
        <v>1259</v>
      </c>
      <c r="AW910" s="277" t="s">
        <v>1259</v>
      </c>
      <c r="AX910">
        <f>VLOOKUP(A910,[1]Sheet4!B$2:G$3636,6,0)</f>
        <v>0</v>
      </c>
      <c r="AY910" t="str">
        <f>VLOOKUP(A910,[1]Sheet2!A$3:AC$3636,29,0)</f>
        <v/>
      </c>
      <c r="AZ910" s="270" t="s">
        <v>3258</v>
      </c>
      <c r="BA910" s="270" t="s">
        <v>3258</v>
      </c>
      <c r="BB910" s="270" t="s">
        <v>3258</v>
      </c>
      <c r="BC910" s="270" t="s">
        <v>3258</v>
      </c>
      <c r="BD910" s="270"/>
      <c r="BE910" s="270"/>
    </row>
    <row r="911" spans="1:83" ht="14.4" x14ac:dyDescent="0.3">
      <c r="A911" s="269">
        <v>523770</v>
      </c>
      <c r="B911" s="272" t="str">
        <f>VLOOKUP(A911,[1]Sheet4!B$1:G$3636,5,0)</f>
        <v>الرابعة</v>
      </c>
      <c r="C911" s="270" t="s">
        <v>1259</v>
      </c>
      <c r="D911" s="270" t="s">
        <v>1259</v>
      </c>
      <c r="E911" s="270" t="s">
        <v>1259</v>
      </c>
      <c r="F911" s="270" t="s">
        <v>1259</v>
      </c>
      <c r="G911" s="270" t="s">
        <v>1259</v>
      </c>
      <c r="H911" s="270" t="s">
        <v>1259</v>
      </c>
      <c r="I911" s="270" t="s">
        <v>1259</v>
      </c>
      <c r="J911" s="270" t="s">
        <v>1259</v>
      </c>
      <c r="K911" s="270" t="s">
        <v>1259</v>
      </c>
      <c r="L911" s="270" t="s">
        <v>1259</v>
      </c>
      <c r="M911" s="270" t="s">
        <v>1259</v>
      </c>
      <c r="N911" s="270" t="s">
        <v>1259</v>
      </c>
      <c r="O911" s="270" t="s">
        <v>1259</v>
      </c>
      <c r="P911" s="270" t="s">
        <v>1259</v>
      </c>
      <c r="Q911" s="270" t="s">
        <v>1259</v>
      </c>
      <c r="R911" s="270" t="s">
        <v>1259</v>
      </c>
      <c r="S911" s="270" t="s">
        <v>1259</v>
      </c>
      <c r="T911" s="270" t="s">
        <v>1259</v>
      </c>
      <c r="U911" s="270" t="s">
        <v>1259</v>
      </c>
      <c r="V911" s="270" t="s">
        <v>1259</v>
      </c>
      <c r="W911" s="270" t="s">
        <v>1259</v>
      </c>
      <c r="X911" s="270" t="s">
        <v>1259</v>
      </c>
      <c r="Y911" s="270" t="s">
        <v>1259</v>
      </c>
      <c r="Z911" s="270" t="s">
        <v>1259</v>
      </c>
      <c r="AA911" s="270" t="s">
        <v>1259</v>
      </c>
      <c r="AB911" s="270" t="s">
        <v>1259</v>
      </c>
      <c r="AC911" s="270" t="s">
        <v>1259</v>
      </c>
      <c r="AD911" s="270" t="s">
        <v>1259</v>
      </c>
      <c r="AE911" s="270" t="s">
        <v>1259</v>
      </c>
      <c r="AF911" s="270" t="s">
        <v>1259</v>
      </c>
      <c r="AG911" s="270" t="s">
        <v>1259</v>
      </c>
      <c r="AH911" s="270" t="s">
        <v>1259</v>
      </c>
      <c r="AI911" s="270" t="s">
        <v>1259</v>
      </c>
      <c r="AJ911" s="270" t="s">
        <v>1259</v>
      </c>
      <c r="AK911" s="270" t="s">
        <v>1259</v>
      </c>
      <c r="AL911" s="270" t="s">
        <v>1259</v>
      </c>
      <c r="AM911" s="270" t="s">
        <v>1259</v>
      </c>
      <c r="AN911" s="270" t="s">
        <v>1259</v>
      </c>
      <c r="AO911" s="270" t="s">
        <v>1259</v>
      </c>
      <c r="AP911" s="270" t="s">
        <v>1259</v>
      </c>
      <c r="AQ911" s="270" t="s">
        <v>1259</v>
      </c>
      <c r="AR911" s="270" t="s">
        <v>1259</v>
      </c>
      <c r="AS911" s="270" t="s">
        <v>1259</v>
      </c>
      <c r="AT911" s="270" t="s">
        <v>1259</v>
      </c>
      <c r="AU911" s="270" t="s">
        <v>1259</v>
      </c>
      <c r="AV911" s="270" t="s">
        <v>1259</v>
      </c>
      <c r="AW911" s="277" t="s">
        <v>1259</v>
      </c>
      <c r="AX911">
        <f>VLOOKUP(A911,[1]Sheet4!B$2:G$3636,6,0)</f>
        <v>0</v>
      </c>
      <c r="AY911" t="str">
        <f>VLOOKUP(A911,[1]Sheet2!A$3:AC$3636,29,0)</f>
        <v/>
      </c>
      <c r="AZ911" s="270" t="s">
        <v>3258</v>
      </c>
      <c r="BA911" s="270" t="s">
        <v>3258</v>
      </c>
      <c r="BB911" s="270" t="s">
        <v>3258</v>
      </c>
      <c r="BC911" s="270" t="s">
        <v>3258</v>
      </c>
      <c r="BD911" s="270"/>
      <c r="BE911" s="270"/>
    </row>
    <row r="912" spans="1:83" ht="14.4" x14ac:dyDescent="0.3">
      <c r="A912" s="269">
        <v>523773</v>
      </c>
      <c r="B912" s="272" t="str">
        <f>VLOOKUP(A912,[1]Sheet4!B$1:G$3636,5,0)</f>
        <v>الرابعة</v>
      </c>
      <c r="C912" s="270" t="s">
        <v>1259</v>
      </c>
      <c r="D912" s="270" t="s">
        <v>1259</v>
      </c>
      <c r="E912" s="270" t="s">
        <v>1259</v>
      </c>
      <c r="F912" s="270" t="s">
        <v>1259</v>
      </c>
      <c r="G912" s="270" t="s">
        <v>1259</v>
      </c>
      <c r="H912" s="270" t="s">
        <v>1259</v>
      </c>
      <c r="I912" s="270" t="s">
        <v>1259</v>
      </c>
      <c r="J912" s="270" t="s">
        <v>1259</v>
      </c>
      <c r="K912" s="270" t="s">
        <v>1259</v>
      </c>
      <c r="L912" s="270" t="s">
        <v>1259</v>
      </c>
      <c r="M912" s="270" t="s">
        <v>1259</v>
      </c>
      <c r="N912" s="270" t="s">
        <v>1259</v>
      </c>
      <c r="O912" s="270" t="s">
        <v>1259</v>
      </c>
      <c r="P912" s="270" t="s">
        <v>1259</v>
      </c>
      <c r="Q912" s="270" t="s">
        <v>1259</v>
      </c>
      <c r="R912" s="270" t="s">
        <v>1259</v>
      </c>
      <c r="S912" s="270" t="s">
        <v>1259</v>
      </c>
      <c r="T912" s="270" t="s">
        <v>1259</v>
      </c>
      <c r="U912" s="270" t="s">
        <v>1259</v>
      </c>
      <c r="V912" s="270" t="s">
        <v>1259</v>
      </c>
      <c r="W912" s="270" t="s">
        <v>1259</v>
      </c>
      <c r="X912" s="270" t="s">
        <v>1259</v>
      </c>
      <c r="Y912" s="270" t="s">
        <v>1259</v>
      </c>
      <c r="Z912" s="270" t="s">
        <v>1259</v>
      </c>
      <c r="AA912" s="270" t="s">
        <v>1259</v>
      </c>
      <c r="AB912" s="270" t="s">
        <v>1259</v>
      </c>
      <c r="AC912" s="270" t="s">
        <v>1259</v>
      </c>
      <c r="AD912" s="270" t="s">
        <v>1259</v>
      </c>
      <c r="AE912" s="270" t="s">
        <v>1259</v>
      </c>
      <c r="AF912" s="270" t="s">
        <v>1259</v>
      </c>
      <c r="AG912" s="270" t="s">
        <v>1259</v>
      </c>
      <c r="AH912" s="270" t="s">
        <v>1259</v>
      </c>
      <c r="AI912" s="270" t="s">
        <v>1259</v>
      </c>
      <c r="AJ912" s="270" t="s">
        <v>1259</v>
      </c>
      <c r="AK912" s="270" t="s">
        <v>1259</v>
      </c>
      <c r="AL912" s="270" t="s">
        <v>1259</v>
      </c>
      <c r="AM912" s="270" t="s">
        <v>1259</v>
      </c>
      <c r="AN912" s="270" t="s">
        <v>1259</v>
      </c>
      <c r="AO912" s="270" t="s">
        <v>1259</v>
      </c>
      <c r="AP912" s="270" t="s">
        <v>1259</v>
      </c>
      <c r="AQ912" s="270" t="s">
        <v>1259</v>
      </c>
      <c r="AR912" s="270" t="s">
        <v>1259</v>
      </c>
      <c r="AS912" s="270" t="s">
        <v>1259</v>
      </c>
      <c r="AT912" s="270" t="s">
        <v>1259</v>
      </c>
      <c r="AU912" s="270" t="s">
        <v>1259</v>
      </c>
      <c r="AV912" s="270" t="s">
        <v>1259</v>
      </c>
      <c r="AW912" s="277" t="s">
        <v>1259</v>
      </c>
      <c r="AX912">
        <f>VLOOKUP(A912,[1]Sheet4!B$2:G$3636,6,0)</f>
        <v>0</v>
      </c>
      <c r="AY912" t="str">
        <f>VLOOKUP(A912,[1]Sheet2!A$3:AC$3636,29,0)</f>
        <v/>
      </c>
      <c r="AZ912" s="270" t="s">
        <v>3258</v>
      </c>
      <c r="BA912" s="270" t="s">
        <v>3258</v>
      </c>
      <c r="BB912" s="270" t="s">
        <v>3258</v>
      </c>
      <c r="BC912" s="270" t="s">
        <v>3258</v>
      </c>
      <c r="BD912" s="270"/>
      <c r="BE912" s="270"/>
    </row>
    <row r="913" spans="1:83" ht="14.4" x14ac:dyDescent="0.3">
      <c r="A913" s="269">
        <v>523778</v>
      </c>
      <c r="B913" s="272" t="str">
        <f>VLOOKUP(A913,[1]Sheet4!B$1:G$3636,5,0)</f>
        <v>الرابعة حديث</v>
      </c>
      <c r="C913" s="270" t="s">
        <v>1259</v>
      </c>
      <c r="D913" s="270" t="s">
        <v>1259</v>
      </c>
      <c r="E913" s="270" t="s">
        <v>1259</v>
      </c>
      <c r="F913" s="270" t="s">
        <v>1259</v>
      </c>
      <c r="G913" s="270" t="s">
        <v>1259</v>
      </c>
      <c r="H913" s="270" t="s">
        <v>1259</v>
      </c>
      <c r="I913" s="270" t="s">
        <v>1259</v>
      </c>
      <c r="J913" s="270" t="s">
        <v>1259</v>
      </c>
      <c r="K913" s="270" t="s">
        <v>1259</v>
      </c>
      <c r="L913" s="270" t="s">
        <v>1259</v>
      </c>
      <c r="M913" s="270" t="s">
        <v>1259</v>
      </c>
      <c r="N913" s="270" t="s">
        <v>1259</v>
      </c>
      <c r="O913" s="270" t="s">
        <v>1259</v>
      </c>
      <c r="P913" s="270" t="s">
        <v>1259</v>
      </c>
      <c r="Q913" s="270" t="s">
        <v>1259</v>
      </c>
      <c r="R913" s="270" t="s">
        <v>1259</v>
      </c>
      <c r="S913" s="270" t="s">
        <v>1259</v>
      </c>
      <c r="T913" s="270" t="s">
        <v>1259</v>
      </c>
      <c r="U913" s="270" t="s">
        <v>1259</v>
      </c>
      <c r="V913" s="270" t="s">
        <v>1259</v>
      </c>
      <c r="W913" s="270" t="s">
        <v>1259</v>
      </c>
      <c r="X913" s="270" t="s">
        <v>1259</v>
      </c>
      <c r="Y913" s="270" t="s">
        <v>1259</v>
      </c>
      <c r="Z913" s="270" t="s">
        <v>1259</v>
      </c>
      <c r="AA913" s="270" t="s">
        <v>1259</v>
      </c>
      <c r="AB913" s="270" t="s">
        <v>1259</v>
      </c>
      <c r="AC913" s="270" t="s">
        <v>1259</v>
      </c>
      <c r="AD913" s="270" t="s">
        <v>1259</v>
      </c>
      <c r="AE913" s="270" t="s">
        <v>1259</v>
      </c>
      <c r="AF913" s="270" t="s">
        <v>1259</v>
      </c>
      <c r="AG913" s="270" t="s">
        <v>1259</v>
      </c>
      <c r="AH913" s="270" t="s">
        <v>1259</v>
      </c>
      <c r="AI913" s="270" t="s">
        <v>1259</v>
      </c>
      <c r="AJ913" s="270" t="s">
        <v>1259</v>
      </c>
      <c r="AK913" s="270" t="s">
        <v>1259</v>
      </c>
      <c r="AL913" s="270" t="s">
        <v>1259</v>
      </c>
      <c r="AM913" s="270" t="s">
        <v>1259</v>
      </c>
      <c r="AN913" s="270" t="s">
        <v>1259</v>
      </c>
      <c r="AO913" s="270" t="s">
        <v>1259</v>
      </c>
      <c r="AP913" s="270" t="s">
        <v>1259</v>
      </c>
      <c r="AQ913" s="270" t="s">
        <v>1259</v>
      </c>
      <c r="AR913" s="270" t="s">
        <v>1259</v>
      </c>
      <c r="AS913" s="270"/>
      <c r="AT913" s="270"/>
      <c r="AU913" s="270"/>
      <c r="AV913" s="270"/>
      <c r="AW913" s="277"/>
      <c r="AY913" t="str">
        <f>VLOOKUP(A913,[1]Sheet2!A$3:AC$3636,29,0)</f>
        <v/>
      </c>
      <c r="AZ913" s="249"/>
      <c r="BA913" s="249"/>
      <c r="BB913" s="249"/>
      <c r="BC913" s="249"/>
      <c r="BD913" s="249"/>
      <c r="BE913" s="270"/>
    </row>
    <row r="914" spans="1:83" ht="14.4" x14ac:dyDescent="0.3">
      <c r="A914" s="269">
        <v>523781</v>
      </c>
      <c r="B914" s="272" t="str">
        <f>VLOOKUP(A914,[1]Sheet4!B$1:G$3636,5,0)</f>
        <v>الرابعة</v>
      </c>
      <c r="C914" s="270" t="s">
        <v>1259</v>
      </c>
      <c r="D914" s="270" t="s">
        <v>1259</v>
      </c>
      <c r="E914" s="270" t="s">
        <v>1259</v>
      </c>
      <c r="F914" s="270" t="s">
        <v>1259</v>
      </c>
      <c r="G914" s="270" t="s">
        <v>1259</v>
      </c>
      <c r="H914" s="270" t="s">
        <v>1259</v>
      </c>
      <c r="I914" s="270" t="s">
        <v>1259</v>
      </c>
      <c r="J914" s="270" t="s">
        <v>1259</v>
      </c>
      <c r="K914" s="270" t="s">
        <v>1259</v>
      </c>
      <c r="L914" s="270" t="s">
        <v>1259</v>
      </c>
      <c r="M914" s="270" t="s">
        <v>1259</v>
      </c>
      <c r="N914" s="270" t="s">
        <v>1259</v>
      </c>
      <c r="O914" s="270" t="s">
        <v>1259</v>
      </c>
      <c r="P914" s="270" t="s">
        <v>1259</v>
      </c>
      <c r="Q914" s="270" t="s">
        <v>1259</v>
      </c>
      <c r="R914" s="270" t="s">
        <v>1259</v>
      </c>
      <c r="S914" s="270" t="s">
        <v>1259</v>
      </c>
      <c r="T914" s="270" t="s">
        <v>1259</v>
      </c>
      <c r="U914" s="270" t="s">
        <v>1259</v>
      </c>
      <c r="V914" s="270" t="s">
        <v>1259</v>
      </c>
      <c r="W914" s="270" t="s">
        <v>1259</v>
      </c>
      <c r="X914" s="270" t="s">
        <v>1259</v>
      </c>
      <c r="Y914" s="270" t="s">
        <v>1259</v>
      </c>
      <c r="Z914" s="270" t="s">
        <v>1259</v>
      </c>
      <c r="AA914" s="270" t="s">
        <v>1259</v>
      </c>
      <c r="AB914" s="270" t="s">
        <v>1259</v>
      </c>
      <c r="AC914" s="270" t="s">
        <v>1259</v>
      </c>
      <c r="AD914" s="270" t="s">
        <v>1259</v>
      </c>
      <c r="AE914" s="270" t="s">
        <v>1259</v>
      </c>
      <c r="AF914" s="270" t="s">
        <v>1259</v>
      </c>
      <c r="AG914" s="270" t="s">
        <v>1259</v>
      </c>
      <c r="AH914" s="270" t="s">
        <v>1259</v>
      </c>
      <c r="AI914" s="270" t="s">
        <v>1259</v>
      </c>
      <c r="AJ914" s="270" t="s">
        <v>1259</v>
      </c>
      <c r="AK914" s="270" t="s">
        <v>1259</v>
      </c>
      <c r="AL914" s="270" t="s">
        <v>1259</v>
      </c>
      <c r="AM914" s="270" t="s">
        <v>1259</v>
      </c>
      <c r="AN914" s="270" t="s">
        <v>1259</v>
      </c>
      <c r="AO914" s="270" t="s">
        <v>1259</v>
      </c>
      <c r="AP914" s="270" t="s">
        <v>1259</v>
      </c>
      <c r="AQ914" s="270" t="s">
        <v>1259</v>
      </c>
      <c r="AR914" s="270" t="s">
        <v>1259</v>
      </c>
      <c r="AS914" s="270" t="s">
        <v>1259</v>
      </c>
      <c r="AT914" s="270" t="s">
        <v>1259</v>
      </c>
      <c r="AU914" s="270" t="s">
        <v>1259</v>
      </c>
      <c r="AV914" s="270" t="s">
        <v>1259</v>
      </c>
      <c r="AW914" s="277" t="s">
        <v>1259</v>
      </c>
      <c r="AX914">
        <f>VLOOKUP(A914,[1]Sheet4!B$2:G$3636,6,0)</f>
        <v>0</v>
      </c>
      <c r="AY914" t="str">
        <f>VLOOKUP(A914,[1]Sheet2!A$3:AC$3636,29,0)</f>
        <v/>
      </c>
      <c r="AZ914" s="270" t="s">
        <v>3258</v>
      </c>
      <c r="BA914" s="270" t="s">
        <v>3258</v>
      </c>
      <c r="BB914" s="270" t="s">
        <v>3258</v>
      </c>
      <c r="BC914" s="270" t="s">
        <v>3258</v>
      </c>
      <c r="BD914" s="270"/>
      <c r="BE914" s="270"/>
    </row>
    <row r="915" spans="1:83" ht="14.4" x14ac:dyDescent="0.3">
      <c r="A915" s="269">
        <v>523784</v>
      </c>
      <c r="B915" s="272" t="str">
        <f>VLOOKUP(A915,[1]Sheet4!B$1:G$3636,5,0)</f>
        <v>الرابعة</v>
      </c>
      <c r="C915" s="270" t="s">
        <v>1259</v>
      </c>
      <c r="D915" s="270" t="s">
        <v>1259</v>
      </c>
      <c r="E915" s="270" t="s">
        <v>1259</v>
      </c>
      <c r="F915" s="270" t="s">
        <v>1259</v>
      </c>
      <c r="G915" s="270" t="s">
        <v>1259</v>
      </c>
      <c r="H915" s="270" t="s">
        <v>1259</v>
      </c>
      <c r="I915" s="270" t="s">
        <v>1259</v>
      </c>
      <c r="J915" s="270" t="s">
        <v>1259</v>
      </c>
      <c r="K915" s="270" t="s">
        <v>1259</v>
      </c>
      <c r="L915" s="270" t="s">
        <v>1259</v>
      </c>
      <c r="M915" s="270" t="s">
        <v>1259</v>
      </c>
      <c r="N915" s="270" t="s">
        <v>1259</v>
      </c>
      <c r="O915" s="270" t="s">
        <v>1259</v>
      </c>
      <c r="P915" s="270" t="s">
        <v>1259</v>
      </c>
      <c r="Q915" s="270" t="s">
        <v>1259</v>
      </c>
      <c r="R915" s="270" t="s">
        <v>1259</v>
      </c>
      <c r="S915" s="270" t="s">
        <v>1259</v>
      </c>
      <c r="T915" s="270" t="s">
        <v>1259</v>
      </c>
      <c r="U915" s="270" t="s">
        <v>1259</v>
      </c>
      <c r="V915" s="270" t="s">
        <v>1259</v>
      </c>
      <c r="W915" s="270" t="s">
        <v>1259</v>
      </c>
      <c r="X915" s="270" t="s">
        <v>1259</v>
      </c>
      <c r="Y915" s="270" t="s">
        <v>1259</v>
      </c>
      <c r="Z915" s="270" t="s">
        <v>1259</v>
      </c>
      <c r="AA915" s="270" t="s">
        <v>1259</v>
      </c>
      <c r="AB915" s="270" t="s">
        <v>1259</v>
      </c>
      <c r="AC915" s="270" t="s">
        <v>1259</v>
      </c>
      <c r="AD915" s="270" t="s">
        <v>1259</v>
      </c>
      <c r="AE915" s="270" t="s">
        <v>1259</v>
      </c>
      <c r="AF915" s="270" t="s">
        <v>1259</v>
      </c>
      <c r="AG915" s="270" t="s">
        <v>1259</v>
      </c>
      <c r="AH915" s="270" t="s">
        <v>1259</v>
      </c>
      <c r="AI915" s="270" t="s">
        <v>1259</v>
      </c>
      <c r="AJ915" s="270" t="s">
        <v>1259</v>
      </c>
      <c r="AK915" s="270" t="s">
        <v>1259</v>
      </c>
      <c r="AL915" s="270" t="s">
        <v>1259</v>
      </c>
      <c r="AM915" s="270" t="s">
        <v>1259</v>
      </c>
      <c r="AN915" s="270" t="s">
        <v>1259</v>
      </c>
      <c r="AO915" s="270" t="s">
        <v>1259</v>
      </c>
      <c r="AP915" s="270" t="s">
        <v>1259</v>
      </c>
      <c r="AQ915" s="270" t="s">
        <v>1259</v>
      </c>
      <c r="AR915" s="270" t="s">
        <v>1259</v>
      </c>
      <c r="AS915" s="270" t="s">
        <v>1259</v>
      </c>
      <c r="AT915" s="270" t="s">
        <v>1259</v>
      </c>
      <c r="AU915" s="270" t="s">
        <v>1259</v>
      </c>
      <c r="AV915" s="270" t="s">
        <v>1259</v>
      </c>
      <c r="AW915" s="277" t="s">
        <v>1259</v>
      </c>
      <c r="AX915">
        <f>VLOOKUP(A915,[1]Sheet4!B$2:G$3636,6,0)</f>
        <v>0</v>
      </c>
      <c r="AY915" t="str">
        <f>VLOOKUP(A915,[1]Sheet2!A$3:AC$3636,29,0)</f>
        <v/>
      </c>
      <c r="AZ915" s="270" t="s">
        <v>3258</v>
      </c>
      <c r="BA915" s="270" t="s">
        <v>3258</v>
      </c>
      <c r="BB915" s="270" t="s">
        <v>3258</v>
      </c>
      <c r="BC915" s="270" t="s">
        <v>3258</v>
      </c>
      <c r="BD915" s="270"/>
      <c r="BE915" s="270"/>
    </row>
    <row r="916" spans="1:83" ht="14.4" x14ac:dyDescent="0.3">
      <c r="A916" s="269">
        <v>523787</v>
      </c>
      <c r="B916" s="272" t="str">
        <f>VLOOKUP(A916,[1]Sheet4!B$1:G$3636,5,0)</f>
        <v>الرابعة</v>
      </c>
      <c r="C916" s="270" t="s">
        <v>1259</v>
      </c>
      <c r="D916" s="270" t="s">
        <v>1259</v>
      </c>
      <c r="E916" s="270" t="s">
        <v>1259</v>
      </c>
      <c r="F916" s="270" t="s">
        <v>1259</v>
      </c>
      <c r="G916" s="270" t="s">
        <v>1259</v>
      </c>
      <c r="H916" s="270" t="s">
        <v>1259</v>
      </c>
      <c r="I916" s="270" t="s">
        <v>1259</v>
      </c>
      <c r="J916" s="270" t="s">
        <v>1259</v>
      </c>
      <c r="K916" s="270" t="s">
        <v>1259</v>
      </c>
      <c r="L916" s="270" t="s">
        <v>1259</v>
      </c>
      <c r="M916" s="270" t="s">
        <v>1259</v>
      </c>
      <c r="N916" s="270" t="s">
        <v>1259</v>
      </c>
      <c r="O916" s="270" t="s">
        <v>1259</v>
      </c>
      <c r="P916" s="270" t="s">
        <v>1259</v>
      </c>
      <c r="Q916" s="270" t="s">
        <v>1259</v>
      </c>
      <c r="R916" s="270" t="s">
        <v>1259</v>
      </c>
      <c r="S916" s="270" t="s">
        <v>1259</v>
      </c>
      <c r="T916" s="270" t="s">
        <v>1259</v>
      </c>
      <c r="U916" s="270" t="s">
        <v>1259</v>
      </c>
      <c r="V916" s="270" t="s">
        <v>1259</v>
      </c>
      <c r="W916" s="270" t="s">
        <v>1259</v>
      </c>
      <c r="X916" s="270" t="s">
        <v>1259</v>
      </c>
      <c r="Y916" s="270" t="s">
        <v>1259</v>
      </c>
      <c r="Z916" s="270" t="s">
        <v>1259</v>
      </c>
      <c r="AA916" s="270" t="s">
        <v>1259</v>
      </c>
      <c r="AB916" s="270" t="s">
        <v>1259</v>
      </c>
      <c r="AC916" s="270" t="s">
        <v>1259</v>
      </c>
      <c r="AD916" s="270" t="s">
        <v>1259</v>
      </c>
      <c r="AE916" s="270" t="s">
        <v>1259</v>
      </c>
      <c r="AF916" s="270" t="s">
        <v>1259</v>
      </c>
      <c r="AG916" s="270" t="s">
        <v>1259</v>
      </c>
      <c r="AH916" s="270" t="s">
        <v>1259</v>
      </c>
      <c r="AI916" s="270" t="s">
        <v>1259</v>
      </c>
      <c r="AJ916" s="270" t="s">
        <v>1259</v>
      </c>
      <c r="AK916" s="270" t="s">
        <v>1259</v>
      </c>
      <c r="AL916" s="270" t="s">
        <v>1259</v>
      </c>
      <c r="AM916" s="270" t="s">
        <v>1259</v>
      </c>
      <c r="AN916" s="270" t="s">
        <v>1259</v>
      </c>
      <c r="AO916" s="270" t="s">
        <v>1259</v>
      </c>
      <c r="AP916" s="270" t="s">
        <v>1259</v>
      </c>
      <c r="AQ916" s="270" t="s">
        <v>1259</v>
      </c>
      <c r="AR916" s="270" t="s">
        <v>1259</v>
      </c>
      <c r="AS916" s="270" t="s">
        <v>1259</v>
      </c>
      <c r="AT916" s="270" t="s">
        <v>1259</v>
      </c>
      <c r="AU916" s="270" t="s">
        <v>1259</v>
      </c>
      <c r="AV916" s="270" t="s">
        <v>1259</v>
      </c>
      <c r="AW916" s="277" t="s">
        <v>1259</v>
      </c>
      <c r="AX916">
        <f>VLOOKUP(A916,[1]Sheet4!B$2:G$3636,6,0)</f>
        <v>0</v>
      </c>
      <c r="AY916" t="str">
        <f>VLOOKUP(A916,[1]Sheet2!A$3:AC$3636,29,0)</f>
        <v/>
      </c>
      <c r="AZ916" s="270" t="s">
        <v>3258</v>
      </c>
      <c r="BA916" s="270" t="s">
        <v>3258</v>
      </c>
      <c r="BB916" s="270" t="s">
        <v>3258</v>
      </c>
      <c r="BC916" s="270" t="s">
        <v>3258</v>
      </c>
      <c r="BD916" s="270"/>
      <c r="BE916" s="270"/>
    </row>
    <row r="917" spans="1:83" ht="14.4" x14ac:dyDescent="0.3">
      <c r="A917" s="269">
        <v>523788</v>
      </c>
      <c r="B917" s="272" t="str">
        <f>VLOOKUP(A917,[1]Sheet4!B$1:G$3636,5,0)</f>
        <v>الرابعة</v>
      </c>
      <c r="C917" s="270" t="s">
        <v>1259</v>
      </c>
      <c r="D917" s="270" t="s">
        <v>1259</v>
      </c>
      <c r="E917" s="270" t="s">
        <v>1259</v>
      </c>
      <c r="F917" s="270" t="s">
        <v>1259</v>
      </c>
      <c r="G917" s="270" t="s">
        <v>1259</v>
      </c>
      <c r="H917" s="270" t="s">
        <v>1259</v>
      </c>
      <c r="I917" s="270" t="s">
        <v>1259</v>
      </c>
      <c r="J917" s="270" t="s">
        <v>1259</v>
      </c>
      <c r="K917" s="270" t="s">
        <v>1259</v>
      </c>
      <c r="L917" s="270" t="s">
        <v>1259</v>
      </c>
      <c r="M917" s="270" t="s">
        <v>1259</v>
      </c>
      <c r="N917" s="270" t="s">
        <v>1259</v>
      </c>
      <c r="O917" s="270" t="s">
        <v>1259</v>
      </c>
      <c r="P917" s="270" t="s">
        <v>1259</v>
      </c>
      <c r="Q917" s="270" t="s">
        <v>1259</v>
      </c>
      <c r="R917" s="270" t="s">
        <v>1259</v>
      </c>
      <c r="S917" s="270" t="s">
        <v>1259</v>
      </c>
      <c r="T917" s="270" t="s">
        <v>1259</v>
      </c>
      <c r="U917" s="270" t="s">
        <v>1259</v>
      </c>
      <c r="V917" s="270" t="s">
        <v>1259</v>
      </c>
      <c r="W917" s="270" t="s">
        <v>1259</v>
      </c>
      <c r="X917" s="270" t="s">
        <v>1259</v>
      </c>
      <c r="Y917" s="270" t="s">
        <v>1259</v>
      </c>
      <c r="Z917" s="270" t="s">
        <v>1259</v>
      </c>
      <c r="AA917" s="270" t="s">
        <v>1259</v>
      </c>
      <c r="AB917" s="270" t="s">
        <v>1259</v>
      </c>
      <c r="AC917" s="270" t="s">
        <v>1259</v>
      </c>
      <c r="AD917" s="270" t="s">
        <v>1259</v>
      </c>
      <c r="AE917" s="270" t="s">
        <v>1259</v>
      </c>
      <c r="AF917" s="270" t="s">
        <v>1259</v>
      </c>
      <c r="AG917" s="270" t="s">
        <v>1259</v>
      </c>
      <c r="AH917" s="270" t="s">
        <v>1259</v>
      </c>
      <c r="AI917" s="270" t="s">
        <v>1259</v>
      </c>
      <c r="AJ917" s="270" t="s">
        <v>1259</v>
      </c>
      <c r="AK917" s="270" t="s">
        <v>1259</v>
      </c>
      <c r="AL917" s="270" t="s">
        <v>1259</v>
      </c>
      <c r="AM917" s="270" t="s">
        <v>1259</v>
      </c>
      <c r="AN917" s="270" t="s">
        <v>1259</v>
      </c>
      <c r="AO917" s="270" t="s">
        <v>1259</v>
      </c>
      <c r="AP917" s="270" t="s">
        <v>1259</v>
      </c>
      <c r="AQ917" s="270" t="s">
        <v>1259</v>
      </c>
      <c r="AR917" s="270" t="s">
        <v>1259</v>
      </c>
      <c r="AS917" s="270" t="s">
        <v>1259</v>
      </c>
      <c r="AT917" s="270" t="s">
        <v>1259</v>
      </c>
      <c r="AU917" s="270" t="s">
        <v>1259</v>
      </c>
      <c r="AV917" s="270" t="s">
        <v>1259</v>
      </c>
      <c r="AW917" s="277" t="s">
        <v>1259</v>
      </c>
      <c r="AX917">
        <f>VLOOKUP(A917,[1]Sheet4!B$2:G$3636,6,0)</f>
        <v>0</v>
      </c>
      <c r="AY917" t="str">
        <f>VLOOKUP(A917,[1]Sheet2!A$3:AC$3636,29,0)</f>
        <v/>
      </c>
      <c r="AZ917" s="270" t="s">
        <v>3258</v>
      </c>
      <c r="BA917" s="270" t="s">
        <v>3258</v>
      </c>
      <c r="BB917" s="270" t="s">
        <v>3258</v>
      </c>
      <c r="BC917" s="270" t="s">
        <v>3258</v>
      </c>
      <c r="BD917" s="270"/>
      <c r="BE917" s="270"/>
    </row>
    <row r="918" spans="1:83" ht="14.4" x14ac:dyDescent="0.3">
      <c r="A918" s="269">
        <v>523797</v>
      </c>
      <c r="B918" s="272" t="str">
        <f>VLOOKUP(A918,[1]Sheet4!B$1:G$3636,5,0)</f>
        <v>الرابعة</v>
      </c>
      <c r="C918" s="270" t="s">
        <v>1259</v>
      </c>
      <c r="D918" s="270" t="s">
        <v>1259</v>
      </c>
      <c r="E918" s="270" t="s">
        <v>1259</v>
      </c>
      <c r="F918" s="270" t="s">
        <v>1259</v>
      </c>
      <c r="G918" s="270" t="s">
        <v>1259</v>
      </c>
      <c r="H918" s="270" t="s">
        <v>1259</v>
      </c>
      <c r="I918" s="270" t="s">
        <v>1259</v>
      </c>
      <c r="J918" s="270" t="s">
        <v>1259</v>
      </c>
      <c r="K918" s="270" t="s">
        <v>1259</v>
      </c>
      <c r="L918" s="270" t="s">
        <v>1259</v>
      </c>
      <c r="M918" s="270" t="s">
        <v>1259</v>
      </c>
      <c r="N918" s="270" t="s">
        <v>1259</v>
      </c>
      <c r="O918" s="270" t="s">
        <v>1259</v>
      </c>
      <c r="P918" s="270" t="s">
        <v>1259</v>
      </c>
      <c r="Q918" s="270" t="s">
        <v>1259</v>
      </c>
      <c r="R918" s="270" t="s">
        <v>1259</v>
      </c>
      <c r="S918" s="270" t="s">
        <v>1259</v>
      </c>
      <c r="T918" s="270" t="s">
        <v>1259</v>
      </c>
      <c r="U918" s="270" t="s">
        <v>1259</v>
      </c>
      <c r="V918" s="270" t="s">
        <v>1259</v>
      </c>
      <c r="W918" s="270" t="s">
        <v>1259</v>
      </c>
      <c r="X918" s="270" t="s">
        <v>1259</v>
      </c>
      <c r="Y918" s="270" t="s">
        <v>1259</v>
      </c>
      <c r="Z918" s="270" t="s">
        <v>1259</v>
      </c>
      <c r="AA918" s="270" t="s">
        <v>1259</v>
      </c>
      <c r="AB918" s="270" t="s">
        <v>1259</v>
      </c>
      <c r="AC918" s="270" t="s">
        <v>1259</v>
      </c>
      <c r="AD918" s="270" t="s">
        <v>1259</v>
      </c>
      <c r="AE918" s="270" t="s">
        <v>1259</v>
      </c>
      <c r="AF918" s="270" t="s">
        <v>1259</v>
      </c>
      <c r="AG918" s="270" t="s">
        <v>1259</v>
      </c>
      <c r="AH918" s="270" t="s">
        <v>1259</v>
      </c>
      <c r="AI918" s="270" t="s">
        <v>1259</v>
      </c>
      <c r="AJ918" s="270" t="s">
        <v>1259</v>
      </c>
      <c r="AK918" s="270" t="s">
        <v>1259</v>
      </c>
      <c r="AL918" s="270" t="s">
        <v>1259</v>
      </c>
      <c r="AM918" s="270" t="s">
        <v>1259</v>
      </c>
      <c r="AN918" s="270" t="s">
        <v>1259</v>
      </c>
      <c r="AO918" s="270" t="s">
        <v>1259</v>
      </c>
      <c r="AP918" s="270" t="s">
        <v>1259</v>
      </c>
      <c r="AQ918" s="270" t="s">
        <v>1259</v>
      </c>
      <c r="AR918" s="270" t="s">
        <v>1259</v>
      </c>
      <c r="AS918" s="270" t="s">
        <v>1259</v>
      </c>
      <c r="AT918" s="270" t="s">
        <v>1259</v>
      </c>
      <c r="AU918" s="270" t="s">
        <v>1259</v>
      </c>
      <c r="AV918" s="270" t="s">
        <v>1259</v>
      </c>
      <c r="AW918" s="277" t="s">
        <v>1259</v>
      </c>
      <c r="AX918">
        <f>VLOOKUP(A918,[1]Sheet4!B$2:G$3636,6,0)</f>
        <v>0</v>
      </c>
      <c r="AY918">
        <f>VLOOKUP(A918,[1]Sheet2!A$3:AC$3636,29,0)</f>
        <v>0</v>
      </c>
      <c r="AZ918" s="270" t="s">
        <v>3258</v>
      </c>
      <c r="BA918" s="270" t="s">
        <v>3258</v>
      </c>
      <c r="BB918" s="270" t="s">
        <v>3258</v>
      </c>
      <c r="BC918" s="270" t="s">
        <v>3258</v>
      </c>
      <c r="BD918" s="270"/>
      <c r="BE918" s="270"/>
      <c r="BH918" s="248"/>
      <c r="BI918" s="248"/>
      <c r="BJ918" s="248"/>
      <c r="BK918" s="248"/>
      <c r="BL918" s="248"/>
      <c r="BM918" s="248"/>
      <c r="BN918" s="248"/>
      <c r="BO918" s="248"/>
      <c r="BP918" s="248" t="s">
        <v>3258</v>
      </c>
      <c r="BQ918" s="248" t="s">
        <v>3258</v>
      </c>
      <c r="BR918" s="248" t="s">
        <v>3258</v>
      </c>
      <c r="BS918" s="248" t="s">
        <v>3258</v>
      </c>
      <c r="BT918" s="248" t="s">
        <v>3258</v>
      </c>
      <c r="BU918" s="248" t="s">
        <v>3258</v>
      </c>
      <c r="BV918" s="247"/>
      <c r="BW918" s="248"/>
      <c r="BX918" s="248"/>
      <c r="BY918" s="248"/>
      <c r="BZ918" s="248"/>
      <c r="CA918" s="241"/>
      <c r="CB918" s="241"/>
      <c r="CC918" s="241"/>
      <c r="CD918" s="241"/>
      <c r="CE918" s="248"/>
    </row>
    <row r="919" spans="1:83" ht="14.4" x14ac:dyDescent="0.3">
      <c r="A919" s="269">
        <v>523812</v>
      </c>
      <c r="B919" s="272" t="str">
        <f>VLOOKUP(A919,[1]Sheet4!B$1:G$3636,5,0)</f>
        <v>الرابعة حديث</v>
      </c>
      <c r="C919" s="270" t="s">
        <v>1259</v>
      </c>
      <c r="D919" s="270" t="s">
        <v>1259</v>
      </c>
      <c r="E919" s="270" t="s">
        <v>1259</v>
      </c>
      <c r="F919" s="270" t="s">
        <v>1259</v>
      </c>
      <c r="G919" s="270" t="s">
        <v>1259</v>
      </c>
      <c r="H919" s="270" t="s">
        <v>1259</v>
      </c>
      <c r="I919" s="270" t="s">
        <v>1259</v>
      </c>
      <c r="J919" s="270" t="s">
        <v>1259</v>
      </c>
      <c r="K919" s="270" t="s">
        <v>1259</v>
      </c>
      <c r="L919" s="270" t="s">
        <v>1259</v>
      </c>
      <c r="M919" s="270" t="s">
        <v>1259</v>
      </c>
      <c r="N919" s="270" t="s">
        <v>1259</v>
      </c>
      <c r="O919" s="270" t="s">
        <v>1259</v>
      </c>
      <c r="P919" s="270" t="s">
        <v>1259</v>
      </c>
      <c r="Q919" s="270" t="s">
        <v>1259</v>
      </c>
      <c r="R919" s="270" t="s">
        <v>1259</v>
      </c>
      <c r="S919" s="270" t="s">
        <v>1259</v>
      </c>
      <c r="T919" s="270" t="s">
        <v>1259</v>
      </c>
      <c r="U919" s="270" t="s">
        <v>1259</v>
      </c>
      <c r="V919" s="270" t="s">
        <v>1259</v>
      </c>
      <c r="W919" s="270" t="s">
        <v>1259</v>
      </c>
      <c r="X919" s="270" t="s">
        <v>1259</v>
      </c>
      <c r="Y919" s="270" t="s">
        <v>1259</v>
      </c>
      <c r="Z919" s="270" t="s">
        <v>1259</v>
      </c>
      <c r="AA919" s="270" t="s">
        <v>1259</v>
      </c>
      <c r="AB919" s="270" t="s">
        <v>1259</v>
      </c>
      <c r="AC919" s="270" t="s">
        <v>1259</v>
      </c>
      <c r="AD919" s="270" t="s">
        <v>1259</v>
      </c>
      <c r="AE919" s="270" t="s">
        <v>1259</v>
      </c>
      <c r="AF919" s="270" t="s">
        <v>1259</v>
      </c>
      <c r="AG919" s="270" t="s">
        <v>1259</v>
      </c>
      <c r="AH919" s="270" t="s">
        <v>1259</v>
      </c>
      <c r="AI919" s="270" t="s">
        <v>1259</v>
      </c>
      <c r="AJ919" s="270" t="s">
        <v>1259</v>
      </c>
      <c r="AK919" s="270" t="s">
        <v>1259</v>
      </c>
      <c r="AL919" s="270" t="s">
        <v>1259</v>
      </c>
      <c r="AM919" s="270" t="s">
        <v>1259</v>
      </c>
      <c r="AN919" s="270" t="s">
        <v>1259</v>
      </c>
      <c r="AO919" s="270" t="s">
        <v>1259</v>
      </c>
      <c r="AP919" s="270" t="s">
        <v>1259</v>
      </c>
      <c r="AQ919" s="270" t="s">
        <v>1259</v>
      </c>
      <c r="AR919" s="270" t="s">
        <v>1259</v>
      </c>
      <c r="AS919" s="270" t="s">
        <v>3258</v>
      </c>
      <c r="AT919" s="270" t="s">
        <v>3258</v>
      </c>
      <c r="AU919" s="270" t="s">
        <v>3258</v>
      </c>
      <c r="AV919" s="270" t="s">
        <v>3258</v>
      </c>
      <c r="AW919" s="277" t="s">
        <v>3258</v>
      </c>
      <c r="AY919" t="str">
        <f>VLOOKUP(A919,[1]Sheet2!A$3:AC$3636,29,0)</f>
        <v/>
      </c>
      <c r="AZ919" s="270" t="s">
        <v>5219</v>
      </c>
      <c r="BA919" s="270" t="s">
        <v>5220</v>
      </c>
      <c r="BB919" s="270" t="s">
        <v>5214</v>
      </c>
      <c r="BC919" s="270" t="s">
        <v>3258</v>
      </c>
      <c r="BD919" s="270"/>
      <c r="BE919" s="270"/>
      <c r="BH919" s="248"/>
      <c r="BI919" s="248"/>
      <c r="BJ919" s="248"/>
      <c r="BK919" s="248"/>
      <c r="BL919" s="248"/>
      <c r="BM919" s="248"/>
      <c r="BN919" s="248"/>
      <c r="BO919" s="248"/>
      <c r="BP919" s="248" t="s">
        <v>3258</v>
      </c>
      <c r="BQ919" s="248" t="s">
        <v>3258</v>
      </c>
      <c r="BR919" s="248" t="s">
        <v>3258</v>
      </c>
      <c r="BS919" s="248" t="s">
        <v>3258</v>
      </c>
      <c r="BT919" s="248" t="s">
        <v>3258</v>
      </c>
      <c r="BU919" s="248" t="s">
        <v>3258</v>
      </c>
      <c r="BV919" s="247"/>
      <c r="BW919" s="248"/>
      <c r="BX919" s="248"/>
      <c r="BY919" s="248"/>
      <c r="BZ919" s="248"/>
      <c r="CA919" s="241"/>
      <c r="CB919" s="241"/>
      <c r="CC919" s="241"/>
      <c r="CD919" s="241"/>
      <c r="CE919" s="248"/>
    </row>
    <row r="920" spans="1:83" ht="14.4" x14ac:dyDescent="0.3">
      <c r="A920" s="269">
        <v>523813</v>
      </c>
      <c r="B920" s="272" t="str">
        <f>VLOOKUP(A920,[1]Sheet4!B$1:G$3636,5,0)</f>
        <v>الرابعة</v>
      </c>
      <c r="C920" s="270" t="s">
        <v>1259</v>
      </c>
      <c r="D920" s="270" t="s">
        <v>1259</v>
      </c>
      <c r="E920" s="270" t="s">
        <v>1259</v>
      </c>
      <c r="F920" s="270" t="s">
        <v>1259</v>
      </c>
      <c r="G920" s="270" t="s">
        <v>1259</v>
      </c>
      <c r="H920" s="270" t="s">
        <v>1259</v>
      </c>
      <c r="I920" s="270" t="s">
        <v>1259</v>
      </c>
      <c r="J920" s="270" t="s">
        <v>1259</v>
      </c>
      <c r="K920" s="270" t="s">
        <v>1259</v>
      </c>
      <c r="L920" s="270" t="s">
        <v>1259</v>
      </c>
      <c r="M920" s="270" t="s">
        <v>1259</v>
      </c>
      <c r="N920" s="270" t="s">
        <v>1259</v>
      </c>
      <c r="O920" s="270" t="s">
        <v>1259</v>
      </c>
      <c r="P920" s="270" t="s">
        <v>1259</v>
      </c>
      <c r="Q920" s="270" t="s">
        <v>1259</v>
      </c>
      <c r="R920" s="270" t="s">
        <v>1259</v>
      </c>
      <c r="S920" s="270" t="s">
        <v>1259</v>
      </c>
      <c r="T920" s="270" t="s">
        <v>1259</v>
      </c>
      <c r="U920" s="270" t="s">
        <v>1259</v>
      </c>
      <c r="V920" s="270" t="s">
        <v>1259</v>
      </c>
      <c r="W920" s="270" t="s">
        <v>1259</v>
      </c>
      <c r="X920" s="270" t="s">
        <v>1259</v>
      </c>
      <c r="Y920" s="270" t="s">
        <v>1259</v>
      </c>
      <c r="Z920" s="270" t="s">
        <v>1259</v>
      </c>
      <c r="AA920" s="270" t="s">
        <v>1259</v>
      </c>
      <c r="AB920" s="270" t="s">
        <v>1259</v>
      </c>
      <c r="AC920" s="270" t="s">
        <v>1259</v>
      </c>
      <c r="AD920" s="270" t="s">
        <v>1259</v>
      </c>
      <c r="AE920" s="270" t="s">
        <v>1259</v>
      </c>
      <c r="AF920" s="270" t="s">
        <v>1259</v>
      </c>
      <c r="AG920" s="270" t="s">
        <v>1259</v>
      </c>
      <c r="AH920" s="270" t="s">
        <v>1259</v>
      </c>
      <c r="AI920" s="270" t="s">
        <v>1259</v>
      </c>
      <c r="AJ920" s="270" t="s">
        <v>1259</v>
      </c>
      <c r="AK920" s="270" t="s">
        <v>1259</v>
      </c>
      <c r="AL920" s="270" t="s">
        <v>1259</v>
      </c>
      <c r="AM920" s="270" t="s">
        <v>1259</v>
      </c>
      <c r="AN920" s="270" t="s">
        <v>1259</v>
      </c>
      <c r="AO920" s="270" t="s">
        <v>1259</v>
      </c>
      <c r="AP920" s="270" t="s">
        <v>1259</v>
      </c>
      <c r="AQ920" s="270" t="s">
        <v>1259</v>
      </c>
      <c r="AR920" s="270" t="s">
        <v>1259</v>
      </c>
      <c r="AS920" s="270" t="s">
        <v>1259</v>
      </c>
      <c r="AT920" s="270" t="s">
        <v>1259</v>
      </c>
      <c r="AU920" s="270" t="s">
        <v>1259</v>
      </c>
      <c r="AV920" s="270" t="s">
        <v>1259</v>
      </c>
      <c r="AW920" s="277" t="s">
        <v>1259</v>
      </c>
      <c r="AX920">
        <f>VLOOKUP(A920,[1]Sheet4!B$2:G$3636,6,0)</f>
        <v>0</v>
      </c>
      <c r="AY920" t="str">
        <f>VLOOKUP(A920,[1]Sheet2!A$3:AC$3636,29,0)</f>
        <v/>
      </c>
      <c r="AZ920" s="270" t="s">
        <v>3258</v>
      </c>
      <c r="BA920" s="270" t="s">
        <v>3258</v>
      </c>
      <c r="BB920" s="270" t="s">
        <v>3258</v>
      </c>
      <c r="BC920" s="270" t="s">
        <v>3258</v>
      </c>
      <c r="BD920" s="270"/>
      <c r="BE920" s="270"/>
    </row>
    <row r="921" spans="1:83" ht="14.4" x14ac:dyDescent="0.3">
      <c r="A921" s="269">
        <v>523823</v>
      </c>
      <c r="B921" s="272" t="str">
        <f>VLOOKUP(A921,[1]Sheet4!B$1:G$3636,5,0)</f>
        <v>الرابعة</v>
      </c>
      <c r="C921" s="270" t="s">
        <v>1259</v>
      </c>
      <c r="D921" s="270" t="s">
        <v>1259</v>
      </c>
      <c r="E921" s="270" t="s">
        <v>1259</v>
      </c>
      <c r="F921" s="270" t="s">
        <v>1259</v>
      </c>
      <c r="G921" s="270" t="s">
        <v>1259</v>
      </c>
      <c r="H921" s="270" t="s">
        <v>1259</v>
      </c>
      <c r="I921" s="270" t="s">
        <v>1259</v>
      </c>
      <c r="J921" s="270" t="s">
        <v>1259</v>
      </c>
      <c r="K921" s="270" t="s">
        <v>1259</v>
      </c>
      <c r="L921" s="270" t="s">
        <v>1259</v>
      </c>
      <c r="M921" s="270" t="s">
        <v>1259</v>
      </c>
      <c r="N921" s="270" t="s">
        <v>1259</v>
      </c>
      <c r="O921" s="270" t="s">
        <v>1259</v>
      </c>
      <c r="P921" s="270" t="s">
        <v>1259</v>
      </c>
      <c r="Q921" s="270" t="s">
        <v>1259</v>
      </c>
      <c r="R921" s="270" t="s">
        <v>1259</v>
      </c>
      <c r="S921" s="270" t="s">
        <v>1259</v>
      </c>
      <c r="T921" s="270" t="s">
        <v>1259</v>
      </c>
      <c r="U921" s="270" t="s">
        <v>1259</v>
      </c>
      <c r="V921" s="270" t="s">
        <v>1259</v>
      </c>
      <c r="W921" s="270" t="s">
        <v>1259</v>
      </c>
      <c r="X921" s="270" t="s">
        <v>1259</v>
      </c>
      <c r="Y921" s="270" t="s">
        <v>1259</v>
      </c>
      <c r="Z921" s="270" t="s">
        <v>1259</v>
      </c>
      <c r="AA921" s="270" t="s">
        <v>1259</v>
      </c>
      <c r="AB921" s="270" t="s">
        <v>1259</v>
      </c>
      <c r="AC921" s="270" t="s">
        <v>1259</v>
      </c>
      <c r="AD921" s="270" t="s">
        <v>1259</v>
      </c>
      <c r="AE921" s="270" t="s">
        <v>1259</v>
      </c>
      <c r="AF921" s="270" t="s">
        <v>1259</v>
      </c>
      <c r="AG921" s="270" t="s">
        <v>1259</v>
      </c>
      <c r="AH921" s="270" t="s">
        <v>1259</v>
      </c>
      <c r="AI921" s="270" t="s">
        <v>1259</v>
      </c>
      <c r="AJ921" s="270" t="s">
        <v>1259</v>
      </c>
      <c r="AK921" s="270" t="s">
        <v>1259</v>
      </c>
      <c r="AL921" s="270" t="s">
        <v>1259</v>
      </c>
      <c r="AM921" s="270" t="s">
        <v>1259</v>
      </c>
      <c r="AN921" s="270" t="s">
        <v>1259</v>
      </c>
      <c r="AO921" s="270" t="s">
        <v>1259</v>
      </c>
      <c r="AP921" s="270" t="s">
        <v>1259</v>
      </c>
      <c r="AQ921" s="270" t="s">
        <v>1259</v>
      </c>
      <c r="AR921" s="270" t="s">
        <v>1259</v>
      </c>
      <c r="AS921" s="270" t="s">
        <v>1259</v>
      </c>
      <c r="AT921" s="270" t="s">
        <v>1259</v>
      </c>
      <c r="AU921" s="270" t="s">
        <v>1259</v>
      </c>
      <c r="AV921" s="270" t="s">
        <v>1259</v>
      </c>
      <c r="AW921" s="277" t="s">
        <v>1259</v>
      </c>
      <c r="AX921">
        <f>VLOOKUP(A921,[1]Sheet4!B$2:G$3636,6,0)</f>
        <v>0</v>
      </c>
      <c r="AY921" t="str">
        <f>VLOOKUP(A921,[1]Sheet2!A$3:AC$3636,29,0)</f>
        <v/>
      </c>
      <c r="AZ921" s="270" t="s">
        <v>3258</v>
      </c>
      <c r="BA921" s="270" t="s">
        <v>3258</v>
      </c>
      <c r="BB921" s="270" t="s">
        <v>3258</v>
      </c>
      <c r="BC921" s="270" t="s">
        <v>3258</v>
      </c>
      <c r="BD921" s="270"/>
      <c r="BE921" s="270"/>
    </row>
    <row r="922" spans="1:83" ht="14.4" x14ac:dyDescent="0.3">
      <c r="A922" s="269">
        <v>523827</v>
      </c>
      <c r="B922" s="272" t="str">
        <f>VLOOKUP(A922,[1]Sheet4!B$1:G$3636,5,0)</f>
        <v>الرابعة</v>
      </c>
      <c r="C922" s="270" t="s">
        <v>1259</v>
      </c>
      <c r="D922" s="270" t="s">
        <v>1259</v>
      </c>
      <c r="E922" s="270" t="s">
        <v>1259</v>
      </c>
      <c r="F922" s="270" t="s">
        <v>1259</v>
      </c>
      <c r="G922" s="270" t="s">
        <v>1259</v>
      </c>
      <c r="H922" s="270" t="s">
        <v>1259</v>
      </c>
      <c r="I922" s="270" t="s">
        <v>1259</v>
      </c>
      <c r="J922" s="270" t="s">
        <v>1259</v>
      </c>
      <c r="K922" s="270" t="s">
        <v>1259</v>
      </c>
      <c r="L922" s="270" t="s">
        <v>1259</v>
      </c>
      <c r="M922" s="270" t="s">
        <v>1259</v>
      </c>
      <c r="N922" s="270" t="s">
        <v>1259</v>
      </c>
      <c r="O922" s="270" t="s">
        <v>1259</v>
      </c>
      <c r="P922" s="270" t="s">
        <v>1259</v>
      </c>
      <c r="Q922" s="270" t="s">
        <v>1259</v>
      </c>
      <c r="R922" s="270" t="s">
        <v>1259</v>
      </c>
      <c r="S922" s="270" t="s">
        <v>1259</v>
      </c>
      <c r="T922" s="270" t="s">
        <v>1259</v>
      </c>
      <c r="U922" s="270" t="s">
        <v>1259</v>
      </c>
      <c r="V922" s="270" t="s">
        <v>1259</v>
      </c>
      <c r="W922" s="270" t="s">
        <v>1259</v>
      </c>
      <c r="X922" s="270" t="s">
        <v>1259</v>
      </c>
      <c r="Y922" s="270" t="s">
        <v>1259</v>
      </c>
      <c r="Z922" s="270" t="s">
        <v>1259</v>
      </c>
      <c r="AA922" s="270" t="s">
        <v>1259</v>
      </c>
      <c r="AB922" s="270" t="s">
        <v>1259</v>
      </c>
      <c r="AC922" s="270" t="s">
        <v>1259</v>
      </c>
      <c r="AD922" s="270" t="s">
        <v>1259</v>
      </c>
      <c r="AE922" s="270" t="s">
        <v>1259</v>
      </c>
      <c r="AF922" s="270" t="s">
        <v>1259</v>
      </c>
      <c r="AG922" s="270" t="s">
        <v>1259</v>
      </c>
      <c r="AH922" s="270" t="s">
        <v>1259</v>
      </c>
      <c r="AI922" s="270" t="s">
        <v>1259</v>
      </c>
      <c r="AJ922" s="270" t="s">
        <v>1259</v>
      </c>
      <c r="AK922" s="270" t="s">
        <v>1259</v>
      </c>
      <c r="AL922" s="270" t="s">
        <v>1259</v>
      </c>
      <c r="AM922" s="270" t="s">
        <v>1259</v>
      </c>
      <c r="AN922" s="270" t="s">
        <v>1259</v>
      </c>
      <c r="AO922" s="270" t="s">
        <v>1259</v>
      </c>
      <c r="AP922" s="270" t="s">
        <v>1259</v>
      </c>
      <c r="AQ922" s="270" t="s">
        <v>1259</v>
      </c>
      <c r="AR922" s="270" t="s">
        <v>1259</v>
      </c>
      <c r="AS922" s="270" t="s">
        <v>1259</v>
      </c>
      <c r="AT922" s="270" t="s">
        <v>1259</v>
      </c>
      <c r="AU922" s="270" t="s">
        <v>1259</v>
      </c>
      <c r="AV922" s="270" t="s">
        <v>1259</v>
      </c>
      <c r="AW922" s="277" t="s">
        <v>1259</v>
      </c>
      <c r="AX922">
        <f>VLOOKUP(A922,[1]Sheet4!B$2:G$3636,6,0)</f>
        <v>0</v>
      </c>
      <c r="AY922" t="str">
        <f>VLOOKUP(A922,[1]Sheet2!A$3:AC$3636,29,0)</f>
        <v/>
      </c>
      <c r="AZ922" s="270" t="s">
        <v>3258</v>
      </c>
      <c r="BA922" s="270" t="s">
        <v>3258</v>
      </c>
      <c r="BB922" s="270" t="s">
        <v>3258</v>
      </c>
      <c r="BC922" s="270" t="s">
        <v>3258</v>
      </c>
      <c r="BD922" s="270"/>
      <c r="BE922" s="270"/>
    </row>
    <row r="923" spans="1:83" ht="14.4" x14ac:dyDescent="0.3">
      <c r="A923" s="269">
        <v>523828</v>
      </c>
      <c r="B923" s="272" t="str">
        <f>VLOOKUP(A923,[1]Sheet4!B$1:G$3636,5,0)</f>
        <v>الرابعة</v>
      </c>
      <c r="C923" s="270" t="s">
        <v>1259</v>
      </c>
      <c r="D923" s="270" t="s">
        <v>1259</v>
      </c>
      <c r="E923" s="270" t="s">
        <v>1259</v>
      </c>
      <c r="F923" s="270" t="s">
        <v>1259</v>
      </c>
      <c r="G923" s="270" t="s">
        <v>1259</v>
      </c>
      <c r="H923" s="270" t="s">
        <v>1259</v>
      </c>
      <c r="I923" s="270" t="s">
        <v>1259</v>
      </c>
      <c r="J923" s="270" t="s">
        <v>1259</v>
      </c>
      <c r="K923" s="270" t="s">
        <v>1259</v>
      </c>
      <c r="L923" s="270" t="s">
        <v>1259</v>
      </c>
      <c r="M923" s="270" t="s">
        <v>1259</v>
      </c>
      <c r="N923" s="270" t="s">
        <v>1259</v>
      </c>
      <c r="O923" s="270" t="s">
        <v>1259</v>
      </c>
      <c r="P923" s="270" t="s">
        <v>1259</v>
      </c>
      <c r="Q923" s="270" t="s">
        <v>1259</v>
      </c>
      <c r="R923" s="270" t="s">
        <v>1259</v>
      </c>
      <c r="S923" s="270" t="s">
        <v>1259</v>
      </c>
      <c r="T923" s="270" t="s">
        <v>1259</v>
      </c>
      <c r="U923" s="270" t="s">
        <v>1259</v>
      </c>
      <c r="V923" s="270" t="s">
        <v>1259</v>
      </c>
      <c r="W923" s="270" t="s">
        <v>1259</v>
      </c>
      <c r="X923" s="270" t="s">
        <v>1259</v>
      </c>
      <c r="Y923" s="270" t="s">
        <v>1259</v>
      </c>
      <c r="Z923" s="270" t="s">
        <v>1259</v>
      </c>
      <c r="AA923" s="270" t="s">
        <v>1259</v>
      </c>
      <c r="AB923" s="270" t="s">
        <v>1259</v>
      </c>
      <c r="AC923" s="270" t="s">
        <v>1259</v>
      </c>
      <c r="AD923" s="270" t="s">
        <v>1259</v>
      </c>
      <c r="AE923" s="270" t="s">
        <v>1259</v>
      </c>
      <c r="AF923" s="270" t="s">
        <v>1259</v>
      </c>
      <c r="AG923" s="270" t="s">
        <v>1259</v>
      </c>
      <c r="AH923" s="270" t="s">
        <v>1259</v>
      </c>
      <c r="AI923" s="270" t="s">
        <v>1259</v>
      </c>
      <c r="AJ923" s="270" t="s">
        <v>1259</v>
      </c>
      <c r="AK923" s="270" t="s">
        <v>1259</v>
      </c>
      <c r="AL923" s="270" t="s">
        <v>1259</v>
      </c>
      <c r="AM923" s="270" t="s">
        <v>1259</v>
      </c>
      <c r="AN923" s="270" t="s">
        <v>1259</v>
      </c>
      <c r="AO923" s="270" t="s">
        <v>1259</v>
      </c>
      <c r="AP923" s="270" t="s">
        <v>1259</v>
      </c>
      <c r="AQ923" s="270" t="s">
        <v>1259</v>
      </c>
      <c r="AR923" s="270" t="s">
        <v>1259</v>
      </c>
      <c r="AS923" s="270" t="s">
        <v>1259</v>
      </c>
      <c r="AT923" s="270" t="s">
        <v>1259</v>
      </c>
      <c r="AU923" s="270" t="s">
        <v>1259</v>
      </c>
      <c r="AV923" s="270" t="s">
        <v>1259</v>
      </c>
      <c r="AW923" s="277" t="s">
        <v>1259</v>
      </c>
      <c r="AX923">
        <f>VLOOKUP(A923,[1]Sheet4!B$2:G$3636,6,0)</f>
        <v>0</v>
      </c>
      <c r="AY923" t="str">
        <f>VLOOKUP(A923,[1]Sheet2!A$3:AC$3636,29,0)</f>
        <v/>
      </c>
      <c r="AZ923" s="270" t="s">
        <v>3258</v>
      </c>
      <c r="BA923" s="270" t="s">
        <v>3258</v>
      </c>
      <c r="BB923" s="270" t="s">
        <v>3258</v>
      </c>
      <c r="BC923" s="270" t="s">
        <v>3258</v>
      </c>
      <c r="BD923" s="270"/>
      <c r="BE923" s="270"/>
    </row>
    <row r="924" spans="1:83" ht="14.4" x14ac:dyDescent="0.3">
      <c r="A924" s="269">
        <v>523846</v>
      </c>
      <c r="B924" s="272" t="str">
        <f>VLOOKUP(A924,[1]Sheet4!B$1:G$3636,5,0)</f>
        <v>الرابعة حديث</v>
      </c>
      <c r="C924" s="270" t="s">
        <v>1259</v>
      </c>
      <c r="D924" s="270" t="s">
        <v>1259</v>
      </c>
      <c r="E924" s="270" t="s">
        <v>1259</v>
      </c>
      <c r="F924" s="270" t="s">
        <v>1259</v>
      </c>
      <c r="G924" s="270" t="s">
        <v>1259</v>
      </c>
      <c r="H924" s="270" t="s">
        <v>1259</v>
      </c>
      <c r="I924" s="270" t="s">
        <v>1259</v>
      </c>
      <c r="J924" s="270" t="s">
        <v>1259</v>
      </c>
      <c r="K924" s="270" t="s">
        <v>1259</v>
      </c>
      <c r="L924" s="270" t="s">
        <v>1259</v>
      </c>
      <c r="M924" s="270" t="s">
        <v>1259</v>
      </c>
      <c r="N924" s="270" t="s">
        <v>1259</v>
      </c>
      <c r="O924" s="270" t="s">
        <v>1259</v>
      </c>
      <c r="P924" s="270" t="s">
        <v>1259</v>
      </c>
      <c r="Q924" s="270" t="s">
        <v>1259</v>
      </c>
      <c r="R924" s="270" t="s">
        <v>1259</v>
      </c>
      <c r="S924" s="270" t="s">
        <v>1259</v>
      </c>
      <c r="T924" s="270" t="s">
        <v>1259</v>
      </c>
      <c r="U924" s="270" t="s">
        <v>1259</v>
      </c>
      <c r="V924" s="270" t="s">
        <v>1259</v>
      </c>
      <c r="W924" s="270" t="s">
        <v>1259</v>
      </c>
      <c r="X924" s="270" t="s">
        <v>1259</v>
      </c>
      <c r="Y924" s="270" t="s">
        <v>1259</v>
      </c>
      <c r="Z924" s="270" t="s">
        <v>1259</v>
      </c>
      <c r="AA924" s="270" t="s">
        <v>1259</v>
      </c>
      <c r="AB924" s="270" t="s">
        <v>1259</v>
      </c>
      <c r="AC924" s="270" t="s">
        <v>1259</v>
      </c>
      <c r="AD924" s="270" t="s">
        <v>1259</v>
      </c>
      <c r="AE924" s="270" t="s">
        <v>1259</v>
      </c>
      <c r="AF924" s="270" t="s">
        <v>1259</v>
      </c>
      <c r="AG924" s="270" t="s">
        <v>1259</v>
      </c>
      <c r="AH924" s="270" t="s">
        <v>1259</v>
      </c>
      <c r="AI924" s="270" t="s">
        <v>1259</v>
      </c>
      <c r="AJ924" s="270" t="s">
        <v>1259</v>
      </c>
      <c r="AK924" s="270" t="s">
        <v>1259</v>
      </c>
      <c r="AL924" s="270" t="s">
        <v>1259</v>
      </c>
      <c r="AM924" s="270" t="s">
        <v>1259</v>
      </c>
      <c r="AN924" s="270" t="s">
        <v>1259</v>
      </c>
      <c r="AO924" s="270" t="s">
        <v>1259</v>
      </c>
      <c r="AP924" s="270" t="s">
        <v>1259</v>
      </c>
      <c r="AQ924" s="270" t="s">
        <v>1259</v>
      </c>
      <c r="AR924" s="270" t="s">
        <v>1259</v>
      </c>
      <c r="AS924" s="270" t="s">
        <v>3258</v>
      </c>
      <c r="AT924" s="270" t="s">
        <v>3258</v>
      </c>
      <c r="AU924" s="270" t="s">
        <v>3258</v>
      </c>
      <c r="AV924" s="270" t="s">
        <v>3258</v>
      </c>
      <c r="AW924" s="277" t="s">
        <v>3258</v>
      </c>
      <c r="AY924" t="str">
        <f>VLOOKUP(A924,[1]Sheet2!A$3:AC$3636,29,0)</f>
        <v/>
      </c>
      <c r="AZ924" s="270" t="s">
        <v>3258</v>
      </c>
      <c r="BA924" s="270" t="s">
        <v>3258</v>
      </c>
      <c r="BB924" s="270" t="s">
        <v>3258</v>
      </c>
      <c r="BC924" s="270" t="s">
        <v>3258</v>
      </c>
      <c r="BD924" s="270"/>
      <c r="BE924" s="270"/>
    </row>
    <row r="925" spans="1:83" ht="14.4" x14ac:dyDescent="0.3">
      <c r="A925" s="269">
        <v>523848</v>
      </c>
      <c r="B925" s="272" t="str">
        <f>VLOOKUP(A925,[1]Sheet4!B$1:G$3636,5,0)</f>
        <v>الرابعة</v>
      </c>
      <c r="C925" s="270" t="s">
        <v>1259</v>
      </c>
      <c r="D925" s="270" t="s">
        <v>1259</v>
      </c>
      <c r="E925" s="270" t="s">
        <v>1259</v>
      </c>
      <c r="F925" s="270" t="s">
        <v>1259</v>
      </c>
      <c r="G925" s="270" t="s">
        <v>1259</v>
      </c>
      <c r="H925" s="270" t="s">
        <v>1259</v>
      </c>
      <c r="I925" s="270" t="s">
        <v>1259</v>
      </c>
      <c r="J925" s="270" t="s">
        <v>1259</v>
      </c>
      <c r="K925" s="270" t="s">
        <v>1259</v>
      </c>
      <c r="L925" s="270" t="s">
        <v>1259</v>
      </c>
      <c r="M925" s="270" t="s">
        <v>1259</v>
      </c>
      <c r="N925" s="270" t="s">
        <v>1259</v>
      </c>
      <c r="O925" s="270" t="s">
        <v>1259</v>
      </c>
      <c r="P925" s="270" t="s">
        <v>1259</v>
      </c>
      <c r="Q925" s="270" t="s">
        <v>1259</v>
      </c>
      <c r="R925" s="270" t="s">
        <v>1259</v>
      </c>
      <c r="S925" s="270" t="s">
        <v>1259</v>
      </c>
      <c r="T925" s="270" t="s">
        <v>1259</v>
      </c>
      <c r="U925" s="270" t="s">
        <v>1259</v>
      </c>
      <c r="V925" s="270" t="s">
        <v>1259</v>
      </c>
      <c r="W925" s="270" t="s">
        <v>1259</v>
      </c>
      <c r="X925" s="270" t="s">
        <v>1259</v>
      </c>
      <c r="Y925" s="270" t="s">
        <v>1259</v>
      </c>
      <c r="Z925" s="270" t="s">
        <v>1259</v>
      </c>
      <c r="AA925" s="270" t="s">
        <v>1259</v>
      </c>
      <c r="AB925" s="270" t="s">
        <v>1259</v>
      </c>
      <c r="AC925" s="270" t="s">
        <v>1259</v>
      </c>
      <c r="AD925" s="270" t="s">
        <v>1259</v>
      </c>
      <c r="AE925" s="270" t="s">
        <v>1259</v>
      </c>
      <c r="AF925" s="270" t="s">
        <v>1259</v>
      </c>
      <c r="AG925" s="270" t="s">
        <v>1259</v>
      </c>
      <c r="AH925" s="270" t="s">
        <v>1259</v>
      </c>
      <c r="AI925" s="270" t="s">
        <v>1259</v>
      </c>
      <c r="AJ925" s="270" t="s">
        <v>1259</v>
      </c>
      <c r="AK925" s="270" t="s">
        <v>1259</v>
      </c>
      <c r="AL925" s="270" t="s">
        <v>1259</v>
      </c>
      <c r="AM925" s="270" t="s">
        <v>1259</v>
      </c>
      <c r="AN925" s="270" t="s">
        <v>1259</v>
      </c>
      <c r="AO925" s="270" t="s">
        <v>1259</v>
      </c>
      <c r="AP925" s="270" t="s">
        <v>1259</v>
      </c>
      <c r="AQ925" s="270" t="s">
        <v>1259</v>
      </c>
      <c r="AR925" s="270" t="s">
        <v>1259</v>
      </c>
      <c r="AS925" s="270" t="s">
        <v>1259</v>
      </c>
      <c r="AT925" s="270" t="s">
        <v>1259</v>
      </c>
      <c r="AU925" s="270" t="s">
        <v>1259</v>
      </c>
      <c r="AV925" s="270" t="s">
        <v>1259</v>
      </c>
      <c r="AW925" s="277" t="s">
        <v>1259</v>
      </c>
      <c r="AX925">
        <f>VLOOKUP(A925,[1]Sheet4!B$2:G$3636,6,0)</f>
        <v>0</v>
      </c>
      <c r="AY925" t="str">
        <f>VLOOKUP(A925,[1]Sheet2!A$3:AC$3636,29,0)</f>
        <v/>
      </c>
      <c r="AZ925" s="270" t="s">
        <v>3258</v>
      </c>
      <c r="BA925" s="270" t="s">
        <v>3258</v>
      </c>
      <c r="BB925" s="270" t="s">
        <v>3258</v>
      </c>
      <c r="BC925" s="270" t="s">
        <v>3258</v>
      </c>
      <c r="BD925" s="270"/>
      <c r="BE925" s="270"/>
    </row>
    <row r="926" spans="1:83" ht="14.4" x14ac:dyDescent="0.3">
      <c r="A926" s="269">
        <v>523851</v>
      </c>
      <c r="B926" s="272" t="str">
        <f>VLOOKUP(A926,[1]Sheet4!B$1:G$3636,5,0)</f>
        <v>الرابعة حديث</v>
      </c>
      <c r="C926" s="270" t="s">
        <v>1259</v>
      </c>
      <c r="D926" s="270" t="s">
        <v>1259</v>
      </c>
      <c r="E926" s="270" t="s">
        <v>1259</v>
      </c>
      <c r="F926" s="270" t="s">
        <v>1259</v>
      </c>
      <c r="G926" s="270" t="s">
        <v>1259</v>
      </c>
      <c r="H926" s="270" t="s">
        <v>1259</v>
      </c>
      <c r="I926" s="270" t="s">
        <v>1259</v>
      </c>
      <c r="J926" s="270" t="s">
        <v>1259</v>
      </c>
      <c r="K926" s="270" t="s">
        <v>1259</v>
      </c>
      <c r="L926" s="270" t="s">
        <v>1259</v>
      </c>
      <c r="M926" s="270" t="s">
        <v>1259</v>
      </c>
      <c r="N926" s="270" t="s">
        <v>1259</v>
      </c>
      <c r="O926" s="270" t="s">
        <v>1259</v>
      </c>
      <c r="P926" s="270" t="s">
        <v>1259</v>
      </c>
      <c r="Q926" s="270" t="s">
        <v>1259</v>
      </c>
      <c r="R926" s="270" t="s">
        <v>1259</v>
      </c>
      <c r="S926" s="270" t="s">
        <v>1259</v>
      </c>
      <c r="T926" s="270" t="s">
        <v>1259</v>
      </c>
      <c r="U926" s="270" t="s">
        <v>1259</v>
      </c>
      <c r="V926" s="270" t="s">
        <v>1259</v>
      </c>
      <c r="W926" s="270" t="s">
        <v>1259</v>
      </c>
      <c r="X926" s="270" t="s">
        <v>1259</v>
      </c>
      <c r="Y926" s="270" t="s">
        <v>1259</v>
      </c>
      <c r="Z926" s="270" t="s">
        <v>1259</v>
      </c>
      <c r="AA926" s="270" t="s">
        <v>1259</v>
      </c>
      <c r="AB926" s="270" t="s">
        <v>1259</v>
      </c>
      <c r="AC926" s="270" t="s">
        <v>1259</v>
      </c>
      <c r="AD926" s="270" t="s">
        <v>1259</v>
      </c>
      <c r="AE926" s="270" t="s">
        <v>1259</v>
      </c>
      <c r="AF926" s="270" t="s">
        <v>1259</v>
      </c>
      <c r="AG926" s="270" t="s">
        <v>1259</v>
      </c>
      <c r="AH926" s="270" t="s">
        <v>1259</v>
      </c>
      <c r="AI926" s="270" t="s">
        <v>1259</v>
      </c>
      <c r="AJ926" s="270" t="s">
        <v>1259</v>
      </c>
      <c r="AK926" s="270" t="s">
        <v>1259</v>
      </c>
      <c r="AL926" s="270" t="s">
        <v>1259</v>
      </c>
      <c r="AM926" s="270" t="s">
        <v>1259</v>
      </c>
      <c r="AN926" s="270" t="s">
        <v>1259</v>
      </c>
      <c r="AO926" s="270" t="s">
        <v>1259</v>
      </c>
      <c r="AP926" s="270" t="s">
        <v>1259</v>
      </c>
      <c r="AQ926" s="270" t="s">
        <v>1259</v>
      </c>
      <c r="AR926" s="270" t="s">
        <v>1259</v>
      </c>
      <c r="AS926" s="270"/>
      <c r="AT926" s="270"/>
      <c r="AU926" s="270"/>
      <c r="AV926" s="270"/>
      <c r="AW926" s="277"/>
      <c r="AX926">
        <f>VLOOKUP(A926,[1]Sheet4!B$2:G$3636,6,0)</f>
        <v>0</v>
      </c>
      <c r="AY926" t="str">
        <f>VLOOKUP(A926,[1]Sheet2!A$3:AC$3636,29,0)</f>
        <v/>
      </c>
      <c r="AZ926" s="270" t="s">
        <v>3258</v>
      </c>
      <c r="BA926" s="270" t="s">
        <v>3258</v>
      </c>
      <c r="BB926" s="270" t="s">
        <v>3258</v>
      </c>
      <c r="BC926" s="270" t="s">
        <v>3258</v>
      </c>
      <c r="BD926" s="270"/>
      <c r="BE926" s="270"/>
    </row>
    <row r="927" spans="1:83" ht="14.4" x14ac:dyDescent="0.3">
      <c r="A927" s="269">
        <v>523853</v>
      </c>
      <c r="B927" s="272" t="str">
        <f>VLOOKUP(A927,[1]Sheet4!B$1:G$3636,5,0)</f>
        <v>الرابعة</v>
      </c>
      <c r="C927" s="270" t="s">
        <v>1259</v>
      </c>
      <c r="D927" s="270" t="s">
        <v>1259</v>
      </c>
      <c r="E927" s="270" t="s">
        <v>1259</v>
      </c>
      <c r="F927" s="270" t="s">
        <v>1259</v>
      </c>
      <c r="G927" s="270" t="s">
        <v>1259</v>
      </c>
      <c r="H927" s="270" t="s">
        <v>1259</v>
      </c>
      <c r="I927" s="270" t="s">
        <v>1259</v>
      </c>
      <c r="J927" s="270" t="s">
        <v>1259</v>
      </c>
      <c r="K927" s="270" t="s">
        <v>1259</v>
      </c>
      <c r="L927" s="270" t="s">
        <v>1259</v>
      </c>
      <c r="M927" s="270" t="s">
        <v>1259</v>
      </c>
      <c r="N927" s="270" t="s">
        <v>1259</v>
      </c>
      <c r="O927" s="270" t="s">
        <v>1259</v>
      </c>
      <c r="P927" s="270" t="s">
        <v>1259</v>
      </c>
      <c r="Q927" s="270" t="s">
        <v>1259</v>
      </c>
      <c r="R927" s="270" t="s">
        <v>1259</v>
      </c>
      <c r="S927" s="270" t="s">
        <v>1259</v>
      </c>
      <c r="T927" s="270" t="s">
        <v>1259</v>
      </c>
      <c r="U927" s="270" t="s">
        <v>1259</v>
      </c>
      <c r="V927" s="270" t="s">
        <v>1259</v>
      </c>
      <c r="W927" s="270" t="s">
        <v>1259</v>
      </c>
      <c r="X927" s="270" t="s">
        <v>1259</v>
      </c>
      <c r="Y927" s="270" t="s">
        <v>1259</v>
      </c>
      <c r="Z927" s="270" t="s">
        <v>1259</v>
      </c>
      <c r="AA927" s="270" t="s">
        <v>1259</v>
      </c>
      <c r="AB927" s="270" t="s">
        <v>1259</v>
      </c>
      <c r="AC927" s="270" t="s">
        <v>1259</v>
      </c>
      <c r="AD927" s="270" t="s">
        <v>1259</v>
      </c>
      <c r="AE927" s="270" t="s">
        <v>1259</v>
      </c>
      <c r="AF927" s="270" t="s">
        <v>1259</v>
      </c>
      <c r="AG927" s="270" t="s">
        <v>1259</v>
      </c>
      <c r="AH927" s="270" t="s">
        <v>1259</v>
      </c>
      <c r="AI927" s="270" t="s">
        <v>1259</v>
      </c>
      <c r="AJ927" s="270" t="s">
        <v>1259</v>
      </c>
      <c r="AK927" s="270" t="s">
        <v>1259</v>
      </c>
      <c r="AL927" s="270" t="s">
        <v>1259</v>
      </c>
      <c r="AM927" s="270" t="s">
        <v>1259</v>
      </c>
      <c r="AN927" s="270" t="s">
        <v>1259</v>
      </c>
      <c r="AO927" s="270" t="s">
        <v>1259</v>
      </c>
      <c r="AP927" s="270" t="s">
        <v>1259</v>
      </c>
      <c r="AQ927" s="270" t="s">
        <v>1259</v>
      </c>
      <c r="AR927" s="270" t="s">
        <v>1259</v>
      </c>
      <c r="AS927" s="270" t="s">
        <v>1259</v>
      </c>
      <c r="AT927" s="270" t="s">
        <v>1259</v>
      </c>
      <c r="AU927" s="270" t="s">
        <v>1259</v>
      </c>
      <c r="AV927" s="270" t="s">
        <v>1259</v>
      </c>
      <c r="AW927" s="277" t="s">
        <v>1259</v>
      </c>
      <c r="AX927">
        <f>VLOOKUP(A927,[1]Sheet4!B$2:G$3636,6,0)</f>
        <v>0</v>
      </c>
      <c r="AY927" t="str">
        <f>VLOOKUP(A927,[1]Sheet2!A$3:AC$3636,29,0)</f>
        <v/>
      </c>
      <c r="AZ927" s="270" t="s">
        <v>3258</v>
      </c>
      <c r="BA927" s="270" t="s">
        <v>3258</v>
      </c>
      <c r="BB927" s="270" t="s">
        <v>3258</v>
      </c>
      <c r="BC927" s="270" t="s">
        <v>3258</v>
      </c>
      <c r="BD927" s="270"/>
      <c r="BE927" s="270"/>
      <c r="BH927" s="248"/>
      <c r="BI927" s="248"/>
      <c r="BJ927" s="248"/>
      <c r="BK927" s="248"/>
      <c r="BL927" s="248"/>
      <c r="BM927" s="248"/>
      <c r="BN927" s="248"/>
      <c r="BO927" s="248"/>
      <c r="BP927" s="248" t="s">
        <v>3258</v>
      </c>
      <c r="BQ927" s="248" t="s">
        <v>3258</v>
      </c>
      <c r="BR927" s="248" t="s">
        <v>3258</v>
      </c>
      <c r="BS927" s="248" t="s">
        <v>3258</v>
      </c>
      <c r="BT927" s="248" t="s">
        <v>3258</v>
      </c>
      <c r="BU927" s="248" t="s">
        <v>3258</v>
      </c>
      <c r="BV927" s="247"/>
      <c r="BW927" s="248"/>
      <c r="BX927" s="248"/>
      <c r="BY927" s="248"/>
      <c r="BZ927" s="248"/>
      <c r="CA927" s="241"/>
      <c r="CB927" s="241"/>
      <c r="CC927" s="241"/>
      <c r="CD927" s="241"/>
      <c r="CE927" s="248"/>
    </row>
    <row r="928" spans="1:83" ht="14.4" x14ac:dyDescent="0.3">
      <c r="A928" s="269">
        <v>523858</v>
      </c>
      <c r="B928" s="272" t="str">
        <f>VLOOKUP(A928,[1]Sheet4!B$1:G$3636,5,0)</f>
        <v>الرابعة</v>
      </c>
      <c r="C928" s="270" t="s">
        <v>1259</v>
      </c>
      <c r="D928" s="270" t="s">
        <v>1259</v>
      </c>
      <c r="E928" s="270" t="s">
        <v>1259</v>
      </c>
      <c r="F928" s="270" t="s">
        <v>1259</v>
      </c>
      <c r="G928" s="270" t="s">
        <v>1259</v>
      </c>
      <c r="H928" s="270" t="s">
        <v>1259</v>
      </c>
      <c r="I928" s="270" t="s">
        <v>1259</v>
      </c>
      <c r="J928" s="270" t="s">
        <v>1259</v>
      </c>
      <c r="K928" s="270" t="s">
        <v>1259</v>
      </c>
      <c r="L928" s="270" t="s">
        <v>1259</v>
      </c>
      <c r="M928" s="270" t="s">
        <v>1259</v>
      </c>
      <c r="N928" s="270" t="s">
        <v>1259</v>
      </c>
      <c r="O928" s="270" t="s">
        <v>1259</v>
      </c>
      <c r="P928" s="270" t="s">
        <v>1259</v>
      </c>
      <c r="Q928" s="270" t="s">
        <v>1259</v>
      </c>
      <c r="R928" s="270" t="s">
        <v>1259</v>
      </c>
      <c r="S928" s="270" t="s">
        <v>1259</v>
      </c>
      <c r="T928" s="270" t="s">
        <v>1259</v>
      </c>
      <c r="U928" s="270" t="s">
        <v>1259</v>
      </c>
      <c r="V928" s="270" t="s">
        <v>1259</v>
      </c>
      <c r="W928" s="270" t="s">
        <v>1259</v>
      </c>
      <c r="X928" s="270" t="s">
        <v>1259</v>
      </c>
      <c r="Y928" s="270" t="s">
        <v>1259</v>
      </c>
      <c r="Z928" s="270" t="s">
        <v>1259</v>
      </c>
      <c r="AA928" s="270" t="s">
        <v>1259</v>
      </c>
      <c r="AB928" s="270" t="s">
        <v>1259</v>
      </c>
      <c r="AC928" s="270" t="s">
        <v>1259</v>
      </c>
      <c r="AD928" s="270" t="s">
        <v>1259</v>
      </c>
      <c r="AE928" s="270" t="s">
        <v>1259</v>
      </c>
      <c r="AF928" s="270" t="s">
        <v>1259</v>
      </c>
      <c r="AG928" s="270" t="s">
        <v>1259</v>
      </c>
      <c r="AH928" s="270" t="s">
        <v>1259</v>
      </c>
      <c r="AI928" s="270" t="s">
        <v>1259</v>
      </c>
      <c r="AJ928" s="270" t="s">
        <v>1259</v>
      </c>
      <c r="AK928" s="270" t="s">
        <v>1259</v>
      </c>
      <c r="AL928" s="270" t="s">
        <v>1259</v>
      </c>
      <c r="AM928" s="270" t="s">
        <v>1259</v>
      </c>
      <c r="AN928" s="270" t="s">
        <v>1259</v>
      </c>
      <c r="AO928" s="270" t="s">
        <v>1259</v>
      </c>
      <c r="AP928" s="270" t="s">
        <v>1259</v>
      </c>
      <c r="AQ928" s="270" t="s">
        <v>1259</v>
      </c>
      <c r="AR928" s="270" t="s">
        <v>1259</v>
      </c>
      <c r="AS928" s="270" t="s">
        <v>1259</v>
      </c>
      <c r="AT928" s="270" t="s">
        <v>1259</v>
      </c>
      <c r="AU928" s="270" t="s">
        <v>1259</v>
      </c>
      <c r="AV928" s="270" t="s">
        <v>1259</v>
      </c>
      <c r="AW928" s="277" t="s">
        <v>1259</v>
      </c>
      <c r="AX928">
        <f>VLOOKUP(A928,[1]Sheet4!B$2:G$3636,6,0)</f>
        <v>0</v>
      </c>
      <c r="AY928" t="str">
        <f>VLOOKUP(A928,[1]Sheet2!A$3:AC$3636,29,0)</f>
        <v/>
      </c>
      <c r="AZ928" s="270" t="s">
        <v>3258</v>
      </c>
      <c r="BA928" s="270" t="s">
        <v>3258</v>
      </c>
      <c r="BB928" s="270" t="s">
        <v>3258</v>
      </c>
      <c r="BC928" s="270" t="s">
        <v>3258</v>
      </c>
      <c r="BD928" s="270"/>
      <c r="BE928" s="270"/>
    </row>
    <row r="929" spans="1:83" ht="14.4" x14ac:dyDescent="0.3">
      <c r="A929" s="269">
        <v>523864</v>
      </c>
      <c r="B929" s="272" t="str">
        <f>VLOOKUP(A929,[1]Sheet4!B$1:G$3636,5,0)</f>
        <v>الرابعة</v>
      </c>
      <c r="C929" s="270" t="s">
        <v>1259</v>
      </c>
      <c r="D929" s="270" t="s">
        <v>1259</v>
      </c>
      <c r="E929" s="270" t="s">
        <v>1259</v>
      </c>
      <c r="F929" s="270" t="s">
        <v>1259</v>
      </c>
      <c r="G929" s="270" t="s">
        <v>1259</v>
      </c>
      <c r="H929" s="270" t="s">
        <v>1259</v>
      </c>
      <c r="I929" s="270" t="s">
        <v>1259</v>
      </c>
      <c r="J929" s="270" t="s">
        <v>1259</v>
      </c>
      <c r="K929" s="270" t="s">
        <v>1259</v>
      </c>
      <c r="L929" s="270" t="s">
        <v>1259</v>
      </c>
      <c r="M929" s="270" t="s">
        <v>1259</v>
      </c>
      <c r="N929" s="270" t="s">
        <v>1259</v>
      </c>
      <c r="O929" s="270" t="s">
        <v>1259</v>
      </c>
      <c r="P929" s="270" t="s">
        <v>1259</v>
      </c>
      <c r="Q929" s="270" t="s">
        <v>1259</v>
      </c>
      <c r="R929" s="270" t="s">
        <v>1259</v>
      </c>
      <c r="S929" s="270" t="s">
        <v>1259</v>
      </c>
      <c r="T929" s="270" t="s">
        <v>1259</v>
      </c>
      <c r="U929" s="270" t="s">
        <v>1259</v>
      </c>
      <c r="V929" s="270" t="s">
        <v>1259</v>
      </c>
      <c r="W929" s="270" t="s">
        <v>1259</v>
      </c>
      <c r="X929" s="270" t="s">
        <v>1259</v>
      </c>
      <c r="Y929" s="270" t="s">
        <v>1259</v>
      </c>
      <c r="Z929" s="270" t="s">
        <v>1259</v>
      </c>
      <c r="AA929" s="270" t="s">
        <v>1259</v>
      </c>
      <c r="AB929" s="270" t="s">
        <v>1259</v>
      </c>
      <c r="AC929" s="270" t="s">
        <v>1259</v>
      </c>
      <c r="AD929" s="270" t="s">
        <v>1259</v>
      </c>
      <c r="AE929" s="270" t="s">
        <v>1259</v>
      </c>
      <c r="AF929" s="270" t="s">
        <v>1259</v>
      </c>
      <c r="AG929" s="270" t="s">
        <v>1259</v>
      </c>
      <c r="AH929" s="270" t="s">
        <v>1259</v>
      </c>
      <c r="AI929" s="270" t="s">
        <v>1259</v>
      </c>
      <c r="AJ929" s="270" t="s">
        <v>1259</v>
      </c>
      <c r="AK929" s="270" t="s">
        <v>1259</v>
      </c>
      <c r="AL929" s="270" t="s">
        <v>1259</v>
      </c>
      <c r="AM929" s="270" t="s">
        <v>1259</v>
      </c>
      <c r="AN929" s="270" t="s">
        <v>1259</v>
      </c>
      <c r="AO929" s="270" t="s">
        <v>1259</v>
      </c>
      <c r="AP929" s="270" t="s">
        <v>1259</v>
      </c>
      <c r="AQ929" s="270" t="s">
        <v>1259</v>
      </c>
      <c r="AR929" s="270" t="s">
        <v>1259</v>
      </c>
      <c r="AS929" s="270" t="s">
        <v>1259</v>
      </c>
      <c r="AT929" s="270" t="s">
        <v>1259</v>
      </c>
      <c r="AU929" s="270" t="s">
        <v>1259</v>
      </c>
      <c r="AV929" s="270" t="s">
        <v>1259</v>
      </c>
      <c r="AW929" s="277" t="s">
        <v>1259</v>
      </c>
      <c r="AX929">
        <f>VLOOKUP(A929,[1]Sheet4!B$2:G$3636,6,0)</f>
        <v>0</v>
      </c>
      <c r="AY929" t="str">
        <f>VLOOKUP(A929,[1]Sheet2!A$3:AC$3636,29,0)</f>
        <v/>
      </c>
      <c r="AZ929" s="270" t="s">
        <v>3258</v>
      </c>
      <c r="BA929" s="270" t="s">
        <v>3258</v>
      </c>
      <c r="BB929" s="270" t="s">
        <v>3258</v>
      </c>
      <c r="BC929" s="270" t="s">
        <v>3258</v>
      </c>
      <c r="BD929" s="270"/>
      <c r="BE929" s="270"/>
    </row>
    <row r="930" spans="1:83" ht="14.4" x14ac:dyDescent="0.3">
      <c r="A930" s="269">
        <v>523868</v>
      </c>
      <c r="B930" s="272" t="str">
        <f>VLOOKUP(A930,[1]Sheet4!B$1:G$3636,5,0)</f>
        <v>الرابعة</v>
      </c>
      <c r="C930" s="270" t="s">
        <v>1259</v>
      </c>
      <c r="D930" s="270" t="s">
        <v>1259</v>
      </c>
      <c r="E930" s="270" t="s">
        <v>1259</v>
      </c>
      <c r="F930" s="270" t="s">
        <v>1259</v>
      </c>
      <c r="G930" s="270" t="s">
        <v>1259</v>
      </c>
      <c r="H930" s="270" t="s">
        <v>1259</v>
      </c>
      <c r="I930" s="270" t="s">
        <v>1259</v>
      </c>
      <c r="J930" s="270" t="s">
        <v>1259</v>
      </c>
      <c r="K930" s="270" t="s">
        <v>1259</v>
      </c>
      <c r="L930" s="270" t="s">
        <v>1259</v>
      </c>
      <c r="M930" s="270" t="s">
        <v>1259</v>
      </c>
      <c r="N930" s="270" t="s">
        <v>1259</v>
      </c>
      <c r="O930" s="270" t="s">
        <v>1259</v>
      </c>
      <c r="P930" s="270" t="s">
        <v>1259</v>
      </c>
      <c r="Q930" s="270" t="s">
        <v>1259</v>
      </c>
      <c r="R930" s="270" t="s">
        <v>1259</v>
      </c>
      <c r="S930" s="270" t="s">
        <v>1259</v>
      </c>
      <c r="T930" s="270" t="s">
        <v>1259</v>
      </c>
      <c r="U930" s="270" t="s">
        <v>1259</v>
      </c>
      <c r="V930" s="270" t="s">
        <v>1259</v>
      </c>
      <c r="W930" s="270" t="s">
        <v>1259</v>
      </c>
      <c r="X930" s="270" t="s">
        <v>1259</v>
      </c>
      <c r="Y930" s="270" t="s">
        <v>1259</v>
      </c>
      <c r="Z930" s="270" t="s">
        <v>1259</v>
      </c>
      <c r="AA930" s="270" t="s">
        <v>1259</v>
      </c>
      <c r="AB930" s="270" t="s">
        <v>1259</v>
      </c>
      <c r="AC930" s="270" t="s">
        <v>1259</v>
      </c>
      <c r="AD930" s="270" t="s">
        <v>1259</v>
      </c>
      <c r="AE930" s="270" t="s">
        <v>1259</v>
      </c>
      <c r="AF930" s="270" t="s">
        <v>1259</v>
      </c>
      <c r="AG930" s="270" t="s">
        <v>1259</v>
      </c>
      <c r="AH930" s="270" t="s">
        <v>1259</v>
      </c>
      <c r="AI930" s="270" t="s">
        <v>1259</v>
      </c>
      <c r="AJ930" s="270" t="s">
        <v>1259</v>
      </c>
      <c r="AK930" s="270" t="s">
        <v>1259</v>
      </c>
      <c r="AL930" s="270" t="s">
        <v>1259</v>
      </c>
      <c r="AM930" s="270" t="s">
        <v>1259</v>
      </c>
      <c r="AN930" s="270" t="s">
        <v>1259</v>
      </c>
      <c r="AO930" s="270" t="s">
        <v>1259</v>
      </c>
      <c r="AP930" s="270" t="s">
        <v>1259</v>
      </c>
      <c r="AQ930" s="270" t="s">
        <v>1259</v>
      </c>
      <c r="AR930" s="270" t="s">
        <v>1259</v>
      </c>
      <c r="AS930" s="270" t="s">
        <v>1259</v>
      </c>
      <c r="AT930" s="270" t="s">
        <v>1259</v>
      </c>
      <c r="AU930" s="270" t="s">
        <v>1259</v>
      </c>
      <c r="AV930" s="270" t="s">
        <v>1259</v>
      </c>
      <c r="AW930" s="277" t="s">
        <v>1259</v>
      </c>
      <c r="AX930">
        <f>VLOOKUP(A930,[1]Sheet4!B$2:G$3636,6,0)</f>
        <v>0</v>
      </c>
      <c r="AY930" t="str">
        <f>VLOOKUP(A930,[1]Sheet2!A$3:AC$3636,29,0)</f>
        <v/>
      </c>
      <c r="AZ930" s="270" t="s">
        <v>3258</v>
      </c>
      <c r="BA930" s="270" t="s">
        <v>3258</v>
      </c>
      <c r="BB930" s="270" t="s">
        <v>3258</v>
      </c>
      <c r="BC930" s="270" t="s">
        <v>3258</v>
      </c>
      <c r="BD930" s="270"/>
      <c r="BE930" s="270"/>
      <c r="BH930" s="248"/>
      <c r="BI930" s="248"/>
      <c r="BJ930" s="248"/>
      <c r="BK930" s="248"/>
      <c r="BL930" s="248"/>
      <c r="BM930" s="248"/>
      <c r="BN930" s="248"/>
      <c r="BO930" s="248"/>
      <c r="BP930" s="248" t="s">
        <v>3258</v>
      </c>
      <c r="BQ930" s="248" t="s">
        <v>3258</v>
      </c>
      <c r="BR930" s="248" t="s">
        <v>3258</v>
      </c>
      <c r="BS930" s="248" t="s">
        <v>3258</v>
      </c>
      <c r="BT930" s="248" t="s">
        <v>3258</v>
      </c>
      <c r="BU930" s="248" t="s">
        <v>3258</v>
      </c>
      <c r="BV930" s="247"/>
      <c r="BW930" s="248"/>
      <c r="BX930" s="248"/>
      <c r="BY930" s="248"/>
      <c r="BZ930" s="248"/>
      <c r="CA930" s="241"/>
      <c r="CB930" s="241"/>
      <c r="CC930" s="241"/>
      <c r="CD930" s="241"/>
      <c r="CE930" s="248"/>
    </row>
    <row r="931" spans="1:83" ht="14.4" x14ac:dyDescent="0.3">
      <c r="A931" s="269">
        <v>523869</v>
      </c>
      <c r="B931" s="272" t="str">
        <f>VLOOKUP(A931,[1]Sheet4!B$1:G$3636,5,0)</f>
        <v>الرابعة حديث</v>
      </c>
      <c r="C931" s="270" t="s">
        <v>1259</v>
      </c>
      <c r="D931" s="270" t="s">
        <v>1259</v>
      </c>
      <c r="E931" s="270" t="s">
        <v>1259</v>
      </c>
      <c r="F931" s="270" t="s">
        <v>1259</v>
      </c>
      <c r="G931" s="270" t="s">
        <v>1259</v>
      </c>
      <c r="H931" s="270" t="s">
        <v>1259</v>
      </c>
      <c r="I931" s="270" t="s">
        <v>1259</v>
      </c>
      <c r="J931" s="270" t="s">
        <v>1259</v>
      </c>
      <c r="K931" s="270" t="s">
        <v>1259</v>
      </c>
      <c r="L931" s="270" t="s">
        <v>1259</v>
      </c>
      <c r="M931" s="270" t="s">
        <v>1259</v>
      </c>
      <c r="N931" s="270" t="s">
        <v>1259</v>
      </c>
      <c r="O931" s="270" t="s">
        <v>1259</v>
      </c>
      <c r="P931" s="270" t="s">
        <v>1259</v>
      </c>
      <c r="Q931" s="270" t="s">
        <v>1259</v>
      </c>
      <c r="R931" s="270" t="s">
        <v>1259</v>
      </c>
      <c r="S931" s="270" t="s">
        <v>1259</v>
      </c>
      <c r="T931" s="270" t="s">
        <v>1259</v>
      </c>
      <c r="U931" s="270" t="s">
        <v>1259</v>
      </c>
      <c r="V931" s="270" t="s">
        <v>1259</v>
      </c>
      <c r="W931" s="270" t="s">
        <v>1259</v>
      </c>
      <c r="X931" s="270" t="s">
        <v>1259</v>
      </c>
      <c r="Y931" s="270" t="s">
        <v>1259</v>
      </c>
      <c r="Z931" s="270" t="s">
        <v>1259</v>
      </c>
      <c r="AA931" s="270" t="s">
        <v>1259</v>
      </c>
      <c r="AB931" s="270" t="s">
        <v>1259</v>
      </c>
      <c r="AC931" s="270" t="s">
        <v>1259</v>
      </c>
      <c r="AD931" s="270" t="s">
        <v>1259</v>
      </c>
      <c r="AE931" s="270" t="s">
        <v>1259</v>
      </c>
      <c r="AF931" s="270" t="s">
        <v>1259</v>
      </c>
      <c r="AG931" s="270" t="s">
        <v>1259</v>
      </c>
      <c r="AH931" s="270" t="s">
        <v>1259</v>
      </c>
      <c r="AI931" s="270" t="s">
        <v>1259</v>
      </c>
      <c r="AJ931" s="270" t="s">
        <v>1259</v>
      </c>
      <c r="AK931" s="270" t="s">
        <v>1259</v>
      </c>
      <c r="AL931" s="270" t="s">
        <v>1259</v>
      </c>
      <c r="AM931" s="270" t="s">
        <v>1259</v>
      </c>
      <c r="AN931" s="270" t="s">
        <v>1259</v>
      </c>
      <c r="AO931" s="270" t="s">
        <v>1259</v>
      </c>
      <c r="AP931" s="270" t="s">
        <v>1259</v>
      </c>
      <c r="AQ931" s="270" t="s">
        <v>1259</v>
      </c>
      <c r="AR931" s="270" t="s">
        <v>1259</v>
      </c>
      <c r="AS931" s="270"/>
      <c r="AT931" s="270"/>
      <c r="AU931" s="270"/>
      <c r="AV931" s="270"/>
      <c r="AW931" s="277"/>
      <c r="AX931">
        <f>VLOOKUP(A931,[1]Sheet4!B$2:G$3636,6,0)</f>
        <v>0</v>
      </c>
      <c r="AY931" t="str">
        <f>VLOOKUP(A931,[1]Sheet2!A$3:AC$3636,29,0)</f>
        <v/>
      </c>
      <c r="AZ931" s="270" t="s">
        <v>3258</v>
      </c>
      <c r="BA931" s="270" t="s">
        <v>3258</v>
      </c>
      <c r="BB931" s="270" t="s">
        <v>3258</v>
      </c>
      <c r="BC931" s="270" t="s">
        <v>3258</v>
      </c>
      <c r="BD931" s="270"/>
      <c r="BE931" s="270"/>
      <c r="BH931" s="248"/>
      <c r="BI931" s="248"/>
      <c r="BJ931" s="248"/>
      <c r="BK931" s="248"/>
      <c r="BL931" s="248"/>
      <c r="BM931" s="248"/>
      <c r="BN931" s="248"/>
      <c r="BO931" s="248"/>
      <c r="BP931" s="248" t="s">
        <v>3258</v>
      </c>
      <c r="BQ931" s="248" t="s">
        <v>3258</v>
      </c>
      <c r="BR931" s="248" t="s">
        <v>3258</v>
      </c>
      <c r="BS931" s="248" t="s">
        <v>3258</v>
      </c>
      <c r="BT931" s="248" t="s">
        <v>3258</v>
      </c>
      <c r="BU931" s="248" t="s">
        <v>3258</v>
      </c>
      <c r="BV931" s="247"/>
      <c r="BW931" s="248"/>
      <c r="BX931" s="248"/>
      <c r="BY931" s="248"/>
      <c r="BZ931" s="248"/>
      <c r="CA931" s="241"/>
      <c r="CB931" s="241"/>
      <c r="CC931" s="241"/>
      <c r="CD931" s="241"/>
      <c r="CE931" s="248"/>
    </row>
    <row r="932" spans="1:83" ht="14.4" x14ac:dyDescent="0.3">
      <c r="A932" s="269">
        <v>523873</v>
      </c>
      <c r="B932" s="272" t="str">
        <f>VLOOKUP(A932,[1]Sheet4!B$1:G$3636,5,0)</f>
        <v>الرابعة</v>
      </c>
      <c r="C932" s="270" t="s">
        <v>1259</v>
      </c>
      <c r="D932" s="270" t="s">
        <v>1259</v>
      </c>
      <c r="E932" s="270" t="s">
        <v>1259</v>
      </c>
      <c r="F932" s="270" t="s">
        <v>1259</v>
      </c>
      <c r="G932" s="270" t="s">
        <v>1259</v>
      </c>
      <c r="H932" s="270" t="s">
        <v>1259</v>
      </c>
      <c r="I932" s="270" t="s">
        <v>1259</v>
      </c>
      <c r="J932" s="270" t="s">
        <v>1259</v>
      </c>
      <c r="K932" s="270" t="s">
        <v>1259</v>
      </c>
      <c r="L932" s="270" t="s">
        <v>1259</v>
      </c>
      <c r="M932" s="270" t="s">
        <v>1259</v>
      </c>
      <c r="N932" s="270" t="s">
        <v>1259</v>
      </c>
      <c r="O932" s="270" t="s">
        <v>1259</v>
      </c>
      <c r="P932" s="270" t="s">
        <v>1259</v>
      </c>
      <c r="Q932" s="270" t="s">
        <v>1259</v>
      </c>
      <c r="R932" s="270" t="s">
        <v>1259</v>
      </c>
      <c r="S932" s="270" t="s">
        <v>1259</v>
      </c>
      <c r="T932" s="270" t="s">
        <v>1259</v>
      </c>
      <c r="U932" s="270" t="s">
        <v>1259</v>
      </c>
      <c r="V932" s="270" t="s">
        <v>1259</v>
      </c>
      <c r="W932" s="270" t="s">
        <v>1259</v>
      </c>
      <c r="X932" s="270" t="s">
        <v>1259</v>
      </c>
      <c r="Y932" s="270" t="s">
        <v>1259</v>
      </c>
      <c r="Z932" s="270" t="s">
        <v>1259</v>
      </c>
      <c r="AA932" s="270" t="s">
        <v>1259</v>
      </c>
      <c r="AB932" s="270" t="s">
        <v>1259</v>
      </c>
      <c r="AC932" s="270" t="s">
        <v>1259</v>
      </c>
      <c r="AD932" s="270" t="s">
        <v>1259</v>
      </c>
      <c r="AE932" s="270" t="s">
        <v>1259</v>
      </c>
      <c r="AF932" s="270" t="s">
        <v>1259</v>
      </c>
      <c r="AG932" s="270" t="s">
        <v>1259</v>
      </c>
      <c r="AH932" s="270" t="s">
        <v>1259</v>
      </c>
      <c r="AI932" s="270" t="s">
        <v>1259</v>
      </c>
      <c r="AJ932" s="270" t="s">
        <v>1259</v>
      </c>
      <c r="AK932" s="270" t="s">
        <v>1259</v>
      </c>
      <c r="AL932" s="270" t="s">
        <v>1259</v>
      </c>
      <c r="AM932" s="270" t="s">
        <v>1259</v>
      </c>
      <c r="AN932" s="270" t="s">
        <v>1259</v>
      </c>
      <c r="AO932" s="270" t="s">
        <v>1259</v>
      </c>
      <c r="AP932" s="270" t="s">
        <v>1259</v>
      </c>
      <c r="AQ932" s="270" t="s">
        <v>1259</v>
      </c>
      <c r="AR932" s="270" t="s">
        <v>1259</v>
      </c>
      <c r="AS932" s="270" t="s">
        <v>1259</v>
      </c>
      <c r="AT932" s="270" t="s">
        <v>1259</v>
      </c>
      <c r="AU932" s="270" t="s">
        <v>1259</v>
      </c>
      <c r="AV932" s="270" t="s">
        <v>1259</v>
      </c>
      <c r="AW932" s="277" t="s">
        <v>1259</v>
      </c>
      <c r="AX932">
        <f>VLOOKUP(A932,[1]Sheet4!B$2:G$3636,6,0)</f>
        <v>0</v>
      </c>
      <c r="AY932" t="str">
        <f>VLOOKUP(A932,[1]Sheet2!A$3:AC$3636,29,0)</f>
        <v/>
      </c>
      <c r="AZ932" s="270" t="s">
        <v>3258</v>
      </c>
      <c r="BA932" s="270" t="s">
        <v>3258</v>
      </c>
      <c r="BB932" s="270" t="s">
        <v>3258</v>
      </c>
      <c r="BC932" s="270" t="s">
        <v>3258</v>
      </c>
      <c r="BD932" s="270"/>
      <c r="BE932" s="270"/>
      <c r="BH932" s="248"/>
      <c r="BI932" s="248"/>
      <c r="BJ932" s="248"/>
      <c r="BK932" s="248"/>
      <c r="BL932" s="248"/>
      <c r="BM932" s="248"/>
      <c r="BN932" s="248"/>
      <c r="BO932" s="248"/>
      <c r="BP932" s="248" t="s">
        <v>3258</v>
      </c>
      <c r="BQ932" s="248" t="s">
        <v>3258</v>
      </c>
      <c r="BR932" s="248" t="s">
        <v>3258</v>
      </c>
      <c r="BS932" s="248" t="s">
        <v>3258</v>
      </c>
      <c r="BT932" s="248" t="s">
        <v>3258</v>
      </c>
      <c r="BU932" s="248" t="s">
        <v>3258</v>
      </c>
      <c r="BV932" s="247"/>
      <c r="BW932" s="248"/>
      <c r="BX932" s="248"/>
      <c r="BY932" s="248"/>
      <c r="BZ932" s="248"/>
      <c r="CA932" s="241"/>
      <c r="CB932" s="241"/>
      <c r="CC932" s="241"/>
      <c r="CD932" s="241"/>
      <c r="CE932" s="248"/>
    </row>
    <row r="933" spans="1:83" ht="14.4" x14ac:dyDescent="0.3">
      <c r="A933" s="269">
        <v>523875</v>
      </c>
      <c r="B933" s="272" t="str">
        <f>VLOOKUP(A933,[1]Sheet4!B$1:G$3636,5,0)</f>
        <v>الرابعة</v>
      </c>
      <c r="C933" s="270" t="s">
        <v>1259</v>
      </c>
      <c r="D933" s="270" t="s">
        <v>1259</v>
      </c>
      <c r="E933" s="270" t="s">
        <v>1259</v>
      </c>
      <c r="F933" s="270" t="s">
        <v>1259</v>
      </c>
      <c r="G933" s="270" t="s">
        <v>1259</v>
      </c>
      <c r="H933" s="270" t="s">
        <v>1259</v>
      </c>
      <c r="I933" s="270" t="s">
        <v>1259</v>
      </c>
      <c r="J933" s="270" t="s">
        <v>1259</v>
      </c>
      <c r="K933" s="270" t="s">
        <v>1259</v>
      </c>
      <c r="L933" s="270" t="s">
        <v>1259</v>
      </c>
      <c r="M933" s="270" t="s">
        <v>1259</v>
      </c>
      <c r="N933" s="270" t="s">
        <v>1259</v>
      </c>
      <c r="O933" s="270" t="s">
        <v>1259</v>
      </c>
      <c r="P933" s="270" t="s">
        <v>1259</v>
      </c>
      <c r="Q933" s="270" t="s">
        <v>1259</v>
      </c>
      <c r="R933" s="270" t="s">
        <v>1259</v>
      </c>
      <c r="S933" s="270" t="s">
        <v>1259</v>
      </c>
      <c r="T933" s="270" t="s">
        <v>1259</v>
      </c>
      <c r="U933" s="270" t="s">
        <v>1259</v>
      </c>
      <c r="V933" s="270" t="s">
        <v>1259</v>
      </c>
      <c r="W933" s="270" t="s">
        <v>1259</v>
      </c>
      <c r="X933" s="270" t="s">
        <v>1259</v>
      </c>
      <c r="Y933" s="270" t="s">
        <v>1259</v>
      </c>
      <c r="Z933" s="270" t="s">
        <v>1259</v>
      </c>
      <c r="AA933" s="270" t="s">
        <v>1259</v>
      </c>
      <c r="AB933" s="270" t="s">
        <v>1259</v>
      </c>
      <c r="AC933" s="270" t="s">
        <v>1259</v>
      </c>
      <c r="AD933" s="270" t="s">
        <v>1259</v>
      </c>
      <c r="AE933" s="270" t="s">
        <v>1259</v>
      </c>
      <c r="AF933" s="270" t="s">
        <v>1259</v>
      </c>
      <c r="AG933" s="270" t="s">
        <v>1259</v>
      </c>
      <c r="AH933" s="270" t="s">
        <v>1259</v>
      </c>
      <c r="AI933" s="270" t="s">
        <v>1259</v>
      </c>
      <c r="AJ933" s="270" t="s">
        <v>1259</v>
      </c>
      <c r="AK933" s="270" t="s">
        <v>1259</v>
      </c>
      <c r="AL933" s="270" t="s">
        <v>1259</v>
      </c>
      <c r="AM933" s="270" t="s">
        <v>1259</v>
      </c>
      <c r="AN933" s="270" t="s">
        <v>1259</v>
      </c>
      <c r="AO933" s="270" t="s">
        <v>1259</v>
      </c>
      <c r="AP933" s="270" t="s">
        <v>1259</v>
      </c>
      <c r="AQ933" s="270" t="s">
        <v>1259</v>
      </c>
      <c r="AR933" s="270" t="s">
        <v>1259</v>
      </c>
      <c r="AS933" s="270" t="s">
        <v>1259</v>
      </c>
      <c r="AT933" s="270" t="s">
        <v>1259</v>
      </c>
      <c r="AU933" s="270" t="s">
        <v>1259</v>
      </c>
      <c r="AV933" s="270" t="s">
        <v>1259</v>
      </c>
      <c r="AW933" s="277" t="s">
        <v>1259</v>
      </c>
      <c r="AX933">
        <f>VLOOKUP(A933,[1]Sheet4!B$2:G$3636,6,0)</f>
        <v>0</v>
      </c>
      <c r="AY933" t="str">
        <f>VLOOKUP(A933,[1]Sheet2!A$3:AC$3636,29,0)</f>
        <v/>
      </c>
      <c r="AZ933" s="270" t="s">
        <v>3258</v>
      </c>
      <c r="BA933" s="270" t="s">
        <v>3258</v>
      </c>
      <c r="BB933" s="270" t="s">
        <v>3258</v>
      </c>
      <c r="BC933" s="270" t="s">
        <v>3258</v>
      </c>
      <c r="BD933" s="270"/>
      <c r="BE933" s="270"/>
      <c r="BH933" s="248"/>
      <c r="BI933" s="248"/>
      <c r="BJ933" s="248"/>
      <c r="BK933" s="248"/>
      <c r="BL933" s="248"/>
      <c r="BM933" s="248"/>
      <c r="BN933" s="248"/>
      <c r="BO933" s="248"/>
      <c r="BP933" s="248" t="s">
        <v>3258</v>
      </c>
      <c r="BQ933" s="248" t="s">
        <v>3258</v>
      </c>
      <c r="BR933" s="248" t="s">
        <v>3258</v>
      </c>
      <c r="BS933" s="248" t="s">
        <v>3258</v>
      </c>
      <c r="BT933" s="248" t="s">
        <v>3258</v>
      </c>
      <c r="BU933" s="248" t="s">
        <v>3258</v>
      </c>
      <c r="BV933" s="247"/>
      <c r="BW933" s="248"/>
      <c r="BX933" s="248"/>
      <c r="BY933" s="248"/>
      <c r="BZ933" s="248"/>
      <c r="CA933" s="241"/>
      <c r="CB933" s="241"/>
      <c r="CC933" s="241"/>
      <c r="CD933" s="241"/>
      <c r="CE933" s="248"/>
    </row>
    <row r="934" spans="1:83" ht="14.4" x14ac:dyDescent="0.3">
      <c r="A934" s="269">
        <v>523876</v>
      </c>
      <c r="B934" s="272" t="str">
        <f>VLOOKUP(A934,[1]Sheet4!B$1:G$3636,5,0)</f>
        <v>الرابعة</v>
      </c>
      <c r="C934" s="270" t="s">
        <v>1259</v>
      </c>
      <c r="D934" s="270" t="s">
        <v>1259</v>
      </c>
      <c r="E934" s="270" t="s">
        <v>1259</v>
      </c>
      <c r="F934" s="270" t="s">
        <v>1259</v>
      </c>
      <c r="G934" s="270" t="s">
        <v>1259</v>
      </c>
      <c r="H934" s="270" t="s">
        <v>1259</v>
      </c>
      <c r="I934" s="270" t="s">
        <v>1259</v>
      </c>
      <c r="J934" s="270" t="s">
        <v>1259</v>
      </c>
      <c r="K934" s="270" t="s">
        <v>1259</v>
      </c>
      <c r="L934" s="270" t="s">
        <v>1259</v>
      </c>
      <c r="M934" s="270" t="s">
        <v>1259</v>
      </c>
      <c r="N934" s="270" t="s">
        <v>1259</v>
      </c>
      <c r="O934" s="270" t="s">
        <v>1259</v>
      </c>
      <c r="P934" s="270" t="s">
        <v>1259</v>
      </c>
      <c r="Q934" s="270" t="s">
        <v>1259</v>
      </c>
      <c r="R934" s="270" t="s">
        <v>1259</v>
      </c>
      <c r="S934" s="270" t="s">
        <v>1259</v>
      </c>
      <c r="T934" s="270" t="s">
        <v>1259</v>
      </c>
      <c r="U934" s="270" t="s">
        <v>1259</v>
      </c>
      <c r="V934" s="270" t="s">
        <v>1259</v>
      </c>
      <c r="W934" s="270" t="s">
        <v>1259</v>
      </c>
      <c r="X934" s="270" t="s">
        <v>1259</v>
      </c>
      <c r="Y934" s="270" t="s">
        <v>1259</v>
      </c>
      <c r="Z934" s="270" t="s">
        <v>1259</v>
      </c>
      <c r="AA934" s="270" t="s">
        <v>1259</v>
      </c>
      <c r="AB934" s="270" t="s">
        <v>1259</v>
      </c>
      <c r="AC934" s="270" t="s">
        <v>1259</v>
      </c>
      <c r="AD934" s="270" t="s">
        <v>1259</v>
      </c>
      <c r="AE934" s="270" t="s">
        <v>1259</v>
      </c>
      <c r="AF934" s="270" t="s">
        <v>1259</v>
      </c>
      <c r="AG934" s="270" t="s">
        <v>1259</v>
      </c>
      <c r="AH934" s="270" t="s">
        <v>1259</v>
      </c>
      <c r="AI934" s="270" t="s">
        <v>1259</v>
      </c>
      <c r="AJ934" s="270" t="s">
        <v>1259</v>
      </c>
      <c r="AK934" s="270" t="s">
        <v>1259</v>
      </c>
      <c r="AL934" s="270" t="s">
        <v>1259</v>
      </c>
      <c r="AM934" s="270" t="s">
        <v>1259</v>
      </c>
      <c r="AN934" s="270" t="s">
        <v>1259</v>
      </c>
      <c r="AO934" s="270" t="s">
        <v>1259</v>
      </c>
      <c r="AP934" s="270" t="s">
        <v>1259</v>
      </c>
      <c r="AQ934" s="270" t="s">
        <v>1259</v>
      </c>
      <c r="AR934" s="270" t="s">
        <v>1259</v>
      </c>
      <c r="AS934" s="270" t="s">
        <v>1259</v>
      </c>
      <c r="AT934" s="270" t="s">
        <v>1259</v>
      </c>
      <c r="AU934" s="270" t="s">
        <v>1259</v>
      </c>
      <c r="AV934" s="270" t="s">
        <v>1259</v>
      </c>
      <c r="AW934" s="277" t="s">
        <v>1259</v>
      </c>
      <c r="AX934">
        <f>VLOOKUP(A934,[1]Sheet4!B$2:G$3636,6,0)</f>
        <v>0</v>
      </c>
      <c r="AY934">
        <f>VLOOKUP(A934,[1]Sheet2!A$3:AC$3636,29,0)</f>
        <v>0</v>
      </c>
      <c r="AZ934" s="270" t="s">
        <v>3258</v>
      </c>
      <c r="BA934" s="270" t="s">
        <v>3258</v>
      </c>
      <c r="BB934" s="270" t="s">
        <v>3258</v>
      </c>
      <c r="BC934" s="270" t="s">
        <v>3258</v>
      </c>
      <c r="BD934" s="270"/>
      <c r="BE934" s="270"/>
    </row>
    <row r="935" spans="1:83" ht="14.4" x14ac:dyDescent="0.3">
      <c r="A935" s="269">
        <v>523879</v>
      </c>
      <c r="B935" s="272" t="str">
        <f>VLOOKUP(A935,[1]Sheet4!B$1:G$3636,5,0)</f>
        <v>الرابعة</v>
      </c>
      <c r="C935" s="270" t="s">
        <v>1260</v>
      </c>
      <c r="D935" s="270" t="s">
        <v>1260</v>
      </c>
      <c r="E935" s="270" t="s">
        <v>1260</v>
      </c>
      <c r="F935" s="270" t="s">
        <v>1260</v>
      </c>
      <c r="G935" s="270" t="s">
        <v>1260</v>
      </c>
      <c r="H935" s="270" t="s">
        <v>1260</v>
      </c>
      <c r="I935" s="270" t="s">
        <v>1260</v>
      </c>
      <c r="J935" s="270" t="s">
        <v>1260</v>
      </c>
      <c r="K935" s="270" t="s">
        <v>1260</v>
      </c>
      <c r="L935" s="270" t="s">
        <v>1260</v>
      </c>
      <c r="M935" s="270" t="s">
        <v>1260</v>
      </c>
      <c r="N935" s="270" t="s">
        <v>1260</v>
      </c>
      <c r="O935" s="270" t="s">
        <v>1260</v>
      </c>
      <c r="P935" s="270" t="s">
        <v>1260</v>
      </c>
      <c r="Q935" s="270" t="s">
        <v>1260</v>
      </c>
      <c r="R935" s="270" t="s">
        <v>1260</v>
      </c>
      <c r="S935" s="270" t="s">
        <v>1260</v>
      </c>
      <c r="T935" s="270" t="s">
        <v>1260</v>
      </c>
      <c r="U935" s="270" t="s">
        <v>1260</v>
      </c>
      <c r="V935" s="270" t="s">
        <v>1260</v>
      </c>
      <c r="W935" s="270" t="s">
        <v>1260</v>
      </c>
      <c r="X935" s="270" t="s">
        <v>1260</v>
      </c>
      <c r="Y935" s="270" t="s">
        <v>1260</v>
      </c>
      <c r="Z935" s="270" t="s">
        <v>1260</v>
      </c>
      <c r="AA935" s="270" t="s">
        <v>1260</v>
      </c>
      <c r="AB935" s="270" t="s">
        <v>1260</v>
      </c>
      <c r="AC935" s="270" t="s">
        <v>1260</v>
      </c>
      <c r="AD935" s="270" t="s">
        <v>1260</v>
      </c>
      <c r="AE935" s="270" t="s">
        <v>1260</v>
      </c>
      <c r="AF935" s="270" t="s">
        <v>1260</v>
      </c>
      <c r="AG935" s="270" t="s">
        <v>1260</v>
      </c>
      <c r="AH935" s="270" t="s">
        <v>1260</v>
      </c>
      <c r="AI935" s="270" t="s">
        <v>1260</v>
      </c>
      <c r="AJ935" s="270" t="s">
        <v>1260</v>
      </c>
      <c r="AK935" s="270" t="s">
        <v>1260</v>
      </c>
      <c r="AL935" s="270" t="s">
        <v>1260</v>
      </c>
      <c r="AM935" s="270" t="s">
        <v>1260</v>
      </c>
      <c r="AN935" s="270" t="s">
        <v>1260</v>
      </c>
      <c r="AO935" s="270" t="s">
        <v>1260</v>
      </c>
      <c r="AP935" s="270" t="s">
        <v>1260</v>
      </c>
      <c r="AQ935" s="270" t="s">
        <v>1260</v>
      </c>
      <c r="AR935" s="270" t="s">
        <v>1260</v>
      </c>
      <c r="AS935" s="270" t="s">
        <v>1260</v>
      </c>
      <c r="AT935" s="270" t="s">
        <v>1260</v>
      </c>
      <c r="AU935" s="270" t="s">
        <v>1260</v>
      </c>
      <c r="AV935" s="270" t="s">
        <v>1260</v>
      </c>
      <c r="AW935" s="277" t="s">
        <v>1260</v>
      </c>
      <c r="AX935" t="str">
        <f>VLOOKUP(A935,[1]Sheet4!B$2:G$3636,6,0)</f>
        <v>مستنفذ فصل ثاني  2023-2024</v>
      </c>
      <c r="AY935" t="str">
        <f>VLOOKUP(A935,[1]Sheet2!A$3:AC$3636,29,0)</f>
        <v/>
      </c>
      <c r="AZ935" s="270" t="s">
        <v>3258</v>
      </c>
      <c r="BA935" s="270" t="s">
        <v>3258</v>
      </c>
      <c r="BB935" s="270" t="s">
        <v>3258</v>
      </c>
      <c r="BC935" s="270" t="s">
        <v>3258</v>
      </c>
      <c r="BD935" s="270"/>
      <c r="BE935" s="270"/>
    </row>
    <row r="936" spans="1:83" ht="14.4" x14ac:dyDescent="0.3">
      <c r="A936" s="269">
        <v>523882</v>
      </c>
      <c r="B936" s="272" t="str">
        <f>VLOOKUP(A936,[1]Sheet4!B$1:G$3636,5,0)</f>
        <v>الرابعة</v>
      </c>
      <c r="C936" s="270" t="s">
        <v>1259</v>
      </c>
      <c r="D936" s="270" t="s">
        <v>1259</v>
      </c>
      <c r="E936" s="270" t="s">
        <v>1259</v>
      </c>
      <c r="F936" s="270" t="s">
        <v>1259</v>
      </c>
      <c r="G936" s="270" t="s">
        <v>1259</v>
      </c>
      <c r="H936" s="270" t="s">
        <v>1259</v>
      </c>
      <c r="I936" s="270" t="s">
        <v>1259</v>
      </c>
      <c r="J936" s="270" t="s">
        <v>1259</v>
      </c>
      <c r="K936" s="270" t="s">
        <v>1259</v>
      </c>
      <c r="L936" s="270" t="s">
        <v>1259</v>
      </c>
      <c r="M936" s="270" t="s">
        <v>1259</v>
      </c>
      <c r="N936" s="270" t="s">
        <v>1259</v>
      </c>
      <c r="O936" s="270" t="s">
        <v>1259</v>
      </c>
      <c r="P936" s="270" t="s">
        <v>1259</v>
      </c>
      <c r="Q936" s="270" t="s">
        <v>1259</v>
      </c>
      <c r="R936" s="270" t="s">
        <v>1259</v>
      </c>
      <c r="S936" s="270" t="s">
        <v>1259</v>
      </c>
      <c r="T936" s="270" t="s">
        <v>1259</v>
      </c>
      <c r="U936" s="270" t="s">
        <v>1259</v>
      </c>
      <c r="V936" s="270" t="s">
        <v>1259</v>
      </c>
      <c r="W936" s="270" t="s">
        <v>1259</v>
      </c>
      <c r="X936" s="270" t="s">
        <v>1259</v>
      </c>
      <c r="Y936" s="270" t="s">
        <v>1259</v>
      </c>
      <c r="Z936" s="270" t="s">
        <v>1259</v>
      </c>
      <c r="AA936" s="270" t="s">
        <v>1259</v>
      </c>
      <c r="AB936" s="270" t="s">
        <v>1259</v>
      </c>
      <c r="AC936" s="270" t="s">
        <v>1259</v>
      </c>
      <c r="AD936" s="270" t="s">
        <v>1259</v>
      </c>
      <c r="AE936" s="270" t="s">
        <v>1259</v>
      </c>
      <c r="AF936" s="270" t="s">
        <v>1259</v>
      </c>
      <c r="AG936" s="270" t="s">
        <v>1259</v>
      </c>
      <c r="AH936" s="270" t="s">
        <v>1259</v>
      </c>
      <c r="AI936" s="270" t="s">
        <v>1259</v>
      </c>
      <c r="AJ936" s="270" t="s">
        <v>1259</v>
      </c>
      <c r="AK936" s="270" t="s">
        <v>1259</v>
      </c>
      <c r="AL936" s="270" t="s">
        <v>1259</v>
      </c>
      <c r="AM936" s="270" t="s">
        <v>1259</v>
      </c>
      <c r="AN936" s="270" t="s">
        <v>1259</v>
      </c>
      <c r="AO936" s="270" t="s">
        <v>1259</v>
      </c>
      <c r="AP936" s="270" t="s">
        <v>1259</v>
      </c>
      <c r="AQ936" s="270" t="s">
        <v>1259</v>
      </c>
      <c r="AR936" s="270" t="s">
        <v>1259</v>
      </c>
      <c r="AS936" s="270" t="s">
        <v>1259</v>
      </c>
      <c r="AT936" s="270" t="s">
        <v>1259</v>
      </c>
      <c r="AU936" s="270" t="s">
        <v>1259</v>
      </c>
      <c r="AV936" s="270" t="s">
        <v>1259</v>
      </c>
      <c r="AW936" s="277" t="s">
        <v>1259</v>
      </c>
      <c r="AX936">
        <f>VLOOKUP(A936,[1]Sheet4!B$2:G$3636,6,0)</f>
        <v>0</v>
      </c>
      <c r="AY936" t="str">
        <f>VLOOKUP(A936,[1]Sheet2!A$3:AC$3636,29,0)</f>
        <v/>
      </c>
      <c r="AZ936" s="270" t="s">
        <v>3258</v>
      </c>
      <c r="BA936" s="270" t="s">
        <v>3258</v>
      </c>
      <c r="BB936" s="270" t="s">
        <v>3258</v>
      </c>
      <c r="BC936" s="270" t="s">
        <v>3258</v>
      </c>
      <c r="BD936" s="270"/>
      <c r="BE936" s="270"/>
      <c r="BH936" s="248"/>
      <c r="BI936" s="248"/>
      <c r="BJ936" s="248"/>
      <c r="BK936" s="248"/>
      <c r="BL936" s="248"/>
      <c r="BM936" s="248"/>
      <c r="BN936" s="248"/>
      <c r="BO936" s="248"/>
      <c r="BP936" s="248" t="s">
        <v>3258</v>
      </c>
      <c r="BQ936" s="248" t="s">
        <v>3258</v>
      </c>
      <c r="BR936" s="248" t="s">
        <v>3258</v>
      </c>
      <c r="BS936" s="248" t="s">
        <v>3258</v>
      </c>
      <c r="BT936" s="248" t="s">
        <v>3258</v>
      </c>
      <c r="BU936" s="248" t="s">
        <v>3258</v>
      </c>
      <c r="BV936" s="247"/>
      <c r="BW936" s="248"/>
      <c r="BX936" s="248"/>
      <c r="BY936" s="248"/>
      <c r="BZ936" s="248"/>
      <c r="CA936" s="241"/>
      <c r="CB936" s="241"/>
      <c r="CC936" s="241"/>
      <c r="CD936" s="241"/>
      <c r="CE936" s="248"/>
    </row>
    <row r="937" spans="1:83" ht="14.4" x14ac:dyDescent="0.3">
      <c r="A937" s="269">
        <v>523883</v>
      </c>
      <c r="B937" s="272" t="str">
        <f>VLOOKUP(A937,[1]Sheet4!B$1:G$3636,5,0)</f>
        <v>الرابعة</v>
      </c>
      <c r="C937" s="270" t="s">
        <v>1259</v>
      </c>
      <c r="D937" s="270" t="s">
        <v>1259</v>
      </c>
      <c r="E937" s="270" t="s">
        <v>1259</v>
      </c>
      <c r="F937" s="270" t="s">
        <v>1259</v>
      </c>
      <c r="G937" s="270" t="s">
        <v>1259</v>
      </c>
      <c r="H937" s="270" t="s">
        <v>1259</v>
      </c>
      <c r="I937" s="270" t="s">
        <v>1259</v>
      </c>
      <c r="J937" s="270" t="s">
        <v>1259</v>
      </c>
      <c r="K937" s="270" t="s">
        <v>1259</v>
      </c>
      <c r="L937" s="270" t="s">
        <v>1259</v>
      </c>
      <c r="M937" s="270" t="s">
        <v>1259</v>
      </c>
      <c r="N937" s="270" t="s">
        <v>1259</v>
      </c>
      <c r="O937" s="270" t="s">
        <v>1259</v>
      </c>
      <c r="P937" s="270" t="s">
        <v>1259</v>
      </c>
      <c r="Q937" s="270" t="s">
        <v>1259</v>
      </c>
      <c r="R937" s="270" t="s">
        <v>1259</v>
      </c>
      <c r="S937" s="270" t="s">
        <v>1259</v>
      </c>
      <c r="T937" s="270" t="s">
        <v>1259</v>
      </c>
      <c r="U937" s="270" t="s">
        <v>1259</v>
      </c>
      <c r="V937" s="270" t="s">
        <v>1259</v>
      </c>
      <c r="W937" s="270" t="s">
        <v>1259</v>
      </c>
      <c r="X937" s="270" t="s">
        <v>1259</v>
      </c>
      <c r="Y937" s="270" t="s">
        <v>1259</v>
      </c>
      <c r="Z937" s="270" t="s">
        <v>1259</v>
      </c>
      <c r="AA937" s="270" t="s">
        <v>1259</v>
      </c>
      <c r="AB937" s="270" t="s">
        <v>1259</v>
      </c>
      <c r="AC937" s="270" t="s">
        <v>1259</v>
      </c>
      <c r="AD937" s="270" t="s">
        <v>1259</v>
      </c>
      <c r="AE937" s="270" t="s">
        <v>1259</v>
      </c>
      <c r="AF937" s="270" t="s">
        <v>1259</v>
      </c>
      <c r="AG937" s="270" t="s">
        <v>1259</v>
      </c>
      <c r="AH937" s="270" t="s">
        <v>1259</v>
      </c>
      <c r="AI937" s="270" t="s">
        <v>1259</v>
      </c>
      <c r="AJ937" s="270" t="s">
        <v>1259</v>
      </c>
      <c r="AK937" s="270" t="s">
        <v>1259</v>
      </c>
      <c r="AL937" s="270" t="s">
        <v>1259</v>
      </c>
      <c r="AM937" s="270" t="s">
        <v>1259</v>
      </c>
      <c r="AN937" s="270" t="s">
        <v>1259</v>
      </c>
      <c r="AO937" s="270" t="s">
        <v>1259</v>
      </c>
      <c r="AP937" s="270" t="s">
        <v>1259</v>
      </c>
      <c r="AQ937" s="270" t="s">
        <v>1259</v>
      </c>
      <c r="AR937" s="270" t="s">
        <v>1259</v>
      </c>
      <c r="AS937" s="270" t="s">
        <v>1259</v>
      </c>
      <c r="AT937" s="270" t="s">
        <v>1259</v>
      </c>
      <c r="AU937" s="270" t="s">
        <v>1259</v>
      </c>
      <c r="AV937" s="270" t="s">
        <v>1259</v>
      </c>
      <c r="AW937" s="277" t="s">
        <v>1259</v>
      </c>
      <c r="AX937">
        <f>VLOOKUP(A937,[1]Sheet4!B$2:G$3636,6,0)</f>
        <v>0</v>
      </c>
      <c r="AY937" t="str">
        <f>VLOOKUP(A937,[1]Sheet2!A$3:AC$3636,29,0)</f>
        <v/>
      </c>
      <c r="AZ937" s="270" t="s">
        <v>3258</v>
      </c>
      <c r="BA937" s="270" t="s">
        <v>3258</v>
      </c>
      <c r="BB937" s="270" t="s">
        <v>3258</v>
      </c>
      <c r="BC937" s="270" t="s">
        <v>3258</v>
      </c>
      <c r="BD937" s="270"/>
      <c r="BE937" s="270"/>
    </row>
    <row r="938" spans="1:83" ht="14.4" x14ac:dyDescent="0.3">
      <c r="A938" s="269">
        <v>523888</v>
      </c>
      <c r="B938" s="272" t="str">
        <f>VLOOKUP(A938,[1]Sheet4!B$1:G$3636,5,0)</f>
        <v>الرابعة</v>
      </c>
      <c r="C938" s="270" t="s">
        <v>1259</v>
      </c>
      <c r="D938" s="270" t="s">
        <v>1259</v>
      </c>
      <c r="E938" s="270" t="s">
        <v>1259</v>
      </c>
      <c r="F938" s="270" t="s">
        <v>1259</v>
      </c>
      <c r="G938" s="270" t="s">
        <v>1259</v>
      </c>
      <c r="H938" s="270" t="s">
        <v>1259</v>
      </c>
      <c r="I938" s="270" t="s">
        <v>1259</v>
      </c>
      <c r="J938" s="270" t="s">
        <v>1259</v>
      </c>
      <c r="K938" s="270" t="s">
        <v>1259</v>
      </c>
      <c r="L938" s="270" t="s">
        <v>1259</v>
      </c>
      <c r="M938" s="270" t="s">
        <v>1259</v>
      </c>
      <c r="N938" s="270" t="s">
        <v>1259</v>
      </c>
      <c r="O938" s="270" t="s">
        <v>1259</v>
      </c>
      <c r="P938" s="270" t="s">
        <v>1259</v>
      </c>
      <c r="Q938" s="270" t="s">
        <v>1259</v>
      </c>
      <c r="R938" s="270" t="s">
        <v>1259</v>
      </c>
      <c r="S938" s="270" t="s">
        <v>1259</v>
      </c>
      <c r="T938" s="270" t="s">
        <v>1259</v>
      </c>
      <c r="U938" s="270" t="s">
        <v>1259</v>
      </c>
      <c r="V938" s="270" t="s">
        <v>1259</v>
      </c>
      <c r="W938" s="270" t="s">
        <v>1259</v>
      </c>
      <c r="X938" s="270" t="s">
        <v>1259</v>
      </c>
      <c r="Y938" s="270" t="s">
        <v>1259</v>
      </c>
      <c r="Z938" s="270" t="s">
        <v>1259</v>
      </c>
      <c r="AA938" s="270" t="s">
        <v>1259</v>
      </c>
      <c r="AB938" s="270" t="s">
        <v>1259</v>
      </c>
      <c r="AC938" s="270" t="s">
        <v>1259</v>
      </c>
      <c r="AD938" s="270" t="s">
        <v>1259</v>
      </c>
      <c r="AE938" s="270" t="s">
        <v>1259</v>
      </c>
      <c r="AF938" s="270" t="s">
        <v>1259</v>
      </c>
      <c r="AG938" s="270" t="s">
        <v>1259</v>
      </c>
      <c r="AH938" s="270" t="s">
        <v>1259</v>
      </c>
      <c r="AI938" s="270" t="s">
        <v>1259</v>
      </c>
      <c r="AJ938" s="270" t="s">
        <v>1259</v>
      </c>
      <c r="AK938" s="270" t="s">
        <v>1259</v>
      </c>
      <c r="AL938" s="270" t="s">
        <v>1259</v>
      </c>
      <c r="AM938" s="270" t="s">
        <v>1259</v>
      </c>
      <c r="AN938" s="270" t="s">
        <v>1259</v>
      </c>
      <c r="AO938" s="270" t="s">
        <v>1259</v>
      </c>
      <c r="AP938" s="270" t="s">
        <v>1259</v>
      </c>
      <c r="AQ938" s="270" t="s">
        <v>1259</v>
      </c>
      <c r="AR938" s="270" t="s">
        <v>1259</v>
      </c>
      <c r="AS938" s="270" t="s">
        <v>1259</v>
      </c>
      <c r="AT938" s="270" t="s">
        <v>1259</v>
      </c>
      <c r="AU938" s="270" t="s">
        <v>1259</v>
      </c>
      <c r="AV938" s="270" t="s">
        <v>1259</v>
      </c>
      <c r="AW938" s="277" t="s">
        <v>1259</v>
      </c>
      <c r="AX938">
        <f>VLOOKUP(A938,[1]Sheet4!B$2:G$3636,6,0)</f>
        <v>0</v>
      </c>
      <c r="AY938" t="str">
        <f>VLOOKUP(A938,[1]Sheet2!A$3:AC$3636,29,0)</f>
        <v/>
      </c>
      <c r="AZ938" s="270" t="s">
        <v>3258</v>
      </c>
      <c r="BA938" s="270" t="s">
        <v>3258</v>
      </c>
      <c r="BB938" s="270" t="s">
        <v>3258</v>
      </c>
      <c r="BC938" s="270" t="s">
        <v>3258</v>
      </c>
      <c r="BD938" s="270"/>
      <c r="BE938" s="270"/>
    </row>
    <row r="939" spans="1:83" ht="14.4" x14ac:dyDescent="0.3">
      <c r="A939" s="269">
        <v>523890</v>
      </c>
      <c r="B939" s="272" t="str">
        <f>VLOOKUP(A939,[1]Sheet4!B$1:G$3636,5,0)</f>
        <v>الرابعة</v>
      </c>
      <c r="C939" s="270" t="s">
        <v>1259</v>
      </c>
      <c r="D939" s="270" t="s">
        <v>1259</v>
      </c>
      <c r="E939" s="270" t="s">
        <v>1259</v>
      </c>
      <c r="F939" s="270" t="s">
        <v>1259</v>
      </c>
      <c r="G939" s="270" t="s">
        <v>1259</v>
      </c>
      <c r="H939" s="270" t="s">
        <v>1259</v>
      </c>
      <c r="I939" s="270" t="s">
        <v>1259</v>
      </c>
      <c r="J939" s="270" t="s">
        <v>1259</v>
      </c>
      <c r="K939" s="270" t="s">
        <v>1259</v>
      </c>
      <c r="L939" s="270" t="s">
        <v>1259</v>
      </c>
      <c r="M939" s="270" t="s">
        <v>1259</v>
      </c>
      <c r="N939" s="270" t="s">
        <v>1259</v>
      </c>
      <c r="O939" s="270" t="s">
        <v>1259</v>
      </c>
      <c r="P939" s="270" t="s">
        <v>1259</v>
      </c>
      <c r="Q939" s="270" t="s">
        <v>1259</v>
      </c>
      <c r="R939" s="270" t="s">
        <v>1259</v>
      </c>
      <c r="S939" s="270" t="s">
        <v>1259</v>
      </c>
      <c r="T939" s="270" t="s">
        <v>1259</v>
      </c>
      <c r="U939" s="270" t="s">
        <v>1259</v>
      </c>
      <c r="V939" s="270" t="s">
        <v>1259</v>
      </c>
      <c r="W939" s="270" t="s">
        <v>1259</v>
      </c>
      <c r="X939" s="270" t="s">
        <v>1259</v>
      </c>
      <c r="Y939" s="270" t="s">
        <v>1259</v>
      </c>
      <c r="Z939" s="270" t="s">
        <v>1259</v>
      </c>
      <c r="AA939" s="270" t="s">
        <v>1259</v>
      </c>
      <c r="AB939" s="270" t="s">
        <v>1259</v>
      </c>
      <c r="AC939" s="270" t="s">
        <v>1259</v>
      </c>
      <c r="AD939" s="270" t="s">
        <v>1259</v>
      </c>
      <c r="AE939" s="270" t="s">
        <v>1259</v>
      </c>
      <c r="AF939" s="270" t="s">
        <v>1259</v>
      </c>
      <c r="AG939" s="270" t="s">
        <v>1259</v>
      </c>
      <c r="AH939" s="270" t="s">
        <v>1259</v>
      </c>
      <c r="AI939" s="270" t="s">
        <v>1259</v>
      </c>
      <c r="AJ939" s="270" t="s">
        <v>1259</v>
      </c>
      <c r="AK939" s="270" t="s">
        <v>1259</v>
      </c>
      <c r="AL939" s="270" t="s">
        <v>1259</v>
      </c>
      <c r="AM939" s="270" t="s">
        <v>1259</v>
      </c>
      <c r="AN939" s="270" t="s">
        <v>1259</v>
      </c>
      <c r="AO939" s="270" t="s">
        <v>1259</v>
      </c>
      <c r="AP939" s="270" t="s">
        <v>1259</v>
      </c>
      <c r="AQ939" s="270" t="s">
        <v>1259</v>
      </c>
      <c r="AR939" s="270" t="s">
        <v>1259</v>
      </c>
      <c r="AS939" s="270" t="s">
        <v>1259</v>
      </c>
      <c r="AT939" s="270" t="s">
        <v>1259</v>
      </c>
      <c r="AU939" s="270" t="s">
        <v>1259</v>
      </c>
      <c r="AV939" s="270" t="s">
        <v>1259</v>
      </c>
      <c r="AW939" s="277" t="s">
        <v>1259</v>
      </c>
      <c r="AX939">
        <f>VLOOKUP(A939,[1]Sheet4!B$2:G$3636,6,0)</f>
        <v>0</v>
      </c>
      <c r="AY939" t="str">
        <f>VLOOKUP(A939,[1]Sheet2!A$3:AC$3636,29,0)</f>
        <v/>
      </c>
      <c r="AZ939" s="270" t="s">
        <v>3258</v>
      </c>
      <c r="BA939" s="270" t="s">
        <v>3258</v>
      </c>
      <c r="BB939" s="270" t="s">
        <v>3258</v>
      </c>
      <c r="BC939" s="270" t="s">
        <v>3258</v>
      </c>
      <c r="BD939" s="270"/>
      <c r="BE939" s="270"/>
    </row>
    <row r="940" spans="1:83" ht="14.4" x14ac:dyDescent="0.3">
      <c r="A940" s="269">
        <v>523895</v>
      </c>
      <c r="B940" s="272" t="str">
        <f>VLOOKUP(A940,[1]Sheet4!B$1:G$3636,5,0)</f>
        <v>الرابعة</v>
      </c>
      <c r="C940" s="270" t="s">
        <v>1260</v>
      </c>
      <c r="D940" s="270" t="s">
        <v>1260</v>
      </c>
      <c r="E940" s="270" t="s">
        <v>1260</v>
      </c>
      <c r="F940" s="270" t="s">
        <v>1260</v>
      </c>
      <c r="G940" s="270" t="s">
        <v>1260</v>
      </c>
      <c r="H940" s="270" t="s">
        <v>1260</v>
      </c>
      <c r="I940" s="270" t="s">
        <v>1260</v>
      </c>
      <c r="J940" s="270" t="s">
        <v>1260</v>
      </c>
      <c r="K940" s="270" t="s">
        <v>1260</v>
      </c>
      <c r="L940" s="270" t="s">
        <v>1260</v>
      </c>
      <c r="M940" s="270" t="s">
        <v>1260</v>
      </c>
      <c r="N940" s="270" t="s">
        <v>1260</v>
      </c>
      <c r="O940" s="270" t="s">
        <v>1260</v>
      </c>
      <c r="P940" s="270" t="s">
        <v>1260</v>
      </c>
      <c r="Q940" s="270" t="s">
        <v>1260</v>
      </c>
      <c r="R940" s="270" t="s">
        <v>1260</v>
      </c>
      <c r="S940" s="270" t="s">
        <v>1260</v>
      </c>
      <c r="T940" s="270" t="s">
        <v>1260</v>
      </c>
      <c r="U940" s="270" t="s">
        <v>1260</v>
      </c>
      <c r="V940" s="270" t="s">
        <v>1260</v>
      </c>
      <c r="W940" s="270" t="s">
        <v>1260</v>
      </c>
      <c r="X940" s="270" t="s">
        <v>1260</v>
      </c>
      <c r="Y940" s="270" t="s">
        <v>1260</v>
      </c>
      <c r="Z940" s="270" t="s">
        <v>1260</v>
      </c>
      <c r="AA940" s="270" t="s">
        <v>1260</v>
      </c>
      <c r="AB940" s="270" t="s">
        <v>1260</v>
      </c>
      <c r="AC940" s="270" t="s">
        <v>1260</v>
      </c>
      <c r="AD940" s="270" t="s">
        <v>1260</v>
      </c>
      <c r="AE940" s="270" t="s">
        <v>1260</v>
      </c>
      <c r="AF940" s="270" t="s">
        <v>1260</v>
      </c>
      <c r="AG940" s="270" t="s">
        <v>1260</v>
      </c>
      <c r="AH940" s="270" t="s">
        <v>1260</v>
      </c>
      <c r="AI940" s="270" t="s">
        <v>1260</v>
      </c>
      <c r="AJ940" s="270" t="s">
        <v>1260</v>
      </c>
      <c r="AK940" s="270" t="s">
        <v>1260</v>
      </c>
      <c r="AL940" s="270" t="s">
        <v>1260</v>
      </c>
      <c r="AM940" s="270" t="s">
        <v>1260</v>
      </c>
      <c r="AN940" s="270" t="s">
        <v>1260</v>
      </c>
      <c r="AO940" s="270" t="s">
        <v>1260</v>
      </c>
      <c r="AP940" s="270" t="s">
        <v>1260</v>
      </c>
      <c r="AQ940" s="270" t="s">
        <v>1260</v>
      </c>
      <c r="AR940" s="270" t="s">
        <v>1260</v>
      </c>
      <c r="AS940" s="270" t="s">
        <v>1260</v>
      </c>
      <c r="AT940" s="270" t="s">
        <v>1260</v>
      </c>
      <c r="AU940" s="270" t="s">
        <v>1260</v>
      </c>
      <c r="AV940" s="270" t="s">
        <v>1260</v>
      </c>
      <c r="AW940" s="277" t="s">
        <v>1260</v>
      </c>
      <c r="AX940" t="str">
        <f>VLOOKUP(A940,[1]Sheet4!B$2:G$3636,6,0)</f>
        <v>مستنفذ فصل ثاني  2023-2024</v>
      </c>
      <c r="AY940" t="str">
        <f>VLOOKUP(A940,[1]Sheet2!A$3:AC$3636,29,0)</f>
        <v/>
      </c>
      <c r="AZ940" s="270" t="s">
        <v>3258</v>
      </c>
      <c r="BA940" s="270" t="s">
        <v>3258</v>
      </c>
      <c r="BB940" s="270" t="s">
        <v>3258</v>
      </c>
      <c r="BC940" s="270" t="s">
        <v>3258</v>
      </c>
      <c r="BD940" s="270"/>
      <c r="BE940" s="270"/>
    </row>
    <row r="941" spans="1:83" ht="14.4" x14ac:dyDescent="0.3">
      <c r="A941" s="269">
        <v>523900</v>
      </c>
      <c r="B941" s="272" t="str">
        <f>VLOOKUP(A941,[1]Sheet4!B$1:G$3636,5,0)</f>
        <v>الرابعة حديث</v>
      </c>
      <c r="C941" s="270" t="s">
        <v>1259</v>
      </c>
      <c r="D941" s="270" t="s">
        <v>1259</v>
      </c>
      <c r="E941" s="270" t="s">
        <v>1259</v>
      </c>
      <c r="F941" s="270" t="s">
        <v>1259</v>
      </c>
      <c r="G941" s="270" t="s">
        <v>1259</v>
      </c>
      <c r="H941" s="270" t="s">
        <v>1259</v>
      </c>
      <c r="I941" s="270" t="s">
        <v>1259</v>
      </c>
      <c r="J941" s="270" t="s">
        <v>1259</v>
      </c>
      <c r="K941" s="270" t="s">
        <v>1259</v>
      </c>
      <c r="L941" s="270" t="s">
        <v>1259</v>
      </c>
      <c r="M941" s="270" t="s">
        <v>1259</v>
      </c>
      <c r="N941" s="270" t="s">
        <v>1259</v>
      </c>
      <c r="O941" s="270" t="s">
        <v>1259</v>
      </c>
      <c r="P941" s="270" t="s">
        <v>1259</v>
      </c>
      <c r="Q941" s="270" t="s">
        <v>1259</v>
      </c>
      <c r="R941" s="270" t="s">
        <v>1259</v>
      </c>
      <c r="S941" s="270" t="s">
        <v>1259</v>
      </c>
      <c r="T941" s="270" t="s">
        <v>1259</v>
      </c>
      <c r="U941" s="270" t="s">
        <v>1259</v>
      </c>
      <c r="V941" s="270" t="s">
        <v>1259</v>
      </c>
      <c r="W941" s="270" t="s">
        <v>1259</v>
      </c>
      <c r="X941" s="270" t="s">
        <v>1259</v>
      </c>
      <c r="Y941" s="270" t="s">
        <v>1259</v>
      </c>
      <c r="Z941" s="270" t="s">
        <v>1259</v>
      </c>
      <c r="AA941" s="270" t="s">
        <v>1259</v>
      </c>
      <c r="AB941" s="270" t="s">
        <v>1259</v>
      </c>
      <c r="AC941" s="270" t="s">
        <v>1259</v>
      </c>
      <c r="AD941" s="270" t="s">
        <v>1259</v>
      </c>
      <c r="AE941" s="270" t="s">
        <v>1259</v>
      </c>
      <c r="AF941" s="270" t="s">
        <v>1259</v>
      </c>
      <c r="AG941" s="270" t="s">
        <v>1259</v>
      </c>
      <c r="AH941" s="270" t="s">
        <v>1259</v>
      </c>
      <c r="AI941" s="270" t="s">
        <v>1259</v>
      </c>
      <c r="AJ941" s="270" t="s">
        <v>1259</v>
      </c>
      <c r="AK941" s="270" t="s">
        <v>1259</v>
      </c>
      <c r="AL941" s="270" t="s">
        <v>1259</v>
      </c>
      <c r="AM941" s="270" t="s">
        <v>1259</v>
      </c>
      <c r="AN941" s="270" t="s">
        <v>1259</v>
      </c>
      <c r="AO941" s="270" t="s">
        <v>1259</v>
      </c>
      <c r="AP941" s="270" t="s">
        <v>1259</v>
      </c>
      <c r="AQ941" s="270" t="s">
        <v>1259</v>
      </c>
      <c r="AR941" s="270" t="s">
        <v>1259</v>
      </c>
      <c r="AS941" s="270" t="s">
        <v>3258</v>
      </c>
      <c r="AT941" s="270" t="s">
        <v>3258</v>
      </c>
      <c r="AU941" s="270" t="s">
        <v>3258</v>
      </c>
      <c r="AV941" s="270" t="s">
        <v>3258</v>
      </c>
      <c r="AW941" s="277" t="s">
        <v>3258</v>
      </c>
      <c r="AY941" t="str">
        <f>VLOOKUP(A941,[1]Sheet2!A$3:AC$3636,29,0)</f>
        <v/>
      </c>
      <c r="AZ941" s="270" t="s">
        <v>3258</v>
      </c>
      <c r="BA941" s="270" t="s">
        <v>3258</v>
      </c>
      <c r="BB941" s="270" t="s">
        <v>3258</v>
      </c>
      <c r="BC941" s="270" t="s">
        <v>3258</v>
      </c>
      <c r="BD941" s="270"/>
      <c r="BE941" s="270"/>
      <c r="BH941" s="248"/>
      <c r="BI941" s="248"/>
      <c r="BJ941" s="248"/>
      <c r="BK941" s="248"/>
      <c r="BL941" s="248"/>
      <c r="BM941" s="248"/>
      <c r="BN941" s="248"/>
      <c r="BO941" s="248"/>
      <c r="BP941" s="248" t="s">
        <v>3258</v>
      </c>
      <c r="BQ941" s="248" t="s">
        <v>3258</v>
      </c>
      <c r="BR941" s="248" t="s">
        <v>3258</v>
      </c>
      <c r="BS941" s="248" t="s">
        <v>3258</v>
      </c>
      <c r="BT941" s="248" t="s">
        <v>3258</v>
      </c>
      <c r="BU941" s="248" t="s">
        <v>3258</v>
      </c>
      <c r="BV941" s="247"/>
      <c r="BW941" s="248"/>
      <c r="BX941" s="248"/>
      <c r="BY941" s="248"/>
      <c r="BZ941" s="248"/>
      <c r="CA941" s="241"/>
      <c r="CB941" s="241"/>
      <c r="CC941" s="241"/>
      <c r="CD941" s="241"/>
      <c r="CE941" s="248"/>
    </row>
    <row r="942" spans="1:83" ht="14.4" x14ac:dyDescent="0.3">
      <c r="A942" s="269">
        <v>523904</v>
      </c>
      <c r="B942" s="272" t="str">
        <f>VLOOKUP(A942,[1]Sheet4!B$1:G$3636,5,0)</f>
        <v>الرابعة</v>
      </c>
      <c r="C942" s="270" t="s">
        <v>1259</v>
      </c>
      <c r="D942" s="270" t="s">
        <v>1259</v>
      </c>
      <c r="E942" s="270" t="s">
        <v>1259</v>
      </c>
      <c r="F942" s="270" t="s">
        <v>1259</v>
      </c>
      <c r="G942" s="270" t="s">
        <v>1259</v>
      </c>
      <c r="H942" s="270" t="s">
        <v>1259</v>
      </c>
      <c r="I942" s="270" t="s">
        <v>1259</v>
      </c>
      <c r="J942" s="270" t="s">
        <v>1259</v>
      </c>
      <c r="K942" s="270" t="s">
        <v>1259</v>
      </c>
      <c r="L942" s="270" t="s">
        <v>1259</v>
      </c>
      <c r="M942" s="270" t="s">
        <v>1259</v>
      </c>
      <c r="N942" s="270" t="s">
        <v>1259</v>
      </c>
      <c r="O942" s="270" t="s">
        <v>1259</v>
      </c>
      <c r="P942" s="270" t="s">
        <v>1259</v>
      </c>
      <c r="Q942" s="270" t="s">
        <v>1259</v>
      </c>
      <c r="R942" s="270" t="s">
        <v>1259</v>
      </c>
      <c r="S942" s="270" t="s">
        <v>1259</v>
      </c>
      <c r="T942" s="270" t="s">
        <v>1259</v>
      </c>
      <c r="U942" s="270" t="s">
        <v>1259</v>
      </c>
      <c r="V942" s="270" t="s">
        <v>1259</v>
      </c>
      <c r="W942" s="270" t="s">
        <v>1259</v>
      </c>
      <c r="X942" s="270" t="s">
        <v>1259</v>
      </c>
      <c r="Y942" s="270" t="s">
        <v>1259</v>
      </c>
      <c r="Z942" s="270" t="s">
        <v>1259</v>
      </c>
      <c r="AA942" s="270" t="s">
        <v>1259</v>
      </c>
      <c r="AB942" s="270" t="s">
        <v>1259</v>
      </c>
      <c r="AC942" s="270" t="s">
        <v>1259</v>
      </c>
      <c r="AD942" s="270" t="s">
        <v>1259</v>
      </c>
      <c r="AE942" s="270" t="s">
        <v>1259</v>
      </c>
      <c r="AF942" s="270" t="s">
        <v>1259</v>
      </c>
      <c r="AG942" s="270" t="s">
        <v>1259</v>
      </c>
      <c r="AH942" s="270" t="s">
        <v>1259</v>
      </c>
      <c r="AI942" s="270" t="s">
        <v>1259</v>
      </c>
      <c r="AJ942" s="270" t="s">
        <v>1259</v>
      </c>
      <c r="AK942" s="270" t="s">
        <v>1259</v>
      </c>
      <c r="AL942" s="270" t="s">
        <v>1259</v>
      </c>
      <c r="AM942" s="270" t="s">
        <v>1259</v>
      </c>
      <c r="AN942" s="270" t="s">
        <v>1259</v>
      </c>
      <c r="AO942" s="270" t="s">
        <v>1259</v>
      </c>
      <c r="AP942" s="270" t="s">
        <v>1259</v>
      </c>
      <c r="AQ942" s="270" t="s">
        <v>1259</v>
      </c>
      <c r="AR942" s="270" t="s">
        <v>1259</v>
      </c>
      <c r="AS942" s="270" t="s">
        <v>1259</v>
      </c>
      <c r="AT942" s="270" t="s">
        <v>1259</v>
      </c>
      <c r="AU942" s="270" t="s">
        <v>1259</v>
      </c>
      <c r="AV942" s="270" t="s">
        <v>1259</v>
      </c>
      <c r="AW942" s="277" t="s">
        <v>1259</v>
      </c>
      <c r="AX942">
        <f>VLOOKUP(A942,[1]Sheet4!B$2:G$3636,6,0)</f>
        <v>0</v>
      </c>
      <c r="AY942" t="str">
        <f>VLOOKUP(A942,[1]Sheet2!A$3:AC$3636,29,0)</f>
        <v/>
      </c>
      <c r="AZ942" s="270" t="s">
        <v>3258</v>
      </c>
      <c r="BA942" s="270" t="s">
        <v>3258</v>
      </c>
      <c r="BB942" s="270" t="s">
        <v>3258</v>
      </c>
      <c r="BC942" s="270" t="s">
        <v>3258</v>
      </c>
      <c r="BD942" s="270"/>
      <c r="BE942" s="270"/>
    </row>
    <row r="943" spans="1:83" ht="14.4" x14ac:dyDescent="0.3">
      <c r="A943" s="269">
        <v>523905</v>
      </c>
      <c r="B943" s="272" t="str">
        <f>VLOOKUP(A943,[1]Sheet4!B$1:G$3636,5,0)</f>
        <v>الرابعة</v>
      </c>
      <c r="C943" s="270" t="s">
        <v>1259</v>
      </c>
      <c r="D943" s="270" t="s">
        <v>1259</v>
      </c>
      <c r="E943" s="270" t="s">
        <v>1259</v>
      </c>
      <c r="F943" s="270" t="s">
        <v>1259</v>
      </c>
      <c r="G943" s="270" t="s">
        <v>1259</v>
      </c>
      <c r="H943" s="270" t="s">
        <v>1259</v>
      </c>
      <c r="I943" s="270" t="s">
        <v>1259</v>
      </c>
      <c r="J943" s="270" t="s">
        <v>1259</v>
      </c>
      <c r="K943" s="270" t="s">
        <v>1259</v>
      </c>
      <c r="L943" s="270" t="s">
        <v>1259</v>
      </c>
      <c r="M943" s="270" t="s">
        <v>1259</v>
      </c>
      <c r="N943" s="270" t="s">
        <v>1259</v>
      </c>
      <c r="O943" s="270" t="s">
        <v>1259</v>
      </c>
      <c r="P943" s="270" t="s">
        <v>1259</v>
      </c>
      <c r="Q943" s="270" t="s">
        <v>1259</v>
      </c>
      <c r="R943" s="270" t="s">
        <v>1259</v>
      </c>
      <c r="S943" s="270" t="s">
        <v>1259</v>
      </c>
      <c r="T943" s="270" t="s">
        <v>1259</v>
      </c>
      <c r="U943" s="270" t="s">
        <v>1259</v>
      </c>
      <c r="V943" s="270" t="s">
        <v>1259</v>
      </c>
      <c r="W943" s="270" t="s">
        <v>1259</v>
      </c>
      <c r="X943" s="270" t="s">
        <v>1259</v>
      </c>
      <c r="Y943" s="270" t="s">
        <v>1259</v>
      </c>
      <c r="Z943" s="270" t="s">
        <v>1259</v>
      </c>
      <c r="AA943" s="270" t="s">
        <v>1259</v>
      </c>
      <c r="AB943" s="270" t="s">
        <v>1259</v>
      </c>
      <c r="AC943" s="270" t="s">
        <v>1259</v>
      </c>
      <c r="AD943" s="270" t="s">
        <v>1259</v>
      </c>
      <c r="AE943" s="270" t="s">
        <v>1259</v>
      </c>
      <c r="AF943" s="270" t="s">
        <v>1259</v>
      </c>
      <c r="AG943" s="270" t="s">
        <v>1259</v>
      </c>
      <c r="AH943" s="270" t="s">
        <v>1259</v>
      </c>
      <c r="AI943" s="270" t="s">
        <v>1259</v>
      </c>
      <c r="AJ943" s="270" t="s">
        <v>1259</v>
      </c>
      <c r="AK943" s="270" t="s">
        <v>1259</v>
      </c>
      <c r="AL943" s="270" t="s">
        <v>1259</v>
      </c>
      <c r="AM943" s="270" t="s">
        <v>1259</v>
      </c>
      <c r="AN943" s="270" t="s">
        <v>1259</v>
      </c>
      <c r="AO943" s="270" t="s">
        <v>1259</v>
      </c>
      <c r="AP943" s="270" t="s">
        <v>1259</v>
      </c>
      <c r="AQ943" s="270" t="s">
        <v>1259</v>
      </c>
      <c r="AR943" s="270" t="s">
        <v>1259</v>
      </c>
      <c r="AS943" s="270" t="s">
        <v>1259</v>
      </c>
      <c r="AT943" s="270" t="s">
        <v>1259</v>
      </c>
      <c r="AU943" s="270" t="s">
        <v>1259</v>
      </c>
      <c r="AV943" s="270" t="s">
        <v>1259</v>
      </c>
      <c r="AW943" s="277" t="s">
        <v>1259</v>
      </c>
      <c r="AX943">
        <f>VLOOKUP(A943,[1]Sheet4!B$2:G$3636,6,0)</f>
        <v>0</v>
      </c>
      <c r="AY943">
        <f>VLOOKUP(A943,[1]Sheet2!A$3:AC$3636,29,0)</f>
        <v>0</v>
      </c>
      <c r="AZ943" s="270" t="s">
        <v>3258</v>
      </c>
      <c r="BA943" s="270" t="s">
        <v>3258</v>
      </c>
      <c r="BB943" s="270" t="s">
        <v>3258</v>
      </c>
      <c r="BC943" s="270" t="s">
        <v>3258</v>
      </c>
      <c r="BD943" s="270"/>
      <c r="BE943" s="270"/>
    </row>
    <row r="944" spans="1:83" ht="14.4" x14ac:dyDescent="0.3">
      <c r="A944" s="269">
        <v>523913</v>
      </c>
      <c r="B944" s="272" t="str">
        <f>VLOOKUP(A944,[1]Sheet4!B$1:G$3636,5,0)</f>
        <v>الرابعة</v>
      </c>
      <c r="C944" s="270" t="s">
        <v>1259</v>
      </c>
      <c r="D944" s="270" t="s">
        <v>1259</v>
      </c>
      <c r="E944" s="270" t="s">
        <v>1259</v>
      </c>
      <c r="F944" s="270" t="s">
        <v>1259</v>
      </c>
      <c r="G944" s="270" t="s">
        <v>1259</v>
      </c>
      <c r="H944" s="270" t="s">
        <v>1259</v>
      </c>
      <c r="I944" s="270" t="s">
        <v>1259</v>
      </c>
      <c r="J944" s="270" t="s">
        <v>1259</v>
      </c>
      <c r="K944" s="270" t="s">
        <v>1259</v>
      </c>
      <c r="L944" s="270" t="s">
        <v>1259</v>
      </c>
      <c r="M944" s="270" t="s">
        <v>1259</v>
      </c>
      <c r="N944" s="270" t="s">
        <v>1259</v>
      </c>
      <c r="O944" s="270" t="s">
        <v>1259</v>
      </c>
      <c r="P944" s="270" t="s">
        <v>1259</v>
      </c>
      <c r="Q944" s="270" t="s">
        <v>1259</v>
      </c>
      <c r="R944" s="270" t="s">
        <v>1259</v>
      </c>
      <c r="S944" s="270" t="s">
        <v>1259</v>
      </c>
      <c r="T944" s="270" t="s">
        <v>1259</v>
      </c>
      <c r="U944" s="270" t="s">
        <v>1259</v>
      </c>
      <c r="V944" s="270" t="s">
        <v>1259</v>
      </c>
      <c r="W944" s="270" t="s">
        <v>1259</v>
      </c>
      <c r="X944" s="270" t="s">
        <v>1259</v>
      </c>
      <c r="Y944" s="270" t="s">
        <v>1259</v>
      </c>
      <c r="Z944" s="270" t="s">
        <v>1259</v>
      </c>
      <c r="AA944" s="270" t="s">
        <v>1259</v>
      </c>
      <c r="AB944" s="270" t="s">
        <v>1259</v>
      </c>
      <c r="AC944" s="270" t="s">
        <v>1259</v>
      </c>
      <c r="AD944" s="270" t="s">
        <v>1259</v>
      </c>
      <c r="AE944" s="270" t="s">
        <v>1259</v>
      </c>
      <c r="AF944" s="270" t="s">
        <v>1259</v>
      </c>
      <c r="AG944" s="270" t="s">
        <v>1259</v>
      </c>
      <c r="AH944" s="270" t="s">
        <v>1259</v>
      </c>
      <c r="AI944" s="270" t="s">
        <v>1259</v>
      </c>
      <c r="AJ944" s="270" t="s">
        <v>1259</v>
      </c>
      <c r="AK944" s="270" t="s">
        <v>1259</v>
      </c>
      <c r="AL944" s="270" t="s">
        <v>1259</v>
      </c>
      <c r="AM944" s="270" t="s">
        <v>1259</v>
      </c>
      <c r="AN944" s="270" t="s">
        <v>1259</v>
      </c>
      <c r="AO944" s="270" t="s">
        <v>1259</v>
      </c>
      <c r="AP944" s="270" t="s">
        <v>1259</v>
      </c>
      <c r="AQ944" s="270" t="s">
        <v>1259</v>
      </c>
      <c r="AR944" s="270" t="s">
        <v>1259</v>
      </c>
      <c r="AS944" s="270" t="s">
        <v>1259</v>
      </c>
      <c r="AT944" s="270" t="s">
        <v>1259</v>
      </c>
      <c r="AU944" s="270" t="s">
        <v>1259</v>
      </c>
      <c r="AV944" s="270" t="s">
        <v>1259</v>
      </c>
      <c r="AW944" s="277" t="s">
        <v>1259</v>
      </c>
      <c r="AX944">
        <f>VLOOKUP(A944,[1]Sheet4!B$2:G$3636,6,0)</f>
        <v>0</v>
      </c>
      <c r="AY944" t="str">
        <f>VLOOKUP(A944,[1]Sheet2!A$3:AC$3636,29,0)</f>
        <v/>
      </c>
      <c r="AZ944" s="270" t="s">
        <v>3258</v>
      </c>
      <c r="BA944" s="270" t="s">
        <v>3258</v>
      </c>
      <c r="BB944" s="270" t="s">
        <v>3258</v>
      </c>
      <c r="BC944" s="270" t="s">
        <v>3258</v>
      </c>
      <c r="BD944" s="270"/>
      <c r="BE944" s="270"/>
    </row>
    <row r="945" spans="1:83" ht="14.4" x14ac:dyDescent="0.3">
      <c r="A945" s="269">
        <v>523925</v>
      </c>
      <c r="B945" s="272" t="str">
        <f>VLOOKUP(A945,[1]Sheet4!B$1:G$3636,5,0)</f>
        <v>الرابعة</v>
      </c>
      <c r="C945" s="270" t="s">
        <v>1259</v>
      </c>
      <c r="D945" s="270" t="s">
        <v>1259</v>
      </c>
      <c r="E945" s="270" t="s">
        <v>1259</v>
      </c>
      <c r="F945" s="270" t="s">
        <v>1259</v>
      </c>
      <c r="G945" s="270" t="s">
        <v>1259</v>
      </c>
      <c r="H945" s="270" t="s">
        <v>1259</v>
      </c>
      <c r="I945" s="270" t="s">
        <v>1259</v>
      </c>
      <c r="J945" s="270" t="s">
        <v>1259</v>
      </c>
      <c r="K945" s="270" t="s">
        <v>1259</v>
      </c>
      <c r="L945" s="270" t="s">
        <v>1259</v>
      </c>
      <c r="M945" s="270" t="s">
        <v>1259</v>
      </c>
      <c r="N945" s="270" t="s">
        <v>1259</v>
      </c>
      <c r="O945" s="270" t="s">
        <v>1259</v>
      </c>
      <c r="P945" s="270" t="s">
        <v>1259</v>
      </c>
      <c r="Q945" s="270" t="s">
        <v>1259</v>
      </c>
      <c r="R945" s="270" t="s">
        <v>1259</v>
      </c>
      <c r="S945" s="270" t="s">
        <v>1259</v>
      </c>
      <c r="T945" s="270" t="s">
        <v>1259</v>
      </c>
      <c r="U945" s="270" t="s">
        <v>1259</v>
      </c>
      <c r="V945" s="270" t="s">
        <v>1259</v>
      </c>
      <c r="W945" s="270" t="s">
        <v>1259</v>
      </c>
      <c r="X945" s="270" t="s">
        <v>1259</v>
      </c>
      <c r="Y945" s="270" t="s">
        <v>1259</v>
      </c>
      <c r="Z945" s="270" t="s">
        <v>1259</v>
      </c>
      <c r="AA945" s="270" t="s">
        <v>1259</v>
      </c>
      <c r="AB945" s="270" t="s">
        <v>1259</v>
      </c>
      <c r="AC945" s="270" t="s">
        <v>1259</v>
      </c>
      <c r="AD945" s="270" t="s">
        <v>1259</v>
      </c>
      <c r="AE945" s="270" t="s">
        <v>1259</v>
      </c>
      <c r="AF945" s="270" t="s">
        <v>1259</v>
      </c>
      <c r="AG945" s="270" t="s">
        <v>1259</v>
      </c>
      <c r="AH945" s="270" t="s">
        <v>1259</v>
      </c>
      <c r="AI945" s="270" t="s">
        <v>1259</v>
      </c>
      <c r="AJ945" s="270" t="s">
        <v>1259</v>
      </c>
      <c r="AK945" s="270" t="s">
        <v>1259</v>
      </c>
      <c r="AL945" s="270" t="s">
        <v>1259</v>
      </c>
      <c r="AM945" s="270" t="s">
        <v>1259</v>
      </c>
      <c r="AN945" s="270" t="s">
        <v>1259</v>
      </c>
      <c r="AO945" s="270" t="s">
        <v>1259</v>
      </c>
      <c r="AP945" s="270" t="s">
        <v>1259</v>
      </c>
      <c r="AQ945" s="270" t="s">
        <v>1259</v>
      </c>
      <c r="AR945" s="270" t="s">
        <v>1259</v>
      </c>
      <c r="AS945" s="270" t="s">
        <v>1259</v>
      </c>
      <c r="AT945" s="270" t="s">
        <v>1259</v>
      </c>
      <c r="AU945" s="270" t="s">
        <v>1259</v>
      </c>
      <c r="AV945" s="270" t="s">
        <v>1259</v>
      </c>
      <c r="AW945" s="277" t="s">
        <v>1259</v>
      </c>
      <c r="AX945">
        <f>VLOOKUP(A945,[1]Sheet4!B$2:G$3636,6,0)</f>
        <v>0</v>
      </c>
      <c r="AY945" t="str">
        <f>VLOOKUP(A945,[1]Sheet2!A$3:AC$3636,29,0)</f>
        <v/>
      </c>
      <c r="AZ945" s="270" t="s">
        <v>3258</v>
      </c>
      <c r="BA945" s="270" t="s">
        <v>3258</v>
      </c>
      <c r="BB945" s="270" t="s">
        <v>3258</v>
      </c>
      <c r="BC945" s="270" t="s">
        <v>3258</v>
      </c>
      <c r="BD945" s="270"/>
      <c r="BE945" s="270"/>
    </row>
    <row r="946" spans="1:83" ht="14.4" x14ac:dyDescent="0.3">
      <c r="A946" s="269">
        <v>523938</v>
      </c>
      <c r="B946" s="272" t="str">
        <f>VLOOKUP(A946,[1]Sheet4!B$1:G$3636,5,0)</f>
        <v>الرابعة</v>
      </c>
      <c r="C946" s="270" t="s">
        <v>1259</v>
      </c>
      <c r="D946" s="270" t="s">
        <v>1259</v>
      </c>
      <c r="E946" s="270" t="s">
        <v>1259</v>
      </c>
      <c r="F946" s="270" t="s">
        <v>1259</v>
      </c>
      <c r="G946" s="270" t="s">
        <v>1259</v>
      </c>
      <c r="H946" s="270" t="s">
        <v>1259</v>
      </c>
      <c r="I946" s="270" t="s">
        <v>1259</v>
      </c>
      <c r="J946" s="270" t="s">
        <v>1259</v>
      </c>
      <c r="K946" s="270" t="s">
        <v>1259</v>
      </c>
      <c r="L946" s="270" t="s">
        <v>1259</v>
      </c>
      <c r="M946" s="270" t="s">
        <v>1259</v>
      </c>
      <c r="N946" s="270" t="s">
        <v>1259</v>
      </c>
      <c r="O946" s="270" t="s">
        <v>1259</v>
      </c>
      <c r="P946" s="270" t="s">
        <v>1259</v>
      </c>
      <c r="Q946" s="270" t="s">
        <v>1259</v>
      </c>
      <c r="R946" s="270" t="s">
        <v>1259</v>
      </c>
      <c r="S946" s="270" t="s">
        <v>1259</v>
      </c>
      <c r="T946" s="270" t="s">
        <v>1259</v>
      </c>
      <c r="U946" s="270" t="s">
        <v>1259</v>
      </c>
      <c r="V946" s="270" t="s">
        <v>1259</v>
      </c>
      <c r="W946" s="270" t="s">
        <v>1259</v>
      </c>
      <c r="X946" s="270" t="s">
        <v>1259</v>
      </c>
      <c r="Y946" s="270" t="s">
        <v>1259</v>
      </c>
      <c r="Z946" s="270" t="s">
        <v>1259</v>
      </c>
      <c r="AA946" s="270" t="s">
        <v>1259</v>
      </c>
      <c r="AB946" s="270" t="s">
        <v>1259</v>
      </c>
      <c r="AC946" s="270" t="s">
        <v>1259</v>
      </c>
      <c r="AD946" s="270" t="s">
        <v>1259</v>
      </c>
      <c r="AE946" s="270" t="s">
        <v>1259</v>
      </c>
      <c r="AF946" s="270" t="s">
        <v>1259</v>
      </c>
      <c r="AG946" s="270" t="s">
        <v>1259</v>
      </c>
      <c r="AH946" s="270" t="s">
        <v>1259</v>
      </c>
      <c r="AI946" s="270" t="s">
        <v>1259</v>
      </c>
      <c r="AJ946" s="270" t="s">
        <v>1259</v>
      </c>
      <c r="AK946" s="270" t="s">
        <v>1259</v>
      </c>
      <c r="AL946" s="270" t="s">
        <v>1259</v>
      </c>
      <c r="AM946" s="270" t="s">
        <v>1259</v>
      </c>
      <c r="AN946" s="270" t="s">
        <v>1259</v>
      </c>
      <c r="AO946" s="270" t="s">
        <v>1259</v>
      </c>
      <c r="AP946" s="270" t="s">
        <v>1259</v>
      </c>
      <c r="AQ946" s="270" t="s">
        <v>1259</v>
      </c>
      <c r="AR946" s="270" t="s">
        <v>1259</v>
      </c>
      <c r="AS946" s="270" t="s">
        <v>1259</v>
      </c>
      <c r="AT946" s="270" t="s">
        <v>1259</v>
      </c>
      <c r="AU946" s="270" t="s">
        <v>1259</v>
      </c>
      <c r="AV946" s="270" t="s">
        <v>1259</v>
      </c>
      <c r="AW946" s="277" t="s">
        <v>1259</v>
      </c>
      <c r="AX946">
        <f>VLOOKUP(A946,[1]Sheet4!B$2:G$3636,6,0)</f>
        <v>0</v>
      </c>
      <c r="AY946" t="str">
        <f>VLOOKUP(A946,[1]Sheet2!A$3:AC$3636,29,0)</f>
        <v/>
      </c>
      <c r="AZ946" s="270" t="s">
        <v>3258</v>
      </c>
      <c r="BA946" s="270" t="s">
        <v>3258</v>
      </c>
      <c r="BB946" s="270" t="s">
        <v>3258</v>
      </c>
      <c r="BC946" s="270" t="s">
        <v>3258</v>
      </c>
      <c r="BD946" s="270"/>
      <c r="BE946" s="270"/>
    </row>
    <row r="947" spans="1:83" ht="14.4" x14ac:dyDescent="0.3">
      <c r="A947" s="269">
        <v>523945</v>
      </c>
      <c r="B947" s="272" t="str">
        <f>VLOOKUP(A947,[1]Sheet4!B$1:G$3636,5,0)</f>
        <v>الرابعة</v>
      </c>
      <c r="C947" s="270" t="s">
        <v>1259</v>
      </c>
      <c r="D947" s="270" t="s">
        <v>1259</v>
      </c>
      <c r="E947" s="270" t="s">
        <v>1259</v>
      </c>
      <c r="F947" s="270" t="s">
        <v>1259</v>
      </c>
      <c r="G947" s="270" t="s">
        <v>1259</v>
      </c>
      <c r="H947" s="270" t="s">
        <v>1259</v>
      </c>
      <c r="I947" s="270" t="s">
        <v>1259</v>
      </c>
      <c r="J947" s="270" t="s">
        <v>1259</v>
      </c>
      <c r="K947" s="270" t="s">
        <v>1259</v>
      </c>
      <c r="L947" s="270" t="s">
        <v>1259</v>
      </c>
      <c r="M947" s="270" t="s">
        <v>1259</v>
      </c>
      <c r="N947" s="270" t="s">
        <v>1259</v>
      </c>
      <c r="O947" s="270" t="s">
        <v>1259</v>
      </c>
      <c r="P947" s="270" t="s">
        <v>1259</v>
      </c>
      <c r="Q947" s="270" t="s">
        <v>1259</v>
      </c>
      <c r="R947" s="270" t="s">
        <v>1259</v>
      </c>
      <c r="S947" s="270" t="s">
        <v>1259</v>
      </c>
      <c r="T947" s="270" t="s">
        <v>1259</v>
      </c>
      <c r="U947" s="270" t="s">
        <v>1259</v>
      </c>
      <c r="V947" s="270" t="s">
        <v>1259</v>
      </c>
      <c r="W947" s="270" t="s">
        <v>1259</v>
      </c>
      <c r="X947" s="270" t="s">
        <v>1259</v>
      </c>
      <c r="Y947" s="270" t="s">
        <v>1259</v>
      </c>
      <c r="Z947" s="270" t="s">
        <v>1259</v>
      </c>
      <c r="AA947" s="270" t="s">
        <v>1259</v>
      </c>
      <c r="AB947" s="270" t="s">
        <v>1259</v>
      </c>
      <c r="AC947" s="270" t="s">
        <v>1259</v>
      </c>
      <c r="AD947" s="270" t="s">
        <v>1259</v>
      </c>
      <c r="AE947" s="270" t="s">
        <v>1259</v>
      </c>
      <c r="AF947" s="270" t="s">
        <v>1259</v>
      </c>
      <c r="AG947" s="270" t="s">
        <v>1259</v>
      </c>
      <c r="AH947" s="270" t="s">
        <v>1259</v>
      </c>
      <c r="AI947" s="270" t="s">
        <v>1259</v>
      </c>
      <c r="AJ947" s="270" t="s">
        <v>1259</v>
      </c>
      <c r="AK947" s="270" t="s">
        <v>1259</v>
      </c>
      <c r="AL947" s="270" t="s">
        <v>1259</v>
      </c>
      <c r="AM947" s="270" t="s">
        <v>1259</v>
      </c>
      <c r="AN947" s="270" t="s">
        <v>1259</v>
      </c>
      <c r="AO947" s="270" t="s">
        <v>1259</v>
      </c>
      <c r="AP947" s="270" t="s">
        <v>1259</v>
      </c>
      <c r="AQ947" s="270" t="s">
        <v>1259</v>
      </c>
      <c r="AR947" s="270" t="s">
        <v>1259</v>
      </c>
      <c r="AS947" s="270" t="s">
        <v>1259</v>
      </c>
      <c r="AT947" s="270" t="s">
        <v>1259</v>
      </c>
      <c r="AU947" s="270" t="s">
        <v>1259</v>
      </c>
      <c r="AV947" s="270" t="s">
        <v>1259</v>
      </c>
      <c r="AW947" s="277" t="s">
        <v>1259</v>
      </c>
      <c r="AX947">
        <f>VLOOKUP(A947,[1]Sheet4!B$2:G$3636,6,0)</f>
        <v>0</v>
      </c>
      <c r="AY947" t="str">
        <f>VLOOKUP(A947,[1]Sheet2!A$3:AC$3636,29,0)</f>
        <v/>
      </c>
      <c r="AZ947" s="270" t="s">
        <v>3258</v>
      </c>
      <c r="BA947" s="270" t="s">
        <v>3258</v>
      </c>
      <c r="BB947" s="270" t="s">
        <v>3258</v>
      </c>
      <c r="BC947" s="270" t="s">
        <v>3258</v>
      </c>
      <c r="BD947" s="270"/>
      <c r="BE947" s="270"/>
    </row>
    <row r="948" spans="1:83" ht="14.4" x14ac:dyDescent="0.3">
      <c r="A948" s="269">
        <v>523953</v>
      </c>
      <c r="B948" s="272" t="str">
        <f>VLOOKUP(A948,[1]Sheet4!B$1:G$3636,5,0)</f>
        <v>الرابعة</v>
      </c>
      <c r="C948" s="270" t="s">
        <v>1259</v>
      </c>
      <c r="D948" s="270" t="s">
        <v>1259</v>
      </c>
      <c r="E948" s="270" t="s">
        <v>1259</v>
      </c>
      <c r="F948" s="270" t="s">
        <v>1259</v>
      </c>
      <c r="G948" s="270" t="s">
        <v>1259</v>
      </c>
      <c r="H948" s="270" t="s">
        <v>1259</v>
      </c>
      <c r="I948" s="270" t="s">
        <v>1259</v>
      </c>
      <c r="J948" s="270" t="s">
        <v>1259</v>
      </c>
      <c r="K948" s="270" t="s">
        <v>1259</v>
      </c>
      <c r="L948" s="270" t="s">
        <v>1259</v>
      </c>
      <c r="M948" s="270" t="s">
        <v>1259</v>
      </c>
      <c r="N948" s="270" t="s">
        <v>1259</v>
      </c>
      <c r="O948" s="270" t="s">
        <v>1259</v>
      </c>
      <c r="P948" s="270" t="s">
        <v>1259</v>
      </c>
      <c r="Q948" s="270" t="s">
        <v>1259</v>
      </c>
      <c r="R948" s="270" t="s">
        <v>1259</v>
      </c>
      <c r="S948" s="270" t="s">
        <v>1259</v>
      </c>
      <c r="T948" s="270" t="s">
        <v>1259</v>
      </c>
      <c r="U948" s="270" t="s">
        <v>1259</v>
      </c>
      <c r="V948" s="270" t="s">
        <v>1259</v>
      </c>
      <c r="W948" s="270" t="s">
        <v>1259</v>
      </c>
      <c r="X948" s="270" t="s">
        <v>1259</v>
      </c>
      <c r="Y948" s="270" t="s">
        <v>1259</v>
      </c>
      <c r="Z948" s="270" t="s">
        <v>1259</v>
      </c>
      <c r="AA948" s="270" t="s">
        <v>1259</v>
      </c>
      <c r="AB948" s="270" t="s">
        <v>1259</v>
      </c>
      <c r="AC948" s="270" t="s">
        <v>1259</v>
      </c>
      <c r="AD948" s="270" t="s">
        <v>1259</v>
      </c>
      <c r="AE948" s="270" t="s">
        <v>1259</v>
      </c>
      <c r="AF948" s="270" t="s">
        <v>1259</v>
      </c>
      <c r="AG948" s="270" t="s">
        <v>1259</v>
      </c>
      <c r="AH948" s="270" t="s">
        <v>1259</v>
      </c>
      <c r="AI948" s="270" t="s">
        <v>1259</v>
      </c>
      <c r="AJ948" s="270" t="s">
        <v>1259</v>
      </c>
      <c r="AK948" s="270" t="s">
        <v>1259</v>
      </c>
      <c r="AL948" s="270" t="s">
        <v>1259</v>
      </c>
      <c r="AM948" s="270" t="s">
        <v>1259</v>
      </c>
      <c r="AN948" s="270" t="s">
        <v>1259</v>
      </c>
      <c r="AO948" s="270" t="s">
        <v>1259</v>
      </c>
      <c r="AP948" s="270" t="s">
        <v>1259</v>
      </c>
      <c r="AQ948" s="270" t="s">
        <v>1259</v>
      </c>
      <c r="AR948" s="270" t="s">
        <v>1259</v>
      </c>
      <c r="AS948" s="270" t="s">
        <v>1259</v>
      </c>
      <c r="AT948" s="270" t="s">
        <v>1259</v>
      </c>
      <c r="AU948" s="270" t="s">
        <v>1259</v>
      </c>
      <c r="AV948" s="270" t="s">
        <v>1259</v>
      </c>
      <c r="AW948" s="277" t="s">
        <v>1259</v>
      </c>
      <c r="AX948">
        <f>VLOOKUP(A948,[1]Sheet4!B$2:G$3636,6,0)</f>
        <v>0</v>
      </c>
      <c r="AY948" t="str">
        <f>VLOOKUP(A948,[1]Sheet2!A$3:AC$3636,29,0)</f>
        <v/>
      </c>
      <c r="AZ948" s="270" t="s">
        <v>3258</v>
      </c>
      <c r="BA948" s="270" t="s">
        <v>3258</v>
      </c>
      <c r="BB948" s="270" t="s">
        <v>3258</v>
      </c>
      <c r="BC948" s="270" t="s">
        <v>3258</v>
      </c>
      <c r="BD948" s="270"/>
      <c r="BE948" s="270"/>
    </row>
    <row r="949" spans="1:83" ht="14.4" x14ac:dyDescent="0.3">
      <c r="A949" s="269">
        <v>523971</v>
      </c>
      <c r="B949" s="272" t="str">
        <f>VLOOKUP(A949,[1]Sheet4!B$1:G$3636,5,0)</f>
        <v>الرابعة</v>
      </c>
      <c r="C949" s="270" t="s">
        <v>1260</v>
      </c>
      <c r="D949" s="270" t="s">
        <v>1260</v>
      </c>
      <c r="E949" s="270" t="s">
        <v>1260</v>
      </c>
      <c r="F949" s="270" t="s">
        <v>1260</v>
      </c>
      <c r="G949" s="270" t="s">
        <v>1260</v>
      </c>
      <c r="H949" s="270" t="s">
        <v>1260</v>
      </c>
      <c r="I949" s="270" t="s">
        <v>1260</v>
      </c>
      <c r="J949" s="270" t="s">
        <v>1260</v>
      </c>
      <c r="K949" s="270" t="s">
        <v>1260</v>
      </c>
      <c r="L949" s="270" t="s">
        <v>1260</v>
      </c>
      <c r="M949" s="270" t="s">
        <v>1260</v>
      </c>
      <c r="N949" s="270" t="s">
        <v>1260</v>
      </c>
      <c r="O949" s="270" t="s">
        <v>1260</v>
      </c>
      <c r="P949" s="270" t="s">
        <v>1260</v>
      </c>
      <c r="Q949" s="270" t="s">
        <v>1260</v>
      </c>
      <c r="R949" s="270" t="s">
        <v>1260</v>
      </c>
      <c r="S949" s="270" t="s">
        <v>1260</v>
      </c>
      <c r="T949" s="270" t="s">
        <v>1260</v>
      </c>
      <c r="U949" s="270" t="s">
        <v>1260</v>
      </c>
      <c r="V949" s="270" t="s">
        <v>1260</v>
      </c>
      <c r="W949" s="270" t="s">
        <v>1260</v>
      </c>
      <c r="X949" s="270" t="s">
        <v>1260</v>
      </c>
      <c r="Y949" s="270" t="s">
        <v>1260</v>
      </c>
      <c r="Z949" s="270" t="s">
        <v>1260</v>
      </c>
      <c r="AA949" s="270" t="s">
        <v>1260</v>
      </c>
      <c r="AB949" s="270" t="s">
        <v>1260</v>
      </c>
      <c r="AC949" s="270" t="s">
        <v>1260</v>
      </c>
      <c r="AD949" s="270" t="s">
        <v>1260</v>
      </c>
      <c r="AE949" s="270" t="s">
        <v>1260</v>
      </c>
      <c r="AF949" s="270" t="s">
        <v>1260</v>
      </c>
      <c r="AG949" s="270" t="s">
        <v>1260</v>
      </c>
      <c r="AH949" s="270" t="s">
        <v>1260</v>
      </c>
      <c r="AI949" s="270" t="s">
        <v>1260</v>
      </c>
      <c r="AJ949" s="270" t="s">
        <v>1260</v>
      </c>
      <c r="AK949" s="270" t="s">
        <v>1260</v>
      </c>
      <c r="AL949" s="270" t="s">
        <v>1260</v>
      </c>
      <c r="AM949" s="270" t="s">
        <v>1260</v>
      </c>
      <c r="AN949" s="270" t="s">
        <v>1260</v>
      </c>
      <c r="AO949" s="270" t="s">
        <v>1260</v>
      </c>
      <c r="AP949" s="270" t="s">
        <v>1260</v>
      </c>
      <c r="AQ949" s="270" t="s">
        <v>1260</v>
      </c>
      <c r="AR949" s="270" t="s">
        <v>1260</v>
      </c>
      <c r="AS949" s="270" t="s">
        <v>1260</v>
      </c>
      <c r="AT949" s="270" t="s">
        <v>1260</v>
      </c>
      <c r="AU949" s="270" t="s">
        <v>1260</v>
      </c>
      <c r="AV949" s="270" t="s">
        <v>1260</v>
      </c>
      <c r="AW949" s="277" t="s">
        <v>1260</v>
      </c>
      <c r="AX949" t="str">
        <f>VLOOKUP(A949,[1]Sheet4!B$2:G$3636,6,0)</f>
        <v>مستنفذ فصل ثاني  2023-2024</v>
      </c>
      <c r="AY949" t="str">
        <f>VLOOKUP(A949,[1]Sheet2!A$3:AC$3636,29,0)</f>
        <v/>
      </c>
      <c r="AZ949" s="270" t="s">
        <v>3258</v>
      </c>
      <c r="BA949" s="270" t="s">
        <v>3258</v>
      </c>
      <c r="BB949" s="270" t="s">
        <v>3258</v>
      </c>
      <c r="BC949" s="270" t="s">
        <v>3258</v>
      </c>
      <c r="BD949" s="270"/>
      <c r="BE949" s="270"/>
      <c r="BH949" s="248"/>
      <c r="BI949" s="248"/>
      <c r="BJ949" s="248"/>
      <c r="BK949" s="248"/>
      <c r="BL949" s="248"/>
      <c r="BM949" s="248"/>
      <c r="BN949" s="248"/>
      <c r="BO949" s="248"/>
      <c r="BP949" s="248" t="s">
        <v>3258</v>
      </c>
      <c r="BQ949" s="248" t="s">
        <v>3258</v>
      </c>
      <c r="BR949" s="248" t="s">
        <v>3258</v>
      </c>
      <c r="BS949" s="248" t="s">
        <v>3258</v>
      </c>
      <c r="BT949" s="248" t="s">
        <v>3258</v>
      </c>
      <c r="BU949" s="248" t="s">
        <v>3258</v>
      </c>
      <c r="BV949" s="247"/>
      <c r="BW949" s="248"/>
      <c r="BX949" s="248"/>
      <c r="BY949" s="248"/>
      <c r="BZ949" s="248"/>
      <c r="CA949" s="241"/>
      <c r="CB949" s="241"/>
      <c r="CC949" s="241"/>
      <c r="CD949" s="241"/>
      <c r="CE949" s="248"/>
    </row>
    <row r="950" spans="1:83" ht="14.4" x14ac:dyDescent="0.3">
      <c r="A950" s="269">
        <v>523975</v>
      </c>
      <c r="B950" s="272" t="str">
        <f>VLOOKUP(A950,[1]Sheet4!B$1:G$3636,5,0)</f>
        <v>الرابعة</v>
      </c>
      <c r="C950" s="270" t="s">
        <v>1259</v>
      </c>
      <c r="D950" s="270" t="s">
        <v>1259</v>
      </c>
      <c r="E950" s="270" t="s">
        <v>1259</v>
      </c>
      <c r="F950" s="270" t="s">
        <v>1259</v>
      </c>
      <c r="G950" s="270" t="s">
        <v>1259</v>
      </c>
      <c r="H950" s="270" t="s">
        <v>1259</v>
      </c>
      <c r="I950" s="270" t="s">
        <v>1259</v>
      </c>
      <c r="J950" s="270" t="s">
        <v>1259</v>
      </c>
      <c r="K950" s="270" t="s">
        <v>1259</v>
      </c>
      <c r="L950" s="270" t="s">
        <v>1259</v>
      </c>
      <c r="M950" s="270" t="s">
        <v>1259</v>
      </c>
      <c r="N950" s="270" t="s">
        <v>1259</v>
      </c>
      <c r="O950" s="270" t="s">
        <v>1259</v>
      </c>
      <c r="P950" s="270" t="s">
        <v>1259</v>
      </c>
      <c r="Q950" s="270" t="s">
        <v>1259</v>
      </c>
      <c r="R950" s="270" t="s">
        <v>1259</v>
      </c>
      <c r="S950" s="270" t="s">
        <v>1259</v>
      </c>
      <c r="T950" s="270" t="s">
        <v>1259</v>
      </c>
      <c r="U950" s="270" t="s">
        <v>1259</v>
      </c>
      <c r="V950" s="270" t="s">
        <v>1259</v>
      </c>
      <c r="W950" s="270" t="s">
        <v>1259</v>
      </c>
      <c r="X950" s="270" t="s">
        <v>1259</v>
      </c>
      <c r="Y950" s="270" t="s">
        <v>1259</v>
      </c>
      <c r="Z950" s="270" t="s">
        <v>1259</v>
      </c>
      <c r="AA950" s="270" t="s">
        <v>1259</v>
      </c>
      <c r="AB950" s="270" t="s">
        <v>1259</v>
      </c>
      <c r="AC950" s="270" t="s">
        <v>1259</v>
      </c>
      <c r="AD950" s="270" t="s">
        <v>1259</v>
      </c>
      <c r="AE950" s="270" t="s">
        <v>1259</v>
      </c>
      <c r="AF950" s="270" t="s">
        <v>1259</v>
      </c>
      <c r="AG950" s="270" t="s">
        <v>1259</v>
      </c>
      <c r="AH950" s="270" t="s">
        <v>1259</v>
      </c>
      <c r="AI950" s="270" t="s">
        <v>1259</v>
      </c>
      <c r="AJ950" s="270" t="s">
        <v>1259</v>
      </c>
      <c r="AK950" s="270" t="s">
        <v>1259</v>
      </c>
      <c r="AL950" s="270" t="s">
        <v>1259</v>
      </c>
      <c r="AM950" s="270" t="s">
        <v>1259</v>
      </c>
      <c r="AN950" s="270" t="s">
        <v>1259</v>
      </c>
      <c r="AO950" s="270" t="s">
        <v>1259</v>
      </c>
      <c r="AP950" s="270" t="s">
        <v>1259</v>
      </c>
      <c r="AQ950" s="270" t="s">
        <v>1259</v>
      </c>
      <c r="AR950" s="270" t="s">
        <v>1259</v>
      </c>
      <c r="AS950" s="270" t="s">
        <v>1259</v>
      </c>
      <c r="AT950" s="270" t="s">
        <v>1259</v>
      </c>
      <c r="AU950" s="270" t="s">
        <v>1259</v>
      </c>
      <c r="AV950" s="270" t="s">
        <v>1259</v>
      </c>
      <c r="AW950" s="277" t="s">
        <v>1259</v>
      </c>
      <c r="AX950">
        <f>VLOOKUP(A950,[1]Sheet4!B$2:G$3636,6,0)</f>
        <v>0</v>
      </c>
      <c r="AY950" t="str">
        <f>VLOOKUP(A950,[1]Sheet2!A$3:AC$3636,29,0)</f>
        <v/>
      </c>
      <c r="AZ950" s="270" t="s">
        <v>3258</v>
      </c>
      <c r="BA950" s="270" t="s">
        <v>3258</v>
      </c>
      <c r="BB950" s="270" t="s">
        <v>3258</v>
      </c>
      <c r="BC950" s="270" t="s">
        <v>3258</v>
      </c>
      <c r="BD950" s="270"/>
      <c r="BE950" s="270"/>
    </row>
    <row r="951" spans="1:83" ht="14.4" x14ac:dyDescent="0.3">
      <c r="A951" s="269">
        <v>523993</v>
      </c>
      <c r="B951" s="272" t="str">
        <f>VLOOKUP(A951,[1]Sheet4!B$1:G$3636,5,0)</f>
        <v>الرابعة</v>
      </c>
      <c r="C951" s="270" t="s">
        <v>1259</v>
      </c>
      <c r="D951" s="270" t="s">
        <v>1259</v>
      </c>
      <c r="E951" s="270" t="s">
        <v>1259</v>
      </c>
      <c r="F951" s="270" t="s">
        <v>1259</v>
      </c>
      <c r="G951" s="270" t="s">
        <v>1259</v>
      </c>
      <c r="H951" s="270" t="s">
        <v>1259</v>
      </c>
      <c r="I951" s="270" t="s">
        <v>1259</v>
      </c>
      <c r="J951" s="270" t="s">
        <v>1259</v>
      </c>
      <c r="K951" s="270" t="s">
        <v>1259</v>
      </c>
      <c r="L951" s="270" t="s">
        <v>1259</v>
      </c>
      <c r="M951" s="270" t="s">
        <v>1259</v>
      </c>
      <c r="N951" s="270" t="s">
        <v>1259</v>
      </c>
      <c r="O951" s="270" t="s">
        <v>1259</v>
      </c>
      <c r="P951" s="270" t="s">
        <v>1259</v>
      </c>
      <c r="Q951" s="270" t="s">
        <v>1259</v>
      </c>
      <c r="R951" s="270" t="s">
        <v>1259</v>
      </c>
      <c r="S951" s="270" t="s">
        <v>1259</v>
      </c>
      <c r="T951" s="270" t="s">
        <v>1259</v>
      </c>
      <c r="U951" s="270" t="s">
        <v>1259</v>
      </c>
      <c r="V951" s="270" t="s">
        <v>1259</v>
      </c>
      <c r="W951" s="270" t="s">
        <v>1259</v>
      </c>
      <c r="X951" s="270" t="s">
        <v>1259</v>
      </c>
      <c r="Y951" s="270" t="s">
        <v>1259</v>
      </c>
      <c r="Z951" s="270" t="s">
        <v>1259</v>
      </c>
      <c r="AA951" s="270" t="s">
        <v>1259</v>
      </c>
      <c r="AB951" s="270" t="s">
        <v>1259</v>
      </c>
      <c r="AC951" s="270" t="s">
        <v>1259</v>
      </c>
      <c r="AD951" s="270" t="s">
        <v>1259</v>
      </c>
      <c r="AE951" s="270" t="s">
        <v>1259</v>
      </c>
      <c r="AF951" s="270" t="s">
        <v>1259</v>
      </c>
      <c r="AG951" s="270" t="s">
        <v>1259</v>
      </c>
      <c r="AH951" s="270" t="s">
        <v>1259</v>
      </c>
      <c r="AI951" s="270" t="s">
        <v>1259</v>
      </c>
      <c r="AJ951" s="270" t="s">
        <v>1259</v>
      </c>
      <c r="AK951" s="270" t="s">
        <v>1259</v>
      </c>
      <c r="AL951" s="270" t="s">
        <v>1259</v>
      </c>
      <c r="AM951" s="270" t="s">
        <v>1259</v>
      </c>
      <c r="AN951" s="270" t="s">
        <v>1259</v>
      </c>
      <c r="AO951" s="270" t="s">
        <v>1259</v>
      </c>
      <c r="AP951" s="270" t="s">
        <v>1259</v>
      </c>
      <c r="AQ951" s="270" t="s">
        <v>1259</v>
      </c>
      <c r="AR951" s="270" t="s">
        <v>1259</v>
      </c>
      <c r="AS951" s="270" t="s">
        <v>1259</v>
      </c>
      <c r="AT951" s="270" t="s">
        <v>1259</v>
      </c>
      <c r="AU951" s="270" t="s">
        <v>1259</v>
      </c>
      <c r="AV951" s="270" t="s">
        <v>1259</v>
      </c>
      <c r="AW951" s="277" t="s">
        <v>1259</v>
      </c>
      <c r="AX951">
        <f>VLOOKUP(A951,[1]Sheet4!B$2:G$3636,6,0)</f>
        <v>0</v>
      </c>
      <c r="AY951" t="str">
        <f>VLOOKUP(A951,[1]Sheet2!A$3:AC$3636,29,0)</f>
        <v/>
      </c>
      <c r="AZ951" s="270" t="s">
        <v>3258</v>
      </c>
      <c r="BA951" s="270" t="s">
        <v>3258</v>
      </c>
      <c r="BB951" s="270" t="s">
        <v>3258</v>
      </c>
      <c r="BC951" s="270" t="s">
        <v>3258</v>
      </c>
      <c r="BD951" s="270"/>
      <c r="BE951" s="270"/>
    </row>
    <row r="952" spans="1:83" ht="14.4" x14ac:dyDescent="0.3">
      <c r="A952" s="269">
        <v>523998</v>
      </c>
      <c r="B952" s="272" t="str">
        <f>VLOOKUP(A952,[1]Sheet4!B$1:G$3636,5,0)</f>
        <v>الرابعة</v>
      </c>
      <c r="C952" s="270" t="s">
        <v>1259</v>
      </c>
      <c r="D952" s="270" t="s">
        <v>1259</v>
      </c>
      <c r="E952" s="270" t="s">
        <v>1259</v>
      </c>
      <c r="F952" s="270" t="s">
        <v>1259</v>
      </c>
      <c r="G952" s="270" t="s">
        <v>1259</v>
      </c>
      <c r="H952" s="270" t="s">
        <v>1259</v>
      </c>
      <c r="I952" s="270" t="s">
        <v>1259</v>
      </c>
      <c r="J952" s="270" t="s">
        <v>1259</v>
      </c>
      <c r="K952" s="270" t="s">
        <v>1259</v>
      </c>
      <c r="L952" s="270" t="s">
        <v>1259</v>
      </c>
      <c r="M952" s="270" t="s">
        <v>1259</v>
      </c>
      <c r="N952" s="270" t="s">
        <v>1259</v>
      </c>
      <c r="O952" s="270" t="s">
        <v>1259</v>
      </c>
      <c r="P952" s="270" t="s">
        <v>1259</v>
      </c>
      <c r="Q952" s="270" t="s">
        <v>1259</v>
      </c>
      <c r="R952" s="270" t="s">
        <v>1259</v>
      </c>
      <c r="S952" s="270" t="s">
        <v>1259</v>
      </c>
      <c r="T952" s="270" t="s">
        <v>1259</v>
      </c>
      <c r="U952" s="270" t="s">
        <v>1259</v>
      </c>
      <c r="V952" s="270" t="s">
        <v>1259</v>
      </c>
      <c r="W952" s="270" t="s">
        <v>1259</v>
      </c>
      <c r="X952" s="270" t="s">
        <v>1259</v>
      </c>
      <c r="Y952" s="270" t="s">
        <v>1259</v>
      </c>
      <c r="Z952" s="270" t="s">
        <v>1259</v>
      </c>
      <c r="AA952" s="270" t="s">
        <v>1259</v>
      </c>
      <c r="AB952" s="270" t="s">
        <v>1259</v>
      </c>
      <c r="AC952" s="270" t="s">
        <v>1259</v>
      </c>
      <c r="AD952" s="270" t="s">
        <v>1259</v>
      </c>
      <c r="AE952" s="270" t="s">
        <v>1259</v>
      </c>
      <c r="AF952" s="270" t="s">
        <v>1259</v>
      </c>
      <c r="AG952" s="270" t="s">
        <v>1259</v>
      </c>
      <c r="AH952" s="270" t="s">
        <v>1259</v>
      </c>
      <c r="AI952" s="270" t="s">
        <v>1259</v>
      </c>
      <c r="AJ952" s="270" t="s">
        <v>1259</v>
      </c>
      <c r="AK952" s="270" t="s">
        <v>1259</v>
      </c>
      <c r="AL952" s="270" t="s">
        <v>1259</v>
      </c>
      <c r="AM952" s="270" t="s">
        <v>1259</v>
      </c>
      <c r="AN952" s="270" t="s">
        <v>1259</v>
      </c>
      <c r="AO952" s="270" t="s">
        <v>1259</v>
      </c>
      <c r="AP952" s="270" t="s">
        <v>1259</v>
      </c>
      <c r="AQ952" s="270" t="s">
        <v>1259</v>
      </c>
      <c r="AR952" s="270" t="s">
        <v>1259</v>
      </c>
      <c r="AS952" s="270" t="s">
        <v>1259</v>
      </c>
      <c r="AT952" s="270" t="s">
        <v>1259</v>
      </c>
      <c r="AU952" s="270" t="s">
        <v>1259</v>
      </c>
      <c r="AV952" s="270" t="s">
        <v>1259</v>
      </c>
      <c r="AW952" s="277" t="s">
        <v>1259</v>
      </c>
      <c r="AX952">
        <f>VLOOKUP(A952,[1]Sheet4!B$2:G$3636,6,0)</f>
        <v>0</v>
      </c>
      <c r="AY952" t="str">
        <f>VLOOKUP(A952,[1]Sheet2!A$3:AC$3636,29,0)</f>
        <v/>
      </c>
      <c r="AZ952" s="270" t="s">
        <v>3258</v>
      </c>
      <c r="BA952" s="270" t="s">
        <v>3258</v>
      </c>
      <c r="BB952" s="270" t="s">
        <v>3258</v>
      </c>
      <c r="BC952" s="270" t="s">
        <v>3258</v>
      </c>
      <c r="BD952" s="270"/>
      <c r="BE952" s="270"/>
      <c r="BH952" s="248"/>
      <c r="BI952" s="248"/>
      <c r="BJ952" s="248"/>
      <c r="BK952" s="248"/>
      <c r="BL952" s="248"/>
      <c r="BM952" s="248"/>
      <c r="BN952" s="248"/>
      <c r="BO952" s="248"/>
      <c r="BP952" s="248" t="s">
        <v>3258</v>
      </c>
      <c r="BQ952" s="248" t="s">
        <v>3258</v>
      </c>
      <c r="BR952" s="248" t="s">
        <v>3258</v>
      </c>
      <c r="BS952" s="248" t="s">
        <v>3258</v>
      </c>
      <c r="BT952" s="248" t="s">
        <v>3258</v>
      </c>
      <c r="BU952" s="248" t="s">
        <v>3258</v>
      </c>
      <c r="BV952" s="247"/>
      <c r="BW952" s="248"/>
      <c r="BX952" s="248"/>
      <c r="BY952" s="248"/>
      <c r="BZ952" s="248"/>
      <c r="CA952" s="241"/>
      <c r="CB952" s="241"/>
      <c r="CC952" s="241"/>
      <c r="CD952" s="241"/>
      <c r="CE952" s="248"/>
    </row>
    <row r="953" spans="1:83" ht="14.4" x14ac:dyDescent="0.3">
      <c r="A953" s="269">
        <v>523999</v>
      </c>
      <c r="B953" s="272" t="str">
        <f>VLOOKUP(A953,[1]Sheet4!B$1:G$3636,5,0)</f>
        <v>الرابعة</v>
      </c>
      <c r="C953" s="270" t="s">
        <v>1259</v>
      </c>
      <c r="D953" s="270" t="s">
        <v>1259</v>
      </c>
      <c r="E953" s="270" t="s">
        <v>1259</v>
      </c>
      <c r="F953" s="270" t="s">
        <v>1259</v>
      </c>
      <c r="G953" s="270" t="s">
        <v>1259</v>
      </c>
      <c r="H953" s="270" t="s">
        <v>1259</v>
      </c>
      <c r="I953" s="270" t="s">
        <v>1259</v>
      </c>
      <c r="J953" s="270" t="s">
        <v>1259</v>
      </c>
      <c r="K953" s="270" t="s">
        <v>1259</v>
      </c>
      <c r="L953" s="270" t="s">
        <v>1259</v>
      </c>
      <c r="M953" s="270" t="s">
        <v>1259</v>
      </c>
      <c r="N953" s="270" t="s">
        <v>1259</v>
      </c>
      <c r="O953" s="270" t="s">
        <v>1259</v>
      </c>
      <c r="P953" s="270" t="s">
        <v>1259</v>
      </c>
      <c r="Q953" s="270" t="s">
        <v>1259</v>
      </c>
      <c r="R953" s="270" t="s">
        <v>1259</v>
      </c>
      <c r="S953" s="270" t="s">
        <v>1259</v>
      </c>
      <c r="T953" s="270" t="s">
        <v>1259</v>
      </c>
      <c r="U953" s="270" t="s">
        <v>1259</v>
      </c>
      <c r="V953" s="270" t="s">
        <v>1259</v>
      </c>
      <c r="W953" s="270" t="s">
        <v>1259</v>
      </c>
      <c r="X953" s="270" t="s">
        <v>1259</v>
      </c>
      <c r="Y953" s="270" t="s">
        <v>1259</v>
      </c>
      <c r="Z953" s="270" t="s">
        <v>1259</v>
      </c>
      <c r="AA953" s="270" t="s">
        <v>1259</v>
      </c>
      <c r="AB953" s="270" t="s">
        <v>1259</v>
      </c>
      <c r="AC953" s="270" t="s">
        <v>1259</v>
      </c>
      <c r="AD953" s="270" t="s">
        <v>1259</v>
      </c>
      <c r="AE953" s="270" t="s">
        <v>1259</v>
      </c>
      <c r="AF953" s="270" t="s">
        <v>1259</v>
      </c>
      <c r="AG953" s="270" t="s">
        <v>1259</v>
      </c>
      <c r="AH953" s="270" t="s">
        <v>1259</v>
      </c>
      <c r="AI953" s="270" t="s">
        <v>1259</v>
      </c>
      <c r="AJ953" s="270" t="s">
        <v>1259</v>
      </c>
      <c r="AK953" s="270" t="s">
        <v>1259</v>
      </c>
      <c r="AL953" s="270" t="s">
        <v>1259</v>
      </c>
      <c r="AM953" s="270" t="s">
        <v>1259</v>
      </c>
      <c r="AN953" s="270" t="s">
        <v>1259</v>
      </c>
      <c r="AO953" s="270" t="s">
        <v>1259</v>
      </c>
      <c r="AP953" s="270" t="s">
        <v>1259</v>
      </c>
      <c r="AQ953" s="270" t="s">
        <v>1259</v>
      </c>
      <c r="AR953" s="270" t="s">
        <v>1259</v>
      </c>
      <c r="AS953" s="270" t="s">
        <v>1259</v>
      </c>
      <c r="AT953" s="270" t="s">
        <v>1259</v>
      </c>
      <c r="AU953" s="270" t="s">
        <v>1259</v>
      </c>
      <c r="AV953" s="270" t="s">
        <v>1259</v>
      </c>
      <c r="AW953" s="277" t="s">
        <v>1259</v>
      </c>
      <c r="AX953">
        <f>VLOOKUP(A953,[1]Sheet4!B$2:G$3636,6,0)</f>
        <v>0</v>
      </c>
      <c r="AY953" t="str">
        <f>VLOOKUP(A953,[1]Sheet2!A$3:AC$3636,29,0)</f>
        <v/>
      </c>
      <c r="AZ953" s="270" t="s">
        <v>3258</v>
      </c>
      <c r="BA953" s="270" t="s">
        <v>3258</v>
      </c>
      <c r="BB953" s="270" t="s">
        <v>3258</v>
      </c>
      <c r="BC953" s="270" t="s">
        <v>3258</v>
      </c>
      <c r="BD953" s="270"/>
      <c r="BE953" s="270"/>
    </row>
    <row r="954" spans="1:83" ht="14.4" x14ac:dyDescent="0.3">
      <c r="A954" s="269">
        <v>524002</v>
      </c>
      <c r="B954" s="272" t="str">
        <f>VLOOKUP(A954,[1]Sheet4!B$1:G$3636,5,0)</f>
        <v>الرابعة</v>
      </c>
      <c r="C954" s="270" t="s">
        <v>1259</v>
      </c>
      <c r="D954" s="270" t="s">
        <v>1259</v>
      </c>
      <c r="E954" s="270" t="s">
        <v>1259</v>
      </c>
      <c r="F954" s="270" t="s">
        <v>1259</v>
      </c>
      <c r="G954" s="270" t="s">
        <v>1259</v>
      </c>
      <c r="H954" s="270" t="s">
        <v>1259</v>
      </c>
      <c r="I954" s="270" t="s">
        <v>1259</v>
      </c>
      <c r="J954" s="270" t="s">
        <v>1259</v>
      </c>
      <c r="K954" s="270" t="s">
        <v>1259</v>
      </c>
      <c r="L954" s="270" t="s">
        <v>1259</v>
      </c>
      <c r="M954" s="270" t="s">
        <v>1259</v>
      </c>
      <c r="N954" s="270" t="s">
        <v>1259</v>
      </c>
      <c r="O954" s="270" t="s">
        <v>1259</v>
      </c>
      <c r="P954" s="270" t="s">
        <v>1259</v>
      </c>
      <c r="Q954" s="270" t="s">
        <v>1259</v>
      </c>
      <c r="R954" s="270" t="s">
        <v>1259</v>
      </c>
      <c r="S954" s="270" t="s">
        <v>1259</v>
      </c>
      <c r="T954" s="270" t="s">
        <v>1259</v>
      </c>
      <c r="U954" s="270" t="s">
        <v>1259</v>
      </c>
      <c r="V954" s="270" t="s">
        <v>1259</v>
      </c>
      <c r="W954" s="270" t="s">
        <v>1259</v>
      </c>
      <c r="X954" s="270" t="s">
        <v>1259</v>
      </c>
      <c r="Y954" s="270" t="s">
        <v>1259</v>
      </c>
      <c r="Z954" s="270" t="s">
        <v>1259</v>
      </c>
      <c r="AA954" s="270" t="s">
        <v>1259</v>
      </c>
      <c r="AB954" s="270" t="s">
        <v>1259</v>
      </c>
      <c r="AC954" s="270" t="s">
        <v>1259</v>
      </c>
      <c r="AD954" s="270" t="s">
        <v>1259</v>
      </c>
      <c r="AE954" s="270" t="s">
        <v>1259</v>
      </c>
      <c r="AF954" s="270" t="s">
        <v>1259</v>
      </c>
      <c r="AG954" s="270" t="s">
        <v>1259</v>
      </c>
      <c r="AH954" s="270" t="s">
        <v>1259</v>
      </c>
      <c r="AI954" s="270" t="s">
        <v>1259</v>
      </c>
      <c r="AJ954" s="270" t="s">
        <v>1259</v>
      </c>
      <c r="AK954" s="270" t="s">
        <v>1259</v>
      </c>
      <c r="AL954" s="270" t="s">
        <v>1259</v>
      </c>
      <c r="AM954" s="270" t="s">
        <v>1259</v>
      </c>
      <c r="AN954" s="270" t="s">
        <v>1259</v>
      </c>
      <c r="AO954" s="270" t="s">
        <v>1259</v>
      </c>
      <c r="AP954" s="270" t="s">
        <v>1259</v>
      </c>
      <c r="AQ954" s="270" t="s">
        <v>1259</v>
      </c>
      <c r="AR954" s="270" t="s">
        <v>1259</v>
      </c>
      <c r="AS954" s="270" t="s">
        <v>1259</v>
      </c>
      <c r="AT954" s="270" t="s">
        <v>1259</v>
      </c>
      <c r="AU954" s="270" t="s">
        <v>1259</v>
      </c>
      <c r="AV954" s="270" t="s">
        <v>1259</v>
      </c>
      <c r="AW954" s="277" t="s">
        <v>1259</v>
      </c>
      <c r="AX954">
        <f>VLOOKUP(A954,[1]Sheet4!B$2:G$3636,6,0)</f>
        <v>0</v>
      </c>
      <c r="AY954" t="str">
        <f>VLOOKUP(A954,[1]Sheet2!A$3:AC$3636,29,0)</f>
        <v/>
      </c>
      <c r="AZ954" s="270" t="s">
        <v>3258</v>
      </c>
      <c r="BA954" s="270" t="s">
        <v>3258</v>
      </c>
      <c r="BB954" s="270" t="s">
        <v>3258</v>
      </c>
      <c r="BC954" s="270" t="s">
        <v>3258</v>
      </c>
      <c r="BD954" s="270"/>
      <c r="BE954" s="270"/>
    </row>
    <row r="955" spans="1:83" ht="14.4" x14ac:dyDescent="0.3">
      <c r="A955" s="269">
        <v>524005</v>
      </c>
      <c r="B955" s="272" t="str">
        <f>VLOOKUP(A955,[1]Sheet4!B$1:G$3636,5,0)</f>
        <v>الرابعة</v>
      </c>
      <c r="C955" s="270" t="s">
        <v>1259</v>
      </c>
      <c r="D955" s="270" t="s">
        <v>1259</v>
      </c>
      <c r="E955" s="270" t="s">
        <v>1259</v>
      </c>
      <c r="F955" s="270" t="s">
        <v>1259</v>
      </c>
      <c r="G955" s="270" t="s">
        <v>1259</v>
      </c>
      <c r="H955" s="270" t="s">
        <v>1259</v>
      </c>
      <c r="I955" s="270" t="s">
        <v>1259</v>
      </c>
      <c r="J955" s="270" t="s">
        <v>1259</v>
      </c>
      <c r="K955" s="270" t="s">
        <v>1259</v>
      </c>
      <c r="L955" s="270" t="s">
        <v>1259</v>
      </c>
      <c r="M955" s="270" t="s">
        <v>1259</v>
      </c>
      <c r="N955" s="270" t="s">
        <v>1259</v>
      </c>
      <c r="O955" s="270" t="s">
        <v>1259</v>
      </c>
      <c r="P955" s="270" t="s">
        <v>1259</v>
      </c>
      <c r="Q955" s="270" t="s">
        <v>1259</v>
      </c>
      <c r="R955" s="270" t="s">
        <v>1259</v>
      </c>
      <c r="S955" s="270" t="s">
        <v>1259</v>
      </c>
      <c r="T955" s="270" t="s">
        <v>1259</v>
      </c>
      <c r="U955" s="270" t="s">
        <v>1259</v>
      </c>
      <c r="V955" s="270" t="s">
        <v>1259</v>
      </c>
      <c r="W955" s="270" t="s">
        <v>1259</v>
      </c>
      <c r="X955" s="270" t="s">
        <v>1259</v>
      </c>
      <c r="Y955" s="270" t="s">
        <v>1259</v>
      </c>
      <c r="Z955" s="270" t="s">
        <v>1259</v>
      </c>
      <c r="AA955" s="270" t="s">
        <v>1259</v>
      </c>
      <c r="AB955" s="270" t="s">
        <v>1259</v>
      </c>
      <c r="AC955" s="270" t="s">
        <v>1259</v>
      </c>
      <c r="AD955" s="270" t="s">
        <v>1259</v>
      </c>
      <c r="AE955" s="270" t="s">
        <v>1259</v>
      </c>
      <c r="AF955" s="270" t="s">
        <v>1259</v>
      </c>
      <c r="AG955" s="270" t="s">
        <v>1259</v>
      </c>
      <c r="AH955" s="270" t="s">
        <v>1259</v>
      </c>
      <c r="AI955" s="270" t="s">
        <v>1259</v>
      </c>
      <c r="AJ955" s="270" t="s">
        <v>1259</v>
      </c>
      <c r="AK955" s="270" t="s">
        <v>1259</v>
      </c>
      <c r="AL955" s="270" t="s">
        <v>1259</v>
      </c>
      <c r="AM955" s="270" t="s">
        <v>1259</v>
      </c>
      <c r="AN955" s="270" t="s">
        <v>1259</v>
      </c>
      <c r="AO955" s="270" t="s">
        <v>1259</v>
      </c>
      <c r="AP955" s="270" t="s">
        <v>1259</v>
      </c>
      <c r="AQ955" s="270" t="s">
        <v>1259</v>
      </c>
      <c r="AR955" s="270" t="s">
        <v>1259</v>
      </c>
      <c r="AS955" s="270" t="s">
        <v>1259</v>
      </c>
      <c r="AT955" s="270" t="s">
        <v>1259</v>
      </c>
      <c r="AU955" s="270" t="s">
        <v>1259</v>
      </c>
      <c r="AV955" s="270" t="s">
        <v>1259</v>
      </c>
      <c r="AW955" s="277" t="s">
        <v>1259</v>
      </c>
      <c r="AX955">
        <f>VLOOKUP(A955,[1]Sheet4!B$2:G$3636,6,0)</f>
        <v>0</v>
      </c>
      <c r="AY955" t="str">
        <f>VLOOKUP(A955,[1]Sheet2!A$3:AC$3636,29,0)</f>
        <v/>
      </c>
      <c r="AZ955" s="270" t="s">
        <v>3258</v>
      </c>
      <c r="BA955" s="270" t="s">
        <v>3258</v>
      </c>
      <c r="BB955" s="270" t="s">
        <v>3258</v>
      </c>
      <c r="BC955" s="270" t="s">
        <v>3258</v>
      </c>
      <c r="BD955" s="270"/>
      <c r="BE955" s="270"/>
    </row>
    <row r="956" spans="1:83" ht="14.4" x14ac:dyDescent="0.3">
      <c r="A956" s="269">
        <v>524040</v>
      </c>
      <c r="B956" s="272" t="str">
        <f>VLOOKUP(A956,[1]Sheet4!B$1:G$3636,5,0)</f>
        <v>الرابعة</v>
      </c>
      <c r="C956" s="270" t="s">
        <v>1259</v>
      </c>
      <c r="D956" s="270" t="s">
        <v>1259</v>
      </c>
      <c r="E956" s="270" t="s">
        <v>1259</v>
      </c>
      <c r="F956" s="270" t="s">
        <v>1259</v>
      </c>
      <c r="G956" s="270" t="s">
        <v>1259</v>
      </c>
      <c r="H956" s="270" t="s">
        <v>1259</v>
      </c>
      <c r="I956" s="270" t="s">
        <v>1259</v>
      </c>
      <c r="J956" s="270" t="s">
        <v>1259</v>
      </c>
      <c r="K956" s="270" t="s">
        <v>1259</v>
      </c>
      <c r="L956" s="270" t="s">
        <v>1259</v>
      </c>
      <c r="M956" s="270" t="s">
        <v>1259</v>
      </c>
      <c r="N956" s="270" t="s">
        <v>1259</v>
      </c>
      <c r="O956" s="270" t="s">
        <v>1259</v>
      </c>
      <c r="P956" s="270" t="s">
        <v>1259</v>
      </c>
      <c r="Q956" s="270" t="s">
        <v>1259</v>
      </c>
      <c r="R956" s="270" t="s">
        <v>1259</v>
      </c>
      <c r="S956" s="270" t="s">
        <v>1259</v>
      </c>
      <c r="T956" s="270" t="s">
        <v>1259</v>
      </c>
      <c r="U956" s="270" t="s">
        <v>1259</v>
      </c>
      <c r="V956" s="270" t="s">
        <v>1259</v>
      </c>
      <c r="W956" s="270" t="s">
        <v>1259</v>
      </c>
      <c r="X956" s="270" t="s">
        <v>1259</v>
      </c>
      <c r="Y956" s="270" t="s">
        <v>1259</v>
      </c>
      <c r="Z956" s="270" t="s">
        <v>1259</v>
      </c>
      <c r="AA956" s="270" t="s">
        <v>1259</v>
      </c>
      <c r="AB956" s="270" t="s">
        <v>1259</v>
      </c>
      <c r="AC956" s="270" t="s">
        <v>1259</v>
      </c>
      <c r="AD956" s="270" t="s">
        <v>1259</v>
      </c>
      <c r="AE956" s="270" t="s">
        <v>1259</v>
      </c>
      <c r="AF956" s="270" t="s">
        <v>1259</v>
      </c>
      <c r="AG956" s="270" t="s">
        <v>1259</v>
      </c>
      <c r="AH956" s="270" t="s">
        <v>1259</v>
      </c>
      <c r="AI956" s="270" t="s">
        <v>1259</v>
      </c>
      <c r="AJ956" s="270" t="s">
        <v>1259</v>
      </c>
      <c r="AK956" s="270" t="s">
        <v>1259</v>
      </c>
      <c r="AL956" s="270" t="s">
        <v>1259</v>
      </c>
      <c r="AM956" s="270" t="s">
        <v>1259</v>
      </c>
      <c r="AN956" s="270" t="s">
        <v>1259</v>
      </c>
      <c r="AO956" s="270" t="s">
        <v>1259</v>
      </c>
      <c r="AP956" s="270" t="s">
        <v>1259</v>
      </c>
      <c r="AQ956" s="270" t="s">
        <v>1259</v>
      </c>
      <c r="AR956" s="270" t="s">
        <v>1259</v>
      </c>
      <c r="AS956" s="270" t="s">
        <v>1259</v>
      </c>
      <c r="AT956" s="270" t="s">
        <v>1259</v>
      </c>
      <c r="AU956" s="270" t="s">
        <v>1259</v>
      </c>
      <c r="AV956" s="270" t="s">
        <v>1259</v>
      </c>
      <c r="AW956" s="277" t="s">
        <v>1259</v>
      </c>
      <c r="AX956">
        <f>VLOOKUP(A956,[1]Sheet4!B$2:G$3636,6,0)</f>
        <v>0</v>
      </c>
      <c r="AY956" t="str">
        <f>VLOOKUP(A956,[1]Sheet2!A$3:AC$3636,29,0)</f>
        <v/>
      </c>
      <c r="AZ956" s="270" t="s">
        <v>3258</v>
      </c>
      <c r="BA956" s="270" t="s">
        <v>3258</v>
      </c>
      <c r="BB956" s="270" t="s">
        <v>3258</v>
      </c>
      <c r="BC956" s="270" t="s">
        <v>3258</v>
      </c>
      <c r="BD956" s="270"/>
      <c r="BE956" s="270"/>
    </row>
    <row r="957" spans="1:83" ht="14.4" x14ac:dyDescent="0.3">
      <c r="A957" s="269">
        <v>524052</v>
      </c>
      <c r="B957" s="272" t="str">
        <f>VLOOKUP(A957,[1]Sheet4!B$1:G$3636,5,0)</f>
        <v>الرابعة</v>
      </c>
      <c r="C957" s="270" t="s">
        <v>1259</v>
      </c>
      <c r="D957" s="270" t="s">
        <v>1259</v>
      </c>
      <c r="E957" s="270" t="s">
        <v>1259</v>
      </c>
      <c r="F957" s="270" t="s">
        <v>1259</v>
      </c>
      <c r="G957" s="270" t="s">
        <v>1259</v>
      </c>
      <c r="H957" s="270" t="s">
        <v>1259</v>
      </c>
      <c r="I957" s="270" t="s">
        <v>1259</v>
      </c>
      <c r="J957" s="270" t="s">
        <v>1259</v>
      </c>
      <c r="K957" s="270" t="s">
        <v>1259</v>
      </c>
      <c r="L957" s="270" t="s">
        <v>1259</v>
      </c>
      <c r="M957" s="270" t="s">
        <v>1259</v>
      </c>
      <c r="N957" s="270" t="s">
        <v>1259</v>
      </c>
      <c r="O957" s="270" t="s">
        <v>1259</v>
      </c>
      <c r="P957" s="270" t="s">
        <v>1259</v>
      </c>
      <c r="Q957" s="270" t="s">
        <v>1259</v>
      </c>
      <c r="R957" s="270" t="s">
        <v>1259</v>
      </c>
      <c r="S957" s="270" t="s">
        <v>1259</v>
      </c>
      <c r="T957" s="270" t="s">
        <v>1259</v>
      </c>
      <c r="U957" s="270" t="s">
        <v>1259</v>
      </c>
      <c r="V957" s="270" t="s">
        <v>1259</v>
      </c>
      <c r="W957" s="270" t="s">
        <v>1259</v>
      </c>
      <c r="X957" s="270" t="s">
        <v>1259</v>
      </c>
      <c r="Y957" s="270" t="s">
        <v>1259</v>
      </c>
      <c r="Z957" s="270" t="s">
        <v>1259</v>
      </c>
      <c r="AA957" s="270" t="s">
        <v>1259</v>
      </c>
      <c r="AB957" s="270" t="s">
        <v>1259</v>
      </c>
      <c r="AC957" s="270" t="s">
        <v>1259</v>
      </c>
      <c r="AD957" s="270" t="s">
        <v>1259</v>
      </c>
      <c r="AE957" s="270" t="s">
        <v>1259</v>
      </c>
      <c r="AF957" s="270" t="s">
        <v>1259</v>
      </c>
      <c r="AG957" s="270" t="s">
        <v>1259</v>
      </c>
      <c r="AH957" s="270" t="s">
        <v>1259</v>
      </c>
      <c r="AI957" s="270" t="s">
        <v>1259</v>
      </c>
      <c r="AJ957" s="270" t="s">
        <v>1259</v>
      </c>
      <c r="AK957" s="270" t="s">
        <v>1259</v>
      </c>
      <c r="AL957" s="270" t="s">
        <v>1259</v>
      </c>
      <c r="AM957" s="270" t="s">
        <v>1259</v>
      </c>
      <c r="AN957" s="270" t="s">
        <v>1259</v>
      </c>
      <c r="AO957" s="270" t="s">
        <v>1259</v>
      </c>
      <c r="AP957" s="270" t="s">
        <v>1259</v>
      </c>
      <c r="AQ957" s="270" t="s">
        <v>1259</v>
      </c>
      <c r="AR957" s="270" t="s">
        <v>1259</v>
      </c>
      <c r="AS957" s="270" t="s">
        <v>1259</v>
      </c>
      <c r="AT957" s="270" t="s">
        <v>1259</v>
      </c>
      <c r="AU957" s="270" t="s">
        <v>1259</v>
      </c>
      <c r="AV957" s="270" t="s">
        <v>1259</v>
      </c>
      <c r="AW957" s="277" t="s">
        <v>1259</v>
      </c>
      <c r="AX957">
        <f>VLOOKUP(A957,[1]Sheet4!B$2:G$3636,6,0)</f>
        <v>0</v>
      </c>
      <c r="AY957" t="str">
        <f>VLOOKUP(A957,[1]Sheet2!A$3:AC$3636,29,0)</f>
        <v/>
      </c>
      <c r="AZ957" s="270" t="s">
        <v>5222</v>
      </c>
      <c r="BA957" s="270" t="s">
        <v>5225</v>
      </c>
      <c r="BB957" s="270" t="s">
        <v>5217</v>
      </c>
      <c r="BC957" s="270" t="s">
        <v>3258</v>
      </c>
      <c r="BD957" s="270"/>
      <c r="BE957" s="270"/>
      <c r="BH957" s="248"/>
      <c r="BI957" s="248"/>
      <c r="BJ957" s="248"/>
      <c r="BK957" s="248"/>
      <c r="BL957" s="248"/>
      <c r="BM957" s="248"/>
      <c r="BN957" s="248"/>
      <c r="BO957" s="248"/>
      <c r="BP957" s="248" t="s">
        <v>3258</v>
      </c>
      <c r="BQ957" s="248" t="s">
        <v>3258</v>
      </c>
      <c r="BR957" s="248" t="s">
        <v>3258</v>
      </c>
      <c r="BS957" s="248" t="s">
        <v>3258</v>
      </c>
      <c r="BT957" s="248" t="s">
        <v>3258</v>
      </c>
      <c r="BU957" s="248" t="s">
        <v>3258</v>
      </c>
      <c r="BV957" s="247"/>
      <c r="BW957" s="248"/>
      <c r="BX957" s="248"/>
      <c r="BY957" s="248"/>
      <c r="BZ957" s="248"/>
      <c r="CA957" s="241"/>
      <c r="CB957" s="241"/>
      <c r="CC957" s="241"/>
      <c r="CD957" s="241"/>
      <c r="CE957" s="248"/>
    </row>
    <row r="958" spans="1:83" ht="14.4" x14ac:dyDescent="0.3">
      <c r="A958" s="269">
        <v>524071</v>
      </c>
      <c r="B958" s="272" t="str">
        <f>VLOOKUP(A958,[1]Sheet4!B$1:G$3636,5,0)</f>
        <v>الرابعة حديث</v>
      </c>
      <c r="C958" s="270" t="s">
        <v>1259</v>
      </c>
      <c r="D958" s="270" t="s">
        <v>1259</v>
      </c>
      <c r="E958" s="270" t="s">
        <v>1259</v>
      </c>
      <c r="F958" s="270" t="s">
        <v>1259</v>
      </c>
      <c r="G958" s="270" t="s">
        <v>1259</v>
      </c>
      <c r="H958" s="270" t="s">
        <v>1259</v>
      </c>
      <c r="I958" s="270" t="s">
        <v>1259</v>
      </c>
      <c r="J958" s="270" t="s">
        <v>1259</v>
      </c>
      <c r="K958" s="270" t="s">
        <v>1259</v>
      </c>
      <c r="L958" s="270" t="s">
        <v>1259</v>
      </c>
      <c r="M958" s="270" t="s">
        <v>1259</v>
      </c>
      <c r="N958" s="270" t="s">
        <v>1259</v>
      </c>
      <c r="O958" s="270" t="s">
        <v>1259</v>
      </c>
      <c r="P958" s="270" t="s">
        <v>1259</v>
      </c>
      <c r="Q958" s="270" t="s">
        <v>1259</v>
      </c>
      <c r="R958" s="270" t="s">
        <v>1259</v>
      </c>
      <c r="S958" s="270" t="s">
        <v>1259</v>
      </c>
      <c r="T958" s="270" t="s">
        <v>1259</v>
      </c>
      <c r="U958" s="270" t="s">
        <v>1259</v>
      </c>
      <c r="V958" s="270" t="s">
        <v>1259</v>
      </c>
      <c r="W958" s="270" t="s">
        <v>1259</v>
      </c>
      <c r="X958" s="270" t="s">
        <v>1259</v>
      </c>
      <c r="Y958" s="270" t="s">
        <v>1259</v>
      </c>
      <c r="Z958" s="270" t="s">
        <v>1259</v>
      </c>
      <c r="AA958" s="270" t="s">
        <v>1259</v>
      </c>
      <c r="AB958" s="270" t="s">
        <v>1259</v>
      </c>
      <c r="AC958" s="270" t="s">
        <v>1259</v>
      </c>
      <c r="AD958" s="270" t="s">
        <v>1259</v>
      </c>
      <c r="AE958" s="270" t="s">
        <v>1259</v>
      </c>
      <c r="AF958" s="270" t="s">
        <v>1259</v>
      </c>
      <c r="AG958" s="270" t="s">
        <v>1259</v>
      </c>
      <c r="AH958" s="270" t="s">
        <v>1259</v>
      </c>
      <c r="AI958" s="270" t="s">
        <v>1259</v>
      </c>
      <c r="AJ958" s="270" t="s">
        <v>1259</v>
      </c>
      <c r="AK958" s="270" t="s">
        <v>1259</v>
      </c>
      <c r="AL958" s="270" t="s">
        <v>1259</v>
      </c>
      <c r="AM958" s="270" t="s">
        <v>1259</v>
      </c>
      <c r="AN958" s="270" t="s">
        <v>1259</v>
      </c>
      <c r="AO958" s="270" t="s">
        <v>1259</v>
      </c>
      <c r="AP958" s="270" t="s">
        <v>1259</v>
      </c>
      <c r="AQ958" s="270" t="s">
        <v>1259</v>
      </c>
      <c r="AR958" s="270" t="s">
        <v>1259</v>
      </c>
      <c r="AS958" s="270" t="s">
        <v>3258</v>
      </c>
      <c r="AT958" s="270" t="s">
        <v>3258</v>
      </c>
      <c r="AU958" s="270" t="s">
        <v>3258</v>
      </c>
      <c r="AV958" s="270" t="s">
        <v>3258</v>
      </c>
      <c r="AW958" s="277" t="s">
        <v>3258</v>
      </c>
      <c r="AY958" t="str">
        <f>VLOOKUP(A958,[1]Sheet2!A$3:AC$3636,29,0)</f>
        <v/>
      </c>
      <c r="AZ958" s="270" t="s">
        <v>3258</v>
      </c>
      <c r="BA958" s="270" t="s">
        <v>3258</v>
      </c>
      <c r="BB958" s="270" t="s">
        <v>3258</v>
      </c>
      <c r="BC958" s="270" t="s">
        <v>3258</v>
      </c>
      <c r="BD958" s="270"/>
      <c r="BE958" s="270"/>
      <c r="BH958" s="248"/>
      <c r="BI958" s="248"/>
      <c r="BJ958" s="248"/>
      <c r="BK958" s="248"/>
      <c r="BL958" s="248"/>
      <c r="BM958" s="248"/>
      <c r="BN958" s="248"/>
      <c r="BO958" s="248"/>
      <c r="BP958" s="248" t="s">
        <v>3258</v>
      </c>
      <c r="BQ958" s="248" t="s">
        <v>3258</v>
      </c>
      <c r="BR958" s="248" t="s">
        <v>3258</v>
      </c>
      <c r="BS958" s="248" t="s">
        <v>3258</v>
      </c>
      <c r="BT958" s="248" t="s">
        <v>3258</v>
      </c>
      <c r="BU958" s="248" t="s">
        <v>3258</v>
      </c>
      <c r="BV958" s="247"/>
      <c r="BW958" s="248"/>
      <c r="BX958" s="248"/>
      <c r="BY958" s="248"/>
      <c r="BZ958" s="248"/>
      <c r="CA958" s="241"/>
      <c r="CB958" s="241"/>
      <c r="CC958" s="241"/>
      <c r="CD958" s="241"/>
      <c r="CE958" s="248"/>
    </row>
    <row r="959" spans="1:83" ht="14.4" x14ac:dyDescent="0.3">
      <c r="A959" s="269">
        <v>524073</v>
      </c>
      <c r="B959" s="272" t="str">
        <f>VLOOKUP(A959,[1]Sheet4!B$1:G$3636,5,0)</f>
        <v>الرابعة</v>
      </c>
      <c r="C959" s="270" t="s">
        <v>1259</v>
      </c>
      <c r="D959" s="270" t="s">
        <v>1259</v>
      </c>
      <c r="E959" s="270" t="s">
        <v>1259</v>
      </c>
      <c r="F959" s="270" t="s">
        <v>1259</v>
      </c>
      <c r="G959" s="270" t="s">
        <v>1259</v>
      </c>
      <c r="H959" s="270" t="s">
        <v>1259</v>
      </c>
      <c r="I959" s="270" t="s">
        <v>1259</v>
      </c>
      <c r="J959" s="270" t="s">
        <v>1259</v>
      </c>
      <c r="K959" s="270" t="s">
        <v>1259</v>
      </c>
      <c r="L959" s="270" t="s">
        <v>1259</v>
      </c>
      <c r="M959" s="270" t="s">
        <v>1259</v>
      </c>
      <c r="N959" s="270" t="s">
        <v>1259</v>
      </c>
      <c r="O959" s="270" t="s">
        <v>1259</v>
      </c>
      <c r="P959" s="270" t="s">
        <v>1259</v>
      </c>
      <c r="Q959" s="270" t="s">
        <v>1259</v>
      </c>
      <c r="R959" s="270" t="s">
        <v>1259</v>
      </c>
      <c r="S959" s="270" t="s">
        <v>1259</v>
      </c>
      <c r="T959" s="270" t="s">
        <v>1259</v>
      </c>
      <c r="U959" s="270" t="s">
        <v>1259</v>
      </c>
      <c r="V959" s="270" t="s">
        <v>1259</v>
      </c>
      <c r="W959" s="270" t="s">
        <v>1259</v>
      </c>
      <c r="X959" s="270" t="s">
        <v>1259</v>
      </c>
      <c r="Y959" s="270" t="s">
        <v>1259</v>
      </c>
      <c r="Z959" s="270" t="s">
        <v>1259</v>
      </c>
      <c r="AA959" s="270" t="s">
        <v>1259</v>
      </c>
      <c r="AB959" s="270" t="s">
        <v>1259</v>
      </c>
      <c r="AC959" s="270" t="s">
        <v>1259</v>
      </c>
      <c r="AD959" s="270" t="s">
        <v>1259</v>
      </c>
      <c r="AE959" s="270" t="s">
        <v>1259</v>
      </c>
      <c r="AF959" s="270" t="s">
        <v>1259</v>
      </c>
      <c r="AG959" s="270" t="s">
        <v>1259</v>
      </c>
      <c r="AH959" s="270" t="s">
        <v>1259</v>
      </c>
      <c r="AI959" s="270" t="s">
        <v>1259</v>
      </c>
      <c r="AJ959" s="270" t="s">
        <v>1259</v>
      </c>
      <c r="AK959" s="270" t="s">
        <v>1259</v>
      </c>
      <c r="AL959" s="270" t="s">
        <v>1259</v>
      </c>
      <c r="AM959" s="270" t="s">
        <v>1259</v>
      </c>
      <c r="AN959" s="270" t="s">
        <v>1259</v>
      </c>
      <c r="AO959" s="270" t="s">
        <v>1259</v>
      </c>
      <c r="AP959" s="270" t="s">
        <v>1259</v>
      </c>
      <c r="AQ959" s="270" t="s">
        <v>1259</v>
      </c>
      <c r="AR959" s="270" t="s">
        <v>1259</v>
      </c>
      <c r="AS959" s="270" t="s">
        <v>1259</v>
      </c>
      <c r="AT959" s="270" t="s">
        <v>1259</v>
      </c>
      <c r="AU959" s="270" t="s">
        <v>1259</v>
      </c>
      <c r="AV959" s="270" t="s">
        <v>1259</v>
      </c>
      <c r="AW959" s="277" t="s">
        <v>1259</v>
      </c>
      <c r="AX959">
        <f>VLOOKUP(A959,[1]Sheet4!B$2:G$3636,6,0)</f>
        <v>0</v>
      </c>
      <c r="AY959" t="str">
        <f>VLOOKUP(A959,[1]Sheet2!A$3:AC$3636,29,0)</f>
        <v/>
      </c>
      <c r="AZ959" s="270" t="s">
        <v>3258</v>
      </c>
      <c r="BA959" s="270" t="s">
        <v>3258</v>
      </c>
      <c r="BB959" s="270" t="s">
        <v>3258</v>
      </c>
      <c r="BC959" s="270" t="s">
        <v>3258</v>
      </c>
      <c r="BD959" s="270"/>
      <c r="BE959" s="270"/>
      <c r="BH959" s="248"/>
      <c r="BI959" s="248"/>
      <c r="BJ959" s="248"/>
      <c r="BK959" s="248"/>
      <c r="BL959" s="248"/>
      <c r="BM959" s="248"/>
      <c r="BN959" s="248"/>
      <c r="BO959" s="248"/>
      <c r="BP959" s="248" t="s">
        <v>3258</v>
      </c>
      <c r="BQ959" s="248" t="s">
        <v>3258</v>
      </c>
      <c r="BR959" s="248" t="s">
        <v>3258</v>
      </c>
      <c r="BS959" s="248" t="s">
        <v>3258</v>
      </c>
      <c r="BT959" s="248" t="s">
        <v>3258</v>
      </c>
      <c r="BU959" s="248" t="s">
        <v>3258</v>
      </c>
      <c r="BV959" s="247"/>
      <c r="BW959" s="248"/>
      <c r="BX959" s="248"/>
      <c r="BY959" s="248"/>
      <c r="BZ959" s="248"/>
      <c r="CA959" s="241"/>
      <c r="CB959" s="241"/>
      <c r="CC959" s="241"/>
      <c r="CD959" s="241"/>
      <c r="CE959" s="248"/>
    </row>
    <row r="960" spans="1:83" ht="14.4" x14ac:dyDescent="0.3">
      <c r="A960" s="269">
        <v>524082</v>
      </c>
      <c r="B960" s="272" t="str">
        <f>VLOOKUP(A960,[1]Sheet4!B$1:G$3636,5,0)</f>
        <v>الرابعة حديث</v>
      </c>
      <c r="C960" s="270" t="s">
        <v>1259</v>
      </c>
      <c r="D960" s="270" t="s">
        <v>1259</v>
      </c>
      <c r="E960" s="270" t="s">
        <v>1259</v>
      </c>
      <c r="F960" s="270" t="s">
        <v>1259</v>
      </c>
      <c r="G960" s="270" t="s">
        <v>1259</v>
      </c>
      <c r="H960" s="270" t="s">
        <v>1259</v>
      </c>
      <c r="I960" s="270" t="s">
        <v>1259</v>
      </c>
      <c r="J960" s="270" t="s">
        <v>1259</v>
      </c>
      <c r="K960" s="270" t="s">
        <v>1259</v>
      </c>
      <c r="L960" s="270" t="s">
        <v>1259</v>
      </c>
      <c r="M960" s="270" t="s">
        <v>1259</v>
      </c>
      <c r="N960" s="270" t="s">
        <v>1259</v>
      </c>
      <c r="O960" s="270" t="s">
        <v>1259</v>
      </c>
      <c r="P960" s="270" t="s">
        <v>1259</v>
      </c>
      <c r="Q960" s="270" t="s">
        <v>1259</v>
      </c>
      <c r="R960" s="270" t="s">
        <v>1259</v>
      </c>
      <c r="S960" s="270" t="s">
        <v>1259</v>
      </c>
      <c r="T960" s="270" t="s">
        <v>1259</v>
      </c>
      <c r="U960" s="270" t="s">
        <v>1259</v>
      </c>
      <c r="V960" s="270" t="s">
        <v>1259</v>
      </c>
      <c r="W960" s="270" t="s">
        <v>1259</v>
      </c>
      <c r="X960" s="270" t="s">
        <v>1259</v>
      </c>
      <c r="Y960" s="270" t="s">
        <v>1259</v>
      </c>
      <c r="Z960" s="270" t="s">
        <v>1259</v>
      </c>
      <c r="AA960" s="270" t="s">
        <v>1259</v>
      </c>
      <c r="AB960" s="270" t="s">
        <v>1259</v>
      </c>
      <c r="AC960" s="270" t="s">
        <v>1259</v>
      </c>
      <c r="AD960" s="270" t="s">
        <v>1259</v>
      </c>
      <c r="AE960" s="270" t="s">
        <v>1259</v>
      </c>
      <c r="AF960" s="270" t="s">
        <v>1259</v>
      </c>
      <c r="AG960" s="270" t="s">
        <v>1259</v>
      </c>
      <c r="AH960" s="270" t="s">
        <v>1259</v>
      </c>
      <c r="AI960" s="270" t="s">
        <v>1259</v>
      </c>
      <c r="AJ960" s="270" t="s">
        <v>1259</v>
      </c>
      <c r="AK960" s="270" t="s">
        <v>1259</v>
      </c>
      <c r="AL960" s="270" t="s">
        <v>1259</v>
      </c>
      <c r="AM960" s="270" t="s">
        <v>1259</v>
      </c>
      <c r="AN960" s="270" t="s">
        <v>1259</v>
      </c>
      <c r="AO960" s="270" t="s">
        <v>1259</v>
      </c>
      <c r="AP960" s="270" t="s">
        <v>1259</v>
      </c>
      <c r="AQ960" s="270" t="s">
        <v>1259</v>
      </c>
      <c r="AR960" s="270" t="s">
        <v>1259</v>
      </c>
      <c r="AS960" s="270" t="s">
        <v>3258</v>
      </c>
      <c r="AT960" s="270" t="s">
        <v>3258</v>
      </c>
      <c r="AU960" s="270" t="s">
        <v>3258</v>
      </c>
      <c r="AV960" s="270" t="s">
        <v>3258</v>
      </c>
      <c r="AW960" s="277" t="s">
        <v>3258</v>
      </c>
      <c r="AY960" t="str">
        <f>VLOOKUP(A960,[1]Sheet2!A$3:AC$3636,29,0)</f>
        <v/>
      </c>
      <c r="AZ960" s="270" t="s">
        <v>3258</v>
      </c>
      <c r="BA960" s="270" t="s">
        <v>3258</v>
      </c>
      <c r="BB960" s="270" t="s">
        <v>3258</v>
      </c>
      <c r="BC960" s="270" t="s">
        <v>3258</v>
      </c>
      <c r="BD960" s="270"/>
      <c r="BE960" s="270"/>
    </row>
    <row r="961" spans="1:83" ht="14.4" x14ac:dyDescent="0.3">
      <c r="A961" s="269">
        <v>524083</v>
      </c>
      <c r="B961" s="272" t="str">
        <f>VLOOKUP(A961,[1]Sheet4!B$1:G$3636,5,0)</f>
        <v>الرابعة</v>
      </c>
      <c r="C961" s="270" t="s">
        <v>1259</v>
      </c>
      <c r="D961" s="270" t="s">
        <v>1259</v>
      </c>
      <c r="E961" s="270" t="s">
        <v>1259</v>
      </c>
      <c r="F961" s="270" t="s">
        <v>1259</v>
      </c>
      <c r="G961" s="270" t="s">
        <v>1259</v>
      </c>
      <c r="H961" s="270" t="s">
        <v>1259</v>
      </c>
      <c r="I961" s="270" t="s">
        <v>1259</v>
      </c>
      <c r="J961" s="270" t="s">
        <v>1259</v>
      </c>
      <c r="K961" s="270" t="s">
        <v>1259</v>
      </c>
      <c r="L961" s="270" t="s">
        <v>1259</v>
      </c>
      <c r="M961" s="270" t="s">
        <v>1259</v>
      </c>
      <c r="N961" s="270" t="s">
        <v>1259</v>
      </c>
      <c r="O961" s="270" t="s">
        <v>1259</v>
      </c>
      <c r="P961" s="270" t="s">
        <v>1259</v>
      </c>
      <c r="Q961" s="270" t="s">
        <v>1259</v>
      </c>
      <c r="R961" s="270" t="s">
        <v>1259</v>
      </c>
      <c r="S961" s="270" t="s">
        <v>1259</v>
      </c>
      <c r="T961" s="270" t="s">
        <v>1259</v>
      </c>
      <c r="U961" s="270" t="s">
        <v>1259</v>
      </c>
      <c r="V961" s="270" t="s">
        <v>1259</v>
      </c>
      <c r="W961" s="270" t="s">
        <v>1259</v>
      </c>
      <c r="X961" s="270" t="s">
        <v>1259</v>
      </c>
      <c r="Y961" s="270" t="s">
        <v>1259</v>
      </c>
      <c r="Z961" s="270" t="s">
        <v>1259</v>
      </c>
      <c r="AA961" s="270" t="s">
        <v>1259</v>
      </c>
      <c r="AB961" s="270" t="s">
        <v>1259</v>
      </c>
      <c r="AC961" s="270" t="s">
        <v>1259</v>
      </c>
      <c r="AD961" s="270" t="s">
        <v>1259</v>
      </c>
      <c r="AE961" s="270" t="s">
        <v>1259</v>
      </c>
      <c r="AF961" s="270" t="s">
        <v>1259</v>
      </c>
      <c r="AG961" s="270" t="s">
        <v>1259</v>
      </c>
      <c r="AH961" s="270" t="s">
        <v>1259</v>
      </c>
      <c r="AI961" s="270" t="s">
        <v>1259</v>
      </c>
      <c r="AJ961" s="270" t="s">
        <v>1259</v>
      </c>
      <c r="AK961" s="270" t="s">
        <v>1259</v>
      </c>
      <c r="AL961" s="270" t="s">
        <v>1259</v>
      </c>
      <c r="AM961" s="270" t="s">
        <v>1259</v>
      </c>
      <c r="AN961" s="270" t="s">
        <v>1259</v>
      </c>
      <c r="AO961" s="270" t="s">
        <v>1259</v>
      </c>
      <c r="AP961" s="270" t="s">
        <v>1259</v>
      </c>
      <c r="AQ961" s="270" t="s">
        <v>1259</v>
      </c>
      <c r="AR961" s="270" t="s">
        <v>1259</v>
      </c>
      <c r="AS961" s="270" t="s">
        <v>1259</v>
      </c>
      <c r="AT961" s="270" t="s">
        <v>1259</v>
      </c>
      <c r="AU961" s="270" t="s">
        <v>1259</v>
      </c>
      <c r="AV961" s="270" t="s">
        <v>1259</v>
      </c>
      <c r="AW961" s="277" t="s">
        <v>1259</v>
      </c>
      <c r="AX961">
        <f>VLOOKUP(A961,[1]Sheet4!B$2:G$3636,6,0)</f>
        <v>0</v>
      </c>
      <c r="AY961" t="str">
        <f>VLOOKUP(A961,[1]Sheet2!A$3:AC$3636,29,0)</f>
        <v/>
      </c>
      <c r="AZ961" s="270" t="s">
        <v>3258</v>
      </c>
      <c r="BA961" s="270" t="s">
        <v>3258</v>
      </c>
      <c r="BB961" s="270" t="s">
        <v>3258</v>
      </c>
      <c r="BC961" s="270" t="s">
        <v>3258</v>
      </c>
      <c r="BD961" s="270"/>
      <c r="BE961" s="270"/>
    </row>
    <row r="962" spans="1:83" ht="14.4" x14ac:dyDescent="0.3">
      <c r="A962" s="269">
        <v>524087</v>
      </c>
      <c r="B962" s="272" t="str">
        <f>VLOOKUP(A962,[1]Sheet4!B$1:G$3636,5,0)</f>
        <v>الرابعة</v>
      </c>
      <c r="C962" s="270" t="s">
        <v>1259</v>
      </c>
      <c r="D962" s="270" t="s">
        <v>1259</v>
      </c>
      <c r="E962" s="270" t="s">
        <v>1259</v>
      </c>
      <c r="F962" s="270" t="s">
        <v>1259</v>
      </c>
      <c r="G962" s="270" t="s">
        <v>1259</v>
      </c>
      <c r="H962" s="270" t="s">
        <v>1259</v>
      </c>
      <c r="I962" s="270" t="s">
        <v>1259</v>
      </c>
      <c r="J962" s="270" t="s">
        <v>1259</v>
      </c>
      <c r="K962" s="270" t="s">
        <v>1259</v>
      </c>
      <c r="L962" s="270" t="s">
        <v>1259</v>
      </c>
      <c r="M962" s="270" t="s">
        <v>1259</v>
      </c>
      <c r="N962" s="270" t="s">
        <v>1259</v>
      </c>
      <c r="O962" s="270" t="s">
        <v>1259</v>
      </c>
      <c r="P962" s="270" t="s">
        <v>1259</v>
      </c>
      <c r="Q962" s="270" t="s">
        <v>1259</v>
      </c>
      <c r="R962" s="270" t="s">
        <v>1259</v>
      </c>
      <c r="S962" s="270" t="s">
        <v>1259</v>
      </c>
      <c r="T962" s="270" t="s">
        <v>1259</v>
      </c>
      <c r="U962" s="270" t="s">
        <v>1259</v>
      </c>
      <c r="V962" s="270" t="s">
        <v>1259</v>
      </c>
      <c r="W962" s="270" t="s">
        <v>1259</v>
      </c>
      <c r="X962" s="270" t="s">
        <v>1259</v>
      </c>
      <c r="Y962" s="270" t="s">
        <v>1259</v>
      </c>
      <c r="Z962" s="270" t="s">
        <v>1259</v>
      </c>
      <c r="AA962" s="270" t="s">
        <v>1259</v>
      </c>
      <c r="AB962" s="270" t="s">
        <v>1259</v>
      </c>
      <c r="AC962" s="270" t="s">
        <v>1259</v>
      </c>
      <c r="AD962" s="270" t="s">
        <v>1259</v>
      </c>
      <c r="AE962" s="270" t="s">
        <v>1259</v>
      </c>
      <c r="AF962" s="270" t="s">
        <v>1259</v>
      </c>
      <c r="AG962" s="270" t="s">
        <v>1259</v>
      </c>
      <c r="AH962" s="270" t="s">
        <v>1259</v>
      </c>
      <c r="AI962" s="270" t="s">
        <v>1259</v>
      </c>
      <c r="AJ962" s="270" t="s">
        <v>1259</v>
      </c>
      <c r="AK962" s="270" t="s">
        <v>1259</v>
      </c>
      <c r="AL962" s="270" t="s">
        <v>1259</v>
      </c>
      <c r="AM962" s="270" t="s">
        <v>1259</v>
      </c>
      <c r="AN962" s="270" t="s">
        <v>1259</v>
      </c>
      <c r="AO962" s="270" t="s">
        <v>1259</v>
      </c>
      <c r="AP962" s="270" t="s">
        <v>1259</v>
      </c>
      <c r="AQ962" s="270" t="s">
        <v>1259</v>
      </c>
      <c r="AR962" s="270" t="s">
        <v>1259</v>
      </c>
      <c r="AS962" s="270" t="s">
        <v>1259</v>
      </c>
      <c r="AT962" s="270" t="s">
        <v>1259</v>
      </c>
      <c r="AU962" s="270" t="s">
        <v>1259</v>
      </c>
      <c r="AV962" s="270" t="s">
        <v>1259</v>
      </c>
      <c r="AW962" s="277" t="s">
        <v>1259</v>
      </c>
      <c r="AX962">
        <f>VLOOKUP(A962,[1]Sheet4!B$2:G$3636,6,0)</f>
        <v>0</v>
      </c>
      <c r="AY962" t="str">
        <f>VLOOKUP(A962,[1]Sheet2!A$3:AC$3636,29,0)</f>
        <v/>
      </c>
      <c r="AZ962" s="270" t="s">
        <v>3258</v>
      </c>
      <c r="BA962" s="270" t="s">
        <v>3258</v>
      </c>
      <c r="BB962" s="270" t="s">
        <v>3258</v>
      </c>
      <c r="BC962" s="270" t="s">
        <v>3258</v>
      </c>
      <c r="BD962" s="270"/>
      <c r="BE962" s="270"/>
    </row>
    <row r="963" spans="1:83" ht="14.4" x14ac:dyDescent="0.3">
      <c r="A963" s="269">
        <v>524089</v>
      </c>
      <c r="B963" s="272" t="str">
        <f>VLOOKUP(A963,[1]Sheet4!B$1:G$3636,5,0)</f>
        <v>الرابعة</v>
      </c>
      <c r="C963" s="270" t="s">
        <v>1259</v>
      </c>
      <c r="D963" s="270" t="s">
        <v>1259</v>
      </c>
      <c r="E963" s="270" t="s">
        <v>1259</v>
      </c>
      <c r="F963" s="270" t="s">
        <v>1259</v>
      </c>
      <c r="G963" s="270" t="s">
        <v>1259</v>
      </c>
      <c r="H963" s="270" t="s">
        <v>1259</v>
      </c>
      <c r="I963" s="270" t="s">
        <v>1259</v>
      </c>
      <c r="J963" s="270" t="s">
        <v>1259</v>
      </c>
      <c r="K963" s="270" t="s">
        <v>1259</v>
      </c>
      <c r="L963" s="270" t="s">
        <v>1259</v>
      </c>
      <c r="M963" s="270" t="s">
        <v>1259</v>
      </c>
      <c r="N963" s="270" t="s">
        <v>1259</v>
      </c>
      <c r="O963" s="270" t="s">
        <v>1259</v>
      </c>
      <c r="P963" s="270" t="s">
        <v>1259</v>
      </c>
      <c r="Q963" s="270" t="s">
        <v>1259</v>
      </c>
      <c r="R963" s="270" t="s">
        <v>1259</v>
      </c>
      <c r="S963" s="270" t="s">
        <v>1259</v>
      </c>
      <c r="T963" s="270" t="s">
        <v>1259</v>
      </c>
      <c r="U963" s="270" t="s">
        <v>1259</v>
      </c>
      <c r="V963" s="270" t="s">
        <v>1259</v>
      </c>
      <c r="W963" s="270" t="s">
        <v>1259</v>
      </c>
      <c r="X963" s="270" t="s">
        <v>1259</v>
      </c>
      <c r="Y963" s="270" t="s">
        <v>1259</v>
      </c>
      <c r="Z963" s="270" t="s">
        <v>1259</v>
      </c>
      <c r="AA963" s="270" t="s">
        <v>1259</v>
      </c>
      <c r="AB963" s="270" t="s">
        <v>1259</v>
      </c>
      <c r="AC963" s="270" t="s">
        <v>1259</v>
      </c>
      <c r="AD963" s="270" t="s">
        <v>1259</v>
      </c>
      <c r="AE963" s="270" t="s">
        <v>1259</v>
      </c>
      <c r="AF963" s="270" t="s">
        <v>1259</v>
      </c>
      <c r="AG963" s="270" t="s">
        <v>1259</v>
      </c>
      <c r="AH963" s="270" t="s">
        <v>1259</v>
      </c>
      <c r="AI963" s="270" t="s">
        <v>1259</v>
      </c>
      <c r="AJ963" s="270" t="s">
        <v>1259</v>
      </c>
      <c r="AK963" s="270" t="s">
        <v>1259</v>
      </c>
      <c r="AL963" s="270" t="s">
        <v>1259</v>
      </c>
      <c r="AM963" s="270" t="s">
        <v>1259</v>
      </c>
      <c r="AN963" s="270" t="s">
        <v>1259</v>
      </c>
      <c r="AO963" s="270" t="s">
        <v>1259</v>
      </c>
      <c r="AP963" s="270" t="s">
        <v>1259</v>
      </c>
      <c r="AQ963" s="270" t="s">
        <v>1259</v>
      </c>
      <c r="AR963" s="270" t="s">
        <v>1259</v>
      </c>
      <c r="AS963" s="270" t="s">
        <v>1259</v>
      </c>
      <c r="AT963" s="270" t="s">
        <v>1259</v>
      </c>
      <c r="AU963" s="270" t="s">
        <v>1259</v>
      </c>
      <c r="AV963" s="270" t="s">
        <v>1259</v>
      </c>
      <c r="AW963" s="277" t="s">
        <v>1259</v>
      </c>
      <c r="AX963">
        <f>VLOOKUP(A963,[1]Sheet4!B$2:G$3636,6,0)</f>
        <v>0</v>
      </c>
      <c r="AY963" t="str">
        <f>VLOOKUP(A963,[1]Sheet2!A$3:AC$3636,29,0)</f>
        <v/>
      </c>
      <c r="AZ963" s="270" t="s">
        <v>3258</v>
      </c>
      <c r="BA963" s="270" t="s">
        <v>3258</v>
      </c>
      <c r="BB963" s="270" t="s">
        <v>3258</v>
      </c>
      <c r="BC963" s="270" t="s">
        <v>3258</v>
      </c>
      <c r="BD963" s="270"/>
      <c r="BE963" s="270"/>
    </row>
    <row r="964" spans="1:83" ht="14.4" x14ac:dyDescent="0.3">
      <c r="A964" s="269">
        <v>524090</v>
      </c>
      <c r="B964" s="272" t="str">
        <f>VLOOKUP(A964,[1]Sheet4!B$1:G$3636,5,0)</f>
        <v>الرابعة</v>
      </c>
      <c r="C964" s="270" t="s">
        <v>1259</v>
      </c>
      <c r="D964" s="270" t="s">
        <v>1259</v>
      </c>
      <c r="E964" s="270" t="s">
        <v>1259</v>
      </c>
      <c r="F964" s="270" t="s">
        <v>1259</v>
      </c>
      <c r="G964" s="270" t="s">
        <v>1259</v>
      </c>
      <c r="H964" s="270" t="s">
        <v>1259</v>
      </c>
      <c r="I964" s="270" t="s">
        <v>1259</v>
      </c>
      <c r="J964" s="270" t="s">
        <v>1259</v>
      </c>
      <c r="K964" s="270" t="s">
        <v>1259</v>
      </c>
      <c r="L964" s="270" t="s">
        <v>1259</v>
      </c>
      <c r="M964" s="270" t="s">
        <v>1259</v>
      </c>
      <c r="N964" s="270" t="s">
        <v>1259</v>
      </c>
      <c r="O964" s="270" t="s">
        <v>1259</v>
      </c>
      <c r="P964" s="270" t="s">
        <v>1259</v>
      </c>
      <c r="Q964" s="270" t="s">
        <v>1259</v>
      </c>
      <c r="R964" s="270" t="s">
        <v>1259</v>
      </c>
      <c r="S964" s="270" t="s">
        <v>1259</v>
      </c>
      <c r="T964" s="270" t="s">
        <v>1259</v>
      </c>
      <c r="U964" s="270" t="s">
        <v>1259</v>
      </c>
      <c r="V964" s="270" t="s">
        <v>1259</v>
      </c>
      <c r="W964" s="270" t="s">
        <v>1259</v>
      </c>
      <c r="X964" s="270" t="s">
        <v>1259</v>
      </c>
      <c r="Y964" s="270" t="s">
        <v>1259</v>
      </c>
      <c r="Z964" s="270" t="s">
        <v>1259</v>
      </c>
      <c r="AA964" s="270" t="s">
        <v>1259</v>
      </c>
      <c r="AB964" s="270" t="s">
        <v>1259</v>
      </c>
      <c r="AC964" s="270" t="s">
        <v>1259</v>
      </c>
      <c r="AD964" s="270" t="s">
        <v>1259</v>
      </c>
      <c r="AE964" s="270" t="s">
        <v>1259</v>
      </c>
      <c r="AF964" s="270" t="s">
        <v>1259</v>
      </c>
      <c r="AG964" s="270" t="s">
        <v>1259</v>
      </c>
      <c r="AH964" s="270" t="s">
        <v>1259</v>
      </c>
      <c r="AI964" s="270" t="s">
        <v>1259</v>
      </c>
      <c r="AJ964" s="270" t="s">
        <v>1259</v>
      </c>
      <c r="AK964" s="270" t="s">
        <v>1259</v>
      </c>
      <c r="AL964" s="270" t="s">
        <v>1259</v>
      </c>
      <c r="AM964" s="270" t="s">
        <v>1259</v>
      </c>
      <c r="AN964" s="270" t="s">
        <v>1259</v>
      </c>
      <c r="AO964" s="270" t="s">
        <v>1259</v>
      </c>
      <c r="AP964" s="270" t="s">
        <v>1259</v>
      </c>
      <c r="AQ964" s="270" t="s">
        <v>1259</v>
      </c>
      <c r="AR964" s="270" t="s">
        <v>1259</v>
      </c>
      <c r="AS964" s="270" t="s">
        <v>1259</v>
      </c>
      <c r="AT964" s="270" t="s">
        <v>1259</v>
      </c>
      <c r="AU964" s="270" t="s">
        <v>1259</v>
      </c>
      <c r="AV964" s="270" t="s">
        <v>1259</v>
      </c>
      <c r="AW964" s="277" t="s">
        <v>1259</v>
      </c>
      <c r="AX964">
        <f>VLOOKUP(A964,[1]Sheet4!B$2:G$3636,6,0)</f>
        <v>0</v>
      </c>
      <c r="AY964" t="str">
        <f>VLOOKUP(A964,[1]Sheet2!A$3:AC$3636,29,0)</f>
        <v/>
      </c>
      <c r="AZ964" s="270" t="s">
        <v>3258</v>
      </c>
      <c r="BA964" s="270" t="s">
        <v>3258</v>
      </c>
      <c r="BB964" s="270" t="s">
        <v>3258</v>
      </c>
      <c r="BC964" s="270" t="s">
        <v>3258</v>
      </c>
      <c r="BD964" s="270"/>
      <c r="BE964" s="270"/>
    </row>
    <row r="965" spans="1:83" ht="14.4" x14ac:dyDescent="0.3">
      <c r="A965" s="269">
        <v>524093</v>
      </c>
      <c r="B965" s="272" t="str">
        <f>VLOOKUP(A965,[1]Sheet4!B$1:G$3636,5,0)</f>
        <v>الرابعة</v>
      </c>
      <c r="C965" s="270" t="s">
        <v>1259</v>
      </c>
      <c r="D965" s="270" t="s">
        <v>1259</v>
      </c>
      <c r="E965" s="270" t="s">
        <v>1259</v>
      </c>
      <c r="F965" s="270" t="s">
        <v>1259</v>
      </c>
      <c r="G965" s="270" t="s">
        <v>1259</v>
      </c>
      <c r="H965" s="270" t="s">
        <v>1259</v>
      </c>
      <c r="I965" s="270" t="s">
        <v>1259</v>
      </c>
      <c r="J965" s="270" t="s">
        <v>1259</v>
      </c>
      <c r="K965" s="270" t="s">
        <v>1259</v>
      </c>
      <c r="L965" s="270" t="s">
        <v>1259</v>
      </c>
      <c r="M965" s="270" t="s">
        <v>1259</v>
      </c>
      <c r="N965" s="270" t="s">
        <v>1259</v>
      </c>
      <c r="O965" s="270" t="s">
        <v>1259</v>
      </c>
      <c r="P965" s="270" t="s">
        <v>1259</v>
      </c>
      <c r="Q965" s="270" t="s">
        <v>1259</v>
      </c>
      <c r="R965" s="270" t="s">
        <v>1259</v>
      </c>
      <c r="S965" s="270" t="s">
        <v>1259</v>
      </c>
      <c r="T965" s="270" t="s">
        <v>1259</v>
      </c>
      <c r="U965" s="270" t="s">
        <v>1259</v>
      </c>
      <c r="V965" s="270" t="s">
        <v>1259</v>
      </c>
      <c r="W965" s="270" t="s">
        <v>1259</v>
      </c>
      <c r="X965" s="270" t="s">
        <v>1259</v>
      </c>
      <c r="Y965" s="270" t="s">
        <v>1259</v>
      </c>
      <c r="Z965" s="270" t="s">
        <v>1259</v>
      </c>
      <c r="AA965" s="270" t="s">
        <v>1259</v>
      </c>
      <c r="AB965" s="270" t="s">
        <v>1259</v>
      </c>
      <c r="AC965" s="270" t="s">
        <v>1259</v>
      </c>
      <c r="AD965" s="270" t="s">
        <v>1259</v>
      </c>
      <c r="AE965" s="270" t="s">
        <v>1259</v>
      </c>
      <c r="AF965" s="270" t="s">
        <v>1259</v>
      </c>
      <c r="AG965" s="270" t="s">
        <v>1259</v>
      </c>
      <c r="AH965" s="270" t="s">
        <v>1259</v>
      </c>
      <c r="AI965" s="270" t="s">
        <v>1259</v>
      </c>
      <c r="AJ965" s="270" t="s">
        <v>1259</v>
      </c>
      <c r="AK965" s="270" t="s">
        <v>1259</v>
      </c>
      <c r="AL965" s="270" t="s">
        <v>1259</v>
      </c>
      <c r="AM965" s="270" t="s">
        <v>1259</v>
      </c>
      <c r="AN965" s="270" t="s">
        <v>1259</v>
      </c>
      <c r="AO965" s="270" t="s">
        <v>1259</v>
      </c>
      <c r="AP965" s="270" t="s">
        <v>1259</v>
      </c>
      <c r="AQ965" s="270" t="s">
        <v>1259</v>
      </c>
      <c r="AR965" s="270" t="s">
        <v>1259</v>
      </c>
      <c r="AS965" s="270" t="s">
        <v>1259</v>
      </c>
      <c r="AT965" s="270" t="s">
        <v>1259</v>
      </c>
      <c r="AU965" s="270" t="s">
        <v>1259</v>
      </c>
      <c r="AV965" s="270" t="s">
        <v>1259</v>
      </c>
      <c r="AW965" s="277" t="s">
        <v>1259</v>
      </c>
      <c r="AX965">
        <f>VLOOKUP(A965,[1]Sheet4!B$2:G$3636,6,0)</f>
        <v>0</v>
      </c>
      <c r="AY965" t="str">
        <f>VLOOKUP(A965,[1]Sheet2!A$3:AC$3636,29,0)</f>
        <v/>
      </c>
      <c r="AZ965" s="270" t="s">
        <v>3258</v>
      </c>
      <c r="BA965" s="270" t="s">
        <v>3258</v>
      </c>
      <c r="BB965" s="270" t="s">
        <v>3258</v>
      </c>
      <c r="BC965" s="270" t="s">
        <v>3258</v>
      </c>
      <c r="BD965" s="270"/>
      <c r="BE965" s="270"/>
    </row>
    <row r="966" spans="1:83" ht="14.4" x14ac:dyDescent="0.3">
      <c r="A966" s="269">
        <v>524108</v>
      </c>
      <c r="B966" s="272" t="str">
        <f>VLOOKUP(A966,[1]Sheet4!B$1:G$3636,5,0)</f>
        <v>الرابعة</v>
      </c>
      <c r="C966" s="270" t="s">
        <v>1260</v>
      </c>
      <c r="D966" s="270" t="s">
        <v>1260</v>
      </c>
      <c r="E966" s="270" t="s">
        <v>1260</v>
      </c>
      <c r="F966" s="270" t="s">
        <v>1260</v>
      </c>
      <c r="G966" s="270" t="s">
        <v>1260</v>
      </c>
      <c r="H966" s="270" t="s">
        <v>1260</v>
      </c>
      <c r="I966" s="270" t="s">
        <v>1260</v>
      </c>
      <c r="J966" s="270" t="s">
        <v>1260</v>
      </c>
      <c r="K966" s="270" t="s">
        <v>1260</v>
      </c>
      <c r="L966" s="270" t="s">
        <v>1260</v>
      </c>
      <c r="M966" s="270" t="s">
        <v>1260</v>
      </c>
      <c r="N966" s="270" t="s">
        <v>1260</v>
      </c>
      <c r="O966" s="270" t="s">
        <v>1260</v>
      </c>
      <c r="P966" s="270" t="s">
        <v>1260</v>
      </c>
      <c r="Q966" s="270" t="s">
        <v>1260</v>
      </c>
      <c r="R966" s="270" t="s">
        <v>1260</v>
      </c>
      <c r="S966" s="270" t="s">
        <v>1260</v>
      </c>
      <c r="T966" s="270" t="s">
        <v>1260</v>
      </c>
      <c r="U966" s="270" t="s">
        <v>1260</v>
      </c>
      <c r="V966" s="270" t="s">
        <v>1260</v>
      </c>
      <c r="W966" s="270" t="s">
        <v>1260</v>
      </c>
      <c r="X966" s="270" t="s">
        <v>1260</v>
      </c>
      <c r="Y966" s="270" t="s">
        <v>1260</v>
      </c>
      <c r="Z966" s="270" t="s">
        <v>1260</v>
      </c>
      <c r="AA966" s="270" t="s">
        <v>1260</v>
      </c>
      <c r="AB966" s="270" t="s">
        <v>1260</v>
      </c>
      <c r="AC966" s="270" t="s">
        <v>1260</v>
      </c>
      <c r="AD966" s="270" t="s">
        <v>1260</v>
      </c>
      <c r="AE966" s="270" t="s">
        <v>1260</v>
      </c>
      <c r="AF966" s="270" t="s">
        <v>1260</v>
      </c>
      <c r="AG966" s="270" t="s">
        <v>1260</v>
      </c>
      <c r="AH966" s="270" t="s">
        <v>1260</v>
      </c>
      <c r="AI966" s="270" t="s">
        <v>1260</v>
      </c>
      <c r="AJ966" s="270" t="s">
        <v>1260</v>
      </c>
      <c r="AK966" s="270" t="s">
        <v>1260</v>
      </c>
      <c r="AL966" s="270" t="s">
        <v>1260</v>
      </c>
      <c r="AM966" s="270" t="s">
        <v>1260</v>
      </c>
      <c r="AN966" s="270" t="s">
        <v>1260</v>
      </c>
      <c r="AO966" s="270" t="s">
        <v>1260</v>
      </c>
      <c r="AP966" s="270" t="s">
        <v>1260</v>
      </c>
      <c r="AQ966" s="270" t="s">
        <v>1260</v>
      </c>
      <c r="AR966" s="270" t="s">
        <v>1260</v>
      </c>
      <c r="AS966" s="270" t="s">
        <v>1260</v>
      </c>
      <c r="AT966" s="270" t="s">
        <v>1260</v>
      </c>
      <c r="AU966" s="270" t="s">
        <v>1260</v>
      </c>
      <c r="AV966" s="270" t="s">
        <v>1260</v>
      </c>
      <c r="AW966" s="277" t="s">
        <v>1260</v>
      </c>
      <c r="AX966" t="str">
        <f>VLOOKUP(A966,[1]Sheet4!B$2:G$3636,6,0)</f>
        <v>مستنفذ فصل ثاني  2023-2024</v>
      </c>
      <c r="AY966" t="str">
        <f>VLOOKUP(A966,[1]Sheet2!A$3:AC$3636,29,0)</f>
        <v/>
      </c>
      <c r="AZ966" s="270" t="s">
        <v>3258</v>
      </c>
      <c r="BA966" s="270" t="s">
        <v>3258</v>
      </c>
      <c r="BB966" s="270" t="s">
        <v>3258</v>
      </c>
      <c r="BC966" s="270" t="s">
        <v>3258</v>
      </c>
      <c r="BD966" s="270"/>
      <c r="BE966" s="270"/>
    </row>
    <row r="967" spans="1:83" ht="14.4" x14ac:dyDescent="0.3">
      <c r="A967" s="269">
        <v>524114</v>
      </c>
      <c r="B967" s="272" t="str">
        <f>VLOOKUP(A967,[1]Sheet4!B$1:G$3636,5,0)</f>
        <v>الرابعة</v>
      </c>
      <c r="C967" s="270" t="s">
        <v>1259</v>
      </c>
      <c r="D967" s="270" t="s">
        <v>1259</v>
      </c>
      <c r="E967" s="270" t="s">
        <v>1259</v>
      </c>
      <c r="F967" s="270" t="s">
        <v>1259</v>
      </c>
      <c r="G967" s="270" t="s">
        <v>1259</v>
      </c>
      <c r="H967" s="270" t="s">
        <v>1259</v>
      </c>
      <c r="I967" s="270" t="s">
        <v>1259</v>
      </c>
      <c r="J967" s="270" t="s">
        <v>1259</v>
      </c>
      <c r="K967" s="270" t="s">
        <v>1259</v>
      </c>
      <c r="L967" s="270" t="s">
        <v>1259</v>
      </c>
      <c r="M967" s="270" t="s">
        <v>1259</v>
      </c>
      <c r="N967" s="270" t="s">
        <v>1259</v>
      </c>
      <c r="O967" s="270" t="s">
        <v>1259</v>
      </c>
      <c r="P967" s="270" t="s">
        <v>1259</v>
      </c>
      <c r="Q967" s="270" t="s">
        <v>1259</v>
      </c>
      <c r="R967" s="270" t="s">
        <v>1259</v>
      </c>
      <c r="S967" s="270" t="s">
        <v>1259</v>
      </c>
      <c r="T967" s="270" t="s">
        <v>1259</v>
      </c>
      <c r="U967" s="270" t="s">
        <v>1259</v>
      </c>
      <c r="V967" s="270" t="s">
        <v>1259</v>
      </c>
      <c r="W967" s="270" t="s">
        <v>1259</v>
      </c>
      <c r="X967" s="270" t="s">
        <v>1259</v>
      </c>
      <c r="Y967" s="270" t="s">
        <v>1259</v>
      </c>
      <c r="Z967" s="270" t="s">
        <v>1259</v>
      </c>
      <c r="AA967" s="270" t="s">
        <v>1259</v>
      </c>
      <c r="AB967" s="270" t="s">
        <v>1259</v>
      </c>
      <c r="AC967" s="270" t="s">
        <v>1259</v>
      </c>
      <c r="AD967" s="270" t="s">
        <v>1259</v>
      </c>
      <c r="AE967" s="270" t="s">
        <v>1259</v>
      </c>
      <c r="AF967" s="270" t="s">
        <v>1259</v>
      </c>
      <c r="AG967" s="270" t="s">
        <v>1259</v>
      </c>
      <c r="AH967" s="270" t="s">
        <v>1259</v>
      </c>
      <c r="AI967" s="270" t="s">
        <v>1259</v>
      </c>
      <c r="AJ967" s="270" t="s">
        <v>1259</v>
      </c>
      <c r="AK967" s="270" t="s">
        <v>1259</v>
      </c>
      <c r="AL967" s="270" t="s">
        <v>1259</v>
      </c>
      <c r="AM967" s="270" t="s">
        <v>1259</v>
      </c>
      <c r="AN967" s="270" t="s">
        <v>1259</v>
      </c>
      <c r="AO967" s="270" t="s">
        <v>1259</v>
      </c>
      <c r="AP967" s="270" t="s">
        <v>1259</v>
      </c>
      <c r="AQ967" s="270" t="s">
        <v>1259</v>
      </c>
      <c r="AR967" s="270" t="s">
        <v>1259</v>
      </c>
      <c r="AS967" s="270" t="s">
        <v>1259</v>
      </c>
      <c r="AT967" s="270" t="s">
        <v>1259</v>
      </c>
      <c r="AU967" s="270" t="s">
        <v>1259</v>
      </c>
      <c r="AV967" s="270" t="s">
        <v>1259</v>
      </c>
      <c r="AW967" s="277" t="s">
        <v>1259</v>
      </c>
      <c r="AX967">
        <f>VLOOKUP(A967,[1]Sheet4!B$2:G$3636,6,0)</f>
        <v>0</v>
      </c>
      <c r="AY967" t="str">
        <f>VLOOKUP(A967,[1]Sheet2!A$3:AC$3636,29,0)</f>
        <v/>
      </c>
      <c r="AZ967" s="270" t="s">
        <v>3258</v>
      </c>
      <c r="BA967" s="270" t="s">
        <v>3258</v>
      </c>
      <c r="BB967" s="270" t="s">
        <v>3258</v>
      </c>
      <c r="BC967" s="270" t="s">
        <v>3258</v>
      </c>
      <c r="BD967" s="270"/>
      <c r="BE967" s="270"/>
      <c r="BH967" s="248"/>
      <c r="BI967" s="248"/>
      <c r="BJ967" s="248"/>
      <c r="BK967" s="248"/>
      <c r="BL967" s="248"/>
      <c r="BM967" s="248"/>
      <c r="BN967" s="248"/>
      <c r="BO967" s="248"/>
      <c r="BP967" s="248" t="s">
        <v>3258</v>
      </c>
      <c r="BQ967" s="248" t="s">
        <v>3258</v>
      </c>
      <c r="BR967" s="248" t="s">
        <v>3258</v>
      </c>
      <c r="BS967" s="248" t="s">
        <v>3258</v>
      </c>
      <c r="BT967" s="248" t="s">
        <v>3258</v>
      </c>
      <c r="BU967" s="248" t="s">
        <v>3258</v>
      </c>
      <c r="BV967" s="247"/>
      <c r="BW967" s="248"/>
      <c r="BX967" s="248"/>
      <c r="BY967" s="248"/>
      <c r="BZ967" s="248"/>
      <c r="CA967" s="241"/>
      <c r="CB967" s="241"/>
      <c r="CC967" s="241"/>
      <c r="CD967" s="241"/>
      <c r="CE967" s="248"/>
    </row>
    <row r="968" spans="1:83" ht="14.4" x14ac:dyDescent="0.3">
      <c r="A968" s="269">
        <v>524115</v>
      </c>
      <c r="B968" s="272" t="str">
        <f>VLOOKUP(A968,[1]Sheet4!B$1:G$3636,5,0)</f>
        <v>الرابعة</v>
      </c>
      <c r="C968" s="270" t="s">
        <v>1259</v>
      </c>
      <c r="D968" s="270" t="s">
        <v>1259</v>
      </c>
      <c r="E968" s="270" t="s">
        <v>1259</v>
      </c>
      <c r="F968" s="270" t="s">
        <v>1259</v>
      </c>
      <c r="G968" s="270" t="s">
        <v>1259</v>
      </c>
      <c r="H968" s="270" t="s">
        <v>1259</v>
      </c>
      <c r="I968" s="270" t="s">
        <v>1259</v>
      </c>
      <c r="J968" s="270" t="s">
        <v>1259</v>
      </c>
      <c r="K968" s="270" t="s">
        <v>1259</v>
      </c>
      <c r="L968" s="270" t="s">
        <v>1259</v>
      </c>
      <c r="M968" s="270" t="s">
        <v>1259</v>
      </c>
      <c r="N968" s="270" t="s">
        <v>1259</v>
      </c>
      <c r="O968" s="270" t="s">
        <v>1259</v>
      </c>
      <c r="P968" s="270" t="s">
        <v>1259</v>
      </c>
      <c r="Q968" s="270" t="s">
        <v>1259</v>
      </c>
      <c r="R968" s="270" t="s">
        <v>1259</v>
      </c>
      <c r="S968" s="270" t="s">
        <v>1259</v>
      </c>
      <c r="T968" s="270" t="s">
        <v>1259</v>
      </c>
      <c r="U968" s="270" t="s">
        <v>1259</v>
      </c>
      <c r="V968" s="270" t="s">
        <v>1259</v>
      </c>
      <c r="W968" s="270" t="s">
        <v>1259</v>
      </c>
      <c r="X968" s="270" t="s">
        <v>1259</v>
      </c>
      <c r="Y968" s="270" t="s">
        <v>1259</v>
      </c>
      <c r="Z968" s="270" t="s">
        <v>1259</v>
      </c>
      <c r="AA968" s="270" t="s">
        <v>1259</v>
      </c>
      <c r="AB968" s="270" t="s">
        <v>1259</v>
      </c>
      <c r="AC968" s="270" t="s">
        <v>1259</v>
      </c>
      <c r="AD968" s="270" t="s">
        <v>1259</v>
      </c>
      <c r="AE968" s="270" t="s">
        <v>1259</v>
      </c>
      <c r="AF968" s="270" t="s">
        <v>1259</v>
      </c>
      <c r="AG968" s="270" t="s">
        <v>1259</v>
      </c>
      <c r="AH968" s="270" t="s">
        <v>1259</v>
      </c>
      <c r="AI968" s="270" t="s">
        <v>1259</v>
      </c>
      <c r="AJ968" s="270" t="s">
        <v>1259</v>
      </c>
      <c r="AK968" s="270" t="s">
        <v>1259</v>
      </c>
      <c r="AL968" s="270" t="s">
        <v>1259</v>
      </c>
      <c r="AM968" s="270" t="s">
        <v>1259</v>
      </c>
      <c r="AN968" s="270" t="s">
        <v>1259</v>
      </c>
      <c r="AO968" s="270" t="s">
        <v>1259</v>
      </c>
      <c r="AP968" s="270" t="s">
        <v>1259</v>
      </c>
      <c r="AQ968" s="270" t="s">
        <v>1259</v>
      </c>
      <c r="AR968" s="270" t="s">
        <v>1259</v>
      </c>
      <c r="AS968" s="270" t="s">
        <v>1259</v>
      </c>
      <c r="AT968" s="270" t="s">
        <v>1259</v>
      </c>
      <c r="AU968" s="270" t="s">
        <v>1259</v>
      </c>
      <c r="AV968" s="270" t="s">
        <v>1259</v>
      </c>
      <c r="AW968" s="270" t="s">
        <v>1259</v>
      </c>
      <c r="AX968">
        <f>VLOOKUP(A968,[1]Sheet4!B$2:G$3636,6,0)</f>
        <v>0</v>
      </c>
      <c r="AY968" t="str">
        <f>VLOOKUP(A968,[1]Sheet2!A$3:AC$3636,29,0)</f>
        <v/>
      </c>
      <c r="AZ968" s="270" t="s">
        <v>3258</v>
      </c>
      <c r="BA968" s="270" t="s">
        <v>3258</v>
      </c>
      <c r="BB968" s="270" t="s">
        <v>3258</v>
      </c>
      <c r="BC968" s="270" t="s">
        <v>3258</v>
      </c>
      <c r="BD968" s="270"/>
      <c r="BE968" s="270"/>
    </row>
    <row r="969" spans="1:83" ht="14.4" x14ac:dyDescent="0.3">
      <c r="A969" s="269">
        <v>524120</v>
      </c>
      <c r="B969" s="272" t="str">
        <f>VLOOKUP(A969,[1]Sheet4!B$1:G$3636,5,0)</f>
        <v>الرابعة</v>
      </c>
      <c r="C969" s="270" t="s">
        <v>1259</v>
      </c>
      <c r="D969" s="270" t="s">
        <v>1259</v>
      </c>
      <c r="E969" s="270" t="s">
        <v>1259</v>
      </c>
      <c r="F969" s="270" t="s">
        <v>1259</v>
      </c>
      <c r="G969" s="270" t="s">
        <v>1259</v>
      </c>
      <c r="H969" s="270" t="s">
        <v>1259</v>
      </c>
      <c r="I969" s="270" t="s">
        <v>1259</v>
      </c>
      <c r="J969" s="270" t="s">
        <v>1259</v>
      </c>
      <c r="K969" s="270" t="s">
        <v>1259</v>
      </c>
      <c r="L969" s="270" t="s">
        <v>1259</v>
      </c>
      <c r="M969" s="270" t="s">
        <v>1259</v>
      </c>
      <c r="N969" s="270" t="s">
        <v>1259</v>
      </c>
      <c r="O969" s="270" t="s">
        <v>1259</v>
      </c>
      <c r="P969" s="270" t="s">
        <v>1259</v>
      </c>
      <c r="Q969" s="270" t="s">
        <v>1259</v>
      </c>
      <c r="R969" s="270" t="s">
        <v>1259</v>
      </c>
      <c r="S969" s="270" t="s">
        <v>1259</v>
      </c>
      <c r="T969" s="270" t="s">
        <v>1259</v>
      </c>
      <c r="U969" s="270" t="s">
        <v>1259</v>
      </c>
      <c r="V969" s="270" t="s">
        <v>1259</v>
      </c>
      <c r="W969" s="270" t="s">
        <v>1259</v>
      </c>
      <c r="X969" s="270" t="s">
        <v>1259</v>
      </c>
      <c r="Y969" s="270" t="s">
        <v>1259</v>
      </c>
      <c r="Z969" s="270" t="s">
        <v>1259</v>
      </c>
      <c r="AA969" s="270" t="s">
        <v>1259</v>
      </c>
      <c r="AB969" s="270" t="s">
        <v>1259</v>
      </c>
      <c r="AC969" s="270" t="s">
        <v>1259</v>
      </c>
      <c r="AD969" s="270" t="s">
        <v>1259</v>
      </c>
      <c r="AE969" s="270" t="s">
        <v>1259</v>
      </c>
      <c r="AF969" s="270" t="s">
        <v>1259</v>
      </c>
      <c r="AG969" s="270" t="s">
        <v>1259</v>
      </c>
      <c r="AH969" s="270" t="s">
        <v>1259</v>
      </c>
      <c r="AI969" s="270" t="s">
        <v>1259</v>
      </c>
      <c r="AJ969" s="270" t="s">
        <v>1259</v>
      </c>
      <c r="AK969" s="270" t="s">
        <v>1259</v>
      </c>
      <c r="AL969" s="270" t="s">
        <v>1259</v>
      </c>
      <c r="AM969" s="270" t="s">
        <v>1259</v>
      </c>
      <c r="AN969" s="270" t="s">
        <v>1259</v>
      </c>
      <c r="AO969" s="270" t="s">
        <v>1259</v>
      </c>
      <c r="AP969" s="270" t="s">
        <v>1259</v>
      </c>
      <c r="AQ969" s="270" t="s">
        <v>1259</v>
      </c>
      <c r="AR969" s="270" t="s">
        <v>1259</v>
      </c>
      <c r="AS969" s="270" t="s">
        <v>1259</v>
      </c>
      <c r="AT969" s="270" t="s">
        <v>1259</v>
      </c>
      <c r="AU969" s="270" t="s">
        <v>1259</v>
      </c>
      <c r="AV969" s="270" t="s">
        <v>1259</v>
      </c>
      <c r="AW969" s="277" t="s">
        <v>1259</v>
      </c>
      <c r="AX969">
        <f>VLOOKUP(A969,[1]Sheet4!B$2:G$3636,6,0)</f>
        <v>0</v>
      </c>
      <c r="AY969" t="str">
        <f>VLOOKUP(A969,[1]Sheet2!A$3:AC$3636,29,0)</f>
        <v/>
      </c>
      <c r="AZ969" s="270" t="s">
        <v>3258</v>
      </c>
      <c r="BA969" s="270" t="s">
        <v>3258</v>
      </c>
      <c r="BB969" s="270" t="s">
        <v>3258</v>
      </c>
      <c r="BC969" s="270" t="s">
        <v>3258</v>
      </c>
      <c r="BD969" s="270"/>
      <c r="BE969" s="270"/>
    </row>
    <row r="970" spans="1:83" ht="14.4" x14ac:dyDescent="0.3">
      <c r="A970" s="269">
        <v>524121</v>
      </c>
      <c r="B970" s="272" t="str">
        <f>VLOOKUP(A970,[1]Sheet4!B$1:G$3636,5,0)</f>
        <v>الرابعة</v>
      </c>
      <c r="C970" s="270" t="s">
        <v>1259</v>
      </c>
      <c r="D970" s="270" t="s">
        <v>1259</v>
      </c>
      <c r="E970" s="270" t="s">
        <v>1259</v>
      </c>
      <c r="F970" s="270" t="s">
        <v>1259</v>
      </c>
      <c r="G970" s="270" t="s">
        <v>1259</v>
      </c>
      <c r="H970" s="270" t="s">
        <v>1259</v>
      </c>
      <c r="I970" s="270" t="s">
        <v>1259</v>
      </c>
      <c r="J970" s="270" t="s">
        <v>1259</v>
      </c>
      <c r="K970" s="270" t="s">
        <v>1259</v>
      </c>
      <c r="L970" s="270" t="s">
        <v>1259</v>
      </c>
      <c r="M970" s="270" t="s">
        <v>1259</v>
      </c>
      <c r="N970" s="270" t="s">
        <v>1259</v>
      </c>
      <c r="O970" s="270" t="s">
        <v>1259</v>
      </c>
      <c r="P970" s="270" t="s">
        <v>1259</v>
      </c>
      <c r="Q970" s="270" t="s">
        <v>1259</v>
      </c>
      <c r="R970" s="270" t="s">
        <v>1259</v>
      </c>
      <c r="S970" s="270" t="s">
        <v>1259</v>
      </c>
      <c r="T970" s="270" t="s">
        <v>1259</v>
      </c>
      <c r="U970" s="270" t="s">
        <v>1259</v>
      </c>
      <c r="V970" s="270" t="s">
        <v>1259</v>
      </c>
      <c r="W970" s="270" t="s">
        <v>1259</v>
      </c>
      <c r="X970" s="270" t="s">
        <v>1259</v>
      </c>
      <c r="Y970" s="270" t="s">
        <v>1259</v>
      </c>
      <c r="Z970" s="270" t="s">
        <v>1259</v>
      </c>
      <c r="AA970" s="270" t="s">
        <v>1259</v>
      </c>
      <c r="AB970" s="270" t="s">
        <v>1259</v>
      </c>
      <c r="AC970" s="270" t="s">
        <v>1259</v>
      </c>
      <c r="AD970" s="270" t="s">
        <v>1259</v>
      </c>
      <c r="AE970" s="270" t="s">
        <v>1259</v>
      </c>
      <c r="AF970" s="270" t="s">
        <v>1259</v>
      </c>
      <c r="AG970" s="270" t="s">
        <v>1259</v>
      </c>
      <c r="AH970" s="270" t="s">
        <v>1259</v>
      </c>
      <c r="AI970" s="270" t="s">
        <v>1259</v>
      </c>
      <c r="AJ970" s="270" t="s">
        <v>1259</v>
      </c>
      <c r="AK970" s="270" t="s">
        <v>1259</v>
      </c>
      <c r="AL970" s="270" t="s">
        <v>1259</v>
      </c>
      <c r="AM970" s="270" t="s">
        <v>1259</v>
      </c>
      <c r="AN970" s="270" t="s">
        <v>1259</v>
      </c>
      <c r="AO970" s="270" t="s">
        <v>1259</v>
      </c>
      <c r="AP970" s="270" t="s">
        <v>1259</v>
      </c>
      <c r="AQ970" s="270" t="s">
        <v>1259</v>
      </c>
      <c r="AR970" s="270" t="s">
        <v>1259</v>
      </c>
      <c r="AS970" s="270" t="s">
        <v>1259</v>
      </c>
      <c r="AT970" s="270" t="s">
        <v>1259</v>
      </c>
      <c r="AU970" s="270" t="s">
        <v>1259</v>
      </c>
      <c r="AV970" s="270" t="s">
        <v>1259</v>
      </c>
      <c r="AW970" s="277" t="s">
        <v>1259</v>
      </c>
      <c r="AX970">
        <f>VLOOKUP(A970,[1]Sheet4!B$2:G$3636,6,0)</f>
        <v>0</v>
      </c>
      <c r="AY970" t="str">
        <f>VLOOKUP(A970,[1]Sheet2!A$3:AC$3636,29,0)</f>
        <v/>
      </c>
      <c r="AZ970" s="270" t="s">
        <v>3258</v>
      </c>
      <c r="BA970" s="270" t="s">
        <v>3258</v>
      </c>
      <c r="BB970" s="270" t="s">
        <v>3258</v>
      </c>
      <c r="BC970" s="270" t="s">
        <v>3258</v>
      </c>
      <c r="BD970" s="270"/>
      <c r="BE970" s="270"/>
      <c r="BH970" s="248"/>
      <c r="BI970" s="248"/>
      <c r="BJ970" s="248"/>
      <c r="BK970" s="248"/>
      <c r="BL970" s="248"/>
      <c r="BM970" s="248"/>
      <c r="BN970" s="248"/>
      <c r="BO970" s="248"/>
      <c r="BP970" s="248" t="s">
        <v>3258</v>
      </c>
      <c r="BQ970" s="248" t="s">
        <v>3258</v>
      </c>
      <c r="BR970" s="248" t="s">
        <v>3258</v>
      </c>
      <c r="BS970" s="248" t="s">
        <v>3258</v>
      </c>
      <c r="BT970" s="248" t="s">
        <v>3258</v>
      </c>
      <c r="BU970" s="248" t="s">
        <v>3258</v>
      </c>
      <c r="BV970" s="247"/>
      <c r="BW970" s="248"/>
      <c r="BX970" s="248"/>
      <c r="BY970" s="248"/>
      <c r="BZ970" s="248"/>
      <c r="CA970" s="241"/>
      <c r="CB970" s="241"/>
      <c r="CC970" s="241"/>
      <c r="CD970" s="241"/>
      <c r="CE970" s="248"/>
    </row>
    <row r="971" spans="1:83" ht="14.4" x14ac:dyDescent="0.3">
      <c r="A971" s="269">
        <v>524122</v>
      </c>
      <c r="B971" s="272" t="str">
        <f>VLOOKUP(A971,[1]Sheet4!B$1:G$3636,5,0)</f>
        <v>الرابعة</v>
      </c>
      <c r="C971" s="270" t="s">
        <v>1259</v>
      </c>
      <c r="D971" s="270" t="s">
        <v>1259</v>
      </c>
      <c r="E971" s="270" t="s">
        <v>1259</v>
      </c>
      <c r="F971" s="270" t="s">
        <v>1259</v>
      </c>
      <c r="G971" s="270" t="s">
        <v>1259</v>
      </c>
      <c r="H971" s="270" t="s">
        <v>1259</v>
      </c>
      <c r="I971" s="270" t="s">
        <v>1259</v>
      </c>
      <c r="J971" s="270" t="s">
        <v>1259</v>
      </c>
      <c r="K971" s="270" t="s">
        <v>1259</v>
      </c>
      <c r="L971" s="270" t="s">
        <v>1259</v>
      </c>
      <c r="M971" s="270" t="s">
        <v>1259</v>
      </c>
      <c r="N971" s="270" t="s">
        <v>1259</v>
      </c>
      <c r="O971" s="270" t="s">
        <v>1259</v>
      </c>
      <c r="P971" s="270" t="s">
        <v>1259</v>
      </c>
      <c r="Q971" s="270" t="s">
        <v>1259</v>
      </c>
      <c r="R971" s="270" t="s">
        <v>1259</v>
      </c>
      <c r="S971" s="270" t="s">
        <v>1259</v>
      </c>
      <c r="T971" s="270" t="s">
        <v>1259</v>
      </c>
      <c r="U971" s="270" t="s">
        <v>1259</v>
      </c>
      <c r="V971" s="270" t="s">
        <v>1259</v>
      </c>
      <c r="W971" s="270" t="s">
        <v>1259</v>
      </c>
      <c r="X971" s="270" t="s">
        <v>1259</v>
      </c>
      <c r="Y971" s="270" t="s">
        <v>1259</v>
      </c>
      <c r="Z971" s="270" t="s">
        <v>1259</v>
      </c>
      <c r="AA971" s="270" t="s">
        <v>1259</v>
      </c>
      <c r="AB971" s="270" t="s">
        <v>1259</v>
      </c>
      <c r="AC971" s="270" t="s">
        <v>1259</v>
      </c>
      <c r="AD971" s="270" t="s">
        <v>1259</v>
      </c>
      <c r="AE971" s="270" t="s">
        <v>1259</v>
      </c>
      <c r="AF971" s="270" t="s">
        <v>1259</v>
      </c>
      <c r="AG971" s="270" t="s">
        <v>1259</v>
      </c>
      <c r="AH971" s="270" t="s">
        <v>1259</v>
      </c>
      <c r="AI971" s="270" t="s">
        <v>1259</v>
      </c>
      <c r="AJ971" s="270" t="s">
        <v>1259</v>
      </c>
      <c r="AK971" s="270" t="s">
        <v>1259</v>
      </c>
      <c r="AL971" s="270" t="s">
        <v>1259</v>
      </c>
      <c r="AM971" s="270" t="s">
        <v>1259</v>
      </c>
      <c r="AN971" s="270" t="s">
        <v>1259</v>
      </c>
      <c r="AO971" s="270" t="s">
        <v>1259</v>
      </c>
      <c r="AP971" s="270" t="s">
        <v>1259</v>
      </c>
      <c r="AQ971" s="270" t="s">
        <v>1259</v>
      </c>
      <c r="AR971" s="270" t="s">
        <v>1259</v>
      </c>
      <c r="AS971" s="270" t="s">
        <v>1259</v>
      </c>
      <c r="AT971" s="270" t="s">
        <v>1259</v>
      </c>
      <c r="AU971" s="270" t="s">
        <v>1259</v>
      </c>
      <c r="AV971" s="270" t="s">
        <v>1259</v>
      </c>
      <c r="AW971" s="277" t="s">
        <v>1259</v>
      </c>
      <c r="AX971">
        <f>VLOOKUP(A971,[1]Sheet4!B$2:G$3636,6,0)</f>
        <v>0</v>
      </c>
      <c r="AY971" t="str">
        <f>VLOOKUP(A971,[1]Sheet2!A$3:AC$3636,29,0)</f>
        <v/>
      </c>
      <c r="AZ971" s="270" t="s">
        <v>3258</v>
      </c>
      <c r="BA971" s="270" t="s">
        <v>3258</v>
      </c>
      <c r="BB971" s="270" t="s">
        <v>3258</v>
      </c>
      <c r="BC971" s="270" t="s">
        <v>3258</v>
      </c>
      <c r="BD971" s="270"/>
      <c r="BE971" s="270"/>
    </row>
    <row r="972" spans="1:83" ht="14.4" x14ac:dyDescent="0.3">
      <c r="A972" s="269">
        <v>524129</v>
      </c>
      <c r="B972" s="272" t="str">
        <f>VLOOKUP(A972,[1]Sheet4!B$1:G$3636,5,0)</f>
        <v>الرابعة</v>
      </c>
      <c r="C972" s="270" t="s">
        <v>1259</v>
      </c>
      <c r="D972" s="270" t="s">
        <v>1259</v>
      </c>
      <c r="E972" s="270" t="s">
        <v>1259</v>
      </c>
      <c r="F972" s="270" t="s">
        <v>1259</v>
      </c>
      <c r="G972" s="270" t="s">
        <v>1259</v>
      </c>
      <c r="H972" s="270" t="s">
        <v>1259</v>
      </c>
      <c r="I972" s="270" t="s">
        <v>1259</v>
      </c>
      <c r="J972" s="270" t="s">
        <v>1259</v>
      </c>
      <c r="K972" s="270" t="s">
        <v>1259</v>
      </c>
      <c r="L972" s="270" t="s">
        <v>1259</v>
      </c>
      <c r="M972" s="270" t="s">
        <v>1259</v>
      </c>
      <c r="N972" s="270" t="s">
        <v>1259</v>
      </c>
      <c r="O972" s="270" t="s">
        <v>1259</v>
      </c>
      <c r="P972" s="270" t="s">
        <v>1259</v>
      </c>
      <c r="Q972" s="270" t="s">
        <v>1259</v>
      </c>
      <c r="R972" s="270" t="s">
        <v>1259</v>
      </c>
      <c r="S972" s="270" t="s">
        <v>1259</v>
      </c>
      <c r="T972" s="270" t="s">
        <v>1259</v>
      </c>
      <c r="U972" s="270" t="s">
        <v>1259</v>
      </c>
      <c r="V972" s="270" t="s">
        <v>1259</v>
      </c>
      <c r="W972" s="270" t="s">
        <v>1259</v>
      </c>
      <c r="X972" s="270" t="s">
        <v>1259</v>
      </c>
      <c r="Y972" s="270" t="s">
        <v>1259</v>
      </c>
      <c r="Z972" s="270" t="s">
        <v>1259</v>
      </c>
      <c r="AA972" s="270" t="s">
        <v>1259</v>
      </c>
      <c r="AB972" s="270" t="s">
        <v>1259</v>
      </c>
      <c r="AC972" s="270" t="s">
        <v>1259</v>
      </c>
      <c r="AD972" s="270" t="s">
        <v>1259</v>
      </c>
      <c r="AE972" s="270" t="s">
        <v>1259</v>
      </c>
      <c r="AF972" s="270" t="s">
        <v>1259</v>
      </c>
      <c r="AG972" s="270" t="s">
        <v>1259</v>
      </c>
      <c r="AH972" s="270" t="s">
        <v>1259</v>
      </c>
      <c r="AI972" s="270" t="s">
        <v>1259</v>
      </c>
      <c r="AJ972" s="270" t="s">
        <v>1259</v>
      </c>
      <c r="AK972" s="270" t="s">
        <v>1259</v>
      </c>
      <c r="AL972" s="270" t="s">
        <v>1259</v>
      </c>
      <c r="AM972" s="270" t="s">
        <v>1259</v>
      </c>
      <c r="AN972" s="270" t="s">
        <v>1259</v>
      </c>
      <c r="AO972" s="270" t="s">
        <v>1259</v>
      </c>
      <c r="AP972" s="270" t="s">
        <v>1259</v>
      </c>
      <c r="AQ972" s="270" t="s">
        <v>1259</v>
      </c>
      <c r="AR972" s="270" t="s">
        <v>1259</v>
      </c>
      <c r="AS972" s="270" t="s">
        <v>1259</v>
      </c>
      <c r="AT972" s="270" t="s">
        <v>1259</v>
      </c>
      <c r="AU972" s="270" t="s">
        <v>1259</v>
      </c>
      <c r="AV972" s="270" t="s">
        <v>1259</v>
      </c>
      <c r="AW972" s="277" t="s">
        <v>1259</v>
      </c>
      <c r="AX972">
        <f>VLOOKUP(A972,[1]Sheet4!B$2:G$3636,6,0)</f>
        <v>0</v>
      </c>
      <c r="AY972" t="str">
        <f>VLOOKUP(A972,[1]Sheet2!A$3:AC$3636,29,0)</f>
        <v/>
      </c>
      <c r="AZ972" s="270" t="s">
        <v>3258</v>
      </c>
      <c r="BA972" s="270" t="s">
        <v>3258</v>
      </c>
      <c r="BB972" s="270" t="s">
        <v>3258</v>
      </c>
      <c r="BC972" s="270" t="s">
        <v>3258</v>
      </c>
      <c r="BD972" s="270"/>
      <c r="BE972" s="270"/>
    </row>
    <row r="973" spans="1:83" ht="14.4" x14ac:dyDescent="0.3">
      <c r="A973" s="269">
        <v>524142</v>
      </c>
      <c r="B973" s="272" t="str">
        <f>VLOOKUP(A973,[1]Sheet4!B$1:G$3636,5,0)</f>
        <v>الرابعة</v>
      </c>
      <c r="C973" s="270" t="s">
        <v>1259</v>
      </c>
      <c r="D973" s="270" t="s">
        <v>1259</v>
      </c>
      <c r="E973" s="270" t="s">
        <v>1259</v>
      </c>
      <c r="F973" s="270" t="s">
        <v>1259</v>
      </c>
      <c r="G973" s="270" t="s">
        <v>1259</v>
      </c>
      <c r="H973" s="270" t="s">
        <v>1259</v>
      </c>
      <c r="I973" s="270" t="s">
        <v>1259</v>
      </c>
      <c r="J973" s="270" t="s">
        <v>1259</v>
      </c>
      <c r="K973" s="270" t="s">
        <v>1259</v>
      </c>
      <c r="L973" s="270" t="s">
        <v>1259</v>
      </c>
      <c r="M973" s="270" t="s">
        <v>1259</v>
      </c>
      <c r="N973" s="270" t="s">
        <v>1259</v>
      </c>
      <c r="O973" s="270" t="s">
        <v>1259</v>
      </c>
      <c r="P973" s="270" t="s">
        <v>1259</v>
      </c>
      <c r="Q973" s="270" t="s">
        <v>1259</v>
      </c>
      <c r="R973" s="270" t="s">
        <v>1259</v>
      </c>
      <c r="S973" s="270" t="s">
        <v>1259</v>
      </c>
      <c r="T973" s="270" t="s">
        <v>1259</v>
      </c>
      <c r="U973" s="270" t="s">
        <v>1259</v>
      </c>
      <c r="V973" s="270" t="s">
        <v>1259</v>
      </c>
      <c r="W973" s="270" t="s">
        <v>1259</v>
      </c>
      <c r="X973" s="270" t="s">
        <v>1259</v>
      </c>
      <c r="Y973" s="270" t="s">
        <v>1259</v>
      </c>
      <c r="Z973" s="270" t="s">
        <v>1259</v>
      </c>
      <c r="AA973" s="270" t="s">
        <v>1259</v>
      </c>
      <c r="AB973" s="270" t="s">
        <v>1259</v>
      </c>
      <c r="AC973" s="270" t="s">
        <v>1259</v>
      </c>
      <c r="AD973" s="270" t="s">
        <v>1259</v>
      </c>
      <c r="AE973" s="270" t="s">
        <v>1259</v>
      </c>
      <c r="AF973" s="270" t="s">
        <v>1259</v>
      </c>
      <c r="AG973" s="270" t="s">
        <v>1259</v>
      </c>
      <c r="AH973" s="270" t="s">
        <v>1259</v>
      </c>
      <c r="AI973" s="270" t="s">
        <v>1259</v>
      </c>
      <c r="AJ973" s="270" t="s">
        <v>1259</v>
      </c>
      <c r="AK973" s="270" t="s">
        <v>1259</v>
      </c>
      <c r="AL973" s="270" t="s">
        <v>1259</v>
      </c>
      <c r="AM973" s="270" t="s">
        <v>1259</v>
      </c>
      <c r="AN973" s="270" t="s">
        <v>1259</v>
      </c>
      <c r="AO973" s="270" t="s">
        <v>1259</v>
      </c>
      <c r="AP973" s="270" t="s">
        <v>1259</v>
      </c>
      <c r="AQ973" s="270" t="s">
        <v>1259</v>
      </c>
      <c r="AR973" s="270" t="s">
        <v>1259</v>
      </c>
      <c r="AS973" s="270" t="s">
        <v>1259</v>
      </c>
      <c r="AT973" s="270" t="s">
        <v>1259</v>
      </c>
      <c r="AU973" s="270" t="s">
        <v>1259</v>
      </c>
      <c r="AV973" s="270" t="s">
        <v>1259</v>
      </c>
      <c r="AW973" s="277" t="s">
        <v>1259</v>
      </c>
      <c r="AX973">
        <f>VLOOKUP(A973,[1]Sheet4!B$2:G$3636,6,0)</f>
        <v>0</v>
      </c>
      <c r="AY973" t="str">
        <f>VLOOKUP(A973,[1]Sheet2!A$3:AC$3636,29,0)</f>
        <v/>
      </c>
      <c r="AZ973" s="270" t="s">
        <v>3258</v>
      </c>
      <c r="BA973" s="270" t="s">
        <v>3258</v>
      </c>
      <c r="BB973" s="270" t="s">
        <v>3258</v>
      </c>
      <c r="BC973" s="270" t="s">
        <v>3258</v>
      </c>
      <c r="BD973" s="270"/>
      <c r="BE973" s="270"/>
    </row>
    <row r="974" spans="1:83" ht="14.4" x14ac:dyDescent="0.3">
      <c r="A974" s="269">
        <v>524147</v>
      </c>
      <c r="B974" s="272" t="str">
        <f>VLOOKUP(A974,[1]Sheet4!B$1:G$3636,5,0)</f>
        <v>الرابعة حديث</v>
      </c>
      <c r="C974" s="270" t="s">
        <v>1259</v>
      </c>
      <c r="D974" s="270" t="s">
        <v>1259</v>
      </c>
      <c r="E974" s="270" t="s">
        <v>1259</v>
      </c>
      <c r="F974" s="270" t="s">
        <v>1259</v>
      </c>
      <c r="G974" s="270" t="s">
        <v>1259</v>
      </c>
      <c r="H974" s="270" t="s">
        <v>1259</v>
      </c>
      <c r="I974" s="270" t="s">
        <v>1259</v>
      </c>
      <c r="J974" s="270" t="s">
        <v>1259</v>
      </c>
      <c r="K974" s="270" t="s">
        <v>1259</v>
      </c>
      <c r="L974" s="270" t="s">
        <v>1259</v>
      </c>
      <c r="M974" s="270" t="s">
        <v>1259</v>
      </c>
      <c r="N974" s="270" t="s">
        <v>1259</v>
      </c>
      <c r="O974" s="270" t="s">
        <v>1259</v>
      </c>
      <c r="P974" s="270" t="s">
        <v>1259</v>
      </c>
      <c r="Q974" s="270" t="s">
        <v>1259</v>
      </c>
      <c r="R974" s="270" t="s">
        <v>1259</v>
      </c>
      <c r="S974" s="270" t="s">
        <v>1259</v>
      </c>
      <c r="T974" s="270" t="s">
        <v>1259</v>
      </c>
      <c r="U974" s="270" t="s">
        <v>1259</v>
      </c>
      <c r="V974" s="270" t="s">
        <v>1259</v>
      </c>
      <c r="W974" s="270" t="s">
        <v>1259</v>
      </c>
      <c r="X974" s="270" t="s">
        <v>1259</v>
      </c>
      <c r="Y974" s="270" t="s">
        <v>1259</v>
      </c>
      <c r="Z974" s="270" t="s">
        <v>1259</v>
      </c>
      <c r="AA974" s="270" t="s">
        <v>1259</v>
      </c>
      <c r="AB974" s="270" t="s">
        <v>1259</v>
      </c>
      <c r="AC974" s="270" t="s">
        <v>1259</v>
      </c>
      <c r="AD974" s="270" t="s">
        <v>1259</v>
      </c>
      <c r="AE974" s="270" t="s">
        <v>1259</v>
      </c>
      <c r="AF974" s="270" t="s">
        <v>1259</v>
      </c>
      <c r="AG974" s="270" t="s">
        <v>1259</v>
      </c>
      <c r="AH974" s="270" t="s">
        <v>1259</v>
      </c>
      <c r="AI974" s="270" t="s">
        <v>1259</v>
      </c>
      <c r="AJ974" s="270" t="s">
        <v>1259</v>
      </c>
      <c r="AK974" s="270" t="s">
        <v>1259</v>
      </c>
      <c r="AL974" s="270" t="s">
        <v>1259</v>
      </c>
      <c r="AM974" s="270" t="s">
        <v>1259</v>
      </c>
      <c r="AN974" s="270" t="s">
        <v>1259</v>
      </c>
      <c r="AO974" s="270" t="s">
        <v>1259</v>
      </c>
      <c r="AP974" s="270" t="s">
        <v>1259</v>
      </c>
      <c r="AQ974" s="270" t="s">
        <v>1259</v>
      </c>
      <c r="AR974" s="270" t="s">
        <v>1259</v>
      </c>
      <c r="AS974" s="270" t="s">
        <v>3258</v>
      </c>
      <c r="AT974" s="270" t="s">
        <v>3258</v>
      </c>
      <c r="AU974" s="270" t="s">
        <v>3258</v>
      </c>
      <c r="AV974" s="270" t="s">
        <v>3258</v>
      </c>
      <c r="AW974" s="277" t="s">
        <v>3258</v>
      </c>
      <c r="AY974" t="str">
        <f>VLOOKUP(A974,[1]Sheet2!A$3:AC$3636,29,0)</f>
        <v/>
      </c>
      <c r="AZ974" s="270" t="s">
        <v>3258</v>
      </c>
      <c r="BA974" s="270" t="s">
        <v>3258</v>
      </c>
      <c r="BB974" s="270" t="s">
        <v>3258</v>
      </c>
      <c r="BC974" s="270" t="s">
        <v>3258</v>
      </c>
      <c r="BD974" s="270"/>
      <c r="BE974" s="270"/>
      <c r="BH974" s="248"/>
      <c r="BI974" s="248"/>
      <c r="BJ974" s="248"/>
      <c r="BK974" s="248"/>
      <c r="BL974" s="248"/>
      <c r="BM974" s="248"/>
      <c r="BN974" s="248"/>
      <c r="BO974" s="248"/>
      <c r="BP974" s="248" t="s">
        <v>3258</v>
      </c>
      <c r="BQ974" s="248" t="s">
        <v>3258</v>
      </c>
      <c r="BR974" s="248" t="s">
        <v>3258</v>
      </c>
      <c r="BS974" s="248" t="s">
        <v>3258</v>
      </c>
      <c r="BT974" s="248" t="s">
        <v>3258</v>
      </c>
      <c r="BU974" s="248" t="s">
        <v>3258</v>
      </c>
      <c r="BV974" s="247"/>
      <c r="BW974" s="248"/>
      <c r="BX974" s="248"/>
      <c r="BY974" s="248"/>
      <c r="BZ974" s="248"/>
      <c r="CA974" s="241"/>
      <c r="CB974" s="241"/>
      <c r="CC974" s="241"/>
      <c r="CD974" s="241"/>
      <c r="CE974" s="248"/>
    </row>
    <row r="975" spans="1:83" ht="14.4" x14ac:dyDescent="0.3">
      <c r="A975" s="269">
        <v>524150</v>
      </c>
      <c r="B975" s="272" t="str">
        <f>VLOOKUP(A975,[1]Sheet4!B$1:G$3636,5,0)</f>
        <v>الرابعة</v>
      </c>
      <c r="C975" s="270" t="s">
        <v>1259</v>
      </c>
      <c r="D975" s="270" t="s">
        <v>1259</v>
      </c>
      <c r="E975" s="270" t="s">
        <v>1259</v>
      </c>
      <c r="F975" s="270" t="s">
        <v>1259</v>
      </c>
      <c r="G975" s="270" t="s">
        <v>1259</v>
      </c>
      <c r="H975" s="270" t="s">
        <v>1259</v>
      </c>
      <c r="I975" s="270" t="s">
        <v>1259</v>
      </c>
      <c r="J975" s="270" t="s">
        <v>1259</v>
      </c>
      <c r="K975" s="270" t="s">
        <v>1259</v>
      </c>
      <c r="L975" s="270" t="s">
        <v>1259</v>
      </c>
      <c r="M975" s="270" t="s">
        <v>1259</v>
      </c>
      <c r="N975" s="270" t="s">
        <v>1259</v>
      </c>
      <c r="O975" s="270" t="s">
        <v>1259</v>
      </c>
      <c r="P975" s="270" t="s">
        <v>1259</v>
      </c>
      <c r="Q975" s="270" t="s">
        <v>1259</v>
      </c>
      <c r="R975" s="270" t="s">
        <v>1259</v>
      </c>
      <c r="S975" s="270" t="s">
        <v>1259</v>
      </c>
      <c r="T975" s="270" t="s">
        <v>1259</v>
      </c>
      <c r="U975" s="270" t="s">
        <v>1259</v>
      </c>
      <c r="V975" s="270" t="s">
        <v>1259</v>
      </c>
      <c r="W975" s="270" t="s">
        <v>1259</v>
      </c>
      <c r="X975" s="270" t="s">
        <v>1259</v>
      </c>
      <c r="Y975" s="270" t="s">
        <v>1259</v>
      </c>
      <c r="Z975" s="270" t="s">
        <v>1259</v>
      </c>
      <c r="AA975" s="270" t="s">
        <v>1259</v>
      </c>
      <c r="AB975" s="270" t="s">
        <v>1259</v>
      </c>
      <c r="AC975" s="270" t="s">
        <v>1259</v>
      </c>
      <c r="AD975" s="270" t="s">
        <v>1259</v>
      </c>
      <c r="AE975" s="270" t="s">
        <v>1259</v>
      </c>
      <c r="AF975" s="270" t="s">
        <v>1259</v>
      </c>
      <c r="AG975" s="270" t="s">
        <v>1259</v>
      </c>
      <c r="AH975" s="270" t="s">
        <v>1259</v>
      </c>
      <c r="AI975" s="270" t="s">
        <v>1259</v>
      </c>
      <c r="AJ975" s="270" t="s">
        <v>1259</v>
      </c>
      <c r="AK975" s="270" t="s">
        <v>1259</v>
      </c>
      <c r="AL975" s="270" t="s">
        <v>1259</v>
      </c>
      <c r="AM975" s="270" t="s">
        <v>1259</v>
      </c>
      <c r="AN975" s="270" t="s">
        <v>1259</v>
      </c>
      <c r="AO975" s="270" t="s">
        <v>1259</v>
      </c>
      <c r="AP975" s="270" t="s">
        <v>1259</v>
      </c>
      <c r="AQ975" s="270" t="s">
        <v>1259</v>
      </c>
      <c r="AR975" s="270" t="s">
        <v>1259</v>
      </c>
      <c r="AS975" s="270" t="s">
        <v>1259</v>
      </c>
      <c r="AT975" s="270" t="s">
        <v>1259</v>
      </c>
      <c r="AU975" s="270" t="s">
        <v>1259</v>
      </c>
      <c r="AV975" s="270" t="s">
        <v>1259</v>
      </c>
      <c r="AW975" s="277" t="s">
        <v>1259</v>
      </c>
      <c r="AX975">
        <f>VLOOKUP(A975,[1]Sheet4!B$2:G$3636,6,0)</f>
        <v>0</v>
      </c>
      <c r="AY975" t="str">
        <f>VLOOKUP(A975,[1]Sheet2!A$3:AC$3636,29,0)</f>
        <v/>
      </c>
      <c r="AZ975" s="270" t="s">
        <v>3258</v>
      </c>
      <c r="BA975" s="270" t="s">
        <v>3258</v>
      </c>
      <c r="BB975" s="270" t="s">
        <v>3258</v>
      </c>
      <c r="BC975" s="270" t="s">
        <v>3258</v>
      </c>
      <c r="BD975" s="270"/>
      <c r="BE975" s="270"/>
    </row>
    <row r="976" spans="1:83" ht="14.4" x14ac:dyDescent="0.3">
      <c r="A976" s="269">
        <v>524153</v>
      </c>
      <c r="B976" s="272" t="str">
        <f>VLOOKUP(A976,[1]Sheet4!B$1:G$3636,5,0)</f>
        <v>الرابعة</v>
      </c>
      <c r="C976" s="270" t="s">
        <v>1259</v>
      </c>
      <c r="D976" s="270" t="s">
        <v>1259</v>
      </c>
      <c r="E976" s="270" t="s">
        <v>1259</v>
      </c>
      <c r="F976" s="270" t="s">
        <v>1259</v>
      </c>
      <c r="G976" s="270" t="s">
        <v>1259</v>
      </c>
      <c r="H976" s="270" t="s">
        <v>1259</v>
      </c>
      <c r="I976" s="270" t="s">
        <v>1259</v>
      </c>
      <c r="J976" s="270" t="s">
        <v>1259</v>
      </c>
      <c r="K976" s="270" t="s">
        <v>1259</v>
      </c>
      <c r="L976" s="270" t="s">
        <v>1259</v>
      </c>
      <c r="M976" s="270" t="s">
        <v>1259</v>
      </c>
      <c r="N976" s="270" t="s">
        <v>1259</v>
      </c>
      <c r="O976" s="270" t="s">
        <v>1259</v>
      </c>
      <c r="P976" s="270" t="s">
        <v>1259</v>
      </c>
      <c r="Q976" s="270" t="s">
        <v>1259</v>
      </c>
      <c r="R976" s="270" t="s">
        <v>1259</v>
      </c>
      <c r="S976" s="270" t="s">
        <v>1259</v>
      </c>
      <c r="T976" s="270" t="s">
        <v>1259</v>
      </c>
      <c r="U976" s="270" t="s">
        <v>1259</v>
      </c>
      <c r="V976" s="270" t="s">
        <v>1259</v>
      </c>
      <c r="W976" s="270" t="s">
        <v>1259</v>
      </c>
      <c r="X976" s="270" t="s">
        <v>1259</v>
      </c>
      <c r="Y976" s="270" t="s">
        <v>1259</v>
      </c>
      <c r="Z976" s="270" t="s">
        <v>1259</v>
      </c>
      <c r="AA976" s="270" t="s">
        <v>1259</v>
      </c>
      <c r="AB976" s="270" t="s">
        <v>1259</v>
      </c>
      <c r="AC976" s="270" t="s">
        <v>1259</v>
      </c>
      <c r="AD976" s="270" t="s">
        <v>1259</v>
      </c>
      <c r="AE976" s="270" t="s">
        <v>1259</v>
      </c>
      <c r="AF976" s="270" t="s">
        <v>1259</v>
      </c>
      <c r="AG976" s="270" t="s">
        <v>1259</v>
      </c>
      <c r="AH976" s="270" t="s">
        <v>1259</v>
      </c>
      <c r="AI976" s="270" t="s">
        <v>1259</v>
      </c>
      <c r="AJ976" s="270" t="s">
        <v>1259</v>
      </c>
      <c r="AK976" s="270" t="s">
        <v>1259</v>
      </c>
      <c r="AL976" s="270" t="s">
        <v>1259</v>
      </c>
      <c r="AM976" s="270" t="s">
        <v>1259</v>
      </c>
      <c r="AN976" s="270" t="s">
        <v>1259</v>
      </c>
      <c r="AO976" s="270" t="s">
        <v>1259</v>
      </c>
      <c r="AP976" s="270" t="s">
        <v>1259</v>
      </c>
      <c r="AQ976" s="270" t="s">
        <v>1259</v>
      </c>
      <c r="AR976" s="270" t="s">
        <v>1259</v>
      </c>
      <c r="AS976" s="270" t="s">
        <v>1259</v>
      </c>
      <c r="AT976" s="270" t="s">
        <v>1259</v>
      </c>
      <c r="AU976" s="270" t="s">
        <v>1259</v>
      </c>
      <c r="AV976" s="270" t="s">
        <v>1259</v>
      </c>
      <c r="AW976" s="277" t="s">
        <v>1259</v>
      </c>
      <c r="AX976">
        <f>VLOOKUP(A976,[1]Sheet4!B$2:G$3636,6,0)</f>
        <v>0</v>
      </c>
      <c r="AY976" t="str">
        <f>VLOOKUP(A976,[1]Sheet2!A$3:AC$3636,29,0)</f>
        <v/>
      </c>
      <c r="AZ976" s="270" t="s">
        <v>3258</v>
      </c>
      <c r="BA976" s="270" t="s">
        <v>3258</v>
      </c>
      <c r="BB976" s="270" t="s">
        <v>3258</v>
      </c>
      <c r="BC976" s="270" t="s">
        <v>3258</v>
      </c>
      <c r="BD976" s="270"/>
      <c r="BE976" s="270"/>
    </row>
    <row r="977" spans="1:83" ht="14.4" x14ac:dyDescent="0.3">
      <c r="A977" s="269">
        <v>524154</v>
      </c>
      <c r="B977" s="272" t="str">
        <f>VLOOKUP(A977,[1]Sheet4!B$1:G$3636,5,0)</f>
        <v>الرابعة</v>
      </c>
      <c r="C977" s="270" t="s">
        <v>1259</v>
      </c>
      <c r="D977" s="270" t="s">
        <v>1259</v>
      </c>
      <c r="E977" s="270" t="s">
        <v>1259</v>
      </c>
      <c r="F977" s="270" t="s">
        <v>1259</v>
      </c>
      <c r="G977" s="270" t="s">
        <v>1259</v>
      </c>
      <c r="H977" s="270" t="s">
        <v>1259</v>
      </c>
      <c r="I977" s="270" t="s">
        <v>1259</v>
      </c>
      <c r="J977" s="270" t="s">
        <v>1259</v>
      </c>
      <c r="K977" s="270" t="s">
        <v>1259</v>
      </c>
      <c r="L977" s="270" t="s">
        <v>1259</v>
      </c>
      <c r="M977" s="270" t="s">
        <v>1259</v>
      </c>
      <c r="N977" s="270" t="s">
        <v>1259</v>
      </c>
      <c r="O977" s="270" t="s">
        <v>1259</v>
      </c>
      <c r="P977" s="270" t="s">
        <v>1259</v>
      </c>
      <c r="Q977" s="270" t="s">
        <v>1259</v>
      </c>
      <c r="R977" s="270" t="s">
        <v>1259</v>
      </c>
      <c r="S977" s="270" t="s">
        <v>1259</v>
      </c>
      <c r="T977" s="270" t="s">
        <v>1259</v>
      </c>
      <c r="U977" s="270" t="s">
        <v>1259</v>
      </c>
      <c r="V977" s="270" t="s">
        <v>1259</v>
      </c>
      <c r="W977" s="270" t="s">
        <v>1259</v>
      </c>
      <c r="X977" s="270" t="s">
        <v>1259</v>
      </c>
      <c r="Y977" s="270" t="s">
        <v>1259</v>
      </c>
      <c r="Z977" s="270" t="s">
        <v>1259</v>
      </c>
      <c r="AA977" s="270" t="s">
        <v>1259</v>
      </c>
      <c r="AB977" s="270" t="s">
        <v>1259</v>
      </c>
      <c r="AC977" s="270" t="s">
        <v>1259</v>
      </c>
      <c r="AD977" s="270" t="s">
        <v>1259</v>
      </c>
      <c r="AE977" s="270" t="s">
        <v>1259</v>
      </c>
      <c r="AF977" s="270" t="s">
        <v>1259</v>
      </c>
      <c r="AG977" s="270" t="s">
        <v>1259</v>
      </c>
      <c r="AH977" s="270" t="s">
        <v>1259</v>
      </c>
      <c r="AI977" s="270" t="s">
        <v>1259</v>
      </c>
      <c r="AJ977" s="270" t="s">
        <v>1259</v>
      </c>
      <c r="AK977" s="270" t="s">
        <v>1259</v>
      </c>
      <c r="AL977" s="270" t="s">
        <v>1259</v>
      </c>
      <c r="AM977" s="270" t="s">
        <v>1259</v>
      </c>
      <c r="AN977" s="270" t="s">
        <v>1259</v>
      </c>
      <c r="AO977" s="270" t="s">
        <v>1259</v>
      </c>
      <c r="AP977" s="270" t="s">
        <v>1259</v>
      </c>
      <c r="AQ977" s="270" t="s">
        <v>1259</v>
      </c>
      <c r="AR977" s="270" t="s">
        <v>1259</v>
      </c>
      <c r="AS977" s="270" t="s">
        <v>1259</v>
      </c>
      <c r="AT977" s="270" t="s">
        <v>1259</v>
      </c>
      <c r="AU977" s="270" t="s">
        <v>1259</v>
      </c>
      <c r="AV977" s="270" t="s">
        <v>1259</v>
      </c>
      <c r="AW977" s="277" t="s">
        <v>1259</v>
      </c>
      <c r="AX977">
        <f>VLOOKUP(A977,[1]Sheet4!B$2:G$3636,6,0)</f>
        <v>0</v>
      </c>
      <c r="AY977" t="str">
        <f>VLOOKUP(A977,[1]Sheet2!A$3:AC$3636,29,0)</f>
        <v/>
      </c>
      <c r="AZ977" s="249"/>
      <c r="BA977" s="249"/>
      <c r="BB977" s="249"/>
      <c r="BC977" s="249"/>
      <c r="BD977" s="249"/>
      <c r="BE977" s="270"/>
    </row>
    <row r="978" spans="1:83" ht="14.4" x14ac:dyDescent="0.3">
      <c r="A978" s="269">
        <v>524156</v>
      </c>
      <c r="B978" s="272" t="str">
        <f>VLOOKUP(A978,[1]Sheet4!B$1:G$3636,5,0)</f>
        <v>الرابعة</v>
      </c>
      <c r="C978" s="270" t="s">
        <v>1259</v>
      </c>
      <c r="D978" s="270" t="s">
        <v>1259</v>
      </c>
      <c r="E978" s="270" t="s">
        <v>1259</v>
      </c>
      <c r="F978" s="270" t="s">
        <v>1259</v>
      </c>
      <c r="G978" s="270" t="s">
        <v>1259</v>
      </c>
      <c r="H978" s="270" t="s">
        <v>1259</v>
      </c>
      <c r="I978" s="270" t="s">
        <v>1259</v>
      </c>
      <c r="J978" s="270" t="s">
        <v>1259</v>
      </c>
      <c r="K978" s="270" t="s">
        <v>1259</v>
      </c>
      <c r="L978" s="270" t="s">
        <v>1259</v>
      </c>
      <c r="M978" s="270" t="s">
        <v>1259</v>
      </c>
      <c r="N978" s="270" t="s">
        <v>1259</v>
      </c>
      <c r="O978" s="270" t="s">
        <v>1259</v>
      </c>
      <c r="P978" s="270" t="s">
        <v>1259</v>
      </c>
      <c r="Q978" s="270" t="s">
        <v>1259</v>
      </c>
      <c r="R978" s="270" t="s">
        <v>1259</v>
      </c>
      <c r="S978" s="270" t="s">
        <v>1259</v>
      </c>
      <c r="T978" s="270" t="s">
        <v>1259</v>
      </c>
      <c r="U978" s="270" t="s">
        <v>1259</v>
      </c>
      <c r="V978" s="270" t="s">
        <v>1259</v>
      </c>
      <c r="W978" s="270" t="s">
        <v>1259</v>
      </c>
      <c r="X978" s="270" t="s">
        <v>1259</v>
      </c>
      <c r="Y978" s="270" t="s">
        <v>1259</v>
      </c>
      <c r="Z978" s="270" t="s">
        <v>1259</v>
      </c>
      <c r="AA978" s="270" t="s">
        <v>1259</v>
      </c>
      <c r="AB978" s="270" t="s">
        <v>1259</v>
      </c>
      <c r="AC978" s="270" t="s">
        <v>1259</v>
      </c>
      <c r="AD978" s="270" t="s">
        <v>1259</v>
      </c>
      <c r="AE978" s="270" t="s">
        <v>1259</v>
      </c>
      <c r="AF978" s="270" t="s">
        <v>1259</v>
      </c>
      <c r="AG978" s="270" t="s">
        <v>1259</v>
      </c>
      <c r="AH978" s="270" t="s">
        <v>1259</v>
      </c>
      <c r="AI978" s="270" t="s">
        <v>1259</v>
      </c>
      <c r="AJ978" s="270" t="s">
        <v>1259</v>
      </c>
      <c r="AK978" s="270" t="s">
        <v>1259</v>
      </c>
      <c r="AL978" s="270" t="s">
        <v>1259</v>
      </c>
      <c r="AM978" s="270" t="s">
        <v>1259</v>
      </c>
      <c r="AN978" s="270" t="s">
        <v>1259</v>
      </c>
      <c r="AO978" s="270" t="s">
        <v>1259</v>
      </c>
      <c r="AP978" s="270" t="s">
        <v>1259</v>
      </c>
      <c r="AQ978" s="270" t="s">
        <v>1259</v>
      </c>
      <c r="AR978" s="270" t="s">
        <v>1259</v>
      </c>
      <c r="AS978" s="270" t="s">
        <v>1259</v>
      </c>
      <c r="AT978" s="270" t="s">
        <v>1259</v>
      </c>
      <c r="AU978" s="270" t="s">
        <v>1259</v>
      </c>
      <c r="AV978" s="270" t="s">
        <v>1259</v>
      </c>
      <c r="AW978" s="277" t="s">
        <v>1259</v>
      </c>
      <c r="AX978">
        <f>VLOOKUP(A978,[1]Sheet4!B$2:G$3636,6,0)</f>
        <v>0</v>
      </c>
      <c r="AY978" t="str">
        <f>VLOOKUP(A978,[1]Sheet2!A$3:AC$3636,29,0)</f>
        <v/>
      </c>
      <c r="AZ978" s="270" t="s">
        <v>3258</v>
      </c>
      <c r="BA978" s="270" t="s">
        <v>3258</v>
      </c>
      <c r="BB978" s="270" t="s">
        <v>3258</v>
      </c>
      <c r="BC978" s="270" t="s">
        <v>3258</v>
      </c>
      <c r="BD978" s="270"/>
      <c r="BE978" s="270"/>
    </row>
    <row r="979" spans="1:83" ht="14.4" x14ac:dyDescent="0.3">
      <c r="A979" s="269">
        <v>524161</v>
      </c>
      <c r="B979" s="272" t="str">
        <f>VLOOKUP(A979,[1]Sheet4!B$1:G$3636,5,0)</f>
        <v>الرابعة</v>
      </c>
      <c r="C979" s="270" t="s">
        <v>1259</v>
      </c>
      <c r="D979" s="270" t="s">
        <v>1259</v>
      </c>
      <c r="E979" s="270" t="s">
        <v>1259</v>
      </c>
      <c r="F979" s="270" t="s">
        <v>1259</v>
      </c>
      <c r="G979" s="270" t="s">
        <v>1259</v>
      </c>
      <c r="H979" s="270" t="s">
        <v>1259</v>
      </c>
      <c r="I979" s="270" t="s">
        <v>1259</v>
      </c>
      <c r="J979" s="270" t="s">
        <v>1259</v>
      </c>
      <c r="K979" s="270" t="s">
        <v>1259</v>
      </c>
      <c r="L979" s="270" t="s">
        <v>1259</v>
      </c>
      <c r="M979" s="270" t="s">
        <v>1259</v>
      </c>
      <c r="N979" s="270" t="s">
        <v>1259</v>
      </c>
      <c r="O979" s="270" t="s">
        <v>1259</v>
      </c>
      <c r="P979" s="270" t="s">
        <v>1259</v>
      </c>
      <c r="Q979" s="270" t="s">
        <v>1259</v>
      </c>
      <c r="R979" s="270" t="s">
        <v>1259</v>
      </c>
      <c r="S979" s="270" t="s">
        <v>1259</v>
      </c>
      <c r="T979" s="270" t="s">
        <v>1259</v>
      </c>
      <c r="U979" s="270" t="s">
        <v>1259</v>
      </c>
      <c r="V979" s="270" t="s">
        <v>1259</v>
      </c>
      <c r="W979" s="270" t="s">
        <v>1259</v>
      </c>
      <c r="X979" s="270" t="s">
        <v>1259</v>
      </c>
      <c r="Y979" s="270" t="s">
        <v>1259</v>
      </c>
      <c r="Z979" s="270" t="s">
        <v>1259</v>
      </c>
      <c r="AA979" s="270" t="s">
        <v>1259</v>
      </c>
      <c r="AB979" s="270" t="s">
        <v>1259</v>
      </c>
      <c r="AC979" s="270" t="s">
        <v>1259</v>
      </c>
      <c r="AD979" s="270" t="s">
        <v>1259</v>
      </c>
      <c r="AE979" s="270" t="s">
        <v>1259</v>
      </c>
      <c r="AF979" s="270" t="s">
        <v>1259</v>
      </c>
      <c r="AG979" s="270" t="s">
        <v>1259</v>
      </c>
      <c r="AH979" s="270" t="s">
        <v>1259</v>
      </c>
      <c r="AI979" s="270" t="s">
        <v>1259</v>
      </c>
      <c r="AJ979" s="270" t="s">
        <v>1259</v>
      </c>
      <c r="AK979" s="270" t="s">
        <v>1259</v>
      </c>
      <c r="AL979" s="270" t="s">
        <v>1259</v>
      </c>
      <c r="AM979" s="270" t="s">
        <v>1259</v>
      </c>
      <c r="AN979" s="270" t="s">
        <v>1259</v>
      </c>
      <c r="AO979" s="270" t="s">
        <v>1259</v>
      </c>
      <c r="AP979" s="270" t="s">
        <v>1259</v>
      </c>
      <c r="AQ979" s="270" t="s">
        <v>1259</v>
      </c>
      <c r="AR979" s="270" t="s">
        <v>1259</v>
      </c>
      <c r="AS979" s="270" t="s">
        <v>1259</v>
      </c>
      <c r="AT979" s="270" t="s">
        <v>1259</v>
      </c>
      <c r="AU979" s="270" t="s">
        <v>1259</v>
      </c>
      <c r="AV979" s="270" t="s">
        <v>1259</v>
      </c>
      <c r="AW979" s="277" t="s">
        <v>1259</v>
      </c>
      <c r="AX979">
        <f>VLOOKUP(A979,[1]Sheet4!B$2:G$3636,6,0)</f>
        <v>0</v>
      </c>
      <c r="AY979" t="str">
        <f>VLOOKUP(A979,[1]Sheet2!A$3:AC$3636,29,0)</f>
        <v/>
      </c>
      <c r="AZ979" s="270" t="s">
        <v>3258</v>
      </c>
      <c r="BA979" s="270" t="s">
        <v>3258</v>
      </c>
      <c r="BB979" s="270" t="s">
        <v>3258</v>
      </c>
      <c r="BC979" s="270" t="s">
        <v>3258</v>
      </c>
      <c r="BD979" s="270"/>
      <c r="BE979" s="270"/>
      <c r="BH979" s="248"/>
      <c r="BI979" s="248"/>
      <c r="BJ979" s="248"/>
      <c r="BK979" s="248"/>
      <c r="BL979" s="248"/>
      <c r="BM979" s="248"/>
      <c r="BN979" s="248"/>
      <c r="BO979" s="248"/>
      <c r="BP979" s="248" t="s">
        <v>3258</v>
      </c>
      <c r="BQ979" s="248" t="s">
        <v>3258</v>
      </c>
      <c r="BR979" s="248" t="s">
        <v>3258</v>
      </c>
      <c r="BS979" s="248" t="s">
        <v>3258</v>
      </c>
      <c r="BT979" s="248" t="s">
        <v>3258</v>
      </c>
      <c r="BU979" s="248" t="s">
        <v>3258</v>
      </c>
      <c r="BV979" s="247"/>
      <c r="BW979" s="248"/>
      <c r="BX979" s="248"/>
      <c r="BY979" s="248"/>
      <c r="BZ979" s="248"/>
      <c r="CA979" s="241"/>
      <c r="CB979" s="241"/>
      <c r="CC979" s="241"/>
      <c r="CD979" s="241"/>
      <c r="CE979" s="248"/>
    </row>
    <row r="980" spans="1:83" ht="14.4" x14ac:dyDescent="0.3">
      <c r="A980" s="269">
        <v>524183</v>
      </c>
      <c r="B980" s="272" t="str">
        <f>VLOOKUP(A980,[1]Sheet4!B$1:G$3636,5,0)</f>
        <v>الرابعة</v>
      </c>
      <c r="C980" s="270" t="s">
        <v>1259</v>
      </c>
      <c r="D980" s="270" t="s">
        <v>1259</v>
      </c>
      <c r="E980" s="270" t="s">
        <v>1259</v>
      </c>
      <c r="F980" s="270" t="s">
        <v>1259</v>
      </c>
      <c r="G980" s="270" t="s">
        <v>1259</v>
      </c>
      <c r="H980" s="270" t="s">
        <v>1259</v>
      </c>
      <c r="I980" s="270" t="s">
        <v>1259</v>
      </c>
      <c r="J980" s="270" t="s">
        <v>1259</v>
      </c>
      <c r="K980" s="270" t="s">
        <v>1259</v>
      </c>
      <c r="L980" s="270" t="s">
        <v>1259</v>
      </c>
      <c r="M980" s="270" t="s">
        <v>1259</v>
      </c>
      <c r="N980" s="270" t="s">
        <v>1259</v>
      </c>
      <c r="O980" s="270" t="s">
        <v>1259</v>
      </c>
      <c r="P980" s="270" t="s">
        <v>1259</v>
      </c>
      <c r="Q980" s="270" t="s">
        <v>1259</v>
      </c>
      <c r="R980" s="270" t="s">
        <v>1259</v>
      </c>
      <c r="S980" s="270" t="s">
        <v>1259</v>
      </c>
      <c r="T980" s="270" t="s">
        <v>1259</v>
      </c>
      <c r="U980" s="270" t="s">
        <v>1259</v>
      </c>
      <c r="V980" s="270" t="s">
        <v>1259</v>
      </c>
      <c r="W980" s="270" t="s">
        <v>1259</v>
      </c>
      <c r="X980" s="270" t="s">
        <v>1259</v>
      </c>
      <c r="Y980" s="270" t="s">
        <v>1259</v>
      </c>
      <c r="Z980" s="270" t="s">
        <v>1259</v>
      </c>
      <c r="AA980" s="270" t="s">
        <v>1259</v>
      </c>
      <c r="AB980" s="270" t="s">
        <v>1259</v>
      </c>
      <c r="AC980" s="270" t="s">
        <v>1259</v>
      </c>
      <c r="AD980" s="270" t="s">
        <v>1259</v>
      </c>
      <c r="AE980" s="270" t="s">
        <v>1259</v>
      </c>
      <c r="AF980" s="270" t="s">
        <v>1259</v>
      </c>
      <c r="AG980" s="270" t="s">
        <v>1259</v>
      </c>
      <c r="AH980" s="270" t="s">
        <v>1259</v>
      </c>
      <c r="AI980" s="270" t="s">
        <v>1259</v>
      </c>
      <c r="AJ980" s="270" t="s">
        <v>1259</v>
      </c>
      <c r="AK980" s="270" t="s">
        <v>1259</v>
      </c>
      <c r="AL980" s="270" t="s">
        <v>1259</v>
      </c>
      <c r="AM980" s="270" t="s">
        <v>1259</v>
      </c>
      <c r="AN980" s="270" t="s">
        <v>1259</v>
      </c>
      <c r="AO980" s="270" t="s">
        <v>1259</v>
      </c>
      <c r="AP980" s="270" t="s">
        <v>1259</v>
      </c>
      <c r="AQ980" s="270" t="s">
        <v>1259</v>
      </c>
      <c r="AR980" s="270" t="s">
        <v>1259</v>
      </c>
      <c r="AS980" s="270" t="s">
        <v>1259</v>
      </c>
      <c r="AT980" s="270" t="s">
        <v>1259</v>
      </c>
      <c r="AU980" s="270" t="s">
        <v>1259</v>
      </c>
      <c r="AV980" s="270" t="s">
        <v>1259</v>
      </c>
      <c r="AW980" s="270" t="s">
        <v>1259</v>
      </c>
      <c r="AX980">
        <f>VLOOKUP(A980,[1]Sheet4!B$2:G$3636,6,0)</f>
        <v>0</v>
      </c>
      <c r="AY980" t="str">
        <f>VLOOKUP(A980,[1]Sheet2!A$3:AC$3636,29,0)</f>
        <v/>
      </c>
      <c r="AZ980" s="270" t="s">
        <v>3258</v>
      </c>
      <c r="BA980" s="270" t="s">
        <v>3258</v>
      </c>
      <c r="BB980" s="270" t="s">
        <v>3258</v>
      </c>
      <c r="BC980" s="270" t="s">
        <v>3258</v>
      </c>
      <c r="BD980" s="270"/>
      <c r="BE980" s="270"/>
    </row>
    <row r="981" spans="1:83" ht="14.4" x14ac:dyDescent="0.3">
      <c r="A981" s="269">
        <v>524188</v>
      </c>
      <c r="B981" s="272" t="str">
        <f>VLOOKUP(A981,[1]Sheet4!B$1:G$3636,5,0)</f>
        <v>الرابعة</v>
      </c>
      <c r="C981" s="270" t="s">
        <v>1259</v>
      </c>
      <c r="D981" s="270" t="s">
        <v>1259</v>
      </c>
      <c r="E981" s="270" t="s">
        <v>1259</v>
      </c>
      <c r="F981" s="270" t="s">
        <v>1259</v>
      </c>
      <c r="G981" s="270" t="s">
        <v>1259</v>
      </c>
      <c r="H981" s="270" t="s">
        <v>1259</v>
      </c>
      <c r="I981" s="270" t="s">
        <v>1259</v>
      </c>
      <c r="J981" s="270" t="s">
        <v>1259</v>
      </c>
      <c r="K981" s="270" t="s">
        <v>1259</v>
      </c>
      <c r="L981" s="270" t="s">
        <v>1259</v>
      </c>
      <c r="M981" s="270" t="s">
        <v>1259</v>
      </c>
      <c r="N981" s="270" t="s">
        <v>1259</v>
      </c>
      <c r="O981" s="270" t="s">
        <v>1259</v>
      </c>
      <c r="P981" s="270" t="s">
        <v>1259</v>
      </c>
      <c r="Q981" s="270" t="s">
        <v>1259</v>
      </c>
      <c r="R981" s="270" t="s">
        <v>1259</v>
      </c>
      <c r="S981" s="270" t="s">
        <v>1259</v>
      </c>
      <c r="T981" s="270" t="s">
        <v>1259</v>
      </c>
      <c r="U981" s="270" t="s">
        <v>1259</v>
      </c>
      <c r="V981" s="270" t="s">
        <v>1259</v>
      </c>
      <c r="W981" s="270" t="s">
        <v>1259</v>
      </c>
      <c r="X981" s="270" t="s">
        <v>1259</v>
      </c>
      <c r="Y981" s="270" t="s">
        <v>1259</v>
      </c>
      <c r="Z981" s="270" t="s">
        <v>1259</v>
      </c>
      <c r="AA981" s="270" t="s">
        <v>1259</v>
      </c>
      <c r="AB981" s="270" t="s">
        <v>1259</v>
      </c>
      <c r="AC981" s="270" t="s">
        <v>1259</v>
      </c>
      <c r="AD981" s="270" t="s">
        <v>1259</v>
      </c>
      <c r="AE981" s="270" t="s">
        <v>1259</v>
      </c>
      <c r="AF981" s="270" t="s">
        <v>1259</v>
      </c>
      <c r="AG981" s="270" t="s">
        <v>1259</v>
      </c>
      <c r="AH981" s="270" t="s">
        <v>1259</v>
      </c>
      <c r="AI981" s="270" t="s">
        <v>1259</v>
      </c>
      <c r="AJ981" s="270" t="s">
        <v>1259</v>
      </c>
      <c r="AK981" s="270" t="s">
        <v>1259</v>
      </c>
      <c r="AL981" s="270" t="s">
        <v>1259</v>
      </c>
      <c r="AM981" s="270" t="s">
        <v>1259</v>
      </c>
      <c r="AN981" s="270" t="s">
        <v>1259</v>
      </c>
      <c r="AO981" s="270" t="s">
        <v>1259</v>
      </c>
      <c r="AP981" s="270" t="s">
        <v>1259</v>
      </c>
      <c r="AQ981" s="270" t="s">
        <v>1259</v>
      </c>
      <c r="AR981" s="270" t="s">
        <v>1259</v>
      </c>
      <c r="AS981" s="270" t="s">
        <v>1259</v>
      </c>
      <c r="AT981" s="270" t="s">
        <v>1259</v>
      </c>
      <c r="AU981" s="270" t="s">
        <v>1259</v>
      </c>
      <c r="AV981" s="270" t="s">
        <v>1259</v>
      </c>
      <c r="AW981" s="277" t="s">
        <v>1259</v>
      </c>
      <c r="AX981">
        <f>VLOOKUP(A981,[1]Sheet4!B$2:G$3636,6,0)</f>
        <v>0</v>
      </c>
      <c r="AY981" t="str">
        <f>VLOOKUP(A981,[1]Sheet2!A$3:AC$3636,29,0)</f>
        <v/>
      </c>
      <c r="AZ981" s="270" t="s">
        <v>3258</v>
      </c>
      <c r="BA981" s="270" t="s">
        <v>3258</v>
      </c>
      <c r="BB981" s="270" t="s">
        <v>3258</v>
      </c>
      <c r="BC981" s="270" t="s">
        <v>3258</v>
      </c>
      <c r="BD981" s="270"/>
      <c r="BE981" s="270"/>
      <c r="BH981" s="248"/>
      <c r="BI981" s="248"/>
      <c r="BJ981" s="248"/>
      <c r="BK981" s="248"/>
      <c r="BL981" s="248"/>
      <c r="BM981" s="248"/>
      <c r="BN981" s="248"/>
      <c r="BO981" s="248"/>
      <c r="BP981" s="248" t="s">
        <v>3258</v>
      </c>
      <c r="BQ981" s="248" t="s">
        <v>3258</v>
      </c>
      <c r="BR981" s="248" t="s">
        <v>3258</v>
      </c>
      <c r="BS981" s="248" t="s">
        <v>3258</v>
      </c>
      <c r="BT981" s="248" t="s">
        <v>3258</v>
      </c>
      <c r="BU981" s="248" t="s">
        <v>3258</v>
      </c>
      <c r="BV981" s="247"/>
      <c r="BW981" s="248"/>
      <c r="BX981" s="248"/>
      <c r="BY981" s="248"/>
      <c r="BZ981" s="248"/>
      <c r="CA981" s="241"/>
      <c r="CB981" s="241"/>
      <c r="CC981" s="241"/>
      <c r="CD981" s="241"/>
      <c r="CE981" s="248"/>
    </row>
    <row r="982" spans="1:83" ht="14.4" x14ac:dyDescent="0.3">
      <c r="A982" s="269">
        <v>524191</v>
      </c>
      <c r="B982" s="272" t="str">
        <f>VLOOKUP(A982,[1]Sheet4!B$1:G$3636,5,0)</f>
        <v>الرابعة</v>
      </c>
      <c r="C982" s="270" t="s">
        <v>1259</v>
      </c>
      <c r="D982" s="270" t="s">
        <v>1259</v>
      </c>
      <c r="E982" s="270" t="s">
        <v>1259</v>
      </c>
      <c r="F982" s="270" t="s">
        <v>1259</v>
      </c>
      <c r="G982" s="270" t="s">
        <v>1259</v>
      </c>
      <c r="H982" s="270" t="s">
        <v>1259</v>
      </c>
      <c r="I982" s="270" t="s">
        <v>1259</v>
      </c>
      <c r="J982" s="270" t="s">
        <v>1259</v>
      </c>
      <c r="K982" s="270" t="s">
        <v>1259</v>
      </c>
      <c r="L982" s="270" t="s">
        <v>1259</v>
      </c>
      <c r="M982" s="270" t="s">
        <v>1259</v>
      </c>
      <c r="N982" s="270" t="s">
        <v>1259</v>
      </c>
      <c r="O982" s="270" t="s">
        <v>1259</v>
      </c>
      <c r="P982" s="270" t="s">
        <v>1259</v>
      </c>
      <c r="Q982" s="270" t="s">
        <v>1259</v>
      </c>
      <c r="R982" s="270" t="s">
        <v>1259</v>
      </c>
      <c r="S982" s="270" t="s">
        <v>1259</v>
      </c>
      <c r="T982" s="270" t="s">
        <v>1259</v>
      </c>
      <c r="U982" s="270" t="s">
        <v>1259</v>
      </c>
      <c r="V982" s="270" t="s">
        <v>1259</v>
      </c>
      <c r="W982" s="270" t="s">
        <v>1259</v>
      </c>
      <c r="X982" s="270" t="s">
        <v>1259</v>
      </c>
      <c r="Y982" s="270" t="s">
        <v>1259</v>
      </c>
      <c r="Z982" s="270" t="s">
        <v>1259</v>
      </c>
      <c r="AA982" s="270" t="s">
        <v>1259</v>
      </c>
      <c r="AB982" s="270" t="s">
        <v>1259</v>
      </c>
      <c r="AC982" s="270" t="s">
        <v>1259</v>
      </c>
      <c r="AD982" s="270" t="s">
        <v>1259</v>
      </c>
      <c r="AE982" s="270" t="s">
        <v>1259</v>
      </c>
      <c r="AF982" s="270" t="s">
        <v>1259</v>
      </c>
      <c r="AG982" s="270" t="s">
        <v>1259</v>
      </c>
      <c r="AH982" s="270" t="s">
        <v>1259</v>
      </c>
      <c r="AI982" s="270" t="s">
        <v>1259</v>
      </c>
      <c r="AJ982" s="270" t="s">
        <v>1259</v>
      </c>
      <c r="AK982" s="270" t="s">
        <v>1259</v>
      </c>
      <c r="AL982" s="270" t="s">
        <v>1259</v>
      </c>
      <c r="AM982" s="270" t="s">
        <v>1259</v>
      </c>
      <c r="AN982" s="270" t="s">
        <v>1259</v>
      </c>
      <c r="AO982" s="270" t="s">
        <v>1259</v>
      </c>
      <c r="AP982" s="270" t="s">
        <v>1259</v>
      </c>
      <c r="AQ982" s="270" t="s">
        <v>1259</v>
      </c>
      <c r="AR982" s="270" t="s">
        <v>1259</v>
      </c>
      <c r="AS982" s="270" t="s">
        <v>1259</v>
      </c>
      <c r="AT982" s="270" t="s">
        <v>1259</v>
      </c>
      <c r="AU982" s="270" t="s">
        <v>1259</v>
      </c>
      <c r="AV982" s="270" t="s">
        <v>1259</v>
      </c>
      <c r="AW982" s="277" t="s">
        <v>1259</v>
      </c>
      <c r="AX982">
        <f>VLOOKUP(A982,[1]Sheet4!B$2:G$3636,6,0)</f>
        <v>0</v>
      </c>
      <c r="AY982" t="str">
        <f>VLOOKUP(A982,[1]Sheet2!A$3:AC$3636,29,0)</f>
        <v/>
      </c>
      <c r="AZ982" s="270" t="s">
        <v>3258</v>
      </c>
      <c r="BA982" s="270" t="s">
        <v>3258</v>
      </c>
      <c r="BB982" s="270" t="s">
        <v>3258</v>
      </c>
      <c r="BC982" s="270" t="s">
        <v>3258</v>
      </c>
      <c r="BD982" s="270"/>
      <c r="BE982" s="270"/>
      <c r="BH982" s="248"/>
      <c r="BI982" s="248"/>
      <c r="BJ982" s="248"/>
      <c r="BK982" s="248"/>
      <c r="BL982" s="248"/>
      <c r="BM982" s="248"/>
      <c r="BN982" s="248"/>
      <c r="BO982" s="248"/>
      <c r="BP982" s="248" t="s">
        <v>3258</v>
      </c>
      <c r="BQ982" s="248" t="s">
        <v>3258</v>
      </c>
      <c r="BR982" s="248" t="s">
        <v>3258</v>
      </c>
      <c r="BS982" s="248" t="s">
        <v>3258</v>
      </c>
      <c r="BT982" s="248" t="s">
        <v>3258</v>
      </c>
      <c r="BU982" s="248" t="s">
        <v>3258</v>
      </c>
      <c r="BV982" s="247"/>
      <c r="BW982" s="248"/>
      <c r="BX982" s="248"/>
      <c r="BY982" s="248"/>
      <c r="BZ982" s="248"/>
      <c r="CA982" s="241"/>
      <c r="CB982" s="241"/>
      <c r="CC982" s="241"/>
      <c r="CD982" s="241"/>
      <c r="CE982" s="248"/>
    </row>
    <row r="983" spans="1:83" ht="14.4" x14ac:dyDescent="0.3">
      <c r="A983" s="269">
        <v>524205</v>
      </c>
      <c r="B983" s="272" t="str">
        <f>VLOOKUP(A983,[1]Sheet4!B$1:G$3636,5,0)</f>
        <v>الرابعة</v>
      </c>
      <c r="C983" s="270" t="s">
        <v>1259</v>
      </c>
      <c r="D983" s="270" t="s">
        <v>1259</v>
      </c>
      <c r="E983" s="270" t="s">
        <v>1259</v>
      </c>
      <c r="F983" s="270" t="s">
        <v>1259</v>
      </c>
      <c r="G983" s="270" t="s">
        <v>1259</v>
      </c>
      <c r="H983" s="270" t="s">
        <v>1259</v>
      </c>
      <c r="I983" s="270" t="s">
        <v>1259</v>
      </c>
      <c r="J983" s="270" t="s">
        <v>1259</v>
      </c>
      <c r="K983" s="270" t="s">
        <v>1259</v>
      </c>
      <c r="L983" s="270" t="s">
        <v>1259</v>
      </c>
      <c r="M983" s="270" t="s">
        <v>1259</v>
      </c>
      <c r="N983" s="270" t="s">
        <v>1259</v>
      </c>
      <c r="O983" s="270" t="s">
        <v>1259</v>
      </c>
      <c r="P983" s="270" t="s">
        <v>1259</v>
      </c>
      <c r="Q983" s="270" t="s">
        <v>1259</v>
      </c>
      <c r="R983" s="270" t="s">
        <v>1259</v>
      </c>
      <c r="S983" s="270" t="s">
        <v>1259</v>
      </c>
      <c r="T983" s="270" t="s">
        <v>1259</v>
      </c>
      <c r="U983" s="270" t="s">
        <v>1259</v>
      </c>
      <c r="V983" s="270" t="s">
        <v>1259</v>
      </c>
      <c r="W983" s="270" t="s">
        <v>1259</v>
      </c>
      <c r="X983" s="270" t="s">
        <v>1259</v>
      </c>
      <c r="Y983" s="270" t="s">
        <v>1259</v>
      </c>
      <c r="Z983" s="270" t="s">
        <v>1259</v>
      </c>
      <c r="AA983" s="270" t="s">
        <v>1259</v>
      </c>
      <c r="AB983" s="270" t="s">
        <v>1259</v>
      </c>
      <c r="AC983" s="270" t="s">
        <v>1259</v>
      </c>
      <c r="AD983" s="270" t="s">
        <v>1259</v>
      </c>
      <c r="AE983" s="270" t="s">
        <v>1259</v>
      </c>
      <c r="AF983" s="270" t="s">
        <v>1259</v>
      </c>
      <c r="AG983" s="270" t="s">
        <v>1259</v>
      </c>
      <c r="AH983" s="270" t="s">
        <v>1259</v>
      </c>
      <c r="AI983" s="270" t="s">
        <v>1259</v>
      </c>
      <c r="AJ983" s="270" t="s">
        <v>1259</v>
      </c>
      <c r="AK983" s="270" t="s">
        <v>1259</v>
      </c>
      <c r="AL983" s="270" t="s">
        <v>1259</v>
      </c>
      <c r="AM983" s="270" t="s">
        <v>1259</v>
      </c>
      <c r="AN983" s="270" t="s">
        <v>1259</v>
      </c>
      <c r="AO983" s="270" t="s">
        <v>1259</v>
      </c>
      <c r="AP983" s="270" t="s">
        <v>1259</v>
      </c>
      <c r="AQ983" s="270" t="s">
        <v>1259</v>
      </c>
      <c r="AR983" s="270" t="s">
        <v>1259</v>
      </c>
      <c r="AS983" s="270" t="s">
        <v>1259</v>
      </c>
      <c r="AT983" s="270" t="s">
        <v>1259</v>
      </c>
      <c r="AU983" s="270" t="s">
        <v>1259</v>
      </c>
      <c r="AV983" s="270" t="s">
        <v>1259</v>
      </c>
      <c r="AW983" s="277" t="s">
        <v>1259</v>
      </c>
      <c r="AX983">
        <f>VLOOKUP(A983,[1]Sheet4!B$2:G$3636,6,0)</f>
        <v>0</v>
      </c>
      <c r="AY983" t="str">
        <f>VLOOKUP(A983,[1]Sheet2!A$3:AC$3636,29,0)</f>
        <v/>
      </c>
      <c r="AZ983" s="270" t="s">
        <v>3258</v>
      </c>
      <c r="BA983" s="270" t="s">
        <v>3258</v>
      </c>
      <c r="BB983" s="270" t="s">
        <v>3258</v>
      </c>
      <c r="BC983" s="270" t="s">
        <v>3258</v>
      </c>
      <c r="BD983" s="270"/>
      <c r="BE983" s="270"/>
    </row>
    <row r="984" spans="1:83" ht="14.4" x14ac:dyDescent="0.3">
      <c r="A984" s="269">
        <v>524216</v>
      </c>
      <c r="B984" s="272" t="str">
        <f>VLOOKUP(A984,[1]Sheet4!B$1:G$3636,5,0)</f>
        <v>الرابعة</v>
      </c>
      <c r="C984" s="270" t="s">
        <v>1259</v>
      </c>
      <c r="D984" s="270" t="s">
        <v>1259</v>
      </c>
      <c r="E984" s="270" t="s">
        <v>1259</v>
      </c>
      <c r="F984" s="270" t="s">
        <v>1259</v>
      </c>
      <c r="G984" s="270" t="s">
        <v>1259</v>
      </c>
      <c r="H984" s="270" t="s">
        <v>1259</v>
      </c>
      <c r="I984" s="270" t="s">
        <v>1259</v>
      </c>
      <c r="J984" s="270" t="s">
        <v>1259</v>
      </c>
      <c r="K984" s="270" t="s">
        <v>1259</v>
      </c>
      <c r="L984" s="270" t="s">
        <v>1259</v>
      </c>
      <c r="M984" s="270" t="s">
        <v>1259</v>
      </c>
      <c r="N984" s="270" t="s">
        <v>1259</v>
      </c>
      <c r="O984" s="270" t="s">
        <v>1259</v>
      </c>
      <c r="P984" s="270" t="s">
        <v>1259</v>
      </c>
      <c r="Q984" s="270" t="s">
        <v>1259</v>
      </c>
      <c r="R984" s="270" t="s">
        <v>1259</v>
      </c>
      <c r="S984" s="270" t="s">
        <v>1259</v>
      </c>
      <c r="T984" s="270" t="s">
        <v>1259</v>
      </c>
      <c r="U984" s="270" t="s">
        <v>1259</v>
      </c>
      <c r="V984" s="270" t="s">
        <v>1259</v>
      </c>
      <c r="W984" s="270" t="s">
        <v>1259</v>
      </c>
      <c r="X984" s="270" t="s">
        <v>1259</v>
      </c>
      <c r="Y984" s="270" t="s">
        <v>1259</v>
      </c>
      <c r="Z984" s="270" t="s">
        <v>1259</v>
      </c>
      <c r="AA984" s="270" t="s">
        <v>1259</v>
      </c>
      <c r="AB984" s="270" t="s">
        <v>1259</v>
      </c>
      <c r="AC984" s="270" t="s">
        <v>1259</v>
      </c>
      <c r="AD984" s="270" t="s">
        <v>1259</v>
      </c>
      <c r="AE984" s="270" t="s">
        <v>1259</v>
      </c>
      <c r="AF984" s="270" t="s">
        <v>1259</v>
      </c>
      <c r="AG984" s="270" t="s">
        <v>1259</v>
      </c>
      <c r="AH984" s="270" t="s">
        <v>1259</v>
      </c>
      <c r="AI984" s="270" t="s">
        <v>1259</v>
      </c>
      <c r="AJ984" s="270" t="s">
        <v>1259</v>
      </c>
      <c r="AK984" s="270" t="s">
        <v>1259</v>
      </c>
      <c r="AL984" s="270" t="s">
        <v>1259</v>
      </c>
      <c r="AM984" s="270" t="s">
        <v>1259</v>
      </c>
      <c r="AN984" s="270" t="s">
        <v>1259</v>
      </c>
      <c r="AO984" s="270" t="s">
        <v>1259</v>
      </c>
      <c r="AP984" s="270" t="s">
        <v>1259</v>
      </c>
      <c r="AQ984" s="270" t="s">
        <v>1259</v>
      </c>
      <c r="AR984" s="270" t="s">
        <v>1259</v>
      </c>
      <c r="AS984" s="270" t="s">
        <v>1259</v>
      </c>
      <c r="AT984" s="270" t="s">
        <v>1259</v>
      </c>
      <c r="AU984" s="270" t="s">
        <v>1259</v>
      </c>
      <c r="AV984" s="270" t="s">
        <v>1259</v>
      </c>
      <c r="AW984" s="277" t="s">
        <v>1259</v>
      </c>
      <c r="AX984">
        <f>VLOOKUP(A984,[1]Sheet4!B$2:G$3636,6,0)</f>
        <v>0</v>
      </c>
      <c r="AY984" t="str">
        <f>VLOOKUP(A984,[1]Sheet2!A$3:AC$3636,29,0)</f>
        <v/>
      </c>
      <c r="AZ984" s="270" t="s">
        <v>3258</v>
      </c>
      <c r="BA984" s="270" t="s">
        <v>3258</v>
      </c>
      <c r="BB984" s="270" t="s">
        <v>3258</v>
      </c>
      <c r="BC984" s="270" t="s">
        <v>3258</v>
      </c>
      <c r="BD984" s="270"/>
      <c r="BE984" s="270"/>
    </row>
    <row r="985" spans="1:83" ht="14.4" x14ac:dyDescent="0.3">
      <c r="A985" s="269">
        <v>524246</v>
      </c>
      <c r="B985" s="272" t="str">
        <f>VLOOKUP(A985,[1]Sheet4!B$1:G$3636,5,0)</f>
        <v>الرابعة</v>
      </c>
      <c r="C985" s="270" t="s">
        <v>1259</v>
      </c>
      <c r="D985" s="270" t="s">
        <v>1259</v>
      </c>
      <c r="E985" s="270" t="s">
        <v>1259</v>
      </c>
      <c r="F985" s="270" t="s">
        <v>1259</v>
      </c>
      <c r="G985" s="270" t="s">
        <v>1259</v>
      </c>
      <c r="H985" s="270" t="s">
        <v>1259</v>
      </c>
      <c r="I985" s="270" t="s">
        <v>1259</v>
      </c>
      <c r="J985" s="270" t="s">
        <v>1259</v>
      </c>
      <c r="K985" s="270" t="s">
        <v>1259</v>
      </c>
      <c r="L985" s="270" t="s">
        <v>1259</v>
      </c>
      <c r="M985" s="270" t="s">
        <v>1259</v>
      </c>
      <c r="N985" s="270" t="s">
        <v>1259</v>
      </c>
      <c r="O985" s="270" t="s">
        <v>1259</v>
      </c>
      <c r="P985" s="270" t="s">
        <v>1259</v>
      </c>
      <c r="Q985" s="270" t="s">
        <v>1259</v>
      </c>
      <c r="R985" s="270" t="s">
        <v>1259</v>
      </c>
      <c r="S985" s="270" t="s">
        <v>1259</v>
      </c>
      <c r="T985" s="270" t="s">
        <v>1259</v>
      </c>
      <c r="U985" s="270" t="s">
        <v>1259</v>
      </c>
      <c r="V985" s="270" t="s">
        <v>1259</v>
      </c>
      <c r="W985" s="270" t="s">
        <v>1259</v>
      </c>
      <c r="X985" s="270" t="s">
        <v>1259</v>
      </c>
      <c r="Y985" s="270" t="s">
        <v>1259</v>
      </c>
      <c r="Z985" s="270" t="s">
        <v>1259</v>
      </c>
      <c r="AA985" s="270" t="s">
        <v>1259</v>
      </c>
      <c r="AB985" s="270" t="s">
        <v>1259</v>
      </c>
      <c r="AC985" s="270" t="s">
        <v>1259</v>
      </c>
      <c r="AD985" s="270" t="s">
        <v>1259</v>
      </c>
      <c r="AE985" s="270" t="s">
        <v>1259</v>
      </c>
      <c r="AF985" s="270" t="s">
        <v>1259</v>
      </c>
      <c r="AG985" s="270" t="s">
        <v>1259</v>
      </c>
      <c r="AH985" s="270" t="s">
        <v>1259</v>
      </c>
      <c r="AI985" s="270" t="s">
        <v>1259</v>
      </c>
      <c r="AJ985" s="270" t="s">
        <v>1259</v>
      </c>
      <c r="AK985" s="270" t="s">
        <v>1259</v>
      </c>
      <c r="AL985" s="270" t="s">
        <v>1259</v>
      </c>
      <c r="AM985" s="270" t="s">
        <v>1259</v>
      </c>
      <c r="AN985" s="270" t="s">
        <v>1259</v>
      </c>
      <c r="AO985" s="270" t="s">
        <v>1259</v>
      </c>
      <c r="AP985" s="270" t="s">
        <v>1259</v>
      </c>
      <c r="AQ985" s="270" t="s">
        <v>1259</v>
      </c>
      <c r="AR985" s="270" t="s">
        <v>1259</v>
      </c>
      <c r="AS985" s="270" t="s">
        <v>1259</v>
      </c>
      <c r="AT985" s="270" t="s">
        <v>1259</v>
      </c>
      <c r="AU985" s="270" t="s">
        <v>1259</v>
      </c>
      <c r="AV985" s="270" t="s">
        <v>1259</v>
      </c>
      <c r="AW985" s="277" t="s">
        <v>1259</v>
      </c>
      <c r="AX985">
        <f>VLOOKUP(A985,[1]Sheet4!B$2:G$3636,6,0)</f>
        <v>0</v>
      </c>
      <c r="AY985" t="str">
        <f>VLOOKUP(A985,[1]Sheet2!A$3:AC$3636,29,0)</f>
        <v/>
      </c>
      <c r="AZ985" s="270" t="s">
        <v>3258</v>
      </c>
      <c r="BA985" s="270" t="s">
        <v>3258</v>
      </c>
      <c r="BB985" s="270" t="s">
        <v>3258</v>
      </c>
      <c r="BC985" s="270" t="s">
        <v>3258</v>
      </c>
      <c r="BD985" s="270"/>
      <c r="BE985" s="270"/>
      <c r="BH985" s="248"/>
      <c r="BI985" s="248"/>
      <c r="BJ985" s="248"/>
      <c r="BK985" s="248"/>
      <c r="BL985" s="248"/>
      <c r="BM985" s="248"/>
      <c r="BN985" s="248"/>
      <c r="BO985" s="248"/>
      <c r="BP985" s="248" t="s">
        <v>3258</v>
      </c>
      <c r="BQ985" s="248" t="s">
        <v>3258</v>
      </c>
      <c r="BR985" s="248" t="s">
        <v>3258</v>
      </c>
      <c r="BS985" s="248" t="s">
        <v>3258</v>
      </c>
      <c r="BT985" s="248" t="s">
        <v>3258</v>
      </c>
      <c r="BU985" s="248" t="s">
        <v>3258</v>
      </c>
      <c r="BV985" s="247"/>
      <c r="BW985" s="248"/>
      <c r="BX985" s="248"/>
      <c r="BY985" s="248"/>
      <c r="BZ985" s="248"/>
      <c r="CA985" s="241"/>
      <c r="CB985" s="241"/>
      <c r="CC985" s="241"/>
      <c r="CD985" s="241"/>
      <c r="CE985" s="248"/>
    </row>
    <row r="986" spans="1:83" ht="14.4" x14ac:dyDescent="0.3">
      <c r="A986" s="269">
        <v>524253</v>
      </c>
      <c r="B986" s="272" t="str">
        <f>VLOOKUP(A986,[1]Sheet4!B$1:G$3636,5,0)</f>
        <v>الرابعة</v>
      </c>
      <c r="C986" s="270" t="s">
        <v>1259</v>
      </c>
      <c r="D986" s="270" t="s">
        <v>1259</v>
      </c>
      <c r="E986" s="270" t="s">
        <v>1259</v>
      </c>
      <c r="F986" s="270" t="s">
        <v>1259</v>
      </c>
      <c r="G986" s="270" t="s">
        <v>1259</v>
      </c>
      <c r="H986" s="270" t="s">
        <v>1259</v>
      </c>
      <c r="I986" s="270" t="s">
        <v>1259</v>
      </c>
      <c r="J986" s="270" t="s">
        <v>1259</v>
      </c>
      <c r="K986" s="270" t="s">
        <v>1259</v>
      </c>
      <c r="L986" s="270" t="s">
        <v>1259</v>
      </c>
      <c r="M986" s="270" t="s">
        <v>1259</v>
      </c>
      <c r="N986" s="270" t="s">
        <v>1259</v>
      </c>
      <c r="O986" s="270" t="s">
        <v>1259</v>
      </c>
      <c r="P986" s="270" t="s">
        <v>1259</v>
      </c>
      <c r="Q986" s="270" t="s">
        <v>1259</v>
      </c>
      <c r="R986" s="270" t="s">
        <v>1259</v>
      </c>
      <c r="S986" s="270" t="s">
        <v>1259</v>
      </c>
      <c r="T986" s="270" t="s">
        <v>1259</v>
      </c>
      <c r="U986" s="270" t="s">
        <v>1259</v>
      </c>
      <c r="V986" s="270" t="s">
        <v>1259</v>
      </c>
      <c r="W986" s="270" t="s">
        <v>1259</v>
      </c>
      <c r="X986" s="270" t="s">
        <v>1259</v>
      </c>
      <c r="Y986" s="270" t="s">
        <v>1259</v>
      </c>
      <c r="Z986" s="270" t="s">
        <v>1259</v>
      </c>
      <c r="AA986" s="270" t="s">
        <v>1259</v>
      </c>
      <c r="AB986" s="270" t="s">
        <v>1259</v>
      </c>
      <c r="AC986" s="270" t="s">
        <v>1259</v>
      </c>
      <c r="AD986" s="270" t="s">
        <v>1259</v>
      </c>
      <c r="AE986" s="270" t="s">
        <v>1259</v>
      </c>
      <c r="AF986" s="270" t="s">
        <v>1259</v>
      </c>
      <c r="AG986" s="270" t="s">
        <v>1259</v>
      </c>
      <c r="AH986" s="270" t="s">
        <v>1259</v>
      </c>
      <c r="AI986" s="270" t="s">
        <v>1259</v>
      </c>
      <c r="AJ986" s="270" t="s">
        <v>1259</v>
      </c>
      <c r="AK986" s="270" t="s">
        <v>1259</v>
      </c>
      <c r="AL986" s="270" t="s">
        <v>1259</v>
      </c>
      <c r="AM986" s="270" t="s">
        <v>1259</v>
      </c>
      <c r="AN986" s="270" t="s">
        <v>1259</v>
      </c>
      <c r="AO986" s="270" t="s">
        <v>1259</v>
      </c>
      <c r="AP986" s="270" t="s">
        <v>1259</v>
      </c>
      <c r="AQ986" s="270" t="s">
        <v>1259</v>
      </c>
      <c r="AR986" s="270" t="s">
        <v>1259</v>
      </c>
      <c r="AS986" s="270" t="s">
        <v>1259</v>
      </c>
      <c r="AT986" s="270" t="s">
        <v>1259</v>
      </c>
      <c r="AU986" s="270" t="s">
        <v>1259</v>
      </c>
      <c r="AV986" s="270" t="s">
        <v>1259</v>
      </c>
      <c r="AW986" s="277" t="s">
        <v>1259</v>
      </c>
      <c r="AX986">
        <f>VLOOKUP(A986,[1]Sheet4!B$2:G$3636,6,0)</f>
        <v>0</v>
      </c>
      <c r="AY986" t="str">
        <f>VLOOKUP(A986,[1]Sheet2!A$3:AC$3636,29,0)</f>
        <v/>
      </c>
      <c r="AZ986" s="270" t="s">
        <v>3258</v>
      </c>
      <c r="BA986" s="270" t="s">
        <v>3258</v>
      </c>
      <c r="BB986" s="270" t="s">
        <v>3258</v>
      </c>
      <c r="BC986" s="270" t="s">
        <v>3258</v>
      </c>
      <c r="BD986" s="270"/>
      <c r="BE986" s="270"/>
    </row>
    <row r="987" spans="1:83" ht="14.4" x14ac:dyDescent="0.3">
      <c r="A987" s="269">
        <v>524262</v>
      </c>
      <c r="B987" s="272" t="str">
        <f>VLOOKUP(A987,[1]Sheet4!B$1:G$3636,5,0)</f>
        <v>الرابعة</v>
      </c>
      <c r="C987" s="270" t="s">
        <v>1259</v>
      </c>
      <c r="D987" s="270" t="s">
        <v>1259</v>
      </c>
      <c r="E987" s="270" t="s">
        <v>1259</v>
      </c>
      <c r="F987" s="270" t="s">
        <v>1259</v>
      </c>
      <c r="G987" s="270" t="s">
        <v>1259</v>
      </c>
      <c r="H987" s="270" t="s">
        <v>1259</v>
      </c>
      <c r="I987" s="270" t="s">
        <v>1259</v>
      </c>
      <c r="J987" s="270" t="s">
        <v>1259</v>
      </c>
      <c r="K987" s="270" t="s">
        <v>1259</v>
      </c>
      <c r="L987" s="270" t="s">
        <v>1259</v>
      </c>
      <c r="M987" s="270" t="s">
        <v>1259</v>
      </c>
      <c r="N987" s="270" t="s">
        <v>1259</v>
      </c>
      <c r="O987" s="270" t="s">
        <v>1259</v>
      </c>
      <c r="P987" s="270" t="s">
        <v>1259</v>
      </c>
      <c r="Q987" s="270" t="s">
        <v>1259</v>
      </c>
      <c r="R987" s="270" t="s">
        <v>1259</v>
      </c>
      <c r="S987" s="270" t="s">
        <v>1259</v>
      </c>
      <c r="T987" s="270" t="s">
        <v>1259</v>
      </c>
      <c r="U987" s="270" t="s">
        <v>1259</v>
      </c>
      <c r="V987" s="270" t="s">
        <v>1259</v>
      </c>
      <c r="W987" s="270" t="s">
        <v>1259</v>
      </c>
      <c r="X987" s="270" t="s">
        <v>1259</v>
      </c>
      <c r="Y987" s="270" t="s">
        <v>1259</v>
      </c>
      <c r="Z987" s="270" t="s">
        <v>1259</v>
      </c>
      <c r="AA987" s="270" t="s">
        <v>1259</v>
      </c>
      <c r="AB987" s="270" t="s">
        <v>1259</v>
      </c>
      <c r="AC987" s="270" t="s">
        <v>1259</v>
      </c>
      <c r="AD987" s="270" t="s">
        <v>1259</v>
      </c>
      <c r="AE987" s="270" t="s">
        <v>1259</v>
      </c>
      <c r="AF987" s="270" t="s">
        <v>1259</v>
      </c>
      <c r="AG987" s="270" t="s">
        <v>1259</v>
      </c>
      <c r="AH987" s="270" t="s">
        <v>1259</v>
      </c>
      <c r="AI987" s="270" t="s">
        <v>1259</v>
      </c>
      <c r="AJ987" s="270" t="s">
        <v>1259</v>
      </c>
      <c r="AK987" s="270" t="s">
        <v>1259</v>
      </c>
      <c r="AL987" s="270" t="s">
        <v>1259</v>
      </c>
      <c r="AM987" s="270" t="s">
        <v>1259</v>
      </c>
      <c r="AN987" s="270" t="s">
        <v>1259</v>
      </c>
      <c r="AO987" s="270" t="s">
        <v>1259</v>
      </c>
      <c r="AP987" s="270" t="s">
        <v>1259</v>
      </c>
      <c r="AQ987" s="270" t="s">
        <v>1259</v>
      </c>
      <c r="AR987" s="270" t="s">
        <v>1259</v>
      </c>
      <c r="AS987" s="270" t="s">
        <v>1259</v>
      </c>
      <c r="AT987" s="270" t="s">
        <v>1259</v>
      </c>
      <c r="AU987" s="270" t="s">
        <v>1259</v>
      </c>
      <c r="AV987" s="270" t="s">
        <v>1259</v>
      </c>
      <c r="AW987" s="277" t="s">
        <v>1259</v>
      </c>
      <c r="AX987">
        <f>VLOOKUP(A987,[1]Sheet4!B$2:G$3636,6,0)</f>
        <v>0</v>
      </c>
      <c r="AY987" t="str">
        <f>VLOOKUP(A987,[1]Sheet2!A$3:AC$3636,29,0)</f>
        <v/>
      </c>
      <c r="AZ987" s="270" t="s">
        <v>3258</v>
      </c>
      <c r="BA987" s="270" t="s">
        <v>3258</v>
      </c>
      <c r="BB987" s="270" t="s">
        <v>3258</v>
      </c>
      <c r="BC987" s="270" t="s">
        <v>3258</v>
      </c>
      <c r="BD987" s="270"/>
      <c r="BE987" s="270"/>
    </row>
    <row r="988" spans="1:83" ht="14.4" x14ac:dyDescent="0.3">
      <c r="A988" s="269">
        <v>524263</v>
      </c>
      <c r="B988" s="272" t="str">
        <f>VLOOKUP(A988,[1]Sheet4!B$1:G$3636,5,0)</f>
        <v>الرابعة</v>
      </c>
      <c r="C988" s="270" t="s">
        <v>1259</v>
      </c>
      <c r="D988" s="270" t="s">
        <v>1259</v>
      </c>
      <c r="E988" s="270" t="s">
        <v>1259</v>
      </c>
      <c r="F988" s="270" t="s">
        <v>1259</v>
      </c>
      <c r="G988" s="270" t="s">
        <v>1259</v>
      </c>
      <c r="H988" s="270" t="s">
        <v>1259</v>
      </c>
      <c r="I988" s="270" t="s">
        <v>1259</v>
      </c>
      <c r="J988" s="270" t="s">
        <v>1259</v>
      </c>
      <c r="K988" s="270" t="s">
        <v>1259</v>
      </c>
      <c r="L988" s="270" t="s">
        <v>1259</v>
      </c>
      <c r="M988" s="270" t="s">
        <v>1259</v>
      </c>
      <c r="N988" s="270" t="s">
        <v>1259</v>
      </c>
      <c r="O988" s="270" t="s">
        <v>1259</v>
      </c>
      <c r="P988" s="270" t="s">
        <v>1259</v>
      </c>
      <c r="Q988" s="270" t="s">
        <v>1259</v>
      </c>
      <c r="R988" s="270" t="s">
        <v>1259</v>
      </c>
      <c r="S988" s="270" t="s">
        <v>1259</v>
      </c>
      <c r="T988" s="270" t="s">
        <v>1259</v>
      </c>
      <c r="U988" s="270" t="s">
        <v>1259</v>
      </c>
      <c r="V988" s="270" t="s">
        <v>1259</v>
      </c>
      <c r="W988" s="270" t="s">
        <v>1259</v>
      </c>
      <c r="X988" s="270" t="s">
        <v>1259</v>
      </c>
      <c r="Y988" s="270" t="s">
        <v>1259</v>
      </c>
      <c r="Z988" s="270" t="s">
        <v>1259</v>
      </c>
      <c r="AA988" s="270" t="s">
        <v>1259</v>
      </c>
      <c r="AB988" s="270" t="s">
        <v>1259</v>
      </c>
      <c r="AC988" s="270" t="s">
        <v>1259</v>
      </c>
      <c r="AD988" s="270" t="s">
        <v>1259</v>
      </c>
      <c r="AE988" s="270" t="s">
        <v>1259</v>
      </c>
      <c r="AF988" s="270" t="s">
        <v>1259</v>
      </c>
      <c r="AG988" s="270" t="s">
        <v>1259</v>
      </c>
      <c r="AH988" s="270" t="s">
        <v>1259</v>
      </c>
      <c r="AI988" s="270" t="s">
        <v>1259</v>
      </c>
      <c r="AJ988" s="270" t="s">
        <v>1259</v>
      </c>
      <c r="AK988" s="270" t="s">
        <v>1259</v>
      </c>
      <c r="AL988" s="270" t="s">
        <v>1259</v>
      </c>
      <c r="AM988" s="270" t="s">
        <v>1259</v>
      </c>
      <c r="AN988" s="270" t="s">
        <v>1259</v>
      </c>
      <c r="AO988" s="270" t="s">
        <v>1259</v>
      </c>
      <c r="AP988" s="270" t="s">
        <v>1259</v>
      </c>
      <c r="AQ988" s="270" t="s">
        <v>1259</v>
      </c>
      <c r="AR988" s="270" t="s">
        <v>1259</v>
      </c>
      <c r="AS988" s="270" t="s">
        <v>1259</v>
      </c>
      <c r="AT988" s="270" t="s">
        <v>1259</v>
      </c>
      <c r="AU988" s="270" t="s">
        <v>1259</v>
      </c>
      <c r="AV988" s="270" t="s">
        <v>1259</v>
      </c>
      <c r="AW988" s="277" t="s">
        <v>1259</v>
      </c>
      <c r="AX988">
        <f>VLOOKUP(A988,[1]Sheet4!B$2:G$3636,6,0)</f>
        <v>0</v>
      </c>
      <c r="AY988" t="str">
        <f>VLOOKUP(A988,[1]Sheet2!A$3:AC$3636,29,0)</f>
        <v/>
      </c>
      <c r="AZ988" s="270" t="s">
        <v>3258</v>
      </c>
      <c r="BA988" s="270" t="s">
        <v>3258</v>
      </c>
      <c r="BB988" s="270" t="s">
        <v>3258</v>
      </c>
      <c r="BC988" s="270" t="s">
        <v>3258</v>
      </c>
      <c r="BD988" s="270"/>
      <c r="BE988" s="270"/>
      <c r="BH988" s="248"/>
      <c r="BI988" s="248"/>
      <c r="BJ988" s="248"/>
      <c r="BK988" s="248"/>
      <c r="BL988" s="248"/>
      <c r="BM988" s="248"/>
      <c r="BN988" s="248"/>
      <c r="BO988" s="248"/>
      <c r="BP988" s="248" t="s">
        <v>3258</v>
      </c>
      <c r="BQ988" s="248" t="s">
        <v>3258</v>
      </c>
      <c r="BR988" s="248" t="s">
        <v>3258</v>
      </c>
      <c r="BS988" s="248" t="s">
        <v>3258</v>
      </c>
      <c r="BT988" s="248" t="s">
        <v>3258</v>
      </c>
      <c r="BU988" s="248" t="s">
        <v>3258</v>
      </c>
      <c r="BV988" s="247"/>
      <c r="BW988" s="248"/>
      <c r="BX988" s="248"/>
      <c r="BY988" s="248"/>
      <c r="BZ988" s="248"/>
      <c r="CA988" s="241"/>
      <c r="CB988" s="241"/>
      <c r="CC988" s="241"/>
      <c r="CD988" s="241"/>
      <c r="CE988" s="248"/>
    </row>
    <row r="989" spans="1:83" ht="14.4" x14ac:dyDescent="0.3">
      <c r="A989" s="269">
        <v>524268</v>
      </c>
      <c r="B989" s="272" t="str">
        <f>VLOOKUP(A989,[1]Sheet4!B$1:G$3636,5,0)</f>
        <v>الرابعة</v>
      </c>
      <c r="C989" s="270" t="s">
        <v>1259</v>
      </c>
      <c r="D989" s="270" t="s">
        <v>1259</v>
      </c>
      <c r="E989" s="270" t="s">
        <v>1259</v>
      </c>
      <c r="F989" s="270" t="s">
        <v>1259</v>
      </c>
      <c r="G989" s="270" t="s">
        <v>1259</v>
      </c>
      <c r="H989" s="270" t="s">
        <v>1259</v>
      </c>
      <c r="I989" s="270" t="s">
        <v>1259</v>
      </c>
      <c r="J989" s="270" t="s">
        <v>1259</v>
      </c>
      <c r="K989" s="270" t="s">
        <v>1259</v>
      </c>
      <c r="L989" s="270" t="s">
        <v>1259</v>
      </c>
      <c r="M989" s="270" t="s">
        <v>1259</v>
      </c>
      <c r="N989" s="270" t="s">
        <v>1259</v>
      </c>
      <c r="O989" s="270" t="s">
        <v>1259</v>
      </c>
      <c r="P989" s="270" t="s">
        <v>1259</v>
      </c>
      <c r="Q989" s="270" t="s">
        <v>1259</v>
      </c>
      <c r="R989" s="270" t="s">
        <v>1259</v>
      </c>
      <c r="S989" s="270" t="s">
        <v>1259</v>
      </c>
      <c r="T989" s="270" t="s">
        <v>1259</v>
      </c>
      <c r="U989" s="270" t="s">
        <v>1259</v>
      </c>
      <c r="V989" s="270" t="s">
        <v>1259</v>
      </c>
      <c r="W989" s="270" t="s">
        <v>1259</v>
      </c>
      <c r="X989" s="270" t="s">
        <v>1259</v>
      </c>
      <c r="Y989" s="270" t="s">
        <v>1259</v>
      </c>
      <c r="Z989" s="270" t="s">
        <v>1259</v>
      </c>
      <c r="AA989" s="270" t="s">
        <v>1259</v>
      </c>
      <c r="AB989" s="270" t="s">
        <v>1259</v>
      </c>
      <c r="AC989" s="270" t="s">
        <v>1259</v>
      </c>
      <c r="AD989" s="270" t="s">
        <v>1259</v>
      </c>
      <c r="AE989" s="270" t="s">
        <v>1259</v>
      </c>
      <c r="AF989" s="270" t="s">
        <v>1259</v>
      </c>
      <c r="AG989" s="270" t="s">
        <v>1259</v>
      </c>
      <c r="AH989" s="270" t="s">
        <v>1259</v>
      </c>
      <c r="AI989" s="270" t="s">
        <v>1259</v>
      </c>
      <c r="AJ989" s="270" t="s">
        <v>1259</v>
      </c>
      <c r="AK989" s="270" t="s">
        <v>1259</v>
      </c>
      <c r="AL989" s="270" t="s">
        <v>1259</v>
      </c>
      <c r="AM989" s="270" t="s">
        <v>1259</v>
      </c>
      <c r="AN989" s="270" t="s">
        <v>1259</v>
      </c>
      <c r="AO989" s="270" t="s">
        <v>1259</v>
      </c>
      <c r="AP989" s="270" t="s">
        <v>1259</v>
      </c>
      <c r="AQ989" s="270" t="s">
        <v>1259</v>
      </c>
      <c r="AR989" s="270" t="s">
        <v>1259</v>
      </c>
      <c r="AS989" s="270" t="s">
        <v>1259</v>
      </c>
      <c r="AT989" s="270" t="s">
        <v>1259</v>
      </c>
      <c r="AU989" s="270" t="s">
        <v>1259</v>
      </c>
      <c r="AV989" s="270" t="s">
        <v>1259</v>
      </c>
      <c r="AW989" s="277" t="s">
        <v>1259</v>
      </c>
      <c r="AX989">
        <f>VLOOKUP(A989,[1]Sheet4!B$2:G$3636,6,0)</f>
        <v>0</v>
      </c>
      <c r="AY989" t="str">
        <f>VLOOKUP(A989,[1]Sheet2!A$3:AC$3636,29,0)</f>
        <v/>
      </c>
      <c r="AZ989" s="270" t="s">
        <v>3258</v>
      </c>
      <c r="BA989" s="270" t="s">
        <v>3258</v>
      </c>
      <c r="BB989" s="270" t="s">
        <v>3258</v>
      </c>
      <c r="BC989" s="270" t="s">
        <v>3258</v>
      </c>
      <c r="BD989" s="270"/>
      <c r="BE989" s="270"/>
    </row>
    <row r="990" spans="1:83" ht="14.4" x14ac:dyDescent="0.3">
      <c r="A990" s="269">
        <v>524271</v>
      </c>
      <c r="B990" s="272" t="str">
        <f>VLOOKUP(A990,[1]Sheet4!B$1:G$3636,5,0)</f>
        <v>الرابعة</v>
      </c>
      <c r="C990" s="270" t="s">
        <v>1259</v>
      </c>
      <c r="D990" s="270" t="s">
        <v>1259</v>
      </c>
      <c r="E990" s="270" t="s">
        <v>1259</v>
      </c>
      <c r="F990" s="270" t="s">
        <v>1259</v>
      </c>
      <c r="G990" s="270" t="s">
        <v>1259</v>
      </c>
      <c r="H990" s="270" t="s">
        <v>1259</v>
      </c>
      <c r="I990" s="270" t="s">
        <v>1259</v>
      </c>
      <c r="J990" s="270" t="s">
        <v>1259</v>
      </c>
      <c r="K990" s="270" t="s">
        <v>1259</v>
      </c>
      <c r="L990" s="270" t="s">
        <v>1259</v>
      </c>
      <c r="M990" s="270" t="s">
        <v>1259</v>
      </c>
      <c r="N990" s="270" t="s">
        <v>1259</v>
      </c>
      <c r="O990" s="270" t="s">
        <v>1259</v>
      </c>
      <c r="P990" s="270" t="s">
        <v>1259</v>
      </c>
      <c r="Q990" s="270" t="s">
        <v>1259</v>
      </c>
      <c r="R990" s="270" t="s">
        <v>1259</v>
      </c>
      <c r="S990" s="270" t="s">
        <v>1259</v>
      </c>
      <c r="T990" s="270" t="s">
        <v>1259</v>
      </c>
      <c r="U990" s="270" t="s">
        <v>1259</v>
      </c>
      <c r="V990" s="270" t="s">
        <v>1259</v>
      </c>
      <c r="W990" s="270" t="s">
        <v>1259</v>
      </c>
      <c r="X990" s="270" t="s">
        <v>1259</v>
      </c>
      <c r="Y990" s="270" t="s">
        <v>1259</v>
      </c>
      <c r="Z990" s="270" t="s">
        <v>1259</v>
      </c>
      <c r="AA990" s="270" t="s">
        <v>1259</v>
      </c>
      <c r="AB990" s="270" t="s">
        <v>1259</v>
      </c>
      <c r="AC990" s="270" t="s">
        <v>1259</v>
      </c>
      <c r="AD990" s="270" t="s">
        <v>1259</v>
      </c>
      <c r="AE990" s="270" t="s">
        <v>1259</v>
      </c>
      <c r="AF990" s="270" t="s">
        <v>1259</v>
      </c>
      <c r="AG990" s="270" t="s">
        <v>1259</v>
      </c>
      <c r="AH990" s="270" t="s">
        <v>1259</v>
      </c>
      <c r="AI990" s="270" t="s">
        <v>1259</v>
      </c>
      <c r="AJ990" s="270" t="s">
        <v>1259</v>
      </c>
      <c r="AK990" s="270" t="s">
        <v>1259</v>
      </c>
      <c r="AL990" s="270" t="s">
        <v>1259</v>
      </c>
      <c r="AM990" s="270" t="s">
        <v>1259</v>
      </c>
      <c r="AN990" s="270" t="s">
        <v>1259</v>
      </c>
      <c r="AO990" s="270" t="s">
        <v>1259</v>
      </c>
      <c r="AP990" s="270" t="s">
        <v>1259</v>
      </c>
      <c r="AQ990" s="270" t="s">
        <v>1259</v>
      </c>
      <c r="AR990" s="270" t="s">
        <v>1259</v>
      </c>
      <c r="AS990" s="270" t="s">
        <v>1259</v>
      </c>
      <c r="AT990" s="270" t="s">
        <v>1259</v>
      </c>
      <c r="AU990" s="270" t="s">
        <v>1259</v>
      </c>
      <c r="AV990" s="270" t="s">
        <v>1259</v>
      </c>
      <c r="AW990" s="277" t="s">
        <v>1259</v>
      </c>
      <c r="AX990">
        <f>VLOOKUP(A990,[1]Sheet4!B$2:G$3636,6,0)</f>
        <v>0</v>
      </c>
      <c r="AY990" t="str">
        <f>VLOOKUP(A990,[1]Sheet2!A$3:AC$3636,29,0)</f>
        <v/>
      </c>
      <c r="AZ990" s="270" t="s">
        <v>3258</v>
      </c>
      <c r="BA990" s="270" t="s">
        <v>3258</v>
      </c>
      <c r="BB990" s="270" t="s">
        <v>3258</v>
      </c>
      <c r="BC990" s="270" t="s">
        <v>3258</v>
      </c>
      <c r="BD990" s="270"/>
      <c r="BE990" s="270"/>
      <c r="BH990" s="248"/>
      <c r="BI990" s="248"/>
      <c r="BJ990" s="248"/>
      <c r="BK990" s="248"/>
      <c r="BL990" s="248"/>
      <c r="BM990" s="248"/>
      <c r="BN990" s="248"/>
      <c r="BO990" s="248"/>
      <c r="BP990" s="248" t="s">
        <v>3258</v>
      </c>
      <c r="BQ990" s="248" t="s">
        <v>3258</v>
      </c>
      <c r="BR990" s="248" t="s">
        <v>3258</v>
      </c>
      <c r="BS990" s="248" t="s">
        <v>3258</v>
      </c>
      <c r="BT990" s="248" t="s">
        <v>3258</v>
      </c>
      <c r="BU990" s="248" t="s">
        <v>3258</v>
      </c>
      <c r="BV990" s="247"/>
      <c r="BW990" s="248"/>
      <c r="BX990" s="248"/>
      <c r="BY990" s="248"/>
      <c r="BZ990" s="248"/>
      <c r="CA990" s="241"/>
      <c r="CB990" s="241"/>
      <c r="CC990" s="241"/>
      <c r="CD990" s="241"/>
      <c r="CE990" s="248"/>
    </row>
    <row r="991" spans="1:83" ht="14.4" x14ac:dyDescent="0.3">
      <c r="A991" s="271">
        <v>524272</v>
      </c>
      <c r="B991" s="272" t="str">
        <f>VLOOKUP(A991,[1]Sheet4!B$1:G$3636,5,0)</f>
        <v>الرابعة</v>
      </c>
      <c r="C991" s="249" t="s">
        <v>1259</v>
      </c>
      <c r="D991" s="249" t="s">
        <v>1259</v>
      </c>
      <c r="E991" s="249" t="s">
        <v>1259</v>
      </c>
      <c r="F991" s="249" t="s">
        <v>1259</v>
      </c>
      <c r="G991" s="249" t="s">
        <v>1259</v>
      </c>
      <c r="H991" s="249" t="s">
        <v>1259</v>
      </c>
      <c r="I991" s="249" t="s">
        <v>1259</v>
      </c>
      <c r="J991" s="249" t="s">
        <v>1259</v>
      </c>
      <c r="K991" s="249" t="s">
        <v>1259</v>
      </c>
      <c r="L991" s="249" t="s">
        <v>1259</v>
      </c>
      <c r="M991" s="249" t="s">
        <v>1259</v>
      </c>
      <c r="N991" s="249" t="s">
        <v>1259</v>
      </c>
      <c r="O991" s="249" t="s">
        <v>1259</v>
      </c>
      <c r="P991" s="249" t="s">
        <v>1259</v>
      </c>
      <c r="Q991" s="249" t="s">
        <v>1259</v>
      </c>
      <c r="R991" s="249" t="s">
        <v>1259</v>
      </c>
      <c r="S991" s="249" t="s">
        <v>1259</v>
      </c>
      <c r="T991" s="249" t="s">
        <v>1259</v>
      </c>
      <c r="U991" s="249" t="s">
        <v>1259</v>
      </c>
      <c r="V991" s="249" t="s">
        <v>1259</v>
      </c>
      <c r="W991" s="249" t="s">
        <v>1259</v>
      </c>
      <c r="X991" s="249" t="s">
        <v>1259</v>
      </c>
      <c r="Y991" s="249" t="s">
        <v>1259</v>
      </c>
      <c r="Z991" s="249" t="s">
        <v>1259</v>
      </c>
      <c r="AA991" s="249" t="s">
        <v>1259</v>
      </c>
      <c r="AB991" s="249" t="s">
        <v>1259</v>
      </c>
      <c r="AC991" s="249" t="s">
        <v>1259</v>
      </c>
      <c r="AD991" s="249" t="s">
        <v>1259</v>
      </c>
      <c r="AE991" s="249" t="s">
        <v>1259</v>
      </c>
      <c r="AF991" s="249" t="s">
        <v>1259</v>
      </c>
      <c r="AG991" s="249" t="s">
        <v>1259</v>
      </c>
      <c r="AH991" s="249" t="s">
        <v>1259</v>
      </c>
      <c r="AI991" s="249" t="s">
        <v>1259</v>
      </c>
      <c r="AJ991" s="249" t="s">
        <v>1259</v>
      </c>
      <c r="AK991" s="249" t="s">
        <v>1259</v>
      </c>
      <c r="AL991" s="249" t="s">
        <v>1259</v>
      </c>
      <c r="AM991" s="249" t="s">
        <v>1259</v>
      </c>
      <c r="AN991" s="249" t="s">
        <v>1259</v>
      </c>
      <c r="AO991" s="249" t="s">
        <v>1259</v>
      </c>
      <c r="AP991" s="249" t="s">
        <v>1259</v>
      </c>
      <c r="AQ991" s="249" t="s">
        <v>1259</v>
      </c>
      <c r="AR991" s="249" t="s">
        <v>1259</v>
      </c>
      <c r="AS991" s="249" t="s">
        <v>1259</v>
      </c>
      <c r="AT991" s="249" t="s">
        <v>1259</v>
      </c>
      <c r="AU991" s="249" t="s">
        <v>1259</v>
      </c>
      <c r="AV991" s="249" t="s">
        <v>1259</v>
      </c>
      <c r="AW991" s="249" t="s">
        <v>1259</v>
      </c>
      <c r="AX991">
        <f>VLOOKUP(A991,[1]Sheet4!B$2:G$3636,6,0)</f>
        <v>0</v>
      </c>
      <c r="AY991">
        <f>VLOOKUP(A991,[1]Sheet2!A$3:AC$3636,29,0)</f>
        <v>0</v>
      </c>
      <c r="AZ991" s="270" t="s">
        <v>3258</v>
      </c>
      <c r="BA991" s="270" t="s">
        <v>3258</v>
      </c>
      <c r="BB991" s="270" t="s">
        <v>3258</v>
      </c>
      <c r="BC991" s="270" t="s">
        <v>3258</v>
      </c>
      <c r="BD991" s="270"/>
      <c r="BE991" s="270"/>
      <c r="BH991" s="248"/>
      <c r="BI991" s="248"/>
      <c r="BJ991" s="248"/>
      <c r="BK991" s="248"/>
      <c r="BL991" s="248"/>
      <c r="BM991" s="248"/>
      <c r="BN991" s="248"/>
      <c r="BO991" s="248"/>
      <c r="BP991" s="248" t="s">
        <v>3258</v>
      </c>
      <c r="BQ991" s="248" t="s">
        <v>3258</v>
      </c>
      <c r="BR991" s="248" t="s">
        <v>3258</v>
      </c>
      <c r="BS991" s="248" t="s">
        <v>3258</v>
      </c>
      <c r="BT991" s="248" t="s">
        <v>3258</v>
      </c>
      <c r="BU991" s="248" t="s">
        <v>3258</v>
      </c>
      <c r="BV991" s="247"/>
      <c r="BW991" s="248"/>
      <c r="BX991" s="248"/>
      <c r="BY991" s="248"/>
      <c r="BZ991" s="248"/>
      <c r="CA991" s="241"/>
      <c r="CB991" s="241"/>
      <c r="CC991" s="241"/>
      <c r="CD991" s="241"/>
      <c r="CE991" s="248"/>
    </row>
    <row r="992" spans="1:83" ht="14.4" x14ac:dyDescent="0.3">
      <c r="A992" s="269">
        <v>524276</v>
      </c>
      <c r="B992" s="272" t="str">
        <f>VLOOKUP(A992,[1]Sheet4!B$1:G$3636,5,0)</f>
        <v>الرابعة</v>
      </c>
      <c r="C992" s="270" t="s">
        <v>1259</v>
      </c>
      <c r="D992" s="270" t="s">
        <v>1259</v>
      </c>
      <c r="E992" s="270" t="s">
        <v>1259</v>
      </c>
      <c r="F992" s="270" t="s">
        <v>1259</v>
      </c>
      <c r="G992" s="270" t="s">
        <v>1259</v>
      </c>
      <c r="H992" s="270" t="s">
        <v>1259</v>
      </c>
      <c r="I992" s="270" t="s">
        <v>1259</v>
      </c>
      <c r="J992" s="270" t="s">
        <v>1259</v>
      </c>
      <c r="K992" s="270" t="s">
        <v>1259</v>
      </c>
      <c r="L992" s="270" t="s">
        <v>1259</v>
      </c>
      <c r="M992" s="270" t="s">
        <v>1259</v>
      </c>
      <c r="N992" s="270" t="s">
        <v>1259</v>
      </c>
      <c r="O992" s="270" t="s">
        <v>1259</v>
      </c>
      <c r="P992" s="270" t="s">
        <v>1259</v>
      </c>
      <c r="Q992" s="270" t="s">
        <v>1259</v>
      </c>
      <c r="R992" s="270" t="s">
        <v>1259</v>
      </c>
      <c r="S992" s="270" t="s">
        <v>1259</v>
      </c>
      <c r="T992" s="270" t="s">
        <v>1259</v>
      </c>
      <c r="U992" s="270" t="s">
        <v>1259</v>
      </c>
      <c r="V992" s="270" t="s">
        <v>1259</v>
      </c>
      <c r="W992" s="270" t="s">
        <v>1259</v>
      </c>
      <c r="X992" s="270" t="s">
        <v>1259</v>
      </c>
      <c r="Y992" s="270" t="s">
        <v>1259</v>
      </c>
      <c r="Z992" s="270" t="s">
        <v>1259</v>
      </c>
      <c r="AA992" s="270" t="s">
        <v>1259</v>
      </c>
      <c r="AB992" s="270" t="s">
        <v>1259</v>
      </c>
      <c r="AC992" s="270" t="s">
        <v>1259</v>
      </c>
      <c r="AD992" s="270" t="s">
        <v>1259</v>
      </c>
      <c r="AE992" s="270" t="s">
        <v>1259</v>
      </c>
      <c r="AF992" s="270" t="s">
        <v>1259</v>
      </c>
      <c r="AG992" s="270" t="s">
        <v>1259</v>
      </c>
      <c r="AH992" s="270" t="s">
        <v>1259</v>
      </c>
      <c r="AI992" s="270" t="s">
        <v>1259</v>
      </c>
      <c r="AJ992" s="270" t="s">
        <v>1259</v>
      </c>
      <c r="AK992" s="270" t="s">
        <v>1259</v>
      </c>
      <c r="AL992" s="270" t="s">
        <v>1259</v>
      </c>
      <c r="AM992" s="270" t="s">
        <v>1259</v>
      </c>
      <c r="AN992" s="270" t="s">
        <v>1259</v>
      </c>
      <c r="AO992" s="270" t="s">
        <v>1259</v>
      </c>
      <c r="AP992" s="270" t="s">
        <v>1259</v>
      </c>
      <c r="AQ992" s="270" t="s">
        <v>1259</v>
      </c>
      <c r="AR992" s="270" t="s">
        <v>1259</v>
      </c>
      <c r="AS992" s="270" t="s">
        <v>1259</v>
      </c>
      <c r="AT992" s="270" t="s">
        <v>1259</v>
      </c>
      <c r="AU992" s="270" t="s">
        <v>1259</v>
      </c>
      <c r="AV992" s="270" t="s">
        <v>1259</v>
      </c>
      <c r="AW992" s="277" t="s">
        <v>1259</v>
      </c>
      <c r="AX992">
        <f>VLOOKUP(A992,[1]Sheet4!B$2:G$3636,6,0)</f>
        <v>0</v>
      </c>
      <c r="AY992" t="str">
        <f>VLOOKUP(A992,[1]Sheet2!A$3:AC$3636,29,0)</f>
        <v/>
      </c>
      <c r="AZ992" s="270" t="s">
        <v>3258</v>
      </c>
      <c r="BA992" s="270" t="s">
        <v>3258</v>
      </c>
      <c r="BB992" s="270" t="s">
        <v>3258</v>
      </c>
      <c r="BC992" s="270" t="s">
        <v>3258</v>
      </c>
      <c r="BD992" s="270"/>
      <c r="BE992" s="270"/>
    </row>
    <row r="993" spans="1:83" ht="14.4" x14ac:dyDescent="0.3">
      <c r="A993" s="269">
        <v>524277</v>
      </c>
      <c r="B993" s="272" t="str">
        <f>VLOOKUP(A993,[1]Sheet4!B$1:G$3636,5,0)</f>
        <v>الرابعة</v>
      </c>
      <c r="C993" s="270" t="s">
        <v>1259</v>
      </c>
      <c r="D993" s="270" t="s">
        <v>1259</v>
      </c>
      <c r="E993" s="270" t="s">
        <v>1259</v>
      </c>
      <c r="F993" s="270" t="s">
        <v>1259</v>
      </c>
      <c r="G993" s="270" t="s">
        <v>1259</v>
      </c>
      <c r="H993" s="270" t="s">
        <v>1259</v>
      </c>
      <c r="I993" s="270" t="s">
        <v>1259</v>
      </c>
      <c r="J993" s="270" t="s">
        <v>1259</v>
      </c>
      <c r="K993" s="270" t="s">
        <v>1259</v>
      </c>
      <c r="L993" s="270" t="s">
        <v>1259</v>
      </c>
      <c r="M993" s="270" t="s">
        <v>1259</v>
      </c>
      <c r="N993" s="270" t="s">
        <v>1259</v>
      </c>
      <c r="O993" s="270" t="s">
        <v>1259</v>
      </c>
      <c r="P993" s="270" t="s">
        <v>1259</v>
      </c>
      <c r="Q993" s="270" t="s">
        <v>1259</v>
      </c>
      <c r="R993" s="270" t="s">
        <v>1259</v>
      </c>
      <c r="S993" s="270" t="s">
        <v>1259</v>
      </c>
      <c r="T993" s="270" t="s">
        <v>1259</v>
      </c>
      <c r="U993" s="270" t="s">
        <v>1259</v>
      </c>
      <c r="V993" s="270" t="s">
        <v>1259</v>
      </c>
      <c r="W993" s="270" t="s">
        <v>1259</v>
      </c>
      <c r="X993" s="270" t="s">
        <v>1259</v>
      </c>
      <c r="Y993" s="270" t="s">
        <v>1259</v>
      </c>
      <c r="Z993" s="270" t="s">
        <v>1259</v>
      </c>
      <c r="AA993" s="270" t="s">
        <v>1259</v>
      </c>
      <c r="AB993" s="270" t="s">
        <v>1259</v>
      </c>
      <c r="AC993" s="270" t="s">
        <v>1259</v>
      </c>
      <c r="AD993" s="270" t="s">
        <v>1259</v>
      </c>
      <c r="AE993" s="270" t="s">
        <v>1259</v>
      </c>
      <c r="AF993" s="270" t="s">
        <v>1259</v>
      </c>
      <c r="AG993" s="270" t="s">
        <v>1259</v>
      </c>
      <c r="AH993" s="270" t="s">
        <v>1259</v>
      </c>
      <c r="AI993" s="270" t="s">
        <v>1259</v>
      </c>
      <c r="AJ993" s="270" t="s">
        <v>1259</v>
      </c>
      <c r="AK993" s="270" t="s">
        <v>1259</v>
      </c>
      <c r="AL993" s="270" t="s">
        <v>1259</v>
      </c>
      <c r="AM993" s="270" t="s">
        <v>1259</v>
      </c>
      <c r="AN993" s="270" t="s">
        <v>1259</v>
      </c>
      <c r="AO993" s="270" t="s">
        <v>1259</v>
      </c>
      <c r="AP993" s="270" t="s">
        <v>1259</v>
      </c>
      <c r="AQ993" s="270" t="s">
        <v>1259</v>
      </c>
      <c r="AR993" s="270" t="s">
        <v>1259</v>
      </c>
      <c r="AS993" s="270" t="s">
        <v>1259</v>
      </c>
      <c r="AT993" s="270" t="s">
        <v>1259</v>
      </c>
      <c r="AU993" s="270" t="s">
        <v>1259</v>
      </c>
      <c r="AV993" s="270" t="s">
        <v>1259</v>
      </c>
      <c r="AW993" s="277" t="s">
        <v>1259</v>
      </c>
      <c r="AX993">
        <f>VLOOKUP(A993,[1]Sheet4!B$2:G$3636,6,0)</f>
        <v>0</v>
      </c>
      <c r="AY993" t="str">
        <f>VLOOKUP(A993,[1]Sheet2!A$3:AC$3636,29,0)</f>
        <v/>
      </c>
      <c r="AZ993" s="270" t="s">
        <v>3258</v>
      </c>
      <c r="BA993" s="270" t="s">
        <v>3258</v>
      </c>
      <c r="BB993" s="270" t="s">
        <v>3258</v>
      </c>
      <c r="BC993" s="270" t="s">
        <v>3258</v>
      </c>
      <c r="BD993" s="270"/>
      <c r="BE993" s="270"/>
      <c r="BH993" s="248"/>
      <c r="BI993" s="248"/>
      <c r="BJ993" s="248"/>
      <c r="BK993" s="248"/>
      <c r="BL993" s="248"/>
      <c r="BM993" s="248"/>
      <c r="BN993" s="248"/>
      <c r="BO993" s="248"/>
      <c r="BP993" s="248" t="s">
        <v>3258</v>
      </c>
      <c r="BQ993" s="248" t="s">
        <v>3258</v>
      </c>
      <c r="BR993" s="248" t="s">
        <v>3258</v>
      </c>
      <c r="BS993" s="248" t="s">
        <v>3258</v>
      </c>
      <c r="BT993" s="248" t="s">
        <v>3258</v>
      </c>
      <c r="BU993" s="248" t="s">
        <v>3258</v>
      </c>
      <c r="BV993" s="247"/>
      <c r="BW993" s="248"/>
      <c r="BX993" s="248"/>
      <c r="BY993" s="248"/>
      <c r="BZ993" s="248"/>
      <c r="CA993" s="241"/>
      <c r="CB993" s="241"/>
      <c r="CC993" s="241"/>
      <c r="CD993" s="241"/>
      <c r="CE993" s="248"/>
    </row>
    <row r="994" spans="1:83" ht="14.4" x14ac:dyDescent="0.3">
      <c r="A994" s="269">
        <v>524285</v>
      </c>
      <c r="B994" s="272" t="str">
        <f>VLOOKUP(A994,[1]Sheet4!B$1:G$3636,5,0)</f>
        <v>الرابعة</v>
      </c>
      <c r="C994" s="270" t="s">
        <v>1259</v>
      </c>
      <c r="D994" s="270" t="s">
        <v>1259</v>
      </c>
      <c r="E994" s="270" t="s">
        <v>1259</v>
      </c>
      <c r="F994" s="270" t="s">
        <v>1259</v>
      </c>
      <c r="G994" s="270" t="s">
        <v>1259</v>
      </c>
      <c r="H994" s="270" t="s">
        <v>1259</v>
      </c>
      <c r="I994" s="270" t="s">
        <v>1259</v>
      </c>
      <c r="J994" s="270" t="s">
        <v>1259</v>
      </c>
      <c r="K994" s="270" t="s">
        <v>1259</v>
      </c>
      <c r="L994" s="270" t="s">
        <v>1259</v>
      </c>
      <c r="M994" s="270" t="s">
        <v>1259</v>
      </c>
      <c r="N994" s="270" t="s">
        <v>1259</v>
      </c>
      <c r="O994" s="270" t="s">
        <v>1259</v>
      </c>
      <c r="P994" s="270" t="s">
        <v>1259</v>
      </c>
      <c r="Q994" s="270" t="s">
        <v>1259</v>
      </c>
      <c r="R994" s="270" t="s">
        <v>1259</v>
      </c>
      <c r="S994" s="270" t="s">
        <v>1259</v>
      </c>
      <c r="T994" s="270" t="s">
        <v>1259</v>
      </c>
      <c r="U994" s="270" t="s">
        <v>1259</v>
      </c>
      <c r="V994" s="270" t="s">
        <v>1259</v>
      </c>
      <c r="W994" s="270" t="s">
        <v>1259</v>
      </c>
      <c r="X994" s="270" t="s">
        <v>1259</v>
      </c>
      <c r="Y994" s="270" t="s">
        <v>1259</v>
      </c>
      <c r="Z994" s="270" t="s">
        <v>1259</v>
      </c>
      <c r="AA994" s="270" t="s">
        <v>1259</v>
      </c>
      <c r="AB994" s="270" t="s">
        <v>1259</v>
      </c>
      <c r="AC994" s="270" t="s">
        <v>1259</v>
      </c>
      <c r="AD994" s="270" t="s">
        <v>1259</v>
      </c>
      <c r="AE994" s="270" t="s">
        <v>1259</v>
      </c>
      <c r="AF994" s="270" t="s">
        <v>1259</v>
      </c>
      <c r="AG994" s="270" t="s">
        <v>1259</v>
      </c>
      <c r="AH994" s="270" t="s">
        <v>1259</v>
      </c>
      <c r="AI994" s="270" t="s">
        <v>1259</v>
      </c>
      <c r="AJ994" s="270" t="s">
        <v>1259</v>
      </c>
      <c r="AK994" s="270" t="s">
        <v>1259</v>
      </c>
      <c r="AL994" s="270" t="s">
        <v>1259</v>
      </c>
      <c r="AM994" s="270" t="s">
        <v>1259</v>
      </c>
      <c r="AN994" s="270" t="s">
        <v>1259</v>
      </c>
      <c r="AO994" s="270" t="s">
        <v>1259</v>
      </c>
      <c r="AP994" s="270" t="s">
        <v>1259</v>
      </c>
      <c r="AQ994" s="270" t="s">
        <v>1259</v>
      </c>
      <c r="AR994" s="270" t="s">
        <v>1259</v>
      </c>
      <c r="AS994" s="270" t="s">
        <v>1259</v>
      </c>
      <c r="AT994" s="270" t="s">
        <v>1259</v>
      </c>
      <c r="AU994" s="270" t="s">
        <v>1259</v>
      </c>
      <c r="AV994" s="270" t="s">
        <v>1259</v>
      </c>
      <c r="AW994" s="277" t="s">
        <v>1259</v>
      </c>
      <c r="AX994">
        <f>VLOOKUP(A994,[1]Sheet4!B$2:G$3636,6,0)</f>
        <v>0</v>
      </c>
      <c r="AY994" t="str">
        <f>VLOOKUP(A994,[1]Sheet2!A$3:AC$3636,29,0)</f>
        <v/>
      </c>
      <c r="AZ994" s="270" t="s">
        <v>3258</v>
      </c>
      <c r="BA994" s="270" t="s">
        <v>3258</v>
      </c>
      <c r="BB994" s="270" t="s">
        <v>3258</v>
      </c>
      <c r="BC994" s="270" t="s">
        <v>3258</v>
      </c>
      <c r="BD994" s="270"/>
      <c r="BE994" s="270"/>
    </row>
    <row r="995" spans="1:83" ht="14.4" x14ac:dyDescent="0.3">
      <c r="A995" s="269">
        <v>524286</v>
      </c>
      <c r="B995" s="272" t="str">
        <f>VLOOKUP(A995,[1]Sheet4!B$1:G$3636,5,0)</f>
        <v>الرابعة</v>
      </c>
      <c r="C995" s="270" t="s">
        <v>1259</v>
      </c>
      <c r="D995" s="270" t="s">
        <v>1259</v>
      </c>
      <c r="E995" s="270" t="s">
        <v>1259</v>
      </c>
      <c r="F995" s="270" t="s">
        <v>1259</v>
      </c>
      <c r="G995" s="270" t="s">
        <v>1259</v>
      </c>
      <c r="H995" s="270" t="s">
        <v>1259</v>
      </c>
      <c r="I995" s="270" t="s">
        <v>1259</v>
      </c>
      <c r="J995" s="270" t="s">
        <v>1259</v>
      </c>
      <c r="K995" s="270" t="s">
        <v>1259</v>
      </c>
      <c r="L995" s="270" t="s">
        <v>1259</v>
      </c>
      <c r="M995" s="270" t="s">
        <v>1259</v>
      </c>
      <c r="N995" s="270" t="s">
        <v>1259</v>
      </c>
      <c r="O995" s="270" t="s">
        <v>1259</v>
      </c>
      <c r="P995" s="270" t="s">
        <v>1259</v>
      </c>
      <c r="Q995" s="270" t="s">
        <v>1259</v>
      </c>
      <c r="R995" s="270" t="s">
        <v>1259</v>
      </c>
      <c r="S995" s="270" t="s">
        <v>1259</v>
      </c>
      <c r="T995" s="270" t="s">
        <v>1259</v>
      </c>
      <c r="U995" s="270" t="s">
        <v>1259</v>
      </c>
      <c r="V995" s="270" t="s">
        <v>1259</v>
      </c>
      <c r="W995" s="270" t="s">
        <v>1259</v>
      </c>
      <c r="X995" s="270" t="s">
        <v>1259</v>
      </c>
      <c r="Y995" s="270" t="s">
        <v>1259</v>
      </c>
      <c r="Z995" s="270" t="s">
        <v>1259</v>
      </c>
      <c r="AA995" s="270" t="s">
        <v>1259</v>
      </c>
      <c r="AB995" s="270" t="s">
        <v>1259</v>
      </c>
      <c r="AC995" s="270" t="s">
        <v>1259</v>
      </c>
      <c r="AD995" s="270" t="s">
        <v>1259</v>
      </c>
      <c r="AE995" s="270" t="s">
        <v>1259</v>
      </c>
      <c r="AF995" s="270" t="s">
        <v>1259</v>
      </c>
      <c r="AG995" s="270" t="s">
        <v>1259</v>
      </c>
      <c r="AH995" s="270" t="s">
        <v>1259</v>
      </c>
      <c r="AI995" s="270" t="s">
        <v>1259</v>
      </c>
      <c r="AJ995" s="270" t="s">
        <v>1259</v>
      </c>
      <c r="AK995" s="270" t="s">
        <v>1259</v>
      </c>
      <c r="AL995" s="270" t="s">
        <v>1259</v>
      </c>
      <c r="AM995" s="270" t="s">
        <v>1259</v>
      </c>
      <c r="AN995" s="270" t="s">
        <v>1259</v>
      </c>
      <c r="AO995" s="270" t="s">
        <v>1259</v>
      </c>
      <c r="AP995" s="270" t="s">
        <v>1259</v>
      </c>
      <c r="AQ995" s="270" t="s">
        <v>1259</v>
      </c>
      <c r="AR995" s="270" t="s">
        <v>1259</v>
      </c>
      <c r="AS995" s="270" t="s">
        <v>1259</v>
      </c>
      <c r="AT995" s="270" t="s">
        <v>1259</v>
      </c>
      <c r="AU995" s="270" t="s">
        <v>1259</v>
      </c>
      <c r="AV995" s="270" t="s">
        <v>1259</v>
      </c>
      <c r="AW995" s="277" t="s">
        <v>1259</v>
      </c>
      <c r="AX995">
        <f>VLOOKUP(A995,[1]Sheet4!B$2:G$3636,6,0)</f>
        <v>0</v>
      </c>
      <c r="AY995" t="str">
        <f>VLOOKUP(A995,[1]Sheet2!A$3:AC$3636,29,0)</f>
        <v/>
      </c>
      <c r="AZ995" s="270" t="s">
        <v>3258</v>
      </c>
      <c r="BA995" s="270" t="s">
        <v>3258</v>
      </c>
      <c r="BB995" s="270" t="s">
        <v>3258</v>
      </c>
      <c r="BC995" s="270" t="s">
        <v>3258</v>
      </c>
      <c r="BD995" s="270"/>
      <c r="BE995" s="270"/>
    </row>
    <row r="996" spans="1:83" ht="14.4" x14ac:dyDescent="0.3">
      <c r="A996" s="269">
        <v>524293</v>
      </c>
      <c r="B996" s="272" t="str">
        <f>VLOOKUP(A996,[1]Sheet4!B$1:G$3636,5,0)</f>
        <v>الرابعة حديث</v>
      </c>
      <c r="C996" s="270" t="s">
        <v>1259</v>
      </c>
      <c r="D996" s="270" t="s">
        <v>1259</v>
      </c>
      <c r="E996" s="270" t="s">
        <v>1259</v>
      </c>
      <c r="F996" s="270" t="s">
        <v>1259</v>
      </c>
      <c r="G996" s="270" t="s">
        <v>1259</v>
      </c>
      <c r="H996" s="270" t="s">
        <v>1259</v>
      </c>
      <c r="I996" s="270" t="s">
        <v>1259</v>
      </c>
      <c r="J996" s="270" t="s">
        <v>1259</v>
      </c>
      <c r="K996" s="270" t="s">
        <v>1259</v>
      </c>
      <c r="L996" s="270" t="s">
        <v>1259</v>
      </c>
      <c r="M996" s="270" t="s">
        <v>1259</v>
      </c>
      <c r="N996" s="270" t="s">
        <v>1259</v>
      </c>
      <c r="O996" s="270" t="s">
        <v>1259</v>
      </c>
      <c r="P996" s="270" t="s">
        <v>1259</v>
      </c>
      <c r="Q996" s="270" t="s">
        <v>1259</v>
      </c>
      <c r="R996" s="270" t="s">
        <v>1259</v>
      </c>
      <c r="S996" s="270" t="s">
        <v>1259</v>
      </c>
      <c r="T996" s="270" t="s">
        <v>1259</v>
      </c>
      <c r="U996" s="270" t="s">
        <v>1259</v>
      </c>
      <c r="V996" s="270" t="s">
        <v>1259</v>
      </c>
      <c r="W996" s="270" t="s">
        <v>1259</v>
      </c>
      <c r="X996" s="270" t="s">
        <v>1259</v>
      </c>
      <c r="Y996" s="270" t="s">
        <v>1259</v>
      </c>
      <c r="Z996" s="270" t="s">
        <v>1259</v>
      </c>
      <c r="AA996" s="270" t="s">
        <v>1259</v>
      </c>
      <c r="AB996" s="270" t="s">
        <v>1259</v>
      </c>
      <c r="AC996" s="270" t="s">
        <v>1259</v>
      </c>
      <c r="AD996" s="270" t="s">
        <v>1259</v>
      </c>
      <c r="AE996" s="270" t="s">
        <v>1259</v>
      </c>
      <c r="AF996" s="270" t="s">
        <v>1259</v>
      </c>
      <c r="AG996" s="270" t="s">
        <v>1259</v>
      </c>
      <c r="AH996" s="270" t="s">
        <v>1259</v>
      </c>
      <c r="AI996" s="270" t="s">
        <v>1259</v>
      </c>
      <c r="AJ996" s="270" t="s">
        <v>1259</v>
      </c>
      <c r="AK996" s="270" t="s">
        <v>1259</v>
      </c>
      <c r="AL996" s="270" t="s">
        <v>1259</v>
      </c>
      <c r="AM996" s="270" t="s">
        <v>1259</v>
      </c>
      <c r="AN996" s="270" t="s">
        <v>1259</v>
      </c>
      <c r="AO996" s="270" t="s">
        <v>1259</v>
      </c>
      <c r="AP996" s="270" t="s">
        <v>1259</v>
      </c>
      <c r="AQ996" s="270" t="s">
        <v>1259</v>
      </c>
      <c r="AR996" s="270" t="s">
        <v>1259</v>
      </c>
      <c r="AS996" s="270" t="s">
        <v>3258</v>
      </c>
      <c r="AT996" s="270" t="s">
        <v>3258</v>
      </c>
      <c r="AU996" s="270" t="s">
        <v>3258</v>
      </c>
      <c r="AV996" s="270" t="s">
        <v>3258</v>
      </c>
      <c r="AW996" s="277" t="s">
        <v>3258</v>
      </c>
      <c r="AY996" t="str">
        <f>VLOOKUP(A996,[1]Sheet2!A$3:AC$3636,29,0)</f>
        <v/>
      </c>
      <c r="AZ996" s="270" t="s">
        <v>3258</v>
      </c>
      <c r="BA996" s="270" t="s">
        <v>3258</v>
      </c>
      <c r="BB996" s="270" t="s">
        <v>3258</v>
      </c>
      <c r="BC996" s="270" t="s">
        <v>3258</v>
      </c>
      <c r="BD996" s="270"/>
      <c r="BE996" s="270"/>
    </row>
    <row r="997" spans="1:83" ht="14.4" x14ac:dyDescent="0.3">
      <c r="A997" s="269">
        <v>524301</v>
      </c>
      <c r="B997" s="272" t="str">
        <f>VLOOKUP(A997,[1]Sheet4!B$1:G$3636,5,0)</f>
        <v>الرابعة</v>
      </c>
      <c r="C997" s="270" t="s">
        <v>1259</v>
      </c>
      <c r="D997" s="270" t="s">
        <v>1259</v>
      </c>
      <c r="E997" s="270" t="s">
        <v>1259</v>
      </c>
      <c r="F997" s="270" t="s">
        <v>1259</v>
      </c>
      <c r="G997" s="270" t="s">
        <v>1259</v>
      </c>
      <c r="H997" s="270" t="s">
        <v>1259</v>
      </c>
      <c r="I997" s="270" t="s">
        <v>1259</v>
      </c>
      <c r="J997" s="270" t="s">
        <v>1259</v>
      </c>
      <c r="K997" s="270" t="s">
        <v>1259</v>
      </c>
      <c r="L997" s="270" t="s">
        <v>1259</v>
      </c>
      <c r="M997" s="270" t="s">
        <v>1259</v>
      </c>
      <c r="N997" s="270" t="s">
        <v>1259</v>
      </c>
      <c r="O997" s="270" t="s">
        <v>1259</v>
      </c>
      <c r="P997" s="270" t="s">
        <v>1259</v>
      </c>
      <c r="Q997" s="270" t="s">
        <v>1259</v>
      </c>
      <c r="R997" s="270" t="s">
        <v>1259</v>
      </c>
      <c r="S997" s="270" t="s">
        <v>1259</v>
      </c>
      <c r="T997" s="270" t="s">
        <v>1259</v>
      </c>
      <c r="U997" s="270" t="s">
        <v>1259</v>
      </c>
      <c r="V997" s="270" t="s">
        <v>1259</v>
      </c>
      <c r="W997" s="270" t="s">
        <v>1259</v>
      </c>
      <c r="X997" s="270" t="s">
        <v>1259</v>
      </c>
      <c r="Y997" s="270" t="s">
        <v>1259</v>
      </c>
      <c r="Z997" s="270" t="s">
        <v>1259</v>
      </c>
      <c r="AA997" s="270" t="s">
        <v>1259</v>
      </c>
      <c r="AB997" s="270" t="s">
        <v>1259</v>
      </c>
      <c r="AC997" s="270" t="s">
        <v>1259</v>
      </c>
      <c r="AD997" s="270" t="s">
        <v>1259</v>
      </c>
      <c r="AE997" s="270" t="s">
        <v>1259</v>
      </c>
      <c r="AF997" s="270" t="s">
        <v>1259</v>
      </c>
      <c r="AG997" s="270" t="s">
        <v>1259</v>
      </c>
      <c r="AH997" s="270" t="s">
        <v>1259</v>
      </c>
      <c r="AI997" s="270" t="s">
        <v>1259</v>
      </c>
      <c r="AJ997" s="270" t="s">
        <v>1259</v>
      </c>
      <c r="AK997" s="270" t="s">
        <v>1259</v>
      </c>
      <c r="AL997" s="270" t="s">
        <v>1259</v>
      </c>
      <c r="AM997" s="270" t="s">
        <v>1259</v>
      </c>
      <c r="AN997" s="270" t="s">
        <v>1259</v>
      </c>
      <c r="AO997" s="270" t="s">
        <v>1259</v>
      </c>
      <c r="AP997" s="270" t="s">
        <v>1259</v>
      </c>
      <c r="AQ997" s="270" t="s">
        <v>1259</v>
      </c>
      <c r="AR997" s="270" t="s">
        <v>1259</v>
      </c>
      <c r="AS997" s="270" t="s">
        <v>1259</v>
      </c>
      <c r="AT997" s="270" t="s">
        <v>1259</v>
      </c>
      <c r="AU997" s="270" t="s">
        <v>1259</v>
      </c>
      <c r="AV997" s="270" t="s">
        <v>1259</v>
      </c>
      <c r="AW997" s="270" t="s">
        <v>1259</v>
      </c>
      <c r="AX997">
        <f>VLOOKUP(A997,[1]Sheet4!B$2:G$3636,6,0)</f>
        <v>0</v>
      </c>
      <c r="AY997" t="str">
        <f>VLOOKUP(A997,[1]Sheet2!A$3:AC$3636,29,0)</f>
        <v/>
      </c>
      <c r="AZ997" s="249"/>
      <c r="BA997" s="249"/>
      <c r="BB997" s="249"/>
      <c r="BC997" s="249"/>
      <c r="BD997" s="249"/>
      <c r="BE997" s="270"/>
      <c r="BH997" s="248"/>
      <c r="BI997" s="248"/>
      <c r="BJ997" s="248"/>
      <c r="BK997" s="248"/>
      <c r="BL997" s="248"/>
      <c r="BM997" s="248"/>
      <c r="BN997" s="248"/>
      <c r="BO997" s="248"/>
      <c r="BP997" s="248" t="s">
        <v>3258</v>
      </c>
      <c r="BQ997" s="248" t="s">
        <v>3258</v>
      </c>
      <c r="BR997" s="248" t="s">
        <v>3258</v>
      </c>
      <c r="BS997" s="248" t="s">
        <v>3258</v>
      </c>
      <c r="BT997" s="248" t="s">
        <v>3258</v>
      </c>
      <c r="BU997" s="248" t="s">
        <v>3258</v>
      </c>
      <c r="BV997" s="247"/>
      <c r="BW997" s="248"/>
      <c r="BX997" s="248"/>
      <c r="BY997" s="248"/>
      <c r="BZ997" s="248"/>
      <c r="CA997" s="241"/>
      <c r="CB997" s="241"/>
      <c r="CC997" s="241"/>
      <c r="CD997" s="241"/>
      <c r="CE997" s="248"/>
    </row>
    <row r="998" spans="1:83" ht="14.4" x14ac:dyDescent="0.3">
      <c r="A998" s="269">
        <v>524312</v>
      </c>
      <c r="B998" s="272" t="str">
        <f>VLOOKUP(A998,[1]Sheet4!B$1:G$3636,5,0)</f>
        <v>الرابعة</v>
      </c>
      <c r="C998" s="270" t="s">
        <v>1259</v>
      </c>
      <c r="D998" s="270" t="s">
        <v>1259</v>
      </c>
      <c r="E998" s="270" t="s">
        <v>1259</v>
      </c>
      <c r="F998" s="270" t="s">
        <v>1259</v>
      </c>
      <c r="G998" s="270" t="s">
        <v>1259</v>
      </c>
      <c r="H998" s="270" t="s">
        <v>1259</v>
      </c>
      <c r="I998" s="270" t="s">
        <v>1259</v>
      </c>
      <c r="J998" s="270" t="s">
        <v>1259</v>
      </c>
      <c r="K998" s="270" t="s">
        <v>1259</v>
      </c>
      <c r="L998" s="270" t="s">
        <v>1259</v>
      </c>
      <c r="M998" s="270" t="s">
        <v>1259</v>
      </c>
      <c r="N998" s="270" t="s">
        <v>1259</v>
      </c>
      <c r="O998" s="270" t="s">
        <v>1259</v>
      </c>
      <c r="P998" s="270" t="s">
        <v>1259</v>
      </c>
      <c r="Q998" s="270" t="s">
        <v>1259</v>
      </c>
      <c r="R998" s="270" t="s">
        <v>1259</v>
      </c>
      <c r="S998" s="270" t="s">
        <v>1259</v>
      </c>
      <c r="T998" s="270" t="s">
        <v>1259</v>
      </c>
      <c r="U998" s="270" t="s">
        <v>1259</v>
      </c>
      <c r="V998" s="270" t="s">
        <v>1259</v>
      </c>
      <c r="W998" s="270" t="s">
        <v>1259</v>
      </c>
      <c r="X998" s="270" t="s">
        <v>1259</v>
      </c>
      <c r="Y998" s="270" t="s">
        <v>1259</v>
      </c>
      <c r="Z998" s="270" t="s">
        <v>1259</v>
      </c>
      <c r="AA998" s="270" t="s">
        <v>1259</v>
      </c>
      <c r="AB998" s="270" t="s">
        <v>1259</v>
      </c>
      <c r="AC998" s="270" t="s">
        <v>1259</v>
      </c>
      <c r="AD998" s="270" t="s">
        <v>1259</v>
      </c>
      <c r="AE998" s="270" t="s">
        <v>1259</v>
      </c>
      <c r="AF998" s="270" t="s">
        <v>1259</v>
      </c>
      <c r="AG998" s="270" t="s">
        <v>1259</v>
      </c>
      <c r="AH998" s="270" t="s">
        <v>1259</v>
      </c>
      <c r="AI998" s="270" t="s">
        <v>1259</v>
      </c>
      <c r="AJ998" s="270" t="s">
        <v>1259</v>
      </c>
      <c r="AK998" s="270" t="s">
        <v>1259</v>
      </c>
      <c r="AL998" s="270" t="s">
        <v>1259</v>
      </c>
      <c r="AM998" s="270" t="s">
        <v>1259</v>
      </c>
      <c r="AN998" s="270" t="s">
        <v>1259</v>
      </c>
      <c r="AO998" s="270" t="s">
        <v>1259</v>
      </c>
      <c r="AP998" s="270" t="s">
        <v>1259</v>
      </c>
      <c r="AQ998" s="270" t="s">
        <v>1259</v>
      </c>
      <c r="AR998" s="270" t="s">
        <v>1259</v>
      </c>
      <c r="AS998" s="270" t="s">
        <v>1259</v>
      </c>
      <c r="AT998" s="270" t="s">
        <v>1259</v>
      </c>
      <c r="AU998" s="270" t="s">
        <v>1259</v>
      </c>
      <c r="AV998" s="270" t="s">
        <v>1259</v>
      </c>
      <c r="AW998" s="277" t="s">
        <v>1259</v>
      </c>
      <c r="AX998">
        <f>VLOOKUP(A998,[1]Sheet4!B$2:G$3636,6,0)</f>
        <v>0</v>
      </c>
      <c r="AY998" t="str">
        <f>VLOOKUP(A998,[1]Sheet2!A$3:AC$3636,29,0)</f>
        <v/>
      </c>
      <c r="AZ998" s="270" t="s">
        <v>3258</v>
      </c>
      <c r="BA998" s="270" t="s">
        <v>3258</v>
      </c>
      <c r="BB998" s="270" t="s">
        <v>3258</v>
      </c>
      <c r="BC998" s="270" t="s">
        <v>3258</v>
      </c>
      <c r="BD998" s="270"/>
      <c r="BE998" s="270"/>
    </row>
    <row r="999" spans="1:83" ht="14.4" x14ac:dyDescent="0.3">
      <c r="A999" s="269">
        <v>524313</v>
      </c>
      <c r="B999" s="272" t="str">
        <f>VLOOKUP(A999,[1]Sheet4!B$1:G$3636,5,0)</f>
        <v>الرابعة</v>
      </c>
      <c r="C999" s="270" t="s">
        <v>1259</v>
      </c>
      <c r="D999" s="270" t="s">
        <v>1259</v>
      </c>
      <c r="E999" s="270" t="s">
        <v>1259</v>
      </c>
      <c r="F999" s="270" t="s">
        <v>1259</v>
      </c>
      <c r="G999" s="270" t="s">
        <v>1259</v>
      </c>
      <c r="H999" s="270" t="s">
        <v>1259</v>
      </c>
      <c r="I999" s="270" t="s">
        <v>1259</v>
      </c>
      <c r="J999" s="270" t="s">
        <v>1259</v>
      </c>
      <c r="K999" s="270" t="s">
        <v>1259</v>
      </c>
      <c r="L999" s="270" t="s">
        <v>1259</v>
      </c>
      <c r="M999" s="270" t="s">
        <v>1259</v>
      </c>
      <c r="N999" s="270" t="s">
        <v>1259</v>
      </c>
      <c r="O999" s="270" t="s">
        <v>1259</v>
      </c>
      <c r="P999" s="270" t="s">
        <v>1259</v>
      </c>
      <c r="Q999" s="270" t="s">
        <v>1259</v>
      </c>
      <c r="R999" s="270" t="s">
        <v>1259</v>
      </c>
      <c r="S999" s="270" t="s">
        <v>1259</v>
      </c>
      <c r="T999" s="270" t="s">
        <v>1259</v>
      </c>
      <c r="U999" s="270" t="s">
        <v>1259</v>
      </c>
      <c r="V999" s="270" t="s">
        <v>1259</v>
      </c>
      <c r="W999" s="270" t="s">
        <v>1259</v>
      </c>
      <c r="X999" s="270" t="s">
        <v>1259</v>
      </c>
      <c r="Y999" s="270" t="s">
        <v>1259</v>
      </c>
      <c r="Z999" s="270" t="s">
        <v>1259</v>
      </c>
      <c r="AA999" s="270" t="s">
        <v>1259</v>
      </c>
      <c r="AB999" s="270" t="s">
        <v>1259</v>
      </c>
      <c r="AC999" s="270" t="s">
        <v>1259</v>
      </c>
      <c r="AD999" s="270" t="s">
        <v>1259</v>
      </c>
      <c r="AE999" s="270" t="s">
        <v>1259</v>
      </c>
      <c r="AF999" s="270" t="s">
        <v>1259</v>
      </c>
      <c r="AG999" s="270" t="s">
        <v>1259</v>
      </c>
      <c r="AH999" s="270" t="s">
        <v>1259</v>
      </c>
      <c r="AI999" s="270" t="s">
        <v>1259</v>
      </c>
      <c r="AJ999" s="270" t="s">
        <v>1259</v>
      </c>
      <c r="AK999" s="270" t="s">
        <v>1259</v>
      </c>
      <c r="AL999" s="270" t="s">
        <v>1259</v>
      </c>
      <c r="AM999" s="270" t="s">
        <v>1259</v>
      </c>
      <c r="AN999" s="270" t="s">
        <v>1259</v>
      </c>
      <c r="AO999" s="270" t="s">
        <v>1259</v>
      </c>
      <c r="AP999" s="270" t="s">
        <v>1259</v>
      </c>
      <c r="AQ999" s="270" t="s">
        <v>1259</v>
      </c>
      <c r="AR999" s="270" t="s">
        <v>1259</v>
      </c>
      <c r="AS999" s="270" t="s">
        <v>1259</v>
      </c>
      <c r="AT999" s="270" t="s">
        <v>1259</v>
      </c>
      <c r="AU999" s="270" t="s">
        <v>1259</v>
      </c>
      <c r="AV999" s="270" t="s">
        <v>1259</v>
      </c>
      <c r="AW999" s="277" t="s">
        <v>1259</v>
      </c>
      <c r="AX999">
        <f>VLOOKUP(A999,[1]Sheet4!B$2:G$3636,6,0)</f>
        <v>0</v>
      </c>
      <c r="AY999" t="str">
        <f>VLOOKUP(A999,[1]Sheet2!A$3:AC$3636,29,0)</f>
        <v/>
      </c>
      <c r="AZ999" s="270" t="s">
        <v>3258</v>
      </c>
      <c r="BA999" s="270" t="s">
        <v>3258</v>
      </c>
      <c r="BB999" s="270" t="s">
        <v>3258</v>
      </c>
      <c r="BC999" s="270" t="s">
        <v>3258</v>
      </c>
      <c r="BD999" s="270"/>
      <c r="BE999" s="270"/>
    </row>
    <row r="1000" spans="1:83" ht="14.4" x14ac:dyDescent="0.3">
      <c r="A1000" s="269">
        <v>524319</v>
      </c>
      <c r="B1000" s="272" t="str">
        <f>VLOOKUP(A1000,[1]Sheet4!B$1:G$3636,5,0)</f>
        <v>الرابعة</v>
      </c>
      <c r="C1000" s="270" t="s">
        <v>1259</v>
      </c>
      <c r="D1000" s="270" t="s">
        <v>1259</v>
      </c>
      <c r="E1000" s="270" t="s">
        <v>1259</v>
      </c>
      <c r="F1000" s="270" t="s">
        <v>1259</v>
      </c>
      <c r="G1000" s="270" t="s">
        <v>1259</v>
      </c>
      <c r="H1000" s="270" t="s">
        <v>1259</v>
      </c>
      <c r="I1000" s="270" t="s">
        <v>1259</v>
      </c>
      <c r="J1000" s="270" t="s">
        <v>1259</v>
      </c>
      <c r="K1000" s="270" t="s">
        <v>1259</v>
      </c>
      <c r="L1000" s="270" t="s">
        <v>1259</v>
      </c>
      <c r="M1000" s="270" t="s">
        <v>1259</v>
      </c>
      <c r="N1000" s="270" t="s">
        <v>1259</v>
      </c>
      <c r="O1000" s="270" t="s">
        <v>1259</v>
      </c>
      <c r="P1000" s="270" t="s">
        <v>1259</v>
      </c>
      <c r="Q1000" s="270" t="s">
        <v>1259</v>
      </c>
      <c r="R1000" s="270" t="s">
        <v>1259</v>
      </c>
      <c r="S1000" s="270" t="s">
        <v>1259</v>
      </c>
      <c r="T1000" s="270" t="s">
        <v>1259</v>
      </c>
      <c r="U1000" s="270" t="s">
        <v>1259</v>
      </c>
      <c r="V1000" s="270" t="s">
        <v>1259</v>
      </c>
      <c r="W1000" s="270" t="s">
        <v>1259</v>
      </c>
      <c r="X1000" s="270" t="s">
        <v>1259</v>
      </c>
      <c r="Y1000" s="270" t="s">
        <v>1259</v>
      </c>
      <c r="Z1000" s="270" t="s">
        <v>1259</v>
      </c>
      <c r="AA1000" s="270" t="s">
        <v>1259</v>
      </c>
      <c r="AB1000" s="270" t="s">
        <v>1259</v>
      </c>
      <c r="AC1000" s="270" t="s">
        <v>1259</v>
      </c>
      <c r="AD1000" s="270" t="s">
        <v>1259</v>
      </c>
      <c r="AE1000" s="270" t="s">
        <v>1259</v>
      </c>
      <c r="AF1000" s="270" t="s">
        <v>1259</v>
      </c>
      <c r="AG1000" s="270" t="s">
        <v>1259</v>
      </c>
      <c r="AH1000" s="270" t="s">
        <v>1259</v>
      </c>
      <c r="AI1000" s="270" t="s">
        <v>1259</v>
      </c>
      <c r="AJ1000" s="270" t="s">
        <v>1259</v>
      </c>
      <c r="AK1000" s="270" t="s">
        <v>1259</v>
      </c>
      <c r="AL1000" s="270" t="s">
        <v>1259</v>
      </c>
      <c r="AM1000" s="270" t="s">
        <v>1259</v>
      </c>
      <c r="AN1000" s="270" t="s">
        <v>1259</v>
      </c>
      <c r="AO1000" s="270" t="s">
        <v>1259</v>
      </c>
      <c r="AP1000" s="270" t="s">
        <v>1259</v>
      </c>
      <c r="AQ1000" s="270" t="s">
        <v>1259</v>
      </c>
      <c r="AR1000" s="270" t="s">
        <v>1259</v>
      </c>
      <c r="AS1000" s="270" t="s">
        <v>1259</v>
      </c>
      <c r="AT1000" s="270" t="s">
        <v>1259</v>
      </c>
      <c r="AU1000" s="270" t="s">
        <v>1259</v>
      </c>
      <c r="AV1000" s="270" t="s">
        <v>1259</v>
      </c>
      <c r="AW1000" s="277" t="s">
        <v>1259</v>
      </c>
      <c r="AX1000">
        <f>VLOOKUP(A1000,[1]Sheet4!B$2:G$3636,6,0)</f>
        <v>0</v>
      </c>
      <c r="AY1000" t="str">
        <f>VLOOKUP(A1000,[1]Sheet2!A$3:AC$3636,29,0)</f>
        <v/>
      </c>
      <c r="AZ1000" s="270" t="s">
        <v>3258</v>
      </c>
      <c r="BA1000" s="270" t="s">
        <v>3258</v>
      </c>
      <c r="BB1000" s="270" t="s">
        <v>3258</v>
      </c>
      <c r="BC1000" s="270" t="s">
        <v>3258</v>
      </c>
      <c r="BD1000" s="270"/>
      <c r="BE1000" s="270"/>
      <c r="BH1000" s="248"/>
      <c r="BI1000" s="248"/>
      <c r="BJ1000" s="248"/>
      <c r="BK1000" s="248"/>
      <c r="BL1000" s="248"/>
      <c r="BM1000" s="248"/>
      <c r="BN1000" s="248"/>
      <c r="BO1000" s="248"/>
      <c r="BP1000" s="248" t="s">
        <v>3258</v>
      </c>
      <c r="BQ1000" s="248" t="s">
        <v>3258</v>
      </c>
      <c r="BR1000" s="248" t="s">
        <v>3258</v>
      </c>
      <c r="BS1000" s="248" t="s">
        <v>3258</v>
      </c>
      <c r="BT1000" s="248" t="s">
        <v>3258</v>
      </c>
      <c r="BU1000" s="248" t="s">
        <v>3258</v>
      </c>
      <c r="BV1000" s="247"/>
      <c r="BW1000" s="248"/>
      <c r="BX1000" s="248"/>
      <c r="BY1000" s="248"/>
      <c r="BZ1000" s="248"/>
      <c r="CA1000" s="241"/>
      <c r="CB1000" s="241"/>
      <c r="CC1000" s="241"/>
      <c r="CD1000" s="241"/>
      <c r="CE1000" s="248"/>
    </row>
    <row r="1001" spans="1:83" ht="14.4" x14ac:dyDescent="0.3">
      <c r="A1001" s="269">
        <v>524331</v>
      </c>
      <c r="B1001" s="272" t="str">
        <f>VLOOKUP(A1001,[1]Sheet4!B$1:G$3636,5,0)</f>
        <v>الرابعة</v>
      </c>
      <c r="C1001" s="270" t="s">
        <v>1259</v>
      </c>
      <c r="D1001" s="270" t="s">
        <v>1259</v>
      </c>
      <c r="E1001" s="270" t="s">
        <v>1259</v>
      </c>
      <c r="F1001" s="270" t="s">
        <v>1259</v>
      </c>
      <c r="G1001" s="270" t="s">
        <v>1259</v>
      </c>
      <c r="H1001" s="270" t="s">
        <v>1259</v>
      </c>
      <c r="I1001" s="270" t="s">
        <v>1259</v>
      </c>
      <c r="J1001" s="270" t="s">
        <v>1259</v>
      </c>
      <c r="K1001" s="270" t="s">
        <v>1259</v>
      </c>
      <c r="L1001" s="270" t="s">
        <v>1259</v>
      </c>
      <c r="M1001" s="270" t="s">
        <v>1259</v>
      </c>
      <c r="N1001" s="270" t="s">
        <v>1259</v>
      </c>
      <c r="O1001" s="270" t="s">
        <v>1259</v>
      </c>
      <c r="P1001" s="270" t="s">
        <v>1259</v>
      </c>
      <c r="Q1001" s="270" t="s">
        <v>1259</v>
      </c>
      <c r="R1001" s="270" t="s">
        <v>1259</v>
      </c>
      <c r="S1001" s="270" t="s">
        <v>1259</v>
      </c>
      <c r="T1001" s="270" t="s">
        <v>1259</v>
      </c>
      <c r="U1001" s="270" t="s">
        <v>1259</v>
      </c>
      <c r="V1001" s="270" t="s">
        <v>1259</v>
      </c>
      <c r="W1001" s="270" t="s">
        <v>1259</v>
      </c>
      <c r="X1001" s="270" t="s">
        <v>1259</v>
      </c>
      <c r="Y1001" s="270" t="s">
        <v>1259</v>
      </c>
      <c r="Z1001" s="270" t="s">
        <v>1259</v>
      </c>
      <c r="AA1001" s="270" t="s">
        <v>1259</v>
      </c>
      <c r="AB1001" s="270" t="s">
        <v>1259</v>
      </c>
      <c r="AC1001" s="270" t="s">
        <v>1259</v>
      </c>
      <c r="AD1001" s="270" t="s">
        <v>1259</v>
      </c>
      <c r="AE1001" s="270" t="s">
        <v>1259</v>
      </c>
      <c r="AF1001" s="270" t="s">
        <v>1259</v>
      </c>
      <c r="AG1001" s="270" t="s">
        <v>1259</v>
      </c>
      <c r="AH1001" s="270" t="s">
        <v>1259</v>
      </c>
      <c r="AI1001" s="270" t="s">
        <v>1259</v>
      </c>
      <c r="AJ1001" s="270" t="s">
        <v>1259</v>
      </c>
      <c r="AK1001" s="270" t="s">
        <v>1259</v>
      </c>
      <c r="AL1001" s="270" t="s">
        <v>1259</v>
      </c>
      <c r="AM1001" s="270" t="s">
        <v>1259</v>
      </c>
      <c r="AN1001" s="270" t="s">
        <v>1259</v>
      </c>
      <c r="AO1001" s="270" t="s">
        <v>1259</v>
      </c>
      <c r="AP1001" s="270" t="s">
        <v>1259</v>
      </c>
      <c r="AQ1001" s="270" t="s">
        <v>1259</v>
      </c>
      <c r="AR1001" s="270" t="s">
        <v>1259</v>
      </c>
      <c r="AS1001" s="270" t="s">
        <v>1259</v>
      </c>
      <c r="AT1001" s="270" t="s">
        <v>1259</v>
      </c>
      <c r="AU1001" s="270" t="s">
        <v>1259</v>
      </c>
      <c r="AV1001" s="270" t="s">
        <v>1259</v>
      </c>
      <c r="AW1001" s="277" t="s">
        <v>1259</v>
      </c>
      <c r="AX1001">
        <f>VLOOKUP(A1001,[1]Sheet4!B$2:G$3636,6,0)</f>
        <v>0</v>
      </c>
      <c r="AY1001" t="str">
        <f>VLOOKUP(A1001,[1]Sheet2!A$3:AC$3636,29,0)</f>
        <v/>
      </c>
      <c r="AZ1001" s="270" t="s">
        <v>3258</v>
      </c>
      <c r="BA1001" s="270" t="s">
        <v>3258</v>
      </c>
      <c r="BB1001" s="270" t="s">
        <v>3258</v>
      </c>
      <c r="BC1001" s="270" t="s">
        <v>3258</v>
      </c>
      <c r="BD1001" s="270"/>
      <c r="BE1001" s="270"/>
    </row>
    <row r="1002" spans="1:83" ht="14.4" x14ac:dyDescent="0.3">
      <c r="A1002" s="269">
        <v>524351</v>
      </c>
      <c r="B1002" s="272" t="str">
        <f>VLOOKUP(A1002,[1]Sheet4!B$1:G$3636,5,0)</f>
        <v>الرابعة</v>
      </c>
      <c r="C1002" s="270" t="s">
        <v>1259</v>
      </c>
      <c r="D1002" s="270" t="s">
        <v>1259</v>
      </c>
      <c r="E1002" s="270" t="s">
        <v>1259</v>
      </c>
      <c r="F1002" s="270" t="s">
        <v>1259</v>
      </c>
      <c r="G1002" s="270" t="s">
        <v>1259</v>
      </c>
      <c r="H1002" s="270" t="s">
        <v>1259</v>
      </c>
      <c r="I1002" s="270" t="s">
        <v>1259</v>
      </c>
      <c r="J1002" s="270" t="s">
        <v>1259</v>
      </c>
      <c r="K1002" s="270" t="s">
        <v>1259</v>
      </c>
      <c r="L1002" s="270" t="s">
        <v>1259</v>
      </c>
      <c r="M1002" s="270" t="s">
        <v>1259</v>
      </c>
      <c r="N1002" s="270" t="s">
        <v>1259</v>
      </c>
      <c r="O1002" s="270" t="s">
        <v>1259</v>
      </c>
      <c r="P1002" s="270" t="s">
        <v>1259</v>
      </c>
      <c r="Q1002" s="270" t="s">
        <v>1259</v>
      </c>
      <c r="R1002" s="270" t="s">
        <v>1259</v>
      </c>
      <c r="S1002" s="270" t="s">
        <v>1259</v>
      </c>
      <c r="T1002" s="270" t="s">
        <v>1259</v>
      </c>
      <c r="U1002" s="270" t="s">
        <v>1259</v>
      </c>
      <c r="V1002" s="270" t="s">
        <v>1259</v>
      </c>
      <c r="W1002" s="270" t="s">
        <v>1259</v>
      </c>
      <c r="X1002" s="270" t="s">
        <v>1259</v>
      </c>
      <c r="Y1002" s="270" t="s">
        <v>1259</v>
      </c>
      <c r="Z1002" s="270" t="s">
        <v>1259</v>
      </c>
      <c r="AA1002" s="270" t="s">
        <v>1259</v>
      </c>
      <c r="AB1002" s="270" t="s">
        <v>1259</v>
      </c>
      <c r="AC1002" s="270" t="s">
        <v>1259</v>
      </c>
      <c r="AD1002" s="270" t="s">
        <v>1259</v>
      </c>
      <c r="AE1002" s="270" t="s">
        <v>1259</v>
      </c>
      <c r="AF1002" s="270" t="s">
        <v>1259</v>
      </c>
      <c r="AG1002" s="270" t="s">
        <v>1259</v>
      </c>
      <c r="AH1002" s="270" t="s">
        <v>1259</v>
      </c>
      <c r="AI1002" s="270" t="s">
        <v>1259</v>
      </c>
      <c r="AJ1002" s="270" t="s">
        <v>1259</v>
      </c>
      <c r="AK1002" s="270" t="s">
        <v>1259</v>
      </c>
      <c r="AL1002" s="270" t="s">
        <v>1259</v>
      </c>
      <c r="AM1002" s="270" t="s">
        <v>1259</v>
      </c>
      <c r="AN1002" s="270" t="s">
        <v>1259</v>
      </c>
      <c r="AO1002" s="270" t="s">
        <v>1259</v>
      </c>
      <c r="AP1002" s="270" t="s">
        <v>1259</v>
      </c>
      <c r="AQ1002" s="270" t="s">
        <v>1259</v>
      </c>
      <c r="AR1002" s="270" t="s">
        <v>1259</v>
      </c>
      <c r="AS1002" s="270" t="s">
        <v>1259</v>
      </c>
      <c r="AT1002" s="270" t="s">
        <v>1259</v>
      </c>
      <c r="AU1002" s="270" t="s">
        <v>1259</v>
      </c>
      <c r="AV1002" s="270" t="s">
        <v>1259</v>
      </c>
      <c r="AW1002" s="270" t="s">
        <v>1259</v>
      </c>
      <c r="AX1002">
        <f>VLOOKUP(A1002,[1]Sheet4!B$2:G$3636,6,0)</f>
        <v>0</v>
      </c>
      <c r="AY1002" t="str">
        <f>VLOOKUP(A1002,[1]Sheet2!A$3:AC$3636,29,0)</f>
        <v/>
      </c>
      <c r="AZ1002" s="270" t="s">
        <v>3258</v>
      </c>
      <c r="BA1002" s="270" t="s">
        <v>3258</v>
      </c>
      <c r="BB1002" s="270" t="s">
        <v>3258</v>
      </c>
      <c r="BC1002" s="270" t="s">
        <v>3258</v>
      </c>
      <c r="BD1002" s="270"/>
      <c r="BE1002" s="270"/>
    </row>
    <row r="1003" spans="1:83" ht="14.4" x14ac:dyDescent="0.3">
      <c r="A1003" s="269">
        <v>524362</v>
      </c>
      <c r="B1003" s="272" t="str">
        <f>VLOOKUP(A1003,[1]Sheet4!B$1:G$3636,5,0)</f>
        <v>الرابعة</v>
      </c>
      <c r="C1003" s="270" t="s">
        <v>1259</v>
      </c>
      <c r="D1003" s="270" t="s">
        <v>1259</v>
      </c>
      <c r="E1003" s="270" t="s">
        <v>1259</v>
      </c>
      <c r="F1003" s="270" t="s">
        <v>1259</v>
      </c>
      <c r="G1003" s="270" t="s">
        <v>1259</v>
      </c>
      <c r="H1003" s="270" t="s">
        <v>1259</v>
      </c>
      <c r="I1003" s="270" t="s">
        <v>1259</v>
      </c>
      <c r="J1003" s="270" t="s">
        <v>1259</v>
      </c>
      <c r="K1003" s="270" t="s">
        <v>1259</v>
      </c>
      <c r="L1003" s="270" t="s">
        <v>1259</v>
      </c>
      <c r="M1003" s="270" t="s">
        <v>1259</v>
      </c>
      <c r="N1003" s="270" t="s">
        <v>1259</v>
      </c>
      <c r="O1003" s="270" t="s">
        <v>1259</v>
      </c>
      <c r="P1003" s="270" t="s">
        <v>1259</v>
      </c>
      <c r="Q1003" s="270" t="s">
        <v>1259</v>
      </c>
      <c r="R1003" s="270" t="s">
        <v>1259</v>
      </c>
      <c r="S1003" s="270" t="s">
        <v>1259</v>
      </c>
      <c r="T1003" s="270" t="s">
        <v>1259</v>
      </c>
      <c r="U1003" s="270" t="s">
        <v>1259</v>
      </c>
      <c r="V1003" s="270" t="s">
        <v>1259</v>
      </c>
      <c r="W1003" s="270" t="s">
        <v>1259</v>
      </c>
      <c r="X1003" s="270" t="s">
        <v>1259</v>
      </c>
      <c r="Y1003" s="270" t="s">
        <v>1259</v>
      </c>
      <c r="Z1003" s="270" t="s">
        <v>1259</v>
      </c>
      <c r="AA1003" s="270" t="s">
        <v>1259</v>
      </c>
      <c r="AB1003" s="270" t="s">
        <v>1259</v>
      </c>
      <c r="AC1003" s="270" t="s">
        <v>1259</v>
      </c>
      <c r="AD1003" s="270" t="s">
        <v>1259</v>
      </c>
      <c r="AE1003" s="270" t="s">
        <v>1259</v>
      </c>
      <c r="AF1003" s="270" t="s">
        <v>1259</v>
      </c>
      <c r="AG1003" s="270" t="s">
        <v>1259</v>
      </c>
      <c r="AH1003" s="270" t="s">
        <v>1259</v>
      </c>
      <c r="AI1003" s="270" t="s">
        <v>1259</v>
      </c>
      <c r="AJ1003" s="270" t="s">
        <v>1259</v>
      </c>
      <c r="AK1003" s="270" t="s">
        <v>1259</v>
      </c>
      <c r="AL1003" s="270" t="s">
        <v>1259</v>
      </c>
      <c r="AM1003" s="270" t="s">
        <v>1259</v>
      </c>
      <c r="AN1003" s="270" t="s">
        <v>1259</v>
      </c>
      <c r="AO1003" s="270" t="s">
        <v>1259</v>
      </c>
      <c r="AP1003" s="270" t="s">
        <v>1259</v>
      </c>
      <c r="AQ1003" s="270" t="s">
        <v>1259</v>
      </c>
      <c r="AR1003" s="270" t="s">
        <v>1259</v>
      </c>
      <c r="AS1003" s="270" t="s">
        <v>1259</v>
      </c>
      <c r="AT1003" s="270" t="s">
        <v>1259</v>
      </c>
      <c r="AU1003" s="270" t="s">
        <v>1259</v>
      </c>
      <c r="AV1003" s="270" t="s">
        <v>1259</v>
      </c>
      <c r="AW1003" s="277" t="s">
        <v>1259</v>
      </c>
      <c r="AX1003">
        <f>VLOOKUP(A1003,[1]Sheet4!B$2:G$3636,6,0)</f>
        <v>0</v>
      </c>
      <c r="AY1003" t="str">
        <f>VLOOKUP(A1003,[1]Sheet2!A$3:AC$3636,29,0)</f>
        <v/>
      </c>
      <c r="AZ1003" s="270" t="s">
        <v>3258</v>
      </c>
      <c r="BA1003" s="270" t="s">
        <v>3258</v>
      </c>
      <c r="BB1003" s="270" t="s">
        <v>3258</v>
      </c>
      <c r="BC1003" s="270" t="s">
        <v>3258</v>
      </c>
      <c r="BD1003" s="270"/>
      <c r="BE1003" s="270"/>
    </row>
    <row r="1004" spans="1:83" ht="14.4" x14ac:dyDescent="0.3">
      <c r="A1004" s="269">
        <v>524364</v>
      </c>
      <c r="B1004" s="272" t="str">
        <f>VLOOKUP(A1004,[1]Sheet4!B$1:G$3636,5,0)</f>
        <v>الرابعة</v>
      </c>
      <c r="C1004" s="270" t="s">
        <v>1259</v>
      </c>
      <c r="D1004" s="270" t="s">
        <v>1259</v>
      </c>
      <c r="E1004" s="270" t="s">
        <v>1259</v>
      </c>
      <c r="F1004" s="270" t="s">
        <v>1259</v>
      </c>
      <c r="G1004" s="270" t="s">
        <v>1259</v>
      </c>
      <c r="H1004" s="270" t="s">
        <v>1259</v>
      </c>
      <c r="I1004" s="270" t="s">
        <v>1259</v>
      </c>
      <c r="J1004" s="270" t="s">
        <v>1259</v>
      </c>
      <c r="K1004" s="270" t="s">
        <v>1259</v>
      </c>
      <c r="L1004" s="270" t="s">
        <v>1259</v>
      </c>
      <c r="M1004" s="270" t="s">
        <v>1259</v>
      </c>
      <c r="N1004" s="270" t="s">
        <v>1259</v>
      </c>
      <c r="O1004" s="270" t="s">
        <v>1259</v>
      </c>
      <c r="P1004" s="270" t="s">
        <v>1259</v>
      </c>
      <c r="Q1004" s="270" t="s">
        <v>1259</v>
      </c>
      <c r="R1004" s="270" t="s">
        <v>1259</v>
      </c>
      <c r="S1004" s="270" t="s">
        <v>1259</v>
      </c>
      <c r="T1004" s="270" t="s">
        <v>1259</v>
      </c>
      <c r="U1004" s="270" t="s">
        <v>1259</v>
      </c>
      <c r="V1004" s="270" t="s">
        <v>1259</v>
      </c>
      <c r="W1004" s="270" t="s">
        <v>1259</v>
      </c>
      <c r="X1004" s="270" t="s">
        <v>1259</v>
      </c>
      <c r="Y1004" s="270" t="s">
        <v>1259</v>
      </c>
      <c r="Z1004" s="270" t="s">
        <v>1259</v>
      </c>
      <c r="AA1004" s="270" t="s">
        <v>1259</v>
      </c>
      <c r="AB1004" s="270" t="s">
        <v>1259</v>
      </c>
      <c r="AC1004" s="270" t="s">
        <v>1259</v>
      </c>
      <c r="AD1004" s="270" t="s">
        <v>1259</v>
      </c>
      <c r="AE1004" s="270" t="s">
        <v>1259</v>
      </c>
      <c r="AF1004" s="270" t="s">
        <v>1259</v>
      </c>
      <c r="AG1004" s="270" t="s">
        <v>1259</v>
      </c>
      <c r="AH1004" s="270" t="s">
        <v>1259</v>
      </c>
      <c r="AI1004" s="270" t="s">
        <v>1259</v>
      </c>
      <c r="AJ1004" s="270" t="s">
        <v>1259</v>
      </c>
      <c r="AK1004" s="270" t="s">
        <v>1259</v>
      </c>
      <c r="AL1004" s="270" t="s">
        <v>1259</v>
      </c>
      <c r="AM1004" s="270" t="s">
        <v>1259</v>
      </c>
      <c r="AN1004" s="270" t="s">
        <v>1259</v>
      </c>
      <c r="AO1004" s="270" t="s">
        <v>1259</v>
      </c>
      <c r="AP1004" s="270" t="s">
        <v>1259</v>
      </c>
      <c r="AQ1004" s="270" t="s">
        <v>1259</v>
      </c>
      <c r="AR1004" s="270" t="s">
        <v>1259</v>
      </c>
      <c r="AS1004" s="270" t="s">
        <v>1259</v>
      </c>
      <c r="AT1004" s="270" t="s">
        <v>1259</v>
      </c>
      <c r="AU1004" s="270" t="s">
        <v>1259</v>
      </c>
      <c r="AV1004" s="270" t="s">
        <v>1259</v>
      </c>
      <c r="AW1004" s="277" t="s">
        <v>1259</v>
      </c>
      <c r="AX1004">
        <f>VLOOKUP(A1004,[1]Sheet4!B$2:G$3636,6,0)</f>
        <v>0</v>
      </c>
      <c r="AY1004" t="str">
        <f>VLOOKUP(A1004,[1]Sheet2!A$3:AC$3636,29,0)</f>
        <v/>
      </c>
      <c r="AZ1004" s="270" t="s">
        <v>3258</v>
      </c>
      <c r="BA1004" s="270" t="s">
        <v>3258</v>
      </c>
      <c r="BB1004" s="270" t="s">
        <v>3258</v>
      </c>
      <c r="BC1004" s="270" t="s">
        <v>3258</v>
      </c>
      <c r="BD1004" s="270"/>
      <c r="BE1004" s="270"/>
    </row>
    <row r="1005" spans="1:83" ht="14.4" x14ac:dyDescent="0.3">
      <c r="A1005" s="269">
        <v>524365</v>
      </c>
      <c r="B1005" s="272" t="str">
        <f>VLOOKUP(A1005,[1]Sheet4!B$1:G$3636,5,0)</f>
        <v>الرابعة حديث</v>
      </c>
      <c r="C1005" s="270" t="s">
        <v>1259</v>
      </c>
      <c r="D1005" s="270" t="s">
        <v>1259</v>
      </c>
      <c r="E1005" s="270" t="s">
        <v>1259</v>
      </c>
      <c r="F1005" s="270" t="s">
        <v>1259</v>
      </c>
      <c r="G1005" s="270" t="s">
        <v>1259</v>
      </c>
      <c r="H1005" s="270" t="s">
        <v>1259</v>
      </c>
      <c r="I1005" s="270" t="s">
        <v>1259</v>
      </c>
      <c r="J1005" s="270" t="s">
        <v>1259</v>
      </c>
      <c r="K1005" s="270" t="s">
        <v>1259</v>
      </c>
      <c r="L1005" s="270" t="s">
        <v>1259</v>
      </c>
      <c r="M1005" s="270" t="s">
        <v>1259</v>
      </c>
      <c r="N1005" s="270" t="s">
        <v>1259</v>
      </c>
      <c r="O1005" s="270" t="s">
        <v>1259</v>
      </c>
      <c r="P1005" s="270" t="s">
        <v>1259</v>
      </c>
      <c r="Q1005" s="270" t="s">
        <v>1259</v>
      </c>
      <c r="R1005" s="270" t="s">
        <v>1259</v>
      </c>
      <c r="S1005" s="270" t="s">
        <v>1259</v>
      </c>
      <c r="T1005" s="270" t="s">
        <v>1259</v>
      </c>
      <c r="U1005" s="270" t="s">
        <v>1259</v>
      </c>
      <c r="V1005" s="270" t="s">
        <v>1259</v>
      </c>
      <c r="W1005" s="270" t="s">
        <v>1259</v>
      </c>
      <c r="X1005" s="270" t="s">
        <v>1259</v>
      </c>
      <c r="Y1005" s="270" t="s">
        <v>1259</v>
      </c>
      <c r="Z1005" s="270" t="s">
        <v>1259</v>
      </c>
      <c r="AA1005" s="270" t="s">
        <v>1259</v>
      </c>
      <c r="AB1005" s="270" t="s">
        <v>1259</v>
      </c>
      <c r="AC1005" s="270" t="s">
        <v>1259</v>
      </c>
      <c r="AD1005" s="270" t="s">
        <v>1259</v>
      </c>
      <c r="AE1005" s="270" t="s">
        <v>1259</v>
      </c>
      <c r="AF1005" s="270" t="s">
        <v>1259</v>
      </c>
      <c r="AG1005" s="270" t="s">
        <v>1259</v>
      </c>
      <c r="AH1005" s="270" t="s">
        <v>1259</v>
      </c>
      <c r="AI1005" s="270" t="s">
        <v>1259</v>
      </c>
      <c r="AJ1005" s="270" t="s">
        <v>1259</v>
      </c>
      <c r="AK1005" s="270" t="s">
        <v>1259</v>
      </c>
      <c r="AL1005" s="270" t="s">
        <v>1259</v>
      </c>
      <c r="AM1005" s="270" t="s">
        <v>1259</v>
      </c>
      <c r="AN1005" s="270" t="s">
        <v>1259</v>
      </c>
      <c r="AO1005" s="270" t="s">
        <v>1259</v>
      </c>
      <c r="AP1005" s="270" t="s">
        <v>1259</v>
      </c>
      <c r="AQ1005" s="270" t="s">
        <v>1259</v>
      </c>
      <c r="AR1005" s="270" t="s">
        <v>1259</v>
      </c>
      <c r="AS1005" s="270" t="s">
        <v>3258</v>
      </c>
      <c r="AT1005" s="270" t="s">
        <v>3258</v>
      </c>
      <c r="AU1005" s="270" t="s">
        <v>3258</v>
      </c>
      <c r="AV1005" s="270" t="s">
        <v>3258</v>
      </c>
      <c r="AW1005" s="277" t="s">
        <v>3258</v>
      </c>
      <c r="AY1005" t="str">
        <f>VLOOKUP(A1005,[1]Sheet2!A$3:AC$3636,29,0)</f>
        <v/>
      </c>
      <c r="AZ1005" s="270" t="s">
        <v>3258</v>
      </c>
      <c r="BA1005" s="270" t="s">
        <v>3258</v>
      </c>
      <c r="BB1005" s="270" t="s">
        <v>3258</v>
      </c>
      <c r="BC1005" s="270" t="s">
        <v>3258</v>
      </c>
      <c r="BD1005" s="270"/>
      <c r="BE1005" s="270"/>
    </row>
    <row r="1006" spans="1:83" ht="14.4" x14ac:dyDescent="0.3">
      <c r="A1006" s="269">
        <v>524366</v>
      </c>
      <c r="B1006" s="272" t="str">
        <f>VLOOKUP(A1006,[1]Sheet4!B$1:G$3636,5,0)</f>
        <v>الرابعة</v>
      </c>
      <c r="C1006" s="270" t="s">
        <v>1259</v>
      </c>
      <c r="D1006" s="270" t="s">
        <v>1259</v>
      </c>
      <c r="E1006" s="270" t="s">
        <v>1259</v>
      </c>
      <c r="F1006" s="270" t="s">
        <v>1259</v>
      </c>
      <c r="G1006" s="270" t="s">
        <v>1259</v>
      </c>
      <c r="H1006" s="270" t="s">
        <v>1259</v>
      </c>
      <c r="I1006" s="270" t="s">
        <v>1259</v>
      </c>
      <c r="J1006" s="270" t="s">
        <v>1259</v>
      </c>
      <c r="K1006" s="270" t="s">
        <v>1259</v>
      </c>
      <c r="L1006" s="270" t="s">
        <v>1259</v>
      </c>
      <c r="M1006" s="270" t="s">
        <v>1259</v>
      </c>
      <c r="N1006" s="270" t="s">
        <v>1259</v>
      </c>
      <c r="O1006" s="270" t="s">
        <v>1259</v>
      </c>
      <c r="P1006" s="270" t="s">
        <v>1259</v>
      </c>
      <c r="Q1006" s="270" t="s">
        <v>1259</v>
      </c>
      <c r="R1006" s="270" t="s">
        <v>1259</v>
      </c>
      <c r="S1006" s="270" t="s">
        <v>1259</v>
      </c>
      <c r="T1006" s="270" t="s">
        <v>1259</v>
      </c>
      <c r="U1006" s="270" t="s">
        <v>1259</v>
      </c>
      <c r="V1006" s="270" t="s">
        <v>1259</v>
      </c>
      <c r="W1006" s="270" t="s">
        <v>1259</v>
      </c>
      <c r="X1006" s="270" t="s">
        <v>1259</v>
      </c>
      <c r="Y1006" s="270" t="s">
        <v>1259</v>
      </c>
      <c r="Z1006" s="270" t="s">
        <v>1259</v>
      </c>
      <c r="AA1006" s="270" t="s">
        <v>1259</v>
      </c>
      <c r="AB1006" s="270" t="s">
        <v>1259</v>
      </c>
      <c r="AC1006" s="270" t="s">
        <v>1259</v>
      </c>
      <c r="AD1006" s="270" t="s">
        <v>1259</v>
      </c>
      <c r="AE1006" s="270" t="s">
        <v>1259</v>
      </c>
      <c r="AF1006" s="270" t="s">
        <v>1259</v>
      </c>
      <c r="AG1006" s="270" t="s">
        <v>1259</v>
      </c>
      <c r="AH1006" s="270" t="s">
        <v>1259</v>
      </c>
      <c r="AI1006" s="270" t="s">
        <v>1259</v>
      </c>
      <c r="AJ1006" s="270" t="s">
        <v>1259</v>
      </c>
      <c r="AK1006" s="270" t="s">
        <v>1259</v>
      </c>
      <c r="AL1006" s="270" t="s">
        <v>1259</v>
      </c>
      <c r="AM1006" s="270" t="s">
        <v>1259</v>
      </c>
      <c r="AN1006" s="270" t="s">
        <v>1259</v>
      </c>
      <c r="AO1006" s="270" t="s">
        <v>1259</v>
      </c>
      <c r="AP1006" s="270" t="s">
        <v>1259</v>
      </c>
      <c r="AQ1006" s="270" t="s">
        <v>1259</v>
      </c>
      <c r="AR1006" s="270" t="s">
        <v>1259</v>
      </c>
      <c r="AS1006" s="270" t="s">
        <v>1259</v>
      </c>
      <c r="AT1006" s="270" t="s">
        <v>1259</v>
      </c>
      <c r="AU1006" s="270" t="s">
        <v>1259</v>
      </c>
      <c r="AV1006" s="270" t="s">
        <v>1259</v>
      </c>
      <c r="AW1006" s="277" t="s">
        <v>1259</v>
      </c>
      <c r="AX1006">
        <f>VLOOKUP(A1006,[1]Sheet4!B$2:G$3636,6,0)</f>
        <v>0</v>
      </c>
      <c r="AY1006" t="str">
        <f>VLOOKUP(A1006,[1]Sheet2!A$3:AC$3636,29,0)</f>
        <v/>
      </c>
      <c r="AZ1006" s="270" t="s">
        <v>3258</v>
      </c>
      <c r="BA1006" s="270" t="s">
        <v>3258</v>
      </c>
      <c r="BB1006" s="270" t="s">
        <v>3258</v>
      </c>
      <c r="BC1006" s="270" t="s">
        <v>3258</v>
      </c>
      <c r="BD1006" s="270"/>
      <c r="BE1006" s="270"/>
      <c r="BH1006" s="248"/>
      <c r="BI1006" s="248"/>
      <c r="BJ1006" s="248"/>
      <c r="BK1006" s="248"/>
      <c r="BL1006" s="248"/>
      <c r="BM1006" s="248"/>
      <c r="BN1006" s="248"/>
      <c r="BO1006" s="248"/>
      <c r="BP1006" s="248" t="s">
        <v>3258</v>
      </c>
      <c r="BQ1006" s="248" t="s">
        <v>3258</v>
      </c>
      <c r="BR1006" s="248" t="s">
        <v>3258</v>
      </c>
      <c r="BS1006" s="248" t="s">
        <v>3258</v>
      </c>
      <c r="BT1006" s="248" t="s">
        <v>3258</v>
      </c>
      <c r="BU1006" s="248" t="s">
        <v>3258</v>
      </c>
      <c r="BV1006" s="247"/>
      <c r="BW1006" s="248"/>
      <c r="BX1006" s="248"/>
      <c r="BY1006" s="248"/>
      <c r="BZ1006" s="248"/>
      <c r="CA1006" s="250"/>
      <c r="CB1006" s="250"/>
      <c r="CC1006" s="250"/>
      <c r="CD1006" s="241"/>
      <c r="CE1006" s="248"/>
    </row>
    <row r="1007" spans="1:83" ht="14.4" x14ac:dyDescent="0.3">
      <c r="A1007" s="269">
        <v>524367</v>
      </c>
      <c r="B1007" s="272" t="str">
        <f>VLOOKUP(A1007,[1]Sheet4!B$1:G$3636,5,0)</f>
        <v>الرابعة حديث</v>
      </c>
      <c r="C1007" s="270" t="s">
        <v>1259</v>
      </c>
      <c r="D1007" s="270" t="s">
        <v>1259</v>
      </c>
      <c r="E1007" s="270" t="s">
        <v>1259</v>
      </c>
      <c r="F1007" s="270" t="s">
        <v>1259</v>
      </c>
      <c r="G1007" s="270" t="s">
        <v>1259</v>
      </c>
      <c r="H1007" s="270" t="s">
        <v>1259</v>
      </c>
      <c r="I1007" s="270" t="s">
        <v>1259</v>
      </c>
      <c r="J1007" s="270" t="s">
        <v>1259</v>
      </c>
      <c r="K1007" s="270" t="s">
        <v>1259</v>
      </c>
      <c r="L1007" s="270" t="s">
        <v>1259</v>
      </c>
      <c r="M1007" s="270" t="s">
        <v>1259</v>
      </c>
      <c r="N1007" s="270" t="s">
        <v>1259</v>
      </c>
      <c r="O1007" s="270" t="s">
        <v>1259</v>
      </c>
      <c r="P1007" s="270" t="s">
        <v>1259</v>
      </c>
      <c r="Q1007" s="270" t="s">
        <v>1259</v>
      </c>
      <c r="R1007" s="270" t="s">
        <v>1259</v>
      </c>
      <c r="S1007" s="270" t="s">
        <v>1259</v>
      </c>
      <c r="T1007" s="270" t="s">
        <v>1259</v>
      </c>
      <c r="U1007" s="270" t="s">
        <v>1259</v>
      </c>
      <c r="V1007" s="270" t="s">
        <v>1259</v>
      </c>
      <c r="W1007" s="270" t="s">
        <v>1259</v>
      </c>
      <c r="X1007" s="270" t="s">
        <v>1259</v>
      </c>
      <c r="Y1007" s="270" t="s">
        <v>1259</v>
      </c>
      <c r="Z1007" s="270" t="s">
        <v>1259</v>
      </c>
      <c r="AA1007" s="270" t="s">
        <v>1259</v>
      </c>
      <c r="AB1007" s="270" t="s">
        <v>1259</v>
      </c>
      <c r="AC1007" s="270" t="s">
        <v>1259</v>
      </c>
      <c r="AD1007" s="270" t="s">
        <v>1259</v>
      </c>
      <c r="AE1007" s="270" t="s">
        <v>1259</v>
      </c>
      <c r="AF1007" s="270" t="s">
        <v>1259</v>
      </c>
      <c r="AG1007" s="270" t="s">
        <v>1259</v>
      </c>
      <c r="AH1007" s="270" t="s">
        <v>1259</v>
      </c>
      <c r="AI1007" s="270" t="s">
        <v>1259</v>
      </c>
      <c r="AJ1007" s="270" t="s">
        <v>1259</v>
      </c>
      <c r="AK1007" s="270" t="s">
        <v>1259</v>
      </c>
      <c r="AL1007" s="270" t="s">
        <v>1259</v>
      </c>
      <c r="AM1007" s="270" t="s">
        <v>1259</v>
      </c>
      <c r="AN1007" s="270" t="s">
        <v>1259</v>
      </c>
      <c r="AO1007" s="270" t="s">
        <v>1259</v>
      </c>
      <c r="AP1007" s="270" t="s">
        <v>1259</v>
      </c>
      <c r="AQ1007" s="270" t="s">
        <v>1259</v>
      </c>
      <c r="AR1007" s="270" t="s">
        <v>1259</v>
      </c>
      <c r="AS1007" s="270" t="s">
        <v>3258</v>
      </c>
      <c r="AT1007" s="270" t="s">
        <v>3258</v>
      </c>
      <c r="AU1007" s="270" t="s">
        <v>3258</v>
      </c>
      <c r="AV1007" s="270" t="s">
        <v>3258</v>
      </c>
      <c r="AW1007" s="277" t="s">
        <v>3258</v>
      </c>
      <c r="AY1007" t="str">
        <f>VLOOKUP(A1007,[1]Sheet2!A$3:AC$3636,29,0)</f>
        <v/>
      </c>
      <c r="AZ1007" s="270" t="s">
        <v>3258</v>
      </c>
      <c r="BA1007" s="270" t="s">
        <v>3258</v>
      </c>
      <c r="BB1007" s="270" t="s">
        <v>3258</v>
      </c>
      <c r="BC1007" s="270" t="s">
        <v>3258</v>
      </c>
      <c r="BD1007" s="270"/>
      <c r="BE1007" s="270"/>
    </row>
    <row r="1008" spans="1:83" ht="14.4" x14ac:dyDescent="0.3">
      <c r="A1008" s="269">
        <v>524378</v>
      </c>
      <c r="B1008" s="272" t="str">
        <f>VLOOKUP(A1008,[1]Sheet4!B$1:G$3636,5,0)</f>
        <v>الرابعة</v>
      </c>
      <c r="C1008" s="270" t="s">
        <v>1259</v>
      </c>
      <c r="D1008" s="270" t="s">
        <v>1259</v>
      </c>
      <c r="E1008" s="270" t="s">
        <v>1259</v>
      </c>
      <c r="F1008" s="270" t="s">
        <v>1259</v>
      </c>
      <c r="G1008" s="270" t="s">
        <v>1259</v>
      </c>
      <c r="H1008" s="270" t="s">
        <v>1259</v>
      </c>
      <c r="I1008" s="270" t="s">
        <v>1259</v>
      </c>
      <c r="J1008" s="270" t="s">
        <v>1259</v>
      </c>
      <c r="K1008" s="270" t="s">
        <v>1259</v>
      </c>
      <c r="L1008" s="270" t="s">
        <v>1259</v>
      </c>
      <c r="M1008" s="270" t="s">
        <v>1259</v>
      </c>
      <c r="N1008" s="270" t="s">
        <v>1259</v>
      </c>
      <c r="O1008" s="270" t="s">
        <v>1259</v>
      </c>
      <c r="P1008" s="270" t="s">
        <v>1259</v>
      </c>
      <c r="Q1008" s="270" t="s">
        <v>1259</v>
      </c>
      <c r="R1008" s="270" t="s">
        <v>1259</v>
      </c>
      <c r="S1008" s="270" t="s">
        <v>1259</v>
      </c>
      <c r="T1008" s="270" t="s">
        <v>1259</v>
      </c>
      <c r="U1008" s="270" t="s">
        <v>1259</v>
      </c>
      <c r="V1008" s="270" t="s">
        <v>1259</v>
      </c>
      <c r="W1008" s="270" t="s">
        <v>1259</v>
      </c>
      <c r="X1008" s="270" t="s">
        <v>1259</v>
      </c>
      <c r="Y1008" s="270" t="s">
        <v>1259</v>
      </c>
      <c r="Z1008" s="270" t="s">
        <v>1259</v>
      </c>
      <c r="AA1008" s="270" t="s">
        <v>1259</v>
      </c>
      <c r="AB1008" s="270" t="s">
        <v>1259</v>
      </c>
      <c r="AC1008" s="270" t="s">
        <v>1259</v>
      </c>
      <c r="AD1008" s="270" t="s">
        <v>1259</v>
      </c>
      <c r="AE1008" s="270" t="s">
        <v>1259</v>
      </c>
      <c r="AF1008" s="270" t="s">
        <v>1259</v>
      </c>
      <c r="AG1008" s="270" t="s">
        <v>1259</v>
      </c>
      <c r="AH1008" s="270" t="s">
        <v>1259</v>
      </c>
      <c r="AI1008" s="270" t="s">
        <v>1259</v>
      </c>
      <c r="AJ1008" s="270" t="s">
        <v>1259</v>
      </c>
      <c r="AK1008" s="270" t="s">
        <v>1259</v>
      </c>
      <c r="AL1008" s="270" t="s">
        <v>1259</v>
      </c>
      <c r="AM1008" s="270" t="s">
        <v>1259</v>
      </c>
      <c r="AN1008" s="270" t="s">
        <v>1259</v>
      </c>
      <c r="AO1008" s="270" t="s">
        <v>1259</v>
      </c>
      <c r="AP1008" s="270" t="s">
        <v>1259</v>
      </c>
      <c r="AQ1008" s="270" t="s">
        <v>1259</v>
      </c>
      <c r="AR1008" s="270" t="s">
        <v>1259</v>
      </c>
      <c r="AS1008" s="270" t="s">
        <v>1259</v>
      </c>
      <c r="AT1008" s="270" t="s">
        <v>1259</v>
      </c>
      <c r="AU1008" s="270" t="s">
        <v>1259</v>
      </c>
      <c r="AV1008" s="270" t="s">
        <v>1259</v>
      </c>
      <c r="AW1008" s="277" t="s">
        <v>1259</v>
      </c>
      <c r="AX1008">
        <f>VLOOKUP(A1008,[1]Sheet4!B$2:G$3636,6,0)</f>
        <v>0</v>
      </c>
      <c r="AY1008" t="str">
        <f>VLOOKUP(A1008,[1]Sheet2!A$3:AC$3636,29,0)</f>
        <v/>
      </c>
      <c r="AZ1008" s="270" t="s">
        <v>3258</v>
      </c>
      <c r="BA1008" s="270" t="s">
        <v>3258</v>
      </c>
      <c r="BB1008" s="270" t="s">
        <v>3258</v>
      </c>
      <c r="BC1008" s="270" t="s">
        <v>3258</v>
      </c>
      <c r="BD1008" s="270"/>
      <c r="BE1008" s="270"/>
    </row>
    <row r="1009" spans="1:57" ht="14.4" x14ac:dyDescent="0.3">
      <c r="A1009" s="269">
        <v>524380</v>
      </c>
      <c r="B1009" s="272" t="str">
        <f>VLOOKUP(A1009,[1]Sheet4!B$1:G$3636,5,0)</f>
        <v>الرابعة</v>
      </c>
      <c r="C1009" s="270" t="s">
        <v>1259</v>
      </c>
      <c r="D1009" s="270" t="s">
        <v>1259</v>
      </c>
      <c r="E1009" s="270" t="s">
        <v>1259</v>
      </c>
      <c r="F1009" s="270" t="s">
        <v>1259</v>
      </c>
      <c r="G1009" s="270" t="s">
        <v>1259</v>
      </c>
      <c r="H1009" s="270" t="s">
        <v>1259</v>
      </c>
      <c r="I1009" s="270" t="s">
        <v>1259</v>
      </c>
      <c r="J1009" s="270" t="s">
        <v>1259</v>
      </c>
      <c r="K1009" s="270" t="s">
        <v>1259</v>
      </c>
      <c r="L1009" s="270" t="s">
        <v>1259</v>
      </c>
      <c r="M1009" s="270" t="s">
        <v>1259</v>
      </c>
      <c r="N1009" s="270" t="s">
        <v>1259</v>
      </c>
      <c r="O1009" s="270" t="s">
        <v>1259</v>
      </c>
      <c r="P1009" s="270" t="s">
        <v>1259</v>
      </c>
      <c r="Q1009" s="270" t="s">
        <v>1259</v>
      </c>
      <c r="R1009" s="270" t="s">
        <v>1259</v>
      </c>
      <c r="S1009" s="270" t="s">
        <v>1259</v>
      </c>
      <c r="T1009" s="270" t="s">
        <v>1259</v>
      </c>
      <c r="U1009" s="270" t="s">
        <v>1259</v>
      </c>
      <c r="V1009" s="270" t="s">
        <v>1259</v>
      </c>
      <c r="W1009" s="270" t="s">
        <v>1259</v>
      </c>
      <c r="X1009" s="270" t="s">
        <v>1259</v>
      </c>
      <c r="Y1009" s="270" t="s">
        <v>1259</v>
      </c>
      <c r="Z1009" s="270" t="s">
        <v>1259</v>
      </c>
      <c r="AA1009" s="270" t="s">
        <v>1259</v>
      </c>
      <c r="AB1009" s="270" t="s">
        <v>1259</v>
      </c>
      <c r="AC1009" s="270" t="s">
        <v>1259</v>
      </c>
      <c r="AD1009" s="270" t="s">
        <v>1259</v>
      </c>
      <c r="AE1009" s="270" t="s">
        <v>1259</v>
      </c>
      <c r="AF1009" s="270" t="s">
        <v>1259</v>
      </c>
      <c r="AG1009" s="270" t="s">
        <v>1259</v>
      </c>
      <c r="AH1009" s="270" t="s">
        <v>1259</v>
      </c>
      <c r="AI1009" s="270" t="s">
        <v>1259</v>
      </c>
      <c r="AJ1009" s="270" t="s">
        <v>1259</v>
      </c>
      <c r="AK1009" s="270" t="s">
        <v>1259</v>
      </c>
      <c r="AL1009" s="270" t="s">
        <v>1259</v>
      </c>
      <c r="AM1009" s="270" t="s">
        <v>1259</v>
      </c>
      <c r="AN1009" s="270" t="s">
        <v>1259</v>
      </c>
      <c r="AO1009" s="270" t="s">
        <v>1259</v>
      </c>
      <c r="AP1009" s="270" t="s">
        <v>1259</v>
      </c>
      <c r="AQ1009" s="270" t="s">
        <v>1259</v>
      </c>
      <c r="AR1009" s="270" t="s">
        <v>1259</v>
      </c>
      <c r="AS1009" s="270" t="s">
        <v>1259</v>
      </c>
      <c r="AT1009" s="270" t="s">
        <v>1259</v>
      </c>
      <c r="AU1009" s="270" t="s">
        <v>1259</v>
      </c>
      <c r="AV1009" s="270" t="s">
        <v>1259</v>
      </c>
      <c r="AW1009" s="270" t="s">
        <v>1259</v>
      </c>
      <c r="AX1009">
        <f>VLOOKUP(A1009,[1]Sheet4!B$2:G$3636,6,0)</f>
        <v>0</v>
      </c>
      <c r="AY1009" t="str">
        <f>VLOOKUP(A1009,[1]Sheet2!A$3:AC$3636,29,0)</f>
        <v/>
      </c>
      <c r="AZ1009" s="270" t="s">
        <v>3258</v>
      </c>
      <c r="BA1009" s="270" t="s">
        <v>3258</v>
      </c>
      <c r="BB1009" s="270" t="s">
        <v>3258</v>
      </c>
      <c r="BC1009" s="270" t="s">
        <v>3258</v>
      </c>
      <c r="BD1009" s="270"/>
      <c r="BE1009" s="270"/>
    </row>
    <row r="1010" spans="1:57" ht="14.4" x14ac:dyDescent="0.3">
      <c r="A1010" s="269">
        <v>524399</v>
      </c>
      <c r="B1010" s="272" t="str">
        <f>VLOOKUP(A1010,[1]Sheet4!B$1:G$3636,5,0)</f>
        <v>الرابعة</v>
      </c>
      <c r="C1010" s="270" t="s">
        <v>1259</v>
      </c>
      <c r="D1010" s="270" t="s">
        <v>1259</v>
      </c>
      <c r="E1010" s="270" t="s">
        <v>1259</v>
      </c>
      <c r="F1010" s="270" t="s">
        <v>1259</v>
      </c>
      <c r="G1010" s="270" t="s">
        <v>1259</v>
      </c>
      <c r="H1010" s="270" t="s">
        <v>1259</v>
      </c>
      <c r="I1010" s="270" t="s">
        <v>1259</v>
      </c>
      <c r="J1010" s="270" t="s">
        <v>1259</v>
      </c>
      <c r="K1010" s="270" t="s">
        <v>1259</v>
      </c>
      <c r="L1010" s="270" t="s">
        <v>1259</v>
      </c>
      <c r="M1010" s="270" t="s">
        <v>1259</v>
      </c>
      <c r="N1010" s="270" t="s">
        <v>1259</v>
      </c>
      <c r="O1010" s="270" t="s">
        <v>1259</v>
      </c>
      <c r="P1010" s="270" t="s">
        <v>1259</v>
      </c>
      <c r="Q1010" s="270" t="s">
        <v>1259</v>
      </c>
      <c r="R1010" s="270" t="s">
        <v>1259</v>
      </c>
      <c r="S1010" s="270" t="s">
        <v>1259</v>
      </c>
      <c r="T1010" s="270" t="s">
        <v>1259</v>
      </c>
      <c r="U1010" s="270" t="s">
        <v>1259</v>
      </c>
      <c r="V1010" s="270" t="s">
        <v>1259</v>
      </c>
      <c r="W1010" s="270" t="s">
        <v>1259</v>
      </c>
      <c r="X1010" s="270" t="s">
        <v>1259</v>
      </c>
      <c r="Y1010" s="270" t="s">
        <v>1259</v>
      </c>
      <c r="Z1010" s="270" t="s">
        <v>1259</v>
      </c>
      <c r="AA1010" s="270" t="s">
        <v>1259</v>
      </c>
      <c r="AB1010" s="270" t="s">
        <v>1259</v>
      </c>
      <c r="AC1010" s="270" t="s">
        <v>1259</v>
      </c>
      <c r="AD1010" s="270" t="s">
        <v>1259</v>
      </c>
      <c r="AE1010" s="270" t="s">
        <v>1259</v>
      </c>
      <c r="AF1010" s="270" t="s">
        <v>1259</v>
      </c>
      <c r="AG1010" s="270" t="s">
        <v>1259</v>
      </c>
      <c r="AH1010" s="270" t="s">
        <v>1259</v>
      </c>
      <c r="AI1010" s="270" t="s">
        <v>1259</v>
      </c>
      <c r="AJ1010" s="270" t="s">
        <v>1259</v>
      </c>
      <c r="AK1010" s="270" t="s">
        <v>1259</v>
      </c>
      <c r="AL1010" s="270" t="s">
        <v>1259</v>
      </c>
      <c r="AM1010" s="270" t="s">
        <v>1259</v>
      </c>
      <c r="AN1010" s="270" t="s">
        <v>1259</v>
      </c>
      <c r="AO1010" s="270" t="s">
        <v>1259</v>
      </c>
      <c r="AP1010" s="270" t="s">
        <v>1259</v>
      </c>
      <c r="AQ1010" s="270" t="s">
        <v>1259</v>
      </c>
      <c r="AR1010" s="270" t="s">
        <v>1259</v>
      </c>
      <c r="AS1010" s="270" t="s">
        <v>1259</v>
      </c>
      <c r="AT1010" s="270" t="s">
        <v>1259</v>
      </c>
      <c r="AU1010" s="270" t="s">
        <v>1259</v>
      </c>
      <c r="AV1010" s="270" t="s">
        <v>1259</v>
      </c>
      <c r="AW1010" s="277" t="s">
        <v>1259</v>
      </c>
      <c r="AX1010">
        <f>VLOOKUP(A1010,[1]Sheet4!B$2:G$3636,6,0)</f>
        <v>0</v>
      </c>
      <c r="AY1010" t="str">
        <f>VLOOKUP(A1010,[1]Sheet2!A$3:AC$3636,29,0)</f>
        <v/>
      </c>
      <c r="AZ1010" s="270" t="s">
        <v>3258</v>
      </c>
      <c r="BA1010" s="270" t="s">
        <v>3258</v>
      </c>
      <c r="BB1010" s="270" t="s">
        <v>3258</v>
      </c>
      <c r="BC1010" s="270" t="s">
        <v>3258</v>
      </c>
      <c r="BD1010" s="270"/>
      <c r="BE1010" s="270"/>
    </row>
    <row r="1011" spans="1:57" ht="14.4" x14ac:dyDescent="0.3">
      <c r="A1011" s="269">
        <v>524403</v>
      </c>
      <c r="B1011" s="272" t="str">
        <f>VLOOKUP(A1011,[1]Sheet4!B$1:G$3636,5,0)</f>
        <v>الرابعة</v>
      </c>
      <c r="C1011" s="270" t="s">
        <v>1259</v>
      </c>
      <c r="D1011" s="270" t="s">
        <v>1259</v>
      </c>
      <c r="E1011" s="270" t="s">
        <v>1259</v>
      </c>
      <c r="F1011" s="270" t="s">
        <v>1259</v>
      </c>
      <c r="G1011" s="270" t="s">
        <v>1259</v>
      </c>
      <c r="H1011" s="270" t="s">
        <v>1259</v>
      </c>
      <c r="I1011" s="270" t="s">
        <v>1259</v>
      </c>
      <c r="J1011" s="270" t="s">
        <v>1259</v>
      </c>
      <c r="K1011" s="270" t="s">
        <v>1259</v>
      </c>
      <c r="L1011" s="270" t="s">
        <v>1259</v>
      </c>
      <c r="M1011" s="270" t="s">
        <v>1259</v>
      </c>
      <c r="N1011" s="270" t="s">
        <v>1259</v>
      </c>
      <c r="O1011" s="270" t="s">
        <v>1259</v>
      </c>
      <c r="P1011" s="270" t="s">
        <v>1259</v>
      </c>
      <c r="Q1011" s="270" t="s">
        <v>1259</v>
      </c>
      <c r="R1011" s="270" t="s">
        <v>1259</v>
      </c>
      <c r="S1011" s="270" t="s">
        <v>1259</v>
      </c>
      <c r="T1011" s="270" t="s">
        <v>1259</v>
      </c>
      <c r="U1011" s="270" t="s">
        <v>1259</v>
      </c>
      <c r="V1011" s="270" t="s">
        <v>1259</v>
      </c>
      <c r="W1011" s="270" t="s">
        <v>1259</v>
      </c>
      <c r="X1011" s="270" t="s">
        <v>1259</v>
      </c>
      <c r="Y1011" s="270" t="s">
        <v>1259</v>
      </c>
      <c r="Z1011" s="270" t="s">
        <v>1259</v>
      </c>
      <c r="AA1011" s="270" t="s">
        <v>1259</v>
      </c>
      <c r="AB1011" s="270" t="s">
        <v>1259</v>
      </c>
      <c r="AC1011" s="270" t="s">
        <v>1259</v>
      </c>
      <c r="AD1011" s="270" t="s">
        <v>1259</v>
      </c>
      <c r="AE1011" s="270" t="s">
        <v>1259</v>
      </c>
      <c r="AF1011" s="270" t="s">
        <v>1259</v>
      </c>
      <c r="AG1011" s="270" t="s">
        <v>1259</v>
      </c>
      <c r="AH1011" s="270" t="s">
        <v>1259</v>
      </c>
      <c r="AI1011" s="270" t="s">
        <v>1259</v>
      </c>
      <c r="AJ1011" s="270" t="s">
        <v>1259</v>
      </c>
      <c r="AK1011" s="270" t="s">
        <v>1259</v>
      </c>
      <c r="AL1011" s="270" t="s">
        <v>1259</v>
      </c>
      <c r="AM1011" s="270" t="s">
        <v>1259</v>
      </c>
      <c r="AN1011" s="270" t="s">
        <v>1259</v>
      </c>
      <c r="AO1011" s="270" t="s">
        <v>1259</v>
      </c>
      <c r="AP1011" s="270" t="s">
        <v>1259</v>
      </c>
      <c r="AQ1011" s="270" t="s">
        <v>1259</v>
      </c>
      <c r="AR1011" s="270" t="s">
        <v>1259</v>
      </c>
      <c r="AS1011" s="270" t="s">
        <v>1259</v>
      </c>
      <c r="AT1011" s="270" t="s">
        <v>1259</v>
      </c>
      <c r="AU1011" s="270" t="s">
        <v>1259</v>
      </c>
      <c r="AV1011" s="270" t="s">
        <v>1259</v>
      </c>
      <c r="AW1011" s="277" t="s">
        <v>1259</v>
      </c>
      <c r="AX1011">
        <f>VLOOKUP(A1011,[1]Sheet4!B$2:G$3636,6,0)</f>
        <v>0</v>
      </c>
      <c r="AY1011" t="str">
        <f>VLOOKUP(A1011,[1]Sheet2!A$3:AC$3636,29,0)</f>
        <v/>
      </c>
      <c r="AZ1011" s="270" t="s">
        <v>3258</v>
      </c>
      <c r="BA1011" s="270" t="s">
        <v>3258</v>
      </c>
      <c r="BB1011" s="270" t="s">
        <v>3258</v>
      </c>
      <c r="BC1011" s="270" t="s">
        <v>3258</v>
      </c>
      <c r="BD1011" s="270"/>
      <c r="BE1011" s="270"/>
    </row>
    <row r="1012" spans="1:57" ht="14.4" x14ac:dyDescent="0.3">
      <c r="A1012" s="269">
        <v>524407</v>
      </c>
      <c r="B1012" s="272" t="str">
        <f>VLOOKUP(A1012,[1]Sheet4!B$1:G$3636,5,0)</f>
        <v>الرابعة</v>
      </c>
      <c r="C1012" s="270" t="s">
        <v>1259</v>
      </c>
      <c r="D1012" s="270" t="s">
        <v>1259</v>
      </c>
      <c r="E1012" s="270" t="s">
        <v>1259</v>
      </c>
      <c r="F1012" s="270" t="s">
        <v>1259</v>
      </c>
      <c r="G1012" s="270" t="s">
        <v>1259</v>
      </c>
      <c r="H1012" s="270" t="s">
        <v>1259</v>
      </c>
      <c r="I1012" s="270" t="s">
        <v>1259</v>
      </c>
      <c r="J1012" s="270" t="s">
        <v>1259</v>
      </c>
      <c r="K1012" s="270" t="s">
        <v>1259</v>
      </c>
      <c r="L1012" s="270" t="s">
        <v>1259</v>
      </c>
      <c r="M1012" s="270" t="s">
        <v>1259</v>
      </c>
      <c r="N1012" s="270" t="s">
        <v>1259</v>
      </c>
      <c r="O1012" s="270" t="s">
        <v>1259</v>
      </c>
      <c r="P1012" s="270" t="s">
        <v>1259</v>
      </c>
      <c r="Q1012" s="270" t="s">
        <v>1259</v>
      </c>
      <c r="R1012" s="270" t="s">
        <v>1259</v>
      </c>
      <c r="S1012" s="270" t="s">
        <v>1259</v>
      </c>
      <c r="T1012" s="270" t="s">
        <v>1259</v>
      </c>
      <c r="U1012" s="270" t="s">
        <v>1259</v>
      </c>
      <c r="V1012" s="270" t="s">
        <v>1259</v>
      </c>
      <c r="W1012" s="270" t="s">
        <v>1259</v>
      </c>
      <c r="X1012" s="270" t="s">
        <v>1259</v>
      </c>
      <c r="Y1012" s="270" t="s">
        <v>1259</v>
      </c>
      <c r="Z1012" s="270" t="s">
        <v>1259</v>
      </c>
      <c r="AA1012" s="270" t="s">
        <v>1259</v>
      </c>
      <c r="AB1012" s="270" t="s">
        <v>1259</v>
      </c>
      <c r="AC1012" s="270" t="s">
        <v>1259</v>
      </c>
      <c r="AD1012" s="270" t="s">
        <v>1259</v>
      </c>
      <c r="AE1012" s="270" t="s">
        <v>1259</v>
      </c>
      <c r="AF1012" s="270" t="s">
        <v>1259</v>
      </c>
      <c r="AG1012" s="270" t="s">
        <v>1259</v>
      </c>
      <c r="AH1012" s="270" t="s">
        <v>1259</v>
      </c>
      <c r="AI1012" s="270" t="s">
        <v>1259</v>
      </c>
      <c r="AJ1012" s="270" t="s">
        <v>1259</v>
      </c>
      <c r="AK1012" s="270" t="s">
        <v>1259</v>
      </c>
      <c r="AL1012" s="270" t="s">
        <v>1259</v>
      </c>
      <c r="AM1012" s="270" t="s">
        <v>1259</v>
      </c>
      <c r="AN1012" s="270" t="s">
        <v>1259</v>
      </c>
      <c r="AO1012" s="270" t="s">
        <v>1259</v>
      </c>
      <c r="AP1012" s="270" t="s">
        <v>1259</v>
      </c>
      <c r="AQ1012" s="270" t="s">
        <v>1259</v>
      </c>
      <c r="AR1012" s="270" t="s">
        <v>1259</v>
      </c>
      <c r="AS1012" s="270" t="s">
        <v>1259</v>
      </c>
      <c r="AT1012" s="270" t="s">
        <v>1259</v>
      </c>
      <c r="AU1012" s="270" t="s">
        <v>1259</v>
      </c>
      <c r="AV1012" s="270" t="s">
        <v>1259</v>
      </c>
      <c r="AW1012" s="270" t="s">
        <v>1259</v>
      </c>
      <c r="AX1012">
        <f>VLOOKUP(A1012,[1]Sheet4!B$2:G$3636,6,0)</f>
        <v>0</v>
      </c>
      <c r="AY1012" t="str">
        <f>VLOOKUP(A1012,[1]Sheet2!A$3:AC$3636,29,0)</f>
        <v/>
      </c>
      <c r="AZ1012" s="270" t="s">
        <v>3258</v>
      </c>
      <c r="BA1012" s="270" t="s">
        <v>3258</v>
      </c>
      <c r="BB1012" s="270" t="s">
        <v>3258</v>
      </c>
      <c r="BC1012" s="270" t="s">
        <v>3258</v>
      </c>
      <c r="BD1012" s="270"/>
      <c r="BE1012" s="270"/>
    </row>
    <row r="1013" spans="1:57" ht="14.4" x14ac:dyDescent="0.3">
      <c r="A1013" s="269">
        <v>524415</v>
      </c>
      <c r="B1013" s="272" t="str">
        <f>VLOOKUP(A1013,[1]Sheet4!B$1:G$3636,5,0)</f>
        <v>الرابعة</v>
      </c>
      <c r="C1013" s="270" t="s">
        <v>1259</v>
      </c>
      <c r="D1013" s="270" t="s">
        <v>1259</v>
      </c>
      <c r="E1013" s="270" t="s">
        <v>1259</v>
      </c>
      <c r="F1013" s="270" t="s">
        <v>1259</v>
      </c>
      <c r="G1013" s="270" t="s">
        <v>1259</v>
      </c>
      <c r="H1013" s="270" t="s">
        <v>1259</v>
      </c>
      <c r="I1013" s="270" t="s">
        <v>1259</v>
      </c>
      <c r="J1013" s="270" t="s">
        <v>1259</v>
      </c>
      <c r="K1013" s="270" t="s">
        <v>1259</v>
      </c>
      <c r="L1013" s="270" t="s">
        <v>1259</v>
      </c>
      <c r="M1013" s="270" t="s">
        <v>1259</v>
      </c>
      <c r="N1013" s="270" t="s">
        <v>1259</v>
      </c>
      <c r="O1013" s="270" t="s">
        <v>1259</v>
      </c>
      <c r="P1013" s="270" t="s">
        <v>1259</v>
      </c>
      <c r="Q1013" s="270" t="s">
        <v>1259</v>
      </c>
      <c r="R1013" s="270" t="s">
        <v>1259</v>
      </c>
      <c r="S1013" s="270" t="s">
        <v>1259</v>
      </c>
      <c r="T1013" s="270" t="s">
        <v>1259</v>
      </c>
      <c r="U1013" s="270" t="s">
        <v>1259</v>
      </c>
      <c r="V1013" s="270" t="s">
        <v>1259</v>
      </c>
      <c r="W1013" s="270" t="s">
        <v>1259</v>
      </c>
      <c r="X1013" s="270" t="s">
        <v>1259</v>
      </c>
      <c r="Y1013" s="270" t="s">
        <v>1259</v>
      </c>
      <c r="Z1013" s="270" t="s">
        <v>1259</v>
      </c>
      <c r="AA1013" s="270" t="s">
        <v>1259</v>
      </c>
      <c r="AB1013" s="270" t="s">
        <v>1259</v>
      </c>
      <c r="AC1013" s="270" t="s">
        <v>1259</v>
      </c>
      <c r="AD1013" s="270" t="s">
        <v>1259</v>
      </c>
      <c r="AE1013" s="270" t="s">
        <v>1259</v>
      </c>
      <c r="AF1013" s="270" t="s">
        <v>1259</v>
      </c>
      <c r="AG1013" s="270" t="s">
        <v>1259</v>
      </c>
      <c r="AH1013" s="270" t="s">
        <v>1259</v>
      </c>
      <c r="AI1013" s="270" t="s">
        <v>1259</v>
      </c>
      <c r="AJ1013" s="270" t="s">
        <v>1259</v>
      </c>
      <c r="AK1013" s="270" t="s">
        <v>1259</v>
      </c>
      <c r="AL1013" s="270" t="s">
        <v>1259</v>
      </c>
      <c r="AM1013" s="270" t="s">
        <v>1259</v>
      </c>
      <c r="AN1013" s="270" t="s">
        <v>1259</v>
      </c>
      <c r="AO1013" s="270" t="s">
        <v>1259</v>
      </c>
      <c r="AP1013" s="270" t="s">
        <v>1259</v>
      </c>
      <c r="AQ1013" s="270" t="s">
        <v>1259</v>
      </c>
      <c r="AR1013" s="270" t="s">
        <v>1259</v>
      </c>
      <c r="AS1013" s="270" t="s">
        <v>1259</v>
      </c>
      <c r="AT1013" s="270" t="s">
        <v>1259</v>
      </c>
      <c r="AU1013" s="270" t="s">
        <v>1259</v>
      </c>
      <c r="AV1013" s="270" t="s">
        <v>1259</v>
      </c>
      <c r="AW1013" s="277" t="s">
        <v>1259</v>
      </c>
      <c r="AX1013">
        <f>VLOOKUP(A1013,[1]Sheet4!B$2:G$3636,6,0)</f>
        <v>0</v>
      </c>
      <c r="AY1013" t="str">
        <f>VLOOKUP(A1013,[1]Sheet2!A$3:AC$3636,29,0)</f>
        <v/>
      </c>
      <c r="AZ1013" s="270" t="s">
        <v>3258</v>
      </c>
      <c r="BA1013" s="270" t="s">
        <v>3258</v>
      </c>
      <c r="BB1013" s="270" t="s">
        <v>3258</v>
      </c>
      <c r="BC1013" s="270" t="s">
        <v>3258</v>
      </c>
      <c r="BD1013" s="270"/>
      <c r="BE1013" s="270"/>
    </row>
    <row r="1014" spans="1:57" ht="14.4" x14ac:dyDescent="0.3">
      <c r="A1014" s="269">
        <v>524424</v>
      </c>
      <c r="B1014" s="272" t="str">
        <f>VLOOKUP(A1014,[1]Sheet4!B$1:G$3636,5,0)</f>
        <v>الرابعة</v>
      </c>
      <c r="C1014" s="270" t="s">
        <v>1259</v>
      </c>
      <c r="D1014" s="270" t="s">
        <v>1259</v>
      </c>
      <c r="E1014" s="270" t="s">
        <v>1259</v>
      </c>
      <c r="F1014" s="270" t="s">
        <v>1259</v>
      </c>
      <c r="G1014" s="270" t="s">
        <v>1259</v>
      </c>
      <c r="H1014" s="270" t="s">
        <v>1259</v>
      </c>
      <c r="I1014" s="270" t="s">
        <v>1259</v>
      </c>
      <c r="J1014" s="270" t="s">
        <v>1259</v>
      </c>
      <c r="K1014" s="270" t="s">
        <v>1259</v>
      </c>
      <c r="L1014" s="270" t="s">
        <v>1259</v>
      </c>
      <c r="M1014" s="270" t="s">
        <v>1259</v>
      </c>
      <c r="N1014" s="270" t="s">
        <v>1259</v>
      </c>
      <c r="O1014" s="270" t="s">
        <v>1259</v>
      </c>
      <c r="P1014" s="270" t="s">
        <v>1259</v>
      </c>
      <c r="Q1014" s="270" t="s">
        <v>1259</v>
      </c>
      <c r="R1014" s="270" t="s">
        <v>1259</v>
      </c>
      <c r="S1014" s="270" t="s">
        <v>1259</v>
      </c>
      <c r="T1014" s="270" t="s">
        <v>1259</v>
      </c>
      <c r="U1014" s="270" t="s">
        <v>1259</v>
      </c>
      <c r="V1014" s="270" t="s">
        <v>1259</v>
      </c>
      <c r="W1014" s="270" t="s">
        <v>1259</v>
      </c>
      <c r="X1014" s="270" t="s">
        <v>1259</v>
      </c>
      <c r="Y1014" s="270" t="s">
        <v>1259</v>
      </c>
      <c r="Z1014" s="270" t="s">
        <v>1259</v>
      </c>
      <c r="AA1014" s="270" t="s">
        <v>1259</v>
      </c>
      <c r="AB1014" s="270" t="s">
        <v>1259</v>
      </c>
      <c r="AC1014" s="270" t="s">
        <v>1259</v>
      </c>
      <c r="AD1014" s="270" t="s">
        <v>1259</v>
      </c>
      <c r="AE1014" s="270" t="s">
        <v>1259</v>
      </c>
      <c r="AF1014" s="270" t="s">
        <v>1259</v>
      </c>
      <c r="AG1014" s="270" t="s">
        <v>1259</v>
      </c>
      <c r="AH1014" s="270" t="s">
        <v>1259</v>
      </c>
      <c r="AI1014" s="270" t="s">
        <v>1259</v>
      </c>
      <c r="AJ1014" s="270" t="s">
        <v>1259</v>
      </c>
      <c r="AK1014" s="270" t="s">
        <v>1259</v>
      </c>
      <c r="AL1014" s="270" t="s">
        <v>1259</v>
      </c>
      <c r="AM1014" s="270" t="s">
        <v>1259</v>
      </c>
      <c r="AN1014" s="270" t="s">
        <v>1259</v>
      </c>
      <c r="AO1014" s="270" t="s">
        <v>1259</v>
      </c>
      <c r="AP1014" s="270" t="s">
        <v>1259</v>
      </c>
      <c r="AQ1014" s="270" t="s">
        <v>1259</v>
      </c>
      <c r="AR1014" s="270" t="s">
        <v>1259</v>
      </c>
      <c r="AS1014" s="270" t="s">
        <v>1259</v>
      </c>
      <c r="AT1014" s="270" t="s">
        <v>1259</v>
      </c>
      <c r="AU1014" s="270" t="s">
        <v>1259</v>
      </c>
      <c r="AV1014" s="270" t="s">
        <v>1259</v>
      </c>
      <c r="AW1014" s="277" t="s">
        <v>1259</v>
      </c>
      <c r="AX1014">
        <f>VLOOKUP(A1014,[1]Sheet4!B$2:G$3636,6,0)</f>
        <v>0</v>
      </c>
      <c r="AY1014" t="str">
        <f>VLOOKUP(A1014,[1]Sheet2!A$3:AC$3636,29,0)</f>
        <v/>
      </c>
      <c r="AZ1014" s="270" t="s">
        <v>3258</v>
      </c>
      <c r="BA1014" s="270" t="s">
        <v>3258</v>
      </c>
      <c r="BB1014" s="270" t="s">
        <v>3258</v>
      </c>
      <c r="BC1014" s="270" t="s">
        <v>3258</v>
      </c>
      <c r="BD1014" s="270"/>
      <c r="BE1014" s="270"/>
    </row>
    <row r="1015" spans="1:57" ht="14.4" x14ac:dyDescent="0.3">
      <c r="A1015" s="269">
        <v>524425</v>
      </c>
      <c r="B1015" s="272" t="str">
        <f>VLOOKUP(A1015,[1]Sheet4!B$1:G$3636,5,0)</f>
        <v>الرابعة</v>
      </c>
      <c r="C1015" s="270" t="s">
        <v>1259</v>
      </c>
      <c r="D1015" s="270" t="s">
        <v>1259</v>
      </c>
      <c r="E1015" s="270" t="s">
        <v>1259</v>
      </c>
      <c r="F1015" s="270" t="s">
        <v>1259</v>
      </c>
      <c r="G1015" s="270" t="s">
        <v>1259</v>
      </c>
      <c r="H1015" s="270" t="s">
        <v>1259</v>
      </c>
      <c r="I1015" s="270" t="s">
        <v>1259</v>
      </c>
      <c r="J1015" s="270" t="s">
        <v>1259</v>
      </c>
      <c r="K1015" s="270" t="s">
        <v>1259</v>
      </c>
      <c r="L1015" s="270" t="s">
        <v>1259</v>
      </c>
      <c r="M1015" s="270" t="s">
        <v>1259</v>
      </c>
      <c r="N1015" s="270" t="s">
        <v>1259</v>
      </c>
      <c r="O1015" s="270" t="s">
        <v>1259</v>
      </c>
      <c r="P1015" s="270" t="s">
        <v>1259</v>
      </c>
      <c r="Q1015" s="270" t="s">
        <v>1259</v>
      </c>
      <c r="R1015" s="270" t="s">
        <v>1259</v>
      </c>
      <c r="S1015" s="270" t="s">
        <v>1259</v>
      </c>
      <c r="T1015" s="270" t="s">
        <v>1259</v>
      </c>
      <c r="U1015" s="270" t="s">
        <v>1259</v>
      </c>
      <c r="V1015" s="270" t="s">
        <v>1259</v>
      </c>
      <c r="W1015" s="270" t="s">
        <v>1259</v>
      </c>
      <c r="X1015" s="270" t="s">
        <v>1259</v>
      </c>
      <c r="Y1015" s="270" t="s">
        <v>1259</v>
      </c>
      <c r="Z1015" s="270" t="s">
        <v>1259</v>
      </c>
      <c r="AA1015" s="270" t="s">
        <v>1259</v>
      </c>
      <c r="AB1015" s="270" t="s">
        <v>1259</v>
      </c>
      <c r="AC1015" s="270" t="s">
        <v>1259</v>
      </c>
      <c r="AD1015" s="270" t="s">
        <v>1259</v>
      </c>
      <c r="AE1015" s="270" t="s">
        <v>1259</v>
      </c>
      <c r="AF1015" s="270" t="s">
        <v>1259</v>
      </c>
      <c r="AG1015" s="270" t="s">
        <v>1259</v>
      </c>
      <c r="AH1015" s="270" t="s">
        <v>1259</v>
      </c>
      <c r="AI1015" s="270" t="s">
        <v>1259</v>
      </c>
      <c r="AJ1015" s="270" t="s">
        <v>1259</v>
      </c>
      <c r="AK1015" s="270" t="s">
        <v>1259</v>
      </c>
      <c r="AL1015" s="270" t="s">
        <v>1259</v>
      </c>
      <c r="AM1015" s="270" t="s">
        <v>1259</v>
      </c>
      <c r="AN1015" s="270" t="s">
        <v>1259</v>
      </c>
      <c r="AO1015" s="270" t="s">
        <v>1259</v>
      </c>
      <c r="AP1015" s="270" t="s">
        <v>1259</v>
      </c>
      <c r="AQ1015" s="270" t="s">
        <v>1259</v>
      </c>
      <c r="AR1015" s="270" t="s">
        <v>1259</v>
      </c>
      <c r="AS1015" s="270" t="s">
        <v>1259</v>
      </c>
      <c r="AT1015" s="270" t="s">
        <v>1259</v>
      </c>
      <c r="AU1015" s="270" t="s">
        <v>1259</v>
      </c>
      <c r="AV1015" s="270" t="s">
        <v>1259</v>
      </c>
      <c r="AW1015" s="277" t="s">
        <v>1259</v>
      </c>
      <c r="AX1015">
        <f>VLOOKUP(A1015,[1]Sheet4!B$2:G$3636,6,0)</f>
        <v>0</v>
      </c>
      <c r="AY1015" t="str">
        <f>VLOOKUP(A1015,[1]Sheet2!A$3:AC$3636,29,0)</f>
        <v/>
      </c>
      <c r="AZ1015" s="270" t="s">
        <v>5221</v>
      </c>
      <c r="BA1015" s="270" t="s">
        <v>5216</v>
      </c>
      <c r="BB1015" s="270" t="s">
        <v>3258</v>
      </c>
      <c r="BC1015" s="270" t="s">
        <v>3258</v>
      </c>
      <c r="BD1015" s="270"/>
      <c r="BE1015" s="270"/>
    </row>
    <row r="1016" spans="1:57" ht="14.4" x14ac:dyDescent="0.3">
      <c r="A1016" s="269">
        <v>524426</v>
      </c>
      <c r="B1016" s="272" t="str">
        <f>VLOOKUP(A1016,[1]Sheet4!B$1:G$3636,5,0)</f>
        <v>الرابعة</v>
      </c>
      <c r="C1016" s="270" t="s">
        <v>1259</v>
      </c>
      <c r="D1016" s="270" t="s">
        <v>1259</v>
      </c>
      <c r="E1016" s="270" t="s">
        <v>1259</v>
      </c>
      <c r="F1016" s="270" t="s">
        <v>1259</v>
      </c>
      <c r="G1016" s="270" t="s">
        <v>1259</v>
      </c>
      <c r="H1016" s="270" t="s">
        <v>1259</v>
      </c>
      <c r="I1016" s="270" t="s">
        <v>1259</v>
      </c>
      <c r="J1016" s="270" t="s">
        <v>1259</v>
      </c>
      <c r="K1016" s="270" t="s">
        <v>1259</v>
      </c>
      <c r="L1016" s="270" t="s">
        <v>1259</v>
      </c>
      <c r="M1016" s="270" t="s">
        <v>1259</v>
      </c>
      <c r="N1016" s="270" t="s">
        <v>1259</v>
      </c>
      <c r="O1016" s="270" t="s">
        <v>1259</v>
      </c>
      <c r="P1016" s="270" t="s">
        <v>1259</v>
      </c>
      <c r="Q1016" s="270" t="s">
        <v>1259</v>
      </c>
      <c r="R1016" s="270" t="s">
        <v>1259</v>
      </c>
      <c r="S1016" s="270" t="s">
        <v>1259</v>
      </c>
      <c r="T1016" s="270" t="s">
        <v>1259</v>
      </c>
      <c r="U1016" s="270" t="s">
        <v>1259</v>
      </c>
      <c r="V1016" s="270" t="s">
        <v>1259</v>
      </c>
      <c r="W1016" s="270" t="s">
        <v>1259</v>
      </c>
      <c r="X1016" s="270" t="s">
        <v>1259</v>
      </c>
      <c r="Y1016" s="270" t="s">
        <v>1259</v>
      </c>
      <c r="Z1016" s="270" t="s">
        <v>1259</v>
      </c>
      <c r="AA1016" s="270" t="s">
        <v>1259</v>
      </c>
      <c r="AB1016" s="270" t="s">
        <v>1259</v>
      </c>
      <c r="AC1016" s="270" t="s">
        <v>1259</v>
      </c>
      <c r="AD1016" s="270" t="s">
        <v>1259</v>
      </c>
      <c r="AE1016" s="270" t="s">
        <v>1259</v>
      </c>
      <c r="AF1016" s="270" t="s">
        <v>1259</v>
      </c>
      <c r="AG1016" s="270" t="s">
        <v>1259</v>
      </c>
      <c r="AH1016" s="270" t="s">
        <v>1259</v>
      </c>
      <c r="AI1016" s="270" t="s">
        <v>1259</v>
      </c>
      <c r="AJ1016" s="270" t="s">
        <v>1259</v>
      </c>
      <c r="AK1016" s="270" t="s">
        <v>1259</v>
      </c>
      <c r="AL1016" s="270" t="s">
        <v>1259</v>
      </c>
      <c r="AM1016" s="270" t="s">
        <v>1259</v>
      </c>
      <c r="AN1016" s="270" t="s">
        <v>1259</v>
      </c>
      <c r="AO1016" s="270" t="s">
        <v>1259</v>
      </c>
      <c r="AP1016" s="270" t="s">
        <v>1259</v>
      </c>
      <c r="AQ1016" s="270" t="s">
        <v>1259</v>
      </c>
      <c r="AR1016" s="270" t="s">
        <v>1259</v>
      </c>
      <c r="AS1016" s="270" t="s">
        <v>1259</v>
      </c>
      <c r="AT1016" s="270" t="s">
        <v>1259</v>
      </c>
      <c r="AU1016" s="270" t="s">
        <v>1259</v>
      </c>
      <c r="AV1016" s="270" t="s">
        <v>1259</v>
      </c>
      <c r="AW1016" s="277" t="s">
        <v>1259</v>
      </c>
      <c r="AX1016">
        <f>VLOOKUP(A1016,[1]Sheet4!B$2:G$3636,6,0)</f>
        <v>0</v>
      </c>
      <c r="AY1016" t="str">
        <f>VLOOKUP(A1016,[1]Sheet2!A$3:AC$3636,29,0)</f>
        <v/>
      </c>
      <c r="AZ1016" s="270" t="s">
        <v>3258</v>
      </c>
      <c r="BA1016" s="270" t="s">
        <v>3258</v>
      </c>
      <c r="BB1016" s="270" t="s">
        <v>3258</v>
      </c>
      <c r="BC1016" s="270" t="s">
        <v>3258</v>
      </c>
      <c r="BD1016" s="270"/>
      <c r="BE1016" s="270"/>
    </row>
    <row r="1017" spans="1:57" ht="14.4" x14ac:dyDescent="0.3">
      <c r="A1017" s="269">
        <v>524431</v>
      </c>
      <c r="B1017" s="272" t="str">
        <f>VLOOKUP(A1017,[1]Sheet4!B$1:G$3636,5,0)</f>
        <v>الرابعة</v>
      </c>
      <c r="C1017" s="270" t="s">
        <v>1259</v>
      </c>
      <c r="D1017" s="270" t="s">
        <v>1259</v>
      </c>
      <c r="E1017" s="270" t="s">
        <v>1259</v>
      </c>
      <c r="F1017" s="270" t="s">
        <v>1259</v>
      </c>
      <c r="G1017" s="270" t="s">
        <v>1259</v>
      </c>
      <c r="H1017" s="270" t="s">
        <v>1259</v>
      </c>
      <c r="I1017" s="270" t="s">
        <v>1259</v>
      </c>
      <c r="J1017" s="270" t="s">
        <v>1259</v>
      </c>
      <c r="K1017" s="270" t="s">
        <v>1259</v>
      </c>
      <c r="L1017" s="270" t="s">
        <v>1259</v>
      </c>
      <c r="M1017" s="270" t="s">
        <v>1259</v>
      </c>
      <c r="N1017" s="270" t="s">
        <v>1259</v>
      </c>
      <c r="O1017" s="270" t="s">
        <v>1259</v>
      </c>
      <c r="P1017" s="270" t="s">
        <v>1259</v>
      </c>
      <c r="Q1017" s="270" t="s">
        <v>1259</v>
      </c>
      <c r="R1017" s="270" t="s">
        <v>1259</v>
      </c>
      <c r="S1017" s="270" t="s">
        <v>1259</v>
      </c>
      <c r="T1017" s="270" t="s">
        <v>1259</v>
      </c>
      <c r="U1017" s="270" t="s">
        <v>1259</v>
      </c>
      <c r="V1017" s="270" t="s">
        <v>1259</v>
      </c>
      <c r="W1017" s="270" t="s">
        <v>1259</v>
      </c>
      <c r="X1017" s="270" t="s">
        <v>1259</v>
      </c>
      <c r="Y1017" s="270" t="s">
        <v>1259</v>
      </c>
      <c r="Z1017" s="270" t="s">
        <v>1259</v>
      </c>
      <c r="AA1017" s="270" t="s">
        <v>1259</v>
      </c>
      <c r="AB1017" s="270" t="s">
        <v>1259</v>
      </c>
      <c r="AC1017" s="270" t="s">
        <v>1259</v>
      </c>
      <c r="AD1017" s="270" t="s">
        <v>1259</v>
      </c>
      <c r="AE1017" s="270" t="s">
        <v>1259</v>
      </c>
      <c r="AF1017" s="270" t="s">
        <v>1259</v>
      </c>
      <c r="AG1017" s="270" t="s">
        <v>1259</v>
      </c>
      <c r="AH1017" s="270" t="s">
        <v>1259</v>
      </c>
      <c r="AI1017" s="270" t="s">
        <v>1259</v>
      </c>
      <c r="AJ1017" s="270" t="s">
        <v>1259</v>
      </c>
      <c r="AK1017" s="270" t="s">
        <v>1259</v>
      </c>
      <c r="AL1017" s="270" t="s">
        <v>1259</v>
      </c>
      <c r="AM1017" s="270" t="s">
        <v>1259</v>
      </c>
      <c r="AN1017" s="270" t="s">
        <v>1259</v>
      </c>
      <c r="AO1017" s="270" t="s">
        <v>1259</v>
      </c>
      <c r="AP1017" s="270" t="s">
        <v>1259</v>
      </c>
      <c r="AQ1017" s="270" t="s">
        <v>1259</v>
      </c>
      <c r="AR1017" s="270" t="s">
        <v>1259</v>
      </c>
      <c r="AS1017" s="270" t="s">
        <v>1259</v>
      </c>
      <c r="AT1017" s="270" t="s">
        <v>1259</v>
      </c>
      <c r="AU1017" s="270" t="s">
        <v>1259</v>
      </c>
      <c r="AV1017" s="270" t="s">
        <v>1259</v>
      </c>
      <c r="AW1017" s="277" t="s">
        <v>1259</v>
      </c>
      <c r="AX1017">
        <f>VLOOKUP(A1017,[1]Sheet4!B$2:G$3636,6,0)</f>
        <v>0</v>
      </c>
      <c r="AY1017" t="str">
        <f>VLOOKUP(A1017,[1]Sheet2!A$3:AC$3636,29,0)</f>
        <v/>
      </c>
      <c r="AZ1017" s="270" t="s">
        <v>3258</v>
      </c>
      <c r="BA1017" s="270" t="s">
        <v>3258</v>
      </c>
      <c r="BB1017" s="270" t="s">
        <v>3258</v>
      </c>
      <c r="BC1017" s="270" t="s">
        <v>3258</v>
      </c>
      <c r="BD1017" s="270"/>
      <c r="BE1017" s="270"/>
    </row>
    <row r="1018" spans="1:57" ht="14.4" x14ac:dyDescent="0.3">
      <c r="A1018" s="269">
        <v>524435</v>
      </c>
      <c r="B1018" s="272" t="str">
        <f>VLOOKUP(A1018,[1]Sheet4!B$1:G$3636,5,0)</f>
        <v>الرابعة</v>
      </c>
      <c r="C1018" s="270" t="s">
        <v>1259</v>
      </c>
      <c r="D1018" s="270" t="s">
        <v>1259</v>
      </c>
      <c r="E1018" s="270" t="s">
        <v>1259</v>
      </c>
      <c r="F1018" s="270" t="s">
        <v>1259</v>
      </c>
      <c r="G1018" s="270" t="s">
        <v>1259</v>
      </c>
      <c r="H1018" s="270" t="s">
        <v>1259</v>
      </c>
      <c r="I1018" s="270" t="s">
        <v>1259</v>
      </c>
      <c r="J1018" s="270" t="s">
        <v>1259</v>
      </c>
      <c r="K1018" s="270" t="s">
        <v>1259</v>
      </c>
      <c r="L1018" s="270" t="s">
        <v>1259</v>
      </c>
      <c r="M1018" s="270" t="s">
        <v>1259</v>
      </c>
      <c r="N1018" s="270" t="s">
        <v>1259</v>
      </c>
      <c r="O1018" s="270" t="s">
        <v>1259</v>
      </c>
      <c r="P1018" s="270" t="s">
        <v>1259</v>
      </c>
      <c r="Q1018" s="270" t="s">
        <v>1259</v>
      </c>
      <c r="R1018" s="270" t="s">
        <v>1259</v>
      </c>
      <c r="S1018" s="270" t="s">
        <v>1259</v>
      </c>
      <c r="T1018" s="270" t="s">
        <v>1259</v>
      </c>
      <c r="U1018" s="270" t="s">
        <v>1259</v>
      </c>
      <c r="V1018" s="270" t="s">
        <v>1259</v>
      </c>
      <c r="W1018" s="270" t="s">
        <v>1259</v>
      </c>
      <c r="X1018" s="270" t="s">
        <v>1259</v>
      </c>
      <c r="Y1018" s="270" t="s">
        <v>1259</v>
      </c>
      <c r="Z1018" s="270" t="s">
        <v>1259</v>
      </c>
      <c r="AA1018" s="270" t="s">
        <v>1259</v>
      </c>
      <c r="AB1018" s="270" t="s">
        <v>1259</v>
      </c>
      <c r="AC1018" s="270" t="s">
        <v>1259</v>
      </c>
      <c r="AD1018" s="270" t="s">
        <v>1259</v>
      </c>
      <c r="AE1018" s="270" t="s">
        <v>1259</v>
      </c>
      <c r="AF1018" s="270" t="s">
        <v>1259</v>
      </c>
      <c r="AG1018" s="270" t="s">
        <v>1259</v>
      </c>
      <c r="AH1018" s="270" t="s">
        <v>1259</v>
      </c>
      <c r="AI1018" s="270" t="s">
        <v>1259</v>
      </c>
      <c r="AJ1018" s="270" t="s">
        <v>1259</v>
      </c>
      <c r="AK1018" s="270" t="s">
        <v>1259</v>
      </c>
      <c r="AL1018" s="270" t="s">
        <v>1259</v>
      </c>
      <c r="AM1018" s="270" t="s">
        <v>1259</v>
      </c>
      <c r="AN1018" s="270" t="s">
        <v>1259</v>
      </c>
      <c r="AO1018" s="270" t="s">
        <v>1259</v>
      </c>
      <c r="AP1018" s="270" t="s">
        <v>1259</v>
      </c>
      <c r="AQ1018" s="270" t="s">
        <v>1259</v>
      </c>
      <c r="AR1018" s="270" t="s">
        <v>1259</v>
      </c>
      <c r="AS1018" s="270" t="s">
        <v>1259</v>
      </c>
      <c r="AT1018" s="270" t="s">
        <v>1259</v>
      </c>
      <c r="AU1018" s="270" t="s">
        <v>1259</v>
      </c>
      <c r="AV1018" s="270" t="s">
        <v>1259</v>
      </c>
      <c r="AW1018" s="277" t="s">
        <v>1259</v>
      </c>
      <c r="AX1018">
        <f>VLOOKUP(A1018,[1]Sheet4!B$2:G$3636,6,0)</f>
        <v>0</v>
      </c>
      <c r="AY1018" t="str">
        <f>VLOOKUP(A1018,[1]Sheet2!A$3:AC$3636,29,0)</f>
        <v/>
      </c>
      <c r="AZ1018" s="270" t="s">
        <v>3258</v>
      </c>
      <c r="BA1018" s="270" t="s">
        <v>3258</v>
      </c>
      <c r="BB1018" s="270" t="s">
        <v>3258</v>
      </c>
      <c r="BC1018" s="270" t="s">
        <v>3258</v>
      </c>
      <c r="BD1018" s="270"/>
      <c r="BE1018" s="270"/>
    </row>
    <row r="1019" spans="1:57" ht="14.4" x14ac:dyDescent="0.3">
      <c r="A1019" s="269">
        <v>524443</v>
      </c>
      <c r="B1019" s="272" t="str">
        <f>VLOOKUP(A1019,[1]Sheet4!B$1:G$3636,5,0)</f>
        <v>الرابعة</v>
      </c>
      <c r="C1019" s="270" t="s">
        <v>1259</v>
      </c>
      <c r="D1019" s="270" t="s">
        <v>1259</v>
      </c>
      <c r="E1019" s="270" t="s">
        <v>1259</v>
      </c>
      <c r="F1019" s="270" t="s">
        <v>1259</v>
      </c>
      <c r="G1019" s="270" t="s">
        <v>1259</v>
      </c>
      <c r="H1019" s="270" t="s">
        <v>1259</v>
      </c>
      <c r="I1019" s="270" t="s">
        <v>1259</v>
      </c>
      <c r="J1019" s="270" t="s">
        <v>1259</v>
      </c>
      <c r="K1019" s="270" t="s">
        <v>1259</v>
      </c>
      <c r="L1019" s="270" t="s">
        <v>1259</v>
      </c>
      <c r="M1019" s="270" t="s">
        <v>1259</v>
      </c>
      <c r="N1019" s="270" t="s">
        <v>1259</v>
      </c>
      <c r="O1019" s="270" t="s">
        <v>1259</v>
      </c>
      <c r="P1019" s="270" t="s">
        <v>1259</v>
      </c>
      <c r="Q1019" s="270" t="s">
        <v>1259</v>
      </c>
      <c r="R1019" s="270" t="s">
        <v>1259</v>
      </c>
      <c r="S1019" s="270" t="s">
        <v>1259</v>
      </c>
      <c r="T1019" s="270" t="s">
        <v>1259</v>
      </c>
      <c r="U1019" s="270" t="s">
        <v>1259</v>
      </c>
      <c r="V1019" s="270" t="s">
        <v>1259</v>
      </c>
      <c r="W1019" s="270" t="s">
        <v>1259</v>
      </c>
      <c r="X1019" s="270" t="s">
        <v>1259</v>
      </c>
      <c r="Y1019" s="270" t="s">
        <v>1259</v>
      </c>
      <c r="Z1019" s="270" t="s">
        <v>1259</v>
      </c>
      <c r="AA1019" s="270" t="s">
        <v>1259</v>
      </c>
      <c r="AB1019" s="270" t="s">
        <v>1259</v>
      </c>
      <c r="AC1019" s="270" t="s">
        <v>1259</v>
      </c>
      <c r="AD1019" s="270" t="s">
        <v>1259</v>
      </c>
      <c r="AE1019" s="270" t="s">
        <v>1259</v>
      </c>
      <c r="AF1019" s="270" t="s">
        <v>1259</v>
      </c>
      <c r="AG1019" s="270" t="s">
        <v>1259</v>
      </c>
      <c r="AH1019" s="270" t="s">
        <v>1259</v>
      </c>
      <c r="AI1019" s="270" t="s">
        <v>1259</v>
      </c>
      <c r="AJ1019" s="270" t="s">
        <v>1259</v>
      </c>
      <c r="AK1019" s="270" t="s">
        <v>1259</v>
      </c>
      <c r="AL1019" s="270" t="s">
        <v>1259</v>
      </c>
      <c r="AM1019" s="270" t="s">
        <v>1259</v>
      </c>
      <c r="AN1019" s="270" t="s">
        <v>1259</v>
      </c>
      <c r="AO1019" s="270" t="s">
        <v>1259</v>
      </c>
      <c r="AP1019" s="270" t="s">
        <v>1259</v>
      </c>
      <c r="AQ1019" s="270" t="s">
        <v>1259</v>
      </c>
      <c r="AR1019" s="270" t="s">
        <v>1259</v>
      </c>
      <c r="AS1019" s="270" t="s">
        <v>1259</v>
      </c>
      <c r="AT1019" s="270" t="s">
        <v>1259</v>
      </c>
      <c r="AU1019" s="270" t="s">
        <v>1259</v>
      </c>
      <c r="AV1019" s="270" t="s">
        <v>1259</v>
      </c>
      <c r="AW1019" s="277" t="s">
        <v>1259</v>
      </c>
      <c r="AX1019">
        <f>VLOOKUP(A1019,[1]Sheet4!B$2:G$3636,6,0)</f>
        <v>0</v>
      </c>
      <c r="AY1019" t="str">
        <f>VLOOKUP(A1019,[1]Sheet2!A$3:AC$3636,29,0)</f>
        <v/>
      </c>
      <c r="AZ1019" s="270" t="s">
        <v>3258</v>
      </c>
      <c r="BA1019" s="270" t="s">
        <v>3258</v>
      </c>
      <c r="BB1019" s="270" t="s">
        <v>3258</v>
      </c>
      <c r="BC1019" s="270" t="s">
        <v>3258</v>
      </c>
      <c r="BD1019" s="270"/>
      <c r="BE1019" s="270"/>
    </row>
    <row r="1020" spans="1:57" ht="14.4" x14ac:dyDescent="0.3">
      <c r="A1020" s="269">
        <v>524444</v>
      </c>
      <c r="B1020" s="272" t="str">
        <f>VLOOKUP(A1020,[1]Sheet4!B$1:G$3636,5,0)</f>
        <v>الرابعة</v>
      </c>
      <c r="C1020" s="270" t="s">
        <v>1259</v>
      </c>
      <c r="D1020" s="270" t="s">
        <v>1259</v>
      </c>
      <c r="E1020" s="270" t="s">
        <v>1259</v>
      </c>
      <c r="F1020" s="270" t="s">
        <v>1259</v>
      </c>
      <c r="G1020" s="270" t="s">
        <v>1259</v>
      </c>
      <c r="H1020" s="270" t="s">
        <v>1259</v>
      </c>
      <c r="I1020" s="270" t="s">
        <v>1259</v>
      </c>
      <c r="J1020" s="270" t="s">
        <v>1259</v>
      </c>
      <c r="K1020" s="270" t="s">
        <v>1259</v>
      </c>
      <c r="L1020" s="270" t="s">
        <v>1259</v>
      </c>
      <c r="M1020" s="270" t="s">
        <v>1259</v>
      </c>
      <c r="N1020" s="270" t="s">
        <v>1259</v>
      </c>
      <c r="O1020" s="270" t="s">
        <v>1259</v>
      </c>
      <c r="P1020" s="270" t="s">
        <v>1259</v>
      </c>
      <c r="Q1020" s="270" t="s">
        <v>1259</v>
      </c>
      <c r="R1020" s="270" t="s">
        <v>1259</v>
      </c>
      <c r="S1020" s="270" t="s">
        <v>1259</v>
      </c>
      <c r="T1020" s="270" t="s">
        <v>1259</v>
      </c>
      <c r="U1020" s="270" t="s">
        <v>1259</v>
      </c>
      <c r="V1020" s="270" t="s">
        <v>1259</v>
      </c>
      <c r="W1020" s="270" t="s">
        <v>1259</v>
      </c>
      <c r="X1020" s="270" t="s">
        <v>1259</v>
      </c>
      <c r="Y1020" s="270" t="s">
        <v>1259</v>
      </c>
      <c r="Z1020" s="270" t="s">
        <v>1259</v>
      </c>
      <c r="AA1020" s="270" t="s">
        <v>1259</v>
      </c>
      <c r="AB1020" s="270" t="s">
        <v>1259</v>
      </c>
      <c r="AC1020" s="270" t="s">
        <v>1259</v>
      </c>
      <c r="AD1020" s="270" t="s">
        <v>1259</v>
      </c>
      <c r="AE1020" s="270" t="s">
        <v>1259</v>
      </c>
      <c r="AF1020" s="270" t="s">
        <v>1259</v>
      </c>
      <c r="AG1020" s="270" t="s">
        <v>1259</v>
      </c>
      <c r="AH1020" s="270" t="s">
        <v>1259</v>
      </c>
      <c r="AI1020" s="270" t="s">
        <v>1259</v>
      </c>
      <c r="AJ1020" s="270" t="s">
        <v>1259</v>
      </c>
      <c r="AK1020" s="270" t="s">
        <v>1259</v>
      </c>
      <c r="AL1020" s="270" t="s">
        <v>1259</v>
      </c>
      <c r="AM1020" s="270" t="s">
        <v>1259</v>
      </c>
      <c r="AN1020" s="270" t="s">
        <v>1259</v>
      </c>
      <c r="AO1020" s="270" t="s">
        <v>1259</v>
      </c>
      <c r="AP1020" s="270" t="s">
        <v>1259</v>
      </c>
      <c r="AQ1020" s="270" t="s">
        <v>1259</v>
      </c>
      <c r="AR1020" s="270" t="s">
        <v>1259</v>
      </c>
      <c r="AS1020" s="270" t="s">
        <v>1259</v>
      </c>
      <c r="AT1020" s="270" t="s">
        <v>1259</v>
      </c>
      <c r="AU1020" s="270" t="s">
        <v>1259</v>
      </c>
      <c r="AV1020" s="270" t="s">
        <v>1259</v>
      </c>
      <c r="AW1020" s="277" t="s">
        <v>1259</v>
      </c>
      <c r="AX1020">
        <f>VLOOKUP(A1020,[1]Sheet4!B$2:G$3636,6,0)</f>
        <v>0</v>
      </c>
      <c r="AY1020" t="str">
        <f>VLOOKUP(A1020,[1]Sheet2!A$3:AC$3636,29,0)</f>
        <v/>
      </c>
      <c r="AZ1020" s="270" t="s">
        <v>3258</v>
      </c>
      <c r="BA1020" s="270" t="s">
        <v>3258</v>
      </c>
      <c r="BB1020" s="270" t="s">
        <v>3258</v>
      </c>
      <c r="BC1020" s="270" t="s">
        <v>3258</v>
      </c>
      <c r="BD1020" s="270"/>
      <c r="BE1020" s="270"/>
    </row>
    <row r="1021" spans="1:57" ht="14.4" x14ac:dyDescent="0.3">
      <c r="A1021" s="269">
        <v>524446</v>
      </c>
      <c r="B1021" s="272" t="str">
        <f>VLOOKUP(A1021,[1]Sheet4!B$1:G$3636,5,0)</f>
        <v>الرابعة</v>
      </c>
      <c r="C1021" s="270" t="s">
        <v>1259</v>
      </c>
      <c r="D1021" s="270" t="s">
        <v>1259</v>
      </c>
      <c r="E1021" s="270" t="s">
        <v>1259</v>
      </c>
      <c r="F1021" s="270" t="s">
        <v>1259</v>
      </c>
      <c r="G1021" s="270" t="s">
        <v>1259</v>
      </c>
      <c r="H1021" s="270" t="s">
        <v>1259</v>
      </c>
      <c r="I1021" s="270" t="s">
        <v>1259</v>
      </c>
      <c r="J1021" s="270" t="s">
        <v>1259</v>
      </c>
      <c r="K1021" s="270" t="s">
        <v>1259</v>
      </c>
      <c r="L1021" s="270" t="s">
        <v>1259</v>
      </c>
      <c r="M1021" s="270" t="s">
        <v>1259</v>
      </c>
      <c r="N1021" s="270" t="s">
        <v>1259</v>
      </c>
      <c r="O1021" s="270" t="s">
        <v>1259</v>
      </c>
      <c r="P1021" s="270" t="s">
        <v>1259</v>
      </c>
      <c r="Q1021" s="270" t="s">
        <v>1259</v>
      </c>
      <c r="R1021" s="270" t="s">
        <v>1259</v>
      </c>
      <c r="S1021" s="270" t="s">
        <v>1259</v>
      </c>
      <c r="T1021" s="270" t="s">
        <v>1259</v>
      </c>
      <c r="U1021" s="270" t="s">
        <v>1259</v>
      </c>
      <c r="V1021" s="270" t="s">
        <v>1259</v>
      </c>
      <c r="W1021" s="270" t="s">
        <v>1259</v>
      </c>
      <c r="X1021" s="270" t="s">
        <v>1259</v>
      </c>
      <c r="Y1021" s="270" t="s">
        <v>1259</v>
      </c>
      <c r="Z1021" s="270" t="s">
        <v>1259</v>
      </c>
      <c r="AA1021" s="270" t="s">
        <v>1259</v>
      </c>
      <c r="AB1021" s="270" t="s">
        <v>1259</v>
      </c>
      <c r="AC1021" s="270" t="s">
        <v>1259</v>
      </c>
      <c r="AD1021" s="270" t="s">
        <v>1259</v>
      </c>
      <c r="AE1021" s="270" t="s">
        <v>1259</v>
      </c>
      <c r="AF1021" s="270" t="s">
        <v>1259</v>
      </c>
      <c r="AG1021" s="270" t="s">
        <v>1259</v>
      </c>
      <c r="AH1021" s="270" t="s">
        <v>1259</v>
      </c>
      <c r="AI1021" s="270" t="s">
        <v>1259</v>
      </c>
      <c r="AJ1021" s="270" t="s">
        <v>1259</v>
      </c>
      <c r="AK1021" s="270" t="s">
        <v>1259</v>
      </c>
      <c r="AL1021" s="270" t="s">
        <v>1259</v>
      </c>
      <c r="AM1021" s="270" t="s">
        <v>1259</v>
      </c>
      <c r="AN1021" s="270" t="s">
        <v>1259</v>
      </c>
      <c r="AO1021" s="270" t="s">
        <v>1259</v>
      </c>
      <c r="AP1021" s="270" t="s">
        <v>1259</v>
      </c>
      <c r="AQ1021" s="270" t="s">
        <v>1259</v>
      </c>
      <c r="AR1021" s="270" t="s">
        <v>1259</v>
      </c>
      <c r="AS1021" s="270" t="s">
        <v>1259</v>
      </c>
      <c r="AT1021" s="270" t="s">
        <v>1259</v>
      </c>
      <c r="AU1021" s="270" t="s">
        <v>1259</v>
      </c>
      <c r="AV1021" s="270" t="s">
        <v>1259</v>
      </c>
      <c r="AW1021" s="277" t="s">
        <v>1259</v>
      </c>
      <c r="AX1021">
        <f>VLOOKUP(A1021,[1]Sheet4!B$2:G$3636,6,0)</f>
        <v>0</v>
      </c>
      <c r="AY1021" t="str">
        <f>VLOOKUP(A1021,[1]Sheet2!A$3:AC$3636,29,0)</f>
        <v/>
      </c>
      <c r="AZ1021" s="270" t="s">
        <v>3258</v>
      </c>
      <c r="BA1021" s="270" t="s">
        <v>3258</v>
      </c>
      <c r="BB1021" s="270" t="s">
        <v>3258</v>
      </c>
      <c r="BC1021" s="270" t="s">
        <v>3258</v>
      </c>
      <c r="BD1021" s="270"/>
      <c r="BE1021" s="270"/>
    </row>
    <row r="1022" spans="1:57" ht="14.4" x14ac:dyDescent="0.3">
      <c r="A1022" s="269">
        <v>524455</v>
      </c>
      <c r="B1022" s="272" t="str">
        <f>VLOOKUP(A1022,[1]Sheet4!B$1:G$3636,5,0)</f>
        <v>الرابعة</v>
      </c>
      <c r="C1022" s="270" t="s">
        <v>1259</v>
      </c>
      <c r="D1022" s="270" t="s">
        <v>1259</v>
      </c>
      <c r="E1022" s="270" t="s">
        <v>1259</v>
      </c>
      <c r="F1022" s="270" t="s">
        <v>1259</v>
      </c>
      <c r="G1022" s="270" t="s">
        <v>1259</v>
      </c>
      <c r="H1022" s="270" t="s">
        <v>1259</v>
      </c>
      <c r="I1022" s="270" t="s">
        <v>1259</v>
      </c>
      <c r="J1022" s="270" t="s">
        <v>1259</v>
      </c>
      <c r="K1022" s="270" t="s">
        <v>1259</v>
      </c>
      <c r="L1022" s="270" t="s">
        <v>1259</v>
      </c>
      <c r="M1022" s="270" t="s">
        <v>1259</v>
      </c>
      <c r="N1022" s="270" t="s">
        <v>1259</v>
      </c>
      <c r="O1022" s="270" t="s">
        <v>1259</v>
      </c>
      <c r="P1022" s="270" t="s">
        <v>1259</v>
      </c>
      <c r="Q1022" s="270" t="s">
        <v>1259</v>
      </c>
      <c r="R1022" s="270" t="s">
        <v>1259</v>
      </c>
      <c r="S1022" s="270" t="s">
        <v>1259</v>
      </c>
      <c r="T1022" s="270" t="s">
        <v>1259</v>
      </c>
      <c r="U1022" s="270" t="s">
        <v>1259</v>
      </c>
      <c r="V1022" s="270" t="s">
        <v>1259</v>
      </c>
      <c r="W1022" s="270" t="s">
        <v>1259</v>
      </c>
      <c r="X1022" s="270" t="s">
        <v>1259</v>
      </c>
      <c r="Y1022" s="270" t="s">
        <v>1259</v>
      </c>
      <c r="Z1022" s="270" t="s">
        <v>1259</v>
      </c>
      <c r="AA1022" s="270" t="s">
        <v>1259</v>
      </c>
      <c r="AB1022" s="270" t="s">
        <v>1259</v>
      </c>
      <c r="AC1022" s="270" t="s">
        <v>1259</v>
      </c>
      <c r="AD1022" s="270" t="s">
        <v>1259</v>
      </c>
      <c r="AE1022" s="270" t="s">
        <v>1259</v>
      </c>
      <c r="AF1022" s="270" t="s">
        <v>1259</v>
      </c>
      <c r="AG1022" s="270" t="s">
        <v>1259</v>
      </c>
      <c r="AH1022" s="270" t="s">
        <v>1259</v>
      </c>
      <c r="AI1022" s="270" t="s">
        <v>1259</v>
      </c>
      <c r="AJ1022" s="270" t="s">
        <v>1259</v>
      </c>
      <c r="AK1022" s="270" t="s">
        <v>1259</v>
      </c>
      <c r="AL1022" s="270" t="s">
        <v>1259</v>
      </c>
      <c r="AM1022" s="270" t="s">
        <v>1259</v>
      </c>
      <c r="AN1022" s="270" t="s">
        <v>1259</v>
      </c>
      <c r="AO1022" s="270" t="s">
        <v>1259</v>
      </c>
      <c r="AP1022" s="270" t="s">
        <v>1259</v>
      </c>
      <c r="AQ1022" s="270" t="s">
        <v>1259</v>
      </c>
      <c r="AR1022" s="270" t="s">
        <v>1259</v>
      </c>
      <c r="AS1022" s="270" t="s">
        <v>1259</v>
      </c>
      <c r="AT1022" s="270" t="s">
        <v>1259</v>
      </c>
      <c r="AU1022" s="270" t="s">
        <v>1259</v>
      </c>
      <c r="AV1022" s="270" t="s">
        <v>1259</v>
      </c>
      <c r="AW1022" s="277" t="s">
        <v>1259</v>
      </c>
      <c r="AX1022">
        <f>VLOOKUP(A1022,[1]Sheet4!B$2:G$3636,6,0)</f>
        <v>0</v>
      </c>
      <c r="AY1022" t="str">
        <f>VLOOKUP(A1022,[1]Sheet2!A$3:AC$3636,29,0)</f>
        <v/>
      </c>
      <c r="AZ1022" s="270" t="s">
        <v>3258</v>
      </c>
      <c r="BA1022" s="270" t="s">
        <v>3258</v>
      </c>
      <c r="BB1022" s="270" t="s">
        <v>3258</v>
      </c>
      <c r="BC1022" s="270" t="s">
        <v>3258</v>
      </c>
      <c r="BD1022" s="270"/>
      <c r="BE1022" s="270"/>
    </row>
    <row r="1023" spans="1:57" ht="14.4" x14ac:dyDescent="0.3">
      <c r="A1023" s="269">
        <v>524458</v>
      </c>
      <c r="B1023" s="272" t="str">
        <f>VLOOKUP(A1023,[1]Sheet4!B$1:G$3636,5,0)</f>
        <v>الرابعة</v>
      </c>
      <c r="C1023" s="270" t="s">
        <v>1259</v>
      </c>
      <c r="D1023" s="270" t="s">
        <v>1259</v>
      </c>
      <c r="E1023" s="270" t="s">
        <v>1259</v>
      </c>
      <c r="F1023" s="270" t="s">
        <v>1259</v>
      </c>
      <c r="G1023" s="270" t="s">
        <v>1259</v>
      </c>
      <c r="H1023" s="270" t="s">
        <v>1259</v>
      </c>
      <c r="I1023" s="270" t="s">
        <v>1259</v>
      </c>
      <c r="J1023" s="270" t="s">
        <v>1259</v>
      </c>
      <c r="K1023" s="270" t="s">
        <v>1259</v>
      </c>
      <c r="L1023" s="270" t="s">
        <v>1259</v>
      </c>
      <c r="M1023" s="270" t="s">
        <v>1259</v>
      </c>
      <c r="N1023" s="270" t="s">
        <v>1259</v>
      </c>
      <c r="O1023" s="270" t="s">
        <v>1259</v>
      </c>
      <c r="P1023" s="270" t="s">
        <v>1259</v>
      </c>
      <c r="Q1023" s="270" t="s">
        <v>1259</v>
      </c>
      <c r="R1023" s="270" t="s">
        <v>1259</v>
      </c>
      <c r="S1023" s="270" t="s">
        <v>1259</v>
      </c>
      <c r="T1023" s="270" t="s">
        <v>1259</v>
      </c>
      <c r="U1023" s="270" t="s">
        <v>1259</v>
      </c>
      <c r="V1023" s="270" t="s">
        <v>1259</v>
      </c>
      <c r="W1023" s="270" t="s">
        <v>1259</v>
      </c>
      <c r="X1023" s="270" t="s">
        <v>1259</v>
      </c>
      <c r="Y1023" s="270" t="s">
        <v>1259</v>
      </c>
      <c r="Z1023" s="270" t="s">
        <v>1259</v>
      </c>
      <c r="AA1023" s="270" t="s">
        <v>1259</v>
      </c>
      <c r="AB1023" s="270" t="s">
        <v>1259</v>
      </c>
      <c r="AC1023" s="270" t="s">
        <v>1259</v>
      </c>
      <c r="AD1023" s="270" t="s">
        <v>1259</v>
      </c>
      <c r="AE1023" s="270" t="s">
        <v>1259</v>
      </c>
      <c r="AF1023" s="270" t="s">
        <v>1259</v>
      </c>
      <c r="AG1023" s="270" t="s">
        <v>1259</v>
      </c>
      <c r="AH1023" s="270" t="s">
        <v>1259</v>
      </c>
      <c r="AI1023" s="270" t="s">
        <v>1259</v>
      </c>
      <c r="AJ1023" s="270" t="s">
        <v>1259</v>
      </c>
      <c r="AK1023" s="270" t="s">
        <v>1259</v>
      </c>
      <c r="AL1023" s="270" t="s">
        <v>1259</v>
      </c>
      <c r="AM1023" s="270" t="s">
        <v>1259</v>
      </c>
      <c r="AN1023" s="270" t="s">
        <v>1259</v>
      </c>
      <c r="AO1023" s="270" t="s">
        <v>1259</v>
      </c>
      <c r="AP1023" s="270" t="s">
        <v>1259</v>
      </c>
      <c r="AQ1023" s="270" t="s">
        <v>1259</v>
      </c>
      <c r="AR1023" s="270" t="s">
        <v>1259</v>
      </c>
      <c r="AS1023" s="270" t="s">
        <v>1259</v>
      </c>
      <c r="AT1023" s="270" t="s">
        <v>1259</v>
      </c>
      <c r="AU1023" s="270" t="s">
        <v>1259</v>
      </c>
      <c r="AV1023" s="270" t="s">
        <v>1259</v>
      </c>
      <c r="AW1023" s="277" t="s">
        <v>1259</v>
      </c>
      <c r="AX1023">
        <f>VLOOKUP(A1023,[1]Sheet4!B$2:G$3636,6,0)</f>
        <v>0</v>
      </c>
      <c r="AY1023" t="str">
        <f>VLOOKUP(A1023,[1]Sheet2!A$3:AC$3636,29,0)</f>
        <v/>
      </c>
      <c r="AZ1023" s="270" t="s">
        <v>3258</v>
      </c>
      <c r="BA1023" s="270" t="s">
        <v>3258</v>
      </c>
      <c r="BB1023" s="270" t="s">
        <v>3258</v>
      </c>
      <c r="BC1023" s="270" t="s">
        <v>3258</v>
      </c>
      <c r="BD1023" s="270"/>
      <c r="BE1023" s="270"/>
    </row>
    <row r="1024" spans="1:57" ht="14.4" x14ac:dyDescent="0.3">
      <c r="A1024" s="269">
        <v>524467</v>
      </c>
      <c r="B1024" s="272" t="str">
        <f>VLOOKUP(A1024,[1]Sheet4!B$1:G$3636,5,0)</f>
        <v>الرابعة حديث</v>
      </c>
      <c r="C1024" s="270" t="s">
        <v>1259</v>
      </c>
      <c r="D1024" s="270" t="s">
        <v>1259</v>
      </c>
      <c r="E1024" s="270" t="s">
        <v>1259</v>
      </c>
      <c r="F1024" s="270" t="s">
        <v>1259</v>
      </c>
      <c r="G1024" s="270" t="s">
        <v>1259</v>
      </c>
      <c r="H1024" s="270" t="s">
        <v>1259</v>
      </c>
      <c r="I1024" s="270" t="s">
        <v>1259</v>
      </c>
      <c r="J1024" s="270" t="s">
        <v>1259</v>
      </c>
      <c r="K1024" s="270" t="s">
        <v>1259</v>
      </c>
      <c r="L1024" s="270" t="s">
        <v>1259</v>
      </c>
      <c r="M1024" s="270" t="s">
        <v>1259</v>
      </c>
      <c r="N1024" s="270" t="s">
        <v>1259</v>
      </c>
      <c r="O1024" s="270" t="s">
        <v>1259</v>
      </c>
      <c r="P1024" s="270" t="s">
        <v>1259</v>
      </c>
      <c r="Q1024" s="270" t="s">
        <v>1259</v>
      </c>
      <c r="R1024" s="270" t="s">
        <v>1259</v>
      </c>
      <c r="S1024" s="270" t="s">
        <v>1259</v>
      </c>
      <c r="T1024" s="270" t="s">
        <v>1259</v>
      </c>
      <c r="U1024" s="270" t="s">
        <v>1259</v>
      </c>
      <c r="V1024" s="270" t="s">
        <v>1259</v>
      </c>
      <c r="W1024" s="270" t="s">
        <v>1259</v>
      </c>
      <c r="X1024" s="270" t="s">
        <v>1259</v>
      </c>
      <c r="Y1024" s="270" t="s">
        <v>1259</v>
      </c>
      <c r="Z1024" s="270" t="s">
        <v>1259</v>
      </c>
      <c r="AA1024" s="270" t="s">
        <v>1259</v>
      </c>
      <c r="AB1024" s="270" t="s">
        <v>1259</v>
      </c>
      <c r="AC1024" s="270" t="s">
        <v>1259</v>
      </c>
      <c r="AD1024" s="270" t="s">
        <v>1259</v>
      </c>
      <c r="AE1024" s="270" t="s">
        <v>1259</v>
      </c>
      <c r="AF1024" s="270" t="s">
        <v>1259</v>
      </c>
      <c r="AG1024" s="270" t="s">
        <v>1259</v>
      </c>
      <c r="AH1024" s="270" t="s">
        <v>1259</v>
      </c>
      <c r="AI1024" s="270" t="s">
        <v>1259</v>
      </c>
      <c r="AJ1024" s="270" t="s">
        <v>1259</v>
      </c>
      <c r="AK1024" s="270" t="s">
        <v>1259</v>
      </c>
      <c r="AL1024" s="270" t="s">
        <v>1259</v>
      </c>
      <c r="AM1024" s="270" t="s">
        <v>1259</v>
      </c>
      <c r="AN1024" s="270" t="s">
        <v>1259</v>
      </c>
      <c r="AO1024" s="270" t="s">
        <v>1259</v>
      </c>
      <c r="AP1024" s="270" t="s">
        <v>1259</v>
      </c>
      <c r="AQ1024" s="270" t="s">
        <v>1259</v>
      </c>
      <c r="AR1024" s="270" t="s">
        <v>1259</v>
      </c>
      <c r="AS1024" s="270" t="s">
        <v>3258</v>
      </c>
      <c r="AT1024" s="270" t="s">
        <v>3258</v>
      </c>
      <c r="AU1024" s="270" t="s">
        <v>3258</v>
      </c>
      <c r="AV1024" s="270" t="s">
        <v>3258</v>
      </c>
      <c r="AW1024" s="277" t="s">
        <v>3258</v>
      </c>
      <c r="AY1024" t="str">
        <f>VLOOKUP(A1024,[1]Sheet2!A$3:AC$3636,29,0)</f>
        <v/>
      </c>
      <c r="AZ1024" s="270" t="s">
        <v>3258</v>
      </c>
      <c r="BA1024" s="270" t="s">
        <v>3258</v>
      </c>
      <c r="BB1024" s="270" t="s">
        <v>3258</v>
      </c>
      <c r="BC1024" s="270" t="s">
        <v>3258</v>
      </c>
      <c r="BD1024" s="270"/>
      <c r="BE1024" s="270"/>
    </row>
    <row r="1025" spans="1:83" ht="14.4" x14ac:dyDescent="0.3">
      <c r="A1025" s="269">
        <v>524469</v>
      </c>
      <c r="B1025" s="272" t="str">
        <f>VLOOKUP(A1025,[1]Sheet4!B$1:G$3636,5,0)</f>
        <v>الرابعة</v>
      </c>
      <c r="C1025" s="270" t="s">
        <v>1259</v>
      </c>
      <c r="D1025" s="270" t="s">
        <v>1259</v>
      </c>
      <c r="E1025" s="270" t="s">
        <v>1259</v>
      </c>
      <c r="F1025" s="270" t="s">
        <v>1259</v>
      </c>
      <c r="G1025" s="270" t="s">
        <v>1259</v>
      </c>
      <c r="H1025" s="270" t="s">
        <v>1259</v>
      </c>
      <c r="I1025" s="270" t="s">
        <v>1259</v>
      </c>
      <c r="J1025" s="270" t="s">
        <v>1259</v>
      </c>
      <c r="K1025" s="270" t="s">
        <v>1259</v>
      </c>
      <c r="L1025" s="270" t="s">
        <v>1259</v>
      </c>
      <c r="M1025" s="270" t="s">
        <v>1259</v>
      </c>
      <c r="N1025" s="270" t="s">
        <v>1259</v>
      </c>
      <c r="O1025" s="270" t="s">
        <v>1259</v>
      </c>
      <c r="P1025" s="270" t="s">
        <v>1259</v>
      </c>
      <c r="Q1025" s="270" t="s">
        <v>1259</v>
      </c>
      <c r="R1025" s="270" t="s">
        <v>1259</v>
      </c>
      <c r="S1025" s="270" t="s">
        <v>1259</v>
      </c>
      <c r="T1025" s="270" t="s">
        <v>1259</v>
      </c>
      <c r="U1025" s="270" t="s">
        <v>1259</v>
      </c>
      <c r="V1025" s="270" t="s">
        <v>1259</v>
      </c>
      <c r="W1025" s="270" t="s">
        <v>1259</v>
      </c>
      <c r="X1025" s="270" t="s">
        <v>1259</v>
      </c>
      <c r="Y1025" s="270" t="s">
        <v>1259</v>
      </c>
      <c r="Z1025" s="270" t="s">
        <v>1259</v>
      </c>
      <c r="AA1025" s="270" t="s">
        <v>1259</v>
      </c>
      <c r="AB1025" s="270" t="s">
        <v>1259</v>
      </c>
      <c r="AC1025" s="270" t="s">
        <v>1259</v>
      </c>
      <c r="AD1025" s="270" t="s">
        <v>1259</v>
      </c>
      <c r="AE1025" s="270" t="s">
        <v>1259</v>
      </c>
      <c r="AF1025" s="270" t="s">
        <v>1259</v>
      </c>
      <c r="AG1025" s="270" t="s">
        <v>1259</v>
      </c>
      <c r="AH1025" s="270" t="s">
        <v>1259</v>
      </c>
      <c r="AI1025" s="270" t="s">
        <v>1259</v>
      </c>
      <c r="AJ1025" s="270" t="s">
        <v>1259</v>
      </c>
      <c r="AK1025" s="270" t="s">
        <v>1259</v>
      </c>
      <c r="AL1025" s="270" t="s">
        <v>1259</v>
      </c>
      <c r="AM1025" s="270" t="s">
        <v>1259</v>
      </c>
      <c r="AN1025" s="270" t="s">
        <v>1259</v>
      </c>
      <c r="AO1025" s="270" t="s">
        <v>1259</v>
      </c>
      <c r="AP1025" s="270" t="s">
        <v>1259</v>
      </c>
      <c r="AQ1025" s="270" t="s">
        <v>1259</v>
      </c>
      <c r="AR1025" s="270" t="s">
        <v>1259</v>
      </c>
      <c r="AS1025" s="270" t="s">
        <v>1259</v>
      </c>
      <c r="AT1025" s="270" t="s">
        <v>1259</v>
      </c>
      <c r="AU1025" s="270" t="s">
        <v>1259</v>
      </c>
      <c r="AV1025" s="270" t="s">
        <v>1259</v>
      </c>
      <c r="AW1025" s="277" t="s">
        <v>1259</v>
      </c>
      <c r="AX1025">
        <f>VLOOKUP(A1025,[1]Sheet4!B$2:G$3636,6,0)</f>
        <v>0</v>
      </c>
      <c r="AY1025" t="str">
        <f>VLOOKUP(A1025,[1]Sheet2!A$3:AC$3636,29,0)</f>
        <v/>
      </c>
      <c r="AZ1025" s="270" t="s">
        <v>3258</v>
      </c>
      <c r="BA1025" s="270" t="s">
        <v>3258</v>
      </c>
      <c r="BB1025" s="270" t="s">
        <v>3258</v>
      </c>
      <c r="BC1025" s="270" t="s">
        <v>3258</v>
      </c>
      <c r="BD1025" s="270"/>
      <c r="BE1025" s="270"/>
    </row>
    <row r="1026" spans="1:83" ht="14.4" x14ac:dyDescent="0.3">
      <c r="A1026" s="269">
        <v>524487</v>
      </c>
      <c r="B1026" s="272" t="str">
        <f>VLOOKUP(A1026,[1]Sheet4!B$1:G$3636,5,0)</f>
        <v>الرابعة حديث</v>
      </c>
      <c r="C1026" s="270" t="s">
        <v>1259</v>
      </c>
      <c r="D1026" s="270" t="s">
        <v>1259</v>
      </c>
      <c r="E1026" s="270" t="s">
        <v>1259</v>
      </c>
      <c r="F1026" s="270" t="s">
        <v>1259</v>
      </c>
      <c r="G1026" s="270" t="s">
        <v>1259</v>
      </c>
      <c r="H1026" s="270" t="s">
        <v>1259</v>
      </c>
      <c r="I1026" s="270" t="s">
        <v>1259</v>
      </c>
      <c r="J1026" s="270" t="s">
        <v>1259</v>
      </c>
      <c r="K1026" s="270" t="s">
        <v>1259</v>
      </c>
      <c r="L1026" s="270" t="s">
        <v>1259</v>
      </c>
      <c r="M1026" s="270" t="s">
        <v>1259</v>
      </c>
      <c r="N1026" s="270" t="s">
        <v>1259</v>
      </c>
      <c r="O1026" s="270" t="s">
        <v>1259</v>
      </c>
      <c r="P1026" s="270" t="s">
        <v>1259</v>
      </c>
      <c r="Q1026" s="270" t="s">
        <v>1259</v>
      </c>
      <c r="R1026" s="270" t="s">
        <v>1259</v>
      </c>
      <c r="S1026" s="270" t="s">
        <v>1259</v>
      </c>
      <c r="T1026" s="270" t="s">
        <v>1259</v>
      </c>
      <c r="U1026" s="270" t="s">
        <v>1259</v>
      </c>
      <c r="V1026" s="270" t="s">
        <v>1259</v>
      </c>
      <c r="W1026" s="270" t="s">
        <v>1259</v>
      </c>
      <c r="X1026" s="270" t="s">
        <v>1259</v>
      </c>
      <c r="Y1026" s="270" t="s">
        <v>1259</v>
      </c>
      <c r="Z1026" s="270" t="s">
        <v>1259</v>
      </c>
      <c r="AA1026" s="270" t="s">
        <v>1259</v>
      </c>
      <c r="AB1026" s="270" t="s">
        <v>1259</v>
      </c>
      <c r="AC1026" s="270" t="s">
        <v>1259</v>
      </c>
      <c r="AD1026" s="270" t="s">
        <v>1259</v>
      </c>
      <c r="AE1026" s="270" t="s">
        <v>1259</v>
      </c>
      <c r="AF1026" s="270" t="s">
        <v>1259</v>
      </c>
      <c r="AG1026" s="270" t="s">
        <v>1259</v>
      </c>
      <c r="AH1026" s="270" t="s">
        <v>1259</v>
      </c>
      <c r="AI1026" s="270" t="s">
        <v>1259</v>
      </c>
      <c r="AJ1026" s="270" t="s">
        <v>1259</v>
      </c>
      <c r="AK1026" s="270" t="s">
        <v>1259</v>
      </c>
      <c r="AL1026" s="270" t="s">
        <v>1259</v>
      </c>
      <c r="AM1026" s="270" t="s">
        <v>1259</v>
      </c>
      <c r="AN1026" s="270" t="s">
        <v>1259</v>
      </c>
      <c r="AO1026" s="270" t="s">
        <v>1259</v>
      </c>
      <c r="AP1026" s="270" t="s">
        <v>1259</v>
      </c>
      <c r="AQ1026" s="270" t="s">
        <v>1259</v>
      </c>
      <c r="AR1026" s="270" t="s">
        <v>1259</v>
      </c>
      <c r="AS1026" s="270" t="s">
        <v>3258</v>
      </c>
      <c r="AT1026" s="270" t="s">
        <v>3258</v>
      </c>
      <c r="AU1026" s="270" t="s">
        <v>3258</v>
      </c>
      <c r="AV1026" s="270" t="s">
        <v>3258</v>
      </c>
      <c r="AW1026" s="277" t="s">
        <v>3258</v>
      </c>
      <c r="AY1026" t="str">
        <f>VLOOKUP(A1026,[1]Sheet2!A$3:AC$3636,29,0)</f>
        <v/>
      </c>
      <c r="AZ1026" s="270" t="s">
        <v>3258</v>
      </c>
      <c r="BA1026" s="270" t="s">
        <v>3258</v>
      </c>
      <c r="BB1026" s="270" t="s">
        <v>3258</v>
      </c>
      <c r="BC1026" s="270" t="s">
        <v>3258</v>
      </c>
      <c r="BD1026" s="270"/>
      <c r="BE1026" s="270"/>
      <c r="BH1026" s="248"/>
      <c r="BI1026" s="248"/>
      <c r="BJ1026" s="248"/>
      <c r="BK1026" s="248"/>
      <c r="BL1026" s="248"/>
      <c r="BM1026" s="248"/>
      <c r="BN1026" s="248"/>
      <c r="BO1026" s="248"/>
      <c r="BP1026" s="248" t="s">
        <v>3258</v>
      </c>
      <c r="BQ1026" s="248" t="s">
        <v>3258</v>
      </c>
      <c r="BR1026" s="248" t="s">
        <v>3258</v>
      </c>
      <c r="BS1026" s="248" t="s">
        <v>3258</v>
      </c>
      <c r="BT1026" s="248" t="s">
        <v>3258</v>
      </c>
      <c r="BU1026" s="248" t="s">
        <v>3258</v>
      </c>
      <c r="BV1026" s="247"/>
      <c r="BW1026" s="248"/>
      <c r="BX1026" s="248"/>
      <c r="BY1026" s="248"/>
      <c r="BZ1026" s="248"/>
      <c r="CA1026" s="241"/>
      <c r="CB1026" s="241"/>
      <c r="CC1026" s="241"/>
      <c r="CD1026" s="241"/>
      <c r="CE1026" s="248"/>
    </row>
    <row r="1027" spans="1:83" ht="14.4" x14ac:dyDescent="0.3">
      <c r="A1027" s="269">
        <v>524488</v>
      </c>
      <c r="B1027" s="272" t="str">
        <f>VLOOKUP(A1027,[1]Sheet4!B$1:G$3636,5,0)</f>
        <v>الرابعة</v>
      </c>
      <c r="C1027" s="270" t="s">
        <v>1259</v>
      </c>
      <c r="D1027" s="270" t="s">
        <v>1259</v>
      </c>
      <c r="E1027" s="270" t="s">
        <v>1259</v>
      </c>
      <c r="F1027" s="270" t="s">
        <v>1259</v>
      </c>
      <c r="G1027" s="270" t="s">
        <v>1259</v>
      </c>
      <c r="H1027" s="270" t="s">
        <v>1259</v>
      </c>
      <c r="I1027" s="270" t="s">
        <v>1259</v>
      </c>
      <c r="J1027" s="270" t="s">
        <v>1259</v>
      </c>
      <c r="K1027" s="270" t="s">
        <v>1259</v>
      </c>
      <c r="L1027" s="270" t="s">
        <v>1259</v>
      </c>
      <c r="M1027" s="270" t="s">
        <v>1259</v>
      </c>
      <c r="N1027" s="270" t="s">
        <v>1259</v>
      </c>
      <c r="O1027" s="270" t="s">
        <v>1259</v>
      </c>
      <c r="P1027" s="270" t="s">
        <v>1259</v>
      </c>
      <c r="Q1027" s="270" t="s">
        <v>1259</v>
      </c>
      <c r="R1027" s="270" t="s">
        <v>1259</v>
      </c>
      <c r="S1027" s="270" t="s">
        <v>1259</v>
      </c>
      <c r="T1027" s="270" t="s">
        <v>1259</v>
      </c>
      <c r="U1027" s="270" t="s">
        <v>1259</v>
      </c>
      <c r="V1027" s="270" t="s">
        <v>1259</v>
      </c>
      <c r="W1027" s="270" t="s">
        <v>1259</v>
      </c>
      <c r="X1027" s="270" t="s">
        <v>1259</v>
      </c>
      <c r="Y1027" s="270" t="s">
        <v>1259</v>
      </c>
      <c r="Z1027" s="270" t="s">
        <v>1259</v>
      </c>
      <c r="AA1027" s="270" t="s">
        <v>1259</v>
      </c>
      <c r="AB1027" s="270" t="s">
        <v>1259</v>
      </c>
      <c r="AC1027" s="270" t="s">
        <v>1259</v>
      </c>
      <c r="AD1027" s="270" t="s">
        <v>1259</v>
      </c>
      <c r="AE1027" s="270" t="s">
        <v>1259</v>
      </c>
      <c r="AF1027" s="270" t="s">
        <v>1259</v>
      </c>
      <c r="AG1027" s="270" t="s">
        <v>1259</v>
      </c>
      <c r="AH1027" s="270" t="s">
        <v>1259</v>
      </c>
      <c r="AI1027" s="270" t="s">
        <v>1259</v>
      </c>
      <c r="AJ1027" s="270" t="s">
        <v>1259</v>
      </c>
      <c r="AK1027" s="270" t="s">
        <v>1259</v>
      </c>
      <c r="AL1027" s="270" t="s">
        <v>1259</v>
      </c>
      <c r="AM1027" s="270" t="s">
        <v>1259</v>
      </c>
      <c r="AN1027" s="270" t="s">
        <v>1259</v>
      </c>
      <c r="AO1027" s="270" t="s">
        <v>1259</v>
      </c>
      <c r="AP1027" s="270" t="s">
        <v>1259</v>
      </c>
      <c r="AQ1027" s="270" t="s">
        <v>1259</v>
      </c>
      <c r="AR1027" s="270" t="s">
        <v>1259</v>
      </c>
      <c r="AS1027" s="270" t="s">
        <v>1259</v>
      </c>
      <c r="AT1027" s="270" t="s">
        <v>1259</v>
      </c>
      <c r="AU1027" s="270" t="s">
        <v>1259</v>
      </c>
      <c r="AV1027" s="270" t="s">
        <v>1259</v>
      </c>
      <c r="AW1027" s="277" t="s">
        <v>1259</v>
      </c>
      <c r="AX1027">
        <f>VLOOKUP(A1027,[1]Sheet4!B$2:G$3636,6,0)</f>
        <v>0</v>
      </c>
      <c r="AY1027" t="str">
        <f>VLOOKUP(A1027,[1]Sheet2!A$3:AC$3636,29,0)</f>
        <v/>
      </c>
      <c r="AZ1027" s="270" t="s">
        <v>3258</v>
      </c>
      <c r="BA1027" s="270" t="s">
        <v>3258</v>
      </c>
      <c r="BB1027" s="270" t="s">
        <v>3258</v>
      </c>
      <c r="BC1027" s="270" t="s">
        <v>3258</v>
      </c>
      <c r="BD1027" s="270"/>
      <c r="BE1027" s="270"/>
      <c r="BH1027" s="248"/>
      <c r="BI1027" s="248"/>
      <c r="BJ1027" s="248"/>
      <c r="BK1027" s="248"/>
      <c r="BL1027" s="248"/>
      <c r="BM1027" s="248"/>
      <c r="BN1027" s="248"/>
      <c r="BO1027" s="248"/>
      <c r="BP1027" s="248" t="s">
        <v>3258</v>
      </c>
      <c r="BQ1027" s="248" t="s">
        <v>3258</v>
      </c>
      <c r="BR1027" s="248" t="s">
        <v>3258</v>
      </c>
      <c r="BS1027" s="248" t="s">
        <v>3258</v>
      </c>
      <c r="BT1027" s="248" t="s">
        <v>3258</v>
      </c>
      <c r="BU1027" s="248" t="s">
        <v>3258</v>
      </c>
      <c r="BV1027" s="247"/>
      <c r="BW1027" s="248"/>
      <c r="BX1027" s="248"/>
      <c r="BY1027" s="248"/>
      <c r="BZ1027" s="248"/>
      <c r="CA1027" s="241"/>
      <c r="CB1027" s="241"/>
      <c r="CC1027" s="241"/>
      <c r="CD1027" s="241"/>
      <c r="CE1027" s="248"/>
    </row>
    <row r="1028" spans="1:83" ht="14.4" x14ac:dyDescent="0.3">
      <c r="A1028" s="269">
        <v>524491</v>
      </c>
      <c r="B1028" s="272" t="str">
        <f>VLOOKUP(A1028,[1]Sheet4!B$1:G$3636,5,0)</f>
        <v>الرابعة</v>
      </c>
      <c r="C1028" s="270" t="s">
        <v>1259</v>
      </c>
      <c r="D1028" s="270" t="s">
        <v>1259</v>
      </c>
      <c r="E1028" s="270" t="s">
        <v>1259</v>
      </c>
      <c r="F1028" s="270" t="s">
        <v>1259</v>
      </c>
      <c r="G1028" s="270" t="s">
        <v>1259</v>
      </c>
      <c r="H1028" s="270" t="s">
        <v>1259</v>
      </c>
      <c r="I1028" s="270" t="s">
        <v>1259</v>
      </c>
      <c r="J1028" s="270" t="s">
        <v>1259</v>
      </c>
      <c r="K1028" s="270" t="s">
        <v>1259</v>
      </c>
      <c r="L1028" s="270" t="s">
        <v>1259</v>
      </c>
      <c r="M1028" s="270" t="s">
        <v>1259</v>
      </c>
      <c r="N1028" s="270" t="s">
        <v>1259</v>
      </c>
      <c r="O1028" s="270" t="s">
        <v>1259</v>
      </c>
      <c r="P1028" s="270" t="s">
        <v>1259</v>
      </c>
      <c r="Q1028" s="270" t="s">
        <v>1259</v>
      </c>
      <c r="R1028" s="270" t="s">
        <v>1259</v>
      </c>
      <c r="S1028" s="270" t="s">
        <v>1259</v>
      </c>
      <c r="T1028" s="270" t="s">
        <v>1259</v>
      </c>
      <c r="U1028" s="270" t="s">
        <v>1259</v>
      </c>
      <c r="V1028" s="270" t="s">
        <v>1259</v>
      </c>
      <c r="W1028" s="270" t="s">
        <v>1259</v>
      </c>
      <c r="X1028" s="270" t="s">
        <v>1259</v>
      </c>
      <c r="Y1028" s="270" t="s">
        <v>1259</v>
      </c>
      <c r="Z1028" s="270" t="s">
        <v>1259</v>
      </c>
      <c r="AA1028" s="270" t="s">
        <v>1259</v>
      </c>
      <c r="AB1028" s="270" t="s">
        <v>1259</v>
      </c>
      <c r="AC1028" s="270" t="s">
        <v>1259</v>
      </c>
      <c r="AD1028" s="270" t="s">
        <v>1259</v>
      </c>
      <c r="AE1028" s="270" t="s">
        <v>1259</v>
      </c>
      <c r="AF1028" s="270" t="s">
        <v>1259</v>
      </c>
      <c r="AG1028" s="270" t="s">
        <v>1259</v>
      </c>
      <c r="AH1028" s="270" t="s">
        <v>1259</v>
      </c>
      <c r="AI1028" s="270" t="s">
        <v>1259</v>
      </c>
      <c r="AJ1028" s="270" t="s">
        <v>1259</v>
      </c>
      <c r="AK1028" s="270" t="s">
        <v>1259</v>
      </c>
      <c r="AL1028" s="270" t="s">
        <v>1259</v>
      </c>
      <c r="AM1028" s="270" t="s">
        <v>1259</v>
      </c>
      <c r="AN1028" s="270" t="s">
        <v>1259</v>
      </c>
      <c r="AO1028" s="270" t="s">
        <v>1259</v>
      </c>
      <c r="AP1028" s="270" t="s">
        <v>1259</v>
      </c>
      <c r="AQ1028" s="270" t="s">
        <v>1259</v>
      </c>
      <c r="AR1028" s="270" t="s">
        <v>1259</v>
      </c>
      <c r="AS1028" s="270" t="s">
        <v>1259</v>
      </c>
      <c r="AT1028" s="270" t="s">
        <v>1259</v>
      </c>
      <c r="AU1028" s="270" t="s">
        <v>1259</v>
      </c>
      <c r="AV1028" s="270" t="s">
        <v>1259</v>
      </c>
      <c r="AW1028" s="277" t="s">
        <v>1259</v>
      </c>
      <c r="AX1028">
        <f>VLOOKUP(A1028,[1]Sheet4!B$2:G$3636,6,0)</f>
        <v>0</v>
      </c>
      <c r="AY1028" t="str">
        <f>VLOOKUP(A1028,[1]Sheet2!A$3:AC$3636,29,0)</f>
        <v/>
      </c>
      <c r="AZ1028" s="270" t="s">
        <v>3258</v>
      </c>
      <c r="BA1028" s="270" t="s">
        <v>3258</v>
      </c>
      <c r="BB1028" s="270" t="s">
        <v>3258</v>
      </c>
      <c r="BC1028" s="270" t="s">
        <v>3258</v>
      </c>
      <c r="BD1028" s="270"/>
      <c r="BE1028" s="270"/>
      <c r="BH1028" s="248"/>
      <c r="BI1028" s="248"/>
      <c r="BJ1028" s="248"/>
      <c r="BK1028" s="248"/>
      <c r="BL1028" s="248"/>
      <c r="BM1028" s="248"/>
      <c r="BN1028" s="248"/>
      <c r="BO1028" s="248"/>
      <c r="BP1028" s="248" t="s">
        <v>3258</v>
      </c>
      <c r="BQ1028" s="248" t="s">
        <v>3258</v>
      </c>
      <c r="BR1028" s="248" t="s">
        <v>3258</v>
      </c>
      <c r="BS1028" s="248" t="s">
        <v>3258</v>
      </c>
      <c r="BT1028" s="248" t="s">
        <v>3258</v>
      </c>
      <c r="BU1028" s="248" t="s">
        <v>3258</v>
      </c>
      <c r="BV1028" s="247"/>
      <c r="BW1028" s="248"/>
      <c r="BX1028" s="248"/>
      <c r="BY1028" s="248"/>
      <c r="BZ1028" s="248"/>
      <c r="CA1028" s="241"/>
      <c r="CB1028" s="241"/>
      <c r="CC1028" s="241"/>
      <c r="CD1028" s="241"/>
      <c r="CE1028" s="248"/>
    </row>
    <row r="1029" spans="1:83" ht="14.4" x14ac:dyDescent="0.3">
      <c r="A1029" s="269">
        <v>524493</v>
      </c>
      <c r="B1029" s="272" t="str">
        <f>VLOOKUP(A1029,[1]Sheet4!B$1:G$3636,5,0)</f>
        <v>الرابعة</v>
      </c>
      <c r="C1029" s="270" t="s">
        <v>1259</v>
      </c>
      <c r="D1029" s="270" t="s">
        <v>1259</v>
      </c>
      <c r="E1029" s="270" t="s">
        <v>1259</v>
      </c>
      <c r="F1029" s="270" t="s">
        <v>1259</v>
      </c>
      <c r="G1029" s="270" t="s">
        <v>1259</v>
      </c>
      <c r="H1029" s="270" t="s">
        <v>1259</v>
      </c>
      <c r="I1029" s="270" t="s">
        <v>1259</v>
      </c>
      <c r="J1029" s="270" t="s">
        <v>1259</v>
      </c>
      <c r="K1029" s="270" t="s">
        <v>1259</v>
      </c>
      <c r="L1029" s="270" t="s">
        <v>1259</v>
      </c>
      <c r="M1029" s="270" t="s">
        <v>1259</v>
      </c>
      <c r="N1029" s="270" t="s">
        <v>1259</v>
      </c>
      <c r="O1029" s="270" t="s">
        <v>1259</v>
      </c>
      <c r="P1029" s="270" t="s">
        <v>1259</v>
      </c>
      <c r="Q1029" s="270" t="s">
        <v>1259</v>
      </c>
      <c r="R1029" s="270" t="s">
        <v>1259</v>
      </c>
      <c r="S1029" s="270" t="s">
        <v>1259</v>
      </c>
      <c r="T1029" s="270" t="s">
        <v>1259</v>
      </c>
      <c r="U1029" s="270" t="s">
        <v>1259</v>
      </c>
      <c r="V1029" s="270" t="s">
        <v>1259</v>
      </c>
      <c r="W1029" s="270" t="s">
        <v>1259</v>
      </c>
      <c r="X1029" s="270" t="s">
        <v>1259</v>
      </c>
      <c r="Y1029" s="270" t="s">
        <v>1259</v>
      </c>
      <c r="Z1029" s="270" t="s">
        <v>1259</v>
      </c>
      <c r="AA1029" s="270" t="s">
        <v>1259</v>
      </c>
      <c r="AB1029" s="270" t="s">
        <v>1259</v>
      </c>
      <c r="AC1029" s="270" t="s">
        <v>1259</v>
      </c>
      <c r="AD1029" s="270" t="s">
        <v>1259</v>
      </c>
      <c r="AE1029" s="270" t="s">
        <v>1259</v>
      </c>
      <c r="AF1029" s="270" t="s">
        <v>1259</v>
      </c>
      <c r="AG1029" s="270" t="s">
        <v>1259</v>
      </c>
      <c r="AH1029" s="270" t="s">
        <v>1259</v>
      </c>
      <c r="AI1029" s="270" t="s">
        <v>1259</v>
      </c>
      <c r="AJ1029" s="270" t="s">
        <v>1259</v>
      </c>
      <c r="AK1029" s="270" t="s">
        <v>1259</v>
      </c>
      <c r="AL1029" s="270" t="s">
        <v>1259</v>
      </c>
      <c r="AM1029" s="270" t="s">
        <v>1259</v>
      </c>
      <c r="AN1029" s="270" t="s">
        <v>1259</v>
      </c>
      <c r="AO1029" s="270" t="s">
        <v>1259</v>
      </c>
      <c r="AP1029" s="270" t="s">
        <v>1259</v>
      </c>
      <c r="AQ1029" s="270" t="s">
        <v>1259</v>
      </c>
      <c r="AR1029" s="270" t="s">
        <v>1259</v>
      </c>
      <c r="AS1029" s="270" t="s">
        <v>1259</v>
      </c>
      <c r="AT1029" s="270" t="s">
        <v>1259</v>
      </c>
      <c r="AU1029" s="270" t="s">
        <v>1259</v>
      </c>
      <c r="AV1029" s="270" t="s">
        <v>1259</v>
      </c>
      <c r="AW1029" s="277" t="s">
        <v>1259</v>
      </c>
      <c r="AX1029">
        <f>VLOOKUP(A1029,[1]Sheet4!B$2:G$3636,6,0)</f>
        <v>0</v>
      </c>
      <c r="AY1029" t="str">
        <f>VLOOKUP(A1029,[1]Sheet2!A$3:AC$3636,29,0)</f>
        <v/>
      </c>
      <c r="AZ1029" s="270" t="s">
        <v>3258</v>
      </c>
      <c r="BA1029" s="270" t="s">
        <v>3258</v>
      </c>
      <c r="BB1029" s="270" t="s">
        <v>3258</v>
      </c>
      <c r="BC1029" s="270" t="s">
        <v>3258</v>
      </c>
      <c r="BD1029" s="270"/>
      <c r="BE1029" s="270"/>
    </row>
    <row r="1030" spans="1:83" ht="14.4" x14ac:dyDescent="0.3">
      <c r="A1030" s="269">
        <v>524497</v>
      </c>
      <c r="B1030" s="272" t="str">
        <f>VLOOKUP(A1030,[1]Sheet4!B$1:G$3636,5,0)</f>
        <v>الرابعة</v>
      </c>
      <c r="C1030" s="270" t="s">
        <v>1259</v>
      </c>
      <c r="D1030" s="270" t="s">
        <v>1259</v>
      </c>
      <c r="E1030" s="270" t="s">
        <v>1259</v>
      </c>
      <c r="F1030" s="270" t="s">
        <v>1259</v>
      </c>
      <c r="G1030" s="270" t="s">
        <v>1259</v>
      </c>
      <c r="H1030" s="270" t="s">
        <v>1259</v>
      </c>
      <c r="I1030" s="270" t="s">
        <v>1259</v>
      </c>
      <c r="J1030" s="270" t="s">
        <v>1259</v>
      </c>
      <c r="K1030" s="270" t="s">
        <v>1259</v>
      </c>
      <c r="L1030" s="270" t="s">
        <v>1259</v>
      </c>
      <c r="M1030" s="270" t="s">
        <v>1259</v>
      </c>
      <c r="N1030" s="270" t="s">
        <v>1259</v>
      </c>
      <c r="O1030" s="270" t="s">
        <v>1259</v>
      </c>
      <c r="P1030" s="270" t="s">
        <v>1259</v>
      </c>
      <c r="Q1030" s="270" t="s">
        <v>1259</v>
      </c>
      <c r="R1030" s="270" t="s">
        <v>1259</v>
      </c>
      <c r="S1030" s="270" t="s">
        <v>1259</v>
      </c>
      <c r="T1030" s="270" t="s">
        <v>1259</v>
      </c>
      <c r="U1030" s="270" t="s">
        <v>1259</v>
      </c>
      <c r="V1030" s="270" t="s">
        <v>1259</v>
      </c>
      <c r="W1030" s="270" t="s">
        <v>1259</v>
      </c>
      <c r="X1030" s="270" t="s">
        <v>1259</v>
      </c>
      <c r="Y1030" s="270" t="s">
        <v>1259</v>
      </c>
      <c r="Z1030" s="270" t="s">
        <v>1259</v>
      </c>
      <c r="AA1030" s="270" t="s">
        <v>1259</v>
      </c>
      <c r="AB1030" s="270" t="s">
        <v>1259</v>
      </c>
      <c r="AC1030" s="270" t="s">
        <v>1259</v>
      </c>
      <c r="AD1030" s="270" t="s">
        <v>1259</v>
      </c>
      <c r="AE1030" s="270" t="s">
        <v>1259</v>
      </c>
      <c r="AF1030" s="270" t="s">
        <v>1259</v>
      </c>
      <c r="AG1030" s="270" t="s">
        <v>1259</v>
      </c>
      <c r="AH1030" s="270" t="s">
        <v>1259</v>
      </c>
      <c r="AI1030" s="270" t="s">
        <v>1259</v>
      </c>
      <c r="AJ1030" s="270" t="s">
        <v>1259</v>
      </c>
      <c r="AK1030" s="270" t="s">
        <v>1259</v>
      </c>
      <c r="AL1030" s="270" t="s">
        <v>1259</v>
      </c>
      <c r="AM1030" s="270" t="s">
        <v>1259</v>
      </c>
      <c r="AN1030" s="270" t="s">
        <v>1259</v>
      </c>
      <c r="AO1030" s="270" t="s">
        <v>1259</v>
      </c>
      <c r="AP1030" s="270" t="s">
        <v>1259</v>
      </c>
      <c r="AQ1030" s="270" t="s">
        <v>1259</v>
      </c>
      <c r="AR1030" s="270" t="s">
        <v>1259</v>
      </c>
      <c r="AS1030" s="270" t="s">
        <v>1259</v>
      </c>
      <c r="AT1030" s="270" t="s">
        <v>1259</v>
      </c>
      <c r="AU1030" s="270" t="s">
        <v>1259</v>
      </c>
      <c r="AV1030" s="270" t="s">
        <v>1259</v>
      </c>
      <c r="AW1030" s="277" t="s">
        <v>1259</v>
      </c>
      <c r="AX1030">
        <f>VLOOKUP(A1030,[1]Sheet4!B$2:G$3636,6,0)</f>
        <v>0</v>
      </c>
      <c r="AY1030" t="str">
        <f>VLOOKUP(A1030,[1]Sheet2!A$3:AC$3636,29,0)</f>
        <v/>
      </c>
      <c r="AZ1030" s="270" t="s">
        <v>3258</v>
      </c>
      <c r="BA1030" s="270" t="s">
        <v>3258</v>
      </c>
      <c r="BB1030" s="270" t="s">
        <v>3258</v>
      </c>
      <c r="BC1030" s="270" t="s">
        <v>3258</v>
      </c>
      <c r="BD1030" s="270"/>
      <c r="BE1030" s="270"/>
    </row>
    <row r="1031" spans="1:83" ht="14.4" x14ac:dyDescent="0.3">
      <c r="A1031" s="269">
        <v>524500</v>
      </c>
      <c r="B1031" s="272" t="str">
        <f>VLOOKUP(A1031,[1]Sheet4!B$1:G$3636,5,0)</f>
        <v>الرابعة</v>
      </c>
      <c r="C1031" s="270" t="s">
        <v>1259</v>
      </c>
      <c r="D1031" s="270" t="s">
        <v>1259</v>
      </c>
      <c r="E1031" s="270" t="s">
        <v>1259</v>
      </c>
      <c r="F1031" s="270" t="s">
        <v>1259</v>
      </c>
      <c r="G1031" s="270" t="s">
        <v>1259</v>
      </c>
      <c r="H1031" s="270" t="s">
        <v>1259</v>
      </c>
      <c r="I1031" s="270" t="s">
        <v>1259</v>
      </c>
      <c r="J1031" s="270" t="s">
        <v>1259</v>
      </c>
      <c r="K1031" s="270" t="s">
        <v>1259</v>
      </c>
      <c r="L1031" s="270" t="s">
        <v>1259</v>
      </c>
      <c r="M1031" s="270" t="s">
        <v>1259</v>
      </c>
      <c r="N1031" s="270" t="s">
        <v>1259</v>
      </c>
      <c r="O1031" s="270" t="s">
        <v>1259</v>
      </c>
      <c r="P1031" s="270" t="s">
        <v>1259</v>
      </c>
      <c r="Q1031" s="270" t="s">
        <v>1259</v>
      </c>
      <c r="R1031" s="270" t="s">
        <v>1259</v>
      </c>
      <c r="S1031" s="270" t="s">
        <v>1259</v>
      </c>
      <c r="T1031" s="270" t="s">
        <v>1259</v>
      </c>
      <c r="U1031" s="270" t="s">
        <v>1259</v>
      </c>
      <c r="V1031" s="270" t="s">
        <v>1259</v>
      </c>
      <c r="W1031" s="270" t="s">
        <v>1259</v>
      </c>
      <c r="X1031" s="270" t="s">
        <v>1259</v>
      </c>
      <c r="Y1031" s="270" t="s">
        <v>1259</v>
      </c>
      <c r="Z1031" s="270" t="s">
        <v>1259</v>
      </c>
      <c r="AA1031" s="270" t="s">
        <v>1259</v>
      </c>
      <c r="AB1031" s="270" t="s">
        <v>1259</v>
      </c>
      <c r="AC1031" s="270" t="s">
        <v>1259</v>
      </c>
      <c r="AD1031" s="270" t="s">
        <v>1259</v>
      </c>
      <c r="AE1031" s="270" t="s">
        <v>1259</v>
      </c>
      <c r="AF1031" s="270" t="s">
        <v>1259</v>
      </c>
      <c r="AG1031" s="270" t="s">
        <v>1259</v>
      </c>
      <c r="AH1031" s="270" t="s">
        <v>1259</v>
      </c>
      <c r="AI1031" s="270" t="s">
        <v>1259</v>
      </c>
      <c r="AJ1031" s="270" t="s">
        <v>1259</v>
      </c>
      <c r="AK1031" s="270" t="s">
        <v>1259</v>
      </c>
      <c r="AL1031" s="270" t="s">
        <v>1259</v>
      </c>
      <c r="AM1031" s="270" t="s">
        <v>1259</v>
      </c>
      <c r="AN1031" s="270" t="s">
        <v>1259</v>
      </c>
      <c r="AO1031" s="270" t="s">
        <v>1259</v>
      </c>
      <c r="AP1031" s="270" t="s">
        <v>1259</v>
      </c>
      <c r="AQ1031" s="270" t="s">
        <v>1259</v>
      </c>
      <c r="AR1031" s="270" t="s">
        <v>1259</v>
      </c>
      <c r="AS1031" s="270" t="s">
        <v>1259</v>
      </c>
      <c r="AT1031" s="270" t="s">
        <v>1259</v>
      </c>
      <c r="AU1031" s="270" t="s">
        <v>1259</v>
      </c>
      <c r="AV1031" s="270" t="s">
        <v>1259</v>
      </c>
      <c r="AW1031" s="270" t="s">
        <v>1259</v>
      </c>
      <c r="AX1031">
        <f>VLOOKUP(A1031,[1]Sheet4!B$2:G$3636,6,0)</f>
        <v>0</v>
      </c>
      <c r="AY1031" t="str">
        <f>VLOOKUP(A1031,[1]Sheet2!A$3:AC$3636,29,0)</f>
        <v/>
      </c>
      <c r="AZ1031" s="270" t="s">
        <v>3258</v>
      </c>
      <c r="BA1031" s="270" t="s">
        <v>3258</v>
      </c>
      <c r="BB1031" s="270" t="s">
        <v>3258</v>
      </c>
      <c r="BC1031" s="270" t="s">
        <v>3258</v>
      </c>
      <c r="BD1031" s="270"/>
      <c r="BE1031" s="270"/>
    </row>
    <row r="1032" spans="1:83" ht="14.4" x14ac:dyDescent="0.3">
      <c r="A1032" s="269">
        <v>524503</v>
      </c>
      <c r="B1032" s="272" t="str">
        <f>VLOOKUP(A1032,[1]Sheet4!B$1:G$3636,5,0)</f>
        <v>الرابعة</v>
      </c>
      <c r="C1032" s="270" t="s">
        <v>1259</v>
      </c>
      <c r="D1032" s="270" t="s">
        <v>1259</v>
      </c>
      <c r="E1032" s="270" t="s">
        <v>1259</v>
      </c>
      <c r="F1032" s="270" t="s">
        <v>1259</v>
      </c>
      <c r="G1032" s="270" t="s">
        <v>1259</v>
      </c>
      <c r="H1032" s="270" t="s">
        <v>1259</v>
      </c>
      <c r="I1032" s="270" t="s">
        <v>1259</v>
      </c>
      <c r="J1032" s="270" t="s">
        <v>1259</v>
      </c>
      <c r="K1032" s="270" t="s">
        <v>1259</v>
      </c>
      <c r="L1032" s="270" t="s">
        <v>1259</v>
      </c>
      <c r="M1032" s="270" t="s">
        <v>1259</v>
      </c>
      <c r="N1032" s="270" t="s">
        <v>1259</v>
      </c>
      <c r="O1032" s="270" t="s">
        <v>1259</v>
      </c>
      <c r="P1032" s="270" t="s">
        <v>1259</v>
      </c>
      <c r="Q1032" s="270" t="s">
        <v>1259</v>
      </c>
      <c r="R1032" s="270" t="s">
        <v>1259</v>
      </c>
      <c r="S1032" s="270" t="s">
        <v>1259</v>
      </c>
      <c r="T1032" s="270" t="s">
        <v>1259</v>
      </c>
      <c r="U1032" s="270" t="s">
        <v>1259</v>
      </c>
      <c r="V1032" s="270" t="s">
        <v>1259</v>
      </c>
      <c r="W1032" s="270" t="s">
        <v>1259</v>
      </c>
      <c r="X1032" s="270" t="s">
        <v>1259</v>
      </c>
      <c r="Y1032" s="270" t="s">
        <v>1259</v>
      </c>
      <c r="Z1032" s="270" t="s">
        <v>1259</v>
      </c>
      <c r="AA1032" s="270" t="s">
        <v>1259</v>
      </c>
      <c r="AB1032" s="270" t="s">
        <v>1259</v>
      </c>
      <c r="AC1032" s="270" t="s">
        <v>1259</v>
      </c>
      <c r="AD1032" s="270" t="s">
        <v>1259</v>
      </c>
      <c r="AE1032" s="270" t="s">
        <v>1259</v>
      </c>
      <c r="AF1032" s="270" t="s">
        <v>1259</v>
      </c>
      <c r="AG1032" s="270" t="s">
        <v>1259</v>
      </c>
      <c r="AH1032" s="270" t="s">
        <v>1259</v>
      </c>
      <c r="AI1032" s="270" t="s">
        <v>1259</v>
      </c>
      <c r="AJ1032" s="270" t="s">
        <v>1259</v>
      </c>
      <c r="AK1032" s="270" t="s">
        <v>1259</v>
      </c>
      <c r="AL1032" s="270" t="s">
        <v>1259</v>
      </c>
      <c r="AM1032" s="270" t="s">
        <v>1259</v>
      </c>
      <c r="AN1032" s="270" t="s">
        <v>1259</v>
      </c>
      <c r="AO1032" s="270" t="s">
        <v>1259</v>
      </c>
      <c r="AP1032" s="270" t="s">
        <v>1259</v>
      </c>
      <c r="AQ1032" s="270" t="s">
        <v>1259</v>
      </c>
      <c r="AR1032" s="270" t="s">
        <v>1259</v>
      </c>
      <c r="AS1032" s="270" t="s">
        <v>1259</v>
      </c>
      <c r="AT1032" s="270" t="s">
        <v>1259</v>
      </c>
      <c r="AU1032" s="270" t="s">
        <v>1259</v>
      </c>
      <c r="AV1032" s="270" t="s">
        <v>1259</v>
      </c>
      <c r="AW1032" s="277" t="s">
        <v>1259</v>
      </c>
      <c r="AX1032">
        <f>VLOOKUP(A1032,[1]Sheet4!B$2:G$3636,6,0)</f>
        <v>0</v>
      </c>
      <c r="AY1032" t="str">
        <f>VLOOKUP(A1032,[1]Sheet2!A$3:AC$3636,29,0)</f>
        <v/>
      </c>
      <c r="AZ1032" s="270" t="s">
        <v>3258</v>
      </c>
      <c r="BA1032" s="270" t="s">
        <v>3258</v>
      </c>
      <c r="BB1032" s="270" t="s">
        <v>3258</v>
      </c>
      <c r="BC1032" s="270" t="s">
        <v>3258</v>
      </c>
      <c r="BD1032" s="270"/>
      <c r="BE1032" s="270"/>
    </row>
    <row r="1033" spans="1:83" ht="14.4" x14ac:dyDescent="0.3">
      <c r="A1033" s="269">
        <v>524504</v>
      </c>
      <c r="B1033" s="272" t="str">
        <f>VLOOKUP(A1033,[1]Sheet4!B$1:G$3636,5,0)</f>
        <v>الرابعة</v>
      </c>
      <c r="C1033" s="270" t="s">
        <v>1259</v>
      </c>
      <c r="D1033" s="270" t="s">
        <v>1259</v>
      </c>
      <c r="E1033" s="270" t="s">
        <v>1259</v>
      </c>
      <c r="F1033" s="270" t="s">
        <v>1259</v>
      </c>
      <c r="G1033" s="270" t="s">
        <v>1259</v>
      </c>
      <c r="H1033" s="270" t="s">
        <v>1259</v>
      </c>
      <c r="I1033" s="270" t="s">
        <v>1259</v>
      </c>
      <c r="J1033" s="270" t="s">
        <v>1259</v>
      </c>
      <c r="K1033" s="270" t="s">
        <v>1259</v>
      </c>
      <c r="L1033" s="270" t="s">
        <v>1259</v>
      </c>
      <c r="M1033" s="270" t="s">
        <v>1259</v>
      </c>
      <c r="N1033" s="270" t="s">
        <v>1259</v>
      </c>
      <c r="O1033" s="270" t="s">
        <v>1259</v>
      </c>
      <c r="P1033" s="270" t="s">
        <v>1259</v>
      </c>
      <c r="Q1033" s="270" t="s">
        <v>1259</v>
      </c>
      <c r="R1033" s="270" t="s">
        <v>1259</v>
      </c>
      <c r="S1033" s="270" t="s">
        <v>1259</v>
      </c>
      <c r="T1033" s="270" t="s">
        <v>1259</v>
      </c>
      <c r="U1033" s="270" t="s">
        <v>1259</v>
      </c>
      <c r="V1033" s="270" t="s">
        <v>1259</v>
      </c>
      <c r="W1033" s="270" t="s">
        <v>1259</v>
      </c>
      <c r="X1033" s="270" t="s">
        <v>1259</v>
      </c>
      <c r="Y1033" s="270" t="s">
        <v>1259</v>
      </c>
      <c r="Z1033" s="270" t="s">
        <v>1259</v>
      </c>
      <c r="AA1033" s="270" t="s">
        <v>1259</v>
      </c>
      <c r="AB1033" s="270" t="s">
        <v>1259</v>
      </c>
      <c r="AC1033" s="270" t="s">
        <v>1259</v>
      </c>
      <c r="AD1033" s="270" t="s">
        <v>1259</v>
      </c>
      <c r="AE1033" s="270" t="s">
        <v>1259</v>
      </c>
      <c r="AF1033" s="270" t="s">
        <v>1259</v>
      </c>
      <c r="AG1033" s="270" t="s">
        <v>1259</v>
      </c>
      <c r="AH1033" s="270" t="s">
        <v>1259</v>
      </c>
      <c r="AI1033" s="270" t="s">
        <v>1259</v>
      </c>
      <c r="AJ1033" s="270" t="s">
        <v>1259</v>
      </c>
      <c r="AK1033" s="270" t="s">
        <v>1259</v>
      </c>
      <c r="AL1033" s="270" t="s">
        <v>1259</v>
      </c>
      <c r="AM1033" s="270" t="s">
        <v>1259</v>
      </c>
      <c r="AN1033" s="270" t="s">
        <v>1259</v>
      </c>
      <c r="AO1033" s="270" t="s">
        <v>1259</v>
      </c>
      <c r="AP1033" s="270" t="s">
        <v>1259</v>
      </c>
      <c r="AQ1033" s="270" t="s">
        <v>1259</v>
      </c>
      <c r="AR1033" s="270" t="s">
        <v>1259</v>
      </c>
      <c r="AS1033" s="270" t="s">
        <v>1259</v>
      </c>
      <c r="AT1033" s="270" t="s">
        <v>1259</v>
      </c>
      <c r="AU1033" s="270" t="s">
        <v>1259</v>
      </c>
      <c r="AV1033" s="270" t="s">
        <v>1259</v>
      </c>
      <c r="AW1033" s="277" t="s">
        <v>1259</v>
      </c>
      <c r="AX1033">
        <f>VLOOKUP(A1033,[1]Sheet4!B$2:G$3636,6,0)</f>
        <v>0</v>
      </c>
      <c r="AY1033" t="str">
        <f>VLOOKUP(A1033,[1]Sheet2!A$3:AC$3636,29,0)</f>
        <v/>
      </c>
      <c r="AZ1033" s="270" t="s">
        <v>3258</v>
      </c>
      <c r="BA1033" s="270" t="s">
        <v>3258</v>
      </c>
      <c r="BB1033" s="270" t="s">
        <v>3258</v>
      </c>
      <c r="BC1033" s="270" t="s">
        <v>3258</v>
      </c>
      <c r="BD1033" s="270"/>
      <c r="BE1033" s="270"/>
    </row>
    <row r="1034" spans="1:83" ht="14.4" x14ac:dyDescent="0.3">
      <c r="A1034" s="269">
        <v>524508</v>
      </c>
      <c r="B1034" s="272" t="str">
        <f>VLOOKUP(A1034,[1]Sheet4!B$1:G$3636,5,0)</f>
        <v>الرابعة حديث</v>
      </c>
      <c r="C1034" s="270" t="s">
        <v>1259</v>
      </c>
      <c r="D1034" s="270" t="s">
        <v>1259</v>
      </c>
      <c r="E1034" s="270" t="s">
        <v>1259</v>
      </c>
      <c r="F1034" s="270" t="s">
        <v>1259</v>
      </c>
      <c r="G1034" s="270" t="s">
        <v>1259</v>
      </c>
      <c r="H1034" s="270" t="s">
        <v>1259</v>
      </c>
      <c r="I1034" s="270" t="s">
        <v>1259</v>
      </c>
      <c r="J1034" s="270" t="s">
        <v>1259</v>
      </c>
      <c r="K1034" s="270" t="s">
        <v>1259</v>
      </c>
      <c r="L1034" s="270" t="s">
        <v>1259</v>
      </c>
      <c r="M1034" s="270" t="s">
        <v>1259</v>
      </c>
      <c r="N1034" s="270" t="s">
        <v>1259</v>
      </c>
      <c r="O1034" s="270" t="s">
        <v>1259</v>
      </c>
      <c r="P1034" s="270" t="s">
        <v>1259</v>
      </c>
      <c r="Q1034" s="270" t="s">
        <v>1259</v>
      </c>
      <c r="R1034" s="270" t="s">
        <v>1259</v>
      </c>
      <c r="S1034" s="270" t="s">
        <v>1259</v>
      </c>
      <c r="T1034" s="270" t="s">
        <v>1259</v>
      </c>
      <c r="U1034" s="270" t="s">
        <v>1259</v>
      </c>
      <c r="V1034" s="270" t="s">
        <v>1259</v>
      </c>
      <c r="W1034" s="270" t="s">
        <v>1259</v>
      </c>
      <c r="X1034" s="270" t="s">
        <v>1259</v>
      </c>
      <c r="Y1034" s="270" t="s">
        <v>1259</v>
      </c>
      <c r="Z1034" s="270" t="s">
        <v>1259</v>
      </c>
      <c r="AA1034" s="270" t="s">
        <v>1259</v>
      </c>
      <c r="AB1034" s="270" t="s">
        <v>1259</v>
      </c>
      <c r="AC1034" s="270" t="s">
        <v>1259</v>
      </c>
      <c r="AD1034" s="270" t="s">
        <v>1259</v>
      </c>
      <c r="AE1034" s="270" t="s">
        <v>1259</v>
      </c>
      <c r="AF1034" s="270" t="s">
        <v>1259</v>
      </c>
      <c r="AG1034" s="270" t="s">
        <v>1259</v>
      </c>
      <c r="AH1034" s="270" t="s">
        <v>1259</v>
      </c>
      <c r="AI1034" s="270" t="s">
        <v>1259</v>
      </c>
      <c r="AJ1034" s="270" t="s">
        <v>1259</v>
      </c>
      <c r="AK1034" s="270" t="s">
        <v>1259</v>
      </c>
      <c r="AL1034" s="270" t="s">
        <v>1259</v>
      </c>
      <c r="AM1034" s="270" t="s">
        <v>1259</v>
      </c>
      <c r="AN1034" s="270" t="s">
        <v>1259</v>
      </c>
      <c r="AO1034" s="270" t="s">
        <v>1259</v>
      </c>
      <c r="AP1034" s="270" t="s">
        <v>1259</v>
      </c>
      <c r="AQ1034" s="270" t="s">
        <v>1259</v>
      </c>
      <c r="AR1034" s="270" t="s">
        <v>1259</v>
      </c>
      <c r="AS1034" s="270" t="s">
        <v>3258</v>
      </c>
      <c r="AT1034" s="270" t="s">
        <v>3258</v>
      </c>
      <c r="AU1034" s="270" t="s">
        <v>3258</v>
      </c>
      <c r="AV1034" s="270" t="s">
        <v>3258</v>
      </c>
      <c r="AW1034" s="277" t="s">
        <v>3258</v>
      </c>
      <c r="AY1034" t="str">
        <f>VLOOKUP(A1034,[1]Sheet2!A$3:AC$3636,29,0)</f>
        <v/>
      </c>
      <c r="AZ1034" s="270" t="s">
        <v>3258</v>
      </c>
      <c r="BA1034" s="270" t="s">
        <v>3258</v>
      </c>
      <c r="BB1034" s="270" t="s">
        <v>3258</v>
      </c>
      <c r="BC1034" s="270" t="s">
        <v>3258</v>
      </c>
      <c r="BD1034" s="270"/>
      <c r="BE1034" s="270"/>
    </row>
    <row r="1035" spans="1:83" ht="14.4" x14ac:dyDescent="0.3">
      <c r="A1035" s="269">
        <v>524511</v>
      </c>
      <c r="B1035" s="272" t="str">
        <f>VLOOKUP(A1035,[1]Sheet4!B$1:G$3636,5,0)</f>
        <v>الرابعة</v>
      </c>
      <c r="C1035" s="270" t="s">
        <v>1259</v>
      </c>
      <c r="D1035" s="270" t="s">
        <v>1259</v>
      </c>
      <c r="E1035" s="270" t="s">
        <v>1259</v>
      </c>
      <c r="F1035" s="270" t="s">
        <v>1259</v>
      </c>
      <c r="G1035" s="270" t="s">
        <v>1259</v>
      </c>
      <c r="H1035" s="270" t="s">
        <v>1259</v>
      </c>
      <c r="I1035" s="270" t="s">
        <v>1259</v>
      </c>
      <c r="J1035" s="270" t="s">
        <v>1259</v>
      </c>
      <c r="K1035" s="270" t="s">
        <v>1259</v>
      </c>
      <c r="L1035" s="270" t="s">
        <v>1259</v>
      </c>
      <c r="M1035" s="270" t="s">
        <v>1259</v>
      </c>
      <c r="N1035" s="270" t="s">
        <v>1259</v>
      </c>
      <c r="O1035" s="270" t="s">
        <v>1259</v>
      </c>
      <c r="P1035" s="270" t="s">
        <v>1259</v>
      </c>
      <c r="Q1035" s="270" t="s">
        <v>1259</v>
      </c>
      <c r="R1035" s="270" t="s">
        <v>1259</v>
      </c>
      <c r="S1035" s="270" t="s">
        <v>1259</v>
      </c>
      <c r="T1035" s="270" t="s">
        <v>1259</v>
      </c>
      <c r="U1035" s="270" t="s">
        <v>1259</v>
      </c>
      <c r="V1035" s="270" t="s">
        <v>1259</v>
      </c>
      <c r="W1035" s="270" t="s">
        <v>1259</v>
      </c>
      <c r="X1035" s="270" t="s">
        <v>1259</v>
      </c>
      <c r="Y1035" s="270" t="s">
        <v>1259</v>
      </c>
      <c r="Z1035" s="270" t="s">
        <v>1259</v>
      </c>
      <c r="AA1035" s="270" t="s">
        <v>1259</v>
      </c>
      <c r="AB1035" s="270" t="s">
        <v>1259</v>
      </c>
      <c r="AC1035" s="270" t="s">
        <v>1259</v>
      </c>
      <c r="AD1035" s="270" t="s">
        <v>1259</v>
      </c>
      <c r="AE1035" s="270" t="s">
        <v>1259</v>
      </c>
      <c r="AF1035" s="270" t="s">
        <v>1259</v>
      </c>
      <c r="AG1035" s="270" t="s">
        <v>1259</v>
      </c>
      <c r="AH1035" s="270" t="s">
        <v>1259</v>
      </c>
      <c r="AI1035" s="270" t="s">
        <v>1259</v>
      </c>
      <c r="AJ1035" s="270" t="s">
        <v>1259</v>
      </c>
      <c r="AK1035" s="270" t="s">
        <v>1259</v>
      </c>
      <c r="AL1035" s="270" t="s">
        <v>1259</v>
      </c>
      <c r="AM1035" s="270" t="s">
        <v>1259</v>
      </c>
      <c r="AN1035" s="270" t="s">
        <v>1259</v>
      </c>
      <c r="AO1035" s="270" t="s">
        <v>1259</v>
      </c>
      <c r="AP1035" s="270" t="s">
        <v>1259</v>
      </c>
      <c r="AQ1035" s="270" t="s">
        <v>1259</v>
      </c>
      <c r="AR1035" s="270" t="s">
        <v>1259</v>
      </c>
      <c r="AS1035" s="270" t="s">
        <v>1259</v>
      </c>
      <c r="AT1035" s="270" t="s">
        <v>1259</v>
      </c>
      <c r="AU1035" s="270" t="s">
        <v>1259</v>
      </c>
      <c r="AV1035" s="270" t="s">
        <v>1259</v>
      </c>
      <c r="AW1035" s="277" t="s">
        <v>1259</v>
      </c>
      <c r="AX1035">
        <f>VLOOKUP(A1035,[1]Sheet4!B$2:G$3636,6,0)</f>
        <v>0</v>
      </c>
      <c r="AY1035" t="str">
        <f>VLOOKUP(A1035,[1]Sheet2!A$3:AC$3636,29,0)</f>
        <v/>
      </c>
      <c r="AZ1035" s="270" t="s">
        <v>3258</v>
      </c>
      <c r="BA1035" s="270" t="s">
        <v>3258</v>
      </c>
      <c r="BB1035" s="270" t="s">
        <v>3258</v>
      </c>
      <c r="BC1035" s="270" t="s">
        <v>3258</v>
      </c>
      <c r="BD1035" s="270"/>
      <c r="BE1035" s="270"/>
    </row>
    <row r="1036" spans="1:83" ht="14.4" x14ac:dyDescent="0.3">
      <c r="A1036" s="269">
        <v>524514</v>
      </c>
      <c r="B1036" s="272" t="str">
        <f>VLOOKUP(A1036,[1]Sheet4!B$1:G$3636,5,0)</f>
        <v>الرابعة</v>
      </c>
      <c r="C1036" s="270" t="s">
        <v>1259</v>
      </c>
      <c r="D1036" s="270" t="s">
        <v>1259</v>
      </c>
      <c r="E1036" s="270" t="s">
        <v>1259</v>
      </c>
      <c r="F1036" s="270" t="s">
        <v>1259</v>
      </c>
      <c r="G1036" s="270" t="s">
        <v>1259</v>
      </c>
      <c r="H1036" s="270" t="s">
        <v>1259</v>
      </c>
      <c r="I1036" s="270" t="s">
        <v>1259</v>
      </c>
      <c r="J1036" s="270" t="s">
        <v>1259</v>
      </c>
      <c r="K1036" s="270" t="s">
        <v>1259</v>
      </c>
      <c r="L1036" s="270" t="s">
        <v>1259</v>
      </c>
      <c r="M1036" s="270" t="s">
        <v>1259</v>
      </c>
      <c r="N1036" s="270" t="s">
        <v>1259</v>
      </c>
      <c r="O1036" s="270" t="s">
        <v>1259</v>
      </c>
      <c r="P1036" s="270" t="s">
        <v>1259</v>
      </c>
      <c r="Q1036" s="270" t="s">
        <v>1259</v>
      </c>
      <c r="R1036" s="270" t="s">
        <v>1259</v>
      </c>
      <c r="S1036" s="270" t="s">
        <v>1259</v>
      </c>
      <c r="T1036" s="270" t="s">
        <v>1259</v>
      </c>
      <c r="U1036" s="270" t="s">
        <v>1259</v>
      </c>
      <c r="V1036" s="270" t="s">
        <v>1259</v>
      </c>
      <c r="W1036" s="270" t="s">
        <v>1259</v>
      </c>
      <c r="X1036" s="270" t="s">
        <v>1259</v>
      </c>
      <c r="Y1036" s="270" t="s">
        <v>1259</v>
      </c>
      <c r="Z1036" s="270" t="s">
        <v>1259</v>
      </c>
      <c r="AA1036" s="270" t="s">
        <v>1259</v>
      </c>
      <c r="AB1036" s="270" t="s">
        <v>1259</v>
      </c>
      <c r="AC1036" s="270" t="s">
        <v>1259</v>
      </c>
      <c r="AD1036" s="270" t="s">
        <v>1259</v>
      </c>
      <c r="AE1036" s="270" t="s">
        <v>1259</v>
      </c>
      <c r="AF1036" s="270" t="s">
        <v>1259</v>
      </c>
      <c r="AG1036" s="270" t="s">
        <v>1259</v>
      </c>
      <c r="AH1036" s="270" t="s">
        <v>1259</v>
      </c>
      <c r="AI1036" s="270" t="s">
        <v>1259</v>
      </c>
      <c r="AJ1036" s="270" t="s">
        <v>1259</v>
      </c>
      <c r="AK1036" s="270" t="s">
        <v>1259</v>
      </c>
      <c r="AL1036" s="270" t="s">
        <v>1259</v>
      </c>
      <c r="AM1036" s="270" t="s">
        <v>1259</v>
      </c>
      <c r="AN1036" s="270" t="s">
        <v>1259</v>
      </c>
      <c r="AO1036" s="270" t="s">
        <v>1259</v>
      </c>
      <c r="AP1036" s="270" t="s">
        <v>1259</v>
      </c>
      <c r="AQ1036" s="270" t="s">
        <v>1259</v>
      </c>
      <c r="AR1036" s="270" t="s">
        <v>1259</v>
      </c>
      <c r="AS1036" s="270" t="s">
        <v>1259</v>
      </c>
      <c r="AT1036" s="270" t="s">
        <v>1259</v>
      </c>
      <c r="AU1036" s="270" t="s">
        <v>1259</v>
      </c>
      <c r="AV1036" s="270" t="s">
        <v>1259</v>
      </c>
      <c r="AW1036" s="277" t="s">
        <v>1259</v>
      </c>
      <c r="AX1036">
        <f>VLOOKUP(A1036,[1]Sheet4!B$2:G$3636,6,0)</f>
        <v>0</v>
      </c>
      <c r="AY1036" t="str">
        <f>VLOOKUP(A1036,[1]Sheet2!A$3:AC$3636,29,0)</f>
        <v/>
      </c>
      <c r="AZ1036" s="270" t="s">
        <v>3258</v>
      </c>
      <c r="BA1036" s="270" t="s">
        <v>3258</v>
      </c>
      <c r="BB1036" s="270" t="s">
        <v>3258</v>
      </c>
      <c r="BC1036" s="270" t="s">
        <v>3258</v>
      </c>
      <c r="BD1036" s="270"/>
      <c r="BE1036" s="270"/>
    </row>
    <row r="1037" spans="1:83" ht="14.4" x14ac:dyDescent="0.3">
      <c r="A1037" s="269">
        <v>524519</v>
      </c>
      <c r="B1037" s="272" t="str">
        <f>VLOOKUP(A1037,[1]Sheet4!B$1:G$3636,5,0)</f>
        <v>الرابعة حديث</v>
      </c>
      <c r="C1037" s="270" t="s">
        <v>1260</v>
      </c>
      <c r="D1037" s="270" t="s">
        <v>1260</v>
      </c>
      <c r="E1037" s="270" t="s">
        <v>1260</v>
      </c>
      <c r="F1037" s="270" t="s">
        <v>1260</v>
      </c>
      <c r="G1037" s="270" t="s">
        <v>1260</v>
      </c>
      <c r="H1037" s="270" t="s">
        <v>1260</v>
      </c>
      <c r="I1037" s="270" t="s">
        <v>1260</v>
      </c>
      <c r="J1037" s="270" t="s">
        <v>1260</v>
      </c>
      <c r="K1037" s="270" t="s">
        <v>1260</v>
      </c>
      <c r="L1037" s="270" t="s">
        <v>1260</v>
      </c>
      <c r="M1037" s="270" t="s">
        <v>1260</v>
      </c>
      <c r="N1037" s="270" t="s">
        <v>1260</v>
      </c>
      <c r="O1037" s="270" t="s">
        <v>1260</v>
      </c>
      <c r="P1037" s="270" t="s">
        <v>1260</v>
      </c>
      <c r="Q1037" s="270" t="s">
        <v>1260</v>
      </c>
      <c r="R1037" s="270" t="s">
        <v>1260</v>
      </c>
      <c r="S1037" s="270" t="s">
        <v>1260</v>
      </c>
      <c r="T1037" s="270" t="s">
        <v>1260</v>
      </c>
      <c r="U1037" s="270" t="s">
        <v>1260</v>
      </c>
      <c r="V1037" s="270" t="s">
        <v>1260</v>
      </c>
      <c r="W1037" s="270" t="s">
        <v>1260</v>
      </c>
      <c r="X1037" s="270" t="s">
        <v>1260</v>
      </c>
      <c r="Y1037" s="270" t="s">
        <v>1260</v>
      </c>
      <c r="Z1037" s="270" t="s">
        <v>1260</v>
      </c>
      <c r="AA1037" s="270" t="s">
        <v>1260</v>
      </c>
      <c r="AB1037" s="270" t="s">
        <v>1260</v>
      </c>
      <c r="AC1037" s="270" t="s">
        <v>1260</v>
      </c>
      <c r="AD1037" s="270" t="s">
        <v>1260</v>
      </c>
      <c r="AE1037" s="270" t="s">
        <v>1260</v>
      </c>
      <c r="AF1037" s="270" t="s">
        <v>1260</v>
      </c>
      <c r="AG1037" s="270" t="s">
        <v>1260</v>
      </c>
      <c r="AH1037" s="270" t="s">
        <v>1260</v>
      </c>
      <c r="AI1037" s="270" t="s">
        <v>1260</v>
      </c>
      <c r="AJ1037" s="270" t="s">
        <v>1260</v>
      </c>
      <c r="AK1037" s="270" t="s">
        <v>1260</v>
      </c>
      <c r="AL1037" s="270" t="s">
        <v>1260</v>
      </c>
      <c r="AM1037" s="270" t="s">
        <v>1260</v>
      </c>
      <c r="AN1037" s="270" t="s">
        <v>1260</v>
      </c>
      <c r="AO1037" s="270" t="s">
        <v>1260</v>
      </c>
      <c r="AP1037" s="270" t="s">
        <v>1260</v>
      </c>
      <c r="AQ1037" s="270" t="s">
        <v>1260</v>
      </c>
      <c r="AR1037" s="270" t="s">
        <v>1260</v>
      </c>
      <c r="AS1037" s="270" t="s">
        <v>3258</v>
      </c>
      <c r="AT1037" s="270" t="s">
        <v>3258</v>
      </c>
      <c r="AU1037" s="270" t="s">
        <v>3258</v>
      </c>
      <c r="AV1037" s="270" t="s">
        <v>3258</v>
      </c>
      <c r="AW1037" s="277" t="s">
        <v>3258</v>
      </c>
      <c r="AY1037">
        <f>VLOOKUP(A1037,[1]Sheet2!A$3:AC$3636,29,0)</f>
        <v>0</v>
      </c>
      <c r="AZ1037" s="270" t="s">
        <v>3258</v>
      </c>
      <c r="BA1037" s="270" t="s">
        <v>3258</v>
      </c>
      <c r="BB1037" s="270" t="s">
        <v>3258</v>
      </c>
      <c r="BC1037" s="270" t="s">
        <v>3258</v>
      </c>
      <c r="BD1037" s="270"/>
      <c r="BE1037" s="270"/>
    </row>
    <row r="1038" spans="1:83" ht="14.4" x14ac:dyDescent="0.3">
      <c r="A1038" s="269">
        <v>524524</v>
      </c>
      <c r="B1038" s="272" t="str">
        <f>VLOOKUP(A1038,[1]Sheet4!B$1:G$3636,5,0)</f>
        <v>الرابعة</v>
      </c>
      <c r="C1038" s="270" t="s">
        <v>1259</v>
      </c>
      <c r="D1038" s="270" t="s">
        <v>1259</v>
      </c>
      <c r="E1038" s="270" t="s">
        <v>1259</v>
      </c>
      <c r="F1038" s="270" t="s">
        <v>1259</v>
      </c>
      <c r="G1038" s="270" t="s">
        <v>1259</v>
      </c>
      <c r="H1038" s="270" t="s">
        <v>1259</v>
      </c>
      <c r="I1038" s="270" t="s">
        <v>1259</v>
      </c>
      <c r="J1038" s="270" t="s">
        <v>1259</v>
      </c>
      <c r="K1038" s="270" t="s">
        <v>1259</v>
      </c>
      <c r="L1038" s="270" t="s">
        <v>1259</v>
      </c>
      <c r="M1038" s="270" t="s">
        <v>1259</v>
      </c>
      <c r="N1038" s="270" t="s">
        <v>1259</v>
      </c>
      <c r="O1038" s="270" t="s">
        <v>1259</v>
      </c>
      <c r="P1038" s="270" t="s">
        <v>1259</v>
      </c>
      <c r="Q1038" s="270" t="s">
        <v>1259</v>
      </c>
      <c r="R1038" s="270" t="s">
        <v>1259</v>
      </c>
      <c r="S1038" s="270" t="s">
        <v>1259</v>
      </c>
      <c r="T1038" s="270" t="s">
        <v>1259</v>
      </c>
      <c r="U1038" s="270" t="s">
        <v>1259</v>
      </c>
      <c r="V1038" s="270" t="s">
        <v>1259</v>
      </c>
      <c r="W1038" s="270" t="s">
        <v>1259</v>
      </c>
      <c r="X1038" s="270" t="s">
        <v>1259</v>
      </c>
      <c r="Y1038" s="270" t="s">
        <v>1259</v>
      </c>
      <c r="Z1038" s="270" t="s">
        <v>1259</v>
      </c>
      <c r="AA1038" s="270" t="s">
        <v>1259</v>
      </c>
      <c r="AB1038" s="270" t="s">
        <v>1259</v>
      </c>
      <c r="AC1038" s="270" t="s">
        <v>1259</v>
      </c>
      <c r="AD1038" s="270" t="s">
        <v>1259</v>
      </c>
      <c r="AE1038" s="270" t="s">
        <v>1259</v>
      </c>
      <c r="AF1038" s="270" t="s">
        <v>1259</v>
      </c>
      <c r="AG1038" s="270" t="s">
        <v>1259</v>
      </c>
      <c r="AH1038" s="270" t="s">
        <v>1259</v>
      </c>
      <c r="AI1038" s="270" t="s">
        <v>1259</v>
      </c>
      <c r="AJ1038" s="270" t="s">
        <v>1259</v>
      </c>
      <c r="AK1038" s="270" t="s">
        <v>1259</v>
      </c>
      <c r="AL1038" s="270" t="s">
        <v>1259</v>
      </c>
      <c r="AM1038" s="270" t="s">
        <v>1259</v>
      </c>
      <c r="AN1038" s="270" t="s">
        <v>1259</v>
      </c>
      <c r="AO1038" s="270" t="s">
        <v>1259</v>
      </c>
      <c r="AP1038" s="270" t="s">
        <v>1259</v>
      </c>
      <c r="AQ1038" s="270" t="s">
        <v>1259</v>
      </c>
      <c r="AR1038" s="270" t="s">
        <v>1259</v>
      </c>
      <c r="AS1038" s="270" t="s">
        <v>1259</v>
      </c>
      <c r="AT1038" s="270" t="s">
        <v>1259</v>
      </c>
      <c r="AU1038" s="270" t="s">
        <v>1259</v>
      </c>
      <c r="AV1038" s="270" t="s">
        <v>1259</v>
      </c>
      <c r="AW1038" s="277" t="s">
        <v>1259</v>
      </c>
      <c r="AX1038">
        <f>VLOOKUP(A1038,[1]Sheet4!B$2:G$3636,6,0)</f>
        <v>0</v>
      </c>
      <c r="AY1038" t="str">
        <f>VLOOKUP(A1038,[1]Sheet2!A$3:AC$3636,29,0)</f>
        <v/>
      </c>
      <c r="AZ1038" s="270" t="s">
        <v>3258</v>
      </c>
      <c r="BA1038" s="270" t="s">
        <v>3258</v>
      </c>
      <c r="BB1038" s="270" t="s">
        <v>3258</v>
      </c>
      <c r="BC1038" s="270" t="s">
        <v>3258</v>
      </c>
      <c r="BD1038" s="270"/>
      <c r="BE1038" s="270"/>
    </row>
    <row r="1039" spans="1:83" ht="14.4" x14ac:dyDescent="0.3">
      <c r="A1039" s="269">
        <v>524531</v>
      </c>
      <c r="B1039" s="272" t="str">
        <f>VLOOKUP(A1039,[1]Sheet4!B$1:G$3636,5,0)</f>
        <v>الرابعة</v>
      </c>
      <c r="C1039" s="270" t="s">
        <v>1259</v>
      </c>
      <c r="D1039" s="270" t="s">
        <v>1259</v>
      </c>
      <c r="E1039" s="270" t="s">
        <v>1259</v>
      </c>
      <c r="F1039" s="270" t="s">
        <v>1259</v>
      </c>
      <c r="G1039" s="270" t="s">
        <v>1259</v>
      </c>
      <c r="H1039" s="270" t="s">
        <v>1259</v>
      </c>
      <c r="I1039" s="270" t="s">
        <v>1259</v>
      </c>
      <c r="J1039" s="270" t="s">
        <v>1259</v>
      </c>
      <c r="K1039" s="270" t="s">
        <v>1259</v>
      </c>
      <c r="L1039" s="270" t="s">
        <v>1259</v>
      </c>
      <c r="M1039" s="270" t="s">
        <v>1259</v>
      </c>
      <c r="N1039" s="270" t="s">
        <v>1259</v>
      </c>
      <c r="O1039" s="270" t="s">
        <v>1259</v>
      </c>
      <c r="P1039" s="270" t="s">
        <v>1259</v>
      </c>
      <c r="Q1039" s="270" t="s">
        <v>1259</v>
      </c>
      <c r="R1039" s="270" t="s">
        <v>1259</v>
      </c>
      <c r="S1039" s="270" t="s">
        <v>1259</v>
      </c>
      <c r="T1039" s="270" t="s">
        <v>1259</v>
      </c>
      <c r="U1039" s="270" t="s">
        <v>1259</v>
      </c>
      <c r="V1039" s="270" t="s">
        <v>1259</v>
      </c>
      <c r="W1039" s="270" t="s">
        <v>1259</v>
      </c>
      <c r="X1039" s="270" t="s">
        <v>1259</v>
      </c>
      <c r="Y1039" s="270" t="s">
        <v>1259</v>
      </c>
      <c r="Z1039" s="270" t="s">
        <v>1259</v>
      </c>
      <c r="AA1039" s="270" t="s">
        <v>1259</v>
      </c>
      <c r="AB1039" s="270" t="s">
        <v>1259</v>
      </c>
      <c r="AC1039" s="270" t="s">
        <v>1259</v>
      </c>
      <c r="AD1039" s="270" t="s">
        <v>1259</v>
      </c>
      <c r="AE1039" s="270" t="s">
        <v>1259</v>
      </c>
      <c r="AF1039" s="270" t="s">
        <v>1259</v>
      </c>
      <c r="AG1039" s="270" t="s">
        <v>1259</v>
      </c>
      <c r="AH1039" s="270" t="s">
        <v>1259</v>
      </c>
      <c r="AI1039" s="270" t="s">
        <v>1259</v>
      </c>
      <c r="AJ1039" s="270" t="s">
        <v>1259</v>
      </c>
      <c r="AK1039" s="270" t="s">
        <v>1259</v>
      </c>
      <c r="AL1039" s="270" t="s">
        <v>1259</v>
      </c>
      <c r="AM1039" s="270" t="s">
        <v>1259</v>
      </c>
      <c r="AN1039" s="270" t="s">
        <v>1259</v>
      </c>
      <c r="AO1039" s="270" t="s">
        <v>1259</v>
      </c>
      <c r="AP1039" s="270" t="s">
        <v>1259</v>
      </c>
      <c r="AQ1039" s="270" t="s">
        <v>1259</v>
      </c>
      <c r="AR1039" s="270" t="s">
        <v>1259</v>
      </c>
      <c r="AS1039" s="270" t="s">
        <v>1259</v>
      </c>
      <c r="AT1039" s="270" t="s">
        <v>1259</v>
      </c>
      <c r="AU1039" s="270" t="s">
        <v>1259</v>
      </c>
      <c r="AV1039" s="270" t="s">
        <v>1259</v>
      </c>
      <c r="AW1039" s="277" t="s">
        <v>1259</v>
      </c>
      <c r="AX1039">
        <f>VLOOKUP(A1039,[1]Sheet4!B$2:G$3636,6,0)</f>
        <v>0</v>
      </c>
      <c r="AY1039" t="str">
        <f>VLOOKUP(A1039,[1]Sheet2!A$3:AC$3636,29,0)</f>
        <v/>
      </c>
      <c r="AZ1039" s="270" t="s">
        <v>3258</v>
      </c>
      <c r="BA1039" s="270" t="s">
        <v>3258</v>
      </c>
      <c r="BB1039" s="270" t="s">
        <v>3258</v>
      </c>
      <c r="BC1039" s="270" t="s">
        <v>3258</v>
      </c>
      <c r="BD1039" s="270"/>
      <c r="BE1039" s="270"/>
      <c r="BH1039" s="248"/>
      <c r="BI1039" s="248"/>
      <c r="BJ1039" s="248"/>
      <c r="BK1039" s="248"/>
      <c r="BL1039" s="248"/>
      <c r="BM1039" s="248"/>
      <c r="BN1039" s="248"/>
      <c r="BO1039" s="248"/>
      <c r="BP1039" s="248" t="s">
        <v>3258</v>
      </c>
      <c r="BQ1039" s="248" t="s">
        <v>3258</v>
      </c>
      <c r="BR1039" s="248" t="s">
        <v>3258</v>
      </c>
      <c r="BS1039" s="248" t="s">
        <v>3258</v>
      </c>
      <c r="BT1039" s="248" t="s">
        <v>3258</v>
      </c>
      <c r="BU1039" s="248" t="s">
        <v>3258</v>
      </c>
      <c r="BV1039" s="247"/>
      <c r="BW1039" s="248"/>
      <c r="BX1039" s="248"/>
      <c r="BY1039" s="248"/>
      <c r="BZ1039" s="248"/>
      <c r="CA1039" s="241"/>
      <c r="CB1039" s="241"/>
      <c r="CC1039" s="241"/>
      <c r="CD1039" s="241"/>
      <c r="CE1039" s="248"/>
    </row>
    <row r="1040" spans="1:83" ht="14.4" x14ac:dyDescent="0.3">
      <c r="A1040" s="269">
        <v>524536</v>
      </c>
      <c r="B1040" s="272" t="str">
        <f>VLOOKUP(A1040,[1]Sheet4!B$1:G$3636,5,0)</f>
        <v>الرابعة</v>
      </c>
      <c r="C1040" s="270" t="s">
        <v>1259</v>
      </c>
      <c r="D1040" s="270" t="s">
        <v>1259</v>
      </c>
      <c r="E1040" s="270" t="s">
        <v>1259</v>
      </c>
      <c r="F1040" s="270" t="s">
        <v>1259</v>
      </c>
      <c r="G1040" s="270" t="s">
        <v>1259</v>
      </c>
      <c r="H1040" s="270" t="s">
        <v>1259</v>
      </c>
      <c r="I1040" s="270" t="s">
        <v>1259</v>
      </c>
      <c r="J1040" s="270" t="s">
        <v>1259</v>
      </c>
      <c r="K1040" s="270" t="s">
        <v>1259</v>
      </c>
      <c r="L1040" s="270" t="s">
        <v>1259</v>
      </c>
      <c r="M1040" s="270" t="s">
        <v>1259</v>
      </c>
      <c r="N1040" s="270" t="s">
        <v>1259</v>
      </c>
      <c r="O1040" s="270" t="s">
        <v>1259</v>
      </c>
      <c r="P1040" s="270" t="s">
        <v>1259</v>
      </c>
      <c r="Q1040" s="270" t="s">
        <v>1259</v>
      </c>
      <c r="R1040" s="270" t="s">
        <v>1259</v>
      </c>
      <c r="S1040" s="270" t="s">
        <v>1259</v>
      </c>
      <c r="T1040" s="270" t="s">
        <v>1259</v>
      </c>
      <c r="U1040" s="270" t="s">
        <v>1259</v>
      </c>
      <c r="V1040" s="270" t="s">
        <v>1259</v>
      </c>
      <c r="W1040" s="270" t="s">
        <v>1259</v>
      </c>
      <c r="X1040" s="270" t="s">
        <v>1259</v>
      </c>
      <c r="Y1040" s="270" t="s">
        <v>1259</v>
      </c>
      <c r="Z1040" s="270" t="s">
        <v>1259</v>
      </c>
      <c r="AA1040" s="270" t="s">
        <v>1259</v>
      </c>
      <c r="AB1040" s="270" t="s">
        <v>1259</v>
      </c>
      <c r="AC1040" s="270" t="s">
        <v>1259</v>
      </c>
      <c r="AD1040" s="270" t="s">
        <v>1259</v>
      </c>
      <c r="AE1040" s="270" t="s">
        <v>1259</v>
      </c>
      <c r="AF1040" s="270" t="s">
        <v>1259</v>
      </c>
      <c r="AG1040" s="270" t="s">
        <v>1259</v>
      </c>
      <c r="AH1040" s="270" t="s">
        <v>1259</v>
      </c>
      <c r="AI1040" s="270" t="s">
        <v>1259</v>
      </c>
      <c r="AJ1040" s="270" t="s">
        <v>1259</v>
      </c>
      <c r="AK1040" s="270" t="s">
        <v>1259</v>
      </c>
      <c r="AL1040" s="270" t="s">
        <v>1259</v>
      </c>
      <c r="AM1040" s="270" t="s">
        <v>1259</v>
      </c>
      <c r="AN1040" s="270" t="s">
        <v>1259</v>
      </c>
      <c r="AO1040" s="270" t="s">
        <v>1259</v>
      </c>
      <c r="AP1040" s="270" t="s">
        <v>1259</v>
      </c>
      <c r="AQ1040" s="270" t="s">
        <v>1259</v>
      </c>
      <c r="AR1040" s="270" t="s">
        <v>1259</v>
      </c>
      <c r="AS1040" s="270" t="s">
        <v>1259</v>
      </c>
      <c r="AT1040" s="270" t="s">
        <v>1259</v>
      </c>
      <c r="AU1040" s="270" t="s">
        <v>1259</v>
      </c>
      <c r="AV1040" s="270" t="s">
        <v>1259</v>
      </c>
      <c r="AW1040" s="277" t="s">
        <v>1259</v>
      </c>
      <c r="AX1040">
        <f>VLOOKUP(A1040,[1]Sheet4!B$2:G$3636,6,0)</f>
        <v>0</v>
      </c>
      <c r="AY1040" t="str">
        <f>VLOOKUP(A1040,[1]Sheet2!A$3:AC$3636,29,0)</f>
        <v/>
      </c>
      <c r="AZ1040" s="270" t="s">
        <v>3258</v>
      </c>
      <c r="BA1040" s="270" t="s">
        <v>3258</v>
      </c>
      <c r="BB1040" s="270" t="s">
        <v>3258</v>
      </c>
      <c r="BC1040" s="270" t="s">
        <v>3258</v>
      </c>
      <c r="BD1040" s="270"/>
      <c r="BE1040" s="270"/>
    </row>
    <row r="1041" spans="1:83" ht="14.4" x14ac:dyDescent="0.3">
      <c r="A1041" s="269">
        <v>524537</v>
      </c>
      <c r="B1041" s="272" t="str">
        <f>VLOOKUP(A1041,[1]Sheet4!B$1:G$3636,5,0)</f>
        <v>الرابعة</v>
      </c>
      <c r="C1041" s="270" t="s">
        <v>1259</v>
      </c>
      <c r="D1041" s="270" t="s">
        <v>1259</v>
      </c>
      <c r="E1041" s="270" t="s">
        <v>1259</v>
      </c>
      <c r="F1041" s="270" t="s">
        <v>1259</v>
      </c>
      <c r="G1041" s="270" t="s">
        <v>1259</v>
      </c>
      <c r="H1041" s="270" t="s">
        <v>1259</v>
      </c>
      <c r="I1041" s="270" t="s">
        <v>1259</v>
      </c>
      <c r="J1041" s="270" t="s">
        <v>1259</v>
      </c>
      <c r="K1041" s="270" t="s">
        <v>1259</v>
      </c>
      <c r="L1041" s="270" t="s">
        <v>1259</v>
      </c>
      <c r="M1041" s="270" t="s">
        <v>1259</v>
      </c>
      <c r="N1041" s="270" t="s">
        <v>1259</v>
      </c>
      <c r="O1041" s="270" t="s">
        <v>1259</v>
      </c>
      <c r="P1041" s="270" t="s">
        <v>1259</v>
      </c>
      <c r="Q1041" s="270" t="s">
        <v>1259</v>
      </c>
      <c r="R1041" s="270" t="s">
        <v>1259</v>
      </c>
      <c r="S1041" s="270" t="s">
        <v>1259</v>
      </c>
      <c r="T1041" s="270" t="s">
        <v>1259</v>
      </c>
      <c r="U1041" s="270" t="s">
        <v>1259</v>
      </c>
      <c r="V1041" s="270" t="s">
        <v>1259</v>
      </c>
      <c r="W1041" s="270" t="s">
        <v>1259</v>
      </c>
      <c r="X1041" s="270" t="s">
        <v>1259</v>
      </c>
      <c r="Y1041" s="270" t="s">
        <v>1259</v>
      </c>
      <c r="Z1041" s="270" t="s">
        <v>1259</v>
      </c>
      <c r="AA1041" s="270" t="s">
        <v>1259</v>
      </c>
      <c r="AB1041" s="270" t="s">
        <v>1259</v>
      </c>
      <c r="AC1041" s="270" t="s">
        <v>1259</v>
      </c>
      <c r="AD1041" s="270" t="s">
        <v>1259</v>
      </c>
      <c r="AE1041" s="270" t="s">
        <v>1259</v>
      </c>
      <c r="AF1041" s="270" t="s">
        <v>1259</v>
      </c>
      <c r="AG1041" s="270" t="s">
        <v>1259</v>
      </c>
      <c r="AH1041" s="270" t="s">
        <v>1259</v>
      </c>
      <c r="AI1041" s="270" t="s">
        <v>1259</v>
      </c>
      <c r="AJ1041" s="270" t="s">
        <v>1259</v>
      </c>
      <c r="AK1041" s="270" t="s">
        <v>1259</v>
      </c>
      <c r="AL1041" s="270" t="s">
        <v>1259</v>
      </c>
      <c r="AM1041" s="270" t="s">
        <v>1259</v>
      </c>
      <c r="AN1041" s="270" t="s">
        <v>1259</v>
      </c>
      <c r="AO1041" s="270" t="s">
        <v>1259</v>
      </c>
      <c r="AP1041" s="270" t="s">
        <v>1259</v>
      </c>
      <c r="AQ1041" s="270" t="s">
        <v>1259</v>
      </c>
      <c r="AR1041" s="270" t="s">
        <v>1259</v>
      </c>
      <c r="AS1041" s="270" t="s">
        <v>1259</v>
      </c>
      <c r="AT1041" s="270" t="s">
        <v>1259</v>
      </c>
      <c r="AU1041" s="270" t="s">
        <v>1259</v>
      </c>
      <c r="AV1041" s="270" t="s">
        <v>1259</v>
      </c>
      <c r="AW1041" s="277" t="s">
        <v>1259</v>
      </c>
      <c r="AX1041">
        <f>VLOOKUP(A1041,[1]Sheet4!B$2:G$3636,6,0)</f>
        <v>0</v>
      </c>
      <c r="AY1041" t="str">
        <f>VLOOKUP(A1041,[1]Sheet2!A$3:AC$3636,29,0)</f>
        <v/>
      </c>
      <c r="AZ1041" s="270" t="s">
        <v>3258</v>
      </c>
      <c r="BA1041" s="270" t="s">
        <v>3258</v>
      </c>
      <c r="BB1041" s="270" t="s">
        <v>3258</v>
      </c>
      <c r="BC1041" s="270" t="s">
        <v>3258</v>
      </c>
      <c r="BD1041" s="270"/>
      <c r="BE1041" s="270"/>
      <c r="BH1041" s="248"/>
      <c r="BI1041" s="248"/>
      <c r="BJ1041" s="248"/>
      <c r="BK1041" s="248"/>
      <c r="BL1041" s="248"/>
      <c r="BM1041" s="248"/>
      <c r="BN1041" s="248"/>
      <c r="BO1041" s="248"/>
      <c r="BP1041" s="248" t="s">
        <v>3258</v>
      </c>
      <c r="BQ1041" s="248" t="s">
        <v>3258</v>
      </c>
      <c r="BR1041" s="248" t="s">
        <v>3258</v>
      </c>
      <c r="BS1041" s="248" t="s">
        <v>3258</v>
      </c>
      <c r="BT1041" s="248" t="s">
        <v>3258</v>
      </c>
      <c r="BU1041" s="248" t="s">
        <v>3258</v>
      </c>
      <c r="BV1041" s="247"/>
      <c r="BW1041" s="248"/>
      <c r="BX1041" s="248"/>
      <c r="BY1041" s="248"/>
      <c r="BZ1041" s="248"/>
      <c r="CA1041" s="241"/>
      <c r="CB1041" s="241"/>
      <c r="CC1041" s="241"/>
      <c r="CD1041" s="241"/>
      <c r="CE1041" s="248"/>
    </row>
    <row r="1042" spans="1:83" ht="14.4" x14ac:dyDescent="0.3">
      <c r="A1042" s="269">
        <v>524540</v>
      </c>
      <c r="B1042" s="272" t="str">
        <f>VLOOKUP(A1042,[1]Sheet4!B$1:G$3636,5,0)</f>
        <v>الرابعة حديث</v>
      </c>
      <c r="C1042" s="270" t="s">
        <v>1259</v>
      </c>
      <c r="D1042" s="270" t="s">
        <v>1259</v>
      </c>
      <c r="E1042" s="270" t="s">
        <v>1259</v>
      </c>
      <c r="F1042" s="270" t="s">
        <v>1259</v>
      </c>
      <c r="G1042" s="270" t="s">
        <v>1259</v>
      </c>
      <c r="H1042" s="270" t="s">
        <v>1259</v>
      </c>
      <c r="I1042" s="270" t="s">
        <v>1259</v>
      </c>
      <c r="J1042" s="270" t="s">
        <v>1259</v>
      </c>
      <c r="K1042" s="270" t="s">
        <v>1259</v>
      </c>
      <c r="L1042" s="270" t="s">
        <v>1259</v>
      </c>
      <c r="M1042" s="270" t="s">
        <v>1259</v>
      </c>
      <c r="N1042" s="270" t="s">
        <v>1259</v>
      </c>
      <c r="O1042" s="270" t="s">
        <v>1259</v>
      </c>
      <c r="P1042" s="270" t="s">
        <v>1259</v>
      </c>
      <c r="Q1042" s="270" t="s">
        <v>1259</v>
      </c>
      <c r="R1042" s="270" t="s">
        <v>1259</v>
      </c>
      <c r="S1042" s="270" t="s">
        <v>1259</v>
      </c>
      <c r="T1042" s="270" t="s">
        <v>1259</v>
      </c>
      <c r="U1042" s="270" t="s">
        <v>1259</v>
      </c>
      <c r="V1042" s="270" t="s">
        <v>1259</v>
      </c>
      <c r="W1042" s="270" t="s">
        <v>1259</v>
      </c>
      <c r="X1042" s="270" t="s">
        <v>1259</v>
      </c>
      <c r="Y1042" s="270" t="s">
        <v>1259</v>
      </c>
      <c r="Z1042" s="270" t="s">
        <v>1259</v>
      </c>
      <c r="AA1042" s="270" t="s">
        <v>1259</v>
      </c>
      <c r="AB1042" s="270" t="s">
        <v>1259</v>
      </c>
      <c r="AC1042" s="270" t="s">
        <v>1259</v>
      </c>
      <c r="AD1042" s="270" t="s">
        <v>1259</v>
      </c>
      <c r="AE1042" s="270" t="s">
        <v>1259</v>
      </c>
      <c r="AF1042" s="270" t="s">
        <v>1259</v>
      </c>
      <c r="AG1042" s="270" t="s">
        <v>1259</v>
      </c>
      <c r="AH1042" s="270" t="s">
        <v>1259</v>
      </c>
      <c r="AI1042" s="270" t="s">
        <v>1259</v>
      </c>
      <c r="AJ1042" s="270" t="s">
        <v>1259</v>
      </c>
      <c r="AK1042" s="270" t="s">
        <v>1259</v>
      </c>
      <c r="AL1042" s="270" t="s">
        <v>1259</v>
      </c>
      <c r="AM1042" s="270" t="s">
        <v>1259</v>
      </c>
      <c r="AN1042" s="270" t="s">
        <v>1259</v>
      </c>
      <c r="AO1042" s="270" t="s">
        <v>1259</v>
      </c>
      <c r="AP1042" s="270" t="s">
        <v>1259</v>
      </c>
      <c r="AQ1042" s="270" t="s">
        <v>1259</v>
      </c>
      <c r="AR1042" s="270" t="s">
        <v>1259</v>
      </c>
      <c r="AS1042" s="270" t="s">
        <v>3258</v>
      </c>
      <c r="AT1042" s="270" t="s">
        <v>3258</v>
      </c>
      <c r="AU1042" s="270" t="s">
        <v>3258</v>
      </c>
      <c r="AV1042" s="270" t="s">
        <v>3258</v>
      </c>
      <c r="AW1042" s="277" t="s">
        <v>3258</v>
      </c>
      <c r="AY1042" t="str">
        <f>VLOOKUP(A1042,[1]Sheet2!A$3:AC$3636,29,0)</f>
        <v/>
      </c>
      <c r="AZ1042" s="270" t="s">
        <v>3258</v>
      </c>
      <c r="BA1042" s="270" t="s">
        <v>3258</v>
      </c>
      <c r="BB1042" s="270" t="s">
        <v>3258</v>
      </c>
      <c r="BC1042" s="270" t="s">
        <v>3258</v>
      </c>
      <c r="BD1042" s="270"/>
      <c r="BE1042" s="270"/>
    </row>
    <row r="1043" spans="1:83" ht="14.4" x14ac:dyDescent="0.3">
      <c r="A1043" s="269">
        <v>524542</v>
      </c>
      <c r="B1043" s="272" t="str">
        <f>VLOOKUP(A1043,[1]Sheet4!B$1:G$3636,5,0)</f>
        <v>الرابعة</v>
      </c>
      <c r="C1043" s="270" t="s">
        <v>1259</v>
      </c>
      <c r="D1043" s="270" t="s">
        <v>1259</v>
      </c>
      <c r="E1043" s="270" t="s">
        <v>1259</v>
      </c>
      <c r="F1043" s="270" t="s">
        <v>1259</v>
      </c>
      <c r="G1043" s="270" t="s">
        <v>1259</v>
      </c>
      <c r="H1043" s="270" t="s">
        <v>1259</v>
      </c>
      <c r="I1043" s="270" t="s">
        <v>1259</v>
      </c>
      <c r="J1043" s="270" t="s">
        <v>1259</v>
      </c>
      <c r="K1043" s="270" t="s">
        <v>1259</v>
      </c>
      <c r="L1043" s="270" t="s">
        <v>1259</v>
      </c>
      <c r="M1043" s="270" t="s">
        <v>1259</v>
      </c>
      <c r="N1043" s="270" t="s">
        <v>1259</v>
      </c>
      <c r="O1043" s="270" t="s">
        <v>1259</v>
      </c>
      <c r="P1043" s="270" t="s">
        <v>1259</v>
      </c>
      <c r="Q1043" s="270" t="s">
        <v>1259</v>
      </c>
      <c r="R1043" s="270" t="s">
        <v>1259</v>
      </c>
      <c r="S1043" s="270" t="s">
        <v>1259</v>
      </c>
      <c r="T1043" s="270" t="s">
        <v>1259</v>
      </c>
      <c r="U1043" s="270" t="s">
        <v>1259</v>
      </c>
      <c r="V1043" s="270" t="s">
        <v>1259</v>
      </c>
      <c r="W1043" s="270" t="s">
        <v>1259</v>
      </c>
      <c r="X1043" s="270" t="s">
        <v>1259</v>
      </c>
      <c r="Y1043" s="270" t="s">
        <v>1259</v>
      </c>
      <c r="Z1043" s="270" t="s">
        <v>1259</v>
      </c>
      <c r="AA1043" s="270" t="s">
        <v>1259</v>
      </c>
      <c r="AB1043" s="270" t="s">
        <v>1259</v>
      </c>
      <c r="AC1043" s="270" t="s">
        <v>1259</v>
      </c>
      <c r="AD1043" s="270" t="s">
        <v>1259</v>
      </c>
      <c r="AE1043" s="270" t="s">
        <v>1259</v>
      </c>
      <c r="AF1043" s="270" t="s">
        <v>1259</v>
      </c>
      <c r="AG1043" s="270" t="s">
        <v>1259</v>
      </c>
      <c r="AH1043" s="270" t="s">
        <v>1259</v>
      </c>
      <c r="AI1043" s="270" t="s">
        <v>1259</v>
      </c>
      <c r="AJ1043" s="270" t="s">
        <v>1259</v>
      </c>
      <c r="AK1043" s="270" t="s">
        <v>1259</v>
      </c>
      <c r="AL1043" s="270" t="s">
        <v>1259</v>
      </c>
      <c r="AM1043" s="270" t="s">
        <v>1259</v>
      </c>
      <c r="AN1043" s="270" t="s">
        <v>1259</v>
      </c>
      <c r="AO1043" s="270" t="s">
        <v>1259</v>
      </c>
      <c r="AP1043" s="270" t="s">
        <v>1259</v>
      </c>
      <c r="AQ1043" s="270" t="s">
        <v>1259</v>
      </c>
      <c r="AR1043" s="270" t="s">
        <v>1259</v>
      </c>
      <c r="AS1043" s="270" t="s">
        <v>1259</v>
      </c>
      <c r="AT1043" s="270" t="s">
        <v>1259</v>
      </c>
      <c r="AU1043" s="270" t="s">
        <v>1259</v>
      </c>
      <c r="AV1043" s="270" t="s">
        <v>1259</v>
      </c>
      <c r="AW1043" s="277" t="s">
        <v>1259</v>
      </c>
      <c r="AX1043">
        <f>VLOOKUP(A1043,[1]Sheet4!B$2:G$3636,6,0)</f>
        <v>0</v>
      </c>
      <c r="AY1043" t="str">
        <f>VLOOKUP(A1043,[1]Sheet2!A$3:AC$3636,29,0)</f>
        <v/>
      </c>
      <c r="AZ1043" s="270" t="s">
        <v>3258</v>
      </c>
      <c r="BA1043" s="270" t="s">
        <v>3258</v>
      </c>
      <c r="BB1043" s="270" t="s">
        <v>3258</v>
      </c>
      <c r="BC1043" s="270" t="s">
        <v>3258</v>
      </c>
      <c r="BD1043" s="270"/>
      <c r="BE1043" s="270"/>
    </row>
    <row r="1044" spans="1:83" ht="14.4" x14ac:dyDescent="0.3">
      <c r="A1044" s="269">
        <v>524548</v>
      </c>
      <c r="B1044" s="272" t="str">
        <f>VLOOKUP(A1044,[1]Sheet4!B$1:G$3636,5,0)</f>
        <v>الرابعة</v>
      </c>
      <c r="C1044" s="270" t="s">
        <v>1259</v>
      </c>
      <c r="D1044" s="270" t="s">
        <v>1259</v>
      </c>
      <c r="E1044" s="270" t="s">
        <v>1259</v>
      </c>
      <c r="F1044" s="270" t="s">
        <v>1259</v>
      </c>
      <c r="G1044" s="270" t="s">
        <v>1259</v>
      </c>
      <c r="H1044" s="270" t="s">
        <v>1259</v>
      </c>
      <c r="I1044" s="270" t="s">
        <v>1259</v>
      </c>
      <c r="J1044" s="270" t="s">
        <v>1259</v>
      </c>
      <c r="K1044" s="270" t="s">
        <v>1259</v>
      </c>
      <c r="L1044" s="270" t="s">
        <v>1259</v>
      </c>
      <c r="M1044" s="270" t="s">
        <v>1259</v>
      </c>
      <c r="N1044" s="270" t="s">
        <v>1259</v>
      </c>
      <c r="O1044" s="270" t="s">
        <v>1259</v>
      </c>
      <c r="P1044" s="270" t="s">
        <v>1259</v>
      </c>
      <c r="Q1044" s="270" t="s">
        <v>1259</v>
      </c>
      <c r="R1044" s="270" t="s">
        <v>1259</v>
      </c>
      <c r="S1044" s="270" t="s">
        <v>1259</v>
      </c>
      <c r="T1044" s="270" t="s">
        <v>1259</v>
      </c>
      <c r="U1044" s="270" t="s">
        <v>1259</v>
      </c>
      <c r="V1044" s="270" t="s">
        <v>1259</v>
      </c>
      <c r="W1044" s="270" t="s">
        <v>1259</v>
      </c>
      <c r="X1044" s="270" t="s">
        <v>1259</v>
      </c>
      <c r="Y1044" s="270" t="s">
        <v>1259</v>
      </c>
      <c r="Z1044" s="270" t="s">
        <v>1259</v>
      </c>
      <c r="AA1044" s="270" t="s">
        <v>1259</v>
      </c>
      <c r="AB1044" s="270" t="s">
        <v>1259</v>
      </c>
      <c r="AC1044" s="270" t="s">
        <v>1259</v>
      </c>
      <c r="AD1044" s="270" t="s">
        <v>1259</v>
      </c>
      <c r="AE1044" s="270" t="s">
        <v>1259</v>
      </c>
      <c r="AF1044" s="270" t="s">
        <v>1259</v>
      </c>
      <c r="AG1044" s="270" t="s">
        <v>1259</v>
      </c>
      <c r="AH1044" s="270" t="s">
        <v>1259</v>
      </c>
      <c r="AI1044" s="270" t="s">
        <v>1259</v>
      </c>
      <c r="AJ1044" s="270" t="s">
        <v>1259</v>
      </c>
      <c r="AK1044" s="270" t="s">
        <v>1259</v>
      </c>
      <c r="AL1044" s="270" t="s">
        <v>1259</v>
      </c>
      <c r="AM1044" s="270" t="s">
        <v>1259</v>
      </c>
      <c r="AN1044" s="270" t="s">
        <v>1259</v>
      </c>
      <c r="AO1044" s="270" t="s">
        <v>1259</v>
      </c>
      <c r="AP1044" s="270" t="s">
        <v>1259</v>
      </c>
      <c r="AQ1044" s="270" t="s">
        <v>1259</v>
      </c>
      <c r="AR1044" s="270" t="s">
        <v>1259</v>
      </c>
      <c r="AS1044" s="270" t="s">
        <v>1259</v>
      </c>
      <c r="AT1044" s="270" t="s">
        <v>1259</v>
      </c>
      <c r="AU1044" s="270" t="s">
        <v>1259</v>
      </c>
      <c r="AV1044" s="270" t="s">
        <v>1259</v>
      </c>
      <c r="AW1044" s="270" t="s">
        <v>1259</v>
      </c>
      <c r="AX1044">
        <f>VLOOKUP(A1044,[1]Sheet4!B$2:G$3636,6,0)</f>
        <v>0</v>
      </c>
      <c r="AY1044" t="str">
        <f>VLOOKUP(A1044,[1]Sheet2!A$3:AC$3636,29,0)</f>
        <v/>
      </c>
      <c r="AZ1044" s="270" t="s">
        <v>3258</v>
      </c>
      <c r="BA1044" s="270" t="s">
        <v>3258</v>
      </c>
      <c r="BB1044" s="270" t="s">
        <v>3258</v>
      </c>
      <c r="BC1044" s="270" t="s">
        <v>3258</v>
      </c>
      <c r="BD1044" s="270"/>
      <c r="BE1044" s="270"/>
    </row>
    <row r="1045" spans="1:83" ht="14.4" x14ac:dyDescent="0.3">
      <c r="A1045" s="269">
        <v>524555</v>
      </c>
      <c r="B1045" s="272" t="str">
        <f>VLOOKUP(A1045,[1]Sheet4!B$1:G$3636,5,0)</f>
        <v>الرابعة</v>
      </c>
      <c r="C1045" s="270" t="s">
        <v>1259</v>
      </c>
      <c r="D1045" s="270" t="s">
        <v>1259</v>
      </c>
      <c r="E1045" s="270" t="s">
        <v>1259</v>
      </c>
      <c r="F1045" s="270" t="s">
        <v>1259</v>
      </c>
      <c r="G1045" s="270" t="s">
        <v>1259</v>
      </c>
      <c r="H1045" s="270" t="s">
        <v>1259</v>
      </c>
      <c r="I1045" s="270" t="s">
        <v>1259</v>
      </c>
      <c r="J1045" s="270" t="s">
        <v>1259</v>
      </c>
      <c r="K1045" s="270" t="s">
        <v>1259</v>
      </c>
      <c r="L1045" s="270" t="s">
        <v>1259</v>
      </c>
      <c r="M1045" s="270" t="s">
        <v>1259</v>
      </c>
      <c r="N1045" s="270" t="s">
        <v>1259</v>
      </c>
      <c r="O1045" s="270" t="s">
        <v>1259</v>
      </c>
      <c r="P1045" s="270" t="s">
        <v>1259</v>
      </c>
      <c r="Q1045" s="270" t="s">
        <v>1259</v>
      </c>
      <c r="R1045" s="270" t="s">
        <v>1259</v>
      </c>
      <c r="S1045" s="270" t="s">
        <v>1259</v>
      </c>
      <c r="T1045" s="270" t="s">
        <v>1259</v>
      </c>
      <c r="U1045" s="270" t="s">
        <v>1259</v>
      </c>
      <c r="V1045" s="270" t="s">
        <v>1259</v>
      </c>
      <c r="W1045" s="270" t="s">
        <v>1259</v>
      </c>
      <c r="X1045" s="270" t="s">
        <v>1259</v>
      </c>
      <c r="Y1045" s="270" t="s">
        <v>1259</v>
      </c>
      <c r="Z1045" s="270" t="s">
        <v>1259</v>
      </c>
      <c r="AA1045" s="270" t="s">
        <v>1259</v>
      </c>
      <c r="AB1045" s="270" t="s">
        <v>1259</v>
      </c>
      <c r="AC1045" s="270" t="s">
        <v>1259</v>
      </c>
      <c r="AD1045" s="270" t="s">
        <v>1259</v>
      </c>
      <c r="AE1045" s="270" t="s">
        <v>1259</v>
      </c>
      <c r="AF1045" s="270" t="s">
        <v>1259</v>
      </c>
      <c r="AG1045" s="270" t="s">
        <v>1259</v>
      </c>
      <c r="AH1045" s="270" t="s">
        <v>1259</v>
      </c>
      <c r="AI1045" s="270" t="s">
        <v>1259</v>
      </c>
      <c r="AJ1045" s="270" t="s">
        <v>1259</v>
      </c>
      <c r="AK1045" s="270" t="s">
        <v>1259</v>
      </c>
      <c r="AL1045" s="270" t="s">
        <v>1259</v>
      </c>
      <c r="AM1045" s="270" t="s">
        <v>1259</v>
      </c>
      <c r="AN1045" s="270" t="s">
        <v>1259</v>
      </c>
      <c r="AO1045" s="270" t="s">
        <v>1259</v>
      </c>
      <c r="AP1045" s="270" t="s">
        <v>1259</v>
      </c>
      <c r="AQ1045" s="270" t="s">
        <v>1259</v>
      </c>
      <c r="AR1045" s="270" t="s">
        <v>1259</v>
      </c>
      <c r="AS1045" s="270" t="s">
        <v>1259</v>
      </c>
      <c r="AT1045" s="270" t="s">
        <v>1259</v>
      </c>
      <c r="AU1045" s="270" t="s">
        <v>1259</v>
      </c>
      <c r="AV1045" s="270" t="s">
        <v>1259</v>
      </c>
      <c r="AW1045" s="277" t="s">
        <v>1259</v>
      </c>
      <c r="AX1045">
        <f>VLOOKUP(A1045,[1]Sheet4!B$2:G$3636,6,0)</f>
        <v>0</v>
      </c>
      <c r="AY1045" t="str">
        <f>VLOOKUP(A1045,[1]Sheet2!A$3:AC$3636,29,0)</f>
        <v/>
      </c>
      <c r="AZ1045" s="270" t="s">
        <v>3258</v>
      </c>
      <c r="BA1045" s="270" t="s">
        <v>3258</v>
      </c>
      <c r="BB1045" s="270" t="s">
        <v>3258</v>
      </c>
      <c r="BC1045" s="270" t="s">
        <v>3258</v>
      </c>
      <c r="BD1045" s="270"/>
      <c r="BE1045" s="270"/>
    </row>
    <row r="1046" spans="1:83" ht="14.4" x14ac:dyDescent="0.3">
      <c r="A1046" s="269">
        <v>524558</v>
      </c>
      <c r="B1046" s="272" t="str">
        <f>VLOOKUP(A1046,[1]Sheet4!B$1:G$3636,5,0)</f>
        <v>الرابعة حديث</v>
      </c>
      <c r="C1046" s="270" t="s">
        <v>1259</v>
      </c>
      <c r="D1046" s="270" t="s">
        <v>1259</v>
      </c>
      <c r="E1046" s="270" t="s">
        <v>1259</v>
      </c>
      <c r="F1046" s="270" t="s">
        <v>1259</v>
      </c>
      <c r="G1046" s="270" t="s">
        <v>1259</v>
      </c>
      <c r="H1046" s="270" t="s">
        <v>1259</v>
      </c>
      <c r="I1046" s="270" t="s">
        <v>1259</v>
      </c>
      <c r="J1046" s="270" t="s">
        <v>1259</v>
      </c>
      <c r="K1046" s="270" t="s">
        <v>1259</v>
      </c>
      <c r="L1046" s="270" t="s">
        <v>1259</v>
      </c>
      <c r="M1046" s="270" t="s">
        <v>1259</v>
      </c>
      <c r="N1046" s="270" t="s">
        <v>1259</v>
      </c>
      <c r="O1046" s="270" t="s">
        <v>1259</v>
      </c>
      <c r="P1046" s="270" t="s">
        <v>1259</v>
      </c>
      <c r="Q1046" s="270" t="s">
        <v>1259</v>
      </c>
      <c r="R1046" s="270" t="s">
        <v>1259</v>
      </c>
      <c r="S1046" s="270" t="s">
        <v>1259</v>
      </c>
      <c r="T1046" s="270" t="s">
        <v>1259</v>
      </c>
      <c r="U1046" s="270" t="s">
        <v>1259</v>
      </c>
      <c r="V1046" s="270" t="s">
        <v>1259</v>
      </c>
      <c r="W1046" s="270" t="s">
        <v>1259</v>
      </c>
      <c r="X1046" s="270" t="s">
        <v>1259</v>
      </c>
      <c r="Y1046" s="270" t="s">
        <v>1259</v>
      </c>
      <c r="Z1046" s="270" t="s">
        <v>1259</v>
      </c>
      <c r="AA1046" s="270" t="s">
        <v>1259</v>
      </c>
      <c r="AB1046" s="270" t="s">
        <v>1259</v>
      </c>
      <c r="AC1046" s="270" t="s">
        <v>1259</v>
      </c>
      <c r="AD1046" s="270" t="s">
        <v>1259</v>
      </c>
      <c r="AE1046" s="270" t="s">
        <v>1259</v>
      </c>
      <c r="AF1046" s="270" t="s">
        <v>1259</v>
      </c>
      <c r="AG1046" s="270" t="s">
        <v>1259</v>
      </c>
      <c r="AH1046" s="270" t="s">
        <v>1259</v>
      </c>
      <c r="AI1046" s="270" t="s">
        <v>1259</v>
      </c>
      <c r="AJ1046" s="270" t="s">
        <v>1259</v>
      </c>
      <c r="AK1046" s="270" t="s">
        <v>1259</v>
      </c>
      <c r="AL1046" s="270" t="s">
        <v>1259</v>
      </c>
      <c r="AM1046" s="270" t="s">
        <v>1259</v>
      </c>
      <c r="AN1046" s="270" t="s">
        <v>1259</v>
      </c>
      <c r="AO1046" s="270" t="s">
        <v>1259</v>
      </c>
      <c r="AP1046" s="270" t="s">
        <v>1259</v>
      </c>
      <c r="AQ1046" s="270" t="s">
        <v>1259</v>
      </c>
      <c r="AR1046" s="270" t="s">
        <v>1259</v>
      </c>
      <c r="AS1046" s="270" t="s">
        <v>3258</v>
      </c>
      <c r="AT1046" s="270" t="s">
        <v>3258</v>
      </c>
      <c r="AU1046" s="270" t="s">
        <v>3258</v>
      </c>
      <c r="AV1046" s="270" t="s">
        <v>3258</v>
      </c>
      <c r="AW1046" s="277" t="s">
        <v>3258</v>
      </c>
      <c r="AY1046" t="str">
        <f>VLOOKUP(A1046,[1]Sheet2!A$3:AC$3636,29,0)</f>
        <v/>
      </c>
      <c r="AZ1046" s="270" t="s">
        <v>3258</v>
      </c>
      <c r="BA1046" s="270" t="s">
        <v>3258</v>
      </c>
      <c r="BB1046" s="270" t="s">
        <v>3258</v>
      </c>
      <c r="BC1046" s="270" t="s">
        <v>3258</v>
      </c>
      <c r="BD1046" s="270"/>
      <c r="BE1046" s="270"/>
    </row>
    <row r="1047" spans="1:83" ht="14.4" x14ac:dyDescent="0.3">
      <c r="A1047" s="269">
        <v>524565</v>
      </c>
      <c r="B1047" s="272" t="str">
        <f>VLOOKUP(A1047,[1]Sheet4!B$1:G$3636,5,0)</f>
        <v>الرابعة</v>
      </c>
      <c r="C1047" s="270" t="s">
        <v>1259</v>
      </c>
      <c r="D1047" s="270" t="s">
        <v>1259</v>
      </c>
      <c r="E1047" s="270" t="s">
        <v>1259</v>
      </c>
      <c r="F1047" s="270" t="s">
        <v>1259</v>
      </c>
      <c r="G1047" s="270" t="s">
        <v>1259</v>
      </c>
      <c r="H1047" s="270" t="s">
        <v>1259</v>
      </c>
      <c r="I1047" s="270" t="s">
        <v>1259</v>
      </c>
      <c r="J1047" s="270" t="s">
        <v>1259</v>
      </c>
      <c r="K1047" s="270" t="s">
        <v>1259</v>
      </c>
      <c r="L1047" s="270" t="s">
        <v>1259</v>
      </c>
      <c r="M1047" s="270" t="s">
        <v>1259</v>
      </c>
      <c r="N1047" s="270" t="s">
        <v>1259</v>
      </c>
      <c r="O1047" s="270" t="s">
        <v>1259</v>
      </c>
      <c r="P1047" s="270" t="s">
        <v>1259</v>
      </c>
      <c r="Q1047" s="270" t="s">
        <v>1259</v>
      </c>
      <c r="R1047" s="270" t="s">
        <v>1259</v>
      </c>
      <c r="S1047" s="270" t="s">
        <v>1259</v>
      </c>
      <c r="T1047" s="270" t="s">
        <v>1259</v>
      </c>
      <c r="U1047" s="270" t="s">
        <v>1259</v>
      </c>
      <c r="V1047" s="270" t="s">
        <v>1259</v>
      </c>
      <c r="W1047" s="270" t="s">
        <v>1259</v>
      </c>
      <c r="X1047" s="270" t="s">
        <v>1259</v>
      </c>
      <c r="Y1047" s="270" t="s">
        <v>1259</v>
      </c>
      <c r="Z1047" s="270" t="s">
        <v>1259</v>
      </c>
      <c r="AA1047" s="270" t="s">
        <v>1259</v>
      </c>
      <c r="AB1047" s="270" t="s">
        <v>1259</v>
      </c>
      <c r="AC1047" s="270" t="s">
        <v>1259</v>
      </c>
      <c r="AD1047" s="270" t="s">
        <v>1259</v>
      </c>
      <c r="AE1047" s="270" t="s">
        <v>1259</v>
      </c>
      <c r="AF1047" s="270" t="s">
        <v>1259</v>
      </c>
      <c r="AG1047" s="270" t="s">
        <v>1259</v>
      </c>
      <c r="AH1047" s="270" t="s">
        <v>1259</v>
      </c>
      <c r="AI1047" s="270" t="s">
        <v>1259</v>
      </c>
      <c r="AJ1047" s="270" t="s">
        <v>1259</v>
      </c>
      <c r="AK1047" s="270" t="s">
        <v>1259</v>
      </c>
      <c r="AL1047" s="270" t="s">
        <v>1259</v>
      </c>
      <c r="AM1047" s="270" t="s">
        <v>1259</v>
      </c>
      <c r="AN1047" s="270" t="s">
        <v>1259</v>
      </c>
      <c r="AO1047" s="270" t="s">
        <v>1259</v>
      </c>
      <c r="AP1047" s="270" t="s">
        <v>1259</v>
      </c>
      <c r="AQ1047" s="270" t="s">
        <v>1259</v>
      </c>
      <c r="AR1047" s="270" t="s">
        <v>1259</v>
      </c>
      <c r="AS1047" s="270" t="s">
        <v>1259</v>
      </c>
      <c r="AT1047" s="270" t="s">
        <v>1259</v>
      </c>
      <c r="AU1047" s="270" t="s">
        <v>1259</v>
      </c>
      <c r="AV1047" s="270" t="s">
        <v>1259</v>
      </c>
      <c r="AW1047" s="277" t="s">
        <v>1259</v>
      </c>
      <c r="AX1047">
        <f>VLOOKUP(A1047,[1]Sheet4!B$2:G$3636,6,0)</f>
        <v>0</v>
      </c>
      <c r="AY1047" t="str">
        <f>VLOOKUP(A1047,[1]Sheet2!A$3:AC$3636,29,0)</f>
        <v/>
      </c>
      <c r="AZ1047" s="270" t="s">
        <v>3258</v>
      </c>
      <c r="BA1047" s="270" t="s">
        <v>3258</v>
      </c>
      <c r="BB1047" s="270" t="s">
        <v>3258</v>
      </c>
      <c r="BC1047" s="270" t="s">
        <v>3258</v>
      </c>
      <c r="BD1047" s="270"/>
      <c r="BE1047" s="270"/>
    </row>
    <row r="1048" spans="1:83" ht="14.4" x14ac:dyDescent="0.3">
      <c r="A1048" s="269">
        <v>524571</v>
      </c>
      <c r="B1048" s="272" t="str">
        <f>VLOOKUP(A1048,[1]Sheet4!B$1:G$3636,5,0)</f>
        <v>الرابعة</v>
      </c>
      <c r="C1048" s="270" t="s">
        <v>1259</v>
      </c>
      <c r="D1048" s="270" t="s">
        <v>1259</v>
      </c>
      <c r="E1048" s="270" t="s">
        <v>1259</v>
      </c>
      <c r="F1048" s="270" t="s">
        <v>1259</v>
      </c>
      <c r="G1048" s="270" t="s">
        <v>1259</v>
      </c>
      <c r="H1048" s="270" t="s">
        <v>1259</v>
      </c>
      <c r="I1048" s="270" t="s">
        <v>1259</v>
      </c>
      <c r="J1048" s="270" t="s">
        <v>1259</v>
      </c>
      <c r="K1048" s="270" t="s">
        <v>1259</v>
      </c>
      <c r="L1048" s="270" t="s">
        <v>1259</v>
      </c>
      <c r="M1048" s="270" t="s">
        <v>1259</v>
      </c>
      <c r="N1048" s="270" t="s">
        <v>1259</v>
      </c>
      <c r="O1048" s="270" t="s">
        <v>1259</v>
      </c>
      <c r="P1048" s="270" t="s">
        <v>1259</v>
      </c>
      <c r="Q1048" s="270" t="s">
        <v>1259</v>
      </c>
      <c r="R1048" s="270" t="s">
        <v>1259</v>
      </c>
      <c r="S1048" s="270" t="s">
        <v>1259</v>
      </c>
      <c r="T1048" s="270" t="s">
        <v>1259</v>
      </c>
      <c r="U1048" s="270" t="s">
        <v>1259</v>
      </c>
      <c r="V1048" s="270" t="s">
        <v>1259</v>
      </c>
      <c r="W1048" s="270" t="s">
        <v>1259</v>
      </c>
      <c r="X1048" s="270" t="s">
        <v>1259</v>
      </c>
      <c r="Y1048" s="270" t="s">
        <v>1259</v>
      </c>
      <c r="Z1048" s="270" t="s">
        <v>1259</v>
      </c>
      <c r="AA1048" s="270" t="s">
        <v>1259</v>
      </c>
      <c r="AB1048" s="270" t="s">
        <v>1259</v>
      </c>
      <c r="AC1048" s="270" t="s">
        <v>1259</v>
      </c>
      <c r="AD1048" s="270" t="s">
        <v>1259</v>
      </c>
      <c r="AE1048" s="270" t="s">
        <v>1259</v>
      </c>
      <c r="AF1048" s="270" t="s">
        <v>1259</v>
      </c>
      <c r="AG1048" s="270" t="s">
        <v>1259</v>
      </c>
      <c r="AH1048" s="270" t="s">
        <v>1259</v>
      </c>
      <c r="AI1048" s="270" t="s">
        <v>1259</v>
      </c>
      <c r="AJ1048" s="270" t="s">
        <v>1259</v>
      </c>
      <c r="AK1048" s="270" t="s">
        <v>1259</v>
      </c>
      <c r="AL1048" s="270" t="s">
        <v>1259</v>
      </c>
      <c r="AM1048" s="270" t="s">
        <v>1259</v>
      </c>
      <c r="AN1048" s="270" t="s">
        <v>1259</v>
      </c>
      <c r="AO1048" s="270" t="s">
        <v>1259</v>
      </c>
      <c r="AP1048" s="270" t="s">
        <v>1259</v>
      </c>
      <c r="AQ1048" s="270" t="s">
        <v>1259</v>
      </c>
      <c r="AR1048" s="270" t="s">
        <v>1259</v>
      </c>
      <c r="AS1048" s="270" t="s">
        <v>1259</v>
      </c>
      <c r="AT1048" s="270" t="s">
        <v>1259</v>
      </c>
      <c r="AU1048" s="270" t="s">
        <v>1259</v>
      </c>
      <c r="AV1048" s="270" t="s">
        <v>1259</v>
      </c>
      <c r="AW1048" s="277" t="s">
        <v>1259</v>
      </c>
      <c r="AX1048">
        <f>VLOOKUP(A1048,[1]Sheet4!B$2:G$3636,6,0)</f>
        <v>0</v>
      </c>
      <c r="AY1048">
        <f>VLOOKUP(A1048,[1]Sheet2!A$3:AC$3636,29,0)</f>
        <v>0</v>
      </c>
      <c r="AZ1048" s="270" t="s">
        <v>3258</v>
      </c>
      <c r="BA1048" s="270" t="s">
        <v>3258</v>
      </c>
      <c r="BB1048" s="270" t="s">
        <v>3258</v>
      </c>
      <c r="BC1048" s="270" t="s">
        <v>3258</v>
      </c>
      <c r="BD1048" s="270"/>
      <c r="BE1048" s="270"/>
    </row>
    <row r="1049" spans="1:83" ht="14.4" x14ac:dyDescent="0.3">
      <c r="A1049" s="269">
        <v>524580</v>
      </c>
      <c r="B1049" s="272" t="str">
        <f>VLOOKUP(A1049,[1]Sheet4!B$1:G$3636,5,0)</f>
        <v>الرابعة حديث</v>
      </c>
      <c r="C1049" s="270" t="s">
        <v>1259</v>
      </c>
      <c r="D1049" s="270" t="s">
        <v>1259</v>
      </c>
      <c r="E1049" s="270" t="s">
        <v>1259</v>
      </c>
      <c r="F1049" s="270" t="s">
        <v>1259</v>
      </c>
      <c r="G1049" s="270" t="s">
        <v>1259</v>
      </c>
      <c r="H1049" s="270" t="s">
        <v>1259</v>
      </c>
      <c r="I1049" s="270" t="s">
        <v>1259</v>
      </c>
      <c r="J1049" s="270" t="s">
        <v>1259</v>
      </c>
      <c r="K1049" s="270" t="s">
        <v>1259</v>
      </c>
      <c r="L1049" s="270" t="s">
        <v>1259</v>
      </c>
      <c r="M1049" s="270" t="s">
        <v>1259</v>
      </c>
      <c r="N1049" s="270" t="s">
        <v>1259</v>
      </c>
      <c r="O1049" s="270" t="s">
        <v>1259</v>
      </c>
      <c r="P1049" s="270" t="s">
        <v>1259</v>
      </c>
      <c r="Q1049" s="270" t="s">
        <v>1259</v>
      </c>
      <c r="R1049" s="270" t="s">
        <v>1259</v>
      </c>
      <c r="S1049" s="270" t="s">
        <v>1259</v>
      </c>
      <c r="T1049" s="270" t="s">
        <v>1259</v>
      </c>
      <c r="U1049" s="270" t="s">
        <v>1259</v>
      </c>
      <c r="V1049" s="270" t="s">
        <v>1259</v>
      </c>
      <c r="W1049" s="270" t="s">
        <v>1259</v>
      </c>
      <c r="X1049" s="270" t="s">
        <v>1259</v>
      </c>
      <c r="Y1049" s="270" t="s">
        <v>1259</v>
      </c>
      <c r="Z1049" s="270" t="s">
        <v>1259</v>
      </c>
      <c r="AA1049" s="270" t="s">
        <v>1259</v>
      </c>
      <c r="AB1049" s="270" t="s">
        <v>1259</v>
      </c>
      <c r="AC1049" s="270" t="s">
        <v>1259</v>
      </c>
      <c r="AD1049" s="270" t="s">
        <v>1259</v>
      </c>
      <c r="AE1049" s="270" t="s">
        <v>1259</v>
      </c>
      <c r="AF1049" s="270" t="s">
        <v>1259</v>
      </c>
      <c r="AG1049" s="270" t="s">
        <v>1259</v>
      </c>
      <c r="AH1049" s="270" t="s">
        <v>1259</v>
      </c>
      <c r="AI1049" s="270" t="s">
        <v>1259</v>
      </c>
      <c r="AJ1049" s="270" t="s">
        <v>1259</v>
      </c>
      <c r="AK1049" s="270" t="s">
        <v>1259</v>
      </c>
      <c r="AL1049" s="270" t="s">
        <v>1259</v>
      </c>
      <c r="AM1049" s="270" t="s">
        <v>1259</v>
      </c>
      <c r="AN1049" s="270" t="s">
        <v>1259</v>
      </c>
      <c r="AO1049" s="270" t="s">
        <v>1259</v>
      </c>
      <c r="AP1049" s="270" t="s">
        <v>1259</v>
      </c>
      <c r="AQ1049" s="270" t="s">
        <v>1259</v>
      </c>
      <c r="AR1049" s="270" t="s">
        <v>1259</v>
      </c>
      <c r="AS1049" s="270" t="s">
        <v>3258</v>
      </c>
      <c r="AT1049" s="270" t="s">
        <v>3258</v>
      </c>
      <c r="AU1049" s="270" t="s">
        <v>3258</v>
      </c>
      <c r="AV1049" s="270" t="s">
        <v>3258</v>
      </c>
      <c r="AW1049" s="277" t="s">
        <v>3258</v>
      </c>
      <c r="AY1049" t="str">
        <f>VLOOKUP(A1049,[1]Sheet2!A$3:AC$3636,29,0)</f>
        <v/>
      </c>
      <c r="AZ1049" s="270" t="s">
        <v>3258</v>
      </c>
      <c r="BA1049" s="270" t="s">
        <v>3258</v>
      </c>
      <c r="BB1049" s="270" t="s">
        <v>3258</v>
      </c>
      <c r="BC1049" s="270" t="s">
        <v>3258</v>
      </c>
      <c r="BD1049" s="270"/>
      <c r="BE1049" s="270"/>
    </row>
    <row r="1050" spans="1:83" ht="14.4" x14ac:dyDescent="0.3">
      <c r="A1050" s="269">
        <v>524590</v>
      </c>
      <c r="B1050" s="272" t="str">
        <f>VLOOKUP(A1050,[1]Sheet4!B$1:G$3636,5,0)</f>
        <v>الرابعة</v>
      </c>
      <c r="C1050" s="270" t="s">
        <v>1259</v>
      </c>
      <c r="D1050" s="270" t="s">
        <v>1259</v>
      </c>
      <c r="E1050" s="270" t="s">
        <v>1259</v>
      </c>
      <c r="F1050" s="270" t="s">
        <v>1259</v>
      </c>
      <c r="G1050" s="270" t="s">
        <v>1259</v>
      </c>
      <c r="H1050" s="270" t="s">
        <v>1259</v>
      </c>
      <c r="I1050" s="270" t="s">
        <v>1259</v>
      </c>
      <c r="J1050" s="270" t="s">
        <v>1259</v>
      </c>
      <c r="K1050" s="270" t="s">
        <v>1259</v>
      </c>
      <c r="L1050" s="270" t="s">
        <v>1259</v>
      </c>
      <c r="M1050" s="270" t="s">
        <v>1259</v>
      </c>
      <c r="N1050" s="270" t="s">
        <v>1259</v>
      </c>
      <c r="O1050" s="270" t="s">
        <v>1259</v>
      </c>
      <c r="P1050" s="270" t="s">
        <v>1259</v>
      </c>
      <c r="Q1050" s="270" t="s">
        <v>1259</v>
      </c>
      <c r="R1050" s="270" t="s">
        <v>1259</v>
      </c>
      <c r="S1050" s="270" t="s">
        <v>1259</v>
      </c>
      <c r="T1050" s="270" t="s">
        <v>1259</v>
      </c>
      <c r="U1050" s="270" t="s">
        <v>1259</v>
      </c>
      <c r="V1050" s="270" t="s">
        <v>1259</v>
      </c>
      <c r="W1050" s="270" t="s">
        <v>1259</v>
      </c>
      <c r="X1050" s="270" t="s">
        <v>1259</v>
      </c>
      <c r="Y1050" s="270" t="s">
        <v>1259</v>
      </c>
      <c r="Z1050" s="270" t="s">
        <v>1259</v>
      </c>
      <c r="AA1050" s="270" t="s">
        <v>1259</v>
      </c>
      <c r="AB1050" s="270" t="s">
        <v>1259</v>
      </c>
      <c r="AC1050" s="270" t="s">
        <v>1259</v>
      </c>
      <c r="AD1050" s="270" t="s">
        <v>1259</v>
      </c>
      <c r="AE1050" s="270" t="s">
        <v>1259</v>
      </c>
      <c r="AF1050" s="270" t="s">
        <v>1259</v>
      </c>
      <c r="AG1050" s="270" t="s">
        <v>1259</v>
      </c>
      <c r="AH1050" s="270" t="s">
        <v>1259</v>
      </c>
      <c r="AI1050" s="270" t="s">
        <v>1259</v>
      </c>
      <c r="AJ1050" s="270" t="s">
        <v>1259</v>
      </c>
      <c r="AK1050" s="270" t="s">
        <v>1259</v>
      </c>
      <c r="AL1050" s="270" t="s">
        <v>1259</v>
      </c>
      <c r="AM1050" s="270" t="s">
        <v>1259</v>
      </c>
      <c r="AN1050" s="270" t="s">
        <v>1259</v>
      </c>
      <c r="AO1050" s="270" t="s">
        <v>1259</v>
      </c>
      <c r="AP1050" s="270" t="s">
        <v>1259</v>
      </c>
      <c r="AQ1050" s="270" t="s">
        <v>1259</v>
      </c>
      <c r="AR1050" s="270" t="s">
        <v>1259</v>
      </c>
      <c r="AS1050" s="270" t="s">
        <v>1259</v>
      </c>
      <c r="AT1050" s="270" t="s">
        <v>1259</v>
      </c>
      <c r="AU1050" s="270" t="s">
        <v>1259</v>
      </c>
      <c r="AV1050" s="270" t="s">
        <v>1259</v>
      </c>
      <c r="AW1050" s="277" t="s">
        <v>1259</v>
      </c>
      <c r="AX1050">
        <f>VLOOKUP(A1050,[1]Sheet4!B$2:G$3636,6,0)</f>
        <v>0</v>
      </c>
      <c r="AY1050" t="str">
        <f>VLOOKUP(A1050,[1]Sheet2!A$3:AC$3636,29,0)</f>
        <v/>
      </c>
      <c r="AZ1050" s="270" t="s">
        <v>3258</v>
      </c>
      <c r="BA1050" s="270" t="s">
        <v>3258</v>
      </c>
      <c r="BB1050" s="270" t="s">
        <v>3258</v>
      </c>
      <c r="BC1050" s="270" t="s">
        <v>3258</v>
      </c>
      <c r="BD1050" s="270"/>
      <c r="BE1050" s="270"/>
      <c r="BH1050" s="248"/>
      <c r="BI1050" s="248"/>
      <c r="BJ1050" s="248"/>
      <c r="BK1050" s="248"/>
      <c r="BL1050" s="248"/>
      <c r="BM1050" s="248"/>
      <c r="BN1050" s="248"/>
      <c r="BO1050" s="248"/>
      <c r="BP1050" s="248" t="s">
        <v>3258</v>
      </c>
      <c r="BQ1050" s="248" t="s">
        <v>3258</v>
      </c>
      <c r="BR1050" s="248" t="s">
        <v>3258</v>
      </c>
      <c r="BS1050" s="248" t="s">
        <v>3258</v>
      </c>
      <c r="BT1050" s="248" t="s">
        <v>3258</v>
      </c>
      <c r="BU1050" s="248" t="s">
        <v>3258</v>
      </c>
      <c r="BV1050" s="247"/>
      <c r="BW1050" s="248"/>
      <c r="BX1050" s="248"/>
      <c r="BY1050" s="248"/>
      <c r="BZ1050" s="248"/>
      <c r="CA1050" s="241"/>
      <c r="CB1050" s="241"/>
      <c r="CC1050" s="241"/>
      <c r="CD1050" s="241"/>
      <c r="CE1050" s="248"/>
    </row>
    <row r="1051" spans="1:83" ht="14.4" x14ac:dyDescent="0.3">
      <c r="A1051" s="269">
        <v>524591</v>
      </c>
      <c r="B1051" s="272" t="str">
        <f>VLOOKUP(A1051,[1]Sheet4!B$1:G$3636,5,0)</f>
        <v>الرابعة</v>
      </c>
      <c r="C1051" s="270" t="s">
        <v>1259</v>
      </c>
      <c r="D1051" s="270" t="s">
        <v>1259</v>
      </c>
      <c r="E1051" s="270" t="s">
        <v>1259</v>
      </c>
      <c r="F1051" s="270" t="s">
        <v>1259</v>
      </c>
      <c r="G1051" s="270" t="s">
        <v>1259</v>
      </c>
      <c r="H1051" s="270" t="s">
        <v>1259</v>
      </c>
      <c r="I1051" s="270" t="s">
        <v>1259</v>
      </c>
      <c r="J1051" s="270" t="s">
        <v>1259</v>
      </c>
      <c r="K1051" s="270" t="s">
        <v>1259</v>
      </c>
      <c r="L1051" s="270" t="s">
        <v>1259</v>
      </c>
      <c r="M1051" s="270" t="s">
        <v>1259</v>
      </c>
      <c r="N1051" s="270" t="s">
        <v>1259</v>
      </c>
      <c r="O1051" s="270" t="s">
        <v>1259</v>
      </c>
      <c r="P1051" s="270" t="s">
        <v>1259</v>
      </c>
      <c r="Q1051" s="270" t="s">
        <v>1259</v>
      </c>
      <c r="R1051" s="270" t="s">
        <v>1259</v>
      </c>
      <c r="S1051" s="270" t="s">
        <v>1259</v>
      </c>
      <c r="T1051" s="270" t="s">
        <v>1259</v>
      </c>
      <c r="U1051" s="270" t="s">
        <v>1259</v>
      </c>
      <c r="V1051" s="270" t="s">
        <v>1259</v>
      </c>
      <c r="W1051" s="270" t="s">
        <v>1259</v>
      </c>
      <c r="X1051" s="270" t="s">
        <v>1259</v>
      </c>
      <c r="Y1051" s="270" t="s">
        <v>1259</v>
      </c>
      <c r="Z1051" s="270" t="s">
        <v>1259</v>
      </c>
      <c r="AA1051" s="270" t="s">
        <v>1259</v>
      </c>
      <c r="AB1051" s="270" t="s">
        <v>1259</v>
      </c>
      <c r="AC1051" s="270" t="s">
        <v>1259</v>
      </c>
      <c r="AD1051" s="270" t="s">
        <v>1259</v>
      </c>
      <c r="AE1051" s="270" t="s">
        <v>1259</v>
      </c>
      <c r="AF1051" s="270" t="s">
        <v>1259</v>
      </c>
      <c r="AG1051" s="270" t="s">
        <v>1259</v>
      </c>
      <c r="AH1051" s="270" t="s">
        <v>1259</v>
      </c>
      <c r="AI1051" s="270" t="s">
        <v>1259</v>
      </c>
      <c r="AJ1051" s="270" t="s">
        <v>1259</v>
      </c>
      <c r="AK1051" s="270" t="s">
        <v>1259</v>
      </c>
      <c r="AL1051" s="270" t="s">
        <v>1259</v>
      </c>
      <c r="AM1051" s="270" t="s">
        <v>1259</v>
      </c>
      <c r="AN1051" s="270" t="s">
        <v>1259</v>
      </c>
      <c r="AO1051" s="270" t="s">
        <v>1259</v>
      </c>
      <c r="AP1051" s="270" t="s">
        <v>1259</v>
      </c>
      <c r="AQ1051" s="270" t="s">
        <v>1259</v>
      </c>
      <c r="AR1051" s="270" t="s">
        <v>1259</v>
      </c>
      <c r="AS1051" s="270" t="s">
        <v>1259</v>
      </c>
      <c r="AT1051" s="270" t="s">
        <v>1259</v>
      </c>
      <c r="AU1051" s="270" t="s">
        <v>1259</v>
      </c>
      <c r="AV1051" s="270" t="s">
        <v>1259</v>
      </c>
      <c r="AW1051" s="277" t="s">
        <v>1259</v>
      </c>
      <c r="AX1051">
        <f>VLOOKUP(A1051,[1]Sheet4!B$2:G$3636,6,0)</f>
        <v>0</v>
      </c>
      <c r="AY1051" t="str">
        <f>VLOOKUP(A1051,[1]Sheet2!A$3:AC$3636,29,0)</f>
        <v/>
      </c>
      <c r="AZ1051" s="270" t="s">
        <v>3258</v>
      </c>
      <c r="BA1051" s="270" t="s">
        <v>3258</v>
      </c>
      <c r="BB1051" s="270" t="s">
        <v>3258</v>
      </c>
      <c r="BC1051" s="270" t="s">
        <v>3258</v>
      </c>
      <c r="BD1051" s="270"/>
      <c r="BE1051" s="270"/>
    </row>
    <row r="1052" spans="1:83" ht="14.4" x14ac:dyDescent="0.3">
      <c r="A1052" s="269">
        <v>524593</v>
      </c>
      <c r="B1052" s="272" t="str">
        <f>VLOOKUP(A1052,[1]Sheet4!B$1:G$3636,5,0)</f>
        <v>الرابعة</v>
      </c>
      <c r="C1052" s="270" t="s">
        <v>1259</v>
      </c>
      <c r="D1052" s="270" t="s">
        <v>1259</v>
      </c>
      <c r="E1052" s="270" t="s">
        <v>1259</v>
      </c>
      <c r="F1052" s="270" t="s">
        <v>1259</v>
      </c>
      <c r="G1052" s="270" t="s">
        <v>1259</v>
      </c>
      <c r="H1052" s="270" t="s">
        <v>1259</v>
      </c>
      <c r="I1052" s="270" t="s">
        <v>1259</v>
      </c>
      <c r="J1052" s="270" t="s">
        <v>1259</v>
      </c>
      <c r="K1052" s="270" t="s">
        <v>1259</v>
      </c>
      <c r="L1052" s="270" t="s">
        <v>1259</v>
      </c>
      <c r="M1052" s="270" t="s">
        <v>1259</v>
      </c>
      <c r="N1052" s="270" t="s">
        <v>1259</v>
      </c>
      <c r="O1052" s="270" t="s">
        <v>1259</v>
      </c>
      <c r="P1052" s="270" t="s">
        <v>1259</v>
      </c>
      <c r="Q1052" s="270" t="s">
        <v>1259</v>
      </c>
      <c r="R1052" s="270" t="s">
        <v>1259</v>
      </c>
      <c r="S1052" s="270" t="s">
        <v>1259</v>
      </c>
      <c r="T1052" s="270" t="s">
        <v>1259</v>
      </c>
      <c r="U1052" s="270" t="s">
        <v>1259</v>
      </c>
      <c r="V1052" s="270" t="s">
        <v>1259</v>
      </c>
      <c r="W1052" s="270" t="s">
        <v>1259</v>
      </c>
      <c r="X1052" s="270" t="s">
        <v>1259</v>
      </c>
      <c r="Y1052" s="270" t="s">
        <v>1259</v>
      </c>
      <c r="Z1052" s="270" t="s">
        <v>1259</v>
      </c>
      <c r="AA1052" s="270" t="s">
        <v>1259</v>
      </c>
      <c r="AB1052" s="270" t="s">
        <v>1259</v>
      </c>
      <c r="AC1052" s="270" t="s">
        <v>1259</v>
      </c>
      <c r="AD1052" s="270" t="s">
        <v>1259</v>
      </c>
      <c r="AE1052" s="270" t="s">
        <v>1259</v>
      </c>
      <c r="AF1052" s="270" t="s">
        <v>1259</v>
      </c>
      <c r="AG1052" s="270" t="s">
        <v>1259</v>
      </c>
      <c r="AH1052" s="270" t="s">
        <v>1259</v>
      </c>
      <c r="AI1052" s="270" t="s">
        <v>1259</v>
      </c>
      <c r="AJ1052" s="270" t="s">
        <v>1259</v>
      </c>
      <c r="AK1052" s="270" t="s">
        <v>1259</v>
      </c>
      <c r="AL1052" s="270" t="s">
        <v>1259</v>
      </c>
      <c r="AM1052" s="270" t="s">
        <v>1259</v>
      </c>
      <c r="AN1052" s="270" t="s">
        <v>1259</v>
      </c>
      <c r="AO1052" s="270" t="s">
        <v>1259</v>
      </c>
      <c r="AP1052" s="270" t="s">
        <v>1259</v>
      </c>
      <c r="AQ1052" s="270" t="s">
        <v>1259</v>
      </c>
      <c r="AR1052" s="270" t="s">
        <v>1259</v>
      </c>
      <c r="AS1052" s="270" t="s">
        <v>1259</v>
      </c>
      <c r="AT1052" s="270" t="s">
        <v>1259</v>
      </c>
      <c r="AU1052" s="270" t="s">
        <v>1259</v>
      </c>
      <c r="AV1052" s="270" t="s">
        <v>1259</v>
      </c>
      <c r="AW1052" s="277" t="s">
        <v>1259</v>
      </c>
      <c r="AX1052">
        <f>VLOOKUP(A1052,[1]Sheet4!B$2:G$3636,6,0)</f>
        <v>0</v>
      </c>
      <c r="AY1052" t="str">
        <f>VLOOKUP(A1052,[1]Sheet2!A$3:AC$3636,29,0)</f>
        <v/>
      </c>
      <c r="AZ1052" s="270" t="s">
        <v>3258</v>
      </c>
      <c r="BA1052" s="270" t="s">
        <v>3258</v>
      </c>
      <c r="BB1052" s="270" t="s">
        <v>3258</v>
      </c>
      <c r="BC1052" s="270" t="s">
        <v>3258</v>
      </c>
      <c r="BD1052" s="270"/>
      <c r="BE1052" s="270"/>
    </row>
    <row r="1053" spans="1:83" ht="14.4" x14ac:dyDescent="0.3">
      <c r="A1053" s="269">
        <v>524600</v>
      </c>
      <c r="B1053" s="272" t="str">
        <f>VLOOKUP(A1053,[1]Sheet4!B$1:G$3636,5,0)</f>
        <v>الرابعة</v>
      </c>
      <c r="C1053" s="270" t="s">
        <v>1259</v>
      </c>
      <c r="D1053" s="270" t="s">
        <v>1259</v>
      </c>
      <c r="E1053" s="270" t="s">
        <v>1259</v>
      </c>
      <c r="F1053" s="270" t="s">
        <v>1259</v>
      </c>
      <c r="G1053" s="270" t="s">
        <v>1259</v>
      </c>
      <c r="H1053" s="270" t="s">
        <v>1259</v>
      </c>
      <c r="I1053" s="270" t="s">
        <v>1259</v>
      </c>
      <c r="J1053" s="270" t="s">
        <v>1259</v>
      </c>
      <c r="K1053" s="270" t="s">
        <v>1259</v>
      </c>
      <c r="L1053" s="270" t="s">
        <v>1259</v>
      </c>
      <c r="M1053" s="270" t="s">
        <v>1259</v>
      </c>
      <c r="N1053" s="270" t="s">
        <v>1259</v>
      </c>
      <c r="O1053" s="270" t="s">
        <v>1259</v>
      </c>
      <c r="P1053" s="270" t="s">
        <v>1259</v>
      </c>
      <c r="Q1053" s="270" t="s">
        <v>1259</v>
      </c>
      <c r="R1053" s="270" t="s">
        <v>1259</v>
      </c>
      <c r="S1053" s="270" t="s">
        <v>1259</v>
      </c>
      <c r="T1053" s="270" t="s">
        <v>1259</v>
      </c>
      <c r="U1053" s="270" t="s">
        <v>1259</v>
      </c>
      <c r="V1053" s="270" t="s">
        <v>1259</v>
      </c>
      <c r="W1053" s="270" t="s">
        <v>1259</v>
      </c>
      <c r="X1053" s="270" t="s">
        <v>1259</v>
      </c>
      <c r="Y1053" s="270" t="s">
        <v>1259</v>
      </c>
      <c r="Z1053" s="270" t="s">
        <v>1259</v>
      </c>
      <c r="AA1053" s="270" t="s">
        <v>1259</v>
      </c>
      <c r="AB1053" s="270" t="s">
        <v>1259</v>
      </c>
      <c r="AC1053" s="270" t="s">
        <v>1259</v>
      </c>
      <c r="AD1053" s="270" t="s">
        <v>1259</v>
      </c>
      <c r="AE1053" s="270" t="s">
        <v>1259</v>
      </c>
      <c r="AF1053" s="270" t="s">
        <v>1259</v>
      </c>
      <c r="AG1053" s="270" t="s">
        <v>1259</v>
      </c>
      <c r="AH1053" s="270" t="s">
        <v>1259</v>
      </c>
      <c r="AI1053" s="270" t="s">
        <v>1259</v>
      </c>
      <c r="AJ1053" s="270" t="s">
        <v>1259</v>
      </c>
      <c r="AK1053" s="270" t="s">
        <v>1259</v>
      </c>
      <c r="AL1053" s="270" t="s">
        <v>1259</v>
      </c>
      <c r="AM1053" s="270" t="s">
        <v>1259</v>
      </c>
      <c r="AN1053" s="270" t="s">
        <v>1259</v>
      </c>
      <c r="AO1053" s="270" t="s">
        <v>1259</v>
      </c>
      <c r="AP1053" s="270" t="s">
        <v>1259</v>
      </c>
      <c r="AQ1053" s="270" t="s">
        <v>1259</v>
      </c>
      <c r="AR1053" s="270" t="s">
        <v>1259</v>
      </c>
      <c r="AS1053" s="270" t="s">
        <v>1259</v>
      </c>
      <c r="AT1053" s="270" t="s">
        <v>1259</v>
      </c>
      <c r="AU1053" s="270" t="s">
        <v>1259</v>
      </c>
      <c r="AV1053" s="270" t="s">
        <v>1259</v>
      </c>
      <c r="AW1053" s="277" t="s">
        <v>1259</v>
      </c>
      <c r="AX1053">
        <f>VLOOKUP(A1053,[1]Sheet4!B$2:G$3636,6,0)</f>
        <v>0</v>
      </c>
      <c r="AY1053" t="str">
        <f>VLOOKUP(A1053,[1]Sheet2!A$3:AC$3636,29,0)</f>
        <v/>
      </c>
      <c r="AZ1053" s="270" t="s">
        <v>3258</v>
      </c>
      <c r="BA1053" s="270" t="s">
        <v>3258</v>
      </c>
      <c r="BB1053" s="270" t="s">
        <v>3258</v>
      </c>
      <c r="BC1053" s="270" t="s">
        <v>3258</v>
      </c>
      <c r="BD1053" s="270"/>
      <c r="BE1053" s="270"/>
      <c r="BH1053" s="248"/>
      <c r="BI1053" s="248"/>
      <c r="BJ1053" s="248"/>
      <c r="BK1053" s="248"/>
      <c r="BL1053" s="248"/>
      <c r="BM1053" s="248"/>
      <c r="BN1053" s="248"/>
      <c r="BO1053" s="248"/>
      <c r="BP1053" s="248" t="s">
        <v>3258</v>
      </c>
      <c r="BQ1053" s="248" t="s">
        <v>3258</v>
      </c>
      <c r="BR1053" s="248" t="s">
        <v>3258</v>
      </c>
      <c r="BS1053" s="248" t="s">
        <v>3258</v>
      </c>
      <c r="BT1053" s="248" t="s">
        <v>3258</v>
      </c>
      <c r="BU1053" s="248" t="s">
        <v>3258</v>
      </c>
      <c r="BV1053" s="247"/>
      <c r="BW1053" s="248"/>
      <c r="BX1053" s="248"/>
      <c r="BY1053" s="248"/>
      <c r="BZ1053" s="248"/>
      <c r="CA1053" s="241"/>
      <c r="CB1053" s="241"/>
      <c r="CC1053" s="241"/>
      <c r="CD1053" s="241"/>
      <c r="CE1053" s="248"/>
    </row>
    <row r="1054" spans="1:83" ht="14.4" x14ac:dyDescent="0.3">
      <c r="A1054" s="269">
        <v>524604</v>
      </c>
      <c r="B1054" s="272" t="str">
        <f>VLOOKUP(A1054,[1]Sheet4!B$1:G$3636,5,0)</f>
        <v>الرابعة</v>
      </c>
      <c r="C1054" s="270" t="s">
        <v>1259</v>
      </c>
      <c r="D1054" s="270" t="s">
        <v>1259</v>
      </c>
      <c r="E1054" s="270" t="s">
        <v>1259</v>
      </c>
      <c r="F1054" s="270" t="s">
        <v>1259</v>
      </c>
      <c r="G1054" s="270" t="s">
        <v>1259</v>
      </c>
      <c r="H1054" s="270" t="s">
        <v>1259</v>
      </c>
      <c r="I1054" s="270" t="s">
        <v>1259</v>
      </c>
      <c r="J1054" s="270" t="s">
        <v>1259</v>
      </c>
      <c r="K1054" s="270" t="s">
        <v>1259</v>
      </c>
      <c r="L1054" s="270" t="s">
        <v>1259</v>
      </c>
      <c r="M1054" s="270" t="s">
        <v>1259</v>
      </c>
      <c r="N1054" s="270" t="s">
        <v>1259</v>
      </c>
      <c r="O1054" s="270" t="s">
        <v>1259</v>
      </c>
      <c r="P1054" s="270" t="s">
        <v>1259</v>
      </c>
      <c r="Q1054" s="270" t="s">
        <v>1259</v>
      </c>
      <c r="R1054" s="270" t="s">
        <v>1259</v>
      </c>
      <c r="S1054" s="270" t="s">
        <v>1259</v>
      </c>
      <c r="T1054" s="270" t="s">
        <v>1259</v>
      </c>
      <c r="U1054" s="270" t="s">
        <v>1259</v>
      </c>
      <c r="V1054" s="270" t="s">
        <v>1259</v>
      </c>
      <c r="W1054" s="270" t="s">
        <v>1259</v>
      </c>
      <c r="X1054" s="270" t="s">
        <v>1259</v>
      </c>
      <c r="Y1054" s="270" t="s">
        <v>1259</v>
      </c>
      <c r="Z1054" s="270" t="s">
        <v>1259</v>
      </c>
      <c r="AA1054" s="270" t="s">
        <v>1259</v>
      </c>
      <c r="AB1054" s="270" t="s">
        <v>1259</v>
      </c>
      <c r="AC1054" s="270" t="s">
        <v>1259</v>
      </c>
      <c r="AD1054" s="270" t="s">
        <v>1259</v>
      </c>
      <c r="AE1054" s="270" t="s">
        <v>1259</v>
      </c>
      <c r="AF1054" s="270" t="s">
        <v>1259</v>
      </c>
      <c r="AG1054" s="270" t="s">
        <v>1259</v>
      </c>
      <c r="AH1054" s="270" t="s">
        <v>1259</v>
      </c>
      <c r="AI1054" s="270" t="s">
        <v>1259</v>
      </c>
      <c r="AJ1054" s="270" t="s">
        <v>1259</v>
      </c>
      <c r="AK1054" s="270" t="s">
        <v>1259</v>
      </c>
      <c r="AL1054" s="270" t="s">
        <v>1259</v>
      </c>
      <c r="AM1054" s="270" t="s">
        <v>1259</v>
      </c>
      <c r="AN1054" s="270" t="s">
        <v>1259</v>
      </c>
      <c r="AO1054" s="270" t="s">
        <v>1259</v>
      </c>
      <c r="AP1054" s="270" t="s">
        <v>1259</v>
      </c>
      <c r="AQ1054" s="270" t="s">
        <v>1259</v>
      </c>
      <c r="AR1054" s="270" t="s">
        <v>1259</v>
      </c>
      <c r="AS1054" s="270" t="s">
        <v>1259</v>
      </c>
      <c r="AT1054" s="270" t="s">
        <v>1259</v>
      </c>
      <c r="AU1054" s="270" t="s">
        <v>1259</v>
      </c>
      <c r="AV1054" s="270" t="s">
        <v>1259</v>
      </c>
      <c r="AW1054" s="277" t="s">
        <v>1259</v>
      </c>
      <c r="AX1054">
        <f>VLOOKUP(A1054,[1]Sheet4!B$2:G$3636,6,0)</f>
        <v>0</v>
      </c>
      <c r="AY1054" t="str">
        <f>VLOOKUP(A1054,[1]Sheet2!A$3:AC$3636,29,0)</f>
        <v/>
      </c>
      <c r="AZ1054" s="270" t="s">
        <v>3258</v>
      </c>
      <c r="BA1054" s="270" t="s">
        <v>3258</v>
      </c>
      <c r="BB1054" s="270" t="s">
        <v>3258</v>
      </c>
      <c r="BC1054" s="270" t="s">
        <v>3258</v>
      </c>
      <c r="BD1054" s="270"/>
      <c r="BE1054" s="270"/>
      <c r="BH1054" s="248"/>
      <c r="BI1054" s="248"/>
      <c r="BJ1054" s="248"/>
      <c r="BK1054" s="248"/>
      <c r="BL1054" s="248"/>
      <c r="BM1054" s="248"/>
      <c r="BN1054" s="248"/>
      <c r="BO1054" s="248"/>
      <c r="BP1054" s="248" t="s">
        <v>3258</v>
      </c>
      <c r="BQ1054" s="248" t="s">
        <v>3258</v>
      </c>
      <c r="BR1054" s="248" t="s">
        <v>3258</v>
      </c>
      <c r="BS1054" s="248" t="s">
        <v>3258</v>
      </c>
      <c r="BT1054" s="248" t="s">
        <v>3258</v>
      </c>
      <c r="BU1054" s="248" t="s">
        <v>3258</v>
      </c>
      <c r="BV1054" s="247"/>
      <c r="BW1054" s="248"/>
      <c r="BX1054" s="248"/>
      <c r="BY1054" s="248"/>
      <c r="BZ1054" s="248"/>
      <c r="CA1054" s="241"/>
      <c r="CB1054" s="241"/>
      <c r="CC1054" s="241"/>
      <c r="CD1054" s="241"/>
      <c r="CE1054" s="248"/>
    </row>
    <row r="1055" spans="1:83" ht="14.4" x14ac:dyDescent="0.3">
      <c r="A1055" s="269">
        <v>524606</v>
      </c>
      <c r="B1055" s="272" t="str">
        <f>VLOOKUP(A1055,[1]Sheet4!B$1:G$3636,5,0)</f>
        <v>الرابعة</v>
      </c>
      <c r="C1055" s="270" t="s">
        <v>1259</v>
      </c>
      <c r="D1055" s="270" t="s">
        <v>1259</v>
      </c>
      <c r="E1055" s="270" t="s">
        <v>1259</v>
      </c>
      <c r="F1055" s="270" t="s">
        <v>1259</v>
      </c>
      <c r="G1055" s="270" t="s">
        <v>1259</v>
      </c>
      <c r="H1055" s="270" t="s">
        <v>1259</v>
      </c>
      <c r="I1055" s="270" t="s">
        <v>1259</v>
      </c>
      <c r="J1055" s="270" t="s">
        <v>1259</v>
      </c>
      <c r="K1055" s="270" t="s">
        <v>1259</v>
      </c>
      <c r="L1055" s="270" t="s">
        <v>1259</v>
      </c>
      <c r="M1055" s="270" t="s">
        <v>1259</v>
      </c>
      <c r="N1055" s="270" t="s">
        <v>1259</v>
      </c>
      <c r="O1055" s="270" t="s">
        <v>1259</v>
      </c>
      <c r="P1055" s="270" t="s">
        <v>1259</v>
      </c>
      <c r="Q1055" s="270" t="s">
        <v>1259</v>
      </c>
      <c r="R1055" s="270" t="s">
        <v>1259</v>
      </c>
      <c r="S1055" s="270" t="s">
        <v>1259</v>
      </c>
      <c r="T1055" s="270" t="s">
        <v>1259</v>
      </c>
      <c r="U1055" s="270" t="s">
        <v>1259</v>
      </c>
      <c r="V1055" s="270" t="s">
        <v>1259</v>
      </c>
      <c r="W1055" s="270" t="s">
        <v>1259</v>
      </c>
      <c r="X1055" s="270" t="s">
        <v>1259</v>
      </c>
      <c r="Y1055" s="270" t="s">
        <v>1259</v>
      </c>
      <c r="Z1055" s="270" t="s">
        <v>1259</v>
      </c>
      <c r="AA1055" s="270" t="s">
        <v>1259</v>
      </c>
      <c r="AB1055" s="270" t="s">
        <v>1259</v>
      </c>
      <c r="AC1055" s="270" t="s">
        <v>1259</v>
      </c>
      <c r="AD1055" s="270" t="s">
        <v>1259</v>
      </c>
      <c r="AE1055" s="270" t="s">
        <v>1259</v>
      </c>
      <c r="AF1055" s="270" t="s">
        <v>1259</v>
      </c>
      <c r="AG1055" s="270" t="s">
        <v>1259</v>
      </c>
      <c r="AH1055" s="270" t="s">
        <v>1259</v>
      </c>
      <c r="AI1055" s="270" t="s">
        <v>1259</v>
      </c>
      <c r="AJ1055" s="270" t="s">
        <v>1259</v>
      </c>
      <c r="AK1055" s="270" t="s">
        <v>1259</v>
      </c>
      <c r="AL1055" s="270" t="s">
        <v>1259</v>
      </c>
      <c r="AM1055" s="270" t="s">
        <v>1259</v>
      </c>
      <c r="AN1055" s="270" t="s">
        <v>1259</v>
      </c>
      <c r="AO1055" s="270" t="s">
        <v>1259</v>
      </c>
      <c r="AP1055" s="270" t="s">
        <v>1259</v>
      </c>
      <c r="AQ1055" s="270" t="s">
        <v>1259</v>
      </c>
      <c r="AR1055" s="270" t="s">
        <v>1259</v>
      </c>
      <c r="AS1055" s="270" t="s">
        <v>1259</v>
      </c>
      <c r="AT1055" s="270" t="s">
        <v>1259</v>
      </c>
      <c r="AU1055" s="270" t="s">
        <v>1259</v>
      </c>
      <c r="AV1055" s="270" t="s">
        <v>1259</v>
      </c>
      <c r="AW1055" s="277" t="s">
        <v>1259</v>
      </c>
      <c r="AX1055">
        <f>VLOOKUP(A1055,[1]Sheet4!B$2:G$3636,6,0)</f>
        <v>0</v>
      </c>
      <c r="AY1055" t="str">
        <f>VLOOKUP(A1055,[1]Sheet2!A$3:AC$3636,29,0)</f>
        <v/>
      </c>
      <c r="AZ1055" s="270" t="s">
        <v>3258</v>
      </c>
      <c r="BA1055" s="270" t="s">
        <v>3258</v>
      </c>
      <c r="BB1055" s="270" t="s">
        <v>3258</v>
      </c>
      <c r="BC1055" s="270" t="s">
        <v>3258</v>
      </c>
      <c r="BD1055" s="270"/>
      <c r="BE1055" s="270"/>
      <c r="BH1055" s="248"/>
      <c r="BI1055" s="248"/>
      <c r="BJ1055" s="248"/>
      <c r="BK1055" s="248"/>
      <c r="BL1055" s="248"/>
      <c r="BM1055" s="248"/>
      <c r="BN1055" s="248"/>
      <c r="BO1055" s="248"/>
      <c r="BP1055" s="248" t="s">
        <v>3258</v>
      </c>
      <c r="BQ1055" s="248" t="s">
        <v>3258</v>
      </c>
      <c r="BR1055" s="248" t="s">
        <v>3258</v>
      </c>
      <c r="BS1055" s="248" t="s">
        <v>3258</v>
      </c>
      <c r="BT1055" s="248" t="s">
        <v>3258</v>
      </c>
      <c r="BU1055" s="248" t="s">
        <v>3258</v>
      </c>
      <c r="BV1055" s="247"/>
      <c r="BW1055" s="248"/>
      <c r="BX1055" s="248"/>
      <c r="BY1055" s="248"/>
      <c r="BZ1055" s="248"/>
      <c r="CA1055" s="241"/>
      <c r="CB1055" s="241"/>
      <c r="CC1055" s="241"/>
      <c r="CD1055" s="241"/>
      <c r="CE1055" s="248"/>
    </row>
    <row r="1056" spans="1:83" ht="14.4" x14ac:dyDescent="0.3">
      <c r="A1056" s="269">
        <v>524613</v>
      </c>
      <c r="B1056" s="272" t="str">
        <f>VLOOKUP(A1056,[1]Sheet4!B$1:G$3636,5,0)</f>
        <v>الرابعة</v>
      </c>
      <c r="C1056" s="270" t="s">
        <v>1259</v>
      </c>
      <c r="D1056" s="270" t="s">
        <v>1259</v>
      </c>
      <c r="E1056" s="270" t="s">
        <v>1259</v>
      </c>
      <c r="F1056" s="270" t="s">
        <v>1259</v>
      </c>
      <c r="G1056" s="270" t="s">
        <v>1259</v>
      </c>
      <c r="H1056" s="270" t="s">
        <v>1259</v>
      </c>
      <c r="I1056" s="270" t="s">
        <v>1259</v>
      </c>
      <c r="J1056" s="270" t="s">
        <v>1259</v>
      </c>
      <c r="K1056" s="270" t="s">
        <v>1259</v>
      </c>
      <c r="L1056" s="270" t="s">
        <v>1259</v>
      </c>
      <c r="M1056" s="270" t="s">
        <v>1259</v>
      </c>
      <c r="N1056" s="270" t="s">
        <v>1259</v>
      </c>
      <c r="O1056" s="270" t="s">
        <v>1259</v>
      </c>
      <c r="P1056" s="270" t="s">
        <v>1259</v>
      </c>
      <c r="Q1056" s="270" t="s">
        <v>1259</v>
      </c>
      <c r="R1056" s="270" t="s">
        <v>1259</v>
      </c>
      <c r="S1056" s="270" t="s">
        <v>1259</v>
      </c>
      <c r="T1056" s="270" t="s">
        <v>1259</v>
      </c>
      <c r="U1056" s="270" t="s">
        <v>1259</v>
      </c>
      <c r="V1056" s="270" t="s">
        <v>1259</v>
      </c>
      <c r="W1056" s="270" t="s">
        <v>1259</v>
      </c>
      <c r="X1056" s="270" t="s">
        <v>1259</v>
      </c>
      <c r="Y1056" s="270" t="s">
        <v>1259</v>
      </c>
      <c r="Z1056" s="270" t="s">
        <v>1259</v>
      </c>
      <c r="AA1056" s="270" t="s">
        <v>1259</v>
      </c>
      <c r="AB1056" s="270" t="s">
        <v>1259</v>
      </c>
      <c r="AC1056" s="270" t="s">
        <v>1259</v>
      </c>
      <c r="AD1056" s="270" t="s">
        <v>1259</v>
      </c>
      <c r="AE1056" s="270" t="s">
        <v>1259</v>
      </c>
      <c r="AF1056" s="270" t="s">
        <v>1259</v>
      </c>
      <c r="AG1056" s="270" t="s">
        <v>1259</v>
      </c>
      <c r="AH1056" s="270" t="s">
        <v>1259</v>
      </c>
      <c r="AI1056" s="270" t="s">
        <v>1259</v>
      </c>
      <c r="AJ1056" s="270" t="s">
        <v>1259</v>
      </c>
      <c r="AK1056" s="270" t="s">
        <v>1259</v>
      </c>
      <c r="AL1056" s="270" t="s">
        <v>1259</v>
      </c>
      <c r="AM1056" s="270" t="s">
        <v>1259</v>
      </c>
      <c r="AN1056" s="270" t="s">
        <v>1259</v>
      </c>
      <c r="AO1056" s="270" t="s">
        <v>1259</v>
      </c>
      <c r="AP1056" s="270" t="s">
        <v>1259</v>
      </c>
      <c r="AQ1056" s="270" t="s">
        <v>1259</v>
      </c>
      <c r="AR1056" s="270" t="s">
        <v>1259</v>
      </c>
      <c r="AS1056" s="270" t="s">
        <v>1259</v>
      </c>
      <c r="AT1056" s="270" t="s">
        <v>1259</v>
      </c>
      <c r="AU1056" s="270" t="s">
        <v>1259</v>
      </c>
      <c r="AV1056" s="270" t="s">
        <v>1259</v>
      </c>
      <c r="AW1056" s="270" t="s">
        <v>1259</v>
      </c>
      <c r="AX1056">
        <f>VLOOKUP(A1056,[1]Sheet4!B$2:G$3636,6,0)</f>
        <v>0</v>
      </c>
      <c r="AY1056">
        <f>VLOOKUP(A1056,[1]Sheet2!A$3:AC$3636,29,0)</f>
        <v>0</v>
      </c>
      <c r="AZ1056" s="270" t="s">
        <v>3258</v>
      </c>
      <c r="BA1056" s="270" t="s">
        <v>3258</v>
      </c>
      <c r="BB1056" s="270" t="s">
        <v>3258</v>
      </c>
      <c r="BC1056" s="270" t="s">
        <v>3258</v>
      </c>
      <c r="BD1056" s="270"/>
      <c r="BE1056" s="270"/>
      <c r="BH1056" s="248"/>
      <c r="BI1056" s="248"/>
      <c r="BJ1056" s="248"/>
      <c r="BK1056" s="248"/>
      <c r="BL1056" s="248"/>
      <c r="BM1056" s="248"/>
      <c r="BN1056" s="248"/>
      <c r="BO1056" s="248"/>
      <c r="BP1056" s="248" t="s">
        <v>3258</v>
      </c>
      <c r="BQ1056" s="248" t="s">
        <v>3258</v>
      </c>
      <c r="BR1056" s="248" t="s">
        <v>3258</v>
      </c>
      <c r="BS1056" s="248" t="s">
        <v>3258</v>
      </c>
      <c r="BT1056" s="248" t="s">
        <v>3258</v>
      </c>
      <c r="BU1056" s="248" t="s">
        <v>3258</v>
      </c>
      <c r="BV1056" s="247"/>
      <c r="BW1056" s="248"/>
      <c r="BX1056" s="248"/>
      <c r="BY1056" s="248"/>
      <c r="BZ1056" s="248"/>
      <c r="CA1056" s="241"/>
      <c r="CB1056" s="241"/>
      <c r="CC1056" s="241"/>
      <c r="CD1056" s="241"/>
      <c r="CE1056" s="248"/>
    </row>
    <row r="1057" spans="1:83" ht="14.4" x14ac:dyDescent="0.3">
      <c r="A1057" s="269">
        <v>524627</v>
      </c>
      <c r="B1057" s="272" t="str">
        <f>VLOOKUP(A1057,[1]Sheet4!B$1:G$3636,5,0)</f>
        <v>الرابعة</v>
      </c>
      <c r="C1057" s="270" t="s">
        <v>1259</v>
      </c>
      <c r="D1057" s="270" t="s">
        <v>1259</v>
      </c>
      <c r="E1057" s="270" t="s">
        <v>1259</v>
      </c>
      <c r="F1057" s="270" t="s">
        <v>1259</v>
      </c>
      <c r="G1057" s="270" t="s">
        <v>1259</v>
      </c>
      <c r="H1057" s="270" t="s">
        <v>1259</v>
      </c>
      <c r="I1057" s="270" t="s">
        <v>1259</v>
      </c>
      <c r="J1057" s="270" t="s">
        <v>1259</v>
      </c>
      <c r="K1057" s="270" t="s">
        <v>1259</v>
      </c>
      <c r="L1057" s="270" t="s">
        <v>1259</v>
      </c>
      <c r="M1057" s="270" t="s">
        <v>1259</v>
      </c>
      <c r="N1057" s="270" t="s">
        <v>1259</v>
      </c>
      <c r="O1057" s="270" t="s">
        <v>1259</v>
      </c>
      <c r="P1057" s="270" t="s">
        <v>1259</v>
      </c>
      <c r="Q1057" s="270" t="s">
        <v>1259</v>
      </c>
      <c r="R1057" s="270" t="s">
        <v>1259</v>
      </c>
      <c r="S1057" s="270" t="s">
        <v>1259</v>
      </c>
      <c r="T1057" s="270" t="s">
        <v>1259</v>
      </c>
      <c r="U1057" s="270" t="s">
        <v>1259</v>
      </c>
      <c r="V1057" s="270" t="s">
        <v>1259</v>
      </c>
      <c r="W1057" s="270" t="s">
        <v>1259</v>
      </c>
      <c r="X1057" s="270" t="s">
        <v>1259</v>
      </c>
      <c r="Y1057" s="270" t="s">
        <v>1259</v>
      </c>
      <c r="Z1057" s="270" t="s">
        <v>1259</v>
      </c>
      <c r="AA1057" s="270" t="s">
        <v>1259</v>
      </c>
      <c r="AB1057" s="270" t="s">
        <v>1259</v>
      </c>
      <c r="AC1057" s="270" t="s">
        <v>1259</v>
      </c>
      <c r="AD1057" s="270" t="s">
        <v>1259</v>
      </c>
      <c r="AE1057" s="270" t="s">
        <v>1259</v>
      </c>
      <c r="AF1057" s="270" t="s">
        <v>1259</v>
      </c>
      <c r="AG1057" s="270" t="s">
        <v>1259</v>
      </c>
      <c r="AH1057" s="270" t="s">
        <v>1259</v>
      </c>
      <c r="AI1057" s="270" t="s">
        <v>1259</v>
      </c>
      <c r="AJ1057" s="270" t="s">
        <v>1259</v>
      </c>
      <c r="AK1057" s="270" t="s">
        <v>1259</v>
      </c>
      <c r="AL1057" s="270" t="s">
        <v>1259</v>
      </c>
      <c r="AM1057" s="270" t="s">
        <v>1259</v>
      </c>
      <c r="AN1057" s="270" t="s">
        <v>1259</v>
      </c>
      <c r="AO1057" s="270" t="s">
        <v>1259</v>
      </c>
      <c r="AP1057" s="270" t="s">
        <v>1259</v>
      </c>
      <c r="AQ1057" s="270" t="s">
        <v>1259</v>
      </c>
      <c r="AR1057" s="270" t="s">
        <v>1259</v>
      </c>
      <c r="AS1057" s="270" t="s">
        <v>1259</v>
      </c>
      <c r="AT1057" s="270" t="s">
        <v>1259</v>
      </c>
      <c r="AU1057" s="270" t="s">
        <v>1259</v>
      </c>
      <c r="AV1057" s="270" t="s">
        <v>1259</v>
      </c>
      <c r="AW1057" s="277" t="s">
        <v>1259</v>
      </c>
      <c r="AX1057">
        <f>VLOOKUP(A1057,[1]Sheet4!B$2:G$3636,6,0)</f>
        <v>0</v>
      </c>
      <c r="AY1057" t="str">
        <f>VLOOKUP(A1057,[1]Sheet2!A$3:AC$3636,29,0)</f>
        <v/>
      </c>
      <c r="AZ1057" s="270" t="s">
        <v>3258</v>
      </c>
      <c r="BA1057" s="270" t="s">
        <v>3258</v>
      </c>
      <c r="BB1057" s="270" t="s">
        <v>3258</v>
      </c>
      <c r="BC1057" s="270" t="s">
        <v>3258</v>
      </c>
      <c r="BD1057" s="270"/>
      <c r="BE1057" s="270"/>
    </row>
    <row r="1058" spans="1:83" ht="14.4" x14ac:dyDescent="0.3">
      <c r="A1058" s="269">
        <v>524638</v>
      </c>
      <c r="B1058" s="272" t="str">
        <f>VLOOKUP(A1058,[1]Sheet4!B$1:G$3636,5,0)</f>
        <v>الرابعة</v>
      </c>
      <c r="C1058" s="270" t="s">
        <v>1259</v>
      </c>
      <c r="D1058" s="270" t="s">
        <v>1259</v>
      </c>
      <c r="E1058" s="270" t="s">
        <v>1259</v>
      </c>
      <c r="F1058" s="270" t="s">
        <v>1259</v>
      </c>
      <c r="G1058" s="270" t="s">
        <v>1259</v>
      </c>
      <c r="H1058" s="270" t="s">
        <v>1259</v>
      </c>
      <c r="I1058" s="270" t="s">
        <v>1259</v>
      </c>
      <c r="J1058" s="270" t="s">
        <v>1259</v>
      </c>
      <c r="K1058" s="270" t="s">
        <v>1259</v>
      </c>
      <c r="L1058" s="270" t="s">
        <v>1259</v>
      </c>
      <c r="M1058" s="270" t="s">
        <v>1259</v>
      </c>
      <c r="N1058" s="270" t="s">
        <v>1259</v>
      </c>
      <c r="O1058" s="270" t="s">
        <v>1259</v>
      </c>
      <c r="P1058" s="270" t="s">
        <v>1259</v>
      </c>
      <c r="Q1058" s="270" t="s">
        <v>1259</v>
      </c>
      <c r="R1058" s="270" t="s">
        <v>1259</v>
      </c>
      <c r="S1058" s="270" t="s">
        <v>1259</v>
      </c>
      <c r="T1058" s="270" t="s">
        <v>1259</v>
      </c>
      <c r="U1058" s="270" t="s">
        <v>1259</v>
      </c>
      <c r="V1058" s="270" t="s">
        <v>1259</v>
      </c>
      <c r="W1058" s="270" t="s">
        <v>1259</v>
      </c>
      <c r="X1058" s="270" t="s">
        <v>1259</v>
      </c>
      <c r="Y1058" s="270" t="s">
        <v>1259</v>
      </c>
      <c r="Z1058" s="270" t="s">
        <v>1259</v>
      </c>
      <c r="AA1058" s="270" t="s">
        <v>1259</v>
      </c>
      <c r="AB1058" s="270" t="s">
        <v>1259</v>
      </c>
      <c r="AC1058" s="270" t="s">
        <v>1259</v>
      </c>
      <c r="AD1058" s="270" t="s">
        <v>1259</v>
      </c>
      <c r="AE1058" s="270" t="s">
        <v>1259</v>
      </c>
      <c r="AF1058" s="270" t="s">
        <v>1259</v>
      </c>
      <c r="AG1058" s="270" t="s">
        <v>1259</v>
      </c>
      <c r="AH1058" s="270" t="s">
        <v>1259</v>
      </c>
      <c r="AI1058" s="270" t="s">
        <v>1259</v>
      </c>
      <c r="AJ1058" s="270" t="s">
        <v>1259</v>
      </c>
      <c r="AK1058" s="270" t="s">
        <v>1259</v>
      </c>
      <c r="AL1058" s="270" t="s">
        <v>1259</v>
      </c>
      <c r="AM1058" s="270" t="s">
        <v>1259</v>
      </c>
      <c r="AN1058" s="270" t="s">
        <v>1259</v>
      </c>
      <c r="AO1058" s="270" t="s">
        <v>1259</v>
      </c>
      <c r="AP1058" s="270" t="s">
        <v>1259</v>
      </c>
      <c r="AQ1058" s="270" t="s">
        <v>1259</v>
      </c>
      <c r="AR1058" s="270" t="s">
        <v>1259</v>
      </c>
      <c r="AS1058" s="270" t="s">
        <v>1259</v>
      </c>
      <c r="AT1058" s="270" t="s">
        <v>1259</v>
      </c>
      <c r="AU1058" s="270" t="s">
        <v>1259</v>
      </c>
      <c r="AV1058" s="270" t="s">
        <v>1259</v>
      </c>
      <c r="AW1058" s="277" t="s">
        <v>1259</v>
      </c>
      <c r="AX1058">
        <f>VLOOKUP(A1058,[1]Sheet4!B$2:G$3636,6,0)</f>
        <v>0</v>
      </c>
      <c r="AY1058" t="str">
        <f>VLOOKUP(A1058,[1]Sheet2!A$3:AC$3636,29,0)</f>
        <v/>
      </c>
      <c r="AZ1058" s="270" t="s">
        <v>3258</v>
      </c>
      <c r="BA1058" s="270" t="s">
        <v>3258</v>
      </c>
      <c r="BB1058" s="270" t="s">
        <v>3258</v>
      </c>
      <c r="BC1058" s="270" t="s">
        <v>3258</v>
      </c>
      <c r="BD1058" s="270"/>
      <c r="BE1058" s="270"/>
    </row>
    <row r="1059" spans="1:83" ht="14.4" x14ac:dyDescent="0.3">
      <c r="A1059" s="269">
        <v>524653</v>
      </c>
      <c r="B1059" s="272" t="str">
        <f>VLOOKUP(A1059,[1]Sheet4!B$1:G$3636,5,0)</f>
        <v>الرابعة</v>
      </c>
      <c r="C1059" s="270" t="s">
        <v>1259</v>
      </c>
      <c r="D1059" s="270" t="s">
        <v>1259</v>
      </c>
      <c r="E1059" s="270" t="s">
        <v>1259</v>
      </c>
      <c r="F1059" s="270" t="s">
        <v>1259</v>
      </c>
      <c r="G1059" s="270" t="s">
        <v>1259</v>
      </c>
      <c r="H1059" s="270" t="s">
        <v>1259</v>
      </c>
      <c r="I1059" s="270" t="s">
        <v>1259</v>
      </c>
      <c r="J1059" s="270" t="s">
        <v>1259</v>
      </c>
      <c r="K1059" s="270" t="s">
        <v>1259</v>
      </c>
      <c r="L1059" s="270" t="s">
        <v>1259</v>
      </c>
      <c r="M1059" s="270" t="s">
        <v>1259</v>
      </c>
      <c r="N1059" s="270" t="s">
        <v>1259</v>
      </c>
      <c r="O1059" s="270" t="s">
        <v>1259</v>
      </c>
      <c r="P1059" s="270" t="s">
        <v>1259</v>
      </c>
      <c r="Q1059" s="270" t="s">
        <v>1259</v>
      </c>
      <c r="R1059" s="270" t="s">
        <v>1259</v>
      </c>
      <c r="S1059" s="270" t="s">
        <v>1259</v>
      </c>
      <c r="T1059" s="270" t="s">
        <v>1259</v>
      </c>
      <c r="U1059" s="270" t="s">
        <v>1259</v>
      </c>
      <c r="V1059" s="270" t="s">
        <v>1259</v>
      </c>
      <c r="W1059" s="270" t="s">
        <v>1259</v>
      </c>
      <c r="X1059" s="270" t="s">
        <v>1259</v>
      </c>
      <c r="Y1059" s="270" t="s">
        <v>1259</v>
      </c>
      <c r="Z1059" s="270" t="s">
        <v>1259</v>
      </c>
      <c r="AA1059" s="270" t="s">
        <v>1259</v>
      </c>
      <c r="AB1059" s="270" t="s">
        <v>1259</v>
      </c>
      <c r="AC1059" s="270" t="s">
        <v>1259</v>
      </c>
      <c r="AD1059" s="270" t="s">
        <v>1259</v>
      </c>
      <c r="AE1059" s="270" t="s">
        <v>1259</v>
      </c>
      <c r="AF1059" s="270" t="s">
        <v>1259</v>
      </c>
      <c r="AG1059" s="270" t="s">
        <v>1259</v>
      </c>
      <c r="AH1059" s="270" t="s">
        <v>1259</v>
      </c>
      <c r="AI1059" s="270" t="s">
        <v>1259</v>
      </c>
      <c r="AJ1059" s="270" t="s">
        <v>1259</v>
      </c>
      <c r="AK1059" s="270" t="s">
        <v>1259</v>
      </c>
      <c r="AL1059" s="270" t="s">
        <v>1259</v>
      </c>
      <c r="AM1059" s="270" t="s">
        <v>1259</v>
      </c>
      <c r="AN1059" s="270" t="s">
        <v>1259</v>
      </c>
      <c r="AO1059" s="270" t="s">
        <v>1259</v>
      </c>
      <c r="AP1059" s="270" t="s">
        <v>1259</v>
      </c>
      <c r="AQ1059" s="270" t="s">
        <v>1259</v>
      </c>
      <c r="AR1059" s="270" t="s">
        <v>1259</v>
      </c>
      <c r="AS1059" s="270" t="s">
        <v>1259</v>
      </c>
      <c r="AT1059" s="270" t="s">
        <v>1259</v>
      </c>
      <c r="AU1059" s="270" t="s">
        <v>1259</v>
      </c>
      <c r="AV1059" s="270" t="s">
        <v>1259</v>
      </c>
      <c r="AW1059" s="270" t="s">
        <v>1259</v>
      </c>
      <c r="AX1059">
        <f>VLOOKUP(A1059,[1]Sheet4!B$2:G$3636,6,0)</f>
        <v>0</v>
      </c>
      <c r="AY1059" t="str">
        <f>VLOOKUP(A1059,[1]Sheet2!A$3:AC$3636,29,0)</f>
        <v/>
      </c>
      <c r="AZ1059" s="270" t="s">
        <v>3258</v>
      </c>
      <c r="BA1059" s="270" t="s">
        <v>3258</v>
      </c>
      <c r="BB1059" s="270" t="s">
        <v>3258</v>
      </c>
      <c r="BC1059" s="270" t="s">
        <v>3258</v>
      </c>
      <c r="BD1059" s="270"/>
      <c r="BE1059" s="270"/>
    </row>
    <row r="1060" spans="1:83" ht="14.4" x14ac:dyDescent="0.3">
      <c r="A1060" s="269">
        <v>524659</v>
      </c>
      <c r="B1060" s="272" t="str">
        <f>VLOOKUP(A1060,[1]Sheet4!B$1:G$3636,5,0)</f>
        <v>الرابعة</v>
      </c>
      <c r="C1060" s="270" t="s">
        <v>1259</v>
      </c>
      <c r="D1060" s="270" t="s">
        <v>1259</v>
      </c>
      <c r="E1060" s="270" t="s">
        <v>1259</v>
      </c>
      <c r="F1060" s="270" t="s">
        <v>1259</v>
      </c>
      <c r="G1060" s="270" t="s">
        <v>1259</v>
      </c>
      <c r="H1060" s="270" t="s">
        <v>1259</v>
      </c>
      <c r="I1060" s="270" t="s">
        <v>1259</v>
      </c>
      <c r="J1060" s="270" t="s">
        <v>1259</v>
      </c>
      <c r="K1060" s="270" t="s">
        <v>1259</v>
      </c>
      <c r="L1060" s="270" t="s">
        <v>1259</v>
      </c>
      <c r="M1060" s="270" t="s">
        <v>1259</v>
      </c>
      <c r="N1060" s="270" t="s">
        <v>1259</v>
      </c>
      <c r="O1060" s="270" t="s">
        <v>1259</v>
      </c>
      <c r="P1060" s="270" t="s">
        <v>1259</v>
      </c>
      <c r="Q1060" s="270" t="s">
        <v>1259</v>
      </c>
      <c r="R1060" s="270" t="s">
        <v>1259</v>
      </c>
      <c r="S1060" s="270" t="s">
        <v>1259</v>
      </c>
      <c r="T1060" s="270" t="s">
        <v>1259</v>
      </c>
      <c r="U1060" s="270" t="s">
        <v>1259</v>
      </c>
      <c r="V1060" s="270" t="s">
        <v>1259</v>
      </c>
      <c r="W1060" s="270" t="s">
        <v>1259</v>
      </c>
      <c r="X1060" s="270" t="s">
        <v>1259</v>
      </c>
      <c r="Y1060" s="270" t="s">
        <v>1259</v>
      </c>
      <c r="Z1060" s="270" t="s">
        <v>1259</v>
      </c>
      <c r="AA1060" s="270" t="s">
        <v>1259</v>
      </c>
      <c r="AB1060" s="270" t="s">
        <v>1259</v>
      </c>
      <c r="AC1060" s="270" t="s">
        <v>1259</v>
      </c>
      <c r="AD1060" s="270" t="s">
        <v>1259</v>
      </c>
      <c r="AE1060" s="270" t="s">
        <v>1259</v>
      </c>
      <c r="AF1060" s="270" t="s">
        <v>1259</v>
      </c>
      <c r="AG1060" s="270" t="s">
        <v>1259</v>
      </c>
      <c r="AH1060" s="270" t="s">
        <v>1259</v>
      </c>
      <c r="AI1060" s="270" t="s">
        <v>1259</v>
      </c>
      <c r="AJ1060" s="270" t="s">
        <v>1259</v>
      </c>
      <c r="AK1060" s="270" t="s">
        <v>1259</v>
      </c>
      <c r="AL1060" s="270" t="s">
        <v>1259</v>
      </c>
      <c r="AM1060" s="270" t="s">
        <v>1259</v>
      </c>
      <c r="AN1060" s="270" t="s">
        <v>1259</v>
      </c>
      <c r="AO1060" s="270" t="s">
        <v>1259</v>
      </c>
      <c r="AP1060" s="270" t="s">
        <v>1259</v>
      </c>
      <c r="AQ1060" s="270" t="s">
        <v>1259</v>
      </c>
      <c r="AR1060" s="270" t="s">
        <v>1259</v>
      </c>
      <c r="AS1060" s="270" t="s">
        <v>1259</v>
      </c>
      <c r="AT1060" s="270" t="s">
        <v>1259</v>
      </c>
      <c r="AU1060" s="270" t="s">
        <v>1259</v>
      </c>
      <c r="AV1060" s="270" t="s">
        <v>1259</v>
      </c>
      <c r="AW1060" s="277" t="s">
        <v>1259</v>
      </c>
      <c r="AX1060">
        <f>VLOOKUP(A1060,[1]Sheet4!B$2:G$3636,6,0)</f>
        <v>0</v>
      </c>
      <c r="AY1060" t="str">
        <f>VLOOKUP(A1060,[1]Sheet2!A$3:AC$3636,29,0)</f>
        <v/>
      </c>
      <c r="AZ1060" s="270" t="s">
        <v>3258</v>
      </c>
      <c r="BA1060" s="270" t="s">
        <v>3258</v>
      </c>
      <c r="BB1060" s="270" t="s">
        <v>3258</v>
      </c>
      <c r="BC1060" s="270" t="s">
        <v>3258</v>
      </c>
      <c r="BD1060" s="270"/>
      <c r="BE1060" s="270"/>
      <c r="BH1060" s="248"/>
      <c r="BI1060" s="248"/>
      <c r="BJ1060" s="248"/>
      <c r="BK1060" s="248"/>
      <c r="BL1060" s="248"/>
      <c r="BM1060" s="248"/>
      <c r="BN1060" s="248"/>
      <c r="BO1060" s="248"/>
      <c r="BP1060" s="248" t="s">
        <v>3258</v>
      </c>
      <c r="BQ1060" s="248" t="s">
        <v>3258</v>
      </c>
      <c r="BR1060" s="248" t="s">
        <v>3258</v>
      </c>
      <c r="BS1060" s="248" t="s">
        <v>3258</v>
      </c>
      <c r="BT1060" s="248" t="s">
        <v>3258</v>
      </c>
      <c r="BU1060" s="248" t="s">
        <v>3258</v>
      </c>
      <c r="BV1060" s="247"/>
      <c r="BW1060" s="248"/>
      <c r="BX1060" s="248"/>
      <c r="BY1060" s="248"/>
      <c r="BZ1060" s="248"/>
      <c r="CA1060" s="241"/>
      <c r="CB1060" s="241"/>
      <c r="CC1060" s="241"/>
      <c r="CD1060" s="241"/>
      <c r="CE1060" s="248"/>
    </row>
    <row r="1061" spans="1:83" ht="14.4" x14ac:dyDescent="0.3">
      <c r="A1061" s="269">
        <v>524666</v>
      </c>
      <c r="B1061" s="272" t="str">
        <f>VLOOKUP(A1061,[1]Sheet4!B$1:G$3636,5,0)</f>
        <v>الرابعة حديث</v>
      </c>
      <c r="C1061" s="270" t="s">
        <v>1259</v>
      </c>
      <c r="D1061" s="270" t="s">
        <v>1259</v>
      </c>
      <c r="E1061" s="270" t="s">
        <v>1259</v>
      </c>
      <c r="F1061" s="270" t="s">
        <v>1259</v>
      </c>
      <c r="G1061" s="270" t="s">
        <v>1259</v>
      </c>
      <c r="H1061" s="270" t="s">
        <v>1259</v>
      </c>
      <c r="I1061" s="270" t="s">
        <v>1259</v>
      </c>
      <c r="J1061" s="270" t="s">
        <v>1259</v>
      </c>
      <c r="K1061" s="270" t="s">
        <v>1259</v>
      </c>
      <c r="L1061" s="270" t="s">
        <v>1259</v>
      </c>
      <c r="M1061" s="270" t="s">
        <v>1259</v>
      </c>
      <c r="N1061" s="270" t="s">
        <v>1259</v>
      </c>
      <c r="O1061" s="270" t="s">
        <v>1259</v>
      </c>
      <c r="P1061" s="270" t="s">
        <v>1259</v>
      </c>
      <c r="Q1061" s="270" t="s">
        <v>1259</v>
      </c>
      <c r="R1061" s="270" t="s">
        <v>1259</v>
      </c>
      <c r="S1061" s="270" t="s">
        <v>1259</v>
      </c>
      <c r="T1061" s="270" t="s">
        <v>1259</v>
      </c>
      <c r="U1061" s="270" t="s">
        <v>1259</v>
      </c>
      <c r="V1061" s="270" t="s">
        <v>1259</v>
      </c>
      <c r="W1061" s="270" t="s">
        <v>1259</v>
      </c>
      <c r="X1061" s="270" t="s">
        <v>1259</v>
      </c>
      <c r="Y1061" s="270" t="s">
        <v>1259</v>
      </c>
      <c r="Z1061" s="270" t="s">
        <v>1259</v>
      </c>
      <c r="AA1061" s="270" t="s">
        <v>1259</v>
      </c>
      <c r="AB1061" s="270" t="s">
        <v>1259</v>
      </c>
      <c r="AC1061" s="270" t="s">
        <v>1259</v>
      </c>
      <c r="AD1061" s="270" t="s">
        <v>1259</v>
      </c>
      <c r="AE1061" s="270" t="s">
        <v>1259</v>
      </c>
      <c r="AF1061" s="270" t="s">
        <v>1259</v>
      </c>
      <c r="AG1061" s="270" t="s">
        <v>1259</v>
      </c>
      <c r="AH1061" s="270" t="s">
        <v>1259</v>
      </c>
      <c r="AI1061" s="270" t="s">
        <v>1259</v>
      </c>
      <c r="AJ1061" s="270" t="s">
        <v>1259</v>
      </c>
      <c r="AK1061" s="270" t="s">
        <v>1259</v>
      </c>
      <c r="AL1061" s="270" t="s">
        <v>1259</v>
      </c>
      <c r="AM1061" s="270" t="s">
        <v>1259</v>
      </c>
      <c r="AN1061" s="270" t="s">
        <v>1259</v>
      </c>
      <c r="AO1061" s="270" t="s">
        <v>1259</v>
      </c>
      <c r="AP1061" s="270" t="s">
        <v>1259</v>
      </c>
      <c r="AQ1061" s="270" t="s">
        <v>1259</v>
      </c>
      <c r="AR1061" s="270" t="s">
        <v>1259</v>
      </c>
      <c r="AS1061" s="270" t="s">
        <v>3258</v>
      </c>
      <c r="AT1061" s="270" t="s">
        <v>3258</v>
      </c>
      <c r="AU1061" s="270" t="s">
        <v>3258</v>
      </c>
      <c r="AV1061" s="270" t="s">
        <v>3258</v>
      </c>
      <c r="AW1061" s="277" t="s">
        <v>3258</v>
      </c>
      <c r="AY1061" t="str">
        <f>VLOOKUP(A1061,[1]Sheet2!A$3:AC$3636,29,0)</f>
        <v/>
      </c>
      <c r="AZ1061" s="270" t="s">
        <v>3258</v>
      </c>
      <c r="BA1061" s="270" t="s">
        <v>3258</v>
      </c>
      <c r="BB1061" s="270" t="s">
        <v>3258</v>
      </c>
      <c r="BC1061" s="270" t="s">
        <v>3258</v>
      </c>
      <c r="BD1061" s="270"/>
      <c r="BE1061" s="270"/>
    </row>
    <row r="1062" spans="1:83" ht="14.4" x14ac:dyDescent="0.3">
      <c r="A1062" s="269">
        <v>524670</v>
      </c>
      <c r="B1062" s="272" t="str">
        <f>VLOOKUP(A1062,[1]Sheet4!B$1:G$3636,5,0)</f>
        <v>الرابعة</v>
      </c>
      <c r="C1062" s="270" t="s">
        <v>1259</v>
      </c>
      <c r="D1062" s="270" t="s">
        <v>1259</v>
      </c>
      <c r="E1062" s="270" t="s">
        <v>1259</v>
      </c>
      <c r="F1062" s="270" t="s">
        <v>1259</v>
      </c>
      <c r="G1062" s="270" t="s">
        <v>1259</v>
      </c>
      <c r="H1062" s="270" t="s">
        <v>1259</v>
      </c>
      <c r="I1062" s="270" t="s">
        <v>1259</v>
      </c>
      <c r="J1062" s="270" t="s">
        <v>1259</v>
      </c>
      <c r="K1062" s="270" t="s">
        <v>1259</v>
      </c>
      <c r="L1062" s="270" t="s">
        <v>1259</v>
      </c>
      <c r="M1062" s="270" t="s">
        <v>1259</v>
      </c>
      <c r="N1062" s="270" t="s">
        <v>1259</v>
      </c>
      <c r="O1062" s="270" t="s">
        <v>1259</v>
      </c>
      <c r="P1062" s="270" t="s">
        <v>1259</v>
      </c>
      <c r="Q1062" s="270" t="s">
        <v>1259</v>
      </c>
      <c r="R1062" s="270" t="s">
        <v>1259</v>
      </c>
      <c r="S1062" s="270" t="s">
        <v>1259</v>
      </c>
      <c r="T1062" s="270" t="s">
        <v>1259</v>
      </c>
      <c r="U1062" s="270" t="s">
        <v>1259</v>
      </c>
      <c r="V1062" s="270" t="s">
        <v>1259</v>
      </c>
      <c r="W1062" s="270" t="s">
        <v>1259</v>
      </c>
      <c r="X1062" s="270" t="s">
        <v>1259</v>
      </c>
      <c r="Y1062" s="270" t="s">
        <v>1259</v>
      </c>
      <c r="Z1062" s="270" t="s">
        <v>1259</v>
      </c>
      <c r="AA1062" s="270" t="s">
        <v>1259</v>
      </c>
      <c r="AB1062" s="270" t="s">
        <v>1259</v>
      </c>
      <c r="AC1062" s="270" t="s">
        <v>1259</v>
      </c>
      <c r="AD1062" s="270" t="s">
        <v>1259</v>
      </c>
      <c r="AE1062" s="270" t="s">
        <v>1259</v>
      </c>
      <c r="AF1062" s="270" t="s">
        <v>1259</v>
      </c>
      <c r="AG1062" s="270" t="s">
        <v>1259</v>
      </c>
      <c r="AH1062" s="270" t="s">
        <v>1259</v>
      </c>
      <c r="AI1062" s="270" t="s">
        <v>1259</v>
      </c>
      <c r="AJ1062" s="270" t="s">
        <v>1259</v>
      </c>
      <c r="AK1062" s="270" t="s">
        <v>1259</v>
      </c>
      <c r="AL1062" s="270" t="s">
        <v>1259</v>
      </c>
      <c r="AM1062" s="270" t="s">
        <v>1259</v>
      </c>
      <c r="AN1062" s="270" t="s">
        <v>1259</v>
      </c>
      <c r="AO1062" s="270" t="s">
        <v>1259</v>
      </c>
      <c r="AP1062" s="270" t="s">
        <v>1259</v>
      </c>
      <c r="AQ1062" s="270" t="s">
        <v>1259</v>
      </c>
      <c r="AR1062" s="270" t="s">
        <v>1259</v>
      </c>
      <c r="AS1062" s="270" t="s">
        <v>1259</v>
      </c>
      <c r="AT1062" s="270" t="s">
        <v>1259</v>
      </c>
      <c r="AU1062" s="270" t="s">
        <v>1259</v>
      </c>
      <c r="AV1062" s="270" t="s">
        <v>1259</v>
      </c>
      <c r="AW1062" s="277" t="s">
        <v>1259</v>
      </c>
      <c r="AX1062">
        <f>VLOOKUP(A1062,[1]Sheet4!B$2:G$3636,6,0)</f>
        <v>0</v>
      </c>
      <c r="AY1062" t="str">
        <f>VLOOKUP(A1062,[1]Sheet2!A$3:AC$3636,29,0)</f>
        <v/>
      </c>
      <c r="AZ1062" s="270" t="s">
        <v>3258</v>
      </c>
      <c r="BA1062" s="270" t="s">
        <v>3258</v>
      </c>
      <c r="BB1062" s="270" t="s">
        <v>3258</v>
      </c>
      <c r="BC1062" s="270" t="s">
        <v>3258</v>
      </c>
      <c r="BD1062" s="270"/>
      <c r="BE1062" s="270"/>
    </row>
    <row r="1063" spans="1:83" ht="14.4" x14ac:dyDescent="0.3">
      <c r="A1063" s="269">
        <v>524671</v>
      </c>
      <c r="B1063" s="272" t="str">
        <f>VLOOKUP(A1063,[1]Sheet4!B$1:G$3636,5,0)</f>
        <v>الرابعة حديث</v>
      </c>
      <c r="C1063" s="270" t="s">
        <v>1259</v>
      </c>
      <c r="D1063" s="270" t="s">
        <v>1259</v>
      </c>
      <c r="E1063" s="270" t="s">
        <v>1259</v>
      </c>
      <c r="F1063" s="270" t="s">
        <v>1259</v>
      </c>
      <c r="G1063" s="270" t="s">
        <v>1259</v>
      </c>
      <c r="H1063" s="270" t="s">
        <v>1259</v>
      </c>
      <c r="I1063" s="270" t="s">
        <v>1259</v>
      </c>
      <c r="J1063" s="270" t="s">
        <v>1259</v>
      </c>
      <c r="K1063" s="270" t="s">
        <v>1259</v>
      </c>
      <c r="L1063" s="270" t="s">
        <v>1259</v>
      </c>
      <c r="M1063" s="270" t="s">
        <v>1259</v>
      </c>
      <c r="N1063" s="270" t="s">
        <v>1259</v>
      </c>
      <c r="O1063" s="270" t="s">
        <v>1259</v>
      </c>
      <c r="P1063" s="270" t="s">
        <v>1259</v>
      </c>
      <c r="Q1063" s="270" t="s">
        <v>1259</v>
      </c>
      <c r="R1063" s="270" t="s">
        <v>1259</v>
      </c>
      <c r="S1063" s="270" t="s">
        <v>1259</v>
      </c>
      <c r="T1063" s="270" t="s">
        <v>1259</v>
      </c>
      <c r="U1063" s="270" t="s">
        <v>1259</v>
      </c>
      <c r="V1063" s="270" t="s">
        <v>1259</v>
      </c>
      <c r="W1063" s="270" t="s">
        <v>1259</v>
      </c>
      <c r="X1063" s="270" t="s">
        <v>1259</v>
      </c>
      <c r="Y1063" s="270" t="s">
        <v>1259</v>
      </c>
      <c r="Z1063" s="270" t="s">
        <v>1259</v>
      </c>
      <c r="AA1063" s="270" t="s">
        <v>1259</v>
      </c>
      <c r="AB1063" s="270" t="s">
        <v>1259</v>
      </c>
      <c r="AC1063" s="270" t="s">
        <v>1259</v>
      </c>
      <c r="AD1063" s="270" t="s">
        <v>1259</v>
      </c>
      <c r="AE1063" s="270" t="s">
        <v>1259</v>
      </c>
      <c r="AF1063" s="270" t="s">
        <v>1259</v>
      </c>
      <c r="AG1063" s="270" t="s">
        <v>1259</v>
      </c>
      <c r="AH1063" s="270" t="s">
        <v>1259</v>
      </c>
      <c r="AI1063" s="270" t="s">
        <v>1259</v>
      </c>
      <c r="AJ1063" s="270" t="s">
        <v>1259</v>
      </c>
      <c r="AK1063" s="270" t="s">
        <v>1259</v>
      </c>
      <c r="AL1063" s="270" t="s">
        <v>1259</v>
      </c>
      <c r="AM1063" s="270" t="s">
        <v>1259</v>
      </c>
      <c r="AN1063" s="270" t="s">
        <v>1259</v>
      </c>
      <c r="AO1063" s="270" t="s">
        <v>1259</v>
      </c>
      <c r="AP1063" s="270" t="s">
        <v>1259</v>
      </c>
      <c r="AQ1063" s="270" t="s">
        <v>1259</v>
      </c>
      <c r="AR1063" s="270" t="s">
        <v>1259</v>
      </c>
      <c r="AS1063" s="270" t="s">
        <v>3258</v>
      </c>
      <c r="AT1063" s="270" t="s">
        <v>3258</v>
      </c>
      <c r="AU1063" s="270" t="s">
        <v>3258</v>
      </c>
      <c r="AV1063" s="270" t="s">
        <v>3258</v>
      </c>
      <c r="AW1063" s="277" t="s">
        <v>3258</v>
      </c>
      <c r="AY1063">
        <f>VLOOKUP(A1063,[1]Sheet2!A$3:AC$3636,29,0)</f>
        <v>0</v>
      </c>
      <c r="AZ1063" s="270" t="s">
        <v>3258</v>
      </c>
      <c r="BA1063" s="270" t="s">
        <v>3258</v>
      </c>
      <c r="BB1063" s="270" t="s">
        <v>3258</v>
      </c>
      <c r="BC1063" s="270" t="s">
        <v>3258</v>
      </c>
      <c r="BD1063" s="270"/>
      <c r="BE1063" s="270"/>
    </row>
    <row r="1064" spans="1:83" ht="14.4" x14ac:dyDescent="0.3">
      <c r="A1064" s="269">
        <v>524693</v>
      </c>
      <c r="B1064" s="272" t="str">
        <f>VLOOKUP(A1064,[1]Sheet4!B$1:G$3636,5,0)</f>
        <v>الرابعة</v>
      </c>
      <c r="C1064" s="270" t="s">
        <v>1259</v>
      </c>
      <c r="D1064" s="270" t="s">
        <v>1259</v>
      </c>
      <c r="E1064" s="270" t="s">
        <v>1259</v>
      </c>
      <c r="F1064" s="270" t="s">
        <v>1259</v>
      </c>
      <c r="G1064" s="270" t="s">
        <v>1259</v>
      </c>
      <c r="H1064" s="270" t="s">
        <v>1259</v>
      </c>
      <c r="I1064" s="270" t="s">
        <v>1259</v>
      </c>
      <c r="J1064" s="270" t="s">
        <v>1259</v>
      </c>
      <c r="K1064" s="270" t="s">
        <v>1259</v>
      </c>
      <c r="L1064" s="270" t="s">
        <v>1259</v>
      </c>
      <c r="M1064" s="270" t="s">
        <v>1259</v>
      </c>
      <c r="N1064" s="270" t="s">
        <v>1259</v>
      </c>
      <c r="O1064" s="270" t="s">
        <v>1259</v>
      </c>
      <c r="P1064" s="270" t="s">
        <v>1259</v>
      </c>
      <c r="Q1064" s="270" t="s">
        <v>1259</v>
      </c>
      <c r="R1064" s="270" t="s">
        <v>1259</v>
      </c>
      <c r="S1064" s="270" t="s">
        <v>1259</v>
      </c>
      <c r="T1064" s="270" t="s">
        <v>1259</v>
      </c>
      <c r="U1064" s="270" t="s">
        <v>1259</v>
      </c>
      <c r="V1064" s="270" t="s">
        <v>1259</v>
      </c>
      <c r="W1064" s="270" t="s">
        <v>1259</v>
      </c>
      <c r="X1064" s="270" t="s">
        <v>1259</v>
      </c>
      <c r="Y1064" s="270" t="s">
        <v>1259</v>
      </c>
      <c r="Z1064" s="270" t="s">
        <v>1259</v>
      </c>
      <c r="AA1064" s="270" t="s">
        <v>1259</v>
      </c>
      <c r="AB1064" s="270" t="s">
        <v>1259</v>
      </c>
      <c r="AC1064" s="270" t="s">
        <v>1259</v>
      </c>
      <c r="AD1064" s="270" t="s">
        <v>1259</v>
      </c>
      <c r="AE1064" s="270" t="s">
        <v>1259</v>
      </c>
      <c r="AF1064" s="270" t="s">
        <v>1259</v>
      </c>
      <c r="AG1064" s="270" t="s">
        <v>1259</v>
      </c>
      <c r="AH1064" s="270" t="s">
        <v>1259</v>
      </c>
      <c r="AI1064" s="270" t="s">
        <v>1259</v>
      </c>
      <c r="AJ1064" s="270" t="s">
        <v>1259</v>
      </c>
      <c r="AK1064" s="270" t="s">
        <v>1259</v>
      </c>
      <c r="AL1064" s="270" t="s">
        <v>1259</v>
      </c>
      <c r="AM1064" s="270" t="s">
        <v>1259</v>
      </c>
      <c r="AN1064" s="270" t="s">
        <v>1259</v>
      </c>
      <c r="AO1064" s="270" t="s">
        <v>1259</v>
      </c>
      <c r="AP1064" s="270" t="s">
        <v>1259</v>
      </c>
      <c r="AQ1064" s="270" t="s">
        <v>1259</v>
      </c>
      <c r="AR1064" s="270" t="s">
        <v>1259</v>
      </c>
      <c r="AS1064" s="270" t="s">
        <v>1259</v>
      </c>
      <c r="AT1064" s="270" t="s">
        <v>1259</v>
      </c>
      <c r="AU1064" s="270" t="s">
        <v>1259</v>
      </c>
      <c r="AV1064" s="270" t="s">
        <v>1259</v>
      </c>
      <c r="AW1064" s="277" t="s">
        <v>1259</v>
      </c>
      <c r="AX1064">
        <f>VLOOKUP(A1064,[1]Sheet4!B$2:G$3636,6,0)</f>
        <v>0</v>
      </c>
      <c r="AY1064" t="str">
        <f>VLOOKUP(A1064,[1]Sheet2!A$3:AC$3636,29,0)</f>
        <v/>
      </c>
      <c r="AZ1064" s="270" t="s">
        <v>3258</v>
      </c>
      <c r="BA1064" s="270" t="s">
        <v>3258</v>
      </c>
      <c r="BB1064" s="270" t="s">
        <v>3258</v>
      </c>
      <c r="BC1064" s="270" t="s">
        <v>3258</v>
      </c>
      <c r="BD1064" s="270"/>
      <c r="BE1064" s="270"/>
    </row>
    <row r="1065" spans="1:83" ht="14.4" x14ac:dyDescent="0.3">
      <c r="A1065" s="269">
        <v>524698</v>
      </c>
      <c r="B1065" s="272" t="str">
        <f>VLOOKUP(A1065,[1]Sheet4!B$1:G$3636,5,0)</f>
        <v>الرابعة</v>
      </c>
      <c r="C1065" s="270" t="s">
        <v>1259</v>
      </c>
      <c r="D1065" s="270" t="s">
        <v>1259</v>
      </c>
      <c r="E1065" s="270" t="s">
        <v>1259</v>
      </c>
      <c r="F1065" s="270" t="s">
        <v>1259</v>
      </c>
      <c r="G1065" s="270" t="s">
        <v>1259</v>
      </c>
      <c r="H1065" s="270" t="s">
        <v>1259</v>
      </c>
      <c r="I1065" s="270" t="s">
        <v>1259</v>
      </c>
      <c r="J1065" s="270" t="s">
        <v>1259</v>
      </c>
      <c r="K1065" s="270" t="s">
        <v>1259</v>
      </c>
      <c r="L1065" s="270" t="s">
        <v>1259</v>
      </c>
      <c r="M1065" s="270" t="s">
        <v>1259</v>
      </c>
      <c r="N1065" s="270" t="s">
        <v>1259</v>
      </c>
      <c r="O1065" s="270" t="s">
        <v>1259</v>
      </c>
      <c r="P1065" s="270" t="s">
        <v>1259</v>
      </c>
      <c r="Q1065" s="270" t="s">
        <v>1259</v>
      </c>
      <c r="R1065" s="270" t="s">
        <v>1259</v>
      </c>
      <c r="S1065" s="270" t="s">
        <v>1259</v>
      </c>
      <c r="T1065" s="270" t="s">
        <v>1259</v>
      </c>
      <c r="U1065" s="270" t="s">
        <v>1259</v>
      </c>
      <c r="V1065" s="270" t="s">
        <v>1259</v>
      </c>
      <c r="W1065" s="270" t="s">
        <v>1259</v>
      </c>
      <c r="X1065" s="270" t="s">
        <v>1259</v>
      </c>
      <c r="Y1065" s="270" t="s">
        <v>1259</v>
      </c>
      <c r="Z1065" s="270" t="s">
        <v>1259</v>
      </c>
      <c r="AA1065" s="270" t="s">
        <v>1259</v>
      </c>
      <c r="AB1065" s="270" t="s">
        <v>1259</v>
      </c>
      <c r="AC1065" s="270" t="s">
        <v>1259</v>
      </c>
      <c r="AD1065" s="270" t="s">
        <v>1259</v>
      </c>
      <c r="AE1065" s="270" t="s">
        <v>1259</v>
      </c>
      <c r="AF1065" s="270" t="s">
        <v>1259</v>
      </c>
      <c r="AG1065" s="270" t="s">
        <v>1259</v>
      </c>
      <c r="AH1065" s="270" t="s">
        <v>1259</v>
      </c>
      <c r="AI1065" s="270" t="s">
        <v>1259</v>
      </c>
      <c r="AJ1065" s="270" t="s">
        <v>1259</v>
      </c>
      <c r="AK1065" s="270" t="s">
        <v>1259</v>
      </c>
      <c r="AL1065" s="270" t="s">
        <v>1259</v>
      </c>
      <c r="AM1065" s="270" t="s">
        <v>1259</v>
      </c>
      <c r="AN1065" s="270" t="s">
        <v>1259</v>
      </c>
      <c r="AO1065" s="270" t="s">
        <v>1259</v>
      </c>
      <c r="AP1065" s="270" t="s">
        <v>1259</v>
      </c>
      <c r="AQ1065" s="270" t="s">
        <v>1259</v>
      </c>
      <c r="AR1065" s="270" t="s">
        <v>1259</v>
      </c>
      <c r="AS1065" s="270" t="s">
        <v>1259</v>
      </c>
      <c r="AT1065" s="270" t="s">
        <v>1259</v>
      </c>
      <c r="AU1065" s="270" t="s">
        <v>1259</v>
      </c>
      <c r="AV1065" s="270" t="s">
        <v>1259</v>
      </c>
      <c r="AW1065" s="277" t="s">
        <v>1259</v>
      </c>
      <c r="AX1065">
        <f>VLOOKUP(A1065,[1]Sheet4!B$2:G$3636,6,0)</f>
        <v>0</v>
      </c>
      <c r="AY1065" t="str">
        <f>VLOOKUP(A1065,[1]Sheet2!A$3:AC$3636,29,0)</f>
        <v/>
      </c>
      <c r="AZ1065" s="270" t="s">
        <v>3258</v>
      </c>
      <c r="BA1065" s="270" t="s">
        <v>3258</v>
      </c>
      <c r="BB1065" s="270" t="s">
        <v>3258</v>
      </c>
      <c r="BC1065" s="270" t="s">
        <v>3258</v>
      </c>
      <c r="BD1065" s="270"/>
      <c r="BE1065" s="270"/>
      <c r="BH1065" s="248"/>
      <c r="BI1065" s="248"/>
      <c r="BJ1065" s="248"/>
      <c r="BK1065" s="248"/>
      <c r="BL1065" s="248"/>
      <c r="BM1065" s="248"/>
      <c r="BN1065" s="248"/>
      <c r="BO1065" s="248"/>
      <c r="BP1065" s="248" t="s">
        <v>3258</v>
      </c>
      <c r="BQ1065" s="248" t="s">
        <v>3258</v>
      </c>
      <c r="BR1065" s="248" t="s">
        <v>3258</v>
      </c>
      <c r="BS1065" s="248" t="s">
        <v>3258</v>
      </c>
      <c r="BT1065" s="248" t="s">
        <v>3258</v>
      </c>
      <c r="BU1065" s="248" t="s">
        <v>3258</v>
      </c>
      <c r="BV1065" s="247"/>
      <c r="BW1065" s="248"/>
      <c r="BX1065" s="248"/>
      <c r="BY1065" s="248"/>
      <c r="BZ1065" s="248"/>
      <c r="CA1065" s="241"/>
      <c r="CB1065" s="241"/>
      <c r="CC1065" s="241"/>
      <c r="CD1065" s="241"/>
      <c r="CE1065" s="248"/>
    </row>
    <row r="1066" spans="1:83" ht="14.4" x14ac:dyDescent="0.3">
      <c r="A1066" s="269">
        <v>524712</v>
      </c>
      <c r="B1066" s="272" t="str">
        <f>VLOOKUP(A1066,[1]Sheet4!B$1:G$3636,5,0)</f>
        <v>الرابعة</v>
      </c>
      <c r="C1066" s="270" t="s">
        <v>1259</v>
      </c>
      <c r="D1066" s="270" t="s">
        <v>1259</v>
      </c>
      <c r="E1066" s="270" t="s">
        <v>1259</v>
      </c>
      <c r="F1066" s="270" t="s">
        <v>1259</v>
      </c>
      <c r="G1066" s="270" t="s">
        <v>1259</v>
      </c>
      <c r="H1066" s="270" t="s">
        <v>1259</v>
      </c>
      <c r="I1066" s="270" t="s">
        <v>1259</v>
      </c>
      <c r="J1066" s="270" t="s">
        <v>1259</v>
      </c>
      <c r="K1066" s="270" t="s">
        <v>1259</v>
      </c>
      <c r="L1066" s="270" t="s">
        <v>1259</v>
      </c>
      <c r="M1066" s="270" t="s">
        <v>1259</v>
      </c>
      <c r="N1066" s="270" t="s">
        <v>1259</v>
      </c>
      <c r="O1066" s="270" t="s">
        <v>1259</v>
      </c>
      <c r="P1066" s="270" t="s">
        <v>1259</v>
      </c>
      <c r="Q1066" s="270" t="s">
        <v>1259</v>
      </c>
      <c r="R1066" s="270" t="s">
        <v>1259</v>
      </c>
      <c r="S1066" s="270" t="s">
        <v>1259</v>
      </c>
      <c r="T1066" s="270" t="s">
        <v>1259</v>
      </c>
      <c r="U1066" s="270" t="s">
        <v>1259</v>
      </c>
      <c r="V1066" s="270" t="s">
        <v>1259</v>
      </c>
      <c r="W1066" s="270" t="s">
        <v>1259</v>
      </c>
      <c r="X1066" s="270" t="s">
        <v>1259</v>
      </c>
      <c r="Y1066" s="270" t="s">
        <v>1259</v>
      </c>
      <c r="Z1066" s="270" t="s">
        <v>1259</v>
      </c>
      <c r="AA1066" s="270" t="s">
        <v>1259</v>
      </c>
      <c r="AB1066" s="270" t="s">
        <v>1259</v>
      </c>
      <c r="AC1066" s="270" t="s">
        <v>1259</v>
      </c>
      <c r="AD1066" s="270" t="s">
        <v>1259</v>
      </c>
      <c r="AE1066" s="270" t="s">
        <v>1259</v>
      </c>
      <c r="AF1066" s="270" t="s">
        <v>1259</v>
      </c>
      <c r="AG1066" s="270" t="s">
        <v>1259</v>
      </c>
      <c r="AH1066" s="270" t="s">
        <v>1259</v>
      </c>
      <c r="AI1066" s="270" t="s">
        <v>1259</v>
      </c>
      <c r="AJ1066" s="270" t="s">
        <v>1259</v>
      </c>
      <c r="AK1066" s="270" t="s">
        <v>1259</v>
      </c>
      <c r="AL1066" s="270" t="s">
        <v>1259</v>
      </c>
      <c r="AM1066" s="270" t="s">
        <v>1259</v>
      </c>
      <c r="AN1066" s="270" t="s">
        <v>1259</v>
      </c>
      <c r="AO1066" s="270" t="s">
        <v>1259</v>
      </c>
      <c r="AP1066" s="270" t="s">
        <v>1259</v>
      </c>
      <c r="AQ1066" s="270" t="s">
        <v>1259</v>
      </c>
      <c r="AR1066" s="270" t="s">
        <v>1259</v>
      </c>
      <c r="AS1066" s="270" t="s">
        <v>1259</v>
      </c>
      <c r="AT1066" s="270" t="s">
        <v>1259</v>
      </c>
      <c r="AU1066" s="270" t="s">
        <v>1259</v>
      </c>
      <c r="AV1066" s="270" t="s">
        <v>1259</v>
      </c>
      <c r="AW1066" s="277" t="s">
        <v>1259</v>
      </c>
      <c r="AX1066">
        <f>VLOOKUP(A1066,[1]Sheet4!B$2:G$3636,6,0)</f>
        <v>0</v>
      </c>
      <c r="AY1066" t="str">
        <f>VLOOKUP(A1066,[1]Sheet2!A$3:AC$3636,29,0)</f>
        <v/>
      </c>
      <c r="AZ1066" s="270" t="s">
        <v>3258</v>
      </c>
      <c r="BA1066" s="270" t="s">
        <v>3258</v>
      </c>
      <c r="BB1066" s="270" t="s">
        <v>3258</v>
      </c>
      <c r="BC1066" s="270" t="s">
        <v>3258</v>
      </c>
      <c r="BD1066" s="270"/>
      <c r="BE1066" s="270"/>
    </row>
    <row r="1067" spans="1:83" ht="14.4" x14ac:dyDescent="0.3">
      <c r="A1067" s="269">
        <v>524715</v>
      </c>
      <c r="B1067" s="272" t="str">
        <f>VLOOKUP(A1067,[1]Sheet4!B$1:G$3636,5,0)</f>
        <v>الرابعة</v>
      </c>
      <c r="C1067" s="270" t="s">
        <v>1259</v>
      </c>
      <c r="D1067" s="270" t="s">
        <v>1259</v>
      </c>
      <c r="E1067" s="270" t="s">
        <v>1259</v>
      </c>
      <c r="F1067" s="270" t="s">
        <v>1259</v>
      </c>
      <c r="G1067" s="270" t="s">
        <v>1259</v>
      </c>
      <c r="H1067" s="270" t="s">
        <v>1259</v>
      </c>
      <c r="I1067" s="270" t="s">
        <v>1259</v>
      </c>
      <c r="J1067" s="270" t="s">
        <v>1259</v>
      </c>
      <c r="K1067" s="270" t="s">
        <v>1259</v>
      </c>
      <c r="L1067" s="270" t="s">
        <v>1259</v>
      </c>
      <c r="M1067" s="270" t="s">
        <v>1259</v>
      </c>
      <c r="N1067" s="270" t="s">
        <v>1259</v>
      </c>
      <c r="O1067" s="270" t="s">
        <v>1259</v>
      </c>
      <c r="P1067" s="270" t="s">
        <v>1259</v>
      </c>
      <c r="Q1067" s="270" t="s">
        <v>1259</v>
      </c>
      <c r="R1067" s="270" t="s">
        <v>1259</v>
      </c>
      <c r="S1067" s="270" t="s">
        <v>1259</v>
      </c>
      <c r="T1067" s="270" t="s">
        <v>1259</v>
      </c>
      <c r="U1067" s="270" t="s">
        <v>1259</v>
      </c>
      <c r="V1067" s="270" t="s">
        <v>1259</v>
      </c>
      <c r="W1067" s="270" t="s">
        <v>1259</v>
      </c>
      <c r="X1067" s="270" t="s">
        <v>1259</v>
      </c>
      <c r="Y1067" s="270" t="s">
        <v>1259</v>
      </c>
      <c r="Z1067" s="270" t="s">
        <v>1259</v>
      </c>
      <c r="AA1067" s="270" t="s">
        <v>1259</v>
      </c>
      <c r="AB1067" s="270" t="s">
        <v>1259</v>
      </c>
      <c r="AC1067" s="270" t="s">
        <v>1259</v>
      </c>
      <c r="AD1067" s="270" t="s">
        <v>1259</v>
      </c>
      <c r="AE1067" s="270" t="s">
        <v>1259</v>
      </c>
      <c r="AF1067" s="270" t="s">
        <v>1259</v>
      </c>
      <c r="AG1067" s="270" t="s">
        <v>1259</v>
      </c>
      <c r="AH1067" s="270" t="s">
        <v>1259</v>
      </c>
      <c r="AI1067" s="270" t="s">
        <v>1259</v>
      </c>
      <c r="AJ1067" s="270" t="s">
        <v>1259</v>
      </c>
      <c r="AK1067" s="270" t="s">
        <v>1259</v>
      </c>
      <c r="AL1067" s="270" t="s">
        <v>1259</v>
      </c>
      <c r="AM1067" s="270" t="s">
        <v>1259</v>
      </c>
      <c r="AN1067" s="270" t="s">
        <v>1259</v>
      </c>
      <c r="AO1067" s="270" t="s">
        <v>1259</v>
      </c>
      <c r="AP1067" s="270" t="s">
        <v>1259</v>
      </c>
      <c r="AQ1067" s="270" t="s">
        <v>1259</v>
      </c>
      <c r="AR1067" s="270" t="s">
        <v>1259</v>
      </c>
      <c r="AS1067" s="270" t="s">
        <v>1259</v>
      </c>
      <c r="AT1067" s="270" t="s">
        <v>1259</v>
      </c>
      <c r="AU1067" s="270" t="s">
        <v>1259</v>
      </c>
      <c r="AV1067" s="270" t="s">
        <v>1259</v>
      </c>
      <c r="AW1067" s="277" t="s">
        <v>1259</v>
      </c>
      <c r="AX1067">
        <f>VLOOKUP(A1067,[1]Sheet4!B$2:G$3636,6,0)</f>
        <v>0</v>
      </c>
      <c r="AY1067" t="str">
        <f>VLOOKUP(A1067,[1]Sheet2!A$3:AC$3636,29,0)</f>
        <v/>
      </c>
      <c r="AZ1067" s="270" t="s">
        <v>3258</v>
      </c>
      <c r="BA1067" s="270" t="s">
        <v>3258</v>
      </c>
      <c r="BB1067" s="270" t="s">
        <v>3258</v>
      </c>
      <c r="BC1067" s="270" t="s">
        <v>3258</v>
      </c>
      <c r="BD1067" s="270"/>
      <c r="BE1067" s="270"/>
    </row>
    <row r="1068" spans="1:83" ht="14.4" x14ac:dyDescent="0.3">
      <c r="A1068" s="269">
        <v>524725</v>
      </c>
      <c r="B1068" s="272" t="str">
        <f>VLOOKUP(A1068,[1]Sheet4!B$1:G$3636,5,0)</f>
        <v>الرابعة</v>
      </c>
      <c r="C1068" s="270" t="s">
        <v>1259</v>
      </c>
      <c r="D1068" s="270" t="s">
        <v>1259</v>
      </c>
      <c r="E1068" s="270" t="s">
        <v>1259</v>
      </c>
      <c r="F1068" s="270" t="s">
        <v>1259</v>
      </c>
      <c r="G1068" s="270" t="s">
        <v>1259</v>
      </c>
      <c r="H1068" s="270" t="s">
        <v>1259</v>
      </c>
      <c r="I1068" s="270" t="s">
        <v>1259</v>
      </c>
      <c r="J1068" s="270" t="s">
        <v>1259</v>
      </c>
      <c r="K1068" s="270" t="s">
        <v>1259</v>
      </c>
      <c r="L1068" s="270" t="s">
        <v>1259</v>
      </c>
      <c r="M1068" s="270" t="s">
        <v>1259</v>
      </c>
      <c r="N1068" s="270" t="s">
        <v>1259</v>
      </c>
      <c r="O1068" s="270" t="s">
        <v>1259</v>
      </c>
      <c r="P1068" s="270" t="s">
        <v>1259</v>
      </c>
      <c r="Q1068" s="270" t="s">
        <v>1259</v>
      </c>
      <c r="R1068" s="270" t="s">
        <v>1259</v>
      </c>
      <c r="S1068" s="270" t="s">
        <v>1259</v>
      </c>
      <c r="T1068" s="270" t="s">
        <v>1259</v>
      </c>
      <c r="U1068" s="270" t="s">
        <v>1259</v>
      </c>
      <c r="V1068" s="270" t="s">
        <v>1259</v>
      </c>
      <c r="W1068" s="270" t="s">
        <v>1259</v>
      </c>
      <c r="X1068" s="270" t="s">
        <v>1259</v>
      </c>
      <c r="Y1068" s="270" t="s">
        <v>1259</v>
      </c>
      <c r="Z1068" s="270" t="s">
        <v>1259</v>
      </c>
      <c r="AA1068" s="270" t="s">
        <v>1259</v>
      </c>
      <c r="AB1068" s="270" t="s">
        <v>1259</v>
      </c>
      <c r="AC1068" s="270" t="s">
        <v>1259</v>
      </c>
      <c r="AD1068" s="270" t="s">
        <v>1259</v>
      </c>
      <c r="AE1068" s="270" t="s">
        <v>1259</v>
      </c>
      <c r="AF1068" s="270" t="s">
        <v>1259</v>
      </c>
      <c r="AG1068" s="270" t="s">
        <v>1259</v>
      </c>
      <c r="AH1068" s="270" t="s">
        <v>1259</v>
      </c>
      <c r="AI1068" s="270" t="s">
        <v>1259</v>
      </c>
      <c r="AJ1068" s="270" t="s">
        <v>1259</v>
      </c>
      <c r="AK1068" s="270" t="s">
        <v>1259</v>
      </c>
      <c r="AL1068" s="270" t="s">
        <v>1259</v>
      </c>
      <c r="AM1068" s="270" t="s">
        <v>1259</v>
      </c>
      <c r="AN1068" s="270" t="s">
        <v>1259</v>
      </c>
      <c r="AO1068" s="270" t="s">
        <v>1259</v>
      </c>
      <c r="AP1068" s="270" t="s">
        <v>1259</v>
      </c>
      <c r="AQ1068" s="270" t="s">
        <v>1259</v>
      </c>
      <c r="AR1068" s="270" t="s">
        <v>1259</v>
      </c>
      <c r="AS1068" s="270" t="s">
        <v>1259</v>
      </c>
      <c r="AT1068" s="270" t="s">
        <v>1259</v>
      </c>
      <c r="AU1068" s="270" t="s">
        <v>1259</v>
      </c>
      <c r="AV1068" s="270" t="s">
        <v>1259</v>
      </c>
      <c r="AW1068" s="277" t="s">
        <v>1259</v>
      </c>
      <c r="AX1068">
        <f>VLOOKUP(A1068,[1]Sheet4!B$2:G$3636,6,0)</f>
        <v>0</v>
      </c>
      <c r="AY1068" t="str">
        <f>VLOOKUP(A1068,[1]Sheet2!A$3:AC$3636,29,0)</f>
        <v/>
      </c>
      <c r="AZ1068" s="270" t="s">
        <v>3258</v>
      </c>
      <c r="BA1068" s="270" t="s">
        <v>3258</v>
      </c>
      <c r="BB1068" s="270" t="s">
        <v>3258</v>
      </c>
      <c r="BC1068" s="270" t="s">
        <v>3258</v>
      </c>
      <c r="BD1068" s="270"/>
      <c r="BE1068" s="270"/>
      <c r="BH1068" s="248"/>
      <c r="BI1068" s="248"/>
      <c r="BJ1068" s="248"/>
      <c r="BK1068" s="248"/>
      <c r="BL1068" s="248"/>
      <c r="BM1068" s="248"/>
      <c r="BN1068" s="248"/>
      <c r="BO1068" s="248"/>
      <c r="BP1068" s="248" t="s">
        <v>3258</v>
      </c>
      <c r="BQ1068" s="248" t="s">
        <v>3258</v>
      </c>
      <c r="BR1068" s="248" t="s">
        <v>3258</v>
      </c>
      <c r="BS1068" s="248" t="s">
        <v>3258</v>
      </c>
      <c r="BT1068" s="248" t="s">
        <v>3258</v>
      </c>
      <c r="BU1068" s="248" t="s">
        <v>3258</v>
      </c>
      <c r="BV1068" s="247"/>
      <c r="BW1068" s="248"/>
      <c r="BX1068" s="248"/>
      <c r="BY1068" s="248"/>
      <c r="BZ1068" s="248"/>
      <c r="CA1068" s="241"/>
      <c r="CB1068" s="241"/>
      <c r="CC1068" s="241"/>
      <c r="CD1068" s="241"/>
      <c r="CE1068" s="248"/>
    </row>
    <row r="1069" spans="1:83" ht="14.4" x14ac:dyDescent="0.3">
      <c r="A1069" s="269">
        <v>524726</v>
      </c>
      <c r="B1069" s="272" t="str">
        <f>VLOOKUP(A1069,[1]Sheet4!B$1:G$3636,5,0)</f>
        <v>الرابعة حديث</v>
      </c>
      <c r="C1069" s="270" t="s">
        <v>1259</v>
      </c>
      <c r="D1069" s="270" t="s">
        <v>1259</v>
      </c>
      <c r="E1069" s="270" t="s">
        <v>1259</v>
      </c>
      <c r="F1069" s="270" t="s">
        <v>1259</v>
      </c>
      <c r="G1069" s="270" t="s">
        <v>1259</v>
      </c>
      <c r="H1069" s="270" t="s">
        <v>1259</v>
      </c>
      <c r="I1069" s="270" t="s">
        <v>1259</v>
      </c>
      <c r="J1069" s="270" t="s">
        <v>1259</v>
      </c>
      <c r="K1069" s="270" t="s">
        <v>1259</v>
      </c>
      <c r="L1069" s="270" t="s">
        <v>1259</v>
      </c>
      <c r="M1069" s="270" t="s">
        <v>1259</v>
      </c>
      <c r="N1069" s="270" t="s">
        <v>1259</v>
      </c>
      <c r="O1069" s="270" t="s">
        <v>1259</v>
      </c>
      <c r="P1069" s="270" t="s">
        <v>1259</v>
      </c>
      <c r="Q1069" s="270" t="s">
        <v>1259</v>
      </c>
      <c r="R1069" s="270" t="s">
        <v>1259</v>
      </c>
      <c r="S1069" s="270" t="s">
        <v>1259</v>
      </c>
      <c r="T1069" s="270" t="s">
        <v>1259</v>
      </c>
      <c r="U1069" s="270" t="s">
        <v>1259</v>
      </c>
      <c r="V1069" s="270" t="s">
        <v>1259</v>
      </c>
      <c r="W1069" s="270" t="s">
        <v>1259</v>
      </c>
      <c r="X1069" s="270" t="s">
        <v>1259</v>
      </c>
      <c r="Y1069" s="270" t="s">
        <v>1259</v>
      </c>
      <c r="Z1069" s="270" t="s">
        <v>1259</v>
      </c>
      <c r="AA1069" s="270" t="s">
        <v>1259</v>
      </c>
      <c r="AB1069" s="270" t="s">
        <v>1259</v>
      </c>
      <c r="AC1069" s="270" t="s">
        <v>1259</v>
      </c>
      <c r="AD1069" s="270" t="s">
        <v>1259</v>
      </c>
      <c r="AE1069" s="270" t="s">
        <v>1259</v>
      </c>
      <c r="AF1069" s="270" t="s">
        <v>1259</v>
      </c>
      <c r="AG1069" s="270" t="s">
        <v>1259</v>
      </c>
      <c r="AH1069" s="270" t="s">
        <v>1259</v>
      </c>
      <c r="AI1069" s="270" t="s">
        <v>1259</v>
      </c>
      <c r="AJ1069" s="270" t="s">
        <v>1259</v>
      </c>
      <c r="AK1069" s="270" t="s">
        <v>1259</v>
      </c>
      <c r="AL1069" s="270" t="s">
        <v>1259</v>
      </c>
      <c r="AM1069" s="270" t="s">
        <v>1259</v>
      </c>
      <c r="AN1069" s="270" t="s">
        <v>1259</v>
      </c>
      <c r="AO1069" s="270" t="s">
        <v>1259</v>
      </c>
      <c r="AP1069" s="270" t="s">
        <v>1259</v>
      </c>
      <c r="AQ1069" s="270" t="s">
        <v>1259</v>
      </c>
      <c r="AR1069" s="270" t="s">
        <v>1259</v>
      </c>
      <c r="AS1069" s="270" t="s">
        <v>3258</v>
      </c>
      <c r="AT1069" s="270" t="s">
        <v>3258</v>
      </c>
      <c r="AU1069" s="270" t="s">
        <v>3258</v>
      </c>
      <c r="AV1069" s="270" t="s">
        <v>3258</v>
      </c>
      <c r="AW1069" s="277" t="s">
        <v>3258</v>
      </c>
      <c r="AY1069" t="str">
        <f>VLOOKUP(A1069,[1]Sheet2!A$3:AC$3636,29,0)</f>
        <v/>
      </c>
      <c r="AZ1069" s="270" t="s">
        <v>3258</v>
      </c>
      <c r="BA1069" s="270" t="s">
        <v>3258</v>
      </c>
      <c r="BB1069" s="270" t="s">
        <v>3258</v>
      </c>
      <c r="BC1069" s="270" t="s">
        <v>3258</v>
      </c>
      <c r="BD1069" s="270"/>
      <c r="BE1069" s="270"/>
    </row>
    <row r="1070" spans="1:83" ht="14.4" x14ac:dyDescent="0.3">
      <c r="A1070" s="269">
        <v>524732</v>
      </c>
      <c r="B1070" s="272" t="str">
        <f>VLOOKUP(A1070,[1]Sheet4!B$1:G$3636,5,0)</f>
        <v>الرابعة</v>
      </c>
      <c r="C1070" s="270" t="s">
        <v>1259</v>
      </c>
      <c r="D1070" s="270" t="s">
        <v>1259</v>
      </c>
      <c r="E1070" s="270" t="s">
        <v>1259</v>
      </c>
      <c r="F1070" s="270" t="s">
        <v>1259</v>
      </c>
      <c r="G1070" s="270" t="s">
        <v>1259</v>
      </c>
      <c r="H1070" s="270" t="s">
        <v>1259</v>
      </c>
      <c r="I1070" s="270" t="s">
        <v>1259</v>
      </c>
      <c r="J1070" s="270" t="s">
        <v>1259</v>
      </c>
      <c r="K1070" s="270" t="s">
        <v>1259</v>
      </c>
      <c r="L1070" s="270" t="s">
        <v>1259</v>
      </c>
      <c r="M1070" s="270" t="s">
        <v>1259</v>
      </c>
      <c r="N1070" s="270" t="s">
        <v>1259</v>
      </c>
      <c r="O1070" s="270" t="s">
        <v>1259</v>
      </c>
      <c r="P1070" s="270" t="s">
        <v>1259</v>
      </c>
      <c r="Q1070" s="270" t="s">
        <v>1259</v>
      </c>
      <c r="R1070" s="270" t="s">
        <v>1259</v>
      </c>
      <c r="S1070" s="270" t="s">
        <v>1259</v>
      </c>
      <c r="T1070" s="270" t="s">
        <v>1259</v>
      </c>
      <c r="U1070" s="270" t="s">
        <v>1259</v>
      </c>
      <c r="V1070" s="270" t="s">
        <v>1259</v>
      </c>
      <c r="W1070" s="270" t="s">
        <v>1259</v>
      </c>
      <c r="X1070" s="270" t="s">
        <v>1259</v>
      </c>
      <c r="Y1070" s="270" t="s">
        <v>1259</v>
      </c>
      <c r="Z1070" s="270" t="s">
        <v>1259</v>
      </c>
      <c r="AA1070" s="270" t="s">
        <v>1259</v>
      </c>
      <c r="AB1070" s="270" t="s">
        <v>1259</v>
      </c>
      <c r="AC1070" s="270" t="s">
        <v>1259</v>
      </c>
      <c r="AD1070" s="270" t="s">
        <v>1259</v>
      </c>
      <c r="AE1070" s="270" t="s">
        <v>1259</v>
      </c>
      <c r="AF1070" s="270" t="s">
        <v>1259</v>
      </c>
      <c r="AG1070" s="270" t="s">
        <v>1259</v>
      </c>
      <c r="AH1070" s="270" t="s">
        <v>1259</v>
      </c>
      <c r="AI1070" s="270" t="s">
        <v>1259</v>
      </c>
      <c r="AJ1070" s="270" t="s">
        <v>1259</v>
      </c>
      <c r="AK1070" s="270" t="s">
        <v>1259</v>
      </c>
      <c r="AL1070" s="270" t="s">
        <v>1259</v>
      </c>
      <c r="AM1070" s="270" t="s">
        <v>1259</v>
      </c>
      <c r="AN1070" s="270" t="s">
        <v>1259</v>
      </c>
      <c r="AO1070" s="270" t="s">
        <v>1259</v>
      </c>
      <c r="AP1070" s="270" t="s">
        <v>1259</v>
      </c>
      <c r="AQ1070" s="270" t="s">
        <v>1259</v>
      </c>
      <c r="AR1070" s="270" t="s">
        <v>1259</v>
      </c>
      <c r="AS1070" s="270" t="s">
        <v>1259</v>
      </c>
      <c r="AT1070" s="270" t="s">
        <v>1259</v>
      </c>
      <c r="AU1070" s="270" t="s">
        <v>1259</v>
      </c>
      <c r="AV1070" s="270" t="s">
        <v>1259</v>
      </c>
      <c r="AW1070" s="277" t="s">
        <v>1259</v>
      </c>
      <c r="AX1070">
        <f>VLOOKUP(A1070,[1]Sheet4!B$2:G$3636,6,0)</f>
        <v>0</v>
      </c>
      <c r="AY1070" t="str">
        <f>VLOOKUP(A1070,[1]Sheet2!A$3:AC$3636,29,0)</f>
        <v/>
      </c>
      <c r="AZ1070" s="270" t="s">
        <v>3258</v>
      </c>
      <c r="BA1070" s="270" t="s">
        <v>3258</v>
      </c>
      <c r="BB1070" s="270" t="s">
        <v>3258</v>
      </c>
      <c r="BC1070" s="270" t="s">
        <v>3258</v>
      </c>
      <c r="BD1070" s="270"/>
      <c r="BE1070" s="270"/>
    </row>
    <row r="1071" spans="1:83" ht="14.4" x14ac:dyDescent="0.3">
      <c r="A1071" s="269">
        <v>524733</v>
      </c>
      <c r="B1071" s="272" t="str">
        <f>VLOOKUP(A1071,[1]Sheet4!B$1:G$3636,5,0)</f>
        <v>الرابعة</v>
      </c>
      <c r="C1071" s="270" t="s">
        <v>1259</v>
      </c>
      <c r="D1071" s="270" t="s">
        <v>1259</v>
      </c>
      <c r="E1071" s="270" t="s">
        <v>1259</v>
      </c>
      <c r="F1071" s="270" t="s">
        <v>1259</v>
      </c>
      <c r="G1071" s="270" t="s">
        <v>1259</v>
      </c>
      <c r="H1071" s="270" t="s">
        <v>1259</v>
      </c>
      <c r="I1071" s="270" t="s">
        <v>1259</v>
      </c>
      <c r="J1071" s="270" t="s">
        <v>1259</v>
      </c>
      <c r="K1071" s="270" t="s">
        <v>1259</v>
      </c>
      <c r="L1071" s="270" t="s">
        <v>1259</v>
      </c>
      <c r="M1071" s="270" t="s">
        <v>1259</v>
      </c>
      <c r="N1071" s="270" t="s">
        <v>1259</v>
      </c>
      <c r="O1071" s="270" t="s">
        <v>1259</v>
      </c>
      <c r="P1071" s="270" t="s">
        <v>1259</v>
      </c>
      <c r="Q1071" s="270" t="s">
        <v>1259</v>
      </c>
      <c r="R1071" s="270" t="s">
        <v>1259</v>
      </c>
      <c r="S1071" s="270" t="s">
        <v>1259</v>
      </c>
      <c r="T1071" s="270" t="s">
        <v>1259</v>
      </c>
      <c r="U1071" s="270" t="s">
        <v>1259</v>
      </c>
      <c r="V1071" s="270" t="s">
        <v>1259</v>
      </c>
      <c r="W1071" s="270" t="s">
        <v>1259</v>
      </c>
      <c r="X1071" s="270" t="s">
        <v>1259</v>
      </c>
      <c r="Y1071" s="270" t="s">
        <v>1259</v>
      </c>
      <c r="Z1071" s="270" t="s">
        <v>1259</v>
      </c>
      <c r="AA1071" s="270" t="s">
        <v>1259</v>
      </c>
      <c r="AB1071" s="270" t="s">
        <v>1259</v>
      </c>
      <c r="AC1071" s="270" t="s">
        <v>1259</v>
      </c>
      <c r="AD1071" s="270" t="s">
        <v>1259</v>
      </c>
      <c r="AE1071" s="270" t="s">
        <v>1259</v>
      </c>
      <c r="AF1071" s="270" t="s">
        <v>1259</v>
      </c>
      <c r="AG1071" s="270" t="s">
        <v>1259</v>
      </c>
      <c r="AH1071" s="270" t="s">
        <v>1259</v>
      </c>
      <c r="AI1071" s="270" t="s">
        <v>1259</v>
      </c>
      <c r="AJ1071" s="270" t="s">
        <v>1259</v>
      </c>
      <c r="AK1071" s="270" t="s">
        <v>1259</v>
      </c>
      <c r="AL1071" s="270" t="s">
        <v>1259</v>
      </c>
      <c r="AM1071" s="270" t="s">
        <v>1259</v>
      </c>
      <c r="AN1071" s="270" t="s">
        <v>1259</v>
      </c>
      <c r="AO1071" s="270" t="s">
        <v>1259</v>
      </c>
      <c r="AP1071" s="270" t="s">
        <v>1259</v>
      </c>
      <c r="AQ1071" s="270" t="s">
        <v>1259</v>
      </c>
      <c r="AR1071" s="270" t="s">
        <v>1259</v>
      </c>
      <c r="AS1071" s="270" t="s">
        <v>1259</v>
      </c>
      <c r="AT1071" s="270" t="s">
        <v>1259</v>
      </c>
      <c r="AU1071" s="270" t="s">
        <v>1259</v>
      </c>
      <c r="AV1071" s="270" t="s">
        <v>1259</v>
      </c>
      <c r="AW1071" s="270" t="s">
        <v>1259</v>
      </c>
      <c r="AX1071">
        <f>VLOOKUP(A1071,[1]Sheet4!B$2:G$3636,6,0)</f>
        <v>0</v>
      </c>
      <c r="AY1071" t="str">
        <f>VLOOKUP(A1071,[1]Sheet2!A$3:AC$3636,29,0)</f>
        <v/>
      </c>
      <c r="AZ1071" s="270" t="s">
        <v>3258</v>
      </c>
      <c r="BA1071" s="270" t="s">
        <v>3258</v>
      </c>
      <c r="BB1071" s="270" t="s">
        <v>3258</v>
      </c>
      <c r="BC1071" s="270" t="s">
        <v>3258</v>
      </c>
      <c r="BD1071" s="270"/>
      <c r="BE1071" s="270"/>
    </row>
    <row r="1072" spans="1:83" ht="14.4" x14ac:dyDescent="0.3">
      <c r="A1072" s="269">
        <v>524736</v>
      </c>
      <c r="B1072" s="272" t="str">
        <f>VLOOKUP(A1072,[1]Sheet4!B$1:G$3636,5,0)</f>
        <v>الرابعة</v>
      </c>
      <c r="C1072" s="270" t="s">
        <v>1259</v>
      </c>
      <c r="D1072" s="270" t="s">
        <v>1259</v>
      </c>
      <c r="E1072" s="270" t="s">
        <v>1259</v>
      </c>
      <c r="F1072" s="270" t="s">
        <v>1259</v>
      </c>
      <c r="G1072" s="270" t="s">
        <v>1259</v>
      </c>
      <c r="H1072" s="270" t="s">
        <v>1259</v>
      </c>
      <c r="I1072" s="270" t="s">
        <v>1259</v>
      </c>
      <c r="J1072" s="270" t="s">
        <v>1259</v>
      </c>
      <c r="K1072" s="270" t="s">
        <v>1259</v>
      </c>
      <c r="L1072" s="270" t="s">
        <v>1259</v>
      </c>
      <c r="M1072" s="270" t="s">
        <v>1259</v>
      </c>
      <c r="N1072" s="270" t="s">
        <v>1259</v>
      </c>
      <c r="O1072" s="270" t="s">
        <v>1259</v>
      </c>
      <c r="P1072" s="270" t="s">
        <v>1259</v>
      </c>
      <c r="Q1072" s="270" t="s">
        <v>1259</v>
      </c>
      <c r="R1072" s="270" t="s">
        <v>1259</v>
      </c>
      <c r="S1072" s="270" t="s">
        <v>1259</v>
      </c>
      <c r="T1072" s="270" t="s">
        <v>1259</v>
      </c>
      <c r="U1072" s="270" t="s">
        <v>1259</v>
      </c>
      <c r="V1072" s="270" t="s">
        <v>1259</v>
      </c>
      <c r="W1072" s="270" t="s">
        <v>1259</v>
      </c>
      <c r="X1072" s="270" t="s">
        <v>1259</v>
      </c>
      <c r="Y1072" s="270" t="s">
        <v>1259</v>
      </c>
      <c r="Z1072" s="270" t="s">
        <v>1259</v>
      </c>
      <c r="AA1072" s="270" t="s">
        <v>1259</v>
      </c>
      <c r="AB1072" s="270" t="s">
        <v>1259</v>
      </c>
      <c r="AC1072" s="270" t="s">
        <v>1259</v>
      </c>
      <c r="AD1072" s="270" t="s">
        <v>1259</v>
      </c>
      <c r="AE1072" s="270" t="s">
        <v>1259</v>
      </c>
      <c r="AF1072" s="270" t="s">
        <v>1259</v>
      </c>
      <c r="AG1072" s="270" t="s">
        <v>1259</v>
      </c>
      <c r="AH1072" s="270" t="s">
        <v>1259</v>
      </c>
      <c r="AI1072" s="270" t="s">
        <v>1259</v>
      </c>
      <c r="AJ1072" s="270" t="s">
        <v>1259</v>
      </c>
      <c r="AK1072" s="270" t="s">
        <v>1259</v>
      </c>
      <c r="AL1072" s="270" t="s">
        <v>1259</v>
      </c>
      <c r="AM1072" s="270" t="s">
        <v>1259</v>
      </c>
      <c r="AN1072" s="270" t="s">
        <v>1259</v>
      </c>
      <c r="AO1072" s="270" t="s">
        <v>1259</v>
      </c>
      <c r="AP1072" s="270" t="s">
        <v>1259</v>
      </c>
      <c r="AQ1072" s="270" t="s">
        <v>1259</v>
      </c>
      <c r="AR1072" s="270" t="s">
        <v>1259</v>
      </c>
      <c r="AS1072" s="270" t="s">
        <v>1259</v>
      </c>
      <c r="AT1072" s="270" t="s">
        <v>1259</v>
      </c>
      <c r="AU1072" s="270" t="s">
        <v>1259</v>
      </c>
      <c r="AV1072" s="270" t="s">
        <v>1259</v>
      </c>
      <c r="AW1072" s="277" t="s">
        <v>1259</v>
      </c>
      <c r="AX1072">
        <f>VLOOKUP(A1072,[1]Sheet4!B$2:G$3636,6,0)</f>
        <v>0</v>
      </c>
      <c r="AY1072" t="str">
        <f>VLOOKUP(A1072,[1]Sheet2!A$3:AC$3636,29,0)</f>
        <v/>
      </c>
      <c r="AZ1072" s="270" t="s">
        <v>3258</v>
      </c>
      <c r="BA1072" s="270" t="s">
        <v>3258</v>
      </c>
      <c r="BB1072" s="270" t="s">
        <v>3258</v>
      </c>
      <c r="BC1072" s="270" t="s">
        <v>3258</v>
      </c>
      <c r="BD1072" s="270"/>
      <c r="BE1072" s="270"/>
    </row>
    <row r="1073" spans="1:83" ht="14.4" x14ac:dyDescent="0.3">
      <c r="A1073" s="269">
        <v>524746</v>
      </c>
      <c r="B1073" s="272" t="str">
        <f>VLOOKUP(A1073,[1]Sheet4!B$1:G$3636,5,0)</f>
        <v>الرابعة</v>
      </c>
      <c r="C1073" s="270" t="s">
        <v>1259</v>
      </c>
      <c r="D1073" s="270" t="s">
        <v>1259</v>
      </c>
      <c r="E1073" s="270" t="s">
        <v>1259</v>
      </c>
      <c r="F1073" s="270" t="s">
        <v>1259</v>
      </c>
      <c r="G1073" s="270" t="s">
        <v>1259</v>
      </c>
      <c r="H1073" s="270" t="s">
        <v>1259</v>
      </c>
      <c r="I1073" s="270" t="s">
        <v>1259</v>
      </c>
      <c r="J1073" s="270" t="s">
        <v>1259</v>
      </c>
      <c r="K1073" s="270" t="s">
        <v>1259</v>
      </c>
      <c r="L1073" s="270" t="s">
        <v>1259</v>
      </c>
      <c r="M1073" s="270" t="s">
        <v>1259</v>
      </c>
      <c r="N1073" s="270" t="s">
        <v>1259</v>
      </c>
      <c r="O1073" s="270" t="s">
        <v>1259</v>
      </c>
      <c r="P1073" s="270" t="s">
        <v>1259</v>
      </c>
      <c r="Q1073" s="270" t="s">
        <v>1259</v>
      </c>
      <c r="R1073" s="270" t="s">
        <v>1259</v>
      </c>
      <c r="S1073" s="270" t="s">
        <v>1259</v>
      </c>
      <c r="T1073" s="270" t="s">
        <v>1259</v>
      </c>
      <c r="U1073" s="270" t="s">
        <v>1259</v>
      </c>
      <c r="V1073" s="270" t="s">
        <v>1259</v>
      </c>
      <c r="W1073" s="270" t="s">
        <v>1259</v>
      </c>
      <c r="X1073" s="270" t="s">
        <v>1259</v>
      </c>
      <c r="Y1073" s="270" t="s">
        <v>1259</v>
      </c>
      <c r="Z1073" s="270" t="s">
        <v>1259</v>
      </c>
      <c r="AA1073" s="270" t="s">
        <v>1259</v>
      </c>
      <c r="AB1073" s="270" t="s">
        <v>1259</v>
      </c>
      <c r="AC1073" s="270" t="s">
        <v>1259</v>
      </c>
      <c r="AD1073" s="270" t="s">
        <v>1259</v>
      </c>
      <c r="AE1073" s="270" t="s">
        <v>1259</v>
      </c>
      <c r="AF1073" s="270" t="s">
        <v>1259</v>
      </c>
      <c r="AG1073" s="270" t="s">
        <v>1259</v>
      </c>
      <c r="AH1073" s="270" t="s">
        <v>1259</v>
      </c>
      <c r="AI1073" s="270" t="s">
        <v>1259</v>
      </c>
      <c r="AJ1073" s="270" t="s">
        <v>1259</v>
      </c>
      <c r="AK1073" s="270" t="s">
        <v>1259</v>
      </c>
      <c r="AL1073" s="270" t="s">
        <v>1259</v>
      </c>
      <c r="AM1073" s="270" t="s">
        <v>1259</v>
      </c>
      <c r="AN1073" s="270" t="s">
        <v>1259</v>
      </c>
      <c r="AO1073" s="270" t="s">
        <v>1259</v>
      </c>
      <c r="AP1073" s="270" t="s">
        <v>1259</v>
      </c>
      <c r="AQ1073" s="270" t="s">
        <v>1259</v>
      </c>
      <c r="AR1073" s="270" t="s">
        <v>1259</v>
      </c>
      <c r="AS1073" s="270" t="s">
        <v>1259</v>
      </c>
      <c r="AT1073" s="270" t="s">
        <v>1259</v>
      </c>
      <c r="AU1073" s="270" t="s">
        <v>1259</v>
      </c>
      <c r="AV1073" s="270" t="s">
        <v>1259</v>
      </c>
      <c r="AW1073" s="277" t="s">
        <v>1259</v>
      </c>
      <c r="AX1073">
        <f>VLOOKUP(A1073,[1]Sheet4!B$2:G$3636,6,0)</f>
        <v>0</v>
      </c>
      <c r="AY1073" t="str">
        <f>VLOOKUP(A1073,[1]Sheet2!A$3:AC$3636,29,0)</f>
        <v/>
      </c>
      <c r="AZ1073" s="270" t="s">
        <v>3258</v>
      </c>
      <c r="BA1073" s="270" t="s">
        <v>3258</v>
      </c>
      <c r="BB1073" s="270" t="s">
        <v>3258</v>
      </c>
      <c r="BC1073" s="270" t="s">
        <v>3258</v>
      </c>
      <c r="BD1073" s="270"/>
      <c r="BE1073" s="270"/>
    </row>
    <row r="1074" spans="1:83" ht="14.4" x14ac:dyDescent="0.3">
      <c r="A1074" s="269">
        <v>524748</v>
      </c>
      <c r="B1074" s="272" t="str">
        <f>VLOOKUP(A1074,[1]Sheet4!B$1:G$3636,5,0)</f>
        <v>الرابعة</v>
      </c>
      <c r="C1074" s="270" t="s">
        <v>1259</v>
      </c>
      <c r="D1074" s="270" t="s">
        <v>1259</v>
      </c>
      <c r="E1074" s="270" t="s">
        <v>1259</v>
      </c>
      <c r="F1074" s="270" t="s">
        <v>1259</v>
      </c>
      <c r="G1074" s="270" t="s">
        <v>1259</v>
      </c>
      <c r="H1074" s="270" t="s">
        <v>1259</v>
      </c>
      <c r="I1074" s="270" t="s">
        <v>1259</v>
      </c>
      <c r="J1074" s="270" t="s">
        <v>1259</v>
      </c>
      <c r="K1074" s="270" t="s">
        <v>1259</v>
      </c>
      <c r="L1074" s="270" t="s">
        <v>1259</v>
      </c>
      <c r="M1074" s="270" t="s">
        <v>1259</v>
      </c>
      <c r="N1074" s="270" t="s">
        <v>1259</v>
      </c>
      <c r="O1074" s="270" t="s">
        <v>1259</v>
      </c>
      <c r="P1074" s="270" t="s">
        <v>1259</v>
      </c>
      <c r="Q1074" s="270" t="s">
        <v>1259</v>
      </c>
      <c r="R1074" s="270" t="s">
        <v>1259</v>
      </c>
      <c r="S1074" s="270" t="s">
        <v>1259</v>
      </c>
      <c r="T1074" s="270" t="s">
        <v>1259</v>
      </c>
      <c r="U1074" s="270" t="s">
        <v>1259</v>
      </c>
      <c r="V1074" s="270" t="s">
        <v>1259</v>
      </c>
      <c r="W1074" s="270" t="s">
        <v>1259</v>
      </c>
      <c r="X1074" s="270" t="s">
        <v>1259</v>
      </c>
      <c r="Y1074" s="270" t="s">
        <v>1259</v>
      </c>
      <c r="Z1074" s="270" t="s">
        <v>1259</v>
      </c>
      <c r="AA1074" s="270" t="s">
        <v>1259</v>
      </c>
      <c r="AB1074" s="270" t="s">
        <v>1259</v>
      </c>
      <c r="AC1074" s="270" t="s">
        <v>1259</v>
      </c>
      <c r="AD1074" s="270" t="s">
        <v>1259</v>
      </c>
      <c r="AE1074" s="270" t="s">
        <v>1259</v>
      </c>
      <c r="AF1074" s="270" t="s">
        <v>1259</v>
      </c>
      <c r="AG1074" s="270" t="s">
        <v>1259</v>
      </c>
      <c r="AH1074" s="270" t="s">
        <v>1259</v>
      </c>
      <c r="AI1074" s="270" t="s">
        <v>1259</v>
      </c>
      <c r="AJ1074" s="270" t="s">
        <v>1259</v>
      </c>
      <c r="AK1074" s="270" t="s">
        <v>1259</v>
      </c>
      <c r="AL1074" s="270" t="s">
        <v>1259</v>
      </c>
      <c r="AM1074" s="270" t="s">
        <v>1259</v>
      </c>
      <c r="AN1074" s="270" t="s">
        <v>1259</v>
      </c>
      <c r="AO1074" s="270" t="s">
        <v>1259</v>
      </c>
      <c r="AP1074" s="270" t="s">
        <v>1259</v>
      </c>
      <c r="AQ1074" s="270" t="s">
        <v>1259</v>
      </c>
      <c r="AR1074" s="270" t="s">
        <v>1259</v>
      </c>
      <c r="AS1074" s="270" t="s">
        <v>1259</v>
      </c>
      <c r="AT1074" s="270" t="s">
        <v>1259</v>
      </c>
      <c r="AU1074" s="270" t="s">
        <v>1259</v>
      </c>
      <c r="AV1074" s="270" t="s">
        <v>1259</v>
      </c>
      <c r="AW1074" s="277" t="s">
        <v>1259</v>
      </c>
      <c r="AX1074">
        <f>VLOOKUP(A1074,[1]Sheet4!B$2:G$3636,6,0)</f>
        <v>0</v>
      </c>
      <c r="AY1074">
        <f>VLOOKUP(A1074,[1]Sheet2!A$3:AC$3636,29,0)</f>
        <v>0</v>
      </c>
      <c r="AZ1074" s="270" t="s">
        <v>3258</v>
      </c>
      <c r="BA1074" s="270" t="s">
        <v>3258</v>
      </c>
      <c r="BB1074" s="270" t="s">
        <v>3258</v>
      </c>
      <c r="BC1074" s="270" t="s">
        <v>3258</v>
      </c>
      <c r="BD1074" s="270"/>
      <c r="BE1074" s="270"/>
    </row>
    <row r="1075" spans="1:83" ht="14.4" x14ac:dyDescent="0.3">
      <c r="A1075" s="269">
        <v>524750</v>
      </c>
      <c r="B1075" s="272" t="str">
        <f>VLOOKUP(A1075,[1]Sheet4!B$1:G$3636,5,0)</f>
        <v>الرابعة</v>
      </c>
      <c r="C1075" s="270" t="s">
        <v>1259</v>
      </c>
      <c r="D1075" s="270" t="s">
        <v>1259</v>
      </c>
      <c r="E1075" s="270" t="s">
        <v>1259</v>
      </c>
      <c r="F1075" s="270" t="s">
        <v>1259</v>
      </c>
      <c r="G1075" s="270" t="s">
        <v>1259</v>
      </c>
      <c r="H1075" s="270" t="s">
        <v>1259</v>
      </c>
      <c r="I1075" s="270" t="s">
        <v>1259</v>
      </c>
      <c r="J1075" s="270" t="s">
        <v>1259</v>
      </c>
      <c r="K1075" s="270" t="s">
        <v>1259</v>
      </c>
      <c r="L1075" s="270" t="s">
        <v>1259</v>
      </c>
      <c r="M1075" s="270" t="s">
        <v>1259</v>
      </c>
      <c r="N1075" s="270" t="s">
        <v>1259</v>
      </c>
      <c r="O1075" s="270" t="s">
        <v>1259</v>
      </c>
      <c r="P1075" s="270" t="s">
        <v>1259</v>
      </c>
      <c r="Q1075" s="270" t="s">
        <v>1259</v>
      </c>
      <c r="R1075" s="270" t="s">
        <v>1259</v>
      </c>
      <c r="S1075" s="270" t="s">
        <v>1259</v>
      </c>
      <c r="T1075" s="270" t="s">
        <v>1259</v>
      </c>
      <c r="U1075" s="270" t="s">
        <v>1259</v>
      </c>
      <c r="V1075" s="270" t="s">
        <v>1259</v>
      </c>
      <c r="W1075" s="270" t="s">
        <v>1259</v>
      </c>
      <c r="X1075" s="270" t="s">
        <v>1259</v>
      </c>
      <c r="Y1075" s="270" t="s">
        <v>1259</v>
      </c>
      <c r="Z1075" s="270" t="s">
        <v>1259</v>
      </c>
      <c r="AA1075" s="270" t="s">
        <v>1259</v>
      </c>
      <c r="AB1075" s="270" t="s">
        <v>1259</v>
      </c>
      <c r="AC1075" s="270" t="s">
        <v>1259</v>
      </c>
      <c r="AD1075" s="270" t="s">
        <v>1259</v>
      </c>
      <c r="AE1075" s="270" t="s">
        <v>1259</v>
      </c>
      <c r="AF1075" s="270" t="s">
        <v>1259</v>
      </c>
      <c r="AG1075" s="270" t="s">
        <v>1259</v>
      </c>
      <c r="AH1075" s="270" t="s">
        <v>1259</v>
      </c>
      <c r="AI1075" s="270" t="s">
        <v>1259</v>
      </c>
      <c r="AJ1075" s="270" t="s">
        <v>1259</v>
      </c>
      <c r="AK1075" s="270" t="s">
        <v>1259</v>
      </c>
      <c r="AL1075" s="270" t="s">
        <v>1259</v>
      </c>
      <c r="AM1075" s="270" t="s">
        <v>1259</v>
      </c>
      <c r="AN1075" s="270" t="s">
        <v>1259</v>
      </c>
      <c r="AO1075" s="270" t="s">
        <v>1259</v>
      </c>
      <c r="AP1075" s="270" t="s">
        <v>1259</v>
      </c>
      <c r="AQ1075" s="270" t="s">
        <v>1259</v>
      </c>
      <c r="AR1075" s="270" t="s">
        <v>1259</v>
      </c>
      <c r="AS1075" s="270" t="s">
        <v>1259</v>
      </c>
      <c r="AT1075" s="270" t="s">
        <v>1259</v>
      </c>
      <c r="AU1075" s="270" t="s">
        <v>1259</v>
      </c>
      <c r="AV1075" s="270" t="s">
        <v>1259</v>
      </c>
      <c r="AW1075" s="277" t="s">
        <v>1259</v>
      </c>
      <c r="AX1075">
        <f>VLOOKUP(A1075,[1]Sheet4!B$2:G$3636,6,0)</f>
        <v>0</v>
      </c>
      <c r="AY1075" t="str">
        <f>VLOOKUP(A1075,[1]Sheet2!A$3:AC$3636,29,0)</f>
        <v/>
      </c>
      <c r="AZ1075" s="270" t="s">
        <v>3258</v>
      </c>
      <c r="BA1075" s="270" t="s">
        <v>3258</v>
      </c>
      <c r="BB1075" s="270" t="s">
        <v>3258</v>
      </c>
      <c r="BC1075" s="270" t="s">
        <v>3258</v>
      </c>
      <c r="BD1075" s="270"/>
      <c r="BE1075" s="270"/>
    </row>
    <row r="1076" spans="1:83" ht="14.4" x14ac:dyDescent="0.3">
      <c r="A1076" s="269">
        <v>524751</v>
      </c>
      <c r="B1076" s="272" t="str">
        <f>VLOOKUP(A1076,[1]Sheet4!B$1:G$3636,5,0)</f>
        <v>الرابعة</v>
      </c>
      <c r="C1076" s="270" t="s">
        <v>1259</v>
      </c>
      <c r="D1076" s="270" t="s">
        <v>1259</v>
      </c>
      <c r="E1076" s="270" t="s">
        <v>1259</v>
      </c>
      <c r="F1076" s="270" t="s">
        <v>1259</v>
      </c>
      <c r="G1076" s="270" t="s">
        <v>1259</v>
      </c>
      <c r="H1076" s="270" t="s">
        <v>1259</v>
      </c>
      <c r="I1076" s="270" t="s">
        <v>1259</v>
      </c>
      <c r="J1076" s="270" t="s">
        <v>1259</v>
      </c>
      <c r="K1076" s="270" t="s">
        <v>1259</v>
      </c>
      <c r="L1076" s="270" t="s">
        <v>1259</v>
      </c>
      <c r="M1076" s="270" t="s">
        <v>1259</v>
      </c>
      <c r="N1076" s="270" t="s">
        <v>1259</v>
      </c>
      <c r="O1076" s="270" t="s">
        <v>1259</v>
      </c>
      <c r="P1076" s="270" t="s">
        <v>1259</v>
      </c>
      <c r="Q1076" s="270" t="s">
        <v>1259</v>
      </c>
      <c r="R1076" s="270" t="s">
        <v>1259</v>
      </c>
      <c r="S1076" s="270" t="s">
        <v>1259</v>
      </c>
      <c r="T1076" s="270" t="s">
        <v>1259</v>
      </c>
      <c r="U1076" s="270" t="s">
        <v>1259</v>
      </c>
      <c r="V1076" s="270" t="s">
        <v>1259</v>
      </c>
      <c r="W1076" s="270" t="s">
        <v>1259</v>
      </c>
      <c r="X1076" s="270" t="s">
        <v>1259</v>
      </c>
      <c r="Y1076" s="270" t="s">
        <v>1259</v>
      </c>
      <c r="Z1076" s="270" t="s">
        <v>1259</v>
      </c>
      <c r="AA1076" s="270" t="s">
        <v>1259</v>
      </c>
      <c r="AB1076" s="270" t="s">
        <v>1259</v>
      </c>
      <c r="AC1076" s="270" t="s">
        <v>1259</v>
      </c>
      <c r="AD1076" s="270" t="s">
        <v>1259</v>
      </c>
      <c r="AE1076" s="270" t="s">
        <v>1259</v>
      </c>
      <c r="AF1076" s="270" t="s">
        <v>1259</v>
      </c>
      <c r="AG1076" s="270" t="s">
        <v>1259</v>
      </c>
      <c r="AH1076" s="270" t="s">
        <v>1259</v>
      </c>
      <c r="AI1076" s="270" t="s">
        <v>1259</v>
      </c>
      <c r="AJ1076" s="270" t="s">
        <v>1259</v>
      </c>
      <c r="AK1076" s="270" t="s">
        <v>1259</v>
      </c>
      <c r="AL1076" s="270" t="s">
        <v>1259</v>
      </c>
      <c r="AM1076" s="270" t="s">
        <v>1259</v>
      </c>
      <c r="AN1076" s="270" t="s">
        <v>1259</v>
      </c>
      <c r="AO1076" s="270" t="s">
        <v>1259</v>
      </c>
      <c r="AP1076" s="270" t="s">
        <v>1259</v>
      </c>
      <c r="AQ1076" s="270" t="s">
        <v>1259</v>
      </c>
      <c r="AR1076" s="270" t="s">
        <v>1259</v>
      </c>
      <c r="AS1076" s="270" t="s">
        <v>1259</v>
      </c>
      <c r="AT1076" s="270" t="s">
        <v>1259</v>
      </c>
      <c r="AU1076" s="270" t="s">
        <v>1259</v>
      </c>
      <c r="AV1076" s="270" t="s">
        <v>1259</v>
      </c>
      <c r="AW1076" s="277" t="s">
        <v>1259</v>
      </c>
      <c r="AX1076">
        <f>VLOOKUP(A1076,[1]Sheet4!B$2:G$3636,6,0)</f>
        <v>0</v>
      </c>
      <c r="AY1076" t="str">
        <f>VLOOKUP(A1076,[1]Sheet2!A$3:AC$3636,29,0)</f>
        <v/>
      </c>
      <c r="AZ1076" s="270" t="s">
        <v>3258</v>
      </c>
      <c r="BA1076" s="270" t="s">
        <v>3258</v>
      </c>
      <c r="BB1076" s="270" t="s">
        <v>3258</v>
      </c>
      <c r="BC1076" s="270" t="s">
        <v>3258</v>
      </c>
      <c r="BD1076" s="270"/>
      <c r="BE1076" s="270"/>
      <c r="BH1076" s="248"/>
      <c r="BI1076" s="248"/>
      <c r="BJ1076" s="248"/>
      <c r="BK1076" s="248"/>
      <c r="BL1076" s="248"/>
      <c r="BM1076" s="248"/>
      <c r="BN1076" s="248"/>
      <c r="BO1076" s="248"/>
      <c r="BP1076" s="248" t="s">
        <v>3258</v>
      </c>
      <c r="BQ1076" s="248" t="s">
        <v>3258</v>
      </c>
      <c r="BR1076" s="248" t="s">
        <v>3258</v>
      </c>
      <c r="BS1076" s="248" t="s">
        <v>3258</v>
      </c>
      <c r="BT1076" s="248" t="s">
        <v>3258</v>
      </c>
      <c r="BU1076" s="248" t="s">
        <v>3258</v>
      </c>
      <c r="BV1076" s="247"/>
      <c r="BW1076" s="248"/>
      <c r="BX1076" s="248"/>
      <c r="BY1076" s="248"/>
      <c r="BZ1076" s="248"/>
      <c r="CA1076" s="241"/>
      <c r="CB1076" s="241"/>
      <c r="CC1076" s="241"/>
      <c r="CD1076" s="241"/>
      <c r="CE1076" s="248"/>
    </row>
    <row r="1077" spans="1:83" ht="14.4" x14ac:dyDescent="0.3">
      <c r="A1077" s="269">
        <v>524755</v>
      </c>
      <c r="B1077" s="272" t="str">
        <f>VLOOKUP(A1077,[1]Sheet4!B$1:G$3636,5,0)</f>
        <v>الرابعة</v>
      </c>
      <c r="C1077" s="270" t="s">
        <v>1259</v>
      </c>
      <c r="D1077" s="270" t="s">
        <v>1259</v>
      </c>
      <c r="E1077" s="270" t="s">
        <v>1259</v>
      </c>
      <c r="F1077" s="270" t="s">
        <v>1259</v>
      </c>
      <c r="G1077" s="270" t="s">
        <v>1259</v>
      </c>
      <c r="H1077" s="270" t="s">
        <v>1259</v>
      </c>
      <c r="I1077" s="270" t="s">
        <v>1259</v>
      </c>
      <c r="J1077" s="270" t="s">
        <v>1259</v>
      </c>
      <c r="K1077" s="270" t="s">
        <v>1259</v>
      </c>
      <c r="L1077" s="270" t="s">
        <v>1259</v>
      </c>
      <c r="M1077" s="270" t="s">
        <v>1259</v>
      </c>
      <c r="N1077" s="270" t="s">
        <v>1259</v>
      </c>
      <c r="O1077" s="270" t="s">
        <v>1259</v>
      </c>
      <c r="P1077" s="270" t="s">
        <v>1259</v>
      </c>
      <c r="Q1077" s="270" t="s">
        <v>1259</v>
      </c>
      <c r="R1077" s="270" t="s">
        <v>1259</v>
      </c>
      <c r="S1077" s="270" t="s">
        <v>1259</v>
      </c>
      <c r="T1077" s="270" t="s">
        <v>1259</v>
      </c>
      <c r="U1077" s="270" t="s">
        <v>1259</v>
      </c>
      <c r="V1077" s="270" t="s">
        <v>1259</v>
      </c>
      <c r="W1077" s="270" t="s">
        <v>1259</v>
      </c>
      <c r="X1077" s="270" t="s">
        <v>1259</v>
      </c>
      <c r="Y1077" s="270" t="s">
        <v>1259</v>
      </c>
      <c r="Z1077" s="270" t="s">
        <v>1259</v>
      </c>
      <c r="AA1077" s="270" t="s">
        <v>1259</v>
      </c>
      <c r="AB1077" s="270" t="s">
        <v>1259</v>
      </c>
      <c r="AC1077" s="270" t="s">
        <v>1259</v>
      </c>
      <c r="AD1077" s="270" t="s">
        <v>1259</v>
      </c>
      <c r="AE1077" s="270" t="s">
        <v>1259</v>
      </c>
      <c r="AF1077" s="270" t="s">
        <v>1259</v>
      </c>
      <c r="AG1077" s="270" t="s">
        <v>1259</v>
      </c>
      <c r="AH1077" s="270" t="s">
        <v>1259</v>
      </c>
      <c r="AI1077" s="270" t="s">
        <v>1259</v>
      </c>
      <c r="AJ1077" s="270" t="s">
        <v>1259</v>
      </c>
      <c r="AK1077" s="270" t="s">
        <v>1259</v>
      </c>
      <c r="AL1077" s="270" t="s">
        <v>1259</v>
      </c>
      <c r="AM1077" s="270" t="s">
        <v>1259</v>
      </c>
      <c r="AN1077" s="270" t="s">
        <v>1259</v>
      </c>
      <c r="AO1077" s="270" t="s">
        <v>1259</v>
      </c>
      <c r="AP1077" s="270" t="s">
        <v>1259</v>
      </c>
      <c r="AQ1077" s="270" t="s">
        <v>1259</v>
      </c>
      <c r="AR1077" s="270" t="s">
        <v>1259</v>
      </c>
      <c r="AS1077" s="270" t="s">
        <v>1259</v>
      </c>
      <c r="AT1077" s="270" t="s">
        <v>1259</v>
      </c>
      <c r="AU1077" s="270" t="s">
        <v>1259</v>
      </c>
      <c r="AV1077" s="270" t="s">
        <v>1259</v>
      </c>
      <c r="AW1077" s="270" t="s">
        <v>1259</v>
      </c>
      <c r="AX1077">
        <f>VLOOKUP(A1077,[1]Sheet4!B$2:G$3636,6,0)</f>
        <v>0</v>
      </c>
      <c r="AY1077" t="str">
        <f>VLOOKUP(A1077,[1]Sheet2!A$3:AC$3636,29,0)</f>
        <v/>
      </c>
      <c r="AZ1077" s="270" t="s">
        <v>3258</v>
      </c>
      <c r="BA1077" s="270" t="s">
        <v>3258</v>
      </c>
      <c r="BB1077" s="270" t="s">
        <v>3258</v>
      </c>
      <c r="BC1077" s="270" t="s">
        <v>3258</v>
      </c>
      <c r="BD1077" s="270"/>
      <c r="BE1077" s="270"/>
    </row>
    <row r="1078" spans="1:83" ht="14.4" x14ac:dyDescent="0.3">
      <c r="A1078" s="269">
        <v>524757</v>
      </c>
      <c r="B1078" s="272" t="str">
        <f>VLOOKUP(A1078,[1]Sheet4!B$1:G$3636,5,0)</f>
        <v>الرابعة</v>
      </c>
      <c r="C1078" s="270" t="s">
        <v>1259</v>
      </c>
      <c r="D1078" s="270" t="s">
        <v>1259</v>
      </c>
      <c r="E1078" s="270" t="s">
        <v>1259</v>
      </c>
      <c r="F1078" s="270" t="s">
        <v>1259</v>
      </c>
      <c r="G1078" s="270" t="s">
        <v>1259</v>
      </c>
      <c r="H1078" s="270" t="s">
        <v>1259</v>
      </c>
      <c r="I1078" s="270" t="s">
        <v>1259</v>
      </c>
      <c r="J1078" s="270" t="s">
        <v>1259</v>
      </c>
      <c r="K1078" s="270" t="s">
        <v>1259</v>
      </c>
      <c r="L1078" s="270" t="s">
        <v>1259</v>
      </c>
      <c r="M1078" s="270" t="s">
        <v>1259</v>
      </c>
      <c r="N1078" s="270" t="s">
        <v>1259</v>
      </c>
      <c r="O1078" s="270" t="s">
        <v>1259</v>
      </c>
      <c r="P1078" s="270" t="s">
        <v>1259</v>
      </c>
      <c r="Q1078" s="270" t="s">
        <v>1259</v>
      </c>
      <c r="R1078" s="270" t="s">
        <v>1259</v>
      </c>
      <c r="S1078" s="270" t="s">
        <v>1259</v>
      </c>
      <c r="T1078" s="270" t="s">
        <v>1259</v>
      </c>
      <c r="U1078" s="270" t="s">
        <v>1259</v>
      </c>
      <c r="V1078" s="270" t="s">
        <v>1259</v>
      </c>
      <c r="W1078" s="270" t="s">
        <v>1259</v>
      </c>
      <c r="X1078" s="270" t="s">
        <v>1259</v>
      </c>
      <c r="Y1078" s="270" t="s">
        <v>1259</v>
      </c>
      <c r="Z1078" s="270" t="s">
        <v>1259</v>
      </c>
      <c r="AA1078" s="270" t="s">
        <v>1259</v>
      </c>
      <c r="AB1078" s="270" t="s">
        <v>1259</v>
      </c>
      <c r="AC1078" s="270" t="s">
        <v>1259</v>
      </c>
      <c r="AD1078" s="270" t="s">
        <v>1259</v>
      </c>
      <c r="AE1078" s="270" t="s">
        <v>1259</v>
      </c>
      <c r="AF1078" s="270" t="s">
        <v>1259</v>
      </c>
      <c r="AG1078" s="270" t="s">
        <v>1259</v>
      </c>
      <c r="AH1078" s="270" t="s">
        <v>1259</v>
      </c>
      <c r="AI1078" s="270" t="s">
        <v>1259</v>
      </c>
      <c r="AJ1078" s="270" t="s">
        <v>1259</v>
      </c>
      <c r="AK1078" s="270" t="s">
        <v>1259</v>
      </c>
      <c r="AL1078" s="270" t="s">
        <v>1259</v>
      </c>
      <c r="AM1078" s="270" t="s">
        <v>1259</v>
      </c>
      <c r="AN1078" s="270" t="s">
        <v>1259</v>
      </c>
      <c r="AO1078" s="270" t="s">
        <v>1259</v>
      </c>
      <c r="AP1078" s="270" t="s">
        <v>1259</v>
      </c>
      <c r="AQ1078" s="270" t="s">
        <v>1259</v>
      </c>
      <c r="AR1078" s="270" t="s">
        <v>1259</v>
      </c>
      <c r="AS1078" s="270" t="s">
        <v>1259</v>
      </c>
      <c r="AT1078" s="270" t="s">
        <v>1259</v>
      </c>
      <c r="AU1078" s="270" t="s">
        <v>1259</v>
      </c>
      <c r="AV1078" s="270" t="s">
        <v>1259</v>
      </c>
      <c r="AW1078" s="277" t="s">
        <v>1259</v>
      </c>
      <c r="AX1078">
        <f>VLOOKUP(A1078,[1]Sheet4!B$2:G$3636,6,0)</f>
        <v>0</v>
      </c>
      <c r="AY1078" t="str">
        <f>VLOOKUP(A1078,[1]Sheet2!A$3:AC$3636,29,0)</f>
        <v/>
      </c>
      <c r="AZ1078" s="270" t="s">
        <v>3258</v>
      </c>
      <c r="BA1078" s="270" t="s">
        <v>3258</v>
      </c>
      <c r="BB1078" s="270" t="s">
        <v>3258</v>
      </c>
      <c r="BC1078" s="270" t="s">
        <v>3258</v>
      </c>
      <c r="BD1078" s="270"/>
      <c r="BE1078" s="270"/>
    </row>
    <row r="1079" spans="1:83" ht="14.4" x14ac:dyDescent="0.3">
      <c r="A1079" s="269">
        <v>524760</v>
      </c>
      <c r="B1079" s="272" t="str">
        <f>VLOOKUP(A1079,[1]Sheet4!B$1:G$3636,5,0)</f>
        <v>الرابعة حديث</v>
      </c>
      <c r="C1079" s="270" t="s">
        <v>1259</v>
      </c>
      <c r="D1079" s="270" t="s">
        <v>1259</v>
      </c>
      <c r="E1079" s="270" t="s">
        <v>1259</v>
      </c>
      <c r="F1079" s="270" t="s">
        <v>1259</v>
      </c>
      <c r="G1079" s="270" t="s">
        <v>1259</v>
      </c>
      <c r="H1079" s="270" t="s">
        <v>1259</v>
      </c>
      <c r="I1079" s="270" t="s">
        <v>1259</v>
      </c>
      <c r="J1079" s="270" t="s">
        <v>1259</v>
      </c>
      <c r="K1079" s="270" t="s">
        <v>1259</v>
      </c>
      <c r="L1079" s="270" t="s">
        <v>1259</v>
      </c>
      <c r="M1079" s="270" t="s">
        <v>1259</v>
      </c>
      <c r="N1079" s="270" t="s">
        <v>1259</v>
      </c>
      <c r="O1079" s="270" t="s">
        <v>1259</v>
      </c>
      <c r="P1079" s="270" t="s">
        <v>1259</v>
      </c>
      <c r="Q1079" s="270" t="s">
        <v>1259</v>
      </c>
      <c r="R1079" s="270" t="s">
        <v>1259</v>
      </c>
      <c r="S1079" s="270" t="s">
        <v>1259</v>
      </c>
      <c r="T1079" s="270" t="s">
        <v>1259</v>
      </c>
      <c r="U1079" s="270" t="s">
        <v>1259</v>
      </c>
      <c r="V1079" s="270" t="s">
        <v>1259</v>
      </c>
      <c r="W1079" s="270" t="s">
        <v>1259</v>
      </c>
      <c r="X1079" s="270" t="s">
        <v>1259</v>
      </c>
      <c r="Y1079" s="270" t="s">
        <v>1259</v>
      </c>
      <c r="Z1079" s="270" t="s">
        <v>1259</v>
      </c>
      <c r="AA1079" s="270" t="s">
        <v>1259</v>
      </c>
      <c r="AB1079" s="270" t="s">
        <v>1259</v>
      </c>
      <c r="AC1079" s="270" t="s">
        <v>1259</v>
      </c>
      <c r="AD1079" s="270" t="s">
        <v>1259</v>
      </c>
      <c r="AE1079" s="270" t="s">
        <v>1259</v>
      </c>
      <c r="AF1079" s="270" t="s">
        <v>1259</v>
      </c>
      <c r="AG1079" s="270" t="s">
        <v>1259</v>
      </c>
      <c r="AH1079" s="270" t="s">
        <v>1259</v>
      </c>
      <c r="AI1079" s="270" t="s">
        <v>1259</v>
      </c>
      <c r="AJ1079" s="270" t="s">
        <v>1259</v>
      </c>
      <c r="AK1079" s="270" t="s">
        <v>1259</v>
      </c>
      <c r="AL1079" s="270" t="s">
        <v>1259</v>
      </c>
      <c r="AM1079" s="270" t="s">
        <v>1259</v>
      </c>
      <c r="AN1079" s="270" t="s">
        <v>1259</v>
      </c>
      <c r="AO1079" s="270" t="s">
        <v>1259</v>
      </c>
      <c r="AP1079" s="270" t="s">
        <v>1259</v>
      </c>
      <c r="AQ1079" s="270" t="s">
        <v>1259</v>
      </c>
      <c r="AR1079" s="270" t="s">
        <v>1259</v>
      </c>
      <c r="AS1079" s="270" t="s">
        <v>3258</v>
      </c>
      <c r="AT1079" s="270" t="s">
        <v>3258</v>
      </c>
      <c r="AU1079" s="270" t="s">
        <v>3258</v>
      </c>
      <c r="AV1079" s="270" t="s">
        <v>3258</v>
      </c>
      <c r="AW1079" s="277" t="s">
        <v>3258</v>
      </c>
      <c r="AY1079" t="str">
        <f>VLOOKUP(A1079,[1]Sheet2!A$3:AC$3636,29,0)</f>
        <v/>
      </c>
      <c r="AZ1079" s="270" t="s">
        <v>3258</v>
      </c>
      <c r="BA1079" s="270" t="s">
        <v>3258</v>
      </c>
      <c r="BB1079" s="270" t="s">
        <v>3258</v>
      </c>
      <c r="BC1079" s="270" t="s">
        <v>3258</v>
      </c>
      <c r="BD1079" s="270"/>
      <c r="BE1079" s="270"/>
      <c r="BH1079" s="248"/>
      <c r="BI1079" s="248"/>
      <c r="BJ1079" s="248"/>
      <c r="BK1079" s="248"/>
      <c r="BL1079" s="248"/>
      <c r="BM1079" s="248"/>
      <c r="BN1079" s="248"/>
      <c r="BO1079" s="248"/>
      <c r="BP1079" s="248" t="s">
        <v>3258</v>
      </c>
      <c r="BQ1079" s="248" t="s">
        <v>3258</v>
      </c>
      <c r="BR1079" s="248" t="s">
        <v>3258</v>
      </c>
      <c r="BS1079" s="248" t="s">
        <v>3258</v>
      </c>
      <c r="BT1079" s="248" t="s">
        <v>3258</v>
      </c>
      <c r="BU1079" s="248" t="s">
        <v>3258</v>
      </c>
      <c r="BV1079" s="247"/>
      <c r="BW1079" s="248"/>
      <c r="BX1079" s="248"/>
      <c r="BY1079" s="248"/>
      <c r="BZ1079" s="248"/>
      <c r="CA1079" s="241"/>
      <c r="CB1079" s="241"/>
      <c r="CC1079" s="241"/>
      <c r="CD1079" s="241"/>
      <c r="CE1079" s="248"/>
    </row>
    <row r="1080" spans="1:83" ht="14.4" x14ac:dyDescent="0.3">
      <c r="A1080" s="269">
        <v>524765</v>
      </c>
      <c r="B1080" s="272" t="str">
        <f>VLOOKUP(A1080,[1]Sheet4!B$1:G$3636,5,0)</f>
        <v>الرابعة</v>
      </c>
      <c r="C1080" s="270" t="s">
        <v>1259</v>
      </c>
      <c r="D1080" s="270" t="s">
        <v>1259</v>
      </c>
      <c r="E1080" s="270" t="s">
        <v>1259</v>
      </c>
      <c r="F1080" s="270" t="s">
        <v>1259</v>
      </c>
      <c r="G1080" s="270" t="s">
        <v>1259</v>
      </c>
      <c r="H1080" s="270" t="s">
        <v>1259</v>
      </c>
      <c r="I1080" s="270" t="s">
        <v>1259</v>
      </c>
      <c r="J1080" s="270" t="s">
        <v>1259</v>
      </c>
      <c r="K1080" s="270" t="s">
        <v>1259</v>
      </c>
      <c r="L1080" s="270" t="s">
        <v>1259</v>
      </c>
      <c r="M1080" s="270" t="s">
        <v>1259</v>
      </c>
      <c r="N1080" s="270" t="s">
        <v>1259</v>
      </c>
      <c r="O1080" s="270" t="s">
        <v>1259</v>
      </c>
      <c r="P1080" s="270" t="s">
        <v>1259</v>
      </c>
      <c r="Q1080" s="270" t="s">
        <v>1259</v>
      </c>
      <c r="R1080" s="270" t="s">
        <v>1259</v>
      </c>
      <c r="S1080" s="270" t="s">
        <v>1259</v>
      </c>
      <c r="T1080" s="270" t="s">
        <v>1259</v>
      </c>
      <c r="U1080" s="270" t="s">
        <v>1259</v>
      </c>
      <c r="V1080" s="270" t="s">
        <v>1259</v>
      </c>
      <c r="W1080" s="270" t="s">
        <v>1259</v>
      </c>
      <c r="X1080" s="270" t="s">
        <v>1259</v>
      </c>
      <c r="Y1080" s="270" t="s">
        <v>1259</v>
      </c>
      <c r="Z1080" s="270" t="s">
        <v>1259</v>
      </c>
      <c r="AA1080" s="270" t="s">
        <v>1259</v>
      </c>
      <c r="AB1080" s="270" t="s">
        <v>1259</v>
      </c>
      <c r="AC1080" s="270" t="s">
        <v>1259</v>
      </c>
      <c r="AD1080" s="270" t="s">
        <v>1259</v>
      </c>
      <c r="AE1080" s="270" t="s">
        <v>1259</v>
      </c>
      <c r="AF1080" s="270" t="s">
        <v>1259</v>
      </c>
      <c r="AG1080" s="270" t="s">
        <v>1259</v>
      </c>
      <c r="AH1080" s="270" t="s">
        <v>1259</v>
      </c>
      <c r="AI1080" s="270" t="s">
        <v>1259</v>
      </c>
      <c r="AJ1080" s="270" t="s">
        <v>1259</v>
      </c>
      <c r="AK1080" s="270" t="s">
        <v>1259</v>
      </c>
      <c r="AL1080" s="270" t="s">
        <v>1259</v>
      </c>
      <c r="AM1080" s="270" t="s">
        <v>1259</v>
      </c>
      <c r="AN1080" s="270" t="s">
        <v>1259</v>
      </c>
      <c r="AO1080" s="270" t="s">
        <v>1259</v>
      </c>
      <c r="AP1080" s="270" t="s">
        <v>1259</v>
      </c>
      <c r="AQ1080" s="270" t="s">
        <v>1259</v>
      </c>
      <c r="AR1080" s="270" t="s">
        <v>1259</v>
      </c>
      <c r="AS1080" s="270" t="s">
        <v>1259</v>
      </c>
      <c r="AT1080" s="270" t="s">
        <v>1259</v>
      </c>
      <c r="AU1080" s="270" t="s">
        <v>1259</v>
      </c>
      <c r="AV1080" s="270" t="s">
        <v>1259</v>
      </c>
      <c r="AW1080" s="277" t="s">
        <v>1259</v>
      </c>
      <c r="AX1080">
        <f>VLOOKUP(A1080,[1]Sheet4!B$2:G$3636,6,0)</f>
        <v>0</v>
      </c>
      <c r="AY1080">
        <f>VLOOKUP(A1080,[1]Sheet2!A$3:AC$3636,29,0)</f>
        <v>0</v>
      </c>
      <c r="AZ1080" s="270" t="s">
        <v>3258</v>
      </c>
      <c r="BA1080" s="270" t="s">
        <v>3258</v>
      </c>
      <c r="BB1080" s="270" t="s">
        <v>3258</v>
      </c>
      <c r="BC1080" s="270" t="s">
        <v>3258</v>
      </c>
      <c r="BD1080" s="270"/>
      <c r="BE1080" s="270"/>
    </row>
    <row r="1081" spans="1:83" ht="14.4" x14ac:dyDescent="0.3">
      <c r="A1081" s="269">
        <v>524769</v>
      </c>
      <c r="B1081" s="272" t="str">
        <f>VLOOKUP(A1081,[1]Sheet4!B$1:G$3636,5,0)</f>
        <v>الرابعة</v>
      </c>
      <c r="C1081" s="270" t="s">
        <v>1259</v>
      </c>
      <c r="D1081" s="270" t="s">
        <v>1259</v>
      </c>
      <c r="E1081" s="270" t="s">
        <v>1259</v>
      </c>
      <c r="F1081" s="270" t="s">
        <v>1259</v>
      </c>
      <c r="G1081" s="270" t="s">
        <v>1259</v>
      </c>
      <c r="H1081" s="270" t="s">
        <v>1259</v>
      </c>
      <c r="I1081" s="270" t="s">
        <v>1259</v>
      </c>
      <c r="J1081" s="270" t="s">
        <v>1259</v>
      </c>
      <c r="K1081" s="270" t="s">
        <v>1259</v>
      </c>
      <c r="L1081" s="270" t="s">
        <v>1259</v>
      </c>
      <c r="M1081" s="270" t="s">
        <v>1259</v>
      </c>
      <c r="N1081" s="270" t="s">
        <v>1259</v>
      </c>
      <c r="O1081" s="270" t="s">
        <v>1259</v>
      </c>
      <c r="P1081" s="270" t="s">
        <v>1259</v>
      </c>
      <c r="Q1081" s="270" t="s">
        <v>1259</v>
      </c>
      <c r="R1081" s="270" t="s">
        <v>1259</v>
      </c>
      <c r="S1081" s="270" t="s">
        <v>1259</v>
      </c>
      <c r="T1081" s="270" t="s">
        <v>1259</v>
      </c>
      <c r="U1081" s="270" t="s">
        <v>1259</v>
      </c>
      <c r="V1081" s="270" t="s">
        <v>1259</v>
      </c>
      <c r="W1081" s="270" t="s">
        <v>1259</v>
      </c>
      <c r="X1081" s="270" t="s">
        <v>1259</v>
      </c>
      <c r="Y1081" s="270" t="s">
        <v>1259</v>
      </c>
      <c r="Z1081" s="270" t="s">
        <v>1259</v>
      </c>
      <c r="AA1081" s="270" t="s">
        <v>1259</v>
      </c>
      <c r="AB1081" s="270" t="s">
        <v>1259</v>
      </c>
      <c r="AC1081" s="270" t="s">
        <v>1259</v>
      </c>
      <c r="AD1081" s="270" t="s">
        <v>1259</v>
      </c>
      <c r="AE1081" s="270" t="s">
        <v>1259</v>
      </c>
      <c r="AF1081" s="270" t="s">
        <v>1259</v>
      </c>
      <c r="AG1081" s="270" t="s">
        <v>1259</v>
      </c>
      <c r="AH1081" s="270" t="s">
        <v>1259</v>
      </c>
      <c r="AI1081" s="270" t="s">
        <v>1259</v>
      </c>
      <c r="AJ1081" s="270" t="s">
        <v>1259</v>
      </c>
      <c r="AK1081" s="270" t="s">
        <v>1259</v>
      </c>
      <c r="AL1081" s="270" t="s">
        <v>1259</v>
      </c>
      <c r="AM1081" s="270" t="s">
        <v>1259</v>
      </c>
      <c r="AN1081" s="270" t="s">
        <v>1259</v>
      </c>
      <c r="AO1081" s="270" t="s">
        <v>1259</v>
      </c>
      <c r="AP1081" s="270" t="s">
        <v>1259</v>
      </c>
      <c r="AQ1081" s="270" t="s">
        <v>1259</v>
      </c>
      <c r="AR1081" s="270" t="s">
        <v>1259</v>
      </c>
      <c r="AS1081" s="270" t="s">
        <v>1259</v>
      </c>
      <c r="AT1081" s="270" t="s">
        <v>1259</v>
      </c>
      <c r="AU1081" s="270" t="s">
        <v>1259</v>
      </c>
      <c r="AV1081" s="270" t="s">
        <v>1259</v>
      </c>
      <c r="AW1081" s="277" t="s">
        <v>1259</v>
      </c>
      <c r="AX1081">
        <f>VLOOKUP(A1081,[1]Sheet4!B$2:G$3636,6,0)</f>
        <v>0</v>
      </c>
      <c r="AY1081" t="str">
        <f>VLOOKUP(A1081,[1]Sheet2!A$3:AC$3636,29,0)</f>
        <v/>
      </c>
      <c r="AZ1081" s="270" t="s">
        <v>3258</v>
      </c>
      <c r="BA1081" s="270" t="s">
        <v>3258</v>
      </c>
      <c r="BB1081" s="270" t="s">
        <v>3258</v>
      </c>
      <c r="BC1081" s="270" t="s">
        <v>3258</v>
      </c>
      <c r="BD1081" s="270"/>
      <c r="BE1081" s="270"/>
    </row>
    <row r="1082" spans="1:83" ht="14.4" x14ac:dyDescent="0.3">
      <c r="A1082" s="269">
        <v>524773</v>
      </c>
      <c r="B1082" s="272" t="str">
        <f>VLOOKUP(A1082,[1]Sheet4!B$1:G$3636,5,0)</f>
        <v>الرابعة</v>
      </c>
      <c r="C1082" s="270" t="s">
        <v>1259</v>
      </c>
      <c r="D1082" s="270" t="s">
        <v>1259</v>
      </c>
      <c r="E1082" s="270" t="s">
        <v>1259</v>
      </c>
      <c r="F1082" s="270" t="s">
        <v>1259</v>
      </c>
      <c r="G1082" s="270" t="s">
        <v>1259</v>
      </c>
      <c r="H1082" s="270" t="s">
        <v>1259</v>
      </c>
      <c r="I1082" s="270" t="s">
        <v>1259</v>
      </c>
      <c r="J1082" s="270" t="s">
        <v>1259</v>
      </c>
      <c r="K1082" s="270" t="s">
        <v>1259</v>
      </c>
      <c r="L1082" s="270" t="s">
        <v>1259</v>
      </c>
      <c r="M1082" s="270" t="s">
        <v>1259</v>
      </c>
      <c r="N1082" s="270" t="s">
        <v>1259</v>
      </c>
      <c r="O1082" s="270" t="s">
        <v>1259</v>
      </c>
      <c r="P1082" s="270" t="s">
        <v>1259</v>
      </c>
      <c r="Q1082" s="270" t="s">
        <v>1259</v>
      </c>
      <c r="R1082" s="270" t="s">
        <v>1259</v>
      </c>
      <c r="S1082" s="270" t="s">
        <v>1259</v>
      </c>
      <c r="T1082" s="270" t="s">
        <v>1259</v>
      </c>
      <c r="U1082" s="270" t="s">
        <v>1259</v>
      </c>
      <c r="V1082" s="270" t="s">
        <v>1259</v>
      </c>
      <c r="W1082" s="270" t="s">
        <v>1259</v>
      </c>
      <c r="X1082" s="270" t="s">
        <v>1259</v>
      </c>
      <c r="Y1082" s="270" t="s">
        <v>1259</v>
      </c>
      <c r="Z1082" s="270" t="s">
        <v>1259</v>
      </c>
      <c r="AA1082" s="270" t="s">
        <v>1259</v>
      </c>
      <c r="AB1082" s="270" t="s">
        <v>1259</v>
      </c>
      <c r="AC1082" s="270" t="s">
        <v>1259</v>
      </c>
      <c r="AD1082" s="270" t="s">
        <v>1259</v>
      </c>
      <c r="AE1082" s="270" t="s">
        <v>1259</v>
      </c>
      <c r="AF1082" s="270" t="s">
        <v>1259</v>
      </c>
      <c r="AG1082" s="270" t="s">
        <v>1259</v>
      </c>
      <c r="AH1082" s="270" t="s">
        <v>1259</v>
      </c>
      <c r="AI1082" s="270" t="s">
        <v>1259</v>
      </c>
      <c r="AJ1082" s="270" t="s">
        <v>1259</v>
      </c>
      <c r="AK1082" s="270" t="s">
        <v>1259</v>
      </c>
      <c r="AL1082" s="270" t="s">
        <v>1259</v>
      </c>
      <c r="AM1082" s="270" t="s">
        <v>1259</v>
      </c>
      <c r="AN1082" s="270" t="s">
        <v>1259</v>
      </c>
      <c r="AO1082" s="270" t="s">
        <v>1259</v>
      </c>
      <c r="AP1082" s="270" t="s">
        <v>1259</v>
      </c>
      <c r="AQ1082" s="270" t="s">
        <v>1259</v>
      </c>
      <c r="AR1082" s="270" t="s">
        <v>1259</v>
      </c>
      <c r="AS1082" s="270" t="s">
        <v>1259</v>
      </c>
      <c r="AT1082" s="270" t="s">
        <v>1259</v>
      </c>
      <c r="AU1082" s="270" t="s">
        <v>1259</v>
      </c>
      <c r="AV1082" s="270" t="s">
        <v>1259</v>
      </c>
      <c r="AW1082" s="277" t="s">
        <v>1259</v>
      </c>
      <c r="AX1082">
        <f>VLOOKUP(A1082,[1]Sheet4!B$2:G$3636,6,0)</f>
        <v>0</v>
      </c>
      <c r="AY1082" t="str">
        <f>VLOOKUP(A1082,[1]Sheet2!A$3:AC$3636,29,0)</f>
        <v/>
      </c>
      <c r="AZ1082" s="270" t="s">
        <v>3258</v>
      </c>
      <c r="BA1082" s="270" t="s">
        <v>3258</v>
      </c>
      <c r="BB1082" s="270" t="s">
        <v>3258</v>
      </c>
      <c r="BC1082" s="270" t="s">
        <v>3258</v>
      </c>
      <c r="BD1082" s="270"/>
      <c r="BE1082" s="270"/>
    </row>
    <row r="1083" spans="1:83" ht="14.4" x14ac:dyDescent="0.3">
      <c r="A1083" s="269">
        <v>524777</v>
      </c>
      <c r="B1083" s="272" t="str">
        <f>VLOOKUP(A1083,[1]Sheet4!B$1:G$3636,5,0)</f>
        <v>الرابعة حديث</v>
      </c>
      <c r="C1083" s="270" t="s">
        <v>1260</v>
      </c>
      <c r="D1083" s="270" t="s">
        <v>1260</v>
      </c>
      <c r="E1083" s="270" t="s">
        <v>1260</v>
      </c>
      <c r="F1083" s="270" t="s">
        <v>1260</v>
      </c>
      <c r="G1083" s="270" t="s">
        <v>1260</v>
      </c>
      <c r="H1083" s="270" t="s">
        <v>1260</v>
      </c>
      <c r="I1083" s="270" t="s">
        <v>1260</v>
      </c>
      <c r="J1083" s="270" t="s">
        <v>1260</v>
      </c>
      <c r="K1083" s="270" t="s">
        <v>1260</v>
      </c>
      <c r="L1083" s="270" t="s">
        <v>1260</v>
      </c>
      <c r="M1083" s="270" t="s">
        <v>1260</v>
      </c>
      <c r="N1083" s="270" t="s">
        <v>1260</v>
      </c>
      <c r="O1083" s="270" t="s">
        <v>1260</v>
      </c>
      <c r="P1083" s="270" t="s">
        <v>1260</v>
      </c>
      <c r="Q1083" s="270" t="s">
        <v>1260</v>
      </c>
      <c r="R1083" s="270" t="s">
        <v>1260</v>
      </c>
      <c r="S1083" s="270" t="s">
        <v>1260</v>
      </c>
      <c r="T1083" s="270" t="s">
        <v>1260</v>
      </c>
      <c r="U1083" s="270" t="s">
        <v>1260</v>
      </c>
      <c r="V1083" s="270" t="s">
        <v>1260</v>
      </c>
      <c r="W1083" s="270" t="s">
        <v>1260</v>
      </c>
      <c r="X1083" s="270" t="s">
        <v>1260</v>
      </c>
      <c r="Y1083" s="270" t="s">
        <v>1260</v>
      </c>
      <c r="Z1083" s="270" t="s">
        <v>1260</v>
      </c>
      <c r="AA1083" s="270" t="s">
        <v>1260</v>
      </c>
      <c r="AB1083" s="270" t="s">
        <v>1260</v>
      </c>
      <c r="AC1083" s="270" t="s">
        <v>1260</v>
      </c>
      <c r="AD1083" s="270" t="s">
        <v>1260</v>
      </c>
      <c r="AE1083" s="270" t="s">
        <v>1260</v>
      </c>
      <c r="AF1083" s="270" t="s">
        <v>1260</v>
      </c>
      <c r="AG1083" s="270" t="s">
        <v>1260</v>
      </c>
      <c r="AH1083" s="270" t="s">
        <v>1260</v>
      </c>
      <c r="AI1083" s="270" t="s">
        <v>1260</v>
      </c>
      <c r="AJ1083" s="270" t="s">
        <v>1260</v>
      </c>
      <c r="AK1083" s="270" t="s">
        <v>1260</v>
      </c>
      <c r="AL1083" s="270" t="s">
        <v>1260</v>
      </c>
      <c r="AM1083" s="270" t="s">
        <v>1260</v>
      </c>
      <c r="AN1083" s="270" t="s">
        <v>1260</v>
      </c>
      <c r="AO1083" s="270" t="s">
        <v>1260</v>
      </c>
      <c r="AP1083" s="270" t="s">
        <v>1260</v>
      </c>
      <c r="AQ1083" s="270" t="s">
        <v>1260</v>
      </c>
      <c r="AR1083" s="270" t="s">
        <v>1260</v>
      </c>
      <c r="AS1083" s="270" t="s">
        <v>3258</v>
      </c>
      <c r="AT1083" s="270" t="s">
        <v>3258</v>
      </c>
      <c r="AU1083" s="270" t="s">
        <v>3258</v>
      </c>
      <c r="AV1083" s="270" t="s">
        <v>3258</v>
      </c>
      <c r="AW1083" s="277" t="s">
        <v>3258</v>
      </c>
      <c r="AY1083" t="str">
        <f>VLOOKUP(A1083,[1]Sheet2!A$3:AC$3636,29,0)</f>
        <v/>
      </c>
      <c r="AZ1083" s="270" t="s">
        <v>3258</v>
      </c>
      <c r="BA1083" s="270" t="s">
        <v>3258</v>
      </c>
      <c r="BB1083" s="270" t="s">
        <v>3258</v>
      </c>
      <c r="BC1083" s="270" t="s">
        <v>3258</v>
      </c>
      <c r="BD1083" s="270"/>
      <c r="BE1083" s="270"/>
      <c r="BH1083" s="248"/>
      <c r="BI1083" s="248"/>
      <c r="BJ1083" s="248"/>
      <c r="BK1083" s="248"/>
      <c r="BL1083" s="248"/>
      <c r="BM1083" s="248"/>
      <c r="BN1083" s="248"/>
      <c r="BO1083" s="248"/>
      <c r="BP1083" s="248" t="s">
        <v>3258</v>
      </c>
      <c r="BQ1083" s="248" t="s">
        <v>3258</v>
      </c>
      <c r="BR1083" s="248" t="s">
        <v>3258</v>
      </c>
      <c r="BS1083" s="248" t="s">
        <v>3258</v>
      </c>
      <c r="BT1083" s="248" t="s">
        <v>3258</v>
      </c>
      <c r="BU1083" s="248" t="s">
        <v>3258</v>
      </c>
      <c r="BV1083" s="247"/>
      <c r="BW1083" s="248"/>
      <c r="BX1083" s="248"/>
      <c r="BY1083" s="248"/>
      <c r="BZ1083" s="248"/>
      <c r="CA1083" s="241"/>
      <c r="CB1083" s="241"/>
      <c r="CC1083" s="241"/>
      <c r="CD1083" s="241"/>
      <c r="CE1083" s="248"/>
    </row>
    <row r="1084" spans="1:83" ht="14.4" x14ac:dyDescent="0.3">
      <c r="A1084" s="269">
        <v>524781</v>
      </c>
      <c r="B1084" s="272" t="str">
        <f>VLOOKUP(A1084,[1]Sheet4!B$1:G$3636,5,0)</f>
        <v>الرابعة</v>
      </c>
      <c r="C1084" s="270" t="s">
        <v>1259</v>
      </c>
      <c r="D1084" s="270" t="s">
        <v>1259</v>
      </c>
      <c r="E1084" s="270" t="s">
        <v>1259</v>
      </c>
      <c r="F1084" s="270" t="s">
        <v>1259</v>
      </c>
      <c r="G1084" s="270" t="s">
        <v>1259</v>
      </c>
      <c r="H1084" s="270" t="s">
        <v>1259</v>
      </c>
      <c r="I1084" s="270" t="s">
        <v>1259</v>
      </c>
      <c r="J1084" s="270" t="s">
        <v>1259</v>
      </c>
      <c r="K1084" s="270" t="s">
        <v>1259</v>
      </c>
      <c r="L1084" s="270" t="s">
        <v>1259</v>
      </c>
      <c r="M1084" s="270" t="s">
        <v>1259</v>
      </c>
      <c r="N1084" s="270" t="s">
        <v>1259</v>
      </c>
      <c r="O1084" s="270" t="s">
        <v>1259</v>
      </c>
      <c r="P1084" s="270" t="s">
        <v>1259</v>
      </c>
      <c r="Q1084" s="270" t="s">
        <v>1259</v>
      </c>
      <c r="R1084" s="270" t="s">
        <v>1259</v>
      </c>
      <c r="S1084" s="270" t="s">
        <v>1259</v>
      </c>
      <c r="T1084" s="270" t="s">
        <v>1259</v>
      </c>
      <c r="U1084" s="270" t="s">
        <v>1259</v>
      </c>
      <c r="V1084" s="270" t="s">
        <v>1259</v>
      </c>
      <c r="W1084" s="270" t="s">
        <v>1259</v>
      </c>
      <c r="X1084" s="270" t="s">
        <v>1259</v>
      </c>
      <c r="Y1084" s="270" t="s">
        <v>1259</v>
      </c>
      <c r="Z1084" s="270" t="s">
        <v>1259</v>
      </c>
      <c r="AA1084" s="270" t="s">
        <v>1259</v>
      </c>
      <c r="AB1084" s="270" t="s">
        <v>1259</v>
      </c>
      <c r="AC1084" s="270" t="s">
        <v>1259</v>
      </c>
      <c r="AD1084" s="270" t="s">
        <v>1259</v>
      </c>
      <c r="AE1084" s="270" t="s">
        <v>1259</v>
      </c>
      <c r="AF1084" s="270" t="s">
        <v>1259</v>
      </c>
      <c r="AG1084" s="270" t="s">
        <v>1259</v>
      </c>
      <c r="AH1084" s="270" t="s">
        <v>1259</v>
      </c>
      <c r="AI1084" s="270" t="s">
        <v>1259</v>
      </c>
      <c r="AJ1084" s="270" t="s">
        <v>1259</v>
      </c>
      <c r="AK1084" s="270" t="s">
        <v>1259</v>
      </c>
      <c r="AL1084" s="270" t="s">
        <v>1259</v>
      </c>
      <c r="AM1084" s="270" t="s">
        <v>1259</v>
      </c>
      <c r="AN1084" s="270" t="s">
        <v>1259</v>
      </c>
      <c r="AO1084" s="270" t="s">
        <v>1259</v>
      </c>
      <c r="AP1084" s="270" t="s">
        <v>1259</v>
      </c>
      <c r="AQ1084" s="270" t="s">
        <v>1259</v>
      </c>
      <c r="AR1084" s="270" t="s">
        <v>1259</v>
      </c>
      <c r="AS1084" s="270" t="s">
        <v>1259</v>
      </c>
      <c r="AT1084" s="270" t="s">
        <v>1259</v>
      </c>
      <c r="AU1084" s="270" t="s">
        <v>1259</v>
      </c>
      <c r="AV1084" s="270" t="s">
        <v>1259</v>
      </c>
      <c r="AW1084" s="277" t="s">
        <v>1259</v>
      </c>
      <c r="AX1084">
        <f>VLOOKUP(A1084,[1]Sheet4!B$2:G$3636,6,0)</f>
        <v>0</v>
      </c>
      <c r="AY1084" t="str">
        <f>VLOOKUP(A1084,[1]Sheet2!A$3:AC$3636,29,0)</f>
        <v/>
      </c>
      <c r="AZ1084" s="270" t="s">
        <v>3258</v>
      </c>
      <c r="BA1084" s="270" t="s">
        <v>3258</v>
      </c>
      <c r="BB1084" s="270" t="s">
        <v>3258</v>
      </c>
      <c r="BC1084" s="270" t="s">
        <v>3258</v>
      </c>
      <c r="BD1084" s="270"/>
      <c r="BE1084" s="270"/>
    </row>
    <row r="1085" spans="1:83" ht="14.4" x14ac:dyDescent="0.3">
      <c r="A1085" s="269">
        <v>524784</v>
      </c>
      <c r="B1085" s="272" t="str">
        <f>VLOOKUP(A1085,[1]Sheet4!B$1:G$3636,5,0)</f>
        <v>الرابعة حديث</v>
      </c>
      <c r="C1085" s="270" t="s">
        <v>1259</v>
      </c>
      <c r="D1085" s="270" t="s">
        <v>1259</v>
      </c>
      <c r="E1085" s="270" t="s">
        <v>1259</v>
      </c>
      <c r="F1085" s="270" t="s">
        <v>1259</v>
      </c>
      <c r="G1085" s="270" t="s">
        <v>1259</v>
      </c>
      <c r="H1085" s="270" t="s">
        <v>1259</v>
      </c>
      <c r="I1085" s="270" t="s">
        <v>1259</v>
      </c>
      <c r="J1085" s="270" t="s">
        <v>1259</v>
      </c>
      <c r="K1085" s="270" t="s">
        <v>1259</v>
      </c>
      <c r="L1085" s="270" t="s">
        <v>1259</v>
      </c>
      <c r="M1085" s="270" t="s">
        <v>1259</v>
      </c>
      <c r="N1085" s="270" t="s">
        <v>1259</v>
      </c>
      <c r="O1085" s="270" t="s">
        <v>1259</v>
      </c>
      <c r="P1085" s="270" t="s">
        <v>1259</v>
      </c>
      <c r="Q1085" s="270" t="s">
        <v>1259</v>
      </c>
      <c r="R1085" s="270" t="s">
        <v>1259</v>
      </c>
      <c r="S1085" s="270" t="s">
        <v>1259</v>
      </c>
      <c r="T1085" s="270" t="s">
        <v>1259</v>
      </c>
      <c r="U1085" s="270" t="s">
        <v>1259</v>
      </c>
      <c r="V1085" s="270" t="s">
        <v>1259</v>
      </c>
      <c r="W1085" s="270" t="s">
        <v>1259</v>
      </c>
      <c r="X1085" s="270" t="s">
        <v>1259</v>
      </c>
      <c r="Y1085" s="270" t="s">
        <v>1259</v>
      </c>
      <c r="Z1085" s="270" t="s">
        <v>1259</v>
      </c>
      <c r="AA1085" s="270" t="s">
        <v>1259</v>
      </c>
      <c r="AB1085" s="270" t="s">
        <v>1259</v>
      </c>
      <c r="AC1085" s="270" t="s">
        <v>1259</v>
      </c>
      <c r="AD1085" s="270" t="s">
        <v>1259</v>
      </c>
      <c r="AE1085" s="270" t="s">
        <v>1259</v>
      </c>
      <c r="AF1085" s="270" t="s">
        <v>1259</v>
      </c>
      <c r="AG1085" s="270" t="s">
        <v>1259</v>
      </c>
      <c r="AH1085" s="270" t="s">
        <v>1259</v>
      </c>
      <c r="AI1085" s="270" t="s">
        <v>1259</v>
      </c>
      <c r="AJ1085" s="270" t="s">
        <v>1259</v>
      </c>
      <c r="AK1085" s="270" t="s">
        <v>1259</v>
      </c>
      <c r="AL1085" s="270" t="s">
        <v>1259</v>
      </c>
      <c r="AM1085" s="270" t="s">
        <v>1259</v>
      </c>
      <c r="AN1085" s="270" t="s">
        <v>1259</v>
      </c>
      <c r="AO1085" s="270" t="s">
        <v>1259</v>
      </c>
      <c r="AP1085" s="270" t="s">
        <v>1259</v>
      </c>
      <c r="AQ1085" s="270" t="s">
        <v>1259</v>
      </c>
      <c r="AR1085" s="270" t="s">
        <v>1259</v>
      </c>
      <c r="AS1085" s="270" t="s">
        <v>3258</v>
      </c>
      <c r="AT1085" s="270" t="s">
        <v>3258</v>
      </c>
      <c r="AU1085" s="270" t="s">
        <v>3258</v>
      </c>
      <c r="AV1085" s="270" t="s">
        <v>3258</v>
      </c>
      <c r="AW1085" s="277" t="s">
        <v>3258</v>
      </c>
      <c r="AY1085" t="str">
        <f>VLOOKUP(A1085,[1]Sheet2!A$3:AC$3636,29,0)</f>
        <v/>
      </c>
      <c r="AZ1085" s="270" t="s">
        <v>3258</v>
      </c>
      <c r="BA1085" s="270" t="s">
        <v>3258</v>
      </c>
      <c r="BB1085" s="270" t="s">
        <v>3258</v>
      </c>
      <c r="BC1085" s="270" t="s">
        <v>3258</v>
      </c>
      <c r="BD1085" s="270"/>
      <c r="BE1085" s="270"/>
    </row>
    <row r="1086" spans="1:83" ht="14.4" x14ac:dyDescent="0.3">
      <c r="A1086" s="269">
        <v>524788</v>
      </c>
      <c r="B1086" s="272" t="str">
        <f>VLOOKUP(A1086,[1]Sheet4!B$1:G$3636,5,0)</f>
        <v>الرابعة حديث</v>
      </c>
      <c r="C1086" s="270" t="s">
        <v>1259</v>
      </c>
      <c r="D1086" s="270" t="s">
        <v>1259</v>
      </c>
      <c r="E1086" s="270" t="s">
        <v>1259</v>
      </c>
      <c r="F1086" s="270" t="s">
        <v>1259</v>
      </c>
      <c r="G1086" s="270" t="s">
        <v>1259</v>
      </c>
      <c r="H1086" s="270" t="s">
        <v>1259</v>
      </c>
      <c r="I1086" s="270" t="s">
        <v>1259</v>
      </c>
      <c r="J1086" s="270" t="s">
        <v>1259</v>
      </c>
      <c r="K1086" s="270" t="s">
        <v>1259</v>
      </c>
      <c r="L1086" s="270" t="s">
        <v>1259</v>
      </c>
      <c r="M1086" s="270" t="s">
        <v>1259</v>
      </c>
      <c r="N1086" s="270" t="s">
        <v>1259</v>
      </c>
      <c r="O1086" s="270" t="s">
        <v>1259</v>
      </c>
      <c r="P1086" s="270" t="s">
        <v>1259</v>
      </c>
      <c r="Q1086" s="270" t="s">
        <v>1259</v>
      </c>
      <c r="R1086" s="270" t="s">
        <v>1259</v>
      </c>
      <c r="S1086" s="270" t="s">
        <v>1259</v>
      </c>
      <c r="T1086" s="270" t="s">
        <v>1259</v>
      </c>
      <c r="U1086" s="270" t="s">
        <v>1259</v>
      </c>
      <c r="V1086" s="270" t="s">
        <v>1259</v>
      </c>
      <c r="W1086" s="270" t="s">
        <v>1259</v>
      </c>
      <c r="X1086" s="270" t="s">
        <v>1259</v>
      </c>
      <c r="Y1086" s="270" t="s">
        <v>1259</v>
      </c>
      <c r="Z1086" s="270" t="s">
        <v>1259</v>
      </c>
      <c r="AA1086" s="270" t="s">
        <v>1259</v>
      </c>
      <c r="AB1086" s="270" t="s">
        <v>1259</v>
      </c>
      <c r="AC1086" s="270" t="s">
        <v>1259</v>
      </c>
      <c r="AD1086" s="270" t="s">
        <v>1259</v>
      </c>
      <c r="AE1086" s="270" t="s">
        <v>1259</v>
      </c>
      <c r="AF1086" s="270" t="s">
        <v>1259</v>
      </c>
      <c r="AG1086" s="270" t="s">
        <v>1259</v>
      </c>
      <c r="AH1086" s="270" t="s">
        <v>1259</v>
      </c>
      <c r="AI1086" s="270" t="s">
        <v>1259</v>
      </c>
      <c r="AJ1086" s="270" t="s">
        <v>1259</v>
      </c>
      <c r="AK1086" s="270" t="s">
        <v>1259</v>
      </c>
      <c r="AL1086" s="270" t="s">
        <v>1259</v>
      </c>
      <c r="AM1086" s="270" t="s">
        <v>1259</v>
      </c>
      <c r="AN1086" s="270" t="s">
        <v>1259</v>
      </c>
      <c r="AO1086" s="270" t="s">
        <v>1259</v>
      </c>
      <c r="AP1086" s="270" t="s">
        <v>1259</v>
      </c>
      <c r="AQ1086" s="270" t="s">
        <v>1259</v>
      </c>
      <c r="AR1086" s="270" t="s">
        <v>1259</v>
      </c>
      <c r="AS1086" s="270" t="s">
        <v>3258</v>
      </c>
      <c r="AT1086" s="270" t="s">
        <v>3258</v>
      </c>
      <c r="AU1086" s="270" t="s">
        <v>3258</v>
      </c>
      <c r="AV1086" s="270" t="s">
        <v>3258</v>
      </c>
      <c r="AW1086" s="277" t="s">
        <v>3258</v>
      </c>
      <c r="AY1086" t="str">
        <f>VLOOKUP(A1086,[1]Sheet2!A$3:AC$3636,29,0)</f>
        <v/>
      </c>
      <c r="AZ1086" s="270" t="s">
        <v>3258</v>
      </c>
      <c r="BA1086" s="270" t="s">
        <v>3258</v>
      </c>
      <c r="BB1086" s="270" t="s">
        <v>3258</v>
      </c>
      <c r="BC1086" s="270" t="s">
        <v>3258</v>
      </c>
      <c r="BD1086" s="270"/>
      <c r="BE1086" s="270"/>
    </row>
    <row r="1087" spans="1:83" ht="14.4" x14ac:dyDescent="0.3">
      <c r="A1087" s="269">
        <v>524790</v>
      </c>
      <c r="B1087" s="272" t="str">
        <f>VLOOKUP(A1087,[1]Sheet4!B$1:G$3636,5,0)</f>
        <v>الرابعة</v>
      </c>
      <c r="C1087" s="270" t="s">
        <v>1259</v>
      </c>
      <c r="D1087" s="270" t="s">
        <v>1259</v>
      </c>
      <c r="E1087" s="270" t="s">
        <v>1259</v>
      </c>
      <c r="F1087" s="270" t="s">
        <v>1259</v>
      </c>
      <c r="G1087" s="270" t="s">
        <v>1259</v>
      </c>
      <c r="H1087" s="270" t="s">
        <v>1259</v>
      </c>
      <c r="I1087" s="270" t="s">
        <v>1259</v>
      </c>
      <c r="J1087" s="270" t="s">
        <v>1259</v>
      </c>
      <c r="K1087" s="270" t="s">
        <v>1259</v>
      </c>
      <c r="L1087" s="270" t="s">
        <v>1259</v>
      </c>
      <c r="M1087" s="270" t="s">
        <v>1259</v>
      </c>
      <c r="N1087" s="270" t="s">
        <v>1259</v>
      </c>
      <c r="O1087" s="270" t="s">
        <v>1259</v>
      </c>
      <c r="P1087" s="270" t="s">
        <v>1259</v>
      </c>
      <c r="Q1087" s="270" t="s">
        <v>1259</v>
      </c>
      <c r="R1087" s="270" t="s">
        <v>1259</v>
      </c>
      <c r="S1087" s="270" t="s">
        <v>1259</v>
      </c>
      <c r="T1087" s="270" t="s">
        <v>1259</v>
      </c>
      <c r="U1087" s="270" t="s">
        <v>1259</v>
      </c>
      <c r="V1087" s="270" t="s">
        <v>1259</v>
      </c>
      <c r="W1087" s="270" t="s">
        <v>1259</v>
      </c>
      <c r="X1087" s="270" t="s">
        <v>1259</v>
      </c>
      <c r="Y1087" s="270" t="s">
        <v>1259</v>
      </c>
      <c r="Z1087" s="270" t="s">
        <v>1259</v>
      </c>
      <c r="AA1087" s="270" t="s">
        <v>1259</v>
      </c>
      <c r="AB1087" s="270" t="s">
        <v>1259</v>
      </c>
      <c r="AC1087" s="270" t="s">
        <v>1259</v>
      </c>
      <c r="AD1087" s="270" t="s">
        <v>1259</v>
      </c>
      <c r="AE1087" s="270" t="s">
        <v>1259</v>
      </c>
      <c r="AF1087" s="270" t="s">
        <v>1259</v>
      </c>
      <c r="AG1087" s="270" t="s">
        <v>1259</v>
      </c>
      <c r="AH1087" s="270" t="s">
        <v>1259</v>
      </c>
      <c r="AI1087" s="270" t="s">
        <v>1259</v>
      </c>
      <c r="AJ1087" s="270" t="s">
        <v>1259</v>
      </c>
      <c r="AK1087" s="270" t="s">
        <v>1259</v>
      </c>
      <c r="AL1087" s="270" t="s">
        <v>1259</v>
      </c>
      <c r="AM1087" s="270" t="s">
        <v>1259</v>
      </c>
      <c r="AN1087" s="270" t="s">
        <v>1259</v>
      </c>
      <c r="AO1087" s="270" t="s">
        <v>1259</v>
      </c>
      <c r="AP1087" s="270" t="s">
        <v>1259</v>
      </c>
      <c r="AQ1087" s="270" t="s">
        <v>1259</v>
      </c>
      <c r="AR1087" s="270" t="s">
        <v>1259</v>
      </c>
      <c r="AS1087" s="270" t="s">
        <v>1259</v>
      </c>
      <c r="AT1087" s="270" t="s">
        <v>1259</v>
      </c>
      <c r="AU1087" s="270" t="s">
        <v>1259</v>
      </c>
      <c r="AV1087" s="270" t="s">
        <v>1259</v>
      </c>
      <c r="AW1087" s="277" t="s">
        <v>1259</v>
      </c>
      <c r="AX1087">
        <f>VLOOKUP(A1087,[1]Sheet4!B$2:G$3636,6,0)</f>
        <v>0</v>
      </c>
      <c r="AY1087" t="str">
        <f>VLOOKUP(A1087,[1]Sheet2!A$3:AC$3636,29,0)</f>
        <v/>
      </c>
      <c r="AZ1087" s="270" t="s">
        <v>3258</v>
      </c>
      <c r="BA1087" s="270" t="s">
        <v>3258</v>
      </c>
      <c r="BB1087" s="270" t="s">
        <v>3258</v>
      </c>
      <c r="BC1087" s="270" t="s">
        <v>3258</v>
      </c>
      <c r="BD1087" s="270"/>
      <c r="BE1087" s="270"/>
      <c r="BH1087" s="248"/>
      <c r="BI1087" s="248"/>
      <c r="BJ1087" s="248"/>
      <c r="BK1087" s="248"/>
      <c r="BL1087" s="248"/>
      <c r="BM1087" s="248"/>
      <c r="BN1087" s="248"/>
      <c r="BO1087" s="248"/>
      <c r="BP1087" s="248" t="s">
        <v>3258</v>
      </c>
      <c r="BQ1087" s="248" t="s">
        <v>3258</v>
      </c>
      <c r="BR1087" s="248" t="s">
        <v>3258</v>
      </c>
      <c r="BS1087" s="248" t="s">
        <v>3258</v>
      </c>
      <c r="BT1087" s="248" t="s">
        <v>3258</v>
      </c>
      <c r="BU1087" s="248" t="s">
        <v>3258</v>
      </c>
      <c r="BV1087" s="247"/>
      <c r="BW1087" s="248"/>
      <c r="BX1087" s="248"/>
      <c r="BY1087" s="248"/>
      <c r="BZ1087" s="248"/>
      <c r="CA1087" s="241"/>
      <c r="CB1087" s="241"/>
      <c r="CC1087" s="241"/>
      <c r="CD1087" s="241"/>
      <c r="CE1087" s="248"/>
    </row>
    <row r="1088" spans="1:83" ht="14.4" x14ac:dyDescent="0.3">
      <c r="A1088" s="269">
        <v>524793</v>
      </c>
      <c r="B1088" s="272" t="str">
        <f>VLOOKUP(A1088,[1]Sheet4!B$1:G$3636,5,0)</f>
        <v>الرابعة</v>
      </c>
      <c r="C1088" s="270" t="s">
        <v>1259</v>
      </c>
      <c r="D1088" s="270" t="s">
        <v>1259</v>
      </c>
      <c r="E1088" s="270" t="s">
        <v>1259</v>
      </c>
      <c r="F1088" s="270" t="s">
        <v>1259</v>
      </c>
      <c r="G1088" s="270" t="s">
        <v>1259</v>
      </c>
      <c r="H1088" s="270" t="s">
        <v>1259</v>
      </c>
      <c r="I1088" s="270" t="s">
        <v>1259</v>
      </c>
      <c r="J1088" s="270" t="s">
        <v>1259</v>
      </c>
      <c r="K1088" s="270" t="s">
        <v>1259</v>
      </c>
      <c r="L1088" s="270" t="s">
        <v>1259</v>
      </c>
      <c r="M1088" s="270" t="s">
        <v>1259</v>
      </c>
      <c r="N1088" s="270" t="s">
        <v>1259</v>
      </c>
      <c r="O1088" s="270" t="s">
        <v>1259</v>
      </c>
      <c r="P1088" s="270" t="s">
        <v>1259</v>
      </c>
      <c r="Q1088" s="270" t="s">
        <v>1259</v>
      </c>
      <c r="R1088" s="270" t="s">
        <v>1259</v>
      </c>
      <c r="S1088" s="270" t="s">
        <v>1259</v>
      </c>
      <c r="T1088" s="270" t="s">
        <v>1259</v>
      </c>
      <c r="U1088" s="270" t="s">
        <v>1259</v>
      </c>
      <c r="V1088" s="270" t="s">
        <v>1259</v>
      </c>
      <c r="W1088" s="270" t="s">
        <v>1259</v>
      </c>
      <c r="X1088" s="270" t="s">
        <v>1259</v>
      </c>
      <c r="Y1088" s="270" t="s">
        <v>1259</v>
      </c>
      <c r="Z1088" s="270" t="s">
        <v>1259</v>
      </c>
      <c r="AA1088" s="270" t="s">
        <v>1259</v>
      </c>
      <c r="AB1088" s="270" t="s">
        <v>1259</v>
      </c>
      <c r="AC1088" s="270" t="s">
        <v>1259</v>
      </c>
      <c r="AD1088" s="270" t="s">
        <v>1259</v>
      </c>
      <c r="AE1088" s="270" t="s">
        <v>1259</v>
      </c>
      <c r="AF1088" s="270" t="s">
        <v>1259</v>
      </c>
      <c r="AG1088" s="270" t="s">
        <v>1259</v>
      </c>
      <c r="AH1088" s="270" t="s">
        <v>1259</v>
      </c>
      <c r="AI1088" s="270" t="s">
        <v>1259</v>
      </c>
      <c r="AJ1088" s="270" t="s">
        <v>1259</v>
      </c>
      <c r="AK1088" s="270" t="s">
        <v>1259</v>
      </c>
      <c r="AL1088" s="270" t="s">
        <v>1259</v>
      </c>
      <c r="AM1088" s="270" t="s">
        <v>1259</v>
      </c>
      <c r="AN1088" s="270" t="s">
        <v>1259</v>
      </c>
      <c r="AO1088" s="270" t="s">
        <v>1259</v>
      </c>
      <c r="AP1088" s="270" t="s">
        <v>1259</v>
      </c>
      <c r="AQ1088" s="270" t="s">
        <v>1259</v>
      </c>
      <c r="AR1088" s="270" t="s">
        <v>1259</v>
      </c>
      <c r="AS1088" s="270" t="s">
        <v>1259</v>
      </c>
      <c r="AT1088" s="270" t="s">
        <v>1259</v>
      </c>
      <c r="AU1088" s="270" t="s">
        <v>1259</v>
      </c>
      <c r="AV1088" s="270" t="s">
        <v>1259</v>
      </c>
      <c r="AW1088" s="277" t="s">
        <v>1259</v>
      </c>
      <c r="AX1088">
        <f>VLOOKUP(A1088,[1]Sheet4!B$2:G$3636,6,0)</f>
        <v>0</v>
      </c>
      <c r="AY1088" t="str">
        <f>VLOOKUP(A1088,[1]Sheet2!A$3:AC$3636,29,0)</f>
        <v/>
      </c>
      <c r="AZ1088" s="270" t="s">
        <v>3258</v>
      </c>
      <c r="BA1088" s="270" t="s">
        <v>3258</v>
      </c>
      <c r="BB1088" s="270" t="s">
        <v>3258</v>
      </c>
      <c r="BC1088" s="270" t="s">
        <v>3258</v>
      </c>
      <c r="BD1088" s="270"/>
      <c r="BE1088" s="270"/>
    </row>
    <row r="1089" spans="1:83" ht="14.4" x14ac:dyDescent="0.3">
      <c r="A1089" s="269">
        <v>524797</v>
      </c>
      <c r="B1089" s="272" t="str">
        <f>VLOOKUP(A1089,[1]Sheet4!B$1:G$3636,5,0)</f>
        <v>الرابعة</v>
      </c>
      <c r="C1089" s="270" t="s">
        <v>1259</v>
      </c>
      <c r="D1089" s="270" t="s">
        <v>1259</v>
      </c>
      <c r="E1089" s="270" t="s">
        <v>1259</v>
      </c>
      <c r="F1089" s="270" t="s">
        <v>1259</v>
      </c>
      <c r="G1089" s="270" t="s">
        <v>1259</v>
      </c>
      <c r="H1089" s="270" t="s">
        <v>1259</v>
      </c>
      <c r="I1089" s="270" t="s">
        <v>1259</v>
      </c>
      <c r="J1089" s="270" t="s">
        <v>1259</v>
      </c>
      <c r="K1089" s="270" t="s">
        <v>1259</v>
      </c>
      <c r="L1089" s="270" t="s">
        <v>1259</v>
      </c>
      <c r="M1089" s="270" t="s">
        <v>1259</v>
      </c>
      <c r="N1089" s="270" t="s">
        <v>1259</v>
      </c>
      <c r="O1089" s="270" t="s">
        <v>1259</v>
      </c>
      <c r="P1089" s="270" t="s">
        <v>1259</v>
      </c>
      <c r="Q1089" s="270" t="s">
        <v>1259</v>
      </c>
      <c r="R1089" s="270" t="s">
        <v>1259</v>
      </c>
      <c r="S1089" s="270" t="s">
        <v>1259</v>
      </c>
      <c r="T1089" s="270" t="s">
        <v>1259</v>
      </c>
      <c r="U1089" s="270" t="s">
        <v>1259</v>
      </c>
      <c r="V1089" s="270" t="s">
        <v>1259</v>
      </c>
      <c r="W1089" s="270" t="s">
        <v>1259</v>
      </c>
      <c r="X1089" s="270" t="s">
        <v>1259</v>
      </c>
      <c r="Y1089" s="270" t="s">
        <v>1259</v>
      </c>
      <c r="Z1089" s="270" t="s">
        <v>1259</v>
      </c>
      <c r="AA1089" s="270" t="s">
        <v>1259</v>
      </c>
      <c r="AB1089" s="270" t="s">
        <v>1259</v>
      </c>
      <c r="AC1089" s="270" t="s">
        <v>1259</v>
      </c>
      <c r="AD1089" s="270" t="s">
        <v>1259</v>
      </c>
      <c r="AE1089" s="270" t="s">
        <v>1259</v>
      </c>
      <c r="AF1089" s="270" t="s">
        <v>1259</v>
      </c>
      <c r="AG1089" s="270" t="s">
        <v>1259</v>
      </c>
      <c r="AH1089" s="270" t="s">
        <v>1259</v>
      </c>
      <c r="AI1089" s="270" t="s">
        <v>1259</v>
      </c>
      <c r="AJ1089" s="270" t="s">
        <v>1259</v>
      </c>
      <c r="AK1089" s="270" t="s">
        <v>1259</v>
      </c>
      <c r="AL1089" s="270" t="s">
        <v>1259</v>
      </c>
      <c r="AM1089" s="270" t="s">
        <v>1259</v>
      </c>
      <c r="AN1089" s="270" t="s">
        <v>1259</v>
      </c>
      <c r="AO1089" s="270" t="s">
        <v>1259</v>
      </c>
      <c r="AP1089" s="270" t="s">
        <v>1259</v>
      </c>
      <c r="AQ1089" s="270" t="s">
        <v>1259</v>
      </c>
      <c r="AR1089" s="270" t="s">
        <v>1259</v>
      </c>
      <c r="AS1089" s="270" t="s">
        <v>1259</v>
      </c>
      <c r="AT1089" s="270" t="s">
        <v>1259</v>
      </c>
      <c r="AU1089" s="270" t="s">
        <v>1259</v>
      </c>
      <c r="AV1089" s="270" t="s">
        <v>1259</v>
      </c>
      <c r="AW1089" s="277" t="s">
        <v>1259</v>
      </c>
      <c r="AX1089">
        <f>VLOOKUP(A1089,[1]Sheet4!B$2:G$3636,6,0)</f>
        <v>0</v>
      </c>
      <c r="AY1089" t="str">
        <f>VLOOKUP(A1089,[1]Sheet2!A$3:AC$3636,29,0)</f>
        <v/>
      </c>
      <c r="AZ1089" s="270" t="s">
        <v>3258</v>
      </c>
      <c r="BA1089" s="270" t="s">
        <v>3258</v>
      </c>
      <c r="BB1089" s="270" t="s">
        <v>3258</v>
      </c>
      <c r="BC1089" s="270" t="s">
        <v>3258</v>
      </c>
      <c r="BD1089" s="270"/>
      <c r="BE1089" s="270"/>
    </row>
    <row r="1090" spans="1:83" ht="14.4" x14ac:dyDescent="0.3">
      <c r="A1090" s="269">
        <v>524798</v>
      </c>
      <c r="B1090" s="272" t="str">
        <f>VLOOKUP(A1090,[1]Sheet4!B$1:G$3636,5,0)</f>
        <v>الرابعة حديث</v>
      </c>
      <c r="C1090" s="270" t="s">
        <v>1259</v>
      </c>
      <c r="D1090" s="270" t="s">
        <v>1259</v>
      </c>
      <c r="E1090" s="270" t="s">
        <v>1259</v>
      </c>
      <c r="F1090" s="270" t="s">
        <v>1259</v>
      </c>
      <c r="G1090" s="270" t="s">
        <v>1259</v>
      </c>
      <c r="H1090" s="270" t="s">
        <v>1259</v>
      </c>
      <c r="I1090" s="270" t="s">
        <v>1259</v>
      </c>
      <c r="J1090" s="270" t="s">
        <v>1259</v>
      </c>
      <c r="K1090" s="270" t="s">
        <v>1259</v>
      </c>
      <c r="L1090" s="270" t="s">
        <v>1259</v>
      </c>
      <c r="M1090" s="270" t="s">
        <v>1259</v>
      </c>
      <c r="N1090" s="270" t="s">
        <v>1259</v>
      </c>
      <c r="O1090" s="270" t="s">
        <v>1259</v>
      </c>
      <c r="P1090" s="270" t="s">
        <v>1259</v>
      </c>
      <c r="Q1090" s="270" t="s">
        <v>1259</v>
      </c>
      <c r="R1090" s="270" t="s">
        <v>1259</v>
      </c>
      <c r="S1090" s="270" t="s">
        <v>1259</v>
      </c>
      <c r="T1090" s="270" t="s">
        <v>1259</v>
      </c>
      <c r="U1090" s="270" t="s">
        <v>1259</v>
      </c>
      <c r="V1090" s="270" t="s">
        <v>1259</v>
      </c>
      <c r="W1090" s="270" t="s">
        <v>1259</v>
      </c>
      <c r="X1090" s="270" t="s">
        <v>1259</v>
      </c>
      <c r="Y1090" s="270" t="s">
        <v>1259</v>
      </c>
      <c r="Z1090" s="270" t="s">
        <v>1259</v>
      </c>
      <c r="AA1090" s="270" t="s">
        <v>1259</v>
      </c>
      <c r="AB1090" s="270" t="s">
        <v>1259</v>
      </c>
      <c r="AC1090" s="270" t="s">
        <v>1259</v>
      </c>
      <c r="AD1090" s="270" t="s">
        <v>1259</v>
      </c>
      <c r="AE1090" s="270" t="s">
        <v>1259</v>
      </c>
      <c r="AF1090" s="270" t="s">
        <v>1259</v>
      </c>
      <c r="AG1090" s="270" t="s">
        <v>1259</v>
      </c>
      <c r="AH1090" s="270" t="s">
        <v>1259</v>
      </c>
      <c r="AI1090" s="270" t="s">
        <v>1259</v>
      </c>
      <c r="AJ1090" s="270" t="s">
        <v>1259</v>
      </c>
      <c r="AK1090" s="270" t="s">
        <v>1259</v>
      </c>
      <c r="AL1090" s="270" t="s">
        <v>1259</v>
      </c>
      <c r="AM1090" s="270" t="s">
        <v>1259</v>
      </c>
      <c r="AN1090" s="270" t="s">
        <v>1259</v>
      </c>
      <c r="AO1090" s="270" t="s">
        <v>1259</v>
      </c>
      <c r="AP1090" s="270" t="s">
        <v>1259</v>
      </c>
      <c r="AQ1090" s="270" t="s">
        <v>1259</v>
      </c>
      <c r="AR1090" s="270" t="s">
        <v>1259</v>
      </c>
      <c r="AS1090" s="270" t="s">
        <v>3258</v>
      </c>
      <c r="AT1090" s="270" t="s">
        <v>3258</v>
      </c>
      <c r="AU1090" s="270" t="s">
        <v>3258</v>
      </c>
      <c r="AV1090" s="270" t="s">
        <v>3258</v>
      </c>
      <c r="AW1090" s="277" t="s">
        <v>3258</v>
      </c>
      <c r="AY1090" t="str">
        <f>VLOOKUP(A1090,[1]Sheet2!A$3:AC$3636,29,0)</f>
        <v/>
      </c>
      <c r="AZ1090" s="270" t="s">
        <v>3258</v>
      </c>
      <c r="BA1090" s="270" t="s">
        <v>3258</v>
      </c>
      <c r="BB1090" s="270" t="s">
        <v>3258</v>
      </c>
      <c r="BC1090" s="270" t="s">
        <v>3258</v>
      </c>
      <c r="BD1090" s="270"/>
      <c r="BE1090" s="270"/>
      <c r="BH1090" s="248"/>
      <c r="BI1090" s="248"/>
      <c r="BJ1090" s="248"/>
      <c r="BK1090" s="248"/>
      <c r="BL1090" s="248"/>
      <c r="BM1090" s="248"/>
      <c r="BN1090" s="248"/>
      <c r="BO1090" s="248"/>
      <c r="BP1090" s="248" t="s">
        <v>3258</v>
      </c>
      <c r="BQ1090" s="248" t="s">
        <v>3258</v>
      </c>
      <c r="BR1090" s="248" t="s">
        <v>3258</v>
      </c>
      <c r="BS1090" s="248" t="s">
        <v>3258</v>
      </c>
      <c r="BT1090" s="248" t="s">
        <v>3258</v>
      </c>
      <c r="BU1090" s="248" t="s">
        <v>3258</v>
      </c>
      <c r="BV1090" s="247"/>
      <c r="BW1090" s="248"/>
      <c r="BX1090" s="248"/>
      <c r="BY1090" s="248"/>
      <c r="BZ1090" s="248"/>
      <c r="CA1090" s="241"/>
      <c r="CB1090" s="241"/>
      <c r="CC1090" s="241"/>
      <c r="CD1090" s="241"/>
      <c r="CE1090" s="248"/>
    </row>
    <row r="1091" spans="1:83" ht="14.4" x14ac:dyDescent="0.3">
      <c r="A1091" s="269">
        <v>524806</v>
      </c>
      <c r="B1091" s="272" t="str">
        <f>VLOOKUP(A1091,[1]Sheet4!B$1:G$3636,5,0)</f>
        <v>الرابعة</v>
      </c>
      <c r="C1091" s="270" t="s">
        <v>1259</v>
      </c>
      <c r="D1091" s="270" t="s">
        <v>1259</v>
      </c>
      <c r="E1091" s="270" t="s">
        <v>1259</v>
      </c>
      <c r="F1091" s="270" t="s">
        <v>1259</v>
      </c>
      <c r="G1091" s="270" t="s">
        <v>1259</v>
      </c>
      <c r="H1091" s="270" t="s">
        <v>1259</v>
      </c>
      <c r="I1091" s="270" t="s">
        <v>1259</v>
      </c>
      <c r="J1091" s="270" t="s">
        <v>1259</v>
      </c>
      <c r="K1091" s="270" t="s">
        <v>1259</v>
      </c>
      <c r="L1091" s="270" t="s">
        <v>1259</v>
      </c>
      <c r="M1091" s="270" t="s">
        <v>1259</v>
      </c>
      <c r="N1091" s="270" t="s">
        <v>1259</v>
      </c>
      <c r="O1091" s="270" t="s">
        <v>1259</v>
      </c>
      <c r="P1091" s="270" t="s">
        <v>1259</v>
      </c>
      <c r="Q1091" s="270" t="s">
        <v>1259</v>
      </c>
      <c r="R1091" s="270" t="s">
        <v>1259</v>
      </c>
      <c r="S1091" s="270" t="s">
        <v>1259</v>
      </c>
      <c r="T1091" s="270" t="s">
        <v>1259</v>
      </c>
      <c r="U1091" s="270" t="s">
        <v>1259</v>
      </c>
      <c r="V1091" s="270" t="s">
        <v>1259</v>
      </c>
      <c r="W1091" s="270" t="s">
        <v>1259</v>
      </c>
      <c r="X1091" s="270" t="s">
        <v>1259</v>
      </c>
      <c r="Y1091" s="270" t="s">
        <v>1259</v>
      </c>
      <c r="Z1091" s="270" t="s">
        <v>1259</v>
      </c>
      <c r="AA1091" s="270" t="s">
        <v>1259</v>
      </c>
      <c r="AB1091" s="270" t="s">
        <v>1259</v>
      </c>
      <c r="AC1091" s="270" t="s">
        <v>1259</v>
      </c>
      <c r="AD1091" s="270" t="s">
        <v>1259</v>
      </c>
      <c r="AE1091" s="270" t="s">
        <v>1259</v>
      </c>
      <c r="AF1091" s="270" t="s">
        <v>1259</v>
      </c>
      <c r="AG1091" s="270" t="s">
        <v>1259</v>
      </c>
      <c r="AH1091" s="270" t="s">
        <v>1259</v>
      </c>
      <c r="AI1091" s="270" t="s">
        <v>1259</v>
      </c>
      <c r="AJ1091" s="270" t="s">
        <v>1259</v>
      </c>
      <c r="AK1091" s="270" t="s">
        <v>1259</v>
      </c>
      <c r="AL1091" s="270" t="s">
        <v>1259</v>
      </c>
      <c r="AM1091" s="270" t="s">
        <v>1259</v>
      </c>
      <c r="AN1091" s="270" t="s">
        <v>1259</v>
      </c>
      <c r="AO1091" s="270" t="s">
        <v>1259</v>
      </c>
      <c r="AP1091" s="270" t="s">
        <v>1259</v>
      </c>
      <c r="AQ1091" s="270" t="s">
        <v>1259</v>
      </c>
      <c r="AR1091" s="270" t="s">
        <v>1259</v>
      </c>
      <c r="AS1091" s="270" t="s">
        <v>1259</v>
      </c>
      <c r="AT1091" s="270" t="s">
        <v>1259</v>
      </c>
      <c r="AU1091" s="270" t="s">
        <v>1259</v>
      </c>
      <c r="AV1091" s="270" t="s">
        <v>1259</v>
      </c>
      <c r="AW1091" s="270" t="s">
        <v>1259</v>
      </c>
      <c r="AX1091">
        <f>VLOOKUP(A1091,[1]Sheet4!B$2:G$3636,6,0)</f>
        <v>0</v>
      </c>
      <c r="AY1091" t="str">
        <f>VLOOKUP(A1091,[1]Sheet2!A$3:AC$3636,29,0)</f>
        <v/>
      </c>
      <c r="AZ1091" s="270" t="s">
        <v>3258</v>
      </c>
      <c r="BA1091" s="270" t="s">
        <v>3258</v>
      </c>
      <c r="BB1091" s="270" t="s">
        <v>3258</v>
      </c>
      <c r="BC1091" s="270" t="s">
        <v>3258</v>
      </c>
      <c r="BD1091" s="270"/>
      <c r="BE1091" s="270"/>
      <c r="BH1091" s="248"/>
      <c r="BI1091" s="248"/>
      <c r="BJ1091" s="248"/>
      <c r="BK1091" s="248"/>
      <c r="BL1091" s="248"/>
      <c r="BM1091" s="248"/>
      <c r="BN1091" s="248"/>
      <c r="BO1091" s="248"/>
      <c r="BP1091" s="248" t="s">
        <v>3258</v>
      </c>
      <c r="BQ1091" s="248" t="s">
        <v>3258</v>
      </c>
      <c r="BR1091" s="248" t="s">
        <v>3258</v>
      </c>
      <c r="BS1091" s="248" t="s">
        <v>3258</v>
      </c>
      <c r="BT1091" s="248" t="s">
        <v>3258</v>
      </c>
      <c r="BU1091" s="248" t="s">
        <v>3258</v>
      </c>
      <c r="BV1091" s="247"/>
      <c r="BW1091" s="248"/>
      <c r="BX1091" s="248"/>
      <c r="BY1091" s="248"/>
      <c r="BZ1091" s="248"/>
      <c r="CA1091" s="241"/>
      <c r="CB1091" s="241"/>
      <c r="CC1091" s="241"/>
      <c r="CD1091" s="241"/>
      <c r="CE1091" s="248"/>
    </row>
    <row r="1092" spans="1:83" ht="14.4" x14ac:dyDescent="0.3">
      <c r="A1092" s="269">
        <v>524813</v>
      </c>
      <c r="B1092" s="272" t="str">
        <f>VLOOKUP(A1092,[1]Sheet4!B$1:G$3636,5,0)</f>
        <v>الرابعة</v>
      </c>
      <c r="C1092" s="270" t="s">
        <v>1259</v>
      </c>
      <c r="D1092" s="270" t="s">
        <v>1259</v>
      </c>
      <c r="E1092" s="270" t="s">
        <v>1259</v>
      </c>
      <c r="F1092" s="270" t="s">
        <v>1259</v>
      </c>
      <c r="G1092" s="270" t="s">
        <v>1259</v>
      </c>
      <c r="H1092" s="270" t="s">
        <v>1259</v>
      </c>
      <c r="I1092" s="270" t="s">
        <v>1259</v>
      </c>
      <c r="J1092" s="270" t="s">
        <v>1259</v>
      </c>
      <c r="K1092" s="270" t="s">
        <v>1259</v>
      </c>
      <c r="L1092" s="270" t="s">
        <v>1259</v>
      </c>
      <c r="M1092" s="270" t="s">
        <v>1259</v>
      </c>
      <c r="N1092" s="270" t="s">
        <v>1259</v>
      </c>
      <c r="O1092" s="270" t="s">
        <v>1259</v>
      </c>
      <c r="P1092" s="270" t="s">
        <v>1259</v>
      </c>
      <c r="Q1092" s="270" t="s">
        <v>1259</v>
      </c>
      <c r="R1092" s="270" t="s">
        <v>1259</v>
      </c>
      <c r="S1092" s="270" t="s">
        <v>1259</v>
      </c>
      <c r="T1092" s="270" t="s">
        <v>1259</v>
      </c>
      <c r="U1092" s="270" t="s">
        <v>1259</v>
      </c>
      <c r="V1092" s="270" t="s">
        <v>1259</v>
      </c>
      <c r="W1092" s="270" t="s">
        <v>1259</v>
      </c>
      <c r="X1092" s="270" t="s">
        <v>1259</v>
      </c>
      <c r="Y1092" s="270" t="s">
        <v>1259</v>
      </c>
      <c r="Z1092" s="270" t="s">
        <v>1259</v>
      </c>
      <c r="AA1092" s="270" t="s">
        <v>1259</v>
      </c>
      <c r="AB1092" s="270" t="s">
        <v>1259</v>
      </c>
      <c r="AC1092" s="270" t="s">
        <v>1259</v>
      </c>
      <c r="AD1092" s="270" t="s">
        <v>1259</v>
      </c>
      <c r="AE1092" s="270" t="s">
        <v>1259</v>
      </c>
      <c r="AF1092" s="270" t="s">
        <v>1259</v>
      </c>
      <c r="AG1092" s="270" t="s">
        <v>1259</v>
      </c>
      <c r="AH1092" s="270" t="s">
        <v>1259</v>
      </c>
      <c r="AI1092" s="270" t="s">
        <v>1259</v>
      </c>
      <c r="AJ1092" s="270" t="s">
        <v>1259</v>
      </c>
      <c r="AK1092" s="270" t="s">
        <v>1259</v>
      </c>
      <c r="AL1092" s="270" t="s">
        <v>1259</v>
      </c>
      <c r="AM1092" s="270" t="s">
        <v>1259</v>
      </c>
      <c r="AN1092" s="270" t="s">
        <v>1259</v>
      </c>
      <c r="AO1092" s="270" t="s">
        <v>1259</v>
      </c>
      <c r="AP1092" s="270" t="s">
        <v>1259</v>
      </c>
      <c r="AQ1092" s="270" t="s">
        <v>1259</v>
      </c>
      <c r="AR1092" s="270" t="s">
        <v>1259</v>
      </c>
      <c r="AS1092" s="270" t="s">
        <v>1259</v>
      </c>
      <c r="AT1092" s="270" t="s">
        <v>1259</v>
      </c>
      <c r="AU1092" s="270" t="s">
        <v>1259</v>
      </c>
      <c r="AV1092" s="270" t="s">
        <v>1259</v>
      </c>
      <c r="AW1092" s="277" t="s">
        <v>1259</v>
      </c>
      <c r="AX1092">
        <f>VLOOKUP(A1092,[1]Sheet4!B$2:G$3636,6,0)</f>
        <v>0</v>
      </c>
      <c r="AY1092" t="str">
        <f>VLOOKUP(A1092,[1]Sheet2!A$3:AC$3636,29,0)</f>
        <v/>
      </c>
      <c r="AZ1092" s="270" t="s">
        <v>3258</v>
      </c>
      <c r="BA1092" s="270" t="s">
        <v>3258</v>
      </c>
      <c r="BB1092" s="270" t="s">
        <v>3258</v>
      </c>
      <c r="BC1092" s="270" t="s">
        <v>3258</v>
      </c>
      <c r="BD1092" s="270"/>
      <c r="BE1092" s="270"/>
    </row>
    <row r="1093" spans="1:83" ht="14.4" x14ac:dyDescent="0.3">
      <c r="A1093" s="269">
        <v>524821</v>
      </c>
      <c r="B1093" s="272" t="str">
        <f>VLOOKUP(A1093,[1]Sheet4!B$1:G$3636,5,0)</f>
        <v>الرابعة</v>
      </c>
      <c r="C1093" s="270" t="s">
        <v>1259</v>
      </c>
      <c r="D1093" s="270" t="s">
        <v>1259</v>
      </c>
      <c r="E1093" s="270" t="s">
        <v>1259</v>
      </c>
      <c r="F1093" s="270" t="s">
        <v>1259</v>
      </c>
      <c r="G1093" s="270" t="s">
        <v>1259</v>
      </c>
      <c r="H1093" s="270" t="s">
        <v>1259</v>
      </c>
      <c r="I1093" s="270" t="s">
        <v>1259</v>
      </c>
      <c r="J1093" s="270" t="s">
        <v>1259</v>
      </c>
      <c r="K1093" s="270" t="s">
        <v>1259</v>
      </c>
      <c r="L1093" s="270" t="s">
        <v>1259</v>
      </c>
      <c r="M1093" s="270" t="s">
        <v>1259</v>
      </c>
      <c r="N1093" s="270" t="s">
        <v>1259</v>
      </c>
      <c r="O1093" s="270" t="s">
        <v>1259</v>
      </c>
      <c r="P1093" s="270" t="s">
        <v>1259</v>
      </c>
      <c r="Q1093" s="270" t="s">
        <v>1259</v>
      </c>
      <c r="R1093" s="270" t="s">
        <v>1259</v>
      </c>
      <c r="S1093" s="270" t="s">
        <v>1259</v>
      </c>
      <c r="T1093" s="270" t="s">
        <v>1259</v>
      </c>
      <c r="U1093" s="270" t="s">
        <v>1259</v>
      </c>
      <c r="V1093" s="270" t="s">
        <v>1259</v>
      </c>
      <c r="W1093" s="270" t="s">
        <v>1259</v>
      </c>
      <c r="X1093" s="270" t="s">
        <v>1259</v>
      </c>
      <c r="Y1093" s="270" t="s">
        <v>1259</v>
      </c>
      <c r="Z1093" s="270" t="s">
        <v>1259</v>
      </c>
      <c r="AA1093" s="270" t="s">
        <v>1259</v>
      </c>
      <c r="AB1093" s="270" t="s">
        <v>1259</v>
      </c>
      <c r="AC1093" s="270" t="s">
        <v>1259</v>
      </c>
      <c r="AD1093" s="270" t="s">
        <v>1259</v>
      </c>
      <c r="AE1093" s="270" t="s">
        <v>1259</v>
      </c>
      <c r="AF1093" s="270" t="s">
        <v>1259</v>
      </c>
      <c r="AG1093" s="270" t="s">
        <v>1259</v>
      </c>
      <c r="AH1093" s="270" t="s">
        <v>1259</v>
      </c>
      <c r="AI1093" s="270" t="s">
        <v>1259</v>
      </c>
      <c r="AJ1093" s="270" t="s">
        <v>1259</v>
      </c>
      <c r="AK1093" s="270" t="s">
        <v>1259</v>
      </c>
      <c r="AL1093" s="270" t="s">
        <v>1259</v>
      </c>
      <c r="AM1093" s="270" t="s">
        <v>1259</v>
      </c>
      <c r="AN1093" s="270" t="s">
        <v>1259</v>
      </c>
      <c r="AO1093" s="270" t="s">
        <v>1259</v>
      </c>
      <c r="AP1093" s="270" t="s">
        <v>1259</v>
      </c>
      <c r="AQ1093" s="270" t="s">
        <v>1259</v>
      </c>
      <c r="AR1093" s="270" t="s">
        <v>1259</v>
      </c>
      <c r="AS1093" s="270" t="s">
        <v>1259</v>
      </c>
      <c r="AT1093" s="270" t="s">
        <v>1259</v>
      </c>
      <c r="AU1093" s="270" t="s">
        <v>1259</v>
      </c>
      <c r="AV1093" s="270" t="s">
        <v>1259</v>
      </c>
      <c r="AW1093" s="277" t="s">
        <v>1259</v>
      </c>
      <c r="AX1093">
        <f>VLOOKUP(A1093,[1]Sheet4!B$2:G$3636,6,0)</f>
        <v>0</v>
      </c>
      <c r="AY1093" t="str">
        <f>VLOOKUP(A1093,[1]Sheet2!A$3:AC$3636,29,0)</f>
        <v/>
      </c>
      <c r="AZ1093" s="270" t="s">
        <v>3258</v>
      </c>
      <c r="BA1093" s="270" t="s">
        <v>3258</v>
      </c>
      <c r="BB1093" s="270" t="s">
        <v>3258</v>
      </c>
      <c r="BC1093" s="270" t="s">
        <v>3258</v>
      </c>
      <c r="BD1093" s="270"/>
      <c r="BE1093" s="270"/>
    </row>
    <row r="1094" spans="1:83" ht="14.4" x14ac:dyDescent="0.3">
      <c r="A1094" s="269">
        <v>524831</v>
      </c>
      <c r="B1094" s="272" t="str">
        <f>VLOOKUP(A1094,[1]Sheet4!B$1:G$3636,5,0)</f>
        <v>الرابعة</v>
      </c>
      <c r="C1094" s="270" t="s">
        <v>1259</v>
      </c>
      <c r="D1094" s="270" t="s">
        <v>1259</v>
      </c>
      <c r="E1094" s="270" t="s">
        <v>1259</v>
      </c>
      <c r="F1094" s="270" t="s">
        <v>1259</v>
      </c>
      <c r="G1094" s="270" t="s">
        <v>1259</v>
      </c>
      <c r="H1094" s="270" t="s">
        <v>1259</v>
      </c>
      <c r="I1094" s="270" t="s">
        <v>1259</v>
      </c>
      <c r="J1094" s="270" t="s">
        <v>1259</v>
      </c>
      <c r="K1094" s="270" t="s">
        <v>1259</v>
      </c>
      <c r="L1094" s="270" t="s">
        <v>1259</v>
      </c>
      <c r="M1094" s="270" t="s">
        <v>1259</v>
      </c>
      <c r="N1094" s="270" t="s">
        <v>1259</v>
      </c>
      <c r="O1094" s="270" t="s">
        <v>1259</v>
      </c>
      <c r="P1094" s="270" t="s">
        <v>1259</v>
      </c>
      <c r="Q1094" s="270" t="s">
        <v>1259</v>
      </c>
      <c r="R1094" s="270" t="s">
        <v>1259</v>
      </c>
      <c r="S1094" s="270" t="s">
        <v>1259</v>
      </c>
      <c r="T1094" s="270" t="s">
        <v>1259</v>
      </c>
      <c r="U1094" s="270" t="s">
        <v>1259</v>
      </c>
      <c r="V1094" s="270" t="s">
        <v>1259</v>
      </c>
      <c r="W1094" s="270" t="s">
        <v>1259</v>
      </c>
      <c r="X1094" s="270" t="s">
        <v>1259</v>
      </c>
      <c r="Y1094" s="270" t="s">
        <v>1259</v>
      </c>
      <c r="Z1094" s="270" t="s">
        <v>1259</v>
      </c>
      <c r="AA1094" s="270" t="s">
        <v>1259</v>
      </c>
      <c r="AB1094" s="270" t="s">
        <v>1259</v>
      </c>
      <c r="AC1094" s="270" t="s">
        <v>1259</v>
      </c>
      <c r="AD1094" s="270" t="s">
        <v>1259</v>
      </c>
      <c r="AE1094" s="270" t="s">
        <v>1259</v>
      </c>
      <c r="AF1094" s="270" t="s">
        <v>1259</v>
      </c>
      <c r="AG1094" s="270" t="s">
        <v>1259</v>
      </c>
      <c r="AH1094" s="270" t="s">
        <v>1259</v>
      </c>
      <c r="AI1094" s="270" t="s">
        <v>1259</v>
      </c>
      <c r="AJ1094" s="270" t="s">
        <v>1259</v>
      </c>
      <c r="AK1094" s="270" t="s">
        <v>1259</v>
      </c>
      <c r="AL1094" s="270" t="s">
        <v>1259</v>
      </c>
      <c r="AM1094" s="270" t="s">
        <v>1259</v>
      </c>
      <c r="AN1094" s="270" t="s">
        <v>1259</v>
      </c>
      <c r="AO1094" s="270" t="s">
        <v>1259</v>
      </c>
      <c r="AP1094" s="270" t="s">
        <v>1259</v>
      </c>
      <c r="AQ1094" s="270" t="s">
        <v>1259</v>
      </c>
      <c r="AR1094" s="270" t="s">
        <v>1259</v>
      </c>
      <c r="AS1094" s="270" t="s">
        <v>1259</v>
      </c>
      <c r="AT1094" s="270" t="s">
        <v>1259</v>
      </c>
      <c r="AU1094" s="270" t="s">
        <v>1259</v>
      </c>
      <c r="AV1094" s="270" t="s">
        <v>1259</v>
      </c>
      <c r="AW1094" s="270" t="s">
        <v>1259</v>
      </c>
      <c r="AX1094">
        <f>VLOOKUP(A1094,[1]Sheet4!B$2:G$3636,6,0)</f>
        <v>0</v>
      </c>
      <c r="AY1094" t="str">
        <f>VLOOKUP(A1094,[1]Sheet2!A$3:AC$3636,29,0)</f>
        <v/>
      </c>
      <c r="AZ1094" s="270" t="s">
        <v>3258</v>
      </c>
      <c r="BA1094" s="270" t="s">
        <v>3258</v>
      </c>
      <c r="BB1094" s="270" t="s">
        <v>3258</v>
      </c>
      <c r="BC1094" s="270" t="s">
        <v>3258</v>
      </c>
      <c r="BD1094" s="270"/>
      <c r="BE1094" s="270"/>
    </row>
    <row r="1095" spans="1:83" ht="14.4" x14ac:dyDescent="0.3">
      <c r="A1095" s="269">
        <v>524833</v>
      </c>
      <c r="B1095" s="272" t="str">
        <f>VLOOKUP(A1095,[1]Sheet4!B$1:G$3636,5,0)</f>
        <v>الرابعة</v>
      </c>
      <c r="C1095" s="270" t="s">
        <v>1259</v>
      </c>
      <c r="D1095" s="270" t="s">
        <v>1259</v>
      </c>
      <c r="E1095" s="270" t="s">
        <v>1259</v>
      </c>
      <c r="F1095" s="270" t="s">
        <v>1259</v>
      </c>
      <c r="G1095" s="270" t="s">
        <v>1259</v>
      </c>
      <c r="H1095" s="270" t="s">
        <v>1259</v>
      </c>
      <c r="I1095" s="270" t="s">
        <v>1259</v>
      </c>
      <c r="J1095" s="270" t="s">
        <v>1259</v>
      </c>
      <c r="K1095" s="270" t="s">
        <v>1259</v>
      </c>
      <c r="L1095" s="270" t="s">
        <v>1259</v>
      </c>
      <c r="M1095" s="270" t="s">
        <v>1259</v>
      </c>
      <c r="N1095" s="270" t="s">
        <v>1259</v>
      </c>
      <c r="O1095" s="270" t="s">
        <v>1259</v>
      </c>
      <c r="P1095" s="270" t="s">
        <v>1259</v>
      </c>
      <c r="Q1095" s="270" t="s">
        <v>1259</v>
      </c>
      <c r="R1095" s="270" t="s">
        <v>1259</v>
      </c>
      <c r="S1095" s="270" t="s">
        <v>1259</v>
      </c>
      <c r="T1095" s="270" t="s">
        <v>1259</v>
      </c>
      <c r="U1095" s="270" t="s">
        <v>1259</v>
      </c>
      <c r="V1095" s="270" t="s">
        <v>1259</v>
      </c>
      <c r="W1095" s="270" t="s">
        <v>1259</v>
      </c>
      <c r="X1095" s="270" t="s">
        <v>1259</v>
      </c>
      <c r="Y1095" s="270" t="s">
        <v>1259</v>
      </c>
      <c r="Z1095" s="270" t="s">
        <v>1259</v>
      </c>
      <c r="AA1095" s="270" t="s">
        <v>1259</v>
      </c>
      <c r="AB1095" s="270" t="s">
        <v>1259</v>
      </c>
      <c r="AC1095" s="270" t="s">
        <v>1259</v>
      </c>
      <c r="AD1095" s="270" t="s">
        <v>1259</v>
      </c>
      <c r="AE1095" s="270" t="s">
        <v>1259</v>
      </c>
      <c r="AF1095" s="270" t="s">
        <v>1259</v>
      </c>
      <c r="AG1095" s="270" t="s">
        <v>1259</v>
      </c>
      <c r="AH1095" s="270" t="s">
        <v>1259</v>
      </c>
      <c r="AI1095" s="270" t="s">
        <v>1259</v>
      </c>
      <c r="AJ1095" s="270" t="s">
        <v>1259</v>
      </c>
      <c r="AK1095" s="270" t="s">
        <v>1259</v>
      </c>
      <c r="AL1095" s="270" t="s">
        <v>1259</v>
      </c>
      <c r="AM1095" s="270" t="s">
        <v>1259</v>
      </c>
      <c r="AN1095" s="270" t="s">
        <v>1259</v>
      </c>
      <c r="AO1095" s="270" t="s">
        <v>1259</v>
      </c>
      <c r="AP1095" s="270" t="s">
        <v>1259</v>
      </c>
      <c r="AQ1095" s="270" t="s">
        <v>1259</v>
      </c>
      <c r="AR1095" s="270" t="s">
        <v>1259</v>
      </c>
      <c r="AS1095" s="270" t="s">
        <v>1259</v>
      </c>
      <c r="AT1095" s="270" t="s">
        <v>1259</v>
      </c>
      <c r="AU1095" s="270" t="s">
        <v>1259</v>
      </c>
      <c r="AV1095" s="270" t="s">
        <v>1259</v>
      </c>
      <c r="AW1095" s="277" t="s">
        <v>1259</v>
      </c>
      <c r="AX1095">
        <f>VLOOKUP(A1095,[1]Sheet4!B$2:G$3636,6,0)</f>
        <v>0</v>
      </c>
      <c r="AY1095">
        <f>VLOOKUP(A1095,[1]Sheet2!A$3:AC$3636,29,0)</f>
        <v>0</v>
      </c>
      <c r="AZ1095" s="270" t="s">
        <v>3258</v>
      </c>
      <c r="BA1095" s="270" t="s">
        <v>3258</v>
      </c>
      <c r="BB1095" s="270" t="s">
        <v>3258</v>
      </c>
      <c r="BC1095" s="270" t="s">
        <v>3258</v>
      </c>
      <c r="BD1095" s="270"/>
      <c r="BE1095" s="270"/>
      <c r="BH1095" s="248"/>
      <c r="BI1095" s="248"/>
      <c r="BJ1095" s="248"/>
      <c r="BK1095" s="248"/>
      <c r="BL1095" s="248"/>
      <c r="BM1095" s="248"/>
      <c r="BN1095" s="248"/>
      <c r="BO1095" s="248"/>
      <c r="BP1095" s="248" t="s">
        <v>3258</v>
      </c>
      <c r="BQ1095" s="248" t="s">
        <v>3258</v>
      </c>
      <c r="BR1095" s="248" t="s">
        <v>3258</v>
      </c>
      <c r="BS1095" s="248" t="s">
        <v>3258</v>
      </c>
      <c r="BT1095" s="248" t="s">
        <v>3258</v>
      </c>
      <c r="BU1095" s="248" t="s">
        <v>3258</v>
      </c>
      <c r="BV1095" s="247"/>
      <c r="BW1095" s="248"/>
      <c r="BX1095" s="248"/>
      <c r="BY1095" s="248"/>
      <c r="BZ1095" s="248"/>
      <c r="CA1095" s="241"/>
      <c r="CB1095" s="241"/>
      <c r="CC1095" s="241"/>
      <c r="CD1095" s="241"/>
      <c r="CE1095" s="248"/>
    </row>
    <row r="1096" spans="1:83" ht="14.4" x14ac:dyDescent="0.3">
      <c r="A1096" s="269">
        <v>524839</v>
      </c>
      <c r="B1096" s="272" t="str">
        <f>VLOOKUP(A1096,[1]Sheet4!B$1:G$3636,5,0)</f>
        <v>الرابعة</v>
      </c>
      <c r="C1096" s="270" t="s">
        <v>1259</v>
      </c>
      <c r="D1096" s="270" t="s">
        <v>1259</v>
      </c>
      <c r="E1096" s="270" t="s">
        <v>1259</v>
      </c>
      <c r="F1096" s="270" t="s">
        <v>1259</v>
      </c>
      <c r="G1096" s="270" t="s">
        <v>1259</v>
      </c>
      <c r="H1096" s="270" t="s">
        <v>1259</v>
      </c>
      <c r="I1096" s="270" t="s">
        <v>1259</v>
      </c>
      <c r="J1096" s="270" t="s">
        <v>1259</v>
      </c>
      <c r="K1096" s="270" t="s">
        <v>1259</v>
      </c>
      <c r="L1096" s="270" t="s">
        <v>1259</v>
      </c>
      <c r="M1096" s="270" t="s">
        <v>1259</v>
      </c>
      <c r="N1096" s="270" t="s">
        <v>1259</v>
      </c>
      <c r="O1096" s="270" t="s">
        <v>1259</v>
      </c>
      <c r="P1096" s="270" t="s">
        <v>1259</v>
      </c>
      <c r="Q1096" s="270" t="s">
        <v>1259</v>
      </c>
      <c r="R1096" s="270" t="s">
        <v>1259</v>
      </c>
      <c r="S1096" s="270" t="s">
        <v>1259</v>
      </c>
      <c r="T1096" s="270" t="s">
        <v>1259</v>
      </c>
      <c r="U1096" s="270" t="s">
        <v>1259</v>
      </c>
      <c r="V1096" s="270" t="s">
        <v>1259</v>
      </c>
      <c r="W1096" s="270" t="s">
        <v>1259</v>
      </c>
      <c r="X1096" s="270" t="s">
        <v>1259</v>
      </c>
      <c r="Y1096" s="270" t="s">
        <v>1259</v>
      </c>
      <c r="Z1096" s="270" t="s">
        <v>1259</v>
      </c>
      <c r="AA1096" s="270" t="s">
        <v>1259</v>
      </c>
      <c r="AB1096" s="270" t="s">
        <v>1259</v>
      </c>
      <c r="AC1096" s="270" t="s">
        <v>1259</v>
      </c>
      <c r="AD1096" s="270" t="s">
        <v>1259</v>
      </c>
      <c r="AE1096" s="270" t="s">
        <v>1259</v>
      </c>
      <c r="AF1096" s="270" t="s">
        <v>1259</v>
      </c>
      <c r="AG1096" s="270" t="s">
        <v>1259</v>
      </c>
      <c r="AH1096" s="270" t="s">
        <v>1259</v>
      </c>
      <c r="AI1096" s="270" t="s">
        <v>1259</v>
      </c>
      <c r="AJ1096" s="270" t="s">
        <v>1259</v>
      </c>
      <c r="AK1096" s="270" t="s">
        <v>1259</v>
      </c>
      <c r="AL1096" s="270" t="s">
        <v>1259</v>
      </c>
      <c r="AM1096" s="270" t="s">
        <v>1259</v>
      </c>
      <c r="AN1096" s="270" t="s">
        <v>1259</v>
      </c>
      <c r="AO1096" s="270" t="s">
        <v>1259</v>
      </c>
      <c r="AP1096" s="270" t="s">
        <v>1259</v>
      </c>
      <c r="AQ1096" s="270" t="s">
        <v>1259</v>
      </c>
      <c r="AR1096" s="270" t="s">
        <v>1259</v>
      </c>
      <c r="AS1096" s="270" t="s">
        <v>1259</v>
      </c>
      <c r="AT1096" s="270" t="s">
        <v>1259</v>
      </c>
      <c r="AU1096" s="270" t="s">
        <v>1259</v>
      </c>
      <c r="AV1096" s="270" t="s">
        <v>1259</v>
      </c>
      <c r="AW1096" s="277" t="s">
        <v>1259</v>
      </c>
      <c r="AX1096">
        <f>VLOOKUP(A1096,[1]Sheet4!B$2:G$3636,6,0)</f>
        <v>0</v>
      </c>
      <c r="AY1096" t="str">
        <f>VLOOKUP(A1096,[1]Sheet2!A$3:AC$3636,29,0)</f>
        <v/>
      </c>
      <c r="AZ1096" s="270" t="s">
        <v>3258</v>
      </c>
      <c r="BA1096" s="270" t="s">
        <v>3258</v>
      </c>
      <c r="BB1096" s="270" t="s">
        <v>3258</v>
      </c>
      <c r="BC1096" s="270" t="s">
        <v>3258</v>
      </c>
      <c r="BD1096" s="270"/>
      <c r="BE1096" s="270"/>
    </row>
    <row r="1097" spans="1:83" ht="14.4" x14ac:dyDescent="0.3">
      <c r="A1097" s="269">
        <v>524844</v>
      </c>
      <c r="B1097" s="272" t="str">
        <f>VLOOKUP(A1097,[1]Sheet4!B$1:G$3636,5,0)</f>
        <v>الرابعة</v>
      </c>
      <c r="C1097" s="270" t="s">
        <v>1259</v>
      </c>
      <c r="D1097" s="270" t="s">
        <v>1259</v>
      </c>
      <c r="E1097" s="270" t="s">
        <v>1259</v>
      </c>
      <c r="F1097" s="270" t="s">
        <v>1259</v>
      </c>
      <c r="G1097" s="270" t="s">
        <v>1259</v>
      </c>
      <c r="H1097" s="270" t="s">
        <v>1259</v>
      </c>
      <c r="I1097" s="270" t="s">
        <v>1259</v>
      </c>
      <c r="J1097" s="270" t="s">
        <v>1259</v>
      </c>
      <c r="K1097" s="270" t="s">
        <v>1259</v>
      </c>
      <c r="L1097" s="270" t="s">
        <v>1259</v>
      </c>
      <c r="M1097" s="270" t="s">
        <v>1259</v>
      </c>
      <c r="N1097" s="270" t="s">
        <v>1259</v>
      </c>
      <c r="O1097" s="270" t="s">
        <v>1259</v>
      </c>
      <c r="P1097" s="270" t="s">
        <v>1259</v>
      </c>
      <c r="Q1097" s="270" t="s">
        <v>1259</v>
      </c>
      <c r="R1097" s="270" t="s">
        <v>1259</v>
      </c>
      <c r="S1097" s="270" t="s">
        <v>1259</v>
      </c>
      <c r="T1097" s="270" t="s">
        <v>1259</v>
      </c>
      <c r="U1097" s="270" t="s">
        <v>1259</v>
      </c>
      <c r="V1097" s="270" t="s">
        <v>1259</v>
      </c>
      <c r="W1097" s="270" t="s">
        <v>1259</v>
      </c>
      <c r="X1097" s="270" t="s">
        <v>1259</v>
      </c>
      <c r="Y1097" s="270" t="s">
        <v>1259</v>
      </c>
      <c r="Z1097" s="270" t="s">
        <v>1259</v>
      </c>
      <c r="AA1097" s="270" t="s">
        <v>1259</v>
      </c>
      <c r="AB1097" s="270" t="s">
        <v>1259</v>
      </c>
      <c r="AC1097" s="270" t="s">
        <v>1259</v>
      </c>
      <c r="AD1097" s="270" t="s">
        <v>1259</v>
      </c>
      <c r="AE1097" s="270" t="s">
        <v>1259</v>
      </c>
      <c r="AF1097" s="270" t="s">
        <v>1259</v>
      </c>
      <c r="AG1097" s="270" t="s">
        <v>1259</v>
      </c>
      <c r="AH1097" s="270" t="s">
        <v>1259</v>
      </c>
      <c r="AI1097" s="270" t="s">
        <v>1259</v>
      </c>
      <c r="AJ1097" s="270" t="s">
        <v>1259</v>
      </c>
      <c r="AK1097" s="270" t="s">
        <v>1259</v>
      </c>
      <c r="AL1097" s="270" t="s">
        <v>1259</v>
      </c>
      <c r="AM1097" s="270" t="s">
        <v>1259</v>
      </c>
      <c r="AN1097" s="270" t="s">
        <v>1259</v>
      </c>
      <c r="AO1097" s="270" t="s">
        <v>1259</v>
      </c>
      <c r="AP1097" s="270" t="s">
        <v>1259</v>
      </c>
      <c r="AQ1097" s="270" t="s">
        <v>1259</v>
      </c>
      <c r="AR1097" s="270" t="s">
        <v>1259</v>
      </c>
      <c r="AS1097" s="270" t="s">
        <v>1259</v>
      </c>
      <c r="AT1097" s="270" t="s">
        <v>1259</v>
      </c>
      <c r="AU1097" s="270" t="s">
        <v>1259</v>
      </c>
      <c r="AV1097" s="270" t="s">
        <v>1259</v>
      </c>
      <c r="AW1097" s="270" t="s">
        <v>1259</v>
      </c>
      <c r="AX1097">
        <f>VLOOKUP(A1097,[1]Sheet4!B$2:G$3636,6,0)</f>
        <v>0</v>
      </c>
      <c r="AY1097" t="str">
        <f>VLOOKUP(A1097,[1]Sheet2!A$3:AC$3636,29,0)</f>
        <v/>
      </c>
      <c r="AZ1097" s="270" t="s">
        <v>3258</v>
      </c>
      <c r="BA1097" s="270" t="s">
        <v>3258</v>
      </c>
      <c r="BB1097" s="270" t="s">
        <v>3258</v>
      </c>
      <c r="BC1097" s="270" t="s">
        <v>3258</v>
      </c>
      <c r="BD1097" s="270"/>
      <c r="BE1097" s="270"/>
      <c r="BH1097" s="248"/>
      <c r="BI1097" s="248"/>
      <c r="BJ1097" s="248"/>
      <c r="BK1097" s="248"/>
      <c r="BL1097" s="248"/>
      <c r="BM1097" s="248"/>
      <c r="BN1097" s="248"/>
      <c r="BO1097" s="248"/>
      <c r="BP1097" s="248" t="s">
        <v>3258</v>
      </c>
      <c r="BQ1097" s="248" t="s">
        <v>3258</v>
      </c>
      <c r="BR1097" s="248" t="s">
        <v>3258</v>
      </c>
      <c r="BS1097" s="248" t="s">
        <v>3258</v>
      </c>
      <c r="BT1097" s="248" t="s">
        <v>3258</v>
      </c>
      <c r="BU1097" s="248" t="s">
        <v>3258</v>
      </c>
      <c r="BV1097" s="247"/>
      <c r="BW1097" s="248"/>
      <c r="BX1097" s="248"/>
      <c r="BY1097" s="248"/>
      <c r="BZ1097" s="248"/>
      <c r="CA1097" s="241"/>
      <c r="CB1097" s="241"/>
      <c r="CC1097" s="241"/>
      <c r="CD1097" s="241"/>
      <c r="CE1097" s="248"/>
    </row>
    <row r="1098" spans="1:83" ht="14.4" x14ac:dyDescent="0.3">
      <c r="A1098" s="269">
        <v>524849</v>
      </c>
      <c r="B1098" s="272" t="str">
        <f>VLOOKUP(A1098,[1]Sheet4!B$1:G$3636,5,0)</f>
        <v>الرابعة</v>
      </c>
      <c r="C1098" s="270" t="s">
        <v>1259</v>
      </c>
      <c r="D1098" s="270" t="s">
        <v>1259</v>
      </c>
      <c r="E1098" s="270" t="s">
        <v>1259</v>
      </c>
      <c r="F1098" s="270" t="s">
        <v>1259</v>
      </c>
      <c r="G1098" s="270" t="s">
        <v>1259</v>
      </c>
      <c r="H1098" s="270" t="s">
        <v>1259</v>
      </c>
      <c r="I1098" s="270" t="s">
        <v>1259</v>
      </c>
      <c r="J1098" s="270" t="s">
        <v>1259</v>
      </c>
      <c r="K1098" s="270" t="s">
        <v>1259</v>
      </c>
      <c r="L1098" s="270" t="s">
        <v>1259</v>
      </c>
      <c r="M1098" s="270" t="s">
        <v>1259</v>
      </c>
      <c r="N1098" s="270" t="s">
        <v>1259</v>
      </c>
      <c r="O1098" s="270" t="s">
        <v>1259</v>
      </c>
      <c r="P1098" s="270" t="s">
        <v>1259</v>
      </c>
      <c r="Q1098" s="270" t="s">
        <v>1259</v>
      </c>
      <c r="R1098" s="270" t="s">
        <v>1259</v>
      </c>
      <c r="S1098" s="270" t="s">
        <v>1259</v>
      </c>
      <c r="T1098" s="270" t="s">
        <v>1259</v>
      </c>
      <c r="U1098" s="270" t="s">
        <v>1259</v>
      </c>
      <c r="V1098" s="270" t="s">
        <v>1259</v>
      </c>
      <c r="W1098" s="270" t="s">
        <v>1259</v>
      </c>
      <c r="X1098" s="270" t="s">
        <v>1259</v>
      </c>
      <c r="Y1098" s="270" t="s">
        <v>1259</v>
      </c>
      <c r="Z1098" s="270" t="s">
        <v>1259</v>
      </c>
      <c r="AA1098" s="270" t="s">
        <v>1259</v>
      </c>
      <c r="AB1098" s="270" t="s">
        <v>1259</v>
      </c>
      <c r="AC1098" s="270" t="s">
        <v>1259</v>
      </c>
      <c r="AD1098" s="270" t="s">
        <v>1259</v>
      </c>
      <c r="AE1098" s="270" t="s">
        <v>1259</v>
      </c>
      <c r="AF1098" s="270" t="s">
        <v>1259</v>
      </c>
      <c r="AG1098" s="270" t="s">
        <v>1259</v>
      </c>
      <c r="AH1098" s="270" t="s">
        <v>1259</v>
      </c>
      <c r="AI1098" s="270" t="s">
        <v>1259</v>
      </c>
      <c r="AJ1098" s="270" t="s">
        <v>1259</v>
      </c>
      <c r="AK1098" s="270" t="s">
        <v>1259</v>
      </c>
      <c r="AL1098" s="270" t="s">
        <v>1259</v>
      </c>
      <c r="AM1098" s="270" t="s">
        <v>1259</v>
      </c>
      <c r="AN1098" s="270" t="s">
        <v>1259</v>
      </c>
      <c r="AO1098" s="270" t="s">
        <v>1259</v>
      </c>
      <c r="AP1098" s="270" t="s">
        <v>1259</v>
      </c>
      <c r="AQ1098" s="270" t="s">
        <v>1259</v>
      </c>
      <c r="AR1098" s="270" t="s">
        <v>1259</v>
      </c>
      <c r="AS1098" s="270" t="s">
        <v>1259</v>
      </c>
      <c r="AT1098" s="270" t="s">
        <v>1259</v>
      </c>
      <c r="AU1098" s="270" t="s">
        <v>1259</v>
      </c>
      <c r="AV1098" s="270" t="s">
        <v>1259</v>
      </c>
      <c r="AW1098" s="277" t="s">
        <v>1259</v>
      </c>
      <c r="AX1098">
        <f>VLOOKUP(A1098,[1]Sheet4!B$2:G$3636,6,0)</f>
        <v>0</v>
      </c>
      <c r="AY1098" t="str">
        <f>VLOOKUP(A1098,[1]Sheet2!A$3:AC$3636,29,0)</f>
        <v/>
      </c>
      <c r="AZ1098" s="270" t="s">
        <v>3258</v>
      </c>
      <c r="BA1098" s="270" t="s">
        <v>3258</v>
      </c>
      <c r="BB1098" s="270" t="s">
        <v>3258</v>
      </c>
      <c r="BC1098" s="270" t="s">
        <v>3258</v>
      </c>
      <c r="BD1098" s="270"/>
      <c r="BE1098" s="270"/>
    </row>
    <row r="1099" spans="1:83" ht="14.4" x14ac:dyDescent="0.3">
      <c r="A1099" s="269">
        <v>524859</v>
      </c>
      <c r="B1099" s="272" t="str">
        <f>VLOOKUP(A1099,[1]Sheet4!B$1:G$3636,5,0)</f>
        <v>الرابعة</v>
      </c>
      <c r="C1099" s="270" t="s">
        <v>1259</v>
      </c>
      <c r="D1099" s="270" t="s">
        <v>1259</v>
      </c>
      <c r="E1099" s="270" t="s">
        <v>1259</v>
      </c>
      <c r="F1099" s="270" t="s">
        <v>1259</v>
      </c>
      <c r="G1099" s="270" t="s">
        <v>1259</v>
      </c>
      <c r="H1099" s="270" t="s">
        <v>1259</v>
      </c>
      <c r="I1099" s="270" t="s">
        <v>1259</v>
      </c>
      <c r="J1099" s="270" t="s">
        <v>1259</v>
      </c>
      <c r="K1099" s="270" t="s">
        <v>1259</v>
      </c>
      <c r="L1099" s="270" t="s">
        <v>1259</v>
      </c>
      <c r="M1099" s="270" t="s">
        <v>1259</v>
      </c>
      <c r="N1099" s="270" t="s">
        <v>1259</v>
      </c>
      <c r="O1099" s="270" t="s">
        <v>1259</v>
      </c>
      <c r="P1099" s="270" t="s">
        <v>1259</v>
      </c>
      <c r="Q1099" s="270" t="s">
        <v>1259</v>
      </c>
      <c r="R1099" s="270" t="s">
        <v>1259</v>
      </c>
      <c r="S1099" s="270" t="s">
        <v>1259</v>
      </c>
      <c r="T1099" s="270" t="s">
        <v>1259</v>
      </c>
      <c r="U1099" s="270" t="s">
        <v>1259</v>
      </c>
      <c r="V1099" s="270" t="s">
        <v>1259</v>
      </c>
      <c r="W1099" s="270" t="s">
        <v>1259</v>
      </c>
      <c r="X1099" s="270" t="s">
        <v>1259</v>
      </c>
      <c r="Y1099" s="270" t="s">
        <v>1259</v>
      </c>
      <c r="Z1099" s="270" t="s">
        <v>1259</v>
      </c>
      <c r="AA1099" s="270" t="s">
        <v>1259</v>
      </c>
      <c r="AB1099" s="270" t="s">
        <v>1259</v>
      </c>
      <c r="AC1099" s="270" t="s">
        <v>1259</v>
      </c>
      <c r="AD1099" s="270" t="s">
        <v>1259</v>
      </c>
      <c r="AE1099" s="270" t="s">
        <v>1259</v>
      </c>
      <c r="AF1099" s="270" t="s">
        <v>1259</v>
      </c>
      <c r="AG1099" s="270" t="s">
        <v>1259</v>
      </c>
      <c r="AH1099" s="270" t="s">
        <v>1259</v>
      </c>
      <c r="AI1099" s="270" t="s">
        <v>1259</v>
      </c>
      <c r="AJ1099" s="270" t="s">
        <v>1259</v>
      </c>
      <c r="AK1099" s="270" t="s">
        <v>1259</v>
      </c>
      <c r="AL1099" s="270" t="s">
        <v>1259</v>
      </c>
      <c r="AM1099" s="270" t="s">
        <v>1259</v>
      </c>
      <c r="AN1099" s="270" t="s">
        <v>1259</v>
      </c>
      <c r="AO1099" s="270" t="s">
        <v>1259</v>
      </c>
      <c r="AP1099" s="270" t="s">
        <v>1259</v>
      </c>
      <c r="AQ1099" s="270" t="s">
        <v>1259</v>
      </c>
      <c r="AR1099" s="270" t="s">
        <v>1259</v>
      </c>
      <c r="AS1099" s="270" t="s">
        <v>1259</v>
      </c>
      <c r="AT1099" s="270" t="s">
        <v>1259</v>
      </c>
      <c r="AU1099" s="270" t="s">
        <v>1259</v>
      </c>
      <c r="AV1099" s="270" t="s">
        <v>1259</v>
      </c>
      <c r="AW1099" s="277" t="s">
        <v>1259</v>
      </c>
      <c r="AX1099">
        <f>VLOOKUP(A1099,[1]Sheet4!B$2:G$3636,6,0)</f>
        <v>0</v>
      </c>
      <c r="AY1099" t="str">
        <f>VLOOKUP(A1099,[1]Sheet2!A$3:AC$3636,29,0)</f>
        <v/>
      </c>
      <c r="AZ1099" s="270" t="s">
        <v>3258</v>
      </c>
      <c r="BA1099" s="270" t="s">
        <v>3258</v>
      </c>
      <c r="BB1099" s="270" t="s">
        <v>3258</v>
      </c>
      <c r="BC1099" s="270" t="s">
        <v>3258</v>
      </c>
      <c r="BD1099" s="270"/>
      <c r="BE1099" s="270"/>
      <c r="BH1099" s="248"/>
      <c r="BI1099" s="248"/>
      <c r="BJ1099" s="248"/>
      <c r="BK1099" s="248"/>
      <c r="BL1099" s="248"/>
      <c r="BM1099" s="248"/>
      <c r="BN1099" s="248"/>
      <c r="BO1099" s="248"/>
      <c r="BP1099" s="248" t="s">
        <v>3258</v>
      </c>
      <c r="BQ1099" s="248" t="s">
        <v>3258</v>
      </c>
      <c r="BR1099" s="248" t="s">
        <v>3258</v>
      </c>
      <c r="BS1099" s="248" t="s">
        <v>3258</v>
      </c>
      <c r="BT1099" s="248" t="s">
        <v>3258</v>
      </c>
      <c r="BU1099" s="248" t="s">
        <v>3258</v>
      </c>
      <c r="BV1099" s="247"/>
      <c r="BW1099" s="248"/>
      <c r="BX1099" s="248"/>
      <c r="BY1099" s="248"/>
      <c r="BZ1099" s="248"/>
      <c r="CA1099" s="241"/>
      <c r="CB1099" s="241"/>
      <c r="CC1099" s="241"/>
      <c r="CD1099" s="241"/>
      <c r="CE1099" s="248"/>
    </row>
    <row r="1100" spans="1:83" ht="14.4" x14ac:dyDescent="0.3">
      <c r="A1100" s="269">
        <v>524861</v>
      </c>
      <c r="B1100" s="272" t="str">
        <f>VLOOKUP(A1100,[1]Sheet4!B$1:G$3636,5,0)</f>
        <v>الرابعة</v>
      </c>
      <c r="C1100" s="270" t="s">
        <v>1259</v>
      </c>
      <c r="D1100" s="270" t="s">
        <v>1259</v>
      </c>
      <c r="E1100" s="270" t="s">
        <v>1259</v>
      </c>
      <c r="F1100" s="270" t="s">
        <v>1259</v>
      </c>
      <c r="G1100" s="270" t="s">
        <v>1259</v>
      </c>
      <c r="H1100" s="270" t="s">
        <v>1259</v>
      </c>
      <c r="I1100" s="270" t="s">
        <v>1259</v>
      </c>
      <c r="J1100" s="270" t="s">
        <v>1259</v>
      </c>
      <c r="K1100" s="270" t="s">
        <v>1259</v>
      </c>
      <c r="L1100" s="270" t="s">
        <v>1259</v>
      </c>
      <c r="M1100" s="270" t="s">
        <v>1259</v>
      </c>
      <c r="N1100" s="270" t="s">
        <v>1259</v>
      </c>
      <c r="O1100" s="270" t="s">
        <v>1259</v>
      </c>
      <c r="P1100" s="270" t="s">
        <v>1259</v>
      </c>
      <c r="Q1100" s="270" t="s">
        <v>1259</v>
      </c>
      <c r="R1100" s="270" t="s">
        <v>1259</v>
      </c>
      <c r="S1100" s="270" t="s">
        <v>1259</v>
      </c>
      <c r="T1100" s="270" t="s">
        <v>1259</v>
      </c>
      <c r="U1100" s="270" t="s">
        <v>1259</v>
      </c>
      <c r="V1100" s="270" t="s">
        <v>1259</v>
      </c>
      <c r="W1100" s="270" t="s">
        <v>1259</v>
      </c>
      <c r="X1100" s="270" t="s">
        <v>1259</v>
      </c>
      <c r="Y1100" s="270" t="s">
        <v>1259</v>
      </c>
      <c r="Z1100" s="270" t="s">
        <v>1259</v>
      </c>
      <c r="AA1100" s="270" t="s">
        <v>1259</v>
      </c>
      <c r="AB1100" s="270" t="s">
        <v>1259</v>
      </c>
      <c r="AC1100" s="270" t="s">
        <v>1259</v>
      </c>
      <c r="AD1100" s="270" t="s">
        <v>1259</v>
      </c>
      <c r="AE1100" s="270" t="s">
        <v>1259</v>
      </c>
      <c r="AF1100" s="270" t="s">
        <v>1259</v>
      </c>
      <c r="AG1100" s="270" t="s">
        <v>1259</v>
      </c>
      <c r="AH1100" s="270" t="s">
        <v>1259</v>
      </c>
      <c r="AI1100" s="270" t="s">
        <v>1259</v>
      </c>
      <c r="AJ1100" s="270" t="s">
        <v>1259</v>
      </c>
      <c r="AK1100" s="270" t="s">
        <v>1259</v>
      </c>
      <c r="AL1100" s="270" t="s">
        <v>1259</v>
      </c>
      <c r="AM1100" s="270" t="s">
        <v>1259</v>
      </c>
      <c r="AN1100" s="270" t="s">
        <v>1259</v>
      </c>
      <c r="AO1100" s="270" t="s">
        <v>1259</v>
      </c>
      <c r="AP1100" s="270" t="s">
        <v>1259</v>
      </c>
      <c r="AQ1100" s="270" t="s">
        <v>1259</v>
      </c>
      <c r="AR1100" s="270" t="s">
        <v>1259</v>
      </c>
      <c r="AS1100" s="270" t="s">
        <v>1259</v>
      </c>
      <c r="AT1100" s="270" t="s">
        <v>1259</v>
      </c>
      <c r="AU1100" s="270" t="s">
        <v>1259</v>
      </c>
      <c r="AV1100" s="270" t="s">
        <v>1259</v>
      </c>
      <c r="AW1100" s="277" t="s">
        <v>1259</v>
      </c>
      <c r="AX1100">
        <f>VLOOKUP(A1100,[1]Sheet4!B$2:G$3636,6,0)</f>
        <v>0</v>
      </c>
      <c r="AY1100" t="str">
        <f>VLOOKUP(A1100,[1]Sheet2!A$3:AC$3636,29,0)</f>
        <v/>
      </c>
      <c r="AZ1100" s="270" t="s">
        <v>3258</v>
      </c>
      <c r="BA1100" s="270" t="s">
        <v>3258</v>
      </c>
      <c r="BB1100" s="270" t="s">
        <v>3258</v>
      </c>
      <c r="BC1100" s="270" t="s">
        <v>3258</v>
      </c>
      <c r="BD1100" s="270"/>
      <c r="BE1100" s="270"/>
      <c r="BH1100" s="248"/>
      <c r="BI1100" s="248"/>
      <c r="BJ1100" s="248"/>
      <c r="BK1100" s="248"/>
      <c r="BL1100" s="248"/>
      <c r="BM1100" s="248"/>
      <c r="BN1100" s="248"/>
      <c r="BO1100" s="248"/>
      <c r="BP1100" s="248" t="s">
        <v>3258</v>
      </c>
      <c r="BQ1100" s="248" t="s">
        <v>3258</v>
      </c>
      <c r="BR1100" s="248" t="s">
        <v>3258</v>
      </c>
      <c r="BS1100" s="248" t="s">
        <v>3258</v>
      </c>
      <c r="BT1100" s="248" t="s">
        <v>3258</v>
      </c>
      <c r="BU1100" s="248" t="s">
        <v>3258</v>
      </c>
      <c r="BV1100" s="247"/>
      <c r="BW1100" s="248"/>
      <c r="BX1100" s="248"/>
      <c r="BY1100" s="248"/>
      <c r="BZ1100" s="248"/>
      <c r="CA1100" s="241"/>
      <c r="CB1100" s="241"/>
      <c r="CC1100" s="241"/>
      <c r="CD1100" s="241"/>
      <c r="CE1100" s="248"/>
    </row>
    <row r="1101" spans="1:83" ht="14.4" x14ac:dyDescent="0.3">
      <c r="A1101" s="269">
        <v>524862</v>
      </c>
      <c r="B1101" s="272" t="str">
        <f>VLOOKUP(A1101,[1]Sheet4!B$1:G$3636,5,0)</f>
        <v>الرابعة</v>
      </c>
      <c r="C1101" s="270" t="s">
        <v>1259</v>
      </c>
      <c r="D1101" s="270" t="s">
        <v>1259</v>
      </c>
      <c r="E1101" s="270" t="s">
        <v>1259</v>
      </c>
      <c r="F1101" s="270" t="s">
        <v>1259</v>
      </c>
      <c r="G1101" s="270" t="s">
        <v>1259</v>
      </c>
      <c r="H1101" s="270" t="s">
        <v>1259</v>
      </c>
      <c r="I1101" s="270" t="s">
        <v>1259</v>
      </c>
      <c r="J1101" s="270" t="s">
        <v>1259</v>
      </c>
      <c r="K1101" s="270" t="s">
        <v>1259</v>
      </c>
      <c r="L1101" s="270" t="s">
        <v>1259</v>
      </c>
      <c r="M1101" s="270" t="s">
        <v>1259</v>
      </c>
      <c r="N1101" s="270" t="s">
        <v>1259</v>
      </c>
      <c r="O1101" s="270" t="s">
        <v>1259</v>
      </c>
      <c r="P1101" s="270" t="s">
        <v>1259</v>
      </c>
      <c r="Q1101" s="270" t="s">
        <v>1259</v>
      </c>
      <c r="R1101" s="270" t="s">
        <v>1259</v>
      </c>
      <c r="S1101" s="270" t="s">
        <v>1259</v>
      </c>
      <c r="T1101" s="270" t="s">
        <v>1259</v>
      </c>
      <c r="U1101" s="270" t="s">
        <v>1259</v>
      </c>
      <c r="V1101" s="270" t="s">
        <v>1259</v>
      </c>
      <c r="W1101" s="270" t="s">
        <v>1259</v>
      </c>
      <c r="X1101" s="270" t="s">
        <v>1259</v>
      </c>
      <c r="Y1101" s="270" t="s">
        <v>1259</v>
      </c>
      <c r="Z1101" s="270" t="s">
        <v>1259</v>
      </c>
      <c r="AA1101" s="270" t="s">
        <v>1259</v>
      </c>
      <c r="AB1101" s="270" t="s">
        <v>1259</v>
      </c>
      <c r="AC1101" s="270" t="s">
        <v>1259</v>
      </c>
      <c r="AD1101" s="270" t="s">
        <v>1259</v>
      </c>
      <c r="AE1101" s="270" t="s">
        <v>1259</v>
      </c>
      <c r="AF1101" s="270" t="s">
        <v>1259</v>
      </c>
      <c r="AG1101" s="270" t="s">
        <v>1259</v>
      </c>
      <c r="AH1101" s="270" t="s">
        <v>1259</v>
      </c>
      <c r="AI1101" s="270" t="s">
        <v>1259</v>
      </c>
      <c r="AJ1101" s="270" t="s">
        <v>1259</v>
      </c>
      <c r="AK1101" s="270" t="s">
        <v>1259</v>
      </c>
      <c r="AL1101" s="270" t="s">
        <v>1259</v>
      </c>
      <c r="AM1101" s="270" t="s">
        <v>1259</v>
      </c>
      <c r="AN1101" s="270" t="s">
        <v>1259</v>
      </c>
      <c r="AO1101" s="270" t="s">
        <v>1259</v>
      </c>
      <c r="AP1101" s="270" t="s">
        <v>1259</v>
      </c>
      <c r="AQ1101" s="270" t="s">
        <v>1259</v>
      </c>
      <c r="AR1101" s="270" t="s">
        <v>1259</v>
      </c>
      <c r="AS1101" s="270" t="s">
        <v>1259</v>
      </c>
      <c r="AT1101" s="270" t="s">
        <v>1259</v>
      </c>
      <c r="AU1101" s="270" t="s">
        <v>1259</v>
      </c>
      <c r="AV1101" s="270" t="s">
        <v>1259</v>
      </c>
      <c r="AW1101" s="277" t="s">
        <v>1259</v>
      </c>
      <c r="AX1101">
        <f>VLOOKUP(A1101,[1]Sheet4!B$2:G$3636,6,0)</f>
        <v>0</v>
      </c>
      <c r="AY1101" t="str">
        <f>VLOOKUP(A1101,[1]Sheet2!A$3:AC$3636,29,0)</f>
        <v/>
      </c>
      <c r="AZ1101" s="270" t="s">
        <v>3258</v>
      </c>
      <c r="BA1101" s="270" t="s">
        <v>3258</v>
      </c>
      <c r="BB1101" s="270" t="s">
        <v>3258</v>
      </c>
      <c r="BC1101" s="270" t="s">
        <v>3258</v>
      </c>
      <c r="BD1101" s="270"/>
      <c r="BE1101" s="270"/>
      <c r="BH1101" s="248"/>
      <c r="BI1101" s="248"/>
      <c r="BJ1101" s="248"/>
      <c r="BK1101" s="248"/>
      <c r="BL1101" s="248"/>
      <c r="BM1101" s="248"/>
      <c r="BN1101" s="248"/>
      <c r="BO1101" s="248"/>
      <c r="BP1101" s="248" t="s">
        <v>3258</v>
      </c>
      <c r="BQ1101" s="248" t="s">
        <v>3258</v>
      </c>
      <c r="BR1101" s="248" t="s">
        <v>3258</v>
      </c>
      <c r="BS1101" s="248" t="s">
        <v>3258</v>
      </c>
      <c r="BT1101" s="248" t="s">
        <v>3258</v>
      </c>
      <c r="BU1101" s="248" t="s">
        <v>3258</v>
      </c>
      <c r="BV1101" s="247"/>
      <c r="BW1101" s="248"/>
      <c r="BX1101" s="248"/>
      <c r="BY1101" s="248"/>
      <c r="BZ1101" s="248"/>
      <c r="CA1101" s="241"/>
      <c r="CB1101" s="241"/>
      <c r="CC1101" s="241"/>
      <c r="CD1101" s="241"/>
      <c r="CE1101" s="248"/>
    </row>
    <row r="1102" spans="1:83" ht="14.4" x14ac:dyDescent="0.3">
      <c r="A1102" s="269">
        <v>524872</v>
      </c>
      <c r="B1102" s="272" t="str">
        <f>VLOOKUP(A1102,[1]Sheet4!B$1:G$3636,5,0)</f>
        <v>الرابعة</v>
      </c>
      <c r="C1102" s="270" t="s">
        <v>1259</v>
      </c>
      <c r="D1102" s="270" t="s">
        <v>1259</v>
      </c>
      <c r="E1102" s="270" t="s">
        <v>1259</v>
      </c>
      <c r="F1102" s="270" t="s">
        <v>1259</v>
      </c>
      <c r="G1102" s="270" t="s">
        <v>1259</v>
      </c>
      <c r="H1102" s="270" t="s">
        <v>1259</v>
      </c>
      <c r="I1102" s="270" t="s">
        <v>1259</v>
      </c>
      <c r="J1102" s="270" t="s">
        <v>1259</v>
      </c>
      <c r="K1102" s="270" t="s">
        <v>1259</v>
      </c>
      <c r="L1102" s="270" t="s">
        <v>1259</v>
      </c>
      <c r="M1102" s="270" t="s">
        <v>1259</v>
      </c>
      <c r="N1102" s="270" t="s">
        <v>1259</v>
      </c>
      <c r="O1102" s="270" t="s">
        <v>1259</v>
      </c>
      <c r="P1102" s="270" t="s">
        <v>1259</v>
      </c>
      <c r="Q1102" s="270" t="s">
        <v>1259</v>
      </c>
      <c r="R1102" s="270" t="s">
        <v>1259</v>
      </c>
      <c r="S1102" s="270" t="s">
        <v>1259</v>
      </c>
      <c r="T1102" s="270" t="s">
        <v>1259</v>
      </c>
      <c r="U1102" s="270" t="s">
        <v>1259</v>
      </c>
      <c r="V1102" s="270" t="s">
        <v>1259</v>
      </c>
      <c r="W1102" s="270" t="s">
        <v>1259</v>
      </c>
      <c r="X1102" s="270" t="s">
        <v>1259</v>
      </c>
      <c r="Y1102" s="270" t="s">
        <v>1259</v>
      </c>
      <c r="Z1102" s="270" t="s">
        <v>1259</v>
      </c>
      <c r="AA1102" s="270" t="s">
        <v>1259</v>
      </c>
      <c r="AB1102" s="270" t="s">
        <v>1259</v>
      </c>
      <c r="AC1102" s="270" t="s">
        <v>1259</v>
      </c>
      <c r="AD1102" s="270" t="s">
        <v>1259</v>
      </c>
      <c r="AE1102" s="270" t="s">
        <v>1259</v>
      </c>
      <c r="AF1102" s="270" t="s">
        <v>1259</v>
      </c>
      <c r="AG1102" s="270" t="s">
        <v>1259</v>
      </c>
      <c r="AH1102" s="270" t="s">
        <v>1259</v>
      </c>
      <c r="AI1102" s="270" t="s">
        <v>1259</v>
      </c>
      <c r="AJ1102" s="270" t="s">
        <v>1259</v>
      </c>
      <c r="AK1102" s="270" t="s">
        <v>1259</v>
      </c>
      <c r="AL1102" s="270" t="s">
        <v>1259</v>
      </c>
      <c r="AM1102" s="270" t="s">
        <v>1259</v>
      </c>
      <c r="AN1102" s="270" t="s">
        <v>1259</v>
      </c>
      <c r="AO1102" s="270" t="s">
        <v>1259</v>
      </c>
      <c r="AP1102" s="270" t="s">
        <v>1259</v>
      </c>
      <c r="AQ1102" s="270" t="s">
        <v>1259</v>
      </c>
      <c r="AR1102" s="270" t="s">
        <v>1259</v>
      </c>
      <c r="AS1102" s="270" t="s">
        <v>1259</v>
      </c>
      <c r="AT1102" s="270" t="s">
        <v>1259</v>
      </c>
      <c r="AU1102" s="270" t="s">
        <v>1259</v>
      </c>
      <c r="AV1102" s="270" t="s">
        <v>1259</v>
      </c>
      <c r="AW1102" s="277" t="s">
        <v>1259</v>
      </c>
      <c r="AX1102">
        <f>VLOOKUP(A1102,[1]Sheet4!B$2:G$3636,6,0)</f>
        <v>0</v>
      </c>
      <c r="AY1102">
        <f>VLOOKUP(A1102,[1]Sheet2!A$3:AC$3636,29,0)</f>
        <v>0</v>
      </c>
      <c r="AZ1102" s="270" t="s">
        <v>3258</v>
      </c>
      <c r="BA1102" s="270" t="s">
        <v>3258</v>
      </c>
      <c r="BB1102" s="270" t="s">
        <v>3258</v>
      </c>
      <c r="BC1102" s="270" t="s">
        <v>3258</v>
      </c>
      <c r="BD1102" s="270"/>
      <c r="BE1102" s="270"/>
      <c r="BH1102" s="248"/>
      <c r="BI1102" s="248"/>
      <c r="BJ1102" s="248"/>
      <c r="BK1102" s="248"/>
      <c r="BL1102" s="248"/>
      <c r="BM1102" s="248"/>
      <c r="BN1102" s="248"/>
      <c r="BO1102" s="248"/>
      <c r="BP1102" s="248" t="s">
        <v>3258</v>
      </c>
      <c r="BQ1102" s="248" t="s">
        <v>3258</v>
      </c>
      <c r="BR1102" s="248" t="s">
        <v>3258</v>
      </c>
      <c r="BS1102" s="248" t="s">
        <v>3258</v>
      </c>
      <c r="BT1102" s="248" t="s">
        <v>3258</v>
      </c>
      <c r="BU1102" s="248" t="s">
        <v>3258</v>
      </c>
      <c r="BV1102" s="247"/>
      <c r="BW1102" s="248"/>
      <c r="BX1102" s="248"/>
      <c r="BY1102" s="248"/>
      <c r="BZ1102" s="248"/>
      <c r="CA1102" s="241"/>
      <c r="CB1102" s="241"/>
      <c r="CC1102" s="241"/>
      <c r="CD1102" s="241"/>
      <c r="CE1102" s="248"/>
    </row>
    <row r="1103" spans="1:83" ht="14.4" x14ac:dyDescent="0.3">
      <c r="A1103" s="269">
        <v>524894</v>
      </c>
      <c r="B1103" s="272" t="str">
        <f>VLOOKUP(A1103,[1]Sheet4!B$1:G$3636,5,0)</f>
        <v>الرابعة حديث</v>
      </c>
      <c r="C1103" s="270" t="s">
        <v>1259</v>
      </c>
      <c r="D1103" s="270" t="s">
        <v>1259</v>
      </c>
      <c r="E1103" s="270" t="s">
        <v>1259</v>
      </c>
      <c r="F1103" s="270" t="s">
        <v>1259</v>
      </c>
      <c r="G1103" s="270" t="s">
        <v>1259</v>
      </c>
      <c r="H1103" s="270" t="s">
        <v>1259</v>
      </c>
      <c r="I1103" s="270" t="s">
        <v>1259</v>
      </c>
      <c r="J1103" s="270" t="s">
        <v>1259</v>
      </c>
      <c r="K1103" s="270" t="s">
        <v>1259</v>
      </c>
      <c r="L1103" s="270" t="s">
        <v>1259</v>
      </c>
      <c r="M1103" s="270" t="s">
        <v>1259</v>
      </c>
      <c r="N1103" s="270" t="s">
        <v>1259</v>
      </c>
      <c r="O1103" s="270" t="s">
        <v>1259</v>
      </c>
      <c r="P1103" s="270" t="s">
        <v>1259</v>
      </c>
      <c r="Q1103" s="270" t="s">
        <v>1259</v>
      </c>
      <c r="R1103" s="270" t="s">
        <v>1259</v>
      </c>
      <c r="S1103" s="270" t="s">
        <v>1259</v>
      </c>
      <c r="T1103" s="270" t="s">
        <v>1259</v>
      </c>
      <c r="U1103" s="270" t="s">
        <v>1259</v>
      </c>
      <c r="V1103" s="270" t="s">
        <v>1259</v>
      </c>
      <c r="W1103" s="270" t="s">
        <v>1259</v>
      </c>
      <c r="X1103" s="270" t="s">
        <v>1259</v>
      </c>
      <c r="Y1103" s="270" t="s">
        <v>1259</v>
      </c>
      <c r="Z1103" s="270" t="s">
        <v>1259</v>
      </c>
      <c r="AA1103" s="270" t="s">
        <v>1259</v>
      </c>
      <c r="AB1103" s="270" t="s">
        <v>1259</v>
      </c>
      <c r="AC1103" s="270" t="s">
        <v>1259</v>
      </c>
      <c r="AD1103" s="270" t="s">
        <v>1259</v>
      </c>
      <c r="AE1103" s="270" t="s">
        <v>1259</v>
      </c>
      <c r="AF1103" s="270" t="s">
        <v>1259</v>
      </c>
      <c r="AG1103" s="270" t="s">
        <v>1259</v>
      </c>
      <c r="AH1103" s="270" t="s">
        <v>1259</v>
      </c>
      <c r="AI1103" s="270" t="s">
        <v>1259</v>
      </c>
      <c r="AJ1103" s="270" t="s">
        <v>1259</v>
      </c>
      <c r="AK1103" s="270" t="s">
        <v>1259</v>
      </c>
      <c r="AL1103" s="270" t="s">
        <v>1259</v>
      </c>
      <c r="AM1103" s="270" t="s">
        <v>1259</v>
      </c>
      <c r="AN1103" s="270" t="s">
        <v>1259</v>
      </c>
      <c r="AO1103" s="270" t="s">
        <v>1259</v>
      </c>
      <c r="AP1103" s="270" t="s">
        <v>1259</v>
      </c>
      <c r="AQ1103" s="270" t="s">
        <v>1259</v>
      </c>
      <c r="AR1103" s="270" t="s">
        <v>1259</v>
      </c>
      <c r="AS1103" s="270" t="s">
        <v>3258</v>
      </c>
      <c r="AT1103" s="270" t="s">
        <v>3258</v>
      </c>
      <c r="AU1103" s="270" t="s">
        <v>3258</v>
      </c>
      <c r="AV1103" s="270" t="s">
        <v>3258</v>
      </c>
      <c r="AW1103" s="277" t="s">
        <v>3258</v>
      </c>
      <c r="AY1103" t="str">
        <f>VLOOKUP(A1103,[1]Sheet2!A$3:AC$3636,29,0)</f>
        <v/>
      </c>
      <c r="AZ1103" s="270" t="s">
        <v>3258</v>
      </c>
      <c r="BA1103" s="270" t="s">
        <v>3258</v>
      </c>
      <c r="BB1103" s="270" t="s">
        <v>3258</v>
      </c>
      <c r="BC1103" s="270" t="s">
        <v>3258</v>
      </c>
      <c r="BD1103" s="270"/>
      <c r="BE1103" s="270"/>
    </row>
    <row r="1104" spans="1:83" ht="14.4" x14ac:dyDescent="0.3">
      <c r="A1104" s="269">
        <v>524896</v>
      </c>
      <c r="B1104" s="272" t="str">
        <f>VLOOKUP(A1104,[1]Sheet4!B$1:G$3636,5,0)</f>
        <v>الرابعة</v>
      </c>
      <c r="C1104" s="270" t="s">
        <v>1259</v>
      </c>
      <c r="D1104" s="270" t="s">
        <v>1259</v>
      </c>
      <c r="E1104" s="270" t="s">
        <v>1259</v>
      </c>
      <c r="F1104" s="270" t="s">
        <v>1259</v>
      </c>
      <c r="G1104" s="270" t="s">
        <v>1259</v>
      </c>
      <c r="H1104" s="270" t="s">
        <v>1259</v>
      </c>
      <c r="I1104" s="270" t="s">
        <v>1259</v>
      </c>
      <c r="J1104" s="270" t="s">
        <v>1259</v>
      </c>
      <c r="K1104" s="270" t="s">
        <v>1259</v>
      </c>
      <c r="L1104" s="270" t="s">
        <v>1259</v>
      </c>
      <c r="M1104" s="270" t="s">
        <v>1259</v>
      </c>
      <c r="N1104" s="270" t="s">
        <v>1259</v>
      </c>
      <c r="O1104" s="270" t="s">
        <v>1259</v>
      </c>
      <c r="P1104" s="270" t="s">
        <v>1259</v>
      </c>
      <c r="Q1104" s="270" t="s">
        <v>1259</v>
      </c>
      <c r="R1104" s="270" t="s">
        <v>1259</v>
      </c>
      <c r="S1104" s="270" t="s">
        <v>1259</v>
      </c>
      <c r="T1104" s="270" t="s">
        <v>1259</v>
      </c>
      <c r="U1104" s="270" t="s">
        <v>1259</v>
      </c>
      <c r="V1104" s="270" t="s">
        <v>1259</v>
      </c>
      <c r="W1104" s="270" t="s">
        <v>1259</v>
      </c>
      <c r="X1104" s="270" t="s">
        <v>1259</v>
      </c>
      <c r="Y1104" s="270" t="s">
        <v>1259</v>
      </c>
      <c r="Z1104" s="270" t="s">
        <v>1259</v>
      </c>
      <c r="AA1104" s="270" t="s">
        <v>1259</v>
      </c>
      <c r="AB1104" s="270" t="s">
        <v>1259</v>
      </c>
      <c r="AC1104" s="270" t="s">
        <v>1259</v>
      </c>
      <c r="AD1104" s="270" t="s">
        <v>1259</v>
      </c>
      <c r="AE1104" s="270" t="s">
        <v>1259</v>
      </c>
      <c r="AF1104" s="270" t="s">
        <v>1259</v>
      </c>
      <c r="AG1104" s="270" t="s">
        <v>1259</v>
      </c>
      <c r="AH1104" s="270" t="s">
        <v>1259</v>
      </c>
      <c r="AI1104" s="270" t="s">
        <v>1259</v>
      </c>
      <c r="AJ1104" s="270" t="s">
        <v>1259</v>
      </c>
      <c r="AK1104" s="270" t="s">
        <v>1259</v>
      </c>
      <c r="AL1104" s="270" t="s">
        <v>1259</v>
      </c>
      <c r="AM1104" s="270" t="s">
        <v>1259</v>
      </c>
      <c r="AN1104" s="270" t="s">
        <v>1259</v>
      </c>
      <c r="AO1104" s="270" t="s">
        <v>1259</v>
      </c>
      <c r="AP1104" s="270" t="s">
        <v>1259</v>
      </c>
      <c r="AQ1104" s="270" t="s">
        <v>1259</v>
      </c>
      <c r="AR1104" s="270" t="s">
        <v>1259</v>
      </c>
      <c r="AS1104" s="270" t="s">
        <v>1259</v>
      </c>
      <c r="AT1104" s="270" t="s">
        <v>1259</v>
      </c>
      <c r="AU1104" s="270" t="s">
        <v>1259</v>
      </c>
      <c r="AV1104" s="270" t="s">
        <v>1259</v>
      </c>
      <c r="AW1104" s="277" t="s">
        <v>1259</v>
      </c>
      <c r="AX1104">
        <f>VLOOKUP(A1104,[1]Sheet4!B$2:G$3636,6,0)</f>
        <v>0</v>
      </c>
      <c r="AY1104" t="str">
        <f>VLOOKUP(A1104,[1]Sheet2!A$3:AC$3636,29,0)</f>
        <v/>
      </c>
      <c r="AZ1104" s="270" t="s">
        <v>3258</v>
      </c>
      <c r="BA1104" s="270" t="s">
        <v>3258</v>
      </c>
      <c r="BB1104" s="270" t="s">
        <v>3258</v>
      </c>
      <c r="BC1104" s="270" t="s">
        <v>3258</v>
      </c>
      <c r="BD1104" s="270"/>
      <c r="BE1104" s="270"/>
    </row>
    <row r="1105" spans="1:83" ht="14.4" x14ac:dyDescent="0.3">
      <c r="A1105" s="269">
        <v>524911</v>
      </c>
      <c r="B1105" s="272" t="str">
        <f>VLOOKUP(A1105,[1]Sheet4!B$1:G$3636,5,0)</f>
        <v>الرابعة</v>
      </c>
      <c r="C1105" s="270" t="s">
        <v>1259</v>
      </c>
      <c r="D1105" s="270" t="s">
        <v>1259</v>
      </c>
      <c r="E1105" s="270" t="s">
        <v>1259</v>
      </c>
      <c r="F1105" s="270" t="s">
        <v>1259</v>
      </c>
      <c r="G1105" s="270" t="s">
        <v>1259</v>
      </c>
      <c r="H1105" s="270" t="s">
        <v>1259</v>
      </c>
      <c r="I1105" s="270" t="s">
        <v>1259</v>
      </c>
      <c r="J1105" s="270" t="s">
        <v>1259</v>
      </c>
      <c r="K1105" s="270" t="s">
        <v>1259</v>
      </c>
      <c r="L1105" s="270" t="s">
        <v>1259</v>
      </c>
      <c r="M1105" s="270" t="s">
        <v>1259</v>
      </c>
      <c r="N1105" s="270" t="s">
        <v>1259</v>
      </c>
      <c r="O1105" s="270" t="s">
        <v>1259</v>
      </c>
      <c r="P1105" s="270" t="s">
        <v>1259</v>
      </c>
      <c r="Q1105" s="270" t="s">
        <v>1259</v>
      </c>
      <c r="R1105" s="270" t="s">
        <v>1259</v>
      </c>
      <c r="S1105" s="270" t="s">
        <v>1259</v>
      </c>
      <c r="T1105" s="270" t="s">
        <v>1259</v>
      </c>
      <c r="U1105" s="270" t="s">
        <v>1259</v>
      </c>
      <c r="V1105" s="270" t="s">
        <v>1259</v>
      </c>
      <c r="W1105" s="270" t="s">
        <v>1259</v>
      </c>
      <c r="X1105" s="270" t="s">
        <v>1259</v>
      </c>
      <c r="Y1105" s="270" t="s">
        <v>1259</v>
      </c>
      <c r="Z1105" s="270" t="s">
        <v>1259</v>
      </c>
      <c r="AA1105" s="270" t="s">
        <v>1259</v>
      </c>
      <c r="AB1105" s="270" t="s">
        <v>1259</v>
      </c>
      <c r="AC1105" s="270" t="s">
        <v>1259</v>
      </c>
      <c r="AD1105" s="270" t="s">
        <v>1259</v>
      </c>
      <c r="AE1105" s="270" t="s">
        <v>1259</v>
      </c>
      <c r="AF1105" s="270" t="s">
        <v>1259</v>
      </c>
      <c r="AG1105" s="270" t="s">
        <v>1259</v>
      </c>
      <c r="AH1105" s="270" t="s">
        <v>1259</v>
      </c>
      <c r="AI1105" s="270" t="s">
        <v>1259</v>
      </c>
      <c r="AJ1105" s="270" t="s">
        <v>1259</v>
      </c>
      <c r="AK1105" s="270" t="s">
        <v>1259</v>
      </c>
      <c r="AL1105" s="270" t="s">
        <v>1259</v>
      </c>
      <c r="AM1105" s="270" t="s">
        <v>1259</v>
      </c>
      <c r="AN1105" s="270" t="s">
        <v>1259</v>
      </c>
      <c r="AO1105" s="270" t="s">
        <v>1259</v>
      </c>
      <c r="AP1105" s="270" t="s">
        <v>1259</v>
      </c>
      <c r="AQ1105" s="270" t="s">
        <v>1259</v>
      </c>
      <c r="AR1105" s="270" t="s">
        <v>1259</v>
      </c>
      <c r="AS1105" s="270" t="s">
        <v>1259</v>
      </c>
      <c r="AT1105" s="270" t="s">
        <v>1259</v>
      </c>
      <c r="AU1105" s="270" t="s">
        <v>1259</v>
      </c>
      <c r="AV1105" s="270" t="s">
        <v>1259</v>
      </c>
      <c r="AW1105" s="277" t="s">
        <v>1259</v>
      </c>
      <c r="AX1105">
        <f>VLOOKUP(A1105,[1]Sheet4!B$2:G$3636,6,0)</f>
        <v>0</v>
      </c>
      <c r="AY1105" t="str">
        <f>VLOOKUP(A1105,[1]Sheet2!A$3:AC$3636,29,0)</f>
        <v/>
      </c>
      <c r="AZ1105" s="270" t="s">
        <v>3258</v>
      </c>
      <c r="BA1105" s="270" t="s">
        <v>3258</v>
      </c>
      <c r="BB1105" s="270" t="s">
        <v>3258</v>
      </c>
      <c r="BC1105" s="270" t="s">
        <v>3258</v>
      </c>
      <c r="BD1105" s="270"/>
      <c r="BE1105" s="270"/>
    </row>
    <row r="1106" spans="1:83" ht="14.4" x14ac:dyDescent="0.3">
      <c r="A1106" s="269">
        <v>524920</v>
      </c>
      <c r="B1106" s="272" t="str">
        <f>VLOOKUP(A1106,[1]Sheet4!B$1:G$3636,5,0)</f>
        <v>الرابعة</v>
      </c>
      <c r="C1106" s="270" t="s">
        <v>1259</v>
      </c>
      <c r="D1106" s="270" t="s">
        <v>1259</v>
      </c>
      <c r="E1106" s="270" t="s">
        <v>1259</v>
      </c>
      <c r="F1106" s="270" t="s">
        <v>1259</v>
      </c>
      <c r="G1106" s="270" t="s">
        <v>1259</v>
      </c>
      <c r="H1106" s="270" t="s">
        <v>1259</v>
      </c>
      <c r="I1106" s="270" t="s">
        <v>1259</v>
      </c>
      <c r="J1106" s="270" t="s">
        <v>1259</v>
      </c>
      <c r="K1106" s="270" t="s">
        <v>1259</v>
      </c>
      <c r="L1106" s="270" t="s">
        <v>1259</v>
      </c>
      <c r="M1106" s="270" t="s">
        <v>1259</v>
      </c>
      <c r="N1106" s="270" t="s">
        <v>1259</v>
      </c>
      <c r="O1106" s="270" t="s">
        <v>1259</v>
      </c>
      <c r="P1106" s="270" t="s">
        <v>1259</v>
      </c>
      <c r="Q1106" s="270" t="s">
        <v>1259</v>
      </c>
      <c r="R1106" s="270" t="s">
        <v>1259</v>
      </c>
      <c r="S1106" s="270" t="s">
        <v>1259</v>
      </c>
      <c r="T1106" s="270" t="s">
        <v>1259</v>
      </c>
      <c r="U1106" s="270" t="s">
        <v>1259</v>
      </c>
      <c r="V1106" s="270" t="s">
        <v>1259</v>
      </c>
      <c r="W1106" s="270" t="s">
        <v>1259</v>
      </c>
      <c r="X1106" s="270" t="s">
        <v>1259</v>
      </c>
      <c r="Y1106" s="270" t="s">
        <v>1259</v>
      </c>
      <c r="Z1106" s="270" t="s">
        <v>1259</v>
      </c>
      <c r="AA1106" s="270" t="s">
        <v>1259</v>
      </c>
      <c r="AB1106" s="270" t="s">
        <v>1259</v>
      </c>
      <c r="AC1106" s="270" t="s">
        <v>1259</v>
      </c>
      <c r="AD1106" s="270" t="s">
        <v>1259</v>
      </c>
      <c r="AE1106" s="270" t="s">
        <v>1259</v>
      </c>
      <c r="AF1106" s="270" t="s">
        <v>1259</v>
      </c>
      <c r="AG1106" s="270" t="s">
        <v>1259</v>
      </c>
      <c r="AH1106" s="270" t="s">
        <v>1259</v>
      </c>
      <c r="AI1106" s="270" t="s">
        <v>1259</v>
      </c>
      <c r="AJ1106" s="270" t="s">
        <v>1259</v>
      </c>
      <c r="AK1106" s="270" t="s">
        <v>1259</v>
      </c>
      <c r="AL1106" s="270" t="s">
        <v>1259</v>
      </c>
      <c r="AM1106" s="270" t="s">
        <v>1259</v>
      </c>
      <c r="AN1106" s="270" t="s">
        <v>1259</v>
      </c>
      <c r="AO1106" s="270" t="s">
        <v>1259</v>
      </c>
      <c r="AP1106" s="270" t="s">
        <v>1259</v>
      </c>
      <c r="AQ1106" s="270" t="s">
        <v>1259</v>
      </c>
      <c r="AR1106" s="270" t="s">
        <v>1259</v>
      </c>
      <c r="AS1106" s="270" t="s">
        <v>1259</v>
      </c>
      <c r="AT1106" s="270" t="s">
        <v>1259</v>
      </c>
      <c r="AU1106" s="270" t="s">
        <v>1259</v>
      </c>
      <c r="AV1106" s="270" t="s">
        <v>1259</v>
      </c>
      <c r="AW1106" s="277" t="s">
        <v>1259</v>
      </c>
      <c r="AX1106">
        <f>VLOOKUP(A1106,[1]Sheet4!B$2:G$3636,6,0)</f>
        <v>0</v>
      </c>
      <c r="AY1106" t="str">
        <f>VLOOKUP(A1106,[1]Sheet2!A$3:AC$3636,29,0)</f>
        <v/>
      </c>
      <c r="AZ1106" s="270" t="s">
        <v>3258</v>
      </c>
      <c r="BA1106" s="270" t="s">
        <v>3258</v>
      </c>
      <c r="BB1106" s="270" t="s">
        <v>3258</v>
      </c>
      <c r="BC1106" s="270" t="s">
        <v>3258</v>
      </c>
      <c r="BD1106" s="270"/>
      <c r="BE1106" s="270"/>
    </row>
    <row r="1107" spans="1:83" ht="14.4" x14ac:dyDescent="0.3">
      <c r="A1107" s="269">
        <v>524925</v>
      </c>
      <c r="B1107" s="272" t="str">
        <f>VLOOKUP(A1107,[1]Sheet4!B$1:G$3636,5,0)</f>
        <v>الرابعة</v>
      </c>
      <c r="C1107" s="270" t="s">
        <v>1259</v>
      </c>
      <c r="D1107" s="270" t="s">
        <v>1259</v>
      </c>
      <c r="E1107" s="270" t="s">
        <v>1259</v>
      </c>
      <c r="F1107" s="270" t="s">
        <v>1259</v>
      </c>
      <c r="G1107" s="270" t="s">
        <v>1259</v>
      </c>
      <c r="H1107" s="270" t="s">
        <v>1259</v>
      </c>
      <c r="I1107" s="270" t="s">
        <v>1259</v>
      </c>
      <c r="J1107" s="270" t="s">
        <v>1259</v>
      </c>
      <c r="K1107" s="270" t="s">
        <v>1259</v>
      </c>
      <c r="L1107" s="270" t="s">
        <v>1259</v>
      </c>
      <c r="M1107" s="270" t="s">
        <v>1259</v>
      </c>
      <c r="N1107" s="270" t="s">
        <v>1259</v>
      </c>
      <c r="O1107" s="270" t="s">
        <v>1259</v>
      </c>
      <c r="P1107" s="270" t="s">
        <v>1259</v>
      </c>
      <c r="Q1107" s="270" t="s">
        <v>1259</v>
      </c>
      <c r="R1107" s="270" t="s">
        <v>1259</v>
      </c>
      <c r="S1107" s="270" t="s">
        <v>1259</v>
      </c>
      <c r="T1107" s="270" t="s">
        <v>1259</v>
      </c>
      <c r="U1107" s="270" t="s">
        <v>1259</v>
      </c>
      <c r="V1107" s="270" t="s">
        <v>1259</v>
      </c>
      <c r="W1107" s="270" t="s">
        <v>1259</v>
      </c>
      <c r="X1107" s="270" t="s">
        <v>1259</v>
      </c>
      <c r="Y1107" s="270" t="s">
        <v>1259</v>
      </c>
      <c r="Z1107" s="270" t="s">
        <v>1259</v>
      </c>
      <c r="AA1107" s="270" t="s">
        <v>1259</v>
      </c>
      <c r="AB1107" s="270" t="s">
        <v>1259</v>
      </c>
      <c r="AC1107" s="270" t="s">
        <v>1259</v>
      </c>
      <c r="AD1107" s="270" t="s">
        <v>1259</v>
      </c>
      <c r="AE1107" s="270" t="s">
        <v>1259</v>
      </c>
      <c r="AF1107" s="270" t="s">
        <v>1259</v>
      </c>
      <c r="AG1107" s="270" t="s">
        <v>1259</v>
      </c>
      <c r="AH1107" s="270" t="s">
        <v>1259</v>
      </c>
      <c r="AI1107" s="270" t="s">
        <v>1259</v>
      </c>
      <c r="AJ1107" s="270" t="s">
        <v>1259</v>
      </c>
      <c r="AK1107" s="270" t="s">
        <v>1259</v>
      </c>
      <c r="AL1107" s="270" t="s">
        <v>1259</v>
      </c>
      <c r="AM1107" s="270" t="s">
        <v>1259</v>
      </c>
      <c r="AN1107" s="270" t="s">
        <v>1259</v>
      </c>
      <c r="AO1107" s="270" t="s">
        <v>1259</v>
      </c>
      <c r="AP1107" s="270" t="s">
        <v>1259</v>
      </c>
      <c r="AQ1107" s="270" t="s">
        <v>1259</v>
      </c>
      <c r="AR1107" s="270" t="s">
        <v>1259</v>
      </c>
      <c r="AS1107" s="270" t="s">
        <v>1259</v>
      </c>
      <c r="AT1107" s="270" t="s">
        <v>1259</v>
      </c>
      <c r="AU1107" s="270" t="s">
        <v>1259</v>
      </c>
      <c r="AV1107" s="270" t="s">
        <v>1259</v>
      </c>
      <c r="AW1107" s="277" t="s">
        <v>1259</v>
      </c>
      <c r="AX1107">
        <f>VLOOKUP(A1107,[1]Sheet4!B$2:G$3636,6,0)</f>
        <v>0</v>
      </c>
      <c r="AY1107" t="str">
        <f>VLOOKUP(A1107,[1]Sheet2!A$3:AC$3636,29,0)</f>
        <v/>
      </c>
      <c r="AZ1107" s="270" t="s">
        <v>3258</v>
      </c>
      <c r="BA1107" s="270" t="s">
        <v>3258</v>
      </c>
      <c r="BB1107" s="270" t="s">
        <v>3258</v>
      </c>
      <c r="BC1107" s="270" t="s">
        <v>3258</v>
      </c>
      <c r="BD1107" s="270"/>
      <c r="BE1107" s="270"/>
    </row>
    <row r="1108" spans="1:83" ht="14.4" x14ac:dyDescent="0.3">
      <c r="A1108" s="269">
        <v>524935</v>
      </c>
      <c r="B1108" s="272" t="str">
        <f>VLOOKUP(A1108,[1]Sheet4!B$1:G$3636,5,0)</f>
        <v>الرابعة</v>
      </c>
      <c r="C1108" s="270" t="s">
        <v>1259</v>
      </c>
      <c r="D1108" s="270" t="s">
        <v>1259</v>
      </c>
      <c r="E1108" s="270" t="s">
        <v>1259</v>
      </c>
      <c r="F1108" s="270" t="s">
        <v>1259</v>
      </c>
      <c r="G1108" s="270" t="s">
        <v>1259</v>
      </c>
      <c r="H1108" s="270" t="s">
        <v>1259</v>
      </c>
      <c r="I1108" s="270" t="s">
        <v>1259</v>
      </c>
      <c r="J1108" s="270" t="s">
        <v>1259</v>
      </c>
      <c r="K1108" s="270" t="s">
        <v>1259</v>
      </c>
      <c r="L1108" s="270" t="s">
        <v>1259</v>
      </c>
      <c r="M1108" s="270" t="s">
        <v>1259</v>
      </c>
      <c r="N1108" s="270" t="s">
        <v>1259</v>
      </c>
      <c r="O1108" s="270" t="s">
        <v>1259</v>
      </c>
      <c r="P1108" s="270" t="s">
        <v>1259</v>
      </c>
      <c r="Q1108" s="270" t="s">
        <v>1259</v>
      </c>
      <c r="R1108" s="270" t="s">
        <v>1259</v>
      </c>
      <c r="S1108" s="270" t="s">
        <v>1259</v>
      </c>
      <c r="T1108" s="270" t="s">
        <v>1259</v>
      </c>
      <c r="U1108" s="270" t="s">
        <v>1259</v>
      </c>
      <c r="V1108" s="270" t="s">
        <v>1259</v>
      </c>
      <c r="W1108" s="270" t="s">
        <v>1259</v>
      </c>
      <c r="X1108" s="270" t="s">
        <v>1259</v>
      </c>
      <c r="Y1108" s="270" t="s">
        <v>1259</v>
      </c>
      <c r="Z1108" s="270" t="s">
        <v>1259</v>
      </c>
      <c r="AA1108" s="270" t="s">
        <v>1259</v>
      </c>
      <c r="AB1108" s="270" t="s">
        <v>1259</v>
      </c>
      <c r="AC1108" s="270" t="s">
        <v>1259</v>
      </c>
      <c r="AD1108" s="270" t="s">
        <v>1259</v>
      </c>
      <c r="AE1108" s="270" t="s">
        <v>1259</v>
      </c>
      <c r="AF1108" s="270" t="s">
        <v>1259</v>
      </c>
      <c r="AG1108" s="270" t="s">
        <v>1259</v>
      </c>
      <c r="AH1108" s="270" t="s">
        <v>1259</v>
      </c>
      <c r="AI1108" s="270" t="s">
        <v>1259</v>
      </c>
      <c r="AJ1108" s="270" t="s">
        <v>1259</v>
      </c>
      <c r="AK1108" s="270" t="s">
        <v>1259</v>
      </c>
      <c r="AL1108" s="270" t="s">
        <v>1259</v>
      </c>
      <c r="AM1108" s="270" t="s">
        <v>1259</v>
      </c>
      <c r="AN1108" s="270" t="s">
        <v>1259</v>
      </c>
      <c r="AO1108" s="270" t="s">
        <v>1259</v>
      </c>
      <c r="AP1108" s="270" t="s">
        <v>1259</v>
      </c>
      <c r="AQ1108" s="270" t="s">
        <v>1259</v>
      </c>
      <c r="AR1108" s="270" t="s">
        <v>1259</v>
      </c>
      <c r="AS1108" s="270" t="s">
        <v>1259</v>
      </c>
      <c r="AT1108" s="270" t="s">
        <v>1259</v>
      </c>
      <c r="AU1108" s="270" t="s">
        <v>1259</v>
      </c>
      <c r="AV1108" s="270" t="s">
        <v>1259</v>
      </c>
      <c r="AW1108" s="277" t="s">
        <v>1259</v>
      </c>
      <c r="AX1108">
        <f>VLOOKUP(A1108,[1]Sheet4!B$2:G$3636,6,0)</f>
        <v>0</v>
      </c>
      <c r="AY1108" t="str">
        <f>VLOOKUP(A1108,[1]Sheet2!A$3:AC$3636,29,0)</f>
        <v/>
      </c>
      <c r="AZ1108" s="270" t="s">
        <v>3258</v>
      </c>
      <c r="BA1108" s="270" t="s">
        <v>3258</v>
      </c>
      <c r="BB1108" s="270" t="s">
        <v>3258</v>
      </c>
      <c r="BC1108" s="270" t="s">
        <v>3258</v>
      </c>
      <c r="BD1108" s="270"/>
      <c r="BE1108" s="270"/>
    </row>
    <row r="1109" spans="1:83" ht="14.4" x14ac:dyDescent="0.3">
      <c r="A1109" s="269">
        <v>524936</v>
      </c>
      <c r="B1109" s="272" t="str">
        <f>VLOOKUP(A1109,[1]Sheet4!B$1:G$3636,5,0)</f>
        <v>الرابعة</v>
      </c>
      <c r="C1109" s="270" t="s">
        <v>1259</v>
      </c>
      <c r="D1109" s="270" t="s">
        <v>1259</v>
      </c>
      <c r="E1109" s="270" t="s">
        <v>1259</v>
      </c>
      <c r="F1109" s="270" t="s">
        <v>1259</v>
      </c>
      <c r="G1109" s="270" t="s">
        <v>1259</v>
      </c>
      <c r="H1109" s="270" t="s">
        <v>1259</v>
      </c>
      <c r="I1109" s="270" t="s">
        <v>1259</v>
      </c>
      <c r="J1109" s="270" t="s">
        <v>1259</v>
      </c>
      <c r="K1109" s="270" t="s">
        <v>1259</v>
      </c>
      <c r="L1109" s="270" t="s">
        <v>1259</v>
      </c>
      <c r="M1109" s="270" t="s">
        <v>1259</v>
      </c>
      <c r="N1109" s="270" t="s">
        <v>1259</v>
      </c>
      <c r="O1109" s="270" t="s">
        <v>1259</v>
      </c>
      <c r="P1109" s="270" t="s">
        <v>1259</v>
      </c>
      <c r="Q1109" s="270" t="s">
        <v>1259</v>
      </c>
      <c r="R1109" s="270" t="s">
        <v>1259</v>
      </c>
      <c r="S1109" s="270" t="s">
        <v>1259</v>
      </c>
      <c r="T1109" s="270" t="s">
        <v>1259</v>
      </c>
      <c r="U1109" s="270" t="s">
        <v>1259</v>
      </c>
      <c r="V1109" s="270" t="s">
        <v>1259</v>
      </c>
      <c r="W1109" s="270" t="s">
        <v>1259</v>
      </c>
      <c r="X1109" s="270" t="s">
        <v>1259</v>
      </c>
      <c r="Y1109" s="270" t="s">
        <v>1259</v>
      </c>
      <c r="Z1109" s="270" t="s">
        <v>1259</v>
      </c>
      <c r="AA1109" s="270" t="s">
        <v>1259</v>
      </c>
      <c r="AB1109" s="270" t="s">
        <v>1259</v>
      </c>
      <c r="AC1109" s="270" t="s">
        <v>1259</v>
      </c>
      <c r="AD1109" s="270" t="s">
        <v>1259</v>
      </c>
      <c r="AE1109" s="270" t="s">
        <v>1259</v>
      </c>
      <c r="AF1109" s="270" t="s">
        <v>1259</v>
      </c>
      <c r="AG1109" s="270" t="s">
        <v>1259</v>
      </c>
      <c r="AH1109" s="270" t="s">
        <v>1259</v>
      </c>
      <c r="AI1109" s="270" t="s">
        <v>1259</v>
      </c>
      <c r="AJ1109" s="270" t="s">
        <v>1259</v>
      </c>
      <c r="AK1109" s="270" t="s">
        <v>1259</v>
      </c>
      <c r="AL1109" s="270" t="s">
        <v>1259</v>
      </c>
      <c r="AM1109" s="270" t="s">
        <v>1259</v>
      </c>
      <c r="AN1109" s="270" t="s">
        <v>1259</v>
      </c>
      <c r="AO1109" s="270" t="s">
        <v>1259</v>
      </c>
      <c r="AP1109" s="270" t="s">
        <v>1259</v>
      </c>
      <c r="AQ1109" s="270" t="s">
        <v>1259</v>
      </c>
      <c r="AR1109" s="270" t="s">
        <v>1259</v>
      </c>
      <c r="AS1109" s="270" t="s">
        <v>1259</v>
      </c>
      <c r="AT1109" s="270" t="s">
        <v>1259</v>
      </c>
      <c r="AU1109" s="270" t="s">
        <v>1259</v>
      </c>
      <c r="AV1109" s="270" t="s">
        <v>1259</v>
      </c>
      <c r="AW1109" s="277" t="s">
        <v>1259</v>
      </c>
      <c r="AX1109">
        <f>VLOOKUP(A1109,[1]Sheet4!B$2:G$3636,6,0)</f>
        <v>0</v>
      </c>
      <c r="AY1109" t="str">
        <f>VLOOKUP(A1109,[1]Sheet2!A$3:AC$3636,29,0)</f>
        <v/>
      </c>
      <c r="AZ1109" s="270" t="s">
        <v>3258</v>
      </c>
      <c r="BA1109" s="270" t="s">
        <v>3258</v>
      </c>
      <c r="BB1109" s="270" t="s">
        <v>3258</v>
      </c>
      <c r="BC1109" s="270" t="s">
        <v>3258</v>
      </c>
      <c r="BD1109" s="270"/>
      <c r="BE1109" s="270"/>
      <c r="BH1109" s="248"/>
      <c r="BI1109" s="248"/>
      <c r="BJ1109" s="248"/>
      <c r="BK1109" s="248"/>
      <c r="BL1109" s="248"/>
      <c r="BM1109" s="248"/>
      <c r="BN1109" s="248"/>
      <c r="BO1109" s="248"/>
      <c r="BP1109" s="248" t="s">
        <v>3258</v>
      </c>
      <c r="BQ1109" s="248" t="s">
        <v>3258</v>
      </c>
      <c r="BR1109" s="248" t="s">
        <v>3258</v>
      </c>
      <c r="BS1109" s="248" t="s">
        <v>3258</v>
      </c>
      <c r="BT1109" s="248" t="s">
        <v>3258</v>
      </c>
      <c r="BU1109" s="248" t="s">
        <v>3258</v>
      </c>
      <c r="BV1109" s="247"/>
      <c r="BW1109" s="248"/>
      <c r="BX1109" s="248"/>
      <c r="BY1109" s="248"/>
      <c r="BZ1109" s="248"/>
      <c r="CA1109" s="241"/>
      <c r="CB1109" s="241"/>
      <c r="CC1109" s="241"/>
      <c r="CD1109" s="241"/>
      <c r="CE1109" s="248"/>
    </row>
    <row r="1110" spans="1:83" ht="14.4" x14ac:dyDescent="0.3">
      <c r="A1110" s="269">
        <v>524937</v>
      </c>
      <c r="B1110" s="272" t="str">
        <f>VLOOKUP(A1110,[1]Sheet4!B$1:G$3636,5,0)</f>
        <v>الرابعة</v>
      </c>
      <c r="C1110" s="270" t="s">
        <v>1259</v>
      </c>
      <c r="D1110" s="270" t="s">
        <v>1259</v>
      </c>
      <c r="E1110" s="270" t="s">
        <v>1259</v>
      </c>
      <c r="F1110" s="270" t="s">
        <v>1259</v>
      </c>
      <c r="G1110" s="270" t="s">
        <v>1259</v>
      </c>
      <c r="H1110" s="270" t="s">
        <v>1259</v>
      </c>
      <c r="I1110" s="270" t="s">
        <v>1259</v>
      </c>
      <c r="J1110" s="270" t="s">
        <v>1259</v>
      </c>
      <c r="K1110" s="270" t="s">
        <v>1259</v>
      </c>
      <c r="L1110" s="270" t="s">
        <v>1259</v>
      </c>
      <c r="M1110" s="270" t="s">
        <v>1259</v>
      </c>
      <c r="N1110" s="270" t="s">
        <v>1259</v>
      </c>
      <c r="O1110" s="270" t="s">
        <v>1259</v>
      </c>
      <c r="P1110" s="270" t="s">
        <v>1259</v>
      </c>
      <c r="Q1110" s="270" t="s">
        <v>1259</v>
      </c>
      <c r="R1110" s="270" t="s">
        <v>1259</v>
      </c>
      <c r="S1110" s="270" t="s">
        <v>1259</v>
      </c>
      <c r="T1110" s="270" t="s">
        <v>1259</v>
      </c>
      <c r="U1110" s="270" t="s">
        <v>1259</v>
      </c>
      <c r="V1110" s="270" t="s">
        <v>1259</v>
      </c>
      <c r="W1110" s="270" t="s">
        <v>1259</v>
      </c>
      <c r="X1110" s="270" t="s">
        <v>1259</v>
      </c>
      <c r="Y1110" s="270" t="s">
        <v>1259</v>
      </c>
      <c r="Z1110" s="270" t="s">
        <v>1259</v>
      </c>
      <c r="AA1110" s="270" t="s">
        <v>1259</v>
      </c>
      <c r="AB1110" s="270" t="s">
        <v>1259</v>
      </c>
      <c r="AC1110" s="270" t="s">
        <v>1259</v>
      </c>
      <c r="AD1110" s="270" t="s">
        <v>1259</v>
      </c>
      <c r="AE1110" s="270" t="s">
        <v>1259</v>
      </c>
      <c r="AF1110" s="270" t="s">
        <v>1259</v>
      </c>
      <c r="AG1110" s="270" t="s">
        <v>1259</v>
      </c>
      <c r="AH1110" s="270" t="s">
        <v>1259</v>
      </c>
      <c r="AI1110" s="270" t="s">
        <v>1259</v>
      </c>
      <c r="AJ1110" s="270" t="s">
        <v>1259</v>
      </c>
      <c r="AK1110" s="270" t="s">
        <v>1259</v>
      </c>
      <c r="AL1110" s="270" t="s">
        <v>1259</v>
      </c>
      <c r="AM1110" s="270" t="s">
        <v>1259</v>
      </c>
      <c r="AN1110" s="270" t="s">
        <v>1259</v>
      </c>
      <c r="AO1110" s="270" t="s">
        <v>1259</v>
      </c>
      <c r="AP1110" s="270" t="s">
        <v>1259</v>
      </c>
      <c r="AQ1110" s="270" t="s">
        <v>1259</v>
      </c>
      <c r="AR1110" s="270" t="s">
        <v>1259</v>
      </c>
      <c r="AS1110" s="270" t="s">
        <v>1259</v>
      </c>
      <c r="AT1110" s="270" t="s">
        <v>1259</v>
      </c>
      <c r="AU1110" s="270" t="s">
        <v>1259</v>
      </c>
      <c r="AV1110" s="270" t="s">
        <v>1259</v>
      </c>
      <c r="AW1110" s="277" t="s">
        <v>1259</v>
      </c>
      <c r="AX1110">
        <f>VLOOKUP(A1110,[1]Sheet4!B$2:G$3636,6,0)</f>
        <v>0</v>
      </c>
      <c r="AY1110" t="str">
        <f>VLOOKUP(A1110,[1]Sheet2!A$3:AC$3636,29,0)</f>
        <v/>
      </c>
      <c r="AZ1110" s="270" t="s">
        <v>3258</v>
      </c>
      <c r="BA1110" s="270" t="s">
        <v>3258</v>
      </c>
      <c r="BB1110" s="270" t="s">
        <v>3258</v>
      </c>
      <c r="BC1110" s="270" t="s">
        <v>3258</v>
      </c>
      <c r="BD1110" s="270"/>
      <c r="BE1110" s="270"/>
    </row>
    <row r="1111" spans="1:83" ht="14.4" x14ac:dyDescent="0.3">
      <c r="A1111" s="269">
        <v>524940</v>
      </c>
      <c r="B1111" s="272" t="str">
        <f>VLOOKUP(A1111,[1]Sheet4!B$1:G$3636,5,0)</f>
        <v>الرابعة حديث</v>
      </c>
      <c r="C1111" s="270" t="s">
        <v>1259</v>
      </c>
      <c r="D1111" s="270" t="s">
        <v>1259</v>
      </c>
      <c r="E1111" s="270" t="s">
        <v>1259</v>
      </c>
      <c r="F1111" s="270" t="s">
        <v>1259</v>
      </c>
      <c r="G1111" s="270" t="s">
        <v>1259</v>
      </c>
      <c r="H1111" s="270" t="s">
        <v>1259</v>
      </c>
      <c r="I1111" s="270" t="s">
        <v>1259</v>
      </c>
      <c r="J1111" s="270" t="s">
        <v>1259</v>
      </c>
      <c r="K1111" s="270" t="s">
        <v>1259</v>
      </c>
      <c r="L1111" s="270" t="s">
        <v>1259</v>
      </c>
      <c r="M1111" s="270" t="s">
        <v>1259</v>
      </c>
      <c r="N1111" s="270" t="s">
        <v>1259</v>
      </c>
      <c r="O1111" s="270" t="s">
        <v>1259</v>
      </c>
      <c r="P1111" s="270" t="s">
        <v>1259</v>
      </c>
      <c r="Q1111" s="270" t="s">
        <v>1259</v>
      </c>
      <c r="R1111" s="270" t="s">
        <v>1259</v>
      </c>
      <c r="S1111" s="270" t="s">
        <v>1259</v>
      </c>
      <c r="T1111" s="270" t="s">
        <v>1259</v>
      </c>
      <c r="U1111" s="270" t="s">
        <v>1259</v>
      </c>
      <c r="V1111" s="270" t="s">
        <v>1259</v>
      </c>
      <c r="W1111" s="270" t="s">
        <v>1259</v>
      </c>
      <c r="X1111" s="270" t="s">
        <v>1259</v>
      </c>
      <c r="Y1111" s="270" t="s">
        <v>1259</v>
      </c>
      <c r="Z1111" s="270" t="s">
        <v>1259</v>
      </c>
      <c r="AA1111" s="270" t="s">
        <v>1259</v>
      </c>
      <c r="AB1111" s="270" t="s">
        <v>1259</v>
      </c>
      <c r="AC1111" s="270" t="s">
        <v>1259</v>
      </c>
      <c r="AD1111" s="270" t="s">
        <v>1259</v>
      </c>
      <c r="AE1111" s="270" t="s">
        <v>1259</v>
      </c>
      <c r="AF1111" s="270" t="s">
        <v>1259</v>
      </c>
      <c r="AG1111" s="270" t="s">
        <v>1259</v>
      </c>
      <c r="AH1111" s="270" t="s">
        <v>1259</v>
      </c>
      <c r="AI1111" s="270" t="s">
        <v>1259</v>
      </c>
      <c r="AJ1111" s="270" t="s">
        <v>1259</v>
      </c>
      <c r="AK1111" s="270" t="s">
        <v>1259</v>
      </c>
      <c r="AL1111" s="270" t="s">
        <v>1259</v>
      </c>
      <c r="AM1111" s="270" t="s">
        <v>1259</v>
      </c>
      <c r="AN1111" s="270" t="s">
        <v>1259</v>
      </c>
      <c r="AO1111" s="270" t="s">
        <v>1259</v>
      </c>
      <c r="AP1111" s="270" t="s">
        <v>1259</v>
      </c>
      <c r="AQ1111" s="270" t="s">
        <v>1259</v>
      </c>
      <c r="AR1111" s="270" t="s">
        <v>1259</v>
      </c>
      <c r="AS1111" s="270" t="s">
        <v>3258</v>
      </c>
      <c r="AT1111" s="270" t="s">
        <v>3258</v>
      </c>
      <c r="AU1111" s="270" t="s">
        <v>3258</v>
      </c>
      <c r="AV1111" s="270" t="s">
        <v>3258</v>
      </c>
      <c r="AW1111" s="277" t="s">
        <v>3258</v>
      </c>
      <c r="AY1111" t="str">
        <f>VLOOKUP(A1111,[1]Sheet2!A$3:AC$3636,29,0)</f>
        <v/>
      </c>
      <c r="AZ1111" s="270" t="s">
        <v>3258</v>
      </c>
      <c r="BA1111" s="270" t="s">
        <v>3258</v>
      </c>
      <c r="BB1111" s="270" t="s">
        <v>3258</v>
      </c>
      <c r="BC1111" s="270" t="s">
        <v>3258</v>
      </c>
      <c r="BD1111" s="270"/>
      <c r="BE1111" s="270"/>
    </row>
    <row r="1112" spans="1:83" ht="14.4" x14ac:dyDescent="0.3">
      <c r="A1112" s="269">
        <v>524948</v>
      </c>
      <c r="B1112" s="272" t="str">
        <f>VLOOKUP(A1112,[1]Sheet4!B$1:G$3636,5,0)</f>
        <v>الرابعة</v>
      </c>
      <c r="C1112" s="270" t="s">
        <v>1259</v>
      </c>
      <c r="D1112" s="270" t="s">
        <v>1259</v>
      </c>
      <c r="E1112" s="270" t="s">
        <v>1259</v>
      </c>
      <c r="F1112" s="270" t="s">
        <v>1259</v>
      </c>
      <c r="G1112" s="270" t="s">
        <v>1259</v>
      </c>
      <c r="H1112" s="270" t="s">
        <v>1259</v>
      </c>
      <c r="I1112" s="270" t="s">
        <v>1259</v>
      </c>
      <c r="J1112" s="270" t="s">
        <v>1259</v>
      </c>
      <c r="K1112" s="270" t="s">
        <v>1259</v>
      </c>
      <c r="L1112" s="270" t="s">
        <v>1259</v>
      </c>
      <c r="M1112" s="270" t="s">
        <v>1259</v>
      </c>
      <c r="N1112" s="270" t="s">
        <v>1259</v>
      </c>
      <c r="O1112" s="270" t="s">
        <v>1259</v>
      </c>
      <c r="P1112" s="270" t="s">
        <v>1259</v>
      </c>
      <c r="Q1112" s="270" t="s">
        <v>1259</v>
      </c>
      <c r="R1112" s="270" t="s">
        <v>1259</v>
      </c>
      <c r="S1112" s="270" t="s">
        <v>1259</v>
      </c>
      <c r="T1112" s="270" t="s">
        <v>1259</v>
      </c>
      <c r="U1112" s="270" t="s">
        <v>1259</v>
      </c>
      <c r="V1112" s="270" t="s">
        <v>1259</v>
      </c>
      <c r="W1112" s="270" t="s">
        <v>1259</v>
      </c>
      <c r="X1112" s="270" t="s">
        <v>1259</v>
      </c>
      <c r="Y1112" s="270" t="s">
        <v>1259</v>
      </c>
      <c r="Z1112" s="270" t="s">
        <v>1259</v>
      </c>
      <c r="AA1112" s="270" t="s">
        <v>1259</v>
      </c>
      <c r="AB1112" s="270" t="s">
        <v>1259</v>
      </c>
      <c r="AC1112" s="270" t="s">
        <v>1259</v>
      </c>
      <c r="AD1112" s="270" t="s">
        <v>1259</v>
      </c>
      <c r="AE1112" s="270" t="s">
        <v>1259</v>
      </c>
      <c r="AF1112" s="270" t="s">
        <v>1259</v>
      </c>
      <c r="AG1112" s="270" t="s">
        <v>1259</v>
      </c>
      <c r="AH1112" s="270" t="s">
        <v>1259</v>
      </c>
      <c r="AI1112" s="270" t="s">
        <v>1259</v>
      </c>
      <c r="AJ1112" s="270" t="s">
        <v>1259</v>
      </c>
      <c r="AK1112" s="270" t="s">
        <v>1259</v>
      </c>
      <c r="AL1112" s="270" t="s">
        <v>1259</v>
      </c>
      <c r="AM1112" s="270" t="s">
        <v>1259</v>
      </c>
      <c r="AN1112" s="270" t="s">
        <v>1259</v>
      </c>
      <c r="AO1112" s="270" t="s">
        <v>1259</v>
      </c>
      <c r="AP1112" s="270" t="s">
        <v>1259</v>
      </c>
      <c r="AQ1112" s="270" t="s">
        <v>1259</v>
      </c>
      <c r="AR1112" s="270" t="s">
        <v>1259</v>
      </c>
      <c r="AS1112" s="270" t="s">
        <v>1259</v>
      </c>
      <c r="AT1112" s="270" t="s">
        <v>1259</v>
      </c>
      <c r="AU1112" s="270" t="s">
        <v>1259</v>
      </c>
      <c r="AV1112" s="270" t="s">
        <v>1259</v>
      </c>
      <c r="AW1112" s="277" t="s">
        <v>1259</v>
      </c>
      <c r="AX1112">
        <f>VLOOKUP(A1112,[1]Sheet4!B$2:G$3636,6,0)</f>
        <v>0</v>
      </c>
      <c r="AY1112" t="str">
        <f>VLOOKUP(A1112,[1]Sheet2!A$3:AC$3636,29,0)</f>
        <v/>
      </c>
      <c r="AZ1112" s="270" t="s">
        <v>3258</v>
      </c>
      <c r="BA1112" s="270" t="s">
        <v>3258</v>
      </c>
      <c r="BB1112" s="270" t="s">
        <v>3258</v>
      </c>
      <c r="BC1112" s="270" t="s">
        <v>3258</v>
      </c>
      <c r="BD1112" s="270"/>
      <c r="BE1112" s="270"/>
    </row>
    <row r="1113" spans="1:83" ht="14.4" x14ac:dyDescent="0.3">
      <c r="A1113" s="269">
        <v>524949</v>
      </c>
      <c r="B1113" s="272" t="str">
        <f>VLOOKUP(A1113,[1]Sheet4!B$1:G$3636,5,0)</f>
        <v>الرابعة</v>
      </c>
      <c r="C1113" s="270" t="s">
        <v>1259</v>
      </c>
      <c r="D1113" s="270" t="s">
        <v>1259</v>
      </c>
      <c r="E1113" s="270" t="s">
        <v>1259</v>
      </c>
      <c r="F1113" s="270" t="s">
        <v>1259</v>
      </c>
      <c r="G1113" s="270" t="s">
        <v>1259</v>
      </c>
      <c r="H1113" s="270" t="s">
        <v>1259</v>
      </c>
      <c r="I1113" s="270" t="s">
        <v>1259</v>
      </c>
      <c r="J1113" s="270" t="s">
        <v>1259</v>
      </c>
      <c r="K1113" s="270" t="s">
        <v>1259</v>
      </c>
      <c r="L1113" s="270" t="s">
        <v>1259</v>
      </c>
      <c r="M1113" s="270" t="s">
        <v>1259</v>
      </c>
      <c r="N1113" s="270" t="s">
        <v>1259</v>
      </c>
      <c r="O1113" s="270" t="s">
        <v>1259</v>
      </c>
      <c r="P1113" s="270" t="s">
        <v>1259</v>
      </c>
      <c r="Q1113" s="270" t="s">
        <v>1259</v>
      </c>
      <c r="R1113" s="270" t="s">
        <v>1259</v>
      </c>
      <c r="S1113" s="270" t="s">
        <v>1259</v>
      </c>
      <c r="T1113" s="270" t="s">
        <v>1259</v>
      </c>
      <c r="U1113" s="270" t="s">
        <v>1259</v>
      </c>
      <c r="V1113" s="270" t="s">
        <v>1259</v>
      </c>
      <c r="W1113" s="270" t="s">
        <v>1259</v>
      </c>
      <c r="X1113" s="270" t="s">
        <v>1259</v>
      </c>
      <c r="Y1113" s="270" t="s">
        <v>1259</v>
      </c>
      <c r="Z1113" s="270" t="s">
        <v>1259</v>
      </c>
      <c r="AA1113" s="270" t="s">
        <v>1259</v>
      </c>
      <c r="AB1113" s="270" t="s">
        <v>1259</v>
      </c>
      <c r="AC1113" s="270" t="s">
        <v>1259</v>
      </c>
      <c r="AD1113" s="270" t="s">
        <v>1259</v>
      </c>
      <c r="AE1113" s="270" t="s">
        <v>1259</v>
      </c>
      <c r="AF1113" s="270" t="s">
        <v>1259</v>
      </c>
      <c r="AG1113" s="270" t="s">
        <v>1259</v>
      </c>
      <c r="AH1113" s="270" t="s">
        <v>1259</v>
      </c>
      <c r="AI1113" s="270" t="s">
        <v>1259</v>
      </c>
      <c r="AJ1113" s="270" t="s">
        <v>1259</v>
      </c>
      <c r="AK1113" s="270" t="s">
        <v>1259</v>
      </c>
      <c r="AL1113" s="270" t="s">
        <v>1259</v>
      </c>
      <c r="AM1113" s="270" t="s">
        <v>1259</v>
      </c>
      <c r="AN1113" s="270" t="s">
        <v>1259</v>
      </c>
      <c r="AO1113" s="270" t="s">
        <v>1259</v>
      </c>
      <c r="AP1113" s="270" t="s">
        <v>1259</v>
      </c>
      <c r="AQ1113" s="270" t="s">
        <v>1259</v>
      </c>
      <c r="AR1113" s="270" t="s">
        <v>1259</v>
      </c>
      <c r="AS1113" s="270" t="s">
        <v>1259</v>
      </c>
      <c r="AT1113" s="270" t="s">
        <v>1259</v>
      </c>
      <c r="AU1113" s="270" t="s">
        <v>1259</v>
      </c>
      <c r="AV1113" s="270" t="s">
        <v>1259</v>
      </c>
      <c r="AW1113" s="277" t="s">
        <v>1259</v>
      </c>
      <c r="AX1113">
        <f>VLOOKUP(A1113,[1]Sheet4!B$2:G$3636,6,0)</f>
        <v>0</v>
      </c>
      <c r="AY1113" t="str">
        <f>VLOOKUP(A1113,[1]Sheet2!A$3:AC$3636,29,0)</f>
        <v/>
      </c>
      <c r="AZ1113" s="270" t="s">
        <v>3258</v>
      </c>
      <c r="BA1113" s="270" t="s">
        <v>3258</v>
      </c>
      <c r="BB1113" s="270" t="s">
        <v>3258</v>
      </c>
      <c r="BC1113" s="270" t="s">
        <v>3258</v>
      </c>
      <c r="BD1113" s="270"/>
      <c r="BE1113" s="270"/>
    </row>
    <row r="1114" spans="1:83" ht="14.4" x14ac:dyDescent="0.3">
      <c r="A1114" s="269">
        <v>524951</v>
      </c>
      <c r="B1114" s="272" t="str">
        <f>VLOOKUP(A1114,[1]Sheet4!B$1:G$3636,5,0)</f>
        <v>الرابعة</v>
      </c>
      <c r="C1114" s="270" t="s">
        <v>1259</v>
      </c>
      <c r="D1114" s="270" t="s">
        <v>1259</v>
      </c>
      <c r="E1114" s="270" t="s">
        <v>1259</v>
      </c>
      <c r="F1114" s="270" t="s">
        <v>1259</v>
      </c>
      <c r="G1114" s="270" t="s">
        <v>1259</v>
      </c>
      <c r="H1114" s="270" t="s">
        <v>1259</v>
      </c>
      <c r="I1114" s="270" t="s">
        <v>1259</v>
      </c>
      <c r="J1114" s="270" t="s">
        <v>1259</v>
      </c>
      <c r="K1114" s="270" t="s">
        <v>1259</v>
      </c>
      <c r="L1114" s="270" t="s">
        <v>1259</v>
      </c>
      <c r="M1114" s="270" t="s">
        <v>1259</v>
      </c>
      <c r="N1114" s="270" t="s">
        <v>1259</v>
      </c>
      <c r="O1114" s="270" t="s">
        <v>1259</v>
      </c>
      <c r="P1114" s="270" t="s">
        <v>1259</v>
      </c>
      <c r="Q1114" s="270" t="s">
        <v>1259</v>
      </c>
      <c r="R1114" s="270" t="s">
        <v>1259</v>
      </c>
      <c r="S1114" s="270" t="s">
        <v>1259</v>
      </c>
      <c r="T1114" s="270" t="s">
        <v>1259</v>
      </c>
      <c r="U1114" s="270" t="s">
        <v>1259</v>
      </c>
      <c r="V1114" s="270" t="s">
        <v>1259</v>
      </c>
      <c r="W1114" s="270" t="s">
        <v>1259</v>
      </c>
      <c r="X1114" s="270" t="s">
        <v>1259</v>
      </c>
      <c r="Y1114" s="270" t="s">
        <v>1259</v>
      </c>
      <c r="Z1114" s="270" t="s">
        <v>1259</v>
      </c>
      <c r="AA1114" s="270" t="s">
        <v>1259</v>
      </c>
      <c r="AB1114" s="270" t="s">
        <v>1259</v>
      </c>
      <c r="AC1114" s="270" t="s">
        <v>1259</v>
      </c>
      <c r="AD1114" s="270" t="s">
        <v>1259</v>
      </c>
      <c r="AE1114" s="270" t="s">
        <v>1259</v>
      </c>
      <c r="AF1114" s="270" t="s">
        <v>1259</v>
      </c>
      <c r="AG1114" s="270" t="s">
        <v>1259</v>
      </c>
      <c r="AH1114" s="270" t="s">
        <v>1259</v>
      </c>
      <c r="AI1114" s="270" t="s">
        <v>1259</v>
      </c>
      <c r="AJ1114" s="270" t="s">
        <v>1259</v>
      </c>
      <c r="AK1114" s="270" t="s">
        <v>1259</v>
      </c>
      <c r="AL1114" s="270" t="s">
        <v>1259</v>
      </c>
      <c r="AM1114" s="270" t="s">
        <v>1259</v>
      </c>
      <c r="AN1114" s="270" t="s">
        <v>1259</v>
      </c>
      <c r="AO1114" s="270" t="s">
        <v>1259</v>
      </c>
      <c r="AP1114" s="270" t="s">
        <v>1259</v>
      </c>
      <c r="AQ1114" s="270" t="s">
        <v>1259</v>
      </c>
      <c r="AR1114" s="270" t="s">
        <v>1259</v>
      </c>
      <c r="AS1114" s="270" t="s">
        <v>1259</v>
      </c>
      <c r="AT1114" s="270" t="s">
        <v>1259</v>
      </c>
      <c r="AU1114" s="270" t="s">
        <v>1259</v>
      </c>
      <c r="AV1114" s="270" t="s">
        <v>1259</v>
      </c>
      <c r="AW1114" s="277" t="s">
        <v>1259</v>
      </c>
      <c r="AX1114">
        <f>VLOOKUP(A1114,[1]Sheet4!B$2:G$3636,6,0)</f>
        <v>0</v>
      </c>
      <c r="AY1114" t="str">
        <f>VLOOKUP(A1114,[1]Sheet2!A$3:AC$3636,29,0)</f>
        <v/>
      </c>
      <c r="AZ1114" s="270" t="s">
        <v>3258</v>
      </c>
      <c r="BA1114" s="270" t="s">
        <v>3258</v>
      </c>
      <c r="BB1114" s="270" t="s">
        <v>3258</v>
      </c>
      <c r="BC1114" s="270" t="s">
        <v>3258</v>
      </c>
      <c r="BD1114" s="270"/>
      <c r="BE1114" s="270"/>
    </row>
    <row r="1115" spans="1:83" ht="14.4" x14ac:dyDescent="0.3">
      <c r="A1115" s="269">
        <v>524953</v>
      </c>
      <c r="B1115" s="272" t="str">
        <f>VLOOKUP(A1115,[1]Sheet4!B$1:G$3636,5,0)</f>
        <v>الرابعة</v>
      </c>
      <c r="C1115" s="270" t="s">
        <v>1259</v>
      </c>
      <c r="D1115" s="270" t="s">
        <v>1259</v>
      </c>
      <c r="E1115" s="270" t="s">
        <v>1259</v>
      </c>
      <c r="F1115" s="270" t="s">
        <v>1259</v>
      </c>
      <c r="G1115" s="270" t="s">
        <v>1259</v>
      </c>
      <c r="H1115" s="270" t="s">
        <v>1259</v>
      </c>
      <c r="I1115" s="270" t="s">
        <v>1259</v>
      </c>
      <c r="J1115" s="270" t="s">
        <v>1259</v>
      </c>
      <c r="K1115" s="270" t="s">
        <v>1259</v>
      </c>
      <c r="L1115" s="270" t="s">
        <v>1259</v>
      </c>
      <c r="M1115" s="270" t="s">
        <v>1259</v>
      </c>
      <c r="N1115" s="270" t="s">
        <v>1259</v>
      </c>
      <c r="O1115" s="270" t="s">
        <v>1259</v>
      </c>
      <c r="P1115" s="270" t="s">
        <v>1259</v>
      </c>
      <c r="Q1115" s="270" t="s">
        <v>1259</v>
      </c>
      <c r="R1115" s="270" t="s">
        <v>1259</v>
      </c>
      <c r="S1115" s="270" t="s">
        <v>1259</v>
      </c>
      <c r="T1115" s="270" t="s">
        <v>1259</v>
      </c>
      <c r="U1115" s="270" t="s">
        <v>1259</v>
      </c>
      <c r="V1115" s="270" t="s">
        <v>1259</v>
      </c>
      <c r="W1115" s="270" t="s">
        <v>1259</v>
      </c>
      <c r="X1115" s="270" t="s">
        <v>1259</v>
      </c>
      <c r="Y1115" s="270" t="s">
        <v>1259</v>
      </c>
      <c r="Z1115" s="270" t="s">
        <v>1259</v>
      </c>
      <c r="AA1115" s="270" t="s">
        <v>1259</v>
      </c>
      <c r="AB1115" s="270" t="s">
        <v>1259</v>
      </c>
      <c r="AC1115" s="270" t="s">
        <v>1259</v>
      </c>
      <c r="AD1115" s="270" t="s">
        <v>1259</v>
      </c>
      <c r="AE1115" s="270" t="s">
        <v>1259</v>
      </c>
      <c r="AF1115" s="270" t="s">
        <v>1259</v>
      </c>
      <c r="AG1115" s="270" t="s">
        <v>1259</v>
      </c>
      <c r="AH1115" s="270" t="s">
        <v>1259</v>
      </c>
      <c r="AI1115" s="270" t="s">
        <v>1259</v>
      </c>
      <c r="AJ1115" s="270" t="s">
        <v>1259</v>
      </c>
      <c r="AK1115" s="270" t="s">
        <v>1259</v>
      </c>
      <c r="AL1115" s="270" t="s">
        <v>1259</v>
      </c>
      <c r="AM1115" s="270" t="s">
        <v>1259</v>
      </c>
      <c r="AN1115" s="270" t="s">
        <v>1259</v>
      </c>
      <c r="AO1115" s="270" t="s">
        <v>1259</v>
      </c>
      <c r="AP1115" s="270" t="s">
        <v>1259</v>
      </c>
      <c r="AQ1115" s="270" t="s">
        <v>1259</v>
      </c>
      <c r="AR1115" s="270" t="s">
        <v>1259</v>
      </c>
      <c r="AS1115" s="270" t="s">
        <v>1259</v>
      </c>
      <c r="AT1115" s="270" t="s">
        <v>1259</v>
      </c>
      <c r="AU1115" s="270" t="s">
        <v>1259</v>
      </c>
      <c r="AV1115" s="270" t="s">
        <v>1259</v>
      </c>
      <c r="AW1115" s="277" t="s">
        <v>1259</v>
      </c>
      <c r="AX1115">
        <f>VLOOKUP(A1115,[1]Sheet4!B$2:G$3636,6,0)</f>
        <v>0</v>
      </c>
      <c r="AY1115" t="str">
        <f>VLOOKUP(A1115,[1]Sheet2!A$3:AC$3636,29,0)</f>
        <v/>
      </c>
      <c r="AZ1115" s="270" t="s">
        <v>3258</v>
      </c>
      <c r="BA1115" s="270" t="s">
        <v>3258</v>
      </c>
      <c r="BB1115" s="270" t="s">
        <v>3258</v>
      </c>
      <c r="BC1115" s="270" t="s">
        <v>3258</v>
      </c>
      <c r="BD1115" s="270"/>
      <c r="BE1115" s="270"/>
    </row>
    <row r="1116" spans="1:83" ht="14.4" x14ac:dyDescent="0.3">
      <c r="A1116" s="269">
        <v>524955</v>
      </c>
      <c r="B1116" s="272" t="str">
        <f>VLOOKUP(A1116,[1]Sheet4!B$1:G$3636,5,0)</f>
        <v>الرابعة</v>
      </c>
      <c r="C1116" s="270" t="s">
        <v>1259</v>
      </c>
      <c r="D1116" s="270" t="s">
        <v>1259</v>
      </c>
      <c r="E1116" s="270" t="s">
        <v>1259</v>
      </c>
      <c r="F1116" s="270" t="s">
        <v>1259</v>
      </c>
      <c r="G1116" s="270" t="s">
        <v>1259</v>
      </c>
      <c r="H1116" s="270" t="s">
        <v>1259</v>
      </c>
      <c r="I1116" s="270" t="s">
        <v>1259</v>
      </c>
      <c r="J1116" s="270" t="s">
        <v>1259</v>
      </c>
      <c r="K1116" s="270" t="s">
        <v>1259</v>
      </c>
      <c r="L1116" s="270" t="s">
        <v>1259</v>
      </c>
      <c r="M1116" s="270" t="s">
        <v>1259</v>
      </c>
      <c r="N1116" s="270" t="s">
        <v>1259</v>
      </c>
      <c r="O1116" s="270" t="s">
        <v>1259</v>
      </c>
      <c r="P1116" s="270" t="s">
        <v>1259</v>
      </c>
      <c r="Q1116" s="270" t="s">
        <v>1259</v>
      </c>
      <c r="R1116" s="270" t="s">
        <v>1259</v>
      </c>
      <c r="S1116" s="270" t="s">
        <v>1259</v>
      </c>
      <c r="T1116" s="270" t="s">
        <v>1259</v>
      </c>
      <c r="U1116" s="270" t="s">
        <v>1259</v>
      </c>
      <c r="V1116" s="270" t="s">
        <v>1259</v>
      </c>
      <c r="W1116" s="270" t="s">
        <v>1259</v>
      </c>
      <c r="X1116" s="270" t="s">
        <v>1259</v>
      </c>
      <c r="Y1116" s="270" t="s">
        <v>1259</v>
      </c>
      <c r="Z1116" s="270" t="s">
        <v>1259</v>
      </c>
      <c r="AA1116" s="270" t="s">
        <v>1259</v>
      </c>
      <c r="AB1116" s="270" t="s">
        <v>1259</v>
      </c>
      <c r="AC1116" s="270" t="s">
        <v>1259</v>
      </c>
      <c r="AD1116" s="270" t="s">
        <v>1259</v>
      </c>
      <c r="AE1116" s="270" t="s">
        <v>1259</v>
      </c>
      <c r="AF1116" s="270" t="s">
        <v>1259</v>
      </c>
      <c r="AG1116" s="270" t="s">
        <v>1259</v>
      </c>
      <c r="AH1116" s="270" t="s">
        <v>1259</v>
      </c>
      <c r="AI1116" s="270" t="s">
        <v>1259</v>
      </c>
      <c r="AJ1116" s="270" t="s">
        <v>1259</v>
      </c>
      <c r="AK1116" s="270" t="s">
        <v>1259</v>
      </c>
      <c r="AL1116" s="270" t="s">
        <v>1259</v>
      </c>
      <c r="AM1116" s="270" t="s">
        <v>1259</v>
      </c>
      <c r="AN1116" s="270" t="s">
        <v>1259</v>
      </c>
      <c r="AO1116" s="270" t="s">
        <v>1259</v>
      </c>
      <c r="AP1116" s="270" t="s">
        <v>1259</v>
      </c>
      <c r="AQ1116" s="270" t="s">
        <v>1259</v>
      </c>
      <c r="AR1116" s="270" t="s">
        <v>1259</v>
      </c>
      <c r="AS1116" s="270" t="s">
        <v>1259</v>
      </c>
      <c r="AT1116" s="270" t="s">
        <v>1259</v>
      </c>
      <c r="AU1116" s="270" t="s">
        <v>1259</v>
      </c>
      <c r="AV1116" s="270" t="s">
        <v>1259</v>
      </c>
      <c r="AW1116" s="277" t="s">
        <v>1259</v>
      </c>
      <c r="AX1116">
        <f>VLOOKUP(A1116,[1]Sheet4!B$2:G$3636,6,0)</f>
        <v>0</v>
      </c>
      <c r="AY1116" t="str">
        <f>VLOOKUP(A1116,[1]Sheet2!A$3:AC$3636,29,0)</f>
        <v/>
      </c>
      <c r="AZ1116" s="270" t="s">
        <v>3258</v>
      </c>
      <c r="BA1116" s="270" t="s">
        <v>3258</v>
      </c>
      <c r="BB1116" s="270" t="s">
        <v>3258</v>
      </c>
      <c r="BC1116" s="270" t="s">
        <v>3258</v>
      </c>
      <c r="BD1116" s="270"/>
      <c r="BE1116" s="270"/>
    </row>
    <row r="1117" spans="1:83" ht="14.4" x14ac:dyDescent="0.3">
      <c r="A1117" s="269">
        <v>524961</v>
      </c>
      <c r="B1117" s="272" t="str">
        <f>VLOOKUP(A1117,[1]Sheet4!B$1:G$3636,5,0)</f>
        <v>الرابعة حديث</v>
      </c>
      <c r="C1117" s="270" t="s">
        <v>1259</v>
      </c>
      <c r="D1117" s="270" t="s">
        <v>1259</v>
      </c>
      <c r="E1117" s="270" t="s">
        <v>1259</v>
      </c>
      <c r="F1117" s="270" t="s">
        <v>1259</v>
      </c>
      <c r="G1117" s="270" t="s">
        <v>1259</v>
      </c>
      <c r="H1117" s="270" t="s">
        <v>1259</v>
      </c>
      <c r="I1117" s="270" t="s">
        <v>1259</v>
      </c>
      <c r="J1117" s="270" t="s">
        <v>1259</v>
      </c>
      <c r="K1117" s="270" t="s">
        <v>1259</v>
      </c>
      <c r="L1117" s="270" t="s">
        <v>1259</v>
      </c>
      <c r="M1117" s="270" t="s">
        <v>1259</v>
      </c>
      <c r="N1117" s="270" t="s">
        <v>1259</v>
      </c>
      <c r="O1117" s="270" t="s">
        <v>1259</v>
      </c>
      <c r="P1117" s="270" t="s">
        <v>1259</v>
      </c>
      <c r="Q1117" s="270" t="s">
        <v>1259</v>
      </c>
      <c r="R1117" s="270" t="s">
        <v>1259</v>
      </c>
      <c r="S1117" s="270" t="s">
        <v>1259</v>
      </c>
      <c r="T1117" s="270" t="s">
        <v>1259</v>
      </c>
      <c r="U1117" s="270" t="s">
        <v>1259</v>
      </c>
      <c r="V1117" s="270" t="s">
        <v>1259</v>
      </c>
      <c r="W1117" s="270" t="s">
        <v>1259</v>
      </c>
      <c r="X1117" s="270" t="s">
        <v>1259</v>
      </c>
      <c r="Y1117" s="270" t="s">
        <v>1259</v>
      </c>
      <c r="Z1117" s="270" t="s">
        <v>1259</v>
      </c>
      <c r="AA1117" s="270" t="s">
        <v>1259</v>
      </c>
      <c r="AB1117" s="270" t="s">
        <v>1259</v>
      </c>
      <c r="AC1117" s="270" t="s">
        <v>1259</v>
      </c>
      <c r="AD1117" s="270" t="s">
        <v>1259</v>
      </c>
      <c r="AE1117" s="270" t="s">
        <v>1259</v>
      </c>
      <c r="AF1117" s="270" t="s">
        <v>1259</v>
      </c>
      <c r="AG1117" s="270" t="s">
        <v>1259</v>
      </c>
      <c r="AH1117" s="270" t="s">
        <v>1259</v>
      </c>
      <c r="AI1117" s="270" t="s">
        <v>1259</v>
      </c>
      <c r="AJ1117" s="270" t="s">
        <v>1259</v>
      </c>
      <c r="AK1117" s="270" t="s">
        <v>1259</v>
      </c>
      <c r="AL1117" s="270" t="s">
        <v>1259</v>
      </c>
      <c r="AM1117" s="270" t="s">
        <v>1259</v>
      </c>
      <c r="AN1117" s="270" t="s">
        <v>1259</v>
      </c>
      <c r="AO1117" s="270" t="s">
        <v>1259</v>
      </c>
      <c r="AP1117" s="270" t="s">
        <v>1259</v>
      </c>
      <c r="AQ1117" s="270" t="s">
        <v>1259</v>
      </c>
      <c r="AR1117" s="270" t="s">
        <v>1259</v>
      </c>
      <c r="AS1117" s="270" t="s">
        <v>3258</v>
      </c>
      <c r="AT1117" s="270" t="s">
        <v>3258</v>
      </c>
      <c r="AU1117" s="270" t="s">
        <v>3258</v>
      </c>
      <c r="AV1117" s="270" t="s">
        <v>3258</v>
      </c>
      <c r="AW1117" s="277" t="s">
        <v>3258</v>
      </c>
      <c r="AY1117" t="str">
        <f>VLOOKUP(A1117,[1]Sheet2!A$3:AC$3636,29,0)</f>
        <v/>
      </c>
      <c r="AZ1117" s="270" t="s">
        <v>3258</v>
      </c>
      <c r="BA1117" s="270" t="s">
        <v>3258</v>
      </c>
      <c r="BB1117" s="270" t="s">
        <v>3258</v>
      </c>
      <c r="BC1117" s="270" t="s">
        <v>3258</v>
      </c>
      <c r="BD1117" s="270"/>
      <c r="BE1117" s="270"/>
    </row>
    <row r="1118" spans="1:83" ht="14.4" x14ac:dyDescent="0.3">
      <c r="A1118" s="269">
        <v>524977</v>
      </c>
      <c r="B1118" s="272" t="str">
        <f>VLOOKUP(A1118,[1]Sheet4!B$1:G$3636,5,0)</f>
        <v>الرابعة</v>
      </c>
      <c r="C1118" s="270" t="s">
        <v>1259</v>
      </c>
      <c r="D1118" s="270" t="s">
        <v>1259</v>
      </c>
      <c r="E1118" s="270" t="s">
        <v>1259</v>
      </c>
      <c r="F1118" s="270" t="s">
        <v>1259</v>
      </c>
      <c r="G1118" s="270" t="s">
        <v>1259</v>
      </c>
      <c r="H1118" s="270" t="s">
        <v>1259</v>
      </c>
      <c r="I1118" s="270" t="s">
        <v>1259</v>
      </c>
      <c r="J1118" s="270" t="s">
        <v>1259</v>
      </c>
      <c r="K1118" s="270" t="s">
        <v>1259</v>
      </c>
      <c r="L1118" s="270" t="s">
        <v>1259</v>
      </c>
      <c r="M1118" s="270" t="s">
        <v>1259</v>
      </c>
      <c r="N1118" s="270" t="s">
        <v>1259</v>
      </c>
      <c r="O1118" s="270" t="s">
        <v>1259</v>
      </c>
      <c r="P1118" s="270" t="s">
        <v>1259</v>
      </c>
      <c r="Q1118" s="270" t="s">
        <v>1259</v>
      </c>
      <c r="R1118" s="270" t="s">
        <v>1259</v>
      </c>
      <c r="S1118" s="270" t="s">
        <v>1259</v>
      </c>
      <c r="T1118" s="270" t="s">
        <v>1259</v>
      </c>
      <c r="U1118" s="270" t="s">
        <v>1259</v>
      </c>
      <c r="V1118" s="270" t="s">
        <v>1259</v>
      </c>
      <c r="W1118" s="270" t="s">
        <v>1259</v>
      </c>
      <c r="X1118" s="270" t="s">
        <v>1259</v>
      </c>
      <c r="Y1118" s="270" t="s">
        <v>1259</v>
      </c>
      <c r="Z1118" s="270" t="s">
        <v>1259</v>
      </c>
      <c r="AA1118" s="270" t="s">
        <v>1259</v>
      </c>
      <c r="AB1118" s="270" t="s">
        <v>1259</v>
      </c>
      <c r="AC1118" s="270" t="s">
        <v>1259</v>
      </c>
      <c r="AD1118" s="270" t="s">
        <v>1259</v>
      </c>
      <c r="AE1118" s="270" t="s">
        <v>1259</v>
      </c>
      <c r="AF1118" s="270" t="s">
        <v>1259</v>
      </c>
      <c r="AG1118" s="270" t="s">
        <v>1259</v>
      </c>
      <c r="AH1118" s="270" t="s">
        <v>1259</v>
      </c>
      <c r="AI1118" s="270" t="s">
        <v>1259</v>
      </c>
      <c r="AJ1118" s="270" t="s">
        <v>1259</v>
      </c>
      <c r="AK1118" s="270" t="s">
        <v>1259</v>
      </c>
      <c r="AL1118" s="270" t="s">
        <v>1259</v>
      </c>
      <c r="AM1118" s="270" t="s">
        <v>1259</v>
      </c>
      <c r="AN1118" s="270" t="s">
        <v>1259</v>
      </c>
      <c r="AO1118" s="270" t="s">
        <v>1259</v>
      </c>
      <c r="AP1118" s="270" t="s">
        <v>1259</v>
      </c>
      <c r="AQ1118" s="270" t="s">
        <v>1259</v>
      </c>
      <c r="AR1118" s="270" t="s">
        <v>1259</v>
      </c>
      <c r="AS1118" s="270" t="s">
        <v>1259</v>
      </c>
      <c r="AT1118" s="270" t="s">
        <v>1259</v>
      </c>
      <c r="AU1118" s="270" t="s">
        <v>1259</v>
      </c>
      <c r="AV1118" s="270" t="s">
        <v>1259</v>
      </c>
      <c r="AW1118" s="277" t="s">
        <v>1259</v>
      </c>
      <c r="AX1118">
        <f>VLOOKUP(A1118,[1]Sheet4!B$2:G$3636,6,0)</f>
        <v>0</v>
      </c>
      <c r="AY1118" t="str">
        <f>VLOOKUP(A1118,[1]Sheet2!A$3:AC$3636,29,0)</f>
        <v/>
      </c>
      <c r="AZ1118" s="270" t="s">
        <v>3258</v>
      </c>
      <c r="BA1118" s="270" t="s">
        <v>3258</v>
      </c>
      <c r="BB1118" s="270" t="s">
        <v>3258</v>
      </c>
      <c r="BC1118" s="270" t="s">
        <v>3258</v>
      </c>
      <c r="BD1118" s="270"/>
      <c r="BE1118" s="270"/>
    </row>
    <row r="1119" spans="1:83" ht="14.4" x14ac:dyDescent="0.3">
      <c r="A1119" s="269">
        <v>524980</v>
      </c>
      <c r="B1119" s="272" t="str">
        <f>VLOOKUP(A1119,[1]Sheet4!B$1:G$3636,5,0)</f>
        <v>الرابعة</v>
      </c>
      <c r="C1119" s="270" t="s">
        <v>1259</v>
      </c>
      <c r="D1119" s="270" t="s">
        <v>1259</v>
      </c>
      <c r="E1119" s="270" t="s">
        <v>1259</v>
      </c>
      <c r="F1119" s="270" t="s">
        <v>1259</v>
      </c>
      <c r="G1119" s="270" t="s">
        <v>1259</v>
      </c>
      <c r="H1119" s="270" t="s">
        <v>1259</v>
      </c>
      <c r="I1119" s="270" t="s">
        <v>1259</v>
      </c>
      <c r="J1119" s="270" t="s">
        <v>1259</v>
      </c>
      <c r="K1119" s="270" t="s">
        <v>1259</v>
      </c>
      <c r="L1119" s="270" t="s">
        <v>1259</v>
      </c>
      <c r="M1119" s="270" t="s">
        <v>1259</v>
      </c>
      <c r="N1119" s="270" t="s">
        <v>1259</v>
      </c>
      <c r="O1119" s="270" t="s">
        <v>1259</v>
      </c>
      <c r="P1119" s="270" t="s">
        <v>1259</v>
      </c>
      <c r="Q1119" s="270" t="s">
        <v>1259</v>
      </c>
      <c r="R1119" s="270" t="s">
        <v>1259</v>
      </c>
      <c r="S1119" s="270" t="s">
        <v>1259</v>
      </c>
      <c r="T1119" s="270" t="s">
        <v>1259</v>
      </c>
      <c r="U1119" s="270" t="s">
        <v>1259</v>
      </c>
      <c r="V1119" s="270" t="s">
        <v>1259</v>
      </c>
      <c r="W1119" s="270" t="s">
        <v>1259</v>
      </c>
      <c r="X1119" s="270" t="s">
        <v>1259</v>
      </c>
      <c r="Y1119" s="270" t="s">
        <v>1259</v>
      </c>
      <c r="Z1119" s="270" t="s">
        <v>1259</v>
      </c>
      <c r="AA1119" s="270" t="s">
        <v>1259</v>
      </c>
      <c r="AB1119" s="270" t="s">
        <v>1259</v>
      </c>
      <c r="AC1119" s="270" t="s">
        <v>1259</v>
      </c>
      <c r="AD1119" s="270" t="s">
        <v>1259</v>
      </c>
      <c r="AE1119" s="270" t="s">
        <v>1259</v>
      </c>
      <c r="AF1119" s="270" t="s">
        <v>1259</v>
      </c>
      <c r="AG1119" s="270" t="s">
        <v>1259</v>
      </c>
      <c r="AH1119" s="270" t="s">
        <v>1259</v>
      </c>
      <c r="AI1119" s="270" t="s">
        <v>1259</v>
      </c>
      <c r="AJ1119" s="270" t="s">
        <v>1259</v>
      </c>
      <c r="AK1119" s="270" t="s">
        <v>1259</v>
      </c>
      <c r="AL1119" s="270" t="s">
        <v>1259</v>
      </c>
      <c r="AM1119" s="270" t="s">
        <v>1259</v>
      </c>
      <c r="AN1119" s="270" t="s">
        <v>1259</v>
      </c>
      <c r="AO1119" s="270" t="s">
        <v>1259</v>
      </c>
      <c r="AP1119" s="270" t="s">
        <v>1259</v>
      </c>
      <c r="AQ1119" s="270" t="s">
        <v>1259</v>
      </c>
      <c r="AR1119" s="270" t="s">
        <v>1259</v>
      </c>
      <c r="AS1119" s="270" t="s">
        <v>1259</v>
      </c>
      <c r="AT1119" s="270" t="s">
        <v>1259</v>
      </c>
      <c r="AU1119" s="270" t="s">
        <v>1259</v>
      </c>
      <c r="AV1119" s="270" t="s">
        <v>1259</v>
      </c>
      <c r="AW1119" s="270" t="s">
        <v>1259</v>
      </c>
      <c r="AX1119">
        <f>VLOOKUP(A1119,[1]Sheet4!B$2:G$3636,6,0)</f>
        <v>0</v>
      </c>
      <c r="AY1119" t="str">
        <f>VLOOKUP(A1119,[1]Sheet2!A$3:AC$3636,29,0)</f>
        <v/>
      </c>
      <c r="AZ1119" s="270" t="s">
        <v>3258</v>
      </c>
      <c r="BA1119" s="270" t="s">
        <v>3258</v>
      </c>
      <c r="BB1119" s="270" t="s">
        <v>3258</v>
      </c>
      <c r="BC1119" s="270" t="s">
        <v>3258</v>
      </c>
      <c r="BD1119" s="270"/>
      <c r="BE1119" s="270"/>
    </row>
    <row r="1120" spans="1:83" ht="14.4" x14ac:dyDescent="0.3">
      <c r="A1120" s="269">
        <v>524985</v>
      </c>
      <c r="B1120" s="272" t="str">
        <f>VLOOKUP(A1120,[1]Sheet4!B$1:G$3636,5,0)</f>
        <v>الرابعة</v>
      </c>
      <c r="C1120" s="270" t="s">
        <v>1259</v>
      </c>
      <c r="D1120" s="270" t="s">
        <v>1259</v>
      </c>
      <c r="E1120" s="270" t="s">
        <v>1259</v>
      </c>
      <c r="F1120" s="270" t="s">
        <v>1259</v>
      </c>
      <c r="G1120" s="270" t="s">
        <v>1259</v>
      </c>
      <c r="H1120" s="270" t="s">
        <v>1259</v>
      </c>
      <c r="I1120" s="270" t="s">
        <v>1259</v>
      </c>
      <c r="J1120" s="270" t="s">
        <v>1259</v>
      </c>
      <c r="K1120" s="270" t="s">
        <v>1259</v>
      </c>
      <c r="L1120" s="270" t="s">
        <v>1259</v>
      </c>
      <c r="M1120" s="270" t="s">
        <v>1259</v>
      </c>
      <c r="N1120" s="270" t="s">
        <v>1259</v>
      </c>
      <c r="O1120" s="270" t="s">
        <v>1259</v>
      </c>
      <c r="P1120" s="270" t="s">
        <v>1259</v>
      </c>
      <c r="Q1120" s="270" t="s">
        <v>1259</v>
      </c>
      <c r="R1120" s="270" t="s">
        <v>1259</v>
      </c>
      <c r="S1120" s="270" t="s">
        <v>1259</v>
      </c>
      <c r="T1120" s="270" t="s">
        <v>1259</v>
      </c>
      <c r="U1120" s="270" t="s">
        <v>1259</v>
      </c>
      <c r="V1120" s="270" t="s">
        <v>1259</v>
      </c>
      <c r="W1120" s="270" t="s">
        <v>1259</v>
      </c>
      <c r="X1120" s="270" t="s">
        <v>1259</v>
      </c>
      <c r="Y1120" s="270" t="s">
        <v>1259</v>
      </c>
      <c r="Z1120" s="270" t="s">
        <v>1259</v>
      </c>
      <c r="AA1120" s="270" t="s">
        <v>1259</v>
      </c>
      <c r="AB1120" s="270" t="s">
        <v>1259</v>
      </c>
      <c r="AC1120" s="270" t="s">
        <v>1259</v>
      </c>
      <c r="AD1120" s="270" t="s">
        <v>1259</v>
      </c>
      <c r="AE1120" s="270" t="s">
        <v>1259</v>
      </c>
      <c r="AF1120" s="270" t="s">
        <v>1259</v>
      </c>
      <c r="AG1120" s="270" t="s">
        <v>1259</v>
      </c>
      <c r="AH1120" s="270" t="s">
        <v>1259</v>
      </c>
      <c r="AI1120" s="270" t="s">
        <v>1259</v>
      </c>
      <c r="AJ1120" s="270" t="s">
        <v>1259</v>
      </c>
      <c r="AK1120" s="270" t="s">
        <v>1259</v>
      </c>
      <c r="AL1120" s="270" t="s">
        <v>1259</v>
      </c>
      <c r="AM1120" s="270" t="s">
        <v>1259</v>
      </c>
      <c r="AN1120" s="270" t="s">
        <v>1259</v>
      </c>
      <c r="AO1120" s="270" t="s">
        <v>1259</v>
      </c>
      <c r="AP1120" s="270" t="s">
        <v>1259</v>
      </c>
      <c r="AQ1120" s="270" t="s">
        <v>1259</v>
      </c>
      <c r="AR1120" s="270" t="s">
        <v>1259</v>
      </c>
      <c r="AS1120" s="270" t="s">
        <v>1259</v>
      </c>
      <c r="AT1120" s="270" t="s">
        <v>1259</v>
      </c>
      <c r="AU1120" s="270" t="s">
        <v>1259</v>
      </c>
      <c r="AV1120" s="270" t="s">
        <v>1259</v>
      </c>
      <c r="AW1120" s="277" t="s">
        <v>1259</v>
      </c>
      <c r="AX1120">
        <f>VLOOKUP(A1120,[1]Sheet4!B$2:G$3636,6,0)</f>
        <v>0</v>
      </c>
      <c r="AY1120" t="str">
        <f>VLOOKUP(A1120,[1]Sheet2!A$3:AC$3636,29,0)</f>
        <v/>
      </c>
      <c r="AZ1120" s="270" t="s">
        <v>3258</v>
      </c>
      <c r="BA1120" s="270" t="s">
        <v>3258</v>
      </c>
      <c r="BB1120" s="270" t="s">
        <v>3258</v>
      </c>
      <c r="BC1120" s="270" t="s">
        <v>3258</v>
      </c>
      <c r="BD1120" s="270"/>
      <c r="BE1120" s="270"/>
    </row>
    <row r="1121" spans="1:83" ht="14.4" x14ac:dyDescent="0.3">
      <c r="A1121" s="269">
        <v>524990</v>
      </c>
      <c r="B1121" s="272" t="str">
        <f>VLOOKUP(A1121,[1]Sheet4!B$1:G$3636,5,0)</f>
        <v>الرابعة</v>
      </c>
      <c r="C1121" s="270" t="s">
        <v>1259</v>
      </c>
      <c r="D1121" s="270" t="s">
        <v>1259</v>
      </c>
      <c r="E1121" s="270" t="s">
        <v>1259</v>
      </c>
      <c r="F1121" s="270" t="s">
        <v>1259</v>
      </c>
      <c r="G1121" s="270" t="s">
        <v>1259</v>
      </c>
      <c r="H1121" s="270" t="s">
        <v>1259</v>
      </c>
      <c r="I1121" s="270" t="s">
        <v>1259</v>
      </c>
      <c r="J1121" s="270" t="s">
        <v>1259</v>
      </c>
      <c r="K1121" s="270" t="s">
        <v>1259</v>
      </c>
      <c r="L1121" s="270" t="s">
        <v>1259</v>
      </c>
      <c r="M1121" s="270" t="s">
        <v>1259</v>
      </c>
      <c r="N1121" s="270" t="s">
        <v>1259</v>
      </c>
      <c r="O1121" s="270" t="s">
        <v>1259</v>
      </c>
      <c r="P1121" s="270" t="s">
        <v>1259</v>
      </c>
      <c r="Q1121" s="270" t="s">
        <v>1259</v>
      </c>
      <c r="R1121" s="270" t="s">
        <v>1259</v>
      </c>
      <c r="S1121" s="270" t="s">
        <v>1259</v>
      </c>
      <c r="T1121" s="270" t="s">
        <v>1259</v>
      </c>
      <c r="U1121" s="270" t="s">
        <v>1259</v>
      </c>
      <c r="V1121" s="270" t="s">
        <v>1259</v>
      </c>
      <c r="W1121" s="270" t="s">
        <v>1259</v>
      </c>
      <c r="X1121" s="270" t="s">
        <v>1259</v>
      </c>
      <c r="Y1121" s="270" t="s">
        <v>1259</v>
      </c>
      <c r="Z1121" s="270" t="s">
        <v>1259</v>
      </c>
      <c r="AA1121" s="270" t="s">
        <v>1259</v>
      </c>
      <c r="AB1121" s="270" t="s">
        <v>1259</v>
      </c>
      <c r="AC1121" s="270" t="s">
        <v>1259</v>
      </c>
      <c r="AD1121" s="270" t="s">
        <v>1259</v>
      </c>
      <c r="AE1121" s="270" t="s">
        <v>1259</v>
      </c>
      <c r="AF1121" s="270" t="s">
        <v>1259</v>
      </c>
      <c r="AG1121" s="270" t="s">
        <v>1259</v>
      </c>
      <c r="AH1121" s="270" t="s">
        <v>1259</v>
      </c>
      <c r="AI1121" s="270" t="s">
        <v>1259</v>
      </c>
      <c r="AJ1121" s="270" t="s">
        <v>1259</v>
      </c>
      <c r="AK1121" s="270" t="s">
        <v>1259</v>
      </c>
      <c r="AL1121" s="270" t="s">
        <v>1259</v>
      </c>
      <c r="AM1121" s="270" t="s">
        <v>1259</v>
      </c>
      <c r="AN1121" s="270" t="s">
        <v>1259</v>
      </c>
      <c r="AO1121" s="270" t="s">
        <v>1259</v>
      </c>
      <c r="AP1121" s="270" t="s">
        <v>1259</v>
      </c>
      <c r="AQ1121" s="270" t="s">
        <v>1259</v>
      </c>
      <c r="AR1121" s="270" t="s">
        <v>1259</v>
      </c>
      <c r="AS1121" s="270" t="s">
        <v>1259</v>
      </c>
      <c r="AT1121" s="270" t="s">
        <v>1259</v>
      </c>
      <c r="AU1121" s="270" t="s">
        <v>1259</v>
      </c>
      <c r="AV1121" s="270" t="s">
        <v>1259</v>
      </c>
      <c r="AW1121" s="277" t="s">
        <v>1259</v>
      </c>
      <c r="AX1121">
        <f>VLOOKUP(A1121,[1]Sheet4!B$2:G$3636,6,0)</f>
        <v>0</v>
      </c>
      <c r="AY1121" t="str">
        <f>VLOOKUP(A1121,[1]Sheet2!A$3:AC$3636,29,0)</f>
        <v/>
      </c>
      <c r="AZ1121" s="270" t="s">
        <v>3258</v>
      </c>
      <c r="BA1121" s="270" t="s">
        <v>3258</v>
      </c>
      <c r="BB1121" s="270" t="s">
        <v>3258</v>
      </c>
      <c r="BC1121" s="270" t="s">
        <v>3258</v>
      </c>
      <c r="BD1121" s="270"/>
      <c r="BE1121" s="270"/>
    </row>
    <row r="1122" spans="1:83" ht="14.4" x14ac:dyDescent="0.3">
      <c r="A1122" s="269">
        <v>524992</v>
      </c>
      <c r="B1122" s="272" t="str">
        <f>VLOOKUP(A1122,[1]Sheet4!B$1:G$3636,5,0)</f>
        <v>الرابعة</v>
      </c>
      <c r="C1122" s="270" t="s">
        <v>1259</v>
      </c>
      <c r="D1122" s="270" t="s">
        <v>1259</v>
      </c>
      <c r="E1122" s="270" t="s">
        <v>1259</v>
      </c>
      <c r="F1122" s="270" t="s">
        <v>1259</v>
      </c>
      <c r="G1122" s="270" t="s">
        <v>1259</v>
      </c>
      <c r="H1122" s="270" t="s">
        <v>1259</v>
      </c>
      <c r="I1122" s="270" t="s">
        <v>1259</v>
      </c>
      <c r="J1122" s="270" t="s">
        <v>1259</v>
      </c>
      <c r="K1122" s="270" t="s">
        <v>1259</v>
      </c>
      <c r="L1122" s="270" t="s">
        <v>1259</v>
      </c>
      <c r="M1122" s="270" t="s">
        <v>1259</v>
      </c>
      <c r="N1122" s="270" t="s">
        <v>1259</v>
      </c>
      <c r="O1122" s="270" t="s">
        <v>1259</v>
      </c>
      <c r="P1122" s="270" t="s">
        <v>1259</v>
      </c>
      <c r="Q1122" s="270" t="s">
        <v>1259</v>
      </c>
      <c r="R1122" s="270" t="s">
        <v>1259</v>
      </c>
      <c r="S1122" s="270" t="s">
        <v>1259</v>
      </c>
      <c r="T1122" s="270" t="s">
        <v>1259</v>
      </c>
      <c r="U1122" s="270" t="s">
        <v>1259</v>
      </c>
      <c r="V1122" s="270" t="s">
        <v>1259</v>
      </c>
      <c r="W1122" s="270" t="s">
        <v>1259</v>
      </c>
      <c r="X1122" s="270" t="s">
        <v>1259</v>
      </c>
      <c r="Y1122" s="270" t="s">
        <v>1259</v>
      </c>
      <c r="Z1122" s="270" t="s">
        <v>1259</v>
      </c>
      <c r="AA1122" s="270" t="s">
        <v>1259</v>
      </c>
      <c r="AB1122" s="270" t="s">
        <v>1259</v>
      </c>
      <c r="AC1122" s="270" t="s">
        <v>1259</v>
      </c>
      <c r="AD1122" s="270" t="s">
        <v>1259</v>
      </c>
      <c r="AE1122" s="270" t="s">
        <v>1259</v>
      </c>
      <c r="AF1122" s="270" t="s">
        <v>1259</v>
      </c>
      <c r="AG1122" s="270" t="s">
        <v>1259</v>
      </c>
      <c r="AH1122" s="270" t="s">
        <v>1259</v>
      </c>
      <c r="AI1122" s="270" t="s">
        <v>1259</v>
      </c>
      <c r="AJ1122" s="270" t="s">
        <v>1259</v>
      </c>
      <c r="AK1122" s="270" t="s">
        <v>1259</v>
      </c>
      <c r="AL1122" s="270" t="s">
        <v>1259</v>
      </c>
      <c r="AM1122" s="270" t="s">
        <v>1259</v>
      </c>
      <c r="AN1122" s="270" t="s">
        <v>1259</v>
      </c>
      <c r="AO1122" s="270" t="s">
        <v>1259</v>
      </c>
      <c r="AP1122" s="270" t="s">
        <v>1259</v>
      </c>
      <c r="AQ1122" s="270" t="s">
        <v>1259</v>
      </c>
      <c r="AR1122" s="270" t="s">
        <v>1259</v>
      </c>
      <c r="AS1122" s="270" t="s">
        <v>1259</v>
      </c>
      <c r="AT1122" s="270" t="s">
        <v>1259</v>
      </c>
      <c r="AU1122" s="270" t="s">
        <v>1259</v>
      </c>
      <c r="AV1122" s="270" t="s">
        <v>1259</v>
      </c>
      <c r="AW1122" s="277" t="s">
        <v>1259</v>
      </c>
      <c r="AX1122">
        <f>VLOOKUP(A1122,[1]Sheet4!B$2:G$3636,6,0)</f>
        <v>0</v>
      </c>
      <c r="AY1122" t="str">
        <f>VLOOKUP(A1122,[1]Sheet2!A$3:AC$3636,29,0)</f>
        <v/>
      </c>
      <c r="AZ1122" s="270" t="s">
        <v>3258</v>
      </c>
      <c r="BA1122" s="270" t="s">
        <v>3258</v>
      </c>
      <c r="BB1122" s="270" t="s">
        <v>3258</v>
      </c>
      <c r="BC1122" s="270" t="s">
        <v>3258</v>
      </c>
      <c r="BD1122" s="270"/>
      <c r="BE1122" s="270"/>
    </row>
    <row r="1123" spans="1:83" ht="14.4" x14ac:dyDescent="0.3">
      <c r="A1123" s="269">
        <v>524996</v>
      </c>
      <c r="B1123" s="272" t="str">
        <f>VLOOKUP(A1123,[1]Sheet4!B$1:G$3636,5,0)</f>
        <v>الرابعة</v>
      </c>
      <c r="C1123" s="270" t="s">
        <v>1259</v>
      </c>
      <c r="D1123" s="270" t="s">
        <v>1259</v>
      </c>
      <c r="E1123" s="270" t="s">
        <v>1259</v>
      </c>
      <c r="F1123" s="270" t="s">
        <v>1259</v>
      </c>
      <c r="G1123" s="270" t="s">
        <v>1259</v>
      </c>
      <c r="H1123" s="270" t="s">
        <v>1259</v>
      </c>
      <c r="I1123" s="270" t="s">
        <v>1259</v>
      </c>
      <c r="J1123" s="270" t="s">
        <v>1259</v>
      </c>
      <c r="K1123" s="270" t="s">
        <v>1259</v>
      </c>
      <c r="L1123" s="270" t="s">
        <v>1259</v>
      </c>
      <c r="M1123" s="270" t="s">
        <v>1259</v>
      </c>
      <c r="N1123" s="270" t="s">
        <v>1259</v>
      </c>
      <c r="O1123" s="270" t="s">
        <v>1259</v>
      </c>
      <c r="P1123" s="270" t="s">
        <v>1259</v>
      </c>
      <c r="Q1123" s="270" t="s">
        <v>1259</v>
      </c>
      <c r="R1123" s="270" t="s">
        <v>1259</v>
      </c>
      <c r="S1123" s="270" t="s">
        <v>1259</v>
      </c>
      <c r="T1123" s="270" t="s">
        <v>1259</v>
      </c>
      <c r="U1123" s="270" t="s">
        <v>1259</v>
      </c>
      <c r="V1123" s="270" t="s">
        <v>1259</v>
      </c>
      <c r="W1123" s="270" t="s">
        <v>1259</v>
      </c>
      <c r="X1123" s="270" t="s">
        <v>1259</v>
      </c>
      <c r="Y1123" s="270" t="s">
        <v>1259</v>
      </c>
      <c r="Z1123" s="270" t="s">
        <v>1259</v>
      </c>
      <c r="AA1123" s="270" t="s">
        <v>1259</v>
      </c>
      <c r="AB1123" s="270" t="s">
        <v>1259</v>
      </c>
      <c r="AC1123" s="270" t="s">
        <v>1259</v>
      </c>
      <c r="AD1123" s="270" t="s">
        <v>1259</v>
      </c>
      <c r="AE1123" s="270" t="s">
        <v>1259</v>
      </c>
      <c r="AF1123" s="270" t="s">
        <v>1259</v>
      </c>
      <c r="AG1123" s="270" t="s">
        <v>1259</v>
      </c>
      <c r="AH1123" s="270" t="s">
        <v>1259</v>
      </c>
      <c r="AI1123" s="270" t="s">
        <v>1259</v>
      </c>
      <c r="AJ1123" s="270" t="s">
        <v>1259</v>
      </c>
      <c r="AK1123" s="270" t="s">
        <v>1259</v>
      </c>
      <c r="AL1123" s="270" t="s">
        <v>1259</v>
      </c>
      <c r="AM1123" s="270" t="s">
        <v>1259</v>
      </c>
      <c r="AN1123" s="270" t="s">
        <v>1259</v>
      </c>
      <c r="AO1123" s="270" t="s">
        <v>1259</v>
      </c>
      <c r="AP1123" s="270" t="s">
        <v>1259</v>
      </c>
      <c r="AQ1123" s="270" t="s">
        <v>1259</v>
      </c>
      <c r="AR1123" s="270" t="s">
        <v>1259</v>
      </c>
      <c r="AS1123" s="270" t="s">
        <v>1259</v>
      </c>
      <c r="AT1123" s="270" t="s">
        <v>1259</v>
      </c>
      <c r="AU1123" s="270" t="s">
        <v>1259</v>
      </c>
      <c r="AV1123" s="270" t="s">
        <v>1259</v>
      </c>
      <c r="AW1123" s="277" t="s">
        <v>1259</v>
      </c>
      <c r="AX1123">
        <f>VLOOKUP(A1123,[1]Sheet4!B$2:G$3636,6,0)</f>
        <v>0</v>
      </c>
      <c r="AY1123" t="str">
        <f>VLOOKUP(A1123,[1]Sheet2!A$3:AC$3636,29,0)</f>
        <v/>
      </c>
      <c r="AZ1123" s="270" t="s">
        <v>3258</v>
      </c>
      <c r="BA1123" s="270" t="s">
        <v>3258</v>
      </c>
      <c r="BB1123" s="270" t="s">
        <v>3258</v>
      </c>
      <c r="BC1123" s="270" t="s">
        <v>3258</v>
      </c>
      <c r="BD1123" s="270"/>
      <c r="BE1123" s="270"/>
    </row>
    <row r="1124" spans="1:83" ht="14.4" x14ac:dyDescent="0.3">
      <c r="A1124" s="269">
        <v>525011</v>
      </c>
      <c r="B1124" s="272" t="str">
        <f>VLOOKUP(A1124,[1]Sheet4!B$1:G$3636,5,0)</f>
        <v>الرابعة حديث</v>
      </c>
      <c r="C1124" s="270" t="s">
        <v>1259</v>
      </c>
      <c r="D1124" s="270" t="s">
        <v>1259</v>
      </c>
      <c r="E1124" s="270" t="s">
        <v>1259</v>
      </c>
      <c r="F1124" s="270" t="s">
        <v>1259</v>
      </c>
      <c r="G1124" s="270" t="s">
        <v>1259</v>
      </c>
      <c r="H1124" s="270" t="s">
        <v>1259</v>
      </c>
      <c r="I1124" s="270" t="s">
        <v>1259</v>
      </c>
      <c r="J1124" s="270" t="s">
        <v>1259</v>
      </c>
      <c r="K1124" s="270" t="s">
        <v>1259</v>
      </c>
      <c r="L1124" s="270" t="s">
        <v>1259</v>
      </c>
      <c r="M1124" s="270" t="s">
        <v>1259</v>
      </c>
      <c r="N1124" s="270" t="s">
        <v>1259</v>
      </c>
      <c r="O1124" s="270" t="s">
        <v>1259</v>
      </c>
      <c r="P1124" s="270" t="s">
        <v>1259</v>
      </c>
      <c r="Q1124" s="270" t="s">
        <v>1259</v>
      </c>
      <c r="R1124" s="270" t="s">
        <v>1259</v>
      </c>
      <c r="S1124" s="270" t="s">
        <v>1259</v>
      </c>
      <c r="T1124" s="270" t="s">
        <v>1259</v>
      </c>
      <c r="U1124" s="270" t="s">
        <v>1259</v>
      </c>
      <c r="V1124" s="270" t="s">
        <v>1259</v>
      </c>
      <c r="W1124" s="270" t="s">
        <v>1259</v>
      </c>
      <c r="X1124" s="270" t="s">
        <v>1259</v>
      </c>
      <c r="Y1124" s="270" t="s">
        <v>1259</v>
      </c>
      <c r="Z1124" s="270" t="s">
        <v>1259</v>
      </c>
      <c r="AA1124" s="270" t="s">
        <v>1259</v>
      </c>
      <c r="AB1124" s="270" t="s">
        <v>1259</v>
      </c>
      <c r="AC1124" s="270" t="s">
        <v>1259</v>
      </c>
      <c r="AD1124" s="270" t="s">
        <v>1259</v>
      </c>
      <c r="AE1124" s="270" t="s">
        <v>1259</v>
      </c>
      <c r="AF1124" s="270" t="s">
        <v>1259</v>
      </c>
      <c r="AG1124" s="270" t="s">
        <v>1259</v>
      </c>
      <c r="AH1124" s="270" t="s">
        <v>1259</v>
      </c>
      <c r="AI1124" s="270" t="s">
        <v>1259</v>
      </c>
      <c r="AJ1124" s="270" t="s">
        <v>1259</v>
      </c>
      <c r="AK1124" s="270" t="s">
        <v>1259</v>
      </c>
      <c r="AL1124" s="270" t="s">
        <v>1259</v>
      </c>
      <c r="AM1124" s="270" t="s">
        <v>1259</v>
      </c>
      <c r="AN1124" s="270" t="s">
        <v>1259</v>
      </c>
      <c r="AO1124" s="270" t="s">
        <v>1259</v>
      </c>
      <c r="AP1124" s="270" t="s">
        <v>1259</v>
      </c>
      <c r="AQ1124" s="270" t="s">
        <v>1259</v>
      </c>
      <c r="AR1124" s="270" t="s">
        <v>1259</v>
      </c>
      <c r="AS1124" s="270" t="s">
        <v>3258</v>
      </c>
      <c r="AT1124" s="270" t="s">
        <v>3258</v>
      </c>
      <c r="AU1124" s="270" t="s">
        <v>3258</v>
      </c>
      <c r="AV1124" s="270" t="s">
        <v>3258</v>
      </c>
      <c r="AW1124" s="277" t="s">
        <v>3258</v>
      </c>
      <c r="AY1124" t="str">
        <f>VLOOKUP(A1124,[1]Sheet2!A$3:AC$3636,29,0)</f>
        <v/>
      </c>
      <c r="AZ1124" s="270" t="s">
        <v>3258</v>
      </c>
      <c r="BA1124" s="270" t="s">
        <v>3258</v>
      </c>
      <c r="BB1124" s="270" t="s">
        <v>3258</v>
      </c>
      <c r="BC1124" s="270" t="s">
        <v>3258</v>
      </c>
      <c r="BD1124" s="270"/>
      <c r="BE1124" s="270"/>
      <c r="BH1124" s="248"/>
      <c r="BI1124" s="248"/>
      <c r="BJ1124" s="248"/>
      <c r="BK1124" s="248"/>
      <c r="BL1124" s="248"/>
      <c r="BM1124" s="248"/>
      <c r="BN1124" s="248"/>
      <c r="BO1124" s="248"/>
      <c r="BP1124" s="248" t="s">
        <v>3258</v>
      </c>
      <c r="BQ1124" s="248" t="s">
        <v>3258</v>
      </c>
      <c r="BR1124" s="248" t="s">
        <v>3258</v>
      </c>
      <c r="BS1124" s="248" t="s">
        <v>3258</v>
      </c>
      <c r="BT1124" s="248" t="s">
        <v>3258</v>
      </c>
      <c r="BU1124" s="248" t="s">
        <v>3258</v>
      </c>
      <c r="BV1124" s="247"/>
      <c r="BW1124" s="248"/>
      <c r="BX1124" s="248"/>
      <c r="BY1124" s="248"/>
      <c r="BZ1124" s="248"/>
      <c r="CA1124" s="241"/>
      <c r="CB1124" s="241"/>
      <c r="CC1124" s="241"/>
      <c r="CD1124" s="241"/>
      <c r="CE1124" s="248"/>
    </row>
    <row r="1125" spans="1:83" ht="14.4" x14ac:dyDescent="0.3">
      <c r="A1125" s="269">
        <v>525015</v>
      </c>
      <c r="B1125" s="272" t="str">
        <f>VLOOKUP(A1125,[1]Sheet4!B$1:G$3636,5,0)</f>
        <v>الرابعة</v>
      </c>
      <c r="C1125" s="270" t="s">
        <v>1259</v>
      </c>
      <c r="D1125" s="270" t="s">
        <v>1259</v>
      </c>
      <c r="E1125" s="270" t="s">
        <v>1259</v>
      </c>
      <c r="F1125" s="270" t="s">
        <v>1259</v>
      </c>
      <c r="G1125" s="270" t="s">
        <v>1259</v>
      </c>
      <c r="H1125" s="270" t="s">
        <v>1259</v>
      </c>
      <c r="I1125" s="270" t="s">
        <v>1259</v>
      </c>
      <c r="J1125" s="270" t="s">
        <v>1259</v>
      </c>
      <c r="K1125" s="270" t="s">
        <v>1259</v>
      </c>
      <c r="L1125" s="270" t="s">
        <v>1259</v>
      </c>
      <c r="M1125" s="270" t="s">
        <v>1259</v>
      </c>
      <c r="N1125" s="270" t="s">
        <v>1259</v>
      </c>
      <c r="O1125" s="270" t="s">
        <v>1259</v>
      </c>
      <c r="P1125" s="270" t="s">
        <v>1259</v>
      </c>
      <c r="Q1125" s="270" t="s">
        <v>1259</v>
      </c>
      <c r="R1125" s="270" t="s">
        <v>1259</v>
      </c>
      <c r="S1125" s="270" t="s">
        <v>1259</v>
      </c>
      <c r="T1125" s="270" t="s">
        <v>1259</v>
      </c>
      <c r="U1125" s="270" t="s">
        <v>1259</v>
      </c>
      <c r="V1125" s="270" t="s">
        <v>1259</v>
      </c>
      <c r="W1125" s="270" t="s">
        <v>1259</v>
      </c>
      <c r="X1125" s="270" t="s">
        <v>1259</v>
      </c>
      <c r="Y1125" s="270" t="s">
        <v>1259</v>
      </c>
      <c r="Z1125" s="270" t="s">
        <v>1259</v>
      </c>
      <c r="AA1125" s="270" t="s">
        <v>1259</v>
      </c>
      <c r="AB1125" s="270" t="s">
        <v>1259</v>
      </c>
      <c r="AC1125" s="270" t="s">
        <v>1259</v>
      </c>
      <c r="AD1125" s="270" t="s">
        <v>1259</v>
      </c>
      <c r="AE1125" s="270" t="s">
        <v>1259</v>
      </c>
      <c r="AF1125" s="270" t="s">
        <v>1259</v>
      </c>
      <c r="AG1125" s="270" t="s">
        <v>1259</v>
      </c>
      <c r="AH1125" s="270" t="s">
        <v>1259</v>
      </c>
      <c r="AI1125" s="270" t="s">
        <v>1259</v>
      </c>
      <c r="AJ1125" s="270" t="s">
        <v>1259</v>
      </c>
      <c r="AK1125" s="270" t="s">
        <v>1259</v>
      </c>
      <c r="AL1125" s="270" t="s">
        <v>1259</v>
      </c>
      <c r="AM1125" s="270" t="s">
        <v>1259</v>
      </c>
      <c r="AN1125" s="270" t="s">
        <v>1259</v>
      </c>
      <c r="AO1125" s="270" t="s">
        <v>1259</v>
      </c>
      <c r="AP1125" s="270" t="s">
        <v>1259</v>
      </c>
      <c r="AQ1125" s="270" t="s">
        <v>1259</v>
      </c>
      <c r="AR1125" s="270" t="s">
        <v>1259</v>
      </c>
      <c r="AS1125" s="270" t="s">
        <v>1259</v>
      </c>
      <c r="AT1125" s="270" t="s">
        <v>1259</v>
      </c>
      <c r="AU1125" s="270" t="s">
        <v>1259</v>
      </c>
      <c r="AV1125" s="270" t="s">
        <v>1259</v>
      </c>
      <c r="AW1125" s="277" t="s">
        <v>1259</v>
      </c>
      <c r="AX1125">
        <f>VLOOKUP(A1125,[1]Sheet4!B$2:G$3636,6,0)</f>
        <v>0</v>
      </c>
      <c r="AY1125" t="str">
        <f>VLOOKUP(A1125,[1]Sheet2!A$3:AC$3636,29,0)</f>
        <v/>
      </c>
      <c r="AZ1125" s="270" t="s">
        <v>3258</v>
      </c>
      <c r="BA1125" s="270" t="s">
        <v>3258</v>
      </c>
      <c r="BB1125" s="270" t="s">
        <v>3258</v>
      </c>
      <c r="BC1125" s="270" t="s">
        <v>3258</v>
      </c>
      <c r="BD1125" s="270"/>
      <c r="BE1125" s="270"/>
    </row>
    <row r="1126" spans="1:83" ht="14.4" x14ac:dyDescent="0.3">
      <c r="A1126" s="269">
        <v>525064</v>
      </c>
      <c r="B1126" s="272" t="str">
        <f>VLOOKUP(A1126,[1]Sheet4!B$1:G$3636,5,0)</f>
        <v>الرابعة</v>
      </c>
      <c r="C1126" s="270" t="s">
        <v>1259</v>
      </c>
      <c r="D1126" s="270" t="s">
        <v>1259</v>
      </c>
      <c r="E1126" s="270" t="s">
        <v>1259</v>
      </c>
      <c r="F1126" s="270" t="s">
        <v>1259</v>
      </c>
      <c r="G1126" s="270" t="s">
        <v>1259</v>
      </c>
      <c r="H1126" s="270" t="s">
        <v>1259</v>
      </c>
      <c r="I1126" s="270" t="s">
        <v>1259</v>
      </c>
      <c r="J1126" s="270" t="s">
        <v>1259</v>
      </c>
      <c r="K1126" s="270" t="s">
        <v>1259</v>
      </c>
      <c r="L1126" s="270" t="s">
        <v>1259</v>
      </c>
      <c r="M1126" s="270" t="s">
        <v>1259</v>
      </c>
      <c r="N1126" s="270" t="s">
        <v>1259</v>
      </c>
      <c r="O1126" s="270" t="s">
        <v>1259</v>
      </c>
      <c r="P1126" s="270" t="s">
        <v>1259</v>
      </c>
      <c r="Q1126" s="270" t="s">
        <v>1259</v>
      </c>
      <c r="R1126" s="270" t="s">
        <v>1259</v>
      </c>
      <c r="S1126" s="270" t="s">
        <v>1259</v>
      </c>
      <c r="T1126" s="270" t="s">
        <v>1259</v>
      </c>
      <c r="U1126" s="270" t="s">
        <v>1259</v>
      </c>
      <c r="V1126" s="270" t="s">
        <v>1259</v>
      </c>
      <c r="W1126" s="270" t="s">
        <v>1259</v>
      </c>
      <c r="X1126" s="270" t="s">
        <v>1259</v>
      </c>
      <c r="Y1126" s="270" t="s">
        <v>1259</v>
      </c>
      <c r="Z1126" s="270" t="s">
        <v>1259</v>
      </c>
      <c r="AA1126" s="270" t="s">
        <v>1259</v>
      </c>
      <c r="AB1126" s="270" t="s">
        <v>1259</v>
      </c>
      <c r="AC1126" s="270" t="s">
        <v>1259</v>
      </c>
      <c r="AD1126" s="270" t="s">
        <v>1259</v>
      </c>
      <c r="AE1126" s="270" t="s">
        <v>1259</v>
      </c>
      <c r="AF1126" s="270" t="s">
        <v>1259</v>
      </c>
      <c r="AG1126" s="270" t="s">
        <v>1259</v>
      </c>
      <c r="AH1126" s="270" t="s">
        <v>1259</v>
      </c>
      <c r="AI1126" s="270" t="s">
        <v>1259</v>
      </c>
      <c r="AJ1126" s="270" t="s">
        <v>1259</v>
      </c>
      <c r="AK1126" s="270" t="s">
        <v>1259</v>
      </c>
      <c r="AL1126" s="270" t="s">
        <v>1259</v>
      </c>
      <c r="AM1126" s="270" t="s">
        <v>1259</v>
      </c>
      <c r="AN1126" s="270" t="s">
        <v>1259</v>
      </c>
      <c r="AO1126" s="270" t="s">
        <v>1259</v>
      </c>
      <c r="AP1126" s="270" t="s">
        <v>1259</v>
      </c>
      <c r="AQ1126" s="270" t="s">
        <v>1259</v>
      </c>
      <c r="AR1126" s="270" t="s">
        <v>1259</v>
      </c>
      <c r="AS1126" s="270" t="s">
        <v>1259</v>
      </c>
      <c r="AT1126" s="270" t="s">
        <v>1259</v>
      </c>
      <c r="AU1126" s="270" t="s">
        <v>1259</v>
      </c>
      <c r="AV1126" s="270" t="s">
        <v>1259</v>
      </c>
      <c r="AW1126" s="277" t="s">
        <v>1259</v>
      </c>
      <c r="AX1126">
        <f>VLOOKUP(A1126,[1]Sheet4!B$2:G$3636,6,0)</f>
        <v>0</v>
      </c>
      <c r="AY1126" t="str">
        <f>VLOOKUP(A1126,[1]Sheet2!A$3:AC$3636,29,0)</f>
        <v/>
      </c>
      <c r="AZ1126" s="270" t="s">
        <v>3258</v>
      </c>
      <c r="BA1126" s="270" t="s">
        <v>3258</v>
      </c>
      <c r="BB1126" s="270" t="s">
        <v>3258</v>
      </c>
      <c r="BC1126" s="270" t="s">
        <v>3258</v>
      </c>
      <c r="BD1126" s="270"/>
      <c r="BE1126" s="270"/>
      <c r="BH1126" s="248"/>
      <c r="BI1126" s="248"/>
      <c r="BJ1126" s="248"/>
      <c r="BK1126" s="248"/>
      <c r="BL1126" s="248"/>
      <c r="BM1126" s="248"/>
      <c r="BN1126" s="248"/>
      <c r="BO1126" s="248"/>
      <c r="BP1126" s="248" t="s">
        <v>3258</v>
      </c>
      <c r="BQ1126" s="248" t="s">
        <v>3258</v>
      </c>
      <c r="BR1126" s="248" t="s">
        <v>3258</v>
      </c>
      <c r="BS1126" s="248" t="s">
        <v>3258</v>
      </c>
      <c r="BT1126" s="248" t="s">
        <v>3258</v>
      </c>
      <c r="BU1126" s="248" t="s">
        <v>3258</v>
      </c>
      <c r="BV1126" s="247"/>
      <c r="BW1126" s="248"/>
      <c r="BX1126" s="248"/>
      <c r="BY1126" s="248"/>
      <c r="BZ1126" s="248"/>
      <c r="CA1126" s="241"/>
      <c r="CB1126" s="241"/>
      <c r="CC1126" s="241"/>
      <c r="CD1126" s="241"/>
      <c r="CE1126" s="248"/>
    </row>
    <row r="1127" spans="1:83" ht="14.4" x14ac:dyDescent="0.3">
      <c r="A1127" s="269">
        <v>525096</v>
      </c>
      <c r="B1127" s="272" t="str">
        <f>VLOOKUP(A1127,[1]Sheet4!B$1:G$3636,5,0)</f>
        <v>الرابعة</v>
      </c>
      <c r="C1127" s="270" t="s">
        <v>1259</v>
      </c>
      <c r="D1127" s="270" t="s">
        <v>1259</v>
      </c>
      <c r="E1127" s="270" t="s">
        <v>1259</v>
      </c>
      <c r="F1127" s="270" t="s">
        <v>1259</v>
      </c>
      <c r="G1127" s="270" t="s">
        <v>1259</v>
      </c>
      <c r="H1127" s="270" t="s">
        <v>1259</v>
      </c>
      <c r="I1127" s="270" t="s">
        <v>1259</v>
      </c>
      <c r="J1127" s="270" t="s">
        <v>1259</v>
      </c>
      <c r="K1127" s="270" t="s">
        <v>1259</v>
      </c>
      <c r="L1127" s="270" t="s">
        <v>1259</v>
      </c>
      <c r="M1127" s="270" t="s">
        <v>1259</v>
      </c>
      <c r="N1127" s="270" t="s">
        <v>1259</v>
      </c>
      <c r="O1127" s="270" t="s">
        <v>1259</v>
      </c>
      <c r="P1127" s="270" t="s">
        <v>1259</v>
      </c>
      <c r="Q1127" s="270" t="s">
        <v>1259</v>
      </c>
      <c r="R1127" s="270" t="s">
        <v>1259</v>
      </c>
      <c r="S1127" s="270" t="s">
        <v>1259</v>
      </c>
      <c r="T1127" s="270" t="s">
        <v>1259</v>
      </c>
      <c r="U1127" s="270" t="s">
        <v>1259</v>
      </c>
      <c r="V1127" s="270" t="s">
        <v>1259</v>
      </c>
      <c r="W1127" s="270" t="s">
        <v>1259</v>
      </c>
      <c r="X1127" s="270" t="s">
        <v>1259</v>
      </c>
      <c r="Y1127" s="270" t="s">
        <v>1259</v>
      </c>
      <c r="Z1127" s="270" t="s">
        <v>1259</v>
      </c>
      <c r="AA1127" s="270" t="s">
        <v>1259</v>
      </c>
      <c r="AB1127" s="270" t="s">
        <v>1259</v>
      </c>
      <c r="AC1127" s="270" t="s">
        <v>1259</v>
      </c>
      <c r="AD1127" s="270" t="s">
        <v>1259</v>
      </c>
      <c r="AE1127" s="270" t="s">
        <v>1259</v>
      </c>
      <c r="AF1127" s="270" t="s">
        <v>1259</v>
      </c>
      <c r="AG1127" s="270" t="s">
        <v>1259</v>
      </c>
      <c r="AH1127" s="270" t="s">
        <v>1259</v>
      </c>
      <c r="AI1127" s="270" t="s">
        <v>1259</v>
      </c>
      <c r="AJ1127" s="270" t="s">
        <v>1259</v>
      </c>
      <c r="AK1127" s="270" t="s">
        <v>1259</v>
      </c>
      <c r="AL1127" s="270" t="s">
        <v>1259</v>
      </c>
      <c r="AM1127" s="270" t="s">
        <v>1259</v>
      </c>
      <c r="AN1127" s="270" t="s">
        <v>1259</v>
      </c>
      <c r="AO1127" s="270" t="s">
        <v>1259</v>
      </c>
      <c r="AP1127" s="270" t="s">
        <v>1259</v>
      </c>
      <c r="AQ1127" s="270" t="s">
        <v>1259</v>
      </c>
      <c r="AR1127" s="270" t="s">
        <v>1259</v>
      </c>
      <c r="AS1127" s="270" t="s">
        <v>1259</v>
      </c>
      <c r="AT1127" s="270" t="s">
        <v>1259</v>
      </c>
      <c r="AU1127" s="270" t="s">
        <v>1259</v>
      </c>
      <c r="AV1127" s="270" t="s">
        <v>1259</v>
      </c>
      <c r="AW1127" s="277" t="s">
        <v>1259</v>
      </c>
      <c r="AX1127">
        <f>VLOOKUP(A1127,[1]Sheet4!B$2:G$3636,6,0)</f>
        <v>0</v>
      </c>
      <c r="AY1127" t="str">
        <f>VLOOKUP(A1127,[1]Sheet2!A$3:AC$3636,29,0)</f>
        <v/>
      </c>
      <c r="AZ1127" s="270" t="s">
        <v>3258</v>
      </c>
      <c r="BA1127" s="270" t="s">
        <v>3258</v>
      </c>
      <c r="BB1127" s="270" t="s">
        <v>3258</v>
      </c>
      <c r="BC1127" s="270" t="s">
        <v>3258</v>
      </c>
      <c r="BD1127" s="270"/>
      <c r="BE1127" s="270"/>
    </row>
    <row r="1128" spans="1:83" ht="14.4" x14ac:dyDescent="0.3">
      <c r="A1128" s="269">
        <v>525103</v>
      </c>
      <c r="B1128" s="272" t="str">
        <f>VLOOKUP(A1128,[1]Sheet4!B$1:G$3636,5,0)</f>
        <v>الرابعة</v>
      </c>
      <c r="C1128" s="270" t="s">
        <v>1259</v>
      </c>
      <c r="D1128" s="270" t="s">
        <v>1259</v>
      </c>
      <c r="E1128" s="270" t="s">
        <v>1259</v>
      </c>
      <c r="F1128" s="270" t="s">
        <v>1259</v>
      </c>
      <c r="G1128" s="270" t="s">
        <v>1259</v>
      </c>
      <c r="H1128" s="270" t="s">
        <v>1259</v>
      </c>
      <c r="I1128" s="270" t="s">
        <v>1259</v>
      </c>
      <c r="J1128" s="270" t="s">
        <v>1259</v>
      </c>
      <c r="K1128" s="270" t="s">
        <v>1259</v>
      </c>
      <c r="L1128" s="270" t="s">
        <v>1259</v>
      </c>
      <c r="M1128" s="270" t="s">
        <v>1259</v>
      </c>
      <c r="N1128" s="270" t="s">
        <v>1259</v>
      </c>
      <c r="O1128" s="270" t="s">
        <v>1259</v>
      </c>
      <c r="P1128" s="270" t="s">
        <v>1259</v>
      </c>
      <c r="Q1128" s="270" t="s">
        <v>1259</v>
      </c>
      <c r="R1128" s="270" t="s">
        <v>1259</v>
      </c>
      <c r="S1128" s="270" t="s">
        <v>1259</v>
      </c>
      <c r="T1128" s="270" t="s">
        <v>1259</v>
      </c>
      <c r="U1128" s="270" t="s">
        <v>1259</v>
      </c>
      <c r="V1128" s="270" t="s">
        <v>1259</v>
      </c>
      <c r="W1128" s="270" t="s">
        <v>1259</v>
      </c>
      <c r="X1128" s="270" t="s">
        <v>1259</v>
      </c>
      <c r="Y1128" s="270" t="s">
        <v>1259</v>
      </c>
      <c r="Z1128" s="270" t="s">
        <v>1259</v>
      </c>
      <c r="AA1128" s="270" t="s">
        <v>1259</v>
      </c>
      <c r="AB1128" s="270" t="s">
        <v>1259</v>
      </c>
      <c r="AC1128" s="270" t="s">
        <v>1259</v>
      </c>
      <c r="AD1128" s="270" t="s">
        <v>1259</v>
      </c>
      <c r="AE1128" s="270" t="s">
        <v>1259</v>
      </c>
      <c r="AF1128" s="270" t="s">
        <v>1259</v>
      </c>
      <c r="AG1128" s="270" t="s">
        <v>1259</v>
      </c>
      <c r="AH1128" s="270" t="s">
        <v>1259</v>
      </c>
      <c r="AI1128" s="270" t="s">
        <v>1259</v>
      </c>
      <c r="AJ1128" s="270" t="s">
        <v>1259</v>
      </c>
      <c r="AK1128" s="270" t="s">
        <v>1259</v>
      </c>
      <c r="AL1128" s="270" t="s">
        <v>1259</v>
      </c>
      <c r="AM1128" s="270" t="s">
        <v>1259</v>
      </c>
      <c r="AN1128" s="270" t="s">
        <v>1259</v>
      </c>
      <c r="AO1128" s="270" t="s">
        <v>1259</v>
      </c>
      <c r="AP1128" s="270" t="s">
        <v>1259</v>
      </c>
      <c r="AQ1128" s="270" t="s">
        <v>1259</v>
      </c>
      <c r="AR1128" s="270" t="s">
        <v>1259</v>
      </c>
      <c r="AS1128" s="270" t="s">
        <v>1259</v>
      </c>
      <c r="AT1128" s="270" t="s">
        <v>1259</v>
      </c>
      <c r="AU1128" s="270" t="s">
        <v>1259</v>
      </c>
      <c r="AV1128" s="270" t="s">
        <v>1259</v>
      </c>
      <c r="AW1128" s="270" t="s">
        <v>1259</v>
      </c>
      <c r="AX1128">
        <f>VLOOKUP(A1128,[1]Sheet4!B$2:G$3636,6,0)</f>
        <v>0</v>
      </c>
      <c r="AY1128" t="str">
        <f>VLOOKUP(A1128,[1]Sheet2!A$3:AC$3636,29,0)</f>
        <v/>
      </c>
      <c r="AZ1128" s="270" t="s">
        <v>3258</v>
      </c>
      <c r="BA1128" s="270" t="s">
        <v>3258</v>
      </c>
      <c r="BB1128" s="270" t="s">
        <v>3258</v>
      </c>
      <c r="BC1128" s="270" t="s">
        <v>3258</v>
      </c>
      <c r="BD1128" s="270"/>
      <c r="BE1128" s="270"/>
    </row>
    <row r="1129" spans="1:83" ht="14.4" x14ac:dyDescent="0.3">
      <c r="A1129" s="269">
        <v>525109</v>
      </c>
      <c r="B1129" s="272" t="str">
        <f>VLOOKUP(A1129,[1]Sheet4!B$1:G$3636,5,0)</f>
        <v>الرابعة</v>
      </c>
      <c r="C1129" s="270" t="s">
        <v>1259</v>
      </c>
      <c r="D1129" s="270" t="s">
        <v>1259</v>
      </c>
      <c r="E1129" s="270" t="s">
        <v>1259</v>
      </c>
      <c r="F1129" s="270" t="s">
        <v>1259</v>
      </c>
      <c r="G1129" s="270" t="s">
        <v>1259</v>
      </c>
      <c r="H1129" s="270" t="s">
        <v>1259</v>
      </c>
      <c r="I1129" s="270" t="s">
        <v>1259</v>
      </c>
      <c r="J1129" s="270" t="s">
        <v>1259</v>
      </c>
      <c r="K1129" s="270" t="s">
        <v>1259</v>
      </c>
      <c r="L1129" s="270" t="s">
        <v>1259</v>
      </c>
      <c r="M1129" s="270" t="s">
        <v>1259</v>
      </c>
      <c r="N1129" s="270" t="s">
        <v>1259</v>
      </c>
      <c r="O1129" s="270" t="s">
        <v>1259</v>
      </c>
      <c r="P1129" s="270" t="s">
        <v>1259</v>
      </c>
      <c r="Q1129" s="270" t="s">
        <v>1259</v>
      </c>
      <c r="R1129" s="270" t="s">
        <v>1259</v>
      </c>
      <c r="S1129" s="270" t="s">
        <v>1259</v>
      </c>
      <c r="T1129" s="270" t="s">
        <v>1259</v>
      </c>
      <c r="U1129" s="270" t="s">
        <v>1259</v>
      </c>
      <c r="V1129" s="270" t="s">
        <v>1259</v>
      </c>
      <c r="W1129" s="270" t="s">
        <v>1259</v>
      </c>
      <c r="X1129" s="270" t="s">
        <v>1259</v>
      </c>
      <c r="Y1129" s="270" t="s">
        <v>1259</v>
      </c>
      <c r="Z1129" s="270" t="s">
        <v>1259</v>
      </c>
      <c r="AA1129" s="270" t="s">
        <v>1259</v>
      </c>
      <c r="AB1129" s="270" t="s">
        <v>1259</v>
      </c>
      <c r="AC1129" s="270" t="s">
        <v>1259</v>
      </c>
      <c r="AD1129" s="270" t="s">
        <v>1259</v>
      </c>
      <c r="AE1129" s="270" t="s">
        <v>1259</v>
      </c>
      <c r="AF1129" s="270" t="s">
        <v>1259</v>
      </c>
      <c r="AG1129" s="270" t="s">
        <v>1259</v>
      </c>
      <c r="AH1129" s="270" t="s">
        <v>1259</v>
      </c>
      <c r="AI1129" s="270" t="s">
        <v>1259</v>
      </c>
      <c r="AJ1129" s="270" t="s">
        <v>1259</v>
      </c>
      <c r="AK1129" s="270" t="s">
        <v>1259</v>
      </c>
      <c r="AL1129" s="270" t="s">
        <v>1259</v>
      </c>
      <c r="AM1129" s="270" t="s">
        <v>1259</v>
      </c>
      <c r="AN1129" s="270" t="s">
        <v>1259</v>
      </c>
      <c r="AO1129" s="270" t="s">
        <v>1259</v>
      </c>
      <c r="AP1129" s="270" t="s">
        <v>1259</v>
      </c>
      <c r="AQ1129" s="270" t="s">
        <v>1259</v>
      </c>
      <c r="AR1129" s="270" t="s">
        <v>1259</v>
      </c>
      <c r="AS1129" s="270" t="s">
        <v>1259</v>
      </c>
      <c r="AT1129" s="270" t="s">
        <v>1259</v>
      </c>
      <c r="AU1129" s="270" t="s">
        <v>1259</v>
      </c>
      <c r="AV1129" s="270" t="s">
        <v>1259</v>
      </c>
      <c r="AW1129" s="270" t="s">
        <v>1259</v>
      </c>
      <c r="AX1129">
        <f>VLOOKUP(A1129,[1]Sheet4!B$2:G$3636,6,0)</f>
        <v>0</v>
      </c>
      <c r="AY1129" t="str">
        <f>VLOOKUP(A1129,[1]Sheet2!A$3:AC$3636,29,0)</f>
        <v/>
      </c>
      <c r="AZ1129" s="270" t="s">
        <v>3258</v>
      </c>
      <c r="BA1129" s="270" t="s">
        <v>3258</v>
      </c>
      <c r="BB1129" s="270" t="s">
        <v>3258</v>
      </c>
      <c r="BC1129" s="270" t="s">
        <v>3258</v>
      </c>
      <c r="BD1129" s="270"/>
      <c r="BE1129" s="270"/>
      <c r="BH1129" s="248"/>
      <c r="BI1129" s="248"/>
      <c r="BJ1129" s="248"/>
      <c r="BK1129" s="248"/>
      <c r="BL1129" s="248"/>
      <c r="BM1129" s="248"/>
      <c r="BN1129" s="248"/>
      <c r="BO1129" s="248"/>
      <c r="BP1129" s="248" t="s">
        <v>3258</v>
      </c>
      <c r="BQ1129" s="248" t="s">
        <v>3258</v>
      </c>
      <c r="BR1129" s="248" t="s">
        <v>3258</v>
      </c>
      <c r="BS1129" s="248" t="s">
        <v>3258</v>
      </c>
      <c r="BT1129" s="248" t="s">
        <v>3258</v>
      </c>
      <c r="BU1129" s="248" t="s">
        <v>3258</v>
      </c>
      <c r="BV1129" s="247"/>
      <c r="BW1129" s="248"/>
      <c r="BX1129" s="248"/>
      <c r="BY1129" s="248"/>
      <c r="BZ1129" s="248"/>
      <c r="CA1129" s="241"/>
      <c r="CB1129" s="241"/>
      <c r="CC1129" s="241"/>
      <c r="CD1129" s="241"/>
      <c r="CE1129" s="248"/>
    </row>
    <row r="1130" spans="1:83" ht="14.4" x14ac:dyDescent="0.3">
      <c r="A1130" s="269">
        <v>525119</v>
      </c>
      <c r="B1130" s="272" t="str">
        <f>VLOOKUP(A1130,[1]Sheet4!B$1:G$3636,5,0)</f>
        <v>الرابعة</v>
      </c>
      <c r="C1130" s="270" t="s">
        <v>1259</v>
      </c>
      <c r="D1130" s="270" t="s">
        <v>1259</v>
      </c>
      <c r="E1130" s="270" t="s">
        <v>1259</v>
      </c>
      <c r="F1130" s="270" t="s">
        <v>1259</v>
      </c>
      <c r="G1130" s="270" t="s">
        <v>1259</v>
      </c>
      <c r="H1130" s="270" t="s">
        <v>1259</v>
      </c>
      <c r="I1130" s="270" t="s">
        <v>1259</v>
      </c>
      <c r="J1130" s="270" t="s">
        <v>1259</v>
      </c>
      <c r="K1130" s="270" t="s">
        <v>1259</v>
      </c>
      <c r="L1130" s="270" t="s">
        <v>1259</v>
      </c>
      <c r="M1130" s="270" t="s">
        <v>1259</v>
      </c>
      <c r="N1130" s="270" t="s">
        <v>1259</v>
      </c>
      <c r="O1130" s="270" t="s">
        <v>1259</v>
      </c>
      <c r="P1130" s="270" t="s">
        <v>1259</v>
      </c>
      <c r="Q1130" s="270" t="s">
        <v>1259</v>
      </c>
      <c r="R1130" s="270" t="s">
        <v>1259</v>
      </c>
      <c r="S1130" s="270" t="s">
        <v>1259</v>
      </c>
      <c r="T1130" s="270" t="s">
        <v>1259</v>
      </c>
      <c r="U1130" s="270" t="s">
        <v>1259</v>
      </c>
      <c r="V1130" s="270" t="s">
        <v>1259</v>
      </c>
      <c r="W1130" s="270" t="s">
        <v>1259</v>
      </c>
      <c r="X1130" s="270" t="s">
        <v>1259</v>
      </c>
      <c r="Y1130" s="270" t="s">
        <v>1259</v>
      </c>
      <c r="Z1130" s="270" t="s">
        <v>1259</v>
      </c>
      <c r="AA1130" s="270" t="s">
        <v>1259</v>
      </c>
      <c r="AB1130" s="270" t="s">
        <v>1259</v>
      </c>
      <c r="AC1130" s="270" t="s">
        <v>1259</v>
      </c>
      <c r="AD1130" s="270" t="s">
        <v>1259</v>
      </c>
      <c r="AE1130" s="270" t="s">
        <v>1259</v>
      </c>
      <c r="AF1130" s="270" t="s">
        <v>1259</v>
      </c>
      <c r="AG1130" s="270" t="s">
        <v>1259</v>
      </c>
      <c r="AH1130" s="270" t="s">
        <v>1259</v>
      </c>
      <c r="AI1130" s="270" t="s">
        <v>1259</v>
      </c>
      <c r="AJ1130" s="270" t="s">
        <v>1259</v>
      </c>
      <c r="AK1130" s="270" t="s">
        <v>1259</v>
      </c>
      <c r="AL1130" s="270" t="s">
        <v>1259</v>
      </c>
      <c r="AM1130" s="270" t="s">
        <v>1259</v>
      </c>
      <c r="AN1130" s="270" t="s">
        <v>1259</v>
      </c>
      <c r="AO1130" s="270" t="s">
        <v>1259</v>
      </c>
      <c r="AP1130" s="270" t="s">
        <v>1259</v>
      </c>
      <c r="AQ1130" s="270" t="s">
        <v>1259</v>
      </c>
      <c r="AR1130" s="270" t="s">
        <v>1259</v>
      </c>
      <c r="AS1130" s="270" t="s">
        <v>1259</v>
      </c>
      <c r="AT1130" s="270" t="s">
        <v>1259</v>
      </c>
      <c r="AU1130" s="270" t="s">
        <v>1259</v>
      </c>
      <c r="AV1130" s="270" t="s">
        <v>1259</v>
      </c>
      <c r="AW1130" s="277" t="s">
        <v>1259</v>
      </c>
      <c r="AX1130">
        <f>VLOOKUP(A1130,[1]Sheet4!B$2:G$3636,6,0)</f>
        <v>0</v>
      </c>
      <c r="AY1130" t="str">
        <f>VLOOKUP(A1130,[1]Sheet2!A$3:AC$3636,29,0)</f>
        <v/>
      </c>
      <c r="AZ1130" s="270" t="s">
        <v>3258</v>
      </c>
      <c r="BA1130" s="270" t="s">
        <v>3258</v>
      </c>
      <c r="BB1130" s="270" t="s">
        <v>3258</v>
      </c>
      <c r="BC1130" s="270" t="s">
        <v>3258</v>
      </c>
      <c r="BD1130" s="270"/>
      <c r="BE1130" s="270"/>
    </row>
    <row r="1131" spans="1:83" ht="14.4" x14ac:dyDescent="0.3">
      <c r="A1131" s="269">
        <v>525120</v>
      </c>
      <c r="B1131" s="272" t="str">
        <f>VLOOKUP(A1131,[1]Sheet4!B$1:G$3636,5,0)</f>
        <v>الرابعة</v>
      </c>
      <c r="C1131" s="270" t="s">
        <v>1259</v>
      </c>
      <c r="D1131" s="270" t="s">
        <v>1259</v>
      </c>
      <c r="E1131" s="270" t="s">
        <v>1259</v>
      </c>
      <c r="F1131" s="270" t="s">
        <v>1259</v>
      </c>
      <c r="G1131" s="270" t="s">
        <v>1259</v>
      </c>
      <c r="H1131" s="270" t="s">
        <v>1259</v>
      </c>
      <c r="I1131" s="270" t="s">
        <v>1259</v>
      </c>
      <c r="J1131" s="270" t="s">
        <v>1259</v>
      </c>
      <c r="K1131" s="270" t="s">
        <v>1259</v>
      </c>
      <c r="L1131" s="270" t="s">
        <v>1259</v>
      </c>
      <c r="M1131" s="270" t="s">
        <v>1259</v>
      </c>
      <c r="N1131" s="270" t="s">
        <v>1259</v>
      </c>
      <c r="O1131" s="270" t="s">
        <v>1259</v>
      </c>
      <c r="P1131" s="270" t="s">
        <v>1259</v>
      </c>
      <c r="Q1131" s="270" t="s">
        <v>1259</v>
      </c>
      <c r="R1131" s="270" t="s">
        <v>1259</v>
      </c>
      <c r="S1131" s="270" t="s">
        <v>1259</v>
      </c>
      <c r="T1131" s="270" t="s">
        <v>1259</v>
      </c>
      <c r="U1131" s="270" t="s">
        <v>1259</v>
      </c>
      <c r="V1131" s="270" t="s">
        <v>1259</v>
      </c>
      <c r="W1131" s="270" t="s">
        <v>1259</v>
      </c>
      <c r="X1131" s="270" t="s">
        <v>1259</v>
      </c>
      <c r="Y1131" s="270" t="s">
        <v>1259</v>
      </c>
      <c r="Z1131" s="270" t="s">
        <v>1259</v>
      </c>
      <c r="AA1131" s="270" t="s">
        <v>1259</v>
      </c>
      <c r="AB1131" s="270" t="s">
        <v>1259</v>
      </c>
      <c r="AC1131" s="270" t="s">
        <v>1259</v>
      </c>
      <c r="AD1131" s="270" t="s">
        <v>1259</v>
      </c>
      <c r="AE1131" s="270" t="s">
        <v>1259</v>
      </c>
      <c r="AF1131" s="270" t="s">
        <v>1259</v>
      </c>
      <c r="AG1131" s="270" t="s">
        <v>1259</v>
      </c>
      <c r="AH1131" s="270" t="s">
        <v>1259</v>
      </c>
      <c r="AI1131" s="270" t="s">
        <v>1259</v>
      </c>
      <c r="AJ1131" s="270" t="s">
        <v>1259</v>
      </c>
      <c r="AK1131" s="270" t="s">
        <v>1259</v>
      </c>
      <c r="AL1131" s="270" t="s">
        <v>1259</v>
      </c>
      <c r="AM1131" s="270" t="s">
        <v>1259</v>
      </c>
      <c r="AN1131" s="270" t="s">
        <v>1259</v>
      </c>
      <c r="AO1131" s="270" t="s">
        <v>1259</v>
      </c>
      <c r="AP1131" s="270" t="s">
        <v>1259</v>
      </c>
      <c r="AQ1131" s="270" t="s">
        <v>1259</v>
      </c>
      <c r="AR1131" s="270" t="s">
        <v>1259</v>
      </c>
      <c r="AS1131" s="270" t="s">
        <v>1259</v>
      </c>
      <c r="AT1131" s="270" t="s">
        <v>1259</v>
      </c>
      <c r="AU1131" s="270" t="s">
        <v>1259</v>
      </c>
      <c r="AV1131" s="270" t="s">
        <v>1259</v>
      </c>
      <c r="AW1131" s="277" t="s">
        <v>1259</v>
      </c>
      <c r="AX1131">
        <f>VLOOKUP(A1131,[1]Sheet4!B$2:G$3636,6,0)</f>
        <v>0</v>
      </c>
      <c r="AY1131" t="str">
        <f>VLOOKUP(A1131,[1]Sheet2!A$3:AC$3636,29,0)</f>
        <v/>
      </c>
      <c r="AZ1131" s="270" t="s">
        <v>3258</v>
      </c>
      <c r="BA1131" s="270" t="s">
        <v>3258</v>
      </c>
      <c r="BB1131" s="270" t="s">
        <v>3258</v>
      </c>
      <c r="BC1131" s="270" t="s">
        <v>3258</v>
      </c>
      <c r="BD1131" s="270"/>
      <c r="BE1131" s="270"/>
    </row>
    <row r="1132" spans="1:83" ht="14.4" x14ac:dyDescent="0.3">
      <c r="A1132" s="269">
        <v>525124</v>
      </c>
      <c r="B1132" s="272" t="str">
        <f>VLOOKUP(A1132,[1]Sheet4!B$1:G$3636,5,0)</f>
        <v>الرابعة</v>
      </c>
      <c r="C1132" s="270" t="s">
        <v>1259</v>
      </c>
      <c r="D1132" s="270" t="s">
        <v>1259</v>
      </c>
      <c r="E1132" s="270" t="s">
        <v>1259</v>
      </c>
      <c r="F1132" s="270" t="s">
        <v>1259</v>
      </c>
      <c r="G1132" s="270" t="s">
        <v>1259</v>
      </c>
      <c r="H1132" s="270" t="s">
        <v>1259</v>
      </c>
      <c r="I1132" s="270" t="s">
        <v>1259</v>
      </c>
      <c r="J1132" s="270" t="s">
        <v>1259</v>
      </c>
      <c r="K1132" s="270" t="s">
        <v>1259</v>
      </c>
      <c r="L1132" s="270" t="s">
        <v>1259</v>
      </c>
      <c r="M1132" s="270" t="s">
        <v>1259</v>
      </c>
      <c r="N1132" s="270" t="s">
        <v>1259</v>
      </c>
      <c r="O1132" s="270" t="s">
        <v>1259</v>
      </c>
      <c r="P1132" s="270" t="s">
        <v>1259</v>
      </c>
      <c r="Q1132" s="270" t="s">
        <v>1259</v>
      </c>
      <c r="R1132" s="270" t="s">
        <v>1259</v>
      </c>
      <c r="S1132" s="270" t="s">
        <v>1259</v>
      </c>
      <c r="T1132" s="270" t="s">
        <v>1259</v>
      </c>
      <c r="U1132" s="270" t="s">
        <v>1259</v>
      </c>
      <c r="V1132" s="270" t="s">
        <v>1259</v>
      </c>
      <c r="W1132" s="270" t="s">
        <v>1259</v>
      </c>
      <c r="X1132" s="270" t="s">
        <v>1259</v>
      </c>
      <c r="Y1132" s="270" t="s">
        <v>1259</v>
      </c>
      <c r="Z1132" s="270" t="s">
        <v>1259</v>
      </c>
      <c r="AA1132" s="270" t="s">
        <v>1259</v>
      </c>
      <c r="AB1132" s="270" t="s">
        <v>1259</v>
      </c>
      <c r="AC1132" s="270" t="s">
        <v>1259</v>
      </c>
      <c r="AD1132" s="270" t="s">
        <v>1259</v>
      </c>
      <c r="AE1132" s="270" t="s">
        <v>1259</v>
      </c>
      <c r="AF1132" s="270" t="s">
        <v>1259</v>
      </c>
      <c r="AG1132" s="270" t="s">
        <v>1259</v>
      </c>
      <c r="AH1132" s="270" t="s">
        <v>1259</v>
      </c>
      <c r="AI1132" s="270" t="s">
        <v>1259</v>
      </c>
      <c r="AJ1132" s="270" t="s">
        <v>1259</v>
      </c>
      <c r="AK1132" s="270" t="s">
        <v>1259</v>
      </c>
      <c r="AL1132" s="270" t="s">
        <v>1259</v>
      </c>
      <c r="AM1132" s="270" t="s">
        <v>1259</v>
      </c>
      <c r="AN1132" s="270" t="s">
        <v>1259</v>
      </c>
      <c r="AO1132" s="270" t="s">
        <v>1259</v>
      </c>
      <c r="AP1132" s="270" t="s">
        <v>1259</v>
      </c>
      <c r="AQ1132" s="270" t="s">
        <v>1259</v>
      </c>
      <c r="AR1132" s="270" t="s">
        <v>1259</v>
      </c>
      <c r="AS1132" s="270" t="s">
        <v>1259</v>
      </c>
      <c r="AT1132" s="270" t="s">
        <v>1259</v>
      </c>
      <c r="AU1132" s="270" t="s">
        <v>1259</v>
      </c>
      <c r="AV1132" s="270" t="s">
        <v>1259</v>
      </c>
      <c r="AW1132" s="277" t="s">
        <v>1259</v>
      </c>
      <c r="AX1132">
        <f>VLOOKUP(A1132,[1]Sheet4!B$2:G$3636,6,0)</f>
        <v>0</v>
      </c>
      <c r="AY1132" t="str">
        <f>VLOOKUP(A1132,[1]Sheet2!A$3:AC$3636,29,0)</f>
        <v/>
      </c>
      <c r="AZ1132" s="270" t="s">
        <v>3258</v>
      </c>
      <c r="BA1132" s="270" t="s">
        <v>3258</v>
      </c>
      <c r="BB1132" s="270" t="s">
        <v>3258</v>
      </c>
      <c r="BC1132" s="270" t="s">
        <v>3258</v>
      </c>
      <c r="BD1132" s="270"/>
      <c r="BE1132" s="270"/>
    </row>
    <row r="1133" spans="1:83" ht="14.4" x14ac:dyDescent="0.3">
      <c r="A1133" s="269">
        <v>525129</v>
      </c>
      <c r="B1133" s="272" t="str">
        <f>VLOOKUP(A1133,[1]Sheet4!B$1:G$3636,5,0)</f>
        <v>الرابعة حديث</v>
      </c>
      <c r="C1133" s="270" t="s">
        <v>1259</v>
      </c>
      <c r="D1133" s="270" t="s">
        <v>1259</v>
      </c>
      <c r="E1133" s="270" t="s">
        <v>1259</v>
      </c>
      <c r="F1133" s="270" t="s">
        <v>1259</v>
      </c>
      <c r="G1133" s="270" t="s">
        <v>1259</v>
      </c>
      <c r="H1133" s="270" t="s">
        <v>1259</v>
      </c>
      <c r="I1133" s="270" t="s">
        <v>1259</v>
      </c>
      <c r="J1133" s="270" t="s">
        <v>1259</v>
      </c>
      <c r="K1133" s="270" t="s">
        <v>1259</v>
      </c>
      <c r="L1133" s="270" t="s">
        <v>1259</v>
      </c>
      <c r="M1133" s="270" t="s">
        <v>1259</v>
      </c>
      <c r="N1133" s="270" t="s">
        <v>1259</v>
      </c>
      <c r="O1133" s="270" t="s">
        <v>1259</v>
      </c>
      <c r="P1133" s="270" t="s">
        <v>1259</v>
      </c>
      <c r="Q1133" s="270" t="s">
        <v>1259</v>
      </c>
      <c r="R1133" s="270" t="s">
        <v>1259</v>
      </c>
      <c r="S1133" s="270" t="s">
        <v>1259</v>
      </c>
      <c r="T1133" s="270" t="s">
        <v>1259</v>
      </c>
      <c r="U1133" s="270" t="s">
        <v>1259</v>
      </c>
      <c r="V1133" s="270" t="s">
        <v>1259</v>
      </c>
      <c r="W1133" s="270" t="s">
        <v>1259</v>
      </c>
      <c r="X1133" s="270" t="s">
        <v>1259</v>
      </c>
      <c r="Y1133" s="270" t="s">
        <v>1259</v>
      </c>
      <c r="Z1133" s="270" t="s">
        <v>1259</v>
      </c>
      <c r="AA1133" s="270" t="s">
        <v>1259</v>
      </c>
      <c r="AB1133" s="270" t="s">
        <v>1259</v>
      </c>
      <c r="AC1133" s="270" t="s">
        <v>1259</v>
      </c>
      <c r="AD1133" s="270" t="s">
        <v>1259</v>
      </c>
      <c r="AE1133" s="270" t="s">
        <v>1259</v>
      </c>
      <c r="AF1133" s="270" t="s">
        <v>1259</v>
      </c>
      <c r="AG1133" s="270" t="s">
        <v>1259</v>
      </c>
      <c r="AH1133" s="270" t="s">
        <v>1259</v>
      </c>
      <c r="AI1133" s="270" t="s">
        <v>1259</v>
      </c>
      <c r="AJ1133" s="270" t="s">
        <v>1259</v>
      </c>
      <c r="AK1133" s="270" t="s">
        <v>1259</v>
      </c>
      <c r="AL1133" s="270" t="s">
        <v>1259</v>
      </c>
      <c r="AM1133" s="270" t="s">
        <v>1259</v>
      </c>
      <c r="AN1133" s="270" t="s">
        <v>1259</v>
      </c>
      <c r="AO1133" s="270" t="s">
        <v>1259</v>
      </c>
      <c r="AP1133" s="270" t="s">
        <v>1259</v>
      </c>
      <c r="AQ1133" s="270" t="s">
        <v>1259</v>
      </c>
      <c r="AR1133" s="270" t="s">
        <v>1259</v>
      </c>
      <c r="AS1133" s="270" t="s">
        <v>3258</v>
      </c>
      <c r="AT1133" s="270" t="s">
        <v>3258</v>
      </c>
      <c r="AU1133" s="270" t="s">
        <v>3258</v>
      </c>
      <c r="AV1133" s="270" t="s">
        <v>3258</v>
      </c>
      <c r="AW1133" s="277" t="s">
        <v>3258</v>
      </c>
      <c r="AY1133" t="str">
        <f>VLOOKUP(A1133,[1]Sheet2!A$3:AC$3636,29,0)</f>
        <v/>
      </c>
      <c r="AZ1133" s="270" t="s">
        <v>3258</v>
      </c>
      <c r="BA1133" s="270" t="s">
        <v>3258</v>
      </c>
      <c r="BB1133" s="270" t="s">
        <v>3258</v>
      </c>
      <c r="BC1133" s="270" t="s">
        <v>3258</v>
      </c>
      <c r="BD1133" s="270"/>
      <c r="BE1133" s="270"/>
    </row>
    <row r="1134" spans="1:83" ht="14.4" x14ac:dyDescent="0.3">
      <c r="A1134" s="269">
        <v>525132</v>
      </c>
      <c r="B1134" s="272" t="str">
        <f>VLOOKUP(A1134,[1]Sheet4!B$1:G$3636,5,0)</f>
        <v>الرابعة</v>
      </c>
      <c r="C1134" s="270" t="s">
        <v>1259</v>
      </c>
      <c r="D1134" s="270" t="s">
        <v>1259</v>
      </c>
      <c r="E1134" s="270" t="s">
        <v>1259</v>
      </c>
      <c r="F1134" s="270" t="s">
        <v>1259</v>
      </c>
      <c r="G1134" s="270" t="s">
        <v>1259</v>
      </c>
      <c r="H1134" s="270" t="s">
        <v>1259</v>
      </c>
      <c r="I1134" s="270" t="s">
        <v>1259</v>
      </c>
      <c r="J1134" s="270" t="s">
        <v>1259</v>
      </c>
      <c r="K1134" s="270" t="s">
        <v>1259</v>
      </c>
      <c r="L1134" s="270" t="s">
        <v>1259</v>
      </c>
      <c r="M1134" s="270" t="s">
        <v>1259</v>
      </c>
      <c r="N1134" s="270" t="s">
        <v>1259</v>
      </c>
      <c r="O1134" s="270" t="s">
        <v>1259</v>
      </c>
      <c r="P1134" s="270" t="s">
        <v>1259</v>
      </c>
      <c r="Q1134" s="270" t="s">
        <v>1259</v>
      </c>
      <c r="R1134" s="270" t="s">
        <v>1259</v>
      </c>
      <c r="S1134" s="270" t="s">
        <v>1259</v>
      </c>
      <c r="T1134" s="270" t="s">
        <v>1259</v>
      </c>
      <c r="U1134" s="270" t="s">
        <v>1259</v>
      </c>
      <c r="V1134" s="270" t="s">
        <v>1259</v>
      </c>
      <c r="W1134" s="270" t="s">
        <v>1259</v>
      </c>
      <c r="X1134" s="270" t="s">
        <v>1259</v>
      </c>
      <c r="Y1134" s="270" t="s">
        <v>1259</v>
      </c>
      <c r="Z1134" s="270" t="s">
        <v>1259</v>
      </c>
      <c r="AA1134" s="270" t="s">
        <v>1259</v>
      </c>
      <c r="AB1134" s="270" t="s">
        <v>1259</v>
      </c>
      <c r="AC1134" s="270" t="s">
        <v>1259</v>
      </c>
      <c r="AD1134" s="270" t="s">
        <v>1259</v>
      </c>
      <c r="AE1134" s="270" t="s">
        <v>1259</v>
      </c>
      <c r="AF1134" s="270" t="s">
        <v>1259</v>
      </c>
      <c r="AG1134" s="270" t="s">
        <v>1259</v>
      </c>
      <c r="AH1134" s="270" t="s">
        <v>1259</v>
      </c>
      <c r="AI1134" s="270" t="s">
        <v>1259</v>
      </c>
      <c r="AJ1134" s="270" t="s">
        <v>1259</v>
      </c>
      <c r="AK1134" s="270" t="s">
        <v>1259</v>
      </c>
      <c r="AL1134" s="270" t="s">
        <v>1259</v>
      </c>
      <c r="AM1134" s="270" t="s">
        <v>1259</v>
      </c>
      <c r="AN1134" s="270" t="s">
        <v>1259</v>
      </c>
      <c r="AO1134" s="270" t="s">
        <v>1259</v>
      </c>
      <c r="AP1134" s="270" t="s">
        <v>1259</v>
      </c>
      <c r="AQ1134" s="270" t="s">
        <v>1259</v>
      </c>
      <c r="AR1134" s="270" t="s">
        <v>1259</v>
      </c>
      <c r="AS1134" s="270" t="s">
        <v>1259</v>
      </c>
      <c r="AT1134" s="270" t="s">
        <v>1259</v>
      </c>
      <c r="AU1134" s="270" t="s">
        <v>1259</v>
      </c>
      <c r="AV1134" s="270" t="s">
        <v>1259</v>
      </c>
      <c r="AW1134" s="277" t="s">
        <v>1259</v>
      </c>
      <c r="AX1134">
        <f>VLOOKUP(A1134,[1]Sheet4!B$2:G$3636,6,0)</f>
        <v>0</v>
      </c>
      <c r="AY1134" t="str">
        <f>VLOOKUP(A1134,[1]Sheet2!A$3:AC$3636,29,0)</f>
        <v/>
      </c>
      <c r="AZ1134" s="270" t="s">
        <v>3258</v>
      </c>
      <c r="BA1134" s="270" t="s">
        <v>3258</v>
      </c>
      <c r="BB1134" s="270" t="s">
        <v>3258</v>
      </c>
      <c r="BC1134" s="270" t="s">
        <v>3258</v>
      </c>
      <c r="BD1134" s="270"/>
      <c r="BE1134" s="270"/>
    </row>
    <row r="1135" spans="1:83" ht="14.4" x14ac:dyDescent="0.3">
      <c r="A1135" s="269">
        <v>525135</v>
      </c>
      <c r="B1135" s="272" t="str">
        <f>VLOOKUP(A1135,[1]Sheet4!B$1:G$3636,5,0)</f>
        <v>الرابعة</v>
      </c>
      <c r="C1135" s="270" t="s">
        <v>1259</v>
      </c>
      <c r="D1135" s="270" t="s">
        <v>1259</v>
      </c>
      <c r="E1135" s="270" t="s">
        <v>1259</v>
      </c>
      <c r="F1135" s="270" t="s">
        <v>1259</v>
      </c>
      <c r="G1135" s="270" t="s">
        <v>1259</v>
      </c>
      <c r="H1135" s="270" t="s">
        <v>1259</v>
      </c>
      <c r="I1135" s="270" t="s">
        <v>1259</v>
      </c>
      <c r="J1135" s="270" t="s">
        <v>1259</v>
      </c>
      <c r="K1135" s="270" t="s">
        <v>1259</v>
      </c>
      <c r="L1135" s="270" t="s">
        <v>1259</v>
      </c>
      <c r="M1135" s="270" t="s">
        <v>1259</v>
      </c>
      <c r="N1135" s="270" t="s">
        <v>1259</v>
      </c>
      <c r="O1135" s="270" t="s">
        <v>1259</v>
      </c>
      <c r="P1135" s="270" t="s">
        <v>1259</v>
      </c>
      <c r="Q1135" s="270" t="s">
        <v>1259</v>
      </c>
      <c r="R1135" s="270" t="s">
        <v>1259</v>
      </c>
      <c r="S1135" s="270" t="s">
        <v>1259</v>
      </c>
      <c r="T1135" s="270" t="s">
        <v>1259</v>
      </c>
      <c r="U1135" s="270" t="s">
        <v>1259</v>
      </c>
      <c r="V1135" s="270" t="s">
        <v>1259</v>
      </c>
      <c r="W1135" s="270" t="s">
        <v>1259</v>
      </c>
      <c r="X1135" s="270" t="s">
        <v>1259</v>
      </c>
      <c r="Y1135" s="270" t="s">
        <v>1259</v>
      </c>
      <c r="Z1135" s="270" t="s">
        <v>1259</v>
      </c>
      <c r="AA1135" s="270" t="s">
        <v>1259</v>
      </c>
      <c r="AB1135" s="270" t="s">
        <v>1259</v>
      </c>
      <c r="AC1135" s="270" t="s">
        <v>1259</v>
      </c>
      <c r="AD1135" s="270" t="s">
        <v>1259</v>
      </c>
      <c r="AE1135" s="270" t="s">
        <v>1259</v>
      </c>
      <c r="AF1135" s="270" t="s">
        <v>1259</v>
      </c>
      <c r="AG1135" s="270" t="s">
        <v>1259</v>
      </c>
      <c r="AH1135" s="270" t="s">
        <v>1259</v>
      </c>
      <c r="AI1135" s="270" t="s">
        <v>1259</v>
      </c>
      <c r="AJ1135" s="270" t="s">
        <v>1259</v>
      </c>
      <c r="AK1135" s="270" t="s">
        <v>1259</v>
      </c>
      <c r="AL1135" s="270" t="s">
        <v>1259</v>
      </c>
      <c r="AM1135" s="270" t="s">
        <v>1259</v>
      </c>
      <c r="AN1135" s="270" t="s">
        <v>1259</v>
      </c>
      <c r="AO1135" s="270" t="s">
        <v>1259</v>
      </c>
      <c r="AP1135" s="270" t="s">
        <v>1259</v>
      </c>
      <c r="AQ1135" s="270" t="s">
        <v>1259</v>
      </c>
      <c r="AR1135" s="270" t="s">
        <v>1259</v>
      </c>
      <c r="AS1135" s="270" t="s">
        <v>1259</v>
      </c>
      <c r="AT1135" s="270" t="s">
        <v>1259</v>
      </c>
      <c r="AU1135" s="270" t="s">
        <v>1259</v>
      </c>
      <c r="AV1135" s="270" t="s">
        <v>1259</v>
      </c>
      <c r="AW1135" s="277" t="s">
        <v>1259</v>
      </c>
      <c r="AX1135">
        <f>VLOOKUP(A1135,[1]Sheet4!B$2:G$3636,6,0)</f>
        <v>0</v>
      </c>
      <c r="AY1135" t="str">
        <f>VLOOKUP(A1135,[1]Sheet2!A$3:AC$3636,29,0)</f>
        <v/>
      </c>
      <c r="AZ1135" s="270" t="s">
        <v>3258</v>
      </c>
      <c r="BA1135" s="270" t="s">
        <v>3258</v>
      </c>
      <c r="BB1135" s="270" t="s">
        <v>3258</v>
      </c>
      <c r="BC1135" s="270" t="s">
        <v>3258</v>
      </c>
      <c r="BD1135" s="270"/>
      <c r="BE1135" s="270"/>
    </row>
    <row r="1136" spans="1:83" ht="14.4" x14ac:dyDescent="0.3">
      <c r="A1136" s="269">
        <v>525136</v>
      </c>
      <c r="B1136" s="272" t="str">
        <f>VLOOKUP(A1136,[1]Sheet4!B$1:G$3636,5,0)</f>
        <v>الرابعة</v>
      </c>
      <c r="C1136" s="270" t="s">
        <v>1259</v>
      </c>
      <c r="D1136" s="270" t="s">
        <v>1259</v>
      </c>
      <c r="E1136" s="270" t="s">
        <v>1259</v>
      </c>
      <c r="F1136" s="270" t="s">
        <v>1259</v>
      </c>
      <c r="G1136" s="270" t="s">
        <v>1259</v>
      </c>
      <c r="H1136" s="270" t="s">
        <v>1259</v>
      </c>
      <c r="I1136" s="270" t="s">
        <v>1259</v>
      </c>
      <c r="J1136" s="270" t="s">
        <v>1259</v>
      </c>
      <c r="K1136" s="270" t="s">
        <v>1259</v>
      </c>
      <c r="L1136" s="270" t="s">
        <v>1259</v>
      </c>
      <c r="M1136" s="270" t="s">
        <v>1259</v>
      </c>
      <c r="N1136" s="270" t="s">
        <v>1259</v>
      </c>
      <c r="O1136" s="270" t="s">
        <v>1259</v>
      </c>
      <c r="P1136" s="270" t="s">
        <v>1259</v>
      </c>
      <c r="Q1136" s="270" t="s">
        <v>1259</v>
      </c>
      <c r="R1136" s="270" t="s">
        <v>1259</v>
      </c>
      <c r="S1136" s="270" t="s">
        <v>1259</v>
      </c>
      <c r="T1136" s="270" t="s">
        <v>1259</v>
      </c>
      <c r="U1136" s="270" t="s">
        <v>1259</v>
      </c>
      <c r="V1136" s="270" t="s">
        <v>1259</v>
      </c>
      <c r="W1136" s="270" t="s">
        <v>1259</v>
      </c>
      <c r="X1136" s="270" t="s">
        <v>1259</v>
      </c>
      <c r="Y1136" s="270" t="s">
        <v>1259</v>
      </c>
      <c r="Z1136" s="270" t="s">
        <v>1259</v>
      </c>
      <c r="AA1136" s="270" t="s">
        <v>1259</v>
      </c>
      <c r="AB1136" s="270" t="s">
        <v>1259</v>
      </c>
      <c r="AC1136" s="270" t="s">
        <v>1259</v>
      </c>
      <c r="AD1136" s="270" t="s">
        <v>1259</v>
      </c>
      <c r="AE1136" s="270" t="s">
        <v>1259</v>
      </c>
      <c r="AF1136" s="270" t="s">
        <v>1259</v>
      </c>
      <c r="AG1136" s="270" t="s">
        <v>1259</v>
      </c>
      <c r="AH1136" s="270" t="s">
        <v>1259</v>
      </c>
      <c r="AI1136" s="270" t="s">
        <v>1259</v>
      </c>
      <c r="AJ1136" s="270" t="s">
        <v>1259</v>
      </c>
      <c r="AK1136" s="270" t="s">
        <v>1259</v>
      </c>
      <c r="AL1136" s="270" t="s">
        <v>1259</v>
      </c>
      <c r="AM1136" s="270" t="s">
        <v>1259</v>
      </c>
      <c r="AN1136" s="270" t="s">
        <v>1259</v>
      </c>
      <c r="AO1136" s="270" t="s">
        <v>1259</v>
      </c>
      <c r="AP1136" s="270" t="s">
        <v>1259</v>
      </c>
      <c r="AQ1136" s="270" t="s">
        <v>1259</v>
      </c>
      <c r="AR1136" s="270" t="s">
        <v>1259</v>
      </c>
      <c r="AS1136" s="270" t="s">
        <v>1259</v>
      </c>
      <c r="AT1136" s="270" t="s">
        <v>1259</v>
      </c>
      <c r="AU1136" s="270" t="s">
        <v>1259</v>
      </c>
      <c r="AV1136" s="270" t="s">
        <v>1259</v>
      </c>
      <c r="AW1136" s="277" t="s">
        <v>1259</v>
      </c>
      <c r="AX1136">
        <f>VLOOKUP(A1136,[1]Sheet4!B$2:G$3636,6,0)</f>
        <v>0</v>
      </c>
      <c r="AY1136" t="str">
        <f>VLOOKUP(A1136,[1]Sheet2!A$3:AC$3636,29,0)</f>
        <v/>
      </c>
      <c r="AZ1136" s="270" t="s">
        <v>3258</v>
      </c>
      <c r="BA1136" s="270" t="s">
        <v>3258</v>
      </c>
      <c r="BB1136" s="270" t="s">
        <v>3258</v>
      </c>
      <c r="BC1136" s="270" t="s">
        <v>3258</v>
      </c>
      <c r="BD1136" s="270"/>
      <c r="BE1136" s="270"/>
      <c r="BH1136" s="248"/>
      <c r="BI1136" s="248"/>
      <c r="BJ1136" s="248"/>
      <c r="BK1136" s="248"/>
      <c r="BL1136" s="248"/>
      <c r="BM1136" s="248"/>
      <c r="BN1136" s="248"/>
      <c r="BO1136" s="248"/>
      <c r="BP1136" s="248" t="s">
        <v>3258</v>
      </c>
      <c r="BQ1136" s="248" t="s">
        <v>3258</v>
      </c>
      <c r="BR1136" s="248" t="s">
        <v>3258</v>
      </c>
      <c r="BS1136" s="248" t="s">
        <v>3258</v>
      </c>
      <c r="BT1136" s="248" t="s">
        <v>3258</v>
      </c>
      <c r="BU1136" s="248" t="s">
        <v>3258</v>
      </c>
      <c r="BV1136" s="247"/>
      <c r="BW1136" s="248"/>
      <c r="BX1136" s="248"/>
      <c r="BY1136" s="248"/>
      <c r="BZ1136" s="248"/>
      <c r="CA1136" s="241"/>
      <c r="CB1136" s="241"/>
      <c r="CC1136" s="241"/>
      <c r="CD1136" s="241"/>
      <c r="CE1136" s="248"/>
    </row>
    <row r="1137" spans="1:83" ht="14.4" x14ac:dyDescent="0.3">
      <c r="A1137" s="269">
        <v>525139</v>
      </c>
      <c r="B1137" s="272" t="str">
        <f>VLOOKUP(A1137,[1]Sheet4!B$1:G$3636,5,0)</f>
        <v>الرابعة</v>
      </c>
      <c r="C1137" s="270" t="s">
        <v>1259</v>
      </c>
      <c r="D1137" s="270" t="s">
        <v>1259</v>
      </c>
      <c r="E1137" s="270" t="s">
        <v>1259</v>
      </c>
      <c r="F1137" s="270" t="s">
        <v>1259</v>
      </c>
      <c r="G1137" s="270" t="s">
        <v>1259</v>
      </c>
      <c r="H1137" s="270" t="s">
        <v>1259</v>
      </c>
      <c r="I1137" s="270" t="s">
        <v>1259</v>
      </c>
      <c r="J1137" s="270" t="s">
        <v>1259</v>
      </c>
      <c r="K1137" s="270" t="s">
        <v>1259</v>
      </c>
      <c r="L1137" s="270" t="s">
        <v>1259</v>
      </c>
      <c r="M1137" s="270" t="s">
        <v>1259</v>
      </c>
      <c r="N1137" s="270" t="s">
        <v>1259</v>
      </c>
      <c r="O1137" s="270" t="s">
        <v>1259</v>
      </c>
      <c r="P1137" s="270" t="s">
        <v>1259</v>
      </c>
      <c r="Q1137" s="270" t="s">
        <v>1259</v>
      </c>
      <c r="R1137" s="270" t="s">
        <v>1259</v>
      </c>
      <c r="S1137" s="270" t="s">
        <v>1259</v>
      </c>
      <c r="T1137" s="270" t="s">
        <v>1259</v>
      </c>
      <c r="U1137" s="270" t="s">
        <v>1259</v>
      </c>
      <c r="V1137" s="270" t="s">
        <v>1259</v>
      </c>
      <c r="W1137" s="270" t="s">
        <v>1259</v>
      </c>
      <c r="X1137" s="270" t="s">
        <v>1259</v>
      </c>
      <c r="Y1137" s="270" t="s">
        <v>1259</v>
      </c>
      <c r="Z1137" s="270" t="s">
        <v>1259</v>
      </c>
      <c r="AA1137" s="270" t="s">
        <v>1259</v>
      </c>
      <c r="AB1137" s="270" t="s">
        <v>1259</v>
      </c>
      <c r="AC1137" s="270" t="s">
        <v>1259</v>
      </c>
      <c r="AD1137" s="270" t="s">
        <v>1259</v>
      </c>
      <c r="AE1137" s="270" t="s">
        <v>1259</v>
      </c>
      <c r="AF1137" s="270" t="s">
        <v>1259</v>
      </c>
      <c r="AG1137" s="270" t="s">
        <v>1259</v>
      </c>
      <c r="AH1137" s="270" t="s">
        <v>1259</v>
      </c>
      <c r="AI1137" s="270" t="s">
        <v>1259</v>
      </c>
      <c r="AJ1137" s="270" t="s">
        <v>1259</v>
      </c>
      <c r="AK1137" s="270" t="s">
        <v>1259</v>
      </c>
      <c r="AL1137" s="270" t="s">
        <v>1259</v>
      </c>
      <c r="AM1137" s="270" t="s">
        <v>1259</v>
      </c>
      <c r="AN1137" s="270" t="s">
        <v>1259</v>
      </c>
      <c r="AO1137" s="270" t="s">
        <v>1259</v>
      </c>
      <c r="AP1137" s="270" t="s">
        <v>1259</v>
      </c>
      <c r="AQ1137" s="270" t="s">
        <v>1259</v>
      </c>
      <c r="AR1137" s="270" t="s">
        <v>1259</v>
      </c>
      <c r="AS1137" s="270" t="s">
        <v>1259</v>
      </c>
      <c r="AT1137" s="270" t="s">
        <v>1259</v>
      </c>
      <c r="AU1137" s="270" t="s">
        <v>1259</v>
      </c>
      <c r="AV1137" s="270" t="s">
        <v>1259</v>
      </c>
      <c r="AW1137" s="277" t="s">
        <v>1259</v>
      </c>
      <c r="AX1137">
        <f>VLOOKUP(A1137,[1]Sheet4!B$2:G$3636,6,0)</f>
        <v>0</v>
      </c>
      <c r="AY1137" t="str">
        <f>VLOOKUP(A1137,[1]Sheet2!A$3:AC$3636,29,0)</f>
        <v/>
      </c>
      <c r="AZ1137" s="270" t="s">
        <v>5222</v>
      </c>
      <c r="BA1137" s="270" t="s">
        <v>4621</v>
      </c>
      <c r="BB1137" s="270" t="s">
        <v>3258</v>
      </c>
      <c r="BC1137" s="270" t="s">
        <v>3258</v>
      </c>
      <c r="BD1137" s="270"/>
      <c r="BE1137" s="270"/>
    </row>
    <row r="1138" spans="1:83" ht="14.4" x14ac:dyDescent="0.3">
      <c r="A1138" s="269">
        <v>525141</v>
      </c>
      <c r="B1138" s="272" t="str">
        <f>VLOOKUP(A1138,[1]Sheet4!B$1:G$3636,5,0)</f>
        <v>الرابعة حديث</v>
      </c>
      <c r="C1138" s="270" t="s">
        <v>1259</v>
      </c>
      <c r="D1138" s="270" t="s">
        <v>1259</v>
      </c>
      <c r="E1138" s="270" t="s">
        <v>1259</v>
      </c>
      <c r="F1138" s="270" t="s">
        <v>1259</v>
      </c>
      <c r="G1138" s="270" t="s">
        <v>1259</v>
      </c>
      <c r="H1138" s="270" t="s">
        <v>1259</v>
      </c>
      <c r="I1138" s="270" t="s">
        <v>1259</v>
      </c>
      <c r="J1138" s="270" t="s">
        <v>1259</v>
      </c>
      <c r="K1138" s="270" t="s">
        <v>1259</v>
      </c>
      <c r="L1138" s="270" t="s">
        <v>1259</v>
      </c>
      <c r="M1138" s="270" t="s">
        <v>1259</v>
      </c>
      <c r="N1138" s="270" t="s">
        <v>1259</v>
      </c>
      <c r="O1138" s="270" t="s">
        <v>1259</v>
      </c>
      <c r="P1138" s="270" t="s">
        <v>1259</v>
      </c>
      <c r="Q1138" s="270" t="s">
        <v>1259</v>
      </c>
      <c r="R1138" s="270" t="s">
        <v>1259</v>
      </c>
      <c r="S1138" s="270" t="s">
        <v>1259</v>
      </c>
      <c r="T1138" s="270" t="s">
        <v>1259</v>
      </c>
      <c r="U1138" s="270" t="s">
        <v>1259</v>
      </c>
      <c r="V1138" s="270" t="s">
        <v>1259</v>
      </c>
      <c r="W1138" s="270" t="s">
        <v>1259</v>
      </c>
      <c r="X1138" s="270" t="s">
        <v>1259</v>
      </c>
      <c r="Y1138" s="270" t="s">
        <v>1259</v>
      </c>
      <c r="Z1138" s="270" t="s">
        <v>1259</v>
      </c>
      <c r="AA1138" s="270" t="s">
        <v>1259</v>
      </c>
      <c r="AB1138" s="270" t="s">
        <v>1259</v>
      </c>
      <c r="AC1138" s="270" t="s">
        <v>1259</v>
      </c>
      <c r="AD1138" s="270" t="s">
        <v>1259</v>
      </c>
      <c r="AE1138" s="270" t="s">
        <v>1259</v>
      </c>
      <c r="AF1138" s="270" t="s">
        <v>1259</v>
      </c>
      <c r="AG1138" s="270" t="s">
        <v>1259</v>
      </c>
      <c r="AH1138" s="270" t="s">
        <v>1259</v>
      </c>
      <c r="AI1138" s="270" t="s">
        <v>1259</v>
      </c>
      <c r="AJ1138" s="270" t="s">
        <v>1259</v>
      </c>
      <c r="AK1138" s="270" t="s">
        <v>1259</v>
      </c>
      <c r="AL1138" s="270" t="s">
        <v>1259</v>
      </c>
      <c r="AM1138" s="270" t="s">
        <v>1259</v>
      </c>
      <c r="AN1138" s="270" t="s">
        <v>1259</v>
      </c>
      <c r="AO1138" s="270" t="s">
        <v>1259</v>
      </c>
      <c r="AP1138" s="270" t="s">
        <v>1259</v>
      </c>
      <c r="AQ1138" s="270" t="s">
        <v>1259</v>
      </c>
      <c r="AR1138" s="270" t="s">
        <v>1259</v>
      </c>
      <c r="AS1138" s="270" t="s">
        <v>3258</v>
      </c>
      <c r="AT1138" s="270" t="s">
        <v>3258</v>
      </c>
      <c r="AU1138" s="270" t="s">
        <v>3258</v>
      </c>
      <c r="AV1138" s="270" t="s">
        <v>3258</v>
      </c>
      <c r="AW1138" s="277" t="s">
        <v>3258</v>
      </c>
      <c r="AY1138" t="str">
        <f>VLOOKUP(A1138,[1]Sheet2!A$3:AC$3636,29,0)</f>
        <v/>
      </c>
      <c r="AZ1138" s="270" t="s">
        <v>3258</v>
      </c>
      <c r="BA1138" s="270" t="s">
        <v>3258</v>
      </c>
      <c r="BB1138" s="270" t="s">
        <v>3258</v>
      </c>
      <c r="BC1138" s="270" t="s">
        <v>3258</v>
      </c>
      <c r="BD1138" s="270"/>
      <c r="BE1138" s="270"/>
      <c r="BH1138" s="248"/>
      <c r="BI1138" s="248"/>
      <c r="BJ1138" s="248"/>
      <c r="BK1138" s="248"/>
      <c r="BL1138" s="248"/>
      <c r="BM1138" s="248"/>
      <c r="BN1138" s="248"/>
      <c r="BO1138" s="248"/>
      <c r="BP1138" s="248" t="s">
        <v>3258</v>
      </c>
      <c r="BQ1138" s="248" t="s">
        <v>3258</v>
      </c>
      <c r="BR1138" s="248" t="s">
        <v>3258</v>
      </c>
      <c r="BS1138" s="248" t="s">
        <v>3258</v>
      </c>
      <c r="BT1138" s="248" t="s">
        <v>3258</v>
      </c>
      <c r="BU1138" s="248" t="s">
        <v>3258</v>
      </c>
      <c r="BV1138" s="247"/>
      <c r="BW1138" s="248"/>
      <c r="BX1138" s="248"/>
      <c r="BY1138" s="248"/>
      <c r="BZ1138" s="248"/>
      <c r="CA1138" s="241"/>
      <c r="CB1138" s="241"/>
      <c r="CC1138" s="241"/>
      <c r="CD1138" s="241"/>
      <c r="CE1138" s="248"/>
    </row>
    <row r="1139" spans="1:83" ht="14.4" x14ac:dyDescent="0.3">
      <c r="A1139" s="269">
        <v>525147</v>
      </c>
      <c r="B1139" s="272" t="str">
        <f>VLOOKUP(A1139,[1]Sheet4!B$1:G$3636,5,0)</f>
        <v>الرابعة</v>
      </c>
      <c r="C1139" s="270" t="s">
        <v>1259</v>
      </c>
      <c r="D1139" s="270" t="s">
        <v>1259</v>
      </c>
      <c r="E1139" s="270" t="s">
        <v>1259</v>
      </c>
      <c r="F1139" s="270" t="s">
        <v>1259</v>
      </c>
      <c r="G1139" s="270" t="s">
        <v>1259</v>
      </c>
      <c r="H1139" s="270" t="s">
        <v>1259</v>
      </c>
      <c r="I1139" s="270" t="s">
        <v>1259</v>
      </c>
      <c r="J1139" s="270" t="s">
        <v>1259</v>
      </c>
      <c r="K1139" s="270" t="s">
        <v>1259</v>
      </c>
      <c r="L1139" s="270" t="s">
        <v>1259</v>
      </c>
      <c r="M1139" s="270" t="s">
        <v>1259</v>
      </c>
      <c r="N1139" s="270" t="s">
        <v>1259</v>
      </c>
      <c r="O1139" s="270" t="s">
        <v>1259</v>
      </c>
      <c r="P1139" s="270" t="s">
        <v>1259</v>
      </c>
      <c r="Q1139" s="270" t="s">
        <v>1259</v>
      </c>
      <c r="R1139" s="270" t="s">
        <v>1259</v>
      </c>
      <c r="S1139" s="270" t="s">
        <v>1259</v>
      </c>
      <c r="T1139" s="270" t="s">
        <v>1259</v>
      </c>
      <c r="U1139" s="270" t="s">
        <v>1259</v>
      </c>
      <c r="V1139" s="270" t="s">
        <v>1259</v>
      </c>
      <c r="W1139" s="270" t="s">
        <v>1259</v>
      </c>
      <c r="X1139" s="270" t="s">
        <v>1259</v>
      </c>
      <c r="Y1139" s="270" t="s">
        <v>1259</v>
      </c>
      <c r="Z1139" s="270" t="s">
        <v>1259</v>
      </c>
      <c r="AA1139" s="270" t="s">
        <v>1259</v>
      </c>
      <c r="AB1139" s="270" t="s">
        <v>1259</v>
      </c>
      <c r="AC1139" s="270" t="s">
        <v>1259</v>
      </c>
      <c r="AD1139" s="270" t="s">
        <v>1259</v>
      </c>
      <c r="AE1139" s="270" t="s">
        <v>1259</v>
      </c>
      <c r="AF1139" s="270" t="s">
        <v>1259</v>
      </c>
      <c r="AG1139" s="270" t="s">
        <v>1259</v>
      </c>
      <c r="AH1139" s="270" t="s">
        <v>1259</v>
      </c>
      <c r="AI1139" s="270" t="s">
        <v>1259</v>
      </c>
      <c r="AJ1139" s="270" t="s">
        <v>1259</v>
      </c>
      <c r="AK1139" s="270" t="s">
        <v>1259</v>
      </c>
      <c r="AL1139" s="270" t="s">
        <v>1259</v>
      </c>
      <c r="AM1139" s="270" t="s">
        <v>1259</v>
      </c>
      <c r="AN1139" s="270" t="s">
        <v>1259</v>
      </c>
      <c r="AO1139" s="270" t="s">
        <v>1259</v>
      </c>
      <c r="AP1139" s="270" t="s">
        <v>1259</v>
      </c>
      <c r="AQ1139" s="270" t="s">
        <v>1259</v>
      </c>
      <c r="AR1139" s="270" t="s">
        <v>1259</v>
      </c>
      <c r="AS1139" s="270" t="s">
        <v>1259</v>
      </c>
      <c r="AT1139" s="270" t="s">
        <v>1259</v>
      </c>
      <c r="AU1139" s="270" t="s">
        <v>1259</v>
      </c>
      <c r="AV1139" s="270" t="s">
        <v>1259</v>
      </c>
      <c r="AW1139" s="277" t="s">
        <v>1259</v>
      </c>
      <c r="AX1139">
        <f>VLOOKUP(A1139,[1]Sheet4!B$2:G$3636,6,0)</f>
        <v>0</v>
      </c>
      <c r="AY1139" t="str">
        <f>VLOOKUP(A1139,[1]Sheet2!A$3:AC$3636,29,0)</f>
        <v/>
      </c>
      <c r="AZ1139" s="270" t="s">
        <v>3258</v>
      </c>
      <c r="BA1139" s="270" t="s">
        <v>3258</v>
      </c>
      <c r="BB1139" s="270" t="s">
        <v>3258</v>
      </c>
      <c r="BC1139" s="270" t="s">
        <v>3258</v>
      </c>
      <c r="BD1139" s="270"/>
      <c r="BE1139" s="270"/>
      <c r="BH1139" s="248"/>
      <c r="BI1139" s="248"/>
      <c r="BJ1139" s="248"/>
      <c r="BK1139" s="248"/>
      <c r="BL1139" s="248"/>
      <c r="BM1139" s="248"/>
      <c r="BN1139" s="248"/>
      <c r="BO1139" s="248"/>
      <c r="BP1139" s="248" t="s">
        <v>3258</v>
      </c>
      <c r="BQ1139" s="248" t="s">
        <v>3258</v>
      </c>
      <c r="BR1139" s="248" t="s">
        <v>3258</v>
      </c>
      <c r="BS1139" s="248" t="s">
        <v>3258</v>
      </c>
      <c r="BT1139" s="248" t="s">
        <v>3258</v>
      </c>
      <c r="BU1139" s="248" t="s">
        <v>3258</v>
      </c>
      <c r="BV1139" s="247"/>
      <c r="BW1139" s="248"/>
      <c r="BX1139" s="248"/>
      <c r="BY1139" s="248"/>
      <c r="BZ1139" s="248"/>
      <c r="CA1139" s="241"/>
      <c r="CB1139" s="241"/>
      <c r="CC1139" s="241"/>
      <c r="CD1139" s="241"/>
      <c r="CE1139" s="248"/>
    </row>
    <row r="1140" spans="1:83" ht="14.4" x14ac:dyDescent="0.3">
      <c r="A1140" s="269">
        <v>525150</v>
      </c>
      <c r="B1140" s="272" t="str">
        <f>VLOOKUP(A1140,[1]Sheet4!B$1:G$3636,5,0)</f>
        <v>الرابعة حديث</v>
      </c>
      <c r="C1140" s="270" t="s">
        <v>1259</v>
      </c>
      <c r="D1140" s="270" t="s">
        <v>1259</v>
      </c>
      <c r="E1140" s="270" t="s">
        <v>1259</v>
      </c>
      <c r="F1140" s="270" t="s">
        <v>1259</v>
      </c>
      <c r="G1140" s="270" t="s">
        <v>1259</v>
      </c>
      <c r="H1140" s="270" t="s">
        <v>1259</v>
      </c>
      <c r="I1140" s="270" t="s">
        <v>1259</v>
      </c>
      <c r="J1140" s="270" t="s">
        <v>1259</v>
      </c>
      <c r="K1140" s="270" t="s">
        <v>1259</v>
      </c>
      <c r="L1140" s="270" t="s">
        <v>1259</v>
      </c>
      <c r="M1140" s="270" t="s">
        <v>1259</v>
      </c>
      <c r="N1140" s="270" t="s">
        <v>1259</v>
      </c>
      <c r="O1140" s="270" t="s">
        <v>1259</v>
      </c>
      <c r="P1140" s="270" t="s">
        <v>1259</v>
      </c>
      <c r="Q1140" s="270" t="s">
        <v>1259</v>
      </c>
      <c r="R1140" s="270" t="s">
        <v>1259</v>
      </c>
      <c r="S1140" s="270" t="s">
        <v>1259</v>
      </c>
      <c r="T1140" s="270" t="s">
        <v>1259</v>
      </c>
      <c r="U1140" s="270" t="s">
        <v>1259</v>
      </c>
      <c r="V1140" s="270" t="s">
        <v>1259</v>
      </c>
      <c r="W1140" s="270" t="s">
        <v>1259</v>
      </c>
      <c r="X1140" s="270" t="s">
        <v>1259</v>
      </c>
      <c r="Y1140" s="270" t="s">
        <v>1259</v>
      </c>
      <c r="Z1140" s="270" t="s">
        <v>1259</v>
      </c>
      <c r="AA1140" s="270" t="s">
        <v>1259</v>
      </c>
      <c r="AB1140" s="270" t="s">
        <v>1259</v>
      </c>
      <c r="AC1140" s="270" t="s">
        <v>1259</v>
      </c>
      <c r="AD1140" s="270" t="s">
        <v>1259</v>
      </c>
      <c r="AE1140" s="270" t="s">
        <v>1259</v>
      </c>
      <c r="AF1140" s="270" t="s">
        <v>1259</v>
      </c>
      <c r="AG1140" s="270" t="s">
        <v>1259</v>
      </c>
      <c r="AH1140" s="270" t="s">
        <v>1259</v>
      </c>
      <c r="AI1140" s="270" t="s">
        <v>1259</v>
      </c>
      <c r="AJ1140" s="270" t="s">
        <v>1259</v>
      </c>
      <c r="AK1140" s="270" t="s">
        <v>1259</v>
      </c>
      <c r="AL1140" s="270" t="s">
        <v>1259</v>
      </c>
      <c r="AM1140" s="270" t="s">
        <v>1259</v>
      </c>
      <c r="AN1140" s="270" t="s">
        <v>1259</v>
      </c>
      <c r="AO1140" s="270" t="s">
        <v>1259</v>
      </c>
      <c r="AP1140" s="270" t="s">
        <v>1259</v>
      </c>
      <c r="AQ1140" s="270" t="s">
        <v>1259</v>
      </c>
      <c r="AR1140" s="270" t="s">
        <v>1259</v>
      </c>
      <c r="AS1140" s="270" t="s">
        <v>3258</v>
      </c>
      <c r="AT1140" s="270" t="s">
        <v>3258</v>
      </c>
      <c r="AU1140" s="270" t="s">
        <v>3258</v>
      </c>
      <c r="AV1140" s="270" t="s">
        <v>3258</v>
      </c>
      <c r="AW1140" s="277" t="s">
        <v>3258</v>
      </c>
      <c r="AY1140" t="str">
        <f>VLOOKUP(A1140,[1]Sheet2!A$3:AC$3636,29,0)</f>
        <v/>
      </c>
      <c r="AZ1140" s="270" t="s">
        <v>3258</v>
      </c>
      <c r="BA1140" s="270" t="s">
        <v>3258</v>
      </c>
      <c r="BB1140" s="270" t="s">
        <v>3258</v>
      </c>
      <c r="BC1140" s="270" t="s">
        <v>3258</v>
      </c>
      <c r="BD1140" s="270"/>
      <c r="BE1140" s="270"/>
      <c r="BH1140" s="248"/>
      <c r="BI1140" s="248"/>
      <c r="BJ1140" s="248"/>
      <c r="BK1140" s="248"/>
      <c r="BL1140" s="248"/>
      <c r="BM1140" s="248"/>
      <c r="BN1140" s="248"/>
      <c r="BO1140" s="248"/>
      <c r="BP1140" s="248" t="s">
        <v>3258</v>
      </c>
      <c r="BQ1140" s="248" t="s">
        <v>3258</v>
      </c>
      <c r="BR1140" s="248" t="s">
        <v>3258</v>
      </c>
      <c r="BS1140" s="248" t="s">
        <v>3258</v>
      </c>
      <c r="BT1140" s="248" t="s">
        <v>3258</v>
      </c>
      <c r="BU1140" s="248" t="s">
        <v>3258</v>
      </c>
      <c r="BV1140" s="247"/>
      <c r="BW1140" s="248"/>
      <c r="BX1140" s="248"/>
      <c r="BY1140" s="248"/>
      <c r="BZ1140" s="248"/>
      <c r="CA1140" s="241"/>
      <c r="CB1140" s="241"/>
      <c r="CC1140" s="241"/>
      <c r="CD1140" s="241"/>
      <c r="CE1140" s="248"/>
    </row>
    <row r="1141" spans="1:83" ht="14.4" x14ac:dyDescent="0.3">
      <c r="A1141" s="269">
        <v>525154</v>
      </c>
      <c r="B1141" s="272" t="str">
        <f>VLOOKUP(A1141,[1]Sheet4!B$1:G$3636,5,0)</f>
        <v>الرابعة</v>
      </c>
      <c r="C1141" s="270" t="s">
        <v>1259</v>
      </c>
      <c r="D1141" s="270" t="s">
        <v>1259</v>
      </c>
      <c r="E1141" s="270" t="s">
        <v>1259</v>
      </c>
      <c r="F1141" s="270" t="s">
        <v>1259</v>
      </c>
      <c r="G1141" s="270" t="s">
        <v>1259</v>
      </c>
      <c r="H1141" s="270" t="s">
        <v>1259</v>
      </c>
      <c r="I1141" s="270" t="s">
        <v>1259</v>
      </c>
      <c r="J1141" s="270" t="s">
        <v>1259</v>
      </c>
      <c r="K1141" s="270" t="s">
        <v>1259</v>
      </c>
      <c r="L1141" s="270" t="s">
        <v>1259</v>
      </c>
      <c r="M1141" s="270" t="s">
        <v>1259</v>
      </c>
      <c r="N1141" s="270" t="s">
        <v>1259</v>
      </c>
      <c r="O1141" s="270" t="s">
        <v>1259</v>
      </c>
      <c r="P1141" s="270" t="s">
        <v>1259</v>
      </c>
      <c r="Q1141" s="270" t="s">
        <v>1259</v>
      </c>
      <c r="R1141" s="270" t="s">
        <v>1259</v>
      </c>
      <c r="S1141" s="270" t="s">
        <v>1259</v>
      </c>
      <c r="T1141" s="270" t="s">
        <v>1259</v>
      </c>
      <c r="U1141" s="270" t="s">
        <v>1259</v>
      </c>
      <c r="V1141" s="270" t="s">
        <v>1259</v>
      </c>
      <c r="W1141" s="270" t="s">
        <v>1259</v>
      </c>
      <c r="X1141" s="270" t="s">
        <v>1259</v>
      </c>
      <c r="Y1141" s="270" t="s">
        <v>1259</v>
      </c>
      <c r="Z1141" s="270" t="s">
        <v>1259</v>
      </c>
      <c r="AA1141" s="270" t="s">
        <v>1259</v>
      </c>
      <c r="AB1141" s="270" t="s">
        <v>1259</v>
      </c>
      <c r="AC1141" s="270" t="s">
        <v>1259</v>
      </c>
      <c r="AD1141" s="270" t="s">
        <v>1259</v>
      </c>
      <c r="AE1141" s="270" t="s">
        <v>1259</v>
      </c>
      <c r="AF1141" s="270" t="s">
        <v>1259</v>
      </c>
      <c r="AG1141" s="270" t="s">
        <v>1259</v>
      </c>
      <c r="AH1141" s="270" t="s">
        <v>1259</v>
      </c>
      <c r="AI1141" s="270" t="s">
        <v>1259</v>
      </c>
      <c r="AJ1141" s="270" t="s">
        <v>1259</v>
      </c>
      <c r="AK1141" s="270" t="s">
        <v>1259</v>
      </c>
      <c r="AL1141" s="270" t="s">
        <v>1259</v>
      </c>
      <c r="AM1141" s="270" t="s">
        <v>1259</v>
      </c>
      <c r="AN1141" s="270" t="s">
        <v>1259</v>
      </c>
      <c r="AO1141" s="270" t="s">
        <v>1259</v>
      </c>
      <c r="AP1141" s="270" t="s">
        <v>1259</v>
      </c>
      <c r="AQ1141" s="270" t="s">
        <v>1259</v>
      </c>
      <c r="AR1141" s="270" t="s">
        <v>1259</v>
      </c>
      <c r="AS1141" s="270" t="s">
        <v>1259</v>
      </c>
      <c r="AT1141" s="270" t="s">
        <v>1259</v>
      </c>
      <c r="AU1141" s="270" t="s">
        <v>1259</v>
      </c>
      <c r="AV1141" s="270" t="s">
        <v>1259</v>
      </c>
      <c r="AW1141" s="277" t="s">
        <v>1259</v>
      </c>
      <c r="AX1141">
        <f>VLOOKUP(A1141,[1]Sheet4!B$2:G$3636,6,0)</f>
        <v>0</v>
      </c>
      <c r="AY1141" t="str">
        <f>VLOOKUP(A1141,[1]Sheet2!A$3:AC$3636,29,0)</f>
        <v/>
      </c>
      <c r="AZ1141" s="270" t="s">
        <v>3258</v>
      </c>
      <c r="BA1141" s="270" t="s">
        <v>3258</v>
      </c>
      <c r="BB1141" s="270" t="s">
        <v>3258</v>
      </c>
      <c r="BC1141" s="270" t="s">
        <v>3258</v>
      </c>
      <c r="BD1141" s="270"/>
      <c r="BE1141" s="270"/>
    </row>
    <row r="1142" spans="1:83" ht="14.4" x14ac:dyDescent="0.3">
      <c r="A1142" s="269">
        <v>525156</v>
      </c>
      <c r="B1142" s="272" t="str">
        <f>VLOOKUP(A1142,[1]Sheet4!B$1:G$3636,5,0)</f>
        <v>الرابعة</v>
      </c>
      <c r="C1142" s="270" t="s">
        <v>1259</v>
      </c>
      <c r="D1142" s="270" t="s">
        <v>1259</v>
      </c>
      <c r="E1142" s="270" t="s">
        <v>1259</v>
      </c>
      <c r="F1142" s="270" t="s">
        <v>1259</v>
      </c>
      <c r="G1142" s="270" t="s">
        <v>1259</v>
      </c>
      <c r="H1142" s="270" t="s">
        <v>1259</v>
      </c>
      <c r="I1142" s="270" t="s">
        <v>1259</v>
      </c>
      <c r="J1142" s="270" t="s">
        <v>1259</v>
      </c>
      <c r="K1142" s="270" t="s">
        <v>1259</v>
      </c>
      <c r="L1142" s="270" t="s">
        <v>1259</v>
      </c>
      <c r="M1142" s="270" t="s">
        <v>1259</v>
      </c>
      <c r="N1142" s="270" t="s">
        <v>1259</v>
      </c>
      <c r="O1142" s="270" t="s">
        <v>1259</v>
      </c>
      <c r="P1142" s="270" t="s">
        <v>1259</v>
      </c>
      <c r="Q1142" s="270" t="s">
        <v>1259</v>
      </c>
      <c r="R1142" s="270" t="s">
        <v>1259</v>
      </c>
      <c r="S1142" s="270" t="s">
        <v>1259</v>
      </c>
      <c r="T1142" s="270" t="s">
        <v>1259</v>
      </c>
      <c r="U1142" s="270" t="s">
        <v>1259</v>
      </c>
      <c r="V1142" s="270" t="s">
        <v>1259</v>
      </c>
      <c r="W1142" s="270" t="s">
        <v>1259</v>
      </c>
      <c r="X1142" s="270" t="s">
        <v>1259</v>
      </c>
      <c r="Y1142" s="270" t="s">
        <v>1259</v>
      </c>
      <c r="Z1142" s="270" t="s">
        <v>1259</v>
      </c>
      <c r="AA1142" s="270" t="s">
        <v>1259</v>
      </c>
      <c r="AB1142" s="270" t="s">
        <v>1259</v>
      </c>
      <c r="AC1142" s="270" t="s">
        <v>1259</v>
      </c>
      <c r="AD1142" s="270" t="s">
        <v>1259</v>
      </c>
      <c r="AE1142" s="270" t="s">
        <v>1259</v>
      </c>
      <c r="AF1142" s="270" t="s">
        <v>1259</v>
      </c>
      <c r="AG1142" s="270" t="s">
        <v>1259</v>
      </c>
      <c r="AH1142" s="270" t="s">
        <v>1259</v>
      </c>
      <c r="AI1142" s="270" t="s">
        <v>1259</v>
      </c>
      <c r="AJ1142" s="270" t="s">
        <v>1259</v>
      </c>
      <c r="AK1142" s="270" t="s">
        <v>1259</v>
      </c>
      <c r="AL1142" s="270" t="s">
        <v>1259</v>
      </c>
      <c r="AM1142" s="270" t="s">
        <v>1259</v>
      </c>
      <c r="AN1142" s="270" t="s">
        <v>1259</v>
      </c>
      <c r="AO1142" s="270" t="s">
        <v>1259</v>
      </c>
      <c r="AP1142" s="270" t="s">
        <v>1259</v>
      </c>
      <c r="AQ1142" s="270" t="s">
        <v>1259</v>
      </c>
      <c r="AR1142" s="270" t="s">
        <v>1259</v>
      </c>
      <c r="AS1142" s="270" t="s">
        <v>1259</v>
      </c>
      <c r="AT1142" s="270" t="s">
        <v>1259</v>
      </c>
      <c r="AU1142" s="270" t="s">
        <v>1259</v>
      </c>
      <c r="AV1142" s="270" t="s">
        <v>1259</v>
      </c>
      <c r="AW1142" s="277" t="s">
        <v>1259</v>
      </c>
      <c r="AX1142">
        <f>VLOOKUP(A1142,[1]Sheet4!B$2:G$3636,6,0)</f>
        <v>0</v>
      </c>
      <c r="AY1142" t="str">
        <f>VLOOKUP(A1142,[1]Sheet2!A$3:AC$3636,29,0)</f>
        <v/>
      </c>
      <c r="AZ1142" s="270" t="s">
        <v>3258</v>
      </c>
      <c r="BA1142" s="270" t="s">
        <v>3258</v>
      </c>
      <c r="BB1142" s="270" t="s">
        <v>3258</v>
      </c>
      <c r="BC1142" s="270" t="s">
        <v>3258</v>
      </c>
      <c r="BD1142" s="270"/>
      <c r="BE1142" s="270"/>
      <c r="BH1142" s="248"/>
      <c r="BI1142" s="248"/>
      <c r="BJ1142" s="248"/>
      <c r="BK1142" s="248"/>
      <c r="BL1142" s="248"/>
      <c r="BM1142" s="248"/>
      <c r="BN1142" s="248"/>
      <c r="BO1142" s="248"/>
      <c r="BP1142" s="248" t="s">
        <v>3258</v>
      </c>
      <c r="BQ1142" s="248" t="s">
        <v>3258</v>
      </c>
      <c r="BR1142" s="248" t="s">
        <v>3258</v>
      </c>
      <c r="BS1142" s="248" t="s">
        <v>3258</v>
      </c>
      <c r="BT1142" s="248" t="s">
        <v>3258</v>
      </c>
      <c r="BU1142" s="248" t="s">
        <v>3258</v>
      </c>
      <c r="BV1142" s="247"/>
      <c r="BW1142" s="248"/>
      <c r="BX1142" s="248"/>
      <c r="BY1142" s="248"/>
      <c r="BZ1142" s="248"/>
      <c r="CA1142" s="241"/>
      <c r="CB1142" s="241"/>
      <c r="CC1142" s="241"/>
      <c r="CD1142" s="241"/>
      <c r="CE1142" s="248"/>
    </row>
    <row r="1143" spans="1:83" ht="14.4" x14ac:dyDescent="0.3">
      <c r="A1143" s="269">
        <v>525157</v>
      </c>
      <c r="B1143" s="272" t="str">
        <f>VLOOKUP(A1143,[1]Sheet4!B$1:G$3636,5,0)</f>
        <v>الرابعة</v>
      </c>
      <c r="C1143" s="270" t="s">
        <v>1259</v>
      </c>
      <c r="D1143" s="270" t="s">
        <v>1259</v>
      </c>
      <c r="E1143" s="270" t="s">
        <v>1259</v>
      </c>
      <c r="F1143" s="270" t="s">
        <v>1259</v>
      </c>
      <c r="G1143" s="270" t="s">
        <v>1259</v>
      </c>
      <c r="H1143" s="270" t="s">
        <v>1259</v>
      </c>
      <c r="I1143" s="270" t="s">
        <v>1259</v>
      </c>
      <c r="J1143" s="270" t="s">
        <v>1259</v>
      </c>
      <c r="K1143" s="270" t="s">
        <v>1259</v>
      </c>
      <c r="L1143" s="270" t="s">
        <v>1259</v>
      </c>
      <c r="M1143" s="270" t="s">
        <v>1259</v>
      </c>
      <c r="N1143" s="270" t="s">
        <v>1259</v>
      </c>
      <c r="O1143" s="270" t="s">
        <v>1259</v>
      </c>
      <c r="P1143" s="270" t="s">
        <v>1259</v>
      </c>
      <c r="Q1143" s="270" t="s">
        <v>1259</v>
      </c>
      <c r="R1143" s="270" t="s">
        <v>1259</v>
      </c>
      <c r="S1143" s="270" t="s">
        <v>1259</v>
      </c>
      <c r="T1143" s="270" t="s">
        <v>1259</v>
      </c>
      <c r="U1143" s="270" t="s">
        <v>1259</v>
      </c>
      <c r="V1143" s="270" t="s">
        <v>1259</v>
      </c>
      <c r="W1143" s="270" t="s">
        <v>1259</v>
      </c>
      <c r="X1143" s="270" t="s">
        <v>1259</v>
      </c>
      <c r="Y1143" s="270" t="s">
        <v>1259</v>
      </c>
      <c r="Z1143" s="270" t="s">
        <v>1259</v>
      </c>
      <c r="AA1143" s="270" t="s">
        <v>1259</v>
      </c>
      <c r="AB1143" s="270" t="s">
        <v>1259</v>
      </c>
      <c r="AC1143" s="270" t="s">
        <v>1259</v>
      </c>
      <c r="AD1143" s="270" t="s">
        <v>1259</v>
      </c>
      <c r="AE1143" s="270" t="s">
        <v>1259</v>
      </c>
      <c r="AF1143" s="270" t="s">
        <v>1259</v>
      </c>
      <c r="AG1143" s="270" t="s">
        <v>1259</v>
      </c>
      <c r="AH1143" s="270" t="s">
        <v>1259</v>
      </c>
      <c r="AI1143" s="270" t="s">
        <v>1259</v>
      </c>
      <c r="AJ1143" s="270" t="s">
        <v>1259</v>
      </c>
      <c r="AK1143" s="270" t="s">
        <v>1259</v>
      </c>
      <c r="AL1143" s="270" t="s">
        <v>1259</v>
      </c>
      <c r="AM1143" s="270" t="s">
        <v>1259</v>
      </c>
      <c r="AN1143" s="270" t="s">
        <v>1259</v>
      </c>
      <c r="AO1143" s="270" t="s">
        <v>1259</v>
      </c>
      <c r="AP1143" s="270" t="s">
        <v>1259</v>
      </c>
      <c r="AQ1143" s="270" t="s">
        <v>1259</v>
      </c>
      <c r="AR1143" s="270" t="s">
        <v>1259</v>
      </c>
      <c r="AS1143" s="270" t="s">
        <v>1259</v>
      </c>
      <c r="AT1143" s="270" t="s">
        <v>1259</v>
      </c>
      <c r="AU1143" s="270" t="s">
        <v>1259</v>
      </c>
      <c r="AV1143" s="270" t="s">
        <v>1259</v>
      </c>
      <c r="AW1143" s="270" t="s">
        <v>1259</v>
      </c>
      <c r="AX1143">
        <f>VLOOKUP(A1143,[1]Sheet4!B$2:G$3636,6,0)</f>
        <v>0</v>
      </c>
      <c r="AY1143" t="str">
        <f>VLOOKUP(A1143,[1]Sheet2!A$3:AC$3636,29,0)</f>
        <v/>
      </c>
      <c r="AZ1143" s="270" t="s">
        <v>3258</v>
      </c>
      <c r="BA1143" s="270" t="s">
        <v>3258</v>
      </c>
      <c r="BB1143" s="270" t="s">
        <v>3258</v>
      </c>
      <c r="BC1143" s="270" t="s">
        <v>3258</v>
      </c>
      <c r="BD1143" s="270"/>
      <c r="BE1143" s="270"/>
    </row>
    <row r="1144" spans="1:83" ht="14.4" x14ac:dyDescent="0.3">
      <c r="A1144" s="269">
        <v>525163</v>
      </c>
      <c r="B1144" s="272" t="str">
        <f>VLOOKUP(A1144,[1]Sheet4!B$1:G$3636,5,0)</f>
        <v>الرابعة</v>
      </c>
      <c r="C1144" s="270" t="s">
        <v>1259</v>
      </c>
      <c r="D1144" s="270" t="s">
        <v>1259</v>
      </c>
      <c r="E1144" s="270" t="s">
        <v>1259</v>
      </c>
      <c r="F1144" s="270" t="s">
        <v>1259</v>
      </c>
      <c r="G1144" s="270" t="s">
        <v>1259</v>
      </c>
      <c r="H1144" s="270" t="s">
        <v>1259</v>
      </c>
      <c r="I1144" s="270" t="s">
        <v>1259</v>
      </c>
      <c r="J1144" s="270" t="s">
        <v>1259</v>
      </c>
      <c r="K1144" s="270" t="s">
        <v>1259</v>
      </c>
      <c r="L1144" s="270" t="s">
        <v>1259</v>
      </c>
      <c r="M1144" s="270" t="s">
        <v>1259</v>
      </c>
      <c r="N1144" s="270" t="s">
        <v>1259</v>
      </c>
      <c r="O1144" s="270" t="s">
        <v>1259</v>
      </c>
      <c r="P1144" s="270" t="s">
        <v>1259</v>
      </c>
      <c r="Q1144" s="270" t="s">
        <v>1259</v>
      </c>
      <c r="R1144" s="270" t="s">
        <v>1259</v>
      </c>
      <c r="S1144" s="270" t="s">
        <v>1259</v>
      </c>
      <c r="T1144" s="270" t="s">
        <v>1259</v>
      </c>
      <c r="U1144" s="270" t="s">
        <v>1259</v>
      </c>
      <c r="V1144" s="270" t="s">
        <v>1259</v>
      </c>
      <c r="W1144" s="270" t="s">
        <v>1259</v>
      </c>
      <c r="X1144" s="270" t="s">
        <v>1259</v>
      </c>
      <c r="Y1144" s="270" t="s">
        <v>1259</v>
      </c>
      <c r="Z1144" s="270" t="s">
        <v>1259</v>
      </c>
      <c r="AA1144" s="270" t="s">
        <v>1259</v>
      </c>
      <c r="AB1144" s="270" t="s">
        <v>1259</v>
      </c>
      <c r="AC1144" s="270" t="s">
        <v>1259</v>
      </c>
      <c r="AD1144" s="270" t="s">
        <v>1259</v>
      </c>
      <c r="AE1144" s="270" t="s">
        <v>1259</v>
      </c>
      <c r="AF1144" s="270" t="s">
        <v>1259</v>
      </c>
      <c r="AG1144" s="270" t="s">
        <v>1259</v>
      </c>
      <c r="AH1144" s="270" t="s">
        <v>1259</v>
      </c>
      <c r="AI1144" s="270" t="s">
        <v>1259</v>
      </c>
      <c r="AJ1144" s="270" t="s">
        <v>1259</v>
      </c>
      <c r="AK1144" s="270" t="s">
        <v>1259</v>
      </c>
      <c r="AL1144" s="270" t="s">
        <v>1259</v>
      </c>
      <c r="AM1144" s="270" t="s">
        <v>1259</v>
      </c>
      <c r="AN1144" s="270" t="s">
        <v>1259</v>
      </c>
      <c r="AO1144" s="270" t="s">
        <v>1259</v>
      </c>
      <c r="AP1144" s="270" t="s">
        <v>1259</v>
      </c>
      <c r="AQ1144" s="270" t="s">
        <v>1259</v>
      </c>
      <c r="AR1144" s="270" t="s">
        <v>1259</v>
      </c>
      <c r="AS1144" s="270" t="s">
        <v>1259</v>
      </c>
      <c r="AT1144" s="270" t="s">
        <v>1259</v>
      </c>
      <c r="AU1144" s="270" t="s">
        <v>1259</v>
      </c>
      <c r="AV1144" s="270" t="s">
        <v>1259</v>
      </c>
      <c r="AW1144" s="277" t="s">
        <v>1259</v>
      </c>
      <c r="AX1144">
        <f>VLOOKUP(A1144,[1]Sheet4!B$2:G$3636,6,0)</f>
        <v>0</v>
      </c>
      <c r="AY1144" t="str">
        <f>VLOOKUP(A1144,[1]Sheet2!A$3:AC$3636,29,0)</f>
        <v/>
      </c>
      <c r="AZ1144" s="270" t="s">
        <v>3258</v>
      </c>
      <c r="BA1144" s="270" t="s">
        <v>3258</v>
      </c>
      <c r="BB1144" s="270" t="s">
        <v>3258</v>
      </c>
      <c r="BC1144" s="270" t="s">
        <v>3258</v>
      </c>
      <c r="BD1144" s="270"/>
      <c r="BE1144" s="270"/>
      <c r="BH1144" s="248"/>
      <c r="BI1144" s="248"/>
      <c r="BJ1144" s="248"/>
      <c r="BK1144" s="248"/>
      <c r="BL1144" s="248"/>
      <c r="BM1144" s="248"/>
      <c r="BN1144" s="248"/>
      <c r="BO1144" s="248"/>
      <c r="BP1144" s="248" t="s">
        <v>3258</v>
      </c>
      <c r="BQ1144" s="248" t="s">
        <v>3258</v>
      </c>
      <c r="BR1144" s="248" t="s">
        <v>3258</v>
      </c>
      <c r="BS1144" s="248" t="s">
        <v>3258</v>
      </c>
      <c r="BT1144" s="248" t="s">
        <v>3258</v>
      </c>
      <c r="BU1144" s="248" t="s">
        <v>3258</v>
      </c>
      <c r="BV1144" s="247"/>
      <c r="BW1144" s="248"/>
      <c r="BX1144" s="248"/>
      <c r="BY1144" s="248"/>
      <c r="BZ1144" s="248"/>
      <c r="CA1144" s="241"/>
      <c r="CB1144" s="241"/>
      <c r="CC1144" s="241"/>
      <c r="CD1144" s="241"/>
      <c r="CE1144" s="248"/>
    </row>
    <row r="1145" spans="1:83" ht="14.4" x14ac:dyDescent="0.3">
      <c r="A1145" s="269">
        <v>525167</v>
      </c>
      <c r="B1145" s="272" t="str">
        <f>VLOOKUP(A1145,[1]Sheet4!B$1:G$3636,5,0)</f>
        <v>الرابعة حديث</v>
      </c>
      <c r="C1145" s="270" t="s">
        <v>1259</v>
      </c>
      <c r="D1145" s="270" t="s">
        <v>1259</v>
      </c>
      <c r="E1145" s="270" t="s">
        <v>1259</v>
      </c>
      <c r="F1145" s="270" t="s">
        <v>1259</v>
      </c>
      <c r="G1145" s="270" t="s">
        <v>1259</v>
      </c>
      <c r="H1145" s="270" t="s">
        <v>1259</v>
      </c>
      <c r="I1145" s="270" t="s">
        <v>1259</v>
      </c>
      <c r="J1145" s="270" t="s">
        <v>1259</v>
      </c>
      <c r="K1145" s="270" t="s">
        <v>1259</v>
      </c>
      <c r="L1145" s="270" t="s">
        <v>1259</v>
      </c>
      <c r="M1145" s="270" t="s">
        <v>1259</v>
      </c>
      <c r="N1145" s="270" t="s">
        <v>1259</v>
      </c>
      <c r="O1145" s="270" t="s">
        <v>1259</v>
      </c>
      <c r="P1145" s="270" t="s">
        <v>1259</v>
      </c>
      <c r="Q1145" s="270" t="s">
        <v>1259</v>
      </c>
      <c r="R1145" s="270" t="s">
        <v>1259</v>
      </c>
      <c r="S1145" s="270" t="s">
        <v>1259</v>
      </c>
      <c r="T1145" s="270" t="s">
        <v>1259</v>
      </c>
      <c r="U1145" s="270" t="s">
        <v>1259</v>
      </c>
      <c r="V1145" s="270" t="s">
        <v>1259</v>
      </c>
      <c r="W1145" s="270" t="s">
        <v>1259</v>
      </c>
      <c r="X1145" s="270" t="s">
        <v>1259</v>
      </c>
      <c r="Y1145" s="270" t="s">
        <v>1259</v>
      </c>
      <c r="Z1145" s="270" t="s">
        <v>1259</v>
      </c>
      <c r="AA1145" s="270" t="s">
        <v>1259</v>
      </c>
      <c r="AB1145" s="270" t="s">
        <v>1259</v>
      </c>
      <c r="AC1145" s="270" t="s">
        <v>1259</v>
      </c>
      <c r="AD1145" s="270" t="s">
        <v>1259</v>
      </c>
      <c r="AE1145" s="270" t="s">
        <v>1259</v>
      </c>
      <c r="AF1145" s="270" t="s">
        <v>1259</v>
      </c>
      <c r="AG1145" s="270" t="s">
        <v>1259</v>
      </c>
      <c r="AH1145" s="270" t="s">
        <v>1259</v>
      </c>
      <c r="AI1145" s="270" t="s">
        <v>1259</v>
      </c>
      <c r="AJ1145" s="270" t="s">
        <v>1259</v>
      </c>
      <c r="AK1145" s="270" t="s">
        <v>1259</v>
      </c>
      <c r="AL1145" s="270" t="s">
        <v>1259</v>
      </c>
      <c r="AM1145" s="270" t="s">
        <v>1259</v>
      </c>
      <c r="AN1145" s="270" t="s">
        <v>1259</v>
      </c>
      <c r="AO1145" s="270" t="s">
        <v>1259</v>
      </c>
      <c r="AP1145" s="270" t="s">
        <v>1259</v>
      </c>
      <c r="AQ1145" s="270" t="s">
        <v>1259</v>
      </c>
      <c r="AR1145" s="270" t="s">
        <v>1259</v>
      </c>
      <c r="AS1145" s="270" t="s">
        <v>3258</v>
      </c>
      <c r="AT1145" s="270" t="s">
        <v>3258</v>
      </c>
      <c r="AU1145" s="270" t="s">
        <v>3258</v>
      </c>
      <c r="AV1145" s="270" t="s">
        <v>3258</v>
      </c>
      <c r="AW1145" s="277" t="s">
        <v>3258</v>
      </c>
      <c r="AY1145" t="str">
        <f>VLOOKUP(A1145,[1]Sheet2!A$3:AC$3636,29,0)</f>
        <v/>
      </c>
      <c r="AZ1145" s="270" t="s">
        <v>3258</v>
      </c>
      <c r="BA1145" s="270" t="s">
        <v>3258</v>
      </c>
      <c r="BB1145" s="270" t="s">
        <v>3258</v>
      </c>
      <c r="BC1145" s="270" t="s">
        <v>3258</v>
      </c>
      <c r="BD1145" s="270"/>
      <c r="BE1145" s="270"/>
    </row>
    <row r="1146" spans="1:83" ht="14.4" x14ac:dyDescent="0.3">
      <c r="A1146" s="269">
        <v>525169</v>
      </c>
      <c r="B1146" s="272" t="str">
        <f>VLOOKUP(A1146,[1]Sheet4!B$1:G$3636,5,0)</f>
        <v>الرابعة</v>
      </c>
      <c r="C1146" s="270" t="s">
        <v>1259</v>
      </c>
      <c r="D1146" s="270" t="s">
        <v>1259</v>
      </c>
      <c r="E1146" s="270" t="s">
        <v>1259</v>
      </c>
      <c r="F1146" s="270" t="s">
        <v>1259</v>
      </c>
      <c r="G1146" s="270" t="s">
        <v>1259</v>
      </c>
      <c r="H1146" s="270" t="s">
        <v>1259</v>
      </c>
      <c r="I1146" s="270" t="s">
        <v>1259</v>
      </c>
      <c r="J1146" s="270" t="s">
        <v>1259</v>
      </c>
      <c r="K1146" s="270" t="s">
        <v>1259</v>
      </c>
      <c r="L1146" s="270" t="s">
        <v>1259</v>
      </c>
      <c r="M1146" s="270" t="s">
        <v>1259</v>
      </c>
      <c r="N1146" s="270" t="s">
        <v>1259</v>
      </c>
      <c r="O1146" s="270" t="s">
        <v>1259</v>
      </c>
      <c r="P1146" s="270" t="s">
        <v>1259</v>
      </c>
      <c r="Q1146" s="270" t="s">
        <v>1259</v>
      </c>
      <c r="R1146" s="270" t="s">
        <v>1259</v>
      </c>
      <c r="S1146" s="270" t="s">
        <v>1259</v>
      </c>
      <c r="T1146" s="270" t="s">
        <v>1259</v>
      </c>
      <c r="U1146" s="270" t="s">
        <v>1259</v>
      </c>
      <c r="V1146" s="270" t="s">
        <v>1259</v>
      </c>
      <c r="W1146" s="270" t="s">
        <v>1259</v>
      </c>
      <c r="X1146" s="270" t="s">
        <v>1259</v>
      </c>
      <c r="Y1146" s="270" t="s">
        <v>1259</v>
      </c>
      <c r="Z1146" s="270" t="s">
        <v>1259</v>
      </c>
      <c r="AA1146" s="270" t="s">
        <v>1259</v>
      </c>
      <c r="AB1146" s="270" t="s">
        <v>1259</v>
      </c>
      <c r="AC1146" s="270" t="s">
        <v>1259</v>
      </c>
      <c r="AD1146" s="270" t="s">
        <v>1259</v>
      </c>
      <c r="AE1146" s="270" t="s">
        <v>1259</v>
      </c>
      <c r="AF1146" s="270" t="s">
        <v>1259</v>
      </c>
      <c r="AG1146" s="270" t="s">
        <v>1259</v>
      </c>
      <c r="AH1146" s="270" t="s">
        <v>1259</v>
      </c>
      <c r="AI1146" s="270" t="s">
        <v>1259</v>
      </c>
      <c r="AJ1146" s="270" t="s">
        <v>1259</v>
      </c>
      <c r="AK1146" s="270" t="s">
        <v>1259</v>
      </c>
      <c r="AL1146" s="270" t="s">
        <v>1259</v>
      </c>
      <c r="AM1146" s="270" t="s">
        <v>1259</v>
      </c>
      <c r="AN1146" s="270" t="s">
        <v>1259</v>
      </c>
      <c r="AO1146" s="270" t="s">
        <v>1259</v>
      </c>
      <c r="AP1146" s="270" t="s">
        <v>1259</v>
      </c>
      <c r="AQ1146" s="270" t="s">
        <v>1259</v>
      </c>
      <c r="AR1146" s="270" t="s">
        <v>1259</v>
      </c>
      <c r="AS1146" s="270" t="s">
        <v>1259</v>
      </c>
      <c r="AT1146" s="270" t="s">
        <v>1259</v>
      </c>
      <c r="AU1146" s="270" t="s">
        <v>1259</v>
      </c>
      <c r="AV1146" s="270" t="s">
        <v>1259</v>
      </c>
      <c r="AW1146" s="277" t="s">
        <v>1259</v>
      </c>
      <c r="AX1146">
        <f>VLOOKUP(A1146,[1]Sheet4!B$2:G$3636,6,0)</f>
        <v>0</v>
      </c>
      <c r="AY1146" t="str">
        <f>VLOOKUP(A1146,[1]Sheet2!A$3:AC$3636,29,0)</f>
        <v/>
      </c>
      <c r="AZ1146" s="270" t="s">
        <v>3258</v>
      </c>
      <c r="BA1146" s="270" t="s">
        <v>3258</v>
      </c>
      <c r="BB1146" s="270" t="s">
        <v>3258</v>
      </c>
      <c r="BC1146" s="270" t="s">
        <v>3258</v>
      </c>
      <c r="BD1146" s="270"/>
      <c r="BE1146" s="270"/>
    </row>
    <row r="1147" spans="1:83" ht="14.4" x14ac:dyDescent="0.3">
      <c r="A1147" s="269">
        <v>525175</v>
      </c>
      <c r="B1147" s="272" t="str">
        <f>VLOOKUP(A1147,[1]Sheet4!B$1:G$3636,5,0)</f>
        <v>الرابعة</v>
      </c>
      <c r="C1147" s="270" t="s">
        <v>1259</v>
      </c>
      <c r="D1147" s="270" t="s">
        <v>1259</v>
      </c>
      <c r="E1147" s="270" t="s">
        <v>1259</v>
      </c>
      <c r="F1147" s="270" t="s">
        <v>1259</v>
      </c>
      <c r="G1147" s="270" t="s">
        <v>1259</v>
      </c>
      <c r="H1147" s="270" t="s">
        <v>1259</v>
      </c>
      <c r="I1147" s="270" t="s">
        <v>1259</v>
      </c>
      <c r="J1147" s="270" t="s">
        <v>1259</v>
      </c>
      <c r="K1147" s="270" t="s">
        <v>1259</v>
      </c>
      <c r="L1147" s="270" t="s">
        <v>1259</v>
      </c>
      <c r="M1147" s="270" t="s">
        <v>1259</v>
      </c>
      <c r="N1147" s="270" t="s">
        <v>1259</v>
      </c>
      <c r="O1147" s="270" t="s">
        <v>1259</v>
      </c>
      <c r="P1147" s="270" t="s">
        <v>1259</v>
      </c>
      <c r="Q1147" s="270" t="s">
        <v>1259</v>
      </c>
      <c r="R1147" s="270" t="s">
        <v>1259</v>
      </c>
      <c r="S1147" s="270" t="s">
        <v>1259</v>
      </c>
      <c r="T1147" s="270" t="s">
        <v>1259</v>
      </c>
      <c r="U1147" s="270" t="s">
        <v>1259</v>
      </c>
      <c r="V1147" s="270" t="s">
        <v>1259</v>
      </c>
      <c r="W1147" s="270" t="s">
        <v>1259</v>
      </c>
      <c r="X1147" s="270" t="s">
        <v>1259</v>
      </c>
      <c r="Y1147" s="270" t="s">
        <v>1259</v>
      </c>
      <c r="Z1147" s="270" t="s">
        <v>1259</v>
      </c>
      <c r="AA1147" s="270" t="s">
        <v>1259</v>
      </c>
      <c r="AB1147" s="270" t="s">
        <v>1259</v>
      </c>
      <c r="AC1147" s="270" t="s">
        <v>1259</v>
      </c>
      <c r="AD1147" s="270" t="s">
        <v>1259</v>
      </c>
      <c r="AE1147" s="270" t="s">
        <v>1259</v>
      </c>
      <c r="AF1147" s="270" t="s">
        <v>1259</v>
      </c>
      <c r="AG1147" s="270" t="s">
        <v>1259</v>
      </c>
      <c r="AH1147" s="270" t="s">
        <v>1259</v>
      </c>
      <c r="AI1147" s="270" t="s">
        <v>1259</v>
      </c>
      <c r="AJ1147" s="270" t="s">
        <v>1259</v>
      </c>
      <c r="AK1147" s="270" t="s">
        <v>1259</v>
      </c>
      <c r="AL1147" s="270" t="s">
        <v>1259</v>
      </c>
      <c r="AM1147" s="270" t="s">
        <v>1259</v>
      </c>
      <c r="AN1147" s="270" t="s">
        <v>1259</v>
      </c>
      <c r="AO1147" s="270" t="s">
        <v>1259</v>
      </c>
      <c r="AP1147" s="270" t="s">
        <v>1259</v>
      </c>
      <c r="AQ1147" s="270" t="s">
        <v>1259</v>
      </c>
      <c r="AR1147" s="270" t="s">
        <v>1259</v>
      </c>
      <c r="AS1147" s="270" t="s">
        <v>1259</v>
      </c>
      <c r="AT1147" s="270" t="s">
        <v>1259</v>
      </c>
      <c r="AU1147" s="270" t="s">
        <v>1259</v>
      </c>
      <c r="AV1147" s="270" t="s">
        <v>1259</v>
      </c>
      <c r="AW1147" s="277" t="s">
        <v>1259</v>
      </c>
      <c r="AX1147">
        <f>VLOOKUP(A1147,[1]Sheet4!B$2:G$3636,6,0)</f>
        <v>0</v>
      </c>
      <c r="AY1147" t="str">
        <f>VLOOKUP(A1147,[1]Sheet2!A$3:AC$3636,29,0)</f>
        <v/>
      </c>
      <c r="AZ1147" s="270" t="s">
        <v>3258</v>
      </c>
      <c r="BA1147" s="270" t="s">
        <v>3258</v>
      </c>
      <c r="BB1147" s="270" t="s">
        <v>3258</v>
      </c>
      <c r="BC1147" s="270" t="s">
        <v>3258</v>
      </c>
      <c r="BD1147" s="270"/>
      <c r="BE1147" s="270"/>
      <c r="BH1147" s="248"/>
      <c r="BI1147" s="248"/>
      <c r="BJ1147" s="248"/>
      <c r="BK1147" s="248"/>
      <c r="BL1147" s="248"/>
      <c r="BM1147" s="248"/>
      <c r="BN1147" s="248"/>
      <c r="BO1147" s="248"/>
      <c r="BP1147" s="248" t="s">
        <v>3258</v>
      </c>
      <c r="BQ1147" s="248" t="s">
        <v>3258</v>
      </c>
      <c r="BR1147" s="248" t="s">
        <v>3258</v>
      </c>
      <c r="BS1147" s="248" t="s">
        <v>3258</v>
      </c>
      <c r="BT1147" s="248" t="s">
        <v>3258</v>
      </c>
      <c r="BU1147" s="248" t="s">
        <v>3258</v>
      </c>
      <c r="BV1147" s="247"/>
      <c r="BW1147" s="248"/>
      <c r="BX1147" s="248"/>
      <c r="BY1147" s="248"/>
      <c r="BZ1147" s="248"/>
      <c r="CA1147" s="241"/>
      <c r="CB1147" s="241"/>
      <c r="CC1147" s="241"/>
      <c r="CD1147" s="241"/>
      <c r="CE1147" s="248"/>
    </row>
    <row r="1148" spans="1:83" ht="14.4" x14ac:dyDescent="0.3">
      <c r="A1148" s="269">
        <v>525176</v>
      </c>
      <c r="B1148" s="272" t="str">
        <f>VLOOKUP(A1148,[1]Sheet4!B$1:G$3636,5,0)</f>
        <v>الرابعة</v>
      </c>
      <c r="C1148" s="270" t="s">
        <v>1259</v>
      </c>
      <c r="D1148" s="270" t="s">
        <v>1259</v>
      </c>
      <c r="E1148" s="270" t="s">
        <v>1259</v>
      </c>
      <c r="F1148" s="270" t="s">
        <v>1259</v>
      </c>
      <c r="G1148" s="270" t="s">
        <v>1259</v>
      </c>
      <c r="H1148" s="270" t="s">
        <v>1259</v>
      </c>
      <c r="I1148" s="270" t="s">
        <v>1259</v>
      </c>
      <c r="J1148" s="270" t="s">
        <v>1259</v>
      </c>
      <c r="K1148" s="270" t="s">
        <v>1259</v>
      </c>
      <c r="L1148" s="270" t="s">
        <v>1259</v>
      </c>
      <c r="M1148" s="270" t="s">
        <v>1259</v>
      </c>
      <c r="N1148" s="270" t="s">
        <v>1259</v>
      </c>
      <c r="O1148" s="270" t="s">
        <v>1259</v>
      </c>
      <c r="P1148" s="270" t="s">
        <v>1259</v>
      </c>
      <c r="Q1148" s="270" t="s">
        <v>1259</v>
      </c>
      <c r="R1148" s="270" t="s">
        <v>1259</v>
      </c>
      <c r="S1148" s="270" t="s">
        <v>1259</v>
      </c>
      <c r="T1148" s="270" t="s">
        <v>1259</v>
      </c>
      <c r="U1148" s="270" t="s">
        <v>1259</v>
      </c>
      <c r="V1148" s="270" t="s">
        <v>1259</v>
      </c>
      <c r="W1148" s="270" t="s">
        <v>1259</v>
      </c>
      <c r="X1148" s="270" t="s">
        <v>1259</v>
      </c>
      <c r="Y1148" s="270" t="s">
        <v>1259</v>
      </c>
      <c r="Z1148" s="270" t="s">
        <v>1259</v>
      </c>
      <c r="AA1148" s="270" t="s">
        <v>1259</v>
      </c>
      <c r="AB1148" s="270" t="s">
        <v>1259</v>
      </c>
      <c r="AC1148" s="270" t="s">
        <v>1259</v>
      </c>
      <c r="AD1148" s="270" t="s">
        <v>1259</v>
      </c>
      <c r="AE1148" s="270" t="s">
        <v>1259</v>
      </c>
      <c r="AF1148" s="270" t="s">
        <v>1259</v>
      </c>
      <c r="AG1148" s="270" t="s">
        <v>1259</v>
      </c>
      <c r="AH1148" s="270" t="s">
        <v>1259</v>
      </c>
      <c r="AI1148" s="270" t="s">
        <v>1259</v>
      </c>
      <c r="AJ1148" s="270" t="s">
        <v>1259</v>
      </c>
      <c r="AK1148" s="270" t="s">
        <v>1259</v>
      </c>
      <c r="AL1148" s="270" t="s">
        <v>1259</v>
      </c>
      <c r="AM1148" s="270" t="s">
        <v>1259</v>
      </c>
      <c r="AN1148" s="270" t="s">
        <v>1259</v>
      </c>
      <c r="AO1148" s="270" t="s">
        <v>1259</v>
      </c>
      <c r="AP1148" s="270" t="s">
        <v>1259</v>
      </c>
      <c r="AQ1148" s="270" t="s">
        <v>1259</v>
      </c>
      <c r="AR1148" s="270" t="s">
        <v>1259</v>
      </c>
      <c r="AS1148" s="270" t="s">
        <v>1259</v>
      </c>
      <c r="AT1148" s="270" t="s">
        <v>1259</v>
      </c>
      <c r="AU1148" s="270" t="s">
        <v>1259</v>
      </c>
      <c r="AV1148" s="270" t="s">
        <v>1259</v>
      </c>
      <c r="AW1148" s="277" t="s">
        <v>1259</v>
      </c>
      <c r="AX1148">
        <f>VLOOKUP(A1148,[1]Sheet4!B$2:G$3636,6,0)</f>
        <v>0</v>
      </c>
      <c r="AY1148" t="str">
        <f>VLOOKUP(A1148,[1]Sheet2!A$3:AC$3636,29,0)</f>
        <v/>
      </c>
      <c r="AZ1148" s="270" t="s">
        <v>3258</v>
      </c>
      <c r="BA1148" s="270" t="s">
        <v>3258</v>
      </c>
      <c r="BB1148" s="270" t="s">
        <v>3258</v>
      </c>
      <c r="BC1148" s="270" t="s">
        <v>3258</v>
      </c>
      <c r="BD1148" s="270"/>
      <c r="BE1148" s="270"/>
    </row>
    <row r="1149" spans="1:83" ht="14.4" x14ac:dyDescent="0.3">
      <c r="A1149" s="269">
        <v>525177</v>
      </c>
      <c r="B1149" s="272" t="str">
        <f>VLOOKUP(A1149,[1]Sheet4!B$1:G$3636,5,0)</f>
        <v>الرابعة</v>
      </c>
      <c r="C1149" s="270" t="s">
        <v>1259</v>
      </c>
      <c r="D1149" s="270" t="s">
        <v>1259</v>
      </c>
      <c r="E1149" s="270" t="s">
        <v>1259</v>
      </c>
      <c r="F1149" s="270" t="s">
        <v>1259</v>
      </c>
      <c r="G1149" s="270" t="s">
        <v>1259</v>
      </c>
      <c r="H1149" s="270" t="s">
        <v>1259</v>
      </c>
      <c r="I1149" s="270" t="s">
        <v>1259</v>
      </c>
      <c r="J1149" s="270" t="s">
        <v>1259</v>
      </c>
      <c r="K1149" s="270" t="s">
        <v>1259</v>
      </c>
      <c r="L1149" s="270" t="s">
        <v>1259</v>
      </c>
      <c r="M1149" s="270" t="s">
        <v>1259</v>
      </c>
      <c r="N1149" s="270" t="s">
        <v>1259</v>
      </c>
      <c r="O1149" s="270" t="s">
        <v>1259</v>
      </c>
      <c r="P1149" s="270" t="s">
        <v>1259</v>
      </c>
      <c r="Q1149" s="270" t="s">
        <v>1259</v>
      </c>
      <c r="R1149" s="270" t="s">
        <v>1259</v>
      </c>
      <c r="S1149" s="270" t="s">
        <v>1259</v>
      </c>
      <c r="T1149" s="270" t="s">
        <v>1259</v>
      </c>
      <c r="U1149" s="270" t="s">
        <v>1259</v>
      </c>
      <c r="V1149" s="270" t="s">
        <v>1259</v>
      </c>
      <c r="W1149" s="270" t="s">
        <v>1259</v>
      </c>
      <c r="X1149" s="270" t="s">
        <v>1259</v>
      </c>
      <c r="Y1149" s="270" t="s">
        <v>1259</v>
      </c>
      <c r="Z1149" s="270" t="s">
        <v>1259</v>
      </c>
      <c r="AA1149" s="270" t="s">
        <v>1259</v>
      </c>
      <c r="AB1149" s="270" t="s">
        <v>1259</v>
      </c>
      <c r="AC1149" s="270" t="s">
        <v>1259</v>
      </c>
      <c r="AD1149" s="270" t="s">
        <v>1259</v>
      </c>
      <c r="AE1149" s="270" t="s">
        <v>1259</v>
      </c>
      <c r="AF1149" s="270" t="s">
        <v>1259</v>
      </c>
      <c r="AG1149" s="270" t="s">
        <v>1259</v>
      </c>
      <c r="AH1149" s="270" t="s">
        <v>1259</v>
      </c>
      <c r="AI1149" s="270" t="s">
        <v>1259</v>
      </c>
      <c r="AJ1149" s="270" t="s">
        <v>1259</v>
      </c>
      <c r="AK1149" s="270" t="s">
        <v>1259</v>
      </c>
      <c r="AL1149" s="270" t="s">
        <v>1259</v>
      </c>
      <c r="AM1149" s="270" t="s">
        <v>1259</v>
      </c>
      <c r="AN1149" s="270" t="s">
        <v>1259</v>
      </c>
      <c r="AO1149" s="270" t="s">
        <v>1259</v>
      </c>
      <c r="AP1149" s="270" t="s">
        <v>1259</v>
      </c>
      <c r="AQ1149" s="270" t="s">
        <v>1259</v>
      </c>
      <c r="AR1149" s="270" t="s">
        <v>1259</v>
      </c>
      <c r="AS1149" s="270" t="s">
        <v>1259</v>
      </c>
      <c r="AT1149" s="270" t="s">
        <v>1259</v>
      </c>
      <c r="AU1149" s="270" t="s">
        <v>1259</v>
      </c>
      <c r="AV1149" s="270" t="s">
        <v>1259</v>
      </c>
      <c r="AW1149" s="277" t="s">
        <v>1259</v>
      </c>
      <c r="AX1149">
        <f>VLOOKUP(A1149,[1]Sheet4!B$2:G$3636,6,0)</f>
        <v>0</v>
      </c>
      <c r="AY1149" t="str">
        <f>VLOOKUP(A1149,[1]Sheet2!A$3:AC$3636,29,0)</f>
        <v/>
      </c>
      <c r="AZ1149" s="270" t="s">
        <v>3258</v>
      </c>
      <c r="BA1149" s="270" t="s">
        <v>3258</v>
      </c>
      <c r="BB1149" s="270" t="s">
        <v>3258</v>
      </c>
      <c r="BC1149" s="270" t="s">
        <v>3258</v>
      </c>
      <c r="BD1149" s="270"/>
      <c r="BE1149" s="270"/>
    </row>
    <row r="1150" spans="1:83" ht="14.4" x14ac:dyDescent="0.3">
      <c r="A1150" s="269">
        <v>525178</v>
      </c>
      <c r="B1150" s="272" t="str">
        <f>VLOOKUP(A1150,[1]Sheet4!B$1:G$3636,5,0)</f>
        <v>الرابعة</v>
      </c>
      <c r="C1150" s="270" t="s">
        <v>1259</v>
      </c>
      <c r="D1150" s="270" t="s">
        <v>1259</v>
      </c>
      <c r="E1150" s="270" t="s">
        <v>1259</v>
      </c>
      <c r="F1150" s="270" t="s">
        <v>1259</v>
      </c>
      <c r="G1150" s="270" t="s">
        <v>1259</v>
      </c>
      <c r="H1150" s="270" t="s">
        <v>1259</v>
      </c>
      <c r="I1150" s="270" t="s">
        <v>1259</v>
      </c>
      <c r="J1150" s="270" t="s">
        <v>1259</v>
      </c>
      <c r="K1150" s="270" t="s">
        <v>1259</v>
      </c>
      <c r="L1150" s="270" t="s">
        <v>1259</v>
      </c>
      <c r="M1150" s="270" t="s">
        <v>1259</v>
      </c>
      <c r="N1150" s="270" t="s">
        <v>1259</v>
      </c>
      <c r="O1150" s="270" t="s">
        <v>1259</v>
      </c>
      <c r="P1150" s="270" t="s">
        <v>1259</v>
      </c>
      <c r="Q1150" s="270" t="s">
        <v>1259</v>
      </c>
      <c r="R1150" s="270" t="s">
        <v>1259</v>
      </c>
      <c r="S1150" s="270" t="s">
        <v>1259</v>
      </c>
      <c r="T1150" s="270" t="s">
        <v>1259</v>
      </c>
      <c r="U1150" s="270" t="s">
        <v>1259</v>
      </c>
      <c r="V1150" s="270" t="s">
        <v>1259</v>
      </c>
      <c r="W1150" s="270" t="s">
        <v>1259</v>
      </c>
      <c r="X1150" s="270" t="s">
        <v>1259</v>
      </c>
      <c r="Y1150" s="270" t="s">
        <v>1259</v>
      </c>
      <c r="Z1150" s="270" t="s">
        <v>1259</v>
      </c>
      <c r="AA1150" s="270" t="s">
        <v>1259</v>
      </c>
      <c r="AB1150" s="270" t="s">
        <v>1259</v>
      </c>
      <c r="AC1150" s="270" t="s">
        <v>1259</v>
      </c>
      <c r="AD1150" s="270" t="s">
        <v>1259</v>
      </c>
      <c r="AE1150" s="270" t="s">
        <v>1259</v>
      </c>
      <c r="AF1150" s="270" t="s">
        <v>1259</v>
      </c>
      <c r="AG1150" s="270" t="s">
        <v>1259</v>
      </c>
      <c r="AH1150" s="270" t="s">
        <v>1259</v>
      </c>
      <c r="AI1150" s="270" t="s">
        <v>1259</v>
      </c>
      <c r="AJ1150" s="270" t="s">
        <v>1259</v>
      </c>
      <c r="AK1150" s="270" t="s">
        <v>1259</v>
      </c>
      <c r="AL1150" s="270" t="s">
        <v>1259</v>
      </c>
      <c r="AM1150" s="270" t="s">
        <v>1259</v>
      </c>
      <c r="AN1150" s="270" t="s">
        <v>1259</v>
      </c>
      <c r="AO1150" s="270" t="s">
        <v>1259</v>
      </c>
      <c r="AP1150" s="270" t="s">
        <v>1259</v>
      </c>
      <c r="AQ1150" s="270" t="s">
        <v>1259</v>
      </c>
      <c r="AR1150" s="270" t="s">
        <v>1259</v>
      </c>
      <c r="AS1150" s="270" t="s">
        <v>1259</v>
      </c>
      <c r="AT1150" s="270" t="s">
        <v>1259</v>
      </c>
      <c r="AU1150" s="270" t="s">
        <v>1259</v>
      </c>
      <c r="AV1150" s="270" t="s">
        <v>1259</v>
      </c>
      <c r="AW1150" s="277" t="s">
        <v>1259</v>
      </c>
      <c r="AX1150">
        <f>VLOOKUP(A1150,[1]Sheet4!B$2:G$3636,6,0)</f>
        <v>0</v>
      </c>
      <c r="AY1150" t="str">
        <f>VLOOKUP(A1150,[1]Sheet2!A$3:AC$3636,29,0)</f>
        <v/>
      </c>
      <c r="AZ1150" s="270" t="s">
        <v>3258</v>
      </c>
      <c r="BA1150" s="270" t="s">
        <v>3258</v>
      </c>
      <c r="BB1150" s="270" t="s">
        <v>3258</v>
      </c>
      <c r="BC1150" s="270" t="s">
        <v>3258</v>
      </c>
      <c r="BD1150" s="270"/>
      <c r="BE1150" s="270"/>
    </row>
    <row r="1151" spans="1:83" ht="14.4" x14ac:dyDescent="0.3">
      <c r="A1151" s="269">
        <v>525181</v>
      </c>
      <c r="B1151" s="272" t="str">
        <f>VLOOKUP(A1151,[1]Sheet4!B$1:G$3636,5,0)</f>
        <v>الرابعة</v>
      </c>
      <c r="C1151" s="270" t="s">
        <v>1259</v>
      </c>
      <c r="D1151" s="270" t="s">
        <v>1259</v>
      </c>
      <c r="E1151" s="270" t="s">
        <v>1259</v>
      </c>
      <c r="F1151" s="270" t="s">
        <v>1259</v>
      </c>
      <c r="G1151" s="270" t="s">
        <v>1259</v>
      </c>
      <c r="H1151" s="270" t="s">
        <v>1259</v>
      </c>
      <c r="I1151" s="270" t="s">
        <v>1259</v>
      </c>
      <c r="J1151" s="270" t="s">
        <v>1259</v>
      </c>
      <c r="K1151" s="270" t="s">
        <v>1259</v>
      </c>
      <c r="L1151" s="270" t="s">
        <v>1259</v>
      </c>
      <c r="M1151" s="270" t="s">
        <v>1259</v>
      </c>
      <c r="N1151" s="270" t="s">
        <v>1259</v>
      </c>
      <c r="O1151" s="270" t="s">
        <v>1259</v>
      </c>
      <c r="P1151" s="270" t="s">
        <v>1259</v>
      </c>
      <c r="Q1151" s="270" t="s">
        <v>1259</v>
      </c>
      <c r="R1151" s="270" t="s">
        <v>1259</v>
      </c>
      <c r="S1151" s="270" t="s">
        <v>1259</v>
      </c>
      <c r="T1151" s="270" t="s">
        <v>1259</v>
      </c>
      <c r="U1151" s="270" t="s">
        <v>1259</v>
      </c>
      <c r="V1151" s="270" t="s">
        <v>1259</v>
      </c>
      <c r="W1151" s="270" t="s">
        <v>1259</v>
      </c>
      <c r="X1151" s="270" t="s">
        <v>1259</v>
      </c>
      <c r="Y1151" s="270" t="s">
        <v>1259</v>
      </c>
      <c r="Z1151" s="270" t="s">
        <v>1259</v>
      </c>
      <c r="AA1151" s="270" t="s">
        <v>1259</v>
      </c>
      <c r="AB1151" s="270" t="s">
        <v>1259</v>
      </c>
      <c r="AC1151" s="270" t="s">
        <v>1259</v>
      </c>
      <c r="AD1151" s="270" t="s">
        <v>1259</v>
      </c>
      <c r="AE1151" s="270" t="s">
        <v>1259</v>
      </c>
      <c r="AF1151" s="270" t="s">
        <v>1259</v>
      </c>
      <c r="AG1151" s="270" t="s">
        <v>1259</v>
      </c>
      <c r="AH1151" s="270" t="s">
        <v>1259</v>
      </c>
      <c r="AI1151" s="270" t="s">
        <v>1259</v>
      </c>
      <c r="AJ1151" s="270" t="s">
        <v>1259</v>
      </c>
      <c r="AK1151" s="270" t="s">
        <v>1259</v>
      </c>
      <c r="AL1151" s="270" t="s">
        <v>1259</v>
      </c>
      <c r="AM1151" s="270" t="s">
        <v>1259</v>
      </c>
      <c r="AN1151" s="270" t="s">
        <v>1259</v>
      </c>
      <c r="AO1151" s="270" t="s">
        <v>1259</v>
      </c>
      <c r="AP1151" s="270" t="s">
        <v>1259</v>
      </c>
      <c r="AQ1151" s="270" t="s">
        <v>1259</v>
      </c>
      <c r="AR1151" s="270" t="s">
        <v>1259</v>
      </c>
      <c r="AS1151" s="270" t="s">
        <v>1259</v>
      </c>
      <c r="AT1151" s="270" t="s">
        <v>1259</v>
      </c>
      <c r="AU1151" s="270" t="s">
        <v>1259</v>
      </c>
      <c r="AV1151" s="270" t="s">
        <v>1259</v>
      </c>
      <c r="AW1151" s="277" t="s">
        <v>1259</v>
      </c>
      <c r="AX1151">
        <f>VLOOKUP(A1151,[1]Sheet4!B$2:G$3636,6,0)</f>
        <v>0</v>
      </c>
      <c r="AY1151" t="str">
        <f>VLOOKUP(A1151,[1]Sheet2!A$3:AC$3636,29,0)</f>
        <v/>
      </c>
      <c r="AZ1151" s="270" t="s">
        <v>3258</v>
      </c>
      <c r="BA1151" s="270" t="s">
        <v>3258</v>
      </c>
      <c r="BB1151" s="270" t="s">
        <v>3258</v>
      </c>
      <c r="BC1151" s="270" t="s">
        <v>3258</v>
      </c>
      <c r="BD1151" s="270"/>
      <c r="BE1151" s="270"/>
      <c r="BH1151" s="248"/>
      <c r="BI1151" s="248"/>
      <c r="BJ1151" s="248"/>
      <c r="BK1151" s="248"/>
      <c r="BL1151" s="248"/>
      <c r="BM1151" s="248"/>
      <c r="BN1151" s="248"/>
      <c r="BO1151" s="248"/>
      <c r="BP1151" s="248" t="s">
        <v>3258</v>
      </c>
      <c r="BQ1151" s="248" t="s">
        <v>3258</v>
      </c>
      <c r="BR1151" s="248" t="s">
        <v>3258</v>
      </c>
      <c r="BS1151" s="248" t="s">
        <v>3258</v>
      </c>
      <c r="BT1151" s="248" t="s">
        <v>3258</v>
      </c>
      <c r="BU1151" s="248" t="s">
        <v>3258</v>
      </c>
      <c r="BV1151" s="247"/>
      <c r="BW1151" s="248"/>
      <c r="BX1151" s="248"/>
      <c r="BY1151" s="248"/>
      <c r="BZ1151" s="248"/>
      <c r="CA1151" s="241"/>
      <c r="CB1151" s="241"/>
      <c r="CC1151" s="241"/>
      <c r="CD1151" s="241"/>
      <c r="CE1151" s="248"/>
    </row>
    <row r="1152" spans="1:83" ht="14.4" x14ac:dyDescent="0.3">
      <c r="A1152" s="269">
        <v>525185</v>
      </c>
      <c r="B1152" s="272" t="str">
        <f>VLOOKUP(A1152,[1]Sheet4!B$1:G$3636,5,0)</f>
        <v>الرابعة</v>
      </c>
      <c r="C1152" s="270" t="s">
        <v>1259</v>
      </c>
      <c r="D1152" s="270" t="s">
        <v>1259</v>
      </c>
      <c r="E1152" s="270" t="s">
        <v>1259</v>
      </c>
      <c r="F1152" s="270" t="s">
        <v>1259</v>
      </c>
      <c r="G1152" s="270" t="s">
        <v>1259</v>
      </c>
      <c r="H1152" s="270" t="s">
        <v>1259</v>
      </c>
      <c r="I1152" s="270" t="s">
        <v>1259</v>
      </c>
      <c r="J1152" s="270" t="s">
        <v>1259</v>
      </c>
      <c r="K1152" s="270" t="s">
        <v>1259</v>
      </c>
      <c r="L1152" s="270" t="s">
        <v>1259</v>
      </c>
      <c r="M1152" s="270" t="s">
        <v>1259</v>
      </c>
      <c r="N1152" s="270" t="s">
        <v>1259</v>
      </c>
      <c r="O1152" s="270" t="s">
        <v>1259</v>
      </c>
      <c r="P1152" s="270" t="s">
        <v>1259</v>
      </c>
      <c r="Q1152" s="270" t="s">
        <v>1259</v>
      </c>
      <c r="R1152" s="270" t="s">
        <v>1259</v>
      </c>
      <c r="S1152" s="270" t="s">
        <v>1259</v>
      </c>
      <c r="T1152" s="270" t="s">
        <v>1259</v>
      </c>
      <c r="U1152" s="270" t="s">
        <v>1259</v>
      </c>
      <c r="V1152" s="270" t="s">
        <v>1259</v>
      </c>
      <c r="W1152" s="270" t="s">
        <v>1259</v>
      </c>
      <c r="X1152" s="270" t="s">
        <v>1259</v>
      </c>
      <c r="Y1152" s="270" t="s">
        <v>1259</v>
      </c>
      <c r="Z1152" s="270" t="s">
        <v>1259</v>
      </c>
      <c r="AA1152" s="270" t="s">
        <v>1259</v>
      </c>
      <c r="AB1152" s="270" t="s">
        <v>1259</v>
      </c>
      <c r="AC1152" s="270" t="s">
        <v>1259</v>
      </c>
      <c r="AD1152" s="270" t="s">
        <v>1259</v>
      </c>
      <c r="AE1152" s="270" t="s">
        <v>1259</v>
      </c>
      <c r="AF1152" s="270" t="s">
        <v>1259</v>
      </c>
      <c r="AG1152" s="270" t="s">
        <v>1259</v>
      </c>
      <c r="AH1152" s="270" t="s">
        <v>1259</v>
      </c>
      <c r="AI1152" s="270" t="s">
        <v>1259</v>
      </c>
      <c r="AJ1152" s="270" t="s">
        <v>1259</v>
      </c>
      <c r="AK1152" s="270" t="s">
        <v>1259</v>
      </c>
      <c r="AL1152" s="270" t="s">
        <v>1259</v>
      </c>
      <c r="AM1152" s="270" t="s">
        <v>1259</v>
      </c>
      <c r="AN1152" s="270" t="s">
        <v>1259</v>
      </c>
      <c r="AO1152" s="270" t="s">
        <v>1259</v>
      </c>
      <c r="AP1152" s="270" t="s">
        <v>1259</v>
      </c>
      <c r="AQ1152" s="270" t="s">
        <v>1259</v>
      </c>
      <c r="AR1152" s="270" t="s">
        <v>1259</v>
      </c>
      <c r="AS1152" s="270" t="s">
        <v>1259</v>
      </c>
      <c r="AT1152" s="270" t="s">
        <v>1259</v>
      </c>
      <c r="AU1152" s="270" t="s">
        <v>1259</v>
      </c>
      <c r="AV1152" s="270" t="s">
        <v>1259</v>
      </c>
      <c r="AW1152" s="277" t="s">
        <v>1259</v>
      </c>
      <c r="AX1152">
        <f>VLOOKUP(A1152,[1]Sheet4!B$2:G$3636,6,0)</f>
        <v>0</v>
      </c>
      <c r="AY1152" t="str">
        <f>VLOOKUP(A1152,[1]Sheet2!A$3:AC$3636,29,0)</f>
        <v/>
      </c>
      <c r="AZ1152" s="270" t="s">
        <v>3258</v>
      </c>
      <c r="BA1152" s="270" t="s">
        <v>3258</v>
      </c>
      <c r="BB1152" s="270" t="s">
        <v>3258</v>
      </c>
      <c r="BC1152" s="270" t="s">
        <v>3258</v>
      </c>
      <c r="BD1152" s="270"/>
      <c r="BE1152" s="270"/>
    </row>
    <row r="1153" spans="1:83" ht="14.4" x14ac:dyDescent="0.3">
      <c r="A1153" s="269">
        <v>525194</v>
      </c>
      <c r="B1153" s="272" t="str">
        <f>VLOOKUP(A1153,[1]Sheet4!B$1:G$3636,5,0)</f>
        <v>الرابعة</v>
      </c>
      <c r="C1153" s="270" t="s">
        <v>1259</v>
      </c>
      <c r="D1153" s="270" t="s">
        <v>1259</v>
      </c>
      <c r="E1153" s="270" t="s">
        <v>1259</v>
      </c>
      <c r="F1153" s="270" t="s">
        <v>1259</v>
      </c>
      <c r="G1153" s="270" t="s">
        <v>1259</v>
      </c>
      <c r="H1153" s="270" t="s">
        <v>1259</v>
      </c>
      <c r="I1153" s="270" t="s">
        <v>1259</v>
      </c>
      <c r="J1153" s="270" t="s">
        <v>1259</v>
      </c>
      <c r="K1153" s="270" t="s">
        <v>1259</v>
      </c>
      <c r="L1153" s="270" t="s">
        <v>1259</v>
      </c>
      <c r="M1153" s="270" t="s">
        <v>1259</v>
      </c>
      <c r="N1153" s="270" t="s">
        <v>1259</v>
      </c>
      <c r="O1153" s="270" t="s">
        <v>1259</v>
      </c>
      <c r="P1153" s="270" t="s">
        <v>1259</v>
      </c>
      <c r="Q1153" s="270" t="s">
        <v>1259</v>
      </c>
      <c r="R1153" s="270" t="s">
        <v>1259</v>
      </c>
      <c r="S1153" s="270" t="s">
        <v>1259</v>
      </c>
      <c r="T1153" s="270" t="s">
        <v>1259</v>
      </c>
      <c r="U1153" s="270" t="s">
        <v>1259</v>
      </c>
      <c r="V1153" s="270" t="s">
        <v>1259</v>
      </c>
      <c r="W1153" s="270" t="s">
        <v>1259</v>
      </c>
      <c r="X1153" s="270" t="s">
        <v>1259</v>
      </c>
      <c r="Y1153" s="270" t="s">
        <v>1259</v>
      </c>
      <c r="Z1153" s="270" t="s">
        <v>1259</v>
      </c>
      <c r="AA1153" s="270" t="s">
        <v>1259</v>
      </c>
      <c r="AB1153" s="270" t="s">
        <v>1259</v>
      </c>
      <c r="AC1153" s="270" t="s">
        <v>1259</v>
      </c>
      <c r="AD1153" s="270" t="s">
        <v>1259</v>
      </c>
      <c r="AE1153" s="270" t="s">
        <v>1259</v>
      </c>
      <c r="AF1153" s="270" t="s">
        <v>1259</v>
      </c>
      <c r="AG1153" s="270" t="s">
        <v>1259</v>
      </c>
      <c r="AH1153" s="270" t="s">
        <v>1259</v>
      </c>
      <c r="AI1153" s="270" t="s">
        <v>1259</v>
      </c>
      <c r="AJ1153" s="270" t="s">
        <v>1259</v>
      </c>
      <c r="AK1153" s="270" t="s">
        <v>1259</v>
      </c>
      <c r="AL1153" s="270" t="s">
        <v>1259</v>
      </c>
      <c r="AM1153" s="270" t="s">
        <v>1259</v>
      </c>
      <c r="AN1153" s="270" t="s">
        <v>1259</v>
      </c>
      <c r="AO1153" s="270" t="s">
        <v>1259</v>
      </c>
      <c r="AP1153" s="270" t="s">
        <v>1259</v>
      </c>
      <c r="AQ1153" s="270" t="s">
        <v>1259</v>
      </c>
      <c r="AR1153" s="270" t="s">
        <v>1259</v>
      </c>
      <c r="AS1153" s="270" t="s">
        <v>1259</v>
      </c>
      <c r="AT1153" s="270" t="s">
        <v>1259</v>
      </c>
      <c r="AU1153" s="270" t="s">
        <v>1259</v>
      </c>
      <c r="AV1153" s="270" t="s">
        <v>1259</v>
      </c>
      <c r="AW1153" s="277" t="s">
        <v>1259</v>
      </c>
      <c r="AX1153">
        <f>VLOOKUP(A1153,[1]Sheet4!B$2:G$3636,6,0)</f>
        <v>0</v>
      </c>
      <c r="AY1153" t="str">
        <f>VLOOKUP(A1153,[1]Sheet2!A$3:AC$3636,29,0)</f>
        <v/>
      </c>
      <c r="AZ1153" s="270" t="s">
        <v>3258</v>
      </c>
      <c r="BA1153" s="270" t="s">
        <v>3258</v>
      </c>
      <c r="BB1153" s="270" t="s">
        <v>3258</v>
      </c>
      <c r="BC1153" s="270" t="s">
        <v>3258</v>
      </c>
      <c r="BD1153" s="270"/>
      <c r="BE1153" s="270"/>
    </row>
    <row r="1154" spans="1:83" ht="14.4" x14ac:dyDescent="0.3">
      <c r="A1154" s="269">
        <v>525195</v>
      </c>
      <c r="B1154" s="272" t="str">
        <f>VLOOKUP(A1154,[1]Sheet4!B$1:G$3636,5,0)</f>
        <v>الرابعة</v>
      </c>
      <c r="C1154" s="270" t="s">
        <v>1259</v>
      </c>
      <c r="D1154" s="270" t="s">
        <v>1259</v>
      </c>
      <c r="E1154" s="270" t="s">
        <v>1259</v>
      </c>
      <c r="F1154" s="270" t="s">
        <v>1259</v>
      </c>
      <c r="G1154" s="270" t="s">
        <v>1259</v>
      </c>
      <c r="H1154" s="270" t="s">
        <v>1259</v>
      </c>
      <c r="I1154" s="270" t="s">
        <v>1259</v>
      </c>
      <c r="J1154" s="270" t="s">
        <v>1259</v>
      </c>
      <c r="K1154" s="270" t="s">
        <v>1259</v>
      </c>
      <c r="L1154" s="270" t="s">
        <v>1259</v>
      </c>
      <c r="M1154" s="270" t="s">
        <v>1259</v>
      </c>
      <c r="N1154" s="270" t="s">
        <v>1259</v>
      </c>
      <c r="O1154" s="270" t="s">
        <v>1259</v>
      </c>
      <c r="P1154" s="270" t="s">
        <v>1259</v>
      </c>
      <c r="Q1154" s="270" t="s">
        <v>1259</v>
      </c>
      <c r="R1154" s="270" t="s">
        <v>1259</v>
      </c>
      <c r="S1154" s="270" t="s">
        <v>1259</v>
      </c>
      <c r="T1154" s="270" t="s">
        <v>1259</v>
      </c>
      <c r="U1154" s="270" t="s">
        <v>1259</v>
      </c>
      <c r="V1154" s="270" t="s">
        <v>1259</v>
      </c>
      <c r="W1154" s="270" t="s">
        <v>1259</v>
      </c>
      <c r="X1154" s="270" t="s">
        <v>1259</v>
      </c>
      <c r="Y1154" s="270" t="s">
        <v>1259</v>
      </c>
      <c r="Z1154" s="270" t="s">
        <v>1259</v>
      </c>
      <c r="AA1154" s="270" t="s">
        <v>1259</v>
      </c>
      <c r="AB1154" s="270" t="s">
        <v>1259</v>
      </c>
      <c r="AC1154" s="270" t="s">
        <v>1259</v>
      </c>
      <c r="AD1154" s="270" t="s">
        <v>1259</v>
      </c>
      <c r="AE1154" s="270" t="s">
        <v>1259</v>
      </c>
      <c r="AF1154" s="270" t="s">
        <v>1259</v>
      </c>
      <c r="AG1154" s="270" t="s">
        <v>1259</v>
      </c>
      <c r="AH1154" s="270" t="s">
        <v>1259</v>
      </c>
      <c r="AI1154" s="270" t="s">
        <v>1259</v>
      </c>
      <c r="AJ1154" s="270" t="s">
        <v>1259</v>
      </c>
      <c r="AK1154" s="270" t="s">
        <v>1259</v>
      </c>
      <c r="AL1154" s="270" t="s">
        <v>1259</v>
      </c>
      <c r="AM1154" s="270" t="s">
        <v>1259</v>
      </c>
      <c r="AN1154" s="270" t="s">
        <v>1259</v>
      </c>
      <c r="AO1154" s="270" t="s">
        <v>1259</v>
      </c>
      <c r="AP1154" s="270" t="s">
        <v>1259</v>
      </c>
      <c r="AQ1154" s="270" t="s">
        <v>1259</v>
      </c>
      <c r="AR1154" s="270" t="s">
        <v>1259</v>
      </c>
      <c r="AS1154" s="270" t="s">
        <v>1259</v>
      </c>
      <c r="AT1154" s="270" t="s">
        <v>1259</v>
      </c>
      <c r="AU1154" s="270" t="s">
        <v>1259</v>
      </c>
      <c r="AV1154" s="270" t="s">
        <v>1259</v>
      </c>
      <c r="AW1154" s="277" t="s">
        <v>1259</v>
      </c>
      <c r="AX1154">
        <f>VLOOKUP(A1154,[1]Sheet4!B$2:G$3636,6,0)</f>
        <v>0</v>
      </c>
      <c r="AY1154" t="str">
        <f>VLOOKUP(A1154,[1]Sheet2!A$3:AC$3636,29,0)</f>
        <v/>
      </c>
      <c r="AZ1154" s="270" t="s">
        <v>3258</v>
      </c>
      <c r="BA1154" s="270" t="s">
        <v>3258</v>
      </c>
      <c r="BB1154" s="270" t="s">
        <v>3258</v>
      </c>
      <c r="BC1154" s="270" t="s">
        <v>3258</v>
      </c>
      <c r="BD1154" s="270"/>
      <c r="BE1154" s="270"/>
    </row>
    <row r="1155" spans="1:83" ht="14.4" x14ac:dyDescent="0.3">
      <c r="A1155" s="269">
        <v>525216</v>
      </c>
      <c r="B1155" s="272" t="str">
        <f>VLOOKUP(A1155,[1]Sheet4!B$1:G$3636,5,0)</f>
        <v>الرابعة</v>
      </c>
      <c r="C1155" s="270" t="s">
        <v>1259</v>
      </c>
      <c r="D1155" s="270" t="s">
        <v>1259</v>
      </c>
      <c r="E1155" s="270" t="s">
        <v>1259</v>
      </c>
      <c r="F1155" s="270" t="s">
        <v>1259</v>
      </c>
      <c r="G1155" s="270" t="s">
        <v>1259</v>
      </c>
      <c r="H1155" s="270" t="s">
        <v>1259</v>
      </c>
      <c r="I1155" s="270" t="s">
        <v>1259</v>
      </c>
      <c r="J1155" s="270" t="s">
        <v>1259</v>
      </c>
      <c r="K1155" s="270" t="s">
        <v>1259</v>
      </c>
      <c r="L1155" s="270" t="s">
        <v>1259</v>
      </c>
      <c r="M1155" s="270" t="s">
        <v>1259</v>
      </c>
      <c r="N1155" s="270" t="s">
        <v>1259</v>
      </c>
      <c r="O1155" s="270" t="s">
        <v>1259</v>
      </c>
      <c r="P1155" s="270" t="s">
        <v>1259</v>
      </c>
      <c r="Q1155" s="270" t="s">
        <v>1259</v>
      </c>
      <c r="R1155" s="270" t="s">
        <v>1259</v>
      </c>
      <c r="S1155" s="270" t="s">
        <v>1259</v>
      </c>
      <c r="T1155" s="270" t="s">
        <v>1259</v>
      </c>
      <c r="U1155" s="270" t="s">
        <v>1259</v>
      </c>
      <c r="V1155" s="270" t="s">
        <v>1259</v>
      </c>
      <c r="W1155" s="270" t="s">
        <v>1259</v>
      </c>
      <c r="X1155" s="270" t="s">
        <v>1259</v>
      </c>
      <c r="Y1155" s="270" t="s">
        <v>1259</v>
      </c>
      <c r="Z1155" s="270" t="s">
        <v>1259</v>
      </c>
      <c r="AA1155" s="270" t="s">
        <v>1259</v>
      </c>
      <c r="AB1155" s="270" t="s">
        <v>1259</v>
      </c>
      <c r="AC1155" s="270" t="s">
        <v>1259</v>
      </c>
      <c r="AD1155" s="270" t="s">
        <v>1259</v>
      </c>
      <c r="AE1155" s="270" t="s">
        <v>1259</v>
      </c>
      <c r="AF1155" s="270" t="s">
        <v>1259</v>
      </c>
      <c r="AG1155" s="270" t="s">
        <v>1259</v>
      </c>
      <c r="AH1155" s="270" t="s">
        <v>1259</v>
      </c>
      <c r="AI1155" s="270" t="s">
        <v>1259</v>
      </c>
      <c r="AJ1155" s="270" t="s">
        <v>1259</v>
      </c>
      <c r="AK1155" s="270" t="s">
        <v>1259</v>
      </c>
      <c r="AL1155" s="270" t="s">
        <v>1259</v>
      </c>
      <c r="AM1155" s="270" t="s">
        <v>1259</v>
      </c>
      <c r="AN1155" s="270" t="s">
        <v>1259</v>
      </c>
      <c r="AO1155" s="270" t="s">
        <v>1259</v>
      </c>
      <c r="AP1155" s="270" t="s">
        <v>1259</v>
      </c>
      <c r="AQ1155" s="270" t="s">
        <v>1259</v>
      </c>
      <c r="AR1155" s="270" t="s">
        <v>1259</v>
      </c>
      <c r="AS1155" s="270" t="s">
        <v>1259</v>
      </c>
      <c r="AT1155" s="270" t="s">
        <v>1259</v>
      </c>
      <c r="AU1155" s="270" t="s">
        <v>1259</v>
      </c>
      <c r="AV1155" s="270" t="s">
        <v>1259</v>
      </c>
      <c r="AW1155" s="277" t="s">
        <v>1259</v>
      </c>
      <c r="AX1155">
        <f>VLOOKUP(A1155,[1]Sheet4!B$2:G$3636,6,0)</f>
        <v>0</v>
      </c>
      <c r="AY1155" t="str">
        <f>VLOOKUP(A1155,[1]Sheet2!A$3:AC$3636,29,0)</f>
        <v/>
      </c>
      <c r="AZ1155" s="270" t="s">
        <v>3258</v>
      </c>
      <c r="BA1155" s="270" t="s">
        <v>3258</v>
      </c>
      <c r="BB1155" s="270" t="s">
        <v>3258</v>
      </c>
      <c r="BC1155" s="270" t="s">
        <v>3258</v>
      </c>
      <c r="BD1155" s="270"/>
      <c r="BE1155" s="270"/>
    </row>
    <row r="1156" spans="1:83" ht="14.4" x14ac:dyDescent="0.3">
      <c r="A1156" s="269">
        <v>525218</v>
      </c>
      <c r="B1156" s="272" t="str">
        <f>VLOOKUP(A1156,[1]Sheet4!B$1:G$3636,5,0)</f>
        <v>الرابعة</v>
      </c>
      <c r="C1156" s="270" t="s">
        <v>1259</v>
      </c>
      <c r="D1156" s="270" t="s">
        <v>1259</v>
      </c>
      <c r="E1156" s="270" t="s">
        <v>1259</v>
      </c>
      <c r="F1156" s="270" t="s">
        <v>1259</v>
      </c>
      <c r="G1156" s="270" t="s">
        <v>1259</v>
      </c>
      <c r="H1156" s="270" t="s">
        <v>1259</v>
      </c>
      <c r="I1156" s="270" t="s">
        <v>1259</v>
      </c>
      <c r="J1156" s="270" t="s">
        <v>1259</v>
      </c>
      <c r="K1156" s="270" t="s">
        <v>1259</v>
      </c>
      <c r="L1156" s="270" t="s">
        <v>1259</v>
      </c>
      <c r="M1156" s="270" t="s">
        <v>1259</v>
      </c>
      <c r="N1156" s="270" t="s">
        <v>1259</v>
      </c>
      <c r="O1156" s="270" t="s">
        <v>1259</v>
      </c>
      <c r="P1156" s="270" t="s">
        <v>1259</v>
      </c>
      <c r="Q1156" s="270" t="s">
        <v>1259</v>
      </c>
      <c r="R1156" s="270" t="s">
        <v>1259</v>
      </c>
      <c r="S1156" s="270" t="s">
        <v>1259</v>
      </c>
      <c r="T1156" s="270" t="s">
        <v>1259</v>
      </c>
      <c r="U1156" s="270" t="s">
        <v>1259</v>
      </c>
      <c r="V1156" s="270" t="s">
        <v>1259</v>
      </c>
      <c r="W1156" s="270" t="s">
        <v>1259</v>
      </c>
      <c r="X1156" s="270" t="s">
        <v>1259</v>
      </c>
      <c r="Y1156" s="270" t="s">
        <v>1259</v>
      </c>
      <c r="Z1156" s="270" t="s">
        <v>1259</v>
      </c>
      <c r="AA1156" s="270" t="s">
        <v>1259</v>
      </c>
      <c r="AB1156" s="270" t="s">
        <v>1259</v>
      </c>
      <c r="AC1156" s="270" t="s">
        <v>1259</v>
      </c>
      <c r="AD1156" s="270" t="s">
        <v>1259</v>
      </c>
      <c r="AE1156" s="270" t="s">
        <v>1259</v>
      </c>
      <c r="AF1156" s="270" t="s">
        <v>1259</v>
      </c>
      <c r="AG1156" s="270" t="s">
        <v>1259</v>
      </c>
      <c r="AH1156" s="270" t="s">
        <v>1259</v>
      </c>
      <c r="AI1156" s="270" t="s">
        <v>1259</v>
      </c>
      <c r="AJ1156" s="270" t="s">
        <v>1259</v>
      </c>
      <c r="AK1156" s="270" t="s">
        <v>1259</v>
      </c>
      <c r="AL1156" s="270" t="s">
        <v>1259</v>
      </c>
      <c r="AM1156" s="270" t="s">
        <v>1259</v>
      </c>
      <c r="AN1156" s="270" t="s">
        <v>1259</v>
      </c>
      <c r="AO1156" s="270" t="s">
        <v>1259</v>
      </c>
      <c r="AP1156" s="270" t="s">
        <v>1259</v>
      </c>
      <c r="AQ1156" s="270" t="s">
        <v>1259</v>
      </c>
      <c r="AR1156" s="270" t="s">
        <v>1259</v>
      </c>
      <c r="AS1156" s="270" t="s">
        <v>1259</v>
      </c>
      <c r="AT1156" s="270" t="s">
        <v>1259</v>
      </c>
      <c r="AU1156" s="270" t="s">
        <v>1259</v>
      </c>
      <c r="AV1156" s="270" t="s">
        <v>1259</v>
      </c>
      <c r="AW1156" s="277" t="s">
        <v>1259</v>
      </c>
      <c r="AX1156">
        <f>VLOOKUP(A1156,[1]Sheet4!B$2:G$3636,6,0)</f>
        <v>0</v>
      </c>
      <c r="AY1156" t="str">
        <f>VLOOKUP(A1156,[1]Sheet2!A$3:AC$3636,29,0)</f>
        <v/>
      </c>
      <c r="AZ1156" s="270" t="s">
        <v>5220</v>
      </c>
      <c r="BA1156" s="270" t="s">
        <v>5223</v>
      </c>
      <c r="BB1156" s="270" t="s">
        <v>5224</v>
      </c>
      <c r="BC1156" s="270" t="s">
        <v>3258</v>
      </c>
      <c r="BD1156" s="270"/>
      <c r="BE1156" s="270"/>
    </row>
    <row r="1157" spans="1:83" ht="14.4" x14ac:dyDescent="0.3">
      <c r="A1157" s="269">
        <v>525226</v>
      </c>
      <c r="B1157" s="272" t="str">
        <f>VLOOKUP(A1157,[1]Sheet4!B$1:G$3636,5,0)</f>
        <v>الرابعة</v>
      </c>
      <c r="C1157" s="270" t="s">
        <v>1259</v>
      </c>
      <c r="D1157" s="270" t="s">
        <v>1259</v>
      </c>
      <c r="E1157" s="270" t="s">
        <v>1259</v>
      </c>
      <c r="F1157" s="270" t="s">
        <v>1259</v>
      </c>
      <c r="G1157" s="270" t="s">
        <v>1259</v>
      </c>
      <c r="H1157" s="270" t="s">
        <v>1259</v>
      </c>
      <c r="I1157" s="270" t="s">
        <v>1259</v>
      </c>
      <c r="J1157" s="270" t="s">
        <v>1259</v>
      </c>
      <c r="K1157" s="270" t="s">
        <v>1259</v>
      </c>
      <c r="L1157" s="270" t="s">
        <v>1259</v>
      </c>
      <c r="M1157" s="270" t="s">
        <v>1259</v>
      </c>
      <c r="N1157" s="270" t="s">
        <v>1259</v>
      </c>
      <c r="O1157" s="270" t="s">
        <v>1259</v>
      </c>
      <c r="P1157" s="270" t="s">
        <v>1259</v>
      </c>
      <c r="Q1157" s="270" t="s">
        <v>1259</v>
      </c>
      <c r="R1157" s="270" t="s">
        <v>1259</v>
      </c>
      <c r="S1157" s="270" t="s">
        <v>1259</v>
      </c>
      <c r="T1157" s="270" t="s">
        <v>1259</v>
      </c>
      <c r="U1157" s="270" t="s">
        <v>1259</v>
      </c>
      <c r="V1157" s="270" t="s">
        <v>1259</v>
      </c>
      <c r="W1157" s="270" t="s">
        <v>1259</v>
      </c>
      <c r="X1157" s="270" t="s">
        <v>1259</v>
      </c>
      <c r="Y1157" s="270" t="s">
        <v>1259</v>
      </c>
      <c r="Z1157" s="270" t="s">
        <v>1259</v>
      </c>
      <c r="AA1157" s="270" t="s">
        <v>1259</v>
      </c>
      <c r="AB1157" s="270" t="s">
        <v>1259</v>
      </c>
      <c r="AC1157" s="270" t="s">
        <v>1259</v>
      </c>
      <c r="AD1157" s="270" t="s">
        <v>1259</v>
      </c>
      <c r="AE1157" s="270" t="s">
        <v>1259</v>
      </c>
      <c r="AF1157" s="270" t="s">
        <v>1259</v>
      </c>
      <c r="AG1157" s="270" t="s">
        <v>1259</v>
      </c>
      <c r="AH1157" s="270" t="s">
        <v>1259</v>
      </c>
      <c r="AI1157" s="270" t="s">
        <v>1259</v>
      </c>
      <c r="AJ1157" s="270" t="s">
        <v>1259</v>
      </c>
      <c r="AK1157" s="270" t="s">
        <v>1259</v>
      </c>
      <c r="AL1157" s="270" t="s">
        <v>1259</v>
      </c>
      <c r="AM1157" s="270" t="s">
        <v>1259</v>
      </c>
      <c r="AN1157" s="270" t="s">
        <v>1259</v>
      </c>
      <c r="AO1157" s="270" t="s">
        <v>1259</v>
      </c>
      <c r="AP1157" s="270" t="s">
        <v>1259</v>
      </c>
      <c r="AQ1157" s="270" t="s">
        <v>1259</v>
      </c>
      <c r="AR1157" s="270" t="s">
        <v>1259</v>
      </c>
      <c r="AS1157" s="270" t="s">
        <v>1259</v>
      </c>
      <c r="AT1157" s="270" t="s">
        <v>1259</v>
      </c>
      <c r="AU1157" s="270" t="s">
        <v>1259</v>
      </c>
      <c r="AV1157" s="270" t="s">
        <v>1259</v>
      </c>
      <c r="AW1157" s="277" t="s">
        <v>1259</v>
      </c>
      <c r="AX1157">
        <f>VLOOKUP(A1157,[1]Sheet4!B$2:G$3636,6,0)</f>
        <v>0</v>
      </c>
      <c r="AY1157" t="str">
        <f>VLOOKUP(A1157,[1]Sheet2!A$3:AC$3636,29,0)</f>
        <v/>
      </c>
      <c r="AZ1157" s="270" t="s">
        <v>3258</v>
      </c>
      <c r="BA1157" s="270" t="s">
        <v>3258</v>
      </c>
      <c r="BB1157" s="270" t="s">
        <v>3258</v>
      </c>
      <c r="BC1157" s="270" t="s">
        <v>3258</v>
      </c>
      <c r="BD1157" s="270"/>
      <c r="BE1157" s="270"/>
    </row>
    <row r="1158" spans="1:83" ht="14.4" x14ac:dyDescent="0.3">
      <c r="A1158" s="269">
        <v>525233</v>
      </c>
      <c r="B1158" s="272" t="str">
        <f>VLOOKUP(A1158,[1]Sheet4!B$1:G$3636,5,0)</f>
        <v>الرابعة حديث</v>
      </c>
      <c r="C1158" s="270" t="s">
        <v>1259</v>
      </c>
      <c r="D1158" s="270" t="s">
        <v>1259</v>
      </c>
      <c r="E1158" s="270" t="s">
        <v>1259</v>
      </c>
      <c r="F1158" s="270" t="s">
        <v>1259</v>
      </c>
      <c r="G1158" s="270" t="s">
        <v>1259</v>
      </c>
      <c r="H1158" s="270" t="s">
        <v>1259</v>
      </c>
      <c r="I1158" s="270" t="s">
        <v>1259</v>
      </c>
      <c r="J1158" s="270" t="s">
        <v>1259</v>
      </c>
      <c r="K1158" s="270" t="s">
        <v>1259</v>
      </c>
      <c r="L1158" s="270" t="s">
        <v>1259</v>
      </c>
      <c r="M1158" s="270" t="s">
        <v>1259</v>
      </c>
      <c r="N1158" s="270" t="s">
        <v>1259</v>
      </c>
      <c r="O1158" s="270" t="s">
        <v>1259</v>
      </c>
      <c r="P1158" s="270" t="s">
        <v>1259</v>
      </c>
      <c r="Q1158" s="270" t="s">
        <v>1259</v>
      </c>
      <c r="R1158" s="270" t="s">
        <v>1259</v>
      </c>
      <c r="S1158" s="270" t="s">
        <v>1259</v>
      </c>
      <c r="T1158" s="270" t="s">
        <v>1259</v>
      </c>
      <c r="U1158" s="270" t="s">
        <v>1259</v>
      </c>
      <c r="V1158" s="270" t="s">
        <v>1259</v>
      </c>
      <c r="W1158" s="270" t="s">
        <v>1259</v>
      </c>
      <c r="X1158" s="270" t="s">
        <v>1259</v>
      </c>
      <c r="Y1158" s="270" t="s">
        <v>1259</v>
      </c>
      <c r="Z1158" s="270" t="s">
        <v>1259</v>
      </c>
      <c r="AA1158" s="270" t="s">
        <v>1259</v>
      </c>
      <c r="AB1158" s="270" t="s">
        <v>1259</v>
      </c>
      <c r="AC1158" s="270" t="s">
        <v>1259</v>
      </c>
      <c r="AD1158" s="270" t="s">
        <v>1259</v>
      </c>
      <c r="AE1158" s="270" t="s">
        <v>1259</v>
      </c>
      <c r="AF1158" s="270" t="s">
        <v>1259</v>
      </c>
      <c r="AG1158" s="270" t="s">
        <v>1259</v>
      </c>
      <c r="AH1158" s="270" t="s">
        <v>1259</v>
      </c>
      <c r="AI1158" s="270" t="s">
        <v>1259</v>
      </c>
      <c r="AJ1158" s="270" t="s">
        <v>1259</v>
      </c>
      <c r="AK1158" s="270" t="s">
        <v>1259</v>
      </c>
      <c r="AL1158" s="270" t="s">
        <v>1259</v>
      </c>
      <c r="AM1158" s="270" t="s">
        <v>1259</v>
      </c>
      <c r="AN1158" s="270" t="s">
        <v>1259</v>
      </c>
      <c r="AO1158" s="270" t="s">
        <v>1259</v>
      </c>
      <c r="AP1158" s="270" t="s">
        <v>1259</v>
      </c>
      <c r="AQ1158" s="270" t="s">
        <v>1259</v>
      </c>
      <c r="AR1158" s="270" t="s">
        <v>1259</v>
      </c>
      <c r="AS1158" s="270" t="s">
        <v>3258</v>
      </c>
      <c r="AT1158" s="270" t="s">
        <v>3258</v>
      </c>
      <c r="AU1158" s="270" t="s">
        <v>3258</v>
      </c>
      <c r="AV1158" s="270" t="s">
        <v>3258</v>
      </c>
      <c r="AW1158" s="277" t="s">
        <v>3258</v>
      </c>
      <c r="AY1158" t="str">
        <f>VLOOKUP(A1158,[1]Sheet2!A$3:AC$3636,29,0)</f>
        <v/>
      </c>
      <c r="AZ1158" s="270" t="s">
        <v>3258</v>
      </c>
      <c r="BA1158" s="270" t="s">
        <v>3258</v>
      </c>
      <c r="BB1158" s="270" t="s">
        <v>3258</v>
      </c>
      <c r="BC1158" s="270" t="s">
        <v>3258</v>
      </c>
      <c r="BD1158" s="270"/>
      <c r="BE1158" s="270"/>
    </row>
    <row r="1159" spans="1:83" ht="14.4" x14ac:dyDescent="0.3">
      <c r="A1159" s="269">
        <v>525253</v>
      </c>
      <c r="B1159" s="272" t="str">
        <f>VLOOKUP(A1159,[1]Sheet4!B$1:G$3636,5,0)</f>
        <v>الرابعة</v>
      </c>
      <c r="C1159" s="270" t="s">
        <v>1259</v>
      </c>
      <c r="D1159" s="270" t="s">
        <v>1259</v>
      </c>
      <c r="E1159" s="270" t="s">
        <v>1259</v>
      </c>
      <c r="F1159" s="270" t="s">
        <v>1259</v>
      </c>
      <c r="G1159" s="270" t="s">
        <v>1259</v>
      </c>
      <c r="H1159" s="270" t="s">
        <v>1259</v>
      </c>
      <c r="I1159" s="270" t="s">
        <v>1259</v>
      </c>
      <c r="J1159" s="270" t="s">
        <v>1259</v>
      </c>
      <c r="K1159" s="270" t="s">
        <v>1259</v>
      </c>
      <c r="L1159" s="270" t="s">
        <v>1259</v>
      </c>
      <c r="M1159" s="270" t="s">
        <v>1259</v>
      </c>
      <c r="N1159" s="270" t="s">
        <v>1259</v>
      </c>
      <c r="O1159" s="270" t="s">
        <v>1259</v>
      </c>
      <c r="P1159" s="270" t="s">
        <v>1259</v>
      </c>
      <c r="Q1159" s="270" t="s">
        <v>1259</v>
      </c>
      <c r="R1159" s="270" t="s">
        <v>1259</v>
      </c>
      <c r="S1159" s="270" t="s">
        <v>1259</v>
      </c>
      <c r="T1159" s="270" t="s">
        <v>1259</v>
      </c>
      <c r="U1159" s="270" t="s">
        <v>1259</v>
      </c>
      <c r="V1159" s="270" t="s">
        <v>1259</v>
      </c>
      <c r="W1159" s="270" t="s">
        <v>1259</v>
      </c>
      <c r="X1159" s="270" t="s">
        <v>1259</v>
      </c>
      <c r="Y1159" s="270" t="s">
        <v>1259</v>
      </c>
      <c r="Z1159" s="270" t="s">
        <v>1259</v>
      </c>
      <c r="AA1159" s="270" t="s">
        <v>1259</v>
      </c>
      <c r="AB1159" s="270" t="s">
        <v>1259</v>
      </c>
      <c r="AC1159" s="270" t="s">
        <v>1259</v>
      </c>
      <c r="AD1159" s="270" t="s">
        <v>1259</v>
      </c>
      <c r="AE1159" s="270" t="s">
        <v>1259</v>
      </c>
      <c r="AF1159" s="270" t="s">
        <v>1259</v>
      </c>
      <c r="AG1159" s="270" t="s">
        <v>1259</v>
      </c>
      <c r="AH1159" s="270" t="s">
        <v>1259</v>
      </c>
      <c r="AI1159" s="270" t="s">
        <v>1259</v>
      </c>
      <c r="AJ1159" s="270" t="s">
        <v>1259</v>
      </c>
      <c r="AK1159" s="270" t="s">
        <v>1259</v>
      </c>
      <c r="AL1159" s="270" t="s">
        <v>1259</v>
      </c>
      <c r="AM1159" s="270" t="s">
        <v>1259</v>
      </c>
      <c r="AN1159" s="270" t="s">
        <v>1259</v>
      </c>
      <c r="AO1159" s="270" t="s">
        <v>1259</v>
      </c>
      <c r="AP1159" s="270" t="s">
        <v>1259</v>
      </c>
      <c r="AQ1159" s="270" t="s">
        <v>1259</v>
      </c>
      <c r="AR1159" s="270" t="s">
        <v>1259</v>
      </c>
      <c r="AS1159" s="270" t="s">
        <v>1259</v>
      </c>
      <c r="AT1159" s="270" t="s">
        <v>1259</v>
      </c>
      <c r="AU1159" s="270" t="s">
        <v>1259</v>
      </c>
      <c r="AV1159" s="270" t="s">
        <v>1259</v>
      </c>
      <c r="AW1159" s="277" t="s">
        <v>1259</v>
      </c>
      <c r="AX1159">
        <f>VLOOKUP(A1159,[1]Sheet4!B$2:G$3636,6,0)</f>
        <v>0</v>
      </c>
      <c r="AY1159" t="str">
        <f>VLOOKUP(A1159,[1]Sheet2!A$3:AC$3636,29,0)</f>
        <v/>
      </c>
      <c r="AZ1159" s="270" t="s">
        <v>3258</v>
      </c>
      <c r="BA1159" s="270" t="s">
        <v>3258</v>
      </c>
      <c r="BB1159" s="270" t="s">
        <v>3258</v>
      </c>
      <c r="BC1159" s="270" t="s">
        <v>3258</v>
      </c>
      <c r="BD1159" s="270"/>
      <c r="BE1159" s="270"/>
    </row>
    <row r="1160" spans="1:83" ht="14.4" x14ac:dyDescent="0.3">
      <c r="A1160" s="269">
        <v>525255</v>
      </c>
      <c r="B1160" s="272" t="str">
        <f>VLOOKUP(A1160,[1]Sheet4!B$1:G$3636,5,0)</f>
        <v>الرابعة</v>
      </c>
      <c r="C1160" s="270" t="s">
        <v>1259</v>
      </c>
      <c r="D1160" s="270" t="s">
        <v>1259</v>
      </c>
      <c r="E1160" s="270" t="s">
        <v>1259</v>
      </c>
      <c r="F1160" s="270" t="s">
        <v>1259</v>
      </c>
      <c r="G1160" s="270" t="s">
        <v>1259</v>
      </c>
      <c r="H1160" s="270" t="s">
        <v>1259</v>
      </c>
      <c r="I1160" s="270" t="s">
        <v>1259</v>
      </c>
      <c r="J1160" s="270" t="s">
        <v>1259</v>
      </c>
      <c r="K1160" s="270" t="s">
        <v>1259</v>
      </c>
      <c r="L1160" s="270" t="s">
        <v>1259</v>
      </c>
      <c r="M1160" s="270" t="s">
        <v>1259</v>
      </c>
      <c r="N1160" s="270" t="s">
        <v>1259</v>
      </c>
      <c r="O1160" s="270" t="s">
        <v>1259</v>
      </c>
      <c r="P1160" s="270" t="s">
        <v>1259</v>
      </c>
      <c r="Q1160" s="270" t="s">
        <v>1259</v>
      </c>
      <c r="R1160" s="270" t="s">
        <v>1259</v>
      </c>
      <c r="S1160" s="270" t="s">
        <v>1259</v>
      </c>
      <c r="T1160" s="270" t="s">
        <v>1259</v>
      </c>
      <c r="U1160" s="270" t="s">
        <v>1259</v>
      </c>
      <c r="V1160" s="270" t="s">
        <v>1259</v>
      </c>
      <c r="W1160" s="270" t="s">
        <v>1259</v>
      </c>
      <c r="X1160" s="270" t="s">
        <v>1259</v>
      </c>
      <c r="Y1160" s="270" t="s">
        <v>1259</v>
      </c>
      <c r="Z1160" s="270" t="s">
        <v>1259</v>
      </c>
      <c r="AA1160" s="270" t="s">
        <v>1259</v>
      </c>
      <c r="AB1160" s="270" t="s">
        <v>1259</v>
      </c>
      <c r="AC1160" s="270" t="s">
        <v>1259</v>
      </c>
      <c r="AD1160" s="270" t="s">
        <v>1259</v>
      </c>
      <c r="AE1160" s="270" t="s">
        <v>1259</v>
      </c>
      <c r="AF1160" s="270" t="s">
        <v>1259</v>
      </c>
      <c r="AG1160" s="270" t="s">
        <v>1259</v>
      </c>
      <c r="AH1160" s="270" t="s">
        <v>1259</v>
      </c>
      <c r="AI1160" s="270" t="s">
        <v>1259</v>
      </c>
      <c r="AJ1160" s="270" t="s">
        <v>1259</v>
      </c>
      <c r="AK1160" s="270" t="s">
        <v>1259</v>
      </c>
      <c r="AL1160" s="270" t="s">
        <v>1259</v>
      </c>
      <c r="AM1160" s="270" t="s">
        <v>1259</v>
      </c>
      <c r="AN1160" s="270" t="s">
        <v>1259</v>
      </c>
      <c r="AO1160" s="270" t="s">
        <v>1259</v>
      </c>
      <c r="AP1160" s="270" t="s">
        <v>1259</v>
      </c>
      <c r="AQ1160" s="270" t="s">
        <v>1259</v>
      </c>
      <c r="AR1160" s="270" t="s">
        <v>1259</v>
      </c>
      <c r="AS1160" s="270" t="s">
        <v>1259</v>
      </c>
      <c r="AT1160" s="270" t="s">
        <v>1259</v>
      </c>
      <c r="AU1160" s="270" t="s">
        <v>1259</v>
      </c>
      <c r="AV1160" s="270" t="s">
        <v>1259</v>
      </c>
      <c r="AW1160" s="277" t="s">
        <v>1259</v>
      </c>
      <c r="AX1160">
        <f>VLOOKUP(A1160,[1]Sheet4!B$2:G$3636,6,0)</f>
        <v>0</v>
      </c>
      <c r="AY1160" t="str">
        <f>VLOOKUP(A1160,[1]Sheet2!A$3:AC$3636,29,0)</f>
        <v/>
      </c>
      <c r="AZ1160" s="270" t="s">
        <v>3258</v>
      </c>
      <c r="BA1160" s="270" t="s">
        <v>3258</v>
      </c>
      <c r="BB1160" s="270" t="s">
        <v>3258</v>
      </c>
      <c r="BC1160" s="270" t="s">
        <v>3258</v>
      </c>
      <c r="BD1160" s="270"/>
      <c r="BE1160" s="270"/>
    </row>
    <row r="1161" spans="1:83" ht="14.4" x14ac:dyDescent="0.3">
      <c r="A1161" s="269">
        <v>525263</v>
      </c>
      <c r="B1161" s="272" t="str">
        <f>VLOOKUP(A1161,[1]Sheet4!B$1:G$3636,5,0)</f>
        <v>الرابعة حديث</v>
      </c>
      <c r="C1161" s="270" t="s">
        <v>1259</v>
      </c>
      <c r="D1161" s="270" t="s">
        <v>1259</v>
      </c>
      <c r="E1161" s="270" t="s">
        <v>1259</v>
      </c>
      <c r="F1161" s="270" t="s">
        <v>1259</v>
      </c>
      <c r="G1161" s="270" t="s">
        <v>1259</v>
      </c>
      <c r="H1161" s="270" t="s">
        <v>1259</v>
      </c>
      <c r="I1161" s="270" t="s">
        <v>1259</v>
      </c>
      <c r="J1161" s="270" t="s">
        <v>1259</v>
      </c>
      <c r="K1161" s="270" t="s">
        <v>1259</v>
      </c>
      <c r="L1161" s="270" t="s">
        <v>1259</v>
      </c>
      <c r="M1161" s="270" t="s">
        <v>1259</v>
      </c>
      <c r="N1161" s="270" t="s">
        <v>1259</v>
      </c>
      <c r="O1161" s="270" t="s">
        <v>1259</v>
      </c>
      <c r="P1161" s="270" t="s">
        <v>1259</v>
      </c>
      <c r="Q1161" s="270" t="s">
        <v>1259</v>
      </c>
      <c r="R1161" s="270" t="s">
        <v>1259</v>
      </c>
      <c r="S1161" s="270" t="s">
        <v>1259</v>
      </c>
      <c r="T1161" s="270" t="s">
        <v>1259</v>
      </c>
      <c r="U1161" s="270" t="s">
        <v>1259</v>
      </c>
      <c r="V1161" s="270" t="s">
        <v>1259</v>
      </c>
      <c r="W1161" s="270" t="s">
        <v>1259</v>
      </c>
      <c r="X1161" s="270" t="s">
        <v>1259</v>
      </c>
      <c r="Y1161" s="270" t="s">
        <v>1259</v>
      </c>
      <c r="Z1161" s="270" t="s">
        <v>1259</v>
      </c>
      <c r="AA1161" s="270" t="s">
        <v>1259</v>
      </c>
      <c r="AB1161" s="270" t="s">
        <v>1259</v>
      </c>
      <c r="AC1161" s="270" t="s">
        <v>1259</v>
      </c>
      <c r="AD1161" s="270" t="s">
        <v>1259</v>
      </c>
      <c r="AE1161" s="270" t="s">
        <v>1259</v>
      </c>
      <c r="AF1161" s="270" t="s">
        <v>1259</v>
      </c>
      <c r="AG1161" s="270" t="s">
        <v>1259</v>
      </c>
      <c r="AH1161" s="270" t="s">
        <v>1259</v>
      </c>
      <c r="AI1161" s="270" t="s">
        <v>1259</v>
      </c>
      <c r="AJ1161" s="270" t="s">
        <v>1259</v>
      </c>
      <c r="AK1161" s="270" t="s">
        <v>1259</v>
      </c>
      <c r="AL1161" s="270" t="s">
        <v>1259</v>
      </c>
      <c r="AM1161" s="270" t="s">
        <v>1259</v>
      </c>
      <c r="AN1161" s="270" t="s">
        <v>1259</v>
      </c>
      <c r="AO1161" s="270" t="s">
        <v>1259</v>
      </c>
      <c r="AP1161" s="270" t="s">
        <v>1259</v>
      </c>
      <c r="AQ1161" s="270" t="s">
        <v>1259</v>
      </c>
      <c r="AR1161" s="270" t="s">
        <v>1259</v>
      </c>
      <c r="AS1161" s="270" t="s">
        <v>3258</v>
      </c>
      <c r="AT1161" s="270" t="s">
        <v>3258</v>
      </c>
      <c r="AU1161" s="270" t="s">
        <v>3258</v>
      </c>
      <c r="AV1161" s="270" t="s">
        <v>3258</v>
      </c>
      <c r="AW1161" s="277" t="s">
        <v>3258</v>
      </c>
      <c r="AY1161" t="str">
        <f>VLOOKUP(A1161,[1]Sheet2!A$3:AC$3636,29,0)</f>
        <v/>
      </c>
      <c r="AZ1161" s="270" t="s">
        <v>3258</v>
      </c>
      <c r="BA1161" s="270" t="s">
        <v>3258</v>
      </c>
      <c r="BB1161" s="270" t="s">
        <v>3258</v>
      </c>
      <c r="BC1161" s="270" t="s">
        <v>3258</v>
      </c>
      <c r="BD1161" s="270"/>
      <c r="BE1161" s="270"/>
      <c r="BH1161" s="248"/>
      <c r="BI1161" s="248"/>
      <c r="BJ1161" s="248"/>
      <c r="BK1161" s="248"/>
      <c r="BL1161" s="248"/>
      <c r="BM1161" s="248"/>
      <c r="BN1161" s="248"/>
      <c r="BO1161" s="248"/>
      <c r="BP1161" s="248" t="s">
        <v>3258</v>
      </c>
      <c r="BQ1161" s="248" t="s">
        <v>3258</v>
      </c>
      <c r="BR1161" s="248" t="s">
        <v>3258</v>
      </c>
      <c r="BS1161" s="248" t="s">
        <v>3258</v>
      </c>
      <c r="BT1161" s="248" t="s">
        <v>3258</v>
      </c>
      <c r="BU1161" s="248" t="s">
        <v>3258</v>
      </c>
      <c r="BV1161" s="247"/>
      <c r="BW1161" s="248"/>
      <c r="BX1161" s="248"/>
      <c r="BY1161" s="248"/>
      <c r="BZ1161" s="248"/>
      <c r="CA1161" s="241"/>
      <c r="CB1161" s="241"/>
      <c r="CC1161" s="241"/>
      <c r="CD1161" s="241"/>
      <c r="CE1161" s="248"/>
    </row>
    <row r="1162" spans="1:83" ht="14.4" x14ac:dyDescent="0.3">
      <c r="A1162" s="269">
        <v>525270</v>
      </c>
      <c r="B1162" s="272" t="str">
        <f>VLOOKUP(A1162,[1]Sheet4!B$1:G$3636,5,0)</f>
        <v>الرابعة</v>
      </c>
      <c r="C1162" s="270" t="s">
        <v>1259</v>
      </c>
      <c r="D1162" s="270" t="s">
        <v>1259</v>
      </c>
      <c r="E1162" s="270" t="s">
        <v>1259</v>
      </c>
      <c r="F1162" s="270" t="s">
        <v>1259</v>
      </c>
      <c r="G1162" s="270" t="s">
        <v>1259</v>
      </c>
      <c r="H1162" s="270" t="s">
        <v>1259</v>
      </c>
      <c r="I1162" s="270" t="s">
        <v>1259</v>
      </c>
      <c r="J1162" s="270" t="s">
        <v>1259</v>
      </c>
      <c r="K1162" s="270" t="s">
        <v>1259</v>
      </c>
      <c r="L1162" s="270" t="s">
        <v>1259</v>
      </c>
      <c r="M1162" s="270" t="s">
        <v>1259</v>
      </c>
      <c r="N1162" s="270" t="s">
        <v>1259</v>
      </c>
      <c r="O1162" s="270" t="s">
        <v>1259</v>
      </c>
      <c r="P1162" s="270" t="s">
        <v>1259</v>
      </c>
      <c r="Q1162" s="270" t="s">
        <v>1259</v>
      </c>
      <c r="R1162" s="270" t="s">
        <v>1259</v>
      </c>
      <c r="S1162" s="270" t="s">
        <v>1259</v>
      </c>
      <c r="T1162" s="270" t="s">
        <v>1259</v>
      </c>
      <c r="U1162" s="270" t="s">
        <v>1259</v>
      </c>
      <c r="V1162" s="270" t="s">
        <v>1259</v>
      </c>
      <c r="W1162" s="270" t="s">
        <v>1259</v>
      </c>
      <c r="X1162" s="270" t="s">
        <v>1259</v>
      </c>
      <c r="Y1162" s="270" t="s">
        <v>1259</v>
      </c>
      <c r="Z1162" s="270" t="s">
        <v>1259</v>
      </c>
      <c r="AA1162" s="270" t="s">
        <v>1259</v>
      </c>
      <c r="AB1162" s="270" t="s">
        <v>1259</v>
      </c>
      <c r="AC1162" s="270" t="s">
        <v>1259</v>
      </c>
      <c r="AD1162" s="270" t="s">
        <v>1259</v>
      </c>
      <c r="AE1162" s="270" t="s">
        <v>1259</v>
      </c>
      <c r="AF1162" s="270" t="s">
        <v>1259</v>
      </c>
      <c r="AG1162" s="270" t="s">
        <v>1259</v>
      </c>
      <c r="AH1162" s="270" t="s">
        <v>1259</v>
      </c>
      <c r="AI1162" s="270" t="s">
        <v>1259</v>
      </c>
      <c r="AJ1162" s="270" t="s">
        <v>1259</v>
      </c>
      <c r="AK1162" s="270" t="s">
        <v>1259</v>
      </c>
      <c r="AL1162" s="270" t="s">
        <v>1259</v>
      </c>
      <c r="AM1162" s="270" t="s">
        <v>1259</v>
      </c>
      <c r="AN1162" s="270" t="s">
        <v>1259</v>
      </c>
      <c r="AO1162" s="270" t="s">
        <v>1259</v>
      </c>
      <c r="AP1162" s="270" t="s">
        <v>1259</v>
      </c>
      <c r="AQ1162" s="270" t="s">
        <v>1259</v>
      </c>
      <c r="AR1162" s="270" t="s">
        <v>1259</v>
      </c>
      <c r="AS1162" s="270" t="s">
        <v>1259</v>
      </c>
      <c r="AT1162" s="270" t="s">
        <v>1259</v>
      </c>
      <c r="AU1162" s="270" t="s">
        <v>1259</v>
      </c>
      <c r="AV1162" s="270" t="s">
        <v>1259</v>
      </c>
      <c r="AW1162" s="277" t="s">
        <v>1259</v>
      </c>
      <c r="AX1162">
        <f>VLOOKUP(A1162,[1]Sheet4!B$2:G$3636,6,0)</f>
        <v>0</v>
      </c>
      <c r="AY1162" t="str">
        <f>VLOOKUP(A1162,[1]Sheet2!A$3:AC$3636,29,0)</f>
        <v/>
      </c>
      <c r="AZ1162" s="270" t="s">
        <v>3258</v>
      </c>
      <c r="BA1162" s="270" t="s">
        <v>3258</v>
      </c>
      <c r="BB1162" s="270" t="s">
        <v>3258</v>
      </c>
      <c r="BC1162" s="270" t="s">
        <v>3258</v>
      </c>
      <c r="BD1162" s="270"/>
      <c r="BE1162" s="270"/>
    </row>
    <row r="1163" spans="1:83" ht="14.4" x14ac:dyDescent="0.3">
      <c r="A1163" s="269">
        <v>525271</v>
      </c>
      <c r="B1163" s="272" t="str">
        <f>VLOOKUP(A1163,[1]Sheet4!B$1:G$3636,5,0)</f>
        <v>الرابعة</v>
      </c>
      <c r="C1163" s="270" t="s">
        <v>1259</v>
      </c>
      <c r="D1163" s="270" t="s">
        <v>1259</v>
      </c>
      <c r="E1163" s="270" t="s">
        <v>1259</v>
      </c>
      <c r="F1163" s="270" t="s">
        <v>1259</v>
      </c>
      <c r="G1163" s="270" t="s">
        <v>1259</v>
      </c>
      <c r="H1163" s="270" t="s">
        <v>1259</v>
      </c>
      <c r="I1163" s="270" t="s">
        <v>1259</v>
      </c>
      <c r="J1163" s="270" t="s">
        <v>1259</v>
      </c>
      <c r="K1163" s="270" t="s">
        <v>1259</v>
      </c>
      <c r="L1163" s="270" t="s">
        <v>1259</v>
      </c>
      <c r="M1163" s="270" t="s">
        <v>1259</v>
      </c>
      <c r="N1163" s="270" t="s">
        <v>1259</v>
      </c>
      <c r="O1163" s="270" t="s">
        <v>1259</v>
      </c>
      <c r="P1163" s="270" t="s">
        <v>1259</v>
      </c>
      <c r="Q1163" s="270" t="s">
        <v>1259</v>
      </c>
      <c r="R1163" s="270" t="s">
        <v>1259</v>
      </c>
      <c r="S1163" s="270" t="s">
        <v>1259</v>
      </c>
      <c r="T1163" s="270" t="s">
        <v>1259</v>
      </c>
      <c r="U1163" s="270" t="s">
        <v>1259</v>
      </c>
      <c r="V1163" s="270" t="s">
        <v>1259</v>
      </c>
      <c r="W1163" s="270" t="s">
        <v>1259</v>
      </c>
      <c r="X1163" s="270" t="s">
        <v>1259</v>
      </c>
      <c r="Y1163" s="270" t="s">
        <v>1259</v>
      </c>
      <c r="Z1163" s="270" t="s">
        <v>1259</v>
      </c>
      <c r="AA1163" s="270" t="s">
        <v>1259</v>
      </c>
      <c r="AB1163" s="270" t="s">
        <v>1259</v>
      </c>
      <c r="AC1163" s="270" t="s">
        <v>1259</v>
      </c>
      <c r="AD1163" s="270" t="s">
        <v>1259</v>
      </c>
      <c r="AE1163" s="270" t="s">
        <v>1259</v>
      </c>
      <c r="AF1163" s="270" t="s">
        <v>1259</v>
      </c>
      <c r="AG1163" s="270" t="s">
        <v>1259</v>
      </c>
      <c r="AH1163" s="270" t="s">
        <v>1259</v>
      </c>
      <c r="AI1163" s="270" t="s">
        <v>1259</v>
      </c>
      <c r="AJ1163" s="270" t="s">
        <v>1259</v>
      </c>
      <c r="AK1163" s="270" t="s">
        <v>1259</v>
      </c>
      <c r="AL1163" s="270" t="s">
        <v>1259</v>
      </c>
      <c r="AM1163" s="270" t="s">
        <v>1259</v>
      </c>
      <c r="AN1163" s="270" t="s">
        <v>1259</v>
      </c>
      <c r="AO1163" s="270" t="s">
        <v>1259</v>
      </c>
      <c r="AP1163" s="270" t="s">
        <v>1259</v>
      </c>
      <c r="AQ1163" s="270" t="s">
        <v>1259</v>
      </c>
      <c r="AR1163" s="270" t="s">
        <v>1259</v>
      </c>
      <c r="AS1163" s="270" t="s">
        <v>1259</v>
      </c>
      <c r="AT1163" s="270" t="s">
        <v>1259</v>
      </c>
      <c r="AU1163" s="270" t="s">
        <v>1259</v>
      </c>
      <c r="AV1163" s="270" t="s">
        <v>1259</v>
      </c>
      <c r="AW1163" s="277" t="s">
        <v>1259</v>
      </c>
      <c r="AX1163">
        <f>VLOOKUP(A1163,[1]Sheet4!B$2:G$3636,6,0)</f>
        <v>0</v>
      </c>
      <c r="AY1163" t="str">
        <f>VLOOKUP(A1163,[1]Sheet2!A$3:AC$3636,29,0)</f>
        <v/>
      </c>
      <c r="AZ1163" s="270" t="s">
        <v>3258</v>
      </c>
      <c r="BA1163" s="270" t="s">
        <v>3258</v>
      </c>
      <c r="BB1163" s="270" t="s">
        <v>3258</v>
      </c>
      <c r="BC1163" s="270" t="s">
        <v>3258</v>
      </c>
      <c r="BD1163" s="270"/>
      <c r="BE1163" s="270"/>
    </row>
    <row r="1164" spans="1:83" ht="14.4" x14ac:dyDescent="0.3">
      <c r="A1164" s="269">
        <v>525281</v>
      </c>
      <c r="B1164" s="272" t="str">
        <f>VLOOKUP(A1164,[1]Sheet4!B$1:G$3636,5,0)</f>
        <v>الرابعة</v>
      </c>
      <c r="C1164" s="270" t="s">
        <v>1259</v>
      </c>
      <c r="D1164" s="270" t="s">
        <v>1259</v>
      </c>
      <c r="E1164" s="270" t="s">
        <v>1259</v>
      </c>
      <c r="F1164" s="270" t="s">
        <v>1259</v>
      </c>
      <c r="G1164" s="270" t="s">
        <v>1259</v>
      </c>
      <c r="H1164" s="270" t="s">
        <v>1259</v>
      </c>
      <c r="I1164" s="270" t="s">
        <v>1259</v>
      </c>
      <c r="J1164" s="270" t="s">
        <v>1259</v>
      </c>
      <c r="K1164" s="270" t="s">
        <v>1259</v>
      </c>
      <c r="L1164" s="270" t="s">
        <v>1259</v>
      </c>
      <c r="M1164" s="270" t="s">
        <v>1259</v>
      </c>
      <c r="N1164" s="270" t="s">
        <v>1259</v>
      </c>
      <c r="O1164" s="270" t="s">
        <v>1259</v>
      </c>
      <c r="P1164" s="270" t="s">
        <v>1259</v>
      </c>
      <c r="Q1164" s="270" t="s">
        <v>1259</v>
      </c>
      <c r="R1164" s="270" t="s">
        <v>1259</v>
      </c>
      <c r="S1164" s="270" t="s">
        <v>1259</v>
      </c>
      <c r="T1164" s="270" t="s">
        <v>1259</v>
      </c>
      <c r="U1164" s="270" t="s">
        <v>1259</v>
      </c>
      <c r="V1164" s="270" t="s">
        <v>1259</v>
      </c>
      <c r="W1164" s="270" t="s">
        <v>1259</v>
      </c>
      <c r="X1164" s="270" t="s">
        <v>1259</v>
      </c>
      <c r="Y1164" s="270" t="s">
        <v>1259</v>
      </c>
      <c r="Z1164" s="270" t="s">
        <v>1259</v>
      </c>
      <c r="AA1164" s="270" t="s">
        <v>1259</v>
      </c>
      <c r="AB1164" s="270" t="s">
        <v>1259</v>
      </c>
      <c r="AC1164" s="270" t="s">
        <v>1259</v>
      </c>
      <c r="AD1164" s="270" t="s">
        <v>1259</v>
      </c>
      <c r="AE1164" s="270" t="s">
        <v>1259</v>
      </c>
      <c r="AF1164" s="270" t="s">
        <v>1259</v>
      </c>
      <c r="AG1164" s="270" t="s">
        <v>1259</v>
      </c>
      <c r="AH1164" s="270" t="s">
        <v>1259</v>
      </c>
      <c r="AI1164" s="270" t="s">
        <v>1259</v>
      </c>
      <c r="AJ1164" s="270" t="s">
        <v>1259</v>
      </c>
      <c r="AK1164" s="270" t="s">
        <v>1259</v>
      </c>
      <c r="AL1164" s="270" t="s">
        <v>1259</v>
      </c>
      <c r="AM1164" s="270" t="s">
        <v>1259</v>
      </c>
      <c r="AN1164" s="270" t="s">
        <v>1259</v>
      </c>
      <c r="AO1164" s="270" t="s">
        <v>1259</v>
      </c>
      <c r="AP1164" s="270" t="s">
        <v>1259</v>
      </c>
      <c r="AQ1164" s="270" t="s">
        <v>1259</v>
      </c>
      <c r="AR1164" s="270" t="s">
        <v>1259</v>
      </c>
      <c r="AS1164" s="270" t="s">
        <v>1259</v>
      </c>
      <c r="AT1164" s="270" t="s">
        <v>1259</v>
      </c>
      <c r="AU1164" s="270" t="s">
        <v>1259</v>
      </c>
      <c r="AV1164" s="270" t="s">
        <v>1259</v>
      </c>
      <c r="AW1164" s="277" t="s">
        <v>1259</v>
      </c>
      <c r="AX1164">
        <f>VLOOKUP(A1164,[1]Sheet4!B$2:G$3636,6,0)</f>
        <v>0</v>
      </c>
      <c r="AY1164" t="str">
        <f>VLOOKUP(A1164,[1]Sheet2!A$3:AC$3636,29,0)</f>
        <v/>
      </c>
      <c r="AZ1164" s="270" t="s">
        <v>3258</v>
      </c>
      <c r="BA1164" s="270" t="s">
        <v>3258</v>
      </c>
      <c r="BB1164" s="270" t="s">
        <v>3258</v>
      </c>
      <c r="BC1164" s="270" t="s">
        <v>3258</v>
      </c>
      <c r="BD1164" s="270"/>
      <c r="BE1164" s="270"/>
    </row>
    <row r="1165" spans="1:83" ht="14.4" x14ac:dyDescent="0.3">
      <c r="A1165" s="269">
        <v>525299</v>
      </c>
      <c r="B1165" s="272" t="str">
        <f>VLOOKUP(A1165,[1]Sheet4!B$1:G$3636,5,0)</f>
        <v>الرابعة</v>
      </c>
      <c r="C1165" s="270" t="s">
        <v>1259</v>
      </c>
      <c r="D1165" s="270" t="s">
        <v>1259</v>
      </c>
      <c r="E1165" s="270" t="s">
        <v>1259</v>
      </c>
      <c r="F1165" s="270" t="s">
        <v>1259</v>
      </c>
      <c r="G1165" s="270" t="s">
        <v>1259</v>
      </c>
      <c r="H1165" s="270" t="s">
        <v>1259</v>
      </c>
      <c r="I1165" s="270" t="s">
        <v>1259</v>
      </c>
      <c r="J1165" s="270" t="s">
        <v>1259</v>
      </c>
      <c r="K1165" s="270" t="s">
        <v>1259</v>
      </c>
      <c r="L1165" s="270" t="s">
        <v>1259</v>
      </c>
      <c r="M1165" s="270" t="s">
        <v>1259</v>
      </c>
      <c r="N1165" s="270" t="s">
        <v>1259</v>
      </c>
      <c r="O1165" s="270" t="s">
        <v>1259</v>
      </c>
      <c r="P1165" s="270" t="s">
        <v>1259</v>
      </c>
      <c r="Q1165" s="270" t="s">
        <v>1259</v>
      </c>
      <c r="R1165" s="270" t="s">
        <v>1259</v>
      </c>
      <c r="S1165" s="270" t="s">
        <v>1259</v>
      </c>
      <c r="T1165" s="270" t="s">
        <v>1259</v>
      </c>
      <c r="U1165" s="270" t="s">
        <v>1259</v>
      </c>
      <c r="V1165" s="270" t="s">
        <v>1259</v>
      </c>
      <c r="W1165" s="270" t="s">
        <v>1259</v>
      </c>
      <c r="X1165" s="270" t="s">
        <v>1259</v>
      </c>
      <c r="Y1165" s="270" t="s">
        <v>1259</v>
      </c>
      <c r="Z1165" s="270" t="s">
        <v>1259</v>
      </c>
      <c r="AA1165" s="270" t="s">
        <v>1259</v>
      </c>
      <c r="AB1165" s="270" t="s">
        <v>1259</v>
      </c>
      <c r="AC1165" s="270" t="s">
        <v>1259</v>
      </c>
      <c r="AD1165" s="270" t="s">
        <v>1259</v>
      </c>
      <c r="AE1165" s="270" t="s">
        <v>1259</v>
      </c>
      <c r="AF1165" s="270" t="s">
        <v>1259</v>
      </c>
      <c r="AG1165" s="270" t="s">
        <v>1259</v>
      </c>
      <c r="AH1165" s="270" t="s">
        <v>1259</v>
      </c>
      <c r="AI1165" s="270" t="s">
        <v>1259</v>
      </c>
      <c r="AJ1165" s="270" t="s">
        <v>1259</v>
      </c>
      <c r="AK1165" s="270" t="s">
        <v>1259</v>
      </c>
      <c r="AL1165" s="270" t="s">
        <v>1259</v>
      </c>
      <c r="AM1165" s="270" t="s">
        <v>1259</v>
      </c>
      <c r="AN1165" s="270" t="s">
        <v>1259</v>
      </c>
      <c r="AO1165" s="270" t="s">
        <v>1259</v>
      </c>
      <c r="AP1165" s="270" t="s">
        <v>1259</v>
      </c>
      <c r="AQ1165" s="270" t="s">
        <v>1259</v>
      </c>
      <c r="AR1165" s="270" t="s">
        <v>1259</v>
      </c>
      <c r="AS1165" s="270" t="s">
        <v>1259</v>
      </c>
      <c r="AT1165" s="270" t="s">
        <v>1259</v>
      </c>
      <c r="AU1165" s="270" t="s">
        <v>1259</v>
      </c>
      <c r="AV1165" s="270" t="s">
        <v>1259</v>
      </c>
      <c r="AW1165" s="277" t="s">
        <v>1259</v>
      </c>
      <c r="AX1165">
        <f>VLOOKUP(A1165,[1]Sheet4!B$2:G$3636,6,0)</f>
        <v>0</v>
      </c>
      <c r="AY1165" t="str">
        <f>VLOOKUP(A1165,[1]Sheet2!A$3:AC$3636,29,0)</f>
        <v/>
      </c>
      <c r="AZ1165" s="270" t="s">
        <v>3258</v>
      </c>
      <c r="BA1165" s="270" t="s">
        <v>3258</v>
      </c>
      <c r="BB1165" s="270" t="s">
        <v>3258</v>
      </c>
      <c r="BC1165" s="270" t="s">
        <v>3258</v>
      </c>
      <c r="BD1165" s="270"/>
      <c r="BE1165" s="270"/>
    </row>
    <row r="1166" spans="1:83" ht="14.4" x14ac:dyDescent="0.3">
      <c r="A1166" s="269">
        <v>525300</v>
      </c>
      <c r="B1166" s="272" t="str">
        <f>VLOOKUP(A1166,[1]Sheet4!B$1:G$3636,5,0)</f>
        <v>الرابعة</v>
      </c>
      <c r="C1166" s="270" t="s">
        <v>1259</v>
      </c>
      <c r="D1166" s="270" t="s">
        <v>1259</v>
      </c>
      <c r="E1166" s="270" t="s">
        <v>1259</v>
      </c>
      <c r="F1166" s="270" t="s">
        <v>1259</v>
      </c>
      <c r="G1166" s="270" t="s">
        <v>1259</v>
      </c>
      <c r="H1166" s="270" t="s">
        <v>1259</v>
      </c>
      <c r="I1166" s="270" t="s">
        <v>1259</v>
      </c>
      <c r="J1166" s="270" t="s">
        <v>1259</v>
      </c>
      <c r="K1166" s="270" t="s">
        <v>1259</v>
      </c>
      <c r="L1166" s="270" t="s">
        <v>1259</v>
      </c>
      <c r="M1166" s="270" t="s">
        <v>1259</v>
      </c>
      <c r="N1166" s="270" t="s">
        <v>1259</v>
      </c>
      <c r="O1166" s="270" t="s">
        <v>1259</v>
      </c>
      <c r="P1166" s="270" t="s">
        <v>1259</v>
      </c>
      <c r="Q1166" s="270" t="s">
        <v>1259</v>
      </c>
      <c r="R1166" s="270" t="s">
        <v>1259</v>
      </c>
      <c r="S1166" s="270" t="s">
        <v>1259</v>
      </c>
      <c r="T1166" s="270" t="s">
        <v>1259</v>
      </c>
      <c r="U1166" s="270" t="s">
        <v>1259</v>
      </c>
      <c r="V1166" s="270" t="s">
        <v>1259</v>
      </c>
      <c r="W1166" s="270" t="s">
        <v>1259</v>
      </c>
      <c r="X1166" s="270" t="s">
        <v>1259</v>
      </c>
      <c r="Y1166" s="270" t="s">
        <v>1259</v>
      </c>
      <c r="Z1166" s="270" t="s">
        <v>1259</v>
      </c>
      <c r="AA1166" s="270" t="s">
        <v>1259</v>
      </c>
      <c r="AB1166" s="270" t="s">
        <v>1259</v>
      </c>
      <c r="AC1166" s="270" t="s">
        <v>1259</v>
      </c>
      <c r="AD1166" s="270" t="s">
        <v>1259</v>
      </c>
      <c r="AE1166" s="270" t="s">
        <v>1259</v>
      </c>
      <c r="AF1166" s="270" t="s">
        <v>1259</v>
      </c>
      <c r="AG1166" s="270" t="s">
        <v>1259</v>
      </c>
      <c r="AH1166" s="270" t="s">
        <v>1259</v>
      </c>
      <c r="AI1166" s="270" t="s">
        <v>1259</v>
      </c>
      <c r="AJ1166" s="270" t="s">
        <v>1259</v>
      </c>
      <c r="AK1166" s="270" t="s">
        <v>1259</v>
      </c>
      <c r="AL1166" s="270" t="s">
        <v>1259</v>
      </c>
      <c r="AM1166" s="270" t="s">
        <v>1259</v>
      </c>
      <c r="AN1166" s="270" t="s">
        <v>1259</v>
      </c>
      <c r="AO1166" s="270" t="s">
        <v>1259</v>
      </c>
      <c r="AP1166" s="270" t="s">
        <v>1259</v>
      </c>
      <c r="AQ1166" s="270" t="s">
        <v>1259</v>
      </c>
      <c r="AR1166" s="270" t="s">
        <v>1259</v>
      </c>
      <c r="AS1166" s="270" t="s">
        <v>1259</v>
      </c>
      <c r="AT1166" s="270" t="s">
        <v>1259</v>
      </c>
      <c r="AU1166" s="270" t="s">
        <v>1259</v>
      </c>
      <c r="AV1166" s="270" t="s">
        <v>1259</v>
      </c>
      <c r="AW1166" s="277" t="s">
        <v>1259</v>
      </c>
      <c r="AX1166">
        <f>VLOOKUP(A1166,[1]Sheet4!B$2:G$3636,6,0)</f>
        <v>0</v>
      </c>
      <c r="AY1166" t="str">
        <f>VLOOKUP(A1166,[1]Sheet2!A$3:AC$3636,29,0)</f>
        <v/>
      </c>
      <c r="AZ1166" s="270" t="s">
        <v>3258</v>
      </c>
      <c r="BA1166" s="270" t="s">
        <v>3258</v>
      </c>
      <c r="BB1166" s="270" t="s">
        <v>3258</v>
      </c>
      <c r="BC1166" s="270" t="s">
        <v>3258</v>
      </c>
      <c r="BD1166" s="270"/>
      <c r="BE1166" s="270"/>
    </row>
    <row r="1167" spans="1:83" ht="14.4" x14ac:dyDescent="0.3">
      <c r="A1167" s="269">
        <v>525304</v>
      </c>
      <c r="B1167" s="272" t="str">
        <f>VLOOKUP(A1167,[1]Sheet4!B$1:G$3636,5,0)</f>
        <v>الرابعة</v>
      </c>
      <c r="C1167" s="270" t="s">
        <v>1259</v>
      </c>
      <c r="D1167" s="270" t="s">
        <v>1259</v>
      </c>
      <c r="E1167" s="270" t="s">
        <v>1259</v>
      </c>
      <c r="F1167" s="270" t="s">
        <v>1259</v>
      </c>
      <c r="G1167" s="270" t="s">
        <v>1259</v>
      </c>
      <c r="H1167" s="270" t="s">
        <v>1259</v>
      </c>
      <c r="I1167" s="270" t="s">
        <v>1259</v>
      </c>
      <c r="J1167" s="270" t="s">
        <v>1259</v>
      </c>
      <c r="K1167" s="270" t="s">
        <v>1259</v>
      </c>
      <c r="L1167" s="270" t="s">
        <v>1259</v>
      </c>
      <c r="M1167" s="270" t="s">
        <v>1259</v>
      </c>
      <c r="N1167" s="270" t="s">
        <v>1259</v>
      </c>
      <c r="O1167" s="270" t="s">
        <v>1259</v>
      </c>
      <c r="P1167" s="270" t="s">
        <v>1259</v>
      </c>
      <c r="Q1167" s="270" t="s">
        <v>1259</v>
      </c>
      <c r="R1167" s="270" t="s">
        <v>1259</v>
      </c>
      <c r="S1167" s="270" t="s">
        <v>1259</v>
      </c>
      <c r="T1167" s="270" t="s">
        <v>1259</v>
      </c>
      <c r="U1167" s="270" t="s">
        <v>1259</v>
      </c>
      <c r="V1167" s="270" t="s">
        <v>1259</v>
      </c>
      <c r="W1167" s="270" t="s">
        <v>1259</v>
      </c>
      <c r="X1167" s="270" t="s">
        <v>1259</v>
      </c>
      <c r="Y1167" s="270" t="s">
        <v>1259</v>
      </c>
      <c r="Z1167" s="270" t="s">
        <v>1259</v>
      </c>
      <c r="AA1167" s="270" t="s">
        <v>1259</v>
      </c>
      <c r="AB1167" s="270" t="s">
        <v>1259</v>
      </c>
      <c r="AC1167" s="270" t="s">
        <v>1259</v>
      </c>
      <c r="AD1167" s="270" t="s">
        <v>1259</v>
      </c>
      <c r="AE1167" s="270" t="s">
        <v>1259</v>
      </c>
      <c r="AF1167" s="270" t="s">
        <v>1259</v>
      </c>
      <c r="AG1167" s="270" t="s">
        <v>1259</v>
      </c>
      <c r="AH1167" s="270" t="s">
        <v>1259</v>
      </c>
      <c r="AI1167" s="270" t="s">
        <v>1259</v>
      </c>
      <c r="AJ1167" s="270" t="s">
        <v>1259</v>
      </c>
      <c r="AK1167" s="270" t="s">
        <v>1259</v>
      </c>
      <c r="AL1167" s="270" t="s">
        <v>1259</v>
      </c>
      <c r="AM1167" s="270" t="s">
        <v>1259</v>
      </c>
      <c r="AN1167" s="270" t="s">
        <v>1259</v>
      </c>
      <c r="AO1167" s="270" t="s">
        <v>1259</v>
      </c>
      <c r="AP1167" s="270" t="s">
        <v>1259</v>
      </c>
      <c r="AQ1167" s="270" t="s">
        <v>1259</v>
      </c>
      <c r="AR1167" s="270" t="s">
        <v>1259</v>
      </c>
      <c r="AS1167" s="270" t="s">
        <v>1259</v>
      </c>
      <c r="AT1167" s="270" t="s">
        <v>1259</v>
      </c>
      <c r="AU1167" s="270" t="s">
        <v>1259</v>
      </c>
      <c r="AV1167" s="270" t="s">
        <v>1259</v>
      </c>
      <c r="AW1167" s="270" t="s">
        <v>1259</v>
      </c>
      <c r="AX1167">
        <f>VLOOKUP(A1167,[1]Sheet4!B$2:G$3636,6,0)</f>
        <v>0</v>
      </c>
      <c r="AY1167" t="str">
        <f>VLOOKUP(A1167,[1]Sheet2!A$3:AC$3636,29,0)</f>
        <v/>
      </c>
      <c r="AZ1167" s="270" t="s">
        <v>3258</v>
      </c>
      <c r="BA1167" s="270" t="s">
        <v>3258</v>
      </c>
      <c r="BB1167" s="270" t="s">
        <v>3258</v>
      </c>
      <c r="BC1167" s="270" t="s">
        <v>3258</v>
      </c>
      <c r="BD1167" s="270"/>
      <c r="BE1167" s="270"/>
      <c r="BH1167" s="248"/>
      <c r="BI1167" s="248"/>
      <c r="BJ1167" s="248"/>
      <c r="BK1167" s="248"/>
      <c r="BL1167" s="248"/>
      <c r="BM1167" s="248"/>
      <c r="BN1167" s="248"/>
      <c r="BO1167" s="248"/>
      <c r="BP1167" s="248" t="s">
        <v>3258</v>
      </c>
      <c r="BQ1167" s="248" t="s">
        <v>3258</v>
      </c>
      <c r="BR1167" s="248" t="s">
        <v>3258</v>
      </c>
      <c r="BS1167" s="248" t="s">
        <v>3258</v>
      </c>
      <c r="BT1167" s="248" t="s">
        <v>3258</v>
      </c>
      <c r="BU1167" s="248" t="s">
        <v>3258</v>
      </c>
      <c r="BV1167" s="247"/>
      <c r="BW1167" s="248"/>
      <c r="BX1167" s="248"/>
      <c r="BY1167" s="248"/>
      <c r="BZ1167" s="248"/>
      <c r="CA1167" s="241"/>
      <c r="CB1167" s="241"/>
      <c r="CC1167" s="241"/>
      <c r="CD1167" s="241"/>
      <c r="CE1167" s="248"/>
    </row>
    <row r="1168" spans="1:83" ht="14.4" x14ac:dyDescent="0.3">
      <c r="A1168" s="269">
        <v>525305</v>
      </c>
      <c r="B1168" s="272" t="str">
        <f>VLOOKUP(A1168,[1]Sheet4!B$1:G$3636,5,0)</f>
        <v>الرابعة</v>
      </c>
      <c r="C1168" s="270" t="s">
        <v>1259</v>
      </c>
      <c r="D1168" s="270" t="s">
        <v>1259</v>
      </c>
      <c r="E1168" s="270" t="s">
        <v>1259</v>
      </c>
      <c r="F1168" s="270" t="s">
        <v>1259</v>
      </c>
      <c r="G1168" s="270" t="s">
        <v>1259</v>
      </c>
      <c r="H1168" s="270" t="s">
        <v>1259</v>
      </c>
      <c r="I1168" s="270" t="s">
        <v>1259</v>
      </c>
      <c r="J1168" s="270" t="s">
        <v>1259</v>
      </c>
      <c r="K1168" s="270" t="s">
        <v>1259</v>
      </c>
      <c r="L1168" s="270" t="s">
        <v>1259</v>
      </c>
      <c r="M1168" s="270" t="s">
        <v>1259</v>
      </c>
      <c r="N1168" s="270" t="s">
        <v>1259</v>
      </c>
      <c r="O1168" s="270" t="s">
        <v>1259</v>
      </c>
      <c r="P1168" s="270" t="s">
        <v>1259</v>
      </c>
      <c r="Q1168" s="270" t="s">
        <v>1259</v>
      </c>
      <c r="R1168" s="270" t="s">
        <v>1259</v>
      </c>
      <c r="S1168" s="270" t="s">
        <v>1259</v>
      </c>
      <c r="T1168" s="270" t="s">
        <v>1259</v>
      </c>
      <c r="U1168" s="270" t="s">
        <v>1259</v>
      </c>
      <c r="V1168" s="270" t="s">
        <v>1259</v>
      </c>
      <c r="W1168" s="270" t="s">
        <v>1259</v>
      </c>
      <c r="X1168" s="270" t="s">
        <v>1259</v>
      </c>
      <c r="Y1168" s="270" t="s">
        <v>1259</v>
      </c>
      <c r="Z1168" s="270" t="s">
        <v>1259</v>
      </c>
      <c r="AA1168" s="270" t="s">
        <v>1259</v>
      </c>
      <c r="AB1168" s="270" t="s">
        <v>1259</v>
      </c>
      <c r="AC1168" s="270" t="s">
        <v>1259</v>
      </c>
      <c r="AD1168" s="270" t="s">
        <v>1259</v>
      </c>
      <c r="AE1168" s="270" t="s">
        <v>1259</v>
      </c>
      <c r="AF1168" s="270" t="s">
        <v>1259</v>
      </c>
      <c r="AG1168" s="270" t="s">
        <v>1259</v>
      </c>
      <c r="AH1168" s="270" t="s">
        <v>1259</v>
      </c>
      <c r="AI1168" s="270" t="s">
        <v>1259</v>
      </c>
      <c r="AJ1168" s="270" t="s">
        <v>1259</v>
      </c>
      <c r="AK1168" s="270" t="s">
        <v>1259</v>
      </c>
      <c r="AL1168" s="270" t="s">
        <v>1259</v>
      </c>
      <c r="AM1168" s="270" t="s">
        <v>1259</v>
      </c>
      <c r="AN1168" s="270" t="s">
        <v>1259</v>
      </c>
      <c r="AO1168" s="270" t="s">
        <v>1259</v>
      </c>
      <c r="AP1168" s="270" t="s">
        <v>1259</v>
      </c>
      <c r="AQ1168" s="270" t="s">
        <v>1259</v>
      </c>
      <c r="AR1168" s="270" t="s">
        <v>1259</v>
      </c>
      <c r="AS1168" s="270" t="s">
        <v>1259</v>
      </c>
      <c r="AT1168" s="270" t="s">
        <v>1259</v>
      </c>
      <c r="AU1168" s="270" t="s">
        <v>1259</v>
      </c>
      <c r="AV1168" s="270" t="s">
        <v>1259</v>
      </c>
      <c r="AW1168" s="270" t="s">
        <v>1259</v>
      </c>
      <c r="AY1168" t="str">
        <f>VLOOKUP(A1168,[1]Sheet2!A$3:AC$3636,29,0)</f>
        <v/>
      </c>
      <c r="AZ1168" s="270" t="s">
        <v>3258</v>
      </c>
      <c r="BA1168" s="270" t="s">
        <v>3258</v>
      </c>
      <c r="BB1168" s="270" t="s">
        <v>3258</v>
      </c>
      <c r="BC1168" s="270" t="s">
        <v>3258</v>
      </c>
      <c r="BD1168" s="270"/>
      <c r="BE1168" s="270"/>
    </row>
    <row r="1169" spans="1:83" ht="14.4" x14ac:dyDescent="0.3">
      <c r="A1169" s="269">
        <v>525309</v>
      </c>
      <c r="B1169" s="272" t="str">
        <f>VLOOKUP(A1169,[1]Sheet4!B$1:G$3636,5,0)</f>
        <v>الرابعة</v>
      </c>
      <c r="C1169" s="270" t="s">
        <v>1259</v>
      </c>
      <c r="D1169" s="270" t="s">
        <v>1259</v>
      </c>
      <c r="E1169" s="270" t="s">
        <v>1259</v>
      </c>
      <c r="F1169" s="270" t="s">
        <v>1259</v>
      </c>
      <c r="G1169" s="270" t="s">
        <v>1259</v>
      </c>
      <c r="H1169" s="270" t="s">
        <v>1259</v>
      </c>
      <c r="I1169" s="270" t="s">
        <v>1259</v>
      </c>
      <c r="J1169" s="270" t="s">
        <v>1259</v>
      </c>
      <c r="K1169" s="270" t="s">
        <v>1259</v>
      </c>
      <c r="L1169" s="270" t="s">
        <v>1259</v>
      </c>
      <c r="M1169" s="270" t="s">
        <v>1259</v>
      </c>
      <c r="N1169" s="270" t="s">
        <v>1259</v>
      </c>
      <c r="O1169" s="270" t="s">
        <v>1259</v>
      </c>
      <c r="P1169" s="270" t="s">
        <v>1259</v>
      </c>
      <c r="Q1169" s="270" t="s">
        <v>1259</v>
      </c>
      <c r="R1169" s="270" t="s">
        <v>1259</v>
      </c>
      <c r="S1169" s="270" t="s">
        <v>1259</v>
      </c>
      <c r="T1169" s="270" t="s">
        <v>1259</v>
      </c>
      <c r="U1169" s="270" t="s">
        <v>1259</v>
      </c>
      <c r="V1169" s="270" t="s">
        <v>1259</v>
      </c>
      <c r="W1169" s="270" t="s">
        <v>1259</v>
      </c>
      <c r="X1169" s="270" t="s">
        <v>1259</v>
      </c>
      <c r="Y1169" s="270" t="s">
        <v>1259</v>
      </c>
      <c r="Z1169" s="270" t="s">
        <v>1259</v>
      </c>
      <c r="AA1169" s="270" t="s">
        <v>1259</v>
      </c>
      <c r="AB1169" s="270" t="s">
        <v>1259</v>
      </c>
      <c r="AC1169" s="270" t="s">
        <v>1259</v>
      </c>
      <c r="AD1169" s="270" t="s">
        <v>1259</v>
      </c>
      <c r="AE1169" s="270" t="s">
        <v>1259</v>
      </c>
      <c r="AF1169" s="270" t="s">
        <v>1259</v>
      </c>
      <c r="AG1169" s="270" t="s">
        <v>1259</v>
      </c>
      <c r="AH1169" s="270" t="s">
        <v>1259</v>
      </c>
      <c r="AI1169" s="270" t="s">
        <v>1259</v>
      </c>
      <c r="AJ1169" s="270" t="s">
        <v>1259</v>
      </c>
      <c r="AK1169" s="270" t="s">
        <v>1259</v>
      </c>
      <c r="AL1169" s="270" t="s">
        <v>1259</v>
      </c>
      <c r="AM1169" s="270" t="s">
        <v>1259</v>
      </c>
      <c r="AN1169" s="270" t="s">
        <v>1259</v>
      </c>
      <c r="AO1169" s="270" t="s">
        <v>1259</v>
      </c>
      <c r="AP1169" s="270" t="s">
        <v>1259</v>
      </c>
      <c r="AQ1169" s="270" t="s">
        <v>1259</v>
      </c>
      <c r="AR1169" s="270" t="s">
        <v>1259</v>
      </c>
      <c r="AS1169" s="270" t="s">
        <v>1259</v>
      </c>
      <c r="AT1169" s="270" t="s">
        <v>1259</v>
      </c>
      <c r="AU1169" s="270" t="s">
        <v>1259</v>
      </c>
      <c r="AV1169" s="270" t="s">
        <v>1259</v>
      </c>
      <c r="AW1169" s="277" t="s">
        <v>1259</v>
      </c>
      <c r="AX1169">
        <f>VLOOKUP(A1169,[1]Sheet4!B$2:G$3636,6,0)</f>
        <v>0</v>
      </c>
      <c r="AY1169" t="str">
        <f>VLOOKUP(A1169,[1]Sheet2!A$3:AC$3636,29,0)</f>
        <v/>
      </c>
      <c r="AZ1169" s="270" t="s">
        <v>3258</v>
      </c>
      <c r="BA1169" s="270" t="s">
        <v>3258</v>
      </c>
      <c r="BB1169" s="270" t="s">
        <v>3258</v>
      </c>
      <c r="BC1169" s="270" t="s">
        <v>3258</v>
      </c>
      <c r="BD1169" s="270"/>
      <c r="BE1169" s="270"/>
    </row>
    <row r="1170" spans="1:83" ht="14.4" x14ac:dyDescent="0.3">
      <c r="A1170" s="269">
        <v>525314</v>
      </c>
      <c r="B1170" s="272" t="str">
        <f>VLOOKUP(A1170,[1]Sheet4!B$1:G$3636,5,0)</f>
        <v>الرابعة</v>
      </c>
      <c r="C1170" s="270" t="s">
        <v>1259</v>
      </c>
      <c r="D1170" s="270" t="s">
        <v>1259</v>
      </c>
      <c r="E1170" s="270" t="s">
        <v>1259</v>
      </c>
      <c r="F1170" s="270" t="s">
        <v>1259</v>
      </c>
      <c r="G1170" s="270" t="s">
        <v>1259</v>
      </c>
      <c r="H1170" s="270" t="s">
        <v>1259</v>
      </c>
      <c r="I1170" s="270" t="s">
        <v>1259</v>
      </c>
      <c r="J1170" s="270" t="s">
        <v>1259</v>
      </c>
      <c r="K1170" s="270" t="s">
        <v>1259</v>
      </c>
      <c r="L1170" s="270" t="s">
        <v>1259</v>
      </c>
      <c r="M1170" s="270" t="s">
        <v>1259</v>
      </c>
      <c r="N1170" s="270" t="s">
        <v>1259</v>
      </c>
      <c r="O1170" s="270" t="s">
        <v>1259</v>
      </c>
      <c r="P1170" s="270" t="s">
        <v>1259</v>
      </c>
      <c r="Q1170" s="270" t="s">
        <v>1259</v>
      </c>
      <c r="R1170" s="270" t="s">
        <v>1259</v>
      </c>
      <c r="S1170" s="270" t="s">
        <v>1259</v>
      </c>
      <c r="T1170" s="270" t="s">
        <v>1259</v>
      </c>
      <c r="U1170" s="270" t="s">
        <v>1259</v>
      </c>
      <c r="V1170" s="270" t="s">
        <v>1259</v>
      </c>
      <c r="W1170" s="270" t="s">
        <v>1259</v>
      </c>
      <c r="X1170" s="270" t="s">
        <v>1259</v>
      </c>
      <c r="Y1170" s="270" t="s">
        <v>1259</v>
      </c>
      <c r="Z1170" s="270" t="s">
        <v>1259</v>
      </c>
      <c r="AA1170" s="270" t="s">
        <v>1259</v>
      </c>
      <c r="AB1170" s="270" t="s">
        <v>1259</v>
      </c>
      <c r="AC1170" s="270" t="s">
        <v>1259</v>
      </c>
      <c r="AD1170" s="270" t="s">
        <v>1259</v>
      </c>
      <c r="AE1170" s="270" t="s">
        <v>1259</v>
      </c>
      <c r="AF1170" s="270" t="s">
        <v>1259</v>
      </c>
      <c r="AG1170" s="270" t="s">
        <v>1259</v>
      </c>
      <c r="AH1170" s="270" t="s">
        <v>1259</v>
      </c>
      <c r="AI1170" s="270" t="s">
        <v>1259</v>
      </c>
      <c r="AJ1170" s="270" t="s">
        <v>1259</v>
      </c>
      <c r="AK1170" s="270" t="s">
        <v>1259</v>
      </c>
      <c r="AL1170" s="270" t="s">
        <v>1259</v>
      </c>
      <c r="AM1170" s="270" t="s">
        <v>1259</v>
      </c>
      <c r="AN1170" s="270" t="s">
        <v>1259</v>
      </c>
      <c r="AO1170" s="270" t="s">
        <v>1259</v>
      </c>
      <c r="AP1170" s="270" t="s">
        <v>1259</v>
      </c>
      <c r="AQ1170" s="270" t="s">
        <v>1259</v>
      </c>
      <c r="AR1170" s="270" t="s">
        <v>1259</v>
      </c>
      <c r="AS1170" s="270" t="s">
        <v>1259</v>
      </c>
      <c r="AT1170" s="270" t="s">
        <v>1259</v>
      </c>
      <c r="AU1170" s="270" t="s">
        <v>1259</v>
      </c>
      <c r="AV1170" s="270" t="s">
        <v>1259</v>
      </c>
      <c r="AW1170" s="277" t="s">
        <v>1259</v>
      </c>
      <c r="AX1170">
        <f>VLOOKUP(A1170,[1]Sheet4!B$2:G$3636,6,0)</f>
        <v>0</v>
      </c>
      <c r="AY1170" t="str">
        <f>VLOOKUP(A1170,[1]Sheet2!A$3:AC$3636,29,0)</f>
        <v/>
      </c>
      <c r="AZ1170" s="270" t="s">
        <v>3258</v>
      </c>
      <c r="BA1170" s="270" t="s">
        <v>3258</v>
      </c>
      <c r="BB1170" s="270" t="s">
        <v>3258</v>
      </c>
      <c r="BC1170" s="270" t="s">
        <v>3258</v>
      </c>
      <c r="BD1170" s="270"/>
      <c r="BE1170" s="270"/>
    </row>
    <row r="1171" spans="1:83" ht="14.4" x14ac:dyDescent="0.3">
      <c r="A1171" s="269">
        <v>525316</v>
      </c>
      <c r="B1171" s="272" t="str">
        <f>VLOOKUP(A1171,[1]Sheet4!B$1:G$3636,5,0)</f>
        <v>الرابعة</v>
      </c>
      <c r="C1171" s="270" t="s">
        <v>1259</v>
      </c>
      <c r="D1171" s="270" t="s">
        <v>1259</v>
      </c>
      <c r="E1171" s="270" t="s">
        <v>1259</v>
      </c>
      <c r="F1171" s="270" t="s">
        <v>1259</v>
      </c>
      <c r="G1171" s="270" t="s">
        <v>1259</v>
      </c>
      <c r="H1171" s="270" t="s">
        <v>1259</v>
      </c>
      <c r="I1171" s="270" t="s">
        <v>1259</v>
      </c>
      <c r="J1171" s="270" t="s">
        <v>1259</v>
      </c>
      <c r="K1171" s="270" t="s">
        <v>1259</v>
      </c>
      <c r="L1171" s="270" t="s">
        <v>1259</v>
      </c>
      <c r="M1171" s="270" t="s">
        <v>1259</v>
      </c>
      <c r="N1171" s="270" t="s">
        <v>1259</v>
      </c>
      <c r="O1171" s="270" t="s">
        <v>1259</v>
      </c>
      <c r="P1171" s="270" t="s">
        <v>1259</v>
      </c>
      <c r="Q1171" s="270" t="s">
        <v>1259</v>
      </c>
      <c r="R1171" s="270" t="s">
        <v>1259</v>
      </c>
      <c r="S1171" s="270" t="s">
        <v>1259</v>
      </c>
      <c r="T1171" s="270" t="s">
        <v>1259</v>
      </c>
      <c r="U1171" s="270" t="s">
        <v>1259</v>
      </c>
      <c r="V1171" s="270" t="s">
        <v>1259</v>
      </c>
      <c r="W1171" s="270" t="s">
        <v>1259</v>
      </c>
      <c r="X1171" s="270" t="s">
        <v>1259</v>
      </c>
      <c r="Y1171" s="270" t="s">
        <v>1259</v>
      </c>
      <c r="Z1171" s="270" t="s">
        <v>1259</v>
      </c>
      <c r="AA1171" s="270" t="s">
        <v>1259</v>
      </c>
      <c r="AB1171" s="270" t="s">
        <v>1259</v>
      </c>
      <c r="AC1171" s="270" t="s">
        <v>1259</v>
      </c>
      <c r="AD1171" s="270" t="s">
        <v>1259</v>
      </c>
      <c r="AE1171" s="270" t="s">
        <v>1259</v>
      </c>
      <c r="AF1171" s="270" t="s">
        <v>1259</v>
      </c>
      <c r="AG1171" s="270" t="s">
        <v>1259</v>
      </c>
      <c r="AH1171" s="270" t="s">
        <v>1259</v>
      </c>
      <c r="AI1171" s="270" t="s">
        <v>1259</v>
      </c>
      <c r="AJ1171" s="270" t="s">
        <v>1259</v>
      </c>
      <c r="AK1171" s="270" t="s">
        <v>1259</v>
      </c>
      <c r="AL1171" s="270" t="s">
        <v>1259</v>
      </c>
      <c r="AM1171" s="270" t="s">
        <v>1259</v>
      </c>
      <c r="AN1171" s="270" t="s">
        <v>1259</v>
      </c>
      <c r="AO1171" s="270" t="s">
        <v>1259</v>
      </c>
      <c r="AP1171" s="270" t="s">
        <v>1259</v>
      </c>
      <c r="AQ1171" s="270" t="s">
        <v>1259</v>
      </c>
      <c r="AR1171" s="270" t="s">
        <v>1259</v>
      </c>
      <c r="AS1171" s="270" t="s">
        <v>1259</v>
      </c>
      <c r="AT1171" s="270" t="s">
        <v>1259</v>
      </c>
      <c r="AU1171" s="270" t="s">
        <v>1259</v>
      </c>
      <c r="AV1171" s="270" t="s">
        <v>1259</v>
      </c>
      <c r="AW1171" s="277" t="s">
        <v>1259</v>
      </c>
      <c r="AX1171">
        <f>VLOOKUP(A1171,[1]Sheet4!B$2:G$3636,6,0)</f>
        <v>0</v>
      </c>
      <c r="AY1171" t="str">
        <f>VLOOKUP(A1171,[1]Sheet2!A$3:AC$3636,29,0)</f>
        <v/>
      </c>
      <c r="AZ1171" s="270" t="s">
        <v>3258</v>
      </c>
      <c r="BA1171" s="270" t="s">
        <v>3258</v>
      </c>
      <c r="BB1171" s="270" t="s">
        <v>3258</v>
      </c>
      <c r="BC1171" s="270" t="s">
        <v>3258</v>
      </c>
      <c r="BD1171" s="270"/>
      <c r="BE1171" s="270"/>
    </row>
    <row r="1172" spans="1:83" ht="14.4" x14ac:dyDescent="0.3">
      <c r="A1172" s="269">
        <v>525319</v>
      </c>
      <c r="B1172" s="272" t="str">
        <f>VLOOKUP(A1172,[1]Sheet4!B$1:G$3636,5,0)</f>
        <v>الرابعة</v>
      </c>
      <c r="C1172" s="270" t="s">
        <v>1259</v>
      </c>
      <c r="D1172" s="270" t="s">
        <v>1259</v>
      </c>
      <c r="E1172" s="270" t="s">
        <v>1259</v>
      </c>
      <c r="F1172" s="270" t="s">
        <v>1259</v>
      </c>
      <c r="G1172" s="270" t="s">
        <v>1259</v>
      </c>
      <c r="H1172" s="270" t="s">
        <v>1259</v>
      </c>
      <c r="I1172" s="270" t="s">
        <v>1259</v>
      </c>
      <c r="J1172" s="270" t="s">
        <v>1259</v>
      </c>
      <c r="K1172" s="270" t="s">
        <v>1259</v>
      </c>
      <c r="L1172" s="270" t="s">
        <v>1259</v>
      </c>
      <c r="M1172" s="270" t="s">
        <v>1259</v>
      </c>
      <c r="N1172" s="270" t="s">
        <v>1259</v>
      </c>
      <c r="O1172" s="270" t="s">
        <v>1259</v>
      </c>
      <c r="P1172" s="270" t="s">
        <v>1259</v>
      </c>
      <c r="Q1172" s="270" t="s">
        <v>1259</v>
      </c>
      <c r="R1172" s="270" t="s">
        <v>1259</v>
      </c>
      <c r="S1172" s="270" t="s">
        <v>1259</v>
      </c>
      <c r="T1172" s="270" t="s">
        <v>1259</v>
      </c>
      <c r="U1172" s="270" t="s">
        <v>1259</v>
      </c>
      <c r="V1172" s="270" t="s">
        <v>1259</v>
      </c>
      <c r="W1172" s="270" t="s">
        <v>1259</v>
      </c>
      <c r="X1172" s="270" t="s">
        <v>1259</v>
      </c>
      <c r="Y1172" s="270" t="s">
        <v>1259</v>
      </c>
      <c r="Z1172" s="270" t="s">
        <v>1259</v>
      </c>
      <c r="AA1172" s="270" t="s">
        <v>1259</v>
      </c>
      <c r="AB1172" s="270" t="s">
        <v>1259</v>
      </c>
      <c r="AC1172" s="270" t="s">
        <v>1259</v>
      </c>
      <c r="AD1172" s="270" t="s">
        <v>1259</v>
      </c>
      <c r="AE1172" s="270" t="s">
        <v>1259</v>
      </c>
      <c r="AF1172" s="270" t="s">
        <v>1259</v>
      </c>
      <c r="AG1172" s="270" t="s">
        <v>1259</v>
      </c>
      <c r="AH1172" s="270" t="s">
        <v>1259</v>
      </c>
      <c r="AI1172" s="270" t="s">
        <v>1259</v>
      </c>
      <c r="AJ1172" s="270" t="s">
        <v>1259</v>
      </c>
      <c r="AK1172" s="270" t="s">
        <v>1259</v>
      </c>
      <c r="AL1172" s="270" t="s">
        <v>1259</v>
      </c>
      <c r="AM1172" s="270" t="s">
        <v>1259</v>
      </c>
      <c r="AN1172" s="270" t="s">
        <v>1259</v>
      </c>
      <c r="AO1172" s="270" t="s">
        <v>1259</v>
      </c>
      <c r="AP1172" s="270" t="s">
        <v>1259</v>
      </c>
      <c r="AQ1172" s="270" t="s">
        <v>1259</v>
      </c>
      <c r="AR1172" s="270" t="s">
        <v>1259</v>
      </c>
      <c r="AS1172" s="270" t="s">
        <v>1259</v>
      </c>
      <c r="AT1172" s="270" t="s">
        <v>1259</v>
      </c>
      <c r="AU1172" s="270" t="s">
        <v>1259</v>
      </c>
      <c r="AV1172" s="270" t="s">
        <v>1259</v>
      </c>
      <c r="AW1172" s="277" t="s">
        <v>1259</v>
      </c>
      <c r="AX1172">
        <f>VLOOKUP(A1172,[1]Sheet4!B$2:G$3636,6,0)</f>
        <v>0</v>
      </c>
      <c r="AY1172" t="str">
        <f>VLOOKUP(A1172,[1]Sheet2!A$3:AC$3636,29,0)</f>
        <v/>
      </c>
      <c r="AZ1172" s="270" t="s">
        <v>3258</v>
      </c>
      <c r="BA1172" s="270" t="s">
        <v>3258</v>
      </c>
      <c r="BB1172" s="270" t="s">
        <v>3258</v>
      </c>
      <c r="BC1172" s="270" t="s">
        <v>3258</v>
      </c>
      <c r="BD1172" s="270"/>
      <c r="BE1172" s="270"/>
      <c r="BH1172" s="248"/>
      <c r="BI1172" s="248"/>
      <c r="BJ1172" s="248"/>
      <c r="BK1172" s="248"/>
      <c r="BL1172" s="248"/>
      <c r="BM1172" s="248"/>
      <c r="BN1172" s="248"/>
      <c r="BO1172" s="248"/>
      <c r="BP1172" s="248" t="s">
        <v>3258</v>
      </c>
      <c r="BQ1172" s="248" t="s">
        <v>3258</v>
      </c>
      <c r="BR1172" s="248" t="s">
        <v>3258</v>
      </c>
      <c r="BS1172" s="248" t="s">
        <v>3258</v>
      </c>
      <c r="BT1172" s="248" t="s">
        <v>3258</v>
      </c>
      <c r="BU1172" s="248" t="s">
        <v>3258</v>
      </c>
      <c r="BV1172" s="247"/>
      <c r="BW1172" s="248"/>
      <c r="BX1172" s="248"/>
      <c r="BY1172" s="248"/>
      <c r="BZ1172" s="248"/>
      <c r="CA1172" s="241"/>
      <c r="CB1172" s="241"/>
      <c r="CC1172" s="241"/>
      <c r="CD1172" s="241"/>
      <c r="CE1172" s="248"/>
    </row>
    <row r="1173" spans="1:83" ht="14.4" x14ac:dyDescent="0.3">
      <c r="A1173" s="269">
        <v>525320</v>
      </c>
      <c r="B1173" s="272" t="str">
        <f>VLOOKUP(A1173,[1]Sheet4!B$1:G$3636,5,0)</f>
        <v>الرابعة</v>
      </c>
      <c r="C1173" s="270" t="s">
        <v>1259</v>
      </c>
      <c r="D1173" s="270" t="s">
        <v>1259</v>
      </c>
      <c r="E1173" s="270" t="s">
        <v>1259</v>
      </c>
      <c r="F1173" s="270" t="s">
        <v>1259</v>
      </c>
      <c r="G1173" s="270" t="s">
        <v>1259</v>
      </c>
      <c r="H1173" s="270" t="s">
        <v>1259</v>
      </c>
      <c r="I1173" s="270" t="s">
        <v>1259</v>
      </c>
      <c r="J1173" s="270" t="s">
        <v>1259</v>
      </c>
      <c r="K1173" s="270" t="s">
        <v>1259</v>
      </c>
      <c r="L1173" s="270" t="s">
        <v>1259</v>
      </c>
      <c r="M1173" s="270" t="s">
        <v>1259</v>
      </c>
      <c r="N1173" s="270" t="s">
        <v>1259</v>
      </c>
      <c r="O1173" s="270" t="s">
        <v>1259</v>
      </c>
      <c r="P1173" s="270" t="s">
        <v>1259</v>
      </c>
      <c r="Q1173" s="270" t="s">
        <v>1259</v>
      </c>
      <c r="R1173" s="270" t="s">
        <v>1259</v>
      </c>
      <c r="S1173" s="270" t="s">
        <v>1259</v>
      </c>
      <c r="T1173" s="270" t="s">
        <v>1259</v>
      </c>
      <c r="U1173" s="270" t="s">
        <v>1259</v>
      </c>
      <c r="V1173" s="270" t="s">
        <v>1259</v>
      </c>
      <c r="W1173" s="270" t="s">
        <v>1259</v>
      </c>
      <c r="X1173" s="270" t="s">
        <v>1259</v>
      </c>
      <c r="Y1173" s="270" t="s">
        <v>1259</v>
      </c>
      <c r="Z1173" s="270" t="s">
        <v>1259</v>
      </c>
      <c r="AA1173" s="270" t="s">
        <v>1259</v>
      </c>
      <c r="AB1173" s="270" t="s">
        <v>1259</v>
      </c>
      <c r="AC1173" s="270" t="s">
        <v>1259</v>
      </c>
      <c r="AD1173" s="270" t="s">
        <v>1259</v>
      </c>
      <c r="AE1173" s="270" t="s">
        <v>1259</v>
      </c>
      <c r="AF1173" s="270" t="s">
        <v>1259</v>
      </c>
      <c r="AG1173" s="270" t="s">
        <v>1259</v>
      </c>
      <c r="AH1173" s="270" t="s">
        <v>1259</v>
      </c>
      <c r="AI1173" s="270" t="s">
        <v>1259</v>
      </c>
      <c r="AJ1173" s="270" t="s">
        <v>1259</v>
      </c>
      <c r="AK1173" s="270" t="s">
        <v>1259</v>
      </c>
      <c r="AL1173" s="270" t="s">
        <v>1259</v>
      </c>
      <c r="AM1173" s="270" t="s">
        <v>1259</v>
      </c>
      <c r="AN1173" s="270" t="s">
        <v>1259</v>
      </c>
      <c r="AO1173" s="270" t="s">
        <v>1259</v>
      </c>
      <c r="AP1173" s="270" t="s">
        <v>1259</v>
      </c>
      <c r="AQ1173" s="270" t="s">
        <v>1259</v>
      </c>
      <c r="AR1173" s="270" t="s">
        <v>1259</v>
      </c>
      <c r="AS1173" s="270" t="s">
        <v>1259</v>
      </c>
      <c r="AT1173" s="270" t="s">
        <v>1259</v>
      </c>
      <c r="AU1173" s="270" t="s">
        <v>1259</v>
      </c>
      <c r="AV1173" s="270" t="s">
        <v>1259</v>
      </c>
      <c r="AW1173" s="270" t="s">
        <v>1259</v>
      </c>
      <c r="AX1173">
        <f>VLOOKUP(A1173,[1]Sheet4!B$2:G$3636,6,0)</f>
        <v>0</v>
      </c>
      <c r="AY1173" t="str">
        <f>VLOOKUP(A1173,[1]Sheet2!A$3:AC$3636,29,0)</f>
        <v/>
      </c>
      <c r="AZ1173" s="270" t="s">
        <v>3258</v>
      </c>
      <c r="BA1173" s="270" t="s">
        <v>3258</v>
      </c>
      <c r="BB1173" s="270" t="s">
        <v>3258</v>
      </c>
      <c r="BC1173" s="270" t="s">
        <v>3258</v>
      </c>
      <c r="BD1173" s="270"/>
      <c r="BE1173" s="270"/>
    </row>
    <row r="1174" spans="1:83" ht="14.4" x14ac:dyDescent="0.3">
      <c r="A1174" s="269">
        <v>525321</v>
      </c>
      <c r="B1174" s="272" t="str">
        <f>VLOOKUP(A1174,[1]Sheet4!B$1:G$3636,5,0)</f>
        <v>الرابعة حديث</v>
      </c>
      <c r="C1174" s="270" t="s">
        <v>1259</v>
      </c>
      <c r="D1174" s="270" t="s">
        <v>1259</v>
      </c>
      <c r="E1174" s="270" t="s">
        <v>1259</v>
      </c>
      <c r="F1174" s="270" t="s">
        <v>1259</v>
      </c>
      <c r="G1174" s="270" t="s">
        <v>1259</v>
      </c>
      <c r="H1174" s="270" t="s">
        <v>1259</v>
      </c>
      <c r="I1174" s="270" t="s">
        <v>1259</v>
      </c>
      <c r="J1174" s="270" t="s">
        <v>1259</v>
      </c>
      <c r="K1174" s="270" t="s">
        <v>1259</v>
      </c>
      <c r="L1174" s="270" t="s">
        <v>1259</v>
      </c>
      <c r="M1174" s="270" t="s">
        <v>1259</v>
      </c>
      <c r="N1174" s="270" t="s">
        <v>1259</v>
      </c>
      <c r="O1174" s="270" t="s">
        <v>1259</v>
      </c>
      <c r="P1174" s="270" t="s">
        <v>1259</v>
      </c>
      <c r="Q1174" s="270" t="s">
        <v>1259</v>
      </c>
      <c r="R1174" s="270" t="s">
        <v>1259</v>
      </c>
      <c r="S1174" s="270" t="s">
        <v>1259</v>
      </c>
      <c r="T1174" s="270" t="s">
        <v>1259</v>
      </c>
      <c r="U1174" s="270" t="s">
        <v>1259</v>
      </c>
      <c r="V1174" s="270" t="s">
        <v>1259</v>
      </c>
      <c r="W1174" s="270" t="s">
        <v>1259</v>
      </c>
      <c r="X1174" s="270" t="s">
        <v>1259</v>
      </c>
      <c r="Y1174" s="270" t="s">
        <v>1259</v>
      </c>
      <c r="Z1174" s="270" t="s">
        <v>1259</v>
      </c>
      <c r="AA1174" s="270" t="s">
        <v>1259</v>
      </c>
      <c r="AB1174" s="270" t="s">
        <v>1259</v>
      </c>
      <c r="AC1174" s="270" t="s">
        <v>1259</v>
      </c>
      <c r="AD1174" s="270" t="s">
        <v>1259</v>
      </c>
      <c r="AE1174" s="270" t="s">
        <v>1259</v>
      </c>
      <c r="AF1174" s="270" t="s">
        <v>1259</v>
      </c>
      <c r="AG1174" s="270" t="s">
        <v>1259</v>
      </c>
      <c r="AH1174" s="270" t="s">
        <v>1259</v>
      </c>
      <c r="AI1174" s="270" t="s">
        <v>1259</v>
      </c>
      <c r="AJ1174" s="270" t="s">
        <v>1259</v>
      </c>
      <c r="AK1174" s="270" t="s">
        <v>1259</v>
      </c>
      <c r="AL1174" s="270" t="s">
        <v>1259</v>
      </c>
      <c r="AM1174" s="270" t="s">
        <v>1259</v>
      </c>
      <c r="AN1174" s="270" t="s">
        <v>1259</v>
      </c>
      <c r="AO1174" s="270" t="s">
        <v>1259</v>
      </c>
      <c r="AP1174" s="270" t="s">
        <v>1259</v>
      </c>
      <c r="AQ1174" s="270" t="s">
        <v>1259</v>
      </c>
      <c r="AR1174" s="270" t="s">
        <v>1259</v>
      </c>
      <c r="AS1174" s="270" t="s">
        <v>3258</v>
      </c>
      <c r="AT1174" s="270" t="s">
        <v>3258</v>
      </c>
      <c r="AU1174" s="270" t="s">
        <v>3258</v>
      </c>
      <c r="AV1174" s="270" t="s">
        <v>3258</v>
      </c>
      <c r="AW1174" s="277" t="s">
        <v>3258</v>
      </c>
      <c r="AY1174" t="str">
        <f>VLOOKUP(A1174,[1]Sheet2!A$3:AC$3636,29,0)</f>
        <v/>
      </c>
      <c r="AZ1174" s="270" t="s">
        <v>3258</v>
      </c>
      <c r="BA1174" s="270" t="s">
        <v>3258</v>
      </c>
      <c r="BB1174" s="270" t="s">
        <v>3258</v>
      </c>
      <c r="BC1174" s="270" t="s">
        <v>3258</v>
      </c>
      <c r="BD1174" s="270"/>
      <c r="BE1174" s="270"/>
    </row>
    <row r="1175" spans="1:83" ht="14.4" x14ac:dyDescent="0.3">
      <c r="A1175" s="269">
        <v>525327</v>
      </c>
      <c r="B1175" s="272" t="str">
        <f>VLOOKUP(A1175,[1]Sheet4!B$1:G$3636,5,0)</f>
        <v>الرابعة</v>
      </c>
      <c r="C1175" s="270" t="s">
        <v>1259</v>
      </c>
      <c r="D1175" s="270" t="s">
        <v>1259</v>
      </c>
      <c r="E1175" s="270" t="s">
        <v>1259</v>
      </c>
      <c r="F1175" s="270" t="s">
        <v>1259</v>
      </c>
      <c r="G1175" s="270" t="s">
        <v>1259</v>
      </c>
      <c r="H1175" s="270" t="s">
        <v>1259</v>
      </c>
      <c r="I1175" s="270" t="s">
        <v>1259</v>
      </c>
      <c r="J1175" s="270" t="s">
        <v>1259</v>
      </c>
      <c r="K1175" s="270" t="s">
        <v>1259</v>
      </c>
      <c r="L1175" s="270" t="s">
        <v>1259</v>
      </c>
      <c r="M1175" s="270" t="s">
        <v>1259</v>
      </c>
      <c r="N1175" s="270" t="s">
        <v>1259</v>
      </c>
      <c r="O1175" s="270" t="s">
        <v>1259</v>
      </c>
      <c r="P1175" s="270" t="s">
        <v>1259</v>
      </c>
      <c r="Q1175" s="270" t="s">
        <v>1259</v>
      </c>
      <c r="R1175" s="270" t="s">
        <v>1259</v>
      </c>
      <c r="S1175" s="270" t="s">
        <v>1259</v>
      </c>
      <c r="T1175" s="270" t="s">
        <v>1259</v>
      </c>
      <c r="U1175" s="270" t="s">
        <v>1259</v>
      </c>
      <c r="V1175" s="270" t="s">
        <v>1259</v>
      </c>
      <c r="W1175" s="270" t="s">
        <v>1259</v>
      </c>
      <c r="X1175" s="270" t="s">
        <v>1259</v>
      </c>
      <c r="Y1175" s="270" t="s">
        <v>1259</v>
      </c>
      <c r="Z1175" s="270" t="s">
        <v>1259</v>
      </c>
      <c r="AA1175" s="270" t="s">
        <v>1259</v>
      </c>
      <c r="AB1175" s="270" t="s">
        <v>1259</v>
      </c>
      <c r="AC1175" s="270" t="s">
        <v>1259</v>
      </c>
      <c r="AD1175" s="270" t="s">
        <v>1259</v>
      </c>
      <c r="AE1175" s="270" t="s">
        <v>1259</v>
      </c>
      <c r="AF1175" s="270" t="s">
        <v>1259</v>
      </c>
      <c r="AG1175" s="270" t="s">
        <v>1259</v>
      </c>
      <c r="AH1175" s="270" t="s">
        <v>1259</v>
      </c>
      <c r="AI1175" s="270" t="s">
        <v>1259</v>
      </c>
      <c r="AJ1175" s="270" t="s">
        <v>1259</v>
      </c>
      <c r="AK1175" s="270" t="s">
        <v>1259</v>
      </c>
      <c r="AL1175" s="270" t="s">
        <v>1259</v>
      </c>
      <c r="AM1175" s="270" t="s">
        <v>1259</v>
      </c>
      <c r="AN1175" s="270" t="s">
        <v>1259</v>
      </c>
      <c r="AO1175" s="270" t="s">
        <v>1259</v>
      </c>
      <c r="AP1175" s="270" t="s">
        <v>1259</v>
      </c>
      <c r="AQ1175" s="270" t="s">
        <v>1259</v>
      </c>
      <c r="AR1175" s="270" t="s">
        <v>1259</v>
      </c>
      <c r="AS1175" s="270" t="s">
        <v>1259</v>
      </c>
      <c r="AT1175" s="270" t="s">
        <v>1259</v>
      </c>
      <c r="AU1175" s="270" t="s">
        <v>1259</v>
      </c>
      <c r="AV1175" s="270" t="s">
        <v>1259</v>
      </c>
      <c r="AW1175" s="277" t="s">
        <v>1259</v>
      </c>
      <c r="AX1175">
        <f>VLOOKUP(A1175,[1]Sheet4!B$2:G$3636,6,0)</f>
        <v>0</v>
      </c>
      <c r="AY1175" t="str">
        <f>VLOOKUP(A1175,[1]Sheet2!A$3:AC$3636,29,0)</f>
        <v/>
      </c>
      <c r="AZ1175" s="270" t="s">
        <v>3258</v>
      </c>
      <c r="BA1175" s="270" t="s">
        <v>3258</v>
      </c>
      <c r="BB1175" s="270" t="s">
        <v>3258</v>
      </c>
      <c r="BC1175" s="270" t="s">
        <v>3258</v>
      </c>
      <c r="BD1175" s="270"/>
      <c r="BE1175" s="270"/>
    </row>
    <row r="1176" spans="1:83" ht="14.4" x14ac:dyDescent="0.3">
      <c r="A1176" s="269">
        <v>525331</v>
      </c>
      <c r="B1176" s="272" t="str">
        <f>VLOOKUP(A1176,[1]Sheet4!B$1:G$3636,5,0)</f>
        <v>الرابعة</v>
      </c>
      <c r="C1176" s="270" t="s">
        <v>1259</v>
      </c>
      <c r="D1176" s="270" t="s">
        <v>1259</v>
      </c>
      <c r="E1176" s="270" t="s">
        <v>1259</v>
      </c>
      <c r="F1176" s="270" t="s">
        <v>1259</v>
      </c>
      <c r="G1176" s="270" t="s">
        <v>1259</v>
      </c>
      <c r="H1176" s="270" t="s">
        <v>1259</v>
      </c>
      <c r="I1176" s="270" t="s">
        <v>1259</v>
      </c>
      <c r="J1176" s="270" t="s">
        <v>1259</v>
      </c>
      <c r="K1176" s="270" t="s">
        <v>1259</v>
      </c>
      <c r="L1176" s="270" t="s">
        <v>1259</v>
      </c>
      <c r="M1176" s="270" t="s">
        <v>1259</v>
      </c>
      <c r="N1176" s="270" t="s">
        <v>1259</v>
      </c>
      <c r="O1176" s="270" t="s">
        <v>1259</v>
      </c>
      <c r="P1176" s="270" t="s">
        <v>1259</v>
      </c>
      <c r="Q1176" s="270" t="s">
        <v>1259</v>
      </c>
      <c r="R1176" s="270" t="s">
        <v>1259</v>
      </c>
      <c r="S1176" s="270" t="s">
        <v>1259</v>
      </c>
      <c r="T1176" s="270" t="s">
        <v>1259</v>
      </c>
      <c r="U1176" s="270" t="s">
        <v>1259</v>
      </c>
      <c r="V1176" s="270" t="s">
        <v>1259</v>
      </c>
      <c r="W1176" s="270" t="s">
        <v>1259</v>
      </c>
      <c r="X1176" s="270" t="s">
        <v>1259</v>
      </c>
      <c r="Y1176" s="270" t="s">
        <v>1259</v>
      </c>
      <c r="Z1176" s="270" t="s">
        <v>1259</v>
      </c>
      <c r="AA1176" s="270" t="s">
        <v>1259</v>
      </c>
      <c r="AB1176" s="270" t="s">
        <v>1259</v>
      </c>
      <c r="AC1176" s="270" t="s">
        <v>1259</v>
      </c>
      <c r="AD1176" s="270" t="s">
        <v>1259</v>
      </c>
      <c r="AE1176" s="270" t="s">
        <v>1259</v>
      </c>
      <c r="AF1176" s="270" t="s">
        <v>1259</v>
      </c>
      <c r="AG1176" s="270" t="s">
        <v>1259</v>
      </c>
      <c r="AH1176" s="270" t="s">
        <v>1259</v>
      </c>
      <c r="AI1176" s="270" t="s">
        <v>1259</v>
      </c>
      <c r="AJ1176" s="270" t="s">
        <v>1259</v>
      </c>
      <c r="AK1176" s="270" t="s">
        <v>1259</v>
      </c>
      <c r="AL1176" s="270" t="s">
        <v>1259</v>
      </c>
      <c r="AM1176" s="270" t="s">
        <v>1259</v>
      </c>
      <c r="AN1176" s="270" t="s">
        <v>1259</v>
      </c>
      <c r="AO1176" s="270" t="s">
        <v>1259</v>
      </c>
      <c r="AP1176" s="270" t="s">
        <v>1259</v>
      </c>
      <c r="AQ1176" s="270" t="s">
        <v>1259</v>
      </c>
      <c r="AR1176" s="270" t="s">
        <v>1259</v>
      </c>
      <c r="AS1176" s="270" t="s">
        <v>1259</v>
      </c>
      <c r="AT1176" s="270" t="s">
        <v>1259</v>
      </c>
      <c r="AU1176" s="270" t="s">
        <v>1259</v>
      </c>
      <c r="AV1176" s="270" t="s">
        <v>1259</v>
      </c>
      <c r="AW1176" s="277" t="s">
        <v>1259</v>
      </c>
      <c r="AX1176">
        <f>VLOOKUP(A1176,[1]Sheet4!B$2:G$3636,6,0)</f>
        <v>0</v>
      </c>
      <c r="AY1176" t="str">
        <f>VLOOKUP(A1176,[1]Sheet2!A$3:AC$3636,29,0)</f>
        <v/>
      </c>
      <c r="AZ1176" s="270" t="s">
        <v>3258</v>
      </c>
      <c r="BA1176" s="270" t="s">
        <v>3258</v>
      </c>
      <c r="BB1176" s="270" t="s">
        <v>3258</v>
      </c>
      <c r="BC1176" s="270" t="s">
        <v>3258</v>
      </c>
      <c r="BD1176" s="270"/>
      <c r="BE1176" s="270"/>
    </row>
    <row r="1177" spans="1:83" ht="14.4" x14ac:dyDescent="0.3">
      <c r="A1177" s="269">
        <v>525338</v>
      </c>
      <c r="B1177" s="272" t="str">
        <f>VLOOKUP(A1177,[1]Sheet4!B$1:G$3636,5,0)</f>
        <v>الرابعة</v>
      </c>
      <c r="C1177" s="270" t="s">
        <v>1259</v>
      </c>
      <c r="D1177" s="270" t="s">
        <v>1259</v>
      </c>
      <c r="E1177" s="270" t="s">
        <v>1259</v>
      </c>
      <c r="F1177" s="270" t="s">
        <v>1259</v>
      </c>
      <c r="G1177" s="270" t="s">
        <v>1259</v>
      </c>
      <c r="H1177" s="270" t="s">
        <v>1259</v>
      </c>
      <c r="I1177" s="270" t="s">
        <v>1259</v>
      </c>
      <c r="J1177" s="270" t="s">
        <v>1259</v>
      </c>
      <c r="K1177" s="270" t="s">
        <v>1259</v>
      </c>
      <c r="L1177" s="270" t="s">
        <v>1259</v>
      </c>
      <c r="M1177" s="270" t="s">
        <v>1259</v>
      </c>
      <c r="N1177" s="270" t="s">
        <v>1259</v>
      </c>
      <c r="O1177" s="270" t="s">
        <v>1259</v>
      </c>
      <c r="P1177" s="270" t="s">
        <v>1259</v>
      </c>
      <c r="Q1177" s="270" t="s">
        <v>1259</v>
      </c>
      <c r="R1177" s="270" t="s">
        <v>1259</v>
      </c>
      <c r="S1177" s="270" t="s">
        <v>1259</v>
      </c>
      <c r="T1177" s="270" t="s">
        <v>1259</v>
      </c>
      <c r="U1177" s="270" t="s">
        <v>1259</v>
      </c>
      <c r="V1177" s="270" t="s">
        <v>1259</v>
      </c>
      <c r="W1177" s="270" t="s">
        <v>1259</v>
      </c>
      <c r="X1177" s="270" t="s">
        <v>1259</v>
      </c>
      <c r="Y1177" s="270" t="s">
        <v>1259</v>
      </c>
      <c r="Z1177" s="270" t="s">
        <v>1259</v>
      </c>
      <c r="AA1177" s="270" t="s">
        <v>1259</v>
      </c>
      <c r="AB1177" s="270" t="s">
        <v>1259</v>
      </c>
      <c r="AC1177" s="270" t="s">
        <v>1259</v>
      </c>
      <c r="AD1177" s="270" t="s">
        <v>1259</v>
      </c>
      <c r="AE1177" s="270" t="s">
        <v>1259</v>
      </c>
      <c r="AF1177" s="270" t="s">
        <v>1259</v>
      </c>
      <c r="AG1177" s="270" t="s">
        <v>1259</v>
      </c>
      <c r="AH1177" s="270" t="s">
        <v>1259</v>
      </c>
      <c r="AI1177" s="270" t="s">
        <v>1259</v>
      </c>
      <c r="AJ1177" s="270" t="s">
        <v>1259</v>
      </c>
      <c r="AK1177" s="270" t="s">
        <v>1259</v>
      </c>
      <c r="AL1177" s="270" t="s">
        <v>1259</v>
      </c>
      <c r="AM1177" s="270" t="s">
        <v>1259</v>
      </c>
      <c r="AN1177" s="270" t="s">
        <v>1259</v>
      </c>
      <c r="AO1177" s="270" t="s">
        <v>1259</v>
      </c>
      <c r="AP1177" s="270" t="s">
        <v>1259</v>
      </c>
      <c r="AQ1177" s="270" t="s">
        <v>1259</v>
      </c>
      <c r="AR1177" s="270" t="s">
        <v>1259</v>
      </c>
      <c r="AS1177" s="270" t="s">
        <v>1259</v>
      </c>
      <c r="AT1177" s="270" t="s">
        <v>1259</v>
      </c>
      <c r="AU1177" s="270" t="s">
        <v>1259</v>
      </c>
      <c r="AV1177" s="270" t="s">
        <v>1259</v>
      </c>
      <c r="AW1177" s="277" t="s">
        <v>1259</v>
      </c>
      <c r="AX1177">
        <f>VLOOKUP(A1177,[1]Sheet4!B$2:G$3636,6,0)</f>
        <v>0</v>
      </c>
      <c r="AY1177" t="str">
        <f>VLOOKUP(A1177,[1]Sheet2!A$3:AC$3636,29,0)</f>
        <v/>
      </c>
      <c r="AZ1177" s="270" t="s">
        <v>3258</v>
      </c>
      <c r="BA1177" s="270" t="s">
        <v>3258</v>
      </c>
      <c r="BB1177" s="270" t="s">
        <v>3258</v>
      </c>
      <c r="BC1177" s="270" t="s">
        <v>3258</v>
      </c>
      <c r="BD1177" s="270"/>
      <c r="BE1177" s="270"/>
    </row>
    <row r="1178" spans="1:83" ht="14.4" x14ac:dyDescent="0.3">
      <c r="A1178" s="269">
        <v>525347</v>
      </c>
      <c r="B1178" s="272" t="str">
        <f>VLOOKUP(A1178,[1]Sheet4!B$1:G$3636,5,0)</f>
        <v>الرابعة</v>
      </c>
      <c r="C1178" s="270" t="s">
        <v>1259</v>
      </c>
      <c r="D1178" s="270" t="s">
        <v>1259</v>
      </c>
      <c r="E1178" s="270" t="s">
        <v>1259</v>
      </c>
      <c r="F1178" s="270" t="s">
        <v>1259</v>
      </c>
      <c r="G1178" s="270" t="s">
        <v>1259</v>
      </c>
      <c r="H1178" s="270" t="s">
        <v>1259</v>
      </c>
      <c r="I1178" s="270" t="s">
        <v>1259</v>
      </c>
      <c r="J1178" s="270" t="s">
        <v>1259</v>
      </c>
      <c r="K1178" s="270" t="s">
        <v>1259</v>
      </c>
      <c r="L1178" s="270" t="s">
        <v>1259</v>
      </c>
      <c r="M1178" s="270" t="s">
        <v>1259</v>
      </c>
      <c r="N1178" s="270" t="s">
        <v>1259</v>
      </c>
      <c r="O1178" s="270" t="s">
        <v>1259</v>
      </c>
      <c r="P1178" s="270" t="s">
        <v>1259</v>
      </c>
      <c r="Q1178" s="270" t="s">
        <v>1259</v>
      </c>
      <c r="R1178" s="270" t="s">
        <v>1259</v>
      </c>
      <c r="S1178" s="270" t="s">
        <v>1259</v>
      </c>
      <c r="T1178" s="270" t="s">
        <v>1259</v>
      </c>
      <c r="U1178" s="270" t="s">
        <v>1259</v>
      </c>
      <c r="V1178" s="270" t="s">
        <v>1259</v>
      </c>
      <c r="W1178" s="270" t="s">
        <v>1259</v>
      </c>
      <c r="X1178" s="270" t="s">
        <v>1259</v>
      </c>
      <c r="Y1178" s="270" t="s">
        <v>1259</v>
      </c>
      <c r="Z1178" s="270" t="s">
        <v>1259</v>
      </c>
      <c r="AA1178" s="270" t="s">
        <v>1259</v>
      </c>
      <c r="AB1178" s="270" t="s">
        <v>1259</v>
      </c>
      <c r="AC1178" s="270" t="s">
        <v>1259</v>
      </c>
      <c r="AD1178" s="270" t="s">
        <v>1259</v>
      </c>
      <c r="AE1178" s="270" t="s">
        <v>1259</v>
      </c>
      <c r="AF1178" s="270" t="s">
        <v>1259</v>
      </c>
      <c r="AG1178" s="270" t="s">
        <v>1259</v>
      </c>
      <c r="AH1178" s="270" t="s">
        <v>1259</v>
      </c>
      <c r="AI1178" s="270" t="s">
        <v>1259</v>
      </c>
      <c r="AJ1178" s="270" t="s">
        <v>1259</v>
      </c>
      <c r="AK1178" s="270" t="s">
        <v>1259</v>
      </c>
      <c r="AL1178" s="270" t="s">
        <v>1259</v>
      </c>
      <c r="AM1178" s="270" t="s">
        <v>1259</v>
      </c>
      <c r="AN1178" s="270" t="s">
        <v>1259</v>
      </c>
      <c r="AO1178" s="270" t="s">
        <v>1259</v>
      </c>
      <c r="AP1178" s="270" t="s">
        <v>1259</v>
      </c>
      <c r="AQ1178" s="270" t="s">
        <v>1259</v>
      </c>
      <c r="AR1178" s="270" t="s">
        <v>1259</v>
      </c>
      <c r="AS1178" s="270" t="s">
        <v>1259</v>
      </c>
      <c r="AT1178" s="270" t="s">
        <v>1259</v>
      </c>
      <c r="AU1178" s="270" t="s">
        <v>1259</v>
      </c>
      <c r="AV1178" s="270" t="s">
        <v>1259</v>
      </c>
      <c r="AW1178" s="277" t="s">
        <v>1259</v>
      </c>
      <c r="AX1178">
        <f>VLOOKUP(A1178,[1]Sheet4!B$2:G$3636,6,0)</f>
        <v>0</v>
      </c>
      <c r="AY1178" t="str">
        <f>VLOOKUP(A1178,[1]Sheet2!A$3:AC$3636,29,0)</f>
        <v/>
      </c>
      <c r="AZ1178" s="249"/>
      <c r="BA1178" s="249"/>
      <c r="BB1178" s="249"/>
      <c r="BC1178" s="249"/>
      <c r="BD1178" s="249"/>
      <c r="BE1178" s="270"/>
      <c r="BH1178" s="248"/>
      <c r="BI1178" s="248"/>
      <c r="BJ1178" s="248"/>
      <c r="BK1178" s="248"/>
      <c r="BL1178" s="248"/>
      <c r="BM1178" s="248"/>
      <c r="BN1178" s="248"/>
      <c r="BO1178" s="248"/>
      <c r="BP1178" s="248" t="s">
        <v>3258</v>
      </c>
      <c r="BQ1178" s="248" t="s">
        <v>3258</v>
      </c>
      <c r="BR1178" s="248" t="s">
        <v>3258</v>
      </c>
      <c r="BS1178" s="248" t="s">
        <v>3258</v>
      </c>
      <c r="BT1178" s="248" t="s">
        <v>3258</v>
      </c>
      <c r="BU1178" s="248" t="s">
        <v>3258</v>
      </c>
      <c r="BV1178" s="247"/>
      <c r="BW1178" s="248"/>
      <c r="BX1178" s="248"/>
      <c r="BY1178" s="248"/>
      <c r="BZ1178" s="248"/>
      <c r="CA1178" s="241"/>
      <c r="CB1178" s="241"/>
      <c r="CC1178" s="241"/>
      <c r="CD1178" s="241"/>
      <c r="CE1178" s="248"/>
    </row>
    <row r="1179" spans="1:83" ht="14.4" x14ac:dyDescent="0.3">
      <c r="A1179" s="269">
        <v>525363</v>
      </c>
      <c r="B1179" s="272" t="str">
        <f>VLOOKUP(A1179,[1]Sheet4!B$1:G$3636,5,0)</f>
        <v>الرابعة حديث</v>
      </c>
      <c r="C1179" s="270" t="s">
        <v>1259</v>
      </c>
      <c r="D1179" s="270" t="s">
        <v>1259</v>
      </c>
      <c r="E1179" s="270" t="s">
        <v>1259</v>
      </c>
      <c r="F1179" s="270" t="s">
        <v>1259</v>
      </c>
      <c r="G1179" s="270" t="s">
        <v>1259</v>
      </c>
      <c r="H1179" s="270" t="s">
        <v>1259</v>
      </c>
      <c r="I1179" s="270" t="s">
        <v>1259</v>
      </c>
      <c r="J1179" s="270" t="s">
        <v>1259</v>
      </c>
      <c r="K1179" s="270" t="s">
        <v>1259</v>
      </c>
      <c r="L1179" s="270" t="s">
        <v>1259</v>
      </c>
      <c r="M1179" s="270" t="s">
        <v>1259</v>
      </c>
      <c r="N1179" s="270" t="s">
        <v>1259</v>
      </c>
      <c r="O1179" s="270" t="s">
        <v>1259</v>
      </c>
      <c r="P1179" s="270" t="s">
        <v>1259</v>
      </c>
      <c r="Q1179" s="270" t="s">
        <v>1259</v>
      </c>
      <c r="R1179" s="270" t="s">
        <v>1259</v>
      </c>
      <c r="S1179" s="270" t="s">
        <v>1259</v>
      </c>
      <c r="T1179" s="270" t="s">
        <v>1259</v>
      </c>
      <c r="U1179" s="270" t="s">
        <v>1259</v>
      </c>
      <c r="V1179" s="270" t="s">
        <v>1259</v>
      </c>
      <c r="W1179" s="270" t="s">
        <v>1259</v>
      </c>
      <c r="X1179" s="270" t="s">
        <v>1259</v>
      </c>
      <c r="Y1179" s="270" t="s">
        <v>1259</v>
      </c>
      <c r="Z1179" s="270" t="s">
        <v>1259</v>
      </c>
      <c r="AA1179" s="270" t="s">
        <v>1259</v>
      </c>
      <c r="AB1179" s="270" t="s">
        <v>1259</v>
      </c>
      <c r="AC1179" s="270" t="s">
        <v>1259</v>
      </c>
      <c r="AD1179" s="270" t="s">
        <v>1259</v>
      </c>
      <c r="AE1179" s="270" t="s">
        <v>1259</v>
      </c>
      <c r="AF1179" s="270" t="s">
        <v>1259</v>
      </c>
      <c r="AG1179" s="270" t="s">
        <v>1259</v>
      </c>
      <c r="AH1179" s="270" t="s">
        <v>1259</v>
      </c>
      <c r="AI1179" s="270" t="s">
        <v>1259</v>
      </c>
      <c r="AJ1179" s="270" t="s">
        <v>1259</v>
      </c>
      <c r="AK1179" s="270" t="s">
        <v>1259</v>
      </c>
      <c r="AL1179" s="270" t="s">
        <v>1259</v>
      </c>
      <c r="AM1179" s="270" t="s">
        <v>1259</v>
      </c>
      <c r="AN1179" s="270" t="s">
        <v>1259</v>
      </c>
      <c r="AO1179" s="270" t="s">
        <v>1259</v>
      </c>
      <c r="AP1179" s="270" t="s">
        <v>1259</v>
      </c>
      <c r="AQ1179" s="270" t="s">
        <v>1259</v>
      </c>
      <c r="AR1179" s="270" t="s">
        <v>1259</v>
      </c>
      <c r="AS1179" s="270" t="s">
        <v>3258</v>
      </c>
      <c r="AT1179" s="270" t="s">
        <v>3258</v>
      </c>
      <c r="AU1179" s="270" t="s">
        <v>3258</v>
      </c>
      <c r="AV1179" s="270" t="s">
        <v>3258</v>
      </c>
      <c r="AW1179" s="277" t="s">
        <v>3258</v>
      </c>
      <c r="AY1179" t="str">
        <f>VLOOKUP(A1179,[1]Sheet2!A$3:AC$3636,29,0)</f>
        <v/>
      </c>
      <c r="AZ1179" s="270" t="s">
        <v>3258</v>
      </c>
      <c r="BA1179" s="270" t="s">
        <v>3258</v>
      </c>
      <c r="BB1179" s="270" t="s">
        <v>3258</v>
      </c>
      <c r="BC1179" s="270" t="s">
        <v>3258</v>
      </c>
      <c r="BD1179" s="270"/>
      <c r="BE1179" s="270"/>
    </row>
    <row r="1180" spans="1:83" ht="14.4" x14ac:dyDescent="0.3">
      <c r="A1180" s="269">
        <v>525368</v>
      </c>
      <c r="B1180" s="272" t="str">
        <f>VLOOKUP(A1180,[1]Sheet4!B$1:G$3636,5,0)</f>
        <v>الرابعة</v>
      </c>
      <c r="C1180" s="270" t="s">
        <v>1259</v>
      </c>
      <c r="D1180" s="270" t="s">
        <v>1259</v>
      </c>
      <c r="E1180" s="270" t="s">
        <v>1259</v>
      </c>
      <c r="F1180" s="270" t="s">
        <v>1259</v>
      </c>
      <c r="G1180" s="270" t="s">
        <v>1259</v>
      </c>
      <c r="H1180" s="270" t="s">
        <v>1259</v>
      </c>
      <c r="I1180" s="270" t="s">
        <v>1259</v>
      </c>
      <c r="J1180" s="270" t="s">
        <v>1259</v>
      </c>
      <c r="K1180" s="270" t="s">
        <v>1259</v>
      </c>
      <c r="L1180" s="270" t="s">
        <v>1259</v>
      </c>
      <c r="M1180" s="270" t="s">
        <v>1259</v>
      </c>
      <c r="N1180" s="270" t="s">
        <v>1259</v>
      </c>
      <c r="O1180" s="270" t="s">
        <v>1259</v>
      </c>
      <c r="P1180" s="270" t="s">
        <v>1259</v>
      </c>
      <c r="Q1180" s="270" t="s">
        <v>1259</v>
      </c>
      <c r="R1180" s="270" t="s">
        <v>1259</v>
      </c>
      <c r="S1180" s="270" t="s">
        <v>1259</v>
      </c>
      <c r="T1180" s="270" t="s">
        <v>1259</v>
      </c>
      <c r="U1180" s="270" t="s">
        <v>1259</v>
      </c>
      <c r="V1180" s="270" t="s">
        <v>1259</v>
      </c>
      <c r="W1180" s="270" t="s">
        <v>1259</v>
      </c>
      <c r="X1180" s="270" t="s">
        <v>1259</v>
      </c>
      <c r="Y1180" s="270" t="s">
        <v>1259</v>
      </c>
      <c r="Z1180" s="270" t="s">
        <v>1259</v>
      </c>
      <c r="AA1180" s="270" t="s">
        <v>1259</v>
      </c>
      <c r="AB1180" s="270" t="s">
        <v>1259</v>
      </c>
      <c r="AC1180" s="270" t="s">
        <v>1259</v>
      </c>
      <c r="AD1180" s="270" t="s">
        <v>1259</v>
      </c>
      <c r="AE1180" s="270" t="s">
        <v>1259</v>
      </c>
      <c r="AF1180" s="270" t="s">
        <v>1259</v>
      </c>
      <c r="AG1180" s="270" t="s">
        <v>1259</v>
      </c>
      <c r="AH1180" s="270" t="s">
        <v>1259</v>
      </c>
      <c r="AI1180" s="270" t="s">
        <v>1259</v>
      </c>
      <c r="AJ1180" s="270" t="s">
        <v>1259</v>
      </c>
      <c r="AK1180" s="270" t="s">
        <v>1259</v>
      </c>
      <c r="AL1180" s="270" t="s">
        <v>1259</v>
      </c>
      <c r="AM1180" s="270" t="s">
        <v>1259</v>
      </c>
      <c r="AN1180" s="270" t="s">
        <v>1259</v>
      </c>
      <c r="AO1180" s="270" t="s">
        <v>1259</v>
      </c>
      <c r="AP1180" s="270" t="s">
        <v>1259</v>
      </c>
      <c r="AQ1180" s="270" t="s">
        <v>1259</v>
      </c>
      <c r="AR1180" s="270" t="s">
        <v>1259</v>
      </c>
      <c r="AS1180" s="270" t="s">
        <v>1259</v>
      </c>
      <c r="AT1180" s="270" t="s">
        <v>1259</v>
      </c>
      <c r="AU1180" s="270" t="s">
        <v>1259</v>
      </c>
      <c r="AV1180" s="270" t="s">
        <v>1259</v>
      </c>
      <c r="AW1180" s="277" t="s">
        <v>1259</v>
      </c>
      <c r="AX1180">
        <f>VLOOKUP(A1180,[1]Sheet4!B$2:G$3636,6,0)</f>
        <v>0</v>
      </c>
      <c r="AY1180" t="str">
        <f>VLOOKUP(A1180,[1]Sheet2!A$3:AC$3636,29,0)</f>
        <v/>
      </c>
      <c r="AZ1180" s="270" t="s">
        <v>3258</v>
      </c>
      <c r="BA1180" s="270" t="s">
        <v>3258</v>
      </c>
      <c r="BB1180" s="270" t="s">
        <v>3258</v>
      </c>
      <c r="BC1180" s="270" t="s">
        <v>3258</v>
      </c>
      <c r="BD1180" s="270"/>
      <c r="BE1180" s="270"/>
    </row>
    <row r="1181" spans="1:83" ht="14.4" x14ac:dyDescent="0.3">
      <c r="A1181" s="269">
        <v>525373</v>
      </c>
      <c r="B1181" s="272" t="str">
        <f>VLOOKUP(A1181,[1]Sheet4!B$1:G$3636,5,0)</f>
        <v>الرابعة حديث</v>
      </c>
      <c r="C1181" s="270" t="s">
        <v>1259</v>
      </c>
      <c r="D1181" s="270" t="s">
        <v>1259</v>
      </c>
      <c r="E1181" s="270" t="s">
        <v>1259</v>
      </c>
      <c r="F1181" s="270" t="s">
        <v>1259</v>
      </c>
      <c r="G1181" s="270" t="s">
        <v>1259</v>
      </c>
      <c r="H1181" s="270" t="s">
        <v>1259</v>
      </c>
      <c r="I1181" s="270" t="s">
        <v>1259</v>
      </c>
      <c r="J1181" s="270" t="s">
        <v>1259</v>
      </c>
      <c r="K1181" s="270" t="s">
        <v>1259</v>
      </c>
      <c r="L1181" s="270" t="s">
        <v>1259</v>
      </c>
      <c r="M1181" s="270" t="s">
        <v>1259</v>
      </c>
      <c r="N1181" s="270" t="s">
        <v>1259</v>
      </c>
      <c r="O1181" s="270" t="s">
        <v>1259</v>
      </c>
      <c r="P1181" s="270" t="s">
        <v>1259</v>
      </c>
      <c r="Q1181" s="270" t="s">
        <v>1259</v>
      </c>
      <c r="R1181" s="270" t="s">
        <v>1259</v>
      </c>
      <c r="S1181" s="270" t="s">
        <v>1259</v>
      </c>
      <c r="T1181" s="270" t="s">
        <v>1259</v>
      </c>
      <c r="U1181" s="270" t="s">
        <v>1259</v>
      </c>
      <c r="V1181" s="270" t="s">
        <v>1259</v>
      </c>
      <c r="W1181" s="270" t="s">
        <v>1259</v>
      </c>
      <c r="X1181" s="270" t="s">
        <v>1259</v>
      </c>
      <c r="Y1181" s="270" t="s">
        <v>1259</v>
      </c>
      <c r="Z1181" s="270" t="s">
        <v>1259</v>
      </c>
      <c r="AA1181" s="270" t="s">
        <v>1259</v>
      </c>
      <c r="AB1181" s="270" t="s">
        <v>1259</v>
      </c>
      <c r="AC1181" s="270" t="s">
        <v>1259</v>
      </c>
      <c r="AD1181" s="270" t="s">
        <v>1259</v>
      </c>
      <c r="AE1181" s="270" t="s">
        <v>1259</v>
      </c>
      <c r="AF1181" s="270" t="s">
        <v>1259</v>
      </c>
      <c r="AG1181" s="270" t="s">
        <v>1259</v>
      </c>
      <c r="AH1181" s="270" t="s">
        <v>1259</v>
      </c>
      <c r="AI1181" s="270" t="s">
        <v>1259</v>
      </c>
      <c r="AJ1181" s="270" t="s">
        <v>1259</v>
      </c>
      <c r="AK1181" s="270" t="s">
        <v>1259</v>
      </c>
      <c r="AL1181" s="270" t="s">
        <v>1259</v>
      </c>
      <c r="AM1181" s="270" t="s">
        <v>1259</v>
      </c>
      <c r="AN1181" s="270" t="s">
        <v>1259</v>
      </c>
      <c r="AO1181" s="270" t="s">
        <v>1259</v>
      </c>
      <c r="AP1181" s="270" t="s">
        <v>1259</v>
      </c>
      <c r="AQ1181" s="270" t="s">
        <v>1259</v>
      </c>
      <c r="AR1181" s="270" t="s">
        <v>1259</v>
      </c>
      <c r="AS1181" s="270" t="s">
        <v>3258</v>
      </c>
      <c r="AT1181" s="270" t="s">
        <v>3258</v>
      </c>
      <c r="AU1181" s="270" t="s">
        <v>3258</v>
      </c>
      <c r="AV1181" s="270" t="s">
        <v>3258</v>
      </c>
      <c r="AW1181" s="277" t="s">
        <v>3258</v>
      </c>
      <c r="AY1181" t="str">
        <f>VLOOKUP(A1181,[1]Sheet2!A$3:AC$3636,29,0)</f>
        <v/>
      </c>
      <c r="AZ1181" s="270" t="s">
        <v>3258</v>
      </c>
      <c r="BA1181" s="270" t="s">
        <v>3258</v>
      </c>
      <c r="BB1181" s="270" t="s">
        <v>3258</v>
      </c>
      <c r="BC1181" s="270" t="s">
        <v>3258</v>
      </c>
      <c r="BD1181" s="270"/>
      <c r="BE1181" s="270"/>
    </row>
    <row r="1182" spans="1:83" ht="14.4" x14ac:dyDescent="0.3">
      <c r="A1182" s="269">
        <v>525378</v>
      </c>
      <c r="B1182" s="272" t="str">
        <f>VLOOKUP(A1182,[1]Sheet4!B$1:G$3636,5,0)</f>
        <v>الرابعة</v>
      </c>
      <c r="C1182" s="270" t="s">
        <v>1259</v>
      </c>
      <c r="D1182" s="270" t="s">
        <v>1259</v>
      </c>
      <c r="E1182" s="270" t="s">
        <v>1259</v>
      </c>
      <c r="F1182" s="270" t="s">
        <v>1259</v>
      </c>
      <c r="G1182" s="270" t="s">
        <v>1259</v>
      </c>
      <c r="H1182" s="270" t="s">
        <v>1259</v>
      </c>
      <c r="I1182" s="270" t="s">
        <v>1259</v>
      </c>
      <c r="J1182" s="270" t="s">
        <v>1259</v>
      </c>
      <c r="K1182" s="270" t="s">
        <v>1259</v>
      </c>
      <c r="L1182" s="270" t="s">
        <v>1259</v>
      </c>
      <c r="M1182" s="270" t="s">
        <v>1259</v>
      </c>
      <c r="N1182" s="270" t="s">
        <v>1259</v>
      </c>
      <c r="O1182" s="270" t="s">
        <v>1259</v>
      </c>
      <c r="P1182" s="270" t="s">
        <v>1259</v>
      </c>
      <c r="Q1182" s="270" t="s">
        <v>1259</v>
      </c>
      <c r="R1182" s="270" t="s">
        <v>1259</v>
      </c>
      <c r="S1182" s="270" t="s">
        <v>1259</v>
      </c>
      <c r="T1182" s="270" t="s">
        <v>1259</v>
      </c>
      <c r="U1182" s="270" t="s">
        <v>1259</v>
      </c>
      <c r="V1182" s="270" t="s">
        <v>1259</v>
      </c>
      <c r="W1182" s="270" t="s">
        <v>1259</v>
      </c>
      <c r="X1182" s="270" t="s">
        <v>1259</v>
      </c>
      <c r="Y1182" s="270" t="s">
        <v>1259</v>
      </c>
      <c r="Z1182" s="270" t="s">
        <v>1259</v>
      </c>
      <c r="AA1182" s="270" t="s">
        <v>1259</v>
      </c>
      <c r="AB1182" s="270" t="s">
        <v>1259</v>
      </c>
      <c r="AC1182" s="270" t="s">
        <v>1259</v>
      </c>
      <c r="AD1182" s="270" t="s">
        <v>1259</v>
      </c>
      <c r="AE1182" s="270" t="s">
        <v>1259</v>
      </c>
      <c r="AF1182" s="270" t="s">
        <v>1259</v>
      </c>
      <c r="AG1182" s="270" t="s">
        <v>1259</v>
      </c>
      <c r="AH1182" s="270" t="s">
        <v>1259</v>
      </c>
      <c r="AI1182" s="270" t="s">
        <v>1259</v>
      </c>
      <c r="AJ1182" s="270" t="s">
        <v>1259</v>
      </c>
      <c r="AK1182" s="270" t="s">
        <v>1259</v>
      </c>
      <c r="AL1182" s="270" t="s">
        <v>1259</v>
      </c>
      <c r="AM1182" s="270" t="s">
        <v>1259</v>
      </c>
      <c r="AN1182" s="270" t="s">
        <v>1259</v>
      </c>
      <c r="AO1182" s="270" t="s">
        <v>1259</v>
      </c>
      <c r="AP1182" s="270" t="s">
        <v>1259</v>
      </c>
      <c r="AQ1182" s="270" t="s">
        <v>1259</v>
      </c>
      <c r="AR1182" s="270" t="s">
        <v>1259</v>
      </c>
      <c r="AS1182" s="270" t="s">
        <v>1259</v>
      </c>
      <c r="AT1182" s="270" t="s">
        <v>1259</v>
      </c>
      <c r="AU1182" s="270" t="s">
        <v>1259</v>
      </c>
      <c r="AV1182" s="270" t="s">
        <v>1259</v>
      </c>
      <c r="AW1182" s="277" t="s">
        <v>1259</v>
      </c>
      <c r="AX1182">
        <f>VLOOKUP(A1182,[1]Sheet4!B$2:G$3636,6,0)</f>
        <v>0</v>
      </c>
      <c r="AY1182" t="str">
        <f>VLOOKUP(A1182,[1]Sheet2!A$3:AC$3636,29,0)</f>
        <v/>
      </c>
      <c r="AZ1182" s="270" t="s">
        <v>3258</v>
      </c>
      <c r="BA1182" s="270" t="s">
        <v>3258</v>
      </c>
      <c r="BB1182" s="270" t="s">
        <v>3258</v>
      </c>
      <c r="BC1182" s="270" t="s">
        <v>3258</v>
      </c>
      <c r="BD1182" s="270"/>
      <c r="BE1182" s="270"/>
      <c r="BH1182" s="248"/>
      <c r="BI1182" s="248"/>
      <c r="BJ1182" s="248"/>
      <c r="BK1182" s="248"/>
      <c r="BL1182" s="248"/>
      <c r="BM1182" s="248"/>
      <c r="BN1182" s="248"/>
      <c r="BO1182" s="248"/>
      <c r="BP1182" s="248" t="s">
        <v>3258</v>
      </c>
      <c r="BQ1182" s="248" t="s">
        <v>3258</v>
      </c>
      <c r="BR1182" s="248" t="s">
        <v>3258</v>
      </c>
      <c r="BS1182" s="248" t="s">
        <v>3258</v>
      </c>
      <c r="BT1182" s="248" t="s">
        <v>3258</v>
      </c>
      <c r="BU1182" s="248" t="s">
        <v>3258</v>
      </c>
      <c r="BV1182" s="247"/>
      <c r="BW1182" s="248"/>
      <c r="BX1182" s="248"/>
      <c r="BY1182" s="248"/>
      <c r="BZ1182" s="248"/>
      <c r="CA1182" s="241"/>
      <c r="CB1182" s="241"/>
      <c r="CC1182" s="241"/>
      <c r="CD1182" s="241"/>
      <c r="CE1182" s="248"/>
    </row>
    <row r="1183" spans="1:83" ht="14.4" x14ac:dyDescent="0.3">
      <c r="A1183" s="269">
        <v>525382</v>
      </c>
      <c r="B1183" s="272" t="str">
        <f>VLOOKUP(A1183,[1]Sheet4!B$1:G$3636,5,0)</f>
        <v>الرابعة</v>
      </c>
      <c r="C1183" s="270" t="s">
        <v>1259</v>
      </c>
      <c r="D1183" s="270" t="s">
        <v>1259</v>
      </c>
      <c r="E1183" s="270" t="s">
        <v>1259</v>
      </c>
      <c r="F1183" s="270" t="s">
        <v>1259</v>
      </c>
      <c r="G1183" s="270" t="s">
        <v>1259</v>
      </c>
      <c r="H1183" s="270" t="s">
        <v>1259</v>
      </c>
      <c r="I1183" s="270" t="s">
        <v>1259</v>
      </c>
      <c r="J1183" s="270" t="s">
        <v>1259</v>
      </c>
      <c r="K1183" s="270" t="s">
        <v>1259</v>
      </c>
      <c r="L1183" s="270" t="s">
        <v>1259</v>
      </c>
      <c r="M1183" s="270" t="s">
        <v>1259</v>
      </c>
      <c r="N1183" s="270" t="s">
        <v>1259</v>
      </c>
      <c r="O1183" s="270" t="s">
        <v>1259</v>
      </c>
      <c r="P1183" s="270" t="s">
        <v>1259</v>
      </c>
      <c r="Q1183" s="270" t="s">
        <v>1259</v>
      </c>
      <c r="R1183" s="270" t="s">
        <v>1259</v>
      </c>
      <c r="S1183" s="270" t="s">
        <v>1259</v>
      </c>
      <c r="T1183" s="270" t="s">
        <v>1259</v>
      </c>
      <c r="U1183" s="270" t="s">
        <v>1259</v>
      </c>
      <c r="V1183" s="270" t="s">
        <v>1259</v>
      </c>
      <c r="W1183" s="270" t="s">
        <v>1259</v>
      </c>
      <c r="X1183" s="270" t="s">
        <v>1259</v>
      </c>
      <c r="Y1183" s="270" t="s">
        <v>1259</v>
      </c>
      <c r="Z1183" s="270" t="s">
        <v>1259</v>
      </c>
      <c r="AA1183" s="270" t="s">
        <v>1259</v>
      </c>
      <c r="AB1183" s="270" t="s">
        <v>1259</v>
      </c>
      <c r="AC1183" s="270" t="s">
        <v>1259</v>
      </c>
      <c r="AD1183" s="270" t="s">
        <v>1259</v>
      </c>
      <c r="AE1183" s="270" t="s">
        <v>1259</v>
      </c>
      <c r="AF1183" s="270" t="s">
        <v>1259</v>
      </c>
      <c r="AG1183" s="270" t="s">
        <v>1259</v>
      </c>
      <c r="AH1183" s="270" t="s">
        <v>1259</v>
      </c>
      <c r="AI1183" s="270" t="s">
        <v>1259</v>
      </c>
      <c r="AJ1183" s="270" t="s">
        <v>1259</v>
      </c>
      <c r="AK1183" s="270" t="s">
        <v>1259</v>
      </c>
      <c r="AL1183" s="270" t="s">
        <v>1259</v>
      </c>
      <c r="AM1183" s="270" t="s">
        <v>1259</v>
      </c>
      <c r="AN1183" s="270" t="s">
        <v>1259</v>
      </c>
      <c r="AO1183" s="270" t="s">
        <v>1259</v>
      </c>
      <c r="AP1183" s="270" t="s">
        <v>1259</v>
      </c>
      <c r="AQ1183" s="270" t="s">
        <v>1259</v>
      </c>
      <c r="AR1183" s="270" t="s">
        <v>1259</v>
      </c>
      <c r="AS1183" s="270" t="s">
        <v>1259</v>
      </c>
      <c r="AT1183" s="270" t="s">
        <v>1259</v>
      </c>
      <c r="AU1183" s="270" t="s">
        <v>1259</v>
      </c>
      <c r="AV1183" s="270" t="s">
        <v>1259</v>
      </c>
      <c r="AW1183" s="277" t="s">
        <v>1259</v>
      </c>
      <c r="AX1183">
        <f>VLOOKUP(A1183,[1]Sheet4!B$2:G$3636,6,0)</f>
        <v>0</v>
      </c>
      <c r="AY1183" t="str">
        <f>VLOOKUP(A1183,[1]Sheet2!A$3:AC$3636,29,0)</f>
        <v/>
      </c>
      <c r="AZ1183" s="270" t="s">
        <v>3258</v>
      </c>
      <c r="BA1183" s="270" t="s">
        <v>3258</v>
      </c>
      <c r="BB1183" s="270" t="s">
        <v>3258</v>
      </c>
      <c r="BC1183" s="270" t="s">
        <v>3258</v>
      </c>
      <c r="BD1183" s="270"/>
      <c r="BE1183" s="270"/>
    </row>
    <row r="1184" spans="1:83" ht="14.4" x14ac:dyDescent="0.3">
      <c r="A1184" s="269">
        <v>525385</v>
      </c>
      <c r="B1184" s="272" t="str">
        <f>VLOOKUP(A1184,[1]Sheet4!B$1:G$3636,5,0)</f>
        <v>الرابعة</v>
      </c>
      <c r="C1184" s="270" t="s">
        <v>1259</v>
      </c>
      <c r="D1184" s="270" t="s">
        <v>1259</v>
      </c>
      <c r="E1184" s="270" t="s">
        <v>1259</v>
      </c>
      <c r="F1184" s="270" t="s">
        <v>1259</v>
      </c>
      <c r="G1184" s="270" t="s">
        <v>1259</v>
      </c>
      <c r="H1184" s="270" t="s">
        <v>1259</v>
      </c>
      <c r="I1184" s="270" t="s">
        <v>1259</v>
      </c>
      <c r="J1184" s="270" t="s">
        <v>1259</v>
      </c>
      <c r="K1184" s="270" t="s">
        <v>1259</v>
      </c>
      <c r="L1184" s="270" t="s">
        <v>1259</v>
      </c>
      <c r="M1184" s="270" t="s">
        <v>1259</v>
      </c>
      <c r="N1184" s="270" t="s">
        <v>1259</v>
      </c>
      <c r="O1184" s="270" t="s">
        <v>1259</v>
      </c>
      <c r="P1184" s="270" t="s">
        <v>1259</v>
      </c>
      <c r="Q1184" s="270" t="s">
        <v>1259</v>
      </c>
      <c r="R1184" s="270" t="s">
        <v>1259</v>
      </c>
      <c r="S1184" s="270" t="s">
        <v>1259</v>
      </c>
      <c r="T1184" s="270" t="s">
        <v>1259</v>
      </c>
      <c r="U1184" s="270" t="s">
        <v>1259</v>
      </c>
      <c r="V1184" s="270" t="s">
        <v>1259</v>
      </c>
      <c r="W1184" s="270" t="s">
        <v>1259</v>
      </c>
      <c r="X1184" s="270" t="s">
        <v>1259</v>
      </c>
      <c r="Y1184" s="270" t="s">
        <v>1259</v>
      </c>
      <c r="Z1184" s="270" t="s">
        <v>1259</v>
      </c>
      <c r="AA1184" s="270" t="s">
        <v>1259</v>
      </c>
      <c r="AB1184" s="270" t="s">
        <v>1259</v>
      </c>
      <c r="AC1184" s="270" t="s">
        <v>1259</v>
      </c>
      <c r="AD1184" s="270" t="s">
        <v>1259</v>
      </c>
      <c r="AE1184" s="270" t="s">
        <v>1259</v>
      </c>
      <c r="AF1184" s="270" t="s">
        <v>1259</v>
      </c>
      <c r="AG1184" s="270" t="s">
        <v>1259</v>
      </c>
      <c r="AH1184" s="270" t="s">
        <v>1259</v>
      </c>
      <c r="AI1184" s="270" t="s">
        <v>1259</v>
      </c>
      <c r="AJ1184" s="270" t="s">
        <v>1259</v>
      </c>
      <c r="AK1184" s="270" t="s">
        <v>1259</v>
      </c>
      <c r="AL1184" s="270" t="s">
        <v>1259</v>
      </c>
      <c r="AM1184" s="270" t="s">
        <v>1259</v>
      </c>
      <c r="AN1184" s="270" t="s">
        <v>1259</v>
      </c>
      <c r="AO1184" s="270" t="s">
        <v>1259</v>
      </c>
      <c r="AP1184" s="270" t="s">
        <v>1259</v>
      </c>
      <c r="AQ1184" s="270" t="s">
        <v>1259</v>
      </c>
      <c r="AR1184" s="270" t="s">
        <v>1259</v>
      </c>
      <c r="AS1184" s="270" t="s">
        <v>1259</v>
      </c>
      <c r="AT1184" s="270" t="s">
        <v>1259</v>
      </c>
      <c r="AU1184" s="270" t="s">
        <v>1259</v>
      </c>
      <c r="AV1184" s="270" t="s">
        <v>1259</v>
      </c>
      <c r="AW1184" s="277" t="s">
        <v>1259</v>
      </c>
      <c r="AX1184">
        <f>VLOOKUP(A1184,[1]Sheet4!B$2:G$3636,6,0)</f>
        <v>0</v>
      </c>
      <c r="AY1184" t="str">
        <f>VLOOKUP(A1184,[1]Sheet2!A$3:AC$3636,29,0)</f>
        <v/>
      </c>
      <c r="AZ1184" s="270" t="s">
        <v>3258</v>
      </c>
      <c r="BA1184" s="270" t="s">
        <v>3258</v>
      </c>
      <c r="BB1184" s="270" t="s">
        <v>3258</v>
      </c>
      <c r="BC1184" s="270" t="s">
        <v>3258</v>
      </c>
      <c r="BD1184" s="270"/>
      <c r="BE1184" s="270"/>
      <c r="BH1184" s="248"/>
      <c r="BI1184" s="248"/>
      <c r="BJ1184" s="248"/>
      <c r="BK1184" s="248"/>
      <c r="BL1184" s="248"/>
      <c r="BM1184" s="248"/>
      <c r="BN1184" s="248"/>
      <c r="BO1184" s="248"/>
      <c r="BP1184" s="248" t="s">
        <v>3258</v>
      </c>
      <c r="BQ1184" s="248" t="s">
        <v>3258</v>
      </c>
      <c r="BR1184" s="248" t="s">
        <v>3258</v>
      </c>
      <c r="BS1184" s="248" t="s">
        <v>3258</v>
      </c>
      <c r="BT1184" s="248" t="s">
        <v>3258</v>
      </c>
      <c r="BU1184" s="248" t="s">
        <v>3258</v>
      </c>
      <c r="BV1184" s="247"/>
      <c r="BW1184" s="248"/>
      <c r="BX1184" s="248"/>
      <c r="BY1184" s="248"/>
      <c r="BZ1184" s="248"/>
      <c r="CA1184" s="241"/>
      <c r="CB1184" s="241"/>
      <c r="CC1184" s="241"/>
      <c r="CD1184" s="241"/>
      <c r="CE1184" s="248"/>
    </row>
    <row r="1185" spans="1:83" ht="14.4" x14ac:dyDescent="0.3">
      <c r="A1185" s="269">
        <v>525391</v>
      </c>
      <c r="B1185" s="272" t="str">
        <f>VLOOKUP(A1185,[1]Sheet4!B$1:G$3636,5,0)</f>
        <v>الرابعة</v>
      </c>
      <c r="C1185" s="270" t="s">
        <v>1259</v>
      </c>
      <c r="D1185" s="270" t="s">
        <v>1259</v>
      </c>
      <c r="E1185" s="270" t="s">
        <v>1259</v>
      </c>
      <c r="F1185" s="270" t="s">
        <v>1259</v>
      </c>
      <c r="G1185" s="270" t="s">
        <v>1259</v>
      </c>
      <c r="H1185" s="270" t="s">
        <v>1259</v>
      </c>
      <c r="I1185" s="270" t="s">
        <v>1259</v>
      </c>
      <c r="J1185" s="270" t="s">
        <v>1259</v>
      </c>
      <c r="K1185" s="270" t="s">
        <v>1259</v>
      </c>
      <c r="L1185" s="270" t="s">
        <v>1259</v>
      </c>
      <c r="M1185" s="270" t="s">
        <v>1259</v>
      </c>
      <c r="N1185" s="270" t="s">
        <v>1259</v>
      </c>
      <c r="O1185" s="270" t="s">
        <v>1259</v>
      </c>
      <c r="P1185" s="270" t="s">
        <v>1259</v>
      </c>
      <c r="Q1185" s="270" t="s">
        <v>1259</v>
      </c>
      <c r="R1185" s="270" t="s">
        <v>1259</v>
      </c>
      <c r="S1185" s="270" t="s">
        <v>1259</v>
      </c>
      <c r="T1185" s="270" t="s">
        <v>1259</v>
      </c>
      <c r="U1185" s="270" t="s">
        <v>1259</v>
      </c>
      <c r="V1185" s="270" t="s">
        <v>1259</v>
      </c>
      <c r="W1185" s="270" t="s">
        <v>1259</v>
      </c>
      <c r="X1185" s="270" t="s">
        <v>1259</v>
      </c>
      <c r="Y1185" s="270" t="s">
        <v>1259</v>
      </c>
      <c r="Z1185" s="270" t="s">
        <v>1259</v>
      </c>
      <c r="AA1185" s="270" t="s">
        <v>1259</v>
      </c>
      <c r="AB1185" s="270" t="s">
        <v>1259</v>
      </c>
      <c r="AC1185" s="270" t="s">
        <v>1259</v>
      </c>
      <c r="AD1185" s="270" t="s">
        <v>1259</v>
      </c>
      <c r="AE1185" s="270" t="s">
        <v>1259</v>
      </c>
      <c r="AF1185" s="270" t="s">
        <v>1259</v>
      </c>
      <c r="AG1185" s="270" t="s">
        <v>1259</v>
      </c>
      <c r="AH1185" s="270" t="s">
        <v>1259</v>
      </c>
      <c r="AI1185" s="270" t="s">
        <v>1259</v>
      </c>
      <c r="AJ1185" s="270" t="s">
        <v>1259</v>
      </c>
      <c r="AK1185" s="270" t="s">
        <v>1259</v>
      </c>
      <c r="AL1185" s="270" t="s">
        <v>1259</v>
      </c>
      <c r="AM1185" s="270" t="s">
        <v>1259</v>
      </c>
      <c r="AN1185" s="270" t="s">
        <v>1259</v>
      </c>
      <c r="AO1185" s="270" t="s">
        <v>1259</v>
      </c>
      <c r="AP1185" s="270" t="s">
        <v>1259</v>
      </c>
      <c r="AQ1185" s="270" t="s">
        <v>1259</v>
      </c>
      <c r="AR1185" s="270" t="s">
        <v>1259</v>
      </c>
      <c r="AS1185" s="270" t="s">
        <v>1259</v>
      </c>
      <c r="AT1185" s="270" t="s">
        <v>1259</v>
      </c>
      <c r="AU1185" s="270" t="s">
        <v>1259</v>
      </c>
      <c r="AV1185" s="270" t="s">
        <v>1259</v>
      </c>
      <c r="AW1185" s="277" t="s">
        <v>1259</v>
      </c>
      <c r="AX1185">
        <f>VLOOKUP(A1185,[1]Sheet4!B$2:G$3636,6,0)</f>
        <v>0</v>
      </c>
      <c r="AY1185" t="str">
        <f>VLOOKUP(A1185,[1]Sheet2!A$3:AC$3636,29,0)</f>
        <v/>
      </c>
      <c r="AZ1185" s="270" t="s">
        <v>3258</v>
      </c>
      <c r="BA1185" s="270" t="s">
        <v>3258</v>
      </c>
      <c r="BB1185" s="270" t="s">
        <v>3258</v>
      </c>
      <c r="BC1185" s="270" t="s">
        <v>3258</v>
      </c>
      <c r="BD1185" s="270"/>
      <c r="BE1185" s="270"/>
    </row>
    <row r="1186" spans="1:83" ht="14.4" x14ac:dyDescent="0.3">
      <c r="A1186" s="269">
        <v>525392</v>
      </c>
      <c r="B1186" s="272" t="str">
        <f>VLOOKUP(A1186,[1]Sheet4!B$1:G$3636,5,0)</f>
        <v>الرابعة</v>
      </c>
      <c r="C1186" s="270" t="s">
        <v>1259</v>
      </c>
      <c r="D1186" s="270" t="s">
        <v>1259</v>
      </c>
      <c r="E1186" s="270" t="s">
        <v>1259</v>
      </c>
      <c r="F1186" s="270" t="s">
        <v>1259</v>
      </c>
      <c r="G1186" s="270" t="s">
        <v>1259</v>
      </c>
      <c r="H1186" s="270" t="s">
        <v>1259</v>
      </c>
      <c r="I1186" s="270" t="s">
        <v>1259</v>
      </c>
      <c r="J1186" s="270" t="s">
        <v>1259</v>
      </c>
      <c r="K1186" s="270" t="s">
        <v>1259</v>
      </c>
      <c r="L1186" s="270" t="s">
        <v>1259</v>
      </c>
      <c r="M1186" s="270" t="s">
        <v>1259</v>
      </c>
      <c r="N1186" s="270" t="s">
        <v>1259</v>
      </c>
      <c r="O1186" s="270" t="s">
        <v>1259</v>
      </c>
      <c r="P1186" s="270" t="s">
        <v>1259</v>
      </c>
      <c r="Q1186" s="270" t="s">
        <v>1259</v>
      </c>
      <c r="R1186" s="270" t="s">
        <v>1259</v>
      </c>
      <c r="S1186" s="270" t="s">
        <v>1259</v>
      </c>
      <c r="T1186" s="270" t="s">
        <v>1259</v>
      </c>
      <c r="U1186" s="270" t="s">
        <v>1259</v>
      </c>
      <c r="V1186" s="270" t="s">
        <v>1259</v>
      </c>
      <c r="W1186" s="270" t="s">
        <v>1259</v>
      </c>
      <c r="X1186" s="270" t="s">
        <v>1259</v>
      </c>
      <c r="Y1186" s="270" t="s">
        <v>1259</v>
      </c>
      <c r="Z1186" s="270" t="s">
        <v>1259</v>
      </c>
      <c r="AA1186" s="270" t="s">
        <v>1259</v>
      </c>
      <c r="AB1186" s="270" t="s">
        <v>1259</v>
      </c>
      <c r="AC1186" s="270" t="s">
        <v>1259</v>
      </c>
      <c r="AD1186" s="270" t="s">
        <v>1259</v>
      </c>
      <c r="AE1186" s="270" t="s">
        <v>1259</v>
      </c>
      <c r="AF1186" s="270" t="s">
        <v>1259</v>
      </c>
      <c r="AG1186" s="270" t="s">
        <v>1259</v>
      </c>
      <c r="AH1186" s="270" t="s">
        <v>1259</v>
      </c>
      <c r="AI1186" s="270" t="s">
        <v>1259</v>
      </c>
      <c r="AJ1186" s="270" t="s">
        <v>1259</v>
      </c>
      <c r="AK1186" s="270" t="s">
        <v>1259</v>
      </c>
      <c r="AL1186" s="270" t="s">
        <v>1259</v>
      </c>
      <c r="AM1186" s="270" t="s">
        <v>1259</v>
      </c>
      <c r="AN1186" s="270" t="s">
        <v>1259</v>
      </c>
      <c r="AO1186" s="270" t="s">
        <v>1259</v>
      </c>
      <c r="AP1186" s="270" t="s">
        <v>1259</v>
      </c>
      <c r="AQ1186" s="270" t="s">
        <v>1259</v>
      </c>
      <c r="AR1186" s="270" t="s">
        <v>1259</v>
      </c>
      <c r="AS1186" s="270" t="s">
        <v>1259</v>
      </c>
      <c r="AT1186" s="270" t="s">
        <v>1259</v>
      </c>
      <c r="AU1186" s="270" t="s">
        <v>1259</v>
      </c>
      <c r="AV1186" s="270" t="s">
        <v>1259</v>
      </c>
      <c r="AW1186" s="277" t="s">
        <v>1259</v>
      </c>
      <c r="AX1186">
        <f>VLOOKUP(A1186,[1]Sheet4!B$2:G$3636,6,0)</f>
        <v>0</v>
      </c>
      <c r="AY1186" t="str">
        <f>VLOOKUP(A1186,[1]Sheet2!A$3:AC$3636,29,0)</f>
        <v/>
      </c>
      <c r="AZ1186" s="270" t="s">
        <v>3258</v>
      </c>
      <c r="BA1186" s="270" t="s">
        <v>3258</v>
      </c>
      <c r="BB1186" s="270" t="s">
        <v>3258</v>
      </c>
      <c r="BC1186" s="270" t="s">
        <v>3258</v>
      </c>
      <c r="BD1186" s="270"/>
      <c r="BE1186" s="270"/>
    </row>
    <row r="1187" spans="1:83" ht="14.4" x14ac:dyDescent="0.3">
      <c r="A1187" s="269">
        <v>525405</v>
      </c>
      <c r="B1187" s="272" t="str">
        <f>VLOOKUP(A1187,[1]Sheet4!B$1:G$3636,5,0)</f>
        <v>الرابعة حديث</v>
      </c>
      <c r="C1187" s="270" t="s">
        <v>1259</v>
      </c>
      <c r="D1187" s="270" t="s">
        <v>1259</v>
      </c>
      <c r="E1187" s="270" t="s">
        <v>1259</v>
      </c>
      <c r="F1187" s="270" t="s">
        <v>1259</v>
      </c>
      <c r="G1187" s="270" t="s">
        <v>1259</v>
      </c>
      <c r="H1187" s="270" t="s">
        <v>1259</v>
      </c>
      <c r="I1187" s="270" t="s">
        <v>1259</v>
      </c>
      <c r="J1187" s="270" t="s">
        <v>1259</v>
      </c>
      <c r="K1187" s="270" t="s">
        <v>1259</v>
      </c>
      <c r="L1187" s="270" t="s">
        <v>1259</v>
      </c>
      <c r="M1187" s="270" t="s">
        <v>1259</v>
      </c>
      <c r="N1187" s="270" t="s">
        <v>1259</v>
      </c>
      <c r="O1187" s="270" t="s">
        <v>1259</v>
      </c>
      <c r="P1187" s="270" t="s">
        <v>1259</v>
      </c>
      <c r="Q1187" s="270" t="s">
        <v>1259</v>
      </c>
      <c r="R1187" s="270" t="s">
        <v>1259</v>
      </c>
      <c r="S1187" s="270" t="s">
        <v>1259</v>
      </c>
      <c r="T1187" s="270" t="s">
        <v>1259</v>
      </c>
      <c r="U1187" s="270" t="s">
        <v>1259</v>
      </c>
      <c r="V1187" s="270" t="s">
        <v>1259</v>
      </c>
      <c r="W1187" s="270" t="s">
        <v>1259</v>
      </c>
      <c r="X1187" s="270" t="s">
        <v>1259</v>
      </c>
      <c r="Y1187" s="270" t="s">
        <v>1259</v>
      </c>
      <c r="Z1187" s="270" t="s">
        <v>1259</v>
      </c>
      <c r="AA1187" s="270" t="s">
        <v>1259</v>
      </c>
      <c r="AB1187" s="270" t="s">
        <v>1259</v>
      </c>
      <c r="AC1187" s="270" t="s">
        <v>1259</v>
      </c>
      <c r="AD1187" s="270" t="s">
        <v>1259</v>
      </c>
      <c r="AE1187" s="270" t="s">
        <v>1259</v>
      </c>
      <c r="AF1187" s="270" t="s">
        <v>1259</v>
      </c>
      <c r="AG1187" s="270" t="s">
        <v>1259</v>
      </c>
      <c r="AH1187" s="270" t="s">
        <v>1259</v>
      </c>
      <c r="AI1187" s="270" t="s">
        <v>1259</v>
      </c>
      <c r="AJ1187" s="270" t="s">
        <v>1259</v>
      </c>
      <c r="AK1187" s="270" t="s">
        <v>1259</v>
      </c>
      <c r="AL1187" s="270" t="s">
        <v>1259</v>
      </c>
      <c r="AM1187" s="270" t="s">
        <v>1259</v>
      </c>
      <c r="AN1187" s="270" t="s">
        <v>1259</v>
      </c>
      <c r="AO1187" s="270" t="s">
        <v>1259</v>
      </c>
      <c r="AP1187" s="270" t="s">
        <v>1259</v>
      </c>
      <c r="AQ1187" s="270" t="s">
        <v>1259</v>
      </c>
      <c r="AR1187" s="270" t="s">
        <v>1259</v>
      </c>
      <c r="AS1187" s="270" t="s">
        <v>3258</v>
      </c>
      <c r="AT1187" s="270" t="s">
        <v>3258</v>
      </c>
      <c r="AU1187" s="270" t="s">
        <v>3258</v>
      </c>
      <c r="AV1187" s="270" t="s">
        <v>3258</v>
      </c>
      <c r="AW1187" s="277" t="s">
        <v>3258</v>
      </c>
      <c r="AY1187" t="str">
        <f>VLOOKUP(A1187,[1]Sheet2!A$3:AC$3636,29,0)</f>
        <v/>
      </c>
      <c r="AZ1187" s="270" t="s">
        <v>3258</v>
      </c>
      <c r="BA1187" s="270" t="s">
        <v>3258</v>
      </c>
      <c r="BB1187" s="270" t="s">
        <v>3258</v>
      </c>
      <c r="BC1187" s="270" t="s">
        <v>3258</v>
      </c>
      <c r="BD1187" s="270"/>
      <c r="BE1187" s="270"/>
    </row>
    <row r="1188" spans="1:83" ht="14.4" x14ac:dyDescent="0.3">
      <c r="A1188" s="269">
        <v>525409</v>
      </c>
      <c r="B1188" s="272" t="str">
        <f>VLOOKUP(A1188,[1]Sheet4!B$1:G$3636,5,0)</f>
        <v>الرابعة</v>
      </c>
      <c r="C1188" s="270" t="s">
        <v>1259</v>
      </c>
      <c r="D1188" s="270" t="s">
        <v>1259</v>
      </c>
      <c r="E1188" s="270" t="s">
        <v>1259</v>
      </c>
      <c r="F1188" s="270" t="s">
        <v>1259</v>
      </c>
      <c r="G1188" s="270" t="s">
        <v>1259</v>
      </c>
      <c r="H1188" s="270" t="s">
        <v>1259</v>
      </c>
      <c r="I1188" s="270" t="s">
        <v>1259</v>
      </c>
      <c r="J1188" s="270" t="s">
        <v>1259</v>
      </c>
      <c r="K1188" s="270" t="s">
        <v>1259</v>
      </c>
      <c r="L1188" s="270" t="s">
        <v>1259</v>
      </c>
      <c r="M1188" s="270" t="s">
        <v>1259</v>
      </c>
      <c r="N1188" s="270" t="s">
        <v>1259</v>
      </c>
      <c r="O1188" s="270" t="s">
        <v>1259</v>
      </c>
      <c r="P1188" s="270" t="s">
        <v>1259</v>
      </c>
      <c r="Q1188" s="270" t="s">
        <v>1259</v>
      </c>
      <c r="R1188" s="270" t="s">
        <v>1259</v>
      </c>
      <c r="S1188" s="270" t="s">
        <v>1259</v>
      </c>
      <c r="T1188" s="270" t="s">
        <v>1259</v>
      </c>
      <c r="U1188" s="270" t="s">
        <v>1259</v>
      </c>
      <c r="V1188" s="270" t="s">
        <v>1259</v>
      </c>
      <c r="W1188" s="270" t="s">
        <v>1259</v>
      </c>
      <c r="X1188" s="270" t="s">
        <v>1259</v>
      </c>
      <c r="Y1188" s="270" t="s">
        <v>1259</v>
      </c>
      <c r="Z1188" s="270" t="s">
        <v>1259</v>
      </c>
      <c r="AA1188" s="270" t="s">
        <v>1259</v>
      </c>
      <c r="AB1188" s="270" t="s">
        <v>1259</v>
      </c>
      <c r="AC1188" s="270" t="s">
        <v>1259</v>
      </c>
      <c r="AD1188" s="270" t="s">
        <v>1259</v>
      </c>
      <c r="AE1188" s="270" t="s">
        <v>1259</v>
      </c>
      <c r="AF1188" s="270" t="s">
        <v>1259</v>
      </c>
      <c r="AG1188" s="270" t="s">
        <v>1259</v>
      </c>
      <c r="AH1188" s="270" t="s">
        <v>1259</v>
      </c>
      <c r="AI1188" s="270" t="s">
        <v>1259</v>
      </c>
      <c r="AJ1188" s="270" t="s">
        <v>1259</v>
      </c>
      <c r="AK1188" s="270" t="s">
        <v>1259</v>
      </c>
      <c r="AL1188" s="270" t="s">
        <v>1259</v>
      </c>
      <c r="AM1188" s="270" t="s">
        <v>1259</v>
      </c>
      <c r="AN1188" s="270" t="s">
        <v>1259</v>
      </c>
      <c r="AO1188" s="270" t="s">
        <v>1259</v>
      </c>
      <c r="AP1188" s="270" t="s">
        <v>1259</v>
      </c>
      <c r="AQ1188" s="270" t="s">
        <v>1259</v>
      </c>
      <c r="AR1188" s="270" t="s">
        <v>1259</v>
      </c>
      <c r="AS1188" s="270" t="s">
        <v>1259</v>
      </c>
      <c r="AT1188" s="270" t="s">
        <v>1259</v>
      </c>
      <c r="AU1188" s="270" t="s">
        <v>1259</v>
      </c>
      <c r="AV1188" s="270" t="s">
        <v>1259</v>
      </c>
      <c r="AW1188" s="277" t="s">
        <v>1259</v>
      </c>
      <c r="AX1188">
        <f>VLOOKUP(A1188,[1]Sheet4!B$2:G$3636,6,0)</f>
        <v>0</v>
      </c>
      <c r="AY1188" t="str">
        <f>VLOOKUP(A1188,[1]Sheet2!A$3:AC$3636,29,0)</f>
        <v/>
      </c>
      <c r="AZ1188" s="270" t="s">
        <v>3258</v>
      </c>
      <c r="BA1188" s="270" t="s">
        <v>3258</v>
      </c>
      <c r="BB1188" s="270" t="s">
        <v>3258</v>
      </c>
      <c r="BC1188" s="270" t="s">
        <v>3258</v>
      </c>
      <c r="BD1188" s="270"/>
      <c r="BE1188" s="270"/>
    </row>
    <row r="1189" spans="1:83" ht="14.4" x14ac:dyDescent="0.3">
      <c r="A1189" s="269">
        <v>525421</v>
      </c>
      <c r="B1189" s="272" t="str">
        <f>VLOOKUP(A1189,[1]Sheet4!B$1:G$3636,5,0)</f>
        <v>الرابعة</v>
      </c>
      <c r="C1189" s="270" t="s">
        <v>1259</v>
      </c>
      <c r="D1189" s="270" t="s">
        <v>1259</v>
      </c>
      <c r="E1189" s="270" t="s">
        <v>1259</v>
      </c>
      <c r="F1189" s="270" t="s">
        <v>1259</v>
      </c>
      <c r="G1189" s="270" t="s">
        <v>1259</v>
      </c>
      <c r="H1189" s="270" t="s">
        <v>1259</v>
      </c>
      <c r="I1189" s="270" t="s">
        <v>1259</v>
      </c>
      <c r="J1189" s="270" t="s">
        <v>1259</v>
      </c>
      <c r="K1189" s="270" t="s">
        <v>1259</v>
      </c>
      <c r="L1189" s="270" t="s">
        <v>1259</v>
      </c>
      <c r="M1189" s="270" t="s">
        <v>1259</v>
      </c>
      <c r="N1189" s="270" t="s">
        <v>1259</v>
      </c>
      <c r="O1189" s="270" t="s">
        <v>1259</v>
      </c>
      <c r="P1189" s="270" t="s">
        <v>1259</v>
      </c>
      <c r="Q1189" s="270" t="s">
        <v>1259</v>
      </c>
      <c r="R1189" s="270" t="s">
        <v>1259</v>
      </c>
      <c r="S1189" s="270" t="s">
        <v>1259</v>
      </c>
      <c r="T1189" s="270" t="s">
        <v>1259</v>
      </c>
      <c r="U1189" s="270" t="s">
        <v>1259</v>
      </c>
      <c r="V1189" s="270" t="s">
        <v>1259</v>
      </c>
      <c r="W1189" s="270" t="s">
        <v>1259</v>
      </c>
      <c r="X1189" s="270" t="s">
        <v>1259</v>
      </c>
      <c r="Y1189" s="270" t="s">
        <v>1259</v>
      </c>
      <c r="Z1189" s="270" t="s">
        <v>1259</v>
      </c>
      <c r="AA1189" s="270" t="s">
        <v>1259</v>
      </c>
      <c r="AB1189" s="270" t="s">
        <v>1259</v>
      </c>
      <c r="AC1189" s="270" t="s">
        <v>1259</v>
      </c>
      <c r="AD1189" s="270" t="s">
        <v>1259</v>
      </c>
      <c r="AE1189" s="270" t="s">
        <v>1259</v>
      </c>
      <c r="AF1189" s="270" t="s">
        <v>1259</v>
      </c>
      <c r="AG1189" s="270" t="s">
        <v>1259</v>
      </c>
      <c r="AH1189" s="270" t="s">
        <v>1259</v>
      </c>
      <c r="AI1189" s="270" t="s">
        <v>1259</v>
      </c>
      <c r="AJ1189" s="270" t="s">
        <v>1259</v>
      </c>
      <c r="AK1189" s="270" t="s">
        <v>1259</v>
      </c>
      <c r="AL1189" s="270" t="s">
        <v>1259</v>
      </c>
      <c r="AM1189" s="270" t="s">
        <v>1259</v>
      </c>
      <c r="AN1189" s="270" t="s">
        <v>1259</v>
      </c>
      <c r="AO1189" s="270" t="s">
        <v>1259</v>
      </c>
      <c r="AP1189" s="270" t="s">
        <v>1259</v>
      </c>
      <c r="AQ1189" s="270" t="s">
        <v>1259</v>
      </c>
      <c r="AR1189" s="270" t="s">
        <v>1259</v>
      </c>
      <c r="AS1189" s="270" t="s">
        <v>1259</v>
      </c>
      <c r="AT1189" s="270" t="s">
        <v>1259</v>
      </c>
      <c r="AU1189" s="270" t="s">
        <v>1259</v>
      </c>
      <c r="AV1189" s="270" t="s">
        <v>1259</v>
      </c>
      <c r="AW1189" s="277" t="s">
        <v>1259</v>
      </c>
      <c r="AX1189">
        <f>VLOOKUP(A1189,[1]Sheet4!B$2:G$3636,6,0)</f>
        <v>0</v>
      </c>
      <c r="AY1189" t="str">
        <f>VLOOKUP(A1189,[1]Sheet2!A$3:AC$3636,29,0)</f>
        <v/>
      </c>
      <c r="AZ1189" s="270" t="s">
        <v>3258</v>
      </c>
      <c r="BA1189" s="270" t="s">
        <v>3258</v>
      </c>
      <c r="BB1189" s="270" t="s">
        <v>3258</v>
      </c>
      <c r="BC1189" s="270" t="s">
        <v>3258</v>
      </c>
      <c r="BD1189" s="270"/>
      <c r="BE1189" s="270"/>
    </row>
    <row r="1190" spans="1:83" ht="14.4" x14ac:dyDescent="0.3">
      <c r="A1190" s="269">
        <v>525425</v>
      </c>
      <c r="B1190" s="272" t="str">
        <f>VLOOKUP(A1190,[1]Sheet4!B$1:G$3636,5,0)</f>
        <v>الرابعة</v>
      </c>
      <c r="C1190" s="270" t="s">
        <v>1259</v>
      </c>
      <c r="D1190" s="270" t="s">
        <v>1259</v>
      </c>
      <c r="E1190" s="270" t="s">
        <v>1259</v>
      </c>
      <c r="F1190" s="270" t="s">
        <v>1259</v>
      </c>
      <c r="G1190" s="270" t="s">
        <v>1259</v>
      </c>
      <c r="H1190" s="270" t="s">
        <v>1259</v>
      </c>
      <c r="I1190" s="270" t="s">
        <v>1259</v>
      </c>
      <c r="J1190" s="270" t="s">
        <v>1259</v>
      </c>
      <c r="K1190" s="270" t="s">
        <v>1259</v>
      </c>
      <c r="L1190" s="270" t="s">
        <v>1259</v>
      </c>
      <c r="M1190" s="270" t="s">
        <v>1259</v>
      </c>
      <c r="N1190" s="270" t="s">
        <v>1259</v>
      </c>
      <c r="O1190" s="270" t="s">
        <v>1259</v>
      </c>
      <c r="P1190" s="270" t="s">
        <v>1259</v>
      </c>
      <c r="Q1190" s="270" t="s">
        <v>1259</v>
      </c>
      <c r="R1190" s="270" t="s">
        <v>1259</v>
      </c>
      <c r="S1190" s="270" t="s">
        <v>1259</v>
      </c>
      <c r="T1190" s="270" t="s">
        <v>1259</v>
      </c>
      <c r="U1190" s="270" t="s">
        <v>1259</v>
      </c>
      <c r="V1190" s="270" t="s">
        <v>1259</v>
      </c>
      <c r="W1190" s="270" t="s">
        <v>1259</v>
      </c>
      <c r="X1190" s="270" t="s">
        <v>1259</v>
      </c>
      <c r="Y1190" s="270" t="s">
        <v>1259</v>
      </c>
      <c r="Z1190" s="270" t="s">
        <v>1259</v>
      </c>
      <c r="AA1190" s="270" t="s">
        <v>1259</v>
      </c>
      <c r="AB1190" s="270" t="s">
        <v>1259</v>
      </c>
      <c r="AC1190" s="270" t="s">
        <v>1259</v>
      </c>
      <c r="AD1190" s="270" t="s">
        <v>1259</v>
      </c>
      <c r="AE1190" s="270" t="s">
        <v>1259</v>
      </c>
      <c r="AF1190" s="270" t="s">
        <v>1259</v>
      </c>
      <c r="AG1190" s="270" t="s">
        <v>1259</v>
      </c>
      <c r="AH1190" s="270" t="s">
        <v>1259</v>
      </c>
      <c r="AI1190" s="270" t="s">
        <v>1259</v>
      </c>
      <c r="AJ1190" s="270" t="s">
        <v>1259</v>
      </c>
      <c r="AK1190" s="270" t="s">
        <v>1259</v>
      </c>
      <c r="AL1190" s="270" t="s">
        <v>1259</v>
      </c>
      <c r="AM1190" s="270" t="s">
        <v>1259</v>
      </c>
      <c r="AN1190" s="270" t="s">
        <v>1259</v>
      </c>
      <c r="AO1190" s="270" t="s">
        <v>1259</v>
      </c>
      <c r="AP1190" s="270" t="s">
        <v>1259</v>
      </c>
      <c r="AQ1190" s="270" t="s">
        <v>1259</v>
      </c>
      <c r="AR1190" s="270" t="s">
        <v>1259</v>
      </c>
      <c r="AS1190" s="270" t="s">
        <v>1259</v>
      </c>
      <c r="AT1190" s="270" t="s">
        <v>1259</v>
      </c>
      <c r="AU1190" s="270" t="s">
        <v>1259</v>
      </c>
      <c r="AV1190" s="270" t="s">
        <v>1259</v>
      </c>
      <c r="AW1190" s="277" t="s">
        <v>1259</v>
      </c>
      <c r="AX1190">
        <f>VLOOKUP(A1190,[1]Sheet4!B$2:G$3636,6,0)</f>
        <v>0</v>
      </c>
      <c r="AY1190" t="str">
        <f>VLOOKUP(A1190,[1]Sheet2!A$3:AC$3636,29,0)</f>
        <v/>
      </c>
      <c r="AZ1190" s="270" t="s">
        <v>3258</v>
      </c>
      <c r="BA1190" s="270" t="s">
        <v>3258</v>
      </c>
      <c r="BB1190" s="270" t="s">
        <v>3258</v>
      </c>
      <c r="BC1190" s="270" t="s">
        <v>3258</v>
      </c>
      <c r="BD1190" s="270"/>
      <c r="BE1190" s="270"/>
      <c r="BH1190" s="248"/>
      <c r="BI1190" s="248"/>
      <c r="BJ1190" s="248"/>
      <c r="BK1190" s="248"/>
      <c r="BL1190" s="248"/>
      <c r="BM1190" s="248"/>
      <c r="BN1190" s="248"/>
      <c r="BO1190" s="248"/>
      <c r="BP1190" s="248" t="s">
        <v>3258</v>
      </c>
      <c r="BQ1190" s="248" t="s">
        <v>3258</v>
      </c>
      <c r="BR1190" s="248" t="s">
        <v>3258</v>
      </c>
      <c r="BS1190" s="248" t="s">
        <v>3258</v>
      </c>
      <c r="BT1190" s="248" t="s">
        <v>3258</v>
      </c>
      <c r="BU1190" s="248" t="s">
        <v>3258</v>
      </c>
      <c r="BV1190" s="247"/>
      <c r="BW1190" s="248"/>
      <c r="BX1190" s="248"/>
      <c r="BY1190" s="248"/>
      <c r="BZ1190" s="248"/>
      <c r="CA1190" s="241"/>
      <c r="CB1190" s="241"/>
      <c r="CC1190" s="241"/>
      <c r="CD1190" s="241"/>
      <c r="CE1190" s="248"/>
    </row>
    <row r="1191" spans="1:83" ht="14.4" x14ac:dyDescent="0.3">
      <c r="A1191" s="269">
        <v>525460</v>
      </c>
      <c r="B1191" s="272" t="str">
        <f>VLOOKUP(A1191,[1]Sheet4!B$1:G$3636,5,0)</f>
        <v>الرابعة</v>
      </c>
      <c r="C1191" s="270" t="s">
        <v>1259</v>
      </c>
      <c r="D1191" s="270" t="s">
        <v>1259</v>
      </c>
      <c r="E1191" s="270" t="s">
        <v>1259</v>
      </c>
      <c r="F1191" s="270" t="s">
        <v>1259</v>
      </c>
      <c r="G1191" s="270" t="s">
        <v>1259</v>
      </c>
      <c r="H1191" s="270" t="s">
        <v>1259</v>
      </c>
      <c r="I1191" s="270" t="s">
        <v>1259</v>
      </c>
      <c r="J1191" s="270" t="s">
        <v>1259</v>
      </c>
      <c r="K1191" s="270" t="s">
        <v>1259</v>
      </c>
      <c r="L1191" s="270" t="s">
        <v>1259</v>
      </c>
      <c r="M1191" s="270" t="s">
        <v>1259</v>
      </c>
      <c r="N1191" s="270" t="s">
        <v>1259</v>
      </c>
      <c r="O1191" s="270" t="s">
        <v>1259</v>
      </c>
      <c r="P1191" s="270" t="s">
        <v>1259</v>
      </c>
      <c r="Q1191" s="270" t="s">
        <v>1259</v>
      </c>
      <c r="R1191" s="270" t="s">
        <v>1259</v>
      </c>
      <c r="S1191" s="270" t="s">
        <v>1259</v>
      </c>
      <c r="T1191" s="270" t="s">
        <v>1259</v>
      </c>
      <c r="U1191" s="270" t="s">
        <v>1259</v>
      </c>
      <c r="V1191" s="270" t="s">
        <v>1259</v>
      </c>
      <c r="W1191" s="270" t="s">
        <v>1259</v>
      </c>
      <c r="X1191" s="270" t="s">
        <v>1259</v>
      </c>
      <c r="Y1191" s="270" t="s">
        <v>1259</v>
      </c>
      <c r="Z1191" s="270" t="s">
        <v>1259</v>
      </c>
      <c r="AA1191" s="270" t="s">
        <v>1259</v>
      </c>
      <c r="AB1191" s="270" t="s">
        <v>1259</v>
      </c>
      <c r="AC1191" s="270" t="s">
        <v>1259</v>
      </c>
      <c r="AD1191" s="270" t="s">
        <v>1259</v>
      </c>
      <c r="AE1191" s="270" t="s">
        <v>1259</v>
      </c>
      <c r="AF1191" s="270" t="s">
        <v>1259</v>
      </c>
      <c r="AG1191" s="270" t="s">
        <v>1259</v>
      </c>
      <c r="AH1191" s="270" t="s">
        <v>1259</v>
      </c>
      <c r="AI1191" s="270" t="s">
        <v>1259</v>
      </c>
      <c r="AJ1191" s="270" t="s">
        <v>1259</v>
      </c>
      <c r="AK1191" s="270" t="s">
        <v>1259</v>
      </c>
      <c r="AL1191" s="270" t="s">
        <v>1259</v>
      </c>
      <c r="AM1191" s="270" t="s">
        <v>1259</v>
      </c>
      <c r="AN1191" s="270" t="s">
        <v>1259</v>
      </c>
      <c r="AO1191" s="270" t="s">
        <v>1259</v>
      </c>
      <c r="AP1191" s="270" t="s">
        <v>1259</v>
      </c>
      <c r="AQ1191" s="270" t="s">
        <v>1259</v>
      </c>
      <c r="AR1191" s="270" t="s">
        <v>1259</v>
      </c>
      <c r="AS1191" s="270" t="s">
        <v>1259</v>
      </c>
      <c r="AT1191" s="270" t="s">
        <v>1259</v>
      </c>
      <c r="AU1191" s="270" t="s">
        <v>1259</v>
      </c>
      <c r="AV1191" s="270" t="s">
        <v>1259</v>
      </c>
      <c r="AW1191" s="277" t="s">
        <v>1259</v>
      </c>
      <c r="AX1191">
        <f>VLOOKUP(A1191,[1]Sheet4!B$2:G$3636,6,0)</f>
        <v>0</v>
      </c>
      <c r="AY1191" t="str">
        <f>VLOOKUP(A1191,[1]Sheet2!A$3:AC$3636,29,0)</f>
        <v/>
      </c>
      <c r="AZ1191" s="270" t="s">
        <v>3258</v>
      </c>
      <c r="BA1191" s="270" t="s">
        <v>3258</v>
      </c>
      <c r="BB1191" s="270" t="s">
        <v>3258</v>
      </c>
      <c r="BC1191" s="270" t="s">
        <v>3258</v>
      </c>
      <c r="BD1191" s="270"/>
      <c r="BE1191" s="270"/>
      <c r="BH1191" s="248"/>
      <c r="BI1191" s="248"/>
      <c r="BJ1191" s="248"/>
      <c r="BK1191" s="248"/>
      <c r="BL1191" s="248"/>
      <c r="BM1191" s="248"/>
      <c r="BN1191" s="248"/>
      <c r="BO1191" s="248"/>
      <c r="BP1191" s="248" t="s">
        <v>3258</v>
      </c>
      <c r="BQ1191" s="248" t="s">
        <v>3258</v>
      </c>
      <c r="BR1191" s="248" t="s">
        <v>3258</v>
      </c>
      <c r="BS1191" s="248" t="s">
        <v>3258</v>
      </c>
      <c r="BT1191" s="248" t="s">
        <v>3258</v>
      </c>
      <c r="BU1191" s="248" t="s">
        <v>3258</v>
      </c>
      <c r="BV1191" s="247"/>
      <c r="BW1191" s="248"/>
      <c r="BX1191" s="248"/>
      <c r="BY1191" s="248"/>
      <c r="BZ1191" s="248"/>
      <c r="CA1191" s="241"/>
      <c r="CB1191" s="241"/>
      <c r="CC1191" s="241"/>
      <c r="CD1191" s="241"/>
      <c r="CE1191" s="248"/>
    </row>
    <row r="1192" spans="1:83" ht="14.4" x14ac:dyDescent="0.3">
      <c r="A1192" s="269">
        <v>525463</v>
      </c>
      <c r="B1192" s="272" t="str">
        <f>VLOOKUP(A1192,[1]Sheet4!B$1:G$3636,5,0)</f>
        <v>الرابعة</v>
      </c>
      <c r="C1192" s="270" t="s">
        <v>1259</v>
      </c>
      <c r="D1192" s="270" t="s">
        <v>1259</v>
      </c>
      <c r="E1192" s="270" t="s">
        <v>1259</v>
      </c>
      <c r="F1192" s="270" t="s">
        <v>1259</v>
      </c>
      <c r="G1192" s="270" t="s">
        <v>1259</v>
      </c>
      <c r="H1192" s="270" t="s">
        <v>1259</v>
      </c>
      <c r="I1192" s="270" t="s">
        <v>1259</v>
      </c>
      <c r="J1192" s="270" t="s">
        <v>1259</v>
      </c>
      <c r="K1192" s="270" t="s">
        <v>1259</v>
      </c>
      <c r="L1192" s="270" t="s">
        <v>1259</v>
      </c>
      <c r="M1192" s="270" t="s">
        <v>1259</v>
      </c>
      <c r="N1192" s="270" t="s">
        <v>1259</v>
      </c>
      <c r="O1192" s="270" t="s">
        <v>1259</v>
      </c>
      <c r="P1192" s="270" t="s">
        <v>1259</v>
      </c>
      <c r="Q1192" s="270" t="s">
        <v>1259</v>
      </c>
      <c r="R1192" s="270" t="s">
        <v>1259</v>
      </c>
      <c r="S1192" s="270" t="s">
        <v>1259</v>
      </c>
      <c r="T1192" s="270" t="s">
        <v>1259</v>
      </c>
      <c r="U1192" s="270" t="s">
        <v>1259</v>
      </c>
      <c r="V1192" s="270" t="s">
        <v>1259</v>
      </c>
      <c r="W1192" s="270" t="s">
        <v>1259</v>
      </c>
      <c r="X1192" s="270" t="s">
        <v>1259</v>
      </c>
      <c r="Y1192" s="270" t="s">
        <v>1259</v>
      </c>
      <c r="Z1192" s="270" t="s">
        <v>1259</v>
      </c>
      <c r="AA1192" s="270" t="s">
        <v>1259</v>
      </c>
      <c r="AB1192" s="270" t="s">
        <v>1259</v>
      </c>
      <c r="AC1192" s="270" t="s">
        <v>1259</v>
      </c>
      <c r="AD1192" s="270" t="s">
        <v>1259</v>
      </c>
      <c r="AE1192" s="270" t="s">
        <v>1259</v>
      </c>
      <c r="AF1192" s="270" t="s">
        <v>1259</v>
      </c>
      <c r="AG1192" s="270" t="s">
        <v>1259</v>
      </c>
      <c r="AH1192" s="270" t="s">
        <v>1259</v>
      </c>
      <c r="AI1192" s="270" t="s">
        <v>1259</v>
      </c>
      <c r="AJ1192" s="270" t="s">
        <v>1259</v>
      </c>
      <c r="AK1192" s="270" t="s">
        <v>1259</v>
      </c>
      <c r="AL1192" s="270" t="s">
        <v>1259</v>
      </c>
      <c r="AM1192" s="270" t="s">
        <v>1259</v>
      </c>
      <c r="AN1192" s="270" t="s">
        <v>1259</v>
      </c>
      <c r="AO1192" s="270" t="s">
        <v>1259</v>
      </c>
      <c r="AP1192" s="270" t="s">
        <v>1259</v>
      </c>
      <c r="AQ1192" s="270" t="s">
        <v>1259</v>
      </c>
      <c r="AR1192" s="270" t="s">
        <v>1259</v>
      </c>
      <c r="AS1192" s="270" t="s">
        <v>1259</v>
      </c>
      <c r="AT1192" s="270" t="s">
        <v>1259</v>
      </c>
      <c r="AU1192" s="270" t="s">
        <v>1259</v>
      </c>
      <c r="AV1192" s="270" t="s">
        <v>1259</v>
      </c>
      <c r="AW1192" s="277" t="s">
        <v>1259</v>
      </c>
      <c r="AX1192">
        <f>VLOOKUP(A1192,[1]Sheet4!B$2:G$3636,6,0)</f>
        <v>0</v>
      </c>
      <c r="AY1192" t="str">
        <f>VLOOKUP(A1192,[1]Sheet2!A$3:AC$3636,29,0)</f>
        <v/>
      </c>
      <c r="AZ1192" s="270" t="s">
        <v>3258</v>
      </c>
      <c r="BA1192" s="270" t="s">
        <v>3258</v>
      </c>
      <c r="BB1192" s="270" t="s">
        <v>3258</v>
      </c>
      <c r="BC1192" s="270" t="s">
        <v>3258</v>
      </c>
      <c r="BD1192" s="270"/>
      <c r="BE1192" s="270"/>
    </row>
    <row r="1193" spans="1:83" ht="14.4" x14ac:dyDescent="0.3">
      <c r="A1193" s="269">
        <v>525479</v>
      </c>
      <c r="B1193" s="272" t="str">
        <f>VLOOKUP(A1193,[1]Sheet4!B$1:G$3636,5,0)</f>
        <v>الرابعة</v>
      </c>
      <c r="C1193" s="270" t="s">
        <v>1259</v>
      </c>
      <c r="D1193" s="270" t="s">
        <v>1259</v>
      </c>
      <c r="E1193" s="270" t="s">
        <v>1259</v>
      </c>
      <c r="F1193" s="270" t="s">
        <v>1259</v>
      </c>
      <c r="G1193" s="270" t="s">
        <v>1259</v>
      </c>
      <c r="H1193" s="270" t="s">
        <v>1259</v>
      </c>
      <c r="I1193" s="270" t="s">
        <v>1259</v>
      </c>
      <c r="J1193" s="270" t="s">
        <v>1259</v>
      </c>
      <c r="K1193" s="270" t="s">
        <v>1259</v>
      </c>
      <c r="L1193" s="270" t="s">
        <v>1259</v>
      </c>
      <c r="M1193" s="270" t="s">
        <v>1259</v>
      </c>
      <c r="N1193" s="270" t="s">
        <v>1259</v>
      </c>
      <c r="O1193" s="270" t="s">
        <v>1259</v>
      </c>
      <c r="P1193" s="270" t="s">
        <v>1259</v>
      </c>
      <c r="Q1193" s="270" t="s">
        <v>1259</v>
      </c>
      <c r="R1193" s="270" t="s">
        <v>1259</v>
      </c>
      <c r="S1193" s="270" t="s">
        <v>1259</v>
      </c>
      <c r="T1193" s="270" t="s">
        <v>1259</v>
      </c>
      <c r="U1193" s="270" t="s">
        <v>1259</v>
      </c>
      <c r="V1193" s="270" t="s">
        <v>1259</v>
      </c>
      <c r="W1193" s="270" t="s">
        <v>1259</v>
      </c>
      <c r="X1193" s="270" t="s">
        <v>1259</v>
      </c>
      <c r="Y1193" s="270" t="s">
        <v>1259</v>
      </c>
      <c r="Z1193" s="270" t="s">
        <v>1259</v>
      </c>
      <c r="AA1193" s="270" t="s">
        <v>1259</v>
      </c>
      <c r="AB1193" s="270" t="s">
        <v>1259</v>
      </c>
      <c r="AC1193" s="270" t="s">
        <v>1259</v>
      </c>
      <c r="AD1193" s="270" t="s">
        <v>1259</v>
      </c>
      <c r="AE1193" s="270" t="s">
        <v>1259</v>
      </c>
      <c r="AF1193" s="270" t="s">
        <v>1259</v>
      </c>
      <c r="AG1193" s="270" t="s">
        <v>1259</v>
      </c>
      <c r="AH1193" s="270" t="s">
        <v>1259</v>
      </c>
      <c r="AI1193" s="270" t="s">
        <v>1259</v>
      </c>
      <c r="AJ1193" s="270" t="s">
        <v>1259</v>
      </c>
      <c r="AK1193" s="270" t="s">
        <v>1259</v>
      </c>
      <c r="AL1193" s="270" t="s">
        <v>1259</v>
      </c>
      <c r="AM1193" s="270" t="s">
        <v>1259</v>
      </c>
      <c r="AN1193" s="270" t="s">
        <v>1259</v>
      </c>
      <c r="AO1193" s="270" t="s">
        <v>1259</v>
      </c>
      <c r="AP1193" s="270" t="s">
        <v>1259</v>
      </c>
      <c r="AQ1193" s="270" t="s">
        <v>1259</v>
      </c>
      <c r="AR1193" s="270" t="s">
        <v>1259</v>
      </c>
      <c r="AS1193" s="270" t="s">
        <v>1259</v>
      </c>
      <c r="AT1193" s="270" t="s">
        <v>1259</v>
      </c>
      <c r="AU1193" s="270" t="s">
        <v>1259</v>
      </c>
      <c r="AV1193" s="270" t="s">
        <v>1259</v>
      </c>
      <c r="AW1193" s="270" t="s">
        <v>1259</v>
      </c>
      <c r="AX1193">
        <f>VLOOKUP(A1193,[1]Sheet4!B$2:G$3636,6,0)</f>
        <v>0</v>
      </c>
      <c r="AY1193" t="str">
        <f>VLOOKUP(A1193,[1]Sheet2!A$3:AC$3636,29,0)</f>
        <v/>
      </c>
      <c r="AZ1193" s="270" t="s">
        <v>3258</v>
      </c>
      <c r="BA1193" s="270" t="s">
        <v>3258</v>
      </c>
      <c r="BB1193" s="270" t="s">
        <v>3258</v>
      </c>
      <c r="BC1193" s="270" t="s">
        <v>3258</v>
      </c>
      <c r="BD1193" s="270"/>
      <c r="BE1193" s="270"/>
    </row>
    <row r="1194" spans="1:83" ht="14.4" x14ac:dyDescent="0.3">
      <c r="A1194" s="269">
        <v>525481</v>
      </c>
      <c r="B1194" s="272" t="str">
        <f>VLOOKUP(A1194,[1]Sheet4!B$1:G$3636,5,0)</f>
        <v>الرابعة</v>
      </c>
      <c r="C1194" s="270" t="s">
        <v>1259</v>
      </c>
      <c r="D1194" s="270" t="s">
        <v>1259</v>
      </c>
      <c r="E1194" s="270" t="s">
        <v>1259</v>
      </c>
      <c r="F1194" s="270" t="s">
        <v>1259</v>
      </c>
      <c r="G1194" s="270" t="s">
        <v>1259</v>
      </c>
      <c r="H1194" s="270" t="s">
        <v>1259</v>
      </c>
      <c r="I1194" s="270" t="s">
        <v>1259</v>
      </c>
      <c r="J1194" s="270" t="s">
        <v>1259</v>
      </c>
      <c r="K1194" s="270" t="s">
        <v>1259</v>
      </c>
      <c r="L1194" s="270" t="s">
        <v>1259</v>
      </c>
      <c r="M1194" s="270" t="s">
        <v>1259</v>
      </c>
      <c r="N1194" s="270" t="s">
        <v>1259</v>
      </c>
      <c r="O1194" s="270" t="s">
        <v>1259</v>
      </c>
      <c r="P1194" s="270" t="s">
        <v>1259</v>
      </c>
      <c r="Q1194" s="270" t="s">
        <v>1259</v>
      </c>
      <c r="R1194" s="270" t="s">
        <v>1259</v>
      </c>
      <c r="S1194" s="270" t="s">
        <v>1259</v>
      </c>
      <c r="T1194" s="270" t="s">
        <v>1259</v>
      </c>
      <c r="U1194" s="270" t="s">
        <v>1259</v>
      </c>
      <c r="V1194" s="270" t="s">
        <v>1259</v>
      </c>
      <c r="W1194" s="270" t="s">
        <v>1259</v>
      </c>
      <c r="X1194" s="270" t="s">
        <v>1259</v>
      </c>
      <c r="Y1194" s="270" t="s">
        <v>1259</v>
      </c>
      <c r="Z1194" s="270" t="s">
        <v>1259</v>
      </c>
      <c r="AA1194" s="270" t="s">
        <v>1259</v>
      </c>
      <c r="AB1194" s="270" t="s">
        <v>1259</v>
      </c>
      <c r="AC1194" s="270" t="s">
        <v>1259</v>
      </c>
      <c r="AD1194" s="270" t="s">
        <v>1259</v>
      </c>
      <c r="AE1194" s="270" t="s">
        <v>1259</v>
      </c>
      <c r="AF1194" s="270" t="s">
        <v>1259</v>
      </c>
      <c r="AG1194" s="270" t="s">
        <v>1259</v>
      </c>
      <c r="AH1194" s="270" t="s">
        <v>1259</v>
      </c>
      <c r="AI1194" s="270" t="s">
        <v>1259</v>
      </c>
      <c r="AJ1194" s="270" t="s">
        <v>1259</v>
      </c>
      <c r="AK1194" s="270" t="s">
        <v>1259</v>
      </c>
      <c r="AL1194" s="270" t="s">
        <v>1259</v>
      </c>
      <c r="AM1194" s="270" t="s">
        <v>1259</v>
      </c>
      <c r="AN1194" s="270" t="s">
        <v>1259</v>
      </c>
      <c r="AO1194" s="270" t="s">
        <v>1259</v>
      </c>
      <c r="AP1194" s="270" t="s">
        <v>1259</v>
      </c>
      <c r="AQ1194" s="270" t="s">
        <v>1259</v>
      </c>
      <c r="AR1194" s="270" t="s">
        <v>1259</v>
      </c>
      <c r="AS1194" s="270" t="s">
        <v>1259</v>
      </c>
      <c r="AT1194" s="270" t="s">
        <v>1259</v>
      </c>
      <c r="AU1194" s="270" t="s">
        <v>1259</v>
      </c>
      <c r="AV1194" s="270" t="s">
        <v>1259</v>
      </c>
      <c r="AW1194" s="270" t="s">
        <v>1259</v>
      </c>
      <c r="AX1194">
        <f>VLOOKUP(A1194,[1]Sheet4!B$2:G$3636,6,0)</f>
        <v>0</v>
      </c>
      <c r="AY1194" t="str">
        <f>VLOOKUP(A1194,[1]Sheet2!A$3:AC$3636,29,0)</f>
        <v/>
      </c>
      <c r="AZ1194" s="270" t="s">
        <v>3258</v>
      </c>
      <c r="BA1194" s="270" t="s">
        <v>3258</v>
      </c>
      <c r="BB1194" s="270" t="s">
        <v>3258</v>
      </c>
      <c r="BC1194" s="270" t="s">
        <v>3258</v>
      </c>
      <c r="BD1194" s="270"/>
      <c r="BE1194" s="270"/>
    </row>
    <row r="1195" spans="1:83" ht="14.4" x14ac:dyDescent="0.3">
      <c r="A1195" s="269">
        <v>525499</v>
      </c>
      <c r="B1195" s="272" t="str">
        <f>VLOOKUP(A1195,[1]Sheet4!B$1:G$3636,5,0)</f>
        <v>الرابعة</v>
      </c>
      <c r="C1195" s="270" t="s">
        <v>1259</v>
      </c>
      <c r="D1195" s="270" t="s">
        <v>1259</v>
      </c>
      <c r="E1195" s="270" t="s">
        <v>1259</v>
      </c>
      <c r="F1195" s="270" t="s">
        <v>1259</v>
      </c>
      <c r="G1195" s="270" t="s">
        <v>1259</v>
      </c>
      <c r="H1195" s="270" t="s">
        <v>1259</v>
      </c>
      <c r="I1195" s="270" t="s">
        <v>1259</v>
      </c>
      <c r="J1195" s="270" t="s">
        <v>1259</v>
      </c>
      <c r="K1195" s="270" t="s">
        <v>1259</v>
      </c>
      <c r="L1195" s="270" t="s">
        <v>1259</v>
      </c>
      <c r="M1195" s="270" t="s">
        <v>1259</v>
      </c>
      <c r="N1195" s="270" t="s">
        <v>1259</v>
      </c>
      <c r="O1195" s="270" t="s">
        <v>1259</v>
      </c>
      <c r="P1195" s="270" t="s">
        <v>1259</v>
      </c>
      <c r="Q1195" s="270" t="s">
        <v>1259</v>
      </c>
      <c r="R1195" s="270" t="s">
        <v>1259</v>
      </c>
      <c r="S1195" s="270" t="s">
        <v>1259</v>
      </c>
      <c r="T1195" s="270" t="s">
        <v>1259</v>
      </c>
      <c r="U1195" s="270" t="s">
        <v>1259</v>
      </c>
      <c r="V1195" s="270" t="s">
        <v>1259</v>
      </c>
      <c r="W1195" s="270" t="s">
        <v>1259</v>
      </c>
      <c r="X1195" s="270" t="s">
        <v>1259</v>
      </c>
      <c r="Y1195" s="270" t="s">
        <v>1259</v>
      </c>
      <c r="Z1195" s="270" t="s">
        <v>1259</v>
      </c>
      <c r="AA1195" s="270" t="s">
        <v>1259</v>
      </c>
      <c r="AB1195" s="270" t="s">
        <v>1259</v>
      </c>
      <c r="AC1195" s="270" t="s">
        <v>1259</v>
      </c>
      <c r="AD1195" s="270" t="s">
        <v>1259</v>
      </c>
      <c r="AE1195" s="270" t="s">
        <v>1259</v>
      </c>
      <c r="AF1195" s="270" t="s">
        <v>1259</v>
      </c>
      <c r="AG1195" s="270" t="s">
        <v>1259</v>
      </c>
      <c r="AH1195" s="270" t="s">
        <v>1259</v>
      </c>
      <c r="AI1195" s="270" t="s">
        <v>1259</v>
      </c>
      <c r="AJ1195" s="270" t="s">
        <v>1259</v>
      </c>
      <c r="AK1195" s="270" t="s">
        <v>1259</v>
      </c>
      <c r="AL1195" s="270" t="s">
        <v>1259</v>
      </c>
      <c r="AM1195" s="270" t="s">
        <v>1259</v>
      </c>
      <c r="AN1195" s="270" t="s">
        <v>1259</v>
      </c>
      <c r="AO1195" s="270" t="s">
        <v>1259</v>
      </c>
      <c r="AP1195" s="270" t="s">
        <v>1259</v>
      </c>
      <c r="AQ1195" s="270" t="s">
        <v>1259</v>
      </c>
      <c r="AR1195" s="270" t="s">
        <v>1259</v>
      </c>
      <c r="AS1195" s="270" t="s">
        <v>1259</v>
      </c>
      <c r="AT1195" s="270" t="s">
        <v>1259</v>
      </c>
      <c r="AU1195" s="270" t="s">
        <v>1259</v>
      </c>
      <c r="AV1195" s="270" t="s">
        <v>1259</v>
      </c>
      <c r="AW1195" s="277" t="s">
        <v>1259</v>
      </c>
      <c r="AX1195">
        <f>VLOOKUP(A1195,[1]Sheet4!B$2:G$3636,6,0)</f>
        <v>0</v>
      </c>
      <c r="AY1195">
        <f>VLOOKUP(A1195,[1]Sheet2!A$3:AC$3636,29,0)</f>
        <v>0</v>
      </c>
      <c r="AZ1195" s="270" t="s">
        <v>3258</v>
      </c>
      <c r="BA1195" s="270" t="s">
        <v>3258</v>
      </c>
      <c r="BB1195" s="270" t="s">
        <v>3258</v>
      </c>
      <c r="BC1195" s="270" t="s">
        <v>3258</v>
      </c>
      <c r="BD1195" s="270"/>
      <c r="BE1195" s="270"/>
    </row>
    <row r="1196" spans="1:83" ht="14.4" x14ac:dyDescent="0.3">
      <c r="A1196" s="269">
        <v>525501</v>
      </c>
      <c r="B1196" s="272" t="str">
        <f>VLOOKUP(A1196,[1]Sheet4!B$1:G$3636,5,0)</f>
        <v>الرابعة حديث</v>
      </c>
      <c r="C1196" s="270" t="s">
        <v>1259</v>
      </c>
      <c r="D1196" s="270" t="s">
        <v>1259</v>
      </c>
      <c r="E1196" s="270" t="s">
        <v>1259</v>
      </c>
      <c r="F1196" s="270" t="s">
        <v>1259</v>
      </c>
      <c r="G1196" s="270" t="s">
        <v>1259</v>
      </c>
      <c r="H1196" s="270" t="s">
        <v>1259</v>
      </c>
      <c r="I1196" s="270" t="s">
        <v>1259</v>
      </c>
      <c r="J1196" s="270" t="s">
        <v>1259</v>
      </c>
      <c r="K1196" s="270" t="s">
        <v>1259</v>
      </c>
      <c r="L1196" s="270" t="s">
        <v>1259</v>
      </c>
      <c r="M1196" s="270" t="s">
        <v>1259</v>
      </c>
      <c r="N1196" s="270" t="s">
        <v>1259</v>
      </c>
      <c r="O1196" s="270" t="s">
        <v>1259</v>
      </c>
      <c r="P1196" s="270" t="s">
        <v>1259</v>
      </c>
      <c r="Q1196" s="270" t="s">
        <v>1259</v>
      </c>
      <c r="R1196" s="270" t="s">
        <v>1259</v>
      </c>
      <c r="S1196" s="270" t="s">
        <v>1259</v>
      </c>
      <c r="T1196" s="270" t="s">
        <v>1259</v>
      </c>
      <c r="U1196" s="270" t="s">
        <v>1259</v>
      </c>
      <c r="V1196" s="270" t="s">
        <v>1259</v>
      </c>
      <c r="W1196" s="270" t="s">
        <v>1259</v>
      </c>
      <c r="X1196" s="270" t="s">
        <v>1259</v>
      </c>
      <c r="Y1196" s="270" t="s">
        <v>1259</v>
      </c>
      <c r="Z1196" s="270" t="s">
        <v>1259</v>
      </c>
      <c r="AA1196" s="270" t="s">
        <v>1259</v>
      </c>
      <c r="AB1196" s="270" t="s">
        <v>1259</v>
      </c>
      <c r="AC1196" s="270" t="s">
        <v>1259</v>
      </c>
      <c r="AD1196" s="270" t="s">
        <v>1259</v>
      </c>
      <c r="AE1196" s="270" t="s">
        <v>1259</v>
      </c>
      <c r="AF1196" s="270" t="s">
        <v>1259</v>
      </c>
      <c r="AG1196" s="270" t="s">
        <v>1259</v>
      </c>
      <c r="AH1196" s="270" t="s">
        <v>1259</v>
      </c>
      <c r="AI1196" s="270" t="s">
        <v>1259</v>
      </c>
      <c r="AJ1196" s="270" t="s">
        <v>1259</v>
      </c>
      <c r="AK1196" s="270" t="s">
        <v>1259</v>
      </c>
      <c r="AL1196" s="270" t="s">
        <v>1259</v>
      </c>
      <c r="AM1196" s="270" t="s">
        <v>1259</v>
      </c>
      <c r="AN1196" s="270" t="s">
        <v>1259</v>
      </c>
      <c r="AO1196" s="270" t="s">
        <v>1259</v>
      </c>
      <c r="AP1196" s="270" t="s">
        <v>1259</v>
      </c>
      <c r="AQ1196" s="270" t="s">
        <v>1259</v>
      </c>
      <c r="AR1196" s="270" t="s">
        <v>1259</v>
      </c>
      <c r="AS1196" s="270" t="s">
        <v>3258</v>
      </c>
      <c r="AT1196" s="270" t="s">
        <v>3258</v>
      </c>
      <c r="AU1196" s="270" t="s">
        <v>3258</v>
      </c>
      <c r="AV1196" s="270" t="s">
        <v>3258</v>
      </c>
      <c r="AW1196" s="277" t="s">
        <v>3258</v>
      </c>
      <c r="AY1196" t="str">
        <f>VLOOKUP(A1196,[1]Sheet2!A$3:AC$3636,29,0)</f>
        <v/>
      </c>
      <c r="AZ1196" s="270" t="s">
        <v>3258</v>
      </c>
      <c r="BA1196" s="270" t="s">
        <v>3258</v>
      </c>
      <c r="BB1196" s="270" t="s">
        <v>3258</v>
      </c>
      <c r="BC1196" s="270" t="s">
        <v>3258</v>
      </c>
      <c r="BD1196" s="270"/>
      <c r="BE1196" s="270"/>
      <c r="BH1196" s="248"/>
      <c r="BI1196" s="248"/>
      <c r="BJ1196" s="248"/>
      <c r="BK1196" s="248"/>
      <c r="BL1196" s="248"/>
      <c r="BM1196" s="248"/>
      <c r="BN1196" s="248"/>
      <c r="BO1196" s="248"/>
      <c r="BP1196" s="248" t="s">
        <v>3258</v>
      </c>
      <c r="BQ1196" s="248" t="s">
        <v>3258</v>
      </c>
      <c r="BR1196" s="248" t="s">
        <v>3258</v>
      </c>
      <c r="BS1196" s="248" t="s">
        <v>3258</v>
      </c>
      <c r="BT1196" s="248" t="s">
        <v>3258</v>
      </c>
      <c r="BU1196" s="248" t="s">
        <v>3258</v>
      </c>
      <c r="BV1196" s="247"/>
      <c r="BW1196" s="248"/>
      <c r="BX1196" s="248"/>
      <c r="BY1196" s="248"/>
      <c r="BZ1196" s="248"/>
      <c r="CA1196" s="241"/>
      <c r="CB1196" s="241"/>
      <c r="CC1196" s="241"/>
      <c r="CD1196" s="241"/>
      <c r="CE1196" s="248"/>
    </row>
    <row r="1197" spans="1:83" ht="14.4" x14ac:dyDescent="0.3">
      <c r="A1197" s="269">
        <v>525503</v>
      </c>
      <c r="B1197" s="272" t="str">
        <f>VLOOKUP(A1197,[1]Sheet4!B$1:G$3636,5,0)</f>
        <v>الرابعة</v>
      </c>
      <c r="C1197" s="270" t="s">
        <v>1259</v>
      </c>
      <c r="D1197" s="270" t="s">
        <v>1259</v>
      </c>
      <c r="E1197" s="270" t="s">
        <v>1259</v>
      </c>
      <c r="F1197" s="270" t="s">
        <v>1259</v>
      </c>
      <c r="G1197" s="270" t="s">
        <v>1259</v>
      </c>
      <c r="H1197" s="270" t="s">
        <v>1259</v>
      </c>
      <c r="I1197" s="270" t="s">
        <v>1259</v>
      </c>
      <c r="J1197" s="270" t="s">
        <v>1259</v>
      </c>
      <c r="K1197" s="270" t="s">
        <v>1259</v>
      </c>
      <c r="L1197" s="270" t="s">
        <v>1259</v>
      </c>
      <c r="M1197" s="270" t="s">
        <v>1259</v>
      </c>
      <c r="N1197" s="270" t="s">
        <v>1259</v>
      </c>
      <c r="O1197" s="270" t="s">
        <v>1259</v>
      </c>
      <c r="P1197" s="270" t="s">
        <v>1259</v>
      </c>
      <c r="Q1197" s="270" t="s">
        <v>1259</v>
      </c>
      <c r="R1197" s="270" t="s">
        <v>1259</v>
      </c>
      <c r="S1197" s="270" t="s">
        <v>1259</v>
      </c>
      <c r="T1197" s="270" t="s">
        <v>1259</v>
      </c>
      <c r="U1197" s="270" t="s">
        <v>1259</v>
      </c>
      <c r="V1197" s="270" t="s">
        <v>1259</v>
      </c>
      <c r="W1197" s="270" t="s">
        <v>1259</v>
      </c>
      <c r="X1197" s="270" t="s">
        <v>1259</v>
      </c>
      <c r="Y1197" s="270" t="s">
        <v>1259</v>
      </c>
      <c r="Z1197" s="270" t="s">
        <v>1259</v>
      </c>
      <c r="AA1197" s="270" t="s">
        <v>1259</v>
      </c>
      <c r="AB1197" s="270" t="s">
        <v>1259</v>
      </c>
      <c r="AC1197" s="270" t="s">
        <v>1259</v>
      </c>
      <c r="AD1197" s="270" t="s">
        <v>1259</v>
      </c>
      <c r="AE1197" s="270" t="s">
        <v>1259</v>
      </c>
      <c r="AF1197" s="270" t="s">
        <v>1259</v>
      </c>
      <c r="AG1197" s="270" t="s">
        <v>1259</v>
      </c>
      <c r="AH1197" s="270" t="s">
        <v>1259</v>
      </c>
      <c r="AI1197" s="270" t="s">
        <v>1259</v>
      </c>
      <c r="AJ1197" s="270" t="s">
        <v>1259</v>
      </c>
      <c r="AK1197" s="270" t="s">
        <v>1259</v>
      </c>
      <c r="AL1197" s="270" t="s">
        <v>1259</v>
      </c>
      <c r="AM1197" s="270" t="s">
        <v>1259</v>
      </c>
      <c r="AN1197" s="270" t="s">
        <v>1259</v>
      </c>
      <c r="AO1197" s="270" t="s">
        <v>1259</v>
      </c>
      <c r="AP1197" s="270" t="s">
        <v>1259</v>
      </c>
      <c r="AQ1197" s="270" t="s">
        <v>1259</v>
      </c>
      <c r="AR1197" s="270" t="s">
        <v>1259</v>
      </c>
      <c r="AS1197" s="270" t="s">
        <v>1259</v>
      </c>
      <c r="AT1197" s="270" t="s">
        <v>1259</v>
      </c>
      <c r="AU1197" s="270" t="s">
        <v>1259</v>
      </c>
      <c r="AV1197" s="270" t="s">
        <v>1259</v>
      </c>
      <c r="AW1197" s="277" t="s">
        <v>1259</v>
      </c>
      <c r="AX1197">
        <f>VLOOKUP(A1197,[1]Sheet4!B$2:G$3636,6,0)</f>
        <v>0</v>
      </c>
      <c r="AY1197" t="str">
        <f>VLOOKUP(A1197,[1]Sheet2!A$3:AC$3636,29,0)</f>
        <v/>
      </c>
      <c r="AZ1197" s="270" t="s">
        <v>3258</v>
      </c>
      <c r="BA1197" s="270" t="s">
        <v>3258</v>
      </c>
      <c r="BB1197" s="270" t="s">
        <v>3258</v>
      </c>
      <c r="BC1197" s="270" t="s">
        <v>3258</v>
      </c>
      <c r="BD1197" s="270"/>
      <c r="BE1197" s="270"/>
    </row>
    <row r="1198" spans="1:83" ht="14.4" x14ac:dyDescent="0.3">
      <c r="A1198" s="269">
        <v>525521</v>
      </c>
      <c r="B1198" s="272" t="str">
        <f>VLOOKUP(A1198,[1]Sheet4!B$1:G$3636,5,0)</f>
        <v>الرابعة</v>
      </c>
      <c r="C1198" s="270" t="s">
        <v>1259</v>
      </c>
      <c r="D1198" s="270" t="s">
        <v>1259</v>
      </c>
      <c r="E1198" s="270" t="s">
        <v>1259</v>
      </c>
      <c r="F1198" s="270" t="s">
        <v>1259</v>
      </c>
      <c r="G1198" s="270" t="s">
        <v>1259</v>
      </c>
      <c r="H1198" s="270" t="s">
        <v>1259</v>
      </c>
      <c r="I1198" s="270" t="s">
        <v>1259</v>
      </c>
      <c r="J1198" s="270" t="s">
        <v>1259</v>
      </c>
      <c r="K1198" s="270" t="s">
        <v>1259</v>
      </c>
      <c r="L1198" s="270" t="s">
        <v>1259</v>
      </c>
      <c r="M1198" s="270" t="s">
        <v>1259</v>
      </c>
      <c r="N1198" s="270" t="s">
        <v>1259</v>
      </c>
      <c r="O1198" s="270" t="s">
        <v>1259</v>
      </c>
      <c r="P1198" s="270" t="s">
        <v>1259</v>
      </c>
      <c r="Q1198" s="270" t="s">
        <v>1259</v>
      </c>
      <c r="R1198" s="270" t="s">
        <v>1259</v>
      </c>
      <c r="S1198" s="270" t="s">
        <v>1259</v>
      </c>
      <c r="T1198" s="270" t="s">
        <v>1259</v>
      </c>
      <c r="U1198" s="270" t="s">
        <v>1259</v>
      </c>
      <c r="V1198" s="270" t="s">
        <v>1259</v>
      </c>
      <c r="W1198" s="270" t="s">
        <v>1259</v>
      </c>
      <c r="X1198" s="270" t="s">
        <v>1259</v>
      </c>
      <c r="Y1198" s="270" t="s">
        <v>1259</v>
      </c>
      <c r="Z1198" s="270" t="s">
        <v>1259</v>
      </c>
      <c r="AA1198" s="270" t="s">
        <v>1259</v>
      </c>
      <c r="AB1198" s="270" t="s">
        <v>1259</v>
      </c>
      <c r="AC1198" s="270" t="s">
        <v>1259</v>
      </c>
      <c r="AD1198" s="270" t="s">
        <v>1259</v>
      </c>
      <c r="AE1198" s="270" t="s">
        <v>1259</v>
      </c>
      <c r="AF1198" s="270" t="s">
        <v>1259</v>
      </c>
      <c r="AG1198" s="270" t="s">
        <v>1259</v>
      </c>
      <c r="AH1198" s="270" t="s">
        <v>1259</v>
      </c>
      <c r="AI1198" s="270" t="s">
        <v>1259</v>
      </c>
      <c r="AJ1198" s="270" t="s">
        <v>1259</v>
      </c>
      <c r="AK1198" s="270" t="s">
        <v>1259</v>
      </c>
      <c r="AL1198" s="270" t="s">
        <v>1259</v>
      </c>
      <c r="AM1198" s="270" t="s">
        <v>1259</v>
      </c>
      <c r="AN1198" s="270" t="s">
        <v>1259</v>
      </c>
      <c r="AO1198" s="270" t="s">
        <v>1259</v>
      </c>
      <c r="AP1198" s="270" t="s">
        <v>1259</v>
      </c>
      <c r="AQ1198" s="270" t="s">
        <v>1259</v>
      </c>
      <c r="AR1198" s="270" t="s">
        <v>1259</v>
      </c>
      <c r="AS1198" s="270" t="s">
        <v>1259</v>
      </c>
      <c r="AT1198" s="270" t="s">
        <v>1259</v>
      </c>
      <c r="AU1198" s="270" t="s">
        <v>1259</v>
      </c>
      <c r="AV1198" s="270" t="s">
        <v>1259</v>
      </c>
      <c r="AW1198" s="277" t="s">
        <v>1259</v>
      </c>
      <c r="AX1198">
        <f>VLOOKUP(A1198,[1]Sheet4!B$2:G$3636,6,0)</f>
        <v>0</v>
      </c>
      <c r="AY1198" t="str">
        <f>VLOOKUP(A1198,[1]Sheet2!A$3:AC$3636,29,0)</f>
        <v/>
      </c>
      <c r="AZ1198" s="270" t="s">
        <v>3258</v>
      </c>
      <c r="BA1198" s="270" t="s">
        <v>3258</v>
      </c>
      <c r="BB1198" s="270" t="s">
        <v>3258</v>
      </c>
      <c r="BC1198" s="270" t="s">
        <v>3258</v>
      </c>
      <c r="BD1198" s="270"/>
      <c r="BE1198" s="270"/>
    </row>
    <row r="1199" spans="1:83" ht="14.4" x14ac:dyDescent="0.3">
      <c r="A1199" s="269">
        <v>525526</v>
      </c>
      <c r="B1199" s="272" t="str">
        <f>VLOOKUP(A1199,[1]Sheet4!B$1:G$3636,5,0)</f>
        <v>الرابعة حديث</v>
      </c>
      <c r="C1199" s="270" t="s">
        <v>1259</v>
      </c>
      <c r="D1199" s="270" t="s">
        <v>1259</v>
      </c>
      <c r="E1199" s="270" t="s">
        <v>1259</v>
      </c>
      <c r="F1199" s="270" t="s">
        <v>1259</v>
      </c>
      <c r="G1199" s="270" t="s">
        <v>1259</v>
      </c>
      <c r="H1199" s="270" t="s">
        <v>1259</v>
      </c>
      <c r="I1199" s="270" t="s">
        <v>1259</v>
      </c>
      <c r="J1199" s="270" t="s">
        <v>1259</v>
      </c>
      <c r="K1199" s="270" t="s">
        <v>1259</v>
      </c>
      <c r="L1199" s="270" t="s">
        <v>1259</v>
      </c>
      <c r="M1199" s="270" t="s">
        <v>1259</v>
      </c>
      <c r="N1199" s="270" t="s">
        <v>1259</v>
      </c>
      <c r="O1199" s="270" t="s">
        <v>1259</v>
      </c>
      <c r="P1199" s="270" t="s">
        <v>1259</v>
      </c>
      <c r="Q1199" s="270" t="s">
        <v>1259</v>
      </c>
      <c r="R1199" s="270" t="s">
        <v>1259</v>
      </c>
      <c r="S1199" s="270" t="s">
        <v>1259</v>
      </c>
      <c r="T1199" s="270" t="s">
        <v>1259</v>
      </c>
      <c r="U1199" s="270" t="s">
        <v>1259</v>
      </c>
      <c r="V1199" s="270" t="s">
        <v>1259</v>
      </c>
      <c r="W1199" s="270" t="s">
        <v>1259</v>
      </c>
      <c r="X1199" s="270" t="s">
        <v>1259</v>
      </c>
      <c r="Y1199" s="270" t="s">
        <v>1259</v>
      </c>
      <c r="Z1199" s="270" t="s">
        <v>1259</v>
      </c>
      <c r="AA1199" s="270" t="s">
        <v>1259</v>
      </c>
      <c r="AB1199" s="270" t="s">
        <v>1259</v>
      </c>
      <c r="AC1199" s="270" t="s">
        <v>1259</v>
      </c>
      <c r="AD1199" s="270" t="s">
        <v>1259</v>
      </c>
      <c r="AE1199" s="270" t="s">
        <v>1259</v>
      </c>
      <c r="AF1199" s="270" t="s">
        <v>1259</v>
      </c>
      <c r="AG1199" s="270" t="s">
        <v>1259</v>
      </c>
      <c r="AH1199" s="270" t="s">
        <v>1259</v>
      </c>
      <c r="AI1199" s="270" t="s">
        <v>1259</v>
      </c>
      <c r="AJ1199" s="270" t="s">
        <v>1259</v>
      </c>
      <c r="AK1199" s="270" t="s">
        <v>1259</v>
      </c>
      <c r="AL1199" s="270" t="s">
        <v>1259</v>
      </c>
      <c r="AM1199" s="270" t="s">
        <v>1259</v>
      </c>
      <c r="AN1199" s="270" t="s">
        <v>1259</v>
      </c>
      <c r="AO1199" s="270" t="s">
        <v>1259</v>
      </c>
      <c r="AP1199" s="270" t="s">
        <v>1259</v>
      </c>
      <c r="AQ1199" s="270" t="s">
        <v>1259</v>
      </c>
      <c r="AR1199" s="270" t="s">
        <v>1259</v>
      </c>
      <c r="AS1199" s="270" t="s">
        <v>3258</v>
      </c>
      <c r="AT1199" s="270" t="s">
        <v>3258</v>
      </c>
      <c r="AU1199" s="270" t="s">
        <v>3258</v>
      </c>
      <c r="AV1199" s="270" t="s">
        <v>3258</v>
      </c>
      <c r="AW1199" s="277" t="s">
        <v>3258</v>
      </c>
      <c r="AY1199" t="str">
        <f>VLOOKUP(A1199,[1]Sheet2!A$3:AC$3636,29,0)</f>
        <v/>
      </c>
      <c r="AZ1199" s="270" t="s">
        <v>3258</v>
      </c>
      <c r="BA1199" s="270" t="s">
        <v>3258</v>
      </c>
      <c r="BB1199" s="270" t="s">
        <v>3258</v>
      </c>
      <c r="BC1199" s="270" t="s">
        <v>3258</v>
      </c>
      <c r="BD1199" s="270"/>
      <c r="BE1199" s="270"/>
      <c r="BH1199" s="248"/>
      <c r="BI1199" s="248"/>
      <c r="BJ1199" s="248"/>
      <c r="BK1199" s="248"/>
      <c r="BL1199" s="248"/>
      <c r="BM1199" s="248"/>
      <c r="BN1199" s="248"/>
      <c r="BO1199" s="248"/>
      <c r="BP1199" s="248" t="s">
        <v>3258</v>
      </c>
      <c r="BQ1199" s="248" t="s">
        <v>3258</v>
      </c>
      <c r="BR1199" s="248" t="s">
        <v>3258</v>
      </c>
      <c r="BS1199" s="248" t="s">
        <v>3258</v>
      </c>
      <c r="BT1199" s="248" t="s">
        <v>3258</v>
      </c>
      <c r="BU1199" s="248" t="s">
        <v>3258</v>
      </c>
      <c r="BV1199" s="247"/>
      <c r="BW1199" s="248"/>
      <c r="BX1199" s="248"/>
      <c r="BY1199" s="248"/>
      <c r="BZ1199" s="248"/>
      <c r="CA1199" s="241"/>
      <c r="CB1199" s="241"/>
      <c r="CC1199" s="241"/>
      <c r="CD1199" s="241"/>
      <c r="CE1199" s="248"/>
    </row>
    <row r="1200" spans="1:83" ht="14.4" x14ac:dyDescent="0.3">
      <c r="A1200" s="269">
        <v>525527</v>
      </c>
      <c r="B1200" s="272" t="str">
        <f>VLOOKUP(A1200,[1]Sheet4!B$1:G$3636,5,0)</f>
        <v>الرابعة</v>
      </c>
      <c r="C1200" s="270" t="s">
        <v>1259</v>
      </c>
      <c r="D1200" s="270" t="s">
        <v>1259</v>
      </c>
      <c r="E1200" s="270" t="s">
        <v>1259</v>
      </c>
      <c r="F1200" s="270" t="s">
        <v>1259</v>
      </c>
      <c r="G1200" s="270" t="s">
        <v>1259</v>
      </c>
      <c r="H1200" s="270" t="s">
        <v>1259</v>
      </c>
      <c r="I1200" s="270" t="s">
        <v>1259</v>
      </c>
      <c r="J1200" s="270" t="s">
        <v>1259</v>
      </c>
      <c r="K1200" s="270" t="s">
        <v>1259</v>
      </c>
      <c r="L1200" s="270" t="s">
        <v>1259</v>
      </c>
      <c r="M1200" s="270" t="s">
        <v>1259</v>
      </c>
      <c r="N1200" s="270" t="s">
        <v>1259</v>
      </c>
      <c r="O1200" s="270" t="s">
        <v>1259</v>
      </c>
      <c r="P1200" s="270" t="s">
        <v>1259</v>
      </c>
      <c r="Q1200" s="270" t="s">
        <v>1259</v>
      </c>
      <c r="R1200" s="270" t="s">
        <v>1259</v>
      </c>
      <c r="S1200" s="270" t="s">
        <v>1259</v>
      </c>
      <c r="T1200" s="270" t="s">
        <v>1259</v>
      </c>
      <c r="U1200" s="270" t="s">
        <v>1259</v>
      </c>
      <c r="V1200" s="270" t="s">
        <v>1259</v>
      </c>
      <c r="W1200" s="270" t="s">
        <v>1259</v>
      </c>
      <c r="X1200" s="270" t="s">
        <v>1259</v>
      </c>
      <c r="Y1200" s="270" t="s">
        <v>1259</v>
      </c>
      <c r="Z1200" s="270" t="s">
        <v>1259</v>
      </c>
      <c r="AA1200" s="270" t="s">
        <v>1259</v>
      </c>
      <c r="AB1200" s="270" t="s">
        <v>1259</v>
      </c>
      <c r="AC1200" s="270" t="s">
        <v>1259</v>
      </c>
      <c r="AD1200" s="270" t="s">
        <v>1259</v>
      </c>
      <c r="AE1200" s="270" t="s">
        <v>1259</v>
      </c>
      <c r="AF1200" s="270" t="s">
        <v>1259</v>
      </c>
      <c r="AG1200" s="270" t="s">
        <v>1259</v>
      </c>
      <c r="AH1200" s="270" t="s">
        <v>1259</v>
      </c>
      <c r="AI1200" s="270" t="s">
        <v>1259</v>
      </c>
      <c r="AJ1200" s="270" t="s">
        <v>1259</v>
      </c>
      <c r="AK1200" s="270" t="s">
        <v>1259</v>
      </c>
      <c r="AL1200" s="270" t="s">
        <v>1259</v>
      </c>
      <c r="AM1200" s="270" t="s">
        <v>1259</v>
      </c>
      <c r="AN1200" s="270" t="s">
        <v>1259</v>
      </c>
      <c r="AO1200" s="270" t="s">
        <v>1259</v>
      </c>
      <c r="AP1200" s="270" t="s">
        <v>1259</v>
      </c>
      <c r="AQ1200" s="270" t="s">
        <v>1259</v>
      </c>
      <c r="AR1200" s="270" t="s">
        <v>1259</v>
      </c>
      <c r="AS1200" s="270" t="s">
        <v>1259</v>
      </c>
      <c r="AT1200" s="270" t="s">
        <v>1259</v>
      </c>
      <c r="AU1200" s="270" t="s">
        <v>1259</v>
      </c>
      <c r="AV1200" s="270" t="s">
        <v>1259</v>
      </c>
      <c r="AW1200" s="277" t="s">
        <v>1259</v>
      </c>
      <c r="AX1200">
        <f>VLOOKUP(A1200,[1]Sheet4!B$2:G$3636,6,0)</f>
        <v>0</v>
      </c>
      <c r="AY1200" t="str">
        <f>VLOOKUP(A1200,[1]Sheet2!A$3:AC$3636,29,0)</f>
        <v/>
      </c>
      <c r="AZ1200" s="270" t="s">
        <v>3258</v>
      </c>
      <c r="BA1200" s="270" t="s">
        <v>3258</v>
      </c>
      <c r="BB1200" s="270" t="s">
        <v>3258</v>
      </c>
      <c r="BC1200" s="270" t="s">
        <v>3258</v>
      </c>
      <c r="BD1200" s="270"/>
      <c r="BE1200" s="270"/>
    </row>
    <row r="1201" spans="1:83" ht="14.4" x14ac:dyDescent="0.3">
      <c r="A1201" s="269">
        <v>525531</v>
      </c>
      <c r="B1201" s="272" t="str">
        <f>VLOOKUP(A1201,[1]Sheet4!B$1:G$3636,5,0)</f>
        <v>الرابعة حديث</v>
      </c>
      <c r="C1201" s="270" t="s">
        <v>1259</v>
      </c>
      <c r="D1201" s="270" t="s">
        <v>1259</v>
      </c>
      <c r="E1201" s="270" t="s">
        <v>1259</v>
      </c>
      <c r="F1201" s="270" t="s">
        <v>1259</v>
      </c>
      <c r="G1201" s="270" t="s">
        <v>1259</v>
      </c>
      <c r="H1201" s="270" t="s">
        <v>1259</v>
      </c>
      <c r="I1201" s="270" t="s">
        <v>1259</v>
      </c>
      <c r="J1201" s="270" t="s">
        <v>1259</v>
      </c>
      <c r="K1201" s="270" t="s">
        <v>1259</v>
      </c>
      <c r="L1201" s="270" t="s">
        <v>1259</v>
      </c>
      <c r="M1201" s="270" t="s">
        <v>1259</v>
      </c>
      <c r="N1201" s="270" t="s">
        <v>1259</v>
      </c>
      <c r="O1201" s="270" t="s">
        <v>1259</v>
      </c>
      <c r="P1201" s="270" t="s">
        <v>1259</v>
      </c>
      <c r="Q1201" s="270" t="s">
        <v>1259</v>
      </c>
      <c r="R1201" s="270" t="s">
        <v>1259</v>
      </c>
      <c r="S1201" s="270" t="s">
        <v>1259</v>
      </c>
      <c r="T1201" s="270" t="s">
        <v>1259</v>
      </c>
      <c r="U1201" s="270" t="s">
        <v>1259</v>
      </c>
      <c r="V1201" s="270" t="s">
        <v>1259</v>
      </c>
      <c r="W1201" s="270" t="s">
        <v>1259</v>
      </c>
      <c r="X1201" s="270" t="s">
        <v>1259</v>
      </c>
      <c r="Y1201" s="270" t="s">
        <v>1259</v>
      </c>
      <c r="Z1201" s="270" t="s">
        <v>1259</v>
      </c>
      <c r="AA1201" s="270" t="s">
        <v>1259</v>
      </c>
      <c r="AB1201" s="270" t="s">
        <v>1259</v>
      </c>
      <c r="AC1201" s="270" t="s">
        <v>1259</v>
      </c>
      <c r="AD1201" s="270" t="s">
        <v>1259</v>
      </c>
      <c r="AE1201" s="270" t="s">
        <v>1259</v>
      </c>
      <c r="AF1201" s="270" t="s">
        <v>1259</v>
      </c>
      <c r="AG1201" s="270" t="s">
        <v>1259</v>
      </c>
      <c r="AH1201" s="270" t="s">
        <v>1259</v>
      </c>
      <c r="AI1201" s="270" t="s">
        <v>1259</v>
      </c>
      <c r="AJ1201" s="270" t="s">
        <v>1259</v>
      </c>
      <c r="AK1201" s="270" t="s">
        <v>1259</v>
      </c>
      <c r="AL1201" s="270" t="s">
        <v>1259</v>
      </c>
      <c r="AM1201" s="270" t="s">
        <v>1259</v>
      </c>
      <c r="AN1201" s="270" t="s">
        <v>1259</v>
      </c>
      <c r="AO1201" s="270" t="s">
        <v>1259</v>
      </c>
      <c r="AP1201" s="270" t="s">
        <v>1259</v>
      </c>
      <c r="AQ1201" s="270" t="s">
        <v>1259</v>
      </c>
      <c r="AR1201" s="270" t="s">
        <v>1259</v>
      </c>
      <c r="AS1201" s="270" t="s">
        <v>3258</v>
      </c>
      <c r="AT1201" s="270" t="s">
        <v>3258</v>
      </c>
      <c r="AU1201" s="270" t="s">
        <v>3258</v>
      </c>
      <c r="AV1201" s="270" t="s">
        <v>3258</v>
      </c>
      <c r="AW1201" s="277" t="s">
        <v>3258</v>
      </c>
      <c r="AY1201" t="str">
        <f>VLOOKUP(A1201,[1]Sheet2!A$3:AC$3636,29,0)</f>
        <v/>
      </c>
      <c r="AZ1201" s="270" t="s">
        <v>3258</v>
      </c>
      <c r="BA1201" s="270" t="s">
        <v>3258</v>
      </c>
      <c r="BB1201" s="270" t="s">
        <v>3258</v>
      </c>
      <c r="BC1201" s="270" t="s">
        <v>3258</v>
      </c>
      <c r="BD1201" s="270"/>
      <c r="BE1201" s="270"/>
    </row>
    <row r="1202" spans="1:83" ht="14.4" x14ac:dyDescent="0.3">
      <c r="A1202" s="269">
        <v>525535</v>
      </c>
      <c r="B1202" s="272" t="str">
        <f>VLOOKUP(A1202,[1]Sheet4!B$1:G$3636,5,0)</f>
        <v>الرابعة</v>
      </c>
      <c r="C1202" s="270" t="s">
        <v>1259</v>
      </c>
      <c r="D1202" s="270" t="s">
        <v>1259</v>
      </c>
      <c r="E1202" s="270" t="s">
        <v>1259</v>
      </c>
      <c r="F1202" s="270" t="s">
        <v>1259</v>
      </c>
      <c r="G1202" s="270" t="s">
        <v>1259</v>
      </c>
      <c r="H1202" s="270" t="s">
        <v>1259</v>
      </c>
      <c r="I1202" s="270" t="s">
        <v>1259</v>
      </c>
      <c r="J1202" s="270" t="s">
        <v>1259</v>
      </c>
      <c r="K1202" s="270" t="s">
        <v>1259</v>
      </c>
      <c r="L1202" s="270" t="s">
        <v>1259</v>
      </c>
      <c r="M1202" s="270" t="s">
        <v>1259</v>
      </c>
      <c r="N1202" s="270" t="s">
        <v>1259</v>
      </c>
      <c r="O1202" s="270" t="s">
        <v>1259</v>
      </c>
      <c r="P1202" s="270" t="s">
        <v>1259</v>
      </c>
      <c r="Q1202" s="270" t="s">
        <v>1259</v>
      </c>
      <c r="R1202" s="270" t="s">
        <v>1259</v>
      </c>
      <c r="S1202" s="270" t="s">
        <v>1259</v>
      </c>
      <c r="T1202" s="270" t="s">
        <v>1259</v>
      </c>
      <c r="U1202" s="270" t="s">
        <v>1259</v>
      </c>
      <c r="V1202" s="270" t="s">
        <v>1259</v>
      </c>
      <c r="W1202" s="270" t="s">
        <v>1259</v>
      </c>
      <c r="X1202" s="270" t="s">
        <v>1259</v>
      </c>
      <c r="Y1202" s="270" t="s">
        <v>1259</v>
      </c>
      <c r="Z1202" s="270" t="s">
        <v>1259</v>
      </c>
      <c r="AA1202" s="270" t="s">
        <v>1259</v>
      </c>
      <c r="AB1202" s="270" t="s">
        <v>1259</v>
      </c>
      <c r="AC1202" s="270" t="s">
        <v>1259</v>
      </c>
      <c r="AD1202" s="270" t="s">
        <v>1259</v>
      </c>
      <c r="AE1202" s="270" t="s">
        <v>1259</v>
      </c>
      <c r="AF1202" s="270" t="s">
        <v>1259</v>
      </c>
      <c r="AG1202" s="270" t="s">
        <v>1259</v>
      </c>
      <c r="AH1202" s="270" t="s">
        <v>1259</v>
      </c>
      <c r="AI1202" s="270" t="s">
        <v>1259</v>
      </c>
      <c r="AJ1202" s="270" t="s">
        <v>1259</v>
      </c>
      <c r="AK1202" s="270" t="s">
        <v>1259</v>
      </c>
      <c r="AL1202" s="270" t="s">
        <v>1259</v>
      </c>
      <c r="AM1202" s="270" t="s">
        <v>1259</v>
      </c>
      <c r="AN1202" s="270" t="s">
        <v>1259</v>
      </c>
      <c r="AO1202" s="270" t="s">
        <v>1259</v>
      </c>
      <c r="AP1202" s="270" t="s">
        <v>1259</v>
      </c>
      <c r="AQ1202" s="270" t="s">
        <v>1259</v>
      </c>
      <c r="AR1202" s="270" t="s">
        <v>1259</v>
      </c>
      <c r="AS1202" s="270" t="s">
        <v>1259</v>
      </c>
      <c r="AT1202" s="270" t="s">
        <v>1259</v>
      </c>
      <c r="AU1202" s="270" t="s">
        <v>1259</v>
      </c>
      <c r="AV1202" s="270" t="s">
        <v>1259</v>
      </c>
      <c r="AW1202" s="277" t="s">
        <v>1259</v>
      </c>
      <c r="AX1202">
        <f>VLOOKUP(A1202,[1]Sheet4!B$2:G$3636,6,0)</f>
        <v>0</v>
      </c>
      <c r="AY1202" t="str">
        <f>VLOOKUP(A1202,[1]Sheet2!A$3:AC$3636,29,0)</f>
        <v/>
      </c>
      <c r="AZ1202" s="270" t="s">
        <v>3258</v>
      </c>
      <c r="BA1202" s="270" t="s">
        <v>3258</v>
      </c>
      <c r="BB1202" s="270" t="s">
        <v>3258</v>
      </c>
      <c r="BC1202" s="270" t="s">
        <v>3258</v>
      </c>
      <c r="BD1202" s="270"/>
      <c r="BE1202" s="270"/>
    </row>
    <row r="1203" spans="1:83" ht="14.4" x14ac:dyDescent="0.3">
      <c r="A1203" s="269">
        <v>525539</v>
      </c>
      <c r="B1203" s="272" t="str">
        <f>VLOOKUP(A1203,[1]Sheet4!B$1:G$3636,5,0)</f>
        <v>الرابعة حديث</v>
      </c>
      <c r="C1203" s="270" t="s">
        <v>1259</v>
      </c>
      <c r="D1203" s="270" t="s">
        <v>1259</v>
      </c>
      <c r="E1203" s="270" t="s">
        <v>1259</v>
      </c>
      <c r="F1203" s="270" t="s">
        <v>1259</v>
      </c>
      <c r="G1203" s="270" t="s">
        <v>1259</v>
      </c>
      <c r="H1203" s="270" t="s">
        <v>1259</v>
      </c>
      <c r="I1203" s="270" t="s">
        <v>1259</v>
      </c>
      <c r="J1203" s="270" t="s">
        <v>1259</v>
      </c>
      <c r="K1203" s="270" t="s">
        <v>1259</v>
      </c>
      <c r="L1203" s="270" t="s">
        <v>1259</v>
      </c>
      <c r="M1203" s="270" t="s">
        <v>1259</v>
      </c>
      <c r="N1203" s="270" t="s">
        <v>1259</v>
      </c>
      <c r="O1203" s="270" t="s">
        <v>1259</v>
      </c>
      <c r="P1203" s="270" t="s">
        <v>1259</v>
      </c>
      <c r="Q1203" s="270" t="s">
        <v>1259</v>
      </c>
      <c r="R1203" s="270" t="s">
        <v>1259</v>
      </c>
      <c r="S1203" s="270" t="s">
        <v>1259</v>
      </c>
      <c r="T1203" s="270" t="s">
        <v>1259</v>
      </c>
      <c r="U1203" s="270" t="s">
        <v>1259</v>
      </c>
      <c r="V1203" s="270" t="s">
        <v>1259</v>
      </c>
      <c r="W1203" s="270" t="s">
        <v>1259</v>
      </c>
      <c r="X1203" s="270" t="s">
        <v>1259</v>
      </c>
      <c r="Y1203" s="270" t="s">
        <v>1259</v>
      </c>
      <c r="Z1203" s="270" t="s">
        <v>1259</v>
      </c>
      <c r="AA1203" s="270" t="s">
        <v>1259</v>
      </c>
      <c r="AB1203" s="270" t="s">
        <v>1259</v>
      </c>
      <c r="AC1203" s="270" t="s">
        <v>1259</v>
      </c>
      <c r="AD1203" s="270" t="s">
        <v>1259</v>
      </c>
      <c r="AE1203" s="270" t="s">
        <v>1259</v>
      </c>
      <c r="AF1203" s="270" t="s">
        <v>1259</v>
      </c>
      <c r="AG1203" s="270" t="s">
        <v>1259</v>
      </c>
      <c r="AH1203" s="270" t="s">
        <v>1259</v>
      </c>
      <c r="AI1203" s="270" t="s">
        <v>1259</v>
      </c>
      <c r="AJ1203" s="270" t="s">
        <v>1259</v>
      </c>
      <c r="AK1203" s="270" t="s">
        <v>1259</v>
      </c>
      <c r="AL1203" s="270" t="s">
        <v>1259</v>
      </c>
      <c r="AM1203" s="270" t="s">
        <v>1259</v>
      </c>
      <c r="AN1203" s="270" t="s">
        <v>1259</v>
      </c>
      <c r="AO1203" s="270" t="s">
        <v>1259</v>
      </c>
      <c r="AP1203" s="270" t="s">
        <v>1259</v>
      </c>
      <c r="AQ1203" s="270" t="s">
        <v>1259</v>
      </c>
      <c r="AR1203" s="270" t="s">
        <v>1259</v>
      </c>
      <c r="AS1203" s="270" t="s">
        <v>3258</v>
      </c>
      <c r="AT1203" s="270" t="s">
        <v>3258</v>
      </c>
      <c r="AU1203" s="270" t="s">
        <v>3258</v>
      </c>
      <c r="AV1203" s="270" t="s">
        <v>3258</v>
      </c>
      <c r="AW1203" s="277" t="s">
        <v>3258</v>
      </c>
      <c r="AY1203" t="str">
        <f>VLOOKUP(A1203,[1]Sheet2!A$3:AC$3636,29,0)</f>
        <v/>
      </c>
      <c r="AZ1203" s="270" t="s">
        <v>3258</v>
      </c>
      <c r="BA1203" s="270" t="s">
        <v>3258</v>
      </c>
      <c r="BB1203" s="270" t="s">
        <v>3258</v>
      </c>
      <c r="BC1203" s="270" t="s">
        <v>3258</v>
      </c>
      <c r="BD1203" s="270"/>
      <c r="BE1203" s="270"/>
    </row>
    <row r="1204" spans="1:83" ht="14.4" x14ac:dyDescent="0.3">
      <c r="A1204" s="269">
        <v>525543</v>
      </c>
      <c r="B1204" s="272" t="str">
        <f>VLOOKUP(A1204,[1]Sheet4!B$1:G$3636,5,0)</f>
        <v>الرابعة حديث</v>
      </c>
      <c r="C1204" s="270" t="s">
        <v>1259</v>
      </c>
      <c r="D1204" s="270" t="s">
        <v>1259</v>
      </c>
      <c r="E1204" s="270" t="s">
        <v>1259</v>
      </c>
      <c r="F1204" s="270" t="s">
        <v>1259</v>
      </c>
      <c r="G1204" s="270" t="s">
        <v>1259</v>
      </c>
      <c r="H1204" s="270" t="s">
        <v>1259</v>
      </c>
      <c r="I1204" s="270" t="s">
        <v>1259</v>
      </c>
      <c r="J1204" s="270" t="s">
        <v>1259</v>
      </c>
      <c r="K1204" s="270" t="s">
        <v>1259</v>
      </c>
      <c r="L1204" s="270" t="s">
        <v>1259</v>
      </c>
      <c r="M1204" s="270" t="s">
        <v>1259</v>
      </c>
      <c r="N1204" s="270" t="s">
        <v>1259</v>
      </c>
      <c r="O1204" s="270" t="s">
        <v>1259</v>
      </c>
      <c r="P1204" s="270" t="s">
        <v>1259</v>
      </c>
      <c r="Q1204" s="270" t="s">
        <v>1259</v>
      </c>
      <c r="R1204" s="270" t="s">
        <v>1259</v>
      </c>
      <c r="S1204" s="270" t="s">
        <v>1259</v>
      </c>
      <c r="T1204" s="270" t="s">
        <v>1259</v>
      </c>
      <c r="U1204" s="270" t="s">
        <v>1259</v>
      </c>
      <c r="V1204" s="270" t="s">
        <v>1259</v>
      </c>
      <c r="W1204" s="270" t="s">
        <v>1259</v>
      </c>
      <c r="X1204" s="270" t="s">
        <v>1259</v>
      </c>
      <c r="Y1204" s="270" t="s">
        <v>1259</v>
      </c>
      <c r="Z1204" s="270" t="s">
        <v>1259</v>
      </c>
      <c r="AA1204" s="270" t="s">
        <v>1259</v>
      </c>
      <c r="AB1204" s="270" t="s">
        <v>1259</v>
      </c>
      <c r="AC1204" s="270" t="s">
        <v>1259</v>
      </c>
      <c r="AD1204" s="270" t="s">
        <v>1259</v>
      </c>
      <c r="AE1204" s="270" t="s">
        <v>1259</v>
      </c>
      <c r="AF1204" s="270" t="s">
        <v>1259</v>
      </c>
      <c r="AG1204" s="270" t="s">
        <v>1259</v>
      </c>
      <c r="AH1204" s="270" t="s">
        <v>1259</v>
      </c>
      <c r="AI1204" s="270" t="s">
        <v>1259</v>
      </c>
      <c r="AJ1204" s="270" t="s">
        <v>1259</v>
      </c>
      <c r="AK1204" s="270" t="s">
        <v>1259</v>
      </c>
      <c r="AL1204" s="270" t="s">
        <v>1259</v>
      </c>
      <c r="AM1204" s="270" t="s">
        <v>1259</v>
      </c>
      <c r="AN1204" s="270" t="s">
        <v>1259</v>
      </c>
      <c r="AO1204" s="270" t="s">
        <v>1259</v>
      </c>
      <c r="AP1204" s="270" t="s">
        <v>1259</v>
      </c>
      <c r="AQ1204" s="270" t="s">
        <v>1259</v>
      </c>
      <c r="AR1204" s="270" t="s">
        <v>1259</v>
      </c>
      <c r="AS1204" s="270" t="s">
        <v>3258</v>
      </c>
      <c r="AT1204" s="270" t="s">
        <v>3258</v>
      </c>
      <c r="AU1204" s="270" t="s">
        <v>3258</v>
      </c>
      <c r="AV1204" s="270" t="s">
        <v>3258</v>
      </c>
      <c r="AW1204" s="277" t="s">
        <v>3258</v>
      </c>
      <c r="AY1204" t="str">
        <f>VLOOKUP(A1204,[1]Sheet2!A$3:AC$3636,29,0)</f>
        <v/>
      </c>
      <c r="AZ1204" s="270" t="s">
        <v>3258</v>
      </c>
      <c r="BA1204" s="270" t="s">
        <v>3258</v>
      </c>
      <c r="BB1204" s="270" t="s">
        <v>3258</v>
      </c>
      <c r="BC1204" s="270" t="s">
        <v>3258</v>
      </c>
      <c r="BD1204" s="270"/>
      <c r="BE1204" s="270"/>
    </row>
    <row r="1205" spans="1:83" ht="14.4" x14ac:dyDescent="0.3">
      <c r="A1205" s="269">
        <v>525550</v>
      </c>
      <c r="B1205" s="272" t="str">
        <f>VLOOKUP(A1205,[1]Sheet4!B$1:G$3636,5,0)</f>
        <v>الرابعة</v>
      </c>
      <c r="C1205" s="270" t="s">
        <v>1259</v>
      </c>
      <c r="D1205" s="270" t="s">
        <v>1259</v>
      </c>
      <c r="E1205" s="270" t="s">
        <v>1259</v>
      </c>
      <c r="F1205" s="270" t="s">
        <v>1259</v>
      </c>
      <c r="G1205" s="270" t="s">
        <v>1259</v>
      </c>
      <c r="H1205" s="270" t="s">
        <v>1259</v>
      </c>
      <c r="I1205" s="270" t="s">
        <v>1259</v>
      </c>
      <c r="J1205" s="270" t="s">
        <v>1259</v>
      </c>
      <c r="K1205" s="270" t="s">
        <v>1259</v>
      </c>
      <c r="L1205" s="270" t="s">
        <v>1259</v>
      </c>
      <c r="M1205" s="270" t="s">
        <v>1259</v>
      </c>
      <c r="N1205" s="270" t="s">
        <v>1259</v>
      </c>
      <c r="O1205" s="270" t="s">
        <v>1259</v>
      </c>
      <c r="P1205" s="270" t="s">
        <v>1259</v>
      </c>
      <c r="Q1205" s="270" t="s">
        <v>1259</v>
      </c>
      <c r="R1205" s="270" t="s">
        <v>1259</v>
      </c>
      <c r="S1205" s="270" t="s">
        <v>1259</v>
      </c>
      <c r="T1205" s="270" t="s">
        <v>1259</v>
      </c>
      <c r="U1205" s="270" t="s">
        <v>1259</v>
      </c>
      <c r="V1205" s="270" t="s">
        <v>1259</v>
      </c>
      <c r="W1205" s="270" t="s">
        <v>1259</v>
      </c>
      <c r="X1205" s="270" t="s">
        <v>1259</v>
      </c>
      <c r="Y1205" s="270" t="s">
        <v>1259</v>
      </c>
      <c r="Z1205" s="270" t="s">
        <v>1259</v>
      </c>
      <c r="AA1205" s="270" t="s">
        <v>1259</v>
      </c>
      <c r="AB1205" s="270" t="s">
        <v>1259</v>
      </c>
      <c r="AC1205" s="270" t="s">
        <v>1259</v>
      </c>
      <c r="AD1205" s="270" t="s">
        <v>1259</v>
      </c>
      <c r="AE1205" s="270" t="s">
        <v>1259</v>
      </c>
      <c r="AF1205" s="270" t="s">
        <v>1259</v>
      </c>
      <c r="AG1205" s="270" t="s">
        <v>1259</v>
      </c>
      <c r="AH1205" s="270" t="s">
        <v>1259</v>
      </c>
      <c r="AI1205" s="270" t="s">
        <v>1259</v>
      </c>
      <c r="AJ1205" s="270" t="s">
        <v>1259</v>
      </c>
      <c r="AK1205" s="270" t="s">
        <v>1259</v>
      </c>
      <c r="AL1205" s="270" t="s">
        <v>1259</v>
      </c>
      <c r="AM1205" s="270" t="s">
        <v>1259</v>
      </c>
      <c r="AN1205" s="270" t="s">
        <v>1259</v>
      </c>
      <c r="AO1205" s="270" t="s">
        <v>1259</v>
      </c>
      <c r="AP1205" s="270" t="s">
        <v>1259</v>
      </c>
      <c r="AQ1205" s="270" t="s">
        <v>1259</v>
      </c>
      <c r="AR1205" s="270" t="s">
        <v>1259</v>
      </c>
      <c r="AS1205" s="270" t="s">
        <v>1259</v>
      </c>
      <c r="AT1205" s="270" t="s">
        <v>1259</v>
      </c>
      <c r="AU1205" s="270" t="s">
        <v>1259</v>
      </c>
      <c r="AV1205" s="270" t="s">
        <v>1259</v>
      </c>
      <c r="AW1205" s="277" t="s">
        <v>1259</v>
      </c>
      <c r="AX1205">
        <f>VLOOKUP(A1205,[1]Sheet4!B$2:G$3636,6,0)</f>
        <v>0</v>
      </c>
      <c r="AY1205" t="str">
        <f>VLOOKUP(A1205,[1]Sheet2!A$3:AC$3636,29,0)</f>
        <v/>
      </c>
      <c r="AZ1205" s="270" t="s">
        <v>3258</v>
      </c>
      <c r="BA1205" s="270" t="s">
        <v>3258</v>
      </c>
      <c r="BB1205" s="270" t="s">
        <v>3258</v>
      </c>
      <c r="BC1205" s="270" t="s">
        <v>3258</v>
      </c>
      <c r="BD1205" s="270"/>
      <c r="BE1205" s="270"/>
    </row>
    <row r="1206" spans="1:83" ht="14.4" x14ac:dyDescent="0.3">
      <c r="A1206" s="269">
        <v>525560</v>
      </c>
      <c r="B1206" s="272" t="str">
        <f>VLOOKUP(A1206,[1]Sheet4!B$1:G$3636,5,0)</f>
        <v>الرابعة</v>
      </c>
      <c r="C1206" s="270" t="s">
        <v>1259</v>
      </c>
      <c r="D1206" s="270" t="s">
        <v>1259</v>
      </c>
      <c r="E1206" s="270" t="s">
        <v>1259</v>
      </c>
      <c r="F1206" s="270" t="s">
        <v>1259</v>
      </c>
      <c r="G1206" s="270" t="s">
        <v>1259</v>
      </c>
      <c r="H1206" s="270" t="s">
        <v>1259</v>
      </c>
      <c r="I1206" s="270" t="s">
        <v>1259</v>
      </c>
      <c r="J1206" s="270" t="s">
        <v>1259</v>
      </c>
      <c r="K1206" s="270" t="s">
        <v>1259</v>
      </c>
      <c r="L1206" s="270" t="s">
        <v>1259</v>
      </c>
      <c r="M1206" s="270" t="s">
        <v>1259</v>
      </c>
      <c r="N1206" s="270" t="s">
        <v>1259</v>
      </c>
      <c r="O1206" s="270" t="s">
        <v>1259</v>
      </c>
      <c r="P1206" s="270" t="s">
        <v>1259</v>
      </c>
      <c r="Q1206" s="270" t="s">
        <v>1259</v>
      </c>
      <c r="R1206" s="270" t="s">
        <v>1259</v>
      </c>
      <c r="S1206" s="270" t="s">
        <v>1259</v>
      </c>
      <c r="T1206" s="270" t="s">
        <v>1259</v>
      </c>
      <c r="U1206" s="270" t="s">
        <v>1259</v>
      </c>
      <c r="V1206" s="270" t="s">
        <v>1259</v>
      </c>
      <c r="W1206" s="270" t="s">
        <v>1259</v>
      </c>
      <c r="X1206" s="270" t="s">
        <v>1259</v>
      </c>
      <c r="Y1206" s="270" t="s">
        <v>1259</v>
      </c>
      <c r="Z1206" s="270" t="s">
        <v>1259</v>
      </c>
      <c r="AA1206" s="270" t="s">
        <v>1259</v>
      </c>
      <c r="AB1206" s="270" t="s">
        <v>1259</v>
      </c>
      <c r="AC1206" s="270" t="s">
        <v>1259</v>
      </c>
      <c r="AD1206" s="270" t="s">
        <v>1259</v>
      </c>
      <c r="AE1206" s="270" t="s">
        <v>1259</v>
      </c>
      <c r="AF1206" s="270" t="s">
        <v>1259</v>
      </c>
      <c r="AG1206" s="270" t="s">
        <v>1259</v>
      </c>
      <c r="AH1206" s="270" t="s">
        <v>1259</v>
      </c>
      <c r="AI1206" s="270" t="s">
        <v>1259</v>
      </c>
      <c r="AJ1206" s="270" t="s">
        <v>1259</v>
      </c>
      <c r="AK1206" s="270" t="s">
        <v>1259</v>
      </c>
      <c r="AL1206" s="270" t="s">
        <v>1259</v>
      </c>
      <c r="AM1206" s="270" t="s">
        <v>1259</v>
      </c>
      <c r="AN1206" s="270" t="s">
        <v>1259</v>
      </c>
      <c r="AO1206" s="270" t="s">
        <v>1259</v>
      </c>
      <c r="AP1206" s="270" t="s">
        <v>1259</v>
      </c>
      <c r="AQ1206" s="270" t="s">
        <v>1259</v>
      </c>
      <c r="AR1206" s="270" t="s">
        <v>1259</v>
      </c>
      <c r="AS1206" s="270" t="s">
        <v>1259</v>
      </c>
      <c r="AT1206" s="270" t="s">
        <v>1259</v>
      </c>
      <c r="AU1206" s="270" t="s">
        <v>1259</v>
      </c>
      <c r="AV1206" s="270" t="s">
        <v>1259</v>
      </c>
      <c r="AW1206" s="277" t="s">
        <v>1259</v>
      </c>
      <c r="AX1206">
        <f>VLOOKUP(A1206,[1]Sheet4!B$2:G$3636,6,0)</f>
        <v>0</v>
      </c>
      <c r="AY1206" t="str">
        <f>VLOOKUP(A1206,[1]Sheet2!A$3:AC$3636,29,0)</f>
        <v/>
      </c>
      <c r="AZ1206" s="270" t="s">
        <v>3258</v>
      </c>
      <c r="BA1206" s="270" t="s">
        <v>3258</v>
      </c>
      <c r="BB1206" s="270" t="s">
        <v>3258</v>
      </c>
      <c r="BC1206" s="270" t="s">
        <v>3258</v>
      </c>
      <c r="BD1206" s="270"/>
      <c r="BE1206" s="270"/>
    </row>
    <row r="1207" spans="1:83" ht="14.4" x14ac:dyDescent="0.3">
      <c r="A1207" s="269">
        <v>525566</v>
      </c>
      <c r="B1207" s="272" t="str">
        <f>VLOOKUP(A1207,[1]Sheet4!B$1:G$3636,5,0)</f>
        <v>الرابعة</v>
      </c>
      <c r="C1207" s="270" t="s">
        <v>1259</v>
      </c>
      <c r="D1207" s="270" t="s">
        <v>1259</v>
      </c>
      <c r="E1207" s="270" t="s">
        <v>1259</v>
      </c>
      <c r="F1207" s="270" t="s">
        <v>1259</v>
      </c>
      <c r="G1207" s="270" t="s">
        <v>1259</v>
      </c>
      <c r="H1207" s="270" t="s">
        <v>1259</v>
      </c>
      <c r="I1207" s="270" t="s">
        <v>1259</v>
      </c>
      <c r="J1207" s="270" t="s">
        <v>1259</v>
      </c>
      <c r="K1207" s="270" t="s">
        <v>1259</v>
      </c>
      <c r="L1207" s="270" t="s">
        <v>1259</v>
      </c>
      <c r="M1207" s="270" t="s">
        <v>1259</v>
      </c>
      <c r="N1207" s="270" t="s">
        <v>1259</v>
      </c>
      <c r="O1207" s="270" t="s">
        <v>1259</v>
      </c>
      <c r="P1207" s="270" t="s">
        <v>1259</v>
      </c>
      <c r="Q1207" s="270" t="s">
        <v>1259</v>
      </c>
      <c r="R1207" s="270" t="s">
        <v>1259</v>
      </c>
      <c r="S1207" s="270" t="s">
        <v>1259</v>
      </c>
      <c r="T1207" s="270" t="s">
        <v>1259</v>
      </c>
      <c r="U1207" s="270" t="s">
        <v>1259</v>
      </c>
      <c r="V1207" s="270" t="s">
        <v>1259</v>
      </c>
      <c r="W1207" s="270" t="s">
        <v>1259</v>
      </c>
      <c r="X1207" s="270" t="s">
        <v>1259</v>
      </c>
      <c r="Y1207" s="270" t="s">
        <v>1259</v>
      </c>
      <c r="Z1207" s="270" t="s">
        <v>1259</v>
      </c>
      <c r="AA1207" s="270" t="s">
        <v>1259</v>
      </c>
      <c r="AB1207" s="270" t="s">
        <v>1259</v>
      </c>
      <c r="AC1207" s="270" t="s">
        <v>1259</v>
      </c>
      <c r="AD1207" s="270" t="s">
        <v>1259</v>
      </c>
      <c r="AE1207" s="270" t="s">
        <v>1259</v>
      </c>
      <c r="AF1207" s="270" t="s">
        <v>1259</v>
      </c>
      <c r="AG1207" s="270" t="s">
        <v>1259</v>
      </c>
      <c r="AH1207" s="270" t="s">
        <v>1259</v>
      </c>
      <c r="AI1207" s="270" t="s">
        <v>1259</v>
      </c>
      <c r="AJ1207" s="270" t="s">
        <v>1259</v>
      </c>
      <c r="AK1207" s="270" t="s">
        <v>1259</v>
      </c>
      <c r="AL1207" s="270" t="s">
        <v>1259</v>
      </c>
      <c r="AM1207" s="270" t="s">
        <v>1259</v>
      </c>
      <c r="AN1207" s="270" t="s">
        <v>1259</v>
      </c>
      <c r="AO1207" s="270" t="s">
        <v>1259</v>
      </c>
      <c r="AP1207" s="270" t="s">
        <v>1259</v>
      </c>
      <c r="AQ1207" s="270" t="s">
        <v>1259</v>
      </c>
      <c r="AR1207" s="270" t="s">
        <v>1259</v>
      </c>
      <c r="AS1207" s="270" t="s">
        <v>1259</v>
      </c>
      <c r="AT1207" s="270" t="s">
        <v>1259</v>
      </c>
      <c r="AU1207" s="270" t="s">
        <v>1259</v>
      </c>
      <c r="AV1207" s="270" t="s">
        <v>1259</v>
      </c>
      <c r="AW1207" s="277" t="s">
        <v>1259</v>
      </c>
      <c r="AX1207">
        <f>VLOOKUP(A1207,[1]Sheet4!B$2:G$3636,6,0)</f>
        <v>0</v>
      </c>
      <c r="AY1207" t="str">
        <f>VLOOKUP(A1207,[1]Sheet2!A$3:AC$3636,29,0)</f>
        <v/>
      </c>
      <c r="AZ1207" s="270" t="s">
        <v>3258</v>
      </c>
      <c r="BA1207" s="270" t="s">
        <v>3258</v>
      </c>
      <c r="BB1207" s="270" t="s">
        <v>3258</v>
      </c>
      <c r="BC1207" s="270" t="s">
        <v>3258</v>
      </c>
      <c r="BD1207" s="270"/>
      <c r="BE1207" s="270"/>
    </row>
    <row r="1208" spans="1:83" ht="14.4" x14ac:dyDescent="0.3">
      <c r="A1208" s="269">
        <v>525568</v>
      </c>
      <c r="B1208" s="272" t="str">
        <f>VLOOKUP(A1208,[1]Sheet4!B$1:G$3636,5,0)</f>
        <v>الرابعة</v>
      </c>
      <c r="C1208" s="270" t="s">
        <v>1259</v>
      </c>
      <c r="D1208" s="270" t="s">
        <v>1259</v>
      </c>
      <c r="E1208" s="270" t="s">
        <v>1259</v>
      </c>
      <c r="F1208" s="270" t="s">
        <v>1259</v>
      </c>
      <c r="G1208" s="270" t="s">
        <v>1259</v>
      </c>
      <c r="H1208" s="270" t="s">
        <v>1259</v>
      </c>
      <c r="I1208" s="270" t="s">
        <v>1259</v>
      </c>
      <c r="J1208" s="270" t="s">
        <v>1259</v>
      </c>
      <c r="K1208" s="270" t="s">
        <v>1259</v>
      </c>
      <c r="L1208" s="270" t="s">
        <v>1259</v>
      </c>
      <c r="M1208" s="270" t="s">
        <v>1259</v>
      </c>
      <c r="N1208" s="270" t="s">
        <v>1259</v>
      </c>
      <c r="O1208" s="270" t="s">
        <v>1259</v>
      </c>
      <c r="P1208" s="270" t="s">
        <v>1259</v>
      </c>
      <c r="Q1208" s="270" t="s">
        <v>1259</v>
      </c>
      <c r="R1208" s="270" t="s">
        <v>1259</v>
      </c>
      <c r="S1208" s="270" t="s">
        <v>1259</v>
      </c>
      <c r="T1208" s="270" t="s">
        <v>1259</v>
      </c>
      <c r="U1208" s="270" t="s">
        <v>1259</v>
      </c>
      <c r="V1208" s="270" t="s">
        <v>1259</v>
      </c>
      <c r="W1208" s="270" t="s">
        <v>1259</v>
      </c>
      <c r="X1208" s="270" t="s">
        <v>1259</v>
      </c>
      <c r="Y1208" s="270" t="s">
        <v>1259</v>
      </c>
      <c r="Z1208" s="270" t="s">
        <v>1259</v>
      </c>
      <c r="AA1208" s="270" t="s">
        <v>1259</v>
      </c>
      <c r="AB1208" s="270" t="s">
        <v>1259</v>
      </c>
      <c r="AC1208" s="270" t="s">
        <v>1259</v>
      </c>
      <c r="AD1208" s="270" t="s">
        <v>1259</v>
      </c>
      <c r="AE1208" s="270" t="s">
        <v>1259</v>
      </c>
      <c r="AF1208" s="270" t="s">
        <v>1259</v>
      </c>
      <c r="AG1208" s="270" t="s">
        <v>1259</v>
      </c>
      <c r="AH1208" s="270" t="s">
        <v>1259</v>
      </c>
      <c r="AI1208" s="270" t="s">
        <v>1259</v>
      </c>
      <c r="AJ1208" s="270" t="s">
        <v>1259</v>
      </c>
      <c r="AK1208" s="270" t="s">
        <v>1259</v>
      </c>
      <c r="AL1208" s="270" t="s">
        <v>1259</v>
      </c>
      <c r="AM1208" s="270" t="s">
        <v>1259</v>
      </c>
      <c r="AN1208" s="270" t="s">
        <v>1259</v>
      </c>
      <c r="AO1208" s="270" t="s">
        <v>1259</v>
      </c>
      <c r="AP1208" s="270" t="s">
        <v>1259</v>
      </c>
      <c r="AQ1208" s="270" t="s">
        <v>1259</v>
      </c>
      <c r="AR1208" s="270" t="s">
        <v>1259</v>
      </c>
      <c r="AS1208" s="270" t="s">
        <v>1259</v>
      </c>
      <c r="AT1208" s="270" t="s">
        <v>1259</v>
      </c>
      <c r="AU1208" s="270" t="s">
        <v>1259</v>
      </c>
      <c r="AV1208" s="270" t="s">
        <v>1259</v>
      </c>
      <c r="AW1208" s="277" t="s">
        <v>1259</v>
      </c>
      <c r="AX1208">
        <f>VLOOKUP(A1208,[1]Sheet4!B$2:G$3636,6,0)</f>
        <v>0</v>
      </c>
      <c r="AY1208" t="str">
        <f>VLOOKUP(A1208,[1]Sheet2!A$3:AC$3636,29,0)</f>
        <v/>
      </c>
      <c r="AZ1208" s="270" t="s">
        <v>3258</v>
      </c>
      <c r="BA1208" s="270" t="s">
        <v>3258</v>
      </c>
      <c r="BB1208" s="270" t="s">
        <v>3258</v>
      </c>
      <c r="BC1208" s="270" t="s">
        <v>3258</v>
      </c>
      <c r="BD1208" s="270"/>
      <c r="BE1208" s="270"/>
    </row>
    <row r="1209" spans="1:83" ht="14.4" x14ac:dyDescent="0.3">
      <c r="A1209" s="269">
        <v>525569</v>
      </c>
      <c r="B1209" s="272" t="str">
        <f>VLOOKUP(A1209,[1]Sheet4!B$1:G$3636,5,0)</f>
        <v>الرابعة</v>
      </c>
      <c r="C1209" s="270" t="s">
        <v>1259</v>
      </c>
      <c r="D1209" s="270" t="s">
        <v>1259</v>
      </c>
      <c r="E1209" s="270" t="s">
        <v>1259</v>
      </c>
      <c r="F1209" s="270" t="s">
        <v>1259</v>
      </c>
      <c r="G1209" s="270" t="s">
        <v>1259</v>
      </c>
      <c r="H1209" s="270" t="s">
        <v>1259</v>
      </c>
      <c r="I1209" s="270" t="s">
        <v>1259</v>
      </c>
      <c r="J1209" s="270" t="s">
        <v>1259</v>
      </c>
      <c r="K1209" s="270" t="s">
        <v>1259</v>
      </c>
      <c r="L1209" s="270" t="s">
        <v>1259</v>
      </c>
      <c r="M1209" s="270" t="s">
        <v>1259</v>
      </c>
      <c r="N1209" s="270" t="s">
        <v>1259</v>
      </c>
      <c r="O1209" s="270" t="s">
        <v>1259</v>
      </c>
      <c r="P1209" s="270" t="s">
        <v>1259</v>
      </c>
      <c r="Q1209" s="270" t="s">
        <v>1259</v>
      </c>
      <c r="R1209" s="270" t="s">
        <v>1259</v>
      </c>
      <c r="S1209" s="270" t="s">
        <v>1259</v>
      </c>
      <c r="T1209" s="270" t="s">
        <v>1259</v>
      </c>
      <c r="U1209" s="270" t="s">
        <v>1259</v>
      </c>
      <c r="V1209" s="270" t="s">
        <v>1259</v>
      </c>
      <c r="W1209" s="270" t="s">
        <v>1259</v>
      </c>
      <c r="X1209" s="270" t="s">
        <v>1259</v>
      </c>
      <c r="Y1209" s="270" t="s">
        <v>1259</v>
      </c>
      <c r="Z1209" s="270" t="s">
        <v>1259</v>
      </c>
      <c r="AA1209" s="270" t="s">
        <v>1259</v>
      </c>
      <c r="AB1209" s="270" t="s">
        <v>1259</v>
      </c>
      <c r="AC1209" s="270" t="s">
        <v>1259</v>
      </c>
      <c r="AD1209" s="270" t="s">
        <v>1259</v>
      </c>
      <c r="AE1209" s="270" t="s">
        <v>1259</v>
      </c>
      <c r="AF1209" s="270" t="s">
        <v>1259</v>
      </c>
      <c r="AG1209" s="270" t="s">
        <v>1259</v>
      </c>
      <c r="AH1209" s="270" t="s">
        <v>1259</v>
      </c>
      <c r="AI1209" s="270" t="s">
        <v>1259</v>
      </c>
      <c r="AJ1209" s="270" t="s">
        <v>1259</v>
      </c>
      <c r="AK1209" s="270" t="s">
        <v>1259</v>
      </c>
      <c r="AL1209" s="270" t="s">
        <v>1259</v>
      </c>
      <c r="AM1209" s="270" t="s">
        <v>1259</v>
      </c>
      <c r="AN1209" s="270" t="s">
        <v>1259</v>
      </c>
      <c r="AO1209" s="270" t="s">
        <v>1259</v>
      </c>
      <c r="AP1209" s="270" t="s">
        <v>1259</v>
      </c>
      <c r="AQ1209" s="270" t="s">
        <v>1259</v>
      </c>
      <c r="AR1209" s="270" t="s">
        <v>1259</v>
      </c>
      <c r="AS1209" s="270" t="s">
        <v>1259</v>
      </c>
      <c r="AT1209" s="270" t="s">
        <v>1259</v>
      </c>
      <c r="AU1209" s="270" t="s">
        <v>1259</v>
      </c>
      <c r="AV1209" s="270" t="s">
        <v>1259</v>
      </c>
      <c r="AW1209" s="277" t="s">
        <v>1259</v>
      </c>
      <c r="AX1209">
        <f>VLOOKUP(A1209,[1]Sheet4!B$2:G$3636,6,0)</f>
        <v>0</v>
      </c>
      <c r="AY1209">
        <f>VLOOKUP(A1209,[1]Sheet2!A$3:AC$3636,29,0)</f>
        <v>0</v>
      </c>
      <c r="AZ1209" s="270" t="s">
        <v>3258</v>
      </c>
      <c r="BA1209" s="270" t="s">
        <v>3258</v>
      </c>
      <c r="BB1209" s="270" t="s">
        <v>3258</v>
      </c>
      <c r="BC1209" s="270" t="s">
        <v>3258</v>
      </c>
      <c r="BD1209" s="270"/>
      <c r="BE1209" s="270"/>
    </row>
    <row r="1210" spans="1:83" ht="14.4" x14ac:dyDescent="0.3">
      <c r="A1210" s="269">
        <v>525579</v>
      </c>
      <c r="B1210" s="272" t="str">
        <f>VLOOKUP(A1210,[1]Sheet4!B$1:G$3636,5,0)</f>
        <v>الرابعة</v>
      </c>
      <c r="C1210" s="270" t="s">
        <v>1259</v>
      </c>
      <c r="D1210" s="270" t="s">
        <v>1259</v>
      </c>
      <c r="E1210" s="270" t="s">
        <v>1259</v>
      </c>
      <c r="F1210" s="270" t="s">
        <v>1259</v>
      </c>
      <c r="G1210" s="270" t="s">
        <v>1259</v>
      </c>
      <c r="H1210" s="270" t="s">
        <v>1259</v>
      </c>
      <c r="I1210" s="270" t="s">
        <v>1259</v>
      </c>
      <c r="J1210" s="270" t="s">
        <v>1259</v>
      </c>
      <c r="K1210" s="270" t="s">
        <v>1259</v>
      </c>
      <c r="L1210" s="270" t="s">
        <v>1259</v>
      </c>
      <c r="M1210" s="270" t="s">
        <v>1259</v>
      </c>
      <c r="N1210" s="270" t="s">
        <v>1259</v>
      </c>
      <c r="O1210" s="270" t="s">
        <v>1259</v>
      </c>
      <c r="P1210" s="270" t="s">
        <v>1259</v>
      </c>
      <c r="Q1210" s="270" t="s">
        <v>1259</v>
      </c>
      <c r="R1210" s="270" t="s">
        <v>1259</v>
      </c>
      <c r="S1210" s="270" t="s">
        <v>1259</v>
      </c>
      <c r="T1210" s="270" t="s">
        <v>1259</v>
      </c>
      <c r="U1210" s="270" t="s">
        <v>1259</v>
      </c>
      <c r="V1210" s="270" t="s">
        <v>1259</v>
      </c>
      <c r="W1210" s="270" t="s">
        <v>1259</v>
      </c>
      <c r="X1210" s="270" t="s">
        <v>1259</v>
      </c>
      <c r="Y1210" s="270" t="s">
        <v>1259</v>
      </c>
      <c r="Z1210" s="270" t="s">
        <v>1259</v>
      </c>
      <c r="AA1210" s="270" t="s">
        <v>1259</v>
      </c>
      <c r="AB1210" s="270" t="s">
        <v>1259</v>
      </c>
      <c r="AC1210" s="270" t="s">
        <v>1259</v>
      </c>
      <c r="AD1210" s="270" t="s">
        <v>1259</v>
      </c>
      <c r="AE1210" s="270" t="s">
        <v>1259</v>
      </c>
      <c r="AF1210" s="270" t="s">
        <v>1259</v>
      </c>
      <c r="AG1210" s="270" t="s">
        <v>1259</v>
      </c>
      <c r="AH1210" s="270" t="s">
        <v>1259</v>
      </c>
      <c r="AI1210" s="270" t="s">
        <v>1259</v>
      </c>
      <c r="AJ1210" s="270" t="s">
        <v>1259</v>
      </c>
      <c r="AK1210" s="270" t="s">
        <v>1259</v>
      </c>
      <c r="AL1210" s="270" t="s">
        <v>1259</v>
      </c>
      <c r="AM1210" s="270" t="s">
        <v>1259</v>
      </c>
      <c r="AN1210" s="270" t="s">
        <v>1259</v>
      </c>
      <c r="AO1210" s="270" t="s">
        <v>1259</v>
      </c>
      <c r="AP1210" s="270" t="s">
        <v>1259</v>
      </c>
      <c r="AQ1210" s="270" t="s">
        <v>1259</v>
      </c>
      <c r="AR1210" s="270" t="s">
        <v>1259</v>
      </c>
      <c r="AS1210" s="270" t="s">
        <v>1259</v>
      </c>
      <c r="AT1210" s="270" t="s">
        <v>1259</v>
      </c>
      <c r="AU1210" s="270" t="s">
        <v>1259</v>
      </c>
      <c r="AV1210" s="270" t="s">
        <v>1259</v>
      </c>
      <c r="AW1210" s="277" t="s">
        <v>1259</v>
      </c>
      <c r="AX1210">
        <f>VLOOKUP(A1210,[1]Sheet4!B$2:G$3636,6,0)</f>
        <v>0</v>
      </c>
      <c r="AY1210" t="str">
        <f>VLOOKUP(A1210,[1]Sheet2!A$3:AC$3636,29,0)</f>
        <v/>
      </c>
      <c r="AZ1210" s="270" t="s">
        <v>3258</v>
      </c>
      <c r="BA1210" s="270" t="s">
        <v>3258</v>
      </c>
      <c r="BB1210" s="270" t="s">
        <v>3258</v>
      </c>
      <c r="BC1210" s="270" t="s">
        <v>3258</v>
      </c>
      <c r="BD1210" s="270"/>
      <c r="BE1210" s="270"/>
    </row>
    <row r="1211" spans="1:83" ht="14.4" x14ac:dyDescent="0.3">
      <c r="A1211" s="269">
        <v>525583</v>
      </c>
      <c r="B1211" s="272" t="str">
        <f>VLOOKUP(A1211,[1]Sheet4!B$1:G$3636,5,0)</f>
        <v>الرابعة</v>
      </c>
      <c r="C1211" s="270" t="s">
        <v>1259</v>
      </c>
      <c r="D1211" s="270" t="s">
        <v>1259</v>
      </c>
      <c r="E1211" s="270" t="s">
        <v>1259</v>
      </c>
      <c r="F1211" s="270" t="s">
        <v>1259</v>
      </c>
      <c r="G1211" s="270" t="s">
        <v>1259</v>
      </c>
      <c r="H1211" s="270" t="s">
        <v>1259</v>
      </c>
      <c r="I1211" s="270" t="s">
        <v>1259</v>
      </c>
      <c r="J1211" s="270" t="s">
        <v>1259</v>
      </c>
      <c r="K1211" s="270" t="s">
        <v>1259</v>
      </c>
      <c r="L1211" s="270" t="s">
        <v>1259</v>
      </c>
      <c r="M1211" s="270" t="s">
        <v>1259</v>
      </c>
      <c r="N1211" s="270" t="s">
        <v>1259</v>
      </c>
      <c r="O1211" s="270" t="s">
        <v>1259</v>
      </c>
      <c r="P1211" s="270" t="s">
        <v>1259</v>
      </c>
      <c r="Q1211" s="270" t="s">
        <v>1259</v>
      </c>
      <c r="R1211" s="270" t="s">
        <v>1259</v>
      </c>
      <c r="S1211" s="270" t="s">
        <v>1259</v>
      </c>
      <c r="T1211" s="270" t="s">
        <v>1259</v>
      </c>
      <c r="U1211" s="270" t="s">
        <v>1259</v>
      </c>
      <c r="V1211" s="270" t="s">
        <v>1259</v>
      </c>
      <c r="W1211" s="270" t="s">
        <v>1259</v>
      </c>
      <c r="X1211" s="270" t="s">
        <v>1259</v>
      </c>
      <c r="Y1211" s="270" t="s">
        <v>1259</v>
      </c>
      <c r="Z1211" s="270" t="s">
        <v>1259</v>
      </c>
      <c r="AA1211" s="270" t="s">
        <v>1259</v>
      </c>
      <c r="AB1211" s="270" t="s">
        <v>1259</v>
      </c>
      <c r="AC1211" s="270" t="s">
        <v>1259</v>
      </c>
      <c r="AD1211" s="270" t="s">
        <v>1259</v>
      </c>
      <c r="AE1211" s="270" t="s">
        <v>1259</v>
      </c>
      <c r="AF1211" s="270" t="s">
        <v>1259</v>
      </c>
      <c r="AG1211" s="270" t="s">
        <v>1259</v>
      </c>
      <c r="AH1211" s="270" t="s">
        <v>1259</v>
      </c>
      <c r="AI1211" s="270" t="s">
        <v>1259</v>
      </c>
      <c r="AJ1211" s="270" t="s">
        <v>1259</v>
      </c>
      <c r="AK1211" s="270" t="s">
        <v>1259</v>
      </c>
      <c r="AL1211" s="270" t="s">
        <v>1259</v>
      </c>
      <c r="AM1211" s="270" t="s">
        <v>1259</v>
      </c>
      <c r="AN1211" s="270" t="s">
        <v>1259</v>
      </c>
      <c r="AO1211" s="270" t="s">
        <v>1259</v>
      </c>
      <c r="AP1211" s="270" t="s">
        <v>1259</v>
      </c>
      <c r="AQ1211" s="270" t="s">
        <v>1259</v>
      </c>
      <c r="AR1211" s="270" t="s">
        <v>1259</v>
      </c>
      <c r="AS1211" s="270" t="s">
        <v>1259</v>
      </c>
      <c r="AT1211" s="270" t="s">
        <v>1259</v>
      </c>
      <c r="AU1211" s="270" t="s">
        <v>1259</v>
      </c>
      <c r="AV1211" s="270" t="s">
        <v>1259</v>
      </c>
      <c r="AW1211" s="277" t="s">
        <v>1259</v>
      </c>
      <c r="AX1211">
        <f>VLOOKUP(A1211,[1]Sheet4!B$2:G$3636,6,0)</f>
        <v>0</v>
      </c>
      <c r="AY1211" t="str">
        <f>VLOOKUP(A1211,[1]Sheet2!A$3:AC$3636,29,0)</f>
        <v/>
      </c>
      <c r="AZ1211" s="270" t="s">
        <v>3258</v>
      </c>
      <c r="BA1211" s="270" t="s">
        <v>3258</v>
      </c>
      <c r="BB1211" s="270" t="s">
        <v>3258</v>
      </c>
      <c r="BC1211" s="270" t="s">
        <v>3258</v>
      </c>
      <c r="BD1211" s="270"/>
      <c r="BE1211" s="270"/>
    </row>
    <row r="1212" spans="1:83" ht="14.4" x14ac:dyDescent="0.3">
      <c r="A1212" s="269">
        <v>525598</v>
      </c>
      <c r="B1212" s="272" t="str">
        <f>VLOOKUP(A1212,[1]Sheet4!B$1:G$3636,5,0)</f>
        <v>الرابعة</v>
      </c>
      <c r="C1212" s="270" t="s">
        <v>1259</v>
      </c>
      <c r="D1212" s="270" t="s">
        <v>1259</v>
      </c>
      <c r="E1212" s="270" t="s">
        <v>1259</v>
      </c>
      <c r="F1212" s="270" t="s">
        <v>1259</v>
      </c>
      <c r="G1212" s="270" t="s">
        <v>1259</v>
      </c>
      <c r="H1212" s="270" t="s">
        <v>1259</v>
      </c>
      <c r="I1212" s="270" t="s">
        <v>1259</v>
      </c>
      <c r="J1212" s="270" t="s">
        <v>1259</v>
      </c>
      <c r="K1212" s="270" t="s">
        <v>1259</v>
      </c>
      <c r="L1212" s="270" t="s">
        <v>1259</v>
      </c>
      <c r="M1212" s="270" t="s">
        <v>1259</v>
      </c>
      <c r="N1212" s="270" t="s">
        <v>1259</v>
      </c>
      <c r="O1212" s="270" t="s">
        <v>1259</v>
      </c>
      <c r="P1212" s="270" t="s">
        <v>1259</v>
      </c>
      <c r="Q1212" s="270" t="s">
        <v>1259</v>
      </c>
      <c r="R1212" s="270" t="s">
        <v>1259</v>
      </c>
      <c r="S1212" s="270" t="s">
        <v>1259</v>
      </c>
      <c r="T1212" s="270" t="s">
        <v>1259</v>
      </c>
      <c r="U1212" s="270" t="s">
        <v>1259</v>
      </c>
      <c r="V1212" s="270" t="s">
        <v>1259</v>
      </c>
      <c r="W1212" s="270" t="s">
        <v>1259</v>
      </c>
      <c r="X1212" s="270" t="s">
        <v>1259</v>
      </c>
      <c r="Y1212" s="270" t="s">
        <v>1259</v>
      </c>
      <c r="Z1212" s="270" t="s">
        <v>1259</v>
      </c>
      <c r="AA1212" s="270" t="s">
        <v>1259</v>
      </c>
      <c r="AB1212" s="270" t="s">
        <v>1259</v>
      </c>
      <c r="AC1212" s="270" t="s">
        <v>1259</v>
      </c>
      <c r="AD1212" s="270" t="s">
        <v>1259</v>
      </c>
      <c r="AE1212" s="270" t="s">
        <v>1259</v>
      </c>
      <c r="AF1212" s="270" t="s">
        <v>1259</v>
      </c>
      <c r="AG1212" s="270" t="s">
        <v>1259</v>
      </c>
      <c r="AH1212" s="270" t="s">
        <v>1259</v>
      </c>
      <c r="AI1212" s="270" t="s">
        <v>1259</v>
      </c>
      <c r="AJ1212" s="270" t="s">
        <v>1259</v>
      </c>
      <c r="AK1212" s="270" t="s">
        <v>1259</v>
      </c>
      <c r="AL1212" s="270" t="s">
        <v>1259</v>
      </c>
      <c r="AM1212" s="270" t="s">
        <v>1259</v>
      </c>
      <c r="AN1212" s="270" t="s">
        <v>1259</v>
      </c>
      <c r="AO1212" s="270" t="s">
        <v>1259</v>
      </c>
      <c r="AP1212" s="270" t="s">
        <v>1259</v>
      </c>
      <c r="AQ1212" s="270" t="s">
        <v>1259</v>
      </c>
      <c r="AR1212" s="270" t="s">
        <v>1259</v>
      </c>
      <c r="AS1212" s="270" t="s">
        <v>1259</v>
      </c>
      <c r="AT1212" s="270" t="s">
        <v>1259</v>
      </c>
      <c r="AU1212" s="270" t="s">
        <v>1259</v>
      </c>
      <c r="AV1212" s="270" t="s">
        <v>1259</v>
      </c>
      <c r="AW1212" s="277" t="s">
        <v>1259</v>
      </c>
      <c r="AX1212">
        <f>VLOOKUP(A1212,[1]Sheet4!B$2:G$3636,6,0)</f>
        <v>0</v>
      </c>
      <c r="AY1212" t="str">
        <f>VLOOKUP(A1212,[1]Sheet2!A$3:AC$3636,29,0)</f>
        <v/>
      </c>
      <c r="AZ1212" s="270" t="s">
        <v>3258</v>
      </c>
      <c r="BA1212" s="270" t="s">
        <v>3258</v>
      </c>
      <c r="BB1212" s="270" t="s">
        <v>3258</v>
      </c>
      <c r="BC1212" s="270" t="s">
        <v>3258</v>
      </c>
      <c r="BD1212" s="270"/>
      <c r="BE1212" s="270"/>
      <c r="BH1212" s="248"/>
      <c r="BI1212" s="248"/>
      <c r="BJ1212" s="248"/>
      <c r="BK1212" s="248"/>
      <c r="BL1212" s="248"/>
      <c r="BM1212" s="248"/>
      <c r="BN1212" s="248"/>
      <c r="BO1212" s="248"/>
      <c r="BP1212" s="248" t="s">
        <v>3258</v>
      </c>
      <c r="BQ1212" s="248" t="s">
        <v>3258</v>
      </c>
      <c r="BR1212" s="248" t="s">
        <v>3258</v>
      </c>
      <c r="BS1212" s="248" t="s">
        <v>3258</v>
      </c>
      <c r="BT1212" s="248" t="s">
        <v>3258</v>
      </c>
      <c r="BU1212" s="248" t="s">
        <v>3258</v>
      </c>
      <c r="BV1212" s="247"/>
      <c r="BW1212" s="248"/>
      <c r="BX1212" s="248"/>
      <c r="BY1212" s="248"/>
      <c r="BZ1212" s="248"/>
      <c r="CA1212" s="241"/>
      <c r="CB1212" s="241"/>
      <c r="CC1212" s="241"/>
      <c r="CD1212" s="241"/>
      <c r="CE1212" s="248"/>
    </row>
    <row r="1213" spans="1:83" ht="14.4" x14ac:dyDescent="0.3">
      <c r="A1213" s="269">
        <v>525601</v>
      </c>
      <c r="B1213" s="272" t="str">
        <f>VLOOKUP(A1213,[1]Sheet4!B$1:G$3636,5,0)</f>
        <v>الرابعة</v>
      </c>
      <c r="C1213" s="270" t="s">
        <v>1259</v>
      </c>
      <c r="D1213" s="270" t="s">
        <v>1259</v>
      </c>
      <c r="E1213" s="270" t="s">
        <v>1259</v>
      </c>
      <c r="F1213" s="270" t="s">
        <v>1259</v>
      </c>
      <c r="G1213" s="270" t="s">
        <v>1259</v>
      </c>
      <c r="H1213" s="270" t="s">
        <v>1259</v>
      </c>
      <c r="I1213" s="270" t="s">
        <v>1259</v>
      </c>
      <c r="J1213" s="270" t="s">
        <v>1259</v>
      </c>
      <c r="K1213" s="270" t="s">
        <v>1259</v>
      </c>
      <c r="L1213" s="270" t="s">
        <v>1259</v>
      </c>
      <c r="M1213" s="270" t="s">
        <v>1259</v>
      </c>
      <c r="N1213" s="270" t="s">
        <v>1259</v>
      </c>
      <c r="O1213" s="270" t="s">
        <v>1259</v>
      </c>
      <c r="P1213" s="270" t="s">
        <v>1259</v>
      </c>
      <c r="Q1213" s="270" t="s">
        <v>1259</v>
      </c>
      <c r="R1213" s="270" t="s">
        <v>1259</v>
      </c>
      <c r="S1213" s="270" t="s">
        <v>1259</v>
      </c>
      <c r="T1213" s="270" t="s">
        <v>1259</v>
      </c>
      <c r="U1213" s="270" t="s">
        <v>1259</v>
      </c>
      <c r="V1213" s="270" t="s">
        <v>1259</v>
      </c>
      <c r="W1213" s="270" t="s">
        <v>1259</v>
      </c>
      <c r="X1213" s="270" t="s">
        <v>1259</v>
      </c>
      <c r="Y1213" s="270" t="s">
        <v>1259</v>
      </c>
      <c r="Z1213" s="270" t="s">
        <v>1259</v>
      </c>
      <c r="AA1213" s="270" t="s">
        <v>1259</v>
      </c>
      <c r="AB1213" s="270" t="s">
        <v>1259</v>
      </c>
      <c r="AC1213" s="270" t="s">
        <v>1259</v>
      </c>
      <c r="AD1213" s="270" t="s">
        <v>1259</v>
      </c>
      <c r="AE1213" s="270" t="s">
        <v>1259</v>
      </c>
      <c r="AF1213" s="270" t="s">
        <v>1259</v>
      </c>
      <c r="AG1213" s="270" t="s">
        <v>1259</v>
      </c>
      <c r="AH1213" s="270" t="s">
        <v>1259</v>
      </c>
      <c r="AI1213" s="270" t="s">
        <v>1259</v>
      </c>
      <c r="AJ1213" s="270" t="s">
        <v>1259</v>
      </c>
      <c r="AK1213" s="270" t="s">
        <v>1259</v>
      </c>
      <c r="AL1213" s="270" t="s">
        <v>1259</v>
      </c>
      <c r="AM1213" s="270" t="s">
        <v>1259</v>
      </c>
      <c r="AN1213" s="270" t="s">
        <v>1259</v>
      </c>
      <c r="AO1213" s="270" t="s">
        <v>1259</v>
      </c>
      <c r="AP1213" s="270" t="s">
        <v>1259</v>
      </c>
      <c r="AQ1213" s="270" t="s">
        <v>1259</v>
      </c>
      <c r="AR1213" s="270" t="s">
        <v>1259</v>
      </c>
      <c r="AS1213" s="270" t="s">
        <v>1259</v>
      </c>
      <c r="AT1213" s="270" t="s">
        <v>1259</v>
      </c>
      <c r="AU1213" s="270" t="s">
        <v>1259</v>
      </c>
      <c r="AV1213" s="270" t="s">
        <v>1259</v>
      </c>
      <c r="AW1213" s="277" t="s">
        <v>1259</v>
      </c>
      <c r="AX1213">
        <f>VLOOKUP(A1213,[1]Sheet4!B$2:G$3636,6,0)</f>
        <v>0</v>
      </c>
      <c r="AY1213" t="str">
        <f>VLOOKUP(A1213,[1]Sheet2!A$3:AC$3636,29,0)</f>
        <v/>
      </c>
      <c r="AZ1213" s="270" t="s">
        <v>3258</v>
      </c>
      <c r="BA1213" s="270" t="s">
        <v>3258</v>
      </c>
      <c r="BB1213" s="270" t="s">
        <v>3258</v>
      </c>
      <c r="BC1213" s="270" t="s">
        <v>3258</v>
      </c>
      <c r="BD1213" s="270"/>
      <c r="BE1213" s="270"/>
    </row>
    <row r="1214" spans="1:83" ht="14.4" x14ac:dyDescent="0.3">
      <c r="A1214" s="269">
        <v>525627</v>
      </c>
      <c r="B1214" s="272" t="str">
        <f>VLOOKUP(A1214,[1]Sheet4!B$1:G$3636,5,0)</f>
        <v>الرابعة</v>
      </c>
      <c r="C1214" s="270" t="s">
        <v>1259</v>
      </c>
      <c r="D1214" s="270" t="s">
        <v>1259</v>
      </c>
      <c r="E1214" s="270" t="s">
        <v>1259</v>
      </c>
      <c r="F1214" s="270" t="s">
        <v>1259</v>
      </c>
      <c r="G1214" s="270" t="s">
        <v>1259</v>
      </c>
      <c r="H1214" s="270" t="s">
        <v>1259</v>
      </c>
      <c r="I1214" s="270" t="s">
        <v>1259</v>
      </c>
      <c r="J1214" s="270" t="s">
        <v>1259</v>
      </c>
      <c r="K1214" s="270" t="s">
        <v>1259</v>
      </c>
      <c r="L1214" s="270" t="s">
        <v>1259</v>
      </c>
      <c r="M1214" s="270" t="s">
        <v>1259</v>
      </c>
      <c r="N1214" s="270" t="s">
        <v>1259</v>
      </c>
      <c r="O1214" s="270" t="s">
        <v>1259</v>
      </c>
      <c r="P1214" s="270" t="s">
        <v>1259</v>
      </c>
      <c r="Q1214" s="270" t="s">
        <v>1259</v>
      </c>
      <c r="R1214" s="270" t="s">
        <v>1259</v>
      </c>
      <c r="S1214" s="270" t="s">
        <v>1259</v>
      </c>
      <c r="T1214" s="270" t="s">
        <v>1259</v>
      </c>
      <c r="U1214" s="270" t="s">
        <v>1259</v>
      </c>
      <c r="V1214" s="270" t="s">
        <v>1259</v>
      </c>
      <c r="W1214" s="270" t="s">
        <v>1259</v>
      </c>
      <c r="X1214" s="270" t="s">
        <v>1259</v>
      </c>
      <c r="Y1214" s="270" t="s">
        <v>1259</v>
      </c>
      <c r="Z1214" s="270" t="s">
        <v>1259</v>
      </c>
      <c r="AA1214" s="270" t="s">
        <v>1259</v>
      </c>
      <c r="AB1214" s="270" t="s">
        <v>1259</v>
      </c>
      <c r="AC1214" s="270" t="s">
        <v>1259</v>
      </c>
      <c r="AD1214" s="270" t="s">
        <v>1259</v>
      </c>
      <c r="AE1214" s="270" t="s">
        <v>1259</v>
      </c>
      <c r="AF1214" s="270" t="s">
        <v>1259</v>
      </c>
      <c r="AG1214" s="270" t="s">
        <v>1259</v>
      </c>
      <c r="AH1214" s="270" t="s">
        <v>1259</v>
      </c>
      <c r="AI1214" s="270" t="s">
        <v>1259</v>
      </c>
      <c r="AJ1214" s="270" t="s">
        <v>1259</v>
      </c>
      <c r="AK1214" s="270" t="s">
        <v>1259</v>
      </c>
      <c r="AL1214" s="270" t="s">
        <v>1259</v>
      </c>
      <c r="AM1214" s="270" t="s">
        <v>1259</v>
      </c>
      <c r="AN1214" s="270" t="s">
        <v>1259</v>
      </c>
      <c r="AO1214" s="270" t="s">
        <v>1259</v>
      </c>
      <c r="AP1214" s="270" t="s">
        <v>1259</v>
      </c>
      <c r="AQ1214" s="270" t="s">
        <v>1259</v>
      </c>
      <c r="AR1214" s="270" t="s">
        <v>1259</v>
      </c>
      <c r="AS1214" s="270" t="s">
        <v>1259</v>
      </c>
      <c r="AT1214" s="270" t="s">
        <v>1259</v>
      </c>
      <c r="AU1214" s="270" t="s">
        <v>1259</v>
      </c>
      <c r="AV1214" s="270" t="s">
        <v>1259</v>
      </c>
      <c r="AW1214" s="277" t="s">
        <v>1259</v>
      </c>
      <c r="AX1214">
        <f>VLOOKUP(A1214,[1]Sheet4!B$2:G$3636,6,0)</f>
        <v>0</v>
      </c>
      <c r="AY1214" t="str">
        <f>VLOOKUP(A1214,[1]Sheet2!A$3:AC$3636,29,0)</f>
        <v/>
      </c>
      <c r="AZ1214" s="270" t="s">
        <v>3258</v>
      </c>
      <c r="BA1214" s="270" t="s">
        <v>3258</v>
      </c>
      <c r="BB1214" s="270" t="s">
        <v>3258</v>
      </c>
      <c r="BC1214" s="270" t="s">
        <v>3258</v>
      </c>
      <c r="BD1214" s="270"/>
      <c r="BE1214" s="270"/>
    </row>
    <row r="1215" spans="1:83" ht="14.4" x14ac:dyDescent="0.3">
      <c r="A1215" s="269">
        <v>525642</v>
      </c>
      <c r="B1215" s="272" t="str">
        <f>VLOOKUP(A1215,[1]Sheet4!B$1:G$3636,5,0)</f>
        <v>الرابعة</v>
      </c>
      <c r="C1215" s="270" t="s">
        <v>1259</v>
      </c>
      <c r="D1215" s="270" t="s">
        <v>1259</v>
      </c>
      <c r="E1215" s="270" t="s">
        <v>1259</v>
      </c>
      <c r="F1215" s="270" t="s">
        <v>1259</v>
      </c>
      <c r="G1215" s="270" t="s">
        <v>1259</v>
      </c>
      <c r="H1215" s="270" t="s">
        <v>1259</v>
      </c>
      <c r="I1215" s="270" t="s">
        <v>1259</v>
      </c>
      <c r="J1215" s="270" t="s">
        <v>1259</v>
      </c>
      <c r="K1215" s="270" t="s">
        <v>1259</v>
      </c>
      <c r="L1215" s="270" t="s">
        <v>1259</v>
      </c>
      <c r="M1215" s="270" t="s">
        <v>1259</v>
      </c>
      <c r="N1215" s="270" t="s">
        <v>1259</v>
      </c>
      <c r="O1215" s="270" t="s">
        <v>1259</v>
      </c>
      <c r="P1215" s="270" t="s">
        <v>1259</v>
      </c>
      <c r="Q1215" s="270" t="s">
        <v>1259</v>
      </c>
      <c r="R1215" s="270" t="s">
        <v>1259</v>
      </c>
      <c r="S1215" s="270" t="s">
        <v>1259</v>
      </c>
      <c r="T1215" s="270" t="s">
        <v>1259</v>
      </c>
      <c r="U1215" s="270" t="s">
        <v>1259</v>
      </c>
      <c r="V1215" s="270" t="s">
        <v>1259</v>
      </c>
      <c r="W1215" s="270" t="s">
        <v>1259</v>
      </c>
      <c r="X1215" s="270" t="s">
        <v>1259</v>
      </c>
      <c r="Y1215" s="270" t="s">
        <v>1259</v>
      </c>
      <c r="Z1215" s="270" t="s">
        <v>1259</v>
      </c>
      <c r="AA1215" s="270" t="s">
        <v>1259</v>
      </c>
      <c r="AB1215" s="270" t="s">
        <v>1259</v>
      </c>
      <c r="AC1215" s="270" t="s">
        <v>1259</v>
      </c>
      <c r="AD1215" s="270" t="s">
        <v>1259</v>
      </c>
      <c r="AE1215" s="270" t="s">
        <v>1259</v>
      </c>
      <c r="AF1215" s="270" t="s">
        <v>1259</v>
      </c>
      <c r="AG1215" s="270" t="s">
        <v>1259</v>
      </c>
      <c r="AH1215" s="270" t="s">
        <v>1259</v>
      </c>
      <c r="AI1215" s="270" t="s">
        <v>1259</v>
      </c>
      <c r="AJ1215" s="270" t="s">
        <v>1259</v>
      </c>
      <c r="AK1215" s="270" t="s">
        <v>1259</v>
      </c>
      <c r="AL1215" s="270" t="s">
        <v>1259</v>
      </c>
      <c r="AM1215" s="270" t="s">
        <v>1259</v>
      </c>
      <c r="AN1215" s="270" t="s">
        <v>1259</v>
      </c>
      <c r="AO1215" s="270" t="s">
        <v>1259</v>
      </c>
      <c r="AP1215" s="270" t="s">
        <v>1259</v>
      </c>
      <c r="AQ1215" s="270" t="s">
        <v>1259</v>
      </c>
      <c r="AR1215" s="270" t="s">
        <v>1259</v>
      </c>
      <c r="AS1215" s="270" t="s">
        <v>1259</v>
      </c>
      <c r="AT1215" s="270" t="s">
        <v>1259</v>
      </c>
      <c r="AU1215" s="270" t="s">
        <v>1259</v>
      </c>
      <c r="AV1215" s="270" t="s">
        <v>1259</v>
      </c>
      <c r="AW1215" s="277" t="s">
        <v>1259</v>
      </c>
      <c r="AX1215">
        <f>VLOOKUP(A1215,[1]Sheet4!B$2:G$3636,6,0)</f>
        <v>0</v>
      </c>
      <c r="AY1215" t="str">
        <f>VLOOKUP(A1215,[1]Sheet2!A$3:AC$3636,29,0)</f>
        <v/>
      </c>
      <c r="AZ1215" s="270" t="s">
        <v>3258</v>
      </c>
      <c r="BA1215" s="270" t="s">
        <v>3258</v>
      </c>
      <c r="BB1215" s="270" t="s">
        <v>3258</v>
      </c>
      <c r="BC1215" s="270" t="s">
        <v>3258</v>
      </c>
      <c r="BD1215" s="270"/>
      <c r="BE1215" s="270"/>
    </row>
    <row r="1216" spans="1:83" ht="14.4" x14ac:dyDescent="0.3">
      <c r="A1216" s="269">
        <v>525653</v>
      </c>
      <c r="B1216" s="272" t="str">
        <f>VLOOKUP(A1216,[1]Sheet4!B$1:G$3636,5,0)</f>
        <v>الرابعة حديث</v>
      </c>
      <c r="C1216" s="270" t="s">
        <v>1259</v>
      </c>
      <c r="D1216" s="270" t="s">
        <v>1259</v>
      </c>
      <c r="E1216" s="270" t="s">
        <v>1259</v>
      </c>
      <c r="F1216" s="270" t="s">
        <v>1259</v>
      </c>
      <c r="G1216" s="270" t="s">
        <v>1259</v>
      </c>
      <c r="H1216" s="270" t="s">
        <v>1259</v>
      </c>
      <c r="I1216" s="270" t="s">
        <v>1259</v>
      </c>
      <c r="J1216" s="270" t="s">
        <v>1259</v>
      </c>
      <c r="K1216" s="270" t="s">
        <v>1259</v>
      </c>
      <c r="L1216" s="270" t="s">
        <v>1259</v>
      </c>
      <c r="M1216" s="270" t="s">
        <v>1259</v>
      </c>
      <c r="N1216" s="270" t="s">
        <v>1259</v>
      </c>
      <c r="O1216" s="270" t="s">
        <v>1259</v>
      </c>
      <c r="P1216" s="270" t="s">
        <v>1259</v>
      </c>
      <c r="Q1216" s="270" t="s">
        <v>1259</v>
      </c>
      <c r="R1216" s="270" t="s">
        <v>1259</v>
      </c>
      <c r="S1216" s="270" t="s">
        <v>1259</v>
      </c>
      <c r="T1216" s="270" t="s">
        <v>1259</v>
      </c>
      <c r="U1216" s="270" t="s">
        <v>1259</v>
      </c>
      <c r="V1216" s="270" t="s">
        <v>1259</v>
      </c>
      <c r="W1216" s="270" t="s">
        <v>1259</v>
      </c>
      <c r="X1216" s="270" t="s">
        <v>1259</v>
      </c>
      <c r="Y1216" s="270" t="s">
        <v>1259</v>
      </c>
      <c r="Z1216" s="270" t="s">
        <v>1259</v>
      </c>
      <c r="AA1216" s="270" t="s">
        <v>1259</v>
      </c>
      <c r="AB1216" s="270" t="s">
        <v>1259</v>
      </c>
      <c r="AC1216" s="270" t="s">
        <v>1259</v>
      </c>
      <c r="AD1216" s="270" t="s">
        <v>1259</v>
      </c>
      <c r="AE1216" s="270" t="s">
        <v>1259</v>
      </c>
      <c r="AF1216" s="270" t="s">
        <v>1259</v>
      </c>
      <c r="AG1216" s="270" t="s">
        <v>1259</v>
      </c>
      <c r="AH1216" s="270" t="s">
        <v>1259</v>
      </c>
      <c r="AI1216" s="270" t="s">
        <v>1259</v>
      </c>
      <c r="AJ1216" s="270" t="s">
        <v>1259</v>
      </c>
      <c r="AK1216" s="270" t="s">
        <v>1259</v>
      </c>
      <c r="AL1216" s="270" t="s">
        <v>1259</v>
      </c>
      <c r="AM1216" s="270" t="s">
        <v>1259</v>
      </c>
      <c r="AN1216" s="270" t="s">
        <v>1259</v>
      </c>
      <c r="AO1216" s="270" t="s">
        <v>1259</v>
      </c>
      <c r="AP1216" s="270" t="s">
        <v>1259</v>
      </c>
      <c r="AQ1216" s="270" t="s">
        <v>1259</v>
      </c>
      <c r="AR1216" s="270" t="s">
        <v>1259</v>
      </c>
      <c r="AS1216" s="270" t="s">
        <v>3258</v>
      </c>
      <c r="AT1216" s="270" t="s">
        <v>3258</v>
      </c>
      <c r="AU1216" s="270" t="s">
        <v>3258</v>
      </c>
      <c r="AV1216" s="270" t="s">
        <v>3258</v>
      </c>
      <c r="AW1216" s="277" t="s">
        <v>3258</v>
      </c>
      <c r="AY1216" t="str">
        <f>VLOOKUP(A1216,[1]Sheet2!A$3:AC$3636,29,0)</f>
        <v/>
      </c>
      <c r="AZ1216" s="270" t="s">
        <v>3258</v>
      </c>
      <c r="BA1216" s="270" t="s">
        <v>3258</v>
      </c>
      <c r="BB1216" s="270" t="s">
        <v>3258</v>
      </c>
      <c r="BC1216" s="270" t="s">
        <v>3258</v>
      </c>
      <c r="BD1216" s="270"/>
      <c r="BE1216" s="270"/>
    </row>
    <row r="1217" spans="1:83" ht="14.4" x14ac:dyDescent="0.3">
      <c r="A1217" s="269">
        <v>525656</v>
      </c>
      <c r="B1217" s="272" t="str">
        <f>VLOOKUP(A1217,[1]Sheet4!B$1:G$3636,5,0)</f>
        <v>الرابعة</v>
      </c>
      <c r="C1217" s="270" t="s">
        <v>1259</v>
      </c>
      <c r="D1217" s="270" t="s">
        <v>1259</v>
      </c>
      <c r="E1217" s="270" t="s">
        <v>1259</v>
      </c>
      <c r="F1217" s="270" t="s">
        <v>1259</v>
      </c>
      <c r="G1217" s="270" t="s">
        <v>1259</v>
      </c>
      <c r="H1217" s="270" t="s">
        <v>1259</v>
      </c>
      <c r="I1217" s="270" t="s">
        <v>1259</v>
      </c>
      <c r="J1217" s="270" t="s">
        <v>1259</v>
      </c>
      <c r="K1217" s="270" t="s">
        <v>1259</v>
      </c>
      <c r="L1217" s="270" t="s">
        <v>1259</v>
      </c>
      <c r="M1217" s="270" t="s">
        <v>1259</v>
      </c>
      <c r="N1217" s="270" t="s">
        <v>1259</v>
      </c>
      <c r="O1217" s="270" t="s">
        <v>1259</v>
      </c>
      <c r="P1217" s="270" t="s">
        <v>1259</v>
      </c>
      <c r="Q1217" s="270" t="s">
        <v>1259</v>
      </c>
      <c r="R1217" s="270" t="s">
        <v>1259</v>
      </c>
      <c r="S1217" s="270" t="s">
        <v>1259</v>
      </c>
      <c r="T1217" s="270" t="s">
        <v>1259</v>
      </c>
      <c r="U1217" s="270" t="s">
        <v>1259</v>
      </c>
      <c r="V1217" s="270" t="s">
        <v>1259</v>
      </c>
      <c r="W1217" s="270" t="s">
        <v>1259</v>
      </c>
      <c r="X1217" s="270" t="s">
        <v>1259</v>
      </c>
      <c r="Y1217" s="270" t="s">
        <v>1259</v>
      </c>
      <c r="Z1217" s="270" t="s">
        <v>1259</v>
      </c>
      <c r="AA1217" s="270" t="s">
        <v>1259</v>
      </c>
      <c r="AB1217" s="270" t="s">
        <v>1259</v>
      </c>
      <c r="AC1217" s="270" t="s">
        <v>1259</v>
      </c>
      <c r="AD1217" s="270" t="s">
        <v>1259</v>
      </c>
      <c r="AE1217" s="270" t="s">
        <v>1259</v>
      </c>
      <c r="AF1217" s="270" t="s">
        <v>1259</v>
      </c>
      <c r="AG1217" s="270" t="s">
        <v>1259</v>
      </c>
      <c r="AH1217" s="270" t="s">
        <v>1259</v>
      </c>
      <c r="AI1217" s="270" t="s">
        <v>1259</v>
      </c>
      <c r="AJ1217" s="270" t="s">
        <v>1259</v>
      </c>
      <c r="AK1217" s="270" t="s">
        <v>1259</v>
      </c>
      <c r="AL1217" s="270" t="s">
        <v>1259</v>
      </c>
      <c r="AM1217" s="270" t="s">
        <v>1259</v>
      </c>
      <c r="AN1217" s="270" t="s">
        <v>1259</v>
      </c>
      <c r="AO1217" s="270" t="s">
        <v>1259</v>
      </c>
      <c r="AP1217" s="270" t="s">
        <v>1259</v>
      </c>
      <c r="AQ1217" s="270" t="s">
        <v>1259</v>
      </c>
      <c r="AR1217" s="270" t="s">
        <v>1259</v>
      </c>
      <c r="AS1217" s="270" t="s">
        <v>1259</v>
      </c>
      <c r="AT1217" s="270" t="s">
        <v>1259</v>
      </c>
      <c r="AU1217" s="270" t="s">
        <v>1259</v>
      </c>
      <c r="AV1217" s="270" t="s">
        <v>1259</v>
      </c>
      <c r="AW1217" s="277" t="s">
        <v>1259</v>
      </c>
      <c r="AX1217">
        <f>VLOOKUP(A1217,[1]Sheet4!B$2:G$3636,6,0)</f>
        <v>0</v>
      </c>
      <c r="AY1217" t="str">
        <f>VLOOKUP(A1217,[1]Sheet2!A$3:AC$3636,29,0)</f>
        <v/>
      </c>
      <c r="AZ1217" s="270" t="s">
        <v>3258</v>
      </c>
      <c r="BA1217" s="270" t="s">
        <v>3258</v>
      </c>
      <c r="BB1217" s="270" t="s">
        <v>3258</v>
      </c>
      <c r="BC1217" s="270" t="s">
        <v>3258</v>
      </c>
      <c r="BD1217" s="270"/>
      <c r="BE1217" s="270"/>
    </row>
    <row r="1218" spans="1:83" ht="14.4" x14ac:dyDescent="0.3">
      <c r="A1218" s="269">
        <v>525658</v>
      </c>
      <c r="B1218" s="272" t="str">
        <f>VLOOKUP(A1218,[1]Sheet4!B$1:G$3636,5,0)</f>
        <v>الرابعة</v>
      </c>
      <c r="C1218" s="270" t="s">
        <v>1259</v>
      </c>
      <c r="D1218" s="270" t="s">
        <v>1259</v>
      </c>
      <c r="E1218" s="270" t="s">
        <v>1259</v>
      </c>
      <c r="F1218" s="270" t="s">
        <v>1259</v>
      </c>
      <c r="G1218" s="270" t="s">
        <v>1259</v>
      </c>
      <c r="H1218" s="270" t="s">
        <v>1259</v>
      </c>
      <c r="I1218" s="270" t="s">
        <v>1259</v>
      </c>
      <c r="J1218" s="270" t="s">
        <v>1259</v>
      </c>
      <c r="K1218" s="270" t="s">
        <v>1259</v>
      </c>
      <c r="L1218" s="270" t="s">
        <v>1259</v>
      </c>
      <c r="M1218" s="270" t="s">
        <v>1259</v>
      </c>
      <c r="N1218" s="270" t="s">
        <v>1259</v>
      </c>
      <c r="O1218" s="270" t="s">
        <v>1259</v>
      </c>
      <c r="P1218" s="270" t="s">
        <v>1259</v>
      </c>
      <c r="Q1218" s="270" t="s">
        <v>1259</v>
      </c>
      <c r="R1218" s="270" t="s">
        <v>1259</v>
      </c>
      <c r="S1218" s="270" t="s">
        <v>1259</v>
      </c>
      <c r="T1218" s="270" t="s">
        <v>1259</v>
      </c>
      <c r="U1218" s="270" t="s">
        <v>1259</v>
      </c>
      <c r="V1218" s="270" t="s">
        <v>1259</v>
      </c>
      <c r="W1218" s="270" t="s">
        <v>1259</v>
      </c>
      <c r="X1218" s="270" t="s">
        <v>1259</v>
      </c>
      <c r="Y1218" s="270" t="s">
        <v>1259</v>
      </c>
      <c r="Z1218" s="270" t="s">
        <v>1259</v>
      </c>
      <c r="AA1218" s="270" t="s">
        <v>1259</v>
      </c>
      <c r="AB1218" s="270" t="s">
        <v>1259</v>
      </c>
      <c r="AC1218" s="270" t="s">
        <v>1259</v>
      </c>
      <c r="AD1218" s="270" t="s">
        <v>1259</v>
      </c>
      <c r="AE1218" s="270" t="s">
        <v>1259</v>
      </c>
      <c r="AF1218" s="270" t="s">
        <v>1259</v>
      </c>
      <c r="AG1218" s="270" t="s">
        <v>1259</v>
      </c>
      <c r="AH1218" s="270" t="s">
        <v>1259</v>
      </c>
      <c r="AI1218" s="270" t="s">
        <v>1259</v>
      </c>
      <c r="AJ1218" s="270" t="s">
        <v>1259</v>
      </c>
      <c r="AK1218" s="270" t="s">
        <v>1259</v>
      </c>
      <c r="AL1218" s="270" t="s">
        <v>1259</v>
      </c>
      <c r="AM1218" s="270" t="s">
        <v>1259</v>
      </c>
      <c r="AN1218" s="270" t="s">
        <v>1259</v>
      </c>
      <c r="AO1218" s="270" t="s">
        <v>1259</v>
      </c>
      <c r="AP1218" s="270" t="s">
        <v>1259</v>
      </c>
      <c r="AQ1218" s="270" t="s">
        <v>1259</v>
      </c>
      <c r="AR1218" s="270" t="s">
        <v>1259</v>
      </c>
      <c r="AS1218" s="270" t="s">
        <v>1259</v>
      </c>
      <c r="AT1218" s="270" t="s">
        <v>1259</v>
      </c>
      <c r="AU1218" s="270" t="s">
        <v>1259</v>
      </c>
      <c r="AV1218" s="270" t="s">
        <v>1259</v>
      </c>
      <c r="AW1218" s="277" t="s">
        <v>1259</v>
      </c>
      <c r="AX1218">
        <f>VLOOKUP(A1218,[1]Sheet4!B$2:G$3636,6,0)</f>
        <v>0</v>
      </c>
      <c r="AY1218" t="str">
        <f>VLOOKUP(A1218,[1]Sheet2!A$3:AC$3636,29,0)</f>
        <v/>
      </c>
      <c r="AZ1218" s="270" t="s">
        <v>3258</v>
      </c>
      <c r="BA1218" s="270" t="s">
        <v>3258</v>
      </c>
      <c r="BB1218" s="270" t="s">
        <v>3258</v>
      </c>
      <c r="BC1218" s="270" t="s">
        <v>3258</v>
      </c>
      <c r="BD1218" s="270"/>
      <c r="BE1218" s="270"/>
      <c r="BH1218" s="248"/>
      <c r="BI1218" s="248"/>
      <c r="BJ1218" s="248"/>
      <c r="BK1218" s="248"/>
      <c r="BL1218" s="248"/>
      <c r="BM1218" s="248"/>
      <c r="BN1218" s="248"/>
      <c r="BO1218" s="248"/>
      <c r="BP1218" s="248" t="s">
        <v>3258</v>
      </c>
      <c r="BQ1218" s="248" t="s">
        <v>3258</v>
      </c>
      <c r="BR1218" s="248" t="s">
        <v>3258</v>
      </c>
      <c r="BS1218" s="248" t="s">
        <v>3258</v>
      </c>
      <c r="BT1218" s="248" t="s">
        <v>3258</v>
      </c>
      <c r="BU1218" s="248" t="s">
        <v>3258</v>
      </c>
      <c r="BV1218" s="247"/>
      <c r="BW1218" s="248"/>
      <c r="BX1218" s="248"/>
      <c r="BY1218" s="248"/>
      <c r="BZ1218" s="248"/>
      <c r="CA1218" s="241"/>
      <c r="CB1218" s="241"/>
      <c r="CC1218" s="241"/>
      <c r="CD1218" s="241"/>
      <c r="CE1218" s="248"/>
    </row>
    <row r="1219" spans="1:83" ht="14.4" x14ac:dyDescent="0.3">
      <c r="A1219" s="269">
        <v>525671</v>
      </c>
      <c r="B1219" s="272" t="str">
        <f>VLOOKUP(A1219,[1]Sheet4!B$1:G$3636,5,0)</f>
        <v>الرابعة</v>
      </c>
      <c r="C1219" s="270" t="s">
        <v>1259</v>
      </c>
      <c r="D1219" s="270" t="s">
        <v>1259</v>
      </c>
      <c r="E1219" s="270" t="s">
        <v>1259</v>
      </c>
      <c r="F1219" s="270" t="s">
        <v>1259</v>
      </c>
      <c r="G1219" s="270" t="s">
        <v>1259</v>
      </c>
      <c r="H1219" s="270" t="s">
        <v>1259</v>
      </c>
      <c r="I1219" s="270" t="s">
        <v>1259</v>
      </c>
      <c r="J1219" s="270" t="s">
        <v>1259</v>
      </c>
      <c r="K1219" s="270" t="s">
        <v>1259</v>
      </c>
      <c r="L1219" s="270" t="s">
        <v>1259</v>
      </c>
      <c r="M1219" s="270" t="s">
        <v>1259</v>
      </c>
      <c r="N1219" s="270" t="s">
        <v>1259</v>
      </c>
      <c r="O1219" s="270" t="s">
        <v>1259</v>
      </c>
      <c r="P1219" s="270" t="s">
        <v>1259</v>
      </c>
      <c r="Q1219" s="270" t="s">
        <v>1259</v>
      </c>
      <c r="R1219" s="270" t="s">
        <v>1259</v>
      </c>
      <c r="S1219" s="270" t="s">
        <v>1259</v>
      </c>
      <c r="T1219" s="270" t="s">
        <v>1259</v>
      </c>
      <c r="U1219" s="270" t="s">
        <v>1259</v>
      </c>
      <c r="V1219" s="270" t="s">
        <v>1259</v>
      </c>
      <c r="W1219" s="270" t="s">
        <v>1259</v>
      </c>
      <c r="X1219" s="270" t="s">
        <v>1259</v>
      </c>
      <c r="Y1219" s="270" t="s">
        <v>1259</v>
      </c>
      <c r="Z1219" s="270" t="s">
        <v>1259</v>
      </c>
      <c r="AA1219" s="270" t="s">
        <v>1259</v>
      </c>
      <c r="AB1219" s="270" t="s">
        <v>1259</v>
      </c>
      <c r="AC1219" s="270" t="s">
        <v>1259</v>
      </c>
      <c r="AD1219" s="270" t="s">
        <v>1259</v>
      </c>
      <c r="AE1219" s="270" t="s">
        <v>1259</v>
      </c>
      <c r="AF1219" s="270" t="s">
        <v>1259</v>
      </c>
      <c r="AG1219" s="270" t="s">
        <v>1259</v>
      </c>
      <c r="AH1219" s="270" t="s">
        <v>1259</v>
      </c>
      <c r="AI1219" s="270" t="s">
        <v>1259</v>
      </c>
      <c r="AJ1219" s="270" t="s">
        <v>1259</v>
      </c>
      <c r="AK1219" s="270" t="s">
        <v>1259</v>
      </c>
      <c r="AL1219" s="270" t="s">
        <v>1259</v>
      </c>
      <c r="AM1219" s="270" t="s">
        <v>1259</v>
      </c>
      <c r="AN1219" s="270" t="s">
        <v>1259</v>
      </c>
      <c r="AO1219" s="270" t="s">
        <v>1259</v>
      </c>
      <c r="AP1219" s="270" t="s">
        <v>1259</v>
      </c>
      <c r="AQ1219" s="270" t="s">
        <v>1259</v>
      </c>
      <c r="AR1219" s="270" t="s">
        <v>1259</v>
      </c>
      <c r="AS1219" s="270" t="s">
        <v>1259</v>
      </c>
      <c r="AT1219" s="270" t="s">
        <v>1259</v>
      </c>
      <c r="AU1219" s="270" t="s">
        <v>1259</v>
      </c>
      <c r="AV1219" s="270" t="s">
        <v>1259</v>
      </c>
      <c r="AW1219" s="277" t="s">
        <v>1259</v>
      </c>
      <c r="AX1219">
        <f>VLOOKUP(A1219,[1]Sheet4!B$2:G$3636,6,0)</f>
        <v>0</v>
      </c>
      <c r="AY1219" t="str">
        <f>VLOOKUP(A1219,[1]Sheet2!A$3:AC$3636,29,0)</f>
        <v/>
      </c>
      <c r="AZ1219" s="270" t="s">
        <v>3258</v>
      </c>
      <c r="BA1219" s="270" t="s">
        <v>3258</v>
      </c>
      <c r="BB1219" s="270" t="s">
        <v>3258</v>
      </c>
      <c r="BC1219" s="270" t="s">
        <v>3258</v>
      </c>
      <c r="BD1219" s="270"/>
      <c r="BE1219" s="270"/>
    </row>
    <row r="1220" spans="1:83" ht="14.4" x14ac:dyDescent="0.3">
      <c r="A1220" s="269">
        <v>525687</v>
      </c>
      <c r="B1220" s="272" t="str">
        <f>VLOOKUP(A1220,[1]Sheet4!B$1:G$3636,5,0)</f>
        <v>الرابعة</v>
      </c>
      <c r="C1220" s="270" t="s">
        <v>1259</v>
      </c>
      <c r="D1220" s="270" t="s">
        <v>1259</v>
      </c>
      <c r="E1220" s="270" t="s">
        <v>1259</v>
      </c>
      <c r="F1220" s="270" t="s">
        <v>1259</v>
      </c>
      <c r="G1220" s="270" t="s">
        <v>1259</v>
      </c>
      <c r="H1220" s="270" t="s">
        <v>1259</v>
      </c>
      <c r="I1220" s="270" t="s">
        <v>1259</v>
      </c>
      <c r="J1220" s="270" t="s">
        <v>1259</v>
      </c>
      <c r="K1220" s="270" t="s">
        <v>1259</v>
      </c>
      <c r="L1220" s="270" t="s">
        <v>1259</v>
      </c>
      <c r="M1220" s="270" t="s">
        <v>1259</v>
      </c>
      <c r="N1220" s="270" t="s">
        <v>1259</v>
      </c>
      <c r="O1220" s="270" t="s">
        <v>1259</v>
      </c>
      <c r="P1220" s="270" t="s">
        <v>1259</v>
      </c>
      <c r="Q1220" s="270" t="s">
        <v>1259</v>
      </c>
      <c r="R1220" s="270" t="s">
        <v>1259</v>
      </c>
      <c r="S1220" s="270" t="s">
        <v>1259</v>
      </c>
      <c r="T1220" s="270" t="s">
        <v>1259</v>
      </c>
      <c r="U1220" s="270" t="s">
        <v>1259</v>
      </c>
      <c r="V1220" s="270" t="s">
        <v>1259</v>
      </c>
      <c r="W1220" s="270" t="s">
        <v>1259</v>
      </c>
      <c r="X1220" s="270" t="s">
        <v>1259</v>
      </c>
      <c r="Y1220" s="270" t="s">
        <v>1259</v>
      </c>
      <c r="Z1220" s="270" t="s">
        <v>1259</v>
      </c>
      <c r="AA1220" s="270" t="s">
        <v>1259</v>
      </c>
      <c r="AB1220" s="270" t="s">
        <v>1259</v>
      </c>
      <c r="AC1220" s="270" t="s">
        <v>1259</v>
      </c>
      <c r="AD1220" s="270" t="s">
        <v>1259</v>
      </c>
      <c r="AE1220" s="270" t="s">
        <v>1259</v>
      </c>
      <c r="AF1220" s="270" t="s">
        <v>1259</v>
      </c>
      <c r="AG1220" s="270" t="s">
        <v>1259</v>
      </c>
      <c r="AH1220" s="270" t="s">
        <v>1259</v>
      </c>
      <c r="AI1220" s="270" t="s">
        <v>1259</v>
      </c>
      <c r="AJ1220" s="270" t="s">
        <v>1259</v>
      </c>
      <c r="AK1220" s="270" t="s">
        <v>1259</v>
      </c>
      <c r="AL1220" s="270" t="s">
        <v>1259</v>
      </c>
      <c r="AM1220" s="270" t="s">
        <v>1259</v>
      </c>
      <c r="AN1220" s="270" t="s">
        <v>1259</v>
      </c>
      <c r="AO1220" s="270" t="s">
        <v>1259</v>
      </c>
      <c r="AP1220" s="270" t="s">
        <v>1259</v>
      </c>
      <c r="AQ1220" s="270" t="s">
        <v>1259</v>
      </c>
      <c r="AR1220" s="270" t="s">
        <v>1259</v>
      </c>
      <c r="AS1220" s="270" t="s">
        <v>1259</v>
      </c>
      <c r="AT1220" s="270" t="s">
        <v>1259</v>
      </c>
      <c r="AU1220" s="270" t="s">
        <v>1259</v>
      </c>
      <c r="AV1220" s="270" t="s">
        <v>1259</v>
      </c>
      <c r="AW1220" s="270" t="s">
        <v>1259</v>
      </c>
      <c r="AX1220">
        <f>VLOOKUP(A1220,[1]Sheet4!B$2:G$3636,6,0)</f>
        <v>0</v>
      </c>
      <c r="AY1220" t="str">
        <f>VLOOKUP(A1220,[1]Sheet2!A$3:AC$3636,29,0)</f>
        <v/>
      </c>
      <c r="AZ1220" s="270" t="s">
        <v>3258</v>
      </c>
      <c r="BA1220" s="270" t="s">
        <v>3258</v>
      </c>
      <c r="BB1220" s="270" t="s">
        <v>3258</v>
      </c>
      <c r="BC1220" s="270" t="s">
        <v>3258</v>
      </c>
      <c r="BD1220" s="270"/>
      <c r="BE1220" s="270"/>
    </row>
    <row r="1221" spans="1:83" ht="14.4" x14ac:dyDescent="0.3">
      <c r="A1221" s="269">
        <v>525697</v>
      </c>
      <c r="B1221" s="272" t="str">
        <f>VLOOKUP(A1221,[1]Sheet4!B$1:G$3636,5,0)</f>
        <v>الرابعة</v>
      </c>
      <c r="C1221" s="270" t="s">
        <v>1259</v>
      </c>
      <c r="D1221" s="270" t="s">
        <v>1259</v>
      </c>
      <c r="E1221" s="270" t="s">
        <v>1259</v>
      </c>
      <c r="F1221" s="270" t="s">
        <v>1259</v>
      </c>
      <c r="G1221" s="270" t="s">
        <v>1259</v>
      </c>
      <c r="H1221" s="270" t="s">
        <v>1259</v>
      </c>
      <c r="I1221" s="270" t="s">
        <v>1259</v>
      </c>
      <c r="J1221" s="270" t="s">
        <v>1259</v>
      </c>
      <c r="K1221" s="270" t="s">
        <v>1259</v>
      </c>
      <c r="L1221" s="270" t="s">
        <v>1259</v>
      </c>
      <c r="M1221" s="270" t="s">
        <v>1259</v>
      </c>
      <c r="N1221" s="270" t="s">
        <v>1259</v>
      </c>
      <c r="O1221" s="270" t="s">
        <v>1259</v>
      </c>
      <c r="P1221" s="270" t="s">
        <v>1259</v>
      </c>
      <c r="Q1221" s="270" t="s">
        <v>1259</v>
      </c>
      <c r="R1221" s="270" t="s">
        <v>1259</v>
      </c>
      <c r="S1221" s="270" t="s">
        <v>1259</v>
      </c>
      <c r="T1221" s="270" t="s">
        <v>1259</v>
      </c>
      <c r="U1221" s="270" t="s">
        <v>1259</v>
      </c>
      <c r="V1221" s="270" t="s">
        <v>1259</v>
      </c>
      <c r="W1221" s="270" t="s">
        <v>1259</v>
      </c>
      <c r="X1221" s="270" t="s">
        <v>1259</v>
      </c>
      <c r="Y1221" s="270" t="s">
        <v>1259</v>
      </c>
      <c r="Z1221" s="270" t="s">
        <v>1259</v>
      </c>
      <c r="AA1221" s="270" t="s">
        <v>1259</v>
      </c>
      <c r="AB1221" s="270" t="s">
        <v>1259</v>
      </c>
      <c r="AC1221" s="270" t="s">
        <v>1259</v>
      </c>
      <c r="AD1221" s="270" t="s">
        <v>1259</v>
      </c>
      <c r="AE1221" s="270" t="s">
        <v>1259</v>
      </c>
      <c r="AF1221" s="270" t="s">
        <v>1259</v>
      </c>
      <c r="AG1221" s="270" t="s">
        <v>1259</v>
      </c>
      <c r="AH1221" s="270" t="s">
        <v>1259</v>
      </c>
      <c r="AI1221" s="270" t="s">
        <v>1259</v>
      </c>
      <c r="AJ1221" s="270" t="s">
        <v>1259</v>
      </c>
      <c r="AK1221" s="270" t="s">
        <v>1259</v>
      </c>
      <c r="AL1221" s="270" t="s">
        <v>1259</v>
      </c>
      <c r="AM1221" s="270" t="s">
        <v>1259</v>
      </c>
      <c r="AN1221" s="270" t="s">
        <v>1259</v>
      </c>
      <c r="AO1221" s="270" t="s">
        <v>1259</v>
      </c>
      <c r="AP1221" s="270" t="s">
        <v>1259</v>
      </c>
      <c r="AQ1221" s="270" t="s">
        <v>1259</v>
      </c>
      <c r="AR1221" s="270" t="s">
        <v>1259</v>
      </c>
      <c r="AS1221" s="270" t="s">
        <v>1259</v>
      </c>
      <c r="AT1221" s="270" t="s">
        <v>1259</v>
      </c>
      <c r="AU1221" s="270" t="s">
        <v>1259</v>
      </c>
      <c r="AV1221" s="270" t="s">
        <v>1259</v>
      </c>
      <c r="AW1221" s="270" t="s">
        <v>1259</v>
      </c>
      <c r="AX1221">
        <f>VLOOKUP(A1221,[1]Sheet4!B$2:G$3636,6,0)</f>
        <v>0</v>
      </c>
      <c r="AY1221" t="str">
        <f>VLOOKUP(A1221,[1]Sheet2!A$3:AC$3636,29,0)</f>
        <v/>
      </c>
      <c r="AZ1221" s="270" t="s">
        <v>3258</v>
      </c>
      <c r="BA1221" s="270" t="s">
        <v>3258</v>
      </c>
      <c r="BB1221" s="270" t="s">
        <v>3258</v>
      </c>
      <c r="BC1221" s="270" t="s">
        <v>3258</v>
      </c>
      <c r="BD1221" s="270"/>
      <c r="BE1221" s="270"/>
    </row>
    <row r="1222" spans="1:83" ht="14.4" x14ac:dyDescent="0.3">
      <c r="A1222" s="269">
        <v>525699</v>
      </c>
      <c r="B1222" s="272" t="str">
        <f>VLOOKUP(A1222,[1]Sheet4!B$1:G$3636,5,0)</f>
        <v>الرابعة</v>
      </c>
      <c r="C1222" s="270" t="s">
        <v>1259</v>
      </c>
      <c r="D1222" s="270" t="s">
        <v>1259</v>
      </c>
      <c r="E1222" s="270" t="s">
        <v>1259</v>
      </c>
      <c r="F1222" s="270" t="s">
        <v>1259</v>
      </c>
      <c r="G1222" s="270" t="s">
        <v>1259</v>
      </c>
      <c r="H1222" s="270" t="s">
        <v>1259</v>
      </c>
      <c r="I1222" s="270" t="s">
        <v>1259</v>
      </c>
      <c r="J1222" s="270" t="s">
        <v>1259</v>
      </c>
      <c r="K1222" s="270" t="s">
        <v>1259</v>
      </c>
      <c r="L1222" s="270" t="s">
        <v>1259</v>
      </c>
      <c r="M1222" s="270" t="s">
        <v>1259</v>
      </c>
      <c r="N1222" s="270" t="s">
        <v>1259</v>
      </c>
      <c r="O1222" s="270" t="s">
        <v>1259</v>
      </c>
      <c r="P1222" s="270" t="s">
        <v>1259</v>
      </c>
      <c r="Q1222" s="270" t="s">
        <v>1259</v>
      </c>
      <c r="R1222" s="270" t="s">
        <v>1259</v>
      </c>
      <c r="S1222" s="270" t="s">
        <v>1259</v>
      </c>
      <c r="T1222" s="270" t="s">
        <v>1259</v>
      </c>
      <c r="U1222" s="270" t="s">
        <v>1259</v>
      </c>
      <c r="V1222" s="270" t="s">
        <v>1259</v>
      </c>
      <c r="W1222" s="270" t="s">
        <v>1259</v>
      </c>
      <c r="X1222" s="270" t="s">
        <v>1259</v>
      </c>
      <c r="Y1222" s="270" t="s">
        <v>1259</v>
      </c>
      <c r="Z1222" s="270" t="s">
        <v>1259</v>
      </c>
      <c r="AA1222" s="270" t="s">
        <v>1259</v>
      </c>
      <c r="AB1222" s="270" t="s">
        <v>1259</v>
      </c>
      <c r="AC1222" s="270" t="s">
        <v>1259</v>
      </c>
      <c r="AD1222" s="270" t="s">
        <v>1259</v>
      </c>
      <c r="AE1222" s="270" t="s">
        <v>1259</v>
      </c>
      <c r="AF1222" s="270" t="s">
        <v>1259</v>
      </c>
      <c r="AG1222" s="270" t="s">
        <v>1259</v>
      </c>
      <c r="AH1222" s="270" t="s">
        <v>1259</v>
      </c>
      <c r="AI1222" s="270" t="s">
        <v>1259</v>
      </c>
      <c r="AJ1222" s="270" t="s">
        <v>1259</v>
      </c>
      <c r="AK1222" s="270" t="s">
        <v>1259</v>
      </c>
      <c r="AL1222" s="270" t="s">
        <v>1259</v>
      </c>
      <c r="AM1222" s="270" t="s">
        <v>1259</v>
      </c>
      <c r="AN1222" s="270" t="s">
        <v>1259</v>
      </c>
      <c r="AO1222" s="270" t="s">
        <v>1259</v>
      </c>
      <c r="AP1222" s="270" t="s">
        <v>1259</v>
      </c>
      <c r="AQ1222" s="270" t="s">
        <v>1259</v>
      </c>
      <c r="AR1222" s="270" t="s">
        <v>1259</v>
      </c>
      <c r="AS1222" s="270" t="s">
        <v>1259</v>
      </c>
      <c r="AT1222" s="270" t="s">
        <v>1259</v>
      </c>
      <c r="AU1222" s="270" t="s">
        <v>1259</v>
      </c>
      <c r="AV1222" s="270" t="s">
        <v>1259</v>
      </c>
      <c r="AW1222" s="270" t="s">
        <v>1259</v>
      </c>
      <c r="AX1222">
        <f>VLOOKUP(A1222,[1]Sheet4!B$2:G$3636,6,0)</f>
        <v>0</v>
      </c>
      <c r="AY1222" t="str">
        <f>VLOOKUP(A1222,[1]Sheet2!A$3:AC$3636,29,0)</f>
        <v/>
      </c>
      <c r="AZ1222" s="270" t="s">
        <v>3258</v>
      </c>
      <c r="BA1222" s="270" t="s">
        <v>3258</v>
      </c>
      <c r="BB1222" s="270" t="s">
        <v>3258</v>
      </c>
      <c r="BC1222" s="270" t="s">
        <v>3258</v>
      </c>
      <c r="BD1222" s="270"/>
      <c r="BE1222" s="270"/>
    </row>
    <row r="1223" spans="1:83" ht="14.4" x14ac:dyDescent="0.3">
      <c r="A1223" s="269">
        <v>525707</v>
      </c>
      <c r="B1223" s="272" t="str">
        <f>VLOOKUP(A1223,[1]Sheet4!B$1:G$3636,5,0)</f>
        <v>الرابعة</v>
      </c>
      <c r="C1223" s="270" t="s">
        <v>1259</v>
      </c>
      <c r="D1223" s="270" t="s">
        <v>1259</v>
      </c>
      <c r="E1223" s="270" t="s">
        <v>1259</v>
      </c>
      <c r="F1223" s="270" t="s">
        <v>1259</v>
      </c>
      <c r="G1223" s="270" t="s">
        <v>1259</v>
      </c>
      <c r="H1223" s="270" t="s">
        <v>1259</v>
      </c>
      <c r="I1223" s="270" t="s">
        <v>1259</v>
      </c>
      <c r="J1223" s="270" t="s">
        <v>1259</v>
      </c>
      <c r="K1223" s="270" t="s">
        <v>1259</v>
      </c>
      <c r="L1223" s="270" t="s">
        <v>1259</v>
      </c>
      <c r="M1223" s="270" t="s">
        <v>1259</v>
      </c>
      <c r="N1223" s="270" t="s">
        <v>1259</v>
      </c>
      <c r="O1223" s="270" t="s">
        <v>1259</v>
      </c>
      <c r="P1223" s="270" t="s">
        <v>1259</v>
      </c>
      <c r="Q1223" s="270" t="s">
        <v>1259</v>
      </c>
      <c r="R1223" s="270" t="s">
        <v>1259</v>
      </c>
      <c r="S1223" s="270" t="s">
        <v>1259</v>
      </c>
      <c r="T1223" s="270" t="s">
        <v>1259</v>
      </c>
      <c r="U1223" s="270" t="s">
        <v>1259</v>
      </c>
      <c r="V1223" s="270" t="s">
        <v>1259</v>
      </c>
      <c r="W1223" s="270" t="s">
        <v>1259</v>
      </c>
      <c r="X1223" s="270" t="s">
        <v>1259</v>
      </c>
      <c r="Y1223" s="270" t="s">
        <v>1259</v>
      </c>
      <c r="Z1223" s="270" t="s">
        <v>1259</v>
      </c>
      <c r="AA1223" s="270" t="s">
        <v>1259</v>
      </c>
      <c r="AB1223" s="270" t="s">
        <v>1259</v>
      </c>
      <c r="AC1223" s="270" t="s">
        <v>1259</v>
      </c>
      <c r="AD1223" s="270" t="s">
        <v>1259</v>
      </c>
      <c r="AE1223" s="270" t="s">
        <v>1259</v>
      </c>
      <c r="AF1223" s="270" t="s">
        <v>1259</v>
      </c>
      <c r="AG1223" s="270" t="s">
        <v>1259</v>
      </c>
      <c r="AH1223" s="270" t="s">
        <v>1259</v>
      </c>
      <c r="AI1223" s="270" t="s">
        <v>1259</v>
      </c>
      <c r="AJ1223" s="270" t="s">
        <v>1259</v>
      </c>
      <c r="AK1223" s="270" t="s">
        <v>1259</v>
      </c>
      <c r="AL1223" s="270" t="s">
        <v>1259</v>
      </c>
      <c r="AM1223" s="270" t="s">
        <v>1259</v>
      </c>
      <c r="AN1223" s="270" t="s">
        <v>1259</v>
      </c>
      <c r="AO1223" s="270" t="s">
        <v>1259</v>
      </c>
      <c r="AP1223" s="270" t="s">
        <v>1259</v>
      </c>
      <c r="AQ1223" s="270" t="s">
        <v>1259</v>
      </c>
      <c r="AR1223" s="270" t="s">
        <v>1259</v>
      </c>
      <c r="AS1223" s="270" t="s">
        <v>1259</v>
      </c>
      <c r="AT1223" s="270" t="s">
        <v>1259</v>
      </c>
      <c r="AU1223" s="270" t="s">
        <v>1259</v>
      </c>
      <c r="AV1223" s="270" t="s">
        <v>1259</v>
      </c>
      <c r="AW1223" s="277" t="s">
        <v>1259</v>
      </c>
      <c r="AX1223">
        <f>VLOOKUP(A1223,[1]Sheet4!B$2:G$3636,6,0)</f>
        <v>0</v>
      </c>
      <c r="AY1223" t="str">
        <f>VLOOKUP(A1223,[1]Sheet2!A$3:AC$3636,29,0)</f>
        <v/>
      </c>
      <c r="AZ1223" s="270" t="s">
        <v>3258</v>
      </c>
      <c r="BA1223" s="270" t="s">
        <v>3258</v>
      </c>
      <c r="BB1223" s="270" t="s">
        <v>3258</v>
      </c>
      <c r="BC1223" s="270" t="s">
        <v>3258</v>
      </c>
      <c r="BD1223" s="270"/>
      <c r="BE1223" s="270"/>
      <c r="BH1223" s="248"/>
      <c r="BI1223" s="248"/>
      <c r="BJ1223" s="248"/>
      <c r="BK1223" s="248"/>
      <c r="BL1223" s="248"/>
      <c r="BM1223" s="248"/>
      <c r="BN1223" s="248"/>
      <c r="BO1223" s="248"/>
      <c r="BP1223" s="248" t="s">
        <v>3258</v>
      </c>
      <c r="BQ1223" s="248" t="s">
        <v>3258</v>
      </c>
      <c r="BR1223" s="248" t="s">
        <v>3258</v>
      </c>
      <c r="BS1223" s="248" t="s">
        <v>3258</v>
      </c>
      <c r="BT1223" s="248" t="s">
        <v>3258</v>
      </c>
      <c r="BU1223" s="248" t="s">
        <v>3258</v>
      </c>
      <c r="BV1223" s="247"/>
      <c r="BW1223" s="248"/>
      <c r="BX1223" s="248"/>
      <c r="BY1223" s="248"/>
      <c r="BZ1223" s="248"/>
      <c r="CA1223" s="241"/>
      <c r="CB1223" s="241"/>
      <c r="CC1223" s="241"/>
      <c r="CD1223" s="241"/>
      <c r="CE1223" s="248"/>
    </row>
    <row r="1224" spans="1:83" ht="14.4" x14ac:dyDescent="0.3">
      <c r="A1224" s="269">
        <v>525709</v>
      </c>
      <c r="B1224" s="272" t="str">
        <f>VLOOKUP(A1224,[1]Sheet4!B$1:G$3636,5,0)</f>
        <v>الرابعة حديث</v>
      </c>
      <c r="C1224" s="270" t="s">
        <v>1259</v>
      </c>
      <c r="D1224" s="270" t="s">
        <v>1259</v>
      </c>
      <c r="E1224" s="270" t="s">
        <v>1259</v>
      </c>
      <c r="F1224" s="270" t="s">
        <v>1259</v>
      </c>
      <c r="G1224" s="270" t="s">
        <v>1259</v>
      </c>
      <c r="H1224" s="270" t="s">
        <v>1259</v>
      </c>
      <c r="I1224" s="270" t="s">
        <v>1259</v>
      </c>
      <c r="J1224" s="270" t="s">
        <v>1259</v>
      </c>
      <c r="K1224" s="270" t="s">
        <v>1259</v>
      </c>
      <c r="L1224" s="270" t="s">
        <v>1259</v>
      </c>
      <c r="M1224" s="270" t="s">
        <v>1259</v>
      </c>
      <c r="N1224" s="270" t="s">
        <v>1259</v>
      </c>
      <c r="O1224" s="270" t="s">
        <v>1259</v>
      </c>
      <c r="P1224" s="270" t="s">
        <v>1259</v>
      </c>
      <c r="Q1224" s="270" t="s">
        <v>1259</v>
      </c>
      <c r="R1224" s="270" t="s">
        <v>1259</v>
      </c>
      <c r="S1224" s="270" t="s">
        <v>1259</v>
      </c>
      <c r="T1224" s="270" t="s">
        <v>1259</v>
      </c>
      <c r="U1224" s="270" t="s">
        <v>1259</v>
      </c>
      <c r="V1224" s="270" t="s">
        <v>1259</v>
      </c>
      <c r="W1224" s="270" t="s">
        <v>1259</v>
      </c>
      <c r="X1224" s="270" t="s">
        <v>1259</v>
      </c>
      <c r="Y1224" s="270" t="s">
        <v>1259</v>
      </c>
      <c r="Z1224" s="270" t="s">
        <v>1259</v>
      </c>
      <c r="AA1224" s="270" t="s">
        <v>1259</v>
      </c>
      <c r="AB1224" s="270" t="s">
        <v>1259</v>
      </c>
      <c r="AC1224" s="270" t="s">
        <v>1259</v>
      </c>
      <c r="AD1224" s="270" t="s">
        <v>1259</v>
      </c>
      <c r="AE1224" s="270" t="s">
        <v>1259</v>
      </c>
      <c r="AF1224" s="270" t="s">
        <v>1259</v>
      </c>
      <c r="AG1224" s="270" t="s">
        <v>1259</v>
      </c>
      <c r="AH1224" s="270" t="s">
        <v>1259</v>
      </c>
      <c r="AI1224" s="270" t="s">
        <v>1259</v>
      </c>
      <c r="AJ1224" s="270" t="s">
        <v>1259</v>
      </c>
      <c r="AK1224" s="270" t="s">
        <v>1259</v>
      </c>
      <c r="AL1224" s="270" t="s">
        <v>1259</v>
      </c>
      <c r="AM1224" s="270" t="s">
        <v>1259</v>
      </c>
      <c r="AN1224" s="270" t="s">
        <v>1259</v>
      </c>
      <c r="AO1224" s="270" t="s">
        <v>1259</v>
      </c>
      <c r="AP1224" s="270" t="s">
        <v>1259</v>
      </c>
      <c r="AQ1224" s="270" t="s">
        <v>1259</v>
      </c>
      <c r="AR1224" s="270" t="s">
        <v>1259</v>
      </c>
      <c r="AS1224" s="270" t="s">
        <v>3258</v>
      </c>
      <c r="AT1224" s="270" t="s">
        <v>3258</v>
      </c>
      <c r="AU1224" s="270" t="s">
        <v>3258</v>
      </c>
      <c r="AV1224" s="270" t="s">
        <v>3258</v>
      </c>
      <c r="AW1224" s="277" t="s">
        <v>3258</v>
      </c>
      <c r="AY1224" t="str">
        <f>VLOOKUP(A1224,[1]Sheet2!A$3:AC$3636,29,0)</f>
        <v/>
      </c>
      <c r="AZ1224" s="270" t="s">
        <v>3258</v>
      </c>
      <c r="BA1224" s="270" t="s">
        <v>3258</v>
      </c>
      <c r="BB1224" s="270" t="s">
        <v>3258</v>
      </c>
      <c r="BC1224" s="270" t="s">
        <v>3258</v>
      </c>
      <c r="BD1224" s="270"/>
      <c r="BE1224" s="270"/>
      <c r="BH1224" s="248"/>
      <c r="BI1224" s="248"/>
      <c r="BJ1224" s="248"/>
      <c r="BK1224" s="248"/>
      <c r="BL1224" s="248"/>
      <c r="BM1224" s="248"/>
      <c r="BN1224" s="248"/>
      <c r="BO1224" s="248"/>
      <c r="BP1224" s="248" t="s">
        <v>3258</v>
      </c>
      <c r="BQ1224" s="248" t="s">
        <v>3258</v>
      </c>
      <c r="BR1224" s="248" t="s">
        <v>3258</v>
      </c>
      <c r="BS1224" s="248" t="s">
        <v>3258</v>
      </c>
      <c r="BT1224" s="248" t="s">
        <v>3258</v>
      </c>
      <c r="BU1224" s="248" t="s">
        <v>3258</v>
      </c>
      <c r="BV1224" s="247"/>
      <c r="BW1224" s="248"/>
      <c r="BX1224" s="248"/>
      <c r="BY1224" s="248"/>
      <c r="BZ1224" s="248"/>
      <c r="CA1224" s="241"/>
      <c r="CB1224" s="241"/>
      <c r="CC1224" s="241"/>
      <c r="CD1224" s="241"/>
      <c r="CE1224" s="248"/>
    </row>
    <row r="1225" spans="1:83" ht="14.4" x14ac:dyDescent="0.3">
      <c r="A1225" s="269">
        <v>525710</v>
      </c>
      <c r="B1225" s="272" t="str">
        <f>VLOOKUP(A1225,[1]Sheet4!B$1:G$3636,5,0)</f>
        <v>الرابعة</v>
      </c>
      <c r="C1225" s="270" t="s">
        <v>1259</v>
      </c>
      <c r="D1225" s="270" t="s">
        <v>1259</v>
      </c>
      <c r="E1225" s="270" t="s">
        <v>1259</v>
      </c>
      <c r="F1225" s="270" t="s">
        <v>1259</v>
      </c>
      <c r="G1225" s="270" t="s">
        <v>1259</v>
      </c>
      <c r="H1225" s="270" t="s">
        <v>1259</v>
      </c>
      <c r="I1225" s="270" t="s">
        <v>1259</v>
      </c>
      <c r="J1225" s="270" t="s">
        <v>1259</v>
      </c>
      <c r="K1225" s="270" t="s">
        <v>1259</v>
      </c>
      <c r="L1225" s="270" t="s">
        <v>1259</v>
      </c>
      <c r="M1225" s="270" t="s">
        <v>1259</v>
      </c>
      <c r="N1225" s="270" t="s">
        <v>1259</v>
      </c>
      <c r="O1225" s="270" t="s">
        <v>1259</v>
      </c>
      <c r="P1225" s="270" t="s">
        <v>1259</v>
      </c>
      <c r="Q1225" s="270" t="s">
        <v>1259</v>
      </c>
      <c r="R1225" s="270" t="s">
        <v>1259</v>
      </c>
      <c r="S1225" s="270" t="s">
        <v>1259</v>
      </c>
      <c r="T1225" s="270" t="s">
        <v>1259</v>
      </c>
      <c r="U1225" s="270" t="s">
        <v>1259</v>
      </c>
      <c r="V1225" s="270" t="s">
        <v>1259</v>
      </c>
      <c r="W1225" s="270" t="s">
        <v>1259</v>
      </c>
      <c r="X1225" s="270" t="s">
        <v>1259</v>
      </c>
      <c r="Y1225" s="270" t="s">
        <v>1259</v>
      </c>
      <c r="Z1225" s="270" t="s">
        <v>1259</v>
      </c>
      <c r="AA1225" s="270" t="s">
        <v>1259</v>
      </c>
      <c r="AB1225" s="270" t="s">
        <v>1259</v>
      </c>
      <c r="AC1225" s="270" t="s">
        <v>1259</v>
      </c>
      <c r="AD1225" s="270" t="s">
        <v>1259</v>
      </c>
      <c r="AE1225" s="270" t="s">
        <v>1259</v>
      </c>
      <c r="AF1225" s="270" t="s">
        <v>1259</v>
      </c>
      <c r="AG1225" s="270" t="s">
        <v>1259</v>
      </c>
      <c r="AH1225" s="270" t="s">
        <v>1259</v>
      </c>
      <c r="AI1225" s="270" t="s">
        <v>1259</v>
      </c>
      <c r="AJ1225" s="270" t="s">
        <v>1259</v>
      </c>
      <c r="AK1225" s="270" t="s">
        <v>1259</v>
      </c>
      <c r="AL1225" s="270" t="s">
        <v>1259</v>
      </c>
      <c r="AM1225" s="270" t="s">
        <v>1259</v>
      </c>
      <c r="AN1225" s="270" t="s">
        <v>1259</v>
      </c>
      <c r="AO1225" s="270" t="s">
        <v>1259</v>
      </c>
      <c r="AP1225" s="270" t="s">
        <v>1259</v>
      </c>
      <c r="AQ1225" s="270" t="s">
        <v>1259</v>
      </c>
      <c r="AR1225" s="270" t="s">
        <v>1259</v>
      </c>
      <c r="AS1225" s="270" t="s">
        <v>1259</v>
      </c>
      <c r="AT1225" s="270" t="s">
        <v>1259</v>
      </c>
      <c r="AU1225" s="270" t="s">
        <v>1259</v>
      </c>
      <c r="AV1225" s="270" t="s">
        <v>1259</v>
      </c>
      <c r="AW1225" s="277" t="s">
        <v>1259</v>
      </c>
      <c r="AX1225">
        <f>VLOOKUP(A1225,[1]Sheet4!B$2:G$3636,6,0)</f>
        <v>0</v>
      </c>
      <c r="AY1225" t="str">
        <f>VLOOKUP(A1225,[1]Sheet2!A$3:AC$3636,29,0)</f>
        <v/>
      </c>
      <c r="AZ1225" s="270" t="s">
        <v>3258</v>
      </c>
      <c r="BA1225" s="270" t="s">
        <v>3258</v>
      </c>
      <c r="BB1225" s="270" t="s">
        <v>3258</v>
      </c>
      <c r="BC1225" s="270" t="s">
        <v>3258</v>
      </c>
      <c r="BD1225" s="270"/>
      <c r="BE1225" s="270"/>
      <c r="BH1225" s="248"/>
      <c r="BI1225" s="248"/>
      <c r="BJ1225" s="248"/>
      <c r="BK1225" s="248"/>
      <c r="BL1225" s="248"/>
      <c r="BM1225" s="248"/>
      <c r="BN1225" s="248"/>
      <c r="BO1225" s="248"/>
      <c r="BP1225" s="248" t="s">
        <v>3258</v>
      </c>
      <c r="BQ1225" s="248" t="s">
        <v>3258</v>
      </c>
      <c r="BR1225" s="248" t="s">
        <v>3258</v>
      </c>
      <c r="BS1225" s="248" t="s">
        <v>3258</v>
      </c>
      <c r="BT1225" s="248" t="s">
        <v>3258</v>
      </c>
      <c r="BU1225" s="248" t="s">
        <v>3258</v>
      </c>
      <c r="BV1225" s="247"/>
      <c r="BW1225" s="248"/>
      <c r="BX1225" s="248"/>
      <c r="BY1225" s="248"/>
      <c r="BZ1225" s="248"/>
      <c r="CA1225" s="241"/>
      <c r="CB1225" s="241"/>
      <c r="CC1225" s="241"/>
      <c r="CD1225" s="241"/>
      <c r="CE1225" s="248"/>
    </row>
    <row r="1226" spans="1:83" ht="14.4" x14ac:dyDescent="0.3">
      <c r="A1226" s="269">
        <v>525731</v>
      </c>
      <c r="B1226" s="272" t="str">
        <f>VLOOKUP(A1226,[1]Sheet4!B$1:G$3636,5,0)</f>
        <v>الرابعة</v>
      </c>
      <c r="C1226" s="270" t="s">
        <v>1259</v>
      </c>
      <c r="D1226" s="270" t="s">
        <v>1259</v>
      </c>
      <c r="E1226" s="270" t="s">
        <v>1259</v>
      </c>
      <c r="F1226" s="270" t="s">
        <v>1259</v>
      </c>
      <c r="G1226" s="270" t="s">
        <v>1259</v>
      </c>
      <c r="H1226" s="270" t="s">
        <v>1259</v>
      </c>
      <c r="I1226" s="270" t="s">
        <v>1259</v>
      </c>
      <c r="J1226" s="270" t="s">
        <v>1259</v>
      </c>
      <c r="K1226" s="270" t="s">
        <v>1259</v>
      </c>
      <c r="L1226" s="270" t="s">
        <v>1259</v>
      </c>
      <c r="M1226" s="270" t="s">
        <v>1259</v>
      </c>
      <c r="N1226" s="270" t="s">
        <v>1259</v>
      </c>
      <c r="O1226" s="270" t="s">
        <v>1259</v>
      </c>
      <c r="P1226" s="270" t="s">
        <v>1259</v>
      </c>
      <c r="Q1226" s="270" t="s">
        <v>1259</v>
      </c>
      <c r="R1226" s="270" t="s">
        <v>1259</v>
      </c>
      <c r="S1226" s="270" t="s">
        <v>1259</v>
      </c>
      <c r="T1226" s="270" t="s">
        <v>1259</v>
      </c>
      <c r="U1226" s="270" t="s">
        <v>1259</v>
      </c>
      <c r="V1226" s="270" t="s">
        <v>1259</v>
      </c>
      <c r="W1226" s="270" t="s">
        <v>1259</v>
      </c>
      <c r="X1226" s="270" t="s">
        <v>1259</v>
      </c>
      <c r="Y1226" s="270" t="s">
        <v>1259</v>
      </c>
      <c r="Z1226" s="270" t="s">
        <v>1259</v>
      </c>
      <c r="AA1226" s="270" t="s">
        <v>1259</v>
      </c>
      <c r="AB1226" s="270" t="s">
        <v>1259</v>
      </c>
      <c r="AC1226" s="270" t="s">
        <v>1259</v>
      </c>
      <c r="AD1226" s="270" t="s">
        <v>1259</v>
      </c>
      <c r="AE1226" s="270" t="s">
        <v>1259</v>
      </c>
      <c r="AF1226" s="270" t="s">
        <v>1259</v>
      </c>
      <c r="AG1226" s="270" t="s">
        <v>1259</v>
      </c>
      <c r="AH1226" s="270" t="s">
        <v>1259</v>
      </c>
      <c r="AI1226" s="270" t="s">
        <v>1259</v>
      </c>
      <c r="AJ1226" s="270" t="s">
        <v>1259</v>
      </c>
      <c r="AK1226" s="270" t="s">
        <v>1259</v>
      </c>
      <c r="AL1226" s="270" t="s">
        <v>1259</v>
      </c>
      <c r="AM1226" s="270" t="s">
        <v>1259</v>
      </c>
      <c r="AN1226" s="270" t="s">
        <v>1259</v>
      </c>
      <c r="AO1226" s="270" t="s">
        <v>1259</v>
      </c>
      <c r="AP1226" s="270" t="s">
        <v>1259</v>
      </c>
      <c r="AQ1226" s="270" t="s">
        <v>1259</v>
      </c>
      <c r="AR1226" s="270" t="s">
        <v>1259</v>
      </c>
      <c r="AS1226" s="270" t="s">
        <v>1259</v>
      </c>
      <c r="AT1226" s="270" t="s">
        <v>1259</v>
      </c>
      <c r="AU1226" s="270" t="s">
        <v>1259</v>
      </c>
      <c r="AV1226" s="270" t="s">
        <v>1259</v>
      </c>
      <c r="AW1226" s="270" t="s">
        <v>1259</v>
      </c>
      <c r="AX1226">
        <f>VLOOKUP(A1226,[1]Sheet4!B$2:G$3636,6,0)</f>
        <v>0</v>
      </c>
      <c r="AY1226" t="str">
        <f>VLOOKUP(A1226,[1]Sheet2!A$3:AC$3636,29,0)</f>
        <v/>
      </c>
      <c r="AZ1226" s="270" t="s">
        <v>3258</v>
      </c>
      <c r="BA1226" s="270" t="s">
        <v>3258</v>
      </c>
      <c r="BB1226" s="270" t="s">
        <v>3258</v>
      </c>
      <c r="BC1226" s="270" t="s">
        <v>3258</v>
      </c>
      <c r="BD1226" s="270"/>
      <c r="BE1226" s="270"/>
    </row>
    <row r="1227" spans="1:83" ht="14.4" x14ac:dyDescent="0.3">
      <c r="A1227" s="269">
        <v>525733</v>
      </c>
      <c r="B1227" s="272" t="str">
        <f>VLOOKUP(A1227,[1]Sheet4!B$1:G$3636,5,0)</f>
        <v>الرابعة</v>
      </c>
      <c r="C1227" s="270" t="s">
        <v>1259</v>
      </c>
      <c r="D1227" s="270" t="s">
        <v>1259</v>
      </c>
      <c r="E1227" s="270" t="s">
        <v>1259</v>
      </c>
      <c r="F1227" s="270" t="s">
        <v>1259</v>
      </c>
      <c r="G1227" s="270" t="s">
        <v>1259</v>
      </c>
      <c r="H1227" s="270" t="s">
        <v>1259</v>
      </c>
      <c r="I1227" s="270" t="s">
        <v>1259</v>
      </c>
      <c r="J1227" s="270" t="s">
        <v>1259</v>
      </c>
      <c r="K1227" s="270" t="s">
        <v>1259</v>
      </c>
      <c r="L1227" s="270" t="s">
        <v>1259</v>
      </c>
      <c r="M1227" s="270" t="s">
        <v>1259</v>
      </c>
      <c r="N1227" s="270" t="s">
        <v>1259</v>
      </c>
      <c r="O1227" s="270" t="s">
        <v>1259</v>
      </c>
      <c r="P1227" s="270" t="s">
        <v>1259</v>
      </c>
      <c r="Q1227" s="270" t="s">
        <v>1259</v>
      </c>
      <c r="R1227" s="270" t="s">
        <v>1259</v>
      </c>
      <c r="S1227" s="270" t="s">
        <v>1259</v>
      </c>
      <c r="T1227" s="270" t="s">
        <v>1259</v>
      </c>
      <c r="U1227" s="270" t="s">
        <v>1259</v>
      </c>
      <c r="V1227" s="270" t="s">
        <v>1259</v>
      </c>
      <c r="W1227" s="270" t="s">
        <v>1259</v>
      </c>
      <c r="X1227" s="270" t="s">
        <v>1259</v>
      </c>
      <c r="Y1227" s="270" t="s">
        <v>1259</v>
      </c>
      <c r="Z1227" s="270" t="s">
        <v>1259</v>
      </c>
      <c r="AA1227" s="270" t="s">
        <v>1259</v>
      </c>
      <c r="AB1227" s="270" t="s">
        <v>1259</v>
      </c>
      <c r="AC1227" s="270" t="s">
        <v>1259</v>
      </c>
      <c r="AD1227" s="270" t="s">
        <v>1259</v>
      </c>
      <c r="AE1227" s="270" t="s">
        <v>1259</v>
      </c>
      <c r="AF1227" s="270" t="s">
        <v>1259</v>
      </c>
      <c r="AG1227" s="270" t="s">
        <v>1259</v>
      </c>
      <c r="AH1227" s="270" t="s">
        <v>1259</v>
      </c>
      <c r="AI1227" s="270" t="s">
        <v>1259</v>
      </c>
      <c r="AJ1227" s="270" t="s">
        <v>1259</v>
      </c>
      <c r="AK1227" s="270" t="s">
        <v>1259</v>
      </c>
      <c r="AL1227" s="270" t="s">
        <v>1259</v>
      </c>
      <c r="AM1227" s="270" t="s">
        <v>1259</v>
      </c>
      <c r="AN1227" s="270" t="s">
        <v>1259</v>
      </c>
      <c r="AO1227" s="270" t="s">
        <v>1259</v>
      </c>
      <c r="AP1227" s="270" t="s">
        <v>1259</v>
      </c>
      <c r="AQ1227" s="270" t="s">
        <v>1259</v>
      </c>
      <c r="AR1227" s="270" t="s">
        <v>1259</v>
      </c>
      <c r="AS1227" s="270" t="s">
        <v>1259</v>
      </c>
      <c r="AT1227" s="270" t="s">
        <v>1259</v>
      </c>
      <c r="AU1227" s="270" t="s">
        <v>1259</v>
      </c>
      <c r="AV1227" s="270" t="s">
        <v>1259</v>
      </c>
      <c r="AW1227" s="277" t="s">
        <v>1259</v>
      </c>
      <c r="AX1227">
        <f>VLOOKUP(A1227,[1]Sheet4!B$2:G$3636,6,0)</f>
        <v>0</v>
      </c>
      <c r="AY1227" t="str">
        <f>VLOOKUP(A1227,[1]Sheet2!A$3:AC$3636,29,0)</f>
        <v/>
      </c>
      <c r="AZ1227" s="270" t="s">
        <v>3258</v>
      </c>
      <c r="BA1227" s="270" t="s">
        <v>3258</v>
      </c>
      <c r="BB1227" s="270" t="s">
        <v>3258</v>
      </c>
      <c r="BC1227" s="270" t="s">
        <v>3258</v>
      </c>
      <c r="BD1227" s="270"/>
      <c r="BE1227" s="270"/>
      <c r="BH1227" s="248"/>
      <c r="BI1227" s="248"/>
      <c r="BJ1227" s="248"/>
      <c r="BK1227" s="248"/>
      <c r="BL1227" s="248"/>
      <c r="BM1227" s="248"/>
      <c r="BN1227" s="248"/>
      <c r="BO1227" s="248"/>
      <c r="BP1227" s="248" t="s">
        <v>3258</v>
      </c>
      <c r="BQ1227" s="248" t="s">
        <v>3258</v>
      </c>
      <c r="BR1227" s="248" t="s">
        <v>3258</v>
      </c>
      <c r="BS1227" s="248" t="s">
        <v>3258</v>
      </c>
      <c r="BT1227" s="248" t="s">
        <v>3258</v>
      </c>
      <c r="BU1227" s="248" t="s">
        <v>3258</v>
      </c>
      <c r="BV1227" s="247"/>
      <c r="BW1227" s="248"/>
      <c r="BX1227" s="248"/>
      <c r="BY1227" s="248"/>
      <c r="BZ1227" s="248"/>
      <c r="CA1227" s="241"/>
      <c r="CB1227" s="241"/>
      <c r="CC1227" s="241"/>
      <c r="CD1227" s="241"/>
      <c r="CE1227" s="248"/>
    </row>
    <row r="1228" spans="1:83" ht="14.4" x14ac:dyDescent="0.3">
      <c r="A1228" s="269">
        <v>525735</v>
      </c>
      <c r="B1228" s="272" t="str">
        <f>VLOOKUP(A1228,[1]Sheet4!B$1:G$3636,5,0)</f>
        <v>الرابعة</v>
      </c>
      <c r="C1228" s="270" t="s">
        <v>1259</v>
      </c>
      <c r="D1228" s="270" t="s">
        <v>1259</v>
      </c>
      <c r="E1228" s="270" t="s">
        <v>1259</v>
      </c>
      <c r="F1228" s="270" t="s">
        <v>1259</v>
      </c>
      <c r="G1228" s="270" t="s">
        <v>1259</v>
      </c>
      <c r="H1228" s="270" t="s">
        <v>1259</v>
      </c>
      <c r="I1228" s="270" t="s">
        <v>1259</v>
      </c>
      <c r="J1228" s="270" t="s">
        <v>1259</v>
      </c>
      <c r="K1228" s="270" t="s">
        <v>1259</v>
      </c>
      <c r="L1228" s="270" t="s">
        <v>1259</v>
      </c>
      <c r="M1228" s="270" t="s">
        <v>1259</v>
      </c>
      <c r="N1228" s="270" t="s">
        <v>1259</v>
      </c>
      <c r="O1228" s="270" t="s">
        <v>1259</v>
      </c>
      <c r="P1228" s="270" t="s">
        <v>1259</v>
      </c>
      <c r="Q1228" s="270" t="s">
        <v>1259</v>
      </c>
      <c r="R1228" s="270" t="s">
        <v>1259</v>
      </c>
      <c r="S1228" s="270" t="s">
        <v>1259</v>
      </c>
      <c r="T1228" s="270" t="s">
        <v>1259</v>
      </c>
      <c r="U1228" s="270" t="s">
        <v>1259</v>
      </c>
      <c r="V1228" s="270" t="s">
        <v>1259</v>
      </c>
      <c r="W1228" s="270" t="s">
        <v>1259</v>
      </c>
      <c r="X1228" s="270" t="s">
        <v>1259</v>
      </c>
      <c r="Y1228" s="270" t="s">
        <v>1259</v>
      </c>
      <c r="Z1228" s="270" t="s">
        <v>1259</v>
      </c>
      <c r="AA1228" s="270" t="s">
        <v>1259</v>
      </c>
      <c r="AB1228" s="270" t="s">
        <v>1259</v>
      </c>
      <c r="AC1228" s="270" t="s">
        <v>1259</v>
      </c>
      <c r="AD1228" s="270" t="s">
        <v>1259</v>
      </c>
      <c r="AE1228" s="270" t="s">
        <v>1259</v>
      </c>
      <c r="AF1228" s="270" t="s">
        <v>1259</v>
      </c>
      <c r="AG1228" s="270" t="s">
        <v>1259</v>
      </c>
      <c r="AH1228" s="270" t="s">
        <v>1259</v>
      </c>
      <c r="AI1228" s="270" t="s">
        <v>1259</v>
      </c>
      <c r="AJ1228" s="270" t="s">
        <v>1259</v>
      </c>
      <c r="AK1228" s="270" t="s">
        <v>1259</v>
      </c>
      <c r="AL1228" s="270" t="s">
        <v>1259</v>
      </c>
      <c r="AM1228" s="270" t="s">
        <v>1259</v>
      </c>
      <c r="AN1228" s="270" t="s">
        <v>1259</v>
      </c>
      <c r="AO1228" s="270" t="s">
        <v>1259</v>
      </c>
      <c r="AP1228" s="270" t="s">
        <v>1259</v>
      </c>
      <c r="AQ1228" s="270" t="s">
        <v>1259</v>
      </c>
      <c r="AR1228" s="270" t="s">
        <v>1259</v>
      </c>
      <c r="AS1228" s="270" t="s">
        <v>1259</v>
      </c>
      <c r="AT1228" s="270" t="s">
        <v>1259</v>
      </c>
      <c r="AU1228" s="270" t="s">
        <v>1259</v>
      </c>
      <c r="AV1228" s="270" t="s">
        <v>1259</v>
      </c>
      <c r="AW1228" s="277" t="s">
        <v>1259</v>
      </c>
      <c r="AX1228">
        <f>VLOOKUP(A1228,[1]Sheet4!B$2:G$3636,6,0)</f>
        <v>0</v>
      </c>
      <c r="AY1228" t="str">
        <f>VLOOKUP(A1228,[1]Sheet2!A$3:AC$3636,29,0)</f>
        <v/>
      </c>
      <c r="AZ1228" s="270" t="s">
        <v>3258</v>
      </c>
      <c r="BA1228" s="270" t="s">
        <v>3258</v>
      </c>
      <c r="BB1228" s="270" t="s">
        <v>3258</v>
      </c>
      <c r="BC1228" s="270" t="s">
        <v>3258</v>
      </c>
      <c r="BD1228" s="270"/>
      <c r="BE1228" s="270"/>
    </row>
    <row r="1229" spans="1:83" ht="14.4" x14ac:dyDescent="0.3">
      <c r="A1229" s="269">
        <v>525749</v>
      </c>
      <c r="B1229" s="272" t="str">
        <f>VLOOKUP(A1229,[1]Sheet4!B$1:G$3636,5,0)</f>
        <v>الرابعة</v>
      </c>
      <c r="C1229" s="270" t="s">
        <v>1259</v>
      </c>
      <c r="D1229" s="270" t="s">
        <v>1259</v>
      </c>
      <c r="E1229" s="270" t="s">
        <v>1259</v>
      </c>
      <c r="F1229" s="270" t="s">
        <v>1259</v>
      </c>
      <c r="G1229" s="270" t="s">
        <v>1259</v>
      </c>
      <c r="H1229" s="270" t="s">
        <v>1259</v>
      </c>
      <c r="I1229" s="270" t="s">
        <v>1259</v>
      </c>
      <c r="J1229" s="270" t="s">
        <v>1259</v>
      </c>
      <c r="K1229" s="270" t="s">
        <v>1259</v>
      </c>
      <c r="L1229" s="270" t="s">
        <v>1259</v>
      </c>
      <c r="M1229" s="270" t="s">
        <v>1259</v>
      </c>
      <c r="N1229" s="270" t="s">
        <v>1259</v>
      </c>
      <c r="O1229" s="270" t="s">
        <v>1259</v>
      </c>
      <c r="P1229" s="270" t="s">
        <v>1259</v>
      </c>
      <c r="Q1229" s="270" t="s">
        <v>1259</v>
      </c>
      <c r="R1229" s="270" t="s">
        <v>1259</v>
      </c>
      <c r="S1229" s="270" t="s">
        <v>1259</v>
      </c>
      <c r="T1229" s="270" t="s">
        <v>1259</v>
      </c>
      <c r="U1229" s="270" t="s">
        <v>1259</v>
      </c>
      <c r="V1229" s="270" t="s">
        <v>1259</v>
      </c>
      <c r="W1229" s="270" t="s">
        <v>1259</v>
      </c>
      <c r="X1229" s="270" t="s">
        <v>1259</v>
      </c>
      <c r="Y1229" s="270" t="s">
        <v>1259</v>
      </c>
      <c r="Z1229" s="270" t="s">
        <v>1259</v>
      </c>
      <c r="AA1229" s="270" t="s">
        <v>1259</v>
      </c>
      <c r="AB1229" s="270" t="s">
        <v>1259</v>
      </c>
      <c r="AC1229" s="270" t="s">
        <v>1259</v>
      </c>
      <c r="AD1229" s="270" t="s">
        <v>1259</v>
      </c>
      <c r="AE1229" s="270" t="s">
        <v>1259</v>
      </c>
      <c r="AF1229" s="270" t="s">
        <v>1259</v>
      </c>
      <c r="AG1229" s="270" t="s">
        <v>1259</v>
      </c>
      <c r="AH1229" s="270" t="s">
        <v>1259</v>
      </c>
      <c r="AI1229" s="270" t="s">
        <v>1259</v>
      </c>
      <c r="AJ1229" s="270" t="s">
        <v>1259</v>
      </c>
      <c r="AK1229" s="270" t="s">
        <v>1259</v>
      </c>
      <c r="AL1229" s="270" t="s">
        <v>1259</v>
      </c>
      <c r="AM1229" s="270" t="s">
        <v>1259</v>
      </c>
      <c r="AN1229" s="270" t="s">
        <v>1259</v>
      </c>
      <c r="AO1229" s="270" t="s">
        <v>1259</v>
      </c>
      <c r="AP1229" s="270" t="s">
        <v>1259</v>
      </c>
      <c r="AQ1229" s="270" t="s">
        <v>1259</v>
      </c>
      <c r="AR1229" s="270" t="s">
        <v>1259</v>
      </c>
      <c r="AS1229" s="270" t="s">
        <v>1259</v>
      </c>
      <c r="AT1229" s="270" t="s">
        <v>1259</v>
      </c>
      <c r="AU1229" s="270" t="s">
        <v>1259</v>
      </c>
      <c r="AV1229" s="270" t="s">
        <v>1259</v>
      </c>
      <c r="AW1229" s="277" t="s">
        <v>1259</v>
      </c>
      <c r="AX1229">
        <f>VLOOKUP(A1229,[1]Sheet4!B$2:G$3636,6,0)</f>
        <v>0</v>
      </c>
      <c r="AY1229" t="str">
        <f>VLOOKUP(A1229,[1]Sheet2!A$3:AC$3636,29,0)</f>
        <v/>
      </c>
      <c r="AZ1229" s="270" t="s">
        <v>3258</v>
      </c>
      <c r="BA1229" s="270" t="s">
        <v>3258</v>
      </c>
      <c r="BB1229" s="270" t="s">
        <v>3258</v>
      </c>
      <c r="BC1229" s="270" t="s">
        <v>3258</v>
      </c>
      <c r="BD1229" s="270"/>
      <c r="BE1229" s="270"/>
    </row>
    <row r="1230" spans="1:83" ht="14.4" x14ac:dyDescent="0.3">
      <c r="A1230" s="269">
        <v>525750</v>
      </c>
      <c r="B1230" s="272" t="str">
        <f>VLOOKUP(A1230,[1]Sheet4!B$1:G$3636,5,0)</f>
        <v>الرابعة حديث</v>
      </c>
      <c r="C1230" s="270" t="s">
        <v>1259</v>
      </c>
      <c r="D1230" s="270" t="s">
        <v>1259</v>
      </c>
      <c r="E1230" s="270" t="s">
        <v>1259</v>
      </c>
      <c r="F1230" s="270" t="s">
        <v>1259</v>
      </c>
      <c r="G1230" s="270" t="s">
        <v>1259</v>
      </c>
      <c r="H1230" s="270" t="s">
        <v>1259</v>
      </c>
      <c r="I1230" s="270" t="s">
        <v>1259</v>
      </c>
      <c r="J1230" s="270" t="s">
        <v>1259</v>
      </c>
      <c r="K1230" s="270" t="s">
        <v>1259</v>
      </c>
      <c r="L1230" s="270" t="s">
        <v>1259</v>
      </c>
      <c r="M1230" s="270" t="s">
        <v>1259</v>
      </c>
      <c r="N1230" s="270" t="s">
        <v>1259</v>
      </c>
      <c r="O1230" s="270" t="s">
        <v>1259</v>
      </c>
      <c r="P1230" s="270" t="s">
        <v>1259</v>
      </c>
      <c r="Q1230" s="270" t="s">
        <v>1259</v>
      </c>
      <c r="R1230" s="270" t="s">
        <v>1259</v>
      </c>
      <c r="S1230" s="270" t="s">
        <v>1259</v>
      </c>
      <c r="T1230" s="270" t="s">
        <v>1259</v>
      </c>
      <c r="U1230" s="270" t="s">
        <v>1259</v>
      </c>
      <c r="V1230" s="270" t="s">
        <v>1259</v>
      </c>
      <c r="W1230" s="270" t="s">
        <v>1259</v>
      </c>
      <c r="X1230" s="270" t="s">
        <v>1259</v>
      </c>
      <c r="Y1230" s="270" t="s">
        <v>1259</v>
      </c>
      <c r="Z1230" s="270" t="s">
        <v>1259</v>
      </c>
      <c r="AA1230" s="270" t="s">
        <v>1259</v>
      </c>
      <c r="AB1230" s="270" t="s">
        <v>1259</v>
      </c>
      <c r="AC1230" s="270" t="s">
        <v>1259</v>
      </c>
      <c r="AD1230" s="270" t="s">
        <v>1259</v>
      </c>
      <c r="AE1230" s="270" t="s">
        <v>1259</v>
      </c>
      <c r="AF1230" s="270" t="s">
        <v>1259</v>
      </c>
      <c r="AG1230" s="270" t="s">
        <v>1259</v>
      </c>
      <c r="AH1230" s="270" t="s">
        <v>1259</v>
      </c>
      <c r="AI1230" s="270" t="s">
        <v>1259</v>
      </c>
      <c r="AJ1230" s="270" t="s">
        <v>1259</v>
      </c>
      <c r="AK1230" s="270" t="s">
        <v>1259</v>
      </c>
      <c r="AL1230" s="270" t="s">
        <v>1259</v>
      </c>
      <c r="AM1230" s="270" t="s">
        <v>1259</v>
      </c>
      <c r="AN1230" s="270" t="s">
        <v>1259</v>
      </c>
      <c r="AO1230" s="270" t="s">
        <v>1259</v>
      </c>
      <c r="AP1230" s="270" t="s">
        <v>1259</v>
      </c>
      <c r="AQ1230" s="270" t="s">
        <v>1259</v>
      </c>
      <c r="AR1230" s="270" t="s">
        <v>1259</v>
      </c>
      <c r="AS1230" s="270" t="s">
        <v>3258</v>
      </c>
      <c r="AT1230" s="270" t="s">
        <v>3258</v>
      </c>
      <c r="AU1230" s="270" t="s">
        <v>3258</v>
      </c>
      <c r="AV1230" s="270" t="s">
        <v>3258</v>
      </c>
      <c r="AW1230" s="277" t="s">
        <v>3258</v>
      </c>
      <c r="AY1230" t="str">
        <f>VLOOKUP(A1230,[1]Sheet2!A$3:AC$3636,29,0)</f>
        <v/>
      </c>
      <c r="AZ1230" s="270" t="s">
        <v>3258</v>
      </c>
      <c r="BA1230" s="270" t="s">
        <v>3258</v>
      </c>
      <c r="BB1230" s="270" t="s">
        <v>3258</v>
      </c>
      <c r="BC1230" s="270" t="s">
        <v>3258</v>
      </c>
      <c r="BD1230" s="270"/>
      <c r="BE1230" s="270"/>
    </row>
    <row r="1231" spans="1:83" ht="14.4" x14ac:dyDescent="0.3">
      <c r="A1231" s="269">
        <v>525765</v>
      </c>
      <c r="B1231" s="272" t="str">
        <f>VLOOKUP(A1231,[1]Sheet4!B$1:G$3636,5,0)</f>
        <v>الرابعة</v>
      </c>
      <c r="C1231" s="270" t="s">
        <v>1259</v>
      </c>
      <c r="D1231" s="270" t="s">
        <v>1259</v>
      </c>
      <c r="E1231" s="270" t="s">
        <v>1259</v>
      </c>
      <c r="F1231" s="270" t="s">
        <v>1259</v>
      </c>
      <c r="G1231" s="270" t="s">
        <v>1259</v>
      </c>
      <c r="H1231" s="270" t="s">
        <v>1259</v>
      </c>
      <c r="I1231" s="270" t="s">
        <v>1259</v>
      </c>
      <c r="J1231" s="270" t="s">
        <v>1259</v>
      </c>
      <c r="K1231" s="270" t="s">
        <v>1259</v>
      </c>
      <c r="L1231" s="270" t="s">
        <v>1259</v>
      </c>
      <c r="M1231" s="270" t="s">
        <v>1259</v>
      </c>
      <c r="N1231" s="270" t="s">
        <v>1259</v>
      </c>
      <c r="O1231" s="270" t="s">
        <v>1259</v>
      </c>
      <c r="P1231" s="270" t="s">
        <v>1259</v>
      </c>
      <c r="Q1231" s="270" t="s">
        <v>1259</v>
      </c>
      <c r="R1231" s="270" t="s">
        <v>1259</v>
      </c>
      <c r="S1231" s="270" t="s">
        <v>1259</v>
      </c>
      <c r="T1231" s="270" t="s">
        <v>1259</v>
      </c>
      <c r="U1231" s="270" t="s">
        <v>1259</v>
      </c>
      <c r="V1231" s="270" t="s">
        <v>1259</v>
      </c>
      <c r="W1231" s="270" t="s">
        <v>1259</v>
      </c>
      <c r="X1231" s="270" t="s">
        <v>1259</v>
      </c>
      <c r="Y1231" s="270" t="s">
        <v>1259</v>
      </c>
      <c r="Z1231" s="270" t="s">
        <v>1259</v>
      </c>
      <c r="AA1231" s="270" t="s">
        <v>1259</v>
      </c>
      <c r="AB1231" s="270" t="s">
        <v>1259</v>
      </c>
      <c r="AC1231" s="270" t="s">
        <v>1259</v>
      </c>
      <c r="AD1231" s="270" t="s">
        <v>1259</v>
      </c>
      <c r="AE1231" s="270" t="s">
        <v>1259</v>
      </c>
      <c r="AF1231" s="270" t="s">
        <v>1259</v>
      </c>
      <c r="AG1231" s="270" t="s">
        <v>1259</v>
      </c>
      <c r="AH1231" s="270" t="s">
        <v>1259</v>
      </c>
      <c r="AI1231" s="270" t="s">
        <v>1259</v>
      </c>
      <c r="AJ1231" s="270" t="s">
        <v>1259</v>
      </c>
      <c r="AK1231" s="270" t="s">
        <v>1259</v>
      </c>
      <c r="AL1231" s="270" t="s">
        <v>1259</v>
      </c>
      <c r="AM1231" s="270" t="s">
        <v>1259</v>
      </c>
      <c r="AN1231" s="270" t="s">
        <v>1259</v>
      </c>
      <c r="AO1231" s="270" t="s">
        <v>1259</v>
      </c>
      <c r="AP1231" s="270" t="s">
        <v>1259</v>
      </c>
      <c r="AQ1231" s="270" t="s">
        <v>1259</v>
      </c>
      <c r="AR1231" s="270" t="s">
        <v>1259</v>
      </c>
      <c r="AS1231" s="270" t="s">
        <v>1259</v>
      </c>
      <c r="AT1231" s="270" t="s">
        <v>1259</v>
      </c>
      <c r="AU1231" s="270" t="s">
        <v>1259</v>
      </c>
      <c r="AV1231" s="270" t="s">
        <v>1259</v>
      </c>
      <c r="AW1231" s="270" t="s">
        <v>1259</v>
      </c>
      <c r="AX1231">
        <f>VLOOKUP(A1231,[1]Sheet4!B$2:G$3636,6,0)</f>
        <v>0</v>
      </c>
      <c r="AY1231" t="str">
        <f>VLOOKUP(A1231,[1]Sheet2!A$3:AC$3636,29,0)</f>
        <v/>
      </c>
      <c r="AZ1231" s="270" t="s">
        <v>3258</v>
      </c>
      <c r="BA1231" s="270" t="s">
        <v>3258</v>
      </c>
      <c r="BB1231" s="270" t="s">
        <v>3258</v>
      </c>
      <c r="BC1231" s="270" t="s">
        <v>3258</v>
      </c>
      <c r="BD1231" s="270"/>
      <c r="BE1231" s="270"/>
    </row>
    <row r="1232" spans="1:83" ht="14.4" x14ac:dyDescent="0.3">
      <c r="A1232" s="269">
        <v>525792</v>
      </c>
      <c r="B1232" s="272" t="str">
        <f>VLOOKUP(A1232,[1]Sheet4!B$1:G$3636,5,0)</f>
        <v>الرابعة</v>
      </c>
      <c r="C1232" s="270" t="s">
        <v>1259</v>
      </c>
      <c r="D1232" s="270" t="s">
        <v>1259</v>
      </c>
      <c r="E1232" s="270" t="s">
        <v>1259</v>
      </c>
      <c r="F1232" s="270" t="s">
        <v>1259</v>
      </c>
      <c r="G1232" s="270" t="s">
        <v>1259</v>
      </c>
      <c r="H1232" s="270" t="s">
        <v>1259</v>
      </c>
      <c r="I1232" s="270" t="s">
        <v>1259</v>
      </c>
      <c r="J1232" s="270" t="s">
        <v>1259</v>
      </c>
      <c r="K1232" s="270" t="s">
        <v>1259</v>
      </c>
      <c r="L1232" s="270" t="s">
        <v>1259</v>
      </c>
      <c r="M1232" s="270" t="s">
        <v>1259</v>
      </c>
      <c r="N1232" s="270" t="s">
        <v>1259</v>
      </c>
      <c r="O1232" s="270" t="s">
        <v>1259</v>
      </c>
      <c r="P1232" s="270" t="s">
        <v>1259</v>
      </c>
      <c r="Q1232" s="270" t="s">
        <v>1259</v>
      </c>
      <c r="R1232" s="270" t="s">
        <v>1259</v>
      </c>
      <c r="S1232" s="270" t="s">
        <v>1259</v>
      </c>
      <c r="T1232" s="270" t="s">
        <v>1259</v>
      </c>
      <c r="U1232" s="270" t="s">
        <v>1259</v>
      </c>
      <c r="V1232" s="270" t="s">
        <v>1259</v>
      </c>
      <c r="W1232" s="270" t="s">
        <v>1259</v>
      </c>
      <c r="X1232" s="270" t="s">
        <v>1259</v>
      </c>
      <c r="Y1232" s="270" t="s">
        <v>1259</v>
      </c>
      <c r="Z1232" s="270" t="s">
        <v>1259</v>
      </c>
      <c r="AA1232" s="270" t="s">
        <v>1259</v>
      </c>
      <c r="AB1232" s="270" t="s">
        <v>1259</v>
      </c>
      <c r="AC1232" s="270" t="s">
        <v>1259</v>
      </c>
      <c r="AD1232" s="270" t="s">
        <v>1259</v>
      </c>
      <c r="AE1232" s="270" t="s">
        <v>1259</v>
      </c>
      <c r="AF1232" s="270" t="s">
        <v>1259</v>
      </c>
      <c r="AG1232" s="270" t="s">
        <v>1259</v>
      </c>
      <c r="AH1232" s="270" t="s">
        <v>1259</v>
      </c>
      <c r="AI1232" s="270" t="s">
        <v>1259</v>
      </c>
      <c r="AJ1232" s="270" t="s">
        <v>1259</v>
      </c>
      <c r="AK1232" s="270" t="s">
        <v>1259</v>
      </c>
      <c r="AL1232" s="270" t="s">
        <v>1259</v>
      </c>
      <c r="AM1232" s="270" t="s">
        <v>1259</v>
      </c>
      <c r="AN1232" s="270" t="s">
        <v>1259</v>
      </c>
      <c r="AO1232" s="270" t="s">
        <v>1259</v>
      </c>
      <c r="AP1232" s="270" t="s">
        <v>1259</v>
      </c>
      <c r="AQ1232" s="270" t="s">
        <v>1259</v>
      </c>
      <c r="AR1232" s="270" t="s">
        <v>1259</v>
      </c>
      <c r="AS1232" s="270" t="s">
        <v>1259</v>
      </c>
      <c r="AT1232" s="270" t="s">
        <v>1259</v>
      </c>
      <c r="AU1232" s="270" t="s">
        <v>1259</v>
      </c>
      <c r="AV1232" s="270" t="s">
        <v>1259</v>
      </c>
      <c r="AW1232" s="277" t="s">
        <v>1259</v>
      </c>
      <c r="AX1232">
        <f>VLOOKUP(A1232,[1]Sheet4!B$2:G$3636,6,0)</f>
        <v>0</v>
      </c>
      <c r="AY1232" t="str">
        <f>VLOOKUP(A1232,[1]Sheet2!A$3:AC$3636,29,0)</f>
        <v/>
      </c>
      <c r="AZ1232" s="249"/>
      <c r="BA1232" s="249"/>
      <c r="BB1232" s="249"/>
      <c r="BC1232" s="249"/>
      <c r="BD1232" s="249"/>
      <c r="BE1232" s="270"/>
      <c r="BH1232" s="248"/>
      <c r="BI1232" s="248"/>
      <c r="BJ1232" s="248"/>
      <c r="BK1232" s="248"/>
      <c r="BL1232" s="248"/>
      <c r="BM1232" s="248"/>
      <c r="BN1232" s="248"/>
      <c r="BO1232" s="248"/>
      <c r="BP1232" s="248" t="s">
        <v>3258</v>
      </c>
      <c r="BQ1232" s="248" t="s">
        <v>3258</v>
      </c>
      <c r="BR1232" s="248" t="s">
        <v>3258</v>
      </c>
      <c r="BS1232" s="248" t="s">
        <v>3258</v>
      </c>
      <c r="BT1232" s="248" t="s">
        <v>3258</v>
      </c>
      <c r="BU1232" s="248" t="s">
        <v>3258</v>
      </c>
      <c r="BV1232" s="247"/>
      <c r="BW1232" s="248"/>
      <c r="BX1232" s="248"/>
      <c r="BY1232" s="248"/>
      <c r="BZ1232" s="248"/>
      <c r="CA1232" s="241"/>
      <c r="CB1232" s="241"/>
      <c r="CC1232" s="241"/>
      <c r="CD1232" s="241"/>
      <c r="CE1232" s="248"/>
    </row>
    <row r="1233" spans="1:83" ht="14.4" x14ac:dyDescent="0.3">
      <c r="A1233" s="269">
        <v>525795</v>
      </c>
      <c r="B1233" s="272" t="str">
        <f>VLOOKUP(A1233,[1]Sheet4!B$1:G$3636,5,0)</f>
        <v>الرابعة حديث</v>
      </c>
      <c r="C1233" s="270" t="s">
        <v>1259</v>
      </c>
      <c r="D1233" s="270" t="s">
        <v>1259</v>
      </c>
      <c r="E1233" s="270" t="s">
        <v>1259</v>
      </c>
      <c r="F1233" s="270" t="s">
        <v>1259</v>
      </c>
      <c r="G1233" s="270" t="s">
        <v>1259</v>
      </c>
      <c r="H1233" s="270" t="s">
        <v>1259</v>
      </c>
      <c r="I1233" s="270" t="s">
        <v>1259</v>
      </c>
      <c r="J1233" s="270" t="s">
        <v>1259</v>
      </c>
      <c r="K1233" s="270" t="s">
        <v>1259</v>
      </c>
      <c r="L1233" s="270" t="s">
        <v>1259</v>
      </c>
      <c r="M1233" s="270" t="s">
        <v>1259</v>
      </c>
      <c r="N1233" s="270" t="s">
        <v>1259</v>
      </c>
      <c r="O1233" s="270" t="s">
        <v>1259</v>
      </c>
      <c r="P1233" s="270" t="s">
        <v>1259</v>
      </c>
      <c r="Q1233" s="270" t="s">
        <v>1259</v>
      </c>
      <c r="R1233" s="270" t="s">
        <v>1259</v>
      </c>
      <c r="S1233" s="270" t="s">
        <v>1259</v>
      </c>
      <c r="T1233" s="270" t="s">
        <v>1259</v>
      </c>
      <c r="U1233" s="270" t="s">
        <v>1259</v>
      </c>
      <c r="V1233" s="270" t="s">
        <v>1259</v>
      </c>
      <c r="W1233" s="270" t="s">
        <v>1259</v>
      </c>
      <c r="X1233" s="270" t="s">
        <v>1259</v>
      </c>
      <c r="Y1233" s="270" t="s">
        <v>1259</v>
      </c>
      <c r="Z1233" s="270" t="s">
        <v>1259</v>
      </c>
      <c r="AA1233" s="270" t="s">
        <v>1259</v>
      </c>
      <c r="AB1233" s="270" t="s">
        <v>1259</v>
      </c>
      <c r="AC1233" s="270" t="s">
        <v>1259</v>
      </c>
      <c r="AD1233" s="270" t="s">
        <v>1259</v>
      </c>
      <c r="AE1233" s="270" t="s">
        <v>1259</v>
      </c>
      <c r="AF1233" s="270" t="s">
        <v>1259</v>
      </c>
      <c r="AG1233" s="270" t="s">
        <v>1259</v>
      </c>
      <c r="AH1233" s="270" t="s">
        <v>1259</v>
      </c>
      <c r="AI1233" s="270" t="s">
        <v>1259</v>
      </c>
      <c r="AJ1233" s="270" t="s">
        <v>1259</v>
      </c>
      <c r="AK1233" s="270" t="s">
        <v>1259</v>
      </c>
      <c r="AL1233" s="270" t="s">
        <v>1259</v>
      </c>
      <c r="AM1233" s="270" t="s">
        <v>1259</v>
      </c>
      <c r="AN1233" s="270" t="s">
        <v>1259</v>
      </c>
      <c r="AO1233" s="270" t="s">
        <v>1259</v>
      </c>
      <c r="AP1233" s="270" t="s">
        <v>1259</v>
      </c>
      <c r="AQ1233" s="270" t="s">
        <v>1259</v>
      </c>
      <c r="AR1233" s="270" t="s">
        <v>1259</v>
      </c>
      <c r="AS1233" s="270" t="s">
        <v>3258</v>
      </c>
      <c r="AT1233" s="270" t="s">
        <v>3258</v>
      </c>
      <c r="AU1233" s="270" t="s">
        <v>3258</v>
      </c>
      <c r="AV1233" s="270" t="s">
        <v>3258</v>
      </c>
      <c r="AW1233" s="277" t="s">
        <v>3258</v>
      </c>
      <c r="AY1233" t="str">
        <f>VLOOKUP(A1233,[1]Sheet2!A$3:AC$3636,29,0)</f>
        <v/>
      </c>
      <c r="AZ1233" s="270" t="s">
        <v>3258</v>
      </c>
      <c r="BA1233" s="270" t="s">
        <v>3258</v>
      </c>
      <c r="BB1233" s="270" t="s">
        <v>3258</v>
      </c>
      <c r="BC1233" s="270" t="s">
        <v>3258</v>
      </c>
      <c r="BD1233" s="270"/>
      <c r="BE1233" s="270"/>
    </row>
    <row r="1234" spans="1:83" ht="14.4" x14ac:dyDescent="0.3">
      <c r="A1234" s="269">
        <v>525798</v>
      </c>
      <c r="B1234" s="272" t="str">
        <f>VLOOKUP(A1234,[1]Sheet4!B$1:G$3636,5,0)</f>
        <v>الرابعة حديث</v>
      </c>
      <c r="C1234" s="270" t="s">
        <v>1259</v>
      </c>
      <c r="D1234" s="270" t="s">
        <v>1259</v>
      </c>
      <c r="E1234" s="270" t="s">
        <v>1259</v>
      </c>
      <c r="F1234" s="270" t="s">
        <v>1259</v>
      </c>
      <c r="G1234" s="270" t="s">
        <v>1259</v>
      </c>
      <c r="H1234" s="270" t="s">
        <v>1259</v>
      </c>
      <c r="I1234" s="270" t="s">
        <v>1259</v>
      </c>
      <c r="J1234" s="270" t="s">
        <v>1259</v>
      </c>
      <c r="K1234" s="270" t="s">
        <v>1259</v>
      </c>
      <c r="L1234" s="270" t="s">
        <v>1259</v>
      </c>
      <c r="M1234" s="270" t="s">
        <v>1259</v>
      </c>
      <c r="N1234" s="270" t="s">
        <v>1259</v>
      </c>
      <c r="O1234" s="270" t="s">
        <v>1259</v>
      </c>
      <c r="P1234" s="270" t="s">
        <v>1259</v>
      </c>
      <c r="Q1234" s="270" t="s">
        <v>1259</v>
      </c>
      <c r="R1234" s="270" t="s">
        <v>1259</v>
      </c>
      <c r="S1234" s="270" t="s">
        <v>1259</v>
      </c>
      <c r="T1234" s="270" t="s">
        <v>1259</v>
      </c>
      <c r="U1234" s="270" t="s">
        <v>1259</v>
      </c>
      <c r="V1234" s="270" t="s">
        <v>1259</v>
      </c>
      <c r="W1234" s="270" t="s">
        <v>1259</v>
      </c>
      <c r="X1234" s="270" t="s">
        <v>1259</v>
      </c>
      <c r="Y1234" s="270" t="s">
        <v>1259</v>
      </c>
      <c r="Z1234" s="270" t="s">
        <v>1259</v>
      </c>
      <c r="AA1234" s="270" t="s">
        <v>1259</v>
      </c>
      <c r="AB1234" s="270" t="s">
        <v>1259</v>
      </c>
      <c r="AC1234" s="270" t="s">
        <v>1259</v>
      </c>
      <c r="AD1234" s="270" t="s">
        <v>1259</v>
      </c>
      <c r="AE1234" s="270" t="s">
        <v>1259</v>
      </c>
      <c r="AF1234" s="270" t="s">
        <v>1259</v>
      </c>
      <c r="AG1234" s="270" t="s">
        <v>1259</v>
      </c>
      <c r="AH1234" s="270" t="s">
        <v>1259</v>
      </c>
      <c r="AI1234" s="270" t="s">
        <v>1259</v>
      </c>
      <c r="AJ1234" s="270" t="s">
        <v>1259</v>
      </c>
      <c r="AK1234" s="270" t="s">
        <v>1259</v>
      </c>
      <c r="AL1234" s="270" t="s">
        <v>1259</v>
      </c>
      <c r="AM1234" s="270" t="s">
        <v>1259</v>
      </c>
      <c r="AN1234" s="270" t="s">
        <v>1259</v>
      </c>
      <c r="AO1234" s="270" t="s">
        <v>1259</v>
      </c>
      <c r="AP1234" s="270" t="s">
        <v>1259</v>
      </c>
      <c r="AQ1234" s="270" t="s">
        <v>1259</v>
      </c>
      <c r="AR1234" s="270" t="s">
        <v>1259</v>
      </c>
      <c r="AS1234" s="270" t="s">
        <v>3258</v>
      </c>
      <c r="AT1234" s="270" t="s">
        <v>3258</v>
      </c>
      <c r="AU1234" s="270" t="s">
        <v>3258</v>
      </c>
      <c r="AV1234" s="270" t="s">
        <v>3258</v>
      </c>
      <c r="AW1234" s="277" t="s">
        <v>3258</v>
      </c>
      <c r="AY1234" t="str">
        <f>VLOOKUP(A1234,[1]Sheet2!A$3:AC$3636,29,0)</f>
        <v/>
      </c>
      <c r="AZ1234" s="270" t="s">
        <v>3258</v>
      </c>
      <c r="BA1234" s="270" t="s">
        <v>3258</v>
      </c>
      <c r="BB1234" s="270" t="s">
        <v>3258</v>
      </c>
      <c r="BC1234" s="270" t="s">
        <v>3258</v>
      </c>
      <c r="BD1234" s="270"/>
      <c r="BE1234" s="270"/>
      <c r="BH1234" s="248"/>
      <c r="BI1234" s="248"/>
      <c r="BJ1234" s="248"/>
      <c r="BK1234" s="248"/>
      <c r="BL1234" s="248"/>
      <c r="BM1234" s="248"/>
      <c r="BN1234" s="248"/>
      <c r="BO1234" s="248"/>
      <c r="BP1234" s="248" t="s">
        <v>3258</v>
      </c>
      <c r="BQ1234" s="248" t="s">
        <v>3258</v>
      </c>
      <c r="BR1234" s="248" t="s">
        <v>3258</v>
      </c>
      <c r="BS1234" s="248" t="s">
        <v>3258</v>
      </c>
      <c r="BT1234" s="248" t="s">
        <v>3258</v>
      </c>
      <c r="BU1234" s="248" t="s">
        <v>3258</v>
      </c>
      <c r="BV1234" s="247"/>
      <c r="BW1234" s="248"/>
      <c r="BX1234" s="248"/>
      <c r="BY1234" s="248"/>
      <c r="BZ1234" s="248"/>
      <c r="CA1234" s="241"/>
      <c r="CB1234" s="241"/>
      <c r="CC1234" s="241"/>
      <c r="CD1234" s="241"/>
      <c r="CE1234" s="248"/>
    </row>
    <row r="1235" spans="1:83" ht="14.4" x14ac:dyDescent="0.3">
      <c r="A1235" s="269">
        <v>525801</v>
      </c>
      <c r="B1235" s="272" t="str">
        <f>VLOOKUP(A1235,[1]Sheet4!B$1:G$3636,5,0)</f>
        <v>الرابعة حديث</v>
      </c>
      <c r="C1235" s="270" t="s">
        <v>1259</v>
      </c>
      <c r="D1235" s="270" t="s">
        <v>1259</v>
      </c>
      <c r="E1235" s="270" t="s">
        <v>1259</v>
      </c>
      <c r="F1235" s="270" t="s">
        <v>1259</v>
      </c>
      <c r="G1235" s="270" t="s">
        <v>1259</v>
      </c>
      <c r="H1235" s="270" t="s">
        <v>1259</v>
      </c>
      <c r="I1235" s="270" t="s">
        <v>1259</v>
      </c>
      <c r="J1235" s="270" t="s">
        <v>1259</v>
      </c>
      <c r="K1235" s="270" t="s">
        <v>1259</v>
      </c>
      <c r="L1235" s="270" t="s">
        <v>1259</v>
      </c>
      <c r="M1235" s="270" t="s">
        <v>1259</v>
      </c>
      <c r="N1235" s="270" t="s">
        <v>1259</v>
      </c>
      <c r="O1235" s="270" t="s">
        <v>1259</v>
      </c>
      <c r="P1235" s="270" t="s">
        <v>1259</v>
      </c>
      <c r="Q1235" s="270" t="s">
        <v>1259</v>
      </c>
      <c r="R1235" s="270" t="s">
        <v>1259</v>
      </c>
      <c r="S1235" s="270" t="s">
        <v>1259</v>
      </c>
      <c r="T1235" s="270" t="s">
        <v>1259</v>
      </c>
      <c r="U1235" s="270" t="s">
        <v>1259</v>
      </c>
      <c r="V1235" s="270" t="s">
        <v>1259</v>
      </c>
      <c r="W1235" s="270" t="s">
        <v>1259</v>
      </c>
      <c r="X1235" s="270" t="s">
        <v>1259</v>
      </c>
      <c r="Y1235" s="270" t="s">
        <v>1259</v>
      </c>
      <c r="Z1235" s="270" t="s">
        <v>1259</v>
      </c>
      <c r="AA1235" s="270" t="s">
        <v>1259</v>
      </c>
      <c r="AB1235" s="270" t="s">
        <v>1259</v>
      </c>
      <c r="AC1235" s="270" t="s">
        <v>1259</v>
      </c>
      <c r="AD1235" s="270" t="s">
        <v>1259</v>
      </c>
      <c r="AE1235" s="270" t="s">
        <v>1259</v>
      </c>
      <c r="AF1235" s="270" t="s">
        <v>1259</v>
      </c>
      <c r="AG1235" s="270" t="s">
        <v>1259</v>
      </c>
      <c r="AH1235" s="270" t="s">
        <v>1259</v>
      </c>
      <c r="AI1235" s="270" t="s">
        <v>1259</v>
      </c>
      <c r="AJ1235" s="270" t="s">
        <v>1259</v>
      </c>
      <c r="AK1235" s="270" t="s">
        <v>1259</v>
      </c>
      <c r="AL1235" s="270" t="s">
        <v>1259</v>
      </c>
      <c r="AM1235" s="270" t="s">
        <v>1259</v>
      </c>
      <c r="AN1235" s="270" t="s">
        <v>1259</v>
      </c>
      <c r="AO1235" s="270" t="s">
        <v>1259</v>
      </c>
      <c r="AP1235" s="270" t="s">
        <v>1259</v>
      </c>
      <c r="AQ1235" s="270" t="s">
        <v>1259</v>
      </c>
      <c r="AR1235" s="270" t="s">
        <v>1259</v>
      </c>
      <c r="AS1235" s="270" t="s">
        <v>3258</v>
      </c>
      <c r="AT1235" s="270" t="s">
        <v>3258</v>
      </c>
      <c r="AU1235" s="270" t="s">
        <v>3258</v>
      </c>
      <c r="AV1235" s="270" t="s">
        <v>3258</v>
      </c>
      <c r="AW1235" s="277" t="s">
        <v>3258</v>
      </c>
      <c r="AY1235" t="str">
        <f>VLOOKUP(A1235,[1]Sheet2!A$3:AC$3636,29,0)</f>
        <v/>
      </c>
      <c r="AZ1235" s="270" t="s">
        <v>3258</v>
      </c>
      <c r="BA1235" s="270" t="s">
        <v>3258</v>
      </c>
      <c r="BB1235" s="270" t="s">
        <v>3258</v>
      </c>
      <c r="BC1235" s="270" t="s">
        <v>3258</v>
      </c>
      <c r="BD1235" s="270"/>
      <c r="BE1235" s="270"/>
    </row>
    <row r="1236" spans="1:83" ht="14.4" x14ac:dyDescent="0.3">
      <c r="A1236" s="269">
        <v>525815</v>
      </c>
      <c r="B1236" s="272" t="str">
        <f>VLOOKUP(A1236,[1]Sheet4!B$1:G$3636,5,0)</f>
        <v>الرابعة حديث</v>
      </c>
      <c r="C1236" s="270" t="s">
        <v>1259</v>
      </c>
      <c r="D1236" s="270" t="s">
        <v>1259</v>
      </c>
      <c r="E1236" s="270" t="s">
        <v>1259</v>
      </c>
      <c r="F1236" s="270" t="s">
        <v>1259</v>
      </c>
      <c r="G1236" s="270" t="s">
        <v>1259</v>
      </c>
      <c r="H1236" s="270" t="s">
        <v>1259</v>
      </c>
      <c r="I1236" s="270" t="s">
        <v>1259</v>
      </c>
      <c r="J1236" s="270" t="s">
        <v>1259</v>
      </c>
      <c r="K1236" s="270" t="s">
        <v>1259</v>
      </c>
      <c r="L1236" s="270" t="s">
        <v>1259</v>
      </c>
      <c r="M1236" s="270" t="s">
        <v>1259</v>
      </c>
      <c r="N1236" s="270" t="s">
        <v>1259</v>
      </c>
      <c r="O1236" s="270" t="s">
        <v>1259</v>
      </c>
      <c r="P1236" s="270" t="s">
        <v>1259</v>
      </c>
      <c r="Q1236" s="270" t="s">
        <v>1259</v>
      </c>
      <c r="R1236" s="270" t="s">
        <v>1259</v>
      </c>
      <c r="S1236" s="270" t="s">
        <v>1259</v>
      </c>
      <c r="T1236" s="270" t="s">
        <v>1259</v>
      </c>
      <c r="U1236" s="270" t="s">
        <v>1259</v>
      </c>
      <c r="V1236" s="270" t="s">
        <v>1259</v>
      </c>
      <c r="W1236" s="270" t="s">
        <v>1259</v>
      </c>
      <c r="X1236" s="270" t="s">
        <v>1259</v>
      </c>
      <c r="Y1236" s="270" t="s">
        <v>1259</v>
      </c>
      <c r="Z1236" s="270" t="s">
        <v>1259</v>
      </c>
      <c r="AA1236" s="270" t="s">
        <v>1259</v>
      </c>
      <c r="AB1236" s="270" t="s">
        <v>1259</v>
      </c>
      <c r="AC1236" s="270" t="s">
        <v>1259</v>
      </c>
      <c r="AD1236" s="270" t="s">
        <v>1259</v>
      </c>
      <c r="AE1236" s="270" t="s">
        <v>1259</v>
      </c>
      <c r="AF1236" s="270" t="s">
        <v>1259</v>
      </c>
      <c r="AG1236" s="270" t="s">
        <v>1259</v>
      </c>
      <c r="AH1236" s="270" t="s">
        <v>1259</v>
      </c>
      <c r="AI1236" s="270" t="s">
        <v>1259</v>
      </c>
      <c r="AJ1236" s="270" t="s">
        <v>1259</v>
      </c>
      <c r="AK1236" s="270" t="s">
        <v>1259</v>
      </c>
      <c r="AL1236" s="270" t="s">
        <v>1259</v>
      </c>
      <c r="AM1236" s="270" t="s">
        <v>1259</v>
      </c>
      <c r="AN1236" s="270" t="s">
        <v>1259</v>
      </c>
      <c r="AO1236" s="270" t="s">
        <v>1259</v>
      </c>
      <c r="AP1236" s="270" t="s">
        <v>1259</v>
      </c>
      <c r="AQ1236" s="270" t="s">
        <v>1259</v>
      </c>
      <c r="AR1236" s="270" t="s">
        <v>1259</v>
      </c>
      <c r="AS1236" s="270" t="s">
        <v>3258</v>
      </c>
      <c r="AT1236" s="270" t="s">
        <v>3258</v>
      </c>
      <c r="AU1236" s="270" t="s">
        <v>3258</v>
      </c>
      <c r="AV1236" s="270" t="s">
        <v>3258</v>
      </c>
      <c r="AW1236" s="277" t="s">
        <v>3258</v>
      </c>
      <c r="AY1236" t="str">
        <f>VLOOKUP(A1236,[1]Sheet2!A$3:AC$3636,29,0)</f>
        <v/>
      </c>
      <c r="AZ1236" s="270" t="s">
        <v>3258</v>
      </c>
      <c r="BA1236" s="270" t="s">
        <v>3258</v>
      </c>
      <c r="BB1236" s="270" t="s">
        <v>3258</v>
      </c>
      <c r="BC1236" s="270" t="s">
        <v>3258</v>
      </c>
      <c r="BD1236" s="270"/>
      <c r="BE1236" s="270"/>
    </row>
    <row r="1237" spans="1:83" ht="14.4" x14ac:dyDescent="0.3">
      <c r="A1237" s="269">
        <v>525816</v>
      </c>
      <c r="B1237" s="272" t="str">
        <f>VLOOKUP(A1237,[1]Sheet4!B$1:G$3636,5,0)</f>
        <v>الرابعة حديث</v>
      </c>
      <c r="C1237" s="270" t="s">
        <v>1259</v>
      </c>
      <c r="D1237" s="270" t="s">
        <v>1259</v>
      </c>
      <c r="E1237" s="270" t="s">
        <v>1259</v>
      </c>
      <c r="F1237" s="270" t="s">
        <v>1259</v>
      </c>
      <c r="G1237" s="270" t="s">
        <v>1259</v>
      </c>
      <c r="H1237" s="270" t="s">
        <v>1259</v>
      </c>
      <c r="I1237" s="270" t="s">
        <v>1259</v>
      </c>
      <c r="J1237" s="270" t="s">
        <v>1259</v>
      </c>
      <c r="K1237" s="270" t="s">
        <v>1259</v>
      </c>
      <c r="L1237" s="270" t="s">
        <v>1259</v>
      </c>
      <c r="M1237" s="270" t="s">
        <v>1259</v>
      </c>
      <c r="N1237" s="270" t="s">
        <v>1259</v>
      </c>
      <c r="O1237" s="270" t="s">
        <v>1259</v>
      </c>
      <c r="P1237" s="270" t="s">
        <v>1259</v>
      </c>
      <c r="Q1237" s="270" t="s">
        <v>1259</v>
      </c>
      <c r="R1237" s="270" t="s">
        <v>1259</v>
      </c>
      <c r="S1237" s="270" t="s">
        <v>1259</v>
      </c>
      <c r="T1237" s="270" t="s">
        <v>1259</v>
      </c>
      <c r="U1237" s="270" t="s">
        <v>1259</v>
      </c>
      <c r="V1237" s="270" t="s">
        <v>1259</v>
      </c>
      <c r="W1237" s="270" t="s">
        <v>1259</v>
      </c>
      <c r="X1237" s="270" t="s">
        <v>1259</v>
      </c>
      <c r="Y1237" s="270" t="s">
        <v>1259</v>
      </c>
      <c r="Z1237" s="270" t="s">
        <v>1259</v>
      </c>
      <c r="AA1237" s="270" t="s">
        <v>1259</v>
      </c>
      <c r="AB1237" s="270" t="s">
        <v>1259</v>
      </c>
      <c r="AC1237" s="270" t="s">
        <v>1259</v>
      </c>
      <c r="AD1237" s="270" t="s">
        <v>1259</v>
      </c>
      <c r="AE1237" s="270" t="s">
        <v>1259</v>
      </c>
      <c r="AF1237" s="270" t="s">
        <v>1259</v>
      </c>
      <c r="AG1237" s="270" t="s">
        <v>1259</v>
      </c>
      <c r="AH1237" s="270" t="s">
        <v>1259</v>
      </c>
      <c r="AI1237" s="270" t="s">
        <v>1259</v>
      </c>
      <c r="AJ1237" s="270" t="s">
        <v>1259</v>
      </c>
      <c r="AK1237" s="270" t="s">
        <v>1259</v>
      </c>
      <c r="AL1237" s="270" t="s">
        <v>1259</v>
      </c>
      <c r="AM1237" s="270" t="s">
        <v>1259</v>
      </c>
      <c r="AN1237" s="270" t="s">
        <v>1259</v>
      </c>
      <c r="AO1237" s="270" t="s">
        <v>1259</v>
      </c>
      <c r="AP1237" s="270" t="s">
        <v>1259</v>
      </c>
      <c r="AQ1237" s="270" t="s">
        <v>1259</v>
      </c>
      <c r="AR1237" s="270" t="s">
        <v>1259</v>
      </c>
      <c r="AS1237" s="270" t="s">
        <v>3258</v>
      </c>
      <c r="AT1237" s="270" t="s">
        <v>3258</v>
      </c>
      <c r="AU1237" s="270" t="s">
        <v>3258</v>
      </c>
      <c r="AV1237" s="270" t="s">
        <v>3258</v>
      </c>
      <c r="AW1237" s="277" t="s">
        <v>3258</v>
      </c>
      <c r="AY1237" t="str">
        <f>VLOOKUP(A1237,[1]Sheet2!A$3:AC$3636,29,0)</f>
        <v/>
      </c>
      <c r="AZ1237" s="270" t="s">
        <v>3258</v>
      </c>
      <c r="BA1237" s="270" t="s">
        <v>3258</v>
      </c>
      <c r="BB1237" s="270" t="s">
        <v>3258</v>
      </c>
      <c r="BC1237" s="270" t="s">
        <v>3258</v>
      </c>
      <c r="BD1237" s="270"/>
      <c r="BE1237" s="270"/>
    </row>
    <row r="1238" spans="1:83" ht="14.4" x14ac:dyDescent="0.3">
      <c r="A1238" s="269">
        <v>525823</v>
      </c>
      <c r="B1238" s="272" t="str">
        <f>VLOOKUP(A1238,[1]Sheet4!B$1:G$3636,5,0)</f>
        <v>الرابعة</v>
      </c>
      <c r="C1238" s="270" t="s">
        <v>1259</v>
      </c>
      <c r="D1238" s="270" t="s">
        <v>1259</v>
      </c>
      <c r="E1238" s="270" t="s">
        <v>1259</v>
      </c>
      <c r="F1238" s="270" t="s">
        <v>1259</v>
      </c>
      <c r="G1238" s="270" t="s">
        <v>1259</v>
      </c>
      <c r="H1238" s="270" t="s">
        <v>1259</v>
      </c>
      <c r="I1238" s="270" t="s">
        <v>1259</v>
      </c>
      <c r="J1238" s="270" t="s">
        <v>1259</v>
      </c>
      <c r="K1238" s="270" t="s">
        <v>1259</v>
      </c>
      <c r="L1238" s="270" t="s">
        <v>1259</v>
      </c>
      <c r="M1238" s="270" t="s">
        <v>1259</v>
      </c>
      <c r="N1238" s="270" t="s">
        <v>1259</v>
      </c>
      <c r="O1238" s="270" t="s">
        <v>1259</v>
      </c>
      <c r="P1238" s="270" t="s">
        <v>1259</v>
      </c>
      <c r="Q1238" s="270" t="s">
        <v>1259</v>
      </c>
      <c r="R1238" s="270" t="s">
        <v>1259</v>
      </c>
      <c r="S1238" s="270" t="s">
        <v>1259</v>
      </c>
      <c r="T1238" s="270" t="s">
        <v>1259</v>
      </c>
      <c r="U1238" s="270" t="s">
        <v>1259</v>
      </c>
      <c r="V1238" s="270" t="s">
        <v>1259</v>
      </c>
      <c r="W1238" s="270" t="s">
        <v>1259</v>
      </c>
      <c r="X1238" s="270" t="s">
        <v>1259</v>
      </c>
      <c r="Y1238" s="270" t="s">
        <v>1259</v>
      </c>
      <c r="Z1238" s="270" t="s">
        <v>1259</v>
      </c>
      <c r="AA1238" s="270" t="s">
        <v>1259</v>
      </c>
      <c r="AB1238" s="270" t="s">
        <v>1259</v>
      </c>
      <c r="AC1238" s="270" t="s">
        <v>1259</v>
      </c>
      <c r="AD1238" s="270" t="s">
        <v>1259</v>
      </c>
      <c r="AE1238" s="270" t="s">
        <v>1259</v>
      </c>
      <c r="AF1238" s="270" t="s">
        <v>1259</v>
      </c>
      <c r="AG1238" s="270" t="s">
        <v>1259</v>
      </c>
      <c r="AH1238" s="270" t="s">
        <v>1259</v>
      </c>
      <c r="AI1238" s="270" t="s">
        <v>1259</v>
      </c>
      <c r="AJ1238" s="270" t="s">
        <v>1259</v>
      </c>
      <c r="AK1238" s="270" t="s">
        <v>1259</v>
      </c>
      <c r="AL1238" s="270" t="s">
        <v>1259</v>
      </c>
      <c r="AM1238" s="270" t="s">
        <v>1259</v>
      </c>
      <c r="AN1238" s="270" t="s">
        <v>1259</v>
      </c>
      <c r="AO1238" s="270" t="s">
        <v>1259</v>
      </c>
      <c r="AP1238" s="270" t="s">
        <v>1259</v>
      </c>
      <c r="AQ1238" s="270" t="s">
        <v>1259</v>
      </c>
      <c r="AR1238" s="270" t="s">
        <v>1259</v>
      </c>
      <c r="AS1238" s="270" t="s">
        <v>1259</v>
      </c>
      <c r="AT1238" s="270" t="s">
        <v>1259</v>
      </c>
      <c r="AU1238" s="270" t="s">
        <v>1259</v>
      </c>
      <c r="AV1238" s="270" t="s">
        <v>1259</v>
      </c>
      <c r="AW1238" s="277" t="s">
        <v>1259</v>
      </c>
      <c r="AX1238">
        <f>VLOOKUP(A1238,[1]Sheet4!B$2:G$3636,6,0)</f>
        <v>0</v>
      </c>
      <c r="AY1238" t="str">
        <f>VLOOKUP(A1238,[1]Sheet2!A$3:AC$3636,29,0)</f>
        <v/>
      </c>
      <c r="AZ1238" s="270" t="s">
        <v>3258</v>
      </c>
      <c r="BA1238" s="270" t="s">
        <v>3258</v>
      </c>
      <c r="BB1238" s="270" t="s">
        <v>3258</v>
      </c>
      <c r="BC1238" s="270" t="s">
        <v>3258</v>
      </c>
      <c r="BD1238" s="270"/>
      <c r="BE1238" s="270"/>
    </row>
    <row r="1239" spans="1:83" ht="14.4" x14ac:dyDescent="0.3">
      <c r="A1239" s="269">
        <v>525824</v>
      </c>
      <c r="B1239" s="272" t="str">
        <f>VLOOKUP(A1239,[1]Sheet4!B$1:G$3636,5,0)</f>
        <v>الرابعة</v>
      </c>
      <c r="C1239" s="270" t="s">
        <v>1259</v>
      </c>
      <c r="D1239" s="270" t="s">
        <v>1259</v>
      </c>
      <c r="E1239" s="270" t="s">
        <v>1259</v>
      </c>
      <c r="F1239" s="270" t="s">
        <v>1259</v>
      </c>
      <c r="G1239" s="270" t="s">
        <v>1259</v>
      </c>
      <c r="H1239" s="270" t="s">
        <v>1259</v>
      </c>
      <c r="I1239" s="270" t="s">
        <v>1259</v>
      </c>
      <c r="J1239" s="270" t="s">
        <v>1259</v>
      </c>
      <c r="K1239" s="270" t="s">
        <v>1259</v>
      </c>
      <c r="L1239" s="270" t="s">
        <v>1259</v>
      </c>
      <c r="M1239" s="270" t="s">
        <v>1259</v>
      </c>
      <c r="N1239" s="270" t="s">
        <v>1259</v>
      </c>
      <c r="O1239" s="270" t="s">
        <v>1259</v>
      </c>
      <c r="P1239" s="270" t="s">
        <v>1259</v>
      </c>
      <c r="Q1239" s="270" t="s">
        <v>1259</v>
      </c>
      <c r="R1239" s="270" t="s">
        <v>1259</v>
      </c>
      <c r="S1239" s="270" t="s">
        <v>1259</v>
      </c>
      <c r="T1239" s="270" t="s">
        <v>1259</v>
      </c>
      <c r="U1239" s="270" t="s">
        <v>1259</v>
      </c>
      <c r="V1239" s="270" t="s">
        <v>1259</v>
      </c>
      <c r="W1239" s="270" t="s">
        <v>1259</v>
      </c>
      <c r="X1239" s="270" t="s">
        <v>1259</v>
      </c>
      <c r="Y1239" s="270" t="s">
        <v>1259</v>
      </c>
      <c r="Z1239" s="270" t="s">
        <v>1259</v>
      </c>
      <c r="AA1239" s="270" t="s">
        <v>1259</v>
      </c>
      <c r="AB1239" s="270" t="s">
        <v>1259</v>
      </c>
      <c r="AC1239" s="270" t="s">
        <v>1259</v>
      </c>
      <c r="AD1239" s="270" t="s">
        <v>1259</v>
      </c>
      <c r="AE1239" s="270" t="s">
        <v>1259</v>
      </c>
      <c r="AF1239" s="270" t="s">
        <v>1259</v>
      </c>
      <c r="AG1239" s="270" t="s">
        <v>1259</v>
      </c>
      <c r="AH1239" s="270" t="s">
        <v>1259</v>
      </c>
      <c r="AI1239" s="270" t="s">
        <v>1259</v>
      </c>
      <c r="AJ1239" s="270" t="s">
        <v>1259</v>
      </c>
      <c r="AK1239" s="270" t="s">
        <v>1259</v>
      </c>
      <c r="AL1239" s="270" t="s">
        <v>1259</v>
      </c>
      <c r="AM1239" s="270" t="s">
        <v>1259</v>
      </c>
      <c r="AN1239" s="270" t="s">
        <v>1259</v>
      </c>
      <c r="AO1239" s="270" t="s">
        <v>1259</v>
      </c>
      <c r="AP1239" s="270" t="s">
        <v>1259</v>
      </c>
      <c r="AQ1239" s="270" t="s">
        <v>1259</v>
      </c>
      <c r="AR1239" s="270" t="s">
        <v>1259</v>
      </c>
      <c r="AS1239" s="270" t="s">
        <v>1259</v>
      </c>
      <c r="AT1239" s="270" t="s">
        <v>1259</v>
      </c>
      <c r="AU1239" s="270" t="s">
        <v>1259</v>
      </c>
      <c r="AV1239" s="270" t="s">
        <v>1259</v>
      </c>
      <c r="AW1239" s="270" t="s">
        <v>1259</v>
      </c>
      <c r="AX1239">
        <f>VLOOKUP(A1239,[1]Sheet4!B$2:G$3636,6,0)</f>
        <v>0</v>
      </c>
      <c r="AY1239" t="str">
        <f>VLOOKUP(A1239,[1]Sheet2!A$3:AC$3636,29,0)</f>
        <v/>
      </c>
      <c r="AZ1239" s="270" t="s">
        <v>3258</v>
      </c>
      <c r="BA1239" s="270" t="s">
        <v>3258</v>
      </c>
      <c r="BB1239" s="270" t="s">
        <v>3258</v>
      </c>
      <c r="BC1239" s="270" t="s">
        <v>3258</v>
      </c>
      <c r="BD1239" s="270"/>
      <c r="BE1239" s="270"/>
    </row>
    <row r="1240" spans="1:83" ht="14.4" x14ac:dyDescent="0.3">
      <c r="A1240" s="269">
        <v>525825</v>
      </c>
      <c r="B1240" s="272" t="str">
        <f>VLOOKUP(A1240,[1]Sheet4!B$1:G$3636,5,0)</f>
        <v>الرابعة</v>
      </c>
      <c r="C1240" s="270" t="s">
        <v>1259</v>
      </c>
      <c r="D1240" s="270" t="s">
        <v>1259</v>
      </c>
      <c r="E1240" s="270" t="s">
        <v>1259</v>
      </c>
      <c r="F1240" s="270" t="s">
        <v>1259</v>
      </c>
      <c r="G1240" s="270" t="s">
        <v>1259</v>
      </c>
      <c r="H1240" s="270" t="s">
        <v>1259</v>
      </c>
      <c r="I1240" s="270" t="s">
        <v>1259</v>
      </c>
      <c r="J1240" s="270" t="s">
        <v>1259</v>
      </c>
      <c r="K1240" s="270" t="s">
        <v>1259</v>
      </c>
      <c r="L1240" s="270" t="s">
        <v>1259</v>
      </c>
      <c r="M1240" s="270" t="s">
        <v>1259</v>
      </c>
      <c r="N1240" s="270" t="s">
        <v>1259</v>
      </c>
      <c r="O1240" s="270" t="s">
        <v>1259</v>
      </c>
      <c r="P1240" s="270" t="s">
        <v>1259</v>
      </c>
      <c r="Q1240" s="270" t="s">
        <v>1259</v>
      </c>
      <c r="R1240" s="270" t="s">
        <v>1259</v>
      </c>
      <c r="S1240" s="270" t="s">
        <v>1259</v>
      </c>
      <c r="T1240" s="270" t="s">
        <v>1259</v>
      </c>
      <c r="U1240" s="270" t="s">
        <v>1259</v>
      </c>
      <c r="V1240" s="270" t="s">
        <v>1259</v>
      </c>
      <c r="W1240" s="270" t="s">
        <v>1259</v>
      </c>
      <c r="X1240" s="270" t="s">
        <v>1259</v>
      </c>
      <c r="Y1240" s="270" t="s">
        <v>1259</v>
      </c>
      <c r="Z1240" s="270" t="s">
        <v>1259</v>
      </c>
      <c r="AA1240" s="270" t="s">
        <v>1259</v>
      </c>
      <c r="AB1240" s="270" t="s">
        <v>1259</v>
      </c>
      <c r="AC1240" s="270" t="s">
        <v>1259</v>
      </c>
      <c r="AD1240" s="270" t="s">
        <v>1259</v>
      </c>
      <c r="AE1240" s="270" t="s">
        <v>1259</v>
      </c>
      <c r="AF1240" s="270" t="s">
        <v>1259</v>
      </c>
      <c r="AG1240" s="270" t="s">
        <v>1259</v>
      </c>
      <c r="AH1240" s="270" t="s">
        <v>1259</v>
      </c>
      <c r="AI1240" s="270" t="s">
        <v>1259</v>
      </c>
      <c r="AJ1240" s="270" t="s">
        <v>1259</v>
      </c>
      <c r="AK1240" s="270" t="s">
        <v>1259</v>
      </c>
      <c r="AL1240" s="270" t="s">
        <v>1259</v>
      </c>
      <c r="AM1240" s="270" t="s">
        <v>1259</v>
      </c>
      <c r="AN1240" s="270" t="s">
        <v>1259</v>
      </c>
      <c r="AO1240" s="270" t="s">
        <v>1259</v>
      </c>
      <c r="AP1240" s="270" t="s">
        <v>1259</v>
      </c>
      <c r="AQ1240" s="270" t="s">
        <v>1259</v>
      </c>
      <c r="AR1240" s="270" t="s">
        <v>1259</v>
      </c>
      <c r="AS1240" s="270" t="s">
        <v>1259</v>
      </c>
      <c r="AT1240" s="270" t="s">
        <v>1259</v>
      </c>
      <c r="AU1240" s="270" t="s">
        <v>1259</v>
      </c>
      <c r="AV1240" s="270" t="s">
        <v>1259</v>
      </c>
      <c r="AW1240" s="270" t="s">
        <v>1259</v>
      </c>
      <c r="AX1240">
        <f>VLOOKUP(A1240,[1]Sheet4!B$2:G$3636,6,0)</f>
        <v>0</v>
      </c>
      <c r="AY1240" t="str">
        <f>VLOOKUP(A1240,[1]Sheet2!A$3:AC$3636,29,0)</f>
        <v/>
      </c>
      <c r="AZ1240" s="270" t="s">
        <v>3258</v>
      </c>
      <c r="BA1240" s="270" t="s">
        <v>3258</v>
      </c>
      <c r="BB1240" s="270" t="s">
        <v>3258</v>
      </c>
      <c r="BC1240" s="270" t="s">
        <v>3258</v>
      </c>
      <c r="BD1240" s="270"/>
      <c r="BE1240" s="270"/>
    </row>
    <row r="1241" spans="1:83" ht="14.4" x14ac:dyDescent="0.3">
      <c r="A1241" s="269">
        <v>525827</v>
      </c>
      <c r="B1241" s="272" t="str">
        <f>VLOOKUP(A1241,[1]Sheet4!B$1:G$3636,5,0)</f>
        <v>الرابعة</v>
      </c>
      <c r="C1241" s="270" t="s">
        <v>1259</v>
      </c>
      <c r="D1241" s="270" t="s">
        <v>1259</v>
      </c>
      <c r="E1241" s="270" t="s">
        <v>1259</v>
      </c>
      <c r="F1241" s="270" t="s">
        <v>1259</v>
      </c>
      <c r="G1241" s="270" t="s">
        <v>1259</v>
      </c>
      <c r="H1241" s="270" t="s">
        <v>1259</v>
      </c>
      <c r="I1241" s="270" t="s">
        <v>1259</v>
      </c>
      <c r="J1241" s="270" t="s">
        <v>1259</v>
      </c>
      <c r="K1241" s="270" t="s">
        <v>1259</v>
      </c>
      <c r="L1241" s="270" t="s">
        <v>1259</v>
      </c>
      <c r="M1241" s="270" t="s">
        <v>1259</v>
      </c>
      <c r="N1241" s="270" t="s">
        <v>1259</v>
      </c>
      <c r="O1241" s="270" t="s">
        <v>1259</v>
      </c>
      <c r="P1241" s="270" t="s">
        <v>1259</v>
      </c>
      <c r="Q1241" s="270" t="s">
        <v>1259</v>
      </c>
      <c r="R1241" s="270" t="s">
        <v>1259</v>
      </c>
      <c r="S1241" s="270" t="s">
        <v>1259</v>
      </c>
      <c r="T1241" s="270" t="s">
        <v>1259</v>
      </c>
      <c r="U1241" s="270" t="s">
        <v>1259</v>
      </c>
      <c r="V1241" s="270" t="s">
        <v>1259</v>
      </c>
      <c r="W1241" s="270" t="s">
        <v>1259</v>
      </c>
      <c r="X1241" s="270" t="s">
        <v>1259</v>
      </c>
      <c r="Y1241" s="270" t="s">
        <v>1259</v>
      </c>
      <c r="Z1241" s="270" t="s">
        <v>1259</v>
      </c>
      <c r="AA1241" s="270" t="s">
        <v>1259</v>
      </c>
      <c r="AB1241" s="270" t="s">
        <v>1259</v>
      </c>
      <c r="AC1241" s="270" t="s">
        <v>1259</v>
      </c>
      <c r="AD1241" s="270" t="s">
        <v>1259</v>
      </c>
      <c r="AE1241" s="270" t="s">
        <v>1259</v>
      </c>
      <c r="AF1241" s="270" t="s">
        <v>1259</v>
      </c>
      <c r="AG1241" s="270" t="s">
        <v>1259</v>
      </c>
      <c r="AH1241" s="270" t="s">
        <v>1259</v>
      </c>
      <c r="AI1241" s="270" t="s">
        <v>1259</v>
      </c>
      <c r="AJ1241" s="270" t="s">
        <v>1259</v>
      </c>
      <c r="AK1241" s="270" t="s">
        <v>1259</v>
      </c>
      <c r="AL1241" s="270" t="s">
        <v>1259</v>
      </c>
      <c r="AM1241" s="270" t="s">
        <v>1259</v>
      </c>
      <c r="AN1241" s="270" t="s">
        <v>1259</v>
      </c>
      <c r="AO1241" s="270" t="s">
        <v>1259</v>
      </c>
      <c r="AP1241" s="270" t="s">
        <v>1259</v>
      </c>
      <c r="AQ1241" s="270" t="s">
        <v>1259</v>
      </c>
      <c r="AR1241" s="270" t="s">
        <v>1259</v>
      </c>
      <c r="AS1241" s="270" t="s">
        <v>1259</v>
      </c>
      <c r="AT1241" s="270" t="s">
        <v>1259</v>
      </c>
      <c r="AU1241" s="270" t="s">
        <v>1259</v>
      </c>
      <c r="AV1241" s="270" t="s">
        <v>1259</v>
      </c>
      <c r="AW1241" s="277" t="s">
        <v>1259</v>
      </c>
      <c r="AX1241">
        <f>VLOOKUP(A1241,[1]Sheet4!B$2:G$3636,6,0)</f>
        <v>0</v>
      </c>
      <c r="AY1241" t="str">
        <f>VLOOKUP(A1241,[1]Sheet2!A$3:AC$3636,29,0)</f>
        <v/>
      </c>
      <c r="AZ1241" s="270" t="s">
        <v>3258</v>
      </c>
      <c r="BA1241" s="270" t="s">
        <v>3258</v>
      </c>
      <c r="BB1241" s="270" t="s">
        <v>3258</v>
      </c>
      <c r="BC1241" s="270" t="s">
        <v>3258</v>
      </c>
      <c r="BD1241" s="270"/>
      <c r="BE1241" s="270"/>
    </row>
    <row r="1242" spans="1:83" ht="14.4" x14ac:dyDescent="0.3">
      <c r="A1242" s="269">
        <v>525835</v>
      </c>
      <c r="B1242" s="272" t="str">
        <f>VLOOKUP(A1242,[1]Sheet4!B$1:G$3636,5,0)</f>
        <v>الرابعة</v>
      </c>
      <c r="C1242" s="270" t="s">
        <v>1259</v>
      </c>
      <c r="D1242" s="270" t="s">
        <v>1259</v>
      </c>
      <c r="E1242" s="270" t="s">
        <v>1259</v>
      </c>
      <c r="F1242" s="270" t="s">
        <v>1259</v>
      </c>
      <c r="G1242" s="270" t="s">
        <v>1259</v>
      </c>
      <c r="H1242" s="270" t="s">
        <v>1259</v>
      </c>
      <c r="I1242" s="270" t="s">
        <v>1259</v>
      </c>
      <c r="J1242" s="270" t="s">
        <v>1259</v>
      </c>
      <c r="K1242" s="270" t="s">
        <v>1259</v>
      </c>
      <c r="L1242" s="270" t="s">
        <v>1259</v>
      </c>
      <c r="M1242" s="270" t="s">
        <v>1259</v>
      </c>
      <c r="N1242" s="270" t="s">
        <v>1259</v>
      </c>
      <c r="O1242" s="270" t="s">
        <v>1259</v>
      </c>
      <c r="P1242" s="270" t="s">
        <v>1259</v>
      </c>
      <c r="Q1242" s="270" t="s">
        <v>1259</v>
      </c>
      <c r="R1242" s="270" t="s">
        <v>1259</v>
      </c>
      <c r="S1242" s="270" t="s">
        <v>1259</v>
      </c>
      <c r="T1242" s="270" t="s">
        <v>1259</v>
      </c>
      <c r="U1242" s="270" t="s">
        <v>1259</v>
      </c>
      <c r="V1242" s="270" t="s">
        <v>1259</v>
      </c>
      <c r="W1242" s="270" t="s">
        <v>1259</v>
      </c>
      <c r="X1242" s="270" t="s">
        <v>1259</v>
      </c>
      <c r="Y1242" s="270" t="s">
        <v>1259</v>
      </c>
      <c r="Z1242" s="270" t="s">
        <v>1259</v>
      </c>
      <c r="AA1242" s="270" t="s">
        <v>1259</v>
      </c>
      <c r="AB1242" s="270" t="s">
        <v>1259</v>
      </c>
      <c r="AC1242" s="270" t="s">
        <v>1259</v>
      </c>
      <c r="AD1242" s="270" t="s">
        <v>1259</v>
      </c>
      <c r="AE1242" s="270" t="s">
        <v>1259</v>
      </c>
      <c r="AF1242" s="270" t="s">
        <v>1259</v>
      </c>
      <c r="AG1242" s="270" t="s">
        <v>1259</v>
      </c>
      <c r="AH1242" s="270" t="s">
        <v>1259</v>
      </c>
      <c r="AI1242" s="270" t="s">
        <v>1259</v>
      </c>
      <c r="AJ1242" s="270" t="s">
        <v>1259</v>
      </c>
      <c r="AK1242" s="270" t="s">
        <v>1259</v>
      </c>
      <c r="AL1242" s="270" t="s">
        <v>1259</v>
      </c>
      <c r="AM1242" s="270" t="s">
        <v>1259</v>
      </c>
      <c r="AN1242" s="270" t="s">
        <v>1259</v>
      </c>
      <c r="AO1242" s="270" t="s">
        <v>1259</v>
      </c>
      <c r="AP1242" s="270" t="s">
        <v>1259</v>
      </c>
      <c r="AQ1242" s="270" t="s">
        <v>1259</v>
      </c>
      <c r="AR1242" s="270" t="s">
        <v>1259</v>
      </c>
      <c r="AS1242" s="270" t="s">
        <v>1259</v>
      </c>
      <c r="AT1242" s="270" t="s">
        <v>1259</v>
      </c>
      <c r="AU1242" s="270" t="s">
        <v>1259</v>
      </c>
      <c r="AV1242" s="270" t="s">
        <v>1259</v>
      </c>
      <c r="AW1242" s="277" t="s">
        <v>1259</v>
      </c>
      <c r="AX1242">
        <f>VLOOKUP(A1242,[1]Sheet4!B$2:G$3636,6,0)</f>
        <v>0</v>
      </c>
      <c r="AY1242" t="str">
        <f>VLOOKUP(A1242,[1]Sheet2!A$3:AC$3636,29,0)</f>
        <v/>
      </c>
      <c r="AZ1242" s="270" t="s">
        <v>3258</v>
      </c>
      <c r="BA1242" s="270" t="s">
        <v>3258</v>
      </c>
      <c r="BB1242" s="270" t="s">
        <v>3258</v>
      </c>
      <c r="BC1242" s="270" t="s">
        <v>3258</v>
      </c>
      <c r="BD1242" s="270"/>
      <c r="BE1242" s="270"/>
    </row>
    <row r="1243" spans="1:83" ht="14.4" x14ac:dyDescent="0.3">
      <c r="A1243" s="269">
        <v>525838</v>
      </c>
      <c r="B1243" s="272" t="str">
        <f>VLOOKUP(A1243,[1]Sheet4!B$1:G$3636,5,0)</f>
        <v>الرابعة حديث</v>
      </c>
      <c r="C1243" s="270" t="s">
        <v>1259</v>
      </c>
      <c r="D1243" s="270" t="s">
        <v>1259</v>
      </c>
      <c r="E1243" s="270" t="s">
        <v>1259</v>
      </c>
      <c r="F1243" s="270" t="s">
        <v>1259</v>
      </c>
      <c r="G1243" s="270" t="s">
        <v>1259</v>
      </c>
      <c r="H1243" s="270" t="s">
        <v>1259</v>
      </c>
      <c r="I1243" s="270" t="s">
        <v>1259</v>
      </c>
      <c r="J1243" s="270" t="s">
        <v>1259</v>
      </c>
      <c r="K1243" s="270" t="s">
        <v>1259</v>
      </c>
      <c r="L1243" s="270" t="s">
        <v>1259</v>
      </c>
      <c r="M1243" s="270" t="s">
        <v>1259</v>
      </c>
      <c r="N1243" s="270" t="s">
        <v>1259</v>
      </c>
      <c r="O1243" s="270" t="s">
        <v>1259</v>
      </c>
      <c r="P1243" s="270" t="s">
        <v>1259</v>
      </c>
      <c r="Q1243" s="270" t="s">
        <v>1259</v>
      </c>
      <c r="R1243" s="270" t="s">
        <v>1259</v>
      </c>
      <c r="S1243" s="270" t="s">
        <v>1259</v>
      </c>
      <c r="T1243" s="270" t="s">
        <v>1259</v>
      </c>
      <c r="U1243" s="270" t="s">
        <v>1259</v>
      </c>
      <c r="V1243" s="270" t="s">
        <v>1259</v>
      </c>
      <c r="W1243" s="270" t="s">
        <v>1259</v>
      </c>
      <c r="X1243" s="270" t="s">
        <v>1259</v>
      </c>
      <c r="Y1243" s="270" t="s">
        <v>1259</v>
      </c>
      <c r="Z1243" s="270" t="s">
        <v>1259</v>
      </c>
      <c r="AA1243" s="270" t="s">
        <v>1259</v>
      </c>
      <c r="AB1243" s="270" t="s">
        <v>1259</v>
      </c>
      <c r="AC1243" s="270" t="s">
        <v>1259</v>
      </c>
      <c r="AD1243" s="270" t="s">
        <v>1259</v>
      </c>
      <c r="AE1243" s="270" t="s">
        <v>1259</v>
      </c>
      <c r="AF1243" s="270" t="s">
        <v>1259</v>
      </c>
      <c r="AG1243" s="270" t="s">
        <v>1259</v>
      </c>
      <c r="AH1243" s="270" t="s">
        <v>1259</v>
      </c>
      <c r="AI1243" s="270" t="s">
        <v>1259</v>
      </c>
      <c r="AJ1243" s="270" t="s">
        <v>1259</v>
      </c>
      <c r="AK1243" s="270" t="s">
        <v>1259</v>
      </c>
      <c r="AL1243" s="270" t="s">
        <v>1259</v>
      </c>
      <c r="AM1243" s="270" t="s">
        <v>1259</v>
      </c>
      <c r="AN1243" s="270" t="s">
        <v>1259</v>
      </c>
      <c r="AO1243" s="270" t="s">
        <v>1259</v>
      </c>
      <c r="AP1243" s="270" t="s">
        <v>1259</v>
      </c>
      <c r="AQ1243" s="270" t="s">
        <v>1259</v>
      </c>
      <c r="AR1243" s="270" t="s">
        <v>1259</v>
      </c>
      <c r="AS1243" s="270" t="s">
        <v>3258</v>
      </c>
      <c r="AT1243" s="270" t="s">
        <v>3258</v>
      </c>
      <c r="AU1243" s="270" t="s">
        <v>3258</v>
      </c>
      <c r="AV1243" s="270" t="s">
        <v>3258</v>
      </c>
      <c r="AW1243" s="277" t="s">
        <v>3258</v>
      </c>
      <c r="AY1243" t="str">
        <f>VLOOKUP(A1243,[1]Sheet2!A$3:AC$3636,29,0)</f>
        <v/>
      </c>
      <c r="AZ1243" s="270" t="s">
        <v>3258</v>
      </c>
      <c r="BA1243" s="270" t="s">
        <v>3258</v>
      </c>
      <c r="BB1243" s="270" t="s">
        <v>3258</v>
      </c>
      <c r="BC1243" s="270" t="s">
        <v>3258</v>
      </c>
      <c r="BD1243" s="270"/>
      <c r="BE1243" s="270"/>
    </row>
    <row r="1244" spans="1:83" ht="14.4" x14ac:dyDescent="0.3">
      <c r="A1244" s="269">
        <v>525841</v>
      </c>
      <c r="B1244" s="272" t="str">
        <f>VLOOKUP(A1244,[1]Sheet4!B$1:G$3636,5,0)</f>
        <v>الرابعة حديث</v>
      </c>
      <c r="C1244" s="270" t="s">
        <v>1259</v>
      </c>
      <c r="D1244" s="270" t="s">
        <v>1259</v>
      </c>
      <c r="E1244" s="270" t="s">
        <v>1259</v>
      </c>
      <c r="F1244" s="270" t="s">
        <v>1259</v>
      </c>
      <c r="G1244" s="270" t="s">
        <v>1259</v>
      </c>
      <c r="H1244" s="270" t="s">
        <v>1259</v>
      </c>
      <c r="I1244" s="270" t="s">
        <v>1259</v>
      </c>
      <c r="J1244" s="270" t="s">
        <v>1259</v>
      </c>
      <c r="K1244" s="270" t="s">
        <v>1259</v>
      </c>
      <c r="L1244" s="270" t="s">
        <v>1259</v>
      </c>
      <c r="M1244" s="270" t="s">
        <v>1259</v>
      </c>
      <c r="N1244" s="270" t="s">
        <v>1259</v>
      </c>
      <c r="O1244" s="270" t="s">
        <v>1259</v>
      </c>
      <c r="P1244" s="270" t="s">
        <v>1259</v>
      </c>
      <c r="Q1244" s="270" t="s">
        <v>1259</v>
      </c>
      <c r="R1244" s="270" t="s">
        <v>1259</v>
      </c>
      <c r="S1244" s="270" t="s">
        <v>1259</v>
      </c>
      <c r="T1244" s="270" t="s">
        <v>1259</v>
      </c>
      <c r="U1244" s="270" t="s">
        <v>1259</v>
      </c>
      <c r="V1244" s="270" t="s">
        <v>1259</v>
      </c>
      <c r="W1244" s="270" t="s">
        <v>1259</v>
      </c>
      <c r="X1244" s="270" t="s">
        <v>1259</v>
      </c>
      <c r="Y1244" s="270" t="s">
        <v>1259</v>
      </c>
      <c r="Z1244" s="270" t="s">
        <v>1259</v>
      </c>
      <c r="AA1244" s="270" t="s">
        <v>1259</v>
      </c>
      <c r="AB1244" s="270" t="s">
        <v>1259</v>
      </c>
      <c r="AC1244" s="270" t="s">
        <v>1259</v>
      </c>
      <c r="AD1244" s="270" t="s">
        <v>1259</v>
      </c>
      <c r="AE1244" s="270" t="s">
        <v>1259</v>
      </c>
      <c r="AF1244" s="270" t="s">
        <v>1259</v>
      </c>
      <c r="AG1244" s="270" t="s">
        <v>1259</v>
      </c>
      <c r="AH1244" s="270" t="s">
        <v>1259</v>
      </c>
      <c r="AI1244" s="270" t="s">
        <v>1259</v>
      </c>
      <c r="AJ1244" s="270" t="s">
        <v>1259</v>
      </c>
      <c r="AK1244" s="270" t="s">
        <v>1259</v>
      </c>
      <c r="AL1244" s="270" t="s">
        <v>1259</v>
      </c>
      <c r="AM1244" s="270" t="s">
        <v>1259</v>
      </c>
      <c r="AN1244" s="270" t="s">
        <v>1259</v>
      </c>
      <c r="AO1244" s="270" t="s">
        <v>1259</v>
      </c>
      <c r="AP1244" s="270" t="s">
        <v>1259</v>
      </c>
      <c r="AQ1244" s="270" t="s">
        <v>1259</v>
      </c>
      <c r="AR1244" s="270" t="s">
        <v>1259</v>
      </c>
      <c r="AS1244" s="270" t="s">
        <v>3258</v>
      </c>
      <c r="AT1244" s="270" t="s">
        <v>3258</v>
      </c>
      <c r="AU1244" s="270" t="s">
        <v>3258</v>
      </c>
      <c r="AV1244" s="270" t="s">
        <v>3258</v>
      </c>
      <c r="AW1244" s="277" t="s">
        <v>3258</v>
      </c>
      <c r="AY1244" t="str">
        <f>VLOOKUP(A1244,[1]Sheet2!A$3:AC$3636,29,0)</f>
        <v/>
      </c>
      <c r="AZ1244" s="270" t="s">
        <v>3258</v>
      </c>
      <c r="BA1244" s="270" t="s">
        <v>3258</v>
      </c>
      <c r="BB1244" s="270" t="s">
        <v>3258</v>
      </c>
      <c r="BC1244" s="270" t="s">
        <v>3258</v>
      </c>
      <c r="BD1244" s="270"/>
      <c r="BE1244" s="270"/>
    </row>
    <row r="1245" spans="1:83" ht="14.4" x14ac:dyDescent="0.3">
      <c r="A1245" s="269">
        <v>525843</v>
      </c>
      <c r="B1245" s="272" t="str">
        <f>VLOOKUP(A1245,[1]Sheet4!B$1:G$3636,5,0)</f>
        <v>الرابعة</v>
      </c>
      <c r="C1245" s="270" t="s">
        <v>1259</v>
      </c>
      <c r="D1245" s="270" t="s">
        <v>1259</v>
      </c>
      <c r="E1245" s="270" t="s">
        <v>1259</v>
      </c>
      <c r="F1245" s="270" t="s">
        <v>1259</v>
      </c>
      <c r="G1245" s="270" t="s">
        <v>1259</v>
      </c>
      <c r="H1245" s="270" t="s">
        <v>1259</v>
      </c>
      <c r="I1245" s="270" t="s">
        <v>1259</v>
      </c>
      <c r="J1245" s="270" t="s">
        <v>1259</v>
      </c>
      <c r="K1245" s="270" t="s">
        <v>1259</v>
      </c>
      <c r="L1245" s="270" t="s">
        <v>1259</v>
      </c>
      <c r="M1245" s="270" t="s">
        <v>1259</v>
      </c>
      <c r="N1245" s="270" t="s">
        <v>1259</v>
      </c>
      <c r="O1245" s="270" t="s">
        <v>1259</v>
      </c>
      <c r="P1245" s="270" t="s">
        <v>1259</v>
      </c>
      <c r="Q1245" s="270" t="s">
        <v>1259</v>
      </c>
      <c r="R1245" s="270" t="s">
        <v>1259</v>
      </c>
      <c r="S1245" s="270" t="s">
        <v>1259</v>
      </c>
      <c r="T1245" s="270" t="s">
        <v>1259</v>
      </c>
      <c r="U1245" s="270" t="s">
        <v>1259</v>
      </c>
      <c r="V1245" s="270" t="s">
        <v>1259</v>
      </c>
      <c r="W1245" s="270" t="s">
        <v>1259</v>
      </c>
      <c r="X1245" s="270" t="s">
        <v>1259</v>
      </c>
      <c r="Y1245" s="270" t="s">
        <v>1259</v>
      </c>
      <c r="Z1245" s="270" t="s">
        <v>1259</v>
      </c>
      <c r="AA1245" s="270" t="s">
        <v>1259</v>
      </c>
      <c r="AB1245" s="270" t="s">
        <v>1259</v>
      </c>
      <c r="AC1245" s="270" t="s">
        <v>1259</v>
      </c>
      <c r="AD1245" s="270" t="s">
        <v>1259</v>
      </c>
      <c r="AE1245" s="270" t="s">
        <v>1259</v>
      </c>
      <c r="AF1245" s="270" t="s">
        <v>1259</v>
      </c>
      <c r="AG1245" s="270" t="s">
        <v>1259</v>
      </c>
      <c r="AH1245" s="270" t="s">
        <v>1259</v>
      </c>
      <c r="AI1245" s="270" t="s">
        <v>1259</v>
      </c>
      <c r="AJ1245" s="270" t="s">
        <v>1259</v>
      </c>
      <c r="AK1245" s="270" t="s">
        <v>1259</v>
      </c>
      <c r="AL1245" s="270" t="s">
        <v>1259</v>
      </c>
      <c r="AM1245" s="270" t="s">
        <v>1259</v>
      </c>
      <c r="AN1245" s="270" t="s">
        <v>1259</v>
      </c>
      <c r="AO1245" s="270" t="s">
        <v>1259</v>
      </c>
      <c r="AP1245" s="270" t="s">
        <v>1259</v>
      </c>
      <c r="AQ1245" s="270" t="s">
        <v>1259</v>
      </c>
      <c r="AR1245" s="270" t="s">
        <v>1259</v>
      </c>
      <c r="AS1245" s="270" t="s">
        <v>1259</v>
      </c>
      <c r="AT1245" s="270" t="s">
        <v>1259</v>
      </c>
      <c r="AU1245" s="270" t="s">
        <v>1259</v>
      </c>
      <c r="AV1245" s="270" t="s">
        <v>1259</v>
      </c>
      <c r="AW1245" s="270" t="s">
        <v>1259</v>
      </c>
      <c r="AX1245">
        <f>VLOOKUP(A1245,[1]Sheet4!B$2:G$3636,6,0)</f>
        <v>0</v>
      </c>
      <c r="AY1245">
        <f>VLOOKUP(A1245,[1]Sheet2!A$3:AC$3636,29,0)</f>
        <v>0</v>
      </c>
      <c r="AZ1245" s="270" t="s">
        <v>3258</v>
      </c>
      <c r="BA1245" s="270" t="s">
        <v>3258</v>
      </c>
      <c r="BB1245" s="270" t="s">
        <v>3258</v>
      </c>
      <c r="BC1245" s="270" t="s">
        <v>3258</v>
      </c>
      <c r="BD1245" s="270"/>
      <c r="BE1245" s="270"/>
    </row>
    <row r="1246" spans="1:83" ht="14.4" x14ac:dyDescent="0.3">
      <c r="A1246" s="269">
        <v>525845</v>
      </c>
      <c r="B1246" s="272" t="str">
        <f>VLOOKUP(A1246,[1]Sheet4!B$1:G$3636,5,0)</f>
        <v>الرابعة</v>
      </c>
      <c r="C1246" s="270" t="s">
        <v>1259</v>
      </c>
      <c r="D1246" s="270" t="s">
        <v>1259</v>
      </c>
      <c r="E1246" s="270" t="s">
        <v>1259</v>
      </c>
      <c r="F1246" s="270" t="s">
        <v>1259</v>
      </c>
      <c r="G1246" s="270" t="s">
        <v>1259</v>
      </c>
      <c r="H1246" s="270" t="s">
        <v>1259</v>
      </c>
      <c r="I1246" s="270" t="s">
        <v>1259</v>
      </c>
      <c r="J1246" s="270" t="s">
        <v>1259</v>
      </c>
      <c r="K1246" s="270" t="s">
        <v>1259</v>
      </c>
      <c r="L1246" s="270" t="s">
        <v>1259</v>
      </c>
      <c r="M1246" s="270" t="s">
        <v>1259</v>
      </c>
      <c r="N1246" s="270" t="s">
        <v>1259</v>
      </c>
      <c r="O1246" s="270" t="s">
        <v>1259</v>
      </c>
      <c r="P1246" s="270" t="s">
        <v>1259</v>
      </c>
      <c r="Q1246" s="270" t="s">
        <v>1259</v>
      </c>
      <c r="R1246" s="270" t="s">
        <v>1259</v>
      </c>
      <c r="S1246" s="270" t="s">
        <v>1259</v>
      </c>
      <c r="T1246" s="270" t="s">
        <v>1259</v>
      </c>
      <c r="U1246" s="270" t="s">
        <v>1259</v>
      </c>
      <c r="V1246" s="270" t="s">
        <v>1259</v>
      </c>
      <c r="W1246" s="270" t="s">
        <v>1259</v>
      </c>
      <c r="X1246" s="270" t="s">
        <v>1259</v>
      </c>
      <c r="Y1246" s="270" t="s">
        <v>1259</v>
      </c>
      <c r="Z1246" s="270" t="s">
        <v>1259</v>
      </c>
      <c r="AA1246" s="270" t="s">
        <v>1259</v>
      </c>
      <c r="AB1246" s="270" t="s">
        <v>1259</v>
      </c>
      <c r="AC1246" s="270" t="s">
        <v>1259</v>
      </c>
      <c r="AD1246" s="270" t="s">
        <v>1259</v>
      </c>
      <c r="AE1246" s="270" t="s">
        <v>1259</v>
      </c>
      <c r="AF1246" s="270" t="s">
        <v>1259</v>
      </c>
      <c r="AG1246" s="270" t="s">
        <v>1259</v>
      </c>
      <c r="AH1246" s="270" t="s">
        <v>1259</v>
      </c>
      <c r="AI1246" s="270" t="s">
        <v>1259</v>
      </c>
      <c r="AJ1246" s="270" t="s">
        <v>1259</v>
      </c>
      <c r="AK1246" s="270" t="s">
        <v>1259</v>
      </c>
      <c r="AL1246" s="270" t="s">
        <v>1259</v>
      </c>
      <c r="AM1246" s="270" t="s">
        <v>1259</v>
      </c>
      <c r="AN1246" s="270" t="s">
        <v>1259</v>
      </c>
      <c r="AO1246" s="270" t="s">
        <v>1259</v>
      </c>
      <c r="AP1246" s="270" t="s">
        <v>1259</v>
      </c>
      <c r="AQ1246" s="270" t="s">
        <v>1259</v>
      </c>
      <c r="AR1246" s="270" t="s">
        <v>1259</v>
      </c>
      <c r="AS1246" s="270" t="s">
        <v>1259</v>
      </c>
      <c r="AT1246" s="270" t="s">
        <v>1259</v>
      </c>
      <c r="AU1246" s="270" t="s">
        <v>1259</v>
      </c>
      <c r="AV1246" s="270" t="s">
        <v>1259</v>
      </c>
      <c r="AW1246" s="270" t="s">
        <v>1259</v>
      </c>
      <c r="AX1246">
        <f>VLOOKUP(A1246,[1]Sheet4!B$2:G$3636,6,0)</f>
        <v>0</v>
      </c>
      <c r="AY1246" t="str">
        <f>VLOOKUP(A1246,[1]Sheet2!A$3:AC$3636,29,0)</f>
        <v/>
      </c>
      <c r="AZ1246" s="270" t="s">
        <v>3258</v>
      </c>
      <c r="BA1246" s="270" t="s">
        <v>3258</v>
      </c>
      <c r="BB1246" s="270" t="s">
        <v>3258</v>
      </c>
      <c r="BC1246" s="270" t="s">
        <v>3258</v>
      </c>
      <c r="BD1246" s="270"/>
      <c r="BE1246" s="270"/>
    </row>
    <row r="1247" spans="1:83" ht="14.4" x14ac:dyDescent="0.3">
      <c r="A1247" s="269">
        <v>525852</v>
      </c>
      <c r="B1247" s="272" t="str">
        <f>VLOOKUP(A1247,[1]Sheet4!B$1:G$3636,5,0)</f>
        <v>الرابعة</v>
      </c>
      <c r="C1247" s="270" t="s">
        <v>1259</v>
      </c>
      <c r="D1247" s="270" t="s">
        <v>1259</v>
      </c>
      <c r="E1247" s="270" t="s">
        <v>1259</v>
      </c>
      <c r="F1247" s="270" t="s">
        <v>1259</v>
      </c>
      <c r="G1247" s="270" t="s">
        <v>1259</v>
      </c>
      <c r="H1247" s="270" t="s">
        <v>1259</v>
      </c>
      <c r="I1247" s="270" t="s">
        <v>1259</v>
      </c>
      <c r="J1247" s="270" t="s">
        <v>1259</v>
      </c>
      <c r="K1247" s="270" t="s">
        <v>1259</v>
      </c>
      <c r="L1247" s="270" t="s">
        <v>1259</v>
      </c>
      <c r="M1247" s="270" t="s">
        <v>1259</v>
      </c>
      <c r="N1247" s="270" t="s">
        <v>1259</v>
      </c>
      <c r="O1247" s="270" t="s">
        <v>1259</v>
      </c>
      <c r="P1247" s="270" t="s">
        <v>1259</v>
      </c>
      <c r="Q1247" s="270" t="s">
        <v>1259</v>
      </c>
      <c r="R1247" s="270" t="s">
        <v>1259</v>
      </c>
      <c r="S1247" s="270" t="s">
        <v>1259</v>
      </c>
      <c r="T1247" s="270" t="s">
        <v>1259</v>
      </c>
      <c r="U1247" s="270" t="s">
        <v>1259</v>
      </c>
      <c r="V1247" s="270" t="s">
        <v>1259</v>
      </c>
      <c r="W1247" s="270" t="s">
        <v>1259</v>
      </c>
      <c r="X1247" s="270" t="s">
        <v>1259</v>
      </c>
      <c r="Y1247" s="270" t="s">
        <v>1259</v>
      </c>
      <c r="Z1247" s="270" t="s">
        <v>1259</v>
      </c>
      <c r="AA1247" s="270" t="s">
        <v>1259</v>
      </c>
      <c r="AB1247" s="270" t="s">
        <v>1259</v>
      </c>
      <c r="AC1247" s="270" t="s">
        <v>1259</v>
      </c>
      <c r="AD1247" s="270" t="s">
        <v>1259</v>
      </c>
      <c r="AE1247" s="270" t="s">
        <v>1259</v>
      </c>
      <c r="AF1247" s="270" t="s">
        <v>1259</v>
      </c>
      <c r="AG1247" s="270" t="s">
        <v>1259</v>
      </c>
      <c r="AH1247" s="270" t="s">
        <v>1259</v>
      </c>
      <c r="AI1247" s="270" t="s">
        <v>1259</v>
      </c>
      <c r="AJ1247" s="270" t="s">
        <v>1259</v>
      </c>
      <c r="AK1247" s="270" t="s">
        <v>1259</v>
      </c>
      <c r="AL1247" s="270" t="s">
        <v>1259</v>
      </c>
      <c r="AM1247" s="270" t="s">
        <v>1259</v>
      </c>
      <c r="AN1247" s="270" t="s">
        <v>1259</v>
      </c>
      <c r="AO1247" s="270" t="s">
        <v>1259</v>
      </c>
      <c r="AP1247" s="270" t="s">
        <v>1259</v>
      </c>
      <c r="AQ1247" s="270" t="s">
        <v>1259</v>
      </c>
      <c r="AR1247" s="270" t="s">
        <v>1259</v>
      </c>
      <c r="AS1247" s="270" t="s">
        <v>1259</v>
      </c>
      <c r="AT1247" s="270" t="s">
        <v>1259</v>
      </c>
      <c r="AU1247" s="270" t="s">
        <v>1259</v>
      </c>
      <c r="AV1247" s="270" t="s">
        <v>1259</v>
      </c>
      <c r="AW1247" s="270" t="s">
        <v>1259</v>
      </c>
      <c r="AX1247">
        <f>VLOOKUP(A1247,[1]Sheet4!B$2:G$3636,6,0)</f>
        <v>0</v>
      </c>
      <c r="AY1247" t="str">
        <f>VLOOKUP(A1247,[1]Sheet2!A$3:AC$3636,29,0)</f>
        <v/>
      </c>
      <c r="AZ1247" s="270" t="s">
        <v>3258</v>
      </c>
      <c r="BA1247" s="270" t="s">
        <v>3258</v>
      </c>
      <c r="BB1247" s="270" t="s">
        <v>3258</v>
      </c>
      <c r="BC1247" s="270" t="s">
        <v>3258</v>
      </c>
      <c r="BD1247" s="270"/>
      <c r="BE1247" s="270"/>
    </row>
    <row r="1248" spans="1:83" ht="14.4" x14ac:dyDescent="0.3">
      <c r="A1248" s="269">
        <v>525855</v>
      </c>
      <c r="B1248" s="272" t="str">
        <f>VLOOKUP(A1248,[1]Sheet4!B$1:G$3636,5,0)</f>
        <v>الرابعة حديث</v>
      </c>
      <c r="C1248" s="270" t="s">
        <v>1259</v>
      </c>
      <c r="D1248" s="270" t="s">
        <v>1259</v>
      </c>
      <c r="E1248" s="270" t="s">
        <v>1259</v>
      </c>
      <c r="F1248" s="270" t="s">
        <v>1259</v>
      </c>
      <c r="G1248" s="270" t="s">
        <v>1259</v>
      </c>
      <c r="H1248" s="270" t="s">
        <v>1259</v>
      </c>
      <c r="I1248" s="270" t="s">
        <v>1259</v>
      </c>
      <c r="J1248" s="270" t="s">
        <v>1259</v>
      </c>
      <c r="K1248" s="270" t="s">
        <v>1259</v>
      </c>
      <c r="L1248" s="270" t="s">
        <v>1259</v>
      </c>
      <c r="M1248" s="270" t="s">
        <v>1259</v>
      </c>
      <c r="N1248" s="270" t="s">
        <v>1259</v>
      </c>
      <c r="O1248" s="270" t="s">
        <v>1259</v>
      </c>
      <c r="P1248" s="270" t="s">
        <v>1259</v>
      </c>
      <c r="Q1248" s="270" t="s">
        <v>1259</v>
      </c>
      <c r="R1248" s="270" t="s">
        <v>1259</v>
      </c>
      <c r="S1248" s="270" t="s">
        <v>1259</v>
      </c>
      <c r="T1248" s="270" t="s">
        <v>1259</v>
      </c>
      <c r="U1248" s="270" t="s">
        <v>1259</v>
      </c>
      <c r="V1248" s="270" t="s">
        <v>1259</v>
      </c>
      <c r="W1248" s="270" t="s">
        <v>1259</v>
      </c>
      <c r="X1248" s="270" t="s">
        <v>1259</v>
      </c>
      <c r="Y1248" s="270" t="s">
        <v>1259</v>
      </c>
      <c r="Z1248" s="270" t="s">
        <v>1259</v>
      </c>
      <c r="AA1248" s="270" t="s">
        <v>1259</v>
      </c>
      <c r="AB1248" s="270" t="s">
        <v>1259</v>
      </c>
      <c r="AC1248" s="270" t="s">
        <v>1259</v>
      </c>
      <c r="AD1248" s="270" t="s">
        <v>1259</v>
      </c>
      <c r="AE1248" s="270" t="s">
        <v>1259</v>
      </c>
      <c r="AF1248" s="270" t="s">
        <v>1259</v>
      </c>
      <c r="AG1248" s="270" t="s">
        <v>1259</v>
      </c>
      <c r="AH1248" s="270" t="s">
        <v>1259</v>
      </c>
      <c r="AI1248" s="270" t="s">
        <v>1259</v>
      </c>
      <c r="AJ1248" s="270" t="s">
        <v>1259</v>
      </c>
      <c r="AK1248" s="270" t="s">
        <v>1259</v>
      </c>
      <c r="AL1248" s="270" t="s">
        <v>1259</v>
      </c>
      <c r="AM1248" s="270" t="s">
        <v>1259</v>
      </c>
      <c r="AN1248" s="270" t="s">
        <v>1259</v>
      </c>
      <c r="AO1248" s="270" t="s">
        <v>1259</v>
      </c>
      <c r="AP1248" s="270" t="s">
        <v>1259</v>
      </c>
      <c r="AQ1248" s="270" t="s">
        <v>1259</v>
      </c>
      <c r="AR1248" s="270" t="s">
        <v>1259</v>
      </c>
      <c r="AS1248" s="270" t="s">
        <v>3258</v>
      </c>
      <c r="AT1248" s="270" t="s">
        <v>3258</v>
      </c>
      <c r="AU1248" s="270" t="s">
        <v>3258</v>
      </c>
      <c r="AV1248" s="270" t="s">
        <v>3258</v>
      </c>
      <c r="AW1248" s="277" t="s">
        <v>3258</v>
      </c>
      <c r="AY1248" t="str">
        <f>VLOOKUP(A1248,[1]Sheet2!A$3:AC$3636,29,0)</f>
        <v/>
      </c>
      <c r="AZ1248" s="270" t="s">
        <v>3258</v>
      </c>
      <c r="BA1248" s="270" t="s">
        <v>3258</v>
      </c>
      <c r="BB1248" s="270" t="s">
        <v>3258</v>
      </c>
      <c r="BC1248" s="270" t="s">
        <v>3258</v>
      </c>
      <c r="BD1248" s="270"/>
      <c r="BE1248" s="270"/>
    </row>
    <row r="1249" spans="1:83" ht="14.4" x14ac:dyDescent="0.3">
      <c r="A1249" s="269">
        <v>525858</v>
      </c>
      <c r="B1249" s="272" t="str">
        <f>VLOOKUP(A1249,[1]Sheet4!B$1:G$3636,5,0)</f>
        <v>الرابعة</v>
      </c>
      <c r="C1249" s="270" t="s">
        <v>1259</v>
      </c>
      <c r="D1249" s="270" t="s">
        <v>1259</v>
      </c>
      <c r="E1249" s="270" t="s">
        <v>1259</v>
      </c>
      <c r="F1249" s="270" t="s">
        <v>1259</v>
      </c>
      <c r="G1249" s="270" t="s">
        <v>1259</v>
      </c>
      <c r="H1249" s="270" t="s">
        <v>1259</v>
      </c>
      <c r="I1249" s="270" t="s">
        <v>1259</v>
      </c>
      <c r="J1249" s="270" t="s">
        <v>1259</v>
      </c>
      <c r="K1249" s="270" t="s">
        <v>1259</v>
      </c>
      <c r="L1249" s="270" t="s">
        <v>1259</v>
      </c>
      <c r="M1249" s="270" t="s">
        <v>1259</v>
      </c>
      <c r="N1249" s="270" t="s">
        <v>1259</v>
      </c>
      <c r="O1249" s="270" t="s">
        <v>1259</v>
      </c>
      <c r="P1249" s="270" t="s">
        <v>1259</v>
      </c>
      <c r="Q1249" s="270" t="s">
        <v>1259</v>
      </c>
      <c r="R1249" s="270" t="s">
        <v>1259</v>
      </c>
      <c r="S1249" s="270" t="s">
        <v>1259</v>
      </c>
      <c r="T1249" s="270" t="s">
        <v>1259</v>
      </c>
      <c r="U1249" s="270" t="s">
        <v>1259</v>
      </c>
      <c r="V1249" s="270" t="s">
        <v>1259</v>
      </c>
      <c r="W1249" s="270" t="s">
        <v>1259</v>
      </c>
      <c r="X1249" s="270" t="s">
        <v>1259</v>
      </c>
      <c r="Y1249" s="270" t="s">
        <v>1259</v>
      </c>
      <c r="Z1249" s="270" t="s">
        <v>1259</v>
      </c>
      <c r="AA1249" s="270" t="s">
        <v>1259</v>
      </c>
      <c r="AB1249" s="270" t="s">
        <v>1259</v>
      </c>
      <c r="AC1249" s="270" t="s">
        <v>1259</v>
      </c>
      <c r="AD1249" s="270" t="s">
        <v>1259</v>
      </c>
      <c r="AE1249" s="270" t="s">
        <v>1259</v>
      </c>
      <c r="AF1249" s="270" t="s">
        <v>1259</v>
      </c>
      <c r="AG1249" s="270" t="s">
        <v>1259</v>
      </c>
      <c r="AH1249" s="270" t="s">
        <v>1259</v>
      </c>
      <c r="AI1249" s="270" t="s">
        <v>1259</v>
      </c>
      <c r="AJ1249" s="270" t="s">
        <v>1259</v>
      </c>
      <c r="AK1249" s="270" t="s">
        <v>1259</v>
      </c>
      <c r="AL1249" s="270" t="s">
        <v>1259</v>
      </c>
      <c r="AM1249" s="270" t="s">
        <v>1259</v>
      </c>
      <c r="AN1249" s="270" t="s">
        <v>1259</v>
      </c>
      <c r="AO1249" s="270" t="s">
        <v>1259</v>
      </c>
      <c r="AP1249" s="270" t="s">
        <v>1259</v>
      </c>
      <c r="AQ1249" s="270" t="s">
        <v>1259</v>
      </c>
      <c r="AR1249" s="270" t="s">
        <v>1259</v>
      </c>
      <c r="AS1249" s="270" t="s">
        <v>1259</v>
      </c>
      <c r="AT1249" s="270" t="s">
        <v>1259</v>
      </c>
      <c r="AU1249" s="270" t="s">
        <v>1259</v>
      </c>
      <c r="AV1249" s="270" t="s">
        <v>1259</v>
      </c>
      <c r="AW1249" s="277" t="s">
        <v>1259</v>
      </c>
      <c r="AX1249">
        <f>VLOOKUP(A1249,[1]Sheet4!B$2:G$3636,6,0)</f>
        <v>0</v>
      </c>
      <c r="AY1249" t="str">
        <f>VLOOKUP(A1249,[1]Sheet2!A$3:AC$3636,29,0)</f>
        <v/>
      </c>
      <c r="AZ1249" s="270" t="s">
        <v>3258</v>
      </c>
      <c r="BA1249" s="270" t="s">
        <v>3258</v>
      </c>
      <c r="BB1249" s="270" t="s">
        <v>3258</v>
      </c>
      <c r="BC1249" s="270" t="s">
        <v>3258</v>
      </c>
      <c r="BD1249" s="270"/>
      <c r="BE1249" s="270"/>
    </row>
    <row r="1250" spans="1:83" ht="14.4" x14ac:dyDescent="0.3">
      <c r="A1250" s="269">
        <v>525866</v>
      </c>
      <c r="B1250" s="272" t="str">
        <f>VLOOKUP(A1250,[1]Sheet4!B$1:G$3636,5,0)</f>
        <v>الرابعة حديث</v>
      </c>
      <c r="C1250" s="270" t="s">
        <v>1259</v>
      </c>
      <c r="D1250" s="270" t="s">
        <v>1259</v>
      </c>
      <c r="E1250" s="270" t="s">
        <v>1259</v>
      </c>
      <c r="F1250" s="270" t="s">
        <v>1259</v>
      </c>
      <c r="G1250" s="270" t="s">
        <v>1259</v>
      </c>
      <c r="H1250" s="270" t="s">
        <v>1259</v>
      </c>
      <c r="I1250" s="270" t="s">
        <v>1259</v>
      </c>
      <c r="J1250" s="270" t="s">
        <v>1259</v>
      </c>
      <c r="K1250" s="270" t="s">
        <v>1259</v>
      </c>
      <c r="L1250" s="270" t="s">
        <v>1259</v>
      </c>
      <c r="M1250" s="270" t="s">
        <v>1259</v>
      </c>
      <c r="N1250" s="270" t="s">
        <v>1259</v>
      </c>
      <c r="O1250" s="270" t="s">
        <v>1259</v>
      </c>
      <c r="P1250" s="270" t="s">
        <v>1259</v>
      </c>
      <c r="Q1250" s="270" t="s">
        <v>1259</v>
      </c>
      <c r="R1250" s="270" t="s">
        <v>1259</v>
      </c>
      <c r="S1250" s="270" t="s">
        <v>1259</v>
      </c>
      <c r="T1250" s="270" t="s">
        <v>1259</v>
      </c>
      <c r="U1250" s="270" t="s">
        <v>1259</v>
      </c>
      <c r="V1250" s="270" t="s">
        <v>1259</v>
      </c>
      <c r="W1250" s="270" t="s">
        <v>1259</v>
      </c>
      <c r="X1250" s="270" t="s">
        <v>1259</v>
      </c>
      <c r="Y1250" s="270" t="s">
        <v>1259</v>
      </c>
      <c r="Z1250" s="270" t="s">
        <v>1259</v>
      </c>
      <c r="AA1250" s="270" t="s">
        <v>1259</v>
      </c>
      <c r="AB1250" s="270" t="s">
        <v>1259</v>
      </c>
      <c r="AC1250" s="270" t="s">
        <v>1259</v>
      </c>
      <c r="AD1250" s="270" t="s">
        <v>1259</v>
      </c>
      <c r="AE1250" s="270" t="s">
        <v>1259</v>
      </c>
      <c r="AF1250" s="270" t="s">
        <v>1259</v>
      </c>
      <c r="AG1250" s="270" t="s">
        <v>1259</v>
      </c>
      <c r="AH1250" s="270" t="s">
        <v>1259</v>
      </c>
      <c r="AI1250" s="270" t="s">
        <v>1259</v>
      </c>
      <c r="AJ1250" s="270" t="s">
        <v>1259</v>
      </c>
      <c r="AK1250" s="270" t="s">
        <v>1259</v>
      </c>
      <c r="AL1250" s="270" t="s">
        <v>1259</v>
      </c>
      <c r="AM1250" s="270" t="s">
        <v>1259</v>
      </c>
      <c r="AN1250" s="270" t="s">
        <v>1259</v>
      </c>
      <c r="AO1250" s="270" t="s">
        <v>1259</v>
      </c>
      <c r="AP1250" s="270" t="s">
        <v>1259</v>
      </c>
      <c r="AQ1250" s="270" t="s">
        <v>1259</v>
      </c>
      <c r="AR1250" s="270" t="s">
        <v>1259</v>
      </c>
      <c r="AS1250" s="270" t="s">
        <v>3258</v>
      </c>
      <c r="AT1250" s="270" t="s">
        <v>3258</v>
      </c>
      <c r="AU1250" s="270" t="s">
        <v>3258</v>
      </c>
      <c r="AV1250" s="270" t="s">
        <v>3258</v>
      </c>
      <c r="AW1250" s="277" t="s">
        <v>3258</v>
      </c>
      <c r="AY1250" t="str">
        <f>VLOOKUP(A1250,[1]Sheet2!A$3:AC$3636,29,0)</f>
        <v/>
      </c>
      <c r="AZ1250" s="249"/>
      <c r="BA1250" s="249"/>
      <c r="BB1250" s="249"/>
      <c r="BC1250" s="249"/>
      <c r="BD1250" s="249"/>
      <c r="BE1250" s="270"/>
    </row>
    <row r="1251" spans="1:83" ht="14.4" x14ac:dyDescent="0.3">
      <c r="A1251" s="269">
        <v>525868</v>
      </c>
      <c r="B1251" s="272" t="str">
        <f>VLOOKUP(A1251,[1]Sheet4!B$1:G$3636,5,0)</f>
        <v>الرابعة</v>
      </c>
      <c r="C1251" s="270" t="s">
        <v>1259</v>
      </c>
      <c r="D1251" s="270" t="s">
        <v>1259</v>
      </c>
      <c r="E1251" s="270" t="s">
        <v>1259</v>
      </c>
      <c r="F1251" s="270" t="s">
        <v>1259</v>
      </c>
      <c r="G1251" s="270" t="s">
        <v>1259</v>
      </c>
      <c r="H1251" s="270" t="s">
        <v>1259</v>
      </c>
      <c r="I1251" s="270" t="s">
        <v>1259</v>
      </c>
      <c r="J1251" s="270" t="s">
        <v>1259</v>
      </c>
      <c r="K1251" s="270" t="s">
        <v>1259</v>
      </c>
      <c r="L1251" s="270" t="s">
        <v>1259</v>
      </c>
      <c r="M1251" s="270" t="s">
        <v>1259</v>
      </c>
      <c r="N1251" s="270" t="s">
        <v>1259</v>
      </c>
      <c r="O1251" s="270" t="s">
        <v>1259</v>
      </c>
      <c r="P1251" s="270" t="s">
        <v>1259</v>
      </c>
      <c r="Q1251" s="270" t="s">
        <v>1259</v>
      </c>
      <c r="R1251" s="270" t="s">
        <v>1259</v>
      </c>
      <c r="S1251" s="270" t="s">
        <v>1259</v>
      </c>
      <c r="T1251" s="270" t="s">
        <v>1259</v>
      </c>
      <c r="U1251" s="270" t="s">
        <v>1259</v>
      </c>
      <c r="V1251" s="270" t="s">
        <v>1259</v>
      </c>
      <c r="W1251" s="270" t="s">
        <v>1259</v>
      </c>
      <c r="X1251" s="270" t="s">
        <v>1259</v>
      </c>
      <c r="Y1251" s="270" t="s">
        <v>1259</v>
      </c>
      <c r="Z1251" s="270" t="s">
        <v>1259</v>
      </c>
      <c r="AA1251" s="270" t="s">
        <v>1259</v>
      </c>
      <c r="AB1251" s="270" t="s">
        <v>1259</v>
      </c>
      <c r="AC1251" s="270" t="s">
        <v>1259</v>
      </c>
      <c r="AD1251" s="270" t="s">
        <v>1259</v>
      </c>
      <c r="AE1251" s="270" t="s">
        <v>1259</v>
      </c>
      <c r="AF1251" s="270" t="s">
        <v>1259</v>
      </c>
      <c r="AG1251" s="270" t="s">
        <v>1259</v>
      </c>
      <c r="AH1251" s="270" t="s">
        <v>1259</v>
      </c>
      <c r="AI1251" s="270" t="s">
        <v>1259</v>
      </c>
      <c r="AJ1251" s="270" t="s">
        <v>1259</v>
      </c>
      <c r="AK1251" s="270" t="s">
        <v>1259</v>
      </c>
      <c r="AL1251" s="270" t="s">
        <v>1259</v>
      </c>
      <c r="AM1251" s="270" t="s">
        <v>1259</v>
      </c>
      <c r="AN1251" s="270" t="s">
        <v>1259</v>
      </c>
      <c r="AO1251" s="270" t="s">
        <v>1259</v>
      </c>
      <c r="AP1251" s="270" t="s">
        <v>1259</v>
      </c>
      <c r="AQ1251" s="270" t="s">
        <v>1259</v>
      </c>
      <c r="AR1251" s="270" t="s">
        <v>1259</v>
      </c>
      <c r="AS1251" s="270" t="s">
        <v>1259</v>
      </c>
      <c r="AT1251" s="270" t="s">
        <v>1259</v>
      </c>
      <c r="AU1251" s="270" t="s">
        <v>1259</v>
      </c>
      <c r="AV1251" s="270" t="s">
        <v>1259</v>
      </c>
      <c r="AW1251" s="270" t="s">
        <v>1259</v>
      </c>
      <c r="AX1251">
        <f>VLOOKUP(A1251,[1]Sheet4!B$2:G$3636,6,0)</f>
        <v>0</v>
      </c>
      <c r="AY1251" t="str">
        <f>VLOOKUP(A1251,[1]Sheet2!A$3:AC$3636,29,0)</f>
        <v/>
      </c>
      <c r="AZ1251" s="270" t="s">
        <v>3258</v>
      </c>
      <c r="BA1251" s="270" t="s">
        <v>3258</v>
      </c>
      <c r="BB1251" s="270" t="s">
        <v>3258</v>
      </c>
      <c r="BC1251" s="270" t="s">
        <v>3258</v>
      </c>
      <c r="BD1251" s="270"/>
      <c r="BE1251" s="270"/>
    </row>
    <row r="1252" spans="1:83" ht="14.4" x14ac:dyDescent="0.3">
      <c r="A1252" s="269">
        <v>525869</v>
      </c>
      <c r="B1252" s="272" t="str">
        <f>VLOOKUP(A1252,[1]Sheet4!B$1:G$3636,5,0)</f>
        <v>الرابعة</v>
      </c>
      <c r="C1252" s="270" t="s">
        <v>1259</v>
      </c>
      <c r="D1252" s="270" t="s">
        <v>1259</v>
      </c>
      <c r="E1252" s="270" t="s">
        <v>1259</v>
      </c>
      <c r="F1252" s="270" t="s">
        <v>1259</v>
      </c>
      <c r="G1252" s="270" t="s">
        <v>1259</v>
      </c>
      <c r="H1252" s="270" t="s">
        <v>1259</v>
      </c>
      <c r="I1252" s="270" t="s">
        <v>1259</v>
      </c>
      <c r="J1252" s="270" t="s">
        <v>1259</v>
      </c>
      <c r="K1252" s="270" t="s">
        <v>1259</v>
      </c>
      <c r="L1252" s="270" t="s">
        <v>1259</v>
      </c>
      <c r="M1252" s="270" t="s">
        <v>1259</v>
      </c>
      <c r="N1252" s="270" t="s">
        <v>1259</v>
      </c>
      <c r="O1252" s="270" t="s">
        <v>1259</v>
      </c>
      <c r="P1252" s="270" t="s">
        <v>1259</v>
      </c>
      <c r="Q1252" s="270" t="s">
        <v>1259</v>
      </c>
      <c r="R1252" s="270" t="s">
        <v>1259</v>
      </c>
      <c r="S1252" s="270" t="s">
        <v>1259</v>
      </c>
      <c r="T1252" s="270" t="s">
        <v>1259</v>
      </c>
      <c r="U1252" s="270" t="s">
        <v>1259</v>
      </c>
      <c r="V1252" s="270" t="s">
        <v>1259</v>
      </c>
      <c r="W1252" s="270" t="s">
        <v>1259</v>
      </c>
      <c r="X1252" s="270" t="s">
        <v>1259</v>
      </c>
      <c r="Y1252" s="270" t="s">
        <v>1259</v>
      </c>
      <c r="Z1252" s="270" t="s">
        <v>1259</v>
      </c>
      <c r="AA1252" s="270" t="s">
        <v>1259</v>
      </c>
      <c r="AB1252" s="270" t="s">
        <v>1259</v>
      </c>
      <c r="AC1252" s="270" t="s">
        <v>1259</v>
      </c>
      <c r="AD1252" s="270" t="s">
        <v>1259</v>
      </c>
      <c r="AE1252" s="270" t="s">
        <v>1259</v>
      </c>
      <c r="AF1252" s="270" t="s">
        <v>1259</v>
      </c>
      <c r="AG1252" s="270" t="s">
        <v>1259</v>
      </c>
      <c r="AH1252" s="270" t="s">
        <v>1259</v>
      </c>
      <c r="AI1252" s="270" t="s">
        <v>1259</v>
      </c>
      <c r="AJ1252" s="270" t="s">
        <v>1259</v>
      </c>
      <c r="AK1252" s="270" t="s">
        <v>1259</v>
      </c>
      <c r="AL1252" s="270" t="s">
        <v>1259</v>
      </c>
      <c r="AM1252" s="270" t="s">
        <v>1259</v>
      </c>
      <c r="AN1252" s="270" t="s">
        <v>1259</v>
      </c>
      <c r="AO1252" s="270" t="s">
        <v>1259</v>
      </c>
      <c r="AP1252" s="270" t="s">
        <v>1259</v>
      </c>
      <c r="AQ1252" s="270" t="s">
        <v>1259</v>
      </c>
      <c r="AR1252" s="270" t="s">
        <v>1259</v>
      </c>
      <c r="AS1252" s="270" t="s">
        <v>1259</v>
      </c>
      <c r="AT1252" s="270" t="s">
        <v>1259</v>
      </c>
      <c r="AU1252" s="270" t="s">
        <v>1259</v>
      </c>
      <c r="AV1252" s="270" t="s">
        <v>1259</v>
      </c>
      <c r="AW1252" s="277" t="s">
        <v>1259</v>
      </c>
      <c r="AX1252">
        <f>VLOOKUP(A1252,[1]Sheet4!B$2:G$3636,6,0)</f>
        <v>0</v>
      </c>
      <c r="AY1252" t="str">
        <f>VLOOKUP(A1252,[1]Sheet2!A$3:AC$3636,29,0)</f>
        <v/>
      </c>
      <c r="AZ1252" s="270" t="s">
        <v>3258</v>
      </c>
      <c r="BA1252" s="270" t="s">
        <v>3258</v>
      </c>
      <c r="BB1252" s="270" t="s">
        <v>3258</v>
      </c>
      <c r="BC1252" s="270" t="s">
        <v>3258</v>
      </c>
      <c r="BD1252" s="270"/>
      <c r="BE1252" s="270"/>
    </row>
    <row r="1253" spans="1:83" ht="14.4" x14ac:dyDescent="0.3">
      <c r="A1253" s="269">
        <v>525874</v>
      </c>
      <c r="B1253" s="272" t="str">
        <f>VLOOKUP(A1253,[1]Sheet4!B$1:G$3636,5,0)</f>
        <v>الرابعة</v>
      </c>
      <c r="C1253" s="270" t="s">
        <v>1259</v>
      </c>
      <c r="D1253" s="270" t="s">
        <v>1259</v>
      </c>
      <c r="E1253" s="270" t="s">
        <v>1259</v>
      </c>
      <c r="F1253" s="270" t="s">
        <v>1259</v>
      </c>
      <c r="G1253" s="270" t="s">
        <v>1259</v>
      </c>
      <c r="H1253" s="270" t="s">
        <v>1259</v>
      </c>
      <c r="I1253" s="270" t="s">
        <v>1259</v>
      </c>
      <c r="J1253" s="270" t="s">
        <v>1259</v>
      </c>
      <c r="K1253" s="270" t="s">
        <v>1259</v>
      </c>
      <c r="L1253" s="270" t="s">
        <v>1259</v>
      </c>
      <c r="M1253" s="270" t="s">
        <v>1259</v>
      </c>
      <c r="N1253" s="270" t="s">
        <v>1259</v>
      </c>
      <c r="O1253" s="270" t="s">
        <v>1259</v>
      </c>
      <c r="P1253" s="270" t="s">
        <v>1259</v>
      </c>
      <c r="Q1253" s="270" t="s">
        <v>1259</v>
      </c>
      <c r="R1253" s="270" t="s">
        <v>1259</v>
      </c>
      <c r="S1253" s="270" t="s">
        <v>1259</v>
      </c>
      <c r="T1253" s="270" t="s">
        <v>1259</v>
      </c>
      <c r="U1253" s="270" t="s">
        <v>1259</v>
      </c>
      <c r="V1253" s="270" t="s">
        <v>1259</v>
      </c>
      <c r="W1253" s="270" t="s">
        <v>1259</v>
      </c>
      <c r="X1253" s="270" t="s">
        <v>1259</v>
      </c>
      <c r="Y1253" s="270" t="s">
        <v>1259</v>
      </c>
      <c r="Z1253" s="270" t="s">
        <v>1259</v>
      </c>
      <c r="AA1253" s="270" t="s">
        <v>1259</v>
      </c>
      <c r="AB1253" s="270" t="s">
        <v>1259</v>
      </c>
      <c r="AC1253" s="270" t="s">
        <v>1259</v>
      </c>
      <c r="AD1253" s="270" t="s">
        <v>1259</v>
      </c>
      <c r="AE1253" s="270" t="s">
        <v>1259</v>
      </c>
      <c r="AF1253" s="270" t="s">
        <v>1259</v>
      </c>
      <c r="AG1253" s="270" t="s">
        <v>1259</v>
      </c>
      <c r="AH1253" s="270" t="s">
        <v>1259</v>
      </c>
      <c r="AI1253" s="270" t="s">
        <v>1259</v>
      </c>
      <c r="AJ1253" s="270" t="s">
        <v>1259</v>
      </c>
      <c r="AK1253" s="270" t="s">
        <v>1259</v>
      </c>
      <c r="AL1253" s="270" t="s">
        <v>1259</v>
      </c>
      <c r="AM1253" s="270" t="s">
        <v>1259</v>
      </c>
      <c r="AN1253" s="270" t="s">
        <v>1259</v>
      </c>
      <c r="AO1253" s="270" t="s">
        <v>1259</v>
      </c>
      <c r="AP1253" s="270" t="s">
        <v>1259</v>
      </c>
      <c r="AQ1253" s="270" t="s">
        <v>1259</v>
      </c>
      <c r="AR1253" s="270" t="s">
        <v>1259</v>
      </c>
      <c r="AS1253" s="270" t="s">
        <v>1259</v>
      </c>
      <c r="AT1253" s="270" t="s">
        <v>1259</v>
      </c>
      <c r="AU1253" s="270" t="s">
        <v>1259</v>
      </c>
      <c r="AV1253" s="270" t="s">
        <v>1259</v>
      </c>
      <c r="AW1253" s="277" t="s">
        <v>1259</v>
      </c>
      <c r="AX1253">
        <f>VLOOKUP(A1253,[1]Sheet4!B$2:G$3636,6,0)</f>
        <v>0</v>
      </c>
      <c r="AY1253">
        <f>VLOOKUP(A1253,[1]Sheet2!A$3:AC$3636,29,0)</f>
        <v>0</v>
      </c>
      <c r="AZ1253" s="270" t="s">
        <v>3258</v>
      </c>
      <c r="BA1253" s="270" t="s">
        <v>3258</v>
      </c>
      <c r="BB1253" s="270" t="s">
        <v>3258</v>
      </c>
      <c r="BC1253" s="270" t="s">
        <v>3258</v>
      </c>
      <c r="BD1253" s="270"/>
      <c r="BE1253" s="270"/>
    </row>
    <row r="1254" spans="1:83" ht="14.4" x14ac:dyDescent="0.3">
      <c r="A1254" s="269">
        <v>525875</v>
      </c>
      <c r="B1254" s="272" t="str">
        <f>VLOOKUP(A1254,[1]Sheet4!B$1:G$3636,5,0)</f>
        <v>الرابعة حديث</v>
      </c>
      <c r="C1254" s="270" t="s">
        <v>1259</v>
      </c>
      <c r="D1254" s="270" t="s">
        <v>1259</v>
      </c>
      <c r="E1254" s="270" t="s">
        <v>1259</v>
      </c>
      <c r="F1254" s="270" t="s">
        <v>1259</v>
      </c>
      <c r="G1254" s="270" t="s">
        <v>1259</v>
      </c>
      <c r="H1254" s="270" t="s">
        <v>1259</v>
      </c>
      <c r="I1254" s="270" t="s">
        <v>1259</v>
      </c>
      <c r="J1254" s="270" t="s">
        <v>1259</v>
      </c>
      <c r="K1254" s="270" t="s">
        <v>1259</v>
      </c>
      <c r="L1254" s="270" t="s">
        <v>1259</v>
      </c>
      <c r="M1254" s="270" t="s">
        <v>1259</v>
      </c>
      <c r="N1254" s="270" t="s">
        <v>1259</v>
      </c>
      <c r="O1254" s="270" t="s">
        <v>1259</v>
      </c>
      <c r="P1254" s="270" t="s">
        <v>1259</v>
      </c>
      <c r="Q1254" s="270" t="s">
        <v>1259</v>
      </c>
      <c r="R1254" s="270" t="s">
        <v>1259</v>
      </c>
      <c r="S1254" s="270" t="s">
        <v>1259</v>
      </c>
      <c r="T1254" s="270" t="s">
        <v>1259</v>
      </c>
      <c r="U1254" s="270" t="s">
        <v>1259</v>
      </c>
      <c r="V1254" s="270" t="s">
        <v>1259</v>
      </c>
      <c r="W1254" s="270" t="s">
        <v>1259</v>
      </c>
      <c r="X1254" s="270" t="s">
        <v>1259</v>
      </c>
      <c r="Y1254" s="270" t="s">
        <v>1259</v>
      </c>
      <c r="Z1254" s="270" t="s">
        <v>1259</v>
      </c>
      <c r="AA1254" s="270" t="s">
        <v>1259</v>
      </c>
      <c r="AB1254" s="270" t="s">
        <v>1259</v>
      </c>
      <c r="AC1254" s="270" t="s">
        <v>1259</v>
      </c>
      <c r="AD1254" s="270" t="s">
        <v>1259</v>
      </c>
      <c r="AE1254" s="270" t="s">
        <v>1259</v>
      </c>
      <c r="AF1254" s="270" t="s">
        <v>1259</v>
      </c>
      <c r="AG1254" s="270" t="s">
        <v>1259</v>
      </c>
      <c r="AH1254" s="270" t="s">
        <v>1259</v>
      </c>
      <c r="AI1254" s="270" t="s">
        <v>1259</v>
      </c>
      <c r="AJ1254" s="270" t="s">
        <v>1259</v>
      </c>
      <c r="AK1254" s="270" t="s">
        <v>1259</v>
      </c>
      <c r="AL1254" s="270" t="s">
        <v>1259</v>
      </c>
      <c r="AM1254" s="270" t="s">
        <v>1259</v>
      </c>
      <c r="AN1254" s="270" t="s">
        <v>1259</v>
      </c>
      <c r="AO1254" s="270" t="s">
        <v>1259</v>
      </c>
      <c r="AP1254" s="270" t="s">
        <v>1259</v>
      </c>
      <c r="AQ1254" s="270" t="s">
        <v>1259</v>
      </c>
      <c r="AR1254" s="270" t="s">
        <v>1259</v>
      </c>
      <c r="AS1254" s="270" t="s">
        <v>3258</v>
      </c>
      <c r="AT1254" s="270" t="s">
        <v>3258</v>
      </c>
      <c r="AU1254" s="270" t="s">
        <v>3258</v>
      </c>
      <c r="AV1254" s="270" t="s">
        <v>3258</v>
      </c>
      <c r="AW1254" s="277" t="s">
        <v>3258</v>
      </c>
      <c r="AY1254" t="str">
        <f>VLOOKUP(A1254,[1]Sheet2!A$3:AC$3636,29,0)</f>
        <v/>
      </c>
      <c r="AZ1254" s="270" t="s">
        <v>3258</v>
      </c>
      <c r="BA1254" s="270" t="s">
        <v>3258</v>
      </c>
      <c r="BB1254" s="270" t="s">
        <v>3258</v>
      </c>
      <c r="BC1254" s="270" t="s">
        <v>3258</v>
      </c>
      <c r="BD1254" s="270"/>
      <c r="BE1254" s="270"/>
    </row>
    <row r="1255" spans="1:83" ht="14.4" x14ac:dyDescent="0.3">
      <c r="A1255" s="269">
        <v>525876</v>
      </c>
      <c r="B1255" s="272" t="str">
        <f>VLOOKUP(A1255,[1]Sheet4!B$1:G$3636,5,0)</f>
        <v>الرابعة حديث</v>
      </c>
      <c r="C1255" s="270" t="s">
        <v>1259</v>
      </c>
      <c r="D1255" s="270" t="s">
        <v>1259</v>
      </c>
      <c r="E1255" s="270" t="s">
        <v>1259</v>
      </c>
      <c r="F1255" s="270" t="s">
        <v>1259</v>
      </c>
      <c r="G1255" s="270" t="s">
        <v>1259</v>
      </c>
      <c r="H1255" s="270" t="s">
        <v>1259</v>
      </c>
      <c r="I1255" s="270" t="s">
        <v>1259</v>
      </c>
      <c r="J1255" s="270" t="s">
        <v>1259</v>
      </c>
      <c r="K1255" s="270" t="s">
        <v>1259</v>
      </c>
      <c r="L1255" s="270" t="s">
        <v>1259</v>
      </c>
      <c r="M1255" s="270" t="s">
        <v>1259</v>
      </c>
      <c r="N1255" s="270" t="s">
        <v>1259</v>
      </c>
      <c r="O1255" s="270" t="s">
        <v>1259</v>
      </c>
      <c r="P1255" s="270" t="s">
        <v>1259</v>
      </c>
      <c r="Q1255" s="270" t="s">
        <v>1259</v>
      </c>
      <c r="R1255" s="270" t="s">
        <v>1259</v>
      </c>
      <c r="S1255" s="270" t="s">
        <v>1259</v>
      </c>
      <c r="T1255" s="270" t="s">
        <v>1259</v>
      </c>
      <c r="U1255" s="270" t="s">
        <v>1259</v>
      </c>
      <c r="V1255" s="270" t="s">
        <v>1259</v>
      </c>
      <c r="W1255" s="270" t="s">
        <v>1259</v>
      </c>
      <c r="X1255" s="270" t="s">
        <v>1259</v>
      </c>
      <c r="Y1255" s="270" t="s">
        <v>1259</v>
      </c>
      <c r="Z1255" s="270" t="s">
        <v>1259</v>
      </c>
      <c r="AA1255" s="270" t="s">
        <v>1259</v>
      </c>
      <c r="AB1255" s="270" t="s">
        <v>1259</v>
      </c>
      <c r="AC1255" s="270" t="s">
        <v>1259</v>
      </c>
      <c r="AD1255" s="270" t="s">
        <v>1259</v>
      </c>
      <c r="AE1255" s="270" t="s">
        <v>1259</v>
      </c>
      <c r="AF1255" s="270" t="s">
        <v>1259</v>
      </c>
      <c r="AG1255" s="270" t="s">
        <v>1259</v>
      </c>
      <c r="AH1255" s="270" t="s">
        <v>1259</v>
      </c>
      <c r="AI1255" s="270" t="s">
        <v>1259</v>
      </c>
      <c r="AJ1255" s="270" t="s">
        <v>1259</v>
      </c>
      <c r="AK1255" s="270" t="s">
        <v>1259</v>
      </c>
      <c r="AL1255" s="270" t="s">
        <v>1259</v>
      </c>
      <c r="AM1255" s="270" t="s">
        <v>1259</v>
      </c>
      <c r="AN1255" s="270" t="s">
        <v>1259</v>
      </c>
      <c r="AO1255" s="270" t="s">
        <v>1259</v>
      </c>
      <c r="AP1255" s="270" t="s">
        <v>1259</v>
      </c>
      <c r="AQ1255" s="270" t="s">
        <v>1259</v>
      </c>
      <c r="AR1255" s="270" t="s">
        <v>1259</v>
      </c>
      <c r="AS1255" s="270" t="s">
        <v>3258</v>
      </c>
      <c r="AT1255" s="270" t="s">
        <v>3258</v>
      </c>
      <c r="AU1255" s="270" t="s">
        <v>3258</v>
      </c>
      <c r="AV1255" s="270" t="s">
        <v>3258</v>
      </c>
      <c r="AW1255" s="277" t="s">
        <v>3258</v>
      </c>
      <c r="AY1255" t="str">
        <f>VLOOKUP(A1255,[1]Sheet2!A$3:AC$3636,29,0)</f>
        <v/>
      </c>
      <c r="AZ1255" s="270" t="s">
        <v>3258</v>
      </c>
      <c r="BA1255" s="270" t="s">
        <v>3258</v>
      </c>
      <c r="BB1255" s="270" t="s">
        <v>3258</v>
      </c>
      <c r="BC1255" s="270" t="s">
        <v>3258</v>
      </c>
      <c r="BD1255" s="270"/>
      <c r="BE1255" s="270"/>
    </row>
    <row r="1256" spans="1:83" ht="14.4" x14ac:dyDescent="0.3">
      <c r="A1256" s="269">
        <v>525879</v>
      </c>
      <c r="B1256" s="272" t="str">
        <f>VLOOKUP(A1256,[1]Sheet4!B$1:G$3636,5,0)</f>
        <v>الرابعة</v>
      </c>
      <c r="C1256" s="270" t="s">
        <v>1259</v>
      </c>
      <c r="D1256" s="270" t="s">
        <v>1259</v>
      </c>
      <c r="E1256" s="270" t="s">
        <v>1259</v>
      </c>
      <c r="F1256" s="270" t="s">
        <v>1259</v>
      </c>
      <c r="G1256" s="270" t="s">
        <v>1259</v>
      </c>
      <c r="H1256" s="270" t="s">
        <v>1259</v>
      </c>
      <c r="I1256" s="270" t="s">
        <v>1259</v>
      </c>
      <c r="J1256" s="270" t="s">
        <v>1259</v>
      </c>
      <c r="K1256" s="270" t="s">
        <v>1259</v>
      </c>
      <c r="L1256" s="270" t="s">
        <v>1259</v>
      </c>
      <c r="M1256" s="270" t="s">
        <v>1259</v>
      </c>
      <c r="N1256" s="270" t="s">
        <v>1259</v>
      </c>
      <c r="O1256" s="270" t="s">
        <v>1259</v>
      </c>
      <c r="P1256" s="270" t="s">
        <v>1259</v>
      </c>
      <c r="Q1256" s="270" t="s">
        <v>1259</v>
      </c>
      <c r="R1256" s="270" t="s">
        <v>1259</v>
      </c>
      <c r="S1256" s="270" t="s">
        <v>1259</v>
      </c>
      <c r="T1256" s="270" t="s">
        <v>1259</v>
      </c>
      <c r="U1256" s="270" t="s">
        <v>1259</v>
      </c>
      <c r="V1256" s="270" t="s">
        <v>1259</v>
      </c>
      <c r="W1256" s="270" t="s">
        <v>1259</v>
      </c>
      <c r="X1256" s="270" t="s">
        <v>1259</v>
      </c>
      <c r="Y1256" s="270" t="s">
        <v>1259</v>
      </c>
      <c r="Z1256" s="270" t="s">
        <v>1259</v>
      </c>
      <c r="AA1256" s="270" t="s">
        <v>1259</v>
      </c>
      <c r="AB1256" s="270" t="s">
        <v>1259</v>
      </c>
      <c r="AC1256" s="270" t="s">
        <v>1259</v>
      </c>
      <c r="AD1256" s="270" t="s">
        <v>1259</v>
      </c>
      <c r="AE1256" s="270" t="s">
        <v>1259</v>
      </c>
      <c r="AF1256" s="270" t="s">
        <v>1259</v>
      </c>
      <c r="AG1256" s="270" t="s">
        <v>1259</v>
      </c>
      <c r="AH1256" s="270" t="s">
        <v>1259</v>
      </c>
      <c r="AI1256" s="270" t="s">
        <v>1259</v>
      </c>
      <c r="AJ1256" s="270" t="s">
        <v>1259</v>
      </c>
      <c r="AK1256" s="270" t="s">
        <v>1259</v>
      </c>
      <c r="AL1256" s="270" t="s">
        <v>1259</v>
      </c>
      <c r="AM1256" s="270" t="s">
        <v>1259</v>
      </c>
      <c r="AN1256" s="270" t="s">
        <v>1259</v>
      </c>
      <c r="AO1256" s="270" t="s">
        <v>1259</v>
      </c>
      <c r="AP1256" s="270" t="s">
        <v>1259</v>
      </c>
      <c r="AQ1256" s="270" t="s">
        <v>1259</v>
      </c>
      <c r="AR1256" s="270" t="s">
        <v>1259</v>
      </c>
      <c r="AS1256" s="270" t="s">
        <v>1259</v>
      </c>
      <c r="AT1256" s="270" t="s">
        <v>1259</v>
      </c>
      <c r="AU1256" s="270" t="s">
        <v>1259</v>
      </c>
      <c r="AV1256" s="270" t="s">
        <v>1259</v>
      </c>
      <c r="AW1256" s="270" t="s">
        <v>1259</v>
      </c>
      <c r="AX1256">
        <f>VLOOKUP(A1256,[1]Sheet4!B$2:G$3636,6,0)</f>
        <v>0</v>
      </c>
      <c r="AY1256" t="str">
        <f>VLOOKUP(A1256,[1]Sheet2!A$3:AC$3636,29,0)</f>
        <v/>
      </c>
      <c r="AZ1256" s="270" t="s">
        <v>3258</v>
      </c>
      <c r="BA1256" s="270" t="s">
        <v>3258</v>
      </c>
      <c r="BB1256" s="270" t="s">
        <v>3258</v>
      </c>
      <c r="BC1256" s="270" t="s">
        <v>3258</v>
      </c>
      <c r="BD1256" s="270"/>
      <c r="BE1256" s="270"/>
    </row>
    <row r="1257" spans="1:83" ht="14.4" x14ac:dyDescent="0.3">
      <c r="A1257" s="269">
        <v>525881</v>
      </c>
      <c r="B1257" s="272" t="str">
        <f>VLOOKUP(A1257,[1]Sheet4!B$1:G$3636,5,0)</f>
        <v>الرابعة</v>
      </c>
      <c r="C1257" s="270" t="s">
        <v>1259</v>
      </c>
      <c r="D1257" s="270" t="s">
        <v>1259</v>
      </c>
      <c r="E1257" s="270" t="s">
        <v>1259</v>
      </c>
      <c r="F1257" s="270" t="s">
        <v>1259</v>
      </c>
      <c r="G1257" s="270" t="s">
        <v>1259</v>
      </c>
      <c r="H1257" s="270" t="s">
        <v>1259</v>
      </c>
      <c r="I1257" s="270" t="s">
        <v>1259</v>
      </c>
      <c r="J1257" s="270" t="s">
        <v>1259</v>
      </c>
      <c r="K1257" s="270" t="s">
        <v>1259</v>
      </c>
      <c r="L1257" s="270" t="s">
        <v>1259</v>
      </c>
      <c r="M1257" s="270" t="s">
        <v>1259</v>
      </c>
      <c r="N1257" s="270" t="s">
        <v>1259</v>
      </c>
      <c r="O1257" s="270" t="s">
        <v>1259</v>
      </c>
      <c r="P1257" s="270" t="s">
        <v>1259</v>
      </c>
      <c r="Q1257" s="270" t="s">
        <v>1259</v>
      </c>
      <c r="R1257" s="270" t="s">
        <v>1259</v>
      </c>
      <c r="S1257" s="270" t="s">
        <v>1259</v>
      </c>
      <c r="T1257" s="270" t="s">
        <v>1259</v>
      </c>
      <c r="U1257" s="270" t="s">
        <v>1259</v>
      </c>
      <c r="V1257" s="270" t="s">
        <v>1259</v>
      </c>
      <c r="W1257" s="270" t="s">
        <v>1259</v>
      </c>
      <c r="X1257" s="270" t="s">
        <v>1259</v>
      </c>
      <c r="Y1257" s="270" t="s">
        <v>1259</v>
      </c>
      <c r="Z1257" s="270" t="s">
        <v>1259</v>
      </c>
      <c r="AA1257" s="270" t="s">
        <v>1259</v>
      </c>
      <c r="AB1257" s="270" t="s">
        <v>1259</v>
      </c>
      <c r="AC1257" s="270" t="s">
        <v>1259</v>
      </c>
      <c r="AD1257" s="270" t="s">
        <v>1259</v>
      </c>
      <c r="AE1257" s="270" t="s">
        <v>1259</v>
      </c>
      <c r="AF1257" s="270" t="s">
        <v>1259</v>
      </c>
      <c r="AG1257" s="270" t="s">
        <v>1259</v>
      </c>
      <c r="AH1257" s="270" t="s">
        <v>1259</v>
      </c>
      <c r="AI1257" s="270" t="s">
        <v>1259</v>
      </c>
      <c r="AJ1257" s="270" t="s">
        <v>1259</v>
      </c>
      <c r="AK1257" s="270" t="s">
        <v>1259</v>
      </c>
      <c r="AL1257" s="270" t="s">
        <v>1259</v>
      </c>
      <c r="AM1257" s="270" t="s">
        <v>1259</v>
      </c>
      <c r="AN1257" s="270" t="s">
        <v>1259</v>
      </c>
      <c r="AO1257" s="270" t="s">
        <v>1259</v>
      </c>
      <c r="AP1257" s="270" t="s">
        <v>1259</v>
      </c>
      <c r="AQ1257" s="270" t="s">
        <v>1259</v>
      </c>
      <c r="AR1257" s="270" t="s">
        <v>1259</v>
      </c>
      <c r="AS1257" s="270" t="s">
        <v>1259</v>
      </c>
      <c r="AT1257" s="270" t="s">
        <v>1259</v>
      </c>
      <c r="AU1257" s="270" t="s">
        <v>1259</v>
      </c>
      <c r="AV1257" s="270" t="s">
        <v>1259</v>
      </c>
      <c r="AW1257" s="277" t="s">
        <v>1259</v>
      </c>
      <c r="AX1257">
        <f>VLOOKUP(A1257,[1]Sheet4!B$2:G$3636,6,0)</f>
        <v>0</v>
      </c>
      <c r="AY1257" t="str">
        <f>VLOOKUP(A1257,[1]Sheet2!A$3:AC$3636,29,0)</f>
        <v/>
      </c>
      <c r="AZ1257" s="270" t="s">
        <v>3258</v>
      </c>
      <c r="BA1257" s="270" t="s">
        <v>3258</v>
      </c>
      <c r="BB1257" s="270" t="s">
        <v>3258</v>
      </c>
      <c r="BC1257" s="270" t="s">
        <v>3258</v>
      </c>
      <c r="BD1257" s="270"/>
      <c r="BE1257" s="270"/>
    </row>
    <row r="1258" spans="1:83" ht="14.4" x14ac:dyDescent="0.3">
      <c r="A1258" s="269">
        <v>525888</v>
      </c>
      <c r="B1258" s="272" t="str">
        <f>VLOOKUP(A1258,[1]Sheet4!B$1:G$3636,5,0)</f>
        <v>الرابعة حديث</v>
      </c>
      <c r="C1258" s="270" t="s">
        <v>1259</v>
      </c>
      <c r="D1258" s="270" t="s">
        <v>1259</v>
      </c>
      <c r="E1258" s="270" t="s">
        <v>1259</v>
      </c>
      <c r="F1258" s="270" t="s">
        <v>1259</v>
      </c>
      <c r="G1258" s="270" t="s">
        <v>1259</v>
      </c>
      <c r="H1258" s="270" t="s">
        <v>1259</v>
      </c>
      <c r="I1258" s="270" t="s">
        <v>1259</v>
      </c>
      <c r="J1258" s="270" t="s">
        <v>1259</v>
      </c>
      <c r="K1258" s="270" t="s">
        <v>1259</v>
      </c>
      <c r="L1258" s="270" t="s">
        <v>1259</v>
      </c>
      <c r="M1258" s="270" t="s">
        <v>1259</v>
      </c>
      <c r="N1258" s="270" t="s">
        <v>1259</v>
      </c>
      <c r="O1258" s="270" t="s">
        <v>1259</v>
      </c>
      <c r="P1258" s="270" t="s">
        <v>1259</v>
      </c>
      <c r="Q1258" s="270" t="s">
        <v>1259</v>
      </c>
      <c r="R1258" s="270" t="s">
        <v>1259</v>
      </c>
      <c r="S1258" s="270" t="s">
        <v>1259</v>
      </c>
      <c r="T1258" s="270" t="s">
        <v>1259</v>
      </c>
      <c r="U1258" s="270" t="s">
        <v>1259</v>
      </c>
      <c r="V1258" s="270" t="s">
        <v>1259</v>
      </c>
      <c r="W1258" s="270" t="s">
        <v>1259</v>
      </c>
      <c r="X1258" s="270" t="s">
        <v>1259</v>
      </c>
      <c r="Y1258" s="270" t="s">
        <v>1259</v>
      </c>
      <c r="Z1258" s="270" t="s">
        <v>1259</v>
      </c>
      <c r="AA1258" s="270" t="s">
        <v>1259</v>
      </c>
      <c r="AB1258" s="270" t="s">
        <v>1259</v>
      </c>
      <c r="AC1258" s="270" t="s">
        <v>1259</v>
      </c>
      <c r="AD1258" s="270" t="s">
        <v>1259</v>
      </c>
      <c r="AE1258" s="270" t="s">
        <v>1259</v>
      </c>
      <c r="AF1258" s="270" t="s">
        <v>1259</v>
      </c>
      <c r="AG1258" s="270" t="s">
        <v>1259</v>
      </c>
      <c r="AH1258" s="270" t="s">
        <v>1259</v>
      </c>
      <c r="AI1258" s="270" t="s">
        <v>1259</v>
      </c>
      <c r="AJ1258" s="270" t="s">
        <v>1259</v>
      </c>
      <c r="AK1258" s="270" t="s">
        <v>1259</v>
      </c>
      <c r="AL1258" s="270" t="s">
        <v>1259</v>
      </c>
      <c r="AM1258" s="270" t="s">
        <v>1259</v>
      </c>
      <c r="AN1258" s="270" t="s">
        <v>1259</v>
      </c>
      <c r="AO1258" s="270" t="s">
        <v>1259</v>
      </c>
      <c r="AP1258" s="270" t="s">
        <v>1259</v>
      </c>
      <c r="AQ1258" s="270" t="s">
        <v>1259</v>
      </c>
      <c r="AR1258" s="270" t="s">
        <v>1259</v>
      </c>
      <c r="AS1258" s="270" t="s">
        <v>3258</v>
      </c>
      <c r="AT1258" s="270" t="s">
        <v>3258</v>
      </c>
      <c r="AU1258" s="270" t="s">
        <v>3258</v>
      </c>
      <c r="AV1258" s="270" t="s">
        <v>3258</v>
      </c>
      <c r="AW1258" s="277" t="s">
        <v>3258</v>
      </c>
      <c r="AY1258" t="str">
        <f>VLOOKUP(A1258,[1]Sheet2!A$3:AC$3636,29,0)</f>
        <v/>
      </c>
      <c r="AZ1258" s="270" t="s">
        <v>3258</v>
      </c>
      <c r="BA1258" s="270" t="s">
        <v>3258</v>
      </c>
      <c r="BB1258" s="270" t="s">
        <v>3258</v>
      </c>
      <c r="BC1258" s="270" t="s">
        <v>3258</v>
      </c>
      <c r="BD1258" s="270"/>
      <c r="BE1258" s="270"/>
    </row>
    <row r="1259" spans="1:83" ht="14.4" x14ac:dyDescent="0.3">
      <c r="A1259" s="269">
        <v>525889</v>
      </c>
      <c r="B1259" s="272" t="str">
        <f>VLOOKUP(A1259,[1]Sheet4!B$1:G$3636,5,0)</f>
        <v>الرابعة</v>
      </c>
      <c r="C1259" s="270" t="s">
        <v>1259</v>
      </c>
      <c r="D1259" s="270" t="s">
        <v>1259</v>
      </c>
      <c r="E1259" s="270" t="s">
        <v>1259</v>
      </c>
      <c r="F1259" s="270" t="s">
        <v>1259</v>
      </c>
      <c r="G1259" s="270" t="s">
        <v>1259</v>
      </c>
      <c r="H1259" s="270" t="s">
        <v>1259</v>
      </c>
      <c r="I1259" s="270" t="s">
        <v>1259</v>
      </c>
      <c r="J1259" s="270" t="s">
        <v>1259</v>
      </c>
      <c r="K1259" s="270" t="s">
        <v>1259</v>
      </c>
      <c r="L1259" s="270" t="s">
        <v>1259</v>
      </c>
      <c r="M1259" s="270" t="s">
        <v>1259</v>
      </c>
      <c r="N1259" s="270" t="s">
        <v>1259</v>
      </c>
      <c r="O1259" s="270" t="s">
        <v>1259</v>
      </c>
      <c r="P1259" s="270" t="s">
        <v>1259</v>
      </c>
      <c r="Q1259" s="270" t="s">
        <v>1259</v>
      </c>
      <c r="R1259" s="270" t="s">
        <v>1259</v>
      </c>
      <c r="S1259" s="270" t="s">
        <v>1259</v>
      </c>
      <c r="T1259" s="270" t="s">
        <v>1259</v>
      </c>
      <c r="U1259" s="270" t="s">
        <v>1259</v>
      </c>
      <c r="V1259" s="270" t="s">
        <v>1259</v>
      </c>
      <c r="W1259" s="270" t="s">
        <v>1259</v>
      </c>
      <c r="X1259" s="270" t="s">
        <v>1259</v>
      </c>
      <c r="Y1259" s="270" t="s">
        <v>1259</v>
      </c>
      <c r="Z1259" s="270" t="s">
        <v>1259</v>
      </c>
      <c r="AA1259" s="270" t="s">
        <v>1259</v>
      </c>
      <c r="AB1259" s="270" t="s">
        <v>1259</v>
      </c>
      <c r="AC1259" s="270" t="s">
        <v>1259</v>
      </c>
      <c r="AD1259" s="270" t="s">
        <v>1259</v>
      </c>
      <c r="AE1259" s="270" t="s">
        <v>1259</v>
      </c>
      <c r="AF1259" s="270" t="s">
        <v>1259</v>
      </c>
      <c r="AG1259" s="270" t="s">
        <v>1259</v>
      </c>
      <c r="AH1259" s="270" t="s">
        <v>1259</v>
      </c>
      <c r="AI1259" s="270" t="s">
        <v>1259</v>
      </c>
      <c r="AJ1259" s="270" t="s">
        <v>1259</v>
      </c>
      <c r="AK1259" s="270" t="s">
        <v>1259</v>
      </c>
      <c r="AL1259" s="270" t="s">
        <v>1259</v>
      </c>
      <c r="AM1259" s="270" t="s">
        <v>1259</v>
      </c>
      <c r="AN1259" s="270" t="s">
        <v>1259</v>
      </c>
      <c r="AO1259" s="270" t="s">
        <v>1259</v>
      </c>
      <c r="AP1259" s="270" t="s">
        <v>1259</v>
      </c>
      <c r="AQ1259" s="270" t="s">
        <v>1259</v>
      </c>
      <c r="AR1259" s="270" t="s">
        <v>1259</v>
      </c>
      <c r="AS1259" s="270" t="s">
        <v>1259</v>
      </c>
      <c r="AT1259" s="270" t="s">
        <v>1259</v>
      </c>
      <c r="AU1259" s="270" t="s">
        <v>1259</v>
      </c>
      <c r="AV1259" s="270" t="s">
        <v>1259</v>
      </c>
      <c r="AW1259" s="277" t="s">
        <v>1259</v>
      </c>
      <c r="AX1259">
        <f>VLOOKUP(A1259,[1]Sheet4!B$2:G$3636,6,0)</f>
        <v>0</v>
      </c>
      <c r="AY1259" t="str">
        <f>VLOOKUP(A1259,[1]Sheet2!A$3:AC$3636,29,0)</f>
        <v/>
      </c>
      <c r="AZ1259" s="270" t="s">
        <v>3258</v>
      </c>
      <c r="BA1259" s="270" t="s">
        <v>3258</v>
      </c>
      <c r="BB1259" s="270" t="s">
        <v>3258</v>
      </c>
      <c r="BC1259" s="270" t="s">
        <v>3258</v>
      </c>
      <c r="BD1259" s="270"/>
      <c r="BE1259" s="270"/>
      <c r="BH1259" s="248"/>
      <c r="BI1259" s="248"/>
      <c r="BJ1259" s="248"/>
      <c r="BK1259" s="248"/>
      <c r="BL1259" s="248"/>
      <c r="BM1259" s="248"/>
      <c r="BN1259" s="248"/>
      <c r="BO1259" s="248"/>
      <c r="BP1259" s="248" t="s">
        <v>3258</v>
      </c>
      <c r="BQ1259" s="248" t="s">
        <v>3258</v>
      </c>
      <c r="BR1259" s="248" t="s">
        <v>3258</v>
      </c>
      <c r="BS1259" s="248" t="s">
        <v>3258</v>
      </c>
      <c r="BT1259" s="248" t="s">
        <v>3258</v>
      </c>
      <c r="BU1259" s="248" t="s">
        <v>3258</v>
      </c>
      <c r="BV1259" s="247"/>
      <c r="BW1259" s="248"/>
      <c r="BX1259" s="248"/>
      <c r="BY1259" s="248"/>
      <c r="BZ1259" s="248"/>
      <c r="CA1259" s="241"/>
      <c r="CB1259" s="241"/>
      <c r="CC1259" s="241"/>
      <c r="CD1259" s="241"/>
      <c r="CE1259" s="248"/>
    </row>
    <row r="1260" spans="1:83" ht="14.4" x14ac:dyDescent="0.3">
      <c r="A1260" s="269">
        <v>525893</v>
      </c>
      <c r="B1260" s="272" t="str">
        <f>VLOOKUP(A1260,[1]Sheet4!B$1:G$3636,5,0)</f>
        <v>الرابعة</v>
      </c>
      <c r="C1260" s="270" t="s">
        <v>1259</v>
      </c>
      <c r="D1260" s="270" t="s">
        <v>1259</v>
      </c>
      <c r="E1260" s="270" t="s">
        <v>1259</v>
      </c>
      <c r="F1260" s="270" t="s">
        <v>1259</v>
      </c>
      <c r="G1260" s="270" t="s">
        <v>1259</v>
      </c>
      <c r="H1260" s="270" t="s">
        <v>1259</v>
      </c>
      <c r="I1260" s="270" t="s">
        <v>1259</v>
      </c>
      <c r="J1260" s="270" t="s">
        <v>1259</v>
      </c>
      <c r="K1260" s="270" t="s">
        <v>1259</v>
      </c>
      <c r="L1260" s="270" t="s">
        <v>1259</v>
      </c>
      <c r="M1260" s="270" t="s">
        <v>1259</v>
      </c>
      <c r="N1260" s="270" t="s">
        <v>1259</v>
      </c>
      <c r="O1260" s="270" t="s">
        <v>1259</v>
      </c>
      <c r="P1260" s="270" t="s">
        <v>1259</v>
      </c>
      <c r="Q1260" s="270" t="s">
        <v>1259</v>
      </c>
      <c r="R1260" s="270" t="s">
        <v>1259</v>
      </c>
      <c r="S1260" s="270" t="s">
        <v>1259</v>
      </c>
      <c r="T1260" s="270" t="s">
        <v>1259</v>
      </c>
      <c r="U1260" s="270" t="s">
        <v>1259</v>
      </c>
      <c r="V1260" s="270" t="s">
        <v>1259</v>
      </c>
      <c r="W1260" s="270" t="s">
        <v>1259</v>
      </c>
      <c r="X1260" s="270" t="s">
        <v>1259</v>
      </c>
      <c r="Y1260" s="270" t="s">
        <v>1259</v>
      </c>
      <c r="Z1260" s="270" t="s">
        <v>1259</v>
      </c>
      <c r="AA1260" s="270" t="s">
        <v>1259</v>
      </c>
      <c r="AB1260" s="270" t="s">
        <v>1259</v>
      </c>
      <c r="AC1260" s="270" t="s">
        <v>1259</v>
      </c>
      <c r="AD1260" s="270" t="s">
        <v>1259</v>
      </c>
      <c r="AE1260" s="270" t="s">
        <v>1259</v>
      </c>
      <c r="AF1260" s="270" t="s">
        <v>1259</v>
      </c>
      <c r="AG1260" s="270" t="s">
        <v>1259</v>
      </c>
      <c r="AH1260" s="270" t="s">
        <v>1259</v>
      </c>
      <c r="AI1260" s="270" t="s">
        <v>1259</v>
      </c>
      <c r="AJ1260" s="270" t="s">
        <v>1259</v>
      </c>
      <c r="AK1260" s="270" t="s">
        <v>1259</v>
      </c>
      <c r="AL1260" s="270" t="s">
        <v>1259</v>
      </c>
      <c r="AM1260" s="270" t="s">
        <v>1259</v>
      </c>
      <c r="AN1260" s="270" t="s">
        <v>1259</v>
      </c>
      <c r="AO1260" s="270" t="s">
        <v>1259</v>
      </c>
      <c r="AP1260" s="270" t="s">
        <v>1259</v>
      </c>
      <c r="AQ1260" s="270" t="s">
        <v>1259</v>
      </c>
      <c r="AR1260" s="270" t="s">
        <v>1259</v>
      </c>
      <c r="AS1260" s="270" t="s">
        <v>1259</v>
      </c>
      <c r="AT1260" s="270" t="s">
        <v>1259</v>
      </c>
      <c r="AU1260" s="270" t="s">
        <v>1259</v>
      </c>
      <c r="AV1260" s="270" t="s">
        <v>1259</v>
      </c>
      <c r="AW1260" s="277" t="s">
        <v>1259</v>
      </c>
      <c r="AX1260">
        <f>VLOOKUP(A1260,[1]Sheet4!B$2:G$3636,6,0)</f>
        <v>0</v>
      </c>
      <c r="AY1260" t="str">
        <f>VLOOKUP(A1260,[1]Sheet2!A$3:AC$3636,29,0)</f>
        <v/>
      </c>
      <c r="AZ1260" s="270" t="s">
        <v>3258</v>
      </c>
      <c r="BA1260" s="270" t="s">
        <v>3258</v>
      </c>
      <c r="BB1260" s="270" t="s">
        <v>3258</v>
      </c>
      <c r="BC1260" s="270" t="s">
        <v>3258</v>
      </c>
      <c r="BD1260" s="270"/>
      <c r="BE1260" s="270"/>
      <c r="BH1260" s="248"/>
      <c r="BI1260" s="248"/>
      <c r="BJ1260" s="248"/>
      <c r="BK1260" s="248"/>
      <c r="BL1260" s="248"/>
      <c r="BM1260" s="248"/>
      <c r="BN1260" s="248"/>
      <c r="BO1260" s="248"/>
      <c r="BP1260" s="248" t="s">
        <v>3258</v>
      </c>
      <c r="BQ1260" s="248" t="s">
        <v>3258</v>
      </c>
      <c r="BR1260" s="248" t="s">
        <v>3258</v>
      </c>
      <c r="BS1260" s="248" t="s">
        <v>3258</v>
      </c>
      <c r="BT1260" s="248" t="s">
        <v>3258</v>
      </c>
      <c r="BU1260" s="248" t="s">
        <v>3258</v>
      </c>
      <c r="BV1260" s="247"/>
      <c r="BW1260" s="248"/>
      <c r="BX1260" s="248"/>
      <c r="BY1260" s="248"/>
      <c r="BZ1260" s="248"/>
      <c r="CA1260" s="241"/>
      <c r="CB1260" s="241"/>
      <c r="CC1260" s="241"/>
      <c r="CD1260" s="241"/>
      <c r="CE1260" s="248"/>
    </row>
    <row r="1261" spans="1:83" ht="14.4" x14ac:dyDescent="0.3">
      <c r="A1261" s="269">
        <v>525895</v>
      </c>
      <c r="B1261" s="272" t="str">
        <f>VLOOKUP(A1261,[1]Sheet4!B$1:G$3636,5,0)</f>
        <v>الرابعة حديث</v>
      </c>
      <c r="C1261" s="270" t="s">
        <v>1259</v>
      </c>
      <c r="D1261" s="270" t="s">
        <v>1259</v>
      </c>
      <c r="E1261" s="270" t="s">
        <v>1259</v>
      </c>
      <c r="F1261" s="270" t="s">
        <v>1259</v>
      </c>
      <c r="G1261" s="270" t="s">
        <v>1259</v>
      </c>
      <c r="H1261" s="270" t="s">
        <v>1259</v>
      </c>
      <c r="I1261" s="270" t="s">
        <v>1259</v>
      </c>
      <c r="J1261" s="270" t="s">
        <v>1259</v>
      </c>
      <c r="K1261" s="270" t="s">
        <v>1259</v>
      </c>
      <c r="L1261" s="270" t="s">
        <v>1259</v>
      </c>
      <c r="M1261" s="270" t="s">
        <v>1259</v>
      </c>
      <c r="N1261" s="270" t="s">
        <v>1259</v>
      </c>
      <c r="O1261" s="270" t="s">
        <v>1259</v>
      </c>
      <c r="P1261" s="270" t="s">
        <v>1259</v>
      </c>
      <c r="Q1261" s="270" t="s">
        <v>1259</v>
      </c>
      <c r="R1261" s="270" t="s">
        <v>1259</v>
      </c>
      <c r="S1261" s="270" t="s">
        <v>1259</v>
      </c>
      <c r="T1261" s="270" t="s">
        <v>1259</v>
      </c>
      <c r="U1261" s="270" t="s">
        <v>1259</v>
      </c>
      <c r="V1261" s="270" t="s">
        <v>1259</v>
      </c>
      <c r="W1261" s="270" t="s">
        <v>1259</v>
      </c>
      <c r="X1261" s="270" t="s">
        <v>1259</v>
      </c>
      <c r="Y1261" s="270" t="s">
        <v>1259</v>
      </c>
      <c r="Z1261" s="270" t="s">
        <v>1259</v>
      </c>
      <c r="AA1261" s="270" t="s">
        <v>1259</v>
      </c>
      <c r="AB1261" s="270" t="s">
        <v>1259</v>
      </c>
      <c r="AC1261" s="270" t="s">
        <v>1259</v>
      </c>
      <c r="AD1261" s="270" t="s">
        <v>1259</v>
      </c>
      <c r="AE1261" s="270" t="s">
        <v>1259</v>
      </c>
      <c r="AF1261" s="270" t="s">
        <v>1259</v>
      </c>
      <c r="AG1261" s="270" t="s">
        <v>1259</v>
      </c>
      <c r="AH1261" s="270" t="s">
        <v>1259</v>
      </c>
      <c r="AI1261" s="270" t="s">
        <v>1259</v>
      </c>
      <c r="AJ1261" s="270" t="s">
        <v>1259</v>
      </c>
      <c r="AK1261" s="270" t="s">
        <v>1259</v>
      </c>
      <c r="AL1261" s="270" t="s">
        <v>1259</v>
      </c>
      <c r="AM1261" s="270" t="s">
        <v>1259</v>
      </c>
      <c r="AN1261" s="270" t="s">
        <v>1259</v>
      </c>
      <c r="AO1261" s="270" t="s">
        <v>1259</v>
      </c>
      <c r="AP1261" s="270" t="s">
        <v>1259</v>
      </c>
      <c r="AQ1261" s="270" t="s">
        <v>1259</v>
      </c>
      <c r="AR1261" s="270" t="s">
        <v>1259</v>
      </c>
      <c r="AS1261" s="270" t="s">
        <v>3258</v>
      </c>
      <c r="AT1261" s="270" t="s">
        <v>3258</v>
      </c>
      <c r="AU1261" s="270" t="s">
        <v>3258</v>
      </c>
      <c r="AV1261" s="270" t="s">
        <v>3258</v>
      </c>
      <c r="AW1261" s="277" t="s">
        <v>3258</v>
      </c>
      <c r="AY1261" t="str">
        <f>VLOOKUP(A1261,[1]Sheet2!A$3:AC$3636,29,0)</f>
        <v/>
      </c>
      <c r="AZ1261" s="270" t="s">
        <v>3258</v>
      </c>
      <c r="BA1261" s="270" t="s">
        <v>3258</v>
      </c>
      <c r="BB1261" s="270" t="s">
        <v>3258</v>
      </c>
      <c r="BC1261" s="270" t="s">
        <v>3258</v>
      </c>
      <c r="BD1261" s="270"/>
      <c r="BE1261" s="270"/>
    </row>
    <row r="1262" spans="1:83" ht="14.4" x14ac:dyDescent="0.3">
      <c r="A1262" s="269">
        <v>525906</v>
      </c>
      <c r="B1262" s="272" t="str">
        <f>VLOOKUP(A1262,[1]Sheet4!B$1:G$3636,5,0)</f>
        <v>الرابعة حديث</v>
      </c>
      <c r="C1262" s="270" t="s">
        <v>1259</v>
      </c>
      <c r="D1262" s="270" t="s">
        <v>1259</v>
      </c>
      <c r="E1262" s="270" t="s">
        <v>1259</v>
      </c>
      <c r="F1262" s="270" t="s">
        <v>1259</v>
      </c>
      <c r="G1262" s="270" t="s">
        <v>1259</v>
      </c>
      <c r="H1262" s="270" t="s">
        <v>1259</v>
      </c>
      <c r="I1262" s="270" t="s">
        <v>1259</v>
      </c>
      <c r="J1262" s="270" t="s">
        <v>1259</v>
      </c>
      <c r="K1262" s="270" t="s">
        <v>1259</v>
      </c>
      <c r="L1262" s="270" t="s">
        <v>1259</v>
      </c>
      <c r="M1262" s="270" t="s">
        <v>1259</v>
      </c>
      <c r="N1262" s="270" t="s">
        <v>1259</v>
      </c>
      <c r="O1262" s="270" t="s">
        <v>1259</v>
      </c>
      <c r="P1262" s="270" t="s">
        <v>1259</v>
      </c>
      <c r="Q1262" s="270" t="s">
        <v>1259</v>
      </c>
      <c r="R1262" s="270" t="s">
        <v>1259</v>
      </c>
      <c r="S1262" s="270" t="s">
        <v>1259</v>
      </c>
      <c r="T1262" s="270" t="s">
        <v>1259</v>
      </c>
      <c r="U1262" s="270" t="s">
        <v>1259</v>
      </c>
      <c r="V1262" s="270" t="s">
        <v>1259</v>
      </c>
      <c r="W1262" s="270" t="s">
        <v>1259</v>
      </c>
      <c r="X1262" s="270" t="s">
        <v>1259</v>
      </c>
      <c r="Y1262" s="270" t="s">
        <v>1259</v>
      </c>
      <c r="Z1262" s="270" t="s">
        <v>1259</v>
      </c>
      <c r="AA1262" s="270" t="s">
        <v>1259</v>
      </c>
      <c r="AB1262" s="270" t="s">
        <v>1259</v>
      </c>
      <c r="AC1262" s="270" t="s">
        <v>1259</v>
      </c>
      <c r="AD1262" s="270" t="s">
        <v>1259</v>
      </c>
      <c r="AE1262" s="270" t="s">
        <v>1259</v>
      </c>
      <c r="AF1262" s="270" t="s">
        <v>1259</v>
      </c>
      <c r="AG1262" s="270" t="s">
        <v>1259</v>
      </c>
      <c r="AH1262" s="270" t="s">
        <v>1259</v>
      </c>
      <c r="AI1262" s="270" t="s">
        <v>1259</v>
      </c>
      <c r="AJ1262" s="270" t="s">
        <v>1259</v>
      </c>
      <c r="AK1262" s="270" t="s">
        <v>1259</v>
      </c>
      <c r="AL1262" s="270" t="s">
        <v>1259</v>
      </c>
      <c r="AM1262" s="270" t="s">
        <v>1259</v>
      </c>
      <c r="AN1262" s="270" t="s">
        <v>1259</v>
      </c>
      <c r="AO1262" s="270" t="s">
        <v>1259</v>
      </c>
      <c r="AP1262" s="270" t="s">
        <v>1259</v>
      </c>
      <c r="AQ1262" s="270" t="s">
        <v>1259</v>
      </c>
      <c r="AR1262" s="270" t="s">
        <v>1259</v>
      </c>
      <c r="AS1262" s="270" t="s">
        <v>3258</v>
      </c>
      <c r="AT1262" s="270" t="s">
        <v>3258</v>
      </c>
      <c r="AU1262" s="270" t="s">
        <v>3258</v>
      </c>
      <c r="AV1262" s="270" t="s">
        <v>3258</v>
      </c>
      <c r="AW1262" s="277" t="s">
        <v>3258</v>
      </c>
      <c r="AY1262" t="str">
        <f>VLOOKUP(A1262,[1]Sheet2!A$3:AC$3636,29,0)</f>
        <v/>
      </c>
      <c r="AZ1262" s="270" t="s">
        <v>3258</v>
      </c>
      <c r="BA1262" s="270" t="s">
        <v>3258</v>
      </c>
      <c r="BB1262" s="270" t="s">
        <v>3258</v>
      </c>
      <c r="BC1262" s="270" t="s">
        <v>3258</v>
      </c>
      <c r="BD1262" s="270"/>
      <c r="BE1262" s="270"/>
    </row>
    <row r="1263" spans="1:83" ht="14.4" x14ac:dyDescent="0.3">
      <c r="A1263" s="269">
        <v>525908</v>
      </c>
      <c r="B1263" s="272" t="str">
        <f>VLOOKUP(A1263,[1]Sheet4!B$1:G$3636,5,0)</f>
        <v>الرابعة حديث</v>
      </c>
      <c r="C1263" s="270" t="s">
        <v>1259</v>
      </c>
      <c r="D1263" s="270" t="s">
        <v>1259</v>
      </c>
      <c r="E1263" s="270" t="s">
        <v>1259</v>
      </c>
      <c r="F1263" s="270" t="s">
        <v>1259</v>
      </c>
      <c r="G1263" s="270" t="s">
        <v>1259</v>
      </c>
      <c r="H1263" s="270" t="s">
        <v>1259</v>
      </c>
      <c r="I1263" s="270" t="s">
        <v>1259</v>
      </c>
      <c r="J1263" s="270" t="s">
        <v>1259</v>
      </c>
      <c r="K1263" s="270" t="s">
        <v>1259</v>
      </c>
      <c r="L1263" s="270" t="s">
        <v>1259</v>
      </c>
      <c r="M1263" s="270" t="s">
        <v>1259</v>
      </c>
      <c r="N1263" s="270" t="s">
        <v>1259</v>
      </c>
      <c r="O1263" s="270" t="s">
        <v>1259</v>
      </c>
      <c r="P1263" s="270" t="s">
        <v>1259</v>
      </c>
      <c r="Q1263" s="270" t="s">
        <v>1259</v>
      </c>
      <c r="R1263" s="270" t="s">
        <v>1259</v>
      </c>
      <c r="S1263" s="270" t="s">
        <v>1259</v>
      </c>
      <c r="T1263" s="270" t="s">
        <v>1259</v>
      </c>
      <c r="U1263" s="270" t="s">
        <v>1259</v>
      </c>
      <c r="V1263" s="270" t="s">
        <v>1259</v>
      </c>
      <c r="W1263" s="270" t="s">
        <v>1259</v>
      </c>
      <c r="X1263" s="270" t="s">
        <v>1259</v>
      </c>
      <c r="Y1263" s="270" t="s">
        <v>1259</v>
      </c>
      <c r="Z1263" s="270" t="s">
        <v>1259</v>
      </c>
      <c r="AA1263" s="270" t="s">
        <v>1259</v>
      </c>
      <c r="AB1263" s="270" t="s">
        <v>1259</v>
      </c>
      <c r="AC1263" s="270" t="s">
        <v>1259</v>
      </c>
      <c r="AD1263" s="270" t="s">
        <v>1259</v>
      </c>
      <c r="AE1263" s="270" t="s">
        <v>1259</v>
      </c>
      <c r="AF1263" s="270" t="s">
        <v>1259</v>
      </c>
      <c r="AG1263" s="270" t="s">
        <v>1259</v>
      </c>
      <c r="AH1263" s="270" t="s">
        <v>1259</v>
      </c>
      <c r="AI1263" s="270" t="s">
        <v>1259</v>
      </c>
      <c r="AJ1263" s="270" t="s">
        <v>1259</v>
      </c>
      <c r="AK1263" s="270" t="s">
        <v>1259</v>
      </c>
      <c r="AL1263" s="270" t="s">
        <v>1259</v>
      </c>
      <c r="AM1263" s="270" t="s">
        <v>1259</v>
      </c>
      <c r="AN1263" s="270" t="s">
        <v>1259</v>
      </c>
      <c r="AO1263" s="270" t="s">
        <v>1259</v>
      </c>
      <c r="AP1263" s="270" t="s">
        <v>1259</v>
      </c>
      <c r="AQ1263" s="270" t="s">
        <v>1259</v>
      </c>
      <c r="AR1263" s="270" t="s">
        <v>1259</v>
      </c>
      <c r="AS1263" s="270" t="s">
        <v>3258</v>
      </c>
      <c r="AT1263" s="270" t="s">
        <v>3258</v>
      </c>
      <c r="AU1263" s="270" t="s">
        <v>3258</v>
      </c>
      <c r="AV1263" s="270" t="s">
        <v>3258</v>
      </c>
      <c r="AW1263" s="277" t="s">
        <v>3258</v>
      </c>
      <c r="AY1263" t="str">
        <f>VLOOKUP(A1263,[1]Sheet2!A$3:AC$3636,29,0)</f>
        <v/>
      </c>
      <c r="AZ1263" s="270" t="s">
        <v>3258</v>
      </c>
      <c r="BA1263" s="270" t="s">
        <v>3258</v>
      </c>
      <c r="BB1263" s="270" t="s">
        <v>3258</v>
      </c>
      <c r="BC1263" s="270" t="s">
        <v>3258</v>
      </c>
      <c r="BD1263" s="270"/>
      <c r="BE1263" s="270"/>
    </row>
    <row r="1264" spans="1:83" ht="14.4" x14ac:dyDescent="0.3">
      <c r="A1264" s="269">
        <v>525913</v>
      </c>
      <c r="B1264" s="272" t="str">
        <f>VLOOKUP(A1264,[1]Sheet4!B$1:G$3636,5,0)</f>
        <v>الرابعة حديث</v>
      </c>
      <c r="C1264" s="270" t="s">
        <v>1259</v>
      </c>
      <c r="D1264" s="270" t="s">
        <v>1259</v>
      </c>
      <c r="E1264" s="270" t="s">
        <v>1259</v>
      </c>
      <c r="F1264" s="270" t="s">
        <v>1259</v>
      </c>
      <c r="G1264" s="270" t="s">
        <v>1259</v>
      </c>
      <c r="H1264" s="270" t="s">
        <v>1259</v>
      </c>
      <c r="I1264" s="270" t="s">
        <v>1259</v>
      </c>
      <c r="J1264" s="270" t="s">
        <v>1259</v>
      </c>
      <c r="K1264" s="270" t="s">
        <v>1259</v>
      </c>
      <c r="L1264" s="270" t="s">
        <v>1259</v>
      </c>
      <c r="M1264" s="270" t="s">
        <v>1259</v>
      </c>
      <c r="N1264" s="270" t="s">
        <v>1259</v>
      </c>
      <c r="O1264" s="270" t="s">
        <v>1259</v>
      </c>
      <c r="P1264" s="270" t="s">
        <v>1259</v>
      </c>
      <c r="Q1264" s="270" t="s">
        <v>1259</v>
      </c>
      <c r="R1264" s="270" t="s">
        <v>1259</v>
      </c>
      <c r="S1264" s="270" t="s">
        <v>1259</v>
      </c>
      <c r="T1264" s="270" t="s">
        <v>1259</v>
      </c>
      <c r="U1264" s="270" t="s">
        <v>1259</v>
      </c>
      <c r="V1264" s="270" t="s">
        <v>1259</v>
      </c>
      <c r="W1264" s="270" t="s">
        <v>1259</v>
      </c>
      <c r="X1264" s="270" t="s">
        <v>1259</v>
      </c>
      <c r="Y1264" s="270" t="s">
        <v>1259</v>
      </c>
      <c r="Z1264" s="270" t="s">
        <v>1259</v>
      </c>
      <c r="AA1264" s="270" t="s">
        <v>1259</v>
      </c>
      <c r="AB1264" s="270" t="s">
        <v>1259</v>
      </c>
      <c r="AC1264" s="270" t="s">
        <v>1259</v>
      </c>
      <c r="AD1264" s="270" t="s">
        <v>1259</v>
      </c>
      <c r="AE1264" s="270" t="s">
        <v>1259</v>
      </c>
      <c r="AF1264" s="270" t="s">
        <v>1259</v>
      </c>
      <c r="AG1264" s="270" t="s">
        <v>1259</v>
      </c>
      <c r="AH1264" s="270" t="s">
        <v>1259</v>
      </c>
      <c r="AI1264" s="270" t="s">
        <v>1259</v>
      </c>
      <c r="AJ1264" s="270" t="s">
        <v>1259</v>
      </c>
      <c r="AK1264" s="270" t="s">
        <v>1259</v>
      </c>
      <c r="AL1264" s="270" t="s">
        <v>1259</v>
      </c>
      <c r="AM1264" s="270" t="s">
        <v>1259</v>
      </c>
      <c r="AN1264" s="270" t="s">
        <v>1259</v>
      </c>
      <c r="AO1264" s="270" t="s">
        <v>1259</v>
      </c>
      <c r="AP1264" s="270" t="s">
        <v>1259</v>
      </c>
      <c r="AQ1264" s="270" t="s">
        <v>1259</v>
      </c>
      <c r="AR1264" s="270" t="s">
        <v>1259</v>
      </c>
      <c r="AS1264" s="270" t="s">
        <v>3258</v>
      </c>
      <c r="AT1264" s="270" t="s">
        <v>3258</v>
      </c>
      <c r="AU1264" s="270" t="s">
        <v>3258</v>
      </c>
      <c r="AV1264" s="270" t="s">
        <v>3258</v>
      </c>
      <c r="AW1264" s="277" t="s">
        <v>3258</v>
      </c>
      <c r="AY1264" t="str">
        <f>VLOOKUP(A1264,[1]Sheet2!A$3:AC$3636,29,0)</f>
        <v/>
      </c>
      <c r="AZ1264" s="270" t="s">
        <v>3258</v>
      </c>
      <c r="BA1264" s="270" t="s">
        <v>3258</v>
      </c>
      <c r="BB1264" s="270" t="s">
        <v>3258</v>
      </c>
      <c r="BC1264" s="270" t="s">
        <v>3258</v>
      </c>
      <c r="BD1264" s="270"/>
      <c r="BE1264" s="270"/>
    </row>
    <row r="1265" spans="1:83" ht="14.4" x14ac:dyDescent="0.3">
      <c r="A1265" s="269">
        <v>525918</v>
      </c>
      <c r="B1265" s="272" t="str">
        <f>VLOOKUP(A1265,[1]Sheet4!B$1:G$3636,5,0)</f>
        <v>الرابعة</v>
      </c>
      <c r="C1265" s="270" t="s">
        <v>1259</v>
      </c>
      <c r="D1265" s="270" t="s">
        <v>1259</v>
      </c>
      <c r="E1265" s="270" t="s">
        <v>1259</v>
      </c>
      <c r="F1265" s="270" t="s">
        <v>1259</v>
      </c>
      <c r="G1265" s="270" t="s">
        <v>1259</v>
      </c>
      <c r="H1265" s="270" t="s">
        <v>1259</v>
      </c>
      <c r="I1265" s="270" t="s">
        <v>1259</v>
      </c>
      <c r="J1265" s="270" t="s">
        <v>1259</v>
      </c>
      <c r="K1265" s="270" t="s">
        <v>1259</v>
      </c>
      <c r="L1265" s="270" t="s">
        <v>1259</v>
      </c>
      <c r="M1265" s="270" t="s">
        <v>1259</v>
      </c>
      <c r="N1265" s="270" t="s">
        <v>1259</v>
      </c>
      <c r="O1265" s="270" t="s">
        <v>1259</v>
      </c>
      <c r="P1265" s="270" t="s">
        <v>1259</v>
      </c>
      <c r="Q1265" s="270" t="s">
        <v>1259</v>
      </c>
      <c r="R1265" s="270" t="s">
        <v>1259</v>
      </c>
      <c r="S1265" s="270" t="s">
        <v>1259</v>
      </c>
      <c r="T1265" s="270" t="s">
        <v>1259</v>
      </c>
      <c r="U1265" s="270" t="s">
        <v>1259</v>
      </c>
      <c r="V1265" s="270" t="s">
        <v>1259</v>
      </c>
      <c r="W1265" s="270" t="s">
        <v>1259</v>
      </c>
      <c r="X1265" s="270" t="s">
        <v>1259</v>
      </c>
      <c r="Y1265" s="270" t="s">
        <v>1259</v>
      </c>
      <c r="Z1265" s="270" t="s">
        <v>1259</v>
      </c>
      <c r="AA1265" s="270" t="s">
        <v>1259</v>
      </c>
      <c r="AB1265" s="270" t="s">
        <v>1259</v>
      </c>
      <c r="AC1265" s="270" t="s">
        <v>1259</v>
      </c>
      <c r="AD1265" s="270" t="s">
        <v>1259</v>
      </c>
      <c r="AE1265" s="270" t="s">
        <v>1259</v>
      </c>
      <c r="AF1265" s="270" t="s">
        <v>1259</v>
      </c>
      <c r="AG1265" s="270" t="s">
        <v>1259</v>
      </c>
      <c r="AH1265" s="270" t="s">
        <v>1259</v>
      </c>
      <c r="AI1265" s="270" t="s">
        <v>1259</v>
      </c>
      <c r="AJ1265" s="270" t="s">
        <v>1259</v>
      </c>
      <c r="AK1265" s="270" t="s">
        <v>1259</v>
      </c>
      <c r="AL1265" s="270" t="s">
        <v>1259</v>
      </c>
      <c r="AM1265" s="270" t="s">
        <v>1259</v>
      </c>
      <c r="AN1265" s="270" t="s">
        <v>1259</v>
      </c>
      <c r="AO1265" s="270" t="s">
        <v>1259</v>
      </c>
      <c r="AP1265" s="270" t="s">
        <v>1259</v>
      </c>
      <c r="AQ1265" s="270" t="s">
        <v>1259</v>
      </c>
      <c r="AR1265" s="270" t="s">
        <v>1259</v>
      </c>
      <c r="AS1265" s="270" t="s">
        <v>1259</v>
      </c>
      <c r="AT1265" s="270" t="s">
        <v>1259</v>
      </c>
      <c r="AU1265" s="270" t="s">
        <v>1259</v>
      </c>
      <c r="AV1265" s="270" t="s">
        <v>1259</v>
      </c>
      <c r="AW1265" s="277" t="s">
        <v>1259</v>
      </c>
      <c r="AX1265">
        <f>VLOOKUP(A1265,[1]Sheet4!B$2:G$3636,6,0)</f>
        <v>0</v>
      </c>
      <c r="AY1265" t="str">
        <f>VLOOKUP(A1265,[1]Sheet2!A$3:AC$3636,29,0)</f>
        <v/>
      </c>
      <c r="AZ1265" s="270" t="s">
        <v>3258</v>
      </c>
      <c r="BA1265" s="270" t="s">
        <v>3258</v>
      </c>
      <c r="BB1265" s="270" t="s">
        <v>3258</v>
      </c>
      <c r="BC1265" s="270" t="s">
        <v>3258</v>
      </c>
      <c r="BD1265" s="270"/>
      <c r="BE1265" s="270"/>
    </row>
    <row r="1266" spans="1:83" ht="14.4" x14ac:dyDescent="0.3">
      <c r="A1266" s="269">
        <v>525922</v>
      </c>
      <c r="B1266" s="272" t="str">
        <f>VLOOKUP(A1266,[1]Sheet4!B$1:G$3636,5,0)</f>
        <v>الرابعة</v>
      </c>
      <c r="C1266" s="270" t="s">
        <v>1259</v>
      </c>
      <c r="D1266" s="270" t="s">
        <v>1259</v>
      </c>
      <c r="E1266" s="270" t="s">
        <v>1259</v>
      </c>
      <c r="F1266" s="270" t="s">
        <v>1259</v>
      </c>
      <c r="G1266" s="270" t="s">
        <v>1259</v>
      </c>
      <c r="H1266" s="270" t="s">
        <v>1259</v>
      </c>
      <c r="I1266" s="270" t="s">
        <v>1259</v>
      </c>
      <c r="J1266" s="270" t="s">
        <v>1259</v>
      </c>
      <c r="K1266" s="270" t="s">
        <v>1259</v>
      </c>
      <c r="L1266" s="270" t="s">
        <v>1259</v>
      </c>
      <c r="M1266" s="270" t="s">
        <v>1259</v>
      </c>
      <c r="N1266" s="270" t="s">
        <v>1259</v>
      </c>
      <c r="O1266" s="270" t="s">
        <v>1259</v>
      </c>
      <c r="P1266" s="270" t="s">
        <v>1259</v>
      </c>
      <c r="Q1266" s="270" t="s">
        <v>1259</v>
      </c>
      <c r="R1266" s="270" t="s">
        <v>1259</v>
      </c>
      <c r="S1266" s="270" t="s">
        <v>1259</v>
      </c>
      <c r="T1266" s="270" t="s">
        <v>1259</v>
      </c>
      <c r="U1266" s="270" t="s">
        <v>1259</v>
      </c>
      <c r="V1266" s="270" t="s">
        <v>1259</v>
      </c>
      <c r="W1266" s="270" t="s">
        <v>1259</v>
      </c>
      <c r="X1266" s="270" t="s">
        <v>1259</v>
      </c>
      <c r="Y1266" s="270" t="s">
        <v>1259</v>
      </c>
      <c r="Z1266" s="270" t="s">
        <v>1259</v>
      </c>
      <c r="AA1266" s="270" t="s">
        <v>1259</v>
      </c>
      <c r="AB1266" s="270" t="s">
        <v>1259</v>
      </c>
      <c r="AC1266" s="270" t="s">
        <v>1259</v>
      </c>
      <c r="AD1266" s="270" t="s">
        <v>1259</v>
      </c>
      <c r="AE1266" s="270" t="s">
        <v>1259</v>
      </c>
      <c r="AF1266" s="270" t="s">
        <v>1259</v>
      </c>
      <c r="AG1266" s="270" t="s">
        <v>1259</v>
      </c>
      <c r="AH1266" s="270" t="s">
        <v>1259</v>
      </c>
      <c r="AI1266" s="270" t="s">
        <v>1259</v>
      </c>
      <c r="AJ1266" s="270" t="s">
        <v>1259</v>
      </c>
      <c r="AK1266" s="270" t="s">
        <v>1259</v>
      </c>
      <c r="AL1266" s="270" t="s">
        <v>1259</v>
      </c>
      <c r="AM1266" s="270" t="s">
        <v>1259</v>
      </c>
      <c r="AN1266" s="270" t="s">
        <v>1259</v>
      </c>
      <c r="AO1266" s="270" t="s">
        <v>1259</v>
      </c>
      <c r="AP1266" s="270" t="s">
        <v>1259</v>
      </c>
      <c r="AQ1266" s="270" t="s">
        <v>1259</v>
      </c>
      <c r="AR1266" s="270" t="s">
        <v>1259</v>
      </c>
      <c r="AS1266" s="270" t="s">
        <v>1259</v>
      </c>
      <c r="AT1266" s="270" t="s">
        <v>1259</v>
      </c>
      <c r="AU1266" s="270" t="s">
        <v>1259</v>
      </c>
      <c r="AV1266" s="270" t="s">
        <v>1259</v>
      </c>
      <c r="AW1266" s="270" t="s">
        <v>1259</v>
      </c>
      <c r="AX1266">
        <f>VLOOKUP(A1266,[1]Sheet4!B$2:G$3636,6,0)</f>
        <v>0</v>
      </c>
      <c r="AY1266" t="str">
        <f>VLOOKUP(A1266,[1]Sheet2!A$3:AC$3636,29,0)</f>
        <v/>
      </c>
      <c r="AZ1266" s="270" t="s">
        <v>3258</v>
      </c>
      <c r="BA1266" s="270" t="s">
        <v>3258</v>
      </c>
      <c r="BB1266" s="270" t="s">
        <v>3258</v>
      </c>
      <c r="BC1266" s="270" t="s">
        <v>3258</v>
      </c>
      <c r="BD1266" s="270"/>
      <c r="BE1266" s="270"/>
    </row>
    <row r="1267" spans="1:83" ht="14.4" x14ac:dyDescent="0.3">
      <c r="A1267" s="269">
        <v>525938</v>
      </c>
      <c r="B1267" s="272" t="str">
        <f>VLOOKUP(A1267,[1]Sheet4!B$1:G$3636,5,0)</f>
        <v>الرابعة حديث</v>
      </c>
      <c r="C1267" s="270" t="s">
        <v>1259</v>
      </c>
      <c r="D1267" s="270" t="s">
        <v>1259</v>
      </c>
      <c r="E1267" s="270" t="s">
        <v>1259</v>
      </c>
      <c r="F1267" s="270" t="s">
        <v>1259</v>
      </c>
      <c r="G1267" s="270" t="s">
        <v>1259</v>
      </c>
      <c r="H1267" s="270" t="s">
        <v>1259</v>
      </c>
      <c r="I1267" s="270" t="s">
        <v>1259</v>
      </c>
      <c r="J1267" s="270" t="s">
        <v>1259</v>
      </c>
      <c r="K1267" s="270" t="s">
        <v>1259</v>
      </c>
      <c r="L1267" s="270" t="s">
        <v>1259</v>
      </c>
      <c r="M1267" s="270" t="s">
        <v>1259</v>
      </c>
      <c r="N1267" s="270" t="s">
        <v>1259</v>
      </c>
      <c r="O1267" s="270" t="s">
        <v>1259</v>
      </c>
      <c r="P1267" s="270" t="s">
        <v>1259</v>
      </c>
      <c r="Q1267" s="270" t="s">
        <v>1259</v>
      </c>
      <c r="R1267" s="270" t="s">
        <v>1259</v>
      </c>
      <c r="S1267" s="270" t="s">
        <v>1259</v>
      </c>
      <c r="T1267" s="270" t="s">
        <v>1259</v>
      </c>
      <c r="U1267" s="270" t="s">
        <v>1259</v>
      </c>
      <c r="V1267" s="270" t="s">
        <v>1259</v>
      </c>
      <c r="W1267" s="270" t="s">
        <v>1259</v>
      </c>
      <c r="X1267" s="270" t="s">
        <v>1259</v>
      </c>
      <c r="Y1267" s="270" t="s">
        <v>1259</v>
      </c>
      <c r="Z1267" s="270" t="s">
        <v>1259</v>
      </c>
      <c r="AA1267" s="270" t="s">
        <v>1259</v>
      </c>
      <c r="AB1267" s="270" t="s">
        <v>1259</v>
      </c>
      <c r="AC1267" s="270" t="s">
        <v>1259</v>
      </c>
      <c r="AD1267" s="270" t="s">
        <v>1259</v>
      </c>
      <c r="AE1267" s="270" t="s">
        <v>1259</v>
      </c>
      <c r="AF1267" s="270" t="s">
        <v>1259</v>
      </c>
      <c r="AG1267" s="270" t="s">
        <v>1259</v>
      </c>
      <c r="AH1267" s="270" t="s">
        <v>1259</v>
      </c>
      <c r="AI1267" s="270" t="s">
        <v>1259</v>
      </c>
      <c r="AJ1267" s="270" t="s">
        <v>1259</v>
      </c>
      <c r="AK1267" s="270" t="s">
        <v>1259</v>
      </c>
      <c r="AL1267" s="270" t="s">
        <v>1259</v>
      </c>
      <c r="AM1267" s="270" t="s">
        <v>1259</v>
      </c>
      <c r="AN1267" s="270" t="s">
        <v>1259</v>
      </c>
      <c r="AO1267" s="270" t="s">
        <v>1259</v>
      </c>
      <c r="AP1267" s="270" t="s">
        <v>1259</v>
      </c>
      <c r="AQ1267" s="270" t="s">
        <v>1259</v>
      </c>
      <c r="AR1267" s="270" t="s">
        <v>1259</v>
      </c>
      <c r="AS1267" s="270" t="s">
        <v>3258</v>
      </c>
      <c r="AT1267" s="270" t="s">
        <v>3258</v>
      </c>
      <c r="AU1267" s="270" t="s">
        <v>3258</v>
      </c>
      <c r="AV1267" s="270" t="s">
        <v>3258</v>
      </c>
      <c r="AW1267" s="277" t="s">
        <v>3258</v>
      </c>
      <c r="AY1267" t="str">
        <f>VLOOKUP(A1267,[1]Sheet2!A$3:AC$3636,29,0)</f>
        <v/>
      </c>
      <c r="AZ1267" s="270" t="s">
        <v>3258</v>
      </c>
      <c r="BA1267" s="270" t="s">
        <v>3258</v>
      </c>
      <c r="BB1267" s="270" t="s">
        <v>3258</v>
      </c>
      <c r="BC1267" s="270" t="s">
        <v>3258</v>
      </c>
      <c r="BD1267" s="270"/>
      <c r="BE1267" s="270"/>
    </row>
    <row r="1268" spans="1:83" ht="14.4" x14ac:dyDescent="0.3">
      <c r="A1268" s="269">
        <v>525947</v>
      </c>
      <c r="B1268" s="272" t="str">
        <f>VLOOKUP(A1268,[1]Sheet4!B$1:G$3636,5,0)</f>
        <v>الرابعة حديث</v>
      </c>
      <c r="C1268" s="270" t="s">
        <v>1259</v>
      </c>
      <c r="D1268" s="270" t="s">
        <v>1259</v>
      </c>
      <c r="E1268" s="270" t="s">
        <v>1259</v>
      </c>
      <c r="F1268" s="270" t="s">
        <v>1259</v>
      </c>
      <c r="G1268" s="270" t="s">
        <v>1259</v>
      </c>
      <c r="H1268" s="270" t="s">
        <v>1259</v>
      </c>
      <c r="I1268" s="270" t="s">
        <v>1259</v>
      </c>
      <c r="J1268" s="270" t="s">
        <v>1259</v>
      </c>
      <c r="K1268" s="270" t="s">
        <v>1259</v>
      </c>
      <c r="L1268" s="270" t="s">
        <v>1259</v>
      </c>
      <c r="M1268" s="270" t="s">
        <v>1259</v>
      </c>
      <c r="N1268" s="270" t="s">
        <v>1259</v>
      </c>
      <c r="O1268" s="270" t="s">
        <v>1259</v>
      </c>
      <c r="P1268" s="270" t="s">
        <v>1259</v>
      </c>
      <c r="Q1268" s="270" t="s">
        <v>1259</v>
      </c>
      <c r="R1268" s="270" t="s">
        <v>1259</v>
      </c>
      <c r="S1268" s="270" t="s">
        <v>1259</v>
      </c>
      <c r="T1268" s="270" t="s">
        <v>1259</v>
      </c>
      <c r="U1268" s="270" t="s">
        <v>1259</v>
      </c>
      <c r="V1268" s="270" t="s">
        <v>1259</v>
      </c>
      <c r="W1268" s="270" t="s">
        <v>1259</v>
      </c>
      <c r="X1268" s="270" t="s">
        <v>1259</v>
      </c>
      <c r="Y1268" s="270" t="s">
        <v>1259</v>
      </c>
      <c r="Z1268" s="270" t="s">
        <v>1259</v>
      </c>
      <c r="AA1268" s="270" t="s">
        <v>1259</v>
      </c>
      <c r="AB1268" s="270" t="s">
        <v>1259</v>
      </c>
      <c r="AC1268" s="270" t="s">
        <v>1259</v>
      </c>
      <c r="AD1268" s="270" t="s">
        <v>1259</v>
      </c>
      <c r="AE1268" s="270" t="s">
        <v>1259</v>
      </c>
      <c r="AF1268" s="270" t="s">
        <v>1259</v>
      </c>
      <c r="AG1268" s="270" t="s">
        <v>1259</v>
      </c>
      <c r="AH1268" s="270" t="s">
        <v>1259</v>
      </c>
      <c r="AI1268" s="270" t="s">
        <v>1259</v>
      </c>
      <c r="AJ1268" s="270" t="s">
        <v>1259</v>
      </c>
      <c r="AK1268" s="270" t="s">
        <v>1259</v>
      </c>
      <c r="AL1268" s="270" t="s">
        <v>1259</v>
      </c>
      <c r="AM1268" s="270" t="s">
        <v>1259</v>
      </c>
      <c r="AN1268" s="270" t="s">
        <v>1259</v>
      </c>
      <c r="AO1268" s="270" t="s">
        <v>1259</v>
      </c>
      <c r="AP1268" s="270" t="s">
        <v>1259</v>
      </c>
      <c r="AQ1268" s="270" t="s">
        <v>1259</v>
      </c>
      <c r="AR1268" s="270" t="s">
        <v>1259</v>
      </c>
      <c r="AS1268" s="270" t="s">
        <v>3258</v>
      </c>
      <c r="AT1268" s="270" t="s">
        <v>3258</v>
      </c>
      <c r="AU1268" s="270" t="s">
        <v>3258</v>
      </c>
      <c r="AV1268" s="270" t="s">
        <v>3258</v>
      </c>
      <c r="AW1268" s="277" t="s">
        <v>3258</v>
      </c>
      <c r="AY1268" t="str">
        <f>VLOOKUP(A1268,[1]Sheet2!A$3:AC$3636,29,0)</f>
        <v/>
      </c>
      <c r="AZ1268" s="270" t="s">
        <v>3258</v>
      </c>
      <c r="BA1268" s="270" t="s">
        <v>3258</v>
      </c>
      <c r="BB1268" s="270" t="s">
        <v>3258</v>
      </c>
      <c r="BC1268" s="270" t="s">
        <v>3258</v>
      </c>
      <c r="BD1268" s="270"/>
      <c r="BE1268" s="270"/>
    </row>
    <row r="1269" spans="1:83" ht="14.4" x14ac:dyDescent="0.3">
      <c r="A1269" s="269">
        <v>525949</v>
      </c>
      <c r="B1269" s="272" t="str">
        <f>VLOOKUP(A1269,[1]Sheet4!B$1:G$3636,5,0)</f>
        <v>الرابعة حديث</v>
      </c>
      <c r="C1269" s="270" t="s">
        <v>1259</v>
      </c>
      <c r="D1269" s="270" t="s">
        <v>1259</v>
      </c>
      <c r="E1269" s="270" t="s">
        <v>1259</v>
      </c>
      <c r="F1269" s="270" t="s">
        <v>1259</v>
      </c>
      <c r="G1269" s="270" t="s">
        <v>1259</v>
      </c>
      <c r="H1269" s="270" t="s">
        <v>1259</v>
      </c>
      <c r="I1269" s="270" t="s">
        <v>1259</v>
      </c>
      <c r="J1269" s="270" t="s">
        <v>1259</v>
      </c>
      <c r="K1269" s="270" t="s">
        <v>1259</v>
      </c>
      <c r="L1269" s="270" t="s">
        <v>1259</v>
      </c>
      <c r="M1269" s="270" t="s">
        <v>1259</v>
      </c>
      <c r="N1269" s="270" t="s">
        <v>1259</v>
      </c>
      <c r="O1269" s="270" t="s">
        <v>1259</v>
      </c>
      <c r="P1269" s="270" t="s">
        <v>1259</v>
      </c>
      <c r="Q1269" s="270" t="s">
        <v>1259</v>
      </c>
      <c r="R1269" s="270" t="s">
        <v>1259</v>
      </c>
      <c r="S1269" s="270" t="s">
        <v>1259</v>
      </c>
      <c r="T1269" s="270" t="s">
        <v>1259</v>
      </c>
      <c r="U1269" s="270" t="s">
        <v>1259</v>
      </c>
      <c r="V1269" s="270" t="s">
        <v>1259</v>
      </c>
      <c r="W1269" s="270" t="s">
        <v>1259</v>
      </c>
      <c r="X1269" s="270" t="s">
        <v>1259</v>
      </c>
      <c r="Y1269" s="270" t="s">
        <v>1259</v>
      </c>
      <c r="Z1269" s="270" t="s">
        <v>1259</v>
      </c>
      <c r="AA1269" s="270" t="s">
        <v>1259</v>
      </c>
      <c r="AB1269" s="270" t="s">
        <v>1259</v>
      </c>
      <c r="AC1269" s="270" t="s">
        <v>1259</v>
      </c>
      <c r="AD1269" s="270" t="s">
        <v>1259</v>
      </c>
      <c r="AE1269" s="270" t="s">
        <v>1259</v>
      </c>
      <c r="AF1269" s="270" t="s">
        <v>1259</v>
      </c>
      <c r="AG1269" s="270" t="s">
        <v>1259</v>
      </c>
      <c r="AH1269" s="270" t="s">
        <v>1259</v>
      </c>
      <c r="AI1269" s="270" t="s">
        <v>1259</v>
      </c>
      <c r="AJ1269" s="270" t="s">
        <v>1259</v>
      </c>
      <c r="AK1269" s="270" t="s">
        <v>1259</v>
      </c>
      <c r="AL1269" s="270" t="s">
        <v>1259</v>
      </c>
      <c r="AM1269" s="270" t="s">
        <v>1259</v>
      </c>
      <c r="AN1269" s="270" t="s">
        <v>1259</v>
      </c>
      <c r="AO1269" s="270" t="s">
        <v>1259</v>
      </c>
      <c r="AP1269" s="270" t="s">
        <v>1259</v>
      </c>
      <c r="AQ1269" s="270" t="s">
        <v>1259</v>
      </c>
      <c r="AR1269" s="270" t="s">
        <v>1259</v>
      </c>
      <c r="AS1269" s="270" t="s">
        <v>3258</v>
      </c>
      <c r="AT1269" s="270" t="s">
        <v>3258</v>
      </c>
      <c r="AU1269" s="270" t="s">
        <v>3258</v>
      </c>
      <c r="AV1269" s="270" t="s">
        <v>3258</v>
      </c>
      <c r="AW1269" s="277" t="s">
        <v>3258</v>
      </c>
      <c r="AY1269" t="str">
        <f>VLOOKUP(A1269,[1]Sheet2!A$3:AC$3636,29,0)</f>
        <v/>
      </c>
      <c r="AZ1269" s="270" t="s">
        <v>3258</v>
      </c>
      <c r="BA1269" s="270" t="s">
        <v>3258</v>
      </c>
      <c r="BB1269" s="270" t="s">
        <v>3258</v>
      </c>
      <c r="BC1269" s="270" t="s">
        <v>3258</v>
      </c>
      <c r="BD1269" s="270"/>
      <c r="BE1269" s="270"/>
    </row>
    <row r="1270" spans="1:83" ht="14.4" x14ac:dyDescent="0.3">
      <c r="A1270" s="269">
        <v>525956</v>
      </c>
      <c r="B1270" s="272" t="str">
        <f>VLOOKUP(A1270,[1]Sheet4!B$1:G$3636,5,0)</f>
        <v>الرابعة</v>
      </c>
      <c r="C1270" s="270" t="s">
        <v>1259</v>
      </c>
      <c r="D1270" s="270" t="s">
        <v>1259</v>
      </c>
      <c r="E1270" s="270" t="s">
        <v>1259</v>
      </c>
      <c r="F1270" s="270" t="s">
        <v>1259</v>
      </c>
      <c r="G1270" s="270" t="s">
        <v>1259</v>
      </c>
      <c r="H1270" s="270" t="s">
        <v>1259</v>
      </c>
      <c r="I1270" s="270" t="s">
        <v>1259</v>
      </c>
      <c r="J1270" s="270" t="s">
        <v>1259</v>
      </c>
      <c r="K1270" s="270" t="s">
        <v>1259</v>
      </c>
      <c r="L1270" s="270" t="s">
        <v>1259</v>
      </c>
      <c r="M1270" s="270" t="s">
        <v>1259</v>
      </c>
      <c r="N1270" s="270" t="s">
        <v>1259</v>
      </c>
      <c r="O1270" s="270" t="s">
        <v>1259</v>
      </c>
      <c r="P1270" s="270" t="s">
        <v>1259</v>
      </c>
      <c r="Q1270" s="270" t="s">
        <v>1259</v>
      </c>
      <c r="R1270" s="270" t="s">
        <v>1259</v>
      </c>
      <c r="S1270" s="270" t="s">
        <v>1259</v>
      </c>
      <c r="T1270" s="270" t="s">
        <v>1259</v>
      </c>
      <c r="U1270" s="270" t="s">
        <v>1259</v>
      </c>
      <c r="V1270" s="270" t="s">
        <v>1259</v>
      </c>
      <c r="W1270" s="270" t="s">
        <v>1259</v>
      </c>
      <c r="X1270" s="270" t="s">
        <v>1259</v>
      </c>
      <c r="Y1270" s="270" t="s">
        <v>1259</v>
      </c>
      <c r="Z1270" s="270" t="s">
        <v>1259</v>
      </c>
      <c r="AA1270" s="270" t="s">
        <v>1259</v>
      </c>
      <c r="AB1270" s="270" t="s">
        <v>1259</v>
      </c>
      <c r="AC1270" s="270" t="s">
        <v>1259</v>
      </c>
      <c r="AD1270" s="270" t="s">
        <v>1259</v>
      </c>
      <c r="AE1270" s="270" t="s">
        <v>1259</v>
      </c>
      <c r="AF1270" s="270" t="s">
        <v>1259</v>
      </c>
      <c r="AG1270" s="270" t="s">
        <v>1259</v>
      </c>
      <c r="AH1270" s="270" t="s">
        <v>1259</v>
      </c>
      <c r="AI1270" s="270" t="s">
        <v>1259</v>
      </c>
      <c r="AJ1270" s="270" t="s">
        <v>1259</v>
      </c>
      <c r="AK1270" s="270" t="s">
        <v>1259</v>
      </c>
      <c r="AL1270" s="270" t="s">
        <v>1259</v>
      </c>
      <c r="AM1270" s="270" t="s">
        <v>1259</v>
      </c>
      <c r="AN1270" s="270" t="s">
        <v>1259</v>
      </c>
      <c r="AO1270" s="270" t="s">
        <v>1259</v>
      </c>
      <c r="AP1270" s="270" t="s">
        <v>1259</v>
      </c>
      <c r="AQ1270" s="270" t="s">
        <v>1259</v>
      </c>
      <c r="AR1270" s="270" t="s">
        <v>1259</v>
      </c>
      <c r="AS1270" s="270" t="s">
        <v>1259</v>
      </c>
      <c r="AT1270" s="270" t="s">
        <v>1259</v>
      </c>
      <c r="AU1270" s="270" t="s">
        <v>1259</v>
      </c>
      <c r="AV1270" s="270" t="s">
        <v>1259</v>
      </c>
      <c r="AW1270" s="277" t="s">
        <v>1259</v>
      </c>
      <c r="AX1270">
        <f>VLOOKUP(A1270,[1]Sheet4!B$2:G$3636,6,0)</f>
        <v>0</v>
      </c>
      <c r="AY1270">
        <f>VLOOKUP(A1270,[1]Sheet2!A$3:AC$3636,29,0)</f>
        <v>0</v>
      </c>
      <c r="AZ1270" s="270" t="s">
        <v>3258</v>
      </c>
      <c r="BA1270" s="270" t="s">
        <v>3258</v>
      </c>
      <c r="BB1270" s="270" t="s">
        <v>3258</v>
      </c>
      <c r="BC1270" s="270" t="s">
        <v>3258</v>
      </c>
      <c r="BD1270" s="270"/>
      <c r="BE1270" s="270"/>
    </row>
    <row r="1271" spans="1:83" ht="14.4" x14ac:dyDescent="0.3">
      <c r="A1271" s="269">
        <v>525963</v>
      </c>
      <c r="B1271" s="272" t="str">
        <f>VLOOKUP(A1271,[1]Sheet4!B$1:G$3636,5,0)</f>
        <v>الرابعة</v>
      </c>
      <c r="C1271" s="270" t="s">
        <v>1259</v>
      </c>
      <c r="D1271" s="270" t="s">
        <v>1259</v>
      </c>
      <c r="E1271" s="270" t="s">
        <v>1259</v>
      </c>
      <c r="F1271" s="270" t="s">
        <v>1259</v>
      </c>
      <c r="G1271" s="270" t="s">
        <v>1259</v>
      </c>
      <c r="H1271" s="270" t="s">
        <v>1259</v>
      </c>
      <c r="I1271" s="270" t="s">
        <v>1259</v>
      </c>
      <c r="J1271" s="270" t="s">
        <v>1259</v>
      </c>
      <c r="K1271" s="270" t="s">
        <v>1259</v>
      </c>
      <c r="L1271" s="270" t="s">
        <v>1259</v>
      </c>
      <c r="M1271" s="270" t="s">
        <v>1259</v>
      </c>
      <c r="N1271" s="270" t="s">
        <v>1259</v>
      </c>
      <c r="O1271" s="270" t="s">
        <v>1259</v>
      </c>
      <c r="P1271" s="270" t="s">
        <v>1259</v>
      </c>
      <c r="Q1271" s="270" t="s">
        <v>1259</v>
      </c>
      <c r="R1271" s="270" t="s">
        <v>1259</v>
      </c>
      <c r="S1271" s="270" t="s">
        <v>1259</v>
      </c>
      <c r="T1271" s="270" t="s">
        <v>1259</v>
      </c>
      <c r="U1271" s="270" t="s">
        <v>1259</v>
      </c>
      <c r="V1271" s="270" t="s">
        <v>1259</v>
      </c>
      <c r="W1271" s="270" t="s">
        <v>1259</v>
      </c>
      <c r="X1271" s="270" t="s">
        <v>1259</v>
      </c>
      <c r="Y1271" s="270" t="s">
        <v>1259</v>
      </c>
      <c r="Z1271" s="270" t="s">
        <v>1259</v>
      </c>
      <c r="AA1271" s="270" t="s">
        <v>1259</v>
      </c>
      <c r="AB1271" s="270" t="s">
        <v>1259</v>
      </c>
      <c r="AC1271" s="270" t="s">
        <v>1259</v>
      </c>
      <c r="AD1271" s="270" t="s">
        <v>1259</v>
      </c>
      <c r="AE1271" s="270" t="s">
        <v>1259</v>
      </c>
      <c r="AF1271" s="270" t="s">
        <v>1259</v>
      </c>
      <c r="AG1271" s="270" t="s">
        <v>1259</v>
      </c>
      <c r="AH1271" s="270" t="s">
        <v>1259</v>
      </c>
      <c r="AI1271" s="270" t="s">
        <v>1259</v>
      </c>
      <c r="AJ1271" s="270" t="s">
        <v>1259</v>
      </c>
      <c r="AK1271" s="270" t="s">
        <v>1259</v>
      </c>
      <c r="AL1271" s="270" t="s">
        <v>1259</v>
      </c>
      <c r="AM1271" s="270" t="s">
        <v>1259</v>
      </c>
      <c r="AN1271" s="270" t="s">
        <v>1259</v>
      </c>
      <c r="AO1271" s="270" t="s">
        <v>1259</v>
      </c>
      <c r="AP1271" s="270" t="s">
        <v>1259</v>
      </c>
      <c r="AQ1271" s="270" t="s">
        <v>1259</v>
      </c>
      <c r="AR1271" s="270" t="s">
        <v>1259</v>
      </c>
      <c r="AS1271" s="270" t="s">
        <v>1259</v>
      </c>
      <c r="AT1271" s="270" t="s">
        <v>1259</v>
      </c>
      <c r="AU1271" s="270" t="s">
        <v>1259</v>
      </c>
      <c r="AV1271" s="270" t="s">
        <v>1259</v>
      </c>
      <c r="AW1271" s="277" t="s">
        <v>1259</v>
      </c>
      <c r="AX1271">
        <f>VLOOKUP(A1271,[1]Sheet4!B$2:G$3636,6,0)</f>
        <v>0</v>
      </c>
      <c r="AY1271" t="str">
        <f>VLOOKUP(A1271,[1]Sheet2!A$3:AC$3636,29,0)</f>
        <v/>
      </c>
      <c r="AZ1271" s="270" t="s">
        <v>3258</v>
      </c>
      <c r="BA1271" s="270" t="s">
        <v>3258</v>
      </c>
      <c r="BB1271" s="270" t="s">
        <v>3258</v>
      </c>
      <c r="BC1271" s="270" t="s">
        <v>3258</v>
      </c>
      <c r="BD1271" s="270"/>
      <c r="BE1271" s="270"/>
      <c r="BH1271" s="248"/>
      <c r="BI1271" s="248"/>
      <c r="BJ1271" s="248"/>
      <c r="BK1271" s="248"/>
      <c r="BL1271" s="248"/>
      <c r="BM1271" s="248"/>
      <c r="BN1271" s="248"/>
      <c r="BO1271" s="248"/>
      <c r="BP1271" s="248" t="s">
        <v>3258</v>
      </c>
      <c r="BQ1271" s="248" t="s">
        <v>3258</v>
      </c>
      <c r="BR1271" s="248" t="s">
        <v>3258</v>
      </c>
      <c r="BS1271" s="248" t="s">
        <v>3258</v>
      </c>
      <c r="BT1271" s="248" t="s">
        <v>3258</v>
      </c>
      <c r="BU1271" s="248" t="s">
        <v>3258</v>
      </c>
      <c r="BV1271" s="247"/>
      <c r="BW1271" s="248"/>
      <c r="BX1271" s="248"/>
      <c r="BY1271" s="248"/>
      <c r="BZ1271" s="248"/>
      <c r="CA1271" s="241"/>
      <c r="CB1271" s="241"/>
      <c r="CC1271" s="241"/>
      <c r="CD1271" s="241"/>
      <c r="CE1271" s="248"/>
    </row>
    <row r="1272" spans="1:83" ht="14.4" x14ac:dyDescent="0.3">
      <c r="A1272" s="269">
        <v>525966</v>
      </c>
      <c r="B1272" s="272" t="str">
        <f>VLOOKUP(A1272,[1]Sheet4!B$1:G$3636,5,0)</f>
        <v>الرابعة</v>
      </c>
      <c r="C1272" s="270" t="s">
        <v>1259</v>
      </c>
      <c r="D1272" s="270" t="s">
        <v>1259</v>
      </c>
      <c r="E1272" s="270" t="s">
        <v>1259</v>
      </c>
      <c r="F1272" s="270" t="s">
        <v>1259</v>
      </c>
      <c r="G1272" s="270" t="s">
        <v>1259</v>
      </c>
      <c r="H1272" s="270" t="s">
        <v>1259</v>
      </c>
      <c r="I1272" s="270" t="s">
        <v>1259</v>
      </c>
      <c r="J1272" s="270" t="s">
        <v>1259</v>
      </c>
      <c r="K1272" s="270" t="s">
        <v>1259</v>
      </c>
      <c r="L1272" s="270" t="s">
        <v>1259</v>
      </c>
      <c r="M1272" s="270" t="s">
        <v>1259</v>
      </c>
      <c r="N1272" s="270" t="s">
        <v>1259</v>
      </c>
      <c r="O1272" s="270" t="s">
        <v>1259</v>
      </c>
      <c r="P1272" s="270" t="s">
        <v>1259</v>
      </c>
      <c r="Q1272" s="270" t="s">
        <v>1259</v>
      </c>
      <c r="R1272" s="270" t="s">
        <v>1259</v>
      </c>
      <c r="S1272" s="270" t="s">
        <v>1259</v>
      </c>
      <c r="T1272" s="270" t="s">
        <v>1259</v>
      </c>
      <c r="U1272" s="270" t="s">
        <v>1259</v>
      </c>
      <c r="V1272" s="270" t="s">
        <v>1259</v>
      </c>
      <c r="W1272" s="270" t="s">
        <v>1259</v>
      </c>
      <c r="X1272" s="270" t="s">
        <v>1259</v>
      </c>
      <c r="Y1272" s="270" t="s">
        <v>1259</v>
      </c>
      <c r="Z1272" s="270" t="s">
        <v>1259</v>
      </c>
      <c r="AA1272" s="270" t="s">
        <v>1259</v>
      </c>
      <c r="AB1272" s="270" t="s">
        <v>1259</v>
      </c>
      <c r="AC1272" s="270" t="s">
        <v>1259</v>
      </c>
      <c r="AD1272" s="270" t="s">
        <v>1259</v>
      </c>
      <c r="AE1272" s="270" t="s">
        <v>1259</v>
      </c>
      <c r="AF1272" s="270" t="s">
        <v>1259</v>
      </c>
      <c r="AG1272" s="270" t="s">
        <v>1259</v>
      </c>
      <c r="AH1272" s="270" t="s">
        <v>1259</v>
      </c>
      <c r="AI1272" s="270" t="s">
        <v>1259</v>
      </c>
      <c r="AJ1272" s="270" t="s">
        <v>1259</v>
      </c>
      <c r="AK1272" s="270" t="s">
        <v>1259</v>
      </c>
      <c r="AL1272" s="270" t="s">
        <v>1259</v>
      </c>
      <c r="AM1272" s="270" t="s">
        <v>1259</v>
      </c>
      <c r="AN1272" s="270" t="s">
        <v>1259</v>
      </c>
      <c r="AO1272" s="270" t="s">
        <v>1259</v>
      </c>
      <c r="AP1272" s="270" t="s">
        <v>1259</v>
      </c>
      <c r="AQ1272" s="270" t="s">
        <v>1259</v>
      </c>
      <c r="AR1272" s="270" t="s">
        <v>1259</v>
      </c>
      <c r="AS1272" s="270" t="s">
        <v>1259</v>
      </c>
      <c r="AT1272" s="270" t="s">
        <v>1259</v>
      </c>
      <c r="AU1272" s="270" t="s">
        <v>1259</v>
      </c>
      <c r="AV1272" s="270" t="s">
        <v>1259</v>
      </c>
      <c r="AW1272" s="277" t="s">
        <v>1259</v>
      </c>
      <c r="AX1272">
        <f>VLOOKUP(A1272,[1]Sheet4!B$2:G$3636,6,0)</f>
        <v>0</v>
      </c>
      <c r="AY1272" t="str">
        <f>VLOOKUP(A1272,[1]Sheet2!A$3:AC$3636,29,0)</f>
        <v/>
      </c>
      <c r="AZ1272" s="270" t="s">
        <v>3258</v>
      </c>
      <c r="BA1272" s="270" t="s">
        <v>3258</v>
      </c>
      <c r="BB1272" s="270" t="s">
        <v>3258</v>
      </c>
      <c r="BC1272" s="270" t="s">
        <v>3258</v>
      </c>
      <c r="BD1272" s="270"/>
      <c r="BE1272" s="270"/>
      <c r="BH1272" s="248"/>
      <c r="BI1272" s="248"/>
      <c r="BJ1272" s="248"/>
      <c r="BK1272" s="248"/>
      <c r="BL1272" s="248"/>
      <c r="BM1272" s="248"/>
      <c r="BN1272" s="248"/>
      <c r="BO1272" s="248"/>
      <c r="BP1272" s="248" t="s">
        <v>3258</v>
      </c>
      <c r="BQ1272" s="248" t="s">
        <v>3258</v>
      </c>
      <c r="BR1272" s="248" t="s">
        <v>3258</v>
      </c>
      <c r="BS1272" s="248" t="s">
        <v>3258</v>
      </c>
      <c r="BT1272" s="248" t="s">
        <v>3258</v>
      </c>
      <c r="BU1272" s="248" t="s">
        <v>3258</v>
      </c>
      <c r="BV1272" s="247"/>
      <c r="BW1272" s="248"/>
      <c r="BX1272" s="248"/>
      <c r="BY1272" s="248"/>
      <c r="BZ1272" s="248"/>
      <c r="CA1272" s="241"/>
      <c r="CB1272" s="241"/>
      <c r="CC1272" s="241"/>
      <c r="CD1272" s="241"/>
      <c r="CE1272" s="248"/>
    </row>
    <row r="1273" spans="1:83" ht="14.4" x14ac:dyDescent="0.3">
      <c r="A1273" s="269">
        <v>525970</v>
      </c>
      <c r="B1273" s="272" t="str">
        <f>VLOOKUP(A1273,[1]Sheet4!B$1:G$3636,5,0)</f>
        <v>الرابعة حديث</v>
      </c>
      <c r="C1273" s="270" t="s">
        <v>1259</v>
      </c>
      <c r="D1273" s="270" t="s">
        <v>1259</v>
      </c>
      <c r="E1273" s="270" t="s">
        <v>1259</v>
      </c>
      <c r="F1273" s="270" t="s">
        <v>1259</v>
      </c>
      <c r="G1273" s="270" t="s">
        <v>1259</v>
      </c>
      <c r="H1273" s="270" t="s">
        <v>1259</v>
      </c>
      <c r="I1273" s="270" t="s">
        <v>1259</v>
      </c>
      <c r="J1273" s="270" t="s">
        <v>1259</v>
      </c>
      <c r="K1273" s="270" t="s">
        <v>1259</v>
      </c>
      <c r="L1273" s="270" t="s">
        <v>1259</v>
      </c>
      <c r="M1273" s="270" t="s">
        <v>1259</v>
      </c>
      <c r="N1273" s="270" t="s">
        <v>1259</v>
      </c>
      <c r="O1273" s="270" t="s">
        <v>1259</v>
      </c>
      <c r="P1273" s="270" t="s">
        <v>1259</v>
      </c>
      <c r="Q1273" s="270" t="s">
        <v>1259</v>
      </c>
      <c r="R1273" s="270" t="s">
        <v>1259</v>
      </c>
      <c r="S1273" s="270" t="s">
        <v>1259</v>
      </c>
      <c r="T1273" s="270" t="s">
        <v>1259</v>
      </c>
      <c r="U1273" s="270" t="s">
        <v>1259</v>
      </c>
      <c r="V1273" s="270" t="s">
        <v>1259</v>
      </c>
      <c r="W1273" s="270" t="s">
        <v>1259</v>
      </c>
      <c r="X1273" s="270" t="s">
        <v>1259</v>
      </c>
      <c r="Y1273" s="270" t="s">
        <v>1259</v>
      </c>
      <c r="Z1273" s="270" t="s">
        <v>1259</v>
      </c>
      <c r="AA1273" s="270" t="s">
        <v>1259</v>
      </c>
      <c r="AB1273" s="270" t="s">
        <v>1259</v>
      </c>
      <c r="AC1273" s="270" t="s">
        <v>1259</v>
      </c>
      <c r="AD1273" s="270" t="s">
        <v>1259</v>
      </c>
      <c r="AE1273" s="270" t="s">
        <v>1259</v>
      </c>
      <c r="AF1273" s="270" t="s">
        <v>1259</v>
      </c>
      <c r="AG1273" s="270" t="s">
        <v>1259</v>
      </c>
      <c r="AH1273" s="270" t="s">
        <v>1259</v>
      </c>
      <c r="AI1273" s="270" t="s">
        <v>1259</v>
      </c>
      <c r="AJ1273" s="270" t="s">
        <v>1259</v>
      </c>
      <c r="AK1273" s="270" t="s">
        <v>1259</v>
      </c>
      <c r="AL1273" s="270" t="s">
        <v>1259</v>
      </c>
      <c r="AM1273" s="270" t="s">
        <v>1259</v>
      </c>
      <c r="AN1273" s="270" t="s">
        <v>1259</v>
      </c>
      <c r="AO1273" s="270" t="s">
        <v>1259</v>
      </c>
      <c r="AP1273" s="270" t="s">
        <v>1259</v>
      </c>
      <c r="AQ1273" s="270" t="s">
        <v>1259</v>
      </c>
      <c r="AR1273" s="270" t="s">
        <v>1259</v>
      </c>
      <c r="AS1273" s="270" t="s">
        <v>3258</v>
      </c>
      <c r="AT1273" s="270" t="s">
        <v>3258</v>
      </c>
      <c r="AU1273" s="270" t="s">
        <v>3258</v>
      </c>
      <c r="AV1273" s="270" t="s">
        <v>3258</v>
      </c>
      <c r="AW1273" s="277" t="s">
        <v>3258</v>
      </c>
      <c r="AY1273" t="str">
        <f>VLOOKUP(A1273,[1]Sheet2!A$3:AC$3636,29,0)</f>
        <v/>
      </c>
      <c r="AZ1273" s="270" t="s">
        <v>3258</v>
      </c>
      <c r="BA1273" s="270" t="s">
        <v>3258</v>
      </c>
      <c r="BB1273" s="270" t="s">
        <v>3258</v>
      </c>
      <c r="BC1273" s="270" t="s">
        <v>3258</v>
      </c>
      <c r="BD1273" s="270"/>
      <c r="BE1273" s="270"/>
    </row>
    <row r="1274" spans="1:83" ht="14.4" x14ac:dyDescent="0.3">
      <c r="A1274" s="269">
        <v>525971</v>
      </c>
      <c r="B1274" s="272" t="str">
        <f>VLOOKUP(A1274,[1]Sheet4!B$1:G$3636,5,0)</f>
        <v>الرابعة حديث</v>
      </c>
      <c r="C1274" s="270" t="s">
        <v>1259</v>
      </c>
      <c r="D1274" s="270" t="s">
        <v>1259</v>
      </c>
      <c r="E1274" s="270" t="s">
        <v>1259</v>
      </c>
      <c r="F1274" s="270" t="s">
        <v>1259</v>
      </c>
      <c r="G1274" s="270" t="s">
        <v>1259</v>
      </c>
      <c r="H1274" s="270" t="s">
        <v>1259</v>
      </c>
      <c r="I1274" s="270" t="s">
        <v>1259</v>
      </c>
      <c r="J1274" s="270" t="s">
        <v>1259</v>
      </c>
      <c r="K1274" s="270" t="s">
        <v>1259</v>
      </c>
      <c r="L1274" s="270" t="s">
        <v>1259</v>
      </c>
      <c r="M1274" s="270" t="s">
        <v>1259</v>
      </c>
      <c r="N1274" s="270" t="s">
        <v>1259</v>
      </c>
      <c r="O1274" s="270" t="s">
        <v>1259</v>
      </c>
      <c r="P1274" s="270" t="s">
        <v>1259</v>
      </c>
      <c r="Q1274" s="270" t="s">
        <v>1259</v>
      </c>
      <c r="R1274" s="270" t="s">
        <v>1259</v>
      </c>
      <c r="S1274" s="270" t="s">
        <v>1259</v>
      </c>
      <c r="T1274" s="270" t="s">
        <v>1259</v>
      </c>
      <c r="U1274" s="270" t="s">
        <v>1259</v>
      </c>
      <c r="V1274" s="270" t="s">
        <v>1259</v>
      </c>
      <c r="W1274" s="270" t="s">
        <v>1259</v>
      </c>
      <c r="X1274" s="270" t="s">
        <v>1259</v>
      </c>
      <c r="Y1274" s="270" t="s">
        <v>1259</v>
      </c>
      <c r="Z1274" s="270" t="s">
        <v>1259</v>
      </c>
      <c r="AA1274" s="270" t="s">
        <v>1259</v>
      </c>
      <c r="AB1274" s="270" t="s">
        <v>1259</v>
      </c>
      <c r="AC1274" s="270" t="s">
        <v>1259</v>
      </c>
      <c r="AD1274" s="270" t="s">
        <v>1259</v>
      </c>
      <c r="AE1274" s="270" t="s">
        <v>1259</v>
      </c>
      <c r="AF1274" s="270" t="s">
        <v>1259</v>
      </c>
      <c r="AG1274" s="270" t="s">
        <v>1259</v>
      </c>
      <c r="AH1274" s="270" t="s">
        <v>1259</v>
      </c>
      <c r="AI1274" s="270" t="s">
        <v>1259</v>
      </c>
      <c r="AJ1274" s="270" t="s">
        <v>1259</v>
      </c>
      <c r="AK1274" s="270" t="s">
        <v>1259</v>
      </c>
      <c r="AL1274" s="270" t="s">
        <v>1259</v>
      </c>
      <c r="AM1274" s="270" t="s">
        <v>1259</v>
      </c>
      <c r="AN1274" s="270" t="s">
        <v>1259</v>
      </c>
      <c r="AO1274" s="270" t="s">
        <v>1259</v>
      </c>
      <c r="AP1274" s="270" t="s">
        <v>1259</v>
      </c>
      <c r="AQ1274" s="270" t="s">
        <v>1259</v>
      </c>
      <c r="AR1274" s="270" t="s">
        <v>1259</v>
      </c>
      <c r="AS1274" s="270" t="s">
        <v>3258</v>
      </c>
      <c r="AT1274" s="270" t="s">
        <v>3258</v>
      </c>
      <c r="AU1274" s="270" t="s">
        <v>3258</v>
      </c>
      <c r="AV1274" s="270" t="s">
        <v>3258</v>
      </c>
      <c r="AW1274" s="277" t="s">
        <v>3258</v>
      </c>
      <c r="AY1274" t="str">
        <f>VLOOKUP(A1274,[1]Sheet2!A$3:AC$3636,29,0)</f>
        <v/>
      </c>
      <c r="AZ1274" s="270" t="s">
        <v>3258</v>
      </c>
      <c r="BA1274" s="270" t="s">
        <v>3258</v>
      </c>
      <c r="BB1274" s="270" t="s">
        <v>3258</v>
      </c>
      <c r="BC1274" s="270" t="s">
        <v>3258</v>
      </c>
      <c r="BD1274" s="270"/>
      <c r="BE1274" s="270"/>
      <c r="BH1274" s="248"/>
      <c r="BI1274" s="248"/>
      <c r="BJ1274" s="248"/>
      <c r="BK1274" s="248"/>
      <c r="BL1274" s="248"/>
      <c r="BM1274" s="248"/>
      <c r="BN1274" s="248"/>
      <c r="BO1274" s="248"/>
      <c r="BP1274" s="248" t="s">
        <v>3258</v>
      </c>
      <c r="BQ1274" s="248" t="s">
        <v>3258</v>
      </c>
      <c r="BR1274" s="248" t="s">
        <v>3258</v>
      </c>
      <c r="BS1274" s="248" t="s">
        <v>3258</v>
      </c>
      <c r="BT1274" s="248" t="s">
        <v>3258</v>
      </c>
      <c r="BU1274" s="248" t="s">
        <v>3258</v>
      </c>
      <c r="BV1274" s="247"/>
      <c r="BW1274" s="248"/>
      <c r="BX1274" s="248"/>
      <c r="BY1274" s="248"/>
      <c r="BZ1274" s="248"/>
      <c r="CA1274" s="241"/>
      <c r="CB1274" s="241"/>
      <c r="CC1274" s="241"/>
      <c r="CD1274" s="241"/>
      <c r="CE1274" s="248"/>
    </row>
    <row r="1275" spans="1:83" ht="14.4" x14ac:dyDescent="0.3">
      <c r="A1275" s="269">
        <v>525978</v>
      </c>
      <c r="B1275" s="272" t="str">
        <f>VLOOKUP(A1275,[1]Sheet4!B$1:G$3636,5,0)</f>
        <v>الرابعة حديث</v>
      </c>
      <c r="C1275" s="270" t="s">
        <v>1259</v>
      </c>
      <c r="D1275" s="270" t="s">
        <v>1259</v>
      </c>
      <c r="E1275" s="270" t="s">
        <v>1259</v>
      </c>
      <c r="F1275" s="270" t="s">
        <v>1259</v>
      </c>
      <c r="G1275" s="270" t="s">
        <v>1259</v>
      </c>
      <c r="H1275" s="270" t="s">
        <v>1259</v>
      </c>
      <c r="I1275" s="270" t="s">
        <v>1259</v>
      </c>
      <c r="J1275" s="270" t="s">
        <v>1259</v>
      </c>
      <c r="K1275" s="270" t="s">
        <v>1259</v>
      </c>
      <c r="L1275" s="270" t="s">
        <v>1259</v>
      </c>
      <c r="M1275" s="270" t="s">
        <v>1259</v>
      </c>
      <c r="N1275" s="270" t="s">
        <v>1259</v>
      </c>
      <c r="O1275" s="270" t="s">
        <v>1259</v>
      </c>
      <c r="P1275" s="270" t="s">
        <v>1259</v>
      </c>
      <c r="Q1275" s="270" t="s">
        <v>1259</v>
      </c>
      <c r="R1275" s="270" t="s">
        <v>1259</v>
      </c>
      <c r="S1275" s="270" t="s">
        <v>1259</v>
      </c>
      <c r="T1275" s="270" t="s">
        <v>1259</v>
      </c>
      <c r="U1275" s="270" t="s">
        <v>1259</v>
      </c>
      <c r="V1275" s="270" t="s">
        <v>1259</v>
      </c>
      <c r="W1275" s="270" t="s">
        <v>1259</v>
      </c>
      <c r="X1275" s="270" t="s">
        <v>1259</v>
      </c>
      <c r="Y1275" s="270" t="s">
        <v>1259</v>
      </c>
      <c r="Z1275" s="270" t="s">
        <v>1259</v>
      </c>
      <c r="AA1275" s="270" t="s">
        <v>1259</v>
      </c>
      <c r="AB1275" s="270" t="s">
        <v>1259</v>
      </c>
      <c r="AC1275" s="270" t="s">
        <v>1259</v>
      </c>
      <c r="AD1275" s="270" t="s">
        <v>1259</v>
      </c>
      <c r="AE1275" s="270" t="s">
        <v>1259</v>
      </c>
      <c r="AF1275" s="270" t="s">
        <v>1259</v>
      </c>
      <c r="AG1275" s="270" t="s">
        <v>1259</v>
      </c>
      <c r="AH1275" s="270" t="s">
        <v>1259</v>
      </c>
      <c r="AI1275" s="270" t="s">
        <v>1259</v>
      </c>
      <c r="AJ1275" s="270" t="s">
        <v>1259</v>
      </c>
      <c r="AK1275" s="270" t="s">
        <v>1259</v>
      </c>
      <c r="AL1275" s="270" t="s">
        <v>1259</v>
      </c>
      <c r="AM1275" s="270" t="s">
        <v>1259</v>
      </c>
      <c r="AN1275" s="270" t="s">
        <v>1259</v>
      </c>
      <c r="AO1275" s="270" t="s">
        <v>1259</v>
      </c>
      <c r="AP1275" s="270" t="s">
        <v>1259</v>
      </c>
      <c r="AQ1275" s="270" t="s">
        <v>1259</v>
      </c>
      <c r="AR1275" s="270" t="s">
        <v>1259</v>
      </c>
      <c r="AS1275" s="270" t="s">
        <v>3258</v>
      </c>
      <c r="AT1275" s="270" t="s">
        <v>3258</v>
      </c>
      <c r="AU1275" s="270" t="s">
        <v>3258</v>
      </c>
      <c r="AV1275" s="270" t="s">
        <v>3258</v>
      </c>
      <c r="AW1275" s="277" t="s">
        <v>3258</v>
      </c>
      <c r="AY1275" t="str">
        <f>VLOOKUP(A1275,[1]Sheet2!A$3:AC$3636,29,0)</f>
        <v/>
      </c>
      <c r="AZ1275" s="270" t="s">
        <v>3258</v>
      </c>
      <c r="BA1275" s="270" t="s">
        <v>3258</v>
      </c>
      <c r="BB1275" s="270" t="s">
        <v>3258</v>
      </c>
      <c r="BC1275" s="270" t="s">
        <v>3258</v>
      </c>
      <c r="BD1275" s="270"/>
      <c r="BE1275" s="270"/>
    </row>
    <row r="1276" spans="1:83" ht="14.4" x14ac:dyDescent="0.3">
      <c r="A1276" s="269">
        <v>525979</v>
      </c>
      <c r="B1276" s="272" t="str">
        <f>VLOOKUP(A1276,[1]Sheet4!B$1:G$3636,5,0)</f>
        <v>الرابعة</v>
      </c>
      <c r="C1276" s="270" t="s">
        <v>1259</v>
      </c>
      <c r="D1276" s="270" t="s">
        <v>1259</v>
      </c>
      <c r="E1276" s="270" t="s">
        <v>1259</v>
      </c>
      <c r="F1276" s="270" t="s">
        <v>1259</v>
      </c>
      <c r="G1276" s="270" t="s">
        <v>1259</v>
      </c>
      <c r="H1276" s="270" t="s">
        <v>1259</v>
      </c>
      <c r="I1276" s="270" t="s">
        <v>1259</v>
      </c>
      <c r="J1276" s="270" t="s">
        <v>1259</v>
      </c>
      <c r="K1276" s="270" t="s">
        <v>1259</v>
      </c>
      <c r="L1276" s="270" t="s">
        <v>1259</v>
      </c>
      <c r="M1276" s="270" t="s">
        <v>1259</v>
      </c>
      <c r="N1276" s="270" t="s">
        <v>1259</v>
      </c>
      <c r="O1276" s="270" t="s">
        <v>1259</v>
      </c>
      <c r="P1276" s="270" t="s">
        <v>1259</v>
      </c>
      <c r="Q1276" s="270" t="s">
        <v>1259</v>
      </c>
      <c r="R1276" s="270" t="s">
        <v>1259</v>
      </c>
      <c r="S1276" s="270" t="s">
        <v>1259</v>
      </c>
      <c r="T1276" s="270" t="s">
        <v>1259</v>
      </c>
      <c r="U1276" s="270" t="s">
        <v>1259</v>
      </c>
      <c r="V1276" s="270" t="s">
        <v>1259</v>
      </c>
      <c r="W1276" s="270" t="s">
        <v>1259</v>
      </c>
      <c r="X1276" s="270" t="s">
        <v>1259</v>
      </c>
      <c r="Y1276" s="270" t="s">
        <v>1259</v>
      </c>
      <c r="Z1276" s="270" t="s">
        <v>1259</v>
      </c>
      <c r="AA1276" s="270" t="s">
        <v>1259</v>
      </c>
      <c r="AB1276" s="270" t="s">
        <v>1259</v>
      </c>
      <c r="AC1276" s="270" t="s">
        <v>1259</v>
      </c>
      <c r="AD1276" s="270" t="s">
        <v>1259</v>
      </c>
      <c r="AE1276" s="270" t="s">
        <v>1259</v>
      </c>
      <c r="AF1276" s="270" t="s">
        <v>1259</v>
      </c>
      <c r="AG1276" s="270" t="s">
        <v>1259</v>
      </c>
      <c r="AH1276" s="270" t="s">
        <v>1259</v>
      </c>
      <c r="AI1276" s="270" t="s">
        <v>1259</v>
      </c>
      <c r="AJ1276" s="270" t="s">
        <v>1259</v>
      </c>
      <c r="AK1276" s="270" t="s">
        <v>1259</v>
      </c>
      <c r="AL1276" s="270" t="s">
        <v>1259</v>
      </c>
      <c r="AM1276" s="270" t="s">
        <v>1259</v>
      </c>
      <c r="AN1276" s="270" t="s">
        <v>1259</v>
      </c>
      <c r="AO1276" s="270" t="s">
        <v>1259</v>
      </c>
      <c r="AP1276" s="270" t="s">
        <v>1259</v>
      </c>
      <c r="AQ1276" s="270" t="s">
        <v>1259</v>
      </c>
      <c r="AR1276" s="270" t="s">
        <v>1259</v>
      </c>
      <c r="AS1276" s="270" t="s">
        <v>1259</v>
      </c>
      <c r="AT1276" s="270" t="s">
        <v>1259</v>
      </c>
      <c r="AU1276" s="270" t="s">
        <v>1259</v>
      </c>
      <c r="AV1276" s="270" t="s">
        <v>1259</v>
      </c>
      <c r="AW1276" s="270" t="s">
        <v>1259</v>
      </c>
      <c r="AX1276">
        <f>VLOOKUP(A1276,[1]Sheet4!B$2:G$3636,6,0)</f>
        <v>0</v>
      </c>
      <c r="AY1276">
        <f>VLOOKUP(A1276,[1]Sheet2!A$3:AC$3636,29,0)</f>
        <v>0</v>
      </c>
      <c r="AZ1276" s="270" t="s">
        <v>3258</v>
      </c>
      <c r="BA1276" s="270" t="s">
        <v>3258</v>
      </c>
      <c r="BB1276" s="270" t="s">
        <v>3258</v>
      </c>
      <c r="BC1276" s="270" t="s">
        <v>3258</v>
      </c>
      <c r="BD1276" s="270"/>
      <c r="BE1276" s="270"/>
    </row>
    <row r="1277" spans="1:83" ht="14.4" x14ac:dyDescent="0.3">
      <c r="A1277" s="269">
        <v>525984</v>
      </c>
      <c r="B1277" s="272" t="str">
        <f>VLOOKUP(A1277,[1]Sheet4!B$1:G$3636,5,0)</f>
        <v>الرابعة</v>
      </c>
      <c r="C1277" s="270" t="s">
        <v>1259</v>
      </c>
      <c r="D1277" s="270" t="s">
        <v>1259</v>
      </c>
      <c r="E1277" s="270" t="s">
        <v>1259</v>
      </c>
      <c r="F1277" s="270" t="s">
        <v>1259</v>
      </c>
      <c r="G1277" s="270" t="s">
        <v>1259</v>
      </c>
      <c r="H1277" s="270" t="s">
        <v>1259</v>
      </c>
      <c r="I1277" s="270" t="s">
        <v>1259</v>
      </c>
      <c r="J1277" s="270" t="s">
        <v>1259</v>
      </c>
      <c r="K1277" s="270" t="s">
        <v>1259</v>
      </c>
      <c r="L1277" s="270" t="s">
        <v>1259</v>
      </c>
      <c r="M1277" s="270" t="s">
        <v>1259</v>
      </c>
      <c r="N1277" s="270" t="s">
        <v>1259</v>
      </c>
      <c r="O1277" s="270" t="s">
        <v>1259</v>
      </c>
      <c r="P1277" s="270" t="s">
        <v>1259</v>
      </c>
      <c r="Q1277" s="270" t="s">
        <v>1259</v>
      </c>
      <c r="R1277" s="270" t="s">
        <v>1259</v>
      </c>
      <c r="S1277" s="270" t="s">
        <v>1259</v>
      </c>
      <c r="T1277" s="270" t="s">
        <v>1259</v>
      </c>
      <c r="U1277" s="270" t="s">
        <v>1259</v>
      </c>
      <c r="V1277" s="270" t="s">
        <v>1259</v>
      </c>
      <c r="W1277" s="270" t="s">
        <v>1259</v>
      </c>
      <c r="X1277" s="270" t="s">
        <v>1259</v>
      </c>
      <c r="Y1277" s="270" t="s">
        <v>1259</v>
      </c>
      <c r="Z1277" s="270" t="s">
        <v>1259</v>
      </c>
      <c r="AA1277" s="270" t="s">
        <v>1259</v>
      </c>
      <c r="AB1277" s="270" t="s">
        <v>1259</v>
      </c>
      <c r="AC1277" s="270" t="s">
        <v>1259</v>
      </c>
      <c r="AD1277" s="270" t="s">
        <v>1259</v>
      </c>
      <c r="AE1277" s="270" t="s">
        <v>1259</v>
      </c>
      <c r="AF1277" s="270" t="s">
        <v>1259</v>
      </c>
      <c r="AG1277" s="270" t="s">
        <v>1259</v>
      </c>
      <c r="AH1277" s="270" t="s">
        <v>1259</v>
      </c>
      <c r="AI1277" s="270" t="s">
        <v>1259</v>
      </c>
      <c r="AJ1277" s="270" t="s">
        <v>1259</v>
      </c>
      <c r="AK1277" s="270" t="s">
        <v>1259</v>
      </c>
      <c r="AL1277" s="270" t="s">
        <v>1259</v>
      </c>
      <c r="AM1277" s="270" t="s">
        <v>1259</v>
      </c>
      <c r="AN1277" s="270" t="s">
        <v>1259</v>
      </c>
      <c r="AO1277" s="270" t="s">
        <v>1259</v>
      </c>
      <c r="AP1277" s="270" t="s">
        <v>1259</v>
      </c>
      <c r="AQ1277" s="270" t="s">
        <v>1259</v>
      </c>
      <c r="AR1277" s="270" t="s">
        <v>1259</v>
      </c>
      <c r="AS1277" s="270" t="s">
        <v>1259</v>
      </c>
      <c r="AT1277" s="270" t="s">
        <v>1259</v>
      </c>
      <c r="AU1277" s="270" t="s">
        <v>1259</v>
      </c>
      <c r="AV1277" s="270" t="s">
        <v>1259</v>
      </c>
      <c r="AW1277" s="277" t="s">
        <v>1259</v>
      </c>
      <c r="AX1277">
        <f>VLOOKUP(A1277,[1]Sheet4!B$2:G$3636,6,0)</f>
        <v>0</v>
      </c>
      <c r="AY1277" t="str">
        <f>VLOOKUP(A1277,[1]Sheet2!A$3:AC$3636,29,0)</f>
        <v/>
      </c>
      <c r="AZ1277" s="270" t="s">
        <v>3258</v>
      </c>
      <c r="BA1277" s="270" t="s">
        <v>3258</v>
      </c>
      <c r="BB1277" s="270" t="s">
        <v>3258</v>
      </c>
      <c r="BC1277" s="270" t="s">
        <v>3258</v>
      </c>
      <c r="BD1277" s="270"/>
      <c r="BE1277" s="270"/>
    </row>
    <row r="1278" spans="1:83" ht="14.4" x14ac:dyDescent="0.3">
      <c r="A1278" s="269">
        <v>525989</v>
      </c>
      <c r="B1278" s="272" t="str">
        <f>VLOOKUP(A1278,[1]Sheet4!B$1:G$3636,5,0)</f>
        <v>الرابعة</v>
      </c>
      <c r="C1278" s="270" t="s">
        <v>1259</v>
      </c>
      <c r="D1278" s="270" t="s">
        <v>1259</v>
      </c>
      <c r="E1278" s="270" t="s">
        <v>1259</v>
      </c>
      <c r="F1278" s="270" t="s">
        <v>1259</v>
      </c>
      <c r="G1278" s="270" t="s">
        <v>1259</v>
      </c>
      <c r="H1278" s="270" t="s">
        <v>1259</v>
      </c>
      <c r="I1278" s="270" t="s">
        <v>1259</v>
      </c>
      <c r="J1278" s="270" t="s">
        <v>1259</v>
      </c>
      <c r="K1278" s="270" t="s">
        <v>1259</v>
      </c>
      <c r="L1278" s="270" t="s">
        <v>1259</v>
      </c>
      <c r="M1278" s="270" t="s">
        <v>1259</v>
      </c>
      <c r="N1278" s="270" t="s">
        <v>1259</v>
      </c>
      <c r="O1278" s="270" t="s">
        <v>1259</v>
      </c>
      <c r="P1278" s="270" t="s">
        <v>1259</v>
      </c>
      <c r="Q1278" s="270" t="s">
        <v>1259</v>
      </c>
      <c r="R1278" s="270" t="s">
        <v>1259</v>
      </c>
      <c r="S1278" s="270" t="s">
        <v>1259</v>
      </c>
      <c r="T1278" s="270" t="s">
        <v>1259</v>
      </c>
      <c r="U1278" s="270" t="s">
        <v>1259</v>
      </c>
      <c r="V1278" s="270" t="s">
        <v>1259</v>
      </c>
      <c r="W1278" s="270" t="s">
        <v>1259</v>
      </c>
      <c r="X1278" s="270" t="s">
        <v>1259</v>
      </c>
      <c r="Y1278" s="270" t="s">
        <v>1259</v>
      </c>
      <c r="Z1278" s="270" t="s">
        <v>1259</v>
      </c>
      <c r="AA1278" s="270" t="s">
        <v>1259</v>
      </c>
      <c r="AB1278" s="270" t="s">
        <v>1259</v>
      </c>
      <c r="AC1278" s="270" t="s">
        <v>1259</v>
      </c>
      <c r="AD1278" s="270" t="s">
        <v>1259</v>
      </c>
      <c r="AE1278" s="270" t="s">
        <v>1259</v>
      </c>
      <c r="AF1278" s="270" t="s">
        <v>1259</v>
      </c>
      <c r="AG1278" s="270" t="s">
        <v>1259</v>
      </c>
      <c r="AH1278" s="270" t="s">
        <v>1259</v>
      </c>
      <c r="AI1278" s="270" t="s">
        <v>1259</v>
      </c>
      <c r="AJ1278" s="270" t="s">
        <v>1259</v>
      </c>
      <c r="AK1278" s="270" t="s">
        <v>1259</v>
      </c>
      <c r="AL1278" s="270" t="s">
        <v>1259</v>
      </c>
      <c r="AM1278" s="270" t="s">
        <v>1259</v>
      </c>
      <c r="AN1278" s="270" t="s">
        <v>1259</v>
      </c>
      <c r="AO1278" s="270" t="s">
        <v>1259</v>
      </c>
      <c r="AP1278" s="270" t="s">
        <v>1259</v>
      </c>
      <c r="AQ1278" s="270" t="s">
        <v>1259</v>
      </c>
      <c r="AR1278" s="270" t="s">
        <v>1259</v>
      </c>
      <c r="AS1278" s="270" t="s">
        <v>1259</v>
      </c>
      <c r="AT1278" s="270" t="s">
        <v>1259</v>
      </c>
      <c r="AU1278" s="270" t="s">
        <v>1259</v>
      </c>
      <c r="AV1278" s="270" t="s">
        <v>1259</v>
      </c>
      <c r="AW1278" s="270" t="s">
        <v>1259</v>
      </c>
      <c r="AX1278">
        <f>VLOOKUP(A1278,[1]Sheet4!B$2:G$3636,6,0)</f>
        <v>0</v>
      </c>
      <c r="AY1278" t="str">
        <f>VLOOKUP(A1278,[1]Sheet2!A$3:AC$3636,29,0)</f>
        <v/>
      </c>
      <c r="AZ1278" s="270" t="s">
        <v>3258</v>
      </c>
      <c r="BA1278" s="270" t="s">
        <v>3258</v>
      </c>
      <c r="BB1278" s="270" t="s">
        <v>3258</v>
      </c>
      <c r="BC1278" s="270" t="s">
        <v>3258</v>
      </c>
      <c r="BD1278" s="270"/>
      <c r="BE1278" s="270"/>
    </row>
    <row r="1279" spans="1:83" ht="14.4" x14ac:dyDescent="0.3">
      <c r="A1279" s="269">
        <v>525995</v>
      </c>
      <c r="B1279" s="272" t="str">
        <f>VLOOKUP(A1279,[1]Sheet4!B$1:G$3636,5,0)</f>
        <v>الرابعة حديث</v>
      </c>
      <c r="C1279" s="270" t="s">
        <v>1259</v>
      </c>
      <c r="D1279" s="270" t="s">
        <v>1259</v>
      </c>
      <c r="E1279" s="270" t="s">
        <v>1259</v>
      </c>
      <c r="F1279" s="270" t="s">
        <v>1259</v>
      </c>
      <c r="G1279" s="270" t="s">
        <v>1259</v>
      </c>
      <c r="H1279" s="270" t="s">
        <v>1259</v>
      </c>
      <c r="I1279" s="270" t="s">
        <v>1259</v>
      </c>
      <c r="J1279" s="270" t="s">
        <v>1259</v>
      </c>
      <c r="K1279" s="270" t="s">
        <v>1259</v>
      </c>
      <c r="L1279" s="270" t="s">
        <v>1259</v>
      </c>
      <c r="M1279" s="270" t="s">
        <v>1259</v>
      </c>
      <c r="N1279" s="270" t="s">
        <v>1259</v>
      </c>
      <c r="O1279" s="270" t="s">
        <v>1259</v>
      </c>
      <c r="P1279" s="270" t="s">
        <v>1259</v>
      </c>
      <c r="Q1279" s="270" t="s">
        <v>1259</v>
      </c>
      <c r="R1279" s="270" t="s">
        <v>1259</v>
      </c>
      <c r="S1279" s="270" t="s">
        <v>1259</v>
      </c>
      <c r="T1279" s="270" t="s">
        <v>1259</v>
      </c>
      <c r="U1279" s="270" t="s">
        <v>1259</v>
      </c>
      <c r="V1279" s="270" t="s">
        <v>1259</v>
      </c>
      <c r="W1279" s="270" t="s">
        <v>1259</v>
      </c>
      <c r="X1279" s="270" t="s">
        <v>1259</v>
      </c>
      <c r="Y1279" s="270" t="s">
        <v>1259</v>
      </c>
      <c r="Z1279" s="270" t="s">
        <v>1259</v>
      </c>
      <c r="AA1279" s="270" t="s">
        <v>1259</v>
      </c>
      <c r="AB1279" s="270" t="s">
        <v>1259</v>
      </c>
      <c r="AC1279" s="270" t="s">
        <v>1259</v>
      </c>
      <c r="AD1279" s="270" t="s">
        <v>1259</v>
      </c>
      <c r="AE1279" s="270" t="s">
        <v>1259</v>
      </c>
      <c r="AF1279" s="270" t="s">
        <v>1259</v>
      </c>
      <c r="AG1279" s="270" t="s">
        <v>1259</v>
      </c>
      <c r="AH1279" s="270" t="s">
        <v>1259</v>
      </c>
      <c r="AI1279" s="270" t="s">
        <v>1259</v>
      </c>
      <c r="AJ1279" s="270" t="s">
        <v>1259</v>
      </c>
      <c r="AK1279" s="270" t="s">
        <v>1259</v>
      </c>
      <c r="AL1279" s="270" t="s">
        <v>1259</v>
      </c>
      <c r="AM1279" s="270" t="s">
        <v>1259</v>
      </c>
      <c r="AN1279" s="270" t="s">
        <v>1259</v>
      </c>
      <c r="AO1279" s="270" t="s">
        <v>1259</v>
      </c>
      <c r="AP1279" s="270" t="s">
        <v>1259</v>
      </c>
      <c r="AQ1279" s="270" t="s">
        <v>1259</v>
      </c>
      <c r="AR1279" s="270" t="s">
        <v>1259</v>
      </c>
      <c r="AS1279" s="270" t="s">
        <v>3258</v>
      </c>
      <c r="AT1279" s="270" t="s">
        <v>3258</v>
      </c>
      <c r="AU1279" s="270" t="s">
        <v>3258</v>
      </c>
      <c r="AV1279" s="270" t="s">
        <v>3258</v>
      </c>
      <c r="AW1279" s="277" t="s">
        <v>3258</v>
      </c>
      <c r="AY1279" t="str">
        <f>VLOOKUP(A1279,[1]Sheet2!A$3:AC$3636,29,0)</f>
        <v/>
      </c>
      <c r="AZ1279" s="270" t="s">
        <v>3258</v>
      </c>
      <c r="BA1279" s="270" t="s">
        <v>3258</v>
      </c>
      <c r="BB1279" s="270" t="s">
        <v>3258</v>
      </c>
      <c r="BC1279" s="270" t="s">
        <v>3258</v>
      </c>
      <c r="BD1279" s="270"/>
      <c r="BE1279" s="270"/>
    </row>
    <row r="1280" spans="1:83" ht="14.4" x14ac:dyDescent="0.3">
      <c r="A1280" s="269">
        <v>526007</v>
      </c>
      <c r="B1280" s="272" t="str">
        <f>VLOOKUP(A1280,[1]Sheet4!B$1:G$3636,5,0)</f>
        <v>الرابعة حديث</v>
      </c>
      <c r="C1280" s="270" t="s">
        <v>1259</v>
      </c>
      <c r="D1280" s="270" t="s">
        <v>1259</v>
      </c>
      <c r="E1280" s="270" t="s">
        <v>1259</v>
      </c>
      <c r="F1280" s="270" t="s">
        <v>1259</v>
      </c>
      <c r="G1280" s="270" t="s">
        <v>1259</v>
      </c>
      <c r="H1280" s="270" t="s">
        <v>1259</v>
      </c>
      <c r="I1280" s="270" t="s">
        <v>1259</v>
      </c>
      <c r="J1280" s="270" t="s">
        <v>1259</v>
      </c>
      <c r="K1280" s="270" t="s">
        <v>1259</v>
      </c>
      <c r="L1280" s="270" t="s">
        <v>1259</v>
      </c>
      <c r="M1280" s="270" t="s">
        <v>1259</v>
      </c>
      <c r="N1280" s="270" t="s">
        <v>1259</v>
      </c>
      <c r="O1280" s="270" t="s">
        <v>1259</v>
      </c>
      <c r="P1280" s="270" t="s">
        <v>1259</v>
      </c>
      <c r="Q1280" s="270" t="s">
        <v>1259</v>
      </c>
      <c r="R1280" s="270" t="s">
        <v>1259</v>
      </c>
      <c r="S1280" s="270" t="s">
        <v>1259</v>
      </c>
      <c r="T1280" s="270" t="s">
        <v>1259</v>
      </c>
      <c r="U1280" s="270" t="s">
        <v>1259</v>
      </c>
      <c r="V1280" s="270" t="s">
        <v>1259</v>
      </c>
      <c r="W1280" s="270" t="s">
        <v>1259</v>
      </c>
      <c r="X1280" s="270" t="s">
        <v>1259</v>
      </c>
      <c r="Y1280" s="270" t="s">
        <v>1259</v>
      </c>
      <c r="Z1280" s="270" t="s">
        <v>1259</v>
      </c>
      <c r="AA1280" s="270" t="s">
        <v>1259</v>
      </c>
      <c r="AB1280" s="270" t="s">
        <v>1259</v>
      </c>
      <c r="AC1280" s="270" t="s">
        <v>1259</v>
      </c>
      <c r="AD1280" s="270" t="s">
        <v>1259</v>
      </c>
      <c r="AE1280" s="270" t="s">
        <v>1259</v>
      </c>
      <c r="AF1280" s="270" t="s">
        <v>1259</v>
      </c>
      <c r="AG1280" s="270" t="s">
        <v>1259</v>
      </c>
      <c r="AH1280" s="270" t="s">
        <v>1259</v>
      </c>
      <c r="AI1280" s="270" t="s">
        <v>1259</v>
      </c>
      <c r="AJ1280" s="270" t="s">
        <v>1259</v>
      </c>
      <c r="AK1280" s="270" t="s">
        <v>1259</v>
      </c>
      <c r="AL1280" s="270" t="s">
        <v>1259</v>
      </c>
      <c r="AM1280" s="270" t="s">
        <v>1259</v>
      </c>
      <c r="AN1280" s="270" t="s">
        <v>1259</v>
      </c>
      <c r="AO1280" s="270" t="s">
        <v>1259</v>
      </c>
      <c r="AP1280" s="270" t="s">
        <v>1259</v>
      </c>
      <c r="AQ1280" s="270" t="s">
        <v>1259</v>
      </c>
      <c r="AR1280" s="270" t="s">
        <v>1259</v>
      </c>
      <c r="AS1280" s="270" t="s">
        <v>3258</v>
      </c>
      <c r="AT1280" s="270" t="s">
        <v>3258</v>
      </c>
      <c r="AU1280" s="270" t="s">
        <v>3258</v>
      </c>
      <c r="AV1280" s="270" t="s">
        <v>3258</v>
      </c>
      <c r="AW1280" s="277" t="s">
        <v>3258</v>
      </c>
      <c r="AY1280" t="str">
        <f>VLOOKUP(A1280,[1]Sheet2!A$3:AC$3636,29,0)</f>
        <v/>
      </c>
      <c r="AZ1280" s="270" t="s">
        <v>3258</v>
      </c>
      <c r="BA1280" s="270" t="s">
        <v>3258</v>
      </c>
      <c r="BB1280" s="270" t="s">
        <v>3258</v>
      </c>
      <c r="BC1280" s="270" t="s">
        <v>3258</v>
      </c>
      <c r="BD1280" s="270"/>
      <c r="BE1280" s="270"/>
      <c r="BH1280" s="248"/>
      <c r="BI1280" s="248"/>
      <c r="BJ1280" s="248"/>
      <c r="BK1280" s="248"/>
      <c r="BL1280" s="248"/>
      <c r="BM1280" s="248"/>
      <c r="BN1280" s="248"/>
      <c r="BO1280" s="248"/>
      <c r="BP1280" s="248" t="s">
        <v>3258</v>
      </c>
      <c r="BQ1280" s="248" t="s">
        <v>3258</v>
      </c>
      <c r="BR1280" s="248" t="s">
        <v>3258</v>
      </c>
      <c r="BS1280" s="248" t="s">
        <v>3258</v>
      </c>
      <c r="BT1280" s="248" t="s">
        <v>3258</v>
      </c>
      <c r="BU1280" s="248" t="s">
        <v>3258</v>
      </c>
      <c r="BV1280" s="247"/>
      <c r="BW1280" s="248"/>
      <c r="BX1280" s="248"/>
      <c r="BY1280" s="248"/>
      <c r="BZ1280" s="248"/>
      <c r="CA1280" s="241"/>
      <c r="CB1280" s="241"/>
      <c r="CC1280" s="241"/>
      <c r="CD1280" s="241"/>
      <c r="CE1280" s="248"/>
    </row>
    <row r="1281" spans="1:83" ht="14.4" x14ac:dyDescent="0.3">
      <c r="A1281" s="269">
        <v>526012</v>
      </c>
      <c r="B1281" s="272" t="str">
        <f>VLOOKUP(A1281,[1]Sheet4!B$1:G$3636,5,0)</f>
        <v>الرابعة حديث</v>
      </c>
      <c r="C1281" s="270" t="s">
        <v>1259</v>
      </c>
      <c r="D1281" s="270" t="s">
        <v>1259</v>
      </c>
      <c r="E1281" s="270" t="s">
        <v>1259</v>
      </c>
      <c r="F1281" s="270" t="s">
        <v>1259</v>
      </c>
      <c r="G1281" s="270" t="s">
        <v>1259</v>
      </c>
      <c r="H1281" s="270" t="s">
        <v>1259</v>
      </c>
      <c r="I1281" s="270" t="s">
        <v>1259</v>
      </c>
      <c r="J1281" s="270" t="s">
        <v>1259</v>
      </c>
      <c r="K1281" s="270" t="s">
        <v>1259</v>
      </c>
      <c r="L1281" s="270" t="s">
        <v>1259</v>
      </c>
      <c r="M1281" s="270" t="s">
        <v>1259</v>
      </c>
      <c r="N1281" s="270" t="s">
        <v>1259</v>
      </c>
      <c r="O1281" s="270" t="s">
        <v>1259</v>
      </c>
      <c r="P1281" s="270" t="s">
        <v>1259</v>
      </c>
      <c r="Q1281" s="270" t="s">
        <v>1259</v>
      </c>
      <c r="R1281" s="270" t="s">
        <v>1259</v>
      </c>
      <c r="S1281" s="270" t="s">
        <v>1259</v>
      </c>
      <c r="T1281" s="270" t="s">
        <v>1259</v>
      </c>
      <c r="U1281" s="270" t="s">
        <v>1259</v>
      </c>
      <c r="V1281" s="270" t="s">
        <v>1259</v>
      </c>
      <c r="W1281" s="270" t="s">
        <v>1259</v>
      </c>
      <c r="X1281" s="270" t="s">
        <v>1259</v>
      </c>
      <c r="Y1281" s="270" t="s">
        <v>1259</v>
      </c>
      <c r="Z1281" s="270" t="s">
        <v>1259</v>
      </c>
      <c r="AA1281" s="270" t="s">
        <v>1259</v>
      </c>
      <c r="AB1281" s="270" t="s">
        <v>1259</v>
      </c>
      <c r="AC1281" s="270" t="s">
        <v>1259</v>
      </c>
      <c r="AD1281" s="270" t="s">
        <v>1259</v>
      </c>
      <c r="AE1281" s="270" t="s">
        <v>1259</v>
      </c>
      <c r="AF1281" s="270" t="s">
        <v>1259</v>
      </c>
      <c r="AG1281" s="270" t="s">
        <v>1259</v>
      </c>
      <c r="AH1281" s="270" t="s">
        <v>1259</v>
      </c>
      <c r="AI1281" s="270" t="s">
        <v>1259</v>
      </c>
      <c r="AJ1281" s="270" t="s">
        <v>1259</v>
      </c>
      <c r="AK1281" s="270" t="s">
        <v>1259</v>
      </c>
      <c r="AL1281" s="270" t="s">
        <v>1259</v>
      </c>
      <c r="AM1281" s="270" t="s">
        <v>1259</v>
      </c>
      <c r="AN1281" s="270" t="s">
        <v>1259</v>
      </c>
      <c r="AO1281" s="270" t="s">
        <v>1259</v>
      </c>
      <c r="AP1281" s="270" t="s">
        <v>1259</v>
      </c>
      <c r="AQ1281" s="270" t="s">
        <v>1259</v>
      </c>
      <c r="AR1281" s="270" t="s">
        <v>1259</v>
      </c>
      <c r="AS1281" s="270" t="s">
        <v>3258</v>
      </c>
      <c r="AT1281" s="270" t="s">
        <v>3258</v>
      </c>
      <c r="AU1281" s="270" t="s">
        <v>3258</v>
      </c>
      <c r="AV1281" s="270" t="s">
        <v>3258</v>
      </c>
      <c r="AW1281" s="277" t="s">
        <v>3258</v>
      </c>
      <c r="AY1281" t="str">
        <f>VLOOKUP(A1281,[1]Sheet2!A$3:AC$3636,29,0)</f>
        <v/>
      </c>
      <c r="AZ1281" s="270" t="s">
        <v>3258</v>
      </c>
      <c r="BA1281" s="270" t="s">
        <v>3258</v>
      </c>
      <c r="BB1281" s="270" t="s">
        <v>3258</v>
      </c>
      <c r="BC1281" s="270" t="s">
        <v>3258</v>
      </c>
      <c r="BD1281" s="270"/>
      <c r="BE1281" s="270"/>
    </row>
    <row r="1282" spans="1:83" ht="14.4" x14ac:dyDescent="0.3">
      <c r="A1282" s="269">
        <v>526015</v>
      </c>
      <c r="B1282" s="272" t="str">
        <f>VLOOKUP(A1282,[1]Sheet4!B$1:G$3636,5,0)</f>
        <v>الرابعة</v>
      </c>
      <c r="C1282" s="270" t="s">
        <v>1259</v>
      </c>
      <c r="D1282" s="270" t="s">
        <v>1259</v>
      </c>
      <c r="E1282" s="270" t="s">
        <v>1259</v>
      </c>
      <c r="F1282" s="270" t="s">
        <v>1259</v>
      </c>
      <c r="G1282" s="270" t="s">
        <v>1259</v>
      </c>
      <c r="H1282" s="270" t="s">
        <v>1259</v>
      </c>
      <c r="I1282" s="270" t="s">
        <v>1259</v>
      </c>
      <c r="J1282" s="270" t="s">
        <v>1259</v>
      </c>
      <c r="K1282" s="270" t="s">
        <v>1259</v>
      </c>
      <c r="L1282" s="270" t="s">
        <v>1259</v>
      </c>
      <c r="M1282" s="270" t="s">
        <v>1259</v>
      </c>
      <c r="N1282" s="270" t="s">
        <v>1259</v>
      </c>
      <c r="O1282" s="270" t="s">
        <v>1259</v>
      </c>
      <c r="P1282" s="270" t="s">
        <v>1259</v>
      </c>
      <c r="Q1282" s="270" t="s">
        <v>1259</v>
      </c>
      <c r="R1282" s="270" t="s">
        <v>1259</v>
      </c>
      <c r="S1282" s="270" t="s">
        <v>1259</v>
      </c>
      <c r="T1282" s="270" t="s">
        <v>1259</v>
      </c>
      <c r="U1282" s="270" t="s">
        <v>1259</v>
      </c>
      <c r="V1282" s="270" t="s">
        <v>1259</v>
      </c>
      <c r="W1282" s="270" t="s">
        <v>1259</v>
      </c>
      <c r="X1282" s="270" t="s">
        <v>1259</v>
      </c>
      <c r="Y1282" s="270" t="s">
        <v>1259</v>
      </c>
      <c r="Z1282" s="270" t="s">
        <v>1259</v>
      </c>
      <c r="AA1282" s="270" t="s">
        <v>1259</v>
      </c>
      <c r="AB1282" s="270" t="s">
        <v>1259</v>
      </c>
      <c r="AC1282" s="270" t="s">
        <v>1259</v>
      </c>
      <c r="AD1282" s="270" t="s">
        <v>1259</v>
      </c>
      <c r="AE1282" s="270" t="s">
        <v>1259</v>
      </c>
      <c r="AF1282" s="270" t="s">
        <v>1259</v>
      </c>
      <c r="AG1282" s="270" t="s">
        <v>1259</v>
      </c>
      <c r="AH1282" s="270" t="s">
        <v>1259</v>
      </c>
      <c r="AI1282" s="270" t="s">
        <v>1259</v>
      </c>
      <c r="AJ1282" s="270" t="s">
        <v>1259</v>
      </c>
      <c r="AK1282" s="270" t="s">
        <v>1259</v>
      </c>
      <c r="AL1282" s="270" t="s">
        <v>1259</v>
      </c>
      <c r="AM1282" s="270" t="s">
        <v>1259</v>
      </c>
      <c r="AN1282" s="270" t="s">
        <v>1259</v>
      </c>
      <c r="AO1282" s="270" t="s">
        <v>1259</v>
      </c>
      <c r="AP1282" s="270" t="s">
        <v>1259</v>
      </c>
      <c r="AQ1282" s="270" t="s">
        <v>1259</v>
      </c>
      <c r="AR1282" s="270" t="s">
        <v>1259</v>
      </c>
      <c r="AS1282" s="270" t="s">
        <v>1259</v>
      </c>
      <c r="AT1282" s="270" t="s">
        <v>1259</v>
      </c>
      <c r="AU1282" s="270" t="s">
        <v>1259</v>
      </c>
      <c r="AV1282" s="270" t="s">
        <v>1259</v>
      </c>
      <c r="AW1282" s="277" t="s">
        <v>1259</v>
      </c>
      <c r="AX1282">
        <f>VLOOKUP(A1282,[1]Sheet4!B$2:G$3636,6,0)</f>
        <v>0</v>
      </c>
      <c r="AY1282" t="str">
        <f>VLOOKUP(A1282,[1]Sheet2!A$3:AC$3636,29,0)</f>
        <v/>
      </c>
      <c r="AZ1282" s="270" t="s">
        <v>3258</v>
      </c>
      <c r="BA1282" s="270" t="s">
        <v>3258</v>
      </c>
      <c r="BB1282" s="270" t="s">
        <v>3258</v>
      </c>
      <c r="BC1282" s="270" t="s">
        <v>3258</v>
      </c>
      <c r="BD1282" s="270"/>
      <c r="BE1282" s="270"/>
      <c r="BH1282" s="248"/>
      <c r="BI1282" s="248"/>
      <c r="BJ1282" s="248"/>
      <c r="BK1282" s="248"/>
      <c r="BL1282" s="248"/>
      <c r="BM1282" s="248"/>
      <c r="BN1282" s="248"/>
      <c r="BO1282" s="248"/>
      <c r="BP1282" s="248" t="s">
        <v>3258</v>
      </c>
      <c r="BQ1282" s="248" t="s">
        <v>3258</v>
      </c>
      <c r="BR1282" s="248" t="s">
        <v>3258</v>
      </c>
      <c r="BS1282" s="248" t="s">
        <v>3258</v>
      </c>
      <c r="BT1282" s="248" t="s">
        <v>3258</v>
      </c>
      <c r="BU1282" s="248" t="s">
        <v>3258</v>
      </c>
      <c r="BV1282" s="247"/>
      <c r="BW1282" s="248"/>
      <c r="BX1282" s="248"/>
      <c r="BY1282" s="248"/>
      <c r="BZ1282" s="248"/>
      <c r="CA1282" s="241"/>
      <c r="CB1282" s="241"/>
      <c r="CC1282" s="241"/>
      <c r="CD1282" s="241"/>
      <c r="CE1282" s="248"/>
    </row>
    <row r="1283" spans="1:83" ht="14.4" x14ac:dyDescent="0.3">
      <c r="A1283" s="269">
        <v>526023</v>
      </c>
      <c r="B1283" s="272" t="str">
        <f>VLOOKUP(A1283,[1]Sheet4!B$1:G$3636,5,0)</f>
        <v>الرابعة</v>
      </c>
      <c r="C1283" s="270" t="s">
        <v>1259</v>
      </c>
      <c r="D1283" s="270" t="s">
        <v>1259</v>
      </c>
      <c r="E1283" s="270" t="s">
        <v>1259</v>
      </c>
      <c r="F1283" s="270" t="s">
        <v>1259</v>
      </c>
      <c r="G1283" s="270" t="s">
        <v>1259</v>
      </c>
      <c r="H1283" s="270" t="s">
        <v>1259</v>
      </c>
      <c r="I1283" s="270" t="s">
        <v>1259</v>
      </c>
      <c r="J1283" s="270" t="s">
        <v>1259</v>
      </c>
      <c r="K1283" s="270" t="s">
        <v>1259</v>
      </c>
      <c r="L1283" s="270" t="s">
        <v>1259</v>
      </c>
      <c r="M1283" s="270" t="s">
        <v>1259</v>
      </c>
      <c r="N1283" s="270" t="s">
        <v>1259</v>
      </c>
      <c r="O1283" s="270" t="s">
        <v>1259</v>
      </c>
      <c r="P1283" s="270" t="s">
        <v>1259</v>
      </c>
      <c r="Q1283" s="270" t="s">
        <v>1259</v>
      </c>
      <c r="R1283" s="270" t="s">
        <v>1259</v>
      </c>
      <c r="S1283" s="270" t="s">
        <v>1259</v>
      </c>
      <c r="T1283" s="270" t="s">
        <v>1259</v>
      </c>
      <c r="U1283" s="270" t="s">
        <v>1259</v>
      </c>
      <c r="V1283" s="270" t="s">
        <v>1259</v>
      </c>
      <c r="W1283" s="270" t="s">
        <v>1259</v>
      </c>
      <c r="X1283" s="270" t="s">
        <v>1259</v>
      </c>
      <c r="Y1283" s="270" t="s">
        <v>1259</v>
      </c>
      <c r="Z1283" s="270" t="s">
        <v>1259</v>
      </c>
      <c r="AA1283" s="270" t="s">
        <v>1259</v>
      </c>
      <c r="AB1283" s="270" t="s">
        <v>1259</v>
      </c>
      <c r="AC1283" s="270" t="s">
        <v>1259</v>
      </c>
      <c r="AD1283" s="270" t="s">
        <v>1259</v>
      </c>
      <c r="AE1283" s="270" t="s">
        <v>1259</v>
      </c>
      <c r="AF1283" s="270" t="s">
        <v>1259</v>
      </c>
      <c r="AG1283" s="270" t="s">
        <v>1259</v>
      </c>
      <c r="AH1283" s="270" t="s">
        <v>1259</v>
      </c>
      <c r="AI1283" s="270" t="s">
        <v>1259</v>
      </c>
      <c r="AJ1283" s="270" t="s">
        <v>1259</v>
      </c>
      <c r="AK1283" s="270" t="s">
        <v>1259</v>
      </c>
      <c r="AL1283" s="270" t="s">
        <v>1259</v>
      </c>
      <c r="AM1283" s="270" t="s">
        <v>1259</v>
      </c>
      <c r="AN1283" s="270" t="s">
        <v>1259</v>
      </c>
      <c r="AO1283" s="270" t="s">
        <v>1259</v>
      </c>
      <c r="AP1283" s="270" t="s">
        <v>1259</v>
      </c>
      <c r="AQ1283" s="270" t="s">
        <v>1259</v>
      </c>
      <c r="AR1283" s="270" t="s">
        <v>1259</v>
      </c>
      <c r="AS1283" s="270" t="s">
        <v>1259</v>
      </c>
      <c r="AT1283" s="270" t="s">
        <v>1259</v>
      </c>
      <c r="AU1283" s="270" t="s">
        <v>1259</v>
      </c>
      <c r="AV1283" s="270" t="s">
        <v>1259</v>
      </c>
      <c r="AW1283" s="277" t="s">
        <v>1259</v>
      </c>
      <c r="AX1283">
        <f>VLOOKUP(A1283,[1]Sheet4!B$2:G$3636,6,0)</f>
        <v>0</v>
      </c>
      <c r="AY1283" t="str">
        <f>VLOOKUP(A1283,[1]Sheet2!A$3:AC$3636,29,0)</f>
        <v/>
      </c>
      <c r="AZ1283" s="270" t="s">
        <v>3258</v>
      </c>
      <c r="BA1283" s="270" t="s">
        <v>3258</v>
      </c>
      <c r="BB1283" s="270" t="s">
        <v>3258</v>
      </c>
      <c r="BC1283" s="270" t="s">
        <v>3258</v>
      </c>
      <c r="BD1283" s="270"/>
      <c r="BE1283" s="270"/>
    </row>
    <row r="1284" spans="1:83" ht="14.4" x14ac:dyDescent="0.3">
      <c r="A1284" s="269">
        <v>526038</v>
      </c>
      <c r="B1284" s="272" t="str">
        <f>VLOOKUP(A1284,[1]Sheet4!B$1:G$3636,5,0)</f>
        <v>الرابعة</v>
      </c>
      <c r="C1284" s="270" t="s">
        <v>1259</v>
      </c>
      <c r="D1284" s="270" t="s">
        <v>1259</v>
      </c>
      <c r="E1284" s="270" t="s">
        <v>1259</v>
      </c>
      <c r="F1284" s="270" t="s">
        <v>1259</v>
      </c>
      <c r="G1284" s="270" t="s">
        <v>1259</v>
      </c>
      <c r="H1284" s="270" t="s">
        <v>1259</v>
      </c>
      <c r="I1284" s="270" t="s">
        <v>1259</v>
      </c>
      <c r="J1284" s="270" t="s">
        <v>1259</v>
      </c>
      <c r="K1284" s="270" t="s">
        <v>1259</v>
      </c>
      <c r="L1284" s="270" t="s">
        <v>1259</v>
      </c>
      <c r="M1284" s="270" t="s">
        <v>1259</v>
      </c>
      <c r="N1284" s="270" t="s">
        <v>1259</v>
      </c>
      <c r="O1284" s="270" t="s">
        <v>1259</v>
      </c>
      <c r="P1284" s="270" t="s">
        <v>1259</v>
      </c>
      <c r="Q1284" s="270" t="s">
        <v>1259</v>
      </c>
      <c r="R1284" s="270" t="s">
        <v>1259</v>
      </c>
      <c r="S1284" s="270" t="s">
        <v>1259</v>
      </c>
      <c r="T1284" s="270" t="s">
        <v>1259</v>
      </c>
      <c r="U1284" s="270" t="s">
        <v>1259</v>
      </c>
      <c r="V1284" s="270" t="s">
        <v>1259</v>
      </c>
      <c r="W1284" s="270" t="s">
        <v>1259</v>
      </c>
      <c r="X1284" s="270" t="s">
        <v>1259</v>
      </c>
      <c r="Y1284" s="270" t="s">
        <v>1259</v>
      </c>
      <c r="Z1284" s="270" t="s">
        <v>1259</v>
      </c>
      <c r="AA1284" s="270" t="s">
        <v>1259</v>
      </c>
      <c r="AB1284" s="270" t="s">
        <v>1259</v>
      </c>
      <c r="AC1284" s="270" t="s">
        <v>1259</v>
      </c>
      <c r="AD1284" s="270" t="s">
        <v>1259</v>
      </c>
      <c r="AE1284" s="270" t="s">
        <v>1259</v>
      </c>
      <c r="AF1284" s="270" t="s">
        <v>1259</v>
      </c>
      <c r="AG1284" s="270" t="s">
        <v>1259</v>
      </c>
      <c r="AH1284" s="270" t="s">
        <v>1259</v>
      </c>
      <c r="AI1284" s="270" t="s">
        <v>1259</v>
      </c>
      <c r="AJ1284" s="270" t="s">
        <v>1259</v>
      </c>
      <c r="AK1284" s="270" t="s">
        <v>1259</v>
      </c>
      <c r="AL1284" s="270" t="s">
        <v>1259</v>
      </c>
      <c r="AM1284" s="270" t="s">
        <v>1259</v>
      </c>
      <c r="AN1284" s="270" t="s">
        <v>1259</v>
      </c>
      <c r="AO1284" s="270" t="s">
        <v>1259</v>
      </c>
      <c r="AP1284" s="270" t="s">
        <v>1259</v>
      </c>
      <c r="AQ1284" s="270" t="s">
        <v>1259</v>
      </c>
      <c r="AR1284" s="270" t="s">
        <v>1259</v>
      </c>
      <c r="AS1284" s="270" t="s">
        <v>1259</v>
      </c>
      <c r="AT1284" s="270" t="s">
        <v>1259</v>
      </c>
      <c r="AU1284" s="270" t="s">
        <v>1259</v>
      </c>
      <c r="AV1284" s="270" t="s">
        <v>1259</v>
      </c>
      <c r="AW1284" s="277" t="s">
        <v>1259</v>
      </c>
      <c r="AX1284">
        <f>VLOOKUP(A1284,[1]Sheet4!B$2:G$3636,6,0)</f>
        <v>0</v>
      </c>
      <c r="AY1284" t="str">
        <f>VLOOKUP(A1284,[1]Sheet2!A$3:AC$3636,29,0)</f>
        <v/>
      </c>
      <c r="AZ1284" s="270" t="s">
        <v>3258</v>
      </c>
      <c r="BA1284" s="270" t="s">
        <v>3258</v>
      </c>
      <c r="BB1284" s="270" t="s">
        <v>3258</v>
      </c>
      <c r="BC1284" s="270" t="s">
        <v>3258</v>
      </c>
      <c r="BD1284" s="270"/>
      <c r="BE1284" s="270"/>
    </row>
    <row r="1285" spans="1:83" ht="14.4" x14ac:dyDescent="0.3">
      <c r="A1285" s="269">
        <v>526041</v>
      </c>
      <c r="B1285" s="272" t="str">
        <f>VLOOKUP(A1285,[1]Sheet4!B$1:G$3636,5,0)</f>
        <v>الرابعة</v>
      </c>
      <c r="C1285" s="270" t="s">
        <v>1259</v>
      </c>
      <c r="D1285" s="270" t="s">
        <v>1259</v>
      </c>
      <c r="E1285" s="270" t="s">
        <v>1259</v>
      </c>
      <c r="F1285" s="270" t="s">
        <v>1259</v>
      </c>
      <c r="G1285" s="270" t="s">
        <v>1259</v>
      </c>
      <c r="H1285" s="270" t="s">
        <v>1259</v>
      </c>
      <c r="I1285" s="270" t="s">
        <v>1259</v>
      </c>
      <c r="J1285" s="270" t="s">
        <v>1259</v>
      </c>
      <c r="K1285" s="270" t="s">
        <v>1259</v>
      </c>
      <c r="L1285" s="270" t="s">
        <v>1259</v>
      </c>
      <c r="M1285" s="270" t="s">
        <v>1259</v>
      </c>
      <c r="N1285" s="270" t="s">
        <v>1259</v>
      </c>
      <c r="O1285" s="270" t="s">
        <v>1259</v>
      </c>
      <c r="P1285" s="270" t="s">
        <v>1259</v>
      </c>
      <c r="Q1285" s="270" t="s">
        <v>1259</v>
      </c>
      <c r="R1285" s="270" t="s">
        <v>1259</v>
      </c>
      <c r="S1285" s="270" t="s">
        <v>1259</v>
      </c>
      <c r="T1285" s="270" t="s">
        <v>1259</v>
      </c>
      <c r="U1285" s="270" t="s">
        <v>1259</v>
      </c>
      <c r="V1285" s="270" t="s">
        <v>1259</v>
      </c>
      <c r="W1285" s="270" t="s">
        <v>1259</v>
      </c>
      <c r="X1285" s="270" t="s">
        <v>1259</v>
      </c>
      <c r="Y1285" s="270" t="s">
        <v>1259</v>
      </c>
      <c r="Z1285" s="270" t="s">
        <v>1259</v>
      </c>
      <c r="AA1285" s="270" t="s">
        <v>1259</v>
      </c>
      <c r="AB1285" s="270" t="s">
        <v>1259</v>
      </c>
      <c r="AC1285" s="270" t="s">
        <v>1259</v>
      </c>
      <c r="AD1285" s="270" t="s">
        <v>1259</v>
      </c>
      <c r="AE1285" s="270" t="s">
        <v>1259</v>
      </c>
      <c r="AF1285" s="270" t="s">
        <v>1259</v>
      </c>
      <c r="AG1285" s="270" t="s">
        <v>1259</v>
      </c>
      <c r="AH1285" s="270" t="s">
        <v>1259</v>
      </c>
      <c r="AI1285" s="270" t="s">
        <v>1259</v>
      </c>
      <c r="AJ1285" s="270" t="s">
        <v>1259</v>
      </c>
      <c r="AK1285" s="270" t="s">
        <v>1259</v>
      </c>
      <c r="AL1285" s="270" t="s">
        <v>1259</v>
      </c>
      <c r="AM1285" s="270" t="s">
        <v>1259</v>
      </c>
      <c r="AN1285" s="270" t="s">
        <v>1259</v>
      </c>
      <c r="AO1285" s="270" t="s">
        <v>1259</v>
      </c>
      <c r="AP1285" s="270" t="s">
        <v>1259</v>
      </c>
      <c r="AQ1285" s="270" t="s">
        <v>1259</v>
      </c>
      <c r="AR1285" s="270" t="s">
        <v>1259</v>
      </c>
      <c r="AS1285" s="270" t="s">
        <v>1259</v>
      </c>
      <c r="AT1285" s="270" t="s">
        <v>1259</v>
      </c>
      <c r="AU1285" s="270" t="s">
        <v>1259</v>
      </c>
      <c r="AV1285" s="270" t="s">
        <v>1259</v>
      </c>
      <c r="AW1285" s="270" t="s">
        <v>1259</v>
      </c>
      <c r="AX1285">
        <f>VLOOKUP(A1285,[1]Sheet4!B$2:G$3636,6,0)</f>
        <v>0</v>
      </c>
      <c r="AY1285" t="str">
        <f>VLOOKUP(A1285,[1]Sheet2!A$3:AC$3636,29,0)</f>
        <v/>
      </c>
      <c r="AZ1285" s="270" t="s">
        <v>3258</v>
      </c>
      <c r="BA1285" s="270" t="s">
        <v>3258</v>
      </c>
      <c r="BB1285" s="270" t="s">
        <v>3258</v>
      </c>
      <c r="BC1285" s="270" t="s">
        <v>3258</v>
      </c>
      <c r="BD1285" s="270"/>
      <c r="BE1285" s="270"/>
    </row>
    <row r="1286" spans="1:83" ht="14.4" x14ac:dyDescent="0.3">
      <c r="A1286" s="269">
        <v>526043</v>
      </c>
      <c r="B1286" s="272" t="str">
        <f>VLOOKUP(A1286,[1]Sheet4!B$1:G$3636,5,0)</f>
        <v>الرابعة</v>
      </c>
      <c r="C1286" s="270" t="s">
        <v>1259</v>
      </c>
      <c r="D1286" s="270" t="s">
        <v>1259</v>
      </c>
      <c r="E1286" s="270" t="s">
        <v>1259</v>
      </c>
      <c r="F1286" s="270" t="s">
        <v>1259</v>
      </c>
      <c r="G1286" s="270" t="s">
        <v>1259</v>
      </c>
      <c r="H1286" s="270" t="s">
        <v>1259</v>
      </c>
      <c r="I1286" s="270" t="s">
        <v>1259</v>
      </c>
      <c r="J1286" s="270" t="s">
        <v>1259</v>
      </c>
      <c r="K1286" s="270" t="s">
        <v>1259</v>
      </c>
      <c r="L1286" s="270" t="s">
        <v>1259</v>
      </c>
      <c r="M1286" s="270" t="s">
        <v>1259</v>
      </c>
      <c r="N1286" s="270" t="s">
        <v>1259</v>
      </c>
      <c r="O1286" s="270" t="s">
        <v>1259</v>
      </c>
      <c r="P1286" s="270" t="s">
        <v>1259</v>
      </c>
      <c r="Q1286" s="270" t="s">
        <v>1259</v>
      </c>
      <c r="R1286" s="270" t="s">
        <v>1259</v>
      </c>
      <c r="S1286" s="270" t="s">
        <v>1259</v>
      </c>
      <c r="T1286" s="270" t="s">
        <v>1259</v>
      </c>
      <c r="U1286" s="270" t="s">
        <v>1259</v>
      </c>
      <c r="V1286" s="270" t="s">
        <v>1259</v>
      </c>
      <c r="W1286" s="270" t="s">
        <v>1259</v>
      </c>
      <c r="X1286" s="270" t="s">
        <v>1259</v>
      </c>
      <c r="Y1286" s="270" t="s">
        <v>1259</v>
      </c>
      <c r="Z1286" s="270" t="s">
        <v>1259</v>
      </c>
      <c r="AA1286" s="270" t="s">
        <v>1259</v>
      </c>
      <c r="AB1286" s="270" t="s">
        <v>1259</v>
      </c>
      <c r="AC1286" s="270" t="s">
        <v>1259</v>
      </c>
      <c r="AD1286" s="270" t="s">
        <v>1259</v>
      </c>
      <c r="AE1286" s="270" t="s">
        <v>1259</v>
      </c>
      <c r="AF1286" s="270" t="s">
        <v>1259</v>
      </c>
      <c r="AG1286" s="270" t="s">
        <v>1259</v>
      </c>
      <c r="AH1286" s="270" t="s">
        <v>1259</v>
      </c>
      <c r="AI1286" s="270" t="s">
        <v>1259</v>
      </c>
      <c r="AJ1286" s="270" t="s">
        <v>1259</v>
      </c>
      <c r="AK1286" s="270" t="s">
        <v>1259</v>
      </c>
      <c r="AL1286" s="270" t="s">
        <v>1259</v>
      </c>
      <c r="AM1286" s="270" t="s">
        <v>1259</v>
      </c>
      <c r="AN1286" s="270" t="s">
        <v>1259</v>
      </c>
      <c r="AO1286" s="270" t="s">
        <v>1259</v>
      </c>
      <c r="AP1286" s="270" t="s">
        <v>1259</v>
      </c>
      <c r="AQ1286" s="270" t="s">
        <v>1259</v>
      </c>
      <c r="AR1286" s="270" t="s">
        <v>1259</v>
      </c>
      <c r="AS1286" s="270" t="s">
        <v>1259</v>
      </c>
      <c r="AT1286" s="270" t="s">
        <v>1259</v>
      </c>
      <c r="AU1286" s="270" t="s">
        <v>1259</v>
      </c>
      <c r="AV1286" s="270" t="s">
        <v>1259</v>
      </c>
      <c r="AW1286" s="270" t="s">
        <v>1259</v>
      </c>
      <c r="AX1286">
        <f>VLOOKUP(A1286,[1]Sheet4!B$2:G$3636,6,0)</f>
        <v>0</v>
      </c>
      <c r="AY1286" t="str">
        <f>VLOOKUP(A1286,[1]Sheet2!A$3:AC$3636,29,0)</f>
        <v/>
      </c>
      <c r="AZ1286" s="270" t="s">
        <v>3258</v>
      </c>
      <c r="BA1286" s="270" t="s">
        <v>3258</v>
      </c>
      <c r="BB1286" s="270" t="s">
        <v>3258</v>
      </c>
      <c r="BC1286" s="270" t="s">
        <v>3258</v>
      </c>
      <c r="BD1286" s="270"/>
      <c r="BE1286" s="270"/>
    </row>
    <row r="1287" spans="1:83" ht="14.4" x14ac:dyDescent="0.3">
      <c r="A1287" s="269">
        <v>526048</v>
      </c>
      <c r="B1287" s="272" t="str">
        <f>VLOOKUP(A1287,[1]Sheet4!B$1:G$3636,5,0)</f>
        <v>الرابعة</v>
      </c>
      <c r="C1287" s="270" t="s">
        <v>1259</v>
      </c>
      <c r="D1287" s="270" t="s">
        <v>1259</v>
      </c>
      <c r="E1287" s="270" t="s">
        <v>1259</v>
      </c>
      <c r="F1287" s="270" t="s">
        <v>1259</v>
      </c>
      <c r="G1287" s="270" t="s">
        <v>1259</v>
      </c>
      <c r="H1287" s="270" t="s">
        <v>1259</v>
      </c>
      <c r="I1287" s="270" t="s">
        <v>1259</v>
      </c>
      <c r="J1287" s="270" t="s">
        <v>1259</v>
      </c>
      <c r="K1287" s="270" t="s">
        <v>1259</v>
      </c>
      <c r="L1287" s="270" t="s">
        <v>1259</v>
      </c>
      <c r="M1287" s="270" t="s">
        <v>1259</v>
      </c>
      <c r="N1287" s="270" t="s">
        <v>1259</v>
      </c>
      <c r="O1287" s="270" t="s">
        <v>1259</v>
      </c>
      <c r="P1287" s="270" t="s">
        <v>1259</v>
      </c>
      <c r="Q1287" s="270" t="s">
        <v>1259</v>
      </c>
      <c r="R1287" s="270" t="s">
        <v>1259</v>
      </c>
      <c r="S1287" s="270" t="s">
        <v>1259</v>
      </c>
      <c r="T1287" s="270" t="s">
        <v>1259</v>
      </c>
      <c r="U1287" s="270" t="s">
        <v>1259</v>
      </c>
      <c r="V1287" s="270" t="s">
        <v>1259</v>
      </c>
      <c r="W1287" s="270" t="s">
        <v>1259</v>
      </c>
      <c r="X1287" s="270" t="s">
        <v>1259</v>
      </c>
      <c r="Y1287" s="270" t="s">
        <v>1259</v>
      </c>
      <c r="Z1287" s="270" t="s">
        <v>1259</v>
      </c>
      <c r="AA1287" s="270" t="s">
        <v>1259</v>
      </c>
      <c r="AB1287" s="270" t="s">
        <v>1259</v>
      </c>
      <c r="AC1287" s="270" t="s">
        <v>1259</v>
      </c>
      <c r="AD1287" s="270" t="s">
        <v>1259</v>
      </c>
      <c r="AE1287" s="270" t="s">
        <v>1259</v>
      </c>
      <c r="AF1287" s="270" t="s">
        <v>1259</v>
      </c>
      <c r="AG1287" s="270" t="s">
        <v>1259</v>
      </c>
      <c r="AH1287" s="270" t="s">
        <v>1259</v>
      </c>
      <c r="AI1287" s="270" t="s">
        <v>1259</v>
      </c>
      <c r="AJ1287" s="270" t="s">
        <v>1259</v>
      </c>
      <c r="AK1287" s="270" t="s">
        <v>1259</v>
      </c>
      <c r="AL1287" s="270" t="s">
        <v>1259</v>
      </c>
      <c r="AM1287" s="270" t="s">
        <v>1259</v>
      </c>
      <c r="AN1287" s="270" t="s">
        <v>1259</v>
      </c>
      <c r="AO1287" s="270" t="s">
        <v>1259</v>
      </c>
      <c r="AP1287" s="270" t="s">
        <v>1259</v>
      </c>
      <c r="AQ1287" s="270" t="s">
        <v>1259</v>
      </c>
      <c r="AR1287" s="270" t="s">
        <v>1259</v>
      </c>
      <c r="AS1287" s="270" t="s">
        <v>1259</v>
      </c>
      <c r="AT1287" s="270" t="s">
        <v>1259</v>
      </c>
      <c r="AU1287" s="270" t="s">
        <v>1259</v>
      </c>
      <c r="AV1287" s="270" t="s">
        <v>1259</v>
      </c>
      <c r="AW1287" s="270" t="s">
        <v>1259</v>
      </c>
      <c r="AX1287">
        <f>VLOOKUP(A1287,[1]Sheet4!B$2:G$3636,6,0)</f>
        <v>0</v>
      </c>
      <c r="AY1287" t="str">
        <f>VLOOKUP(A1287,[1]Sheet2!A$3:AC$3636,29,0)</f>
        <v/>
      </c>
      <c r="AZ1287" s="270" t="s">
        <v>3258</v>
      </c>
      <c r="BA1287" s="270" t="s">
        <v>3258</v>
      </c>
      <c r="BB1287" s="270" t="s">
        <v>3258</v>
      </c>
      <c r="BC1287" s="270" t="s">
        <v>3258</v>
      </c>
      <c r="BD1287" s="270"/>
      <c r="BE1287" s="270"/>
    </row>
    <row r="1288" spans="1:83" ht="14.4" x14ac:dyDescent="0.3">
      <c r="A1288" s="269">
        <v>526051</v>
      </c>
      <c r="B1288" s="272" t="str">
        <f>VLOOKUP(A1288,[1]Sheet4!B$1:G$3636,5,0)</f>
        <v>الرابعة</v>
      </c>
      <c r="C1288" s="270" t="s">
        <v>1259</v>
      </c>
      <c r="D1288" s="270" t="s">
        <v>1259</v>
      </c>
      <c r="E1288" s="270" t="s">
        <v>1259</v>
      </c>
      <c r="F1288" s="270" t="s">
        <v>1259</v>
      </c>
      <c r="G1288" s="270" t="s">
        <v>1259</v>
      </c>
      <c r="H1288" s="270" t="s">
        <v>1259</v>
      </c>
      <c r="I1288" s="270" t="s">
        <v>1259</v>
      </c>
      <c r="J1288" s="270" t="s">
        <v>1259</v>
      </c>
      <c r="K1288" s="270" t="s">
        <v>1259</v>
      </c>
      <c r="L1288" s="270" t="s">
        <v>1259</v>
      </c>
      <c r="M1288" s="270" t="s">
        <v>1259</v>
      </c>
      <c r="N1288" s="270" t="s">
        <v>1259</v>
      </c>
      <c r="O1288" s="270" t="s">
        <v>1259</v>
      </c>
      <c r="P1288" s="270" t="s">
        <v>1259</v>
      </c>
      <c r="Q1288" s="270" t="s">
        <v>1259</v>
      </c>
      <c r="R1288" s="270" t="s">
        <v>1259</v>
      </c>
      <c r="S1288" s="270" t="s">
        <v>1259</v>
      </c>
      <c r="T1288" s="270" t="s">
        <v>1259</v>
      </c>
      <c r="U1288" s="270" t="s">
        <v>1259</v>
      </c>
      <c r="V1288" s="270" t="s">
        <v>1259</v>
      </c>
      <c r="W1288" s="270" t="s">
        <v>1259</v>
      </c>
      <c r="X1288" s="270" t="s">
        <v>1259</v>
      </c>
      <c r="Y1288" s="270" t="s">
        <v>1259</v>
      </c>
      <c r="Z1288" s="270" t="s">
        <v>1259</v>
      </c>
      <c r="AA1288" s="270" t="s">
        <v>1259</v>
      </c>
      <c r="AB1288" s="270" t="s">
        <v>1259</v>
      </c>
      <c r="AC1288" s="270" t="s">
        <v>1259</v>
      </c>
      <c r="AD1288" s="270" t="s">
        <v>1259</v>
      </c>
      <c r="AE1288" s="270" t="s">
        <v>1259</v>
      </c>
      <c r="AF1288" s="270" t="s">
        <v>1259</v>
      </c>
      <c r="AG1288" s="270" t="s">
        <v>1259</v>
      </c>
      <c r="AH1288" s="270" t="s">
        <v>1259</v>
      </c>
      <c r="AI1288" s="270" t="s">
        <v>1259</v>
      </c>
      <c r="AJ1288" s="270" t="s">
        <v>1259</v>
      </c>
      <c r="AK1288" s="270" t="s">
        <v>1259</v>
      </c>
      <c r="AL1288" s="270" t="s">
        <v>1259</v>
      </c>
      <c r="AM1288" s="270" t="s">
        <v>1259</v>
      </c>
      <c r="AN1288" s="270" t="s">
        <v>1259</v>
      </c>
      <c r="AO1288" s="270" t="s">
        <v>1259</v>
      </c>
      <c r="AP1288" s="270" t="s">
        <v>1259</v>
      </c>
      <c r="AQ1288" s="270" t="s">
        <v>1259</v>
      </c>
      <c r="AR1288" s="270" t="s">
        <v>1259</v>
      </c>
      <c r="AS1288" s="270" t="s">
        <v>1259</v>
      </c>
      <c r="AT1288" s="270" t="s">
        <v>1259</v>
      </c>
      <c r="AU1288" s="270" t="s">
        <v>1259</v>
      </c>
      <c r="AV1288" s="270" t="s">
        <v>1259</v>
      </c>
      <c r="AW1288" s="277" t="s">
        <v>1259</v>
      </c>
      <c r="AX1288">
        <f>VLOOKUP(A1288,[1]Sheet4!B$2:G$3636,6,0)</f>
        <v>0</v>
      </c>
      <c r="AY1288" t="str">
        <f>VLOOKUP(A1288,[1]Sheet2!A$3:AC$3636,29,0)</f>
        <v/>
      </c>
      <c r="AZ1288" s="270" t="s">
        <v>3258</v>
      </c>
      <c r="BA1288" s="270" t="s">
        <v>3258</v>
      </c>
      <c r="BB1288" s="270" t="s">
        <v>3258</v>
      </c>
      <c r="BC1288" s="270" t="s">
        <v>3258</v>
      </c>
      <c r="BD1288" s="270"/>
      <c r="BE1288" s="270"/>
    </row>
    <row r="1289" spans="1:83" ht="14.4" x14ac:dyDescent="0.3">
      <c r="A1289" s="269">
        <v>526065</v>
      </c>
      <c r="B1289" s="272" t="str">
        <f>VLOOKUP(A1289,[1]Sheet4!B$1:G$3636,5,0)</f>
        <v>الرابعة</v>
      </c>
      <c r="C1289" s="270" t="s">
        <v>1259</v>
      </c>
      <c r="D1289" s="270" t="s">
        <v>1259</v>
      </c>
      <c r="E1289" s="270" t="s">
        <v>1259</v>
      </c>
      <c r="F1289" s="270" t="s">
        <v>1259</v>
      </c>
      <c r="G1289" s="270" t="s">
        <v>1259</v>
      </c>
      <c r="H1289" s="270" t="s">
        <v>1259</v>
      </c>
      <c r="I1289" s="270" t="s">
        <v>1259</v>
      </c>
      <c r="J1289" s="270" t="s">
        <v>1259</v>
      </c>
      <c r="K1289" s="270" t="s">
        <v>1259</v>
      </c>
      <c r="L1289" s="270" t="s">
        <v>1259</v>
      </c>
      <c r="M1289" s="270" t="s">
        <v>1259</v>
      </c>
      <c r="N1289" s="270" t="s">
        <v>1259</v>
      </c>
      <c r="O1289" s="270" t="s">
        <v>1259</v>
      </c>
      <c r="P1289" s="270" t="s">
        <v>1259</v>
      </c>
      <c r="Q1289" s="270" t="s">
        <v>1259</v>
      </c>
      <c r="R1289" s="270" t="s">
        <v>1259</v>
      </c>
      <c r="S1289" s="270" t="s">
        <v>1259</v>
      </c>
      <c r="T1289" s="270" t="s">
        <v>1259</v>
      </c>
      <c r="U1289" s="270" t="s">
        <v>1259</v>
      </c>
      <c r="V1289" s="270" t="s">
        <v>1259</v>
      </c>
      <c r="W1289" s="270" t="s">
        <v>1259</v>
      </c>
      <c r="X1289" s="270" t="s">
        <v>1259</v>
      </c>
      <c r="Y1289" s="270" t="s">
        <v>1259</v>
      </c>
      <c r="Z1289" s="270" t="s">
        <v>1259</v>
      </c>
      <c r="AA1289" s="270" t="s">
        <v>1259</v>
      </c>
      <c r="AB1289" s="270" t="s">
        <v>1259</v>
      </c>
      <c r="AC1289" s="270" t="s">
        <v>1259</v>
      </c>
      <c r="AD1289" s="270" t="s">
        <v>1259</v>
      </c>
      <c r="AE1289" s="270" t="s">
        <v>1259</v>
      </c>
      <c r="AF1289" s="270" t="s">
        <v>1259</v>
      </c>
      <c r="AG1289" s="270" t="s">
        <v>1259</v>
      </c>
      <c r="AH1289" s="270" t="s">
        <v>1259</v>
      </c>
      <c r="AI1289" s="270" t="s">
        <v>1259</v>
      </c>
      <c r="AJ1289" s="270" t="s">
        <v>1259</v>
      </c>
      <c r="AK1289" s="270" t="s">
        <v>1259</v>
      </c>
      <c r="AL1289" s="270" t="s">
        <v>1259</v>
      </c>
      <c r="AM1289" s="270" t="s">
        <v>1259</v>
      </c>
      <c r="AN1289" s="270" t="s">
        <v>1259</v>
      </c>
      <c r="AO1289" s="270" t="s">
        <v>1259</v>
      </c>
      <c r="AP1289" s="270" t="s">
        <v>1259</v>
      </c>
      <c r="AQ1289" s="270" t="s">
        <v>1259</v>
      </c>
      <c r="AR1289" s="270" t="s">
        <v>1259</v>
      </c>
      <c r="AS1289" s="270" t="s">
        <v>1259</v>
      </c>
      <c r="AT1289" s="270" t="s">
        <v>1259</v>
      </c>
      <c r="AU1289" s="270" t="s">
        <v>1259</v>
      </c>
      <c r="AV1289" s="270" t="s">
        <v>1259</v>
      </c>
      <c r="AW1289" s="270" t="s">
        <v>1259</v>
      </c>
      <c r="AX1289">
        <f>VLOOKUP(A1289,[1]Sheet4!B$2:G$3636,6,0)</f>
        <v>0</v>
      </c>
      <c r="AY1289" t="str">
        <f>VLOOKUP(A1289,[1]Sheet2!A$3:AC$3636,29,0)</f>
        <v/>
      </c>
      <c r="AZ1289" s="270" t="s">
        <v>3258</v>
      </c>
      <c r="BA1289" s="270" t="s">
        <v>3258</v>
      </c>
      <c r="BB1289" s="270" t="s">
        <v>3258</v>
      </c>
      <c r="BC1289" s="270" t="s">
        <v>3258</v>
      </c>
      <c r="BD1289" s="270"/>
      <c r="BE1289" s="270"/>
    </row>
    <row r="1290" spans="1:83" ht="14.4" x14ac:dyDescent="0.3">
      <c r="A1290" s="269">
        <v>526067</v>
      </c>
      <c r="B1290" s="272" t="str">
        <f>VLOOKUP(A1290,[1]Sheet4!B$1:G$3636,5,0)</f>
        <v>الرابعة</v>
      </c>
      <c r="C1290" s="270" t="s">
        <v>1259</v>
      </c>
      <c r="D1290" s="270" t="s">
        <v>1259</v>
      </c>
      <c r="E1290" s="270" t="s">
        <v>1259</v>
      </c>
      <c r="F1290" s="270" t="s">
        <v>1259</v>
      </c>
      <c r="G1290" s="270" t="s">
        <v>1259</v>
      </c>
      <c r="H1290" s="270" t="s">
        <v>1259</v>
      </c>
      <c r="I1290" s="270" t="s">
        <v>1259</v>
      </c>
      <c r="J1290" s="270" t="s">
        <v>1259</v>
      </c>
      <c r="K1290" s="270" t="s">
        <v>1259</v>
      </c>
      <c r="L1290" s="270" t="s">
        <v>1259</v>
      </c>
      <c r="M1290" s="270" t="s">
        <v>1259</v>
      </c>
      <c r="N1290" s="270" t="s">
        <v>1259</v>
      </c>
      <c r="O1290" s="270" t="s">
        <v>1259</v>
      </c>
      <c r="P1290" s="270" t="s">
        <v>1259</v>
      </c>
      <c r="Q1290" s="270" t="s">
        <v>1259</v>
      </c>
      <c r="R1290" s="270" t="s">
        <v>1259</v>
      </c>
      <c r="S1290" s="270" t="s">
        <v>1259</v>
      </c>
      <c r="T1290" s="270" t="s">
        <v>1259</v>
      </c>
      <c r="U1290" s="270" t="s">
        <v>1259</v>
      </c>
      <c r="V1290" s="270" t="s">
        <v>1259</v>
      </c>
      <c r="W1290" s="270" t="s">
        <v>1259</v>
      </c>
      <c r="X1290" s="270" t="s">
        <v>1259</v>
      </c>
      <c r="Y1290" s="270" t="s">
        <v>1259</v>
      </c>
      <c r="Z1290" s="270" t="s">
        <v>1259</v>
      </c>
      <c r="AA1290" s="270" t="s">
        <v>1259</v>
      </c>
      <c r="AB1290" s="270" t="s">
        <v>1259</v>
      </c>
      <c r="AC1290" s="270" t="s">
        <v>1259</v>
      </c>
      <c r="AD1290" s="270" t="s">
        <v>1259</v>
      </c>
      <c r="AE1290" s="270" t="s">
        <v>1259</v>
      </c>
      <c r="AF1290" s="270" t="s">
        <v>1259</v>
      </c>
      <c r="AG1290" s="270" t="s">
        <v>1259</v>
      </c>
      <c r="AH1290" s="270" t="s">
        <v>1259</v>
      </c>
      <c r="AI1290" s="270" t="s">
        <v>1259</v>
      </c>
      <c r="AJ1290" s="270" t="s">
        <v>1259</v>
      </c>
      <c r="AK1290" s="270" t="s">
        <v>1259</v>
      </c>
      <c r="AL1290" s="270" t="s">
        <v>1259</v>
      </c>
      <c r="AM1290" s="270" t="s">
        <v>1259</v>
      </c>
      <c r="AN1290" s="270" t="s">
        <v>1259</v>
      </c>
      <c r="AO1290" s="270" t="s">
        <v>1259</v>
      </c>
      <c r="AP1290" s="270" t="s">
        <v>1259</v>
      </c>
      <c r="AQ1290" s="270" t="s">
        <v>1259</v>
      </c>
      <c r="AR1290" s="270" t="s">
        <v>1259</v>
      </c>
      <c r="AS1290" s="270" t="s">
        <v>1259</v>
      </c>
      <c r="AT1290" s="270" t="s">
        <v>1259</v>
      </c>
      <c r="AU1290" s="270" t="s">
        <v>1259</v>
      </c>
      <c r="AV1290" s="270" t="s">
        <v>1259</v>
      </c>
      <c r="AW1290" s="270" t="s">
        <v>1259</v>
      </c>
      <c r="AX1290">
        <f>VLOOKUP(A1290,[1]Sheet4!B$2:G$3636,6,0)</f>
        <v>0</v>
      </c>
      <c r="AY1290" t="str">
        <f>VLOOKUP(A1290,[1]Sheet2!A$3:AC$3636,29,0)</f>
        <v/>
      </c>
      <c r="AZ1290" s="270" t="s">
        <v>3258</v>
      </c>
      <c r="BA1290" s="270" t="s">
        <v>3258</v>
      </c>
      <c r="BB1290" s="270" t="s">
        <v>3258</v>
      </c>
      <c r="BC1290" s="270" t="s">
        <v>3258</v>
      </c>
      <c r="BD1290" s="270"/>
      <c r="BE1290" s="270"/>
    </row>
    <row r="1291" spans="1:83" ht="14.4" x14ac:dyDescent="0.3">
      <c r="A1291" s="269">
        <v>526070</v>
      </c>
      <c r="B1291" s="272" t="str">
        <f>VLOOKUP(A1291,[1]Sheet4!B$1:G$3636,5,0)</f>
        <v>الرابعة</v>
      </c>
      <c r="C1291" s="270" t="s">
        <v>1259</v>
      </c>
      <c r="D1291" s="270" t="s">
        <v>1259</v>
      </c>
      <c r="E1291" s="270" t="s">
        <v>1259</v>
      </c>
      <c r="F1291" s="270" t="s">
        <v>1259</v>
      </c>
      <c r="G1291" s="270" t="s">
        <v>1259</v>
      </c>
      <c r="H1291" s="270" t="s">
        <v>1259</v>
      </c>
      <c r="I1291" s="270" t="s">
        <v>1259</v>
      </c>
      <c r="J1291" s="270" t="s">
        <v>1259</v>
      </c>
      <c r="K1291" s="270" t="s">
        <v>1259</v>
      </c>
      <c r="L1291" s="270" t="s">
        <v>1259</v>
      </c>
      <c r="M1291" s="270" t="s">
        <v>1259</v>
      </c>
      <c r="N1291" s="270" t="s">
        <v>1259</v>
      </c>
      <c r="O1291" s="270" t="s">
        <v>1259</v>
      </c>
      <c r="P1291" s="270" t="s">
        <v>1259</v>
      </c>
      <c r="Q1291" s="270" t="s">
        <v>1259</v>
      </c>
      <c r="R1291" s="270" t="s">
        <v>1259</v>
      </c>
      <c r="S1291" s="270" t="s">
        <v>1259</v>
      </c>
      <c r="T1291" s="270" t="s">
        <v>1259</v>
      </c>
      <c r="U1291" s="270" t="s">
        <v>1259</v>
      </c>
      <c r="V1291" s="270" t="s">
        <v>1259</v>
      </c>
      <c r="W1291" s="270" t="s">
        <v>1259</v>
      </c>
      <c r="X1291" s="270" t="s">
        <v>1259</v>
      </c>
      <c r="Y1291" s="270" t="s">
        <v>1259</v>
      </c>
      <c r="Z1291" s="270" t="s">
        <v>1259</v>
      </c>
      <c r="AA1291" s="270" t="s">
        <v>1259</v>
      </c>
      <c r="AB1291" s="270" t="s">
        <v>1259</v>
      </c>
      <c r="AC1291" s="270" t="s">
        <v>1259</v>
      </c>
      <c r="AD1291" s="270" t="s">
        <v>1259</v>
      </c>
      <c r="AE1291" s="270" t="s">
        <v>1259</v>
      </c>
      <c r="AF1291" s="270" t="s">
        <v>1259</v>
      </c>
      <c r="AG1291" s="270" t="s">
        <v>1259</v>
      </c>
      <c r="AH1291" s="270" t="s">
        <v>1259</v>
      </c>
      <c r="AI1291" s="270" t="s">
        <v>1259</v>
      </c>
      <c r="AJ1291" s="270" t="s">
        <v>1259</v>
      </c>
      <c r="AK1291" s="270" t="s">
        <v>1259</v>
      </c>
      <c r="AL1291" s="270" t="s">
        <v>1259</v>
      </c>
      <c r="AM1291" s="270" t="s">
        <v>1259</v>
      </c>
      <c r="AN1291" s="270" t="s">
        <v>1259</v>
      </c>
      <c r="AO1291" s="270" t="s">
        <v>1259</v>
      </c>
      <c r="AP1291" s="270" t="s">
        <v>1259</v>
      </c>
      <c r="AQ1291" s="270" t="s">
        <v>1259</v>
      </c>
      <c r="AR1291" s="270" t="s">
        <v>1259</v>
      </c>
      <c r="AS1291" s="270" t="s">
        <v>1259</v>
      </c>
      <c r="AT1291" s="270" t="s">
        <v>1259</v>
      </c>
      <c r="AU1291" s="270" t="s">
        <v>1259</v>
      </c>
      <c r="AV1291" s="270" t="s">
        <v>1259</v>
      </c>
      <c r="AW1291" s="270" t="s">
        <v>1259</v>
      </c>
      <c r="AX1291">
        <f>VLOOKUP(A1291,[1]Sheet4!B$2:G$3636,6,0)</f>
        <v>0</v>
      </c>
      <c r="AY1291" t="str">
        <f>VLOOKUP(A1291,[1]Sheet2!A$3:AC$3636,29,0)</f>
        <v/>
      </c>
      <c r="AZ1291" s="270" t="s">
        <v>3258</v>
      </c>
      <c r="BA1291" s="270" t="s">
        <v>3258</v>
      </c>
      <c r="BB1291" s="270" t="s">
        <v>3258</v>
      </c>
      <c r="BC1291" s="270" t="s">
        <v>3258</v>
      </c>
      <c r="BD1291" s="270"/>
      <c r="BE1291" s="270"/>
    </row>
    <row r="1292" spans="1:83" ht="14.4" x14ac:dyDescent="0.3">
      <c r="A1292" s="269">
        <v>526085</v>
      </c>
      <c r="B1292" s="272" t="str">
        <f>VLOOKUP(A1292,[1]Sheet4!B$1:G$3636,5,0)</f>
        <v>الرابعة حديث</v>
      </c>
      <c r="C1292" s="270" t="s">
        <v>1259</v>
      </c>
      <c r="D1292" s="270" t="s">
        <v>1259</v>
      </c>
      <c r="E1292" s="270" t="s">
        <v>1259</v>
      </c>
      <c r="F1292" s="270" t="s">
        <v>1259</v>
      </c>
      <c r="G1292" s="270" t="s">
        <v>1259</v>
      </c>
      <c r="H1292" s="270" t="s">
        <v>1259</v>
      </c>
      <c r="I1292" s="270" t="s">
        <v>1259</v>
      </c>
      <c r="J1292" s="270" t="s">
        <v>1259</v>
      </c>
      <c r="K1292" s="270" t="s">
        <v>1259</v>
      </c>
      <c r="L1292" s="270" t="s">
        <v>1259</v>
      </c>
      <c r="M1292" s="270" t="s">
        <v>1259</v>
      </c>
      <c r="N1292" s="270" t="s">
        <v>1259</v>
      </c>
      <c r="O1292" s="270" t="s">
        <v>1259</v>
      </c>
      <c r="P1292" s="270" t="s">
        <v>1259</v>
      </c>
      <c r="Q1292" s="270" t="s">
        <v>1259</v>
      </c>
      <c r="R1292" s="270" t="s">
        <v>1259</v>
      </c>
      <c r="S1292" s="270" t="s">
        <v>1259</v>
      </c>
      <c r="T1292" s="270" t="s">
        <v>1259</v>
      </c>
      <c r="U1292" s="270" t="s">
        <v>1259</v>
      </c>
      <c r="V1292" s="270" t="s">
        <v>1259</v>
      </c>
      <c r="W1292" s="270" t="s">
        <v>1259</v>
      </c>
      <c r="X1292" s="270" t="s">
        <v>1259</v>
      </c>
      <c r="Y1292" s="270" t="s">
        <v>1259</v>
      </c>
      <c r="Z1292" s="270" t="s">
        <v>1259</v>
      </c>
      <c r="AA1292" s="270" t="s">
        <v>1259</v>
      </c>
      <c r="AB1292" s="270" t="s">
        <v>1259</v>
      </c>
      <c r="AC1292" s="270" t="s">
        <v>1259</v>
      </c>
      <c r="AD1292" s="270" t="s">
        <v>1259</v>
      </c>
      <c r="AE1292" s="270" t="s">
        <v>1259</v>
      </c>
      <c r="AF1292" s="270" t="s">
        <v>1259</v>
      </c>
      <c r="AG1292" s="270" t="s">
        <v>1259</v>
      </c>
      <c r="AH1292" s="270" t="s">
        <v>1259</v>
      </c>
      <c r="AI1292" s="270" t="s">
        <v>1259</v>
      </c>
      <c r="AJ1292" s="270" t="s">
        <v>1259</v>
      </c>
      <c r="AK1292" s="270" t="s">
        <v>1259</v>
      </c>
      <c r="AL1292" s="270" t="s">
        <v>1259</v>
      </c>
      <c r="AM1292" s="270" t="s">
        <v>1259</v>
      </c>
      <c r="AN1292" s="270" t="s">
        <v>1259</v>
      </c>
      <c r="AO1292" s="270" t="s">
        <v>1259</v>
      </c>
      <c r="AP1292" s="270" t="s">
        <v>1259</v>
      </c>
      <c r="AQ1292" s="270" t="s">
        <v>1259</v>
      </c>
      <c r="AR1292" s="270" t="s">
        <v>1259</v>
      </c>
      <c r="AS1292" s="270" t="s">
        <v>3258</v>
      </c>
      <c r="AT1292" s="270" t="s">
        <v>3258</v>
      </c>
      <c r="AU1292" s="270" t="s">
        <v>3258</v>
      </c>
      <c r="AV1292" s="270" t="s">
        <v>3258</v>
      </c>
      <c r="AW1292" s="277" t="s">
        <v>3258</v>
      </c>
      <c r="AY1292" t="str">
        <f>VLOOKUP(A1292,[1]Sheet2!A$3:AC$3636,29,0)</f>
        <v/>
      </c>
      <c r="AZ1292" s="270" t="s">
        <v>3258</v>
      </c>
      <c r="BA1292" s="270" t="s">
        <v>3258</v>
      </c>
      <c r="BB1292" s="270" t="s">
        <v>3258</v>
      </c>
      <c r="BC1292" s="270" t="s">
        <v>3258</v>
      </c>
      <c r="BD1292" s="270"/>
      <c r="BE1292" s="270"/>
    </row>
    <row r="1293" spans="1:83" ht="14.4" x14ac:dyDescent="0.3">
      <c r="A1293" s="269">
        <v>526087</v>
      </c>
      <c r="B1293" s="272" t="str">
        <f>VLOOKUP(A1293,[1]Sheet4!B$1:G$3636,5,0)</f>
        <v>الرابعة</v>
      </c>
      <c r="C1293" s="270" t="s">
        <v>1259</v>
      </c>
      <c r="D1293" s="270" t="s">
        <v>1259</v>
      </c>
      <c r="E1293" s="270" t="s">
        <v>1259</v>
      </c>
      <c r="F1293" s="270" t="s">
        <v>1259</v>
      </c>
      <c r="G1293" s="270" t="s">
        <v>1259</v>
      </c>
      <c r="H1293" s="270" t="s">
        <v>1259</v>
      </c>
      <c r="I1293" s="270" t="s">
        <v>1259</v>
      </c>
      <c r="J1293" s="270" t="s">
        <v>1259</v>
      </c>
      <c r="K1293" s="270" t="s">
        <v>1259</v>
      </c>
      <c r="L1293" s="270" t="s">
        <v>1259</v>
      </c>
      <c r="M1293" s="270" t="s">
        <v>1259</v>
      </c>
      <c r="N1293" s="270" t="s">
        <v>1259</v>
      </c>
      <c r="O1293" s="270" t="s">
        <v>1259</v>
      </c>
      <c r="P1293" s="270" t="s">
        <v>1259</v>
      </c>
      <c r="Q1293" s="270" t="s">
        <v>1259</v>
      </c>
      <c r="R1293" s="270" t="s">
        <v>1259</v>
      </c>
      <c r="S1293" s="270" t="s">
        <v>1259</v>
      </c>
      <c r="T1293" s="270" t="s">
        <v>1259</v>
      </c>
      <c r="U1293" s="270" t="s">
        <v>1259</v>
      </c>
      <c r="V1293" s="270" t="s">
        <v>1259</v>
      </c>
      <c r="W1293" s="270" t="s">
        <v>1259</v>
      </c>
      <c r="X1293" s="270" t="s">
        <v>1259</v>
      </c>
      <c r="Y1293" s="270" t="s">
        <v>1259</v>
      </c>
      <c r="Z1293" s="270" t="s">
        <v>1259</v>
      </c>
      <c r="AA1293" s="270" t="s">
        <v>1259</v>
      </c>
      <c r="AB1293" s="270" t="s">
        <v>1259</v>
      </c>
      <c r="AC1293" s="270" t="s">
        <v>1259</v>
      </c>
      <c r="AD1293" s="270" t="s">
        <v>1259</v>
      </c>
      <c r="AE1293" s="270" t="s">
        <v>1259</v>
      </c>
      <c r="AF1293" s="270" t="s">
        <v>1259</v>
      </c>
      <c r="AG1293" s="270" t="s">
        <v>1259</v>
      </c>
      <c r="AH1293" s="270" t="s">
        <v>1259</v>
      </c>
      <c r="AI1293" s="270" t="s">
        <v>1259</v>
      </c>
      <c r="AJ1293" s="270" t="s">
        <v>1259</v>
      </c>
      <c r="AK1293" s="270" t="s">
        <v>1259</v>
      </c>
      <c r="AL1293" s="270" t="s">
        <v>1259</v>
      </c>
      <c r="AM1293" s="270" t="s">
        <v>1259</v>
      </c>
      <c r="AN1293" s="270" t="s">
        <v>1259</v>
      </c>
      <c r="AO1293" s="270" t="s">
        <v>1259</v>
      </c>
      <c r="AP1293" s="270" t="s">
        <v>1259</v>
      </c>
      <c r="AQ1293" s="270" t="s">
        <v>1259</v>
      </c>
      <c r="AR1293" s="270" t="s">
        <v>1259</v>
      </c>
      <c r="AS1293" s="270" t="s">
        <v>1259</v>
      </c>
      <c r="AT1293" s="270" t="s">
        <v>1259</v>
      </c>
      <c r="AU1293" s="270" t="s">
        <v>1259</v>
      </c>
      <c r="AV1293" s="270" t="s">
        <v>1259</v>
      </c>
      <c r="AW1293" s="270" t="s">
        <v>1259</v>
      </c>
      <c r="AX1293">
        <f>VLOOKUP(A1293,[1]Sheet4!B$2:G$3636,6,0)</f>
        <v>0</v>
      </c>
      <c r="AY1293" t="str">
        <f>VLOOKUP(A1293,[1]Sheet2!A$3:AC$3636,29,0)</f>
        <v/>
      </c>
      <c r="AZ1293" s="270" t="s">
        <v>3258</v>
      </c>
      <c r="BA1293" s="270" t="s">
        <v>3258</v>
      </c>
      <c r="BB1293" s="270" t="s">
        <v>3258</v>
      </c>
      <c r="BC1293" s="270" t="s">
        <v>3258</v>
      </c>
      <c r="BD1293" s="270"/>
      <c r="BE1293" s="270"/>
    </row>
    <row r="1294" spans="1:83" ht="14.4" x14ac:dyDescent="0.3">
      <c r="A1294" s="269">
        <v>526096</v>
      </c>
      <c r="B1294" s="272" t="str">
        <f>VLOOKUP(A1294,[1]Sheet4!B$1:G$3636,5,0)</f>
        <v>الرابعة</v>
      </c>
      <c r="C1294" s="270" t="s">
        <v>1259</v>
      </c>
      <c r="D1294" s="270" t="s">
        <v>1259</v>
      </c>
      <c r="E1294" s="270" t="s">
        <v>1259</v>
      </c>
      <c r="F1294" s="270" t="s">
        <v>1259</v>
      </c>
      <c r="G1294" s="270" t="s">
        <v>1259</v>
      </c>
      <c r="H1294" s="270" t="s">
        <v>1259</v>
      </c>
      <c r="I1294" s="270" t="s">
        <v>1259</v>
      </c>
      <c r="J1294" s="270" t="s">
        <v>1259</v>
      </c>
      <c r="K1294" s="270" t="s">
        <v>1259</v>
      </c>
      <c r="L1294" s="270" t="s">
        <v>1259</v>
      </c>
      <c r="M1294" s="270" t="s">
        <v>1259</v>
      </c>
      <c r="N1294" s="270" t="s">
        <v>1259</v>
      </c>
      <c r="O1294" s="270" t="s">
        <v>1259</v>
      </c>
      <c r="P1294" s="270" t="s">
        <v>1259</v>
      </c>
      <c r="Q1294" s="270" t="s">
        <v>1259</v>
      </c>
      <c r="R1294" s="270" t="s">
        <v>1259</v>
      </c>
      <c r="S1294" s="270" t="s">
        <v>1259</v>
      </c>
      <c r="T1294" s="270" t="s">
        <v>1259</v>
      </c>
      <c r="U1294" s="270" t="s">
        <v>1259</v>
      </c>
      <c r="V1294" s="270" t="s">
        <v>1259</v>
      </c>
      <c r="W1294" s="270" t="s">
        <v>1259</v>
      </c>
      <c r="X1294" s="270" t="s">
        <v>1259</v>
      </c>
      <c r="Y1294" s="270" t="s">
        <v>1259</v>
      </c>
      <c r="Z1294" s="270" t="s">
        <v>1259</v>
      </c>
      <c r="AA1294" s="270" t="s">
        <v>1259</v>
      </c>
      <c r="AB1294" s="270" t="s">
        <v>1259</v>
      </c>
      <c r="AC1294" s="270" t="s">
        <v>1259</v>
      </c>
      <c r="AD1294" s="270" t="s">
        <v>1259</v>
      </c>
      <c r="AE1294" s="270" t="s">
        <v>1259</v>
      </c>
      <c r="AF1294" s="270" t="s">
        <v>1259</v>
      </c>
      <c r="AG1294" s="270" t="s">
        <v>1259</v>
      </c>
      <c r="AH1294" s="270" t="s">
        <v>1259</v>
      </c>
      <c r="AI1294" s="270" t="s">
        <v>1259</v>
      </c>
      <c r="AJ1294" s="270" t="s">
        <v>1259</v>
      </c>
      <c r="AK1294" s="270" t="s">
        <v>1259</v>
      </c>
      <c r="AL1294" s="270" t="s">
        <v>1259</v>
      </c>
      <c r="AM1294" s="270" t="s">
        <v>1259</v>
      </c>
      <c r="AN1294" s="270" t="s">
        <v>1259</v>
      </c>
      <c r="AO1294" s="270" t="s">
        <v>1259</v>
      </c>
      <c r="AP1294" s="270" t="s">
        <v>1259</v>
      </c>
      <c r="AQ1294" s="270" t="s">
        <v>1259</v>
      </c>
      <c r="AR1294" s="270" t="s">
        <v>1259</v>
      </c>
      <c r="AS1294" s="270" t="s">
        <v>1259</v>
      </c>
      <c r="AT1294" s="270" t="s">
        <v>1259</v>
      </c>
      <c r="AU1294" s="270" t="s">
        <v>1259</v>
      </c>
      <c r="AV1294" s="270" t="s">
        <v>1259</v>
      </c>
      <c r="AW1294" s="277" t="s">
        <v>1259</v>
      </c>
      <c r="AX1294">
        <f>VLOOKUP(A1294,[1]Sheet4!B$2:G$3636,6,0)</f>
        <v>0</v>
      </c>
      <c r="AY1294" t="str">
        <f>VLOOKUP(A1294,[1]Sheet2!A$3:AC$3636,29,0)</f>
        <v/>
      </c>
      <c r="AZ1294" s="270" t="s">
        <v>3258</v>
      </c>
      <c r="BA1294" s="270" t="s">
        <v>3258</v>
      </c>
      <c r="BB1294" s="270" t="s">
        <v>3258</v>
      </c>
      <c r="BC1294" s="270" t="s">
        <v>3258</v>
      </c>
      <c r="BD1294" s="270"/>
      <c r="BE1294" s="270"/>
    </row>
    <row r="1295" spans="1:83" ht="14.4" x14ac:dyDescent="0.3">
      <c r="A1295" s="269">
        <v>526108</v>
      </c>
      <c r="B1295" s="272" t="str">
        <f>VLOOKUP(A1295,[1]Sheet4!B$1:G$3636,5,0)</f>
        <v>الرابعة</v>
      </c>
      <c r="C1295" s="270" t="s">
        <v>1259</v>
      </c>
      <c r="D1295" s="270" t="s">
        <v>1259</v>
      </c>
      <c r="E1295" s="270" t="s">
        <v>1259</v>
      </c>
      <c r="F1295" s="270" t="s">
        <v>1259</v>
      </c>
      <c r="G1295" s="270" t="s">
        <v>1259</v>
      </c>
      <c r="H1295" s="270" t="s">
        <v>1259</v>
      </c>
      <c r="I1295" s="270" t="s">
        <v>1259</v>
      </c>
      <c r="J1295" s="270" t="s">
        <v>1259</v>
      </c>
      <c r="K1295" s="270" t="s">
        <v>1259</v>
      </c>
      <c r="L1295" s="270" t="s">
        <v>1259</v>
      </c>
      <c r="M1295" s="270" t="s">
        <v>1259</v>
      </c>
      <c r="N1295" s="270" t="s">
        <v>1259</v>
      </c>
      <c r="O1295" s="270" t="s">
        <v>1259</v>
      </c>
      <c r="P1295" s="270" t="s">
        <v>1259</v>
      </c>
      <c r="Q1295" s="270" t="s">
        <v>1259</v>
      </c>
      <c r="R1295" s="270" t="s">
        <v>1259</v>
      </c>
      <c r="S1295" s="270" t="s">
        <v>1259</v>
      </c>
      <c r="T1295" s="270" t="s">
        <v>1259</v>
      </c>
      <c r="U1295" s="270" t="s">
        <v>1259</v>
      </c>
      <c r="V1295" s="270" t="s">
        <v>1259</v>
      </c>
      <c r="W1295" s="270" t="s">
        <v>1259</v>
      </c>
      <c r="X1295" s="270" t="s">
        <v>1259</v>
      </c>
      <c r="Y1295" s="270" t="s">
        <v>1259</v>
      </c>
      <c r="Z1295" s="270" t="s">
        <v>1259</v>
      </c>
      <c r="AA1295" s="270" t="s">
        <v>1259</v>
      </c>
      <c r="AB1295" s="270" t="s">
        <v>1259</v>
      </c>
      <c r="AC1295" s="270" t="s">
        <v>1259</v>
      </c>
      <c r="AD1295" s="270" t="s">
        <v>1259</v>
      </c>
      <c r="AE1295" s="270" t="s">
        <v>1259</v>
      </c>
      <c r="AF1295" s="270" t="s">
        <v>1259</v>
      </c>
      <c r="AG1295" s="270" t="s">
        <v>1259</v>
      </c>
      <c r="AH1295" s="270" t="s">
        <v>1259</v>
      </c>
      <c r="AI1295" s="270" t="s">
        <v>1259</v>
      </c>
      <c r="AJ1295" s="270" t="s">
        <v>1259</v>
      </c>
      <c r="AK1295" s="270" t="s">
        <v>1259</v>
      </c>
      <c r="AL1295" s="270" t="s">
        <v>1259</v>
      </c>
      <c r="AM1295" s="270" t="s">
        <v>1259</v>
      </c>
      <c r="AN1295" s="270" t="s">
        <v>1259</v>
      </c>
      <c r="AO1295" s="270" t="s">
        <v>1259</v>
      </c>
      <c r="AP1295" s="270" t="s">
        <v>1259</v>
      </c>
      <c r="AQ1295" s="270" t="s">
        <v>1259</v>
      </c>
      <c r="AR1295" s="270" t="s">
        <v>1259</v>
      </c>
      <c r="AS1295" s="270" t="s">
        <v>1259</v>
      </c>
      <c r="AT1295" s="270" t="s">
        <v>1259</v>
      </c>
      <c r="AU1295" s="270" t="s">
        <v>1259</v>
      </c>
      <c r="AV1295" s="270" t="s">
        <v>1259</v>
      </c>
      <c r="AW1295" s="277" t="s">
        <v>1259</v>
      </c>
      <c r="AX1295">
        <f>VLOOKUP(A1295,[1]Sheet4!B$2:G$3636,6,0)</f>
        <v>0</v>
      </c>
      <c r="AY1295" t="str">
        <f>VLOOKUP(A1295,[1]Sheet2!A$3:AC$3636,29,0)</f>
        <v/>
      </c>
      <c r="AZ1295" s="270" t="s">
        <v>3258</v>
      </c>
      <c r="BA1295" s="270" t="s">
        <v>3258</v>
      </c>
      <c r="BB1295" s="270" t="s">
        <v>3258</v>
      </c>
      <c r="BC1295" s="270" t="s">
        <v>3258</v>
      </c>
      <c r="BD1295" s="270"/>
      <c r="BE1295" s="270"/>
      <c r="BH1295" s="248"/>
      <c r="BI1295" s="248"/>
      <c r="BJ1295" s="248"/>
      <c r="BK1295" s="248"/>
      <c r="BL1295" s="248"/>
      <c r="BM1295" s="248"/>
      <c r="BN1295" s="248"/>
      <c r="BO1295" s="248"/>
      <c r="BP1295" s="248" t="s">
        <v>3258</v>
      </c>
      <c r="BQ1295" s="248" t="s">
        <v>3258</v>
      </c>
      <c r="BR1295" s="248" t="s">
        <v>3258</v>
      </c>
      <c r="BS1295" s="248" t="s">
        <v>3258</v>
      </c>
      <c r="BT1295" s="248" t="s">
        <v>3258</v>
      </c>
      <c r="BU1295" s="248" t="s">
        <v>3258</v>
      </c>
      <c r="BV1295" s="247"/>
      <c r="BW1295" s="248"/>
      <c r="BX1295" s="248"/>
      <c r="BY1295" s="248"/>
      <c r="BZ1295" s="248"/>
      <c r="CA1295" s="241"/>
      <c r="CB1295" s="241"/>
      <c r="CC1295" s="241"/>
      <c r="CD1295" s="241"/>
      <c r="CE1295" s="248"/>
    </row>
    <row r="1296" spans="1:83" ht="14.4" x14ac:dyDescent="0.3">
      <c r="A1296" s="269">
        <v>526110</v>
      </c>
      <c r="B1296" s="272" t="str">
        <f>VLOOKUP(A1296,[1]Sheet4!B$1:G$3636,5,0)</f>
        <v>الرابعة</v>
      </c>
      <c r="C1296" s="270" t="s">
        <v>1259</v>
      </c>
      <c r="D1296" s="270" t="s">
        <v>1259</v>
      </c>
      <c r="E1296" s="270" t="s">
        <v>1259</v>
      </c>
      <c r="F1296" s="270" t="s">
        <v>1259</v>
      </c>
      <c r="G1296" s="270" t="s">
        <v>1259</v>
      </c>
      <c r="H1296" s="270" t="s">
        <v>1259</v>
      </c>
      <c r="I1296" s="270" t="s">
        <v>1259</v>
      </c>
      <c r="J1296" s="270" t="s">
        <v>1259</v>
      </c>
      <c r="K1296" s="270" t="s">
        <v>1259</v>
      </c>
      <c r="L1296" s="270" t="s">
        <v>1259</v>
      </c>
      <c r="M1296" s="270" t="s">
        <v>1259</v>
      </c>
      <c r="N1296" s="270" t="s">
        <v>1259</v>
      </c>
      <c r="O1296" s="270" t="s">
        <v>1259</v>
      </c>
      <c r="P1296" s="270" t="s">
        <v>1259</v>
      </c>
      <c r="Q1296" s="270" t="s">
        <v>1259</v>
      </c>
      <c r="R1296" s="270" t="s">
        <v>1259</v>
      </c>
      <c r="S1296" s="270" t="s">
        <v>1259</v>
      </c>
      <c r="T1296" s="270" t="s">
        <v>1259</v>
      </c>
      <c r="U1296" s="270" t="s">
        <v>1259</v>
      </c>
      <c r="V1296" s="270" t="s">
        <v>1259</v>
      </c>
      <c r="W1296" s="270" t="s">
        <v>1259</v>
      </c>
      <c r="X1296" s="270" t="s">
        <v>1259</v>
      </c>
      <c r="Y1296" s="270" t="s">
        <v>1259</v>
      </c>
      <c r="Z1296" s="270" t="s">
        <v>1259</v>
      </c>
      <c r="AA1296" s="270" t="s">
        <v>1259</v>
      </c>
      <c r="AB1296" s="270" t="s">
        <v>1259</v>
      </c>
      <c r="AC1296" s="270" t="s">
        <v>1259</v>
      </c>
      <c r="AD1296" s="270" t="s">
        <v>1259</v>
      </c>
      <c r="AE1296" s="270" t="s">
        <v>1259</v>
      </c>
      <c r="AF1296" s="270" t="s">
        <v>1259</v>
      </c>
      <c r="AG1296" s="270" t="s">
        <v>1259</v>
      </c>
      <c r="AH1296" s="270" t="s">
        <v>1259</v>
      </c>
      <c r="AI1296" s="270" t="s">
        <v>1259</v>
      </c>
      <c r="AJ1296" s="270" t="s">
        <v>1259</v>
      </c>
      <c r="AK1296" s="270" t="s">
        <v>1259</v>
      </c>
      <c r="AL1296" s="270" t="s">
        <v>1259</v>
      </c>
      <c r="AM1296" s="270" t="s">
        <v>1259</v>
      </c>
      <c r="AN1296" s="270" t="s">
        <v>1259</v>
      </c>
      <c r="AO1296" s="270" t="s">
        <v>1259</v>
      </c>
      <c r="AP1296" s="270" t="s">
        <v>1259</v>
      </c>
      <c r="AQ1296" s="270" t="s">
        <v>1259</v>
      </c>
      <c r="AR1296" s="270" t="s">
        <v>1259</v>
      </c>
      <c r="AS1296" s="270" t="s">
        <v>1259</v>
      </c>
      <c r="AT1296" s="270" t="s">
        <v>1259</v>
      </c>
      <c r="AU1296" s="270" t="s">
        <v>1259</v>
      </c>
      <c r="AV1296" s="270" t="s">
        <v>1259</v>
      </c>
      <c r="AW1296" s="277" t="s">
        <v>1259</v>
      </c>
      <c r="AX1296">
        <f>VLOOKUP(A1296,[1]Sheet4!B$2:G$3636,6,0)</f>
        <v>0</v>
      </c>
      <c r="AY1296" t="str">
        <f>VLOOKUP(A1296,[1]Sheet2!A$3:AC$3636,29,0)</f>
        <v/>
      </c>
      <c r="AZ1296" s="270" t="s">
        <v>3258</v>
      </c>
      <c r="BA1296" s="270" t="s">
        <v>3258</v>
      </c>
      <c r="BB1296" s="270" t="s">
        <v>3258</v>
      </c>
      <c r="BC1296" s="270" t="s">
        <v>3258</v>
      </c>
      <c r="BD1296" s="270"/>
      <c r="BE1296" s="270"/>
    </row>
    <row r="1297" spans="1:83" ht="14.4" x14ac:dyDescent="0.3">
      <c r="A1297" s="269">
        <v>526120</v>
      </c>
      <c r="B1297" s="272" t="str">
        <f>VLOOKUP(A1297,[1]Sheet4!B$1:G$3636,5,0)</f>
        <v>الرابعة حديث</v>
      </c>
      <c r="C1297" s="270" t="s">
        <v>1259</v>
      </c>
      <c r="D1297" s="270" t="s">
        <v>1259</v>
      </c>
      <c r="E1297" s="270" t="s">
        <v>1259</v>
      </c>
      <c r="F1297" s="270" t="s">
        <v>1259</v>
      </c>
      <c r="G1297" s="270" t="s">
        <v>1259</v>
      </c>
      <c r="H1297" s="270" t="s">
        <v>1259</v>
      </c>
      <c r="I1297" s="270" t="s">
        <v>1259</v>
      </c>
      <c r="J1297" s="270" t="s">
        <v>1259</v>
      </c>
      <c r="K1297" s="270" t="s">
        <v>1259</v>
      </c>
      <c r="L1297" s="270" t="s">
        <v>1259</v>
      </c>
      <c r="M1297" s="270" t="s">
        <v>1259</v>
      </c>
      <c r="N1297" s="270" t="s">
        <v>1259</v>
      </c>
      <c r="O1297" s="270" t="s">
        <v>1259</v>
      </c>
      <c r="P1297" s="270" t="s">
        <v>1259</v>
      </c>
      <c r="Q1297" s="270" t="s">
        <v>1259</v>
      </c>
      <c r="R1297" s="270" t="s">
        <v>1259</v>
      </c>
      <c r="S1297" s="270" t="s">
        <v>1259</v>
      </c>
      <c r="T1297" s="270" t="s">
        <v>1259</v>
      </c>
      <c r="U1297" s="270" t="s">
        <v>1259</v>
      </c>
      <c r="V1297" s="270" t="s">
        <v>1259</v>
      </c>
      <c r="W1297" s="270" t="s">
        <v>1259</v>
      </c>
      <c r="X1297" s="270" t="s">
        <v>1259</v>
      </c>
      <c r="Y1297" s="270" t="s">
        <v>1259</v>
      </c>
      <c r="Z1297" s="270" t="s">
        <v>1259</v>
      </c>
      <c r="AA1297" s="270" t="s">
        <v>1259</v>
      </c>
      <c r="AB1297" s="270" t="s">
        <v>1259</v>
      </c>
      <c r="AC1297" s="270" t="s">
        <v>1259</v>
      </c>
      <c r="AD1297" s="270" t="s">
        <v>1259</v>
      </c>
      <c r="AE1297" s="270" t="s">
        <v>1259</v>
      </c>
      <c r="AF1297" s="270" t="s">
        <v>1259</v>
      </c>
      <c r="AG1297" s="270" t="s">
        <v>1259</v>
      </c>
      <c r="AH1297" s="270" t="s">
        <v>1259</v>
      </c>
      <c r="AI1297" s="270" t="s">
        <v>1259</v>
      </c>
      <c r="AJ1297" s="270" t="s">
        <v>1259</v>
      </c>
      <c r="AK1297" s="270" t="s">
        <v>1259</v>
      </c>
      <c r="AL1297" s="270" t="s">
        <v>1259</v>
      </c>
      <c r="AM1297" s="270" t="s">
        <v>1259</v>
      </c>
      <c r="AN1297" s="270" t="s">
        <v>1259</v>
      </c>
      <c r="AO1297" s="270" t="s">
        <v>1259</v>
      </c>
      <c r="AP1297" s="270" t="s">
        <v>1259</v>
      </c>
      <c r="AQ1297" s="270" t="s">
        <v>1259</v>
      </c>
      <c r="AR1297" s="270" t="s">
        <v>1259</v>
      </c>
      <c r="AS1297" s="270" t="s">
        <v>3258</v>
      </c>
      <c r="AT1297" s="270" t="s">
        <v>3258</v>
      </c>
      <c r="AU1297" s="270" t="s">
        <v>3258</v>
      </c>
      <c r="AV1297" s="270" t="s">
        <v>3258</v>
      </c>
      <c r="AW1297" s="277" t="s">
        <v>3258</v>
      </c>
      <c r="AY1297" t="str">
        <f>VLOOKUP(A1297,[1]Sheet2!A$3:AC$3636,29,0)</f>
        <v/>
      </c>
      <c r="AZ1297" s="270" t="s">
        <v>3258</v>
      </c>
      <c r="BA1297" s="270" t="s">
        <v>3258</v>
      </c>
      <c r="BB1297" s="270" t="s">
        <v>3258</v>
      </c>
      <c r="BC1297" s="270" t="s">
        <v>3258</v>
      </c>
      <c r="BD1297" s="270"/>
      <c r="BE1297" s="270"/>
    </row>
    <row r="1298" spans="1:83" ht="14.4" x14ac:dyDescent="0.3">
      <c r="A1298" s="269">
        <v>526121</v>
      </c>
      <c r="B1298" s="272" t="str">
        <f>VLOOKUP(A1298,[1]Sheet4!B$1:G$3636,5,0)</f>
        <v>الرابعة حديث</v>
      </c>
      <c r="C1298" s="270" t="s">
        <v>1259</v>
      </c>
      <c r="D1298" s="270" t="s">
        <v>1259</v>
      </c>
      <c r="E1298" s="270" t="s">
        <v>1259</v>
      </c>
      <c r="F1298" s="270" t="s">
        <v>1259</v>
      </c>
      <c r="G1298" s="270" t="s">
        <v>1259</v>
      </c>
      <c r="H1298" s="270" t="s">
        <v>1259</v>
      </c>
      <c r="I1298" s="270" t="s">
        <v>1259</v>
      </c>
      <c r="J1298" s="270" t="s">
        <v>1259</v>
      </c>
      <c r="K1298" s="270" t="s">
        <v>1259</v>
      </c>
      <c r="L1298" s="270" t="s">
        <v>1259</v>
      </c>
      <c r="M1298" s="270" t="s">
        <v>1259</v>
      </c>
      <c r="N1298" s="270" t="s">
        <v>1259</v>
      </c>
      <c r="O1298" s="270" t="s">
        <v>1259</v>
      </c>
      <c r="P1298" s="270" t="s">
        <v>1259</v>
      </c>
      <c r="Q1298" s="270" t="s">
        <v>1259</v>
      </c>
      <c r="R1298" s="270" t="s">
        <v>1259</v>
      </c>
      <c r="S1298" s="270" t="s">
        <v>1259</v>
      </c>
      <c r="T1298" s="270" t="s">
        <v>1259</v>
      </c>
      <c r="U1298" s="270" t="s">
        <v>1259</v>
      </c>
      <c r="V1298" s="270" t="s">
        <v>1259</v>
      </c>
      <c r="W1298" s="270" t="s">
        <v>1259</v>
      </c>
      <c r="X1298" s="270" t="s">
        <v>1259</v>
      </c>
      <c r="Y1298" s="270" t="s">
        <v>1259</v>
      </c>
      <c r="Z1298" s="270" t="s">
        <v>1259</v>
      </c>
      <c r="AA1298" s="270" t="s">
        <v>1259</v>
      </c>
      <c r="AB1298" s="270" t="s">
        <v>1259</v>
      </c>
      <c r="AC1298" s="270" t="s">
        <v>1259</v>
      </c>
      <c r="AD1298" s="270" t="s">
        <v>1259</v>
      </c>
      <c r="AE1298" s="270" t="s">
        <v>1259</v>
      </c>
      <c r="AF1298" s="270" t="s">
        <v>1259</v>
      </c>
      <c r="AG1298" s="270" t="s">
        <v>1259</v>
      </c>
      <c r="AH1298" s="270" t="s">
        <v>1259</v>
      </c>
      <c r="AI1298" s="270" t="s">
        <v>1259</v>
      </c>
      <c r="AJ1298" s="270" t="s">
        <v>1259</v>
      </c>
      <c r="AK1298" s="270" t="s">
        <v>1259</v>
      </c>
      <c r="AL1298" s="270" t="s">
        <v>1259</v>
      </c>
      <c r="AM1298" s="270" t="s">
        <v>1259</v>
      </c>
      <c r="AN1298" s="270" t="s">
        <v>1259</v>
      </c>
      <c r="AO1298" s="270" t="s">
        <v>1259</v>
      </c>
      <c r="AP1298" s="270" t="s">
        <v>1259</v>
      </c>
      <c r="AQ1298" s="270" t="s">
        <v>1259</v>
      </c>
      <c r="AR1298" s="270" t="s">
        <v>1259</v>
      </c>
      <c r="AS1298" s="270" t="s">
        <v>3258</v>
      </c>
      <c r="AT1298" s="270" t="s">
        <v>3258</v>
      </c>
      <c r="AU1298" s="270" t="s">
        <v>3258</v>
      </c>
      <c r="AV1298" s="270" t="s">
        <v>3258</v>
      </c>
      <c r="AW1298" s="277" t="s">
        <v>3258</v>
      </c>
      <c r="AY1298" t="str">
        <f>VLOOKUP(A1298,[1]Sheet2!A$3:AC$3636,29,0)</f>
        <v/>
      </c>
      <c r="AZ1298" s="270" t="s">
        <v>3258</v>
      </c>
      <c r="BA1298" s="270" t="s">
        <v>3258</v>
      </c>
      <c r="BB1298" s="270" t="s">
        <v>3258</v>
      </c>
      <c r="BC1298" s="270" t="s">
        <v>3258</v>
      </c>
      <c r="BD1298" s="270"/>
      <c r="BE1298" s="270"/>
    </row>
    <row r="1299" spans="1:83" ht="14.4" x14ac:dyDescent="0.3">
      <c r="A1299" s="269">
        <v>526123</v>
      </c>
      <c r="B1299" s="272" t="str">
        <f>VLOOKUP(A1299,[1]Sheet4!B$1:G$3636,5,0)</f>
        <v>الرابعة</v>
      </c>
      <c r="C1299" s="270" t="s">
        <v>1259</v>
      </c>
      <c r="D1299" s="270" t="s">
        <v>1259</v>
      </c>
      <c r="E1299" s="270" t="s">
        <v>1259</v>
      </c>
      <c r="F1299" s="270" t="s">
        <v>1259</v>
      </c>
      <c r="G1299" s="270" t="s">
        <v>1259</v>
      </c>
      <c r="H1299" s="270" t="s">
        <v>1259</v>
      </c>
      <c r="I1299" s="270" t="s">
        <v>1259</v>
      </c>
      <c r="J1299" s="270" t="s">
        <v>1259</v>
      </c>
      <c r="K1299" s="270" t="s">
        <v>1259</v>
      </c>
      <c r="L1299" s="270" t="s">
        <v>1259</v>
      </c>
      <c r="M1299" s="270" t="s">
        <v>1259</v>
      </c>
      <c r="N1299" s="270" t="s">
        <v>1259</v>
      </c>
      <c r="O1299" s="270" t="s">
        <v>1259</v>
      </c>
      <c r="P1299" s="270" t="s">
        <v>1259</v>
      </c>
      <c r="Q1299" s="270" t="s">
        <v>1259</v>
      </c>
      <c r="R1299" s="270" t="s">
        <v>1259</v>
      </c>
      <c r="S1299" s="270" t="s">
        <v>1259</v>
      </c>
      <c r="T1299" s="270" t="s">
        <v>1259</v>
      </c>
      <c r="U1299" s="270" t="s">
        <v>1259</v>
      </c>
      <c r="V1299" s="270" t="s">
        <v>1259</v>
      </c>
      <c r="W1299" s="270" t="s">
        <v>1259</v>
      </c>
      <c r="X1299" s="270" t="s">
        <v>1259</v>
      </c>
      <c r="Y1299" s="270" t="s">
        <v>1259</v>
      </c>
      <c r="Z1299" s="270" t="s">
        <v>1259</v>
      </c>
      <c r="AA1299" s="270" t="s">
        <v>1259</v>
      </c>
      <c r="AB1299" s="270" t="s">
        <v>1259</v>
      </c>
      <c r="AC1299" s="270" t="s">
        <v>1259</v>
      </c>
      <c r="AD1299" s="270" t="s">
        <v>1259</v>
      </c>
      <c r="AE1299" s="270" t="s">
        <v>1259</v>
      </c>
      <c r="AF1299" s="270" t="s">
        <v>1259</v>
      </c>
      <c r="AG1299" s="270" t="s">
        <v>1259</v>
      </c>
      <c r="AH1299" s="270" t="s">
        <v>1259</v>
      </c>
      <c r="AI1299" s="270" t="s">
        <v>1259</v>
      </c>
      <c r="AJ1299" s="270" t="s">
        <v>1259</v>
      </c>
      <c r="AK1299" s="270" t="s">
        <v>1259</v>
      </c>
      <c r="AL1299" s="270" t="s">
        <v>1259</v>
      </c>
      <c r="AM1299" s="270" t="s">
        <v>1259</v>
      </c>
      <c r="AN1299" s="270" t="s">
        <v>1259</v>
      </c>
      <c r="AO1299" s="270" t="s">
        <v>1259</v>
      </c>
      <c r="AP1299" s="270" t="s">
        <v>1259</v>
      </c>
      <c r="AQ1299" s="270" t="s">
        <v>1259</v>
      </c>
      <c r="AR1299" s="270" t="s">
        <v>1259</v>
      </c>
      <c r="AS1299" s="270" t="s">
        <v>1259</v>
      </c>
      <c r="AT1299" s="270" t="s">
        <v>1259</v>
      </c>
      <c r="AU1299" s="270" t="s">
        <v>1259</v>
      </c>
      <c r="AV1299" s="270" t="s">
        <v>1259</v>
      </c>
      <c r="AW1299" s="277" t="s">
        <v>1259</v>
      </c>
      <c r="AX1299">
        <f>VLOOKUP(A1299,[1]Sheet4!B$2:G$3636,6,0)</f>
        <v>0</v>
      </c>
      <c r="AY1299" t="str">
        <f>VLOOKUP(A1299,[1]Sheet2!A$3:AC$3636,29,0)</f>
        <v/>
      </c>
      <c r="AZ1299" s="270" t="s">
        <v>3258</v>
      </c>
      <c r="BA1299" s="270" t="s">
        <v>3258</v>
      </c>
      <c r="BB1299" s="270" t="s">
        <v>3258</v>
      </c>
      <c r="BC1299" s="270" t="s">
        <v>3258</v>
      </c>
      <c r="BD1299" s="270"/>
      <c r="BE1299" s="270"/>
    </row>
    <row r="1300" spans="1:83" ht="14.4" x14ac:dyDescent="0.3">
      <c r="A1300" s="269">
        <v>526136</v>
      </c>
      <c r="B1300" s="272" t="str">
        <f>VLOOKUP(A1300,[1]Sheet4!B$1:G$3636,5,0)</f>
        <v>الرابعة حديث</v>
      </c>
      <c r="C1300" s="270" t="s">
        <v>1259</v>
      </c>
      <c r="D1300" s="270" t="s">
        <v>1259</v>
      </c>
      <c r="E1300" s="270" t="s">
        <v>1259</v>
      </c>
      <c r="F1300" s="270" t="s">
        <v>1259</v>
      </c>
      <c r="G1300" s="270" t="s">
        <v>1259</v>
      </c>
      <c r="H1300" s="270" t="s">
        <v>1259</v>
      </c>
      <c r="I1300" s="270" t="s">
        <v>1259</v>
      </c>
      <c r="J1300" s="270" t="s">
        <v>1259</v>
      </c>
      <c r="K1300" s="270" t="s">
        <v>1259</v>
      </c>
      <c r="L1300" s="270" t="s">
        <v>1259</v>
      </c>
      <c r="M1300" s="270" t="s">
        <v>1259</v>
      </c>
      <c r="N1300" s="270" t="s">
        <v>1259</v>
      </c>
      <c r="O1300" s="270" t="s">
        <v>1259</v>
      </c>
      <c r="P1300" s="270" t="s">
        <v>1259</v>
      </c>
      <c r="Q1300" s="270" t="s">
        <v>1259</v>
      </c>
      <c r="R1300" s="270" t="s">
        <v>1259</v>
      </c>
      <c r="S1300" s="270" t="s">
        <v>1259</v>
      </c>
      <c r="T1300" s="270" t="s">
        <v>1259</v>
      </c>
      <c r="U1300" s="270" t="s">
        <v>1259</v>
      </c>
      <c r="V1300" s="270" t="s">
        <v>1259</v>
      </c>
      <c r="W1300" s="270" t="s">
        <v>1259</v>
      </c>
      <c r="X1300" s="270" t="s">
        <v>1259</v>
      </c>
      <c r="Y1300" s="270" t="s">
        <v>1259</v>
      </c>
      <c r="Z1300" s="270" t="s">
        <v>1259</v>
      </c>
      <c r="AA1300" s="270" t="s">
        <v>1259</v>
      </c>
      <c r="AB1300" s="270" t="s">
        <v>1259</v>
      </c>
      <c r="AC1300" s="270" t="s">
        <v>1259</v>
      </c>
      <c r="AD1300" s="270" t="s">
        <v>1259</v>
      </c>
      <c r="AE1300" s="270" t="s">
        <v>1259</v>
      </c>
      <c r="AF1300" s="270" t="s">
        <v>1259</v>
      </c>
      <c r="AG1300" s="270" t="s">
        <v>1259</v>
      </c>
      <c r="AH1300" s="270" t="s">
        <v>1259</v>
      </c>
      <c r="AI1300" s="270" t="s">
        <v>1259</v>
      </c>
      <c r="AJ1300" s="270" t="s">
        <v>1259</v>
      </c>
      <c r="AK1300" s="270" t="s">
        <v>1259</v>
      </c>
      <c r="AL1300" s="270" t="s">
        <v>1259</v>
      </c>
      <c r="AM1300" s="270" t="s">
        <v>1259</v>
      </c>
      <c r="AN1300" s="270" t="s">
        <v>1259</v>
      </c>
      <c r="AO1300" s="270" t="s">
        <v>1259</v>
      </c>
      <c r="AP1300" s="270" t="s">
        <v>1259</v>
      </c>
      <c r="AQ1300" s="270" t="s">
        <v>1259</v>
      </c>
      <c r="AR1300" s="270" t="s">
        <v>1259</v>
      </c>
      <c r="AS1300" s="270" t="s">
        <v>3258</v>
      </c>
      <c r="AT1300" s="270" t="s">
        <v>3258</v>
      </c>
      <c r="AU1300" s="270" t="s">
        <v>3258</v>
      </c>
      <c r="AV1300" s="270" t="s">
        <v>3258</v>
      </c>
      <c r="AW1300" s="277" t="s">
        <v>3258</v>
      </c>
      <c r="AY1300" t="str">
        <f>VLOOKUP(A1300,[1]Sheet2!A$3:AC$3636,29,0)</f>
        <v/>
      </c>
      <c r="AZ1300" s="270" t="s">
        <v>3258</v>
      </c>
      <c r="BA1300" s="270" t="s">
        <v>3258</v>
      </c>
      <c r="BB1300" s="270" t="s">
        <v>3258</v>
      </c>
      <c r="BC1300" s="270" t="s">
        <v>3258</v>
      </c>
      <c r="BD1300" s="270"/>
      <c r="BE1300" s="270"/>
    </row>
    <row r="1301" spans="1:83" ht="14.4" x14ac:dyDescent="0.3">
      <c r="A1301" s="269">
        <v>526141</v>
      </c>
      <c r="B1301" s="272" t="str">
        <f>VLOOKUP(A1301,[1]Sheet4!B$1:G$3636,5,0)</f>
        <v>الرابعة</v>
      </c>
      <c r="C1301" s="270" t="s">
        <v>1259</v>
      </c>
      <c r="D1301" s="270" t="s">
        <v>1259</v>
      </c>
      <c r="E1301" s="270" t="s">
        <v>1259</v>
      </c>
      <c r="F1301" s="270" t="s">
        <v>1259</v>
      </c>
      <c r="G1301" s="270" t="s">
        <v>1259</v>
      </c>
      <c r="H1301" s="270" t="s">
        <v>1259</v>
      </c>
      <c r="I1301" s="270" t="s">
        <v>1259</v>
      </c>
      <c r="J1301" s="270" t="s">
        <v>1259</v>
      </c>
      <c r="K1301" s="270" t="s">
        <v>1259</v>
      </c>
      <c r="L1301" s="270" t="s">
        <v>1259</v>
      </c>
      <c r="M1301" s="270" t="s">
        <v>1259</v>
      </c>
      <c r="N1301" s="270" t="s">
        <v>1259</v>
      </c>
      <c r="O1301" s="270" t="s">
        <v>1259</v>
      </c>
      <c r="P1301" s="270" t="s">
        <v>1259</v>
      </c>
      <c r="Q1301" s="270" t="s">
        <v>1259</v>
      </c>
      <c r="R1301" s="270" t="s">
        <v>1259</v>
      </c>
      <c r="S1301" s="270" t="s">
        <v>1259</v>
      </c>
      <c r="T1301" s="270" t="s">
        <v>1259</v>
      </c>
      <c r="U1301" s="270" t="s">
        <v>1259</v>
      </c>
      <c r="V1301" s="270" t="s">
        <v>1259</v>
      </c>
      <c r="W1301" s="270" t="s">
        <v>1259</v>
      </c>
      <c r="X1301" s="270" t="s">
        <v>1259</v>
      </c>
      <c r="Y1301" s="270" t="s">
        <v>1259</v>
      </c>
      <c r="Z1301" s="270" t="s">
        <v>1259</v>
      </c>
      <c r="AA1301" s="270" t="s">
        <v>1259</v>
      </c>
      <c r="AB1301" s="270" t="s">
        <v>1259</v>
      </c>
      <c r="AC1301" s="270" t="s">
        <v>1259</v>
      </c>
      <c r="AD1301" s="270" t="s">
        <v>1259</v>
      </c>
      <c r="AE1301" s="270" t="s">
        <v>1259</v>
      </c>
      <c r="AF1301" s="270" t="s">
        <v>1259</v>
      </c>
      <c r="AG1301" s="270" t="s">
        <v>1259</v>
      </c>
      <c r="AH1301" s="270" t="s">
        <v>1259</v>
      </c>
      <c r="AI1301" s="270" t="s">
        <v>1259</v>
      </c>
      <c r="AJ1301" s="270" t="s">
        <v>1259</v>
      </c>
      <c r="AK1301" s="270" t="s">
        <v>1259</v>
      </c>
      <c r="AL1301" s="270" t="s">
        <v>1259</v>
      </c>
      <c r="AM1301" s="270" t="s">
        <v>1259</v>
      </c>
      <c r="AN1301" s="270" t="s">
        <v>1259</v>
      </c>
      <c r="AO1301" s="270" t="s">
        <v>1259</v>
      </c>
      <c r="AP1301" s="270" t="s">
        <v>1259</v>
      </c>
      <c r="AQ1301" s="270" t="s">
        <v>1259</v>
      </c>
      <c r="AR1301" s="270" t="s">
        <v>1259</v>
      </c>
      <c r="AS1301" s="270" t="s">
        <v>1259</v>
      </c>
      <c r="AT1301" s="270" t="s">
        <v>1259</v>
      </c>
      <c r="AU1301" s="270" t="s">
        <v>1259</v>
      </c>
      <c r="AV1301" s="270" t="s">
        <v>1259</v>
      </c>
      <c r="AW1301" s="270" t="s">
        <v>1259</v>
      </c>
      <c r="AX1301">
        <f>VLOOKUP(A1301,[1]Sheet4!B$2:G$3636,6,0)</f>
        <v>0</v>
      </c>
      <c r="AY1301" t="str">
        <f>VLOOKUP(A1301,[1]Sheet2!A$3:AC$3636,29,0)</f>
        <v/>
      </c>
      <c r="AZ1301" s="270" t="s">
        <v>3258</v>
      </c>
      <c r="BA1301" s="270" t="s">
        <v>3258</v>
      </c>
      <c r="BB1301" s="270" t="s">
        <v>3258</v>
      </c>
      <c r="BC1301" s="270" t="s">
        <v>3258</v>
      </c>
      <c r="BD1301" s="270"/>
      <c r="BE1301" s="270"/>
    </row>
    <row r="1302" spans="1:83" ht="14.4" x14ac:dyDescent="0.3">
      <c r="A1302" s="269">
        <v>526144</v>
      </c>
      <c r="B1302" s="272" t="str">
        <f>VLOOKUP(A1302,[1]Sheet4!B$1:G$3636,5,0)</f>
        <v>الرابعة حديث</v>
      </c>
      <c r="C1302" s="270" t="s">
        <v>1259</v>
      </c>
      <c r="D1302" s="270" t="s">
        <v>1259</v>
      </c>
      <c r="E1302" s="270" t="s">
        <v>1259</v>
      </c>
      <c r="F1302" s="270" t="s">
        <v>1259</v>
      </c>
      <c r="G1302" s="270" t="s">
        <v>1259</v>
      </c>
      <c r="H1302" s="270" t="s">
        <v>1259</v>
      </c>
      <c r="I1302" s="270" t="s">
        <v>1259</v>
      </c>
      <c r="J1302" s="270" t="s">
        <v>1259</v>
      </c>
      <c r="K1302" s="270" t="s">
        <v>1259</v>
      </c>
      <c r="L1302" s="270" t="s">
        <v>1259</v>
      </c>
      <c r="M1302" s="270" t="s">
        <v>1259</v>
      </c>
      <c r="N1302" s="270" t="s">
        <v>1259</v>
      </c>
      <c r="O1302" s="270" t="s">
        <v>1259</v>
      </c>
      <c r="P1302" s="270" t="s">
        <v>1259</v>
      </c>
      <c r="Q1302" s="270" t="s">
        <v>1259</v>
      </c>
      <c r="R1302" s="270" t="s">
        <v>1259</v>
      </c>
      <c r="S1302" s="270" t="s">
        <v>1259</v>
      </c>
      <c r="T1302" s="270" t="s">
        <v>1259</v>
      </c>
      <c r="U1302" s="270" t="s">
        <v>1259</v>
      </c>
      <c r="V1302" s="270" t="s">
        <v>1259</v>
      </c>
      <c r="W1302" s="270" t="s">
        <v>1259</v>
      </c>
      <c r="X1302" s="270" t="s">
        <v>1259</v>
      </c>
      <c r="Y1302" s="270" t="s">
        <v>1259</v>
      </c>
      <c r="Z1302" s="270" t="s">
        <v>1259</v>
      </c>
      <c r="AA1302" s="270" t="s">
        <v>1259</v>
      </c>
      <c r="AB1302" s="270" t="s">
        <v>1259</v>
      </c>
      <c r="AC1302" s="270" t="s">
        <v>1259</v>
      </c>
      <c r="AD1302" s="270" t="s">
        <v>1259</v>
      </c>
      <c r="AE1302" s="270" t="s">
        <v>1259</v>
      </c>
      <c r="AF1302" s="270" t="s">
        <v>1259</v>
      </c>
      <c r="AG1302" s="270" t="s">
        <v>1259</v>
      </c>
      <c r="AH1302" s="270" t="s">
        <v>1259</v>
      </c>
      <c r="AI1302" s="270" t="s">
        <v>1259</v>
      </c>
      <c r="AJ1302" s="270" t="s">
        <v>1259</v>
      </c>
      <c r="AK1302" s="270" t="s">
        <v>1259</v>
      </c>
      <c r="AL1302" s="270" t="s">
        <v>1259</v>
      </c>
      <c r="AM1302" s="270" t="s">
        <v>1259</v>
      </c>
      <c r="AN1302" s="270" t="s">
        <v>1259</v>
      </c>
      <c r="AO1302" s="270" t="s">
        <v>1259</v>
      </c>
      <c r="AP1302" s="270" t="s">
        <v>1259</v>
      </c>
      <c r="AQ1302" s="270" t="s">
        <v>1259</v>
      </c>
      <c r="AR1302" s="270" t="s">
        <v>1259</v>
      </c>
      <c r="AS1302" s="270" t="s">
        <v>3258</v>
      </c>
      <c r="AT1302" s="270" t="s">
        <v>3258</v>
      </c>
      <c r="AU1302" s="270" t="s">
        <v>3258</v>
      </c>
      <c r="AV1302" s="270" t="s">
        <v>3258</v>
      </c>
      <c r="AW1302" s="277" t="s">
        <v>3258</v>
      </c>
      <c r="AY1302" t="str">
        <f>VLOOKUP(A1302,[1]Sheet2!A$3:AC$3636,29,0)</f>
        <v/>
      </c>
      <c r="AZ1302" s="270" t="s">
        <v>3258</v>
      </c>
      <c r="BA1302" s="270" t="s">
        <v>3258</v>
      </c>
      <c r="BB1302" s="270" t="s">
        <v>3258</v>
      </c>
      <c r="BC1302" s="270" t="s">
        <v>3258</v>
      </c>
      <c r="BD1302" s="270"/>
      <c r="BE1302" s="270"/>
      <c r="BH1302" s="248"/>
      <c r="BI1302" s="248"/>
      <c r="BJ1302" s="248"/>
      <c r="BK1302" s="248"/>
      <c r="BL1302" s="248"/>
      <c r="BM1302" s="248"/>
      <c r="BN1302" s="248"/>
      <c r="BO1302" s="248"/>
      <c r="BP1302" s="248" t="s">
        <v>3258</v>
      </c>
      <c r="BQ1302" s="248" t="s">
        <v>3258</v>
      </c>
      <c r="BR1302" s="248" t="s">
        <v>3258</v>
      </c>
      <c r="BS1302" s="248" t="s">
        <v>3258</v>
      </c>
      <c r="BT1302" s="248" t="s">
        <v>3258</v>
      </c>
      <c r="BU1302" s="248" t="s">
        <v>3258</v>
      </c>
      <c r="BV1302" s="247"/>
      <c r="BW1302" s="248"/>
      <c r="BX1302" s="248"/>
      <c r="BY1302" s="248"/>
      <c r="BZ1302" s="248"/>
      <c r="CA1302" s="241"/>
      <c r="CB1302" s="241"/>
      <c r="CC1302" s="241"/>
      <c r="CD1302" s="241"/>
      <c r="CE1302" s="248"/>
    </row>
    <row r="1303" spans="1:83" ht="14.4" x14ac:dyDescent="0.3">
      <c r="A1303" s="269">
        <v>526154</v>
      </c>
      <c r="B1303" s="272" t="str">
        <f>VLOOKUP(A1303,[1]Sheet4!B$1:G$3636,5,0)</f>
        <v>الرابعة حديث</v>
      </c>
      <c r="C1303" s="270" t="s">
        <v>1259</v>
      </c>
      <c r="D1303" s="270" t="s">
        <v>1259</v>
      </c>
      <c r="E1303" s="270" t="s">
        <v>1259</v>
      </c>
      <c r="F1303" s="270" t="s">
        <v>1259</v>
      </c>
      <c r="G1303" s="270" t="s">
        <v>1259</v>
      </c>
      <c r="H1303" s="270" t="s">
        <v>1259</v>
      </c>
      <c r="I1303" s="270" t="s">
        <v>1259</v>
      </c>
      <c r="J1303" s="270" t="s">
        <v>1259</v>
      </c>
      <c r="K1303" s="270" t="s">
        <v>1259</v>
      </c>
      <c r="L1303" s="270" t="s">
        <v>1259</v>
      </c>
      <c r="M1303" s="270" t="s">
        <v>1259</v>
      </c>
      <c r="N1303" s="270" t="s">
        <v>1259</v>
      </c>
      <c r="O1303" s="270" t="s">
        <v>1259</v>
      </c>
      <c r="P1303" s="270" t="s">
        <v>1259</v>
      </c>
      <c r="Q1303" s="270" t="s">
        <v>1259</v>
      </c>
      <c r="R1303" s="270" t="s">
        <v>1259</v>
      </c>
      <c r="S1303" s="270" t="s">
        <v>1259</v>
      </c>
      <c r="T1303" s="270" t="s">
        <v>1259</v>
      </c>
      <c r="U1303" s="270" t="s">
        <v>1259</v>
      </c>
      <c r="V1303" s="270" t="s">
        <v>1259</v>
      </c>
      <c r="W1303" s="270" t="s">
        <v>1259</v>
      </c>
      <c r="X1303" s="270" t="s">
        <v>1259</v>
      </c>
      <c r="Y1303" s="270" t="s">
        <v>1259</v>
      </c>
      <c r="Z1303" s="270" t="s">
        <v>1259</v>
      </c>
      <c r="AA1303" s="270" t="s">
        <v>1259</v>
      </c>
      <c r="AB1303" s="270" t="s">
        <v>1259</v>
      </c>
      <c r="AC1303" s="270" t="s">
        <v>1259</v>
      </c>
      <c r="AD1303" s="270" t="s">
        <v>1259</v>
      </c>
      <c r="AE1303" s="270" t="s">
        <v>1259</v>
      </c>
      <c r="AF1303" s="270" t="s">
        <v>1259</v>
      </c>
      <c r="AG1303" s="270" t="s">
        <v>1259</v>
      </c>
      <c r="AH1303" s="270" t="s">
        <v>1259</v>
      </c>
      <c r="AI1303" s="270" t="s">
        <v>1259</v>
      </c>
      <c r="AJ1303" s="270" t="s">
        <v>1259</v>
      </c>
      <c r="AK1303" s="270" t="s">
        <v>1259</v>
      </c>
      <c r="AL1303" s="270" t="s">
        <v>1259</v>
      </c>
      <c r="AM1303" s="270" t="s">
        <v>1259</v>
      </c>
      <c r="AN1303" s="270" t="s">
        <v>1259</v>
      </c>
      <c r="AO1303" s="270" t="s">
        <v>1259</v>
      </c>
      <c r="AP1303" s="270" t="s">
        <v>1259</v>
      </c>
      <c r="AQ1303" s="270" t="s">
        <v>1259</v>
      </c>
      <c r="AR1303" s="270" t="s">
        <v>1259</v>
      </c>
      <c r="AS1303" s="270" t="s">
        <v>3258</v>
      </c>
      <c r="AT1303" s="270" t="s">
        <v>3258</v>
      </c>
      <c r="AU1303" s="270" t="s">
        <v>3258</v>
      </c>
      <c r="AV1303" s="270" t="s">
        <v>3258</v>
      </c>
      <c r="AW1303" s="277" t="s">
        <v>3258</v>
      </c>
      <c r="AY1303" t="str">
        <f>VLOOKUP(A1303,[1]Sheet2!A$3:AC$3636,29,0)</f>
        <v/>
      </c>
      <c r="AZ1303" s="270" t="s">
        <v>3258</v>
      </c>
      <c r="BA1303" s="270" t="s">
        <v>3258</v>
      </c>
      <c r="BB1303" s="270" t="s">
        <v>3258</v>
      </c>
      <c r="BC1303" s="270" t="s">
        <v>3258</v>
      </c>
      <c r="BD1303" s="270"/>
      <c r="BE1303" s="270"/>
    </row>
    <row r="1304" spans="1:83" ht="14.4" x14ac:dyDescent="0.3">
      <c r="A1304" s="269">
        <v>526171</v>
      </c>
      <c r="B1304" s="272" t="str">
        <f>VLOOKUP(A1304,[1]Sheet4!B$1:G$3636,5,0)</f>
        <v>الرابعة حديث</v>
      </c>
      <c r="C1304" s="270" t="s">
        <v>1259</v>
      </c>
      <c r="D1304" s="270" t="s">
        <v>1259</v>
      </c>
      <c r="E1304" s="270" t="s">
        <v>1259</v>
      </c>
      <c r="F1304" s="270" t="s">
        <v>1259</v>
      </c>
      <c r="G1304" s="270" t="s">
        <v>1259</v>
      </c>
      <c r="H1304" s="270" t="s">
        <v>1259</v>
      </c>
      <c r="I1304" s="270" t="s">
        <v>1259</v>
      </c>
      <c r="J1304" s="270" t="s">
        <v>1259</v>
      </c>
      <c r="K1304" s="270" t="s">
        <v>1259</v>
      </c>
      <c r="L1304" s="270" t="s">
        <v>1259</v>
      </c>
      <c r="M1304" s="270" t="s">
        <v>1259</v>
      </c>
      <c r="N1304" s="270" t="s">
        <v>1259</v>
      </c>
      <c r="O1304" s="270" t="s">
        <v>1259</v>
      </c>
      <c r="P1304" s="270" t="s">
        <v>1259</v>
      </c>
      <c r="Q1304" s="270" t="s">
        <v>1259</v>
      </c>
      <c r="R1304" s="270" t="s">
        <v>1259</v>
      </c>
      <c r="S1304" s="270" t="s">
        <v>1259</v>
      </c>
      <c r="T1304" s="270" t="s">
        <v>1259</v>
      </c>
      <c r="U1304" s="270" t="s">
        <v>1259</v>
      </c>
      <c r="V1304" s="270" t="s">
        <v>1259</v>
      </c>
      <c r="W1304" s="270" t="s">
        <v>1259</v>
      </c>
      <c r="X1304" s="270" t="s">
        <v>1259</v>
      </c>
      <c r="Y1304" s="270" t="s">
        <v>1259</v>
      </c>
      <c r="Z1304" s="270" t="s">
        <v>1259</v>
      </c>
      <c r="AA1304" s="270" t="s">
        <v>1259</v>
      </c>
      <c r="AB1304" s="270" t="s">
        <v>1259</v>
      </c>
      <c r="AC1304" s="270" t="s">
        <v>1259</v>
      </c>
      <c r="AD1304" s="270" t="s">
        <v>1259</v>
      </c>
      <c r="AE1304" s="270" t="s">
        <v>1259</v>
      </c>
      <c r="AF1304" s="270" t="s">
        <v>1259</v>
      </c>
      <c r="AG1304" s="270" t="s">
        <v>1259</v>
      </c>
      <c r="AH1304" s="270" t="s">
        <v>1259</v>
      </c>
      <c r="AI1304" s="270" t="s">
        <v>1259</v>
      </c>
      <c r="AJ1304" s="270" t="s">
        <v>1259</v>
      </c>
      <c r="AK1304" s="270" t="s">
        <v>1259</v>
      </c>
      <c r="AL1304" s="270" t="s">
        <v>1259</v>
      </c>
      <c r="AM1304" s="270" t="s">
        <v>1259</v>
      </c>
      <c r="AN1304" s="270" t="s">
        <v>1259</v>
      </c>
      <c r="AO1304" s="270" t="s">
        <v>1259</v>
      </c>
      <c r="AP1304" s="270" t="s">
        <v>1259</v>
      </c>
      <c r="AQ1304" s="270" t="s">
        <v>1259</v>
      </c>
      <c r="AR1304" s="270" t="s">
        <v>1259</v>
      </c>
      <c r="AS1304" s="270" t="s">
        <v>3258</v>
      </c>
      <c r="AT1304" s="270" t="s">
        <v>3258</v>
      </c>
      <c r="AU1304" s="270" t="s">
        <v>3258</v>
      </c>
      <c r="AV1304" s="270" t="s">
        <v>3258</v>
      </c>
      <c r="AW1304" s="277" t="s">
        <v>3258</v>
      </c>
      <c r="AY1304" t="str">
        <f>VLOOKUP(A1304,[1]Sheet2!A$3:AC$3636,29,0)</f>
        <v/>
      </c>
      <c r="AZ1304" s="270" t="s">
        <v>3258</v>
      </c>
      <c r="BA1304" s="270" t="s">
        <v>3258</v>
      </c>
      <c r="BB1304" s="270" t="s">
        <v>3258</v>
      </c>
      <c r="BC1304" s="270" t="s">
        <v>3258</v>
      </c>
      <c r="BD1304" s="270"/>
      <c r="BE1304" s="270"/>
    </row>
    <row r="1305" spans="1:83" ht="14.4" x14ac:dyDescent="0.3">
      <c r="A1305" s="269">
        <v>526173</v>
      </c>
      <c r="B1305" s="272" t="str">
        <f>VLOOKUP(A1305,[1]Sheet4!B$1:G$3636,5,0)</f>
        <v>الرابعة</v>
      </c>
      <c r="C1305" s="270" t="s">
        <v>1259</v>
      </c>
      <c r="D1305" s="270" t="s">
        <v>1259</v>
      </c>
      <c r="E1305" s="270" t="s">
        <v>1259</v>
      </c>
      <c r="F1305" s="270" t="s">
        <v>1259</v>
      </c>
      <c r="G1305" s="270" t="s">
        <v>1259</v>
      </c>
      <c r="H1305" s="270" t="s">
        <v>1259</v>
      </c>
      <c r="I1305" s="270" t="s">
        <v>1259</v>
      </c>
      <c r="J1305" s="270" t="s">
        <v>1259</v>
      </c>
      <c r="K1305" s="270" t="s">
        <v>1259</v>
      </c>
      <c r="L1305" s="270" t="s">
        <v>1259</v>
      </c>
      <c r="M1305" s="270" t="s">
        <v>1259</v>
      </c>
      <c r="N1305" s="270" t="s">
        <v>1259</v>
      </c>
      <c r="O1305" s="270" t="s">
        <v>1259</v>
      </c>
      <c r="P1305" s="270" t="s">
        <v>1259</v>
      </c>
      <c r="Q1305" s="270" t="s">
        <v>1259</v>
      </c>
      <c r="R1305" s="270" t="s">
        <v>1259</v>
      </c>
      <c r="S1305" s="270" t="s">
        <v>1259</v>
      </c>
      <c r="T1305" s="270" t="s">
        <v>1259</v>
      </c>
      <c r="U1305" s="270" t="s">
        <v>1259</v>
      </c>
      <c r="V1305" s="270" t="s">
        <v>1259</v>
      </c>
      <c r="W1305" s="270" t="s">
        <v>1259</v>
      </c>
      <c r="X1305" s="270" t="s">
        <v>1259</v>
      </c>
      <c r="Y1305" s="270" t="s">
        <v>1259</v>
      </c>
      <c r="Z1305" s="270" t="s">
        <v>1259</v>
      </c>
      <c r="AA1305" s="270" t="s">
        <v>1259</v>
      </c>
      <c r="AB1305" s="270" t="s">
        <v>1259</v>
      </c>
      <c r="AC1305" s="270" t="s">
        <v>1259</v>
      </c>
      <c r="AD1305" s="270" t="s">
        <v>1259</v>
      </c>
      <c r="AE1305" s="270" t="s">
        <v>1259</v>
      </c>
      <c r="AF1305" s="270" t="s">
        <v>1259</v>
      </c>
      <c r="AG1305" s="270" t="s">
        <v>1259</v>
      </c>
      <c r="AH1305" s="270" t="s">
        <v>1259</v>
      </c>
      <c r="AI1305" s="270" t="s">
        <v>1259</v>
      </c>
      <c r="AJ1305" s="270" t="s">
        <v>1259</v>
      </c>
      <c r="AK1305" s="270" t="s">
        <v>1259</v>
      </c>
      <c r="AL1305" s="270" t="s">
        <v>1259</v>
      </c>
      <c r="AM1305" s="270" t="s">
        <v>1259</v>
      </c>
      <c r="AN1305" s="270" t="s">
        <v>1259</v>
      </c>
      <c r="AO1305" s="270" t="s">
        <v>1259</v>
      </c>
      <c r="AP1305" s="270" t="s">
        <v>1259</v>
      </c>
      <c r="AQ1305" s="270" t="s">
        <v>1259</v>
      </c>
      <c r="AR1305" s="270" t="s">
        <v>1259</v>
      </c>
      <c r="AS1305" s="270" t="s">
        <v>1259</v>
      </c>
      <c r="AT1305" s="270" t="s">
        <v>1259</v>
      </c>
      <c r="AU1305" s="270" t="s">
        <v>1259</v>
      </c>
      <c r="AV1305" s="270" t="s">
        <v>1259</v>
      </c>
      <c r="AW1305" s="277" t="s">
        <v>1259</v>
      </c>
      <c r="AX1305">
        <f>VLOOKUP(A1305,[1]Sheet4!B$2:G$3636,6,0)</f>
        <v>0</v>
      </c>
      <c r="AY1305" t="str">
        <f>VLOOKUP(A1305,[1]Sheet2!A$3:AC$3636,29,0)</f>
        <v/>
      </c>
      <c r="AZ1305" s="270" t="s">
        <v>3258</v>
      </c>
      <c r="BA1305" s="270" t="s">
        <v>3258</v>
      </c>
      <c r="BB1305" s="270" t="s">
        <v>3258</v>
      </c>
      <c r="BC1305" s="270" t="s">
        <v>3258</v>
      </c>
      <c r="BD1305" s="270"/>
      <c r="BE1305" s="270"/>
    </row>
    <row r="1306" spans="1:83" ht="14.4" x14ac:dyDescent="0.3">
      <c r="A1306" s="269">
        <v>526175</v>
      </c>
      <c r="B1306" s="272" t="str">
        <f>VLOOKUP(A1306,[1]Sheet4!B$1:G$3636,5,0)</f>
        <v>الرابعة</v>
      </c>
      <c r="C1306" s="270" t="s">
        <v>1259</v>
      </c>
      <c r="D1306" s="270" t="s">
        <v>1259</v>
      </c>
      <c r="E1306" s="270" t="s">
        <v>1259</v>
      </c>
      <c r="F1306" s="270" t="s">
        <v>1259</v>
      </c>
      <c r="G1306" s="270" t="s">
        <v>1259</v>
      </c>
      <c r="H1306" s="270" t="s">
        <v>1259</v>
      </c>
      <c r="I1306" s="270" t="s">
        <v>1259</v>
      </c>
      <c r="J1306" s="270" t="s">
        <v>1259</v>
      </c>
      <c r="K1306" s="270" t="s">
        <v>1259</v>
      </c>
      <c r="L1306" s="270" t="s">
        <v>1259</v>
      </c>
      <c r="M1306" s="270" t="s">
        <v>1259</v>
      </c>
      <c r="N1306" s="270" t="s">
        <v>1259</v>
      </c>
      <c r="O1306" s="270" t="s">
        <v>1259</v>
      </c>
      <c r="P1306" s="270" t="s">
        <v>1259</v>
      </c>
      <c r="Q1306" s="270" t="s">
        <v>1259</v>
      </c>
      <c r="R1306" s="270" t="s">
        <v>1259</v>
      </c>
      <c r="S1306" s="270" t="s">
        <v>1259</v>
      </c>
      <c r="T1306" s="270" t="s">
        <v>1259</v>
      </c>
      <c r="U1306" s="270" t="s">
        <v>1259</v>
      </c>
      <c r="V1306" s="270" t="s">
        <v>1259</v>
      </c>
      <c r="W1306" s="270" t="s">
        <v>1259</v>
      </c>
      <c r="X1306" s="270" t="s">
        <v>1259</v>
      </c>
      <c r="Y1306" s="270" t="s">
        <v>1259</v>
      </c>
      <c r="Z1306" s="270" t="s">
        <v>1259</v>
      </c>
      <c r="AA1306" s="270" t="s">
        <v>1259</v>
      </c>
      <c r="AB1306" s="270" t="s">
        <v>1259</v>
      </c>
      <c r="AC1306" s="270" t="s">
        <v>1259</v>
      </c>
      <c r="AD1306" s="270" t="s">
        <v>1259</v>
      </c>
      <c r="AE1306" s="270" t="s">
        <v>1259</v>
      </c>
      <c r="AF1306" s="270" t="s">
        <v>1259</v>
      </c>
      <c r="AG1306" s="270" t="s">
        <v>1259</v>
      </c>
      <c r="AH1306" s="270" t="s">
        <v>1259</v>
      </c>
      <c r="AI1306" s="270" t="s">
        <v>1259</v>
      </c>
      <c r="AJ1306" s="270" t="s">
        <v>1259</v>
      </c>
      <c r="AK1306" s="270" t="s">
        <v>1259</v>
      </c>
      <c r="AL1306" s="270" t="s">
        <v>1259</v>
      </c>
      <c r="AM1306" s="270" t="s">
        <v>1259</v>
      </c>
      <c r="AN1306" s="270" t="s">
        <v>1259</v>
      </c>
      <c r="AO1306" s="270" t="s">
        <v>1259</v>
      </c>
      <c r="AP1306" s="270" t="s">
        <v>1259</v>
      </c>
      <c r="AQ1306" s="270" t="s">
        <v>1259</v>
      </c>
      <c r="AR1306" s="270" t="s">
        <v>1259</v>
      </c>
      <c r="AS1306" s="270" t="s">
        <v>1259</v>
      </c>
      <c r="AT1306" s="270" t="s">
        <v>1259</v>
      </c>
      <c r="AU1306" s="270" t="s">
        <v>1259</v>
      </c>
      <c r="AV1306" s="270" t="s">
        <v>1259</v>
      </c>
      <c r="AW1306" s="277" t="s">
        <v>1259</v>
      </c>
      <c r="AX1306">
        <f>VLOOKUP(A1306,[1]Sheet4!B$2:G$3636,6,0)</f>
        <v>0</v>
      </c>
      <c r="AY1306" t="str">
        <f>VLOOKUP(A1306,[1]Sheet2!A$3:AC$3636,29,0)</f>
        <v/>
      </c>
      <c r="AZ1306" s="270" t="s">
        <v>3258</v>
      </c>
      <c r="BA1306" s="270" t="s">
        <v>3258</v>
      </c>
      <c r="BB1306" s="270" t="s">
        <v>3258</v>
      </c>
      <c r="BC1306" s="270" t="s">
        <v>3258</v>
      </c>
      <c r="BD1306" s="270"/>
      <c r="BE1306" s="270"/>
    </row>
    <row r="1307" spans="1:83" ht="14.4" x14ac:dyDescent="0.3">
      <c r="A1307" s="269">
        <v>526179</v>
      </c>
      <c r="B1307" s="272" t="str">
        <f>VLOOKUP(A1307,[1]Sheet4!B$1:G$3636,5,0)</f>
        <v>الرابعة</v>
      </c>
      <c r="C1307" s="270" t="s">
        <v>1259</v>
      </c>
      <c r="D1307" s="270" t="s">
        <v>1259</v>
      </c>
      <c r="E1307" s="270" t="s">
        <v>1259</v>
      </c>
      <c r="F1307" s="270" t="s">
        <v>1259</v>
      </c>
      <c r="G1307" s="270" t="s">
        <v>1259</v>
      </c>
      <c r="H1307" s="270" t="s">
        <v>1259</v>
      </c>
      <c r="I1307" s="270" t="s">
        <v>1259</v>
      </c>
      <c r="J1307" s="270" t="s">
        <v>1259</v>
      </c>
      <c r="K1307" s="270" t="s">
        <v>1259</v>
      </c>
      <c r="L1307" s="270" t="s">
        <v>1259</v>
      </c>
      <c r="M1307" s="270" t="s">
        <v>1259</v>
      </c>
      <c r="N1307" s="270" t="s">
        <v>1259</v>
      </c>
      <c r="O1307" s="270" t="s">
        <v>1259</v>
      </c>
      <c r="P1307" s="270" t="s">
        <v>1259</v>
      </c>
      <c r="Q1307" s="270" t="s">
        <v>1259</v>
      </c>
      <c r="R1307" s="270" t="s">
        <v>1259</v>
      </c>
      <c r="S1307" s="270" t="s">
        <v>1259</v>
      </c>
      <c r="T1307" s="270" t="s">
        <v>1259</v>
      </c>
      <c r="U1307" s="270" t="s">
        <v>1259</v>
      </c>
      <c r="V1307" s="270" t="s">
        <v>1259</v>
      </c>
      <c r="W1307" s="270" t="s">
        <v>1259</v>
      </c>
      <c r="X1307" s="270" t="s">
        <v>1259</v>
      </c>
      <c r="Y1307" s="270" t="s">
        <v>1259</v>
      </c>
      <c r="Z1307" s="270" t="s">
        <v>1259</v>
      </c>
      <c r="AA1307" s="270" t="s">
        <v>1259</v>
      </c>
      <c r="AB1307" s="270" t="s">
        <v>1259</v>
      </c>
      <c r="AC1307" s="270" t="s">
        <v>1259</v>
      </c>
      <c r="AD1307" s="270" t="s">
        <v>1259</v>
      </c>
      <c r="AE1307" s="270" t="s">
        <v>1259</v>
      </c>
      <c r="AF1307" s="270" t="s">
        <v>1259</v>
      </c>
      <c r="AG1307" s="270" t="s">
        <v>1259</v>
      </c>
      <c r="AH1307" s="270" t="s">
        <v>1259</v>
      </c>
      <c r="AI1307" s="270" t="s">
        <v>1259</v>
      </c>
      <c r="AJ1307" s="270" t="s">
        <v>1259</v>
      </c>
      <c r="AK1307" s="270" t="s">
        <v>1259</v>
      </c>
      <c r="AL1307" s="270" t="s">
        <v>1259</v>
      </c>
      <c r="AM1307" s="270" t="s">
        <v>1259</v>
      </c>
      <c r="AN1307" s="270" t="s">
        <v>1259</v>
      </c>
      <c r="AO1307" s="270" t="s">
        <v>1259</v>
      </c>
      <c r="AP1307" s="270" t="s">
        <v>1259</v>
      </c>
      <c r="AQ1307" s="270" t="s">
        <v>1259</v>
      </c>
      <c r="AR1307" s="270" t="s">
        <v>1259</v>
      </c>
      <c r="AS1307" s="270" t="s">
        <v>1259</v>
      </c>
      <c r="AT1307" s="270" t="s">
        <v>1259</v>
      </c>
      <c r="AU1307" s="270" t="s">
        <v>1259</v>
      </c>
      <c r="AV1307" s="270" t="s">
        <v>1259</v>
      </c>
      <c r="AW1307" s="277" t="s">
        <v>1259</v>
      </c>
      <c r="AX1307">
        <f>VLOOKUP(A1307,[1]Sheet4!B$2:G$3636,6,0)</f>
        <v>0</v>
      </c>
      <c r="AY1307" t="str">
        <f>VLOOKUP(A1307,[1]Sheet2!A$3:AC$3636,29,0)</f>
        <v/>
      </c>
      <c r="AZ1307" s="270" t="s">
        <v>3258</v>
      </c>
      <c r="BA1307" s="270" t="s">
        <v>3258</v>
      </c>
      <c r="BB1307" s="270" t="s">
        <v>3258</v>
      </c>
      <c r="BC1307" s="270" t="s">
        <v>3258</v>
      </c>
      <c r="BD1307" s="270"/>
      <c r="BE1307" s="270"/>
    </row>
    <row r="1308" spans="1:83" ht="14.4" x14ac:dyDescent="0.3">
      <c r="A1308" s="269">
        <v>526181</v>
      </c>
      <c r="B1308" s="272" t="str">
        <f>VLOOKUP(A1308,[1]Sheet4!B$1:G$3636,5,0)</f>
        <v>الرابعة حديث</v>
      </c>
      <c r="C1308" s="270" t="s">
        <v>1259</v>
      </c>
      <c r="D1308" s="270" t="s">
        <v>1259</v>
      </c>
      <c r="E1308" s="270" t="s">
        <v>1259</v>
      </c>
      <c r="F1308" s="270" t="s">
        <v>1259</v>
      </c>
      <c r="G1308" s="270" t="s">
        <v>1259</v>
      </c>
      <c r="H1308" s="270" t="s">
        <v>1259</v>
      </c>
      <c r="I1308" s="270" t="s">
        <v>1259</v>
      </c>
      <c r="J1308" s="270" t="s">
        <v>1259</v>
      </c>
      <c r="K1308" s="270" t="s">
        <v>1259</v>
      </c>
      <c r="L1308" s="270" t="s">
        <v>1259</v>
      </c>
      <c r="M1308" s="270" t="s">
        <v>1259</v>
      </c>
      <c r="N1308" s="270" t="s">
        <v>1259</v>
      </c>
      <c r="O1308" s="270" t="s">
        <v>1259</v>
      </c>
      <c r="P1308" s="270" t="s">
        <v>1259</v>
      </c>
      <c r="Q1308" s="270" t="s">
        <v>1259</v>
      </c>
      <c r="R1308" s="270" t="s">
        <v>1259</v>
      </c>
      <c r="S1308" s="270" t="s">
        <v>1259</v>
      </c>
      <c r="T1308" s="270" t="s">
        <v>1259</v>
      </c>
      <c r="U1308" s="270" t="s">
        <v>1259</v>
      </c>
      <c r="V1308" s="270" t="s">
        <v>1259</v>
      </c>
      <c r="W1308" s="270" t="s">
        <v>1259</v>
      </c>
      <c r="X1308" s="270" t="s">
        <v>1259</v>
      </c>
      <c r="Y1308" s="270" t="s">
        <v>1259</v>
      </c>
      <c r="Z1308" s="270" t="s">
        <v>1259</v>
      </c>
      <c r="AA1308" s="270" t="s">
        <v>1259</v>
      </c>
      <c r="AB1308" s="270" t="s">
        <v>1259</v>
      </c>
      <c r="AC1308" s="270" t="s">
        <v>1259</v>
      </c>
      <c r="AD1308" s="270" t="s">
        <v>1259</v>
      </c>
      <c r="AE1308" s="270" t="s">
        <v>1259</v>
      </c>
      <c r="AF1308" s="270" t="s">
        <v>1259</v>
      </c>
      <c r="AG1308" s="270" t="s">
        <v>1259</v>
      </c>
      <c r="AH1308" s="270" t="s">
        <v>1259</v>
      </c>
      <c r="AI1308" s="270" t="s">
        <v>1259</v>
      </c>
      <c r="AJ1308" s="270" t="s">
        <v>1259</v>
      </c>
      <c r="AK1308" s="270" t="s">
        <v>1259</v>
      </c>
      <c r="AL1308" s="270" t="s">
        <v>1259</v>
      </c>
      <c r="AM1308" s="270" t="s">
        <v>1259</v>
      </c>
      <c r="AN1308" s="270" t="s">
        <v>1259</v>
      </c>
      <c r="AO1308" s="270" t="s">
        <v>1259</v>
      </c>
      <c r="AP1308" s="270" t="s">
        <v>1259</v>
      </c>
      <c r="AQ1308" s="270" t="s">
        <v>1259</v>
      </c>
      <c r="AR1308" s="270" t="s">
        <v>1259</v>
      </c>
      <c r="AS1308" s="270" t="s">
        <v>3258</v>
      </c>
      <c r="AT1308" s="270" t="s">
        <v>3258</v>
      </c>
      <c r="AU1308" s="270" t="s">
        <v>3258</v>
      </c>
      <c r="AV1308" s="270" t="s">
        <v>3258</v>
      </c>
      <c r="AW1308" s="277" t="s">
        <v>3258</v>
      </c>
      <c r="AY1308" t="str">
        <f>VLOOKUP(A1308,[1]Sheet2!A$3:AC$3636,29,0)</f>
        <v/>
      </c>
      <c r="AZ1308" s="270" t="s">
        <v>3258</v>
      </c>
      <c r="BA1308" s="270" t="s">
        <v>3258</v>
      </c>
      <c r="BB1308" s="270" t="s">
        <v>3258</v>
      </c>
      <c r="BC1308" s="270" t="s">
        <v>3258</v>
      </c>
      <c r="BD1308" s="270"/>
      <c r="BE1308" s="270"/>
      <c r="BH1308" s="248"/>
      <c r="BI1308" s="248"/>
      <c r="BJ1308" s="248"/>
      <c r="BK1308" s="248"/>
      <c r="BL1308" s="248"/>
      <c r="BM1308" s="248"/>
      <c r="BN1308" s="248"/>
      <c r="BO1308" s="248"/>
      <c r="BP1308" s="248" t="s">
        <v>3258</v>
      </c>
      <c r="BQ1308" s="248" t="s">
        <v>3258</v>
      </c>
      <c r="BR1308" s="248" t="s">
        <v>3258</v>
      </c>
      <c r="BS1308" s="248" t="s">
        <v>3258</v>
      </c>
      <c r="BT1308" s="248" t="s">
        <v>3258</v>
      </c>
      <c r="BU1308" s="248" t="s">
        <v>3258</v>
      </c>
      <c r="BV1308" s="247"/>
      <c r="BW1308" s="248"/>
      <c r="BX1308" s="248"/>
      <c r="BY1308" s="248"/>
      <c r="BZ1308" s="248"/>
      <c r="CA1308" s="241"/>
      <c r="CB1308" s="241"/>
      <c r="CC1308" s="241"/>
      <c r="CD1308" s="241"/>
      <c r="CE1308" s="248"/>
    </row>
    <row r="1309" spans="1:83" ht="14.4" x14ac:dyDescent="0.3">
      <c r="A1309" s="269">
        <v>526184</v>
      </c>
      <c r="B1309" s="272" t="str">
        <f>VLOOKUP(A1309,[1]Sheet4!B$1:G$3636,5,0)</f>
        <v>الرابعة حديث</v>
      </c>
      <c r="C1309" s="270" t="s">
        <v>1259</v>
      </c>
      <c r="D1309" s="270" t="s">
        <v>1259</v>
      </c>
      <c r="E1309" s="270" t="s">
        <v>1259</v>
      </c>
      <c r="F1309" s="270" t="s">
        <v>1259</v>
      </c>
      <c r="G1309" s="270" t="s">
        <v>1259</v>
      </c>
      <c r="H1309" s="270" t="s">
        <v>1259</v>
      </c>
      <c r="I1309" s="270" t="s">
        <v>1259</v>
      </c>
      <c r="J1309" s="270" t="s">
        <v>1259</v>
      </c>
      <c r="K1309" s="270" t="s">
        <v>1259</v>
      </c>
      <c r="L1309" s="270" t="s">
        <v>1259</v>
      </c>
      <c r="M1309" s="270" t="s">
        <v>1259</v>
      </c>
      <c r="N1309" s="270" t="s">
        <v>1259</v>
      </c>
      <c r="O1309" s="270" t="s">
        <v>1259</v>
      </c>
      <c r="P1309" s="270" t="s">
        <v>1259</v>
      </c>
      <c r="Q1309" s="270" t="s">
        <v>1259</v>
      </c>
      <c r="R1309" s="270" t="s">
        <v>1259</v>
      </c>
      <c r="S1309" s="270" t="s">
        <v>1259</v>
      </c>
      <c r="T1309" s="270" t="s">
        <v>1259</v>
      </c>
      <c r="U1309" s="270" t="s">
        <v>1259</v>
      </c>
      <c r="V1309" s="270" t="s">
        <v>1259</v>
      </c>
      <c r="W1309" s="270" t="s">
        <v>1259</v>
      </c>
      <c r="X1309" s="270" t="s">
        <v>1259</v>
      </c>
      <c r="Y1309" s="270" t="s">
        <v>1259</v>
      </c>
      <c r="Z1309" s="270" t="s">
        <v>1259</v>
      </c>
      <c r="AA1309" s="270" t="s">
        <v>1259</v>
      </c>
      <c r="AB1309" s="270" t="s">
        <v>1259</v>
      </c>
      <c r="AC1309" s="270" t="s">
        <v>1259</v>
      </c>
      <c r="AD1309" s="270" t="s">
        <v>1259</v>
      </c>
      <c r="AE1309" s="270" t="s">
        <v>1259</v>
      </c>
      <c r="AF1309" s="270" t="s">
        <v>1259</v>
      </c>
      <c r="AG1309" s="270" t="s">
        <v>1259</v>
      </c>
      <c r="AH1309" s="270" t="s">
        <v>1259</v>
      </c>
      <c r="AI1309" s="270" t="s">
        <v>1259</v>
      </c>
      <c r="AJ1309" s="270" t="s">
        <v>1259</v>
      </c>
      <c r="AK1309" s="270" t="s">
        <v>1259</v>
      </c>
      <c r="AL1309" s="270" t="s">
        <v>1259</v>
      </c>
      <c r="AM1309" s="270" t="s">
        <v>1259</v>
      </c>
      <c r="AN1309" s="270" t="s">
        <v>1259</v>
      </c>
      <c r="AO1309" s="270" t="s">
        <v>1259</v>
      </c>
      <c r="AP1309" s="270" t="s">
        <v>1259</v>
      </c>
      <c r="AQ1309" s="270" t="s">
        <v>1259</v>
      </c>
      <c r="AR1309" s="270" t="s">
        <v>1259</v>
      </c>
      <c r="AS1309" s="270" t="s">
        <v>3258</v>
      </c>
      <c r="AT1309" s="270" t="s">
        <v>3258</v>
      </c>
      <c r="AU1309" s="270" t="s">
        <v>3258</v>
      </c>
      <c r="AV1309" s="270" t="s">
        <v>3258</v>
      </c>
      <c r="AW1309" s="277" t="s">
        <v>3258</v>
      </c>
      <c r="AY1309" t="str">
        <f>VLOOKUP(A1309,[1]Sheet2!A$3:AC$3636,29,0)</f>
        <v/>
      </c>
      <c r="AZ1309" s="270" t="s">
        <v>3258</v>
      </c>
      <c r="BA1309" s="270" t="s">
        <v>3258</v>
      </c>
      <c r="BB1309" s="270" t="s">
        <v>3258</v>
      </c>
      <c r="BC1309" s="270" t="s">
        <v>3258</v>
      </c>
      <c r="BD1309" s="270"/>
      <c r="BE1309" s="270"/>
    </row>
    <row r="1310" spans="1:83" ht="14.4" x14ac:dyDescent="0.3">
      <c r="A1310" s="269">
        <v>526186</v>
      </c>
      <c r="B1310" s="272" t="str">
        <f>VLOOKUP(A1310,[1]Sheet4!B$1:G$3636,5,0)</f>
        <v>الرابعة</v>
      </c>
      <c r="C1310" s="270" t="s">
        <v>1259</v>
      </c>
      <c r="D1310" s="270" t="s">
        <v>1259</v>
      </c>
      <c r="E1310" s="270" t="s">
        <v>1259</v>
      </c>
      <c r="F1310" s="270" t="s">
        <v>1259</v>
      </c>
      <c r="G1310" s="270" t="s">
        <v>1259</v>
      </c>
      <c r="H1310" s="270" t="s">
        <v>1259</v>
      </c>
      <c r="I1310" s="270" t="s">
        <v>1259</v>
      </c>
      <c r="J1310" s="270" t="s">
        <v>1259</v>
      </c>
      <c r="K1310" s="270" t="s">
        <v>1259</v>
      </c>
      <c r="L1310" s="270" t="s">
        <v>1259</v>
      </c>
      <c r="M1310" s="270" t="s">
        <v>1259</v>
      </c>
      <c r="N1310" s="270" t="s">
        <v>1259</v>
      </c>
      <c r="O1310" s="270" t="s">
        <v>1259</v>
      </c>
      <c r="P1310" s="270" t="s">
        <v>1259</v>
      </c>
      <c r="Q1310" s="270" t="s">
        <v>1259</v>
      </c>
      <c r="R1310" s="270" t="s">
        <v>1259</v>
      </c>
      <c r="S1310" s="270" t="s">
        <v>1259</v>
      </c>
      <c r="T1310" s="270" t="s">
        <v>1259</v>
      </c>
      <c r="U1310" s="270" t="s">
        <v>1259</v>
      </c>
      <c r="V1310" s="270" t="s">
        <v>1259</v>
      </c>
      <c r="W1310" s="270" t="s">
        <v>1259</v>
      </c>
      <c r="X1310" s="270" t="s">
        <v>1259</v>
      </c>
      <c r="Y1310" s="270" t="s">
        <v>1259</v>
      </c>
      <c r="Z1310" s="270" t="s">
        <v>1259</v>
      </c>
      <c r="AA1310" s="270" t="s">
        <v>1259</v>
      </c>
      <c r="AB1310" s="270" t="s">
        <v>1259</v>
      </c>
      <c r="AC1310" s="270" t="s">
        <v>1259</v>
      </c>
      <c r="AD1310" s="270" t="s">
        <v>1259</v>
      </c>
      <c r="AE1310" s="270" t="s">
        <v>1259</v>
      </c>
      <c r="AF1310" s="270" t="s">
        <v>1259</v>
      </c>
      <c r="AG1310" s="270" t="s">
        <v>1259</v>
      </c>
      <c r="AH1310" s="270" t="s">
        <v>1259</v>
      </c>
      <c r="AI1310" s="270" t="s">
        <v>1259</v>
      </c>
      <c r="AJ1310" s="270" t="s">
        <v>1259</v>
      </c>
      <c r="AK1310" s="270" t="s">
        <v>1259</v>
      </c>
      <c r="AL1310" s="270" t="s">
        <v>1259</v>
      </c>
      <c r="AM1310" s="270" t="s">
        <v>1259</v>
      </c>
      <c r="AN1310" s="270" t="s">
        <v>1259</v>
      </c>
      <c r="AO1310" s="270" t="s">
        <v>1259</v>
      </c>
      <c r="AP1310" s="270" t="s">
        <v>1259</v>
      </c>
      <c r="AQ1310" s="270" t="s">
        <v>1259</v>
      </c>
      <c r="AR1310" s="270" t="s">
        <v>1259</v>
      </c>
      <c r="AS1310" s="270" t="s">
        <v>1259</v>
      </c>
      <c r="AT1310" s="270" t="s">
        <v>1259</v>
      </c>
      <c r="AU1310" s="270" t="s">
        <v>1259</v>
      </c>
      <c r="AV1310" s="270" t="s">
        <v>1259</v>
      </c>
      <c r="AW1310" s="270" t="s">
        <v>1259</v>
      </c>
      <c r="AX1310">
        <f>VLOOKUP(A1310,[1]Sheet4!B$2:G$3636,6,0)</f>
        <v>0</v>
      </c>
      <c r="AY1310" t="str">
        <f>VLOOKUP(A1310,[1]Sheet2!A$3:AC$3636,29,0)</f>
        <v/>
      </c>
      <c r="AZ1310" s="270" t="s">
        <v>3258</v>
      </c>
      <c r="BA1310" s="270" t="s">
        <v>3258</v>
      </c>
      <c r="BB1310" s="270" t="s">
        <v>3258</v>
      </c>
      <c r="BC1310" s="270" t="s">
        <v>3258</v>
      </c>
      <c r="BD1310" s="270"/>
      <c r="BE1310" s="270"/>
    </row>
    <row r="1311" spans="1:83" ht="14.4" x14ac:dyDescent="0.3">
      <c r="A1311" s="269">
        <v>526188</v>
      </c>
      <c r="B1311" s="272" t="str">
        <f>VLOOKUP(A1311,[1]Sheet4!B$1:G$3636,5,0)</f>
        <v>الرابعة حديث</v>
      </c>
      <c r="C1311" s="270" t="s">
        <v>1259</v>
      </c>
      <c r="D1311" s="270" t="s">
        <v>1259</v>
      </c>
      <c r="E1311" s="270" t="s">
        <v>1259</v>
      </c>
      <c r="F1311" s="270" t="s">
        <v>1259</v>
      </c>
      <c r="G1311" s="270" t="s">
        <v>1259</v>
      </c>
      <c r="H1311" s="270" t="s">
        <v>1259</v>
      </c>
      <c r="I1311" s="270" t="s">
        <v>1259</v>
      </c>
      <c r="J1311" s="270" t="s">
        <v>1259</v>
      </c>
      <c r="K1311" s="270" t="s">
        <v>1259</v>
      </c>
      <c r="L1311" s="270" t="s">
        <v>1259</v>
      </c>
      <c r="M1311" s="270" t="s">
        <v>1259</v>
      </c>
      <c r="N1311" s="270" t="s">
        <v>1259</v>
      </c>
      <c r="O1311" s="270" t="s">
        <v>1259</v>
      </c>
      <c r="P1311" s="270" t="s">
        <v>1259</v>
      </c>
      <c r="Q1311" s="270" t="s">
        <v>1259</v>
      </c>
      <c r="R1311" s="270" t="s">
        <v>1259</v>
      </c>
      <c r="S1311" s="270" t="s">
        <v>1259</v>
      </c>
      <c r="T1311" s="270" t="s">
        <v>1259</v>
      </c>
      <c r="U1311" s="270" t="s">
        <v>1259</v>
      </c>
      <c r="V1311" s="270" t="s">
        <v>1259</v>
      </c>
      <c r="W1311" s="270" t="s">
        <v>1259</v>
      </c>
      <c r="X1311" s="270" t="s">
        <v>1259</v>
      </c>
      <c r="Y1311" s="270" t="s">
        <v>1259</v>
      </c>
      <c r="Z1311" s="270" t="s">
        <v>1259</v>
      </c>
      <c r="AA1311" s="270" t="s">
        <v>1259</v>
      </c>
      <c r="AB1311" s="270" t="s">
        <v>1259</v>
      </c>
      <c r="AC1311" s="270" t="s">
        <v>1259</v>
      </c>
      <c r="AD1311" s="270" t="s">
        <v>1259</v>
      </c>
      <c r="AE1311" s="270" t="s">
        <v>1259</v>
      </c>
      <c r="AF1311" s="270" t="s">
        <v>1259</v>
      </c>
      <c r="AG1311" s="270" t="s">
        <v>1259</v>
      </c>
      <c r="AH1311" s="270" t="s">
        <v>1259</v>
      </c>
      <c r="AI1311" s="270" t="s">
        <v>1259</v>
      </c>
      <c r="AJ1311" s="270" t="s">
        <v>1259</v>
      </c>
      <c r="AK1311" s="270" t="s">
        <v>1259</v>
      </c>
      <c r="AL1311" s="270" t="s">
        <v>1259</v>
      </c>
      <c r="AM1311" s="270" t="s">
        <v>1259</v>
      </c>
      <c r="AN1311" s="270" t="s">
        <v>1259</v>
      </c>
      <c r="AO1311" s="270" t="s">
        <v>1259</v>
      </c>
      <c r="AP1311" s="270" t="s">
        <v>1259</v>
      </c>
      <c r="AQ1311" s="270" t="s">
        <v>1259</v>
      </c>
      <c r="AR1311" s="270" t="s">
        <v>1259</v>
      </c>
      <c r="AS1311" s="270" t="s">
        <v>3258</v>
      </c>
      <c r="AT1311" s="270" t="s">
        <v>3258</v>
      </c>
      <c r="AU1311" s="270" t="s">
        <v>3258</v>
      </c>
      <c r="AV1311" s="270" t="s">
        <v>3258</v>
      </c>
      <c r="AW1311" s="277" t="s">
        <v>3258</v>
      </c>
      <c r="AY1311" t="str">
        <f>VLOOKUP(A1311,[1]Sheet2!A$3:AC$3636,29,0)</f>
        <v/>
      </c>
      <c r="AZ1311" s="270" t="s">
        <v>3258</v>
      </c>
      <c r="BA1311" s="270" t="s">
        <v>3258</v>
      </c>
      <c r="BB1311" s="270" t="s">
        <v>3258</v>
      </c>
      <c r="BC1311" s="270" t="s">
        <v>3258</v>
      </c>
      <c r="BD1311" s="270"/>
      <c r="BE1311" s="270"/>
      <c r="BH1311" s="248"/>
      <c r="BI1311" s="248"/>
      <c r="BJ1311" s="248"/>
      <c r="BK1311" s="248"/>
      <c r="BL1311" s="248"/>
      <c r="BM1311" s="248"/>
      <c r="BN1311" s="248"/>
      <c r="BO1311" s="248"/>
      <c r="BP1311" s="248" t="s">
        <v>3258</v>
      </c>
      <c r="BQ1311" s="248" t="s">
        <v>3258</v>
      </c>
      <c r="BR1311" s="248" t="s">
        <v>3258</v>
      </c>
      <c r="BS1311" s="248" t="s">
        <v>3258</v>
      </c>
      <c r="BT1311" s="248" t="s">
        <v>3258</v>
      </c>
      <c r="BU1311" s="248" t="s">
        <v>3258</v>
      </c>
      <c r="BV1311" s="247"/>
      <c r="BW1311" s="248"/>
      <c r="BX1311" s="248"/>
      <c r="BY1311" s="248"/>
      <c r="BZ1311" s="248"/>
      <c r="CA1311" s="241"/>
      <c r="CB1311" s="241"/>
      <c r="CC1311" s="241"/>
      <c r="CD1311" s="241"/>
      <c r="CE1311" s="248"/>
    </row>
    <row r="1312" spans="1:83" ht="14.4" x14ac:dyDescent="0.3">
      <c r="A1312" s="269">
        <v>526192</v>
      </c>
      <c r="B1312" s="272" t="str">
        <f>VLOOKUP(A1312,[1]Sheet4!B$1:G$3636,5,0)</f>
        <v>الرابعة حديث</v>
      </c>
      <c r="C1312" s="270" t="s">
        <v>1259</v>
      </c>
      <c r="D1312" s="270" t="s">
        <v>1259</v>
      </c>
      <c r="E1312" s="270" t="s">
        <v>1259</v>
      </c>
      <c r="F1312" s="270" t="s">
        <v>1259</v>
      </c>
      <c r="G1312" s="270" t="s">
        <v>1259</v>
      </c>
      <c r="H1312" s="270" t="s">
        <v>1259</v>
      </c>
      <c r="I1312" s="270" t="s">
        <v>1259</v>
      </c>
      <c r="J1312" s="270" t="s">
        <v>1259</v>
      </c>
      <c r="K1312" s="270" t="s">
        <v>1259</v>
      </c>
      <c r="L1312" s="270" t="s">
        <v>1259</v>
      </c>
      <c r="M1312" s="270" t="s">
        <v>1259</v>
      </c>
      <c r="N1312" s="270" t="s">
        <v>1259</v>
      </c>
      <c r="O1312" s="270" t="s">
        <v>1259</v>
      </c>
      <c r="P1312" s="270" t="s">
        <v>1259</v>
      </c>
      <c r="Q1312" s="270" t="s">
        <v>1259</v>
      </c>
      <c r="R1312" s="270" t="s">
        <v>1259</v>
      </c>
      <c r="S1312" s="270" t="s">
        <v>1259</v>
      </c>
      <c r="T1312" s="270" t="s">
        <v>1259</v>
      </c>
      <c r="U1312" s="270" t="s">
        <v>1259</v>
      </c>
      <c r="V1312" s="270" t="s">
        <v>1259</v>
      </c>
      <c r="W1312" s="270" t="s">
        <v>1259</v>
      </c>
      <c r="X1312" s="270" t="s">
        <v>1259</v>
      </c>
      <c r="Y1312" s="270" t="s">
        <v>1259</v>
      </c>
      <c r="Z1312" s="270" t="s">
        <v>1259</v>
      </c>
      <c r="AA1312" s="270" t="s">
        <v>1259</v>
      </c>
      <c r="AB1312" s="270" t="s">
        <v>1259</v>
      </c>
      <c r="AC1312" s="270" t="s">
        <v>1259</v>
      </c>
      <c r="AD1312" s="270" t="s">
        <v>1259</v>
      </c>
      <c r="AE1312" s="270" t="s">
        <v>1259</v>
      </c>
      <c r="AF1312" s="270" t="s">
        <v>1259</v>
      </c>
      <c r="AG1312" s="270" t="s">
        <v>1259</v>
      </c>
      <c r="AH1312" s="270" t="s">
        <v>1259</v>
      </c>
      <c r="AI1312" s="270" t="s">
        <v>1259</v>
      </c>
      <c r="AJ1312" s="270" t="s">
        <v>1259</v>
      </c>
      <c r="AK1312" s="270" t="s">
        <v>1259</v>
      </c>
      <c r="AL1312" s="270" t="s">
        <v>1259</v>
      </c>
      <c r="AM1312" s="270" t="s">
        <v>1259</v>
      </c>
      <c r="AN1312" s="270" t="s">
        <v>1259</v>
      </c>
      <c r="AO1312" s="270" t="s">
        <v>1259</v>
      </c>
      <c r="AP1312" s="270" t="s">
        <v>1259</v>
      </c>
      <c r="AQ1312" s="270" t="s">
        <v>1259</v>
      </c>
      <c r="AR1312" s="270" t="s">
        <v>1259</v>
      </c>
      <c r="AS1312" s="270" t="s">
        <v>3258</v>
      </c>
      <c r="AT1312" s="270" t="s">
        <v>3258</v>
      </c>
      <c r="AU1312" s="270" t="s">
        <v>3258</v>
      </c>
      <c r="AV1312" s="270" t="s">
        <v>3258</v>
      </c>
      <c r="AW1312" s="277" t="s">
        <v>3258</v>
      </c>
      <c r="AY1312" t="str">
        <f>VLOOKUP(A1312,[1]Sheet2!A$3:AC$3636,29,0)</f>
        <v/>
      </c>
      <c r="AZ1312" s="270" t="s">
        <v>3258</v>
      </c>
      <c r="BA1312" s="270" t="s">
        <v>3258</v>
      </c>
      <c r="BB1312" s="270" t="s">
        <v>3258</v>
      </c>
      <c r="BC1312" s="270" t="s">
        <v>3258</v>
      </c>
      <c r="BD1312" s="270"/>
      <c r="BE1312" s="270"/>
    </row>
    <row r="1313" spans="1:83" ht="14.4" x14ac:dyDescent="0.3">
      <c r="A1313" s="269">
        <v>526198</v>
      </c>
      <c r="B1313" s="272" t="str">
        <f>VLOOKUP(A1313,[1]Sheet4!B$1:G$3636,5,0)</f>
        <v>الرابعة حديث</v>
      </c>
      <c r="C1313" s="270" t="s">
        <v>1259</v>
      </c>
      <c r="D1313" s="270" t="s">
        <v>1259</v>
      </c>
      <c r="E1313" s="270" t="s">
        <v>1259</v>
      </c>
      <c r="F1313" s="270" t="s">
        <v>1259</v>
      </c>
      <c r="G1313" s="270" t="s">
        <v>1259</v>
      </c>
      <c r="H1313" s="270" t="s">
        <v>1259</v>
      </c>
      <c r="I1313" s="270" t="s">
        <v>1259</v>
      </c>
      <c r="J1313" s="270" t="s">
        <v>1259</v>
      </c>
      <c r="K1313" s="270" t="s">
        <v>1259</v>
      </c>
      <c r="L1313" s="270" t="s">
        <v>1259</v>
      </c>
      <c r="M1313" s="270" t="s">
        <v>1259</v>
      </c>
      <c r="N1313" s="270" t="s">
        <v>1259</v>
      </c>
      <c r="O1313" s="270" t="s">
        <v>1259</v>
      </c>
      <c r="P1313" s="270" t="s">
        <v>1259</v>
      </c>
      <c r="Q1313" s="270" t="s">
        <v>1259</v>
      </c>
      <c r="R1313" s="270" t="s">
        <v>1259</v>
      </c>
      <c r="S1313" s="270" t="s">
        <v>1259</v>
      </c>
      <c r="T1313" s="270" t="s">
        <v>1259</v>
      </c>
      <c r="U1313" s="270" t="s">
        <v>1259</v>
      </c>
      <c r="V1313" s="270" t="s">
        <v>1259</v>
      </c>
      <c r="W1313" s="270" t="s">
        <v>1259</v>
      </c>
      <c r="X1313" s="270" t="s">
        <v>1259</v>
      </c>
      <c r="Y1313" s="270" t="s">
        <v>1259</v>
      </c>
      <c r="Z1313" s="270" t="s">
        <v>1259</v>
      </c>
      <c r="AA1313" s="270" t="s">
        <v>1259</v>
      </c>
      <c r="AB1313" s="270" t="s">
        <v>1259</v>
      </c>
      <c r="AC1313" s="270" t="s">
        <v>1259</v>
      </c>
      <c r="AD1313" s="270" t="s">
        <v>1259</v>
      </c>
      <c r="AE1313" s="270" t="s">
        <v>1259</v>
      </c>
      <c r="AF1313" s="270" t="s">
        <v>1259</v>
      </c>
      <c r="AG1313" s="270" t="s">
        <v>1259</v>
      </c>
      <c r="AH1313" s="270" t="s">
        <v>1259</v>
      </c>
      <c r="AI1313" s="270" t="s">
        <v>1259</v>
      </c>
      <c r="AJ1313" s="270" t="s">
        <v>1259</v>
      </c>
      <c r="AK1313" s="270" t="s">
        <v>1259</v>
      </c>
      <c r="AL1313" s="270" t="s">
        <v>1259</v>
      </c>
      <c r="AM1313" s="270" t="s">
        <v>1259</v>
      </c>
      <c r="AN1313" s="270" t="s">
        <v>1259</v>
      </c>
      <c r="AO1313" s="270" t="s">
        <v>1259</v>
      </c>
      <c r="AP1313" s="270" t="s">
        <v>1259</v>
      </c>
      <c r="AQ1313" s="270" t="s">
        <v>1259</v>
      </c>
      <c r="AR1313" s="270" t="s">
        <v>1259</v>
      </c>
      <c r="AS1313" s="270" t="s">
        <v>3258</v>
      </c>
      <c r="AT1313" s="270" t="s">
        <v>3258</v>
      </c>
      <c r="AU1313" s="270" t="s">
        <v>3258</v>
      </c>
      <c r="AV1313" s="270" t="s">
        <v>3258</v>
      </c>
      <c r="AW1313" s="277" t="s">
        <v>3258</v>
      </c>
      <c r="AY1313" t="str">
        <f>VLOOKUP(A1313,[1]Sheet2!A$3:AC$3636,29,0)</f>
        <v/>
      </c>
      <c r="AZ1313" s="270" t="s">
        <v>3258</v>
      </c>
      <c r="BA1313" s="270" t="s">
        <v>3258</v>
      </c>
      <c r="BB1313" s="270" t="s">
        <v>3258</v>
      </c>
      <c r="BC1313" s="270" t="s">
        <v>3258</v>
      </c>
      <c r="BD1313" s="270"/>
      <c r="BE1313" s="270"/>
    </row>
    <row r="1314" spans="1:83" ht="14.4" x14ac:dyDescent="0.3">
      <c r="A1314" s="269">
        <v>526199</v>
      </c>
      <c r="B1314" s="272" t="str">
        <f>VLOOKUP(A1314,[1]Sheet4!B$1:G$3636,5,0)</f>
        <v>الرابعة</v>
      </c>
      <c r="C1314" s="270" t="s">
        <v>1259</v>
      </c>
      <c r="D1314" s="270" t="s">
        <v>1259</v>
      </c>
      <c r="E1314" s="270" t="s">
        <v>1259</v>
      </c>
      <c r="F1314" s="270" t="s">
        <v>1259</v>
      </c>
      <c r="G1314" s="270" t="s">
        <v>1259</v>
      </c>
      <c r="H1314" s="270" t="s">
        <v>1259</v>
      </c>
      <c r="I1314" s="270" t="s">
        <v>1259</v>
      </c>
      <c r="J1314" s="270" t="s">
        <v>1259</v>
      </c>
      <c r="K1314" s="270" t="s">
        <v>1259</v>
      </c>
      <c r="L1314" s="270" t="s">
        <v>1259</v>
      </c>
      <c r="M1314" s="270" t="s">
        <v>1259</v>
      </c>
      <c r="N1314" s="270" t="s">
        <v>1259</v>
      </c>
      <c r="O1314" s="270" t="s">
        <v>1259</v>
      </c>
      <c r="P1314" s="270" t="s">
        <v>1259</v>
      </c>
      <c r="Q1314" s="270" t="s">
        <v>1259</v>
      </c>
      <c r="R1314" s="270" t="s">
        <v>1259</v>
      </c>
      <c r="S1314" s="270" t="s">
        <v>1259</v>
      </c>
      <c r="T1314" s="270" t="s">
        <v>1259</v>
      </c>
      <c r="U1314" s="270" t="s">
        <v>1259</v>
      </c>
      <c r="V1314" s="270" t="s">
        <v>1259</v>
      </c>
      <c r="W1314" s="270" t="s">
        <v>1259</v>
      </c>
      <c r="X1314" s="270" t="s">
        <v>1259</v>
      </c>
      <c r="Y1314" s="270" t="s">
        <v>1259</v>
      </c>
      <c r="Z1314" s="270" t="s">
        <v>1259</v>
      </c>
      <c r="AA1314" s="270" t="s">
        <v>1259</v>
      </c>
      <c r="AB1314" s="270" t="s">
        <v>1259</v>
      </c>
      <c r="AC1314" s="270" t="s">
        <v>1259</v>
      </c>
      <c r="AD1314" s="270" t="s">
        <v>1259</v>
      </c>
      <c r="AE1314" s="270" t="s">
        <v>1259</v>
      </c>
      <c r="AF1314" s="270" t="s">
        <v>1259</v>
      </c>
      <c r="AG1314" s="270" t="s">
        <v>1259</v>
      </c>
      <c r="AH1314" s="270" t="s">
        <v>1259</v>
      </c>
      <c r="AI1314" s="270" t="s">
        <v>1259</v>
      </c>
      <c r="AJ1314" s="270" t="s">
        <v>1259</v>
      </c>
      <c r="AK1314" s="270" t="s">
        <v>1259</v>
      </c>
      <c r="AL1314" s="270" t="s">
        <v>1259</v>
      </c>
      <c r="AM1314" s="270" t="s">
        <v>1259</v>
      </c>
      <c r="AN1314" s="270" t="s">
        <v>1259</v>
      </c>
      <c r="AO1314" s="270" t="s">
        <v>1259</v>
      </c>
      <c r="AP1314" s="270" t="s">
        <v>1259</v>
      </c>
      <c r="AQ1314" s="270" t="s">
        <v>1259</v>
      </c>
      <c r="AR1314" s="270" t="s">
        <v>1259</v>
      </c>
      <c r="AS1314" s="270" t="s">
        <v>1259</v>
      </c>
      <c r="AT1314" s="270" t="s">
        <v>1259</v>
      </c>
      <c r="AU1314" s="270" t="s">
        <v>1259</v>
      </c>
      <c r="AV1314" s="270" t="s">
        <v>1259</v>
      </c>
      <c r="AW1314" s="277" t="s">
        <v>1259</v>
      </c>
      <c r="AX1314">
        <f>VLOOKUP(A1314,[1]Sheet4!B$2:G$3636,6,0)</f>
        <v>0</v>
      </c>
      <c r="AY1314" t="str">
        <f>VLOOKUP(A1314,[1]Sheet2!A$3:AC$3636,29,0)</f>
        <v/>
      </c>
      <c r="AZ1314" s="270" t="s">
        <v>3258</v>
      </c>
      <c r="BA1314" s="270" t="s">
        <v>3258</v>
      </c>
      <c r="BB1314" s="270" t="s">
        <v>3258</v>
      </c>
      <c r="BC1314" s="270" t="s">
        <v>3258</v>
      </c>
      <c r="BD1314" s="270"/>
      <c r="BE1314" s="270"/>
    </row>
    <row r="1315" spans="1:83" ht="14.4" x14ac:dyDescent="0.3">
      <c r="A1315" s="269">
        <v>526202</v>
      </c>
      <c r="B1315" s="272" t="str">
        <f>VLOOKUP(A1315,[1]Sheet4!B$1:G$3636,5,0)</f>
        <v>الرابعة</v>
      </c>
      <c r="C1315" s="270" t="s">
        <v>1259</v>
      </c>
      <c r="D1315" s="270" t="s">
        <v>1259</v>
      </c>
      <c r="E1315" s="270" t="s">
        <v>1259</v>
      </c>
      <c r="F1315" s="270" t="s">
        <v>1259</v>
      </c>
      <c r="G1315" s="270" t="s">
        <v>1259</v>
      </c>
      <c r="H1315" s="270" t="s">
        <v>1259</v>
      </c>
      <c r="I1315" s="270" t="s">
        <v>1259</v>
      </c>
      <c r="J1315" s="270" t="s">
        <v>1259</v>
      </c>
      <c r="K1315" s="270" t="s">
        <v>1259</v>
      </c>
      <c r="L1315" s="270" t="s">
        <v>1259</v>
      </c>
      <c r="M1315" s="270" t="s">
        <v>1259</v>
      </c>
      <c r="N1315" s="270" t="s">
        <v>1259</v>
      </c>
      <c r="O1315" s="270" t="s">
        <v>1259</v>
      </c>
      <c r="P1315" s="270" t="s">
        <v>1259</v>
      </c>
      <c r="Q1315" s="270" t="s">
        <v>1259</v>
      </c>
      <c r="R1315" s="270" t="s">
        <v>1259</v>
      </c>
      <c r="S1315" s="270" t="s">
        <v>1259</v>
      </c>
      <c r="T1315" s="270" t="s">
        <v>1259</v>
      </c>
      <c r="U1315" s="270" t="s">
        <v>1259</v>
      </c>
      <c r="V1315" s="270" t="s">
        <v>1259</v>
      </c>
      <c r="W1315" s="270" t="s">
        <v>1259</v>
      </c>
      <c r="X1315" s="270" t="s">
        <v>1259</v>
      </c>
      <c r="Y1315" s="270" t="s">
        <v>1259</v>
      </c>
      <c r="Z1315" s="270" t="s">
        <v>1259</v>
      </c>
      <c r="AA1315" s="270" t="s">
        <v>1259</v>
      </c>
      <c r="AB1315" s="270" t="s">
        <v>1259</v>
      </c>
      <c r="AC1315" s="270" t="s">
        <v>1259</v>
      </c>
      <c r="AD1315" s="270" t="s">
        <v>1259</v>
      </c>
      <c r="AE1315" s="270" t="s">
        <v>1259</v>
      </c>
      <c r="AF1315" s="270" t="s">
        <v>1259</v>
      </c>
      <c r="AG1315" s="270" t="s">
        <v>1259</v>
      </c>
      <c r="AH1315" s="270" t="s">
        <v>1259</v>
      </c>
      <c r="AI1315" s="270" t="s">
        <v>1259</v>
      </c>
      <c r="AJ1315" s="270" t="s">
        <v>1259</v>
      </c>
      <c r="AK1315" s="270" t="s">
        <v>1259</v>
      </c>
      <c r="AL1315" s="270" t="s">
        <v>1259</v>
      </c>
      <c r="AM1315" s="270" t="s">
        <v>1259</v>
      </c>
      <c r="AN1315" s="270" t="s">
        <v>1259</v>
      </c>
      <c r="AO1315" s="270" t="s">
        <v>1259</v>
      </c>
      <c r="AP1315" s="270" t="s">
        <v>1259</v>
      </c>
      <c r="AQ1315" s="270" t="s">
        <v>1259</v>
      </c>
      <c r="AR1315" s="270" t="s">
        <v>1259</v>
      </c>
      <c r="AS1315" s="270" t="s">
        <v>1259</v>
      </c>
      <c r="AT1315" s="270" t="s">
        <v>1259</v>
      </c>
      <c r="AU1315" s="270" t="s">
        <v>1259</v>
      </c>
      <c r="AV1315" s="270" t="s">
        <v>1259</v>
      </c>
      <c r="AW1315" s="270" t="s">
        <v>1259</v>
      </c>
      <c r="AX1315">
        <f>VLOOKUP(A1315,[1]Sheet4!B$2:G$3636,6,0)</f>
        <v>0</v>
      </c>
      <c r="AY1315" t="str">
        <f>VLOOKUP(A1315,[1]Sheet2!A$3:AC$3636,29,0)</f>
        <v/>
      </c>
      <c r="AZ1315" s="270" t="s">
        <v>3258</v>
      </c>
      <c r="BA1315" s="270" t="s">
        <v>3258</v>
      </c>
      <c r="BB1315" s="270" t="s">
        <v>3258</v>
      </c>
      <c r="BC1315" s="270" t="s">
        <v>3258</v>
      </c>
      <c r="BD1315" s="270"/>
      <c r="BE1315" s="270"/>
      <c r="BH1315" s="248"/>
      <c r="BI1315" s="248"/>
      <c r="BJ1315" s="248"/>
      <c r="BK1315" s="248"/>
      <c r="BL1315" s="248"/>
      <c r="BM1315" s="248"/>
      <c r="BN1315" s="248"/>
      <c r="BO1315" s="248"/>
      <c r="BP1315" s="248" t="s">
        <v>3258</v>
      </c>
      <c r="BQ1315" s="248" t="s">
        <v>3258</v>
      </c>
      <c r="BR1315" s="248" t="s">
        <v>3258</v>
      </c>
      <c r="BS1315" s="248" t="s">
        <v>3258</v>
      </c>
      <c r="BT1315" s="248" t="s">
        <v>3258</v>
      </c>
      <c r="BU1315" s="248" t="s">
        <v>3258</v>
      </c>
      <c r="BV1315" s="247"/>
      <c r="BW1315" s="248"/>
      <c r="BX1315" s="248"/>
      <c r="BY1315" s="248"/>
      <c r="BZ1315" s="248"/>
      <c r="CA1315" s="241"/>
      <c r="CB1315" s="241"/>
      <c r="CC1315" s="241"/>
      <c r="CD1315" s="241"/>
      <c r="CE1315" s="248"/>
    </row>
    <row r="1316" spans="1:83" ht="14.4" x14ac:dyDescent="0.3">
      <c r="A1316" s="269">
        <v>526203</v>
      </c>
      <c r="B1316" s="272" t="str">
        <f>VLOOKUP(A1316,[1]Sheet4!B$1:G$3636,5,0)</f>
        <v>الرابعة</v>
      </c>
      <c r="C1316" s="270" t="s">
        <v>1259</v>
      </c>
      <c r="D1316" s="270" t="s">
        <v>1259</v>
      </c>
      <c r="E1316" s="270" t="s">
        <v>1259</v>
      </c>
      <c r="F1316" s="270" t="s">
        <v>1259</v>
      </c>
      <c r="G1316" s="270" t="s">
        <v>1259</v>
      </c>
      <c r="H1316" s="270" t="s">
        <v>1259</v>
      </c>
      <c r="I1316" s="270" t="s">
        <v>1259</v>
      </c>
      <c r="J1316" s="270" t="s">
        <v>1259</v>
      </c>
      <c r="K1316" s="270" t="s">
        <v>1259</v>
      </c>
      <c r="L1316" s="270" t="s">
        <v>1259</v>
      </c>
      <c r="M1316" s="270" t="s">
        <v>1259</v>
      </c>
      <c r="N1316" s="270" t="s">
        <v>1259</v>
      </c>
      <c r="O1316" s="270" t="s">
        <v>1259</v>
      </c>
      <c r="P1316" s="270" t="s">
        <v>1259</v>
      </c>
      <c r="Q1316" s="270" t="s">
        <v>1259</v>
      </c>
      <c r="R1316" s="270" t="s">
        <v>1259</v>
      </c>
      <c r="S1316" s="270" t="s">
        <v>1259</v>
      </c>
      <c r="T1316" s="270" t="s">
        <v>1259</v>
      </c>
      <c r="U1316" s="270" t="s">
        <v>1259</v>
      </c>
      <c r="V1316" s="270" t="s">
        <v>1259</v>
      </c>
      <c r="W1316" s="270" t="s">
        <v>1259</v>
      </c>
      <c r="X1316" s="270" t="s">
        <v>1259</v>
      </c>
      <c r="Y1316" s="270" t="s">
        <v>1259</v>
      </c>
      <c r="Z1316" s="270" t="s">
        <v>1259</v>
      </c>
      <c r="AA1316" s="270" t="s">
        <v>1259</v>
      </c>
      <c r="AB1316" s="270" t="s">
        <v>1259</v>
      </c>
      <c r="AC1316" s="270" t="s">
        <v>1259</v>
      </c>
      <c r="AD1316" s="270" t="s">
        <v>1259</v>
      </c>
      <c r="AE1316" s="270" t="s">
        <v>1259</v>
      </c>
      <c r="AF1316" s="270" t="s">
        <v>1259</v>
      </c>
      <c r="AG1316" s="270" t="s">
        <v>1259</v>
      </c>
      <c r="AH1316" s="270" t="s">
        <v>1259</v>
      </c>
      <c r="AI1316" s="270" t="s">
        <v>1259</v>
      </c>
      <c r="AJ1316" s="270" t="s">
        <v>1259</v>
      </c>
      <c r="AK1316" s="270" t="s">
        <v>1259</v>
      </c>
      <c r="AL1316" s="270" t="s">
        <v>1259</v>
      </c>
      <c r="AM1316" s="270" t="s">
        <v>1259</v>
      </c>
      <c r="AN1316" s="270" t="s">
        <v>1259</v>
      </c>
      <c r="AO1316" s="270" t="s">
        <v>1259</v>
      </c>
      <c r="AP1316" s="270" t="s">
        <v>1259</v>
      </c>
      <c r="AQ1316" s="270" t="s">
        <v>1259</v>
      </c>
      <c r="AR1316" s="270" t="s">
        <v>1259</v>
      </c>
      <c r="AS1316" s="270" t="s">
        <v>1259</v>
      </c>
      <c r="AT1316" s="270" t="s">
        <v>1259</v>
      </c>
      <c r="AU1316" s="270" t="s">
        <v>1259</v>
      </c>
      <c r="AV1316" s="270" t="s">
        <v>1259</v>
      </c>
      <c r="AW1316" s="270" t="s">
        <v>1259</v>
      </c>
      <c r="AX1316">
        <f>VLOOKUP(A1316,[1]Sheet4!B$2:G$3636,6,0)</f>
        <v>0</v>
      </c>
      <c r="AY1316" t="str">
        <f>VLOOKUP(A1316,[1]Sheet2!A$3:AC$3636,29,0)</f>
        <v/>
      </c>
      <c r="AZ1316" s="270" t="s">
        <v>3258</v>
      </c>
      <c r="BA1316" s="270" t="s">
        <v>3258</v>
      </c>
      <c r="BB1316" s="270" t="s">
        <v>3258</v>
      </c>
      <c r="BC1316" s="270" t="s">
        <v>3258</v>
      </c>
      <c r="BD1316" s="270"/>
      <c r="BE1316" s="270"/>
    </row>
    <row r="1317" spans="1:83" ht="14.4" x14ac:dyDescent="0.3">
      <c r="A1317" s="269">
        <v>526205</v>
      </c>
      <c r="B1317" s="272" t="str">
        <f>VLOOKUP(A1317,[1]Sheet4!B$1:G$3636,5,0)</f>
        <v>الرابعة</v>
      </c>
      <c r="C1317" s="270" t="s">
        <v>1259</v>
      </c>
      <c r="D1317" s="270" t="s">
        <v>1259</v>
      </c>
      <c r="E1317" s="270" t="s">
        <v>1259</v>
      </c>
      <c r="F1317" s="270" t="s">
        <v>1259</v>
      </c>
      <c r="G1317" s="270" t="s">
        <v>1259</v>
      </c>
      <c r="H1317" s="270" t="s">
        <v>1259</v>
      </c>
      <c r="I1317" s="270" t="s">
        <v>1259</v>
      </c>
      <c r="J1317" s="270" t="s">
        <v>1259</v>
      </c>
      <c r="K1317" s="270" t="s">
        <v>1259</v>
      </c>
      <c r="L1317" s="270" t="s">
        <v>1259</v>
      </c>
      <c r="M1317" s="270" t="s">
        <v>1259</v>
      </c>
      <c r="N1317" s="270" t="s">
        <v>1259</v>
      </c>
      <c r="O1317" s="270" t="s">
        <v>1259</v>
      </c>
      <c r="P1317" s="270" t="s">
        <v>1259</v>
      </c>
      <c r="Q1317" s="270" t="s">
        <v>1259</v>
      </c>
      <c r="R1317" s="270" t="s">
        <v>1259</v>
      </c>
      <c r="S1317" s="270" t="s">
        <v>1259</v>
      </c>
      <c r="T1317" s="270" t="s">
        <v>1259</v>
      </c>
      <c r="U1317" s="270" t="s">
        <v>1259</v>
      </c>
      <c r="V1317" s="270" t="s">
        <v>1259</v>
      </c>
      <c r="W1317" s="270" t="s">
        <v>1259</v>
      </c>
      <c r="X1317" s="270" t="s">
        <v>1259</v>
      </c>
      <c r="Y1317" s="270" t="s">
        <v>1259</v>
      </c>
      <c r="Z1317" s="270" t="s">
        <v>1259</v>
      </c>
      <c r="AA1317" s="270" t="s">
        <v>1259</v>
      </c>
      <c r="AB1317" s="270" t="s">
        <v>1259</v>
      </c>
      <c r="AC1317" s="270" t="s">
        <v>1259</v>
      </c>
      <c r="AD1317" s="270" t="s">
        <v>1259</v>
      </c>
      <c r="AE1317" s="270" t="s">
        <v>1259</v>
      </c>
      <c r="AF1317" s="270" t="s">
        <v>1259</v>
      </c>
      <c r="AG1317" s="270" t="s">
        <v>1259</v>
      </c>
      <c r="AH1317" s="270" t="s">
        <v>1259</v>
      </c>
      <c r="AI1317" s="270" t="s">
        <v>1259</v>
      </c>
      <c r="AJ1317" s="270" t="s">
        <v>1259</v>
      </c>
      <c r="AK1317" s="270" t="s">
        <v>1259</v>
      </c>
      <c r="AL1317" s="270" t="s">
        <v>1259</v>
      </c>
      <c r="AM1317" s="270" t="s">
        <v>1259</v>
      </c>
      <c r="AN1317" s="270" t="s">
        <v>1259</v>
      </c>
      <c r="AO1317" s="270" t="s">
        <v>1259</v>
      </c>
      <c r="AP1317" s="270" t="s">
        <v>1259</v>
      </c>
      <c r="AQ1317" s="270" t="s">
        <v>1259</v>
      </c>
      <c r="AR1317" s="270" t="s">
        <v>1259</v>
      </c>
      <c r="AS1317" s="270" t="s">
        <v>1259</v>
      </c>
      <c r="AT1317" s="270" t="s">
        <v>1259</v>
      </c>
      <c r="AU1317" s="270" t="s">
        <v>1259</v>
      </c>
      <c r="AV1317" s="270" t="s">
        <v>1259</v>
      </c>
      <c r="AW1317" s="277" t="s">
        <v>1259</v>
      </c>
      <c r="AX1317">
        <f>VLOOKUP(A1317,[1]Sheet4!B$2:G$3636,6,0)</f>
        <v>0</v>
      </c>
      <c r="AY1317" t="str">
        <f>VLOOKUP(A1317,[1]Sheet2!A$3:AC$3636,29,0)</f>
        <v/>
      </c>
      <c r="AZ1317" s="270" t="s">
        <v>3258</v>
      </c>
      <c r="BA1317" s="270" t="s">
        <v>3258</v>
      </c>
      <c r="BB1317" s="270" t="s">
        <v>3258</v>
      </c>
      <c r="BC1317" s="270" t="s">
        <v>3258</v>
      </c>
      <c r="BD1317" s="270"/>
      <c r="BE1317" s="270"/>
    </row>
    <row r="1318" spans="1:83" ht="14.4" x14ac:dyDescent="0.3">
      <c r="A1318" s="269">
        <v>526211</v>
      </c>
      <c r="B1318" s="272" t="str">
        <f>VLOOKUP(A1318,[1]Sheet4!B$1:G$3636,5,0)</f>
        <v>الرابعة حديث</v>
      </c>
      <c r="C1318" s="270" t="s">
        <v>1259</v>
      </c>
      <c r="D1318" s="270" t="s">
        <v>1259</v>
      </c>
      <c r="E1318" s="270" t="s">
        <v>1259</v>
      </c>
      <c r="F1318" s="270" t="s">
        <v>1259</v>
      </c>
      <c r="G1318" s="270" t="s">
        <v>1259</v>
      </c>
      <c r="H1318" s="270" t="s">
        <v>1259</v>
      </c>
      <c r="I1318" s="270" t="s">
        <v>1259</v>
      </c>
      <c r="J1318" s="270" t="s">
        <v>1259</v>
      </c>
      <c r="K1318" s="270" t="s">
        <v>1259</v>
      </c>
      <c r="L1318" s="270" t="s">
        <v>1259</v>
      </c>
      <c r="M1318" s="270" t="s">
        <v>1259</v>
      </c>
      <c r="N1318" s="270" t="s">
        <v>1259</v>
      </c>
      <c r="O1318" s="270" t="s">
        <v>1259</v>
      </c>
      <c r="P1318" s="270" t="s">
        <v>1259</v>
      </c>
      <c r="Q1318" s="270" t="s">
        <v>1259</v>
      </c>
      <c r="R1318" s="270" t="s">
        <v>1259</v>
      </c>
      <c r="S1318" s="270" t="s">
        <v>1259</v>
      </c>
      <c r="T1318" s="270" t="s">
        <v>1259</v>
      </c>
      <c r="U1318" s="270" t="s">
        <v>1259</v>
      </c>
      <c r="V1318" s="270" t="s">
        <v>1259</v>
      </c>
      <c r="W1318" s="270" t="s">
        <v>1259</v>
      </c>
      <c r="X1318" s="270" t="s">
        <v>1259</v>
      </c>
      <c r="Y1318" s="270" t="s">
        <v>1259</v>
      </c>
      <c r="Z1318" s="270" t="s">
        <v>1259</v>
      </c>
      <c r="AA1318" s="270" t="s">
        <v>1259</v>
      </c>
      <c r="AB1318" s="270" t="s">
        <v>1259</v>
      </c>
      <c r="AC1318" s="270" t="s">
        <v>1259</v>
      </c>
      <c r="AD1318" s="270" t="s">
        <v>1259</v>
      </c>
      <c r="AE1318" s="270" t="s">
        <v>1259</v>
      </c>
      <c r="AF1318" s="270" t="s">
        <v>1259</v>
      </c>
      <c r="AG1318" s="270" t="s">
        <v>1259</v>
      </c>
      <c r="AH1318" s="270" t="s">
        <v>1259</v>
      </c>
      <c r="AI1318" s="270" t="s">
        <v>1259</v>
      </c>
      <c r="AJ1318" s="270" t="s">
        <v>1259</v>
      </c>
      <c r="AK1318" s="270" t="s">
        <v>1259</v>
      </c>
      <c r="AL1318" s="270" t="s">
        <v>1259</v>
      </c>
      <c r="AM1318" s="270" t="s">
        <v>1259</v>
      </c>
      <c r="AN1318" s="270" t="s">
        <v>1259</v>
      </c>
      <c r="AO1318" s="270" t="s">
        <v>1259</v>
      </c>
      <c r="AP1318" s="270" t="s">
        <v>1259</v>
      </c>
      <c r="AQ1318" s="270" t="s">
        <v>1259</v>
      </c>
      <c r="AR1318" s="270" t="s">
        <v>1259</v>
      </c>
      <c r="AS1318" s="270" t="s">
        <v>3258</v>
      </c>
      <c r="AT1318" s="270" t="s">
        <v>3258</v>
      </c>
      <c r="AU1318" s="270" t="s">
        <v>3258</v>
      </c>
      <c r="AV1318" s="270" t="s">
        <v>3258</v>
      </c>
      <c r="AW1318" s="277" t="s">
        <v>3258</v>
      </c>
      <c r="AY1318" t="str">
        <f>VLOOKUP(A1318,[1]Sheet2!A$3:AC$3636,29,0)</f>
        <v/>
      </c>
      <c r="AZ1318" s="249"/>
      <c r="BA1318" s="249"/>
      <c r="BB1318" s="249"/>
      <c r="BC1318" s="249"/>
      <c r="BD1318" s="249"/>
      <c r="BE1318" s="270"/>
    </row>
    <row r="1319" spans="1:83" ht="14.4" x14ac:dyDescent="0.3">
      <c r="A1319" s="269">
        <v>526213</v>
      </c>
      <c r="B1319" s="272" t="str">
        <f>VLOOKUP(A1319,[1]Sheet4!B$1:G$3636,5,0)</f>
        <v>الرابعة حديث</v>
      </c>
      <c r="C1319" s="270" t="s">
        <v>1259</v>
      </c>
      <c r="D1319" s="270" t="s">
        <v>1259</v>
      </c>
      <c r="E1319" s="270" t="s">
        <v>1259</v>
      </c>
      <c r="F1319" s="270" t="s">
        <v>1259</v>
      </c>
      <c r="G1319" s="270" t="s">
        <v>1259</v>
      </c>
      <c r="H1319" s="270" t="s">
        <v>1259</v>
      </c>
      <c r="I1319" s="270" t="s">
        <v>1259</v>
      </c>
      <c r="J1319" s="270" t="s">
        <v>1259</v>
      </c>
      <c r="K1319" s="270" t="s">
        <v>1259</v>
      </c>
      <c r="L1319" s="270" t="s">
        <v>1259</v>
      </c>
      <c r="M1319" s="270" t="s">
        <v>1259</v>
      </c>
      <c r="N1319" s="270" t="s">
        <v>1259</v>
      </c>
      <c r="O1319" s="270" t="s">
        <v>1259</v>
      </c>
      <c r="P1319" s="270" t="s">
        <v>1259</v>
      </c>
      <c r="Q1319" s="270" t="s">
        <v>1259</v>
      </c>
      <c r="R1319" s="270" t="s">
        <v>1259</v>
      </c>
      <c r="S1319" s="270" t="s">
        <v>1259</v>
      </c>
      <c r="T1319" s="270" t="s">
        <v>1259</v>
      </c>
      <c r="U1319" s="270" t="s">
        <v>1259</v>
      </c>
      <c r="V1319" s="270" t="s">
        <v>1259</v>
      </c>
      <c r="W1319" s="270" t="s">
        <v>1259</v>
      </c>
      <c r="X1319" s="270" t="s">
        <v>1259</v>
      </c>
      <c r="Y1319" s="270" t="s">
        <v>1259</v>
      </c>
      <c r="Z1319" s="270" t="s">
        <v>1259</v>
      </c>
      <c r="AA1319" s="270" t="s">
        <v>1259</v>
      </c>
      <c r="AB1319" s="270" t="s">
        <v>1259</v>
      </c>
      <c r="AC1319" s="270" t="s">
        <v>1259</v>
      </c>
      <c r="AD1319" s="270" t="s">
        <v>1259</v>
      </c>
      <c r="AE1319" s="270" t="s">
        <v>1259</v>
      </c>
      <c r="AF1319" s="270" t="s">
        <v>1259</v>
      </c>
      <c r="AG1319" s="270" t="s">
        <v>1259</v>
      </c>
      <c r="AH1319" s="270" t="s">
        <v>1259</v>
      </c>
      <c r="AI1319" s="270" t="s">
        <v>1259</v>
      </c>
      <c r="AJ1319" s="270" t="s">
        <v>1259</v>
      </c>
      <c r="AK1319" s="270" t="s">
        <v>1259</v>
      </c>
      <c r="AL1319" s="270" t="s">
        <v>1259</v>
      </c>
      <c r="AM1319" s="270" t="s">
        <v>1259</v>
      </c>
      <c r="AN1319" s="270" t="s">
        <v>1259</v>
      </c>
      <c r="AO1319" s="270" t="s">
        <v>1259</v>
      </c>
      <c r="AP1319" s="270" t="s">
        <v>1259</v>
      </c>
      <c r="AQ1319" s="270" t="s">
        <v>1259</v>
      </c>
      <c r="AR1319" s="270" t="s">
        <v>1259</v>
      </c>
      <c r="AS1319" s="270" t="s">
        <v>3258</v>
      </c>
      <c r="AT1319" s="270" t="s">
        <v>3258</v>
      </c>
      <c r="AU1319" s="270" t="s">
        <v>3258</v>
      </c>
      <c r="AV1319" s="270" t="s">
        <v>3258</v>
      </c>
      <c r="AW1319" s="277" t="s">
        <v>3258</v>
      </c>
      <c r="AY1319" t="str">
        <f>VLOOKUP(A1319,[1]Sheet2!A$3:AC$3636,29,0)</f>
        <v/>
      </c>
      <c r="AZ1319" s="270" t="s">
        <v>3258</v>
      </c>
      <c r="BA1319" s="270" t="s">
        <v>3258</v>
      </c>
      <c r="BB1319" s="270" t="s">
        <v>3258</v>
      </c>
      <c r="BC1319" s="270" t="s">
        <v>3258</v>
      </c>
      <c r="BD1319" s="270"/>
      <c r="BE1319" s="270"/>
    </row>
    <row r="1320" spans="1:83" ht="14.4" x14ac:dyDescent="0.3">
      <c r="A1320" s="269">
        <v>526231</v>
      </c>
      <c r="B1320" s="272" t="str">
        <f>VLOOKUP(A1320,[1]Sheet4!B$1:G$3636,5,0)</f>
        <v>الرابعة</v>
      </c>
      <c r="C1320" s="270" t="s">
        <v>1259</v>
      </c>
      <c r="D1320" s="270" t="s">
        <v>1259</v>
      </c>
      <c r="E1320" s="270" t="s">
        <v>1259</v>
      </c>
      <c r="F1320" s="270" t="s">
        <v>1259</v>
      </c>
      <c r="G1320" s="270" t="s">
        <v>1259</v>
      </c>
      <c r="H1320" s="270" t="s">
        <v>1259</v>
      </c>
      <c r="I1320" s="270" t="s">
        <v>1259</v>
      </c>
      <c r="J1320" s="270" t="s">
        <v>1259</v>
      </c>
      <c r="K1320" s="270" t="s">
        <v>1259</v>
      </c>
      <c r="L1320" s="270" t="s">
        <v>1259</v>
      </c>
      <c r="M1320" s="270" t="s">
        <v>1259</v>
      </c>
      <c r="N1320" s="270" t="s">
        <v>1259</v>
      </c>
      <c r="O1320" s="270" t="s">
        <v>1259</v>
      </c>
      <c r="P1320" s="270" t="s">
        <v>1259</v>
      </c>
      <c r="Q1320" s="270" t="s">
        <v>1259</v>
      </c>
      <c r="R1320" s="270" t="s">
        <v>1259</v>
      </c>
      <c r="S1320" s="270" t="s">
        <v>1259</v>
      </c>
      <c r="T1320" s="270" t="s">
        <v>1259</v>
      </c>
      <c r="U1320" s="270" t="s">
        <v>1259</v>
      </c>
      <c r="V1320" s="270" t="s">
        <v>1259</v>
      </c>
      <c r="W1320" s="270" t="s">
        <v>1259</v>
      </c>
      <c r="X1320" s="270" t="s">
        <v>1259</v>
      </c>
      <c r="Y1320" s="270" t="s">
        <v>1259</v>
      </c>
      <c r="Z1320" s="270" t="s">
        <v>1259</v>
      </c>
      <c r="AA1320" s="270" t="s">
        <v>1259</v>
      </c>
      <c r="AB1320" s="270" t="s">
        <v>1259</v>
      </c>
      <c r="AC1320" s="270" t="s">
        <v>1259</v>
      </c>
      <c r="AD1320" s="270" t="s">
        <v>1259</v>
      </c>
      <c r="AE1320" s="270" t="s">
        <v>1259</v>
      </c>
      <c r="AF1320" s="270" t="s">
        <v>1259</v>
      </c>
      <c r="AG1320" s="270" t="s">
        <v>1259</v>
      </c>
      <c r="AH1320" s="270" t="s">
        <v>1259</v>
      </c>
      <c r="AI1320" s="270" t="s">
        <v>1259</v>
      </c>
      <c r="AJ1320" s="270" t="s">
        <v>1259</v>
      </c>
      <c r="AK1320" s="270" t="s">
        <v>1259</v>
      </c>
      <c r="AL1320" s="270" t="s">
        <v>1259</v>
      </c>
      <c r="AM1320" s="270" t="s">
        <v>1259</v>
      </c>
      <c r="AN1320" s="270" t="s">
        <v>1259</v>
      </c>
      <c r="AO1320" s="270" t="s">
        <v>1259</v>
      </c>
      <c r="AP1320" s="270" t="s">
        <v>1259</v>
      </c>
      <c r="AQ1320" s="270" t="s">
        <v>1259</v>
      </c>
      <c r="AR1320" s="270" t="s">
        <v>1259</v>
      </c>
      <c r="AS1320" s="270" t="s">
        <v>1259</v>
      </c>
      <c r="AT1320" s="270" t="s">
        <v>1259</v>
      </c>
      <c r="AU1320" s="270" t="s">
        <v>1259</v>
      </c>
      <c r="AV1320" s="270" t="s">
        <v>1259</v>
      </c>
      <c r="AW1320" s="270" t="s">
        <v>1259</v>
      </c>
      <c r="AX1320">
        <f>VLOOKUP(A1320,[1]Sheet4!B$2:G$3636,6,0)</f>
        <v>0</v>
      </c>
      <c r="AY1320" t="str">
        <f>VLOOKUP(A1320,[1]Sheet2!A$3:AC$3636,29,0)</f>
        <v/>
      </c>
      <c r="AZ1320" s="270" t="s">
        <v>3258</v>
      </c>
      <c r="BA1320" s="270" t="s">
        <v>3258</v>
      </c>
      <c r="BB1320" s="270" t="s">
        <v>3258</v>
      </c>
      <c r="BC1320" s="270" t="s">
        <v>3258</v>
      </c>
      <c r="BD1320" s="270"/>
      <c r="BE1320" s="270"/>
      <c r="BH1320" s="248"/>
      <c r="BI1320" s="248"/>
      <c r="BJ1320" s="248"/>
      <c r="BK1320" s="248"/>
      <c r="BL1320" s="248"/>
      <c r="BM1320" s="248"/>
      <c r="BN1320" s="248"/>
      <c r="BO1320" s="248"/>
      <c r="BP1320" s="248" t="s">
        <v>3258</v>
      </c>
      <c r="BQ1320" s="248" t="s">
        <v>3258</v>
      </c>
      <c r="BR1320" s="248" t="s">
        <v>3258</v>
      </c>
      <c r="BS1320" s="248" t="s">
        <v>3258</v>
      </c>
      <c r="BT1320" s="248" t="s">
        <v>3258</v>
      </c>
      <c r="BU1320" s="248" t="s">
        <v>3258</v>
      </c>
      <c r="BV1320" s="247"/>
      <c r="BW1320" s="248"/>
      <c r="BX1320" s="248"/>
      <c r="BY1320" s="248"/>
      <c r="BZ1320" s="248"/>
      <c r="CA1320" s="241"/>
      <c r="CB1320" s="241"/>
      <c r="CC1320" s="241"/>
      <c r="CD1320" s="241"/>
      <c r="CE1320" s="248"/>
    </row>
    <row r="1321" spans="1:83" ht="14.4" x14ac:dyDescent="0.3">
      <c r="A1321" s="269">
        <v>526243</v>
      </c>
      <c r="B1321" s="272" t="str">
        <f>VLOOKUP(A1321,[1]Sheet4!B$1:G$3636,5,0)</f>
        <v>الرابعة</v>
      </c>
      <c r="C1321" s="270" t="s">
        <v>1259</v>
      </c>
      <c r="D1321" s="270" t="s">
        <v>1259</v>
      </c>
      <c r="E1321" s="270" t="s">
        <v>1259</v>
      </c>
      <c r="F1321" s="270" t="s">
        <v>1259</v>
      </c>
      <c r="G1321" s="270" t="s">
        <v>1259</v>
      </c>
      <c r="H1321" s="270" t="s">
        <v>1259</v>
      </c>
      <c r="I1321" s="270" t="s">
        <v>1259</v>
      </c>
      <c r="J1321" s="270" t="s">
        <v>1259</v>
      </c>
      <c r="K1321" s="270" t="s">
        <v>1259</v>
      </c>
      <c r="L1321" s="270" t="s">
        <v>1259</v>
      </c>
      <c r="M1321" s="270" t="s">
        <v>1259</v>
      </c>
      <c r="N1321" s="270" t="s">
        <v>1259</v>
      </c>
      <c r="O1321" s="270" t="s">
        <v>1259</v>
      </c>
      <c r="P1321" s="270" t="s">
        <v>1259</v>
      </c>
      <c r="Q1321" s="270" t="s">
        <v>1259</v>
      </c>
      <c r="R1321" s="270" t="s">
        <v>1259</v>
      </c>
      <c r="S1321" s="270" t="s">
        <v>1259</v>
      </c>
      <c r="T1321" s="270" t="s">
        <v>1259</v>
      </c>
      <c r="U1321" s="270" t="s">
        <v>1259</v>
      </c>
      <c r="V1321" s="270" t="s">
        <v>1259</v>
      </c>
      <c r="W1321" s="270" t="s">
        <v>1259</v>
      </c>
      <c r="X1321" s="270" t="s">
        <v>1259</v>
      </c>
      <c r="Y1321" s="270" t="s">
        <v>1259</v>
      </c>
      <c r="Z1321" s="270" t="s">
        <v>1259</v>
      </c>
      <c r="AA1321" s="270" t="s">
        <v>1259</v>
      </c>
      <c r="AB1321" s="270" t="s">
        <v>1259</v>
      </c>
      <c r="AC1321" s="270" t="s">
        <v>1259</v>
      </c>
      <c r="AD1321" s="270" t="s">
        <v>1259</v>
      </c>
      <c r="AE1321" s="270" t="s">
        <v>1259</v>
      </c>
      <c r="AF1321" s="270" t="s">
        <v>1259</v>
      </c>
      <c r="AG1321" s="270" t="s">
        <v>1259</v>
      </c>
      <c r="AH1321" s="270" t="s">
        <v>1259</v>
      </c>
      <c r="AI1321" s="270" t="s">
        <v>1259</v>
      </c>
      <c r="AJ1321" s="270" t="s">
        <v>1259</v>
      </c>
      <c r="AK1321" s="270" t="s">
        <v>1259</v>
      </c>
      <c r="AL1321" s="270" t="s">
        <v>1259</v>
      </c>
      <c r="AM1321" s="270" t="s">
        <v>1259</v>
      </c>
      <c r="AN1321" s="270" t="s">
        <v>1259</v>
      </c>
      <c r="AO1321" s="270" t="s">
        <v>1259</v>
      </c>
      <c r="AP1321" s="270" t="s">
        <v>1259</v>
      </c>
      <c r="AQ1321" s="270" t="s">
        <v>1259</v>
      </c>
      <c r="AR1321" s="270" t="s">
        <v>1259</v>
      </c>
      <c r="AS1321" s="270" t="s">
        <v>1259</v>
      </c>
      <c r="AT1321" s="270" t="s">
        <v>1259</v>
      </c>
      <c r="AU1321" s="270" t="s">
        <v>1259</v>
      </c>
      <c r="AV1321" s="270" t="s">
        <v>1259</v>
      </c>
      <c r="AW1321" s="277" t="s">
        <v>1259</v>
      </c>
      <c r="AX1321">
        <f>VLOOKUP(A1321,[1]Sheet4!B$2:G$3636,6,0)</f>
        <v>0</v>
      </c>
      <c r="AY1321" t="str">
        <f>VLOOKUP(A1321,[1]Sheet2!A$3:AC$3636,29,0)</f>
        <v/>
      </c>
      <c r="AZ1321" s="270" t="s">
        <v>3258</v>
      </c>
      <c r="BA1321" s="270" t="s">
        <v>3258</v>
      </c>
      <c r="BB1321" s="270" t="s">
        <v>3258</v>
      </c>
      <c r="BC1321" s="270" t="s">
        <v>3258</v>
      </c>
      <c r="BD1321" s="270"/>
      <c r="BE1321" s="270"/>
    </row>
    <row r="1322" spans="1:83" ht="14.4" x14ac:dyDescent="0.3">
      <c r="A1322" s="269">
        <v>526256</v>
      </c>
      <c r="B1322" s="272" t="str">
        <f>VLOOKUP(A1322,[1]Sheet4!B$1:G$3636,5,0)</f>
        <v>الرابعة حديث</v>
      </c>
      <c r="C1322" s="270" t="s">
        <v>1259</v>
      </c>
      <c r="D1322" s="270" t="s">
        <v>1259</v>
      </c>
      <c r="E1322" s="270" t="s">
        <v>1259</v>
      </c>
      <c r="F1322" s="270" t="s">
        <v>1259</v>
      </c>
      <c r="G1322" s="270" t="s">
        <v>1259</v>
      </c>
      <c r="H1322" s="270" t="s">
        <v>1259</v>
      </c>
      <c r="I1322" s="270" t="s">
        <v>1259</v>
      </c>
      <c r="J1322" s="270" t="s">
        <v>1259</v>
      </c>
      <c r="K1322" s="270" t="s">
        <v>1259</v>
      </c>
      <c r="L1322" s="270" t="s">
        <v>1259</v>
      </c>
      <c r="M1322" s="270" t="s">
        <v>1259</v>
      </c>
      <c r="N1322" s="270" t="s">
        <v>1259</v>
      </c>
      <c r="O1322" s="270" t="s">
        <v>1259</v>
      </c>
      <c r="P1322" s="270" t="s">
        <v>1259</v>
      </c>
      <c r="Q1322" s="270" t="s">
        <v>1259</v>
      </c>
      <c r="R1322" s="270" t="s">
        <v>1259</v>
      </c>
      <c r="S1322" s="270" t="s">
        <v>1259</v>
      </c>
      <c r="T1322" s="270" t="s">
        <v>1259</v>
      </c>
      <c r="U1322" s="270" t="s">
        <v>1259</v>
      </c>
      <c r="V1322" s="270" t="s">
        <v>1259</v>
      </c>
      <c r="W1322" s="270" t="s">
        <v>1259</v>
      </c>
      <c r="X1322" s="270" t="s">
        <v>1259</v>
      </c>
      <c r="Y1322" s="270" t="s">
        <v>1259</v>
      </c>
      <c r="Z1322" s="270" t="s">
        <v>1259</v>
      </c>
      <c r="AA1322" s="270" t="s">
        <v>1259</v>
      </c>
      <c r="AB1322" s="270" t="s">
        <v>1259</v>
      </c>
      <c r="AC1322" s="270" t="s">
        <v>1259</v>
      </c>
      <c r="AD1322" s="270" t="s">
        <v>1259</v>
      </c>
      <c r="AE1322" s="270" t="s">
        <v>1259</v>
      </c>
      <c r="AF1322" s="270" t="s">
        <v>1259</v>
      </c>
      <c r="AG1322" s="270" t="s">
        <v>1259</v>
      </c>
      <c r="AH1322" s="270" t="s">
        <v>1259</v>
      </c>
      <c r="AI1322" s="270" t="s">
        <v>1259</v>
      </c>
      <c r="AJ1322" s="270" t="s">
        <v>1259</v>
      </c>
      <c r="AK1322" s="270" t="s">
        <v>1259</v>
      </c>
      <c r="AL1322" s="270" t="s">
        <v>1259</v>
      </c>
      <c r="AM1322" s="270" t="s">
        <v>1259</v>
      </c>
      <c r="AN1322" s="270" t="s">
        <v>1259</v>
      </c>
      <c r="AO1322" s="270" t="s">
        <v>1259</v>
      </c>
      <c r="AP1322" s="270" t="s">
        <v>1259</v>
      </c>
      <c r="AQ1322" s="270" t="s">
        <v>1259</v>
      </c>
      <c r="AR1322" s="270" t="s">
        <v>1259</v>
      </c>
      <c r="AS1322" s="270" t="s">
        <v>3258</v>
      </c>
      <c r="AT1322" s="270" t="s">
        <v>3258</v>
      </c>
      <c r="AU1322" s="270" t="s">
        <v>3258</v>
      </c>
      <c r="AV1322" s="270" t="s">
        <v>3258</v>
      </c>
      <c r="AW1322" s="277" t="s">
        <v>3258</v>
      </c>
      <c r="AY1322" t="str">
        <f>VLOOKUP(A1322,[1]Sheet2!A$3:AC$3636,29,0)</f>
        <v/>
      </c>
      <c r="AZ1322" s="270" t="s">
        <v>3258</v>
      </c>
      <c r="BA1322" s="270" t="s">
        <v>3258</v>
      </c>
      <c r="BB1322" s="270" t="s">
        <v>3258</v>
      </c>
      <c r="BC1322" s="270" t="s">
        <v>3258</v>
      </c>
      <c r="BD1322" s="270"/>
      <c r="BE1322" s="270"/>
    </row>
    <row r="1323" spans="1:83" ht="14.4" x14ac:dyDescent="0.3">
      <c r="A1323" s="269">
        <v>526258</v>
      </c>
      <c r="B1323" s="272" t="str">
        <f>VLOOKUP(A1323,[1]Sheet4!B$1:G$3636,5,0)</f>
        <v>الرابعة حديث</v>
      </c>
      <c r="C1323" s="270" t="s">
        <v>1259</v>
      </c>
      <c r="D1323" s="270" t="s">
        <v>1259</v>
      </c>
      <c r="E1323" s="270" t="s">
        <v>1259</v>
      </c>
      <c r="F1323" s="270" t="s">
        <v>1259</v>
      </c>
      <c r="G1323" s="270" t="s">
        <v>1259</v>
      </c>
      <c r="H1323" s="270" t="s">
        <v>1259</v>
      </c>
      <c r="I1323" s="270" t="s">
        <v>1259</v>
      </c>
      <c r="J1323" s="270" t="s">
        <v>1259</v>
      </c>
      <c r="K1323" s="270" t="s">
        <v>1259</v>
      </c>
      <c r="L1323" s="270" t="s">
        <v>1259</v>
      </c>
      <c r="M1323" s="270" t="s">
        <v>1259</v>
      </c>
      <c r="N1323" s="270" t="s">
        <v>1259</v>
      </c>
      <c r="O1323" s="270" t="s">
        <v>1259</v>
      </c>
      <c r="P1323" s="270" t="s">
        <v>1259</v>
      </c>
      <c r="Q1323" s="270" t="s">
        <v>1259</v>
      </c>
      <c r="R1323" s="270" t="s">
        <v>1259</v>
      </c>
      <c r="S1323" s="270" t="s">
        <v>1259</v>
      </c>
      <c r="T1323" s="270" t="s">
        <v>1259</v>
      </c>
      <c r="U1323" s="270" t="s">
        <v>1259</v>
      </c>
      <c r="V1323" s="270" t="s">
        <v>1259</v>
      </c>
      <c r="W1323" s="270" t="s">
        <v>1259</v>
      </c>
      <c r="X1323" s="270" t="s">
        <v>1259</v>
      </c>
      <c r="Y1323" s="270" t="s">
        <v>1259</v>
      </c>
      <c r="Z1323" s="270" t="s">
        <v>1259</v>
      </c>
      <c r="AA1323" s="270" t="s">
        <v>1259</v>
      </c>
      <c r="AB1323" s="270" t="s">
        <v>1259</v>
      </c>
      <c r="AC1323" s="270" t="s">
        <v>1259</v>
      </c>
      <c r="AD1323" s="270" t="s">
        <v>1259</v>
      </c>
      <c r="AE1323" s="270" t="s">
        <v>1259</v>
      </c>
      <c r="AF1323" s="270" t="s">
        <v>1259</v>
      </c>
      <c r="AG1323" s="270" t="s">
        <v>1259</v>
      </c>
      <c r="AH1323" s="270" t="s">
        <v>1259</v>
      </c>
      <c r="AI1323" s="270" t="s">
        <v>1259</v>
      </c>
      <c r="AJ1323" s="270" t="s">
        <v>1259</v>
      </c>
      <c r="AK1323" s="270" t="s">
        <v>1259</v>
      </c>
      <c r="AL1323" s="270" t="s">
        <v>1259</v>
      </c>
      <c r="AM1323" s="270" t="s">
        <v>1259</v>
      </c>
      <c r="AN1323" s="270" t="s">
        <v>1259</v>
      </c>
      <c r="AO1323" s="270" t="s">
        <v>1259</v>
      </c>
      <c r="AP1323" s="270" t="s">
        <v>1259</v>
      </c>
      <c r="AQ1323" s="270" t="s">
        <v>1259</v>
      </c>
      <c r="AR1323" s="270" t="s">
        <v>1259</v>
      </c>
      <c r="AS1323" s="270" t="s">
        <v>3258</v>
      </c>
      <c r="AT1323" s="270" t="s">
        <v>3258</v>
      </c>
      <c r="AU1323" s="270" t="s">
        <v>3258</v>
      </c>
      <c r="AV1323" s="270" t="s">
        <v>3258</v>
      </c>
      <c r="AW1323" s="277" t="s">
        <v>3258</v>
      </c>
      <c r="AY1323" t="str">
        <f>VLOOKUP(A1323,[1]Sheet2!A$3:AC$3636,29,0)</f>
        <v/>
      </c>
      <c r="AZ1323" s="270" t="s">
        <v>3258</v>
      </c>
      <c r="BA1323" s="270" t="s">
        <v>3258</v>
      </c>
      <c r="BB1323" s="270" t="s">
        <v>3258</v>
      </c>
      <c r="BC1323" s="270" t="s">
        <v>3258</v>
      </c>
      <c r="BD1323" s="270"/>
      <c r="BE1323" s="270"/>
    </row>
    <row r="1324" spans="1:83" ht="14.4" x14ac:dyDescent="0.3">
      <c r="A1324" s="269">
        <v>526263</v>
      </c>
      <c r="B1324" s="272" t="str">
        <f>VLOOKUP(A1324,[1]Sheet4!B$1:G$3636,5,0)</f>
        <v>الرابعة</v>
      </c>
      <c r="C1324" s="270" t="s">
        <v>1259</v>
      </c>
      <c r="D1324" s="270" t="s">
        <v>1259</v>
      </c>
      <c r="E1324" s="270" t="s">
        <v>1259</v>
      </c>
      <c r="F1324" s="270" t="s">
        <v>1259</v>
      </c>
      <c r="G1324" s="270" t="s">
        <v>1259</v>
      </c>
      <c r="H1324" s="270" t="s">
        <v>1259</v>
      </c>
      <c r="I1324" s="270" t="s">
        <v>1259</v>
      </c>
      <c r="J1324" s="270" t="s">
        <v>1259</v>
      </c>
      <c r="K1324" s="270" t="s">
        <v>1259</v>
      </c>
      <c r="L1324" s="270" t="s">
        <v>1259</v>
      </c>
      <c r="M1324" s="270" t="s">
        <v>1259</v>
      </c>
      <c r="N1324" s="270" t="s">
        <v>1259</v>
      </c>
      <c r="O1324" s="270" t="s">
        <v>1259</v>
      </c>
      <c r="P1324" s="270" t="s">
        <v>1259</v>
      </c>
      <c r="Q1324" s="270" t="s">
        <v>1259</v>
      </c>
      <c r="R1324" s="270" t="s">
        <v>1259</v>
      </c>
      <c r="S1324" s="270" t="s">
        <v>1259</v>
      </c>
      <c r="T1324" s="270" t="s">
        <v>1259</v>
      </c>
      <c r="U1324" s="270" t="s">
        <v>1259</v>
      </c>
      <c r="V1324" s="270" t="s">
        <v>1259</v>
      </c>
      <c r="W1324" s="270" t="s">
        <v>1259</v>
      </c>
      <c r="X1324" s="270" t="s">
        <v>1259</v>
      </c>
      <c r="Y1324" s="270" t="s">
        <v>1259</v>
      </c>
      <c r="Z1324" s="270" t="s">
        <v>1259</v>
      </c>
      <c r="AA1324" s="270" t="s">
        <v>1259</v>
      </c>
      <c r="AB1324" s="270" t="s">
        <v>1259</v>
      </c>
      <c r="AC1324" s="270" t="s">
        <v>1259</v>
      </c>
      <c r="AD1324" s="270" t="s">
        <v>1259</v>
      </c>
      <c r="AE1324" s="270" t="s">
        <v>1259</v>
      </c>
      <c r="AF1324" s="270" t="s">
        <v>1259</v>
      </c>
      <c r="AG1324" s="270" t="s">
        <v>1259</v>
      </c>
      <c r="AH1324" s="270" t="s">
        <v>1259</v>
      </c>
      <c r="AI1324" s="270" t="s">
        <v>1259</v>
      </c>
      <c r="AJ1324" s="270" t="s">
        <v>1259</v>
      </c>
      <c r="AK1324" s="270" t="s">
        <v>1259</v>
      </c>
      <c r="AL1324" s="270" t="s">
        <v>1259</v>
      </c>
      <c r="AM1324" s="270" t="s">
        <v>1259</v>
      </c>
      <c r="AN1324" s="270" t="s">
        <v>1259</v>
      </c>
      <c r="AO1324" s="270" t="s">
        <v>1259</v>
      </c>
      <c r="AP1324" s="270" t="s">
        <v>1259</v>
      </c>
      <c r="AQ1324" s="270" t="s">
        <v>1259</v>
      </c>
      <c r="AR1324" s="270" t="s">
        <v>1259</v>
      </c>
      <c r="AS1324" s="270" t="s">
        <v>1259</v>
      </c>
      <c r="AT1324" s="270" t="s">
        <v>1259</v>
      </c>
      <c r="AU1324" s="270" t="s">
        <v>1259</v>
      </c>
      <c r="AV1324" s="270" t="s">
        <v>1259</v>
      </c>
      <c r="AW1324" s="270" t="s">
        <v>1259</v>
      </c>
      <c r="AX1324">
        <f>VLOOKUP(A1324,[1]Sheet4!B$2:G$3636,6,0)</f>
        <v>0</v>
      </c>
      <c r="AY1324" t="str">
        <f>VLOOKUP(A1324,[1]Sheet2!A$3:AC$3636,29,0)</f>
        <v/>
      </c>
      <c r="AZ1324" s="270" t="s">
        <v>3258</v>
      </c>
      <c r="BA1324" s="270" t="s">
        <v>3258</v>
      </c>
      <c r="BB1324" s="270" t="s">
        <v>3258</v>
      </c>
      <c r="BC1324" s="270" t="s">
        <v>3258</v>
      </c>
      <c r="BD1324" s="270"/>
      <c r="BE1324" s="270"/>
    </row>
    <row r="1325" spans="1:83" ht="14.4" x14ac:dyDescent="0.3">
      <c r="A1325" s="269">
        <v>526265</v>
      </c>
      <c r="B1325" s="272" t="str">
        <f>VLOOKUP(A1325,[1]Sheet4!B$1:G$3636,5,0)</f>
        <v>الرابعة</v>
      </c>
      <c r="C1325" s="270" t="s">
        <v>1259</v>
      </c>
      <c r="D1325" s="270" t="s">
        <v>1259</v>
      </c>
      <c r="E1325" s="270" t="s">
        <v>1259</v>
      </c>
      <c r="F1325" s="270" t="s">
        <v>1259</v>
      </c>
      <c r="G1325" s="270" t="s">
        <v>1259</v>
      </c>
      <c r="H1325" s="270" t="s">
        <v>1259</v>
      </c>
      <c r="I1325" s="270" t="s">
        <v>1259</v>
      </c>
      <c r="J1325" s="270" t="s">
        <v>1259</v>
      </c>
      <c r="K1325" s="270" t="s">
        <v>1259</v>
      </c>
      <c r="L1325" s="270" t="s">
        <v>1259</v>
      </c>
      <c r="M1325" s="270" t="s">
        <v>1259</v>
      </c>
      <c r="N1325" s="270" t="s">
        <v>1259</v>
      </c>
      <c r="O1325" s="270" t="s">
        <v>1259</v>
      </c>
      <c r="P1325" s="270" t="s">
        <v>1259</v>
      </c>
      <c r="Q1325" s="270" t="s">
        <v>1259</v>
      </c>
      <c r="R1325" s="270" t="s">
        <v>1259</v>
      </c>
      <c r="S1325" s="270" t="s">
        <v>1259</v>
      </c>
      <c r="T1325" s="270" t="s">
        <v>1259</v>
      </c>
      <c r="U1325" s="270" t="s">
        <v>1259</v>
      </c>
      <c r="V1325" s="270" t="s">
        <v>1259</v>
      </c>
      <c r="W1325" s="270" t="s">
        <v>1259</v>
      </c>
      <c r="X1325" s="270" t="s">
        <v>1259</v>
      </c>
      <c r="Y1325" s="270" t="s">
        <v>1259</v>
      </c>
      <c r="Z1325" s="270" t="s">
        <v>1259</v>
      </c>
      <c r="AA1325" s="270" t="s">
        <v>1259</v>
      </c>
      <c r="AB1325" s="270" t="s">
        <v>1259</v>
      </c>
      <c r="AC1325" s="270" t="s">
        <v>1259</v>
      </c>
      <c r="AD1325" s="270" t="s">
        <v>1259</v>
      </c>
      <c r="AE1325" s="270" t="s">
        <v>1259</v>
      </c>
      <c r="AF1325" s="270" t="s">
        <v>1259</v>
      </c>
      <c r="AG1325" s="270" t="s">
        <v>1259</v>
      </c>
      <c r="AH1325" s="270" t="s">
        <v>1259</v>
      </c>
      <c r="AI1325" s="270" t="s">
        <v>1259</v>
      </c>
      <c r="AJ1325" s="270" t="s">
        <v>1259</v>
      </c>
      <c r="AK1325" s="270" t="s">
        <v>1259</v>
      </c>
      <c r="AL1325" s="270" t="s">
        <v>1259</v>
      </c>
      <c r="AM1325" s="270" t="s">
        <v>1259</v>
      </c>
      <c r="AN1325" s="270" t="s">
        <v>1259</v>
      </c>
      <c r="AO1325" s="270" t="s">
        <v>1259</v>
      </c>
      <c r="AP1325" s="270" t="s">
        <v>1259</v>
      </c>
      <c r="AQ1325" s="270" t="s">
        <v>1259</v>
      </c>
      <c r="AR1325" s="270" t="s">
        <v>1259</v>
      </c>
      <c r="AS1325" s="270" t="s">
        <v>1259</v>
      </c>
      <c r="AT1325" s="270" t="s">
        <v>1259</v>
      </c>
      <c r="AU1325" s="270" t="s">
        <v>1259</v>
      </c>
      <c r="AV1325" s="270" t="s">
        <v>1259</v>
      </c>
      <c r="AW1325" s="270" t="s">
        <v>1259</v>
      </c>
      <c r="AX1325">
        <f>VLOOKUP(A1325,[1]Sheet4!B$2:G$3636,6,0)</f>
        <v>0</v>
      </c>
      <c r="AY1325" t="str">
        <f>VLOOKUP(A1325,[1]Sheet2!A$3:AC$3636,29,0)</f>
        <v/>
      </c>
      <c r="AZ1325" s="270" t="s">
        <v>3258</v>
      </c>
      <c r="BA1325" s="270" t="s">
        <v>3258</v>
      </c>
      <c r="BB1325" s="270" t="s">
        <v>3258</v>
      </c>
      <c r="BC1325" s="270" t="s">
        <v>3258</v>
      </c>
      <c r="BD1325" s="270"/>
      <c r="BE1325" s="270"/>
      <c r="BH1325" s="248"/>
      <c r="BI1325" s="248"/>
      <c r="BJ1325" s="248"/>
      <c r="BK1325" s="248"/>
      <c r="BL1325" s="248"/>
      <c r="BM1325" s="248"/>
      <c r="BN1325" s="248"/>
      <c r="BO1325" s="248"/>
      <c r="BP1325" s="248" t="s">
        <v>3258</v>
      </c>
      <c r="BQ1325" s="248" t="s">
        <v>3258</v>
      </c>
      <c r="BR1325" s="248" t="s">
        <v>3258</v>
      </c>
      <c r="BS1325" s="248" t="s">
        <v>3258</v>
      </c>
      <c r="BT1325" s="248" t="s">
        <v>3258</v>
      </c>
      <c r="BU1325" s="248" t="s">
        <v>3258</v>
      </c>
      <c r="BV1325" s="247"/>
      <c r="BW1325" s="248"/>
      <c r="BX1325" s="248"/>
      <c r="BY1325" s="248"/>
      <c r="BZ1325" s="248"/>
      <c r="CA1325" s="241"/>
      <c r="CB1325" s="241"/>
      <c r="CC1325" s="241"/>
      <c r="CD1325" s="241"/>
      <c r="CE1325" s="248"/>
    </row>
    <row r="1326" spans="1:83" ht="14.4" x14ac:dyDescent="0.3">
      <c r="A1326" s="269">
        <v>526286</v>
      </c>
      <c r="B1326" s="272" t="str">
        <f>VLOOKUP(A1326,[1]Sheet4!B$1:G$3636,5,0)</f>
        <v>الرابعة حديث</v>
      </c>
      <c r="C1326" s="270" t="s">
        <v>1259</v>
      </c>
      <c r="D1326" s="270" t="s">
        <v>1259</v>
      </c>
      <c r="E1326" s="270" t="s">
        <v>1259</v>
      </c>
      <c r="F1326" s="270" t="s">
        <v>1259</v>
      </c>
      <c r="G1326" s="270" t="s">
        <v>1259</v>
      </c>
      <c r="H1326" s="270" t="s">
        <v>1259</v>
      </c>
      <c r="I1326" s="270" t="s">
        <v>1259</v>
      </c>
      <c r="J1326" s="270" t="s">
        <v>1259</v>
      </c>
      <c r="K1326" s="270" t="s">
        <v>1259</v>
      </c>
      <c r="L1326" s="270" t="s">
        <v>1259</v>
      </c>
      <c r="M1326" s="270" t="s">
        <v>1259</v>
      </c>
      <c r="N1326" s="270" t="s">
        <v>1259</v>
      </c>
      <c r="O1326" s="270" t="s">
        <v>1259</v>
      </c>
      <c r="P1326" s="270" t="s">
        <v>1259</v>
      </c>
      <c r="Q1326" s="270" t="s">
        <v>1259</v>
      </c>
      <c r="R1326" s="270" t="s">
        <v>1259</v>
      </c>
      <c r="S1326" s="270" t="s">
        <v>1259</v>
      </c>
      <c r="T1326" s="270" t="s">
        <v>1259</v>
      </c>
      <c r="U1326" s="270" t="s">
        <v>1259</v>
      </c>
      <c r="V1326" s="270" t="s">
        <v>1259</v>
      </c>
      <c r="W1326" s="270" t="s">
        <v>1259</v>
      </c>
      <c r="X1326" s="270" t="s">
        <v>1259</v>
      </c>
      <c r="Y1326" s="270" t="s">
        <v>1259</v>
      </c>
      <c r="Z1326" s="270" t="s">
        <v>1259</v>
      </c>
      <c r="AA1326" s="270" t="s">
        <v>1259</v>
      </c>
      <c r="AB1326" s="270" t="s">
        <v>1259</v>
      </c>
      <c r="AC1326" s="270" t="s">
        <v>1259</v>
      </c>
      <c r="AD1326" s="270" t="s">
        <v>1259</v>
      </c>
      <c r="AE1326" s="270" t="s">
        <v>1259</v>
      </c>
      <c r="AF1326" s="270" t="s">
        <v>1259</v>
      </c>
      <c r="AG1326" s="270" t="s">
        <v>1259</v>
      </c>
      <c r="AH1326" s="270" t="s">
        <v>1259</v>
      </c>
      <c r="AI1326" s="270" t="s">
        <v>1259</v>
      </c>
      <c r="AJ1326" s="270" t="s">
        <v>1259</v>
      </c>
      <c r="AK1326" s="270" t="s">
        <v>1259</v>
      </c>
      <c r="AL1326" s="270" t="s">
        <v>1259</v>
      </c>
      <c r="AM1326" s="270" t="s">
        <v>1259</v>
      </c>
      <c r="AN1326" s="270" t="s">
        <v>1259</v>
      </c>
      <c r="AO1326" s="270" t="s">
        <v>1259</v>
      </c>
      <c r="AP1326" s="270" t="s">
        <v>1259</v>
      </c>
      <c r="AQ1326" s="270" t="s">
        <v>1259</v>
      </c>
      <c r="AR1326" s="270" t="s">
        <v>1259</v>
      </c>
      <c r="AS1326" s="270" t="s">
        <v>3258</v>
      </c>
      <c r="AT1326" s="270" t="s">
        <v>3258</v>
      </c>
      <c r="AU1326" s="270" t="s">
        <v>3258</v>
      </c>
      <c r="AV1326" s="270" t="s">
        <v>3258</v>
      </c>
      <c r="AW1326" s="277" t="s">
        <v>3258</v>
      </c>
      <c r="AY1326" t="str">
        <f>VLOOKUP(A1326,[1]Sheet2!A$3:AC$3636,29,0)</f>
        <v/>
      </c>
      <c r="AZ1326" s="270" t="s">
        <v>3258</v>
      </c>
      <c r="BA1326" s="270" t="s">
        <v>3258</v>
      </c>
      <c r="BB1326" s="270" t="s">
        <v>3258</v>
      </c>
      <c r="BC1326" s="270" t="s">
        <v>3258</v>
      </c>
      <c r="BD1326" s="270"/>
      <c r="BE1326" s="270"/>
    </row>
    <row r="1327" spans="1:83" ht="14.4" x14ac:dyDescent="0.3">
      <c r="A1327" s="269">
        <v>526297</v>
      </c>
      <c r="B1327" s="272" t="str">
        <f>VLOOKUP(A1327,[1]Sheet4!B$1:G$3636,5,0)</f>
        <v>الرابعة</v>
      </c>
      <c r="C1327" s="270" t="s">
        <v>1259</v>
      </c>
      <c r="D1327" s="270" t="s">
        <v>1259</v>
      </c>
      <c r="E1327" s="270" t="s">
        <v>1259</v>
      </c>
      <c r="F1327" s="270" t="s">
        <v>1259</v>
      </c>
      <c r="G1327" s="270" t="s">
        <v>1259</v>
      </c>
      <c r="H1327" s="270" t="s">
        <v>1259</v>
      </c>
      <c r="I1327" s="270" t="s">
        <v>1259</v>
      </c>
      <c r="J1327" s="270" t="s">
        <v>1259</v>
      </c>
      <c r="K1327" s="270" t="s">
        <v>1259</v>
      </c>
      <c r="L1327" s="270" t="s">
        <v>1259</v>
      </c>
      <c r="M1327" s="270" t="s">
        <v>1259</v>
      </c>
      <c r="N1327" s="270" t="s">
        <v>1259</v>
      </c>
      <c r="O1327" s="270" t="s">
        <v>1259</v>
      </c>
      <c r="P1327" s="270" t="s">
        <v>1259</v>
      </c>
      <c r="Q1327" s="270" t="s">
        <v>1259</v>
      </c>
      <c r="R1327" s="270" t="s">
        <v>1259</v>
      </c>
      <c r="S1327" s="270" t="s">
        <v>1259</v>
      </c>
      <c r="T1327" s="270" t="s">
        <v>1259</v>
      </c>
      <c r="U1327" s="270" t="s">
        <v>1259</v>
      </c>
      <c r="V1327" s="270" t="s">
        <v>1259</v>
      </c>
      <c r="W1327" s="270" t="s">
        <v>1259</v>
      </c>
      <c r="X1327" s="270" t="s">
        <v>1259</v>
      </c>
      <c r="Y1327" s="270" t="s">
        <v>1259</v>
      </c>
      <c r="Z1327" s="270" t="s">
        <v>1259</v>
      </c>
      <c r="AA1327" s="270" t="s">
        <v>1259</v>
      </c>
      <c r="AB1327" s="270" t="s">
        <v>1259</v>
      </c>
      <c r="AC1327" s="270" t="s">
        <v>1259</v>
      </c>
      <c r="AD1327" s="270" t="s">
        <v>1259</v>
      </c>
      <c r="AE1327" s="270" t="s">
        <v>1259</v>
      </c>
      <c r="AF1327" s="270" t="s">
        <v>1259</v>
      </c>
      <c r="AG1327" s="270" t="s">
        <v>1259</v>
      </c>
      <c r="AH1327" s="270" t="s">
        <v>1259</v>
      </c>
      <c r="AI1327" s="270" t="s">
        <v>1259</v>
      </c>
      <c r="AJ1327" s="270" t="s">
        <v>1259</v>
      </c>
      <c r="AK1327" s="270" t="s">
        <v>1259</v>
      </c>
      <c r="AL1327" s="270" t="s">
        <v>1259</v>
      </c>
      <c r="AM1327" s="270" t="s">
        <v>1259</v>
      </c>
      <c r="AN1327" s="270" t="s">
        <v>1259</v>
      </c>
      <c r="AO1327" s="270" t="s">
        <v>1259</v>
      </c>
      <c r="AP1327" s="270" t="s">
        <v>1259</v>
      </c>
      <c r="AQ1327" s="270" t="s">
        <v>1259</v>
      </c>
      <c r="AR1327" s="270" t="s">
        <v>1259</v>
      </c>
      <c r="AS1327" s="270" t="s">
        <v>1259</v>
      </c>
      <c r="AT1327" s="270" t="s">
        <v>1259</v>
      </c>
      <c r="AU1327" s="270" t="s">
        <v>1259</v>
      </c>
      <c r="AV1327" s="270" t="s">
        <v>1259</v>
      </c>
      <c r="AW1327" s="270" t="s">
        <v>1259</v>
      </c>
      <c r="AX1327">
        <f>VLOOKUP(A1327,[1]Sheet4!B$2:G$3636,6,0)</f>
        <v>0</v>
      </c>
      <c r="AY1327" t="str">
        <f>VLOOKUP(A1327,[1]Sheet2!A$3:AC$3636,29,0)</f>
        <v/>
      </c>
      <c r="AZ1327" s="270" t="s">
        <v>3258</v>
      </c>
      <c r="BA1327" s="270" t="s">
        <v>3258</v>
      </c>
      <c r="BB1327" s="270" t="s">
        <v>3258</v>
      </c>
      <c r="BC1327" s="270" t="s">
        <v>3258</v>
      </c>
      <c r="BD1327" s="270"/>
      <c r="BE1327" s="270"/>
    </row>
    <row r="1328" spans="1:83" ht="14.4" x14ac:dyDescent="0.3">
      <c r="A1328" s="269">
        <v>526302</v>
      </c>
      <c r="B1328" s="272" t="str">
        <f>VLOOKUP(A1328,[1]Sheet4!B$1:G$3636,5,0)</f>
        <v>الرابعة</v>
      </c>
      <c r="C1328" s="270" t="s">
        <v>1259</v>
      </c>
      <c r="D1328" s="270" t="s">
        <v>1259</v>
      </c>
      <c r="E1328" s="270" t="s">
        <v>1259</v>
      </c>
      <c r="F1328" s="270" t="s">
        <v>1259</v>
      </c>
      <c r="G1328" s="270" t="s">
        <v>1259</v>
      </c>
      <c r="H1328" s="270" t="s">
        <v>1259</v>
      </c>
      <c r="I1328" s="270" t="s">
        <v>1259</v>
      </c>
      <c r="J1328" s="270" t="s">
        <v>1259</v>
      </c>
      <c r="K1328" s="270" t="s">
        <v>1259</v>
      </c>
      <c r="L1328" s="270" t="s">
        <v>1259</v>
      </c>
      <c r="M1328" s="270" t="s">
        <v>1259</v>
      </c>
      <c r="N1328" s="270" t="s">
        <v>1259</v>
      </c>
      <c r="O1328" s="270" t="s">
        <v>1259</v>
      </c>
      <c r="P1328" s="270" t="s">
        <v>1259</v>
      </c>
      <c r="Q1328" s="270" t="s">
        <v>1259</v>
      </c>
      <c r="R1328" s="270" t="s">
        <v>1259</v>
      </c>
      <c r="S1328" s="270" t="s">
        <v>1259</v>
      </c>
      <c r="T1328" s="270" t="s">
        <v>1259</v>
      </c>
      <c r="U1328" s="270" t="s">
        <v>1259</v>
      </c>
      <c r="V1328" s="270" t="s">
        <v>1259</v>
      </c>
      <c r="W1328" s="270" t="s">
        <v>1259</v>
      </c>
      <c r="X1328" s="270" t="s">
        <v>1259</v>
      </c>
      <c r="Y1328" s="270" t="s">
        <v>1259</v>
      </c>
      <c r="Z1328" s="270" t="s">
        <v>1259</v>
      </c>
      <c r="AA1328" s="270" t="s">
        <v>1259</v>
      </c>
      <c r="AB1328" s="270" t="s">
        <v>1259</v>
      </c>
      <c r="AC1328" s="270" t="s">
        <v>1259</v>
      </c>
      <c r="AD1328" s="270" t="s">
        <v>1259</v>
      </c>
      <c r="AE1328" s="270" t="s">
        <v>1259</v>
      </c>
      <c r="AF1328" s="270" t="s">
        <v>1259</v>
      </c>
      <c r="AG1328" s="270" t="s">
        <v>1259</v>
      </c>
      <c r="AH1328" s="270" t="s">
        <v>1259</v>
      </c>
      <c r="AI1328" s="270" t="s">
        <v>1259</v>
      </c>
      <c r="AJ1328" s="270" t="s">
        <v>1259</v>
      </c>
      <c r="AK1328" s="270" t="s">
        <v>1259</v>
      </c>
      <c r="AL1328" s="270" t="s">
        <v>1259</v>
      </c>
      <c r="AM1328" s="270" t="s">
        <v>1259</v>
      </c>
      <c r="AN1328" s="270" t="s">
        <v>1259</v>
      </c>
      <c r="AO1328" s="270" t="s">
        <v>1259</v>
      </c>
      <c r="AP1328" s="270" t="s">
        <v>1259</v>
      </c>
      <c r="AQ1328" s="270" t="s">
        <v>1259</v>
      </c>
      <c r="AR1328" s="270" t="s">
        <v>1259</v>
      </c>
      <c r="AS1328" s="270" t="s">
        <v>1259</v>
      </c>
      <c r="AT1328" s="270" t="s">
        <v>1259</v>
      </c>
      <c r="AU1328" s="270" t="s">
        <v>1259</v>
      </c>
      <c r="AV1328" s="270" t="s">
        <v>1259</v>
      </c>
      <c r="AW1328" s="270" t="s">
        <v>1259</v>
      </c>
      <c r="AX1328">
        <f>VLOOKUP(A1328,[1]Sheet4!B$2:G$3636,6,0)</f>
        <v>0</v>
      </c>
      <c r="AY1328" t="str">
        <f>VLOOKUP(A1328,[1]Sheet2!A$3:AC$3636,29,0)</f>
        <v/>
      </c>
      <c r="AZ1328" s="270" t="s">
        <v>3258</v>
      </c>
      <c r="BA1328" s="270" t="s">
        <v>3258</v>
      </c>
      <c r="BB1328" s="270" t="s">
        <v>3258</v>
      </c>
      <c r="BC1328" s="270" t="s">
        <v>3258</v>
      </c>
      <c r="BD1328" s="270"/>
      <c r="BE1328" s="270"/>
      <c r="BH1328" s="248"/>
      <c r="BI1328" s="248"/>
      <c r="BJ1328" s="248"/>
      <c r="BK1328" s="248"/>
      <c r="BL1328" s="248"/>
      <c r="BM1328" s="248"/>
      <c r="BN1328" s="248"/>
      <c r="BO1328" s="248"/>
      <c r="BP1328" s="248" t="s">
        <v>3258</v>
      </c>
      <c r="BQ1328" s="248" t="s">
        <v>3258</v>
      </c>
      <c r="BR1328" s="248" t="s">
        <v>3258</v>
      </c>
      <c r="BS1328" s="248" t="s">
        <v>3258</v>
      </c>
      <c r="BT1328" s="248" t="s">
        <v>3258</v>
      </c>
      <c r="BU1328" s="248" t="s">
        <v>3258</v>
      </c>
      <c r="BV1328" s="247"/>
      <c r="BW1328" s="248"/>
      <c r="BX1328" s="248"/>
      <c r="BY1328" s="248"/>
      <c r="BZ1328" s="248"/>
      <c r="CA1328" s="241"/>
      <c r="CB1328" s="241"/>
      <c r="CC1328" s="241"/>
      <c r="CD1328" s="241"/>
      <c r="CE1328" s="248"/>
    </row>
    <row r="1329" spans="1:83" ht="14.4" x14ac:dyDescent="0.3">
      <c r="A1329" s="269">
        <v>526304</v>
      </c>
      <c r="B1329" s="272" t="str">
        <f>VLOOKUP(A1329,[1]Sheet4!B$1:G$3636,5,0)</f>
        <v>الرابعة حديث</v>
      </c>
      <c r="C1329" s="270" t="s">
        <v>1259</v>
      </c>
      <c r="D1329" s="270" t="s">
        <v>1259</v>
      </c>
      <c r="E1329" s="270" t="s">
        <v>1259</v>
      </c>
      <c r="F1329" s="270" t="s">
        <v>1259</v>
      </c>
      <c r="G1329" s="270" t="s">
        <v>1259</v>
      </c>
      <c r="H1329" s="270" t="s">
        <v>1259</v>
      </c>
      <c r="I1329" s="270" t="s">
        <v>1259</v>
      </c>
      <c r="J1329" s="270" t="s">
        <v>1259</v>
      </c>
      <c r="K1329" s="270" t="s">
        <v>1259</v>
      </c>
      <c r="L1329" s="270" t="s">
        <v>1259</v>
      </c>
      <c r="M1329" s="270" t="s">
        <v>1259</v>
      </c>
      <c r="N1329" s="270" t="s">
        <v>1259</v>
      </c>
      <c r="O1329" s="270" t="s">
        <v>1259</v>
      </c>
      <c r="P1329" s="270" t="s">
        <v>1259</v>
      </c>
      <c r="Q1329" s="270" t="s">
        <v>1259</v>
      </c>
      <c r="R1329" s="270" t="s">
        <v>1259</v>
      </c>
      <c r="S1329" s="270" t="s">
        <v>1259</v>
      </c>
      <c r="T1329" s="270" t="s">
        <v>1259</v>
      </c>
      <c r="U1329" s="270" t="s">
        <v>1259</v>
      </c>
      <c r="V1329" s="270" t="s">
        <v>1259</v>
      </c>
      <c r="W1329" s="270" t="s">
        <v>1259</v>
      </c>
      <c r="X1329" s="270" t="s">
        <v>1259</v>
      </c>
      <c r="Y1329" s="270" t="s">
        <v>1259</v>
      </c>
      <c r="Z1329" s="270" t="s">
        <v>1259</v>
      </c>
      <c r="AA1329" s="270" t="s">
        <v>1259</v>
      </c>
      <c r="AB1329" s="270" t="s">
        <v>1259</v>
      </c>
      <c r="AC1329" s="270" t="s">
        <v>1259</v>
      </c>
      <c r="AD1329" s="270" t="s">
        <v>1259</v>
      </c>
      <c r="AE1329" s="270" t="s">
        <v>1259</v>
      </c>
      <c r="AF1329" s="270" t="s">
        <v>1259</v>
      </c>
      <c r="AG1329" s="270" t="s">
        <v>1259</v>
      </c>
      <c r="AH1329" s="270" t="s">
        <v>1259</v>
      </c>
      <c r="AI1329" s="270" t="s">
        <v>1259</v>
      </c>
      <c r="AJ1329" s="270" t="s">
        <v>1259</v>
      </c>
      <c r="AK1329" s="270" t="s">
        <v>1259</v>
      </c>
      <c r="AL1329" s="270" t="s">
        <v>1259</v>
      </c>
      <c r="AM1329" s="270" t="s">
        <v>1259</v>
      </c>
      <c r="AN1329" s="270" t="s">
        <v>1259</v>
      </c>
      <c r="AO1329" s="270" t="s">
        <v>1259</v>
      </c>
      <c r="AP1329" s="270" t="s">
        <v>1259</v>
      </c>
      <c r="AQ1329" s="270" t="s">
        <v>1259</v>
      </c>
      <c r="AR1329" s="270" t="s">
        <v>1259</v>
      </c>
      <c r="AS1329" s="270" t="s">
        <v>3258</v>
      </c>
      <c r="AT1329" s="270" t="s">
        <v>3258</v>
      </c>
      <c r="AU1329" s="270" t="s">
        <v>3258</v>
      </c>
      <c r="AV1329" s="270" t="s">
        <v>3258</v>
      </c>
      <c r="AW1329" s="277" t="s">
        <v>3258</v>
      </c>
      <c r="AY1329" t="str">
        <f>VLOOKUP(A1329,[1]Sheet2!A$3:AC$3636,29,0)</f>
        <v/>
      </c>
      <c r="AZ1329" s="270" t="s">
        <v>3258</v>
      </c>
      <c r="BA1329" s="270" t="s">
        <v>3258</v>
      </c>
      <c r="BB1329" s="270" t="s">
        <v>3258</v>
      </c>
      <c r="BC1329" s="270" t="s">
        <v>3258</v>
      </c>
      <c r="BD1329" s="270"/>
      <c r="BE1329" s="270"/>
    </row>
    <row r="1330" spans="1:83" ht="14.4" x14ac:dyDescent="0.3">
      <c r="A1330" s="269">
        <v>526306</v>
      </c>
      <c r="B1330" s="272" t="str">
        <f>VLOOKUP(A1330,[1]Sheet4!B$1:G$3636,5,0)</f>
        <v>الرابعة حديث</v>
      </c>
      <c r="C1330" s="270" t="s">
        <v>1259</v>
      </c>
      <c r="D1330" s="270" t="s">
        <v>1259</v>
      </c>
      <c r="E1330" s="270" t="s">
        <v>1259</v>
      </c>
      <c r="F1330" s="270" t="s">
        <v>1259</v>
      </c>
      <c r="G1330" s="270" t="s">
        <v>1259</v>
      </c>
      <c r="H1330" s="270" t="s">
        <v>1259</v>
      </c>
      <c r="I1330" s="270" t="s">
        <v>1259</v>
      </c>
      <c r="J1330" s="270" t="s">
        <v>1259</v>
      </c>
      <c r="K1330" s="270" t="s">
        <v>1259</v>
      </c>
      <c r="L1330" s="270" t="s">
        <v>1259</v>
      </c>
      <c r="M1330" s="270" t="s">
        <v>1259</v>
      </c>
      <c r="N1330" s="270" t="s">
        <v>1259</v>
      </c>
      <c r="O1330" s="270" t="s">
        <v>1259</v>
      </c>
      <c r="P1330" s="270" t="s">
        <v>1259</v>
      </c>
      <c r="Q1330" s="270" t="s">
        <v>1259</v>
      </c>
      <c r="R1330" s="270" t="s">
        <v>1259</v>
      </c>
      <c r="S1330" s="270" t="s">
        <v>1259</v>
      </c>
      <c r="T1330" s="270" t="s">
        <v>1259</v>
      </c>
      <c r="U1330" s="270" t="s">
        <v>1259</v>
      </c>
      <c r="V1330" s="270" t="s">
        <v>1259</v>
      </c>
      <c r="W1330" s="270" t="s">
        <v>1259</v>
      </c>
      <c r="X1330" s="270" t="s">
        <v>1259</v>
      </c>
      <c r="Y1330" s="270" t="s">
        <v>1259</v>
      </c>
      <c r="Z1330" s="270" t="s">
        <v>1259</v>
      </c>
      <c r="AA1330" s="270" t="s">
        <v>1259</v>
      </c>
      <c r="AB1330" s="270" t="s">
        <v>1259</v>
      </c>
      <c r="AC1330" s="270" t="s">
        <v>1259</v>
      </c>
      <c r="AD1330" s="270" t="s">
        <v>1259</v>
      </c>
      <c r="AE1330" s="270" t="s">
        <v>1259</v>
      </c>
      <c r="AF1330" s="270" t="s">
        <v>1259</v>
      </c>
      <c r="AG1330" s="270" t="s">
        <v>1259</v>
      </c>
      <c r="AH1330" s="270" t="s">
        <v>1259</v>
      </c>
      <c r="AI1330" s="270" t="s">
        <v>1259</v>
      </c>
      <c r="AJ1330" s="270" t="s">
        <v>1259</v>
      </c>
      <c r="AK1330" s="270" t="s">
        <v>1259</v>
      </c>
      <c r="AL1330" s="270" t="s">
        <v>1259</v>
      </c>
      <c r="AM1330" s="270" t="s">
        <v>1259</v>
      </c>
      <c r="AN1330" s="270" t="s">
        <v>1259</v>
      </c>
      <c r="AO1330" s="270" t="s">
        <v>1259</v>
      </c>
      <c r="AP1330" s="270" t="s">
        <v>1259</v>
      </c>
      <c r="AQ1330" s="270" t="s">
        <v>1259</v>
      </c>
      <c r="AR1330" s="270" t="s">
        <v>1259</v>
      </c>
      <c r="AS1330" s="270" t="s">
        <v>3258</v>
      </c>
      <c r="AT1330" s="270" t="s">
        <v>3258</v>
      </c>
      <c r="AU1330" s="270" t="s">
        <v>3258</v>
      </c>
      <c r="AV1330" s="270" t="s">
        <v>3258</v>
      </c>
      <c r="AW1330" s="277" t="s">
        <v>3258</v>
      </c>
      <c r="AY1330" t="str">
        <f>VLOOKUP(A1330,[1]Sheet2!A$3:AC$3636,29,0)</f>
        <v/>
      </c>
      <c r="AZ1330" s="270" t="s">
        <v>3258</v>
      </c>
      <c r="BA1330" s="270" t="s">
        <v>3258</v>
      </c>
      <c r="BB1330" s="270" t="s">
        <v>3258</v>
      </c>
      <c r="BC1330" s="270" t="s">
        <v>3258</v>
      </c>
      <c r="BD1330" s="270"/>
      <c r="BE1330" s="270"/>
    </row>
    <row r="1331" spans="1:83" ht="14.4" x14ac:dyDescent="0.3">
      <c r="A1331" s="269">
        <v>526308</v>
      </c>
      <c r="B1331" s="272" t="str">
        <f>VLOOKUP(A1331,[1]Sheet4!B$1:G$3636,5,0)</f>
        <v>الرابعة حديث</v>
      </c>
      <c r="C1331" s="270" t="s">
        <v>1259</v>
      </c>
      <c r="D1331" s="270" t="s">
        <v>1259</v>
      </c>
      <c r="E1331" s="270" t="s">
        <v>1259</v>
      </c>
      <c r="F1331" s="270" t="s">
        <v>1259</v>
      </c>
      <c r="G1331" s="270" t="s">
        <v>1259</v>
      </c>
      <c r="H1331" s="270" t="s">
        <v>1259</v>
      </c>
      <c r="I1331" s="270" t="s">
        <v>1259</v>
      </c>
      <c r="J1331" s="270" t="s">
        <v>1259</v>
      </c>
      <c r="K1331" s="270" t="s">
        <v>1259</v>
      </c>
      <c r="L1331" s="270" t="s">
        <v>1259</v>
      </c>
      <c r="M1331" s="270" t="s">
        <v>1259</v>
      </c>
      <c r="N1331" s="270" t="s">
        <v>1259</v>
      </c>
      <c r="O1331" s="270" t="s">
        <v>1259</v>
      </c>
      <c r="P1331" s="270" t="s">
        <v>1259</v>
      </c>
      <c r="Q1331" s="270" t="s">
        <v>1259</v>
      </c>
      <c r="R1331" s="270" t="s">
        <v>1259</v>
      </c>
      <c r="S1331" s="270" t="s">
        <v>1259</v>
      </c>
      <c r="T1331" s="270" t="s">
        <v>1259</v>
      </c>
      <c r="U1331" s="270" t="s">
        <v>1259</v>
      </c>
      <c r="V1331" s="270" t="s">
        <v>1259</v>
      </c>
      <c r="W1331" s="270" t="s">
        <v>1259</v>
      </c>
      <c r="X1331" s="270" t="s">
        <v>1259</v>
      </c>
      <c r="Y1331" s="270" t="s">
        <v>1259</v>
      </c>
      <c r="Z1331" s="270" t="s">
        <v>1259</v>
      </c>
      <c r="AA1331" s="270" t="s">
        <v>1259</v>
      </c>
      <c r="AB1331" s="270" t="s">
        <v>1259</v>
      </c>
      <c r="AC1331" s="270" t="s">
        <v>1259</v>
      </c>
      <c r="AD1331" s="270" t="s">
        <v>1259</v>
      </c>
      <c r="AE1331" s="270" t="s">
        <v>1259</v>
      </c>
      <c r="AF1331" s="270" t="s">
        <v>1259</v>
      </c>
      <c r="AG1331" s="270" t="s">
        <v>1259</v>
      </c>
      <c r="AH1331" s="270" t="s">
        <v>1259</v>
      </c>
      <c r="AI1331" s="270" t="s">
        <v>1259</v>
      </c>
      <c r="AJ1331" s="270" t="s">
        <v>1259</v>
      </c>
      <c r="AK1331" s="270" t="s">
        <v>1259</v>
      </c>
      <c r="AL1331" s="270" t="s">
        <v>1259</v>
      </c>
      <c r="AM1331" s="270" t="s">
        <v>1259</v>
      </c>
      <c r="AN1331" s="270" t="s">
        <v>1259</v>
      </c>
      <c r="AO1331" s="270" t="s">
        <v>1259</v>
      </c>
      <c r="AP1331" s="270" t="s">
        <v>1259</v>
      </c>
      <c r="AQ1331" s="270" t="s">
        <v>1259</v>
      </c>
      <c r="AR1331" s="270" t="s">
        <v>1259</v>
      </c>
      <c r="AS1331" s="270" t="s">
        <v>3258</v>
      </c>
      <c r="AT1331" s="270" t="s">
        <v>3258</v>
      </c>
      <c r="AU1331" s="270" t="s">
        <v>3258</v>
      </c>
      <c r="AV1331" s="270" t="s">
        <v>3258</v>
      </c>
      <c r="AW1331" s="277" t="s">
        <v>3258</v>
      </c>
      <c r="AY1331" t="str">
        <f>VLOOKUP(A1331,[1]Sheet2!A$3:AC$3636,29,0)</f>
        <v/>
      </c>
      <c r="AZ1331" s="270" t="s">
        <v>3258</v>
      </c>
      <c r="BA1331" s="270" t="s">
        <v>3258</v>
      </c>
      <c r="BB1331" s="270" t="s">
        <v>3258</v>
      </c>
      <c r="BC1331" s="270" t="s">
        <v>3258</v>
      </c>
      <c r="BD1331" s="270"/>
      <c r="BE1331" s="270"/>
    </row>
    <row r="1332" spans="1:83" ht="14.4" x14ac:dyDescent="0.3">
      <c r="A1332" s="269">
        <v>526311</v>
      </c>
      <c r="B1332" s="272" t="str">
        <f>VLOOKUP(A1332,[1]Sheet4!B$1:G$3636,5,0)</f>
        <v>الرابعة</v>
      </c>
      <c r="C1332" s="270" t="s">
        <v>1259</v>
      </c>
      <c r="D1332" s="270" t="s">
        <v>1259</v>
      </c>
      <c r="E1332" s="270" t="s">
        <v>1259</v>
      </c>
      <c r="F1332" s="270" t="s">
        <v>1259</v>
      </c>
      <c r="G1332" s="270" t="s">
        <v>1259</v>
      </c>
      <c r="H1332" s="270" t="s">
        <v>1259</v>
      </c>
      <c r="I1332" s="270" t="s">
        <v>1259</v>
      </c>
      <c r="J1332" s="270" t="s">
        <v>1259</v>
      </c>
      <c r="K1332" s="270" t="s">
        <v>1259</v>
      </c>
      <c r="L1332" s="270" t="s">
        <v>1259</v>
      </c>
      <c r="M1332" s="270" t="s">
        <v>1259</v>
      </c>
      <c r="N1332" s="270" t="s">
        <v>1259</v>
      </c>
      <c r="O1332" s="270" t="s">
        <v>1259</v>
      </c>
      <c r="P1332" s="270" t="s">
        <v>1259</v>
      </c>
      <c r="Q1332" s="270" t="s">
        <v>1259</v>
      </c>
      <c r="R1332" s="270" t="s">
        <v>1259</v>
      </c>
      <c r="S1332" s="270" t="s">
        <v>1259</v>
      </c>
      <c r="T1332" s="270" t="s">
        <v>1259</v>
      </c>
      <c r="U1332" s="270" t="s">
        <v>1259</v>
      </c>
      <c r="V1332" s="270" t="s">
        <v>1259</v>
      </c>
      <c r="W1332" s="270" t="s">
        <v>1259</v>
      </c>
      <c r="X1332" s="270" t="s">
        <v>1259</v>
      </c>
      <c r="Y1332" s="270" t="s">
        <v>1259</v>
      </c>
      <c r="Z1332" s="270" t="s">
        <v>1259</v>
      </c>
      <c r="AA1332" s="270" t="s">
        <v>1259</v>
      </c>
      <c r="AB1332" s="270" t="s">
        <v>1259</v>
      </c>
      <c r="AC1332" s="270" t="s">
        <v>1259</v>
      </c>
      <c r="AD1332" s="270" t="s">
        <v>1259</v>
      </c>
      <c r="AE1332" s="270" t="s">
        <v>1259</v>
      </c>
      <c r="AF1332" s="270" t="s">
        <v>1259</v>
      </c>
      <c r="AG1332" s="270" t="s">
        <v>1259</v>
      </c>
      <c r="AH1332" s="270" t="s">
        <v>1259</v>
      </c>
      <c r="AI1332" s="270" t="s">
        <v>1259</v>
      </c>
      <c r="AJ1332" s="270" t="s">
        <v>1259</v>
      </c>
      <c r="AK1332" s="270" t="s">
        <v>1259</v>
      </c>
      <c r="AL1332" s="270" t="s">
        <v>1259</v>
      </c>
      <c r="AM1332" s="270" t="s">
        <v>1259</v>
      </c>
      <c r="AN1332" s="270" t="s">
        <v>1259</v>
      </c>
      <c r="AO1332" s="270" t="s">
        <v>1259</v>
      </c>
      <c r="AP1332" s="270" t="s">
        <v>1259</v>
      </c>
      <c r="AQ1332" s="270" t="s">
        <v>1259</v>
      </c>
      <c r="AR1332" s="270" t="s">
        <v>1259</v>
      </c>
      <c r="AS1332" s="270" t="s">
        <v>1259</v>
      </c>
      <c r="AT1332" s="270" t="s">
        <v>1259</v>
      </c>
      <c r="AU1332" s="270" t="s">
        <v>1259</v>
      </c>
      <c r="AV1332" s="270" t="s">
        <v>1259</v>
      </c>
      <c r="AW1332" s="277" t="s">
        <v>1259</v>
      </c>
      <c r="AX1332">
        <f>VLOOKUP(A1332,[1]Sheet4!B$2:G$3636,6,0)</f>
        <v>0</v>
      </c>
      <c r="AY1332" t="str">
        <f>VLOOKUP(A1332,[1]Sheet2!A$3:AC$3636,29,0)</f>
        <v/>
      </c>
      <c r="AZ1332" s="270" t="s">
        <v>3258</v>
      </c>
      <c r="BA1332" s="270" t="s">
        <v>3258</v>
      </c>
      <c r="BB1332" s="270" t="s">
        <v>3258</v>
      </c>
      <c r="BC1332" s="270" t="s">
        <v>3258</v>
      </c>
      <c r="BD1332" s="270"/>
      <c r="BE1332" s="270"/>
    </row>
    <row r="1333" spans="1:83" ht="14.4" x14ac:dyDescent="0.3">
      <c r="A1333" s="269">
        <v>526312</v>
      </c>
      <c r="B1333" s="272" t="str">
        <f>VLOOKUP(A1333,[1]Sheet4!B$1:G$3636,5,0)</f>
        <v>الرابعة</v>
      </c>
      <c r="C1333" s="270" t="s">
        <v>1259</v>
      </c>
      <c r="D1333" s="270" t="s">
        <v>1259</v>
      </c>
      <c r="E1333" s="270" t="s">
        <v>1259</v>
      </c>
      <c r="F1333" s="270" t="s">
        <v>1259</v>
      </c>
      <c r="G1333" s="270" t="s">
        <v>1259</v>
      </c>
      <c r="H1333" s="270" t="s">
        <v>1259</v>
      </c>
      <c r="I1333" s="270" t="s">
        <v>1259</v>
      </c>
      <c r="J1333" s="270" t="s">
        <v>1259</v>
      </c>
      <c r="K1333" s="270" t="s">
        <v>1259</v>
      </c>
      <c r="L1333" s="270" t="s">
        <v>1259</v>
      </c>
      <c r="M1333" s="270" t="s">
        <v>1259</v>
      </c>
      <c r="N1333" s="270" t="s">
        <v>1259</v>
      </c>
      <c r="O1333" s="270" t="s">
        <v>1259</v>
      </c>
      <c r="P1333" s="270" t="s">
        <v>1259</v>
      </c>
      <c r="Q1333" s="270" t="s">
        <v>1259</v>
      </c>
      <c r="R1333" s="270" t="s">
        <v>1259</v>
      </c>
      <c r="S1333" s="270" t="s">
        <v>1259</v>
      </c>
      <c r="T1333" s="270" t="s">
        <v>1259</v>
      </c>
      <c r="U1333" s="270" t="s">
        <v>1259</v>
      </c>
      <c r="V1333" s="270" t="s">
        <v>1259</v>
      </c>
      <c r="W1333" s="270" t="s">
        <v>1259</v>
      </c>
      <c r="X1333" s="270" t="s">
        <v>1259</v>
      </c>
      <c r="Y1333" s="270" t="s">
        <v>1259</v>
      </c>
      <c r="Z1333" s="270" t="s">
        <v>1259</v>
      </c>
      <c r="AA1333" s="270" t="s">
        <v>1259</v>
      </c>
      <c r="AB1333" s="270" t="s">
        <v>1259</v>
      </c>
      <c r="AC1333" s="270" t="s">
        <v>1259</v>
      </c>
      <c r="AD1333" s="270" t="s">
        <v>1259</v>
      </c>
      <c r="AE1333" s="270" t="s">
        <v>1259</v>
      </c>
      <c r="AF1333" s="270" t="s">
        <v>1259</v>
      </c>
      <c r="AG1333" s="270" t="s">
        <v>1259</v>
      </c>
      <c r="AH1333" s="270" t="s">
        <v>1259</v>
      </c>
      <c r="AI1333" s="270" t="s">
        <v>1259</v>
      </c>
      <c r="AJ1333" s="270" t="s">
        <v>1259</v>
      </c>
      <c r="AK1333" s="270" t="s">
        <v>1259</v>
      </c>
      <c r="AL1333" s="270" t="s">
        <v>1259</v>
      </c>
      <c r="AM1333" s="270" t="s">
        <v>1259</v>
      </c>
      <c r="AN1333" s="270" t="s">
        <v>1259</v>
      </c>
      <c r="AO1333" s="270" t="s">
        <v>1259</v>
      </c>
      <c r="AP1333" s="270" t="s">
        <v>1259</v>
      </c>
      <c r="AQ1333" s="270" t="s">
        <v>1259</v>
      </c>
      <c r="AR1333" s="270" t="s">
        <v>1259</v>
      </c>
      <c r="AS1333" s="270" t="s">
        <v>1259</v>
      </c>
      <c r="AT1333" s="270" t="s">
        <v>1259</v>
      </c>
      <c r="AU1333" s="270" t="s">
        <v>1259</v>
      </c>
      <c r="AV1333" s="270" t="s">
        <v>1259</v>
      </c>
      <c r="AW1333" s="277" t="s">
        <v>1259</v>
      </c>
      <c r="AX1333">
        <f>VLOOKUP(A1333,[1]Sheet4!B$2:G$3636,6,0)</f>
        <v>0</v>
      </c>
      <c r="AY1333" t="str">
        <f>VLOOKUP(A1333,[1]Sheet2!A$3:AC$3636,29,0)</f>
        <v/>
      </c>
      <c r="AZ1333" s="270" t="s">
        <v>3258</v>
      </c>
      <c r="BA1333" s="270" t="s">
        <v>3258</v>
      </c>
      <c r="BB1333" s="270" t="s">
        <v>3258</v>
      </c>
      <c r="BC1333" s="270" t="s">
        <v>3258</v>
      </c>
      <c r="BD1333" s="270"/>
      <c r="BE1333" s="270"/>
      <c r="BH1333" s="248"/>
      <c r="BI1333" s="248"/>
      <c r="BJ1333" s="248"/>
      <c r="BK1333" s="248"/>
      <c r="BL1333" s="248"/>
      <c r="BM1333" s="248"/>
      <c r="BN1333" s="248"/>
      <c r="BO1333" s="248"/>
      <c r="BP1333" s="248" t="s">
        <v>3258</v>
      </c>
      <c r="BQ1333" s="248" t="s">
        <v>3258</v>
      </c>
      <c r="BR1333" s="248" t="s">
        <v>3258</v>
      </c>
      <c r="BS1333" s="248" t="s">
        <v>3258</v>
      </c>
      <c r="BT1333" s="248" t="s">
        <v>3258</v>
      </c>
      <c r="BU1333" s="248" t="s">
        <v>3258</v>
      </c>
      <c r="BV1333" s="247"/>
      <c r="BW1333" s="248"/>
      <c r="BX1333" s="248"/>
      <c r="BY1333" s="248"/>
      <c r="BZ1333" s="248"/>
      <c r="CA1333" s="241"/>
      <c r="CB1333" s="241"/>
      <c r="CC1333" s="241"/>
      <c r="CD1333" s="241"/>
      <c r="CE1333" s="248"/>
    </row>
    <row r="1334" spans="1:83" ht="14.4" x14ac:dyDescent="0.3">
      <c r="A1334" s="269">
        <v>526318</v>
      </c>
      <c r="B1334" s="272" t="str">
        <f>VLOOKUP(A1334,[1]Sheet4!B$1:G$3636,5,0)</f>
        <v>الرابعة حديث</v>
      </c>
      <c r="C1334" s="270" t="s">
        <v>1259</v>
      </c>
      <c r="D1334" s="270" t="s">
        <v>1259</v>
      </c>
      <c r="E1334" s="270" t="s">
        <v>1259</v>
      </c>
      <c r="F1334" s="270" t="s">
        <v>1259</v>
      </c>
      <c r="G1334" s="270" t="s">
        <v>1259</v>
      </c>
      <c r="H1334" s="270" t="s">
        <v>1259</v>
      </c>
      <c r="I1334" s="270" t="s">
        <v>1259</v>
      </c>
      <c r="J1334" s="270" t="s">
        <v>1259</v>
      </c>
      <c r="K1334" s="270" t="s">
        <v>1259</v>
      </c>
      <c r="L1334" s="270" t="s">
        <v>1259</v>
      </c>
      <c r="M1334" s="270" t="s">
        <v>1259</v>
      </c>
      <c r="N1334" s="270" t="s">
        <v>1259</v>
      </c>
      <c r="O1334" s="270" t="s">
        <v>1259</v>
      </c>
      <c r="P1334" s="270" t="s">
        <v>1259</v>
      </c>
      <c r="Q1334" s="270" t="s">
        <v>1259</v>
      </c>
      <c r="R1334" s="270" t="s">
        <v>1259</v>
      </c>
      <c r="S1334" s="270" t="s">
        <v>1259</v>
      </c>
      <c r="T1334" s="270" t="s">
        <v>1259</v>
      </c>
      <c r="U1334" s="270" t="s">
        <v>1259</v>
      </c>
      <c r="V1334" s="270" t="s">
        <v>1259</v>
      </c>
      <c r="W1334" s="270" t="s">
        <v>1259</v>
      </c>
      <c r="X1334" s="270" t="s">
        <v>1259</v>
      </c>
      <c r="Y1334" s="270" t="s">
        <v>1259</v>
      </c>
      <c r="Z1334" s="270" t="s">
        <v>1259</v>
      </c>
      <c r="AA1334" s="270" t="s">
        <v>1259</v>
      </c>
      <c r="AB1334" s="270" t="s">
        <v>1259</v>
      </c>
      <c r="AC1334" s="270" t="s">
        <v>1259</v>
      </c>
      <c r="AD1334" s="270" t="s">
        <v>1259</v>
      </c>
      <c r="AE1334" s="270" t="s">
        <v>1259</v>
      </c>
      <c r="AF1334" s="270" t="s">
        <v>1259</v>
      </c>
      <c r="AG1334" s="270" t="s">
        <v>1259</v>
      </c>
      <c r="AH1334" s="270" t="s">
        <v>1259</v>
      </c>
      <c r="AI1334" s="270" t="s">
        <v>1259</v>
      </c>
      <c r="AJ1334" s="270" t="s">
        <v>1259</v>
      </c>
      <c r="AK1334" s="270" t="s">
        <v>1259</v>
      </c>
      <c r="AL1334" s="270" t="s">
        <v>1259</v>
      </c>
      <c r="AM1334" s="270" t="s">
        <v>1259</v>
      </c>
      <c r="AN1334" s="270" t="s">
        <v>1259</v>
      </c>
      <c r="AO1334" s="270" t="s">
        <v>1259</v>
      </c>
      <c r="AP1334" s="270" t="s">
        <v>1259</v>
      </c>
      <c r="AQ1334" s="270" t="s">
        <v>1259</v>
      </c>
      <c r="AR1334" s="270" t="s">
        <v>1259</v>
      </c>
      <c r="AS1334" s="270" t="s">
        <v>3258</v>
      </c>
      <c r="AT1334" s="270" t="s">
        <v>3258</v>
      </c>
      <c r="AU1334" s="270" t="s">
        <v>3258</v>
      </c>
      <c r="AV1334" s="270" t="s">
        <v>3258</v>
      </c>
      <c r="AW1334" s="277" t="s">
        <v>3258</v>
      </c>
      <c r="AY1334">
        <f>VLOOKUP(A1334,[1]Sheet2!A$3:AC$3636,29,0)</f>
        <v>0</v>
      </c>
      <c r="AZ1334" s="270" t="s">
        <v>3258</v>
      </c>
      <c r="BA1334" s="270" t="s">
        <v>3258</v>
      </c>
      <c r="BB1334" s="270" t="s">
        <v>3258</v>
      </c>
      <c r="BC1334" s="270" t="s">
        <v>3258</v>
      </c>
      <c r="BD1334" s="270"/>
      <c r="BE1334" s="270"/>
    </row>
    <row r="1335" spans="1:83" ht="14.4" x14ac:dyDescent="0.3">
      <c r="A1335" s="269">
        <v>526321</v>
      </c>
      <c r="B1335" s="272" t="str">
        <f>VLOOKUP(A1335,[1]Sheet4!B$1:G$3636,5,0)</f>
        <v>الرابعة</v>
      </c>
      <c r="C1335" s="270" t="s">
        <v>1259</v>
      </c>
      <c r="D1335" s="270" t="s">
        <v>1259</v>
      </c>
      <c r="E1335" s="270" t="s">
        <v>1259</v>
      </c>
      <c r="F1335" s="270" t="s">
        <v>1259</v>
      </c>
      <c r="G1335" s="270" t="s">
        <v>1259</v>
      </c>
      <c r="H1335" s="270" t="s">
        <v>1259</v>
      </c>
      <c r="I1335" s="270" t="s">
        <v>1259</v>
      </c>
      <c r="J1335" s="270" t="s">
        <v>1259</v>
      </c>
      <c r="K1335" s="270" t="s">
        <v>1259</v>
      </c>
      <c r="L1335" s="270" t="s">
        <v>1259</v>
      </c>
      <c r="M1335" s="270" t="s">
        <v>1259</v>
      </c>
      <c r="N1335" s="270" t="s">
        <v>1259</v>
      </c>
      <c r="O1335" s="270" t="s">
        <v>1259</v>
      </c>
      <c r="P1335" s="270" t="s">
        <v>1259</v>
      </c>
      <c r="Q1335" s="270" t="s">
        <v>1259</v>
      </c>
      <c r="R1335" s="270" t="s">
        <v>1259</v>
      </c>
      <c r="S1335" s="270" t="s">
        <v>1259</v>
      </c>
      <c r="T1335" s="270" t="s">
        <v>1259</v>
      </c>
      <c r="U1335" s="270" t="s">
        <v>1259</v>
      </c>
      <c r="V1335" s="270" t="s">
        <v>1259</v>
      </c>
      <c r="W1335" s="270" t="s">
        <v>1259</v>
      </c>
      <c r="X1335" s="270" t="s">
        <v>1259</v>
      </c>
      <c r="Y1335" s="270" t="s">
        <v>1259</v>
      </c>
      <c r="Z1335" s="270" t="s">
        <v>1259</v>
      </c>
      <c r="AA1335" s="270" t="s">
        <v>1259</v>
      </c>
      <c r="AB1335" s="270" t="s">
        <v>1259</v>
      </c>
      <c r="AC1335" s="270" t="s">
        <v>1259</v>
      </c>
      <c r="AD1335" s="270" t="s">
        <v>1259</v>
      </c>
      <c r="AE1335" s="270" t="s">
        <v>1259</v>
      </c>
      <c r="AF1335" s="270" t="s">
        <v>1259</v>
      </c>
      <c r="AG1335" s="270" t="s">
        <v>1259</v>
      </c>
      <c r="AH1335" s="270" t="s">
        <v>1259</v>
      </c>
      <c r="AI1335" s="270" t="s">
        <v>1259</v>
      </c>
      <c r="AJ1335" s="270" t="s">
        <v>1259</v>
      </c>
      <c r="AK1335" s="270" t="s">
        <v>1259</v>
      </c>
      <c r="AL1335" s="270" t="s">
        <v>1259</v>
      </c>
      <c r="AM1335" s="270" t="s">
        <v>1259</v>
      </c>
      <c r="AN1335" s="270" t="s">
        <v>1259</v>
      </c>
      <c r="AO1335" s="270" t="s">
        <v>1259</v>
      </c>
      <c r="AP1335" s="270" t="s">
        <v>1259</v>
      </c>
      <c r="AQ1335" s="270" t="s">
        <v>1259</v>
      </c>
      <c r="AR1335" s="270" t="s">
        <v>1259</v>
      </c>
      <c r="AS1335" s="270" t="s">
        <v>1259</v>
      </c>
      <c r="AT1335" s="270" t="s">
        <v>1259</v>
      </c>
      <c r="AU1335" s="270" t="s">
        <v>1259</v>
      </c>
      <c r="AV1335" s="270" t="s">
        <v>1259</v>
      </c>
      <c r="AW1335" s="277" t="s">
        <v>1259</v>
      </c>
      <c r="AX1335">
        <f>VLOOKUP(A1335,[1]Sheet4!B$2:G$3636,6,0)</f>
        <v>0</v>
      </c>
      <c r="AY1335" t="str">
        <f>VLOOKUP(A1335,[1]Sheet2!A$3:AC$3636,29,0)</f>
        <v/>
      </c>
      <c r="AZ1335" s="270" t="s">
        <v>3258</v>
      </c>
      <c r="BA1335" s="270" t="s">
        <v>3258</v>
      </c>
      <c r="BB1335" s="270" t="s">
        <v>3258</v>
      </c>
      <c r="BC1335" s="270" t="s">
        <v>3258</v>
      </c>
      <c r="BD1335" s="270"/>
      <c r="BE1335" s="270"/>
    </row>
    <row r="1336" spans="1:83" ht="14.4" x14ac:dyDescent="0.3">
      <c r="A1336" s="269">
        <v>526324</v>
      </c>
      <c r="B1336" s="272" t="str">
        <f>VLOOKUP(A1336,[1]Sheet4!B$1:G$3636,5,0)</f>
        <v>الرابعة</v>
      </c>
      <c r="C1336" s="270" t="s">
        <v>1259</v>
      </c>
      <c r="D1336" s="270" t="s">
        <v>1259</v>
      </c>
      <c r="E1336" s="270" t="s">
        <v>1259</v>
      </c>
      <c r="F1336" s="270" t="s">
        <v>1259</v>
      </c>
      <c r="G1336" s="270" t="s">
        <v>1259</v>
      </c>
      <c r="H1336" s="270" t="s">
        <v>1259</v>
      </c>
      <c r="I1336" s="270" t="s">
        <v>1259</v>
      </c>
      <c r="J1336" s="270" t="s">
        <v>1259</v>
      </c>
      <c r="K1336" s="270" t="s">
        <v>1259</v>
      </c>
      <c r="L1336" s="270" t="s">
        <v>1259</v>
      </c>
      <c r="M1336" s="270" t="s">
        <v>1259</v>
      </c>
      <c r="N1336" s="270" t="s">
        <v>1259</v>
      </c>
      <c r="O1336" s="270" t="s">
        <v>1259</v>
      </c>
      <c r="P1336" s="270" t="s">
        <v>1259</v>
      </c>
      <c r="Q1336" s="270" t="s">
        <v>1259</v>
      </c>
      <c r="R1336" s="270" t="s">
        <v>1259</v>
      </c>
      <c r="S1336" s="270" t="s">
        <v>1259</v>
      </c>
      <c r="T1336" s="270" t="s">
        <v>1259</v>
      </c>
      <c r="U1336" s="270" t="s">
        <v>1259</v>
      </c>
      <c r="V1336" s="270" t="s">
        <v>1259</v>
      </c>
      <c r="W1336" s="270" t="s">
        <v>1259</v>
      </c>
      <c r="X1336" s="270" t="s">
        <v>1259</v>
      </c>
      <c r="Y1336" s="270" t="s">
        <v>1259</v>
      </c>
      <c r="Z1336" s="270" t="s">
        <v>1259</v>
      </c>
      <c r="AA1336" s="270" t="s">
        <v>1259</v>
      </c>
      <c r="AB1336" s="270" t="s">
        <v>1259</v>
      </c>
      <c r="AC1336" s="270" t="s">
        <v>1259</v>
      </c>
      <c r="AD1336" s="270" t="s">
        <v>1259</v>
      </c>
      <c r="AE1336" s="270" t="s">
        <v>1259</v>
      </c>
      <c r="AF1336" s="270" t="s">
        <v>1259</v>
      </c>
      <c r="AG1336" s="270" t="s">
        <v>1259</v>
      </c>
      <c r="AH1336" s="270" t="s">
        <v>1259</v>
      </c>
      <c r="AI1336" s="270" t="s">
        <v>1259</v>
      </c>
      <c r="AJ1336" s="270" t="s">
        <v>1259</v>
      </c>
      <c r="AK1336" s="270" t="s">
        <v>1259</v>
      </c>
      <c r="AL1336" s="270" t="s">
        <v>1259</v>
      </c>
      <c r="AM1336" s="270" t="s">
        <v>1259</v>
      </c>
      <c r="AN1336" s="270" t="s">
        <v>1259</v>
      </c>
      <c r="AO1336" s="270" t="s">
        <v>1259</v>
      </c>
      <c r="AP1336" s="270" t="s">
        <v>1259</v>
      </c>
      <c r="AQ1336" s="270" t="s">
        <v>1259</v>
      </c>
      <c r="AR1336" s="270" t="s">
        <v>1259</v>
      </c>
      <c r="AS1336" s="270" t="s">
        <v>1259</v>
      </c>
      <c r="AT1336" s="270" t="s">
        <v>1259</v>
      </c>
      <c r="AU1336" s="270" t="s">
        <v>1259</v>
      </c>
      <c r="AV1336" s="270" t="s">
        <v>1259</v>
      </c>
      <c r="AW1336" s="270" t="s">
        <v>1259</v>
      </c>
      <c r="AX1336">
        <f>VLOOKUP(A1336,[1]Sheet4!B$2:G$3636,6,0)</f>
        <v>0</v>
      </c>
      <c r="AY1336" t="str">
        <f>VLOOKUP(A1336,[1]Sheet2!A$3:AC$3636,29,0)</f>
        <v/>
      </c>
      <c r="AZ1336" s="270" t="s">
        <v>3258</v>
      </c>
      <c r="BA1336" s="270" t="s">
        <v>3258</v>
      </c>
      <c r="BB1336" s="270" t="s">
        <v>3258</v>
      </c>
      <c r="BC1336" s="270" t="s">
        <v>3258</v>
      </c>
      <c r="BD1336" s="270"/>
      <c r="BE1336" s="270"/>
    </row>
    <row r="1337" spans="1:83" ht="14.4" x14ac:dyDescent="0.3">
      <c r="A1337" s="269">
        <v>526326</v>
      </c>
      <c r="B1337" s="272" t="str">
        <f>VLOOKUP(A1337,[1]Sheet4!B$1:G$3636,5,0)</f>
        <v>الرابعة</v>
      </c>
      <c r="C1337" s="270" t="s">
        <v>1259</v>
      </c>
      <c r="D1337" s="270" t="s">
        <v>1259</v>
      </c>
      <c r="E1337" s="270" t="s">
        <v>1259</v>
      </c>
      <c r="F1337" s="270" t="s">
        <v>1259</v>
      </c>
      <c r="G1337" s="270" t="s">
        <v>1259</v>
      </c>
      <c r="H1337" s="270" t="s">
        <v>1259</v>
      </c>
      <c r="I1337" s="270" t="s">
        <v>1259</v>
      </c>
      <c r="J1337" s="270" t="s">
        <v>1259</v>
      </c>
      <c r="K1337" s="270" t="s">
        <v>1259</v>
      </c>
      <c r="L1337" s="270" t="s">
        <v>1259</v>
      </c>
      <c r="M1337" s="270" t="s">
        <v>1259</v>
      </c>
      <c r="N1337" s="270" t="s">
        <v>1259</v>
      </c>
      <c r="O1337" s="270" t="s">
        <v>1259</v>
      </c>
      <c r="P1337" s="270" t="s">
        <v>1259</v>
      </c>
      <c r="Q1337" s="270" t="s">
        <v>1259</v>
      </c>
      <c r="R1337" s="270" t="s">
        <v>1259</v>
      </c>
      <c r="S1337" s="270" t="s">
        <v>1259</v>
      </c>
      <c r="T1337" s="270" t="s">
        <v>1259</v>
      </c>
      <c r="U1337" s="270" t="s">
        <v>1259</v>
      </c>
      <c r="V1337" s="270" t="s">
        <v>1259</v>
      </c>
      <c r="W1337" s="270" t="s">
        <v>1259</v>
      </c>
      <c r="X1337" s="270" t="s">
        <v>1259</v>
      </c>
      <c r="Y1337" s="270" t="s">
        <v>1259</v>
      </c>
      <c r="Z1337" s="270" t="s">
        <v>1259</v>
      </c>
      <c r="AA1337" s="270" t="s">
        <v>1259</v>
      </c>
      <c r="AB1337" s="270" t="s">
        <v>1259</v>
      </c>
      <c r="AC1337" s="270" t="s">
        <v>1259</v>
      </c>
      <c r="AD1337" s="270" t="s">
        <v>1259</v>
      </c>
      <c r="AE1337" s="270" t="s">
        <v>1259</v>
      </c>
      <c r="AF1337" s="270" t="s">
        <v>1259</v>
      </c>
      <c r="AG1337" s="270" t="s">
        <v>1259</v>
      </c>
      <c r="AH1337" s="270" t="s">
        <v>1259</v>
      </c>
      <c r="AI1337" s="270" t="s">
        <v>1259</v>
      </c>
      <c r="AJ1337" s="270" t="s">
        <v>1259</v>
      </c>
      <c r="AK1337" s="270" t="s">
        <v>1259</v>
      </c>
      <c r="AL1337" s="270" t="s">
        <v>1259</v>
      </c>
      <c r="AM1337" s="270" t="s">
        <v>1259</v>
      </c>
      <c r="AN1337" s="270" t="s">
        <v>1259</v>
      </c>
      <c r="AO1337" s="270" t="s">
        <v>1259</v>
      </c>
      <c r="AP1337" s="270" t="s">
        <v>1259</v>
      </c>
      <c r="AQ1337" s="270" t="s">
        <v>1259</v>
      </c>
      <c r="AR1337" s="270" t="s">
        <v>1259</v>
      </c>
      <c r="AS1337" s="270" t="s">
        <v>1259</v>
      </c>
      <c r="AT1337" s="270" t="s">
        <v>1259</v>
      </c>
      <c r="AU1337" s="270" t="s">
        <v>1259</v>
      </c>
      <c r="AV1337" s="270" t="s">
        <v>1259</v>
      </c>
      <c r="AW1337" s="270" t="s">
        <v>1259</v>
      </c>
      <c r="AX1337">
        <f>VLOOKUP(A1337,[1]Sheet4!B$2:G$3636,6,0)</f>
        <v>0</v>
      </c>
      <c r="AY1337" t="str">
        <f>VLOOKUP(A1337,[1]Sheet2!A$3:AC$3636,29,0)</f>
        <v/>
      </c>
      <c r="AZ1337" s="270" t="s">
        <v>5215</v>
      </c>
      <c r="BA1337" s="270" t="s">
        <v>5222</v>
      </c>
      <c r="BB1337" s="270" t="s">
        <v>5216</v>
      </c>
      <c r="BC1337" s="270" t="s">
        <v>3258</v>
      </c>
      <c r="BD1337" s="270"/>
      <c r="BE1337" s="270"/>
    </row>
    <row r="1338" spans="1:83" ht="14.4" x14ac:dyDescent="0.3">
      <c r="A1338" s="269">
        <v>526327</v>
      </c>
      <c r="B1338" s="272" t="str">
        <f>VLOOKUP(A1338,[1]Sheet4!B$1:G$3636,5,0)</f>
        <v>الرابعة</v>
      </c>
      <c r="C1338" s="270" t="s">
        <v>1259</v>
      </c>
      <c r="D1338" s="270" t="s">
        <v>1259</v>
      </c>
      <c r="E1338" s="270" t="s">
        <v>1259</v>
      </c>
      <c r="F1338" s="270" t="s">
        <v>1259</v>
      </c>
      <c r="G1338" s="270" t="s">
        <v>1259</v>
      </c>
      <c r="H1338" s="270" t="s">
        <v>1259</v>
      </c>
      <c r="I1338" s="270" t="s">
        <v>1259</v>
      </c>
      <c r="J1338" s="270" t="s">
        <v>1259</v>
      </c>
      <c r="K1338" s="270" t="s">
        <v>1259</v>
      </c>
      <c r="L1338" s="270" t="s">
        <v>1259</v>
      </c>
      <c r="M1338" s="270" t="s">
        <v>1259</v>
      </c>
      <c r="N1338" s="270" t="s">
        <v>1259</v>
      </c>
      <c r="O1338" s="270" t="s">
        <v>1259</v>
      </c>
      <c r="P1338" s="270" t="s">
        <v>1259</v>
      </c>
      <c r="Q1338" s="270" t="s">
        <v>1259</v>
      </c>
      <c r="R1338" s="270" t="s">
        <v>1259</v>
      </c>
      <c r="S1338" s="270" t="s">
        <v>1259</v>
      </c>
      <c r="T1338" s="270" t="s">
        <v>1259</v>
      </c>
      <c r="U1338" s="270" t="s">
        <v>1259</v>
      </c>
      <c r="V1338" s="270" t="s">
        <v>1259</v>
      </c>
      <c r="W1338" s="270" t="s">
        <v>1259</v>
      </c>
      <c r="X1338" s="270" t="s">
        <v>1259</v>
      </c>
      <c r="Y1338" s="270" t="s">
        <v>1259</v>
      </c>
      <c r="Z1338" s="270" t="s">
        <v>1259</v>
      </c>
      <c r="AA1338" s="270" t="s">
        <v>1259</v>
      </c>
      <c r="AB1338" s="270" t="s">
        <v>1259</v>
      </c>
      <c r="AC1338" s="270" t="s">
        <v>1259</v>
      </c>
      <c r="AD1338" s="270" t="s">
        <v>1259</v>
      </c>
      <c r="AE1338" s="270" t="s">
        <v>1259</v>
      </c>
      <c r="AF1338" s="270" t="s">
        <v>1259</v>
      </c>
      <c r="AG1338" s="270" t="s">
        <v>1259</v>
      </c>
      <c r="AH1338" s="270" t="s">
        <v>1259</v>
      </c>
      <c r="AI1338" s="270" t="s">
        <v>1259</v>
      </c>
      <c r="AJ1338" s="270" t="s">
        <v>1259</v>
      </c>
      <c r="AK1338" s="270" t="s">
        <v>1259</v>
      </c>
      <c r="AL1338" s="270" t="s">
        <v>1259</v>
      </c>
      <c r="AM1338" s="270" t="s">
        <v>1259</v>
      </c>
      <c r="AN1338" s="270" t="s">
        <v>1259</v>
      </c>
      <c r="AO1338" s="270" t="s">
        <v>1259</v>
      </c>
      <c r="AP1338" s="270" t="s">
        <v>1259</v>
      </c>
      <c r="AQ1338" s="270" t="s">
        <v>1259</v>
      </c>
      <c r="AR1338" s="270" t="s">
        <v>1259</v>
      </c>
      <c r="AS1338" s="270" t="s">
        <v>1259</v>
      </c>
      <c r="AT1338" s="270" t="s">
        <v>1259</v>
      </c>
      <c r="AU1338" s="270" t="s">
        <v>1259</v>
      </c>
      <c r="AV1338" s="270" t="s">
        <v>1259</v>
      </c>
      <c r="AW1338" s="277" t="s">
        <v>1259</v>
      </c>
      <c r="AX1338">
        <f>VLOOKUP(A1338,[1]Sheet4!B$2:G$3636,6,0)</f>
        <v>0</v>
      </c>
      <c r="AY1338" t="str">
        <f>VLOOKUP(A1338,[1]Sheet2!A$3:AC$3636,29,0)</f>
        <v/>
      </c>
      <c r="AZ1338" s="270" t="s">
        <v>3258</v>
      </c>
      <c r="BA1338" s="270" t="s">
        <v>3258</v>
      </c>
      <c r="BB1338" s="270" t="s">
        <v>3258</v>
      </c>
      <c r="BC1338" s="270" t="s">
        <v>3258</v>
      </c>
      <c r="BD1338" s="270"/>
      <c r="BE1338" s="270"/>
    </row>
    <row r="1339" spans="1:83" ht="14.4" x14ac:dyDescent="0.3">
      <c r="A1339" s="269">
        <v>526332</v>
      </c>
      <c r="B1339" s="272" t="str">
        <f>VLOOKUP(A1339,[1]Sheet4!B$1:G$3636,5,0)</f>
        <v>الرابعة</v>
      </c>
      <c r="C1339" s="270" t="s">
        <v>1259</v>
      </c>
      <c r="D1339" s="270" t="s">
        <v>1259</v>
      </c>
      <c r="E1339" s="270" t="s">
        <v>1259</v>
      </c>
      <c r="F1339" s="270" t="s">
        <v>1259</v>
      </c>
      <c r="G1339" s="270" t="s">
        <v>1259</v>
      </c>
      <c r="H1339" s="270" t="s">
        <v>1259</v>
      </c>
      <c r="I1339" s="270" t="s">
        <v>1259</v>
      </c>
      <c r="J1339" s="270" t="s">
        <v>1259</v>
      </c>
      <c r="K1339" s="270" t="s">
        <v>1259</v>
      </c>
      <c r="L1339" s="270" t="s">
        <v>1259</v>
      </c>
      <c r="M1339" s="270" t="s">
        <v>1259</v>
      </c>
      <c r="N1339" s="270" t="s">
        <v>1259</v>
      </c>
      <c r="O1339" s="270" t="s">
        <v>1259</v>
      </c>
      <c r="P1339" s="270" t="s">
        <v>1259</v>
      </c>
      <c r="Q1339" s="270" t="s">
        <v>1259</v>
      </c>
      <c r="R1339" s="270" t="s">
        <v>1259</v>
      </c>
      <c r="S1339" s="270" t="s">
        <v>1259</v>
      </c>
      <c r="T1339" s="270" t="s">
        <v>1259</v>
      </c>
      <c r="U1339" s="270" t="s">
        <v>1259</v>
      </c>
      <c r="V1339" s="270" t="s">
        <v>1259</v>
      </c>
      <c r="W1339" s="270" t="s">
        <v>1259</v>
      </c>
      <c r="X1339" s="270" t="s">
        <v>1259</v>
      </c>
      <c r="Y1339" s="270" t="s">
        <v>1259</v>
      </c>
      <c r="Z1339" s="270" t="s">
        <v>1259</v>
      </c>
      <c r="AA1339" s="270" t="s">
        <v>1259</v>
      </c>
      <c r="AB1339" s="270" t="s">
        <v>1259</v>
      </c>
      <c r="AC1339" s="270" t="s">
        <v>1259</v>
      </c>
      <c r="AD1339" s="270" t="s">
        <v>1259</v>
      </c>
      <c r="AE1339" s="270" t="s">
        <v>1259</v>
      </c>
      <c r="AF1339" s="270" t="s">
        <v>1259</v>
      </c>
      <c r="AG1339" s="270" t="s">
        <v>1259</v>
      </c>
      <c r="AH1339" s="270" t="s">
        <v>1259</v>
      </c>
      <c r="AI1339" s="270" t="s">
        <v>1259</v>
      </c>
      <c r="AJ1339" s="270" t="s">
        <v>1259</v>
      </c>
      <c r="AK1339" s="270" t="s">
        <v>1259</v>
      </c>
      <c r="AL1339" s="270" t="s">
        <v>1259</v>
      </c>
      <c r="AM1339" s="270" t="s">
        <v>1259</v>
      </c>
      <c r="AN1339" s="270" t="s">
        <v>1259</v>
      </c>
      <c r="AO1339" s="270" t="s">
        <v>1259</v>
      </c>
      <c r="AP1339" s="270" t="s">
        <v>1259</v>
      </c>
      <c r="AQ1339" s="270" t="s">
        <v>1259</v>
      </c>
      <c r="AR1339" s="270" t="s">
        <v>1259</v>
      </c>
      <c r="AS1339" s="270" t="s">
        <v>1259</v>
      </c>
      <c r="AT1339" s="270" t="s">
        <v>1259</v>
      </c>
      <c r="AU1339" s="270" t="s">
        <v>1259</v>
      </c>
      <c r="AV1339" s="270" t="s">
        <v>1259</v>
      </c>
      <c r="AW1339" s="277" t="s">
        <v>1259</v>
      </c>
      <c r="AX1339">
        <f>VLOOKUP(A1339,[1]Sheet4!B$2:G$3636,6,0)</f>
        <v>0</v>
      </c>
      <c r="AY1339" t="str">
        <f>VLOOKUP(A1339,[1]Sheet2!A$3:AC$3636,29,0)</f>
        <v/>
      </c>
      <c r="AZ1339" s="270" t="s">
        <v>3258</v>
      </c>
      <c r="BA1339" s="270" t="s">
        <v>3258</v>
      </c>
      <c r="BB1339" s="270" t="s">
        <v>3258</v>
      </c>
      <c r="BC1339" s="270" t="s">
        <v>3258</v>
      </c>
      <c r="BD1339" s="270"/>
      <c r="BE1339" s="270"/>
    </row>
    <row r="1340" spans="1:83" ht="14.4" x14ac:dyDescent="0.3">
      <c r="A1340" s="269">
        <v>526333</v>
      </c>
      <c r="B1340" s="272" t="str">
        <f>VLOOKUP(A1340,[1]Sheet4!B$1:G$3636,5,0)</f>
        <v>الرابعة</v>
      </c>
      <c r="C1340" s="270" t="s">
        <v>1259</v>
      </c>
      <c r="D1340" s="270" t="s">
        <v>1259</v>
      </c>
      <c r="E1340" s="270" t="s">
        <v>1259</v>
      </c>
      <c r="F1340" s="270" t="s">
        <v>1259</v>
      </c>
      <c r="G1340" s="270" t="s">
        <v>1259</v>
      </c>
      <c r="H1340" s="270" t="s">
        <v>1259</v>
      </c>
      <c r="I1340" s="270" t="s">
        <v>1259</v>
      </c>
      <c r="J1340" s="270" t="s">
        <v>1259</v>
      </c>
      <c r="K1340" s="270" t="s">
        <v>1259</v>
      </c>
      <c r="L1340" s="270" t="s">
        <v>1259</v>
      </c>
      <c r="M1340" s="270" t="s">
        <v>1259</v>
      </c>
      <c r="N1340" s="270" t="s">
        <v>1259</v>
      </c>
      <c r="O1340" s="270" t="s">
        <v>1259</v>
      </c>
      <c r="P1340" s="270" t="s">
        <v>1259</v>
      </c>
      <c r="Q1340" s="270" t="s">
        <v>1259</v>
      </c>
      <c r="R1340" s="270" t="s">
        <v>1259</v>
      </c>
      <c r="S1340" s="270" t="s">
        <v>1259</v>
      </c>
      <c r="T1340" s="270" t="s">
        <v>1259</v>
      </c>
      <c r="U1340" s="270" t="s">
        <v>1259</v>
      </c>
      <c r="V1340" s="270" t="s">
        <v>1259</v>
      </c>
      <c r="W1340" s="270" t="s">
        <v>1259</v>
      </c>
      <c r="X1340" s="270" t="s">
        <v>1259</v>
      </c>
      <c r="Y1340" s="270" t="s">
        <v>1259</v>
      </c>
      <c r="Z1340" s="270" t="s">
        <v>1259</v>
      </c>
      <c r="AA1340" s="270" t="s">
        <v>1259</v>
      </c>
      <c r="AB1340" s="270" t="s">
        <v>1259</v>
      </c>
      <c r="AC1340" s="270" t="s">
        <v>1259</v>
      </c>
      <c r="AD1340" s="270" t="s">
        <v>1259</v>
      </c>
      <c r="AE1340" s="270" t="s">
        <v>1259</v>
      </c>
      <c r="AF1340" s="270" t="s">
        <v>1259</v>
      </c>
      <c r="AG1340" s="270" t="s">
        <v>1259</v>
      </c>
      <c r="AH1340" s="270" t="s">
        <v>1259</v>
      </c>
      <c r="AI1340" s="270" t="s">
        <v>1259</v>
      </c>
      <c r="AJ1340" s="270" t="s">
        <v>1259</v>
      </c>
      <c r="AK1340" s="270" t="s">
        <v>1259</v>
      </c>
      <c r="AL1340" s="270" t="s">
        <v>1259</v>
      </c>
      <c r="AM1340" s="270" t="s">
        <v>1259</v>
      </c>
      <c r="AN1340" s="270" t="s">
        <v>1259</v>
      </c>
      <c r="AO1340" s="270" t="s">
        <v>1259</v>
      </c>
      <c r="AP1340" s="270" t="s">
        <v>1259</v>
      </c>
      <c r="AQ1340" s="270" t="s">
        <v>1259</v>
      </c>
      <c r="AR1340" s="270" t="s">
        <v>1259</v>
      </c>
      <c r="AS1340" s="270" t="s">
        <v>1259</v>
      </c>
      <c r="AT1340" s="270" t="s">
        <v>1259</v>
      </c>
      <c r="AU1340" s="270" t="s">
        <v>1259</v>
      </c>
      <c r="AV1340" s="270" t="s">
        <v>1259</v>
      </c>
      <c r="AW1340" s="277" t="s">
        <v>1259</v>
      </c>
      <c r="AX1340">
        <f>VLOOKUP(A1340,[1]Sheet4!B$2:G$3636,6,0)</f>
        <v>0</v>
      </c>
      <c r="AY1340" t="str">
        <f>VLOOKUP(A1340,[1]Sheet2!A$3:AC$3636,29,0)</f>
        <v/>
      </c>
      <c r="AZ1340" s="270" t="s">
        <v>3258</v>
      </c>
      <c r="BA1340" s="270" t="s">
        <v>3258</v>
      </c>
      <c r="BB1340" s="270" t="s">
        <v>3258</v>
      </c>
      <c r="BC1340" s="270" t="s">
        <v>3258</v>
      </c>
      <c r="BD1340" s="270"/>
      <c r="BE1340" s="270"/>
    </row>
    <row r="1341" spans="1:83" ht="14.4" x14ac:dyDescent="0.3">
      <c r="A1341" s="269">
        <v>526338</v>
      </c>
      <c r="B1341" s="272" t="str">
        <f>VLOOKUP(A1341,[1]Sheet4!B$1:G$3636,5,0)</f>
        <v>الرابعة</v>
      </c>
      <c r="C1341" s="270" t="s">
        <v>1259</v>
      </c>
      <c r="D1341" s="270" t="s">
        <v>1259</v>
      </c>
      <c r="E1341" s="270" t="s">
        <v>1259</v>
      </c>
      <c r="F1341" s="270" t="s">
        <v>1259</v>
      </c>
      <c r="G1341" s="270" t="s">
        <v>1259</v>
      </c>
      <c r="H1341" s="270" t="s">
        <v>1259</v>
      </c>
      <c r="I1341" s="270" t="s">
        <v>1259</v>
      </c>
      <c r="J1341" s="270" t="s">
        <v>1259</v>
      </c>
      <c r="K1341" s="270" t="s">
        <v>1259</v>
      </c>
      <c r="L1341" s="270" t="s">
        <v>1259</v>
      </c>
      <c r="M1341" s="270" t="s">
        <v>1259</v>
      </c>
      <c r="N1341" s="270" t="s">
        <v>1259</v>
      </c>
      <c r="O1341" s="270" t="s">
        <v>1259</v>
      </c>
      <c r="P1341" s="270" t="s">
        <v>1259</v>
      </c>
      <c r="Q1341" s="270" t="s">
        <v>1259</v>
      </c>
      <c r="R1341" s="270" t="s">
        <v>1259</v>
      </c>
      <c r="S1341" s="270" t="s">
        <v>1259</v>
      </c>
      <c r="T1341" s="270" t="s">
        <v>1259</v>
      </c>
      <c r="U1341" s="270" t="s">
        <v>1259</v>
      </c>
      <c r="V1341" s="270" t="s">
        <v>1259</v>
      </c>
      <c r="W1341" s="270" t="s">
        <v>1259</v>
      </c>
      <c r="X1341" s="270" t="s">
        <v>1259</v>
      </c>
      <c r="Y1341" s="270" t="s">
        <v>1259</v>
      </c>
      <c r="Z1341" s="270" t="s">
        <v>1259</v>
      </c>
      <c r="AA1341" s="270" t="s">
        <v>1259</v>
      </c>
      <c r="AB1341" s="270" t="s">
        <v>1259</v>
      </c>
      <c r="AC1341" s="270" t="s">
        <v>1259</v>
      </c>
      <c r="AD1341" s="270" t="s">
        <v>1259</v>
      </c>
      <c r="AE1341" s="270" t="s">
        <v>1259</v>
      </c>
      <c r="AF1341" s="270" t="s">
        <v>1259</v>
      </c>
      <c r="AG1341" s="270" t="s">
        <v>1259</v>
      </c>
      <c r="AH1341" s="270" t="s">
        <v>1259</v>
      </c>
      <c r="AI1341" s="270" t="s">
        <v>1259</v>
      </c>
      <c r="AJ1341" s="270" t="s">
        <v>1259</v>
      </c>
      <c r="AK1341" s="270" t="s">
        <v>1259</v>
      </c>
      <c r="AL1341" s="270" t="s">
        <v>1259</v>
      </c>
      <c r="AM1341" s="270" t="s">
        <v>1259</v>
      </c>
      <c r="AN1341" s="270" t="s">
        <v>1259</v>
      </c>
      <c r="AO1341" s="270" t="s">
        <v>1259</v>
      </c>
      <c r="AP1341" s="270" t="s">
        <v>1259</v>
      </c>
      <c r="AQ1341" s="270" t="s">
        <v>1259</v>
      </c>
      <c r="AR1341" s="270" t="s">
        <v>1259</v>
      </c>
      <c r="AS1341" s="270" t="s">
        <v>1259</v>
      </c>
      <c r="AT1341" s="270" t="s">
        <v>1259</v>
      </c>
      <c r="AU1341" s="270" t="s">
        <v>1259</v>
      </c>
      <c r="AV1341" s="270" t="s">
        <v>1259</v>
      </c>
      <c r="AW1341" s="277" t="s">
        <v>1259</v>
      </c>
      <c r="AX1341">
        <f>VLOOKUP(A1341,[1]Sheet4!B$2:G$3636,6,0)</f>
        <v>0</v>
      </c>
      <c r="AY1341" t="str">
        <f>VLOOKUP(A1341,[1]Sheet2!A$3:AC$3636,29,0)</f>
        <v/>
      </c>
      <c r="AZ1341" s="270" t="s">
        <v>3258</v>
      </c>
      <c r="BA1341" s="270" t="s">
        <v>3258</v>
      </c>
      <c r="BB1341" s="270" t="s">
        <v>3258</v>
      </c>
      <c r="BC1341" s="270" t="s">
        <v>3258</v>
      </c>
      <c r="BD1341" s="270"/>
      <c r="BE1341" s="270"/>
    </row>
    <row r="1342" spans="1:83" ht="14.4" x14ac:dyDescent="0.3">
      <c r="A1342" s="269">
        <v>526345</v>
      </c>
      <c r="B1342" s="272" t="str">
        <f>VLOOKUP(A1342,[1]Sheet4!B$1:G$3636,5,0)</f>
        <v>الرابعة</v>
      </c>
      <c r="C1342" s="270" t="s">
        <v>1259</v>
      </c>
      <c r="D1342" s="270" t="s">
        <v>1259</v>
      </c>
      <c r="E1342" s="270" t="s">
        <v>1259</v>
      </c>
      <c r="F1342" s="270" t="s">
        <v>1259</v>
      </c>
      <c r="G1342" s="270" t="s">
        <v>1259</v>
      </c>
      <c r="H1342" s="270" t="s">
        <v>1259</v>
      </c>
      <c r="I1342" s="270" t="s">
        <v>1259</v>
      </c>
      <c r="J1342" s="270" t="s">
        <v>1259</v>
      </c>
      <c r="K1342" s="270" t="s">
        <v>1259</v>
      </c>
      <c r="L1342" s="270" t="s">
        <v>1259</v>
      </c>
      <c r="M1342" s="270" t="s">
        <v>1259</v>
      </c>
      <c r="N1342" s="270" t="s">
        <v>1259</v>
      </c>
      <c r="O1342" s="270" t="s">
        <v>1259</v>
      </c>
      <c r="P1342" s="270" t="s">
        <v>1259</v>
      </c>
      <c r="Q1342" s="270" t="s">
        <v>1259</v>
      </c>
      <c r="R1342" s="270" t="s">
        <v>1259</v>
      </c>
      <c r="S1342" s="270" t="s">
        <v>1259</v>
      </c>
      <c r="T1342" s="270" t="s">
        <v>1259</v>
      </c>
      <c r="U1342" s="270" t="s">
        <v>1259</v>
      </c>
      <c r="V1342" s="270" t="s">
        <v>1259</v>
      </c>
      <c r="W1342" s="270" t="s">
        <v>1259</v>
      </c>
      <c r="X1342" s="270" t="s">
        <v>1259</v>
      </c>
      <c r="Y1342" s="270" t="s">
        <v>1259</v>
      </c>
      <c r="Z1342" s="270" t="s">
        <v>1259</v>
      </c>
      <c r="AA1342" s="270" t="s">
        <v>1259</v>
      </c>
      <c r="AB1342" s="270" t="s">
        <v>1259</v>
      </c>
      <c r="AC1342" s="270" t="s">
        <v>1259</v>
      </c>
      <c r="AD1342" s="270" t="s">
        <v>1259</v>
      </c>
      <c r="AE1342" s="270" t="s">
        <v>1259</v>
      </c>
      <c r="AF1342" s="270" t="s">
        <v>1259</v>
      </c>
      <c r="AG1342" s="270" t="s">
        <v>1259</v>
      </c>
      <c r="AH1342" s="270" t="s">
        <v>1259</v>
      </c>
      <c r="AI1342" s="270" t="s">
        <v>1259</v>
      </c>
      <c r="AJ1342" s="270" t="s">
        <v>1259</v>
      </c>
      <c r="AK1342" s="270" t="s">
        <v>1259</v>
      </c>
      <c r="AL1342" s="270" t="s">
        <v>1259</v>
      </c>
      <c r="AM1342" s="270" t="s">
        <v>1259</v>
      </c>
      <c r="AN1342" s="270" t="s">
        <v>1259</v>
      </c>
      <c r="AO1342" s="270" t="s">
        <v>1259</v>
      </c>
      <c r="AP1342" s="270" t="s">
        <v>1259</v>
      </c>
      <c r="AQ1342" s="270" t="s">
        <v>1259</v>
      </c>
      <c r="AR1342" s="270" t="s">
        <v>1259</v>
      </c>
      <c r="AS1342" s="270" t="s">
        <v>1259</v>
      </c>
      <c r="AT1342" s="270" t="s">
        <v>1259</v>
      </c>
      <c r="AU1342" s="270" t="s">
        <v>1259</v>
      </c>
      <c r="AV1342" s="270" t="s">
        <v>1259</v>
      </c>
      <c r="AW1342" s="277" t="s">
        <v>1259</v>
      </c>
      <c r="AX1342">
        <f>VLOOKUP(A1342,[1]Sheet4!B$2:G$3636,6,0)</f>
        <v>0</v>
      </c>
      <c r="AY1342" t="str">
        <f>VLOOKUP(A1342,[1]Sheet2!A$3:AC$3636,29,0)</f>
        <v/>
      </c>
      <c r="AZ1342" s="270" t="s">
        <v>3258</v>
      </c>
      <c r="BA1342" s="270" t="s">
        <v>3258</v>
      </c>
      <c r="BB1342" s="270" t="s">
        <v>3258</v>
      </c>
      <c r="BC1342" s="270" t="s">
        <v>3258</v>
      </c>
      <c r="BD1342" s="270"/>
      <c r="BE1342" s="270"/>
    </row>
    <row r="1343" spans="1:83" ht="14.4" x14ac:dyDescent="0.3">
      <c r="A1343" s="269">
        <v>526352</v>
      </c>
      <c r="B1343" s="272" t="str">
        <f>VLOOKUP(A1343,[1]Sheet4!B$1:G$3636,5,0)</f>
        <v>الرابعة حديث</v>
      </c>
      <c r="C1343" s="270" t="s">
        <v>1259</v>
      </c>
      <c r="D1343" s="270" t="s">
        <v>1259</v>
      </c>
      <c r="E1343" s="270" t="s">
        <v>1259</v>
      </c>
      <c r="F1343" s="270" t="s">
        <v>1259</v>
      </c>
      <c r="G1343" s="270" t="s">
        <v>1259</v>
      </c>
      <c r="H1343" s="270" t="s">
        <v>1259</v>
      </c>
      <c r="I1343" s="270" t="s">
        <v>1259</v>
      </c>
      <c r="J1343" s="270" t="s">
        <v>1259</v>
      </c>
      <c r="K1343" s="270" t="s">
        <v>1259</v>
      </c>
      <c r="L1343" s="270" t="s">
        <v>1259</v>
      </c>
      <c r="M1343" s="270" t="s">
        <v>1259</v>
      </c>
      <c r="N1343" s="270" t="s">
        <v>1259</v>
      </c>
      <c r="O1343" s="270" t="s">
        <v>1259</v>
      </c>
      <c r="P1343" s="270" t="s">
        <v>1259</v>
      </c>
      <c r="Q1343" s="270" t="s">
        <v>1259</v>
      </c>
      <c r="R1343" s="270" t="s">
        <v>1259</v>
      </c>
      <c r="S1343" s="270" t="s">
        <v>1259</v>
      </c>
      <c r="T1343" s="270" t="s">
        <v>1259</v>
      </c>
      <c r="U1343" s="270" t="s">
        <v>1259</v>
      </c>
      <c r="V1343" s="270" t="s">
        <v>1259</v>
      </c>
      <c r="W1343" s="270" t="s">
        <v>1259</v>
      </c>
      <c r="X1343" s="270" t="s">
        <v>1259</v>
      </c>
      <c r="Y1343" s="270" t="s">
        <v>1259</v>
      </c>
      <c r="Z1343" s="270" t="s">
        <v>1259</v>
      </c>
      <c r="AA1343" s="270" t="s">
        <v>1259</v>
      </c>
      <c r="AB1343" s="270" t="s">
        <v>1259</v>
      </c>
      <c r="AC1343" s="270" t="s">
        <v>1259</v>
      </c>
      <c r="AD1343" s="270" t="s">
        <v>1259</v>
      </c>
      <c r="AE1343" s="270" t="s">
        <v>1259</v>
      </c>
      <c r="AF1343" s="270" t="s">
        <v>1259</v>
      </c>
      <c r="AG1343" s="270" t="s">
        <v>1259</v>
      </c>
      <c r="AH1343" s="270" t="s">
        <v>1259</v>
      </c>
      <c r="AI1343" s="270" t="s">
        <v>1259</v>
      </c>
      <c r="AJ1343" s="270" t="s">
        <v>1259</v>
      </c>
      <c r="AK1343" s="270" t="s">
        <v>1259</v>
      </c>
      <c r="AL1343" s="270" t="s">
        <v>1259</v>
      </c>
      <c r="AM1343" s="270" t="s">
        <v>1259</v>
      </c>
      <c r="AN1343" s="270" t="s">
        <v>1259</v>
      </c>
      <c r="AO1343" s="270" t="s">
        <v>1259</v>
      </c>
      <c r="AP1343" s="270" t="s">
        <v>1259</v>
      </c>
      <c r="AQ1343" s="270" t="s">
        <v>1259</v>
      </c>
      <c r="AR1343" s="270" t="s">
        <v>1259</v>
      </c>
      <c r="AS1343" s="270" t="s">
        <v>3258</v>
      </c>
      <c r="AT1343" s="270" t="s">
        <v>3258</v>
      </c>
      <c r="AU1343" s="270" t="s">
        <v>3258</v>
      </c>
      <c r="AV1343" s="270" t="s">
        <v>3258</v>
      </c>
      <c r="AW1343" s="277" t="s">
        <v>3258</v>
      </c>
      <c r="AY1343" t="str">
        <f>VLOOKUP(A1343,[1]Sheet2!A$3:AC$3636,29,0)</f>
        <v/>
      </c>
      <c r="AZ1343" s="270" t="s">
        <v>3258</v>
      </c>
      <c r="BA1343" s="270" t="s">
        <v>3258</v>
      </c>
      <c r="BB1343" s="270" t="s">
        <v>3258</v>
      </c>
      <c r="BC1343" s="270" t="s">
        <v>3258</v>
      </c>
      <c r="BD1343" s="270"/>
      <c r="BE1343" s="270"/>
    </row>
    <row r="1344" spans="1:83" ht="14.4" x14ac:dyDescent="0.3">
      <c r="A1344" s="269">
        <v>526355</v>
      </c>
      <c r="B1344" s="272" t="str">
        <f>VLOOKUP(A1344,[1]Sheet4!B$1:G$3636,5,0)</f>
        <v>الرابعة حديث</v>
      </c>
      <c r="C1344" s="270" t="s">
        <v>1259</v>
      </c>
      <c r="D1344" s="270" t="s">
        <v>1259</v>
      </c>
      <c r="E1344" s="270" t="s">
        <v>1259</v>
      </c>
      <c r="F1344" s="270" t="s">
        <v>1259</v>
      </c>
      <c r="G1344" s="270" t="s">
        <v>1259</v>
      </c>
      <c r="H1344" s="270" t="s">
        <v>1259</v>
      </c>
      <c r="I1344" s="270" t="s">
        <v>1259</v>
      </c>
      <c r="J1344" s="270" t="s">
        <v>1259</v>
      </c>
      <c r="K1344" s="270" t="s">
        <v>1259</v>
      </c>
      <c r="L1344" s="270" t="s">
        <v>1259</v>
      </c>
      <c r="M1344" s="270" t="s">
        <v>1259</v>
      </c>
      <c r="N1344" s="270" t="s">
        <v>1259</v>
      </c>
      <c r="O1344" s="270" t="s">
        <v>1259</v>
      </c>
      <c r="P1344" s="270" t="s">
        <v>1259</v>
      </c>
      <c r="Q1344" s="270" t="s">
        <v>1259</v>
      </c>
      <c r="R1344" s="270" t="s">
        <v>1259</v>
      </c>
      <c r="S1344" s="270" t="s">
        <v>1259</v>
      </c>
      <c r="T1344" s="270" t="s">
        <v>1259</v>
      </c>
      <c r="U1344" s="270" t="s">
        <v>1259</v>
      </c>
      <c r="V1344" s="270" t="s">
        <v>1259</v>
      </c>
      <c r="W1344" s="270" t="s">
        <v>1259</v>
      </c>
      <c r="X1344" s="270" t="s">
        <v>1259</v>
      </c>
      <c r="Y1344" s="270" t="s">
        <v>1259</v>
      </c>
      <c r="Z1344" s="270" t="s">
        <v>1259</v>
      </c>
      <c r="AA1344" s="270" t="s">
        <v>1259</v>
      </c>
      <c r="AB1344" s="270" t="s">
        <v>1259</v>
      </c>
      <c r="AC1344" s="270" t="s">
        <v>1259</v>
      </c>
      <c r="AD1344" s="270" t="s">
        <v>1259</v>
      </c>
      <c r="AE1344" s="270" t="s">
        <v>1259</v>
      </c>
      <c r="AF1344" s="270" t="s">
        <v>1259</v>
      </c>
      <c r="AG1344" s="270" t="s">
        <v>1259</v>
      </c>
      <c r="AH1344" s="270" t="s">
        <v>1259</v>
      </c>
      <c r="AI1344" s="270" t="s">
        <v>1259</v>
      </c>
      <c r="AJ1344" s="270" t="s">
        <v>1259</v>
      </c>
      <c r="AK1344" s="270" t="s">
        <v>1259</v>
      </c>
      <c r="AL1344" s="270" t="s">
        <v>1259</v>
      </c>
      <c r="AM1344" s="270" t="s">
        <v>1259</v>
      </c>
      <c r="AN1344" s="270" t="s">
        <v>1259</v>
      </c>
      <c r="AO1344" s="270" t="s">
        <v>1259</v>
      </c>
      <c r="AP1344" s="270" t="s">
        <v>1259</v>
      </c>
      <c r="AQ1344" s="270" t="s">
        <v>1259</v>
      </c>
      <c r="AR1344" s="270" t="s">
        <v>1259</v>
      </c>
      <c r="AS1344" s="270" t="s">
        <v>3258</v>
      </c>
      <c r="AT1344" s="270" t="s">
        <v>3258</v>
      </c>
      <c r="AU1344" s="270" t="s">
        <v>3258</v>
      </c>
      <c r="AV1344" s="270" t="s">
        <v>3258</v>
      </c>
      <c r="AW1344" s="277" t="s">
        <v>3258</v>
      </c>
      <c r="AY1344" t="str">
        <f>VLOOKUP(A1344,[1]Sheet2!A$3:AC$3636,29,0)</f>
        <v/>
      </c>
      <c r="AZ1344" s="270" t="s">
        <v>3258</v>
      </c>
      <c r="BA1344" s="270" t="s">
        <v>3258</v>
      </c>
      <c r="BB1344" s="270" t="s">
        <v>3258</v>
      </c>
      <c r="BC1344" s="270" t="s">
        <v>3258</v>
      </c>
      <c r="BD1344" s="270"/>
      <c r="BE1344" s="270"/>
      <c r="BH1344" s="248"/>
      <c r="BI1344" s="248"/>
      <c r="BJ1344" s="248"/>
      <c r="BK1344" s="248"/>
      <c r="BL1344" s="248"/>
      <c r="BM1344" s="248"/>
      <c r="BN1344" s="248"/>
      <c r="BO1344" s="248"/>
      <c r="BP1344" s="248" t="s">
        <v>3258</v>
      </c>
      <c r="BQ1344" s="248" t="s">
        <v>3258</v>
      </c>
      <c r="BR1344" s="248" t="s">
        <v>3258</v>
      </c>
      <c r="BS1344" s="248" t="s">
        <v>3258</v>
      </c>
      <c r="BT1344" s="248" t="s">
        <v>3258</v>
      </c>
      <c r="BU1344" s="248" t="s">
        <v>3258</v>
      </c>
      <c r="BV1344" s="247"/>
      <c r="BW1344" s="248"/>
      <c r="BX1344" s="248"/>
      <c r="BY1344" s="248"/>
      <c r="BZ1344" s="248"/>
      <c r="CA1344" s="241"/>
      <c r="CB1344" s="241"/>
      <c r="CC1344" s="241"/>
      <c r="CD1344" s="241"/>
      <c r="CE1344" s="248"/>
    </row>
    <row r="1345" spans="1:83" ht="14.4" x14ac:dyDescent="0.3">
      <c r="A1345" s="269">
        <v>526361</v>
      </c>
      <c r="B1345" s="272" t="str">
        <f>VLOOKUP(A1345,[1]Sheet4!B$1:G$3636,5,0)</f>
        <v>الرابعة حديث</v>
      </c>
      <c r="C1345" s="270" t="s">
        <v>1259</v>
      </c>
      <c r="D1345" s="270" t="s">
        <v>1259</v>
      </c>
      <c r="E1345" s="270" t="s">
        <v>1259</v>
      </c>
      <c r="F1345" s="270" t="s">
        <v>1259</v>
      </c>
      <c r="G1345" s="270" t="s">
        <v>1259</v>
      </c>
      <c r="H1345" s="270" t="s">
        <v>1259</v>
      </c>
      <c r="I1345" s="270" t="s">
        <v>1259</v>
      </c>
      <c r="J1345" s="270" t="s">
        <v>1259</v>
      </c>
      <c r="K1345" s="270" t="s">
        <v>1259</v>
      </c>
      <c r="L1345" s="270" t="s">
        <v>1259</v>
      </c>
      <c r="M1345" s="270" t="s">
        <v>1259</v>
      </c>
      <c r="N1345" s="270" t="s">
        <v>1259</v>
      </c>
      <c r="O1345" s="270" t="s">
        <v>1259</v>
      </c>
      <c r="P1345" s="270" t="s">
        <v>1259</v>
      </c>
      <c r="Q1345" s="270" t="s">
        <v>1259</v>
      </c>
      <c r="R1345" s="270" t="s">
        <v>1259</v>
      </c>
      <c r="S1345" s="270" t="s">
        <v>1259</v>
      </c>
      <c r="T1345" s="270" t="s">
        <v>1259</v>
      </c>
      <c r="U1345" s="270" t="s">
        <v>1259</v>
      </c>
      <c r="V1345" s="270" t="s">
        <v>1259</v>
      </c>
      <c r="W1345" s="270" t="s">
        <v>1259</v>
      </c>
      <c r="X1345" s="270" t="s">
        <v>1259</v>
      </c>
      <c r="Y1345" s="270" t="s">
        <v>1259</v>
      </c>
      <c r="Z1345" s="270" t="s">
        <v>1259</v>
      </c>
      <c r="AA1345" s="270" t="s">
        <v>1259</v>
      </c>
      <c r="AB1345" s="270" t="s">
        <v>1259</v>
      </c>
      <c r="AC1345" s="270" t="s">
        <v>1259</v>
      </c>
      <c r="AD1345" s="270" t="s">
        <v>1259</v>
      </c>
      <c r="AE1345" s="270" t="s">
        <v>1259</v>
      </c>
      <c r="AF1345" s="270" t="s">
        <v>1259</v>
      </c>
      <c r="AG1345" s="270" t="s">
        <v>1259</v>
      </c>
      <c r="AH1345" s="270" t="s">
        <v>1259</v>
      </c>
      <c r="AI1345" s="270" t="s">
        <v>1259</v>
      </c>
      <c r="AJ1345" s="270" t="s">
        <v>1259</v>
      </c>
      <c r="AK1345" s="270" t="s">
        <v>1259</v>
      </c>
      <c r="AL1345" s="270" t="s">
        <v>1259</v>
      </c>
      <c r="AM1345" s="270" t="s">
        <v>1259</v>
      </c>
      <c r="AN1345" s="270" t="s">
        <v>1259</v>
      </c>
      <c r="AO1345" s="270" t="s">
        <v>1259</v>
      </c>
      <c r="AP1345" s="270" t="s">
        <v>1259</v>
      </c>
      <c r="AQ1345" s="270" t="s">
        <v>1259</v>
      </c>
      <c r="AR1345" s="270" t="s">
        <v>1259</v>
      </c>
      <c r="AS1345" s="270" t="s">
        <v>3258</v>
      </c>
      <c r="AT1345" s="270" t="s">
        <v>3258</v>
      </c>
      <c r="AU1345" s="270" t="s">
        <v>3258</v>
      </c>
      <c r="AV1345" s="270" t="s">
        <v>3258</v>
      </c>
      <c r="AW1345" s="277" t="s">
        <v>3258</v>
      </c>
      <c r="AY1345" t="str">
        <f>VLOOKUP(A1345,[1]Sheet2!A$3:AC$3636,29,0)</f>
        <v/>
      </c>
      <c r="AZ1345" s="270" t="s">
        <v>3258</v>
      </c>
      <c r="BA1345" s="270" t="s">
        <v>3258</v>
      </c>
      <c r="BB1345" s="270" t="s">
        <v>3258</v>
      </c>
      <c r="BC1345" s="270" t="s">
        <v>3258</v>
      </c>
      <c r="BD1345" s="270"/>
      <c r="BE1345" s="270"/>
    </row>
    <row r="1346" spans="1:83" ht="14.4" x14ac:dyDescent="0.3">
      <c r="A1346" s="269">
        <v>526371</v>
      </c>
      <c r="B1346" s="272" t="str">
        <f>VLOOKUP(A1346,[1]Sheet4!B$1:G$3636,5,0)</f>
        <v>الرابعة حديث</v>
      </c>
      <c r="C1346" s="270" t="s">
        <v>1259</v>
      </c>
      <c r="D1346" s="270" t="s">
        <v>1259</v>
      </c>
      <c r="E1346" s="270" t="s">
        <v>1259</v>
      </c>
      <c r="F1346" s="270" t="s">
        <v>1259</v>
      </c>
      <c r="G1346" s="270" t="s">
        <v>1259</v>
      </c>
      <c r="H1346" s="270" t="s">
        <v>1259</v>
      </c>
      <c r="I1346" s="270" t="s">
        <v>1259</v>
      </c>
      <c r="J1346" s="270" t="s">
        <v>1259</v>
      </c>
      <c r="K1346" s="270" t="s">
        <v>1259</v>
      </c>
      <c r="L1346" s="270" t="s">
        <v>1259</v>
      </c>
      <c r="M1346" s="270" t="s">
        <v>1259</v>
      </c>
      <c r="N1346" s="270" t="s">
        <v>1259</v>
      </c>
      <c r="O1346" s="270" t="s">
        <v>1259</v>
      </c>
      <c r="P1346" s="270" t="s">
        <v>1259</v>
      </c>
      <c r="Q1346" s="270" t="s">
        <v>1259</v>
      </c>
      <c r="R1346" s="270" t="s">
        <v>1259</v>
      </c>
      <c r="S1346" s="270" t="s">
        <v>1259</v>
      </c>
      <c r="T1346" s="270" t="s">
        <v>1259</v>
      </c>
      <c r="U1346" s="270" t="s">
        <v>1259</v>
      </c>
      <c r="V1346" s="270" t="s">
        <v>1259</v>
      </c>
      <c r="W1346" s="270" t="s">
        <v>1259</v>
      </c>
      <c r="X1346" s="270" t="s">
        <v>1259</v>
      </c>
      <c r="Y1346" s="270" t="s">
        <v>1259</v>
      </c>
      <c r="Z1346" s="270" t="s">
        <v>1259</v>
      </c>
      <c r="AA1346" s="270" t="s">
        <v>1259</v>
      </c>
      <c r="AB1346" s="270" t="s">
        <v>1259</v>
      </c>
      <c r="AC1346" s="270" t="s">
        <v>1259</v>
      </c>
      <c r="AD1346" s="270" t="s">
        <v>1259</v>
      </c>
      <c r="AE1346" s="270" t="s">
        <v>1259</v>
      </c>
      <c r="AF1346" s="270" t="s">
        <v>1259</v>
      </c>
      <c r="AG1346" s="270" t="s">
        <v>1259</v>
      </c>
      <c r="AH1346" s="270" t="s">
        <v>1259</v>
      </c>
      <c r="AI1346" s="270" t="s">
        <v>1259</v>
      </c>
      <c r="AJ1346" s="270" t="s">
        <v>1259</v>
      </c>
      <c r="AK1346" s="270" t="s">
        <v>1259</v>
      </c>
      <c r="AL1346" s="270" t="s">
        <v>1259</v>
      </c>
      <c r="AM1346" s="270" t="s">
        <v>1259</v>
      </c>
      <c r="AN1346" s="270" t="s">
        <v>1259</v>
      </c>
      <c r="AO1346" s="270" t="s">
        <v>1259</v>
      </c>
      <c r="AP1346" s="270" t="s">
        <v>1259</v>
      </c>
      <c r="AQ1346" s="270" t="s">
        <v>1259</v>
      </c>
      <c r="AR1346" s="270" t="s">
        <v>1259</v>
      </c>
      <c r="AS1346" s="270" t="s">
        <v>3258</v>
      </c>
      <c r="AT1346" s="270" t="s">
        <v>3258</v>
      </c>
      <c r="AU1346" s="270" t="s">
        <v>3258</v>
      </c>
      <c r="AV1346" s="270" t="s">
        <v>3258</v>
      </c>
      <c r="AW1346" s="277" t="s">
        <v>3258</v>
      </c>
      <c r="AY1346" t="str">
        <f>VLOOKUP(A1346,[1]Sheet2!A$3:AC$3636,29,0)</f>
        <v/>
      </c>
      <c r="AZ1346" s="270" t="s">
        <v>3258</v>
      </c>
      <c r="BA1346" s="270" t="s">
        <v>3258</v>
      </c>
      <c r="BB1346" s="270" t="s">
        <v>3258</v>
      </c>
      <c r="BC1346" s="270" t="s">
        <v>3258</v>
      </c>
      <c r="BD1346" s="270"/>
      <c r="BE1346" s="270"/>
    </row>
    <row r="1347" spans="1:83" ht="14.4" x14ac:dyDescent="0.3">
      <c r="A1347" s="269">
        <v>526375</v>
      </c>
      <c r="B1347" s="272" t="str">
        <f>VLOOKUP(A1347,[1]Sheet4!B$1:G$3636,5,0)</f>
        <v>الرابعة حديث</v>
      </c>
      <c r="C1347" s="270" t="s">
        <v>1259</v>
      </c>
      <c r="D1347" s="270" t="s">
        <v>1259</v>
      </c>
      <c r="E1347" s="270" t="s">
        <v>1259</v>
      </c>
      <c r="F1347" s="270" t="s">
        <v>1259</v>
      </c>
      <c r="G1347" s="270" t="s">
        <v>1259</v>
      </c>
      <c r="H1347" s="270" t="s">
        <v>1259</v>
      </c>
      <c r="I1347" s="270" t="s">
        <v>1259</v>
      </c>
      <c r="J1347" s="270" t="s">
        <v>1259</v>
      </c>
      <c r="K1347" s="270" t="s">
        <v>1259</v>
      </c>
      <c r="L1347" s="270" t="s">
        <v>1259</v>
      </c>
      <c r="M1347" s="270" t="s">
        <v>1259</v>
      </c>
      <c r="N1347" s="270" t="s">
        <v>1259</v>
      </c>
      <c r="O1347" s="270" t="s">
        <v>1259</v>
      </c>
      <c r="P1347" s="270" t="s">
        <v>1259</v>
      </c>
      <c r="Q1347" s="270" t="s">
        <v>1259</v>
      </c>
      <c r="R1347" s="270" t="s">
        <v>1259</v>
      </c>
      <c r="S1347" s="270" t="s">
        <v>1259</v>
      </c>
      <c r="T1347" s="270" t="s">
        <v>1259</v>
      </c>
      <c r="U1347" s="270" t="s">
        <v>1259</v>
      </c>
      <c r="V1347" s="270" t="s">
        <v>1259</v>
      </c>
      <c r="W1347" s="270" t="s">
        <v>1259</v>
      </c>
      <c r="X1347" s="270" t="s">
        <v>1259</v>
      </c>
      <c r="Y1347" s="270" t="s">
        <v>1259</v>
      </c>
      <c r="Z1347" s="270" t="s">
        <v>1259</v>
      </c>
      <c r="AA1347" s="270" t="s">
        <v>1259</v>
      </c>
      <c r="AB1347" s="270" t="s">
        <v>1259</v>
      </c>
      <c r="AC1347" s="270" t="s">
        <v>1259</v>
      </c>
      <c r="AD1347" s="270" t="s">
        <v>1259</v>
      </c>
      <c r="AE1347" s="270" t="s">
        <v>1259</v>
      </c>
      <c r="AF1347" s="270" t="s">
        <v>1259</v>
      </c>
      <c r="AG1347" s="270" t="s">
        <v>1259</v>
      </c>
      <c r="AH1347" s="270" t="s">
        <v>1259</v>
      </c>
      <c r="AI1347" s="270" t="s">
        <v>1259</v>
      </c>
      <c r="AJ1347" s="270" t="s">
        <v>1259</v>
      </c>
      <c r="AK1347" s="270" t="s">
        <v>1259</v>
      </c>
      <c r="AL1347" s="270" t="s">
        <v>1259</v>
      </c>
      <c r="AM1347" s="270" t="s">
        <v>1259</v>
      </c>
      <c r="AN1347" s="270" t="s">
        <v>1259</v>
      </c>
      <c r="AO1347" s="270" t="s">
        <v>1259</v>
      </c>
      <c r="AP1347" s="270" t="s">
        <v>1259</v>
      </c>
      <c r="AQ1347" s="270" t="s">
        <v>1259</v>
      </c>
      <c r="AR1347" s="270" t="s">
        <v>1259</v>
      </c>
      <c r="AS1347" s="270" t="s">
        <v>3258</v>
      </c>
      <c r="AT1347" s="270" t="s">
        <v>3258</v>
      </c>
      <c r="AU1347" s="270" t="s">
        <v>3258</v>
      </c>
      <c r="AV1347" s="270" t="s">
        <v>3258</v>
      </c>
      <c r="AW1347" s="277" t="s">
        <v>3258</v>
      </c>
      <c r="AY1347" t="str">
        <f>VLOOKUP(A1347,[1]Sheet2!A$3:AC$3636,29,0)</f>
        <v/>
      </c>
      <c r="AZ1347" s="270" t="s">
        <v>3258</v>
      </c>
      <c r="BA1347" s="270" t="s">
        <v>3258</v>
      </c>
      <c r="BB1347" s="270" t="s">
        <v>3258</v>
      </c>
      <c r="BC1347" s="270" t="s">
        <v>3258</v>
      </c>
      <c r="BD1347" s="270"/>
      <c r="BE1347" s="270"/>
    </row>
    <row r="1348" spans="1:83" ht="14.4" x14ac:dyDescent="0.3">
      <c r="A1348" s="269">
        <v>526384</v>
      </c>
      <c r="B1348" s="272" t="str">
        <f>VLOOKUP(A1348,[1]Sheet4!B$1:G$3636,5,0)</f>
        <v>الرابعة حديث</v>
      </c>
      <c r="C1348" s="270" t="s">
        <v>1259</v>
      </c>
      <c r="D1348" s="270" t="s">
        <v>1259</v>
      </c>
      <c r="E1348" s="270" t="s">
        <v>1259</v>
      </c>
      <c r="F1348" s="270" t="s">
        <v>1259</v>
      </c>
      <c r="G1348" s="270" t="s">
        <v>1259</v>
      </c>
      <c r="H1348" s="270" t="s">
        <v>1259</v>
      </c>
      <c r="I1348" s="270" t="s">
        <v>1259</v>
      </c>
      <c r="J1348" s="270" t="s">
        <v>1259</v>
      </c>
      <c r="K1348" s="270" t="s">
        <v>1259</v>
      </c>
      <c r="L1348" s="270" t="s">
        <v>1259</v>
      </c>
      <c r="M1348" s="270" t="s">
        <v>1259</v>
      </c>
      <c r="N1348" s="270" t="s">
        <v>1259</v>
      </c>
      <c r="O1348" s="270" t="s">
        <v>1259</v>
      </c>
      <c r="P1348" s="270" t="s">
        <v>1259</v>
      </c>
      <c r="Q1348" s="270" t="s">
        <v>1259</v>
      </c>
      <c r="R1348" s="270" t="s">
        <v>1259</v>
      </c>
      <c r="S1348" s="270" t="s">
        <v>1259</v>
      </c>
      <c r="T1348" s="270" t="s">
        <v>1259</v>
      </c>
      <c r="U1348" s="270" t="s">
        <v>1259</v>
      </c>
      <c r="V1348" s="270" t="s">
        <v>1259</v>
      </c>
      <c r="W1348" s="270" t="s">
        <v>1259</v>
      </c>
      <c r="X1348" s="270" t="s">
        <v>1259</v>
      </c>
      <c r="Y1348" s="270" t="s">
        <v>1259</v>
      </c>
      <c r="Z1348" s="270" t="s">
        <v>1259</v>
      </c>
      <c r="AA1348" s="270" t="s">
        <v>1259</v>
      </c>
      <c r="AB1348" s="270" t="s">
        <v>1259</v>
      </c>
      <c r="AC1348" s="270" t="s">
        <v>1259</v>
      </c>
      <c r="AD1348" s="270" t="s">
        <v>1259</v>
      </c>
      <c r="AE1348" s="270" t="s">
        <v>1259</v>
      </c>
      <c r="AF1348" s="270" t="s">
        <v>1259</v>
      </c>
      <c r="AG1348" s="270" t="s">
        <v>1259</v>
      </c>
      <c r="AH1348" s="270" t="s">
        <v>1259</v>
      </c>
      <c r="AI1348" s="270" t="s">
        <v>1259</v>
      </c>
      <c r="AJ1348" s="270" t="s">
        <v>1259</v>
      </c>
      <c r="AK1348" s="270" t="s">
        <v>1259</v>
      </c>
      <c r="AL1348" s="270" t="s">
        <v>1259</v>
      </c>
      <c r="AM1348" s="270" t="s">
        <v>1259</v>
      </c>
      <c r="AN1348" s="270" t="s">
        <v>1259</v>
      </c>
      <c r="AO1348" s="270" t="s">
        <v>1259</v>
      </c>
      <c r="AP1348" s="270" t="s">
        <v>1259</v>
      </c>
      <c r="AQ1348" s="270" t="s">
        <v>1259</v>
      </c>
      <c r="AR1348" s="270" t="s">
        <v>1259</v>
      </c>
      <c r="AS1348" s="270" t="s">
        <v>3258</v>
      </c>
      <c r="AT1348" s="270" t="s">
        <v>3258</v>
      </c>
      <c r="AU1348" s="270" t="s">
        <v>3258</v>
      </c>
      <c r="AV1348" s="270" t="s">
        <v>3258</v>
      </c>
      <c r="AW1348" s="277" t="s">
        <v>3258</v>
      </c>
      <c r="AY1348" t="str">
        <f>VLOOKUP(A1348,[1]Sheet2!A$3:AC$3636,29,0)</f>
        <v/>
      </c>
      <c r="AZ1348" s="270" t="s">
        <v>3258</v>
      </c>
      <c r="BA1348" s="270" t="s">
        <v>3258</v>
      </c>
      <c r="BB1348" s="270" t="s">
        <v>3258</v>
      </c>
      <c r="BC1348" s="270" t="s">
        <v>3258</v>
      </c>
      <c r="BD1348" s="270"/>
      <c r="BE1348" s="270"/>
    </row>
    <row r="1349" spans="1:83" ht="14.4" x14ac:dyDescent="0.3">
      <c r="A1349" s="269">
        <v>526385</v>
      </c>
      <c r="B1349" s="272" t="str">
        <f>VLOOKUP(A1349,[1]Sheet4!B$1:G$3636,5,0)</f>
        <v>الرابعة حديث</v>
      </c>
      <c r="C1349" s="270" t="s">
        <v>1259</v>
      </c>
      <c r="D1349" s="270" t="s">
        <v>1259</v>
      </c>
      <c r="E1349" s="270" t="s">
        <v>1259</v>
      </c>
      <c r="F1349" s="270" t="s">
        <v>1259</v>
      </c>
      <c r="G1349" s="270" t="s">
        <v>1259</v>
      </c>
      <c r="H1349" s="270" t="s">
        <v>1259</v>
      </c>
      <c r="I1349" s="270" t="s">
        <v>1259</v>
      </c>
      <c r="J1349" s="270" t="s">
        <v>1259</v>
      </c>
      <c r="K1349" s="270" t="s">
        <v>1259</v>
      </c>
      <c r="L1349" s="270" t="s">
        <v>1259</v>
      </c>
      <c r="M1349" s="270" t="s">
        <v>1259</v>
      </c>
      <c r="N1349" s="270" t="s">
        <v>1259</v>
      </c>
      <c r="O1349" s="270" t="s">
        <v>1259</v>
      </c>
      <c r="P1349" s="270" t="s">
        <v>1259</v>
      </c>
      <c r="Q1349" s="270" t="s">
        <v>1259</v>
      </c>
      <c r="R1349" s="270" t="s">
        <v>1259</v>
      </c>
      <c r="S1349" s="270" t="s">
        <v>1259</v>
      </c>
      <c r="T1349" s="270" t="s">
        <v>1259</v>
      </c>
      <c r="U1349" s="270" t="s">
        <v>1259</v>
      </c>
      <c r="V1349" s="270" t="s">
        <v>1259</v>
      </c>
      <c r="W1349" s="270" t="s">
        <v>1259</v>
      </c>
      <c r="X1349" s="270" t="s">
        <v>1259</v>
      </c>
      <c r="Y1349" s="270" t="s">
        <v>1259</v>
      </c>
      <c r="Z1349" s="270" t="s">
        <v>1259</v>
      </c>
      <c r="AA1349" s="270" t="s">
        <v>1259</v>
      </c>
      <c r="AB1349" s="270" t="s">
        <v>1259</v>
      </c>
      <c r="AC1349" s="270" t="s">
        <v>1259</v>
      </c>
      <c r="AD1349" s="270" t="s">
        <v>1259</v>
      </c>
      <c r="AE1349" s="270" t="s">
        <v>1259</v>
      </c>
      <c r="AF1349" s="270" t="s">
        <v>1259</v>
      </c>
      <c r="AG1349" s="270" t="s">
        <v>1259</v>
      </c>
      <c r="AH1349" s="270" t="s">
        <v>1259</v>
      </c>
      <c r="AI1349" s="270" t="s">
        <v>1259</v>
      </c>
      <c r="AJ1349" s="270" t="s">
        <v>1259</v>
      </c>
      <c r="AK1349" s="270" t="s">
        <v>1259</v>
      </c>
      <c r="AL1349" s="270" t="s">
        <v>1259</v>
      </c>
      <c r="AM1349" s="270" t="s">
        <v>1259</v>
      </c>
      <c r="AN1349" s="270" t="s">
        <v>1259</v>
      </c>
      <c r="AO1349" s="270" t="s">
        <v>1259</v>
      </c>
      <c r="AP1349" s="270" t="s">
        <v>1259</v>
      </c>
      <c r="AQ1349" s="270" t="s">
        <v>1259</v>
      </c>
      <c r="AR1349" s="270" t="s">
        <v>1259</v>
      </c>
      <c r="AS1349" s="270" t="s">
        <v>3258</v>
      </c>
      <c r="AT1349" s="270" t="s">
        <v>3258</v>
      </c>
      <c r="AU1349" s="270" t="s">
        <v>3258</v>
      </c>
      <c r="AV1349" s="270" t="s">
        <v>3258</v>
      </c>
      <c r="AW1349" s="277" t="s">
        <v>3258</v>
      </c>
      <c r="AY1349" t="str">
        <f>VLOOKUP(A1349,[1]Sheet2!A$3:AC$3636,29,0)</f>
        <v/>
      </c>
      <c r="AZ1349" s="270" t="s">
        <v>3258</v>
      </c>
      <c r="BA1349" s="270" t="s">
        <v>3258</v>
      </c>
      <c r="BB1349" s="270" t="s">
        <v>3258</v>
      </c>
      <c r="BC1349" s="270" t="s">
        <v>3258</v>
      </c>
      <c r="BD1349" s="270"/>
      <c r="BE1349" s="270"/>
    </row>
    <row r="1350" spans="1:83" ht="14.4" x14ac:dyDescent="0.3">
      <c r="A1350" s="269">
        <v>526387</v>
      </c>
      <c r="B1350" s="272" t="str">
        <f>VLOOKUP(A1350,[1]Sheet4!B$1:G$3636,5,0)</f>
        <v>الرابعة حديث</v>
      </c>
      <c r="C1350" s="270" t="s">
        <v>1259</v>
      </c>
      <c r="D1350" s="270" t="s">
        <v>1259</v>
      </c>
      <c r="E1350" s="270" t="s">
        <v>1259</v>
      </c>
      <c r="F1350" s="270" t="s">
        <v>1259</v>
      </c>
      <c r="G1350" s="270" t="s">
        <v>1259</v>
      </c>
      <c r="H1350" s="270" t="s">
        <v>1259</v>
      </c>
      <c r="I1350" s="270" t="s">
        <v>1259</v>
      </c>
      <c r="J1350" s="270" t="s">
        <v>1259</v>
      </c>
      <c r="K1350" s="270" t="s">
        <v>1259</v>
      </c>
      <c r="L1350" s="270" t="s">
        <v>1259</v>
      </c>
      <c r="M1350" s="270" t="s">
        <v>1259</v>
      </c>
      <c r="N1350" s="270" t="s">
        <v>1259</v>
      </c>
      <c r="O1350" s="270" t="s">
        <v>1259</v>
      </c>
      <c r="P1350" s="270" t="s">
        <v>1259</v>
      </c>
      <c r="Q1350" s="270" t="s">
        <v>1259</v>
      </c>
      <c r="R1350" s="270" t="s">
        <v>1259</v>
      </c>
      <c r="S1350" s="270" t="s">
        <v>1259</v>
      </c>
      <c r="T1350" s="270" t="s">
        <v>1259</v>
      </c>
      <c r="U1350" s="270" t="s">
        <v>1259</v>
      </c>
      <c r="V1350" s="270" t="s">
        <v>1259</v>
      </c>
      <c r="W1350" s="270" t="s">
        <v>1259</v>
      </c>
      <c r="X1350" s="270" t="s">
        <v>1259</v>
      </c>
      <c r="Y1350" s="270" t="s">
        <v>1259</v>
      </c>
      <c r="Z1350" s="270" t="s">
        <v>1259</v>
      </c>
      <c r="AA1350" s="270" t="s">
        <v>1259</v>
      </c>
      <c r="AB1350" s="270" t="s">
        <v>1259</v>
      </c>
      <c r="AC1350" s="270" t="s">
        <v>1259</v>
      </c>
      <c r="AD1350" s="270" t="s">
        <v>1259</v>
      </c>
      <c r="AE1350" s="270" t="s">
        <v>1259</v>
      </c>
      <c r="AF1350" s="270" t="s">
        <v>1259</v>
      </c>
      <c r="AG1350" s="270" t="s">
        <v>1259</v>
      </c>
      <c r="AH1350" s="270" t="s">
        <v>1259</v>
      </c>
      <c r="AI1350" s="270" t="s">
        <v>1259</v>
      </c>
      <c r="AJ1350" s="270" t="s">
        <v>1259</v>
      </c>
      <c r="AK1350" s="270" t="s">
        <v>1259</v>
      </c>
      <c r="AL1350" s="270" t="s">
        <v>1259</v>
      </c>
      <c r="AM1350" s="270" t="s">
        <v>1259</v>
      </c>
      <c r="AN1350" s="270" t="s">
        <v>1259</v>
      </c>
      <c r="AO1350" s="270" t="s">
        <v>1259</v>
      </c>
      <c r="AP1350" s="270" t="s">
        <v>1259</v>
      </c>
      <c r="AQ1350" s="270" t="s">
        <v>1259</v>
      </c>
      <c r="AR1350" s="270" t="s">
        <v>1259</v>
      </c>
      <c r="AS1350" s="270" t="s">
        <v>3258</v>
      </c>
      <c r="AT1350" s="270" t="s">
        <v>3258</v>
      </c>
      <c r="AU1350" s="270" t="s">
        <v>3258</v>
      </c>
      <c r="AV1350" s="270" t="s">
        <v>3258</v>
      </c>
      <c r="AW1350" s="277" t="s">
        <v>3258</v>
      </c>
      <c r="AY1350" t="str">
        <f>VLOOKUP(A1350,[1]Sheet2!A$3:AC$3636,29,0)</f>
        <v/>
      </c>
      <c r="AZ1350" s="270" t="s">
        <v>3258</v>
      </c>
      <c r="BA1350" s="270" t="s">
        <v>3258</v>
      </c>
      <c r="BB1350" s="270" t="s">
        <v>3258</v>
      </c>
      <c r="BC1350" s="270" t="s">
        <v>3258</v>
      </c>
      <c r="BD1350" s="270"/>
      <c r="BE1350" s="270"/>
    </row>
    <row r="1351" spans="1:83" ht="14.4" x14ac:dyDescent="0.3">
      <c r="A1351" s="269">
        <v>526390</v>
      </c>
      <c r="B1351" s="272" t="str">
        <f>VLOOKUP(A1351,[1]Sheet4!B$1:G$3636,5,0)</f>
        <v>الرابعة حديث</v>
      </c>
      <c r="C1351" s="270" t="s">
        <v>1259</v>
      </c>
      <c r="D1351" s="270" t="s">
        <v>1259</v>
      </c>
      <c r="E1351" s="270" t="s">
        <v>1259</v>
      </c>
      <c r="F1351" s="270" t="s">
        <v>1259</v>
      </c>
      <c r="G1351" s="270" t="s">
        <v>1259</v>
      </c>
      <c r="H1351" s="270" t="s">
        <v>1259</v>
      </c>
      <c r="I1351" s="270" t="s">
        <v>1259</v>
      </c>
      <c r="J1351" s="270" t="s">
        <v>1259</v>
      </c>
      <c r="K1351" s="270" t="s">
        <v>1259</v>
      </c>
      <c r="L1351" s="270" t="s">
        <v>1259</v>
      </c>
      <c r="M1351" s="270" t="s">
        <v>1259</v>
      </c>
      <c r="N1351" s="270" t="s">
        <v>1259</v>
      </c>
      <c r="O1351" s="270" t="s">
        <v>1259</v>
      </c>
      <c r="P1351" s="270" t="s">
        <v>1259</v>
      </c>
      <c r="Q1351" s="270" t="s">
        <v>1259</v>
      </c>
      <c r="R1351" s="270" t="s">
        <v>1259</v>
      </c>
      <c r="S1351" s="270" t="s">
        <v>1259</v>
      </c>
      <c r="T1351" s="270" t="s">
        <v>1259</v>
      </c>
      <c r="U1351" s="270" t="s">
        <v>1259</v>
      </c>
      <c r="V1351" s="270" t="s">
        <v>1259</v>
      </c>
      <c r="W1351" s="270" t="s">
        <v>1259</v>
      </c>
      <c r="X1351" s="270" t="s">
        <v>1259</v>
      </c>
      <c r="Y1351" s="270" t="s">
        <v>1259</v>
      </c>
      <c r="Z1351" s="270" t="s">
        <v>1259</v>
      </c>
      <c r="AA1351" s="270" t="s">
        <v>1259</v>
      </c>
      <c r="AB1351" s="270" t="s">
        <v>1259</v>
      </c>
      <c r="AC1351" s="270" t="s">
        <v>1259</v>
      </c>
      <c r="AD1351" s="270" t="s">
        <v>1259</v>
      </c>
      <c r="AE1351" s="270" t="s">
        <v>1259</v>
      </c>
      <c r="AF1351" s="270" t="s">
        <v>1259</v>
      </c>
      <c r="AG1351" s="270" t="s">
        <v>1259</v>
      </c>
      <c r="AH1351" s="270" t="s">
        <v>1259</v>
      </c>
      <c r="AI1351" s="270" t="s">
        <v>1259</v>
      </c>
      <c r="AJ1351" s="270" t="s">
        <v>1259</v>
      </c>
      <c r="AK1351" s="270" t="s">
        <v>1259</v>
      </c>
      <c r="AL1351" s="270" t="s">
        <v>1259</v>
      </c>
      <c r="AM1351" s="270" t="s">
        <v>1259</v>
      </c>
      <c r="AN1351" s="270" t="s">
        <v>1259</v>
      </c>
      <c r="AO1351" s="270" t="s">
        <v>1259</v>
      </c>
      <c r="AP1351" s="270" t="s">
        <v>1259</v>
      </c>
      <c r="AQ1351" s="270" t="s">
        <v>1259</v>
      </c>
      <c r="AR1351" s="270" t="s">
        <v>1259</v>
      </c>
      <c r="AS1351" s="270" t="s">
        <v>3258</v>
      </c>
      <c r="AT1351" s="270" t="s">
        <v>3258</v>
      </c>
      <c r="AU1351" s="270" t="s">
        <v>3258</v>
      </c>
      <c r="AV1351" s="270" t="s">
        <v>3258</v>
      </c>
      <c r="AW1351" s="277" t="s">
        <v>3258</v>
      </c>
      <c r="AY1351" t="str">
        <f>VLOOKUP(A1351,[1]Sheet2!A$3:AC$3636,29,0)</f>
        <v/>
      </c>
      <c r="AZ1351" s="270" t="s">
        <v>3258</v>
      </c>
      <c r="BA1351" s="270" t="s">
        <v>3258</v>
      </c>
      <c r="BB1351" s="270" t="s">
        <v>3258</v>
      </c>
      <c r="BC1351" s="270" t="s">
        <v>3258</v>
      </c>
      <c r="BD1351" s="270"/>
      <c r="BE1351" s="270"/>
    </row>
    <row r="1352" spans="1:83" ht="14.4" x14ac:dyDescent="0.3">
      <c r="A1352" s="269">
        <v>526394</v>
      </c>
      <c r="B1352" s="272" t="str">
        <f>VLOOKUP(A1352,[1]Sheet4!B$1:G$3636,5,0)</f>
        <v>الرابعة حديث</v>
      </c>
      <c r="C1352" s="270" t="s">
        <v>1259</v>
      </c>
      <c r="D1352" s="270" t="s">
        <v>1259</v>
      </c>
      <c r="E1352" s="270" t="s">
        <v>1259</v>
      </c>
      <c r="F1352" s="270" t="s">
        <v>1259</v>
      </c>
      <c r="G1352" s="270" t="s">
        <v>1259</v>
      </c>
      <c r="H1352" s="270" t="s">
        <v>1259</v>
      </c>
      <c r="I1352" s="270" t="s">
        <v>1259</v>
      </c>
      <c r="J1352" s="270" t="s">
        <v>1259</v>
      </c>
      <c r="K1352" s="270" t="s">
        <v>1259</v>
      </c>
      <c r="L1352" s="270" t="s">
        <v>1259</v>
      </c>
      <c r="M1352" s="270" t="s">
        <v>1259</v>
      </c>
      <c r="N1352" s="270" t="s">
        <v>1259</v>
      </c>
      <c r="O1352" s="270" t="s">
        <v>1259</v>
      </c>
      <c r="P1352" s="270" t="s">
        <v>1259</v>
      </c>
      <c r="Q1352" s="270" t="s">
        <v>1259</v>
      </c>
      <c r="R1352" s="270" t="s">
        <v>1259</v>
      </c>
      <c r="S1352" s="270" t="s">
        <v>1259</v>
      </c>
      <c r="T1352" s="270" t="s">
        <v>1259</v>
      </c>
      <c r="U1352" s="270" t="s">
        <v>1259</v>
      </c>
      <c r="V1352" s="270" t="s">
        <v>1259</v>
      </c>
      <c r="W1352" s="270" t="s">
        <v>1259</v>
      </c>
      <c r="X1352" s="270" t="s">
        <v>1259</v>
      </c>
      <c r="Y1352" s="270" t="s">
        <v>1259</v>
      </c>
      <c r="Z1352" s="270" t="s">
        <v>1259</v>
      </c>
      <c r="AA1352" s="270" t="s">
        <v>1259</v>
      </c>
      <c r="AB1352" s="270" t="s">
        <v>1259</v>
      </c>
      <c r="AC1352" s="270" t="s">
        <v>1259</v>
      </c>
      <c r="AD1352" s="270" t="s">
        <v>1259</v>
      </c>
      <c r="AE1352" s="270" t="s">
        <v>1259</v>
      </c>
      <c r="AF1352" s="270" t="s">
        <v>1259</v>
      </c>
      <c r="AG1352" s="270" t="s">
        <v>1259</v>
      </c>
      <c r="AH1352" s="270" t="s">
        <v>1259</v>
      </c>
      <c r="AI1352" s="270" t="s">
        <v>1259</v>
      </c>
      <c r="AJ1352" s="270" t="s">
        <v>1259</v>
      </c>
      <c r="AK1352" s="270" t="s">
        <v>1259</v>
      </c>
      <c r="AL1352" s="270" t="s">
        <v>1259</v>
      </c>
      <c r="AM1352" s="270" t="s">
        <v>1259</v>
      </c>
      <c r="AN1352" s="270" t="s">
        <v>1259</v>
      </c>
      <c r="AO1352" s="270" t="s">
        <v>1259</v>
      </c>
      <c r="AP1352" s="270" t="s">
        <v>1259</v>
      </c>
      <c r="AQ1352" s="270" t="s">
        <v>1259</v>
      </c>
      <c r="AR1352" s="270" t="s">
        <v>1259</v>
      </c>
      <c r="AS1352" s="270" t="s">
        <v>3258</v>
      </c>
      <c r="AT1352" s="270" t="s">
        <v>3258</v>
      </c>
      <c r="AU1352" s="270" t="s">
        <v>3258</v>
      </c>
      <c r="AV1352" s="270" t="s">
        <v>3258</v>
      </c>
      <c r="AW1352" s="277" t="s">
        <v>3258</v>
      </c>
      <c r="AY1352" t="str">
        <f>VLOOKUP(A1352,[1]Sheet2!A$3:AC$3636,29,0)</f>
        <v/>
      </c>
      <c r="AZ1352" s="270" t="s">
        <v>3258</v>
      </c>
      <c r="BA1352" s="270" t="s">
        <v>3258</v>
      </c>
      <c r="BB1352" s="270" t="s">
        <v>3258</v>
      </c>
      <c r="BC1352" s="270" t="s">
        <v>3258</v>
      </c>
      <c r="BD1352" s="270"/>
      <c r="BE1352" s="270"/>
    </row>
    <row r="1353" spans="1:83" ht="14.4" x14ac:dyDescent="0.3">
      <c r="A1353" s="269">
        <v>526399</v>
      </c>
      <c r="B1353" s="272" t="str">
        <f>VLOOKUP(A1353,[1]Sheet4!B$1:G$3636,5,0)</f>
        <v>الرابعة حديث</v>
      </c>
      <c r="C1353" s="270" t="s">
        <v>1259</v>
      </c>
      <c r="D1353" s="270" t="s">
        <v>1259</v>
      </c>
      <c r="E1353" s="270" t="s">
        <v>1259</v>
      </c>
      <c r="F1353" s="270" t="s">
        <v>1259</v>
      </c>
      <c r="G1353" s="270" t="s">
        <v>1259</v>
      </c>
      <c r="H1353" s="270" t="s">
        <v>1259</v>
      </c>
      <c r="I1353" s="270" t="s">
        <v>1259</v>
      </c>
      <c r="J1353" s="270" t="s">
        <v>1259</v>
      </c>
      <c r="K1353" s="270" t="s">
        <v>1259</v>
      </c>
      <c r="L1353" s="270" t="s">
        <v>1259</v>
      </c>
      <c r="M1353" s="270" t="s">
        <v>1259</v>
      </c>
      <c r="N1353" s="270" t="s">
        <v>1259</v>
      </c>
      <c r="O1353" s="270" t="s">
        <v>1259</v>
      </c>
      <c r="P1353" s="270" t="s">
        <v>1259</v>
      </c>
      <c r="Q1353" s="270" t="s">
        <v>1259</v>
      </c>
      <c r="R1353" s="270" t="s">
        <v>1259</v>
      </c>
      <c r="S1353" s="270" t="s">
        <v>1259</v>
      </c>
      <c r="T1353" s="270" t="s">
        <v>1259</v>
      </c>
      <c r="U1353" s="270" t="s">
        <v>1259</v>
      </c>
      <c r="V1353" s="270" t="s">
        <v>1259</v>
      </c>
      <c r="W1353" s="270" t="s">
        <v>1259</v>
      </c>
      <c r="X1353" s="270" t="s">
        <v>1259</v>
      </c>
      <c r="Y1353" s="270" t="s">
        <v>1259</v>
      </c>
      <c r="Z1353" s="270" t="s">
        <v>1259</v>
      </c>
      <c r="AA1353" s="270" t="s">
        <v>1259</v>
      </c>
      <c r="AB1353" s="270" t="s">
        <v>1259</v>
      </c>
      <c r="AC1353" s="270" t="s">
        <v>1259</v>
      </c>
      <c r="AD1353" s="270" t="s">
        <v>1259</v>
      </c>
      <c r="AE1353" s="270" t="s">
        <v>1259</v>
      </c>
      <c r="AF1353" s="270" t="s">
        <v>1259</v>
      </c>
      <c r="AG1353" s="270" t="s">
        <v>1259</v>
      </c>
      <c r="AH1353" s="270" t="s">
        <v>1259</v>
      </c>
      <c r="AI1353" s="270" t="s">
        <v>1259</v>
      </c>
      <c r="AJ1353" s="270" t="s">
        <v>1259</v>
      </c>
      <c r="AK1353" s="270" t="s">
        <v>1259</v>
      </c>
      <c r="AL1353" s="270" t="s">
        <v>1259</v>
      </c>
      <c r="AM1353" s="270" t="s">
        <v>1259</v>
      </c>
      <c r="AN1353" s="270" t="s">
        <v>1259</v>
      </c>
      <c r="AO1353" s="270" t="s">
        <v>1259</v>
      </c>
      <c r="AP1353" s="270" t="s">
        <v>1259</v>
      </c>
      <c r="AQ1353" s="270" t="s">
        <v>1259</v>
      </c>
      <c r="AR1353" s="270" t="s">
        <v>1259</v>
      </c>
      <c r="AS1353" s="270" t="s">
        <v>3258</v>
      </c>
      <c r="AT1353" s="270" t="s">
        <v>3258</v>
      </c>
      <c r="AU1353" s="270" t="s">
        <v>3258</v>
      </c>
      <c r="AV1353" s="270" t="s">
        <v>3258</v>
      </c>
      <c r="AW1353" s="277" t="s">
        <v>3258</v>
      </c>
      <c r="AY1353" t="str">
        <f>VLOOKUP(A1353,[1]Sheet2!A$3:AC$3636,29,0)</f>
        <v/>
      </c>
      <c r="AZ1353" s="270" t="s">
        <v>3258</v>
      </c>
      <c r="BA1353" s="270" t="s">
        <v>3258</v>
      </c>
      <c r="BB1353" s="270" t="s">
        <v>3258</v>
      </c>
      <c r="BC1353" s="270" t="s">
        <v>3258</v>
      </c>
      <c r="BD1353" s="270"/>
      <c r="BE1353" s="270"/>
    </row>
    <row r="1354" spans="1:83" ht="14.4" x14ac:dyDescent="0.3">
      <c r="A1354" s="269">
        <v>526404</v>
      </c>
      <c r="B1354" s="272" t="str">
        <f>VLOOKUP(A1354,[1]Sheet4!B$1:G$3636,5,0)</f>
        <v>الرابعة حديث</v>
      </c>
      <c r="C1354" s="270" t="s">
        <v>1259</v>
      </c>
      <c r="D1354" s="270" t="s">
        <v>1259</v>
      </c>
      <c r="E1354" s="270" t="s">
        <v>1259</v>
      </c>
      <c r="F1354" s="270" t="s">
        <v>1259</v>
      </c>
      <c r="G1354" s="270" t="s">
        <v>1259</v>
      </c>
      <c r="H1354" s="270" t="s">
        <v>1259</v>
      </c>
      <c r="I1354" s="270" t="s">
        <v>1259</v>
      </c>
      <c r="J1354" s="270" t="s">
        <v>1259</v>
      </c>
      <c r="K1354" s="270" t="s">
        <v>1259</v>
      </c>
      <c r="L1354" s="270" t="s">
        <v>1259</v>
      </c>
      <c r="M1354" s="270" t="s">
        <v>1259</v>
      </c>
      <c r="N1354" s="270" t="s">
        <v>1259</v>
      </c>
      <c r="O1354" s="270" t="s">
        <v>1259</v>
      </c>
      <c r="P1354" s="270" t="s">
        <v>1259</v>
      </c>
      <c r="Q1354" s="270" t="s">
        <v>1259</v>
      </c>
      <c r="R1354" s="270" t="s">
        <v>1259</v>
      </c>
      <c r="S1354" s="270" t="s">
        <v>1259</v>
      </c>
      <c r="T1354" s="270" t="s">
        <v>1259</v>
      </c>
      <c r="U1354" s="270" t="s">
        <v>1259</v>
      </c>
      <c r="V1354" s="270" t="s">
        <v>1259</v>
      </c>
      <c r="W1354" s="270" t="s">
        <v>1259</v>
      </c>
      <c r="X1354" s="270" t="s">
        <v>1259</v>
      </c>
      <c r="Y1354" s="270" t="s">
        <v>1259</v>
      </c>
      <c r="Z1354" s="270" t="s">
        <v>1259</v>
      </c>
      <c r="AA1354" s="270" t="s">
        <v>1259</v>
      </c>
      <c r="AB1354" s="270" t="s">
        <v>1259</v>
      </c>
      <c r="AC1354" s="270" t="s">
        <v>1259</v>
      </c>
      <c r="AD1354" s="270" t="s">
        <v>1259</v>
      </c>
      <c r="AE1354" s="270" t="s">
        <v>1259</v>
      </c>
      <c r="AF1354" s="270" t="s">
        <v>1259</v>
      </c>
      <c r="AG1354" s="270" t="s">
        <v>1259</v>
      </c>
      <c r="AH1354" s="270" t="s">
        <v>1259</v>
      </c>
      <c r="AI1354" s="270" t="s">
        <v>1259</v>
      </c>
      <c r="AJ1354" s="270" t="s">
        <v>1259</v>
      </c>
      <c r="AK1354" s="270" t="s">
        <v>1259</v>
      </c>
      <c r="AL1354" s="270" t="s">
        <v>1259</v>
      </c>
      <c r="AM1354" s="270" t="s">
        <v>1259</v>
      </c>
      <c r="AN1354" s="270" t="s">
        <v>1259</v>
      </c>
      <c r="AO1354" s="270" t="s">
        <v>1259</v>
      </c>
      <c r="AP1354" s="270" t="s">
        <v>1259</v>
      </c>
      <c r="AQ1354" s="270" t="s">
        <v>1259</v>
      </c>
      <c r="AR1354" s="270" t="s">
        <v>1259</v>
      </c>
      <c r="AS1354" s="270" t="s">
        <v>3258</v>
      </c>
      <c r="AT1354" s="270" t="s">
        <v>3258</v>
      </c>
      <c r="AU1354" s="270" t="s">
        <v>3258</v>
      </c>
      <c r="AV1354" s="270" t="s">
        <v>3258</v>
      </c>
      <c r="AW1354" s="277" t="s">
        <v>3258</v>
      </c>
      <c r="AY1354">
        <f>VLOOKUP(A1354,[1]Sheet2!A$3:AC$3636,29,0)</f>
        <v>0</v>
      </c>
      <c r="AZ1354" s="270" t="s">
        <v>3258</v>
      </c>
      <c r="BA1354" s="270" t="s">
        <v>3258</v>
      </c>
      <c r="BB1354" s="270" t="s">
        <v>3258</v>
      </c>
      <c r="BC1354" s="270" t="s">
        <v>3258</v>
      </c>
      <c r="BD1354" s="270"/>
      <c r="BE1354" s="270"/>
      <c r="BH1354" s="248"/>
      <c r="BI1354" s="248"/>
      <c r="BJ1354" s="248"/>
      <c r="BK1354" s="248"/>
      <c r="BL1354" s="248"/>
      <c r="BM1354" s="248"/>
      <c r="BN1354" s="248"/>
      <c r="BO1354" s="248"/>
      <c r="BP1354" s="248" t="s">
        <v>3258</v>
      </c>
      <c r="BQ1354" s="248" t="s">
        <v>3258</v>
      </c>
      <c r="BR1354" s="248" t="s">
        <v>3258</v>
      </c>
      <c r="BS1354" s="248" t="s">
        <v>3258</v>
      </c>
      <c r="BT1354" s="248" t="s">
        <v>3258</v>
      </c>
      <c r="BU1354" s="248" t="s">
        <v>3258</v>
      </c>
      <c r="BV1354" s="247"/>
      <c r="BW1354" s="248"/>
      <c r="BX1354" s="248"/>
      <c r="BY1354" s="248"/>
      <c r="BZ1354" s="248"/>
      <c r="CA1354" s="241"/>
      <c r="CB1354" s="241"/>
      <c r="CC1354" s="241"/>
      <c r="CD1354" s="241"/>
      <c r="CE1354" s="248"/>
    </row>
    <row r="1355" spans="1:83" ht="14.4" x14ac:dyDescent="0.3">
      <c r="A1355" s="269">
        <v>526416</v>
      </c>
      <c r="B1355" s="272" t="str">
        <f>VLOOKUP(A1355,[1]Sheet4!B$1:G$3636,5,0)</f>
        <v>الرابعة حديث</v>
      </c>
      <c r="C1355" s="270" t="s">
        <v>1259</v>
      </c>
      <c r="D1355" s="270" t="s">
        <v>1259</v>
      </c>
      <c r="E1355" s="270" t="s">
        <v>1259</v>
      </c>
      <c r="F1355" s="270" t="s">
        <v>1259</v>
      </c>
      <c r="G1355" s="270" t="s">
        <v>1259</v>
      </c>
      <c r="H1355" s="270" t="s">
        <v>1259</v>
      </c>
      <c r="I1355" s="270" t="s">
        <v>1259</v>
      </c>
      <c r="J1355" s="270" t="s">
        <v>1259</v>
      </c>
      <c r="K1355" s="270" t="s">
        <v>1259</v>
      </c>
      <c r="L1355" s="270" t="s">
        <v>1259</v>
      </c>
      <c r="M1355" s="270" t="s">
        <v>1259</v>
      </c>
      <c r="N1355" s="270" t="s">
        <v>1259</v>
      </c>
      <c r="O1355" s="270" t="s">
        <v>1259</v>
      </c>
      <c r="P1355" s="270" t="s">
        <v>1259</v>
      </c>
      <c r="Q1355" s="270" t="s">
        <v>1259</v>
      </c>
      <c r="R1355" s="270" t="s">
        <v>1259</v>
      </c>
      <c r="S1355" s="270" t="s">
        <v>1259</v>
      </c>
      <c r="T1355" s="270" t="s">
        <v>1259</v>
      </c>
      <c r="U1355" s="270" t="s">
        <v>1259</v>
      </c>
      <c r="V1355" s="270" t="s">
        <v>1259</v>
      </c>
      <c r="W1355" s="270" t="s">
        <v>1259</v>
      </c>
      <c r="X1355" s="270" t="s">
        <v>1259</v>
      </c>
      <c r="Y1355" s="270" t="s">
        <v>1259</v>
      </c>
      <c r="Z1355" s="270" t="s">
        <v>1259</v>
      </c>
      <c r="AA1355" s="270" t="s">
        <v>1259</v>
      </c>
      <c r="AB1355" s="270" t="s">
        <v>1259</v>
      </c>
      <c r="AC1355" s="270" t="s">
        <v>1259</v>
      </c>
      <c r="AD1355" s="270" t="s">
        <v>1259</v>
      </c>
      <c r="AE1355" s="270" t="s">
        <v>1259</v>
      </c>
      <c r="AF1355" s="270" t="s">
        <v>1259</v>
      </c>
      <c r="AG1355" s="270" t="s">
        <v>1259</v>
      </c>
      <c r="AH1355" s="270" t="s">
        <v>1259</v>
      </c>
      <c r="AI1355" s="270" t="s">
        <v>1259</v>
      </c>
      <c r="AJ1355" s="270" t="s">
        <v>1259</v>
      </c>
      <c r="AK1355" s="270" t="s">
        <v>1259</v>
      </c>
      <c r="AL1355" s="270" t="s">
        <v>1259</v>
      </c>
      <c r="AM1355" s="270" t="s">
        <v>1259</v>
      </c>
      <c r="AN1355" s="270" t="s">
        <v>1259</v>
      </c>
      <c r="AO1355" s="270" t="s">
        <v>1259</v>
      </c>
      <c r="AP1355" s="270" t="s">
        <v>1259</v>
      </c>
      <c r="AQ1355" s="270" t="s">
        <v>1259</v>
      </c>
      <c r="AR1355" s="270" t="s">
        <v>1259</v>
      </c>
      <c r="AS1355" s="270" t="s">
        <v>3258</v>
      </c>
      <c r="AT1355" s="270" t="s">
        <v>3258</v>
      </c>
      <c r="AU1355" s="270" t="s">
        <v>3258</v>
      </c>
      <c r="AV1355" s="270" t="s">
        <v>3258</v>
      </c>
      <c r="AW1355" s="277" t="s">
        <v>3258</v>
      </c>
      <c r="AY1355" t="str">
        <f>VLOOKUP(A1355,[1]Sheet2!A$3:AC$3636,29,0)</f>
        <v/>
      </c>
      <c r="AZ1355" s="270" t="s">
        <v>3258</v>
      </c>
      <c r="BA1355" s="270" t="s">
        <v>3258</v>
      </c>
      <c r="BB1355" s="270" t="s">
        <v>3258</v>
      </c>
      <c r="BC1355" s="270" t="s">
        <v>3258</v>
      </c>
      <c r="BD1355" s="270"/>
      <c r="BE1355" s="270"/>
    </row>
    <row r="1356" spans="1:83" ht="14.4" x14ac:dyDescent="0.3">
      <c r="A1356" s="269">
        <v>526422</v>
      </c>
      <c r="B1356" s="272" t="str">
        <f>VLOOKUP(A1356,[1]Sheet4!B$1:G$3636,5,0)</f>
        <v>الرابعة حديث</v>
      </c>
      <c r="C1356" s="270" t="s">
        <v>1259</v>
      </c>
      <c r="D1356" s="270" t="s">
        <v>1259</v>
      </c>
      <c r="E1356" s="270" t="s">
        <v>1259</v>
      </c>
      <c r="F1356" s="270" t="s">
        <v>1259</v>
      </c>
      <c r="G1356" s="270" t="s">
        <v>1259</v>
      </c>
      <c r="H1356" s="270" t="s">
        <v>1259</v>
      </c>
      <c r="I1356" s="270" t="s">
        <v>1259</v>
      </c>
      <c r="J1356" s="270" t="s">
        <v>1259</v>
      </c>
      <c r="K1356" s="270" t="s">
        <v>1259</v>
      </c>
      <c r="L1356" s="270" t="s">
        <v>1259</v>
      </c>
      <c r="M1356" s="270" t="s">
        <v>1259</v>
      </c>
      <c r="N1356" s="270" t="s">
        <v>1259</v>
      </c>
      <c r="O1356" s="270" t="s">
        <v>1259</v>
      </c>
      <c r="P1356" s="270" t="s">
        <v>1259</v>
      </c>
      <c r="Q1356" s="270" t="s">
        <v>1259</v>
      </c>
      <c r="R1356" s="270" t="s">
        <v>1259</v>
      </c>
      <c r="S1356" s="270" t="s">
        <v>1259</v>
      </c>
      <c r="T1356" s="270" t="s">
        <v>1259</v>
      </c>
      <c r="U1356" s="270" t="s">
        <v>1259</v>
      </c>
      <c r="V1356" s="270" t="s">
        <v>1259</v>
      </c>
      <c r="W1356" s="270" t="s">
        <v>1259</v>
      </c>
      <c r="X1356" s="270" t="s">
        <v>1259</v>
      </c>
      <c r="Y1356" s="270" t="s">
        <v>1259</v>
      </c>
      <c r="Z1356" s="270" t="s">
        <v>1259</v>
      </c>
      <c r="AA1356" s="270" t="s">
        <v>1259</v>
      </c>
      <c r="AB1356" s="270" t="s">
        <v>1259</v>
      </c>
      <c r="AC1356" s="270" t="s">
        <v>1259</v>
      </c>
      <c r="AD1356" s="270" t="s">
        <v>1259</v>
      </c>
      <c r="AE1356" s="270" t="s">
        <v>1259</v>
      </c>
      <c r="AF1356" s="270" t="s">
        <v>1259</v>
      </c>
      <c r="AG1356" s="270" t="s">
        <v>1259</v>
      </c>
      <c r="AH1356" s="270" t="s">
        <v>1259</v>
      </c>
      <c r="AI1356" s="270" t="s">
        <v>1259</v>
      </c>
      <c r="AJ1356" s="270" t="s">
        <v>1259</v>
      </c>
      <c r="AK1356" s="270" t="s">
        <v>1259</v>
      </c>
      <c r="AL1356" s="270" t="s">
        <v>1259</v>
      </c>
      <c r="AM1356" s="270" t="s">
        <v>1259</v>
      </c>
      <c r="AN1356" s="270" t="s">
        <v>1259</v>
      </c>
      <c r="AO1356" s="270" t="s">
        <v>1259</v>
      </c>
      <c r="AP1356" s="270" t="s">
        <v>1259</v>
      </c>
      <c r="AQ1356" s="270" t="s">
        <v>1259</v>
      </c>
      <c r="AR1356" s="270" t="s">
        <v>1259</v>
      </c>
      <c r="AS1356" s="270" t="s">
        <v>3258</v>
      </c>
      <c r="AT1356" s="270" t="s">
        <v>3258</v>
      </c>
      <c r="AU1356" s="270" t="s">
        <v>3258</v>
      </c>
      <c r="AV1356" s="270" t="s">
        <v>3258</v>
      </c>
      <c r="AW1356" s="277" t="s">
        <v>3258</v>
      </c>
      <c r="AY1356" t="str">
        <f>VLOOKUP(A1356,[1]Sheet2!A$3:AC$3636,29,0)</f>
        <v/>
      </c>
      <c r="AZ1356" s="270" t="s">
        <v>3258</v>
      </c>
      <c r="BA1356" s="270" t="s">
        <v>3258</v>
      </c>
      <c r="BB1356" s="270" t="s">
        <v>3258</v>
      </c>
      <c r="BC1356" s="270" t="s">
        <v>3258</v>
      </c>
      <c r="BD1356" s="270"/>
      <c r="BE1356" s="270"/>
    </row>
    <row r="1357" spans="1:83" ht="14.4" x14ac:dyDescent="0.3">
      <c r="A1357" s="269">
        <v>526424</v>
      </c>
      <c r="B1357" s="272" t="str">
        <f>VLOOKUP(A1357,[1]Sheet4!B$1:G$3636,5,0)</f>
        <v>الرابعة حديث</v>
      </c>
      <c r="C1357" s="270" t="s">
        <v>1259</v>
      </c>
      <c r="D1357" s="270" t="s">
        <v>1259</v>
      </c>
      <c r="E1357" s="270" t="s">
        <v>1259</v>
      </c>
      <c r="F1357" s="270" t="s">
        <v>1259</v>
      </c>
      <c r="G1357" s="270" t="s">
        <v>1259</v>
      </c>
      <c r="H1357" s="270" t="s">
        <v>1259</v>
      </c>
      <c r="I1357" s="270" t="s">
        <v>1259</v>
      </c>
      <c r="J1357" s="270" t="s">
        <v>1259</v>
      </c>
      <c r="K1357" s="270" t="s">
        <v>1259</v>
      </c>
      <c r="L1357" s="270" t="s">
        <v>1259</v>
      </c>
      <c r="M1357" s="270" t="s">
        <v>1259</v>
      </c>
      <c r="N1357" s="270" t="s">
        <v>1259</v>
      </c>
      <c r="O1357" s="270" t="s">
        <v>1259</v>
      </c>
      <c r="P1357" s="270" t="s">
        <v>1259</v>
      </c>
      <c r="Q1357" s="270" t="s">
        <v>1259</v>
      </c>
      <c r="R1357" s="270" t="s">
        <v>1259</v>
      </c>
      <c r="S1357" s="270" t="s">
        <v>1259</v>
      </c>
      <c r="T1357" s="270" t="s">
        <v>1259</v>
      </c>
      <c r="U1357" s="270" t="s">
        <v>1259</v>
      </c>
      <c r="V1357" s="270" t="s">
        <v>1259</v>
      </c>
      <c r="W1357" s="270" t="s">
        <v>1259</v>
      </c>
      <c r="X1357" s="270" t="s">
        <v>1259</v>
      </c>
      <c r="Y1357" s="270" t="s">
        <v>1259</v>
      </c>
      <c r="Z1357" s="270" t="s">
        <v>1259</v>
      </c>
      <c r="AA1357" s="270" t="s">
        <v>1259</v>
      </c>
      <c r="AB1357" s="270" t="s">
        <v>1259</v>
      </c>
      <c r="AC1357" s="270" t="s">
        <v>1259</v>
      </c>
      <c r="AD1357" s="270" t="s">
        <v>1259</v>
      </c>
      <c r="AE1357" s="270" t="s">
        <v>1259</v>
      </c>
      <c r="AF1357" s="270" t="s">
        <v>1259</v>
      </c>
      <c r="AG1357" s="270" t="s">
        <v>1259</v>
      </c>
      <c r="AH1357" s="270" t="s">
        <v>1259</v>
      </c>
      <c r="AI1357" s="270" t="s">
        <v>1259</v>
      </c>
      <c r="AJ1357" s="270" t="s">
        <v>1259</v>
      </c>
      <c r="AK1357" s="270" t="s">
        <v>1259</v>
      </c>
      <c r="AL1357" s="270" t="s">
        <v>1259</v>
      </c>
      <c r="AM1357" s="270" t="s">
        <v>1259</v>
      </c>
      <c r="AN1357" s="270" t="s">
        <v>1259</v>
      </c>
      <c r="AO1357" s="270" t="s">
        <v>1259</v>
      </c>
      <c r="AP1357" s="270" t="s">
        <v>1259</v>
      </c>
      <c r="AQ1357" s="270" t="s">
        <v>1259</v>
      </c>
      <c r="AR1357" s="270" t="s">
        <v>1259</v>
      </c>
      <c r="AS1357" s="270" t="s">
        <v>3258</v>
      </c>
      <c r="AT1357" s="270" t="s">
        <v>3258</v>
      </c>
      <c r="AU1357" s="270" t="s">
        <v>3258</v>
      </c>
      <c r="AV1357" s="270" t="s">
        <v>3258</v>
      </c>
      <c r="AW1357" s="277" t="s">
        <v>3258</v>
      </c>
      <c r="AY1357" t="str">
        <f>VLOOKUP(A1357,[1]Sheet2!A$3:AC$3636,29,0)</f>
        <v/>
      </c>
      <c r="AZ1357" s="270" t="s">
        <v>3258</v>
      </c>
      <c r="BA1357" s="270" t="s">
        <v>3258</v>
      </c>
      <c r="BB1357" s="270" t="s">
        <v>3258</v>
      </c>
      <c r="BC1357" s="270" t="s">
        <v>3258</v>
      </c>
      <c r="BD1357" s="270"/>
      <c r="BE1357" s="270"/>
    </row>
    <row r="1358" spans="1:83" ht="14.4" x14ac:dyDescent="0.3">
      <c r="A1358" s="269">
        <v>526425</v>
      </c>
      <c r="B1358" s="272" t="str">
        <f>VLOOKUP(A1358,[1]Sheet4!B$1:G$3636,5,0)</f>
        <v>الرابعة حديث</v>
      </c>
      <c r="C1358" s="270" t="s">
        <v>1259</v>
      </c>
      <c r="D1358" s="270" t="s">
        <v>1259</v>
      </c>
      <c r="E1358" s="270" t="s">
        <v>1259</v>
      </c>
      <c r="F1358" s="270" t="s">
        <v>1259</v>
      </c>
      <c r="G1358" s="270" t="s">
        <v>1259</v>
      </c>
      <c r="H1358" s="270" t="s">
        <v>1259</v>
      </c>
      <c r="I1358" s="270" t="s">
        <v>1259</v>
      </c>
      <c r="J1358" s="270" t="s">
        <v>1259</v>
      </c>
      <c r="K1358" s="270" t="s">
        <v>1259</v>
      </c>
      <c r="L1358" s="270" t="s">
        <v>1259</v>
      </c>
      <c r="M1358" s="270" t="s">
        <v>1259</v>
      </c>
      <c r="N1358" s="270" t="s">
        <v>1259</v>
      </c>
      <c r="O1358" s="270" t="s">
        <v>1259</v>
      </c>
      <c r="P1358" s="270" t="s">
        <v>1259</v>
      </c>
      <c r="Q1358" s="270" t="s">
        <v>1259</v>
      </c>
      <c r="R1358" s="270" t="s">
        <v>1259</v>
      </c>
      <c r="S1358" s="270" t="s">
        <v>1259</v>
      </c>
      <c r="T1358" s="270" t="s">
        <v>1259</v>
      </c>
      <c r="U1358" s="270" t="s">
        <v>1259</v>
      </c>
      <c r="V1358" s="270" t="s">
        <v>1259</v>
      </c>
      <c r="W1358" s="270" t="s">
        <v>1259</v>
      </c>
      <c r="X1358" s="270" t="s">
        <v>1259</v>
      </c>
      <c r="Y1358" s="270" t="s">
        <v>1259</v>
      </c>
      <c r="Z1358" s="270" t="s">
        <v>1259</v>
      </c>
      <c r="AA1358" s="270" t="s">
        <v>1259</v>
      </c>
      <c r="AB1358" s="270" t="s">
        <v>1259</v>
      </c>
      <c r="AC1358" s="270" t="s">
        <v>1259</v>
      </c>
      <c r="AD1358" s="270" t="s">
        <v>1259</v>
      </c>
      <c r="AE1358" s="270" t="s">
        <v>1259</v>
      </c>
      <c r="AF1358" s="270" t="s">
        <v>1259</v>
      </c>
      <c r="AG1358" s="270" t="s">
        <v>1259</v>
      </c>
      <c r="AH1358" s="270" t="s">
        <v>1259</v>
      </c>
      <c r="AI1358" s="270" t="s">
        <v>1259</v>
      </c>
      <c r="AJ1358" s="270" t="s">
        <v>1259</v>
      </c>
      <c r="AK1358" s="270" t="s">
        <v>1259</v>
      </c>
      <c r="AL1358" s="270" t="s">
        <v>1259</v>
      </c>
      <c r="AM1358" s="270" t="s">
        <v>1259</v>
      </c>
      <c r="AN1358" s="270" t="s">
        <v>1259</v>
      </c>
      <c r="AO1358" s="270" t="s">
        <v>1259</v>
      </c>
      <c r="AP1358" s="270" t="s">
        <v>1259</v>
      </c>
      <c r="AQ1358" s="270" t="s">
        <v>1259</v>
      </c>
      <c r="AR1358" s="270" t="s">
        <v>1259</v>
      </c>
      <c r="AS1358" s="270" t="s">
        <v>3258</v>
      </c>
      <c r="AT1358" s="270" t="s">
        <v>3258</v>
      </c>
      <c r="AU1358" s="270" t="s">
        <v>3258</v>
      </c>
      <c r="AV1358" s="270" t="s">
        <v>3258</v>
      </c>
      <c r="AW1358" s="277" t="s">
        <v>3258</v>
      </c>
      <c r="AY1358" t="str">
        <f>VLOOKUP(A1358,[1]Sheet2!A$3:AC$3636,29,0)</f>
        <v/>
      </c>
      <c r="AZ1358" s="270" t="s">
        <v>3258</v>
      </c>
      <c r="BA1358" s="270" t="s">
        <v>3258</v>
      </c>
      <c r="BB1358" s="270" t="s">
        <v>3258</v>
      </c>
      <c r="BC1358" s="270" t="s">
        <v>3258</v>
      </c>
      <c r="BD1358" s="270"/>
      <c r="BE1358" s="270"/>
      <c r="BH1358" s="248"/>
      <c r="BI1358" s="248"/>
      <c r="BJ1358" s="248"/>
      <c r="BK1358" s="248"/>
      <c r="BL1358" s="248"/>
      <c r="BM1358" s="248"/>
      <c r="BN1358" s="248"/>
      <c r="BO1358" s="248"/>
      <c r="BP1358" s="248" t="s">
        <v>3258</v>
      </c>
      <c r="BQ1358" s="248" t="s">
        <v>3258</v>
      </c>
      <c r="BR1358" s="248" t="s">
        <v>3258</v>
      </c>
      <c r="BS1358" s="248" t="s">
        <v>3258</v>
      </c>
      <c r="BT1358" s="248" t="s">
        <v>3258</v>
      </c>
      <c r="BU1358" s="248" t="s">
        <v>3258</v>
      </c>
      <c r="BV1358" s="247"/>
      <c r="BW1358" s="248"/>
      <c r="BX1358" s="248"/>
      <c r="BY1358" s="248"/>
      <c r="BZ1358" s="248"/>
      <c r="CA1358" s="241"/>
      <c r="CB1358" s="241"/>
      <c r="CC1358" s="241"/>
      <c r="CD1358" s="241"/>
      <c r="CE1358" s="248"/>
    </row>
    <row r="1359" spans="1:83" ht="14.4" x14ac:dyDescent="0.3">
      <c r="A1359" s="269">
        <v>526429</v>
      </c>
      <c r="B1359" s="272" t="str">
        <f>VLOOKUP(A1359,[1]Sheet4!B$1:G$3636,5,0)</f>
        <v>الرابعة حديث</v>
      </c>
      <c r="C1359" s="270" t="s">
        <v>1259</v>
      </c>
      <c r="D1359" s="270" t="s">
        <v>1259</v>
      </c>
      <c r="E1359" s="270" t="s">
        <v>1259</v>
      </c>
      <c r="F1359" s="270" t="s">
        <v>1259</v>
      </c>
      <c r="G1359" s="270" t="s">
        <v>1259</v>
      </c>
      <c r="H1359" s="270" t="s">
        <v>1259</v>
      </c>
      <c r="I1359" s="270" t="s">
        <v>1259</v>
      </c>
      <c r="J1359" s="270" t="s">
        <v>1259</v>
      </c>
      <c r="K1359" s="270" t="s">
        <v>1259</v>
      </c>
      <c r="L1359" s="270" t="s">
        <v>1259</v>
      </c>
      <c r="M1359" s="270" t="s">
        <v>1259</v>
      </c>
      <c r="N1359" s="270" t="s">
        <v>1259</v>
      </c>
      <c r="O1359" s="270" t="s">
        <v>1259</v>
      </c>
      <c r="P1359" s="270" t="s">
        <v>1259</v>
      </c>
      <c r="Q1359" s="270" t="s">
        <v>1259</v>
      </c>
      <c r="R1359" s="270" t="s">
        <v>1259</v>
      </c>
      <c r="S1359" s="270" t="s">
        <v>1259</v>
      </c>
      <c r="T1359" s="270" t="s">
        <v>1259</v>
      </c>
      <c r="U1359" s="270" t="s">
        <v>1259</v>
      </c>
      <c r="V1359" s="270" t="s">
        <v>1259</v>
      </c>
      <c r="W1359" s="270" t="s">
        <v>1259</v>
      </c>
      <c r="X1359" s="270" t="s">
        <v>1259</v>
      </c>
      <c r="Y1359" s="270" t="s">
        <v>1259</v>
      </c>
      <c r="Z1359" s="270" t="s">
        <v>1259</v>
      </c>
      <c r="AA1359" s="270" t="s">
        <v>1259</v>
      </c>
      <c r="AB1359" s="270" t="s">
        <v>1259</v>
      </c>
      <c r="AC1359" s="270" t="s">
        <v>1259</v>
      </c>
      <c r="AD1359" s="270" t="s">
        <v>1259</v>
      </c>
      <c r="AE1359" s="270" t="s">
        <v>1259</v>
      </c>
      <c r="AF1359" s="270" t="s">
        <v>1259</v>
      </c>
      <c r="AG1359" s="270" t="s">
        <v>1259</v>
      </c>
      <c r="AH1359" s="270" t="s">
        <v>1259</v>
      </c>
      <c r="AI1359" s="270" t="s">
        <v>1259</v>
      </c>
      <c r="AJ1359" s="270" t="s">
        <v>1259</v>
      </c>
      <c r="AK1359" s="270" t="s">
        <v>1259</v>
      </c>
      <c r="AL1359" s="270" t="s">
        <v>1259</v>
      </c>
      <c r="AM1359" s="270" t="s">
        <v>1259</v>
      </c>
      <c r="AN1359" s="270" t="s">
        <v>1259</v>
      </c>
      <c r="AO1359" s="270" t="s">
        <v>1259</v>
      </c>
      <c r="AP1359" s="270" t="s">
        <v>1259</v>
      </c>
      <c r="AQ1359" s="270" t="s">
        <v>1259</v>
      </c>
      <c r="AR1359" s="270" t="s">
        <v>1259</v>
      </c>
      <c r="AS1359" s="270" t="s">
        <v>3258</v>
      </c>
      <c r="AT1359" s="270" t="s">
        <v>3258</v>
      </c>
      <c r="AU1359" s="270" t="s">
        <v>3258</v>
      </c>
      <c r="AV1359" s="270" t="s">
        <v>3258</v>
      </c>
      <c r="AW1359" s="277" t="s">
        <v>3258</v>
      </c>
      <c r="AY1359" t="str">
        <f>VLOOKUP(A1359,[1]Sheet2!A$3:AC$3636,29,0)</f>
        <v/>
      </c>
      <c r="AZ1359" s="270" t="s">
        <v>3258</v>
      </c>
      <c r="BA1359" s="270" t="s">
        <v>3258</v>
      </c>
      <c r="BB1359" s="270" t="s">
        <v>3258</v>
      </c>
      <c r="BC1359" s="270" t="s">
        <v>3258</v>
      </c>
      <c r="BD1359" s="270"/>
      <c r="BE1359" s="270"/>
    </row>
    <row r="1360" spans="1:83" ht="14.4" x14ac:dyDescent="0.3">
      <c r="A1360" s="269">
        <v>526431</v>
      </c>
      <c r="B1360" s="272" t="str">
        <f>VLOOKUP(A1360,[1]Sheet4!B$1:G$3636,5,0)</f>
        <v>الرابعة حديث</v>
      </c>
      <c r="C1360" s="270" t="s">
        <v>1259</v>
      </c>
      <c r="D1360" s="270" t="s">
        <v>1259</v>
      </c>
      <c r="E1360" s="270" t="s">
        <v>1259</v>
      </c>
      <c r="F1360" s="270" t="s">
        <v>1259</v>
      </c>
      <c r="G1360" s="270" t="s">
        <v>1259</v>
      </c>
      <c r="H1360" s="270" t="s">
        <v>1259</v>
      </c>
      <c r="I1360" s="270" t="s">
        <v>1259</v>
      </c>
      <c r="J1360" s="270" t="s">
        <v>1259</v>
      </c>
      <c r="K1360" s="270" t="s">
        <v>1259</v>
      </c>
      <c r="L1360" s="270" t="s">
        <v>1259</v>
      </c>
      <c r="M1360" s="270" t="s">
        <v>1259</v>
      </c>
      <c r="N1360" s="270" t="s">
        <v>1259</v>
      </c>
      <c r="O1360" s="270" t="s">
        <v>1259</v>
      </c>
      <c r="P1360" s="270" t="s">
        <v>1259</v>
      </c>
      <c r="Q1360" s="270" t="s">
        <v>1259</v>
      </c>
      <c r="R1360" s="270" t="s">
        <v>1259</v>
      </c>
      <c r="S1360" s="270" t="s">
        <v>1259</v>
      </c>
      <c r="T1360" s="270" t="s">
        <v>1259</v>
      </c>
      <c r="U1360" s="270" t="s">
        <v>1259</v>
      </c>
      <c r="V1360" s="270" t="s">
        <v>1259</v>
      </c>
      <c r="W1360" s="270" t="s">
        <v>1259</v>
      </c>
      <c r="X1360" s="270" t="s">
        <v>1259</v>
      </c>
      <c r="Y1360" s="270" t="s">
        <v>1259</v>
      </c>
      <c r="Z1360" s="270" t="s">
        <v>1259</v>
      </c>
      <c r="AA1360" s="270" t="s">
        <v>1259</v>
      </c>
      <c r="AB1360" s="270" t="s">
        <v>1259</v>
      </c>
      <c r="AC1360" s="270" t="s">
        <v>1259</v>
      </c>
      <c r="AD1360" s="270" t="s">
        <v>1259</v>
      </c>
      <c r="AE1360" s="270" t="s">
        <v>1259</v>
      </c>
      <c r="AF1360" s="270" t="s">
        <v>1259</v>
      </c>
      <c r="AG1360" s="270" t="s">
        <v>1259</v>
      </c>
      <c r="AH1360" s="270" t="s">
        <v>1259</v>
      </c>
      <c r="AI1360" s="270" t="s">
        <v>1259</v>
      </c>
      <c r="AJ1360" s="270" t="s">
        <v>1259</v>
      </c>
      <c r="AK1360" s="270" t="s">
        <v>1259</v>
      </c>
      <c r="AL1360" s="270" t="s">
        <v>1259</v>
      </c>
      <c r="AM1360" s="270" t="s">
        <v>1259</v>
      </c>
      <c r="AN1360" s="270" t="s">
        <v>1259</v>
      </c>
      <c r="AO1360" s="270" t="s">
        <v>1259</v>
      </c>
      <c r="AP1360" s="270" t="s">
        <v>1259</v>
      </c>
      <c r="AQ1360" s="270" t="s">
        <v>1259</v>
      </c>
      <c r="AR1360" s="270" t="s">
        <v>1259</v>
      </c>
      <c r="AS1360" s="270" t="s">
        <v>3258</v>
      </c>
      <c r="AT1360" s="270" t="s">
        <v>3258</v>
      </c>
      <c r="AU1360" s="270" t="s">
        <v>3258</v>
      </c>
      <c r="AV1360" s="270" t="s">
        <v>3258</v>
      </c>
      <c r="AW1360" s="277" t="s">
        <v>3258</v>
      </c>
      <c r="AY1360">
        <f>VLOOKUP(A1360,[1]Sheet2!A$3:AC$3636,29,0)</f>
        <v>0</v>
      </c>
      <c r="AZ1360" s="270" t="s">
        <v>3258</v>
      </c>
      <c r="BA1360" s="270" t="s">
        <v>3258</v>
      </c>
      <c r="BB1360" s="270" t="s">
        <v>3258</v>
      </c>
      <c r="BC1360" s="270" t="s">
        <v>3258</v>
      </c>
      <c r="BD1360" s="270"/>
      <c r="BE1360" s="270"/>
    </row>
    <row r="1361" spans="1:83" ht="14.4" x14ac:dyDescent="0.3">
      <c r="A1361" s="269">
        <v>526432</v>
      </c>
      <c r="B1361" s="272" t="str">
        <f>VLOOKUP(A1361,[1]Sheet4!B$1:G$3636,5,0)</f>
        <v>الرابعة حديث</v>
      </c>
      <c r="C1361" s="270" t="s">
        <v>1259</v>
      </c>
      <c r="D1361" s="270" t="s">
        <v>1259</v>
      </c>
      <c r="E1361" s="270" t="s">
        <v>1259</v>
      </c>
      <c r="F1361" s="270" t="s">
        <v>1259</v>
      </c>
      <c r="G1361" s="270" t="s">
        <v>1259</v>
      </c>
      <c r="H1361" s="270" t="s">
        <v>1259</v>
      </c>
      <c r="I1361" s="270" t="s">
        <v>1259</v>
      </c>
      <c r="J1361" s="270" t="s">
        <v>1259</v>
      </c>
      <c r="K1361" s="270" t="s">
        <v>1259</v>
      </c>
      <c r="L1361" s="270" t="s">
        <v>1259</v>
      </c>
      <c r="M1361" s="270" t="s">
        <v>1259</v>
      </c>
      <c r="N1361" s="270" t="s">
        <v>1259</v>
      </c>
      <c r="O1361" s="270" t="s">
        <v>1259</v>
      </c>
      <c r="P1361" s="270" t="s">
        <v>1259</v>
      </c>
      <c r="Q1361" s="270" t="s">
        <v>1259</v>
      </c>
      <c r="R1361" s="270" t="s">
        <v>1259</v>
      </c>
      <c r="S1361" s="270" t="s">
        <v>1259</v>
      </c>
      <c r="T1361" s="270" t="s">
        <v>1259</v>
      </c>
      <c r="U1361" s="270" t="s">
        <v>1259</v>
      </c>
      <c r="V1361" s="270" t="s">
        <v>1259</v>
      </c>
      <c r="W1361" s="270" t="s">
        <v>1259</v>
      </c>
      <c r="X1361" s="270" t="s">
        <v>1259</v>
      </c>
      <c r="Y1361" s="270" t="s">
        <v>1259</v>
      </c>
      <c r="Z1361" s="270" t="s">
        <v>1259</v>
      </c>
      <c r="AA1361" s="270" t="s">
        <v>1259</v>
      </c>
      <c r="AB1361" s="270" t="s">
        <v>1259</v>
      </c>
      <c r="AC1361" s="270" t="s">
        <v>1259</v>
      </c>
      <c r="AD1361" s="270" t="s">
        <v>1259</v>
      </c>
      <c r="AE1361" s="270" t="s">
        <v>1259</v>
      </c>
      <c r="AF1361" s="270" t="s">
        <v>1259</v>
      </c>
      <c r="AG1361" s="270" t="s">
        <v>1259</v>
      </c>
      <c r="AH1361" s="270" t="s">
        <v>1259</v>
      </c>
      <c r="AI1361" s="270" t="s">
        <v>1259</v>
      </c>
      <c r="AJ1361" s="270" t="s">
        <v>1259</v>
      </c>
      <c r="AK1361" s="270" t="s">
        <v>1259</v>
      </c>
      <c r="AL1361" s="270" t="s">
        <v>1259</v>
      </c>
      <c r="AM1361" s="270" t="s">
        <v>1259</v>
      </c>
      <c r="AN1361" s="270" t="s">
        <v>1259</v>
      </c>
      <c r="AO1361" s="270" t="s">
        <v>1259</v>
      </c>
      <c r="AP1361" s="270" t="s">
        <v>1259</v>
      </c>
      <c r="AQ1361" s="270" t="s">
        <v>1259</v>
      </c>
      <c r="AR1361" s="270" t="s">
        <v>1259</v>
      </c>
      <c r="AS1361" s="270" t="s">
        <v>3258</v>
      </c>
      <c r="AT1361" s="270" t="s">
        <v>3258</v>
      </c>
      <c r="AU1361" s="270" t="s">
        <v>3258</v>
      </c>
      <c r="AV1361" s="270" t="s">
        <v>3258</v>
      </c>
      <c r="AW1361" s="277" t="s">
        <v>3258</v>
      </c>
      <c r="AY1361" t="str">
        <f>VLOOKUP(A1361,[1]Sheet2!A$3:AC$3636,29,0)</f>
        <v/>
      </c>
      <c r="AZ1361" s="270" t="s">
        <v>3258</v>
      </c>
      <c r="BA1361" s="270" t="s">
        <v>3258</v>
      </c>
      <c r="BB1361" s="270" t="s">
        <v>3258</v>
      </c>
      <c r="BC1361" s="270" t="s">
        <v>3258</v>
      </c>
      <c r="BD1361" s="270"/>
      <c r="BE1361" s="270"/>
    </row>
    <row r="1362" spans="1:83" ht="14.4" x14ac:dyDescent="0.3">
      <c r="A1362" s="269">
        <v>526433</v>
      </c>
      <c r="B1362" s="272" t="str">
        <f>VLOOKUP(A1362,[1]Sheet4!B$1:G$3636,5,0)</f>
        <v>الرابعة حديث</v>
      </c>
      <c r="C1362" s="270" t="s">
        <v>1259</v>
      </c>
      <c r="D1362" s="270" t="s">
        <v>1259</v>
      </c>
      <c r="E1362" s="270" t="s">
        <v>1259</v>
      </c>
      <c r="F1362" s="270" t="s">
        <v>1259</v>
      </c>
      <c r="G1362" s="270" t="s">
        <v>1259</v>
      </c>
      <c r="H1362" s="270" t="s">
        <v>1259</v>
      </c>
      <c r="I1362" s="270" t="s">
        <v>1259</v>
      </c>
      <c r="J1362" s="270" t="s">
        <v>1259</v>
      </c>
      <c r="K1362" s="270" t="s">
        <v>1259</v>
      </c>
      <c r="L1362" s="270" t="s">
        <v>1259</v>
      </c>
      <c r="M1362" s="270" t="s">
        <v>1259</v>
      </c>
      <c r="N1362" s="270" t="s">
        <v>1259</v>
      </c>
      <c r="O1362" s="270" t="s">
        <v>1259</v>
      </c>
      <c r="P1362" s="270" t="s">
        <v>1259</v>
      </c>
      <c r="Q1362" s="270" t="s">
        <v>1259</v>
      </c>
      <c r="R1362" s="270" t="s">
        <v>1259</v>
      </c>
      <c r="S1362" s="270" t="s">
        <v>1259</v>
      </c>
      <c r="T1362" s="270" t="s">
        <v>1259</v>
      </c>
      <c r="U1362" s="270" t="s">
        <v>1259</v>
      </c>
      <c r="V1362" s="270" t="s">
        <v>1259</v>
      </c>
      <c r="W1362" s="270" t="s">
        <v>1259</v>
      </c>
      <c r="X1362" s="270" t="s">
        <v>1259</v>
      </c>
      <c r="Y1362" s="270" t="s">
        <v>1259</v>
      </c>
      <c r="Z1362" s="270" t="s">
        <v>1259</v>
      </c>
      <c r="AA1362" s="270" t="s">
        <v>1259</v>
      </c>
      <c r="AB1362" s="270" t="s">
        <v>1259</v>
      </c>
      <c r="AC1362" s="270" t="s">
        <v>1259</v>
      </c>
      <c r="AD1362" s="270" t="s">
        <v>1259</v>
      </c>
      <c r="AE1362" s="270" t="s">
        <v>1259</v>
      </c>
      <c r="AF1362" s="270" t="s">
        <v>1259</v>
      </c>
      <c r="AG1362" s="270" t="s">
        <v>1259</v>
      </c>
      <c r="AH1362" s="270" t="s">
        <v>1259</v>
      </c>
      <c r="AI1362" s="270" t="s">
        <v>1259</v>
      </c>
      <c r="AJ1362" s="270" t="s">
        <v>1259</v>
      </c>
      <c r="AK1362" s="270" t="s">
        <v>1259</v>
      </c>
      <c r="AL1362" s="270" t="s">
        <v>1259</v>
      </c>
      <c r="AM1362" s="270" t="s">
        <v>1259</v>
      </c>
      <c r="AN1362" s="270" t="s">
        <v>1259</v>
      </c>
      <c r="AO1362" s="270" t="s">
        <v>1259</v>
      </c>
      <c r="AP1362" s="270" t="s">
        <v>1259</v>
      </c>
      <c r="AQ1362" s="270" t="s">
        <v>1259</v>
      </c>
      <c r="AR1362" s="270" t="s">
        <v>1259</v>
      </c>
      <c r="AS1362" s="270" t="s">
        <v>3258</v>
      </c>
      <c r="AT1362" s="270" t="s">
        <v>3258</v>
      </c>
      <c r="AU1362" s="270" t="s">
        <v>3258</v>
      </c>
      <c r="AV1362" s="270" t="s">
        <v>3258</v>
      </c>
      <c r="AW1362" s="277" t="s">
        <v>3258</v>
      </c>
      <c r="AY1362" t="str">
        <f>VLOOKUP(A1362,[1]Sheet2!A$3:AC$3636,29,0)</f>
        <v/>
      </c>
      <c r="AZ1362" s="270" t="s">
        <v>3258</v>
      </c>
      <c r="BA1362" s="270" t="s">
        <v>3258</v>
      </c>
      <c r="BB1362" s="270" t="s">
        <v>3258</v>
      </c>
      <c r="BC1362" s="270" t="s">
        <v>3258</v>
      </c>
      <c r="BD1362" s="270"/>
      <c r="BE1362" s="270"/>
    </row>
    <row r="1363" spans="1:83" ht="14.4" x14ac:dyDescent="0.3">
      <c r="A1363" s="269">
        <v>526436</v>
      </c>
      <c r="B1363" s="272" t="str">
        <f>VLOOKUP(A1363,[1]Sheet4!B$1:G$3636,5,0)</f>
        <v>الرابعة حديث</v>
      </c>
      <c r="C1363" s="270" t="s">
        <v>1259</v>
      </c>
      <c r="D1363" s="270" t="s">
        <v>1259</v>
      </c>
      <c r="E1363" s="270" t="s">
        <v>1259</v>
      </c>
      <c r="F1363" s="270" t="s">
        <v>1259</v>
      </c>
      <c r="G1363" s="270" t="s">
        <v>1259</v>
      </c>
      <c r="H1363" s="270" t="s">
        <v>1259</v>
      </c>
      <c r="I1363" s="270" t="s">
        <v>1259</v>
      </c>
      <c r="J1363" s="270" t="s">
        <v>1259</v>
      </c>
      <c r="K1363" s="270" t="s">
        <v>1259</v>
      </c>
      <c r="L1363" s="270" t="s">
        <v>1259</v>
      </c>
      <c r="M1363" s="270" t="s">
        <v>1259</v>
      </c>
      <c r="N1363" s="270" t="s">
        <v>1259</v>
      </c>
      <c r="O1363" s="270" t="s">
        <v>1259</v>
      </c>
      <c r="P1363" s="270" t="s">
        <v>1259</v>
      </c>
      <c r="Q1363" s="270" t="s">
        <v>1259</v>
      </c>
      <c r="R1363" s="270" t="s">
        <v>1259</v>
      </c>
      <c r="S1363" s="270" t="s">
        <v>1259</v>
      </c>
      <c r="T1363" s="270" t="s">
        <v>1259</v>
      </c>
      <c r="U1363" s="270" t="s">
        <v>1259</v>
      </c>
      <c r="V1363" s="270" t="s">
        <v>1259</v>
      </c>
      <c r="W1363" s="270" t="s">
        <v>1259</v>
      </c>
      <c r="X1363" s="270" t="s">
        <v>1259</v>
      </c>
      <c r="Y1363" s="270" t="s">
        <v>1259</v>
      </c>
      <c r="Z1363" s="270" t="s">
        <v>1259</v>
      </c>
      <c r="AA1363" s="270" t="s">
        <v>1259</v>
      </c>
      <c r="AB1363" s="270" t="s">
        <v>1259</v>
      </c>
      <c r="AC1363" s="270" t="s">
        <v>1259</v>
      </c>
      <c r="AD1363" s="270" t="s">
        <v>1259</v>
      </c>
      <c r="AE1363" s="270" t="s">
        <v>1259</v>
      </c>
      <c r="AF1363" s="270" t="s">
        <v>1259</v>
      </c>
      <c r="AG1363" s="270" t="s">
        <v>1259</v>
      </c>
      <c r="AH1363" s="270" t="s">
        <v>1259</v>
      </c>
      <c r="AI1363" s="270" t="s">
        <v>1259</v>
      </c>
      <c r="AJ1363" s="270" t="s">
        <v>1259</v>
      </c>
      <c r="AK1363" s="270" t="s">
        <v>1259</v>
      </c>
      <c r="AL1363" s="270" t="s">
        <v>1259</v>
      </c>
      <c r="AM1363" s="270" t="s">
        <v>1259</v>
      </c>
      <c r="AN1363" s="270" t="s">
        <v>1259</v>
      </c>
      <c r="AO1363" s="270" t="s">
        <v>1259</v>
      </c>
      <c r="AP1363" s="270" t="s">
        <v>1259</v>
      </c>
      <c r="AQ1363" s="270" t="s">
        <v>1259</v>
      </c>
      <c r="AR1363" s="270" t="s">
        <v>1259</v>
      </c>
      <c r="AS1363" s="270" t="s">
        <v>3258</v>
      </c>
      <c r="AT1363" s="270" t="s">
        <v>3258</v>
      </c>
      <c r="AU1363" s="270" t="s">
        <v>3258</v>
      </c>
      <c r="AV1363" s="270" t="s">
        <v>3258</v>
      </c>
      <c r="AW1363" s="277" t="s">
        <v>3258</v>
      </c>
      <c r="AY1363" t="str">
        <f>VLOOKUP(A1363,[1]Sheet2!A$3:AC$3636,29,0)</f>
        <v/>
      </c>
      <c r="AZ1363" s="270" t="s">
        <v>3258</v>
      </c>
      <c r="BA1363" s="270" t="s">
        <v>3258</v>
      </c>
      <c r="BB1363" s="270" t="s">
        <v>3258</v>
      </c>
      <c r="BC1363" s="270" t="s">
        <v>3258</v>
      </c>
      <c r="BD1363" s="270"/>
      <c r="BE1363" s="270"/>
    </row>
    <row r="1364" spans="1:83" ht="14.4" x14ac:dyDescent="0.3">
      <c r="A1364" s="269">
        <v>526440</v>
      </c>
      <c r="B1364" s="272" t="str">
        <f>VLOOKUP(A1364,[1]Sheet4!B$1:G$3636,5,0)</f>
        <v>الرابعة حديث</v>
      </c>
      <c r="C1364" s="270" t="s">
        <v>1259</v>
      </c>
      <c r="D1364" s="270" t="s">
        <v>1259</v>
      </c>
      <c r="E1364" s="270" t="s">
        <v>1259</v>
      </c>
      <c r="F1364" s="270" t="s">
        <v>1259</v>
      </c>
      <c r="G1364" s="270" t="s">
        <v>1259</v>
      </c>
      <c r="H1364" s="270" t="s">
        <v>1259</v>
      </c>
      <c r="I1364" s="270" t="s">
        <v>1259</v>
      </c>
      <c r="J1364" s="270" t="s">
        <v>1259</v>
      </c>
      <c r="K1364" s="270" t="s">
        <v>1259</v>
      </c>
      <c r="L1364" s="270" t="s">
        <v>1259</v>
      </c>
      <c r="M1364" s="270" t="s">
        <v>1259</v>
      </c>
      <c r="N1364" s="270" t="s">
        <v>1259</v>
      </c>
      <c r="O1364" s="270" t="s">
        <v>1259</v>
      </c>
      <c r="P1364" s="270" t="s">
        <v>1259</v>
      </c>
      <c r="Q1364" s="270" t="s">
        <v>1259</v>
      </c>
      <c r="R1364" s="270" t="s">
        <v>1259</v>
      </c>
      <c r="S1364" s="270" t="s">
        <v>1259</v>
      </c>
      <c r="T1364" s="270" t="s">
        <v>1259</v>
      </c>
      <c r="U1364" s="270" t="s">
        <v>1259</v>
      </c>
      <c r="V1364" s="270" t="s">
        <v>1259</v>
      </c>
      <c r="W1364" s="270" t="s">
        <v>1259</v>
      </c>
      <c r="X1364" s="270" t="s">
        <v>1259</v>
      </c>
      <c r="Y1364" s="270" t="s">
        <v>1259</v>
      </c>
      <c r="Z1364" s="270" t="s">
        <v>1259</v>
      </c>
      <c r="AA1364" s="270" t="s">
        <v>1259</v>
      </c>
      <c r="AB1364" s="270" t="s">
        <v>1259</v>
      </c>
      <c r="AC1364" s="270" t="s">
        <v>1259</v>
      </c>
      <c r="AD1364" s="270" t="s">
        <v>1259</v>
      </c>
      <c r="AE1364" s="270" t="s">
        <v>1259</v>
      </c>
      <c r="AF1364" s="270" t="s">
        <v>1259</v>
      </c>
      <c r="AG1364" s="270" t="s">
        <v>1259</v>
      </c>
      <c r="AH1364" s="270" t="s">
        <v>1259</v>
      </c>
      <c r="AI1364" s="270" t="s">
        <v>1259</v>
      </c>
      <c r="AJ1364" s="270" t="s">
        <v>1259</v>
      </c>
      <c r="AK1364" s="270" t="s">
        <v>1259</v>
      </c>
      <c r="AL1364" s="270" t="s">
        <v>1259</v>
      </c>
      <c r="AM1364" s="270" t="s">
        <v>1259</v>
      </c>
      <c r="AN1364" s="270" t="s">
        <v>1259</v>
      </c>
      <c r="AO1364" s="270" t="s">
        <v>1259</v>
      </c>
      <c r="AP1364" s="270" t="s">
        <v>1259</v>
      </c>
      <c r="AQ1364" s="270" t="s">
        <v>1259</v>
      </c>
      <c r="AR1364" s="270" t="s">
        <v>1259</v>
      </c>
      <c r="AS1364" s="270" t="s">
        <v>3258</v>
      </c>
      <c r="AT1364" s="270" t="s">
        <v>3258</v>
      </c>
      <c r="AU1364" s="270" t="s">
        <v>3258</v>
      </c>
      <c r="AV1364" s="270" t="s">
        <v>3258</v>
      </c>
      <c r="AW1364" s="277" t="s">
        <v>3258</v>
      </c>
      <c r="AY1364" t="str">
        <f>VLOOKUP(A1364,[1]Sheet2!A$3:AC$3636,29,0)</f>
        <v/>
      </c>
      <c r="AZ1364" s="270" t="s">
        <v>3258</v>
      </c>
      <c r="BA1364" s="270" t="s">
        <v>3258</v>
      </c>
      <c r="BB1364" s="270" t="s">
        <v>3258</v>
      </c>
      <c r="BC1364" s="270" t="s">
        <v>3258</v>
      </c>
      <c r="BD1364" s="270"/>
      <c r="BE1364" s="270"/>
    </row>
    <row r="1365" spans="1:83" ht="14.4" x14ac:dyDescent="0.3">
      <c r="A1365" s="269">
        <v>526444</v>
      </c>
      <c r="B1365" s="272" t="str">
        <f>VLOOKUP(A1365,[1]Sheet4!B$1:G$3636,5,0)</f>
        <v>الرابعة حديث</v>
      </c>
      <c r="C1365" s="270" t="s">
        <v>1259</v>
      </c>
      <c r="D1365" s="270" t="s">
        <v>1259</v>
      </c>
      <c r="E1365" s="270" t="s">
        <v>1259</v>
      </c>
      <c r="F1365" s="270" t="s">
        <v>1259</v>
      </c>
      <c r="G1365" s="270" t="s">
        <v>1259</v>
      </c>
      <c r="H1365" s="270" t="s">
        <v>1259</v>
      </c>
      <c r="I1365" s="270" t="s">
        <v>1259</v>
      </c>
      <c r="J1365" s="270" t="s">
        <v>1259</v>
      </c>
      <c r="K1365" s="270" t="s">
        <v>1259</v>
      </c>
      <c r="L1365" s="270" t="s">
        <v>1259</v>
      </c>
      <c r="M1365" s="270" t="s">
        <v>1259</v>
      </c>
      <c r="N1365" s="270" t="s">
        <v>1259</v>
      </c>
      <c r="O1365" s="270" t="s">
        <v>1259</v>
      </c>
      <c r="P1365" s="270" t="s">
        <v>1259</v>
      </c>
      <c r="Q1365" s="270" t="s">
        <v>1259</v>
      </c>
      <c r="R1365" s="270" t="s">
        <v>1259</v>
      </c>
      <c r="S1365" s="270" t="s">
        <v>1259</v>
      </c>
      <c r="T1365" s="270" t="s">
        <v>1259</v>
      </c>
      <c r="U1365" s="270" t="s">
        <v>1259</v>
      </c>
      <c r="V1365" s="270" t="s">
        <v>1259</v>
      </c>
      <c r="W1365" s="270" t="s">
        <v>1259</v>
      </c>
      <c r="X1365" s="270" t="s">
        <v>1259</v>
      </c>
      <c r="Y1365" s="270" t="s">
        <v>1259</v>
      </c>
      <c r="Z1365" s="270" t="s">
        <v>1259</v>
      </c>
      <c r="AA1365" s="270" t="s">
        <v>1259</v>
      </c>
      <c r="AB1365" s="270" t="s">
        <v>1259</v>
      </c>
      <c r="AC1365" s="270" t="s">
        <v>1259</v>
      </c>
      <c r="AD1365" s="270" t="s">
        <v>1259</v>
      </c>
      <c r="AE1365" s="270" t="s">
        <v>1259</v>
      </c>
      <c r="AF1365" s="270" t="s">
        <v>1259</v>
      </c>
      <c r="AG1365" s="270" t="s">
        <v>1259</v>
      </c>
      <c r="AH1365" s="270" t="s">
        <v>1259</v>
      </c>
      <c r="AI1365" s="270" t="s">
        <v>1259</v>
      </c>
      <c r="AJ1365" s="270" t="s">
        <v>1259</v>
      </c>
      <c r="AK1365" s="270" t="s">
        <v>1259</v>
      </c>
      <c r="AL1365" s="270" t="s">
        <v>1259</v>
      </c>
      <c r="AM1365" s="270" t="s">
        <v>1259</v>
      </c>
      <c r="AN1365" s="270" t="s">
        <v>1259</v>
      </c>
      <c r="AO1365" s="270" t="s">
        <v>1259</v>
      </c>
      <c r="AP1365" s="270" t="s">
        <v>1259</v>
      </c>
      <c r="AQ1365" s="270" t="s">
        <v>1259</v>
      </c>
      <c r="AR1365" s="270" t="s">
        <v>1259</v>
      </c>
      <c r="AS1365" s="270" t="s">
        <v>3258</v>
      </c>
      <c r="AT1365" s="270" t="s">
        <v>3258</v>
      </c>
      <c r="AU1365" s="270" t="s">
        <v>3258</v>
      </c>
      <c r="AV1365" s="270" t="s">
        <v>3258</v>
      </c>
      <c r="AW1365" s="277" t="s">
        <v>3258</v>
      </c>
      <c r="AY1365" t="str">
        <f>VLOOKUP(A1365,[1]Sheet2!A$3:AC$3636,29,0)</f>
        <v/>
      </c>
      <c r="AZ1365" s="270" t="s">
        <v>3258</v>
      </c>
      <c r="BA1365" s="270" t="s">
        <v>3258</v>
      </c>
      <c r="BB1365" s="270" t="s">
        <v>3258</v>
      </c>
      <c r="BC1365" s="270" t="s">
        <v>3258</v>
      </c>
      <c r="BD1365" s="270"/>
      <c r="BE1365" s="270"/>
    </row>
    <row r="1366" spans="1:83" ht="14.4" x14ac:dyDescent="0.3">
      <c r="A1366" s="269">
        <v>526447</v>
      </c>
      <c r="B1366" s="272" t="str">
        <f>VLOOKUP(A1366,[1]Sheet4!B$1:G$3636,5,0)</f>
        <v>الرابعة حديث</v>
      </c>
      <c r="C1366" s="270" t="s">
        <v>1259</v>
      </c>
      <c r="D1366" s="270" t="s">
        <v>1259</v>
      </c>
      <c r="E1366" s="270" t="s">
        <v>1259</v>
      </c>
      <c r="F1366" s="270" t="s">
        <v>1259</v>
      </c>
      <c r="G1366" s="270" t="s">
        <v>1259</v>
      </c>
      <c r="H1366" s="270" t="s">
        <v>1259</v>
      </c>
      <c r="I1366" s="270" t="s">
        <v>1259</v>
      </c>
      <c r="J1366" s="270" t="s">
        <v>1259</v>
      </c>
      <c r="K1366" s="270" t="s">
        <v>1259</v>
      </c>
      <c r="L1366" s="270" t="s">
        <v>1259</v>
      </c>
      <c r="M1366" s="270" t="s">
        <v>1259</v>
      </c>
      <c r="N1366" s="270" t="s">
        <v>1259</v>
      </c>
      <c r="O1366" s="270" t="s">
        <v>1259</v>
      </c>
      <c r="P1366" s="270" t="s">
        <v>1259</v>
      </c>
      <c r="Q1366" s="270" t="s">
        <v>1259</v>
      </c>
      <c r="R1366" s="270" t="s">
        <v>1259</v>
      </c>
      <c r="S1366" s="270" t="s">
        <v>1259</v>
      </c>
      <c r="T1366" s="270" t="s">
        <v>1259</v>
      </c>
      <c r="U1366" s="270" t="s">
        <v>1259</v>
      </c>
      <c r="V1366" s="270" t="s">
        <v>1259</v>
      </c>
      <c r="W1366" s="270" t="s">
        <v>1259</v>
      </c>
      <c r="X1366" s="270" t="s">
        <v>1259</v>
      </c>
      <c r="Y1366" s="270" t="s">
        <v>1259</v>
      </c>
      <c r="Z1366" s="270" t="s">
        <v>1259</v>
      </c>
      <c r="AA1366" s="270" t="s">
        <v>1259</v>
      </c>
      <c r="AB1366" s="270" t="s">
        <v>1259</v>
      </c>
      <c r="AC1366" s="270" t="s">
        <v>1259</v>
      </c>
      <c r="AD1366" s="270" t="s">
        <v>1259</v>
      </c>
      <c r="AE1366" s="270" t="s">
        <v>1259</v>
      </c>
      <c r="AF1366" s="270" t="s">
        <v>1259</v>
      </c>
      <c r="AG1366" s="270" t="s">
        <v>1259</v>
      </c>
      <c r="AH1366" s="270" t="s">
        <v>1259</v>
      </c>
      <c r="AI1366" s="270" t="s">
        <v>1259</v>
      </c>
      <c r="AJ1366" s="270" t="s">
        <v>1259</v>
      </c>
      <c r="AK1366" s="270" t="s">
        <v>1259</v>
      </c>
      <c r="AL1366" s="270" t="s">
        <v>1259</v>
      </c>
      <c r="AM1366" s="270" t="s">
        <v>1259</v>
      </c>
      <c r="AN1366" s="270" t="s">
        <v>1259</v>
      </c>
      <c r="AO1366" s="270" t="s">
        <v>1259</v>
      </c>
      <c r="AP1366" s="270" t="s">
        <v>1259</v>
      </c>
      <c r="AQ1366" s="270" t="s">
        <v>1259</v>
      </c>
      <c r="AR1366" s="270" t="s">
        <v>1259</v>
      </c>
      <c r="AS1366" s="270" t="s">
        <v>3258</v>
      </c>
      <c r="AT1366" s="270" t="s">
        <v>3258</v>
      </c>
      <c r="AU1366" s="270" t="s">
        <v>3258</v>
      </c>
      <c r="AV1366" s="270" t="s">
        <v>3258</v>
      </c>
      <c r="AW1366" s="277" t="s">
        <v>3258</v>
      </c>
      <c r="AY1366" t="str">
        <f>VLOOKUP(A1366,[1]Sheet2!A$3:AC$3636,29,0)</f>
        <v/>
      </c>
      <c r="AZ1366" s="270" t="s">
        <v>3258</v>
      </c>
      <c r="BA1366" s="270" t="s">
        <v>3258</v>
      </c>
      <c r="BB1366" s="270" t="s">
        <v>3258</v>
      </c>
      <c r="BC1366" s="270" t="s">
        <v>3258</v>
      </c>
      <c r="BD1366" s="270"/>
      <c r="BE1366" s="270"/>
    </row>
    <row r="1367" spans="1:83" ht="14.4" x14ac:dyDescent="0.3">
      <c r="A1367" s="269">
        <v>526450</v>
      </c>
      <c r="B1367" s="272" t="str">
        <f>VLOOKUP(A1367,[1]Sheet4!B$1:G$3636,5,0)</f>
        <v>الرابعة حديث</v>
      </c>
      <c r="C1367" s="270" t="s">
        <v>1259</v>
      </c>
      <c r="D1367" s="270" t="s">
        <v>1259</v>
      </c>
      <c r="E1367" s="270" t="s">
        <v>1259</v>
      </c>
      <c r="F1367" s="270" t="s">
        <v>1259</v>
      </c>
      <c r="G1367" s="270" t="s">
        <v>1259</v>
      </c>
      <c r="H1367" s="270" t="s">
        <v>1259</v>
      </c>
      <c r="I1367" s="270" t="s">
        <v>1259</v>
      </c>
      <c r="J1367" s="270" t="s">
        <v>1259</v>
      </c>
      <c r="K1367" s="270" t="s">
        <v>1259</v>
      </c>
      <c r="L1367" s="270" t="s">
        <v>1259</v>
      </c>
      <c r="M1367" s="270" t="s">
        <v>1259</v>
      </c>
      <c r="N1367" s="270" t="s">
        <v>1259</v>
      </c>
      <c r="O1367" s="270" t="s">
        <v>1259</v>
      </c>
      <c r="P1367" s="270" t="s">
        <v>1259</v>
      </c>
      <c r="Q1367" s="270" t="s">
        <v>1259</v>
      </c>
      <c r="R1367" s="270" t="s">
        <v>1259</v>
      </c>
      <c r="S1367" s="270" t="s">
        <v>1259</v>
      </c>
      <c r="T1367" s="270" t="s">
        <v>1259</v>
      </c>
      <c r="U1367" s="270" t="s">
        <v>1259</v>
      </c>
      <c r="V1367" s="270" t="s">
        <v>1259</v>
      </c>
      <c r="W1367" s="270" t="s">
        <v>1259</v>
      </c>
      <c r="X1367" s="270" t="s">
        <v>1259</v>
      </c>
      <c r="Y1367" s="270" t="s">
        <v>1259</v>
      </c>
      <c r="Z1367" s="270" t="s">
        <v>1259</v>
      </c>
      <c r="AA1367" s="270" t="s">
        <v>1259</v>
      </c>
      <c r="AB1367" s="270" t="s">
        <v>1259</v>
      </c>
      <c r="AC1367" s="270" t="s">
        <v>1259</v>
      </c>
      <c r="AD1367" s="270" t="s">
        <v>1259</v>
      </c>
      <c r="AE1367" s="270" t="s">
        <v>1259</v>
      </c>
      <c r="AF1367" s="270" t="s">
        <v>1259</v>
      </c>
      <c r="AG1367" s="270" t="s">
        <v>1259</v>
      </c>
      <c r="AH1367" s="270" t="s">
        <v>1259</v>
      </c>
      <c r="AI1367" s="270" t="s">
        <v>1259</v>
      </c>
      <c r="AJ1367" s="270" t="s">
        <v>1259</v>
      </c>
      <c r="AK1367" s="270" t="s">
        <v>1259</v>
      </c>
      <c r="AL1367" s="270" t="s">
        <v>1259</v>
      </c>
      <c r="AM1367" s="270" t="s">
        <v>1259</v>
      </c>
      <c r="AN1367" s="270" t="s">
        <v>1259</v>
      </c>
      <c r="AO1367" s="270" t="s">
        <v>1259</v>
      </c>
      <c r="AP1367" s="270" t="s">
        <v>1259</v>
      </c>
      <c r="AQ1367" s="270" t="s">
        <v>1259</v>
      </c>
      <c r="AR1367" s="270" t="s">
        <v>1259</v>
      </c>
      <c r="AS1367" s="270" t="s">
        <v>3258</v>
      </c>
      <c r="AT1367" s="270" t="s">
        <v>3258</v>
      </c>
      <c r="AU1367" s="270" t="s">
        <v>3258</v>
      </c>
      <c r="AV1367" s="270" t="s">
        <v>3258</v>
      </c>
      <c r="AW1367" s="277" t="s">
        <v>3258</v>
      </c>
      <c r="AY1367" t="str">
        <f>VLOOKUP(A1367,[1]Sheet2!A$3:AC$3636,29,0)</f>
        <v/>
      </c>
      <c r="AZ1367" s="270" t="s">
        <v>3258</v>
      </c>
      <c r="BA1367" s="270" t="s">
        <v>3258</v>
      </c>
      <c r="BB1367" s="270" t="s">
        <v>3258</v>
      </c>
      <c r="BC1367" s="270" t="s">
        <v>3258</v>
      </c>
      <c r="BD1367" s="270"/>
      <c r="BE1367" s="270"/>
      <c r="BH1367" s="248"/>
      <c r="BI1367" s="248"/>
      <c r="BJ1367" s="248"/>
      <c r="BK1367" s="248"/>
      <c r="BL1367" s="248"/>
      <c r="BM1367" s="248"/>
      <c r="BN1367" s="248"/>
      <c r="BO1367" s="248"/>
      <c r="BP1367" s="248" t="s">
        <v>3258</v>
      </c>
      <c r="BQ1367" s="248" t="s">
        <v>3258</v>
      </c>
      <c r="BR1367" s="248" t="s">
        <v>3258</v>
      </c>
      <c r="BS1367" s="248" t="s">
        <v>3258</v>
      </c>
      <c r="BT1367" s="248" t="s">
        <v>3258</v>
      </c>
      <c r="BU1367" s="248" t="s">
        <v>3258</v>
      </c>
      <c r="BV1367" s="247"/>
      <c r="BW1367" s="248"/>
      <c r="BX1367" s="248"/>
      <c r="BY1367" s="248"/>
      <c r="BZ1367" s="248"/>
      <c r="CA1367" s="241"/>
      <c r="CB1367" s="241"/>
      <c r="CC1367" s="241"/>
      <c r="CD1367" s="241"/>
      <c r="CE1367" s="248"/>
    </row>
    <row r="1368" spans="1:83" ht="14.4" x14ac:dyDescent="0.3">
      <c r="A1368" s="269">
        <v>526452</v>
      </c>
      <c r="B1368" s="272" t="str">
        <f>VLOOKUP(A1368,[1]Sheet4!B$1:G$3636,5,0)</f>
        <v>الرابعة حديث</v>
      </c>
      <c r="C1368" s="270" t="s">
        <v>1259</v>
      </c>
      <c r="D1368" s="270" t="s">
        <v>1259</v>
      </c>
      <c r="E1368" s="270" t="s">
        <v>1259</v>
      </c>
      <c r="F1368" s="270" t="s">
        <v>1259</v>
      </c>
      <c r="G1368" s="270" t="s">
        <v>1259</v>
      </c>
      <c r="H1368" s="270" t="s">
        <v>1259</v>
      </c>
      <c r="I1368" s="270" t="s">
        <v>1259</v>
      </c>
      <c r="J1368" s="270" t="s">
        <v>1259</v>
      </c>
      <c r="K1368" s="270" t="s">
        <v>1259</v>
      </c>
      <c r="L1368" s="270" t="s">
        <v>1259</v>
      </c>
      <c r="M1368" s="270" t="s">
        <v>1259</v>
      </c>
      <c r="N1368" s="270" t="s">
        <v>1259</v>
      </c>
      <c r="O1368" s="270" t="s">
        <v>1259</v>
      </c>
      <c r="P1368" s="270" t="s">
        <v>1259</v>
      </c>
      <c r="Q1368" s="270" t="s">
        <v>1259</v>
      </c>
      <c r="R1368" s="270" t="s">
        <v>1259</v>
      </c>
      <c r="S1368" s="270" t="s">
        <v>1259</v>
      </c>
      <c r="T1368" s="270" t="s">
        <v>1259</v>
      </c>
      <c r="U1368" s="270" t="s">
        <v>1259</v>
      </c>
      <c r="V1368" s="270" t="s">
        <v>1259</v>
      </c>
      <c r="W1368" s="270" t="s">
        <v>1259</v>
      </c>
      <c r="X1368" s="270" t="s">
        <v>1259</v>
      </c>
      <c r="Y1368" s="270" t="s">
        <v>1259</v>
      </c>
      <c r="Z1368" s="270" t="s">
        <v>1259</v>
      </c>
      <c r="AA1368" s="270" t="s">
        <v>1259</v>
      </c>
      <c r="AB1368" s="270" t="s">
        <v>1259</v>
      </c>
      <c r="AC1368" s="270" t="s">
        <v>1259</v>
      </c>
      <c r="AD1368" s="270" t="s">
        <v>1259</v>
      </c>
      <c r="AE1368" s="270" t="s">
        <v>1259</v>
      </c>
      <c r="AF1368" s="270" t="s">
        <v>1259</v>
      </c>
      <c r="AG1368" s="270" t="s">
        <v>1259</v>
      </c>
      <c r="AH1368" s="270" t="s">
        <v>1259</v>
      </c>
      <c r="AI1368" s="270" t="s">
        <v>1259</v>
      </c>
      <c r="AJ1368" s="270" t="s">
        <v>1259</v>
      </c>
      <c r="AK1368" s="270" t="s">
        <v>1259</v>
      </c>
      <c r="AL1368" s="270" t="s">
        <v>1259</v>
      </c>
      <c r="AM1368" s="270" t="s">
        <v>1259</v>
      </c>
      <c r="AN1368" s="270" t="s">
        <v>1259</v>
      </c>
      <c r="AO1368" s="270" t="s">
        <v>1259</v>
      </c>
      <c r="AP1368" s="270" t="s">
        <v>1259</v>
      </c>
      <c r="AQ1368" s="270" t="s">
        <v>1259</v>
      </c>
      <c r="AR1368" s="270" t="s">
        <v>1259</v>
      </c>
      <c r="AS1368" s="270" t="s">
        <v>3258</v>
      </c>
      <c r="AT1368" s="270" t="s">
        <v>3258</v>
      </c>
      <c r="AU1368" s="270" t="s">
        <v>3258</v>
      </c>
      <c r="AV1368" s="270" t="s">
        <v>3258</v>
      </c>
      <c r="AW1368" s="277" t="s">
        <v>3258</v>
      </c>
      <c r="AY1368" t="str">
        <f>VLOOKUP(A1368,[1]Sheet2!A$3:AC$3636,29,0)</f>
        <v/>
      </c>
      <c r="AZ1368" s="270" t="s">
        <v>3258</v>
      </c>
      <c r="BA1368" s="270" t="s">
        <v>3258</v>
      </c>
      <c r="BB1368" s="270" t="s">
        <v>3258</v>
      </c>
      <c r="BC1368" s="270" t="s">
        <v>3258</v>
      </c>
      <c r="BD1368" s="270"/>
      <c r="BE1368" s="270"/>
    </row>
    <row r="1369" spans="1:83" ht="14.4" x14ac:dyDescent="0.3">
      <c r="A1369" s="269">
        <v>526456</v>
      </c>
      <c r="B1369" s="272" t="str">
        <f>VLOOKUP(A1369,[1]Sheet4!B$1:G$3636,5,0)</f>
        <v>الرابعة حديث</v>
      </c>
      <c r="C1369" s="270" t="s">
        <v>1259</v>
      </c>
      <c r="D1369" s="270" t="s">
        <v>1259</v>
      </c>
      <c r="E1369" s="270" t="s">
        <v>1259</v>
      </c>
      <c r="F1369" s="270" t="s">
        <v>1259</v>
      </c>
      <c r="G1369" s="270" t="s">
        <v>1259</v>
      </c>
      <c r="H1369" s="270" t="s">
        <v>1259</v>
      </c>
      <c r="I1369" s="270" t="s">
        <v>1259</v>
      </c>
      <c r="J1369" s="270" t="s">
        <v>1259</v>
      </c>
      <c r="K1369" s="270" t="s">
        <v>1259</v>
      </c>
      <c r="L1369" s="270" t="s">
        <v>1259</v>
      </c>
      <c r="M1369" s="270" t="s">
        <v>1259</v>
      </c>
      <c r="N1369" s="270" t="s">
        <v>1259</v>
      </c>
      <c r="O1369" s="270" t="s">
        <v>1259</v>
      </c>
      <c r="P1369" s="270" t="s">
        <v>1259</v>
      </c>
      <c r="Q1369" s="270" t="s">
        <v>1259</v>
      </c>
      <c r="R1369" s="270" t="s">
        <v>1259</v>
      </c>
      <c r="S1369" s="270" t="s">
        <v>1259</v>
      </c>
      <c r="T1369" s="270" t="s">
        <v>1259</v>
      </c>
      <c r="U1369" s="270" t="s">
        <v>1259</v>
      </c>
      <c r="V1369" s="270" t="s">
        <v>1259</v>
      </c>
      <c r="W1369" s="270" t="s">
        <v>1259</v>
      </c>
      <c r="X1369" s="270" t="s">
        <v>1259</v>
      </c>
      <c r="Y1369" s="270" t="s">
        <v>1259</v>
      </c>
      <c r="Z1369" s="270" t="s">
        <v>1259</v>
      </c>
      <c r="AA1369" s="270" t="s">
        <v>1259</v>
      </c>
      <c r="AB1369" s="270" t="s">
        <v>1259</v>
      </c>
      <c r="AC1369" s="270" t="s">
        <v>1259</v>
      </c>
      <c r="AD1369" s="270" t="s">
        <v>1259</v>
      </c>
      <c r="AE1369" s="270" t="s">
        <v>1259</v>
      </c>
      <c r="AF1369" s="270" t="s">
        <v>1259</v>
      </c>
      <c r="AG1369" s="270" t="s">
        <v>1259</v>
      </c>
      <c r="AH1369" s="270" t="s">
        <v>1259</v>
      </c>
      <c r="AI1369" s="270" t="s">
        <v>1259</v>
      </c>
      <c r="AJ1369" s="270" t="s">
        <v>1259</v>
      </c>
      <c r="AK1369" s="270" t="s">
        <v>1259</v>
      </c>
      <c r="AL1369" s="270" t="s">
        <v>1259</v>
      </c>
      <c r="AM1369" s="270" t="s">
        <v>1259</v>
      </c>
      <c r="AN1369" s="270" t="s">
        <v>1259</v>
      </c>
      <c r="AO1369" s="270" t="s">
        <v>1259</v>
      </c>
      <c r="AP1369" s="270" t="s">
        <v>1259</v>
      </c>
      <c r="AQ1369" s="270" t="s">
        <v>1259</v>
      </c>
      <c r="AR1369" s="270" t="s">
        <v>1259</v>
      </c>
      <c r="AS1369" s="270" t="s">
        <v>3258</v>
      </c>
      <c r="AT1369" s="270" t="s">
        <v>3258</v>
      </c>
      <c r="AU1369" s="270" t="s">
        <v>3258</v>
      </c>
      <c r="AV1369" s="270" t="s">
        <v>3258</v>
      </c>
      <c r="AW1369" s="277" t="s">
        <v>3258</v>
      </c>
      <c r="AY1369" t="str">
        <f>VLOOKUP(A1369,[1]Sheet2!A$3:AC$3636,29,0)</f>
        <v/>
      </c>
      <c r="AZ1369" s="270" t="s">
        <v>3258</v>
      </c>
      <c r="BA1369" s="270" t="s">
        <v>3258</v>
      </c>
      <c r="BB1369" s="270" t="s">
        <v>3258</v>
      </c>
      <c r="BC1369" s="270" t="s">
        <v>3258</v>
      </c>
      <c r="BD1369" s="270"/>
      <c r="BE1369" s="270"/>
      <c r="BH1369" s="248"/>
      <c r="BI1369" s="248"/>
      <c r="BJ1369" s="248"/>
      <c r="BK1369" s="248"/>
      <c r="BL1369" s="248"/>
      <c r="BM1369" s="248"/>
      <c r="BN1369" s="248"/>
      <c r="BO1369" s="248"/>
      <c r="BP1369" s="248" t="s">
        <v>3258</v>
      </c>
      <c r="BQ1369" s="248" t="s">
        <v>3258</v>
      </c>
      <c r="BR1369" s="248" t="s">
        <v>3258</v>
      </c>
      <c r="BS1369" s="248" t="s">
        <v>3258</v>
      </c>
      <c r="BT1369" s="248" t="s">
        <v>3258</v>
      </c>
      <c r="BU1369" s="248" t="s">
        <v>3258</v>
      </c>
      <c r="BV1369" s="247"/>
      <c r="BW1369" s="248"/>
      <c r="BX1369" s="248"/>
      <c r="BY1369" s="248"/>
      <c r="BZ1369" s="248"/>
      <c r="CA1369" s="241"/>
      <c r="CB1369" s="241"/>
      <c r="CC1369" s="241"/>
      <c r="CD1369" s="241"/>
      <c r="CE1369" s="248"/>
    </row>
    <row r="1370" spans="1:83" ht="14.4" x14ac:dyDescent="0.3">
      <c r="A1370" s="269">
        <v>526460</v>
      </c>
      <c r="B1370" s="272" t="str">
        <f>VLOOKUP(A1370,[1]Sheet4!B$1:G$3636,5,0)</f>
        <v>الرابعة حديث</v>
      </c>
      <c r="C1370" s="270" t="s">
        <v>1259</v>
      </c>
      <c r="D1370" s="270" t="s">
        <v>1259</v>
      </c>
      <c r="E1370" s="270" t="s">
        <v>1259</v>
      </c>
      <c r="F1370" s="270" t="s">
        <v>1259</v>
      </c>
      <c r="G1370" s="270" t="s">
        <v>1259</v>
      </c>
      <c r="H1370" s="270" t="s">
        <v>1259</v>
      </c>
      <c r="I1370" s="270" t="s">
        <v>1259</v>
      </c>
      <c r="J1370" s="270" t="s">
        <v>1259</v>
      </c>
      <c r="K1370" s="270" t="s">
        <v>1259</v>
      </c>
      <c r="L1370" s="270" t="s">
        <v>1259</v>
      </c>
      <c r="M1370" s="270" t="s">
        <v>1259</v>
      </c>
      <c r="N1370" s="270" t="s">
        <v>1259</v>
      </c>
      <c r="O1370" s="270" t="s">
        <v>1259</v>
      </c>
      <c r="P1370" s="270" t="s">
        <v>1259</v>
      </c>
      <c r="Q1370" s="270" t="s">
        <v>1259</v>
      </c>
      <c r="R1370" s="270" t="s">
        <v>1259</v>
      </c>
      <c r="S1370" s="270" t="s">
        <v>1259</v>
      </c>
      <c r="T1370" s="270" t="s">
        <v>1259</v>
      </c>
      <c r="U1370" s="270" t="s">
        <v>1259</v>
      </c>
      <c r="V1370" s="270" t="s">
        <v>1259</v>
      </c>
      <c r="W1370" s="270" t="s">
        <v>1259</v>
      </c>
      <c r="X1370" s="270" t="s">
        <v>1259</v>
      </c>
      <c r="Y1370" s="270" t="s">
        <v>1259</v>
      </c>
      <c r="Z1370" s="270" t="s">
        <v>1259</v>
      </c>
      <c r="AA1370" s="270" t="s">
        <v>1259</v>
      </c>
      <c r="AB1370" s="270" t="s">
        <v>1259</v>
      </c>
      <c r="AC1370" s="270" t="s">
        <v>1259</v>
      </c>
      <c r="AD1370" s="270" t="s">
        <v>1259</v>
      </c>
      <c r="AE1370" s="270" t="s">
        <v>1259</v>
      </c>
      <c r="AF1370" s="270" t="s">
        <v>1259</v>
      </c>
      <c r="AG1370" s="270" t="s">
        <v>1259</v>
      </c>
      <c r="AH1370" s="270" t="s">
        <v>1259</v>
      </c>
      <c r="AI1370" s="270" t="s">
        <v>1259</v>
      </c>
      <c r="AJ1370" s="270" t="s">
        <v>1259</v>
      </c>
      <c r="AK1370" s="270" t="s">
        <v>1259</v>
      </c>
      <c r="AL1370" s="270" t="s">
        <v>1259</v>
      </c>
      <c r="AM1370" s="270" t="s">
        <v>1259</v>
      </c>
      <c r="AN1370" s="270" t="s">
        <v>1259</v>
      </c>
      <c r="AO1370" s="270" t="s">
        <v>1259</v>
      </c>
      <c r="AP1370" s="270" t="s">
        <v>1259</v>
      </c>
      <c r="AQ1370" s="270" t="s">
        <v>1259</v>
      </c>
      <c r="AR1370" s="270" t="s">
        <v>1259</v>
      </c>
      <c r="AS1370" s="270" t="s">
        <v>3258</v>
      </c>
      <c r="AT1370" s="270" t="s">
        <v>3258</v>
      </c>
      <c r="AU1370" s="270" t="s">
        <v>3258</v>
      </c>
      <c r="AV1370" s="270" t="s">
        <v>3258</v>
      </c>
      <c r="AW1370" s="277" t="s">
        <v>3258</v>
      </c>
      <c r="AY1370" t="str">
        <f>VLOOKUP(A1370,[1]Sheet2!A$3:AC$3636,29,0)</f>
        <v/>
      </c>
      <c r="AZ1370" s="270" t="s">
        <v>3258</v>
      </c>
      <c r="BA1370" s="270" t="s">
        <v>3258</v>
      </c>
      <c r="BB1370" s="270" t="s">
        <v>3258</v>
      </c>
      <c r="BC1370" s="270" t="s">
        <v>3258</v>
      </c>
      <c r="BD1370" s="270"/>
      <c r="BE1370" s="270"/>
    </row>
    <row r="1371" spans="1:83" ht="14.4" x14ac:dyDescent="0.3">
      <c r="A1371" s="269">
        <v>526466</v>
      </c>
      <c r="B1371" s="272" t="str">
        <f>VLOOKUP(A1371,[1]Sheet4!B$1:G$3636,5,0)</f>
        <v>الرابعة حديث</v>
      </c>
      <c r="C1371" s="270" t="s">
        <v>1259</v>
      </c>
      <c r="D1371" s="270" t="s">
        <v>1259</v>
      </c>
      <c r="E1371" s="270" t="s">
        <v>1259</v>
      </c>
      <c r="F1371" s="270" t="s">
        <v>1259</v>
      </c>
      <c r="G1371" s="270" t="s">
        <v>1259</v>
      </c>
      <c r="H1371" s="270" t="s">
        <v>1259</v>
      </c>
      <c r="I1371" s="270" t="s">
        <v>1259</v>
      </c>
      <c r="J1371" s="270" t="s">
        <v>1259</v>
      </c>
      <c r="K1371" s="270" t="s">
        <v>1259</v>
      </c>
      <c r="L1371" s="270" t="s">
        <v>1259</v>
      </c>
      <c r="M1371" s="270" t="s">
        <v>1259</v>
      </c>
      <c r="N1371" s="270" t="s">
        <v>1259</v>
      </c>
      <c r="O1371" s="270" t="s">
        <v>1259</v>
      </c>
      <c r="P1371" s="270" t="s">
        <v>1259</v>
      </c>
      <c r="Q1371" s="270" t="s">
        <v>1259</v>
      </c>
      <c r="R1371" s="270" t="s">
        <v>1259</v>
      </c>
      <c r="S1371" s="270" t="s">
        <v>1259</v>
      </c>
      <c r="T1371" s="270" t="s">
        <v>1259</v>
      </c>
      <c r="U1371" s="270" t="s">
        <v>1259</v>
      </c>
      <c r="V1371" s="270" t="s">
        <v>1259</v>
      </c>
      <c r="W1371" s="270" t="s">
        <v>1259</v>
      </c>
      <c r="X1371" s="270" t="s">
        <v>1259</v>
      </c>
      <c r="Y1371" s="270" t="s">
        <v>1259</v>
      </c>
      <c r="Z1371" s="270" t="s">
        <v>1259</v>
      </c>
      <c r="AA1371" s="270" t="s">
        <v>1259</v>
      </c>
      <c r="AB1371" s="270" t="s">
        <v>1259</v>
      </c>
      <c r="AC1371" s="270" t="s">
        <v>1259</v>
      </c>
      <c r="AD1371" s="270" t="s">
        <v>1259</v>
      </c>
      <c r="AE1371" s="270" t="s">
        <v>1259</v>
      </c>
      <c r="AF1371" s="270" t="s">
        <v>1259</v>
      </c>
      <c r="AG1371" s="270" t="s">
        <v>1259</v>
      </c>
      <c r="AH1371" s="270" t="s">
        <v>1259</v>
      </c>
      <c r="AI1371" s="270" t="s">
        <v>1259</v>
      </c>
      <c r="AJ1371" s="270" t="s">
        <v>1259</v>
      </c>
      <c r="AK1371" s="270" t="s">
        <v>1259</v>
      </c>
      <c r="AL1371" s="270" t="s">
        <v>1259</v>
      </c>
      <c r="AM1371" s="270" t="s">
        <v>1259</v>
      </c>
      <c r="AN1371" s="270" t="s">
        <v>1259</v>
      </c>
      <c r="AO1371" s="270" t="s">
        <v>1259</v>
      </c>
      <c r="AP1371" s="270" t="s">
        <v>1259</v>
      </c>
      <c r="AQ1371" s="270" t="s">
        <v>1259</v>
      </c>
      <c r="AR1371" s="270" t="s">
        <v>1259</v>
      </c>
      <c r="AS1371" s="270" t="s">
        <v>3258</v>
      </c>
      <c r="AT1371" s="270" t="s">
        <v>3258</v>
      </c>
      <c r="AU1371" s="270" t="s">
        <v>3258</v>
      </c>
      <c r="AV1371" s="270" t="s">
        <v>3258</v>
      </c>
      <c r="AW1371" s="277" t="s">
        <v>3258</v>
      </c>
      <c r="AY1371" t="str">
        <f>VLOOKUP(A1371,[1]Sheet2!A$3:AC$3636,29,0)</f>
        <v/>
      </c>
      <c r="AZ1371" s="270" t="s">
        <v>3258</v>
      </c>
      <c r="BA1371" s="270" t="s">
        <v>3258</v>
      </c>
      <c r="BB1371" s="270" t="s">
        <v>3258</v>
      </c>
      <c r="BC1371" s="270" t="s">
        <v>3258</v>
      </c>
      <c r="BD1371" s="270"/>
      <c r="BE1371" s="270"/>
    </row>
    <row r="1372" spans="1:83" ht="14.4" x14ac:dyDescent="0.3">
      <c r="A1372" s="269">
        <v>526468</v>
      </c>
      <c r="B1372" s="272" t="str">
        <f>VLOOKUP(A1372,[1]Sheet4!B$1:G$3636,5,0)</f>
        <v>الرابعة حديث</v>
      </c>
      <c r="C1372" s="270" t="s">
        <v>1259</v>
      </c>
      <c r="D1372" s="270" t="s">
        <v>1259</v>
      </c>
      <c r="E1372" s="270" t="s">
        <v>1259</v>
      </c>
      <c r="F1372" s="270" t="s">
        <v>1259</v>
      </c>
      <c r="G1372" s="270" t="s">
        <v>1259</v>
      </c>
      <c r="H1372" s="270" t="s">
        <v>1259</v>
      </c>
      <c r="I1372" s="270" t="s">
        <v>1259</v>
      </c>
      <c r="J1372" s="270" t="s">
        <v>1259</v>
      </c>
      <c r="K1372" s="270" t="s">
        <v>1259</v>
      </c>
      <c r="L1372" s="270" t="s">
        <v>1259</v>
      </c>
      <c r="M1372" s="270" t="s">
        <v>1259</v>
      </c>
      <c r="N1372" s="270" t="s">
        <v>1259</v>
      </c>
      <c r="O1372" s="270" t="s">
        <v>1259</v>
      </c>
      <c r="P1372" s="270" t="s">
        <v>1259</v>
      </c>
      <c r="Q1372" s="270" t="s">
        <v>1259</v>
      </c>
      <c r="R1372" s="270" t="s">
        <v>1259</v>
      </c>
      <c r="S1372" s="270" t="s">
        <v>1259</v>
      </c>
      <c r="T1372" s="270" t="s">
        <v>1259</v>
      </c>
      <c r="U1372" s="270" t="s">
        <v>1259</v>
      </c>
      <c r="V1372" s="270" t="s">
        <v>1259</v>
      </c>
      <c r="W1372" s="270" t="s">
        <v>1259</v>
      </c>
      <c r="X1372" s="270" t="s">
        <v>1259</v>
      </c>
      <c r="Y1372" s="270" t="s">
        <v>1259</v>
      </c>
      <c r="Z1372" s="270" t="s">
        <v>1259</v>
      </c>
      <c r="AA1372" s="270" t="s">
        <v>1259</v>
      </c>
      <c r="AB1372" s="270" t="s">
        <v>1259</v>
      </c>
      <c r="AC1372" s="270" t="s">
        <v>1259</v>
      </c>
      <c r="AD1372" s="270" t="s">
        <v>1259</v>
      </c>
      <c r="AE1372" s="270" t="s">
        <v>1259</v>
      </c>
      <c r="AF1372" s="270" t="s">
        <v>1259</v>
      </c>
      <c r="AG1372" s="270" t="s">
        <v>1259</v>
      </c>
      <c r="AH1372" s="270" t="s">
        <v>1259</v>
      </c>
      <c r="AI1372" s="270" t="s">
        <v>1259</v>
      </c>
      <c r="AJ1372" s="270" t="s">
        <v>1259</v>
      </c>
      <c r="AK1372" s="270" t="s">
        <v>1259</v>
      </c>
      <c r="AL1372" s="270" t="s">
        <v>1259</v>
      </c>
      <c r="AM1372" s="270" t="s">
        <v>1259</v>
      </c>
      <c r="AN1372" s="270" t="s">
        <v>1259</v>
      </c>
      <c r="AO1372" s="270" t="s">
        <v>1259</v>
      </c>
      <c r="AP1372" s="270" t="s">
        <v>1259</v>
      </c>
      <c r="AQ1372" s="270" t="s">
        <v>1259</v>
      </c>
      <c r="AR1372" s="270" t="s">
        <v>1259</v>
      </c>
      <c r="AS1372" s="270" t="s">
        <v>3258</v>
      </c>
      <c r="AT1372" s="270" t="s">
        <v>3258</v>
      </c>
      <c r="AU1372" s="270" t="s">
        <v>3258</v>
      </c>
      <c r="AV1372" s="270" t="s">
        <v>3258</v>
      </c>
      <c r="AW1372" s="277" t="s">
        <v>3258</v>
      </c>
      <c r="AY1372" t="str">
        <f>VLOOKUP(A1372,[1]Sheet2!A$3:AC$3636,29,0)</f>
        <v/>
      </c>
      <c r="AZ1372" s="270" t="s">
        <v>3258</v>
      </c>
      <c r="BA1372" s="270" t="s">
        <v>3258</v>
      </c>
      <c r="BB1372" s="270" t="s">
        <v>3258</v>
      </c>
      <c r="BC1372" s="270" t="s">
        <v>3258</v>
      </c>
      <c r="BD1372" s="270"/>
      <c r="BE1372" s="270"/>
    </row>
    <row r="1373" spans="1:83" ht="14.4" x14ac:dyDescent="0.3">
      <c r="A1373" s="269">
        <v>526469</v>
      </c>
      <c r="B1373" s="272" t="str">
        <f>VLOOKUP(A1373,[1]Sheet4!B$1:G$3636,5,0)</f>
        <v>الرابعة حديث</v>
      </c>
      <c r="C1373" s="270" t="s">
        <v>1259</v>
      </c>
      <c r="D1373" s="270" t="s">
        <v>1259</v>
      </c>
      <c r="E1373" s="270" t="s">
        <v>1259</v>
      </c>
      <c r="F1373" s="270" t="s">
        <v>1259</v>
      </c>
      <c r="G1373" s="270" t="s">
        <v>1259</v>
      </c>
      <c r="H1373" s="270" t="s">
        <v>1259</v>
      </c>
      <c r="I1373" s="270" t="s">
        <v>1259</v>
      </c>
      <c r="J1373" s="270" t="s">
        <v>1259</v>
      </c>
      <c r="K1373" s="270" t="s">
        <v>1259</v>
      </c>
      <c r="L1373" s="270" t="s">
        <v>1259</v>
      </c>
      <c r="M1373" s="270" t="s">
        <v>1259</v>
      </c>
      <c r="N1373" s="270" t="s">
        <v>1259</v>
      </c>
      <c r="O1373" s="270" t="s">
        <v>1259</v>
      </c>
      <c r="P1373" s="270" t="s">
        <v>1259</v>
      </c>
      <c r="Q1373" s="270" t="s">
        <v>1259</v>
      </c>
      <c r="R1373" s="270" t="s">
        <v>1259</v>
      </c>
      <c r="S1373" s="270" t="s">
        <v>1259</v>
      </c>
      <c r="T1373" s="270" t="s">
        <v>1259</v>
      </c>
      <c r="U1373" s="270" t="s">
        <v>1259</v>
      </c>
      <c r="V1373" s="270" t="s">
        <v>1259</v>
      </c>
      <c r="W1373" s="270" t="s">
        <v>1259</v>
      </c>
      <c r="X1373" s="270" t="s">
        <v>1259</v>
      </c>
      <c r="Y1373" s="270" t="s">
        <v>1259</v>
      </c>
      <c r="Z1373" s="270" t="s">
        <v>1259</v>
      </c>
      <c r="AA1373" s="270" t="s">
        <v>1259</v>
      </c>
      <c r="AB1373" s="270" t="s">
        <v>1259</v>
      </c>
      <c r="AC1373" s="270" t="s">
        <v>1259</v>
      </c>
      <c r="AD1373" s="270" t="s">
        <v>1259</v>
      </c>
      <c r="AE1373" s="270" t="s">
        <v>1259</v>
      </c>
      <c r="AF1373" s="270" t="s">
        <v>1259</v>
      </c>
      <c r="AG1373" s="270" t="s">
        <v>1259</v>
      </c>
      <c r="AH1373" s="270" t="s">
        <v>1259</v>
      </c>
      <c r="AI1373" s="270" t="s">
        <v>1259</v>
      </c>
      <c r="AJ1373" s="270" t="s">
        <v>1259</v>
      </c>
      <c r="AK1373" s="270" t="s">
        <v>1259</v>
      </c>
      <c r="AL1373" s="270" t="s">
        <v>1259</v>
      </c>
      <c r="AM1373" s="270" t="s">
        <v>1259</v>
      </c>
      <c r="AN1373" s="270" t="s">
        <v>1259</v>
      </c>
      <c r="AO1373" s="270" t="s">
        <v>1259</v>
      </c>
      <c r="AP1373" s="270" t="s">
        <v>1259</v>
      </c>
      <c r="AQ1373" s="270" t="s">
        <v>1259</v>
      </c>
      <c r="AR1373" s="270" t="s">
        <v>1259</v>
      </c>
      <c r="AS1373" s="270" t="s">
        <v>3258</v>
      </c>
      <c r="AT1373" s="270" t="s">
        <v>3258</v>
      </c>
      <c r="AU1373" s="270" t="s">
        <v>3258</v>
      </c>
      <c r="AV1373" s="270" t="s">
        <v>3258</v>
      </c>
      <c r="AW1373" s="277" t="s">
        <v>3258</v>
      </c>
      <c r="AY1373" t="str">
        <f>VLOOKUP(A1373,[1]Sheet2!A$3:AC$3636,29,0)</f>
        <v/>
      </c>
      <c r="AZ1373" s="270" t="s">
        <v>3258</v>
      </c>
      <c r="BA1373" s="270" t="s">
        <v>3258</v>
      </c>
      <c r="BB1373" s="270" t="s">
        <v>3258</v>
      </c>
      <c r="BC1373" s="270" t="s">
        <v>3258</v>
      </c>
      <c r="BD1373" s="270"/>
      <c r="BE1373" s="270"/>
    </row>
    <row r="1374" spans="1:83" ht="14.4" x14ac:dyDescent="0.3">
      <c r="A1374" s="269">
        <v>526491</v>
      </c>
      <c r="B1374" s="272" t="str">
        <f>VLOOKUP(A1374,[1]Sheet4!B$1:G$3636,5,0)</f>
        <v>الرابعة حديث</v>
      </c>
      <c r="C1374" s="270" t="s">
        <v>1259</v>
      </c>
      <c r="D1374" s="270" t="s">
        <v>1259</v>
      </c>
      <c r="E1374" s="270" t="s">
        <v>1259</v>
      </c>
      <c r="F1374" s="270" t="s">
        <v>1259</v>
      </c>
      <c r="G1374" s="270" t="s">
        <v>1259</v>
      </c>
      <c r="H1374" s="270" t="s">
        <v>1259</v>
      </c>
      <c r="I1374" s="270" t="s">
        <v>1259</v>
      </c>
      <c r="J1374" s="270" t="s">
        <v>1259</v>
      </c>
      <c r="K1374" s="270" t="s">
        <v>1259</v>
      </c>
      <c r="L1374" s="270" t="s">
        <v>1259</v>
      </c>
      <c r="M1374" s="270" t="s">
        <v>1259</v>
      </c>
      <c r="N1374" s="270" t="s">
        <v>1259</v>
      </c>
      <c r="O1374" s="270" t="s">
        <v>1259</v>
      </c>
      <c r="P1374" s="270" t="s">
        <v>1259</v>
      </c>
      <c r="Q1374" s="270" t="s">
        <v>1259</v>
      </c>
      <c r="R1374" s="270" t="s">
        <v>1259</v>
      </c>
      <c r="S1374" s="270" t="s">
        <v>1259</v>
      </c>
      <c r="T1374" s="270" t="s">
        <v>1259</v>
      </c>
      <c r="U1374" s="270" t="s">
        <v>1259</v>
      </c>
      <c r="V1374" s="270" t="s">
        <v>1259</v>
      </c>
      <c r="W1374" s="270" t="s">
        <v>1259</v>
      </c>
      <c r="X1374" s="270" t="s">
        <v>1259</v>
      </c>
      <c r="Y1374" s="270" t="s">
        <v>1259</v>
      </c>
      <c r="Z1374" s="270" t="s">
        <v>1259</v>
      </c>
      <c r="AA1374" s="270" t="s">
        <v>1259</v>
      </c>
      <c r="AB1374" s="270" t="s">
        <v>1259</v>
      </c>
      <c r="AC1374" s="270" t="s">
        <v>1259</v>
      </c>
      <c r="AD1374" s="270" t="s">
        <v>1259</v>
      </c>
      <c r="AE1374" s="270" t="s">
        <v>1259</v>
      </c>
      <c r="AF1374" s="270" t="s">
        <v>1259</v>
      </c>
      <c r="AG1374" s="270" t="s">
        <v>1259</v>
      </c>
      <c r="AH1374" s="270" t="s">
        <v>1259</v>
      </c>
      <c r="AI1374" s="270" t="s">
        <v>1259</v>
      </c>
      <c r="AJ1374" s="270" t="s">
        <v>1259</v>
      </c>
      <c r="AK1374" s="270" t="s">
        <v>1259</v>
      </c>
      <c r="AL1374" s="270" t="s">
        <v>1259</v>
      </c>
      <c r="AM1374" s="270" t="s">
        <v>1259</v>
      </c>
      <c r="AN1374" s="270" t="s">
        <v>1259</v>
      </c>
      <c r="AO1374" s="270" t="s">
        <v>1259</v>
      </c>
      <c r="AP1374" s="270" t="s">
        <v>1259</v>
      </c>
      <c r="AQ1374" s="270" t="s">
        <v>1259</v>
      </c>
      <c r="AR1374" s="270" t="s">
        <v>1259</v>
      </c>
      <c r="AS1374" s="270" t="s">
        <v>3258</v>
      </c>
      <c r="AT1374" s="270" t="s">
        <v>3258</v>
      </c>
      <c r="AU1374" s="270" t="s">
        <v>3258</v>
      </c>
      <c r="AV1374" s="270" t="s">
        <v>3258</v>
      </c>
      <c r="AW1374" s="277" t="s">
        <v>3258</v>
      </c>
      <c r="AY1374" t="str">
        <f>VLOOKUP(A1374,[1]Sheet2!A$3:AC$3636,29,0)</f>
        <v/>
      </c>
      <c r="AZ1374" s="270" t="s">
        <v>3258</v>
      </c>
      <c r="BA1374" s="270" t="s">
        <v>3258</v>
      </c>
      <c r="BB1374" s="270" t="s">
        <v>3258</v>
      </c>
      <c r="BC1374" s="270" t="s">
        <v>3258</v>
      </c>
      <c r="BD1374" s="270"/>
      <c r="BE1374" s="270"/>
    </row>
    <row r="1375" spans="1:83" ht="14.4" x14ac:dyDescent="0.3">
      <c r="A1375" s="269">
        <v>526493</v>
      </c>
      <c r="B1375" s="272" t="str">
        <f>VLOOKUP(A1375,[1]Sheet4!B$1:G$3636,5,0)</f>
        <v>الرابعة حديث</v>
      </c>
      <c r="C1375" s="270" t="s">
        <v>1259</v>
      </c>
      <c r="D1375" s="270" t="s">
        <v>1259</v>
      </c>
      <c r="E1375" s="270" t="s">
        <v>1259</v>
      </c>
      <c r="F1375" s="270" t="s">
        <v>1259</v>
      </c>
      <c r="G1375" s="270" t="s">
        <v>1259</v>
      </c>
      <c r="H1375" s="270" t="s">
        <v>1259</v>
      </c>
      <c r="I1375" s="270" t="s">
        <v>1259</v>
      </c>
      <c r="J1375" s="270" t="s">
        <v>1259</v>
      </c>
      <c r="K1375" s="270" t="s">
        <v>1259</v>
      </c>
      <c r="L1375" s="270" t="s">
        <v>1259</v>
      </c>
      <c r="M1375" s="270" t="s">
        <v>1259</v>
      </c>
      <c r="N1375" s="270" t="s">
        <v>1259</v>
      </c>
      <c r="O1375" s="270" t="s">
        <v>1259</v>
      </c>
      <c r="P1375" s="270" t="s">
        <v>1259</v>
      </c>
      <c r="Q1375" s="270" t="s">
        <v>1259</v>
      </c>
      <c r="R1375" s="270" t="s">
        <v>1259</v>
      </c>
      <c r="S1375" s="270" t="s">
        <v>1259</v>
      </c>
      <c r="T1375" s="270" t="s">
        <v>1259</v>
      </c>
      <c r="U1375" s="270" t="s">
        <v>1259</v>
      </c>
      <c r="V1375" s="270" t="s">
        <v>1259</v>
      </c>
      <c r="W1375" s="270" t="s">
        <v>1259</v>
      </c>
      <c r="X1375" s="270" t="s">
        <v>1259</v>
      </c>
      <c r="Y1375" s="270" t="s">
        <v>1259</v>
      </c>
      <c r="Z1375" s="270" t="s">
        <v>1259</v>
      </c>
      <c r="AA1375" s="270" t="s">
        <v>1259</v>
      </c>
      <c r="AB1375" s="270" t="s">
        <v>1259</v>
      </c>
      <c r="AC1375" s="270" t="s">
        <v>1259</v>
      </c>
      <c r="AD1375" s="270" t="s">
        <v>1259</v>
      </c>
      <c r="AE1375" s="270" t="s">
        <v>1259</v>
      </c>
      <c r="AF1375" s="270" t="s">
        <v>1259</v>
      </c>
      <c r="AG1375" s="270" t="s">
        <v>1259</v>
      </c>
      <c r="AH1375" s="270" t="s">
        <v>1259</v>
      </c>
      <c r="AI1375" s="270" t="s">
        <v>1259</v>
      </c>
      <c r="AJ1375" s="270" t="s">
        <v>1259</v>
      </c>
      <c r="AK1375" s="270" t="s">
        <v>1259</v>
      </c>
      <c r="AL1375" s="270" t="s">
        <v>1259</v>
      </c>
      <c r="AM1375" s="270" t="s">
        <v>1259</v>
      </c>
      <c r="AN1375" s="270" t="s">
        <v>1259</v>
      </c>
      <c r="AO1375" s="270" t="s">
        <v>1259</v>
      </c>
      <c r="AP1375" s="270" t="s">
        <v>1259</v>
      </c>
      <c r="AQ1375" s="270" t="s">
        <v>1259</v>
      </c>
      <c r="AR1375" s="270" t="s">
        <v>1259</v>
      </c>
      <c r="AS1375" s="270" t="s">
        <v>3258</v>
      </c>
      <c r="AT1375" s="270" t="s">
        <v>3258</v>
      </c>
      <c r="AU1375" s="270" t="s">
        <v>3258</v>
      </c>
      <c r="AV1375" s="270" t="s">
        <v>3258</v>
      </c>
      <c r="AW1375" s="277" t="s">
        <v>3258</v>
      </c>
      <c r="AY1375" t="str">
        <f>VLOOKUP(A1375,[1]Sheet2!A$3:AC$3636,29,0)</f>
        <v/>
      </c>
      <c r="AZ1375" s="270" t="s">
        <v>3258</v>
      </c>
      <c r="BA1375" s="270" t="s">
        <v>3258</v>
      </c>
      <c r="BB1375" s="270" t="s">
        <v>3258</v>
      </c>
      <c r="BC1375" s="270" t="s">
        <v>3258</v>
      </c>
      <c r="BD1375" s="270"/>
      <c r="BE1375" s="270"/>
    </row>
    <row r="1376" spans="1:83" ht="14.4" x14ac:dyDescent="0.3">
      <c r="A1376" s="269">
        <v>526497</v>
      </c>
      <c r="B1376" s="272" t="str">
        <f>VLOOKUP(A1376,[1]Sheet4!B$1:G$3636,5,0)</f>
        <v>الرابعة حديث</v>
      </c>
      <c r="C1376" s="270" t="s">
        <v>1259</v>
      </c>
      <c r="D1376" s="270" t="s">
        <v>1259</v>
      </c>
      <c r="E1376" s="270" t="s">
        <v>1259</v>
      </c>
      <c r="F1376" s="270" t="s">
        <v>1259</v>
      </c>
      <c r="G1376" s="270" t="s">
        <v>1259</v>
      </c>
      <c r="H1376" s="270" t="s">
        <v>1259</v>
      </c>
      <c r="I1376" s="270" t="s">
        <v>1259</v>
      </c>
      <c r="J1376" s="270" t="s">
        <v>1259</v>
      </c>
      <c r="K1376" s="270" t="s">
        <v>1259</v>
      </c>
      <c r="L1376" s="270" t="s">
        <v>1259</v>
      </c>
      <c r="M1376" s="270" t="s">
        <v>1259</v>
      </c>
      <c r="N1376" s="270" t="s">
        <v>1259</v>
      </c>
      <c r="O1376" s="270" t="s">
        <v>1259</v>
      </c>
      <c r="P1376" s="270" t="s">
        <v>1259</v>
      </c>
      <c r="Q1376" s="270" t="s">
        <v>1259</v>
      </c>
      <c r="R1376" s="270" t="s">
        <v>1259</v>
      </c>
      <c r="S1376" s="270" t="s">
        <v>1259</v>
      </c>
      <c r="T1376" s="270" t="s">
        <v>1259</v>
      </c>
      <c r="U1376" s="270" t="s">
        <v>1259</v>
      </c>
      <c r="V1376" s="270" t="s">
        <v>1259</v>
      </c>
      <c r="W1376" s="270" t="s">
        <v>1259</v>
      </c>
      <c r="X1376" s="270" t="s">
        <v>1259</v>
      </c>
      <c r="Y1376" s="270" t="s">
        <v>1259</v>
      </c>
      <c r="Z1376" s="270" t="s">
        <v>1259</v>
      </c>
      <c r="AA1376" s="270" t="s">
        <v>1259</v>
      </c>
      <c r="AB1376" s="270" t="s">
        <v>1259</v>
      </c>
      <c r="AC1376" s="270" t="s">
        <v>1259</v>
      </c>
      <c r="AD1376" s="270" t="s">
        <v>1259</v>
      </c>
      <c r="AE1376" s="270" t="s">
        <v>1259</v>
      </c>
      <c r="AF1376" s="270" t="s">
        <v>1259</v>
      </c>
      <c r="AG1376" s="270" t="s">
        <v>1259</v>
      </c>
      <c r="AH1376" s="270" t="s">
        <v>1259</v>
      </c>
      <c r="AI1376" s="270" t="s">
        <v>1259</v>
      </c>
      <c r="AJ1376" s="270" t="s">
        <v>1259</v>
      </c>
      <c r="AK1376" s="270" t="s">
        <v>1259</v>
      </c>
      <c r="AL1376" s="270" t="s">
        <v>1259</v>
      </c>
      <c r="AM1376" s="270" t="s">
        <v>1259</v>
      </c>
      <c r="AN1376" s="270" t="s">
        <v>1259</v>
      </c>
      <c r="AO1376" s="270" t="s">
        <v>1259</v>
      </c>
      <c r="AP1376" s="270" t="s">
        <v>1259</v>
      </c>
      <c r="AQ1376" s="270" t="s">
        <v>1259</v>
      </c>
      <c r="AR1376" s="270" t="s">
        <v>1259</v>
      </c>
      <c r="AS1376" s="270" t="s">
        <v>3258</v>
      </c>
      <c r="AT1376" s="270" t="s">
        <v>3258</v>
      </c>
      <c r="AU1376" s="270" t="s">
        <v>3258</v>
      </c>
      <c r="AV1376" s="270" t="s">
        <v>3258</v>
      </c>
      <c r="AW1376" s="277" t="s">
        <v>3258</v>
      </c>
      <c r="AY1376" t="str">
        <f>VLOOKUP(A1376,[1]Sheet2!A$3:AC$3636,29,0)</f>
        <v/>
      </c>
      <c r="AZ1376" s="249"/>
      <c r="BA1376" s="249"/>
      <c r="BB1376" s="249"/>
      <c r="BC1376" s="249"/>
      <c r="BD1376" s="249"/>
      <c r="BE1376" s="270"/>
      <c r="BH1376" s="248"/>
      <c r="BI1376" s="248"/>
      <c r="BJ1376" s="248"/>
      <c r="BK1376" s="248"/>
      <c r="BL1376" s="248"/>
      <c r="BM1376" s="248"/>
      <c r="BN1376" s="248"/>
      <c r="BO1376" s="248"/>
      <c r="BP1376" s="248" t="s">
        <v>3258</v>
      </c>
      <c r="BQ1376" s="248" t="s">
        <v>3258</v>
      </c>
      <c r="BR1376" s="248" t="s">
        <v>3258</v>
      </c>
      <c r="BS1376" s="248" t="s">
        <v>3258</v>
      </c>
      <c r="BT1376" s="248" t="s">
        <v>3258</v>
      </c>
      <c r="BU1376" s="248" t="s">
        <v>3258</v>
      </c>
      <c r="BV1376" s="247"/>
      <c r="BW1376" s="248"/>
      <c r="BX1376" s="248"/>
      <c r="BY1376" s="248"/>
      <c r="BZ1376" s="248"/>
      <c r="CA1376" s="241"/>
      <c r="CB1376" s="241"/>
      <c r="CC1376" s="241"/>
      <c r="CD1376" s="241"/>
      <c r="CE1376" s="248"/>
    </row>
    <row r="1377" spans="1:83" ht="14.4" x14ac:dyDescent="0.3">
      <c r="A1377" s="269">
        <v>526501</v>
      </c>
      <c r="B1377" s="272" t="str">
        <f>VLOOKUP(A1377,[1]Sheet4!B$1:G$3636,5,0)</f>
        <v>الرابعة حديث</v>
      </c>
      <c r="C1377" s="270" t="s">
        <v>1259</v>
      </c>
      <c r="D1377" s="270" t="s">
        <v>1259</v>
      </c>
      <c r="E1377" s="270" t="s">
        <v>1259</v>
      </c>
      <c r="F1377" s="270" t="s">
        <v>1259</v>
      </c>
      <c r="G1377" s="270" t="s">
        <v>1259</v>
      </c>
      <c r="H1377" s="270" t="s">
        <v>1259</v>
      </c>
      <c r="I1377" s="270" t="s">
        <v>1259</v>
      </c>
      <c r="J1377" s="270" t="s">
        <v>1259</v>
      </c>
      <c r="K1377" s="270" t="s">
        <v>1259</v>
      </c>
      <c r="L1377" s="270" t="s">
        <v>1259</v>
      </c>
      <c r="M1377" s="270" t="s">
        <v>1259</v>
      </c>
      <c r="N1377" s="270" t="s">
        <v>1259</v>
      </c>
      <c r="O1377" s="270" t="s">
        <v>1259</v>
      </c>
      <c r="P1377" s="270" t="s">
        <v>1259</v>
      </c>
      <c r="Q1377" s="270" t="s">
        <v>1259</v>
      </c>
      <c r="R1377" s="270" t="s">
        <v>1259</v>
      </c>
      <c r="S1377" s="270" t="s">
        <v>1259</v>
      </c>
      <c r="T1377" s="270" t="s">
        <v>1259</v>
      </c>
      <c r="U1377" s="270" t="s">
        <v>1259</v>
      </c>
      <c r="V1377" s="270" t="s">
        <v>1259</v>
      </c>
      <c r="W1377" s="270" t="s">
        <v>1259</v>
      </c>
      <c r="X1377" s="270" t="s">
        <v>1259</v>
      </c>
      <c r="Y1377" s="270" t="s">
        <v>1259</v>
      </c>
      <c r="Z1377" s="270" t="s">
        <v>1259</v>
      </c>
      <c r="AA1377" s="270" t="s">
        <v>1259</v>
      </c>
      <c r="AB1377" s="270" t="s">
        <v>1259</v>
      </c>
      <c r="AC1377" s="270" t="s">
        <v>1259</v>
      </c>
      <c r="AD1377" s="270" t="s">
        <v>1259</v>
      </c>
      <c r="AE1377" s="270" t="s">
        <v>1259</v>
      </c>
      <c r="AF1377" s="270" t="s">
        <v>1259</v>
      </c>
      <c r="AG1377" s="270" t="s">
        <v>1259</v>
      </c>
      <c r="AH1377" s="270" t="s">
        <v>1259</v>
      </c>
      <c r="AI1377" s="270" t="s">
        <v>1259</v>
      </c>
      <c r="AJ1377" s="270" t="s">
        <v>1259</v>
      </c>
      <c r="AK1377" s="270" t="s">
        <v>1259</v>
      </c>
      <c r="AL1377" s="270" t="s">
        <v>1259</v>
      </c>
      <c r="AM1377" s="270" t="s">
        <v>1259</v>
      </c>
      <c r="AN1377" s="270" t="s">
        <v>1259</v>
      </c>
      <c r="AO1377" s="270" t="s">
        <v>1259</v>
      </c>
      <c r="AP1377" s="270" t="s">
        <v>1259</v>
      </c>
      <c r="AQ1377" s="270" t="s">
        <v>1259</v>
      </c>
      <c r="AR1377" s="270" t="s">
        <v>1259</v>
      </c>
      <c r="AS1377" s="270" t="s">
        <v>3258</v>
      </c>
      <c r="AT1377" s="270" t="s">
        <v>3258</v>
      </c>
      <c r="AU1377" s="270" t="s">
        <v>3258</v>
      </c>
      <c r="AV1377" s="270" t="s">
        <v>3258</v>
      </c>
      <c r="AW1377" s="277" t="s">
        <v>3258</v>
      </c>
      <c r="AY1377" t="str">
        <f>VLOOKUP(A1377,[1]Sheet2!A$3:AC$3636,29,0)</f>
        <v/>
      </c>
      <c r="AZ1377" s="270" t="s">
        <v>3258</v>
      </c>
      <c r="BA1377" s="270" t="s">
        <v>3258</v>
      </c>
      <c r="BB1377" s="270" t="s">
        <v>3258</v>
      </c>
      <c r="BC1377" s="270" t="s">
        <v>3258</v>
      </c>
      <c r="BD1377" s="270"/>
      <c r="BE1377" s="270"/>
    </row>
    <row r="1378" spans="1:83" ht="14.4" x14ac:dyDescent="0.3">
      <c r="A1378" s="269">
        <v>526502</v>
      </c>
      <c r="B1378" s="272" t="str">
        <f>VLOOKUP(A1378,[1]Sheet4!B$1:G$3636,5,0)</f>
        <v>الرابعة حديث</v>
      </c>
      <c r="C1378" s="270" t="s">
        <v>1259</v>
      </c>
      <c r="D1378" s="270" t="s">
        <v>1259</v>
      </c>
      <c r="E1378" s="270" t="s">
        <v>1259</v>
      </c>
      <c r="F1378" s="270" t="s">
        <v>1259</v>
      </c>
      <c r="G1378" s="270" t="s">
        <v>1259</v>
      </c>
      <c r="H1378" s="270" t="s">
        <v>1259</v>
      </c>
      <c r="I1378" s="270" t="s">
        <v>1259</v>
      </c>
      <c r="J1378" s="270" t="s">
        <v>1259</v>
      </c>
      <c r="K1378" s="270" t="s">
        <v>1259</v>
      </c>
      <c r="L1378" s="270" t="s">
        <v>1259</v>
      </c>
      <c r="M1378" s="270" t="s">
        <v>1259</v>
      </c>
      <c r="N1378" s="270" t="s">
        <v>1259</v>
      </c>
      <c r="O1378" s="270" t="s">
        <v>1259</v>
      </c>
      <c r="P1378" s="270" t="s">
        <v>1259</v>
      </c>
      <c r="Q1378" s="270" t="s">
        <v>1259</v>
      </c>
      <c r="R1378" s="270" t="s">
        <v>1259</v>
      </c>
      <c r="S1378" s="270" t="s">
        <v>1259</v>
      </c>
      <c r="T1378" s="270" t="s">
        <v>1259</v>
      </c>
      <c r="U1378" s="270" t="s">
        <v>1259</v>
      </c>
      <c r="V1378" s="270" t="s">
        <v>1259</v>
      </c>
      <c r="W1378" s="270" t="s">
        <v>1259</v>
      </c>
      <c r="X1378" s="270" t="s">
        <v>1259</v>
      </c>
      <c r="Y1378" s="270" t="s">
        <v>1259</v>
      </c>
      <c r="Z1378" s="270" t="s">
        <v>1259</v>
      </c>
      <c r="AA1378" s="270" t="s">
        <v>1259</v>
      </c>
      <c r="AB1378" s="270" t="s">
        <v>1259</v>
      </c>
      <c r="AC1378" s="270" t="s">
        <v>1259</v>
      </c>
      <c r="AD1378" s="270" t="s">
        <v>1259</v>
      </c>
      <c r="AE1378" s="270" t="s">
        <v>1259</v>
      </c>
      <c r="AF1378" s="270" t="s">
        <v>1259</v>
      </c>
      <c r="AG1378" s="270" t="s">
        <v>1259</v>
      </c>
      <c r="AH1378" s="270" t="s">
        <v>1259</v>
      </c>
      <c r="AI1378" s="270" t="s">
        <v>1259</v>
      </c>
      <c r="AJ1378" s="270" t="s">
        <v>1259</v>
      </c>
      <c r="AK1378" s="270" t="s">
        <v>1259</v>
      </c>
      <c r="AL1378" s="270" t="s">
        <v>1259</v>
      </c>
      <c r="AM1378" s="270" t="s">
        <v>1259</v>
      </c>
      <c r="AN1378" s="270" t="s">
        <v>1259</v>
      </c>
      <c r="AO1378" s="270" t="s">
        <v>1259</v>
      </c>
      <c r="AP1378" s="270" t="s">
        <v>1259</v>
      </c>
      <c r="AQ1378" s="270" t="s">
        <v>1259</v>
      </c>
      <c r="AR1378" s="270" t="s">
        <v>1259</v>
      </c>
      <c r="AS1378" s="270" t="s">
        <v>3258</v>
      </c>
      <c r="AT1378" s="270" t="s">
        <v>3258</v>
      </c>
      <c r="AU1378" s="270" t="s">
        <v>3258</v>
      </c>
      <c r="AV1378" s="270" t="s">
        <v>3258</v>
      </c>
      <c r="AW1378" s="277" t="s">
        <v>3258</v>
      </c>
      <c r="AY1378" t="str">
        <f>VLOOKUP(A1378,[1]Sheet2!A$3:AC$3636,29,0)</f>
        <v/>
      </c>
      <c r="AZ1378" s="270" t="s">
        <v>3258</v>
      </c>
      <c r="BA1378" s="270" t="s">
        <v>3258</v>
      </c>
      <c r="BB1378" s="270" t="s">
        <v>3258</v>
      </c>
      <c r="BC1378" s="270" t="s">
        <v>3258</v>
      </c>
      <c r="BD1378" s="270"/>
      <c r="BE1378" s="270"/>
    </row>
    <row r="1379" spans="1:83" ht="14.4" x14ac:dyDescent="0.3">
      <c r="A1379" s="269">
        <v>526518</v>
      </c>
      <c r="B1379" s="272" t="str">
        <f>VLOOKUP(A1379,[1]Sheet4!B$1:G$3636,5,0)</f>
        <v>الرابعة حديث</v>
      </c>
      <c r="C1379" s="270" t="s">
        <v>1259</v>
      </c>
      <c r="D1379" s="270" t="s">
        <v>1259</v>
      </c>
      <c r="E1379" s="270" t="s">
        <v>1259</v>
      </c>
      <c r="F1379" s="270" t="s">
        <v>1259</v>
      </c>
      <c r="G1379" s="270" t="s">
        <v>1259</v>
      </c>
      <c r="H1379" s="270" t="s">
        <v>1259</v>
      </c>
      <c r="I1379" s="270" t="s">
        <v>1259</v>
      </c>
      <c r="J1379" s="270" t="s">
        <v>1259</v>
      </c>
      <c r="K1379" s="270" t="s">
        <v>1259</v>
      </c>
      <c r="L1379" s="270" t="s">
        <v>1259</v>
      </c>
      <c r="M1379" s="270" t="s">
        <v>1259</v>
      </c>
      <c r="N1379" s="270" t="s">
        <v>1259</v>
      </c>
      <c r="O1379" s="270" t="s">
        <v>1259</v>
      </c>
      <c r="P1379" s="270" t="s">
        <v>1259</v>
      </c>
      <c r="Q1379" s="270" t="s">
        <v>1259</v>
      </c>
      <c r="R1379" s="270" t="s">
        <v>1259</v>
      </c>
      <c r="S1379" s="270" t="s">
        <v>1259</v>
      </c>
      <c r="T1379" s="270" t="s">
        <v>1259</v>
      </c>
      <c r="U1379" s="270" t="s">
        <v>1259</v>
      </c>
      <c r="V1379" s="270" t="s">
        <v>1259</v>
      </c>
      <c r="W1379" s="270" t="s">
        <v>1259</v>
      </c>
      <c r="X1379" s="270" t="s">
        <v>1259</v>
      </c>
      <c r="Y1379" s="270" t="s">
        <v>1259</v>
      </c>
      <c r="Z1379" s="270" t="s">
        <v>1259</v>
      </c>
      <c r="AA1379" s="270" t="s">
        <v>1259</v>
      </c>
      <c r="AB1379" s="270" t="s">
        <v>1259</v>
      </c>
      <c r="AC1379" s="270" t="s">
        <v>1259</v>
      </c>
      <c r="AD1379" s="270" t="s">
        <v>1259</v>
      </c>
      <c r="AE1379" s="270" t="s">
        <v>1259</v>
      </c>
      <c r="AF1379" s="270" t="s">
        <v>1259</v>
      </c>
      <c r="AG1379" s="270" t="s">
        <v>1259</v>
      </c>
      <c r="AH1379" s="270" t="s">
        <v>1259</v>
      </c>
      <c r="AI1379" s="270" t="s">
        <v>1259</v>
      </c>
      <c r="AJ1379" s="270" t="s">
        <v>1259</v>
      </c>
      <c r="AK1379" s="270" t="s">
        <v>1259</v>
      </c>
      <c r="AL1379" s="270" t="s">
        <v>1259</v>
      </c>
      <c r="AM1379" s="270" t="s">
        <v>1259</v>
      </c>
      <c r="AN1379" s="270" t="s">
        <v>1259</v>
      </c>
      <c r="AO1379" s="270" t="s">
        <v>1259</v>
      </c>
      <c r="AP1379" s="270" t="s">
        <v>1259</v>
      </c>
      <c r="AQ1379" s="270" t="s">
        <v>1259</v>
      </c>
      <c r="AR1379" s="270" t="s">
        <v>1259</v>
      </c>
      <c r="AS1379" s="270" t="s">
        <v>3258</v>
      </c>
      <c r="AT1379" s="270" t="s">
        <v>3258</v>
      </c>
      <c r="AU1379" s="270" t="s">
        <v>3258</v>
      </c>
      <c r="AV1379" s="270" t="s">
        <v>3258</v>
      </c>
      <c r="AW1379" s="277" t="s">
        <v>3258</v>
      </c>
      <c r="AY1379" t="str">
        <f>VLOOKUP(A1379,[1]Sheet2!A$3:AC$3636,29,0)</f>
        <v/>
      </c>
      <c r="AZ1379" s="270" t="s">
        <v>3258</v>
      </c>
      <c r="BA1379" s="270" t="s">
        <v>3258</v>
      </c>
      <c r="BB1379" s="270" t="s">
        <v>3258</v>
      </c>
      <c r="BC1379" s="270" t="s">
        <v>3258</v>
      </c>
      <c r="BD1379" s="270"/>
      <c r="BE1379" s="270"/>
      <c r="BH1379" s="248"/>
      <c r="BI1379" s="248"/>
      <c r="BJ1379" s="248"/>
      <c r="BK1379" s="248"/>
      <c r="BL1379" s="248"/>
      <c r="BM1379" s="248"/>
      <c r="BN1379" s="248"/>
      <c r="BO1379" s="248"/>
      <c r="BP1379" s="248" t="s">
        <v>3258</v>
      </c>
      <c r="BQ1379" s="248" t="s">
        <v>3258</v>
      </c>
      <c r="BR1379" s="248" t="s">
        <v>3258</v>
      </c>
      <c r="BS1379" s="248" t="s">
        <v>3258</v>
      </c>
      <c r="BT1379" s="248" t="s">
        <v>3258</v>
      </c>
      <c r="BU1379" s="248" t="s">
        <v>3258</v>
      </c>
      <c r="BV1379" s="247"/>
      <c r="BW1379" s="248"/>
      <c r="BX1379" s="248"/>
      <c r="BY1379" s="248"/>
      <c r="BZ1379" s="248"/>
      <c r="CA1379" s="241"/>
      <c r="CB1379" s="241"/>
      <c r="CC1379" s="241"/>
      <c r="CD1379" s="241"/>
      <c r="CE1379" s="248"/>
    </row>
    <row r="1380" spans="1:83" ht="14.4" x14ac:dyDescent="0.3">
      <c r="A1380" s="269">
        <v>526526</v>
      </c>
      <c r="B1380" s="272" t="str">
        <f>VLOOKUP(A1380,[1]Sheet4!B$1:G$3636,5,0)</f>
        <v>الرابعة حديث</v>
      </c>
      <c r="C1380" s="270" t="s">
        <v>1259</v>
      </c>
      <c r="D1380" s="270" t="s">
        <v>1259</v>
      </c>
      <c r="E1380" s="270" t="s">
        <v>1259</v>
      </c>
      <c r="F1380" s="270" t="s">
        <v>1259</v>
      </c>
      <c r="G1380" s="270" t="s">
        <v>1259</v>
      </c>
      <c r="H1380" s="270" t="s">
        <v>1259</v>
      </c>
      <c r="I1380" s="270" t="s">
        <v>1259</v>
      </c>
      <c r="J1380" s="270" t="s">
        <v>1259</v>
      </c>
      <c r="K1380" s="270" t="s">
        <v>1259</v>
      </c>
      <c r="L1380" s="270" t="s">
        <v>1259</v>
      </c>
      <c r="M1380" s="270" t="s">
        <v>1259</v>
      </c>
      <c r="N1380" s="270" t="s">
        <v>1259</v>
      </c>
      <c r="O1380" s="270" t="s">
        <v>1259</v>
      </c>
      <c r="P1380" s="270" t="s">
        <v>1259</v>
      </c>
      <c r="Q1380" s="270" t="s">
        <v>1259</v>
      </c>
      <c r="R1380" s="270" t="s">
        <v>1259</v>
      </c>
      <c r="S1380" s="270" t="s">
        <v>1259</v>
      </c>
      <c r="T1380" s="270" t="s">
        <v>1259</v>
      </c>
      <c r="U1380" s="270" t="s">
        <v>1259</v>
      </c>
      <c r="V1380" s="270" t="s">
        <v>1259</v>
      </c>
      <c r="W1380" s="270" t="s">
        <v>1259</v>
      </c>
      <c r="X1380" s="270" t="s">
        <v>1259</v>
      </c>
      <c r="Y1380" s="270" t="s">
        <v>1259</v>
      </c>
      <c r="Z1380" s="270" t="s">
        <v>1259</v>
      </c>
      <c r="AA1380" s="270" t="s">
        <v>1259</v>
      </c>
      <c r="AB1380" s="270" t="s">
        <v>1259</v>
      </c>
      <c r="AC1380" s="270" t="s">
        <v>1259</v>
      </c>
      <c r="AD1380" s="270" t="s">
        <v>1259</v>
      </c>
      <c r="AE1380" s="270" t="s">
        <v>1259</v>
      </c>
      <c r="AF1380" s="270" t="s">
        <v>1259</v>
      </c>
      <c r="AG1380" s="270" t="s">
        <v>1259</v>
      </c>
      <c r="AH1380" s="270" t="s">
        <v>1259</v>
      </c>
      <c r="AI1380" s="270" t="s">
        <v>1259</v>
      </c>
      <c r="AJ1380" s="270" t="s">
        <v>1259</v>
      </c>
      <c r="AK1380" s="270" t="s">
        <v>1259</v>
      </c>
      <c r="AL1380" s="270" t="s">
        <v>1259</v>
      </c>
      <c r="AM1380" s="270" t="s">
        <v>1259</v>
      </c>
      <c r="AN1380" s="270" t="s">
        <v>1259</v>
      </c>
      <c r="AO1380" s="270" t="s">
        <v>1259</v>
      </c>
      <c r="AP1380" s="270" t="s">
        <v>1259</v>
      </c>
      <c r="AQ1380" s="270" t="s">
        <v>1259</v>
      </c>
      <c r="AR1380" s="270" t="s">
        <v>1259</v>
      </c>
      <c r="AS1380" s="270" t="s">
        <v>3258</v>
      </c>
      <c r="AT1380" s="270" t="s">
        <v>3258</v>
      </c>
      <c r="AU1380" s="270" t="s">
        <v>3258</v>
      </c>
      <c r="AV1380" s="270" t="s">
        <v>3258</v>
      </c>
      <c r="AW1380" s="277" t="s">
        <v>3258</v>
      </c>
      <c r="AY1380" t="str">
        <f>VLOOKUP(A1380,[1]Sheet2!A$3:AC$3636,29,0)</f>
        <v/>
      </c>
      <c r="AZ1380" s="270" t="s">
        <v>3258</v>
      </c>
      <c r="BA1380" s="270" t="s">
        <v>3258</v>
      </c>
      <c r="BB1380" s="270" t="s">
        <v>3258</v>
      </c>
      <c r="BC1380" s="270" t="s">
        <v>3258</v>
      </c>
      <c r="BD1380" s="270"/>
      <c r="BE1380" s="270"/>
    </row>
    <row r="1381" spans="1:83" ht="14.4" x14ac:dyDescent="0.3">
      <c r="A1381" s="269">
        <v>526528</v>
      </c>
      <c r="B1381" s="272" t="str">
        <f>VLOOKUP(A1381,[1]Sheet4!B$1:G$3636,5,0)</f>
        <v>الرابعة حديث</v>
      </c>
      <c r="C1381" s="270" t="s">
        <v>1259</v>
      </c>
      <c r="D1381" s="270" t="s">
        <v>1259</v>
      </c>
      <c r="E1381" s="270" t="s">
        <v>1259</v>
      </c>
      <c r="F1381" s="270" t="s">
        <v>1259</v>
      </c>
      <c r="G1381" s="270" t="s">
        <v>1259</v>
      </c>
      <c r="H1381" s="270" t="s">
        <v>1259</v>
      </c>
      <c r="I1381" s="270" t="s">
        <v>1259</v>
      </c>
      <c r="J1381" s="270" t="s">
        <v>1259</v>
      </c>
      <c r="K1381" s="270" t="s">
        <v>1259</v>
      </c>
      <c r="L1381" s="270" t="s">
        <v>1259</v>
      </c>
      <c r="M1381" s="270" t="s">
        <v>1259</v>
      </c>
      <c r="N1381" s="270" t="s">
        <v>1259</v>
      </c>
      <c r="O1381" s="270" t="s">
        <v>1259</v>
      </c>
      <c r="P1381" s="270" t="s">
        <v>1259</v>
      </c>
      <c r="Q1381" s="270" t="s">
        <v>1259</v>
      </c>
      <c r="R1381" s="270" t="s">
        <v>1259</v>
      </c>
      <c r="S1381" s="270" t="s">
        <v>1259</v>
      </c>
      <c r="T1381" s="270" t="s">
        <v>1259</v>
      </c>
      <c r="U1381" s="270" t="s">
        <v>1259</v>
      </c>
      <c r="V1381" s="270" t="s">
        <v>1259</v>
      </c>
      <c r="W1381" s="270" t="s">
        <v>1259</v>
      </c>
      <c r="X1381" s="270" t="s">
        <v>1259</v>
      </c>
      <c r="Y1381" s="270" t="s">
        <v>1259</v>
      </c>
      <c r="Z1381" s="270" t="s">
        <v>1259</v>
      </c>
      <c r="AA1381" s="270" t="s">
        <v>1259</v>
      </c>
      <c r="AB1381" s="270" t="s">
        <v>1259</v>
      </c>
      <c r="AC1381" s="270" t="s">
        <v>1259</v>
      </c>
      <c r="AD1381" s="270" t="s">
        <v>1259</v>
      </c>
      <c r="AE1381" s="270" t="s">
        <v>1259</v>
      </c>
      <c r="AF1381" s="270" t="s">
        <v>1259</v>
      </c>
      <c r="AG1381" s="270" t="s">
        <v>1259</v>
      </c>
      <c r="AH1381" s="270" t="s">
        <v>1259</v>
      </c>
      <c r="AI1381" s="270" t="s">
        <v>1259</v>
      </c>
      <c r="AJ1381" s="270" t="s">
        <v>1259</v>
      </c>
      <c r="AK1381" s="270" t="s">
        <v>1259</v>
      </c>
      <c r="AL1381" s="270" t="s">
        <v>1259</v>
      </c>
      <c r="AM1381" s="270" t="s">
        <v>1259</v>
      </c>
      <c r="AN1381" s="270" t="s">
        <v>1259</v>
      </c>
      <c r="AO1381" s="270" t="s">
        <v>1259</v>
      </c>
      <c r="AP1381" s="270" t="s">
        <v>1259</v>
      </c>
      <c r="AQ1381" s="270" t="s">
        <v>1259</v>
      </c>
      <c r="AR1381" s="270" t="s">
        <v>1259</v>
      </c>
      <c r="AS1381" s="270" t="s">
        <v>3258</v>
      </c>
      <c r="AT1381" s="270" t="s">
        <v>3258</v>
      </c>
      <c r="AU1381" s="270" t="s">
        <v>3258</v>
      </c>
      <c r="AV1381" s="270" t="s">
        <v>3258</v>
      </c>
      <c r="AW1381" s="277" t="s">
        <v>3258</v>
      </c>
      <c r="AY1381" t="str">
        <f>VLOOKUP(A1381,[1]Sheet2!A$3:AC$3636,29,0)</f>
        <v/>
      </c>
      <c r="AZ1381" s="270" t="s">
        <v>3258</v>
      </c>
      <c r="BA1381" s="270" t="s">
        <v>3258</v>
      </c>
      <c r="BB1381" s="270" t="s">
        <v>3258</v>
      </c>
      <c r="BC1381" s="270" t="s">
        <v>3258</v>
      </c>
      <c r="BD1381" s="270"/>
      <c r="BE1381" s="270"/>
    </row>
    <row r="1382" spans="1:83" ht="14.4" x14ac:dyDescent="0.3">
      <c r="A1382" s="269">
        <v>526529</v>
      </c>
      <c r="B1382" s="272" t="str">
        <f>VLOOKUP(A1382,[1]Sheet4!B$1:G$3636,5,0)</f>
        <v>الرابعة حديث</v>
      </c>
      <c r="C1382" s="270" t="s">
        <v>1259</v>
      </c>
      <c r="D1382" s="270" t="s">
        <v>1259</v>
      </c>
      <c r="E1382" s="270" t="s">
        <v>1259</v>
      </c>
      <c r="F1382" s="270" t="s">
        <v>1259</v>
      </c>
      <c r="G1382" s="270" t="s">
        <v>1259</v>
      </c>
      <c r="H1382" s="270" t="s">
        <v>1259</v>
      </c>
      <c r="I1382" s="270" t="s">
        <v>1259</v>
      </c>
      <c r="J1382" s="270" t="s">
        <v>1259</v>
      </c>
      <c r="K1382" s="270" t="s">
        <v>1259</v>
      </c>
      <c r="L1382" s="270" t="s">
        <v>1259</v>
      </c>
      <c r="M1382" s="270" t="s">
        <v>1259</v>
      </c>
      <c r="N1382" s="270" t="s">
        <v>1259</v>
      </c>
      <c r="O1382" s="270" t="s">
        <v>1259</v>
      </c>
      <c r="P1382" s="270" t="s">
        <v>1259</v>
      </c>
      <c r="Q1382" s="270" t="s">
        <v>1259</v>
      </c>
      <c r="R1382" s="270" t="s">
        <v>1259</v>
      </c>
      <c r="S1382" s="270" t="s">
        <v>1259</v>
      </c>
      <c r="T1382" s="270" t="s">
        <v>1259</v>
      </c>
      <c r="U1382" s="270" t="s">
        <v>1259</v>
      </c>
      <c r="V1382" s="270" t="s">
        <v>1259</v>
      </c>
      <c r="W1382" s="270" t="s">
        <v>1259</v>
      </c>
      <c r="X1382" s="270" t="s">
        <v>1259</v>
      </c>
      <c r="Y1382" s="270" t="s">
        <v>1259</v>
      </c>
      <c r="Z1382" s="270" t="s">
        <v>1259</v>
      </c>
      <c r="AA1382" s="270" t="s">
        <v>1259</v>
      </c>
      <c r="AB1382" s="270" t="s">
        <v>1259</v>
      </c>
      <c r="AC1382" s="270" t="s">
        <v>1259</v>
      </c>
      <c r="AD1382" s="270" t="s">
        <v>1259</v>
      </c>
      <c r="AE1382" s="270" t="s">
        <v>1259</v>
      </c>
      <c r="AF1382" s="270" t="s">
        <v>1259</v>
      </c>
      <c r="AG1382" s="270" t="s">
        <v>1259</v>
      </c>
      <c r="AH1382" s="270" t="s">
        <v>1259</v>
      </c>
      <c r="AI1382" s="270" t="s">
        <v>1259</v>
      </c>
      <c r="AJ1382" s="270" t="s">
        <v>1259</v>
      </c>
      <c r="AK1382" s="270" t="s">
        <v>1259</v>
      </c>
      <c r="AL1382" s="270" t="s">
        <v>1259</v>
      </c>
      <c r="AM1382" s="270" t="s">
        <v>1259</v>
      </c>
      <c r="AN1382" s="270" t="s">
        <v>1259</v>
      </c>
      <c r="AO1382" s="270" t="s">
        <v>1259</v>
      </c>
      <c r="AP1382" s="270" t="s">
        <v>1259</v>
      </c>
      <c r="AQ1382" s="270" t="s">
        <v>1259</v>
      </c>
      <c r="AR1382" s="270" t="s">
        <v>1259</v>
      </c>
      <c r="AS1382" s="270" t="s">
        <v>3258</v>
      </c>
      <c r="AT1382" s="270" t="s">
        <v>3258</v>
      </c>
      <c r="AU1382" s="270" t="s">
        <v>3258</v>
      </c>
      <c r="AV1382" s="270" t="s">
        <v>3258</v>
      </c>
      <c r="AW1382" s="277" t="s">
        <v>3258</v>
      </c>
      <c r="AY1382" t="str">
        <f>VLOOKUP(A1382,[1]Sheet2!A$3:AC$3636,29,0)</f>
        <v/>
      </c>
      <c r="AZ1382" s="270" t="s">
        <v>3258</v>
      </c>
      <c r="BA1382" s="270" t="s">
        <v>3258</v>
      </c>
      <c r="BB1382" s="270" t="s">
        <v>3258</v>
      </c>
      <c r="BC1382" s="270" t="s">
        <v>3258</v>
      </c>
      <c r="BD1382" s="270"/>
      <c r="BE1382" s="270"/>
    </row>
    <row r="1383" spans="1:83" ht="14.4" x14ac:dyDescent="0.3">
      <c r="A1383" s="269">
        <v>526533</v>
      </c>
      <c r="B1383" s="272" t="str">
        <f>VLOOKUP(A1383,[1]Sheet4!B$1:G$3636,5,0)</f>
        <v>الرابعة حديث</v>
      </c>
      <c r="C1383" s="270" t="s">
        <v>1259</v>
      </c>
      <c r="D1383" s="270" t="s">
        <v>1259</v>
      </c>
      <c r="E1383" s="270" t="s">
        <v>1259</v>
      </c>
      <c r="F1383" s="270" t="s">
        <v>1259</v>
      </c>
      <c r="G1383" s="270" t="s">
        <v>1259</v>
      </c>
      <c r="H1383" s="270" t="s">
        <v>1259</v>
      </c>
      <c r="I1383" s="270" t="s">
        <v>1259</v>
      </c>
      <c r="J1383" s="270" t="s">
        <v>1259</v>
      </c>
      <c r="K1383" s="270" t="s">
        <v>1259</v>
      </c>
      <c r="L1383" s="270" t="s">
        <v>1259</v>
      </c>
      <c r="M1383" s="270" t="s">
        <v>1259</v>
      </c>
      <c r="N1383" s="270" t="s">
        <v>1259</v>
      </c>
      <c r="O1383" s="270" t="s">
        <v>1259</v>
      </c>
      <c r="P1383" s="270" t="s">
        <v>1259</v>
      </c>
      <c r="Q1383" s="270" t="s">
        <v>1259</v>
      </c>
      <c r="R1383" s="270" t="s">
        <v>1259</v>
      </c>
      <c r="S1383" s="270" t="s">
        <v>1259</v>
      </c>
      <c r="T1383" s="270" t="s">
        <v>1259</v>
      </c>
      <c r="U1383" s="270" t="s">
        <v>1259</v>
      </c>
      <c r="V1383" s="270" t="s">
        <v>1259</v>
      </c>
      <c r="W1383" s="270" t="s">
        <v>1259</v>
      </c>
      <c r="X1383" s="270" t="s">
        <v>1259</v>
      </c>
      <c r="Y1383" s="270" t="s">
        <v>1259</v>
      </c>
      <c r="Z1383" s="270" t="s">
        <v>1259</v>
      </c>
      <c r="AA1383" s="270" t="s">
        <v>1259</v>
      </c>
      <c r="AB1383" s="270" t="s">
        <v>1259</v>
      </c>
      <c r="AC1383" s="270" t="s">
        <v>1259</v>
      </c>
      <c r="AD1383" s="270" t="s">
        <v>1259</v>
      </c>
      <c r="AE1383" s="270" t="s">
        <v>1259</v>
      </c>
      <c r="AF1383" s="270" t="s">
        <v>1259</v>
      </c>
      <c r="AG1383" s="270" t="s">
        <v>1259</v>
      </c>
      <c r="AH1383" s="270" t="s">
        <v>1259</v>
      </c>
      <c r="AI1383" s="270" t="s">
        <v>1259</v>
      </c>
      <c r="AJ1383" s="270" t="s">
        <v>1259</v>
      </c>
      <c r="AK1383" s="270" t="s">
        <v>1259</v>
      </c>
      <c r="AL1383" s="270" t="s">
        <v>1259</v>
      </c>
      <c r="AM1383" s="270" t="s">
        <v>1259</v>
      </c>
      <c r="AN1383" s="270" t="s">
        <v>1259</v>
      </c>
      <c r="AO1383" s="270" t="s">
        <v>1259</v>
      </c>
      <c r="AP1383" s="270" t="s">
        <v>1259</v>
      </c>
      <c r="AQ1383" s="270" t="s">
        <v>1259</v>
      </c>
      <c r="AR1383" s="270" t="s">
        <v>1259</v>
      </c>
      <c r="AS1383" s="270" t="s">
        <v>3258</v>
      </c>
      <c r="AT1383" s="270" t="s">
        <v>3258</v>
      </c>
      <c r="AU1383" s="270" t="s">
        <v>3258</v>
      </c>
      <c r="AV1383" s="270" t="s">
        <v>3258</v>
      </c>
      <c r="AW1383" s="277" t="s">
        <v>3258</v>
      </c>
      <c r="AY1383" t="str">
        <f>VLOOKUP(A1383,[1]Sheet2!A$3:AC$3636,29,0)</f>
        <v/>
      </c>
      <c r="AZ1383" s="270" t="s">
        <v>3258</v>
      </c>
      <c r="BA1383" s="270" t="s">
        <v>3258</v>
      </c>
      <c r="BB1383" s="270" t="s">
        <v>3258</v>
      </c>
      <c r="BC1383" s="270" t="s">
        <v>3258</v>
      </c>
      <c r="BD1383" s="270"/>
      <c r="BE1383" s="270"/>
    </row>
    <row r="1384" spans="1:83" ht="14.4" x14ac:dyDescent="0.3">
      <c r="A1384" s="269">
        <v>526548</v>
      </c>
      <c r="B1384" s="272" t="str">
        <f>VLOOKUP(A1384,[1]Sheet4!B$1:G$3636,5,0)</f>
        <v>الرابعة حديث</v>
      </c>
      <c r="C1384" s="270" t="s">
        <v>1259</v>
      </c>
      <c r="D1384" s="270" t="s">
        <v>1259</v>
      </c>
      <c r="E1384" s="270" t="s">
        <v>1259</v>
      </c>
      <c r="F1384" s="270" t="s">
        <v>1259</v>
      </c>
      <c r="G1384" s="270" t="s">
        <v>1259</v>
      </c>
      <c r="H1384" s="270" t="s">
        <v>1259</v>
      </c>
      <c r="I1384" s="270" t="s">
        <v>1259</v>
      </c>
      <c r="J1384" s="270" t="s">
        <v>1259</v>
      </c>
      <c r="K1384" s="270" t="s">
        <v>1259</v>
      </c>
      <c r="L1384" s="270" t="s">
        <v>1259</v>
      </c>
      <c r="M1384" s="270" t="s">
        <v>1259</v>
      </c>
      <c r="N1384" s="270" t="s">
        <v>1259</v>
      </c>
      <c r="O1384" s="270" t="s">
        <v>1259</v>
      </c>
      <c r="P1384" s="270" t="s">
        <v>1259</v>
      </c>
      <c r="Q1384" s="270" t="s">
        <v>1259</v>
      </c>
      <c r="R1384" s="270" t="s">
        <v>1259</v>
      </c>
      <c r="S1384" s="270" t="s">
        <v>1259</v>
      </c>
      <c r="T1384" s="270" t="s">
        <v>1259</v>
      </c>
      <c r="U1384" s="270" t="s">
        <v>1259</v>
      </c>
      <c r="V1384" s="270" t="s">
        <v>1259</v>
      </c>
      <c r="W1384" s="270" t="s">
        <v>1259</v>
      </c>
      <c r="X1384" s="270" t="s">
        <v>1259</v>
      </c>
      <c r="Y1384" s="270" t="s">
        <v>1259</v>
      </c>
      <c r="Z1384" s="270" t="s">
        <v>1259</v>
      </c>
      <c r="AA1384" s="270" t="s">
        <v>1259</v>
      </c>
      <c r="AB1384" s="270" t="s">
        <v>1259</v>
      </c>
      <c r="AC1384" s="270" t="s">
        <v>1259</v>
      </c>
      <c r="AD1384" s="270" t="s">
        <v>1259</v>
      </c>
      <c r="AE1384" s="270" t="s">
        <v>1259</v>
      </c>
      <c r="AF1384" s="270" t="s">
        <v>1259</v>
      </c>
      <c r="AG1384" s="270" t="s">
        <v>1259</v>
      </c>
      <c r="AH1384" s="270" t="s">
        <v>1259</v>
      </c>
      <c r="AI1384" s="270" t="s">
        <v>1259</v>
      </c>
      <c r="AJ1384" s="270" t="s">
        <v>1259</v>
      </c>
      <c r="AK1384" s="270" t="s">
        <v>1259</v>
      </c>
      <c r="AL1384" s="270" t="s">
        <v>1259</v>
      </c>
      <c r="AM1384" s="270" t="s">
        <v>1259</v>
      </c>
      <c r="AN1384" s="270" t="s">
        <v>1259</v>
      </c>
      <c r="AO1384" s="270" t="s">
        <v>1259</v>
      </c>
      <c r="AP1384" s="270" t="s">
        <v>1259</v>
      </c>
      <c r="AQ1384" s="270" t="s">
        <v>1259</v>
      </c>
      <c r="AR1384" s="270" t="s">
        <v>1259</v>
      </c>
      <c r="AS1384" s="270" t="s">
        <v>3258</v>
      </c>
      <c r="AT1384" s="270" t="s">
        <v>3258</v>
      </c>
      <c r="AU1384" s="270" t="s">
        <v>3258</v>
      </c>
      <c r="AV1384" s="270" t="s">
        <v>3258</v>
      </c>
      <c r="AW1384" s="277" t="s">
        <v>3258</v>
      </c>
      <c r="AY1384" t="str">
        <f>VLOOKUP(A1384,[1]Sheet2!A$3:AC$3636,29,0)</f>
        <v/>
      </c>
      <c r="AZ1384" s="270" t="s">
        <v>3258</v>
      </c>
      <c r="BA1384" s="270" t="s">
        <v>3258</v>
      </c>
      <c r="BB1384" s="270" t="s">
        <v>3258</v>
      </c>
      <c r="BC1384" s="270" t="s">
        <v>3258</v>
      </c>
      <c r="BD1384" s="270"/>
      <c r="BE1384" s="270"/>
    </row>
    <row r="1385" spans="1:83" ht="14.4" x14ac:dyDescent="0.3">
      <c r="A1385" s="269">
        <v>526550</v>
      </c>
      <c r="B1385" s="272" t="str">
        <f>VLOOKUP(A1385,[1]Sheet4!B$1:G$3636,5,0)</f>
        <v>الرابعة حديث</v>
      </c>
      <c r="C1385" s="270" t="s">
        <v>1259</v>
      </c>
      <c r="D1385" s="270" t="s">
        <v>1259</v>
      </c>
      <c r="E1385" s="270" t="s">
        <v>1259</v>
      </c>
      <c r="F1385" s="270" t="s">
        <v>1259</v>
      </c>
      <c r="G1385" s="270" t="s">
        <v>1259</v>
      </c>
      <c r="H1385" s="270" t="s">
        <v>1259</v>
      </c>
      <c r="I1385" s="270" t="s">
        <v>1259</v>
      </c>
      <c r="J1385" s="270" t="s">
        <v>1259</v>
      </c>
      <c r="K1385" s="270" t="s">
        <v>1259</v>
      </c>
      <c r="L1385" s="270" t="s">
        <v>1259</v>
      </c>
      <c r="M1385" s="270" t="s">
        <v>1259</v>
      </c>
      <c r="N1385" s="270" t="s">
        <v>1259</v>
      </c>
      <c r="O1385" s="270" t="s">
        <v>1259</v>
      </c>
      <c r="P1385" s="270" t="s">
        <v>1259</v>
      </c>
      <c r="Q1385" s="270" t="s">
        <v>1259</v>
      </c>
      <c r="R1385" s="270" t="s">
        <v>1259</v>
      </c>
      <c r="S1385" s="270" t="s">
        <v>1259</v>
      </c>
      <c r="T1385" s="270" t="s">
        <v>1259</v>
      </c>
      <c r="U1385" s="270" t="s">
        <v>1259</v>
      </c>
      <c r="V1385" s="270" t="s">
        <v>1259</v>
      </c>
      <c r="W1385" s="270" t="s">
        <v>1259</v>
      </c>
      <c r="X1385" s="270" t="s">
        <v>1259</v>
      </c>
      <c r="Y1385" s="270" t="s">
        <v>1259</v>
      </c>
      <c r="Z1385" s="270" t="s">
        <v>1259</v>
      </c>
      <c r="AA1385" s="270" t="s">
        <v>1259</v>
      </c>
      <c r="AB1385" s="270" t="s">
        <v>1259</v>
      </c>
      <c r="AC1385" s="270" t="s">
        <v>1259</v>
      </c>
      <c r="AD1385" s="270" t="s">
        <v>1259</v>
      </c>
      <c r="AE1385" s="270" t="s">
        <v>1259</v>
      </c>
      <c r="AF1385" s="270" t="s">
        <v>1259</v>
      </c>
      <c r="AG1385" s="270" t="s">
        <v>1259</v>
      </c>
      <c r="AH1385" s="270" t="s">
        <v>1259</v>
      </c>
      <c r="AI1385" s="270" t="s">
        <v>1259</v>
      </c>
      <c r="AJ1385" s="270" t="s">
        <v>1259</v>
      </c>
      <c r="AK1385" s="270" t="s">
        <v>1259</v>
      </c>
      <c r="AL1385" s="270" t="s">
        <v>1259</v>
      </c>
      <c r="AM1385" s="270" t="s">
        <v>1259</v>
      </c>
      <c r="AN1385" s="270" t="s">
        <v>1259</v>
      </c>
      <c r="AO1385" s="270" t="s">
        <v>1259</v>
      </c>
      <c r="AP1385" s="270" t="s">
        <v>1259</v>
      </c>
      <c r="AQ1385" s="270" t="s">
        <v>1259</v>
      </c>
      <c r="AR1385" s="270" t="s">
        <v>1259</v>
      </c>
      <c r="AS1385" s="270" t="s">
        <v>3258</v>
      </c>
      <c r="AT1385" s="270" t="s">
        <v>3258</v>
      </c>
      <c r="AU1385" s="270" t="s">
        <v>3258</v>
      </c>
      <c r="AV1385" s="270" t="s">
        <v>3258</v>
      </c>
      <c r="AW1385" s="277" t="s">
        <v>3258</v>
      </c>
      <c r="AY1385" t="str">
        <f>VLOOKUP(A1385,[1]Sheet2!A$3:AC$3636,29,0)</f>
        <v/>
      </c>
      <c r="AZ1385" s="270" t="s">
        <v>3258</v>
      </c>
      <c r="BA1385" s="270" t="s">
        <v>3258</v>
      </c>
      <c r="BB1385" s="270" t="s">
        <v>3258</v>
      </c>
      <c r="BC1385" s="270" t="s">
        <v>3258</v>
      </c>
      <c r="BD1385" s="270"/>
      <c r="BE1385" s="270"/>
    </row>
    <row r="1386" spans="1:83" ht="14.4" x14ac:dyDescent="0.3">
      <c r="A1386" s="269">
        <v>526551</v>
      </c>
      <c r="B1386" s="272" t="str">
        <f>VLOOKUP(A1386,[1]Sheet4!B$1:G$3636,5,0)</f>
        <v>الرابعة حديث</v>
      </c>
      <c r="C1386" s="270" t="s">
        <v>1259</v>
      </c>
      <c r="D1386" s="270" t="s">
        <v>1259</v>
      </c>
      <c r="E1386" s="270" t="s">
        <v>1259</v>
      </c>
      <c r="F1386" s="270" t="s">
        <v>1259</v>
      </c>
      <c r="G1386" s="270" t="s">
        <v>1259</v>
      </c>
      <c r="H1386" s="270" t="s">
        <v>1259</v>
      </c>
      <c r="I1386" s="270" t="s">
        <v>1259</v>
      </c>
      <c r="J1386" s="270" t="s">
        <v>1259</v>
      </c>
      <c r="K1386" s="270" t="s">
        <v>1259</v>
      </c>
      <c r="L1386" s="270" t="s">
        <v>1259</v>
      </c>
      <c r="M1386" s="270" t="s">
        <v>1259</v>
      </c>
      <c r="N1386" s="270" t="s">
        <v>1259</v>
      </c>
      <c r="O1386" s="270" t="s">
        <v>1259</v>
      </c>
      <c r="P1386" s="270" t="s">
        <v>1259</v>
      </c>
      <c r="Q1386" s="270" t="s">
        <v>1259</v>
      </c>
      <c r="R1386" s="270" t="s">
        <v>1259</v>
      </c>
      <c r="S1386" s="270" t="s">
        <v>1259</v>
      </c>
      <c r="T1386" s="270" t="s">
        <v>1259</v>
      </c>
      <c r="U1386" s="270" t="s">
        <v>1259</v>
      </c>
      <c r="V1386" s="270" t="s">
        <v>1259</v>
      </c>
      <c r="W1386" s="270" t="s">
        <v>1259</v>
      </c>
      <c r="X1386" s="270" t="s">
        <v>1259</v>
      </c>
      <c r="Y1386" s="270" t="s">
        <v>1259</v>
      </c>
      <c r="Z1386" s="270" t="s">
        <v>1259</v>
      </c>
      <c r="AA1386" s="270" t="s">
        <v>1259</v>
      </c>
      <c r="AB1386" s="270" t="s">
        <v>1259</v>
      </c>
      <c r="AC1386" s="270" t="s">
        <v>1259</v>
      </c>
      <c r="AD1386" s="270" t="s">
        <v>1259</v>
      </c>
      <c r="AE1386" s="270" t="s">
        <v>1259</v>
      </c>
      <c r="AF1386" s="270" t="s">
        <v>1259</v>
      </c>
      <c r="AG1386" s="270" t="s">
        <v>1259</v>
      </c>
      <c r="AH1386" s="270" t="s">
        <v>1259</v>
      </c>
      <c r="AI1386" s="270" t="s">
        <v>1259</v>
      </c>
      <c r="AJ1386" s="270" t="s">
        <v>1259</v>
      </c>
      <c r="AK1386" s="270" t="s">
        <v>1259</v>
      </c>
      <c r="AL1386" s="270" t="s">
        <v>1259</v>
      </c>
      <c r="AM1386" s="270" t="s">
        <v>1259</v>
      </c>
      <c r="AN1386" s="270" t="s">
        <v>1259</v>
      </c>
      <c r="AO1386" s="270" t="s">
        <v>1259</v>
      </c>
      <c r="AP1386" s="270" t="s">
        <v>1259</v>
      </c>
      <c r="AQ1386" s="270" t="s">
        <v>1259</v>
      </c>
      <c r="AR1386" s="270" t="s">
        <v>1259</v>
      </c>
      <c r="AS1386" s="270" t="s">
        <v>3258</v>
      </c>
      <c r="AT1386" s="270" t="s">
        <v>3258</v>
      </c>
      <c r="AU1386" s="270" t="s">
        <v>3258</v>
      </c>
      <c r="AV1386" s="270" t="s">
        <v>3258</v>
      </c>
      <c r="AW1386" s="277" t="s">
        <v>3258</v>
      </c>
      <c r="AY1386" t="str">
        <f>VLOOKUP(A1386,[1]Sheet2!A$3:AC$3636,29,0)</f>
        <v/>
      </c>
      <c r="AZ1386" s="270" t="s">
        <v>3258</v>
      </c>
      <c r="BA1386" s="270" t="s">
        <v>3258</v>
      </c>
      <c r="BB1386" s="270" t="s">
        <v>3258</v>
      </c>
      <c r="BC1386" s="270" t="s">
        <v>3258</v>
      </c>
      <c r="BD1386" s="270"/>
      <c r="BE1386" s="270"/>
      <c r="BH1386" s="248"/>
      <c r="BI1386" s="248"/>
      <c r="BJ1386" s="248"/>
      <c r="BK1386" s="248"/>
      <c r="BL1386" s="248"/>
      <c r="BM1386" s="248"/>
      <c r="BN1386" s="248"/>
      <c r="BO1386" s="248"/>
      <c r="BP1386" s="248" t="s">
        <v>3258</v>
      </c>
      <c r="BQ1386" s="248" t="s">
        <v>3258</v>
      </c>
      <c r="BR1386" s="248" t="s">
        <v>3258</v>
      </c>
      <c r="BS1386" s="248" t="s">
        <v>3258</v>
      </c>
      <c r="BT1386" s="248" t="s">
        <v>3258</v>
      </c>
      <c r="BU1386" s="248" t="s">
        <v>3258</v>
      </c>
      <c r="BV1386" s="247"/>
      <c r="BW1386" s="248"/>
      <c r="BX1386" s="248"/>
      <c r="BY1386" s="248"/>
      <c r="BZ1386" s="248"/>
      <c r="CA1386" s="241"/>
      <c r="CB1386" s="241"/>
      <c r="CC1386" s="241"/>
      <c r="CD1386" s="241"/>
      <c r="CE1386" s="248"/>
    </row>
    <row r="1387" spans="1:83" ht="14.4" x14ac:dyDescent="0.3">
      <c r="A1387" s="269">
        <v>526553</v>
      </c>
      <c r="B1387" s="272" t="str">
        <f>VLOOKUP(A1387,[1]Sheet4!B$1:G$3636,5,0)</f>
        <v>الرابعة حديث</v>
      </c>
      <c r="C1387" s="270" t="s">
        <v>1259</v>
      </c>
      <c r="D1387" s="270" t="s">
        <v>1259</v>
      </c>
      <c r="E1387" s="270" t="s">
        <v>1259</v>
      </c>
      <c r="F1387" s="270" t="s">
        <v>1259</v>
      </c>
      <c r="G1387" s="270" t="s">
        <v>1259</v>
      </c>
      <c r="H1387" s="270" t="s">
        <v>1259</v>
      </c>
      <c r="I1387" s="270" t="s">
        <v>1259</v>
      </c>
      <c r="J1387" s="270" t="s">
        <v>1259</v>
      </c>
      <c r="K1387" s="270" t="s">
        <v>1259</v>
      </c>
      <c r="L1387" s="270" t="s">
        <v>1259</v>
      </c>
      <c r="M1387" s="270" t="s">
        <v>1259</v>
      </c>
      <c r="N1387" s="270" t="s">
        <v>1259</v>
      </c>
      <c r="O1387" s="270" t="s">
        <v>1259</v>
      </c>
      <c r="P1387" s="270" t="s">
        <v>1259</v>
      </c>
      <c r="Q1387" s="270" t="s">
        <v>1259</v>
      </c>
      <c r="R1387" s="270" t="s">
        <v>1259</v>
      </c>
      <c r="S1387" s="270" t="s">
        <v>1259</v>
      </c>
      <c r="T1387" s="270" t="s">
        <v>1259</v>
      </c>
      <c r="U1387" s="270" t="s">
        <v>1259</v>
      </c>
      <c r="V1387" s="270" t="s">
        <v>1259</v>
      </c>
      <c r="W1387" s="270" t="s">
        <v>1259</v>
      </c>
      <c r="X1387" s="270" t="s">
        <v>1259</v>
      </c>
      <c r="Y1387" s="270" t="s">
        <v>1259</v>
      </c>
      <c r="Z1387" s="270" t="s">
        <v>1259</v>
      </c>
      <c r="AA1387" s="270" t="s">
        <v>1259</v>
      </c>
      <c r="AB1387" s="270" t="s">
        <v>1259</v>
      </c>
      <c r="AC1387" s="270" t="s">
        <v>1259</v>
      </c>
      <c r="AD1387" s="270" t="s">
        <v>1259</v>
      </c>
      <c r="AE1387" s="270" t="s">
        <v>1259</v>
      </c>
      <c r="AF1387" s="270" t="s">
        <v>1259</v>
      </c>
      <c r="AG1387" s="270" t="s">
        <v>1259</v>
      </c>
      <c r="AH1387" s="270" t="s">
        <v>1259</v>
      </c>
      <c r="AI1387" s="270" t="s">
        <v>1259</v>
      </c>
      <c r="AJ1387" s="270" t="s">
        <v>1259</v>
      </c>
      <c r="AK1387" s="270" t="s">
        <v>1259</v>
      </c>
      <c r="AL1387" s="270" t="s">
        <v>1259</v>
      </c>
      <c r="AM1387" s="270" t="s">
        <v>1259</v>
      </c>
      <c r="AN1387" s="270" t="s">
        <v>1259</v>
      </c>
      <c r="AO1387" s="270" t="s">
        <v>1259</v>
      </c>
      <c r="AP1387" s="270" t="s">
        <v>1259</v>
      </c>
      <c r="AQ1387" s="270" t="s">
        <v>1259</v>
      </c>
      <c r="AR1387" s="270" t="s">
        <v>1259</v>
      </c>
      <c r="AS1387" s="270" t="s">
        <v>3258</v>
      </c>
      <c r="AT1387" s="270" t="s">
        <v>3258</v>
      </c>
      <c r="AU1387" s="270" t="s">
        <v>3258</v>
      </c>
      <c r="AV1387" s="270" t="s">
        <v>3258</v>
      </c>
      <c r="AW1387" s="277" t="s">
        <v>3258</v>
      </c>
      <c r="AY1387" t="str">
        <f>VLOOKUP(A1387,[1]Sheet2!A$3:AC$3636,29,0)</f>
        <v/>
      </c>
      <c r="AZ1387" s="270" t="s">
        <v>3258</v>
      </c>
      <c r="BA1387" s="270" t="s">
        <v>3258</v>
      </c>
      <c r="BB1387" s="270" t="s">
        <v>3258</v>
      </c>
      <c r="BC1387" s="270" t="s">
        <v>3258</v>
      </c>
      <c r="BD1387" s="270"/>
      <c r="BE1387" s="270"/>
    </row>
    <row r="1388" spans="1:83" ht="14.4" x14ac:dyDescent="0.3">
      <c r="A1388" s="269">
        <v>526555</v>
      </c>
      <c r="B1388" s="272" t="str">
        <f>VLOOKUP(A1388,[1]Sheet4!B$1:G$3636,5,0)</f>
        <v>الرابعة حديث</v>
      </c>
      <c r="C1388" s="270" t="s">
        <v>1259</v>
      </c>
      <c r="D1388" s="270" t="s">
        <v>1259</v>
      </c>
      <c r="E1388" s="270" t="s">
        <v>1259</v>
      </c>
      <c r="F1388" s="270" t="s">
        <v>1259</v>
      </c>
      <c r="G1388" s="270" t="s">
        <v>1259</v>
      </c>
      <c r="H1388" s="270" t="s">
        <v>1259</v>
      </c>
      <c r="I1388" s="270" t="s">
        <v>1259</v>
      </c>
      <c r="J1388" s="270" t="s">
        <v>1259</v>
      </c>
      <c r="K1388" s="270" t="s">
        <v>1259</v>
      </c>
      <c r="L1388" s="270" t="s">
        <v>1259</v>
      </c>
      <c r="M1388" s="270" t="s">
        <v>1259</v>
      </c>
      <c r="N1388" s="270" t="s">
        <v>1259</v>
      </c>
      <c r="O1388" s="270" t="s">
        <v>1259</v>
      </c>
      <c r="P1388" s="270" t="s">
        <v>1259</v>
      </c>
      <c r="Q1388" s="270" t="s">
        <v>1259</v>
      </c>
      <c r="R1388" s="270" t="s">
        <v>1259</v>
      </c>
      <c r="S1388" s="270" t="s">
        <v>1259</v>
      </c>
      <c r="T1388" s="270" t="s">
        <v>1259</v>
      </c>
      <c r="U1388" s="270" t="s">
        <v>1259</v>
      </c>
      <c r="V1388" s="270" t="s">
        <v>1259</v>
      </c>
      <c r="W1388" s="270" t="s">
        <v>1259</v>
      </c>
      <c r="X1388" s="270" t="s">
        <v>1259</v>
      </c>
      <c r="Y1388" s="270" t="s">
        <v>1259</v>
      </c>
      <c r="Z1388" s="270" t="s">
        <v>1259</v>
      </c>
      <c r="AA1388" s="270" t="s">
        <v>1259</v>
      </c>
      <c r="AB1388" s="270" t="s">
        <v>1259</v>
      </c>
      <c r="AC1388" s="270" t="s">
        <v>1259</v>
      </c>
      <c r="AD1388" s="270" t="s">
        <v>1259</v>
      </c>
      <c r="AE1388" s="270" t="s">
        <v>1259</v>
      </c>
      <c r="AF1388" s="270" t="s">
        <v>1259</v>
      </c>
      <c r="AG1388" s="270" t="s">
        <v>1259</v>
      </c>
      <c r="AH1388" s="270" t="s">
        <v>1259</v>
      </c>
      <c r="AI1388" s="270" t="s">
        <v>1259</v>
      </c>
      <c r="AJ1388" s="270" t="s">
        <v>1259</v>
      </c>
      <c r="AK1388" s="270" t="s">
        <v>1259</v>
      </c>
      <c r="AL1388" s="270" t="s">
        <v>1259</v>
      </c>
      <c r="AM1388" s="270" t="s">
        <v>1259</v>
      </c>
      <c r="AN1388" s="270" t="s">
        <v>1259</v>
      </c>
      <c r="AO1388" s="270" t="s">
        <v>1259</v>
      </c>
      <c r="AP1388" s="270" t="s">
        <v>1259</v>
      </c>
      <c r="AQ1388" s="270" t="s">
        <v>1259</v>
      </c>
      <c r="AR1388" s="270" t="s">
        <v>1259</v>
      </c>
      <c r="AS1388" s="270" t="s">
        <v>3258</v>
      </c>
      <c r="AT1388" s="270" t="s">
        <v>3258</v>
      </c>
      <c r="AU1388" s="270" t="s">
        <v>3258</v>
      </c>
      <c r="AV1388" s="270" t="s">
        <v>3258</v>
      </c>
      <c r="AW1388" s="277" t="s">
        <v>3258</v>
      </c>
      <c r="AY1388" t="str">
        <f>VLOOKUP(A1388,[1]Sheet2!A$3:AC$3636,29,0)</f>
        <v/>
      </c>
      <c r="AZ1388" s="270" t="s">
        <v>3258</v>
      </c>
      <c r="BA1388" s="270" t="s">
        <v>3258</v>
      </c>
      <c r="BB1388" s="270" t="s">
        <v>3258</v>
      </c>
      <c r="BC1388" s="270" t="s">
        <v>3258</v>
      </c>
      <c r="BD1388" s="270"/>
      <c r="BE1388" s="270"/>
    </row>
    <row r="1389" spans="1:83" ht="14.4" x14ac:dyDescent="0.3">
      <c r="A1389" s="269">
        <v>526556</v>
      </c>
      <c r="B1389" s="272" t="str">
        <f>VLOOKUP(A1389,[1]Sheet4!B$1:G$3636,5,0)</f>
        <v>الرابعة حديث</v>
      </c>
      <c r="C1389" s="270" t="s">
        <v>1259</v>
      </c>
      <c r="D1389" s="270" t="s">
        <v>1259</v>
      </c>
      <c r="E1389" s="270" t="s">
        <v>1259</v>
      </c>
      <c r="F1389" s="270" t="s">
        <v>1259</v>
      </c>
      <c r="G1389" s="270" t="s">
        <v>1259</v>
      </c>
      <c r="H1389" s="270" t="s">
        <v>1259</v>
      </c>
      <c r="I1389" s="270" t="s">
        <v>1259</v>
      </c>
      <c r="J1389" s="270" t="s">
        <v>1259</v>
      </c>
      <c r="K1389" s="270" t="s">
        <v>1259</v>
      </c>
      <c r="L1389" s="270" t="s">
        <v>1259</v>
      </c>
      <c r="M1389" s="270" t="s">
        <v>1259</v>
      </c>
      <c r="N1389" s="270" t="s">
        <v>1259</v>
      </c>
      <c r="O1389" s="270" t="s">
        <v>1259</v>
      </c>
      <c r="P1389" s="270" t="s">
        <v>1259</v>
      </c>
      <c r="Q1389" s="270" t="s">
        <v>1259</v>
      </c>
      <c r="R1389" s="270" t="s">
        <v>1259</v>
      </c>
      <c r="S1389" s="270" t="s">
        <v>1259</v>
      </c>
      <c r="T1389" s="270" t="s">
        <v>1259</v>
      </c>
      <c r="U1389" s="270" t="s">
        <v>1259</v>
      </c>
      <c r="V1389" s="270" t="s">
        <v>1259</v>
      </c>
      <c r="W1389" s="270" t="s">
        <v>1259</v>
      </c>
      <c r="X1389" s="270" t="s">
        <v>1259</v>
      </c>
      <c r="Y1389" s="270" t="s">
        <v>1259</v>
      </c>
      <c r="Z1389" s="270" t="s">
        <v>1259</v>
      </c>
      <c r="AA1389" s="270" t="s">
        <v>1259</v>
      </c>
      <c r="AB1389" s="270" t="s">
        <v>1259</v>
      </c>
      <c r="AC1389" s="270" t="s">
        <v>1259</v>
      </c>
      <c r="AD1389" s="270" t="s">
        <v>1259</v>
      </c>
      <c r="AE1389" s="270" t="s">
        <v>1259</v>
      </c>
      <c r="AF1389" s="270" t="s">
        <v>1259</v>
      </c>
      <c r="AG1389" s="270" t="s">
        <v>1259</v>
      </c>
      <c r="AH1389" s="270" t="s">
        <v>1259</v>
      </c>
      <c r="AI1389" s="270" t="s">
        <v>1259</v>
      </c>
      <c r="AJ1389" s="270" t="s">
        <v>1259</v>
      </c>
      <c r="AK1389" s="270" t="s">
        <v>1259</v>
      </c>
      <c r="AL1389" s="270" t="s">
        <v>1259</v>
      </c>
      <c r="AM1389" s="270" t="s">
        <v>1259</v>
      </c>
      <c r="AN1389" s="270" t="s">
        <v>1259</v>
      </c>
      <c r="AO1389" s="270" t="s">
        <v>1259</v>
      </c>
      <c r="AP1389" s="270" t="s">
        <v>1259</v>
      </c>
      <c r="AQ1389" s="270" t="s">
        <v>1259</v>
      </c>
      <c r="AR1389" s="270" t="s">
        <v>1259</v>
      </c>
      <c r="AS1389" s="270" t="s">
        <v>3258</v>
      </c>
      <c r="AT1389" s="270" t="s">
        <v>3258</v>
      </c>
      <c r="AU1389" s="270" t="s">
        <v>3258</v>
      </c>
      <c r="AV1389" s="270" t="s">
        <v>3258</v>
      </c>
      <c r="AW1389" s="277" t="s">
        <v>3258</v>
      </c>
      <c r="AY1389" t="str">
        <f>VLOOKUP(A1389,[1]Sheet2!A$3:AC$3636,29,0)</f>
        <v/>
      </c>
      <c r="AZ1389" s="270" t="s">
        <v>5218</v>
      </c>
      <c r="BA1389" s="270" t="s">
        <v>5219</v>
      </c>
      <c r="BB1389" s="270" t="s">
        <v>5220</v>
      </c>
      <c r="BC1389" s="270" t="s">
        <v>3258</v>
      </c>
      <c r="BD1389" s="270"/>
      <c r="BE1389" s="270"/>
    </row>
    <row r="1390" spans="1:83" ht="14.4" x14ac:dyDescent="0.3">
      <c r="A1390" s="269">
        <v>526561</v>
      </c>
      <c r="B1390" s="272" t="str">
        <f>VLOOKUP(A1390,[1]Sheet4!B$1:G$3636,5,0)</f>
        <v>الرابعة حديث</v>
      </c>
      <c r="C1390" s="270" t="s">
        <v>1259</v>
      </c>
      <c r="D1390" s="270" t="s">
        <v>1259</v>
      </c>
      <c r="E1390" s="270" t="s">
        <v>1259</v>
      </c>
      <c r="F1390" s="270" t="s">
        <v>1259</v>
      </c>
      <c r="G1390" s="270" t="s">
        <v>1259</v>
      </c>
      <c r="H1390" s="270" t="s">
        <v>1259</v>
      </c>
      <c r="I1390" s="270" t="s">
        <v>1259</v>
      </c>
      <c r="J1390" s="270" t="s">
        <v>1259</v>
      </c>
      <c r="K1390" s="270" t="s">
        <v>1259</v>
      </c>
      <c r="L1390" s="270" t="s">
        <v>1259</v>
      </c>
      <c r="M1390" s="270" t="s">
        <v>1259</v>
      </c>
      <c r="N1390" s="270" t="s">
        <v>1259</v>
      </c>
      <c r="O1390" s="270" t="s">
        <v>1259</v>
      </c>
      <c r="P1390" s="270" t="s">
        <v>1259</v>
      </c>
      <c r="Q1390" s="270" t="s">
        <v>1259</v>
      </c>
      <c r="R1390" s="270" t="s">
        <v>1259</v>
      </c>
      <c r="S1390" s="270" t="s">
        <v>1259</v>
      </c>
      <c r="T1390" s="270" t="s">
        <v>1259</v>
      </c>
      <c r="U1390" s="270" t="s">
        <v>1259</v>
      </c>
      <c r="V1390" s="270" t="s">
        <v>1259</v>
      </c>
      <c r="W1390" s="270" t="s">
        <v>1259</v>
      </c>
      <c r="X1390" s="270" t="s">
        <v>1259</v>
      </c>
      <c r="Y1390" s="270" t="s">
        <v>1259</v>
      </c>
      <c r="Z1390" s="270" t="s">
        <v>1259</v>
      </c>
      <c r="AA1390" s="270" t="s">
        <v>1259</v>
      </c>
      <c r="AB1390" s="270" t="s">
        <v>1259</v>
      </c>
      <c r="AC1390" s="270" t="s">
        <v>1259</v>
      </c>
      <c r="AD1390" s="270" t="s">
        <v>1259</v>
      </c>
      <c r="AE1390" s="270" t="s">
        <v>1259</v>
      </c>
      <c r="AF1390" s="270" t="s">
        <v>1259</v>
      </c>
      <c r="AG1390" s="270" t="s">
        <v>1259</v>
      </c>
      <c r="AH1390" s="270" t="s">
        <v>1259</v>
      </c>
      <c r="AI1390" s="270" t="s">
        <v>1259</v>
      </c>
      <c r="AJ1390" s="270" t="s">
        <v>1259</v>
      </c>
      <c r="AK1390" s="270" t="s">
        <v>1259</v>
      </c>
      <c r="AL1390" s="270" t="s">
        <v>1259</v>
      </c>
      <c r="AM1390" s="270" t="s">
        <v>1259</v>
      </c>
      <c r="AN1390" s="270" t="s">
        <v>1259</v>
      </c>
      <c r="AO1390" s="270" t="s">
        <v>1259</v>
      </c>
      <c r="AP1390" s="270" t="s">
        <v>1259</v>
      </c>
      <c r="AQ1390" s="270" t="s">
        <v>1259</v>
      </c>
      <c r="AR1390" s="270" t="s">
        <v>1259</v>
      </c>
      <c r="AS1390" s="270" t="s">
        <v>3258</v>
      </c>
      <c r="AT1390" s="270" t="s">
        <v>3258</v>
      </c>
      <c r="AU1390" s="270" t="s">
        <v>3258</v>
      </c>
      <c r="AV1390" s="270" t="s">
        <v>3258</v>
      </c>
      <c r="AW1390" s="277" t="s">
        <v>3258</v>
      </c>
      <c r="AY1390" t="str">
        <f>VLOOKUP(A1390,[1]Sheet2!A$3:AC$3636,29,0)</f>
        <v/>
      </c>
      <c r="AZ1390" s="270" t="s">
        <v>3258</v>
      </c>
      <c r="BA1390" s="270" t="s">
        <v>3258</v>
      </c>
      <c r="BB1390" s="270" t="s">
        <v>3258</v>
      </c>
      <c r="BC1390" s="270" t="s">
        <v>3258</v>
      </c>
      <c r="BD1390" s="270"/>
      <c r="BE1390" s="270"/>
    </row>
    <row r="1391" spans="1:83" ht="14.4" x14ac:dyDescent="0.3">
      <c r="A1391" s="269">
        <v>526562</v>
      </c>
      <c r="B1391" s="272" t="str">
        <f>VLOOKUP(A1391,[1]Sheet4!B$1:G$3636,5,0)</f>
        <v>الرابعة حديث</v>
      </c>
      <c r="C1391" s="270" t="s">
        <v>1259</v>
      </c>
      <c r="D1391" s="270" t="s">
        <v>1259</v>
      </c>
      <c r="E1391" s="270" t="s">
        <v>1259</v>
      </c>
      <c r="F1391" s="270" t="s">
        <v>1259</v>
      </c>
      <c r="G1391" s="270" t="s">
        <v>1259</v>
      </c>
      <c r="H1391" s="270" t="s">
        <v>1259</v>
      </c>
      <c r="I1391" s="270" t="s">
        <v>1259</v>
      </c>
      <c r="J1391" s="270" t="s">
        <v>1259</v>
      </c>
      <c r="K1391" s="270" t="s">
        <v>1259</v>
      </c>
      <c r="L1391" s="270" t="s">
        <v>1259</v>
      </c>
      <c r="M1391" s="270" t="s">
        <v>1259</v>
      </c>
      <c r="N1391" s="270" t="s">
        <v>1259</v>
      </c>
      <c r="O1391" s="270" t="s">
        <v>1259</v>
      </c>
      <c r="P1391" s="270" t="s">
        <v>1259</v>
      </c>
      <c r="Q1391" s="270" t="s">
        <v>1259</v>
      </c>
      <c r="R1391" s="270" t="s">
        <v>1259</v>
      </c>
      <c r="S1391" s="270" t="s">
        <v>1259</v>
      </c>
      <c r="T1391" s="270" t="s">
        <v>1259</v>
      </c>
      <c r="U1391" s="270" t="s">
        <v>1259</v>
      </c>
      <c r="V1391" s="270" t="s">
        <v>1259</v>
      </c>
      <c r="W1391" s="270" t="s">
        <v>1259</v>
      </c>
      <c r="X1391" s="270" t="s">
        <v>1259</v>
      </c>
      <c r="Y1391" s="270" t="s">
        <v>1259</v>
      </c>
      <c r="Z1391" s="270" t="s">
        <v>1259</v>
      </c>
      <c r="AA1391" s="270" t="s">
        <v>1259</v>
      </c>
      <c r="AB1391" s="270" t="s">
        <v>1259</v>
      </c>
      <c r="AC1391" s="270" t="s">
        <v>1259</v>
      </c>
      <c r="AD1391" s="270" t="s">
        <v>1259</v>
      </c>
      <c r="AE1391" s="270" t="s">
        <v>1259</v>
      </c>
      <c r="AF1391" s="270" t="s">
        <v>1259</v>
      </c>
      <c r="AG1391" s="270" t="s">
        <v>1259</v>
      </c>
      <c r="AH1391" s="270" t="s">
        <v>1259</v>
      </c>
      <c r="AI1391" s="270" t="s">
        <v>1259</v>
      </c>
      <c r="AJ1391" s="270" t="s">
        <v>1259</v>
      </c>
      <c r="AK1391" s="270" t="s">
        <v>1259</v>
      </c>
      <c r="AL1391" s="270" t="s">
        <v>1259</v>
      </c>
      <c r="AM1391" s="270" t="s">
        <v>1259</v>
      </c>
      <c r="AN1391" s="270" t="s">
        <v>1259</v>
      </c>
      <c r="AO1391" s="270" t="s">
        <v>1259</v>
      </c>
      <c r="AP1391" s="270" t="s">
        <v>1259</v>
      </c>
      <c r="AQ1391" s="270" t="s">
        <v>1259</v>
      </c>
      <c r="AR1391" s="270" t="s">
        <v>1259</v>
      </c>
      <c r="AS1391" s="270" t="s">
        <v>3258</v>
      </c>
      <c r="AT1391" s="270" t="s">
        <v>3258</v>
      </c>
      <c r="AU1391" s="270" t="s">
        <v>3258</v>
      </c>
      <c r="AV1391" s="270" t="s">
        <v>3258</v>
      </c>
      <c r="AW1391" s="277" t="s">
        <v>3258</v>
      </c>
      <c r="AY1391" t="str">
        <f>VLOOKUP(A1391,[1]Sheet2!A$3:AC$3636,29,0)</f>
        <v/>
      </c>
      <c r="AZ1391" s="270" t="s">
        <v>3258</v>
      </c>
      <c r="BA1391" s="270" t="s">
        <v>3258</v>
      </c>
      <c r="BB1391" s="270" t="s">
        <v>3258</v>
      </c>
      <c r="BC1391" s="270" t="s">
        <v>3258</v>
      </c>
      <c r="BD1391" s="270"/>
      <c r="BE1391" s="270"/>
    </row>
    <row r="1392" spans="1:83" ht="14.4" x14ac:dyDescent="0.3">
      <c r="A1392" s="269">
        <v>526570</v>
      </c>
      <c r="B1392" s="272" t="str">
        <f>VLOOKUP(A1392,[1]Sheet4!B$1:G$3636,5,0)</f>
        <v>الرابعة حديث</v>
      </c>
      <c r="C1392" s="270" t="s">
        <v>1259</v>
      </c>
      <c r="D1392" s="270" t="s">
        <v>1259</v>
      </c>
      <c r="E1392" s="270" t="s">
        <v>1259</v>
      </c>
      <c r="F1392" s="270" t="s">
        <v>1259</v>
      </c>
      <c r="G1392" s="270" t="s">
        <v>1259</v>
      </c>
      <c r="H1392" s="270" t="s">
        <v>1259</v>
      </c>
      <c r="I1392" s="270" t="s">
        <v>1259</v>
      </c>
      <c r="J1392" s="270" t="s">
        <v>1259</v>
      </c>
      <c r="K1392" s="270" t="s">
        <v>1259</v>
      </c>
      <c r="L1392" s="270" t="s">
        <v>1259</v>
      </c>
      <c r="M1392" s="270" t="s">
        <v>1259</v>
      </c>
      <c r="N1392" s="270" t="s">
        <v>1259</v>
      </c>
      <c r="O1392" s="270" t="s">
        <v>1259</v>
      </c>
      <c r="P1392" s="270" t="s">
        <v>1259</v>
      </c>
      <c r="Q1392" s="270" t="s">
        <v>1259</v>
      </c>
      <c r="R1392" s="270" t="s">
        <v>1259</v>
      </c>
      <c r="S1392" s="270" t="s">
        <v>1259</v>
      </c>
      <c r="T1392" s="270" t="s">
        <v>1259</v>
      </c>
      <c r="U1392" s="270" t="s">
        <v>1259</v>
      </c>
      <c r="V1392" s="270" t="s">
        <v>1259</v>
      </c>
      <c r="W1392" s="270" t="s">
        <v>1259</v>
      </c>
      <c r="X1392" s="270" t="s">
        <v>1259</v>
      </c>
      <c r="Y1392" s="270" t="s">
        <v>1259</v>
      </c>
      <c r="Z1392" s="270" t="s">
        <v>1259</v>
      </c>
      <c r="AA1392" s="270" t="s">
        <v>1259</v>
      </c>
      <c r="AB1392" s="270" t="s">
        <v>1259</v>
      </c>
      <c r="AC1392" s="270" t="s">
        <v>1259</v>
      </c>
      <c r="AD1392" s="270" t="s">
        <v>1259</v>
      </c>
      <c r="AE1392" s="270" t="s">
        <v>1259</v>
      </c>
      <c r="AF1392" s="270" t="s">
        <v>1259</v>
      </c>
      <c r="AG1392" s="270" t="s">
        <v>1259</v>
      </c>
      <c r="AH1392" s="270" t="s">
        <v>1259</v>
      </c>
      <c r="AI1392" s="270" t="s">
        <v>1259</v>
      </c>
      <c r="AJ1392" s="270" t="s">
        <v>1259</v>
      </c>
      <c r="AK1392" s="270" t="s">
        <v>1259</v>
      </c>
      <c r="AL1392" s="270" t="s">
        <v>1259</v>
      </c>
      <c r="AM1392" s="270" t="s">
        <v>1259</v>
      </c>
      <c r="AN1392" s="270" t="s">
        <v>1259</v>
      </c>
      <c r="AO1392" s="270" t="s">
        <v>1259</v>
      </c>
      <c r="AP1392" s="270" t="s">
        <v>1259</v>
      </c>
      <c r="AQ1392" s="270" t="s">
        <v>1259</v>
      </c>
      <c r="AR1392" s="270" t="s">
        <v>1259</v>
      </c>
      <c r="AS1392" s="270" t="s">
        <v>3258</v>
      </c>
      <c r="AT1392" s="270" t="s">
        <v>3258</v>
      </c>
      <c r="AU1392" s="270" t="s">
        <v>3258</v>
      </c>
      <c r="AV1392" s="270" t="s">
        <v>3258</v>
      </c>
      <c r="AW1392" s="277" t="s">
        <v>3258</v>
      </c>
      <c r="AY1392" t="str">
        <f>VLOOKUP(A1392,[1]Sheet2!A$3:AC$3636,29,0)</f>
        <v/>
      </c>
      <c r="AZ1392" s="270" t="s">
        <v>3258</v>
      </c>
      <c r="BA1392" s="270" t="s">
        <v>3258</v>
      </c>
      <c r="BB1392" s="270" t="s">
        <v>3258</v>
      </c>
      <c r="BC1392" s="270" t="s">
        <v>3258</v>
      </c>
      <c r="BD1392" s="270"/>
      <c r="BE1392" s="270"/>
      <c r="BH1392" s="248"/>
      <c r="BI1392" s="248"/>
      <c r="BJ1392" s="248"/>
      <c r="BK1392" s="248"/>
      <c r="BL1392" s="248"/>
      <c r="BM1392" s="248"/>
      <c r="BN1392" s="248"/>
      <c r="BO1392" s="248"/>
      <c r="BP1392" s="248" t="s">
        <v>3258</v>
      </c>
      <c r="BQ1392" s="248" t="s">
        <v>3258</v>
      </c>
      <c r="BR1392" s="248" t="s">
        <v>3258</v>
      </c>
      <c r="BS1392" s="248" t="s">
        <v>3258</v>
      </c>
      <c r="BT1392" s="248" t="s">
        <v>3258</v>
      </c>
      <c r="BU1392" s="248" t="s">
        <v>3258</v>
      </c>
      <c r="BV1392" s="247"/>
      <c r="BW1392" s="248"/>
      <c r="BX1392" s="248"/>
      <c r="BY1392" s="248"/>
      <c r="BZ1392" s="248"/>
      <c r="CA1392" s="241"/>
      <c r="CB1392" s="241"/>
      <c r="CC1392" s="241"/>
      <c r="CD1392" s="241"/>
      <c r="CE1392" s="248"/>
    </row>
    <row r="1393" spans="1:83" ht="14.4" x14ac:dyDescent="0.3">
      <c r="A1393" s="269">
        <v>526577</v>
      </c>
      <c r="B1393" s="272" t="str">
        <f>VLOOKUP(A1393,[1]Sheet4!B$1:G$3636,5,0)</f>
        <v>الرابعة حديث</v>
      </c>
      <c r="C1393" s="270" t="s">
        <v>1259</v>
      </c>
      <c r="D1393" s="270" t="s">
        <v>1259</v>
      </c>
      <c r="E1393" s="270" t="s">
        <v>1259</v>
      </c>
      <c r="F1393" s="270" t="s">
        <v>1259</v>
      </c>
      <c r="G1393" s="270" t="s">
        <v>1259</v>
      </c>
      <c r="H1393" s="270" t="s">
        <v>1259</v>
      </c>
      <c r="I1393" s="270" t="s">
        <v>1259</v>
      </c>
      <c r="J1393" s="270" t="s">
        <v>1259</v>
      </c>
      <c r="K1393" s="270" t="s">
        <v>1259</v>
      </c>
      <c r="L1393" s="270" t="s">
        <v>1259</v>
      </c>
      <c r="M1393" s="270" t="s">
        <v>1259</v>
      </c>
      <c r="N1393" s="270" t="s">
        <v>1259</v>
      </c>
      <c r="O1393" s="270" t="s">
        <v>1259</v>
      </c>
      <c r="P1393" s="270" t="s">
        <v>1259</v>
      </c>
      <c r="Q1393" s="270" t="s">
        <v>1259</v>
      </c>
      <c r="R1393" s="270" t="s">
        <v>1259</v>
      </c>
      <c r="S1393" s="270" t="s">
        <v>1259</v>
      </c>
      <c r="T1393" s="270" t="s">
        <v>1259</v>
      </c>
      <c r="U1393" s="270" t="s">
        <v>1259</v>
      </c>
      <c r="V1393" s="270" t="s">
        <v>1259</v>
      </c>
      <c r="W1393" s="270" t="s">
        <v>1259</v>
      </c>
      <c r="X1393" s="270" t="s">
        <v>1259</v>
      </c>
      <c r="Y1393" s="270" t="s">
        <v>1259</v>
      </c>
      <c r="Z1393" s="270" t="s">
        <v>1259</v>
      </c>
      <c r="AA1393" s="270" t="s">
        <v>1259</v>
      </c>
      <c r="AB1393" s="270" t="s">
        <v>1259</v>
      </c>
      <c r="AC1393" s="270" t="s">
        <v>1259</v>
      </c>
      <c r="AD1393" s="270" t="s">
        <v>1259</v>
      </c>
      <c r="AE1393" s="270" t="s">
        <v>1259</v>
      </c>
      <c r="AF1393" s="270" t="s">
        <v>1259</v>
      </c>
      <c r="AG1393" s="270" t="s">
        <v>1259</v>
      </c>
      <c r="AH1393" s="270" t="s">
        <v>1259</v>
      </c>
      <c r="AI1393" s="270" t="s">
        <v>1259</v>
      </c>
      <c r="AJ1393" s="270" t="s">
        <v>1259</v>
      </c>
      <c r="AK1393" s="270" t="s">
        <v>1259</v>
      </c>
      <c r="AL1393" s="270" t="s">
        <v>1259</v>
      </c>
      <c r="AM1393" s="270" t="s">
        <v>1259</v>
      </c>
      <c r="AN1393" s="270" t="s">
        <v>1259</v>
      </c>
      <c r="AO1393" s="270" t="s">
        <v>1259</v>
      </c>
      <c r="AP1393" s="270" t="s">
        <v>1259</v>
      </c>
      <c r="AQ1393" s="270" t="s">
        <v>1259</v>
      </c>
      <c r="AR1393" s="270" t="s">
        <v>1259</v>
      </c>
      <c r="AS1393" s="270" t="s">
        <v>3258</v>
      </c>
      <c r="AT1393" s="270" t="s">
        <v>3258</v>
      </c>
      <c r="AU1393" s="270" t="s">
        <v>3258</v>
      </c>
      <c r="AV1393" s="270" t="s">
        <v>3258</v>
      </c>
      <c r="AW1393" s="277" t="s">
        <v>3258</v>
      </c>
      <c r="AY1393" t="str">
        <f>VLOOKUP(A1393,[1]Sheet2!A$3:AC$3636,29,0)</f>
        <v/>
      </c>
      <c r="AZ1393" s="270" t="s">
        <v>3258</v>
      </c>
      <c r="BA1393" s="270" t="s">
        <v>3258</v>
      </c>
      <c r="BB1393" s="270" t="s">
        <v>3258</v>
      </c>
      <c r="BC1393" s="270" t="s">
        <v>3258</v>
      </c>
      <c r="BD1393" s="270"/>
      <c r="BE1393" s="270"/>
    </row>
    <row r="1394" spans="1:83" ht="14.4" x14ac:dyDescent="0.3">
      <c r="A1394" s="269">
        <v>526579</v>
      </c>
      <c r="B1394" s="272" t="str">
        <f>VLOOKUP(A1394,[1]Sheet4!B$1:G$3636,5,0)</f>
        <v>الرابعة حديث</v>
      </c>
      <c r="C1394" s="270" t="s">
        <v>1259</v>
      </c>
      <c r="D1394" s="270" t="s">
        <v>1259</v>
      </c>
      <c r="E1394" s="270" t="s">
        <v>1259</v>
      </c>
      <c r="F1394" s="270" t="s">
        <v>1259</v>
      </c>
      <c r="G1394" s="270" t="s">
        <v>1259</v>
      </c>
      <c r="H1394" s="270" t="s">
        <v>1259</v>
      </c>
      <c r="I1394" s="270" t="s">
        <v>1259</v>
      </c>
      <c r="J1394" s="270" t="s">
        <v>1259</v>
      </c>
      <c r="K1394" s="270" t="s">
        <v>1259</v>
      </c>
      <c r="L1394" s="270" t="s">
        <v>1259</v>
      </c>
      <c r="M1394" s="270" t="s">
        <v>1259</v>
      </c>
      <c r="N1394" s="270" t="s">
        <v>1259</v>
      </c>
      <c r="O1394" s="270" t="s">
        <v>1259</v>
      </c>
      <c r="P1394" s="270" t="s">
        <v>1259</v>
      </c>
      <c r="Q1394" s="270" t="s">
        <v>1259</v>
      </c>
      <c r="R1394" s="270" t="s">
        <v>1259</v>
      </c>
      <c r="S1394" s="270" t="s">
        <v>1259</v>
      </c>
      <c r="T1394" s="270" t="s">
        <v>1259</v>
      </c>
      <c r="U1394" s="270" t="s">
        <v>1259</v>
      </c>
      <c r="V1394" s="270" t="s">
        <v>1259</v>
      </c>
      <c r="W1394" s="270" t="s">
        <v>1259</v>
      </c>
      <c r="X1394" s="270" t="s">
        <v>1259</v>
      </c>
      <c r="Y1394" s="270" t="s">
        <v>1259</v>
      </c>
      <c r="Z1394" s="270" t="s">
        <v>1259</v>
      </c>
      <c r="AA1394" s="270" t="s">
        <v>1259</v>
      </c>
      <c r="AB1394" s="270" t="s">
        <v>1259</v>
      </c>
      <c r="AC1394" s="270" t="s">
        <v>1259</v>
      </c>
      <c r="AD1394" s="270" t="s">
        <v>1259</v>
      </c>
      <c r="AE1394" s="270" t="s">
        <v>1259</v>
      </c>
      <c r="AF1394" s="270" t="s">
        <v>1259</v>
      </c>
      <c r="AG1394" s="270" t="s">
        <v>1259</v>
      </c>
      <c r="AH1394" s="270" t="s">
        <v>1259</v>
      </c>
      <c r="AI1394" s="270" t="s">
        <v>1259</v>
      </c>
      <c r="AJ1394" s="270" t="s">
        <v>1259</v>
      </c>
      <c r="AK1394" s="270" t="s">
        <v>1259</v>
      </c>
      <c r="AL1394" s="270" t="s">
        <v>1259</v>
      </c>
      <c r="AM1394" s="270" t="s">
        <v>1259</v>
      </c>
      <c r="AN1394" s="270" t="s">
        <v>1259</v>
      </c>
      <c r="AO1394" s="270" t="s">
        <v>1259</v>
      </c>
      <c r="AP1394" s="270" t="s">
        <v>1259</v>
      </c>
      <c r="AQ1394" s="270" t="s">
        <v>1259</v>
      </c>
      <c r="AR1394" s="270" t="s">
        <v>1259</v>
      </c>
      <c r="AS1394" s="270" t="s">
        <v>3258</v>
      </c>
      <c r="AT1394" s="270" t="s">
        <v>3258</v>
      </c>
      <c r="AU1394" s="270" t="s">
        <v>3258</v>
      </c>
      <c r="AV1394" s="270" t="s">
        <v>3258</v>
      </c>
      <c r="AW1394" s="277" t="s">
        <v>3258</v>
      </c>
      <c r="AY1394" t="str">
        <f>VLOOKUP(A1394,[1]Sheet2!A$3:AC$3636,29,0)</f>
        <v/>
      </c>
      <c r="AZ1394" s="270" t="s">
        <v>3258</v>
      </c>
      <c r="BA1394" s="270" t="s">
        <v>3258</v>
      </c>
      <c r="BB1394" s="270" t="s">
        <v>3258</v>
      </c>
      <c r="BC1394" s="270" t="s">
        <v>3258</v>
      </c>
      <c r="BD1394" s="270"/>
      <c r="BE1394" s="270"/>
    </row>
    <row r="1395" spans="1:83" ht="14.4" x14ac:dyDescent="0.3">
      <c r="A1395" s="269">
        <v>526585</v>
      </c>
      <c r="B1395" s="272" t="str">
        <f>VLOOKUP(A1395,[1]Sheet4!B$1:G$3636,5,0)</f>
        <v>الرابعة حديث</v>
      </c>
      <c r="C1395" s="270" t="s">
        <v>1259</v>
      </c>
      <c r="D1395" s="270" t="s">
        <v>1259</v>
      </c>
      <c r="E1395" s="270" t="s">
        <v>1259</v>
      </c>
      <c r="F1395" s="270" t="s">
        <v>1259</v>
      </c>
      <c r="G1395" s="270" t="s">
        <v>1259</v>
      </c>
      <c r="H1395" s="270" t="s">
        <v>1259</v>
      </c>
      <c r="I1395" s="270" t="s">
        <v>1259</v>
      </c>
      <c r="J1395" s="270" t="s">
        <v>1259</v>
      </c>
      <c r="K1395" s="270" t="s">
        <v>1259</v>
      </c>
      <c r="L1395" s="270" t="s">
        <v>1259</v>
      </c>
      <c r="M1395" s="270" t="s">
        <v>1259</v>
      </c>
      <c r="N1395" s="270" t="s">
        <v>1259</v>
      </c>
      <c r="O1395" s="270" t="s">
        <v>1259</v>
      </c>
      <c r="P1395" s="270" t="s">
        <v>1259</v>
      </c>
      <c r="Q1395" s="270" t="s">
        <v>1259</v>
      </c>
      <c r="R1395" s="270" t="s">
        <v>1259</v>
      </c>
      <c r="S1395" s="270" t="s">
        <v>1259</v>
      </c>
      <c r="T1395" s="270" t="s">
        <v>1259</v>
      </c>
      <c r="U1395" s="270" t="s">
        <v>1259</v>
      </c>
      <c r="V1395" s="270" t="s">
        <v>1259</v>
      </c>
      <c r="W1395" s="270" t="s">
        <v>1259</v>
      </c>
      <c r="X1395" s="270" t="s">
        <v>1259</v>
      </c>
      <c r="Y1395" s="270" t="s">
        <v>1259</v>
      </c>
      <c r="Z1395" s="270" t="s">
        <v>1259</v>
      </c>
      <c r="AA1395" s="270" t="s">
        <v>1259</v>
      </c>
      <c r="AB1395" s="270" t="s">
        <v>1259</v>
      </c>
      <c r="AC1395" s="270" t="s">
        <v>1259</v>
      </c>
      <c r="AD1395" s="270" t="s">
        <v>1259</v>
      </c>
      <c r="AE1395" s="270" t="s">
        <v>1259</v>
      </c>
      <c r="AF1395" s="270" t="s">
        <v>1259</v>
      </c>
      <c r="AG1395" s="270" t="s">
        <v>1259</v>
      </c>
      <c r="AH1395" s="270" t="s">
        <v>1259</v>
      </c>
      <c r="AI1395" s="270" t="s">
        <v>1259</v>
      </c>
      <c r="AJ1395" s="270" t="s">
        <v>1259</v>
      </c>
      <c r="AK1395" s="270" t="s">
        <v>1259</v>
      </c>
      <c r="AL1395" s="270" t="s">
        <v>1259</v>
      </c>
      <c r="AM1395" s="270" t="s">
        <v>1259</v>
      </c>
      <c r="AN1395" s="270" t="s">
        <v>1259</v>
      </c>
      <c r="AO1395" s="270" t="s">
        <v>1259</v>
      </c>
      <c r="AP1395" s="270" t="s">
        <v>1259</v>
      </c>
      <c r="AQ1395" s="270" t="s">
        <v>1259</v>
      </c>
      <c r="AR1395" s="270" t="s">
        <v>1259</v>
      </c>
      <c r="AS1395" s="270" t="s">
        <v>3258</v>
      </c>
      <c r="AT1395" s="270" t="s">
        <v>3258</v>
      </c>
      <c r="AU1395" s="270" t="s">
        <v>3258</v>
      </c>
      <c r="AV1395" s="270" t="s">
        <v>3258</v>
      </c>
      <c r="AW1395" s="277" t="s">
        <v>3258</v>
      </c>
      <c r="AY1395" t="str">
        <f>VLOOKUP(A1395,[1]Sheet2!A$3:AC$3636,29,0)</f>
        <v/>
      </c>
      <c r="AZ1395" s="270" t="s">
        <v>3258</v>
      </c>
      <c r="BA1395" s="270" t="s">
        <v>3258</v>
      </c>
      <c r="BB1395" s="270" t="s">
        <v>3258</v>
      </c>
      <c r="BC1395" s="270" t="s">
        <v>3258</v>
      </c>
      <c r="BD1395" s="270"/>
      <c r="BE1395" s="270"/>
    </row>
    <row r="1396" spans="1:83" ht="14.4" x14ac:dyDescent="0.3">
      <c r="A1396" s="269">
        <v>526587</v>
      </c>
      <c r="B1396" s="272" t="str">
        <f>VLOOKUP(A1396,[1]Sheet4!B$1:G$3636,5,0)</f>
        <v>الرابعة حديث</v>
      </c>
      <c r="C1396" s="270" t="s">
        <v>1259</v>
      </c>
      <c r="D1396" s="270" t="s">
        <v>1259</v>
      </c>
      <c r="E1396" s="270" t="s">
        <v>1259</v>
      </c>
      <c r="F1396" s="270" t="s">
        <v>1259</v>
      </c>
      <c r="G1396" s="270" t="s">
        <v>1259</v>
      </c>
      <c r="H1396" s="270" t="s">
        <v>1259</v>
      </c>
      <c r="I1396" s="270" t="s">
        <v>1259</v>
      </c>
      <c r="J1396" s="270" t="s">
        <v>1259</v>
      </c>
      <c r="K1396" s="270" t="s">
        <v>1259</v>
      </c>
      <c r="L1396" s="270" t="s">
        <v>1259</v>
      </c>
      <c r="M1396" s="270" t="s">
        <v>1259</v>
      </c>
      <c r="N1396" s="270" t="s">
        <v>1259</v>
      </c>
      <c r="O1396" s="270" t="s">
        <v>1259</v>
      </c>
      <c r="P1396" s="270" t="s">
        <v>1259</v>
      </c>
      <c r="Q1396" s="270" t="s">
        <v>1259</v>
      </c>
      <c r="R1396" s="270" t="s">
        <v>1259</v>
      </c>
      <c r="S1396" s="270" t="s">
        <v>1259</v>
      </c>
      <c r="T1396" s="270" t="s">
        <v>1259</v>
      </c>
      <c r="U1396" s="270" t="s">
        <v>1259</v>
      </c>
      <c r="V1396" s="270" t="s">
        <v>1259</v>
      </c>
      <c r="W1396" s="270" t="s">
        <v>1259</v>
      </c>
      <c r="X1396" s="270" t="s">
        <v>1259</v>
      </c>
      <c r="Y1396" s="270" t="s">
        <v>1259</v>
      </c>
      <c r="Z1396" s="270" t="s">
        <v>1259</v>
      </c>
      <c r="AA1396" s="270" t="s">
        <v>1259</v>
      </c>
      <c r="AB1396" s="270" t="s">
        <v>1259</v>
      </c>
      <c r="AC1396" s="270" t="s">
        <v>1259</v>
      </c>
      <c r="AD1396" s="270" t="s">
        <v>1259</v>
      </c>
      <c r="AE1396" s="270" t="s">
        <v>1259</v>
      </c>
      <c r="AF1396" s="270" t="s">
        <v>1259</v>
      </c>
      <c r="AG1396" s="270" t="s">
        <v>1259</v>
      </c>
      <c r="AH1396" s="270" t="s">
        <v>1259</v>
      </c>
      <c r="AI1396" s="270" t="s">
        <v>1259</v>
      </c>
      <c r="AJ1396" s="270" t="s">
        <v>1259</v>
      </c>
      <c r="AK1396" s="270" t="s">
        <v>1259</v>
      </c>
      <c r="AL1396" s="270" t="s">
        <v>1259</v>
      </c>
      <c r="AM1396" s="270" t="s">
        <v>1259</v>
      </c>
      <c r="AN1396" s="270" t="s">
        <v>1259</v>
      </c>
      <c r="AO1396" s="270" t="s">
        <v>1259</v>
      </c>
      <c r="AP1396" s="270" t="s">
        <v>1259</v>
      </c>
      <c r="AQ1396" s="270" t="s">
        <v>1259</v>
      </c>
      <c r="AR1396" s="270" t="s">
        <v>1259</v>
      </c>
      <c r="AS1396" s="270" t="s">
        <v>3258</v>
      </c>
      <c r="AT1396" s="270" t="s">
        <v>3258</v>
      </c>
      <c r="AU1396" s="270" t="s">
        <v>3258</v>
      </c>
      <c r="AV1396" s="270" t="s">
        <v>3258</v>
      </c>
      <c r="AW1396" s="277" t="s">
        <v>3258</v>
      </c>
      <c r="AY1396" t="str">
        <f>VLOOKUP(A1396,[1]Sheet2!A$3:AC$3636,29,0)</f>
        <v/>
      </c>
      <c r="AZ1396" s="270" t="s">
        <v>3258</v>
      </c>
      <c r="BA1396" s="270" t="s">
        <v>3258</v>
      </c>
      <c r="BB1396" s="270" t="s">
        <v>3258</v>
      </c>
      <c r="BC1396" s="270" t="s">
        <v>3258</v>
      </c>
      <c r="BD1396" s="270"/>
      <c r="BE1396" s="270"/>
    </row>
    <row r="1397" spans="1:83" ht="14.4" x14ac:dyDescent="0.3">
      <c r="A1397" s="269">
        <v>526588</v>
      </c>
      <c r="B1397" s="272" t="str">
        <f>VLOOKUP(A1397,[1]Sheet4!B$1:G$3636,5,0)</f>
        <v>الرابعة حديث</v>
      </c>
      <c r="C1397" s="270" t="s">
        <v>1259</v>
      </c>
      <c r="D1397" s="270" t="s">
        <v>1259</v>
      </c>
      <c r="E1397" s="270" t="s">
        <v>1259</v>
      </c>
      <c r="F1397" s="270" t="s">
        <v>1259</v>
      </c>
      <c r="G1397" s="270" t="s">
        <v>1259</v>
      </c>
      <c r="H1397" s="270" t="s">
        <v>1259</v>
      </c>
      <c r="I1397" s="270" t="s">
        <v>1259</v>
      </c>
      <c r="J1397" s="270" t="s">
        <v>1259</v>
      </c>
      <c r="K1397" s="270" t="s">
        <v>1259</v>
      </c>
      <c r="L1397" s="270" t="s">
        <v>1259</v>
      </c>
      <c r="M1397" s="270" t="s">
        <v>1259</v>
      </c>
      <c r="N1397" s="270" t="s">
        <v>1259</v>
      </c>
      <c r="O1397" s="270" t="s">
        <v>1259</v>
      </c>
      <c r="P1397" s="270" t="s">
        <v>1259</v>
      </c>
      <c r="Q1397" s="270" t="s">
        <v>1259</v>
      </c>
      <c r="R1397" s="270" t="s">
        <v>1259</v>
      </c>
      <c r="S1397" s="270" t="s">
        <v>1259</v>
      </c>
      <c r="T1397" s="270" t="s">
        <v>1259</v>
      </c>
      <c r="U1397" s="270" t="s">
        <v>1259</v>
      </c>
      <c r="V1397" s="270" t="s">
        <v>1259</v>
      </c>
      <c r="W1397" s="270" t="s">
        <v>1259</v>
      </c>
      <c r="X1397" s="270" t="s">
        <v>1259</v>
      </c>
      <c r="Y1397" s="270" t="s">
        <v>1259</v>
      </c>
      <c r="Z1397" s="270" t="s">
        <v>1259</v>
      </c>
      <c r="AA1397" s="270" t="s">
        <v>1259</v>
      </c>
      <c r="AB1397" s="270" t="s">
        <v>1259</v>
      </c>
      <c r="AC1397" s="270" t="s">
        <v>1259</v>
      </c>
      <c r="AD1397" s="270" t="s">
        <v>1259</v>
      </c>
      <c r="AE1397" s="270" t="s">
        <v>1259</v>
      </c>
      <c r="AF1397" s="270" t="s">
        <v>1259</v>
      </c>
      <c r="AG1397" s="270" t="s">
        <v>1259</v>
      </c>
      <c r="AH1397" s="270" t="s">
        <v>1259</v>
      </c>
      <c r="AI1397" s="270" t="s">
        <v>1259</v>
      </c>
      <c r="AJ1397" s="270" t="s">
        <v>1259</v>
      </c>
      <c r="AK1397" s="270" t="s">
        <v>1259</v>
      </c>
      <c r="AL1397" s="270" t="s">
        <v>1259</v>
      </c>
      <c r="AM1397" s="270" t="s">
        <v>1259</v>
      </c>
      <c r="AN1397" s="270" t="s">
        <v>1259</v>
      </c>
      <c r="AO1397" s="270" t="s">
        <v>1259</v>
      </c>
      <c r="AP1397" s="270" t="s">
        <v>1259</v>
      </c>
      <c r="AQ1397" s="270" t="s">
        <v>1259</v>
      </c>
      <c r="AR1397" s="270" t="s">
        <v>1259</v>
      </c>
      <c r="AS1397" s="270" t="s">
        <v>3258</v>
      </c>
      <c r="AT1397" s="270" t="s">
        <v>3258</v>
      </c>
      <c r="AU1397" s="270" t="s">
        <v>3258</v>
      </c>
      <c r="AV1397" s="270" t="s">
        <v>3258</v>
      </c>
      <c r="AW1397" s="277" t="s">
        <v>3258</v>
      </c>
      <c r="AY1397" t="str">
        <f>VLOOKUP(A1397,[1]Sheet2!A$3:AC$3636,29,0)</f>
        <v/>
      </c>
      <c r="AZ1397" s="270" t="s">
        <v>3258</v>
      </c>
      <c r="BA1397" s="270" t="s">
        <v>3258</v>
      </c>
      <c r="BB1397" s="270" t="s">
        <v>3258</v>
      </c>
      <c r="BC1397" s="270" t="s">
        <v>3258</v>
      </c>
      <c r="BD1397" s="270"/>
      <c r="BE1397" s="270"/>
    </row>
    <row r="1398" spans="1:83" ht="14.4" x14ac:dyDescent="0.3">
      <c r="A1398" s="269">
        <v>526590</v>
      </c>
      <c r="B1398" s="272" t="str">
        <f>VLOOKUP(A1398,[1]Sheet4!B$1:G$3636,5,0)</f>
        <v>الرابعة حديث</v>
      </c>
      <c r="C1398" s="270" t="s">
        <v>1259</v>
      </c>
      <c r="D1398" s="270" t="s">
        <v>1259</v>
      </c>
      <c r="E1398" s="270" t="s">
        <v>1259</v>
      </c>
      <c r="F1398" s="270" t="s">
        <v>1259</v>
      </c>
      <c r="G1398" s="270" t="s">
        <v>1259</v>
      </c>
      <c r="H1398" s="270" t="s">
        <v>1259</v>
      </c>
      <c r="I1398" s="270" t="s">
        <v>1259</v>
      </c>
      <c r="J1398" s="270" t="s">
        <v>1259</v>
      </c>
      <c r="K1398" s="270" t="s">
        <v>1259</v>
      </c>
      <c r="L1398" s="270" t="s">
        <v>1259</v>
      </c>
      <c r="M1398" s="270" t="s">
        <v>1259</v>
      </c>
      <c r="N1398" s="270" t="s">
        <v>1259</v>
      </c>
      <c r="O1398" s="270" t="s">
        <v>1259</v>
      </c>
      <c r="P1398" s="270" t="s">
        <v>1259</v>
      </c>
      <c r="Q1398" s="270" t="s">
        <v>1259</v>
      </c>
      <c r="R1398" s="270" t="s">
        <v>1259</v>
      </c>
      <c r="S1398" s="270" t="s">
        <v>1259</v>
      </c>
      <c r="T1398" s="270" t="s">
        <v>1259</v>
      </c>
      <c r="U1398" s="270" t="s">
        <v>1259</v>
      </c>
      <c r="V1398" s="270" t="s">
        <v>1259</v>
      </c>
      <c r="W1398" s="270" t="s">
        <v>1259</v>
      </c>
      <c r="X1398" s="270" t="s">
        <v>1259</v>
      </c>
      <c r="Y1398" s="270" t="s">
        <v>1259</v>
      </c>
      <c r="Z1398" s="270" t="s">
        <v>1259</v>
      </c>
      <c r="AA1398" s="270" t="s">
        <v>1259</v>
      </c>
      <c r="AB1398" s="270" t="s">
        <v>1259</v>
      </c>
      <c r="AC1398" s="270" t="s">
        <v>1259</v>
      </c>
      <c r="AD1398" s="270" t="s">
        <v>1259</v>
      </c>
      <c r="AE1398" s="270" t="s">
        <v>1259</v>
      </c>
      <c r="AF1398" s="270" t="s">
        <v>1259</v>
      </c>
      <c r="AG1398" s="270" t="s">
        <v>1259</v>
      </c>
      <c r="AH1398" s="270" t="s">
        <v>1259</v>
      </c>
      <c r="AI1398" s="270" t="s">
        <v>1259</v>
      </c>
      <c r="AJ1398" s="270" t="s">
        <v>1259</v>
      </c>
      <c r="AK1398" s="270" t="s">
        <v>1259</v>
      </c>
      <c r="AL1398" s="270" t="s">
        <v>1259</v>
      </c>
      <c r="AM1398" s="270" t="s">
        <v>1259</v>
      </c>
      <c r="AN1398" s="270" t="s">
        <v>1259</v>
      </c>
      <c r="AO1398" s="270" t="s">
        <v>1259</v>
      </c>
      <c r="AP1398" s="270" t="s">
        <v>1259</v>
      </c>
      <c r="AQ1398" s="270" t="s">
        <v>1259</v>
      </c>
      <c r="AR1398" s="270" t="s">
        <v>1259</v>
      </c>
      <c r="AS1398" s="270" t="s">
        <v>3258</v>
      </c>
      <c r="AT1398" s="270" t="s">
        <v>3258</v>
      </c>
      <c r="AU1398" s="270" t="s">
        <v>3258</v>
      </c>
      <c r="AV1398" s="270" t="s">
        <v>3258</v>
      </c>
      <c r="AW1398" s="277" t="s">
        <v>3258</v>
      </c>
      <c r="AY1398" t="str">
        <f>VLOOKUP(A1398,[1]Sheet2!A$3:AC$3636,29,0)</f>
        <v/>
      </c>
      <c r="AZ1398" s="270" t="s">
        <v>3258</v>
      </c>
      <c r="BA1398" s="270" t="s">
        <v>3258</v>
      </c>
      <c r="BB1398" s="270" t="s">
        <v>3258</v>
      </c>
      <c r="BC1398" s="270" t="s">
        <v>3258</v>
      </c>
      <c r="BD1398" s="270"/>
      <c r="BE1398" s="270"/>
    </row>
    <row r="1399" spans="1:83" ht="14.4" x14ac:dyDescent="0.3">
      <c r="A1399" s="269">
        <v>526591</v>
      </c>
      <c r="B1399" s="272" t="str">
        <f>VLOOKUP(A1399,[1]Sheet4!B$1:G$3636,5,0)</f>
        <v>الرابعة حديث</v>
      </c>
      <c r="C1399" s="270" t="s">
        <v>1259</v>
      </c>
      <c r="D1399" s="270" t="s">
        <v>1259</v>
      </c>
      <c r="E1399" s="270" t="s">
        <v>1259</v>
      </c>
      <c r="F1399" s="270" t="s">
        <v>1259</v>
      </c>
      <c r="G1399" s="270" t="s">
        <v>1259</v>
      </c>
      <c r="H1399" s="270" t="s">
        <v>1259</v>
      </c>
      <c r="I1399" s="270" t="s">
        <v>1259</v>
      </c>
      <c r="J1399" s="270" t="s">
        <v>1259</v>
      </c>
      <c r="K1399" s="270" t="s">
        <v>1259</v>
      </c>
      <c r="L1399" s="270" t="s">
        <v>1259</v>
      </c>
      <c r="M1399" s="270" t="s">
        <v>1259</v>
      </c>
      <c r="N1399" s="270" t="s">
        <v>1259</v>
      </c>
      <c r="O1399" s="270" t="s">
        <v>1259</v>
      </c>
      <c r="P1399" s="270" t="s">
        <v>1259</v>
      </c>
      <c r="Q1399" s="270" t="s">
        <v>1259</v>
      </c>
      <c r="R1399" s="270" t="s">
        <v>1259</v>
      </c>
      <c r="S1399" s="270" t="s">
        <v>1259</v>
      </c>
      <c r="T1399" s="270" t="s">
        <v>1259</v>
      </c>
      <c r="U1399" s="270" t="s">
        <v>1259</v>
      </c>
      <c r="V1399" s="270" t="s">
        <v>1259</v>
      </c>
      <c r="W1399" s="270" t="s">
        <v>1259</v>
      </c>
      <c r="X1399" s="270" t="s">
        <v>1259</v>
      </c>
      <c r="Y1399" s="270" t="s">
        <v>1259</v>
      </c>
      <c r="Z1399" s="270" t="s">
        <v>1259</v>
      </c>
      <c r="AA1399" s="270" t="s">
        <v>1259</v>
      </c>
      <c r="AB1399" s="270" t="s">
        <v>1259</v>
      </c>
      <c r="AC1399" s="270" t="s">
        <v>1259</v>
      </c>
      <c r="AD1399" s="270" t="s">
        <v>1259</v>
      </c>
      <c r="AE1399" s="270" t="s">
        <v>1259</v>
      </c>
      <c r="AF1399" s="270" t="s">
        <v>1259</v>
      </c>
      <c r="AG1399" s="270" t="s">
        <v>1259</v>
      </c>
      <c r="AH1399" s="270" t="s">
        <v>1259</v>
      </c>
      <c r="AI1399" s="270" t="s">
        <v>1259</v>
      </c>
      <c r="AJ1399" s="270" t="s">
        <v>1259</v>
      </c>
      <c r="AK1399" s="270" t="s">
        <v>1259</v>
      </c>
      <c r="AL1399" s="270" t="s">
        <v>1259</v>
      </c>
      <c r="AM1399" s="270" t="s">
        <v>1259</v>
      </c>
      <c r="AN1399" s="270" t="s">
        <v>1259</v>
      </c>
      <c r="AO1399" s="270" t="s">
        <v>1259</v>
      </c>
      <c r="AP1399" s="270" t="s">
        <v>1259</v>
      </c>
      <c r="AQ1399" s="270" t="s">
        <v>1259</v>
      </c>
      <c r="AR1399" s="270" t="s">
        <v>1259</v>
      </c>
      <c r="AS1399" s="270" t="s">
        <v>3258</v>
      </c>
      <c r="AT1399" s="270" t="s">
        <v>3258</v>
      </c>
      <c r="AU1399" s="270" t="s">
        <v>3258</v>
      </c>
      <c r="AV1399" s="270" t="s">
        <v>3258</v>
      </c>
      <c r="AW1399" s="277" t="s">
        <v>3258</v>
      </c>
      <c r="AY1399" t="str">
        <f>VLOOKUP(A1399,[1]Sheet2!A$3:AC$3636,29,0)</f>
        <v/>
      </c>
      <c r="AZ1399" s="270" t="s">
        <v>3258</v>
      </c>
      <c r="BA1399" s="270" t="s">
        <v>3258</v>
      </c>
      <c r="BB1399" s="270" t="s">
        <v>3258</v>
      </c>
      <c r="BC1399" s="270" t="s">
        <v>3258</v>
      </c>
      <c r="BD1399" s="270"/>
      <c r="BE1399" s="270"/>
    </row>
    <row r="1400" spans="1:83" ht="14.4" x14ac:dyDescent="0.3">
      <c r="A1400" s="269">
        <v>526594</v>
      </c>
      <c r="B1400" s="272" t="str">
        <f>VLOOKUP(A1400,[1]Sheet4!B$1:G$3636,5,0)</f>
        <v>الرابعة حديث</v>
      </c>
      <c r="C1400" s="270" t="s">
        <v>1259</v>
      </c>
      <c r="D1400" s="270" t="s">
        <v>1259</v>
      </c>
      <c r="E1400" s="270" t="s">
        <v>1259</v>
      </c>
      <c r="F1400" s="270" t="s">
        <v>1259</v>
      </c>
      <c r="G1400" s="270" t="s">
        <v>1259</v>
      </c>
      <c r="H1400" s="270" t="s">
        <v>1259</v>
      </c>
      <c r="I1400" s="270" t="s">
        <v>1259</v>
      </c>
      <c r="J1400" s="270" t="s">
        <v>1259</v>
      </c>
      <c r="K1400" s="270" t="s">
        <v>1259</v>
      </c>
      <c r="L1400" s="270" t="s">
        <v>1259</v>
      </c>
      <c r="M1400" s="270" t="s">
        <v>1259</v>
      </c>
      <c r="N1400" s="270" t="s">
        <v>1259</v>
      </c>
      <c r="O1400" s="270" t="s">
        <v>1259</v>
      </c>
      <c r="P1400" s="270" t="s">
        <v>1259</v>
      </c>
      <c r="Q1400" s="270" t="s">
        <v>1259</v>
      </c>
      <c r="R1400" s="270" t="s">
        <v>1259</v>
      </c>
      <c r="S1400" s="270" t="s">
        <v>1259</v>
      </c>
      <c r="T1400" s="270" t="s">
        <v>1259</v>
      </c>
      <c r="U1400" s="270" t="s">
        <v>1259</v>
      </c>
      <c r="V1400" s="270" t="s">
        <v>1259</v>
      </c>
      <c r="W1400" s="270" t="s">
        <v>1259</v>
      </c>
      <c r="X1400" s="270" t="s">
        <v>1259</v>
      </c>
      <c r="Y1400" s="270" t="s">
        <v>1259</v>
      </c>
      <c r="Z1400" s="270" t="s">
        <v>1259</v>
      </c>
      <c r="AA1400" s="270" t="s">
        <v>1259</v>
      </c>
      <c r="AB1400" s="270" t="s">
        <v>1259</v>
      </c>
      <c r="AC1400" s="270" t="s">
        <v>1259</v>
      </c>
      <c r="AD1400" s="270" t="s">
        <v>1259</v>
      </c>
      <c r="AE1400" s="270" t="s">
        <v>1259</v>
      </c>
      <c r="AF1400" s="270" t="s">
        <v>1259</v>
      </c>
      <c r="AG1400" s="270" t="s">
        <v>1259</v>
      </c>
      <c r="AH1400" s="270" t="s">
        <v>1259</v>
      </c>
      <c r="AI1400" s="270" t="s">
        <v>1259</v>
      </c>
      <c r="AJ1400" s="270" t="s">
        <v>1259</v>
      </c>
      <c r="AK1400" s="270" t="s">
        <v>1259</v>
      </c>
      <c r="AL1400" s="270" t="s">
        <v>1259</v>
      </c>
      <c r="AM1400" s="270" t="s">
        <v>1259</v>
      </c>
      <c r="AN1400" s="270" t="s">
        <v>1259</v>
      </c>
      <c r="AO1400" s="270" t="s">
        <v>1259</v>
      </c>
      <c r="AP1400" s="270" t="s">
        <v>1259</v>
      </c>
      <c r="AQ1400" s="270" t="s">
        <v>1259</v>
      </c>
      <c r="AR1400" s="270" t="s">
        <v>1259</v>
      </c>
      <c r="AS1400" s="270" t="s">
        <v>3258</v>
      </c>
      <c r="AT1400" s="270" t="s">
        <v>3258</v>
      </c>
      <c r="AU1400" s="270" t="s">
        <v>3258</v>
      </c>
      <c r="AV1400" s="270" t="s">
        <v>3258</v>
      </c>
      <c r="AW1400" s="277" t="s">
        <v>3258</v>
      </c>
      <c r="AY1400" t="str">
        <f>VLOOKUP(A1400,[1]Sheet2!A$3:AC$3636,29,0)</f>
        <v/>
      </c>
      <c r="AZ1400" s="270" t="s">
        <v>3258</v>
      </c>
      <c r="BA1400" s="270" t="s">
        <v>3258</v>
      </c>
      <c r="BB1400" s="270" t="s">
        <v>3258</v>
      </c>
      <c r="BC1400" s="270" t="s">
        <v>3258</v>
      </c>
      <c r="BD1400" s="270"/>
      <c r="BE1400" s="270"/>
    </row>
    <row r="1401" spans="1:83" ht="14.4" x14ac:dyDescent="0.3">
      <c r="A1401" s="269">
        <v>526597</v>
      </c>
      <c r="B1401" s="272" t="str">
        <f>VLOOKUP(A1401,[1]Sheet4!B$1:G$3636,5,0)</f>
        <v>الرابعة حديث</v>
      </c>
      <c r="C1401" s="270" t="s">
        <v>1259</v>
      </c>
      <c r="D1401" s="270" t="s">
        <v>1259</v>
      </c>
      <c r="E1401" s="270" t="s">
        <v>1259</v>
      </c>
      <c r="F1401" s="270" t="s">
        <v>1259</v>
      </c>
      <c r="G1401" s="270" t="s">
        <v>1259</v>
      </c>
      <c r="H1401" s="270" t="s">
        <v>1259</v>
      </c>
      <c r="I1401" s="270" t="s">
        <v>1259</v>
      </c>
      <c r="J1401" s="270" t="s">
        <v>1259</v>
      </c>
      <c r="K1401" s="270" t="s">
        <v>1259</v>
      </c>
      <c r="L1401" s="270" t="s">
        <v>1259</v>
      </c>
      <c r="M1401" s="270" t="s">
        <v>1259</v>
      </c>
      <c r="N1401" s="270" t="s">
        <v>1259</v>
      </c>
      <c r="O1401" s="270" t="s">
        <v>1259</v>
      </c>
      <c r="P1401" s="270" t="s">
        <v>1259</v>
      </c>
      <c r="Q1401" s="270" t="s">
        <v>1259</v>
      </c>
      <c r="R1401" s="270" t="s">
        <v>1259</v>
      </c>
      <c r="S1401" s="270" t="s">
        <v>1259</v>
      </c>
      <c r="T1401" s="270" t="s">
        <v>1259</v>
      </c>
      <c r="U1401" s="270" t="s">
        <v>1259</v>
      </c>
      <c r="V1401" s="270" t="s">
        <v>1259</v>
      </c>
      <c r="W1401" s="270" t="s">
        <v>1259</v>
      </c>
      <c r="X1401" s="270" t="s">
        <v>1259</v>
      </c>
      <c r="Y1401" s="270" t="s">
        <v>1259</v>
      </c>
      <c r="Z1401" s="270" t="s">
        <v>1259</v>
      </c>
      <c r="AA1401" s="270" t="s">
        <v>1259</v>
      </c>
      <c r="AB1401" s="270" t="s">
        <v>1259</v>
      </c>
      <c r="AC1401" s="270" t="s">
        <v>1259</v>
      </c>
      <c r="AD1401" s="270" t="s">
        <v>1259</v>
      </c>
      <c r="AE1401" s="270" t="s">
        <v>1259</v>
      </c>
      <c r="AF1401" s="270" t="s">
        <v>1259</v>
      </c>
      <c r="AG1401" s="270" t="s">
        <v>1259</v>
      </c>
      <c r="AH1401" s="270" t="s">
        <v>1259</v>
      </c>
      <c r="AI1401" s="270" t="s">
        <v>1259</v>
      </c>
      <c r="AJ1401" s="270" t="s">
        <v>1259</v>
      </c>
      <c r="AK1401" s="270" t="s">
        <v>1259</v>
      </c>
      <c r="AL1401" s="270" t="s">
        <v>1259</v>
      </c>
      <c r="AM1401" s="270" t="s">
        <v>1259</v>
      </c>
      <c r="AN1401" s="270" t="s">
        <v>1259</v>
      </c>
      <c r="AO1401" s="270" t="s">
        <v>1259</v>
      </c>
      <c r="AP1401" s="270" t="s">
        <v>1259</v>
      </c>
      <c r="AQ1401" s="270" t="s">
        <v>1259</v>
      </c>
      <c r="AR1401" s="270" t="s">
        <v>1259</v>
      </c>
      <c r="AS1401" s="270" t="s">
        <v>3258</v>
      </c>
      <c r="AT1401" s="270" t="s">
        <v>3258</v>
      </c>
      <c r="AU1401" s="270" t="s">
        <v>3258</v>
      </c>
      <c r="AV1401" s="270" t="s">
        <v>3258</v>
      </c>
      <c r="AW1401" s="277" t="s">
        <v>3258</v>
      </c>
      <c r="AY1401" t="str">
        <f>VLOOKUP(A1401,[1]Sheet2!A$3:AC$3636,29,0)</f>
        <v/>
      </c>
      <c r="AZ1401" s="270" t="s">
        <v>3258</v>
      </c>
      <c r="BA1401" s="270" t="s">
        <v>3258</v>
      </c>
      <c r="BB1401" s="270" t="s">
        <v>3258</v>
      </c>
      <c r="BC1401" s="270" t="s">
        <v>3258</v>
      </c>
      <c r="BD1401" s="270"/>
      <c r="BE1401" s="270"/>
      <c r="BH1401" s="248"/>
      <c r="BI1401" s="248"/>
      <c r="BJ1401" s="248"/>
      <c r="BK1401" s="248"/>
      <c r="BL1401" s="248"/>
      <c r="BM1401" s="248"/>
      <c r="BN1401" s="248"/>
      <c r="BO1401" s="248"/>
      <c r="BP1401" s="248" t="s">
        <v>3258</v>
      </c>
      <c r="BQ1401" s="248" t="s">
        <v>3258</v>
      </c>
      <c r="BR1401" s="248" t="s">
        <v>3258</v>
      </c>
      <c r="BS1401" s="248" t="s">
        <v>3258</v>
      </c>
      <c r="BT1401" s="248" t="s">
        <v>3258</v>
      </c>
      <c r="BU1401" s="248" t="s">
        <v>3258</v>
      </c>
      <c r="BV1401" s="247"/>
      <c r="BW1401" s="248"/>
      <c r="BX1401" s="248"/>
      <c r="BY1401" s="248"/>
      <c r="BZ1401" s="248"/>
      <c r="CA1401" s="241"/>
      <c r="CB1401" s="241"/>
      <c r="CC1401" s="241"/>
      <c r="CD1401" s="241"/>
      <c r="CE1401" s="248"/>
    </row>
    <row r="1402" spans="1:83" ht="14.4" x14ac:dyDescent="0.3">
      <c r="A1402" s="269">
        <v>526604</v>
      </c>
      <c r="B1402" s="272" t="str">
        <f>VLOOKUP(A1402,[1]Sheet4!B$1:G$3636,5,0)</f>
        <v>الرابعة حديث</v>
      </c>
      <c r="C1402" s="270" t="s">
        <v>1259</v>
      </c>
      <c r="D1402" s="270" t="s">
        <v>1259</v>
      </c>
      <c r="E1402" s="270" t="s">
        <v>1259</v>
      </c>
      <c r="F1402" s="270" t="s">
        <v>1259</v>
      </c>
      <c r="G1402" s="270" t="s">
        <v>1259</v>
      </c>
      <c r="H1402" s="270" t="s">
        <v>1259</v>
      </c>
      <c r="I1402" s="270" t="s">
        <v>1259</v>
      </c>
      <c r="J1402" s="270" t="s">
        <v>1259</v>
      </c>
      <c r="K1402" s="270" t="s">
        <v>1259</v>
      </c>
      <c r="L1402" s="270" t="s">
        <v>1259</v>
      </c>
      <c r="M1402" s="270" t="s">
        <v>1259</v>
      </c>
      <c r="N1402" s="270" t="s">
        <v>1259</v>
      </c>
      <c r="O1402" s="270" t="s">
        <v>1259</v>
      </c>
      <c r="P1402" s="270" t="s">
        <v>1259</v>
      </c>
      <c r="Q1402" s="270" t="s">
        <v>1259</v>
      </c>
      <c r="R1402" s="270" t="s">
        <v>1259</v>
      </c>
      <c r="S1402" s="270" t="s">
        <v>1259</v>
      </c>
      <c r="T1402" s="270" t="s">
        <v>1259</v>
      </c>
      <c r="U1402" s="270" t="s">
        <v>1259</v>
      </c>
      <c r="V1402" s="270" t="s">
        <v>1259</v>
      </c>
      <c r="W1402" s="270" t="s">
        <v>1259</v>
      </c>
      <c r="X1402" s="270" t="s">
        <v>1259</v>
      </c>
      <c r="Y1402" s="270" t="s">
        <v>1259</v>
      </c>
      <c r="Z1402" s="270" t="s">
        <v>1259</v>
      </c>
      <c r="AA1402" s="270" t="s">
        <v>1259</v>
      </c>
      <c r="AB1402" s="270" t="s">
        <v>1259</v>
      </c>
      <c r="AC1402" s="270" t="s">
        <v>1259</v>
      </c>
      <c r="AD1402" s="270" t="s">
        <v>1259</v>
      </c>
      <c r="AE1402" s="270" t="s">
        <v>1259</v>
      </c>
      <c r="AF1402" s="270" t="s">
        <v>1259</v>
      </c>
      <c r="AG1402" s="270" t="s">
        <v>1259</v>
      </c>
      <c r="AH1402" s="270" t="s">
        <v>1259</v>
      </c>
      <c r="AI1402" s="270" t="s">
        <v>1259</v>
      </c>
      <c r="AJ1402" s="270" t="s">
        <v>1259</v>
      </c>
      <c r="AK1402" s="270" t="s">
        <v>1259</v>
      </c>
      <c r="AL1402" s="270" t="s">
        <v>1259</v>
      </c>
      <c r="AM1402" s="270" t="s">
        <v>1259</v>
      </c>
      <c r="AN1402" s="270" t="s">
        <v>1259</v>
      </c>
      <c r="AO1402" s="270" t="s">
        <v>1259</v>
      </c>
      <c r="AP1402" s="270" t="s">
        <v>1259</v>
      </c>
      <c r="AQ1402" s="270" t="s">
        <v>1259</v>
      </c>
      <c r="AR1402" s="270" t="s">
        <v>1259</v>
      </c>
      <c r="AS1402" s="270" t="s">
        <v>3258</v>
      </c>
      <c r="AT1402" s="270" t="s">
        <v>3258</v>
      </c>
      <c r="AU1402" s="270" t="s">
        <v>3258</v>
      </c>
      <c r="AV1402" s="270" t="s">
        <v>3258</v>
      </c>
      <c r="AW1402" s="277" t="s">
        <v>3258</v>
      </c>
      <c r="AY1402" t="str">
        <f>VLOOKUP(A1402,[1]Sheet2!A$3:AC$3636,29,0)</f>
        <v/>
      </c>
      <c r="AZ1402" s="270" t="s">
        <v>3258</v>
      </c>
      <c r="BA1402" s="270" t="s">
        <v>3258</v>
      </c>
      <c r="BB1402" s="270" t="s">
        <v>3258</v>
      </c>
      <c r="BC1402" s="270" t="s">
        <v>3258</v>
      </c>
      <c r="BD1402" s="270"/>
      <c r="BE1402" s="270"/>
    </row>
    <row r="1403" spans="1:83" ht="14.4" x14ac:dyDescent="0.3">
      <c r="A1403" s="269">
        <v>526614</v>
      </c>
      <c r="B1403" s="272" t="str">
        <f>VLOOKUP(A1403,[1]Sheet4!B$1:G$3636,5,0)</f>
        <v>الرابعة حديث</v>
      </c>
      <c r="C1403" s="270" t="s">
        <v>1259</v>
      </c>
      <c r="D1403" s="270" t="s">
        <v>1259</v>
      </c>
      <c r="E1403" s="270" t="s">
        <v>1259</v>
      </c>
      <c r="F1403" s="270" t="s">
        <v>1259</v>
      </c>
      <c r="G1403" s="270" t="s">
        <v>1259</v>
      </c>
      <c r="H1403" s="270" t="s">
        <v>1259</v>
      </c>
      <c r="I1403" s="270" t="s">
        <v>1259</v>
      </c>
      <c r="J1403" s="270" t="s">
        <v>1259</v>
      </c>
      <c r="K1403" s="270" t="s">
        <v>1259</v>
      </c>
      <c r="L1403" s="270" t="s">
        <v>1259</v>
      </c>
      <c r="M1403" s="270" t="s">
        <v>1259</v>
      </c>
      <c r="N1403" s="270" t="s">
        <v>1259</v>
      </c>
      <c r="O1403" s="270" t="s">
        <v>1259</v>
      </c>
      <c r="P1403" s="270" t="s">
        <v>1259</v>
      </c>
      <c r="Q1403" s="270" t="s">
        <v>1259</v>
      </c>
      <c r="R1403" s="270" t="s">
        <v>1259</v>
      </c>
      <c r="S1403" s="270" t="s">
        <v>1259</v>
      </c>
      <c r="T1403" s="270" t="s">
        <v>1259</v>
      </c>
      <c r="U1403" s="270" t="s">
        <v>1259</v>
      </c>
      <c r="V1403" s="270" t="s">
        <v>1259</v>
      </c>
      <c r="W1403" s="270" t="s">
        <v>1259</v>
      </c>
      <c r="X1403" s="270" t="s">
        <v>1259</v>
      </c>
      <c r="Y1403" s="270" t="s">
        <v>1259</v>
      </c>
      <c r="Z1403" s="270" t="s">
        <v>1259</v>
      </c>
      <c r="AA1403" s="270" t="s">
        <v>1259</v>
      </c>
      <c r="AB1403" s="270" t="s">
        <v>1259</v>
      </c>
      <c r="AC1403" s="270" t="s">
        <v>1259</v>
      </c>
      <c r="AD1403" s="270" t="s">
        <v>1259</v>
      </c>
      <c r="AE1403" s="270" t="s">
        <v>1259</v>
      </c>
      <c r="AF1403" s="270" t="s">
        <v>1259</v>
      </c>
      <c r="AG1403" s="270" t="s">
        <v>1259</v>
      </c>
      <c r="AH1403" s="270" t="s">
        <v>1259</v>
      </c>
      <c r="AI1403" s="270" t="s">
        <v>1259</v>
      </c>
      <c r="AJ1403" s="270" t="s">
        <v>1259</v>
      </c>
      <c r="AK1403" s="270" t="s">
        <v>1259</v>
      </c>
      <c r="AL1403" s="270" t="s">
        <v>1259</v>
      </c>
      <c r="AM1403" s="270" t="s">
        <v>1259</v>
      </c>
      <c r="AN1403" s="270" t="s">
        <v>1259</v>
      </c>
      <c r="AO1403" s="270" t="s">
        <v>1259</v>
      </c>
      <c r="AP1403" s="270" t="s">
        <v>1259</v>
      </c>
      <c r="AQ1403" s="270" t="s">
        <v>1259</v>
      </c>
      <c r="AR1403" s="270" t="s">
        <v>1259</v>
      </c>
      <c r="AS1403" s="270" t="s">
        <v>3258</v>
      </c>
      <c r="AT1403" s="270" t="s">
        <v>3258</v>
      </c>
      <c r="AU1403" s="270" t="s">
        <v>3258</v>
      </c>
      <c r="AV1403" s="270" t="s">
        <v>3258</v>
      </c>
      <c r="AW1403" s="277" t="s">
        <v>3258</v>
      </c>
      <c r="AY1403" t="str">
        <f>VLOOKUP(A1403,[1]Sheet2!A$3:AC$3636,29,0)</f>
        <v/>
      </c>
      <c r="AZ1403" s="270" t="s">
        <v>3258</v>
      </c>
      <c r="BA1403" s="270" t="s">
        <v>3258</v>
      </c>
      <c r="BB1403" s="270" t="s">
        <v>3258</v>
      </c>
      <c r="BC1403" s="270" t="s">
        <v>3258</v>
      </c>
      <c r="BD1403" s="270"/>
      <c r="BE1403" s="270"/>
    </row>
    <row r="1404" spans="1:83" ht="14.4" x14ac:dyDescent="0.3">
      <c r="A1404" s="269">
        <v>526615</v>
      </c>
      <c r="B1404" s="272" t="str">
        <f>VLOOKUP(A1404,[1]Sheet4!B$1:G$3636,5,0)</f>
        <v>الرابعة حديث</v>
      </c>
      <c r="C1404" s="270" t="s">
        <v>1259</v>
      </c>
      <c r="D1404" s="270" t="s">
        <v>1259</v>
      </c>
      <c r="E1404" s="270" t="s">
        <v>1259</v>
      </c>
      <c r="F1404" s="270" t="s">
        <v>1259</v>
      </c>
      <c r="G1404" s="270" t="s">
        <v>1259</v>
      </c>
      <c r="H1404" s="270" t="s">
        <v>1259</v>
      </c>
      <c r="I1404" s="270" t="s">
        <v>1259</v>
      </c>
      <c r="J1404" s="270" t="s">
        <v>1259</v>
      </c>
      <c r="K1404" s="270" t="s">
        <v>1259</v>
      </c>
      <c r="L1404" s="270" t="s">
        <v>1259</v>
      </c>
      <c r="M1404" s="270" t="s">
        <v>1259</v>
      </c>
      <c r="N1404" s="270" t="s">
        <v>1259</v>
      </c>
      <c r="O1404" s="270" t="s">
        <v>1259</v>
      </c>
      <c r="P1404" s="270" t="s">
        <v>1259</v>
      </c>
      <c r="Q1404" s="270" t="s">
        <v>1259</v>
      </c>
      <c r="R1404" s="270" t="s">
        <v>1259</v>
      </c>
      <c r="S1404" s="270" t="s">
        <v>1259</v>
      </c>
      <c r="T1404" s="270" t="s">
        <v>1259</v>
      </c>
      <c r="U1404" s="270" t="s">
        <v>1259</v>
      </c>
      <c r="V1404" s="270" t="s">
        <v>1259</v>
      </c>
      <c r="W1404" s="270" t="s">
        <v>1259</v>
      </c>
      <c r="X1404" s="270" t="s">
        <v>1259</v>
      </c>
      <c r="Y1404" s="270" t="s">
        <v>1259</v>
      </c>
      <c r="Z1404" s="270" t="s">
        <v>1259</v>
      </c>
      <c r="AA1404" s="270" t="s">
        <v>1259</v>
      </c>
      <c r="AB1404" s="270" t="s">
        <v>1259</v>
      </c>
      <c r="AC1404" s="270" t="s">
        <v>1259</v>
      </c>
      <c r="AD1404" s="270" t="s">
        <v>1259</v>
      </c>
      <c r="AE1404" s="270" t="s">
        <v>1259</v>
      </c>
      <c r="AF1404" s="270" t="s">
        <v>1259</v>
      </c>
      <c r="AG1404" s="270" t="s">
        <v>1259</v>
      </c>
      <c r="AH1404" s="270" t="s">
        <v>1259</v>
      </c>
      <c r="AI1404" s="270" t="s">
        <v>1259</v>
      </c>
      <c r="AJ1404" s="270" t="s">
        <v>1259</v>
      </c>
      <c r="AK1404" s="270" t="s">
        <v>1259</v>
      </c>
      <c r="AL1404" s="270" t="s">
        <v>1259</v>
      </c>
      <c r="AM1404" s="270" t="s">
        <v>1259</v>
      </c>
      <c r="AN1404" s="270" t="s">
        <v>1259</v>
      </c>
      <c r="AO1404" s="270" t="s">
        <v>1259</v>
      </c>
      <c r="AP1404" s="270" t="s">
        <v>1259</v>
      </c>
      <c r="AQ1404" s="270" t="s">
        <v>1259</v>
      </c>
      <c r="AR1404" s="270" t="s">
        <v>1259</v>
      </c>
      <c r="AS1404" s="270" t="s">
        <v>3258</v>
      </c>
      <c r="AT1404" s="270" t="s">
        <v>3258</v>
      </c>
      <c r="AU1404" s="270" t="s">
        <v>3258</v>
      </c>
      <c r="AV1404" s="270" t="s">
        <v>3258</v>
      </c>
      <c r="AW1404" s="277" t="s">
        <v>3258</v>
      </c>
      <c r="AY1404" t="str">
        <f>VLOOKUP(A1404,[1]Sheet2!A$3:AC$3636,29,0)</f>
        <v/>
      </c>
      <c r="AZ1404" s="270" t="s">
        <v>3258</v>
      </c>
      <c r="BA1404" s="270" t="s">
        <v>3258</v>
      </c>
      <c r="BB1404" s="270" t="s">
        <v>3258</v>
      </c>
      <c r="BC1404" s="270" t="s">
        <v>3258</v>
      </c>
      <c r="BD1404" s="270"/>
      <c r="BE1404" s="270"/>
    </row>
    <row r="1405" spans="1:83" ht="14.4" x14ac:dyDescent="0.3">
      <c r="A1405" s="269">
        <v>526616</v>
      </c>
      <c r="B1405" s="272" t="str">
        <f>VLOOKUP(A1405,[1]Sheet4!B$1:G$3636,5,0)</f>
        <v>الرابعة حديث</v>
      </c>
      <c r="C1405" s="270" t="s">
        <v>1259</v>
      </c>
      <c r="D1405" s="270" t="s">
        <v>1259</v>
      </c>
      <c r="E1405" s="270" t="s">
        <v>1259</v>
      </c>
      <c r="F1405" s="270" t="s">
        <v>1259</v>
      </c>
      <c r="G1405" s="270" t="s">
        <v>1259</v>
      </c>
      <c r="H1405" s="270" t="s">
        <v>1259</v>
      </c>
      <c r="I1405" s="270" t="s">
        <v>1259</v>
      </c>
      <c r="J1405" s="270" t="s">
        <v>1259</v>
      </c>
      <c r="K1405" s="270" t="s">
        <v>1259</v>
      </c>
      <c r="L1405" s="270" t="s">
        <v>1259</v>
      </c>
      <c r="M1405" s="270" t="s">
        <v>1259</v>
      </c>
      <c r="N1405" s="270" t="s">
        <v>1259</v>
      </c>
      <c r="O1405" s="270" t="s">
        <v>1259</v>
      </c>
      <c r="P1405" s="270" t="s">
        <v>1259</v>
      </c>
      <c r="Q1405" s="270" t="s">
        <v>1259</v>
      </c>
      <c r="R1405" s="270" t="s">
        <v>1259</v>
      </c>
      <c r="S1405" s="270" t="s">
        <v>1259</v>
      </c>
      <c r="T1405" s="270" t="s">
        <v>1259</v>
      </c>
      <c r="U1405" s="270" t="s">
        <v>1259</v>
      </c>
      <c r="V1405" s="270" t="s">
        <v>1259</v>
      </c>
      <c r="W1405" s="270" t="s">
        <v>1259</v>
      </c>
      <c r="X1405" s="270" t="s">
        <v>1259</v>
      </c>
      <c r="Y1405" s="270" t="s">
        <v>1259</v>
      </c>
      <c r="Z1405" s="270" t="s">
        <v>1259</v>
      </c>
      <c r="AA1405" s="270" t="s">
        <v>1259</v>
      </c>
      <c r="AB1405" s="270" t="s">
        <v>1259</v>
      </c>
      <c r="AC1405" s="270" t="s">
        <v>1259</v>
      </c>
      <c r="AD1405" s="270" t="s">
        <v>1259</v>
      </c>
      <c r="AE1405" s="270" t="s">
        <v>1259</v>
      </c>
      <c r="AF1405" s="270" t="s">
        <v>1259</v>
      </c>
      <c r="AG1405" s="270" t="s">
        <v>1259</v>
      </c>
      <c r="AH1405" s="270" t="s">
        <v>1259</v>
      </c>
      <c r="AI1405" s="270" t="s">
        <v>1259</v>
      </c>
      <c r="AJ1405" s="270" t="s">
        <v>1259</v>
      </c>
      <c r="AK1405" s="270" t="s">
        <v>1259</v>
      </c>
      <c r="AL1405" s="270" t="s">
        <v>1259</v>
      </c>
      <c r="AM1405" s="270" t="s">
        <v>1259</v>
      </c>
      <c r="AN1405" s="270" t="s">
        <v>1259</v>
      </c>
      <c r="AO1405" s="270" t="s">
        <v>1259</v>
      </c>
      <c r="AP1405" s="270" t="s">
        <v>1259</v>
      </c>
      <c r="AQ1405" s="270" t="s">
        <v>1259</v>
      </c>
      <c r="AR1405" s="270" t="s">
        <v>1259</v>
      </c>
      <c r="AS1405" s="270" t="s">
        <v>3258</v>
      </c>
      <c r="AT1405" s="270" t="s">
        <v>3258</v>
      </c>
      <c r="AU1405" s="270" t="s">
        <v>3258</v>
      </c>
      <c r="AV1405" s="270" t="s">
        <v>3258</v>
      </c>
      <c r="AW1405" s="277" t="s">
        <v>3258</v>
      </c>
      <c r="AY1405" t="str">
        <f>VLOOKUP(A1405,[1]Sheet2!A$3:AC$3636,29,0)</f>
        <v/>
      </c>
      <c r="AZ1405" s="270" t="s">
        <v>3258</v>
      </c>
      <c r="BA1405" s="270" t="s">
        <v>3258</v>
      </c>
      <c r="BB1405" s="270" t="s">
        <v>3258</v>
      </c>
      <c r="BC1405" s="270" t="s">
        <v>3258</v>
      </c>
      <c r="BD1405" s="270"/>
      <c r="BE1405" s="270"/>
    </row>
    <row r="1406" spans="1:83" ht="14.4" x14ac:dyDescent="0.3">
      <c r="A1406" s="269">
        <v>526626</v>
      </c>
      <c r="B1406" s="272" t="str">
        <f>VLOOKUP(A1406,[1]Sheet4!B$1:G$3636,5,0)</f>
        <v>الرابعة حديث</v>
      </c>
      <c r="C1406" s="270" t="s">
        <v>1259</v>
      </c>
      <c r="D1406" s="270" t="s">
        <v>1259</v>
      </c>
      <c r="E1406" s="270" t="s">
        <v>1259</v>
      </c>
      <c r="F1406" s="270" t="s">
        <v>1259</v>
      </c>
      <c r="G1406" s="270" t="s">
        <v>1259</v>
      </c>
      <c r="H1406" s="270" t="s">
        <v>1259</v>
      </c>
      <c r="I1406" s="270" t="s">
        <v>1259</v>
      </c>
      <c r="J1406" s="270" t="s">
        <v>1259</v>
      </c>
      <c r="K1406" s="270" t="s">
        <v>1259</v>
      </c>
      <c r="L1406" s="270" t="s">
        <v>1259</v>
      </c>
      <c r="M1406" s="270" t="s">
        <v>1259</v>
      </c>
      <c r="N1406" s="270" t="s">
        <v>1259</v>
      </c>
      <c r="O1406" s="270" t="s">
        <v>1259</v>
      </c>
      <c r="P1406" s="270" t="s">
        <v>1259</v>
      </c>
      <c r="Q1406" s="270" t="s">
        <v>1259</v>
      </c>
      <c r="R1406" s="270" t="s">
        <v>1259</v>
      </c>
      <c r="S1406" s="270" t="s">
        <v>1259</v>
      </c>
      <c r="T1406" s="270" t="s">
        <v>1259</v>
      </c>
      <c r="U1406" s="270" t="s">
        <v>1259</v>
      </c>
      <c r="V1406" s="270" t="s">
        <v>1259</v>
      </c>
      <c r="W1406" s="270" t="s">
        <v>1259</v>
      </c>
      <c r="X1406" s="270" t="s">
        <v>1259</v>
      </c>
      <c r="Y1406" s="270" t="s">
        <v>1259</v>
      </c>
      <c r="Z1406" s="270" t="s">
        <v>1259</v>
      </c>
      <c r="AA1406" s="270" t="s">
        <v>1259</v>
      </c>
      <c r="AB1406" s="270" t="s">
        <v>1259</v>
      </c>
      <c r="AC1406" s="270" t="s">
        <v>1259</v>
      </c>
      <c r="AD1406" s="270" t="s">
        <v>1259</v>
      </c>
      <c r="AE1406" s="270" t="s">
        <v>1259</v>
      </c>
      <c r="AF1406" s="270" t="s">
        <v>1259</v>
      </c>
      <c r="AG1406" s="270" t="s">
        <v>1259</v>
      </c>
      <c r="AH1406" s="270" t="s">
        <v>1259</v>
      </c>
      <c r="AI1406" s="270" t="s">
        <v>1259</v>
      </c>
      <c r="AJ1406" s="270" t="s">
        <v>1259</v>
      </c>
      <c r="AK1406" s="270" t="s">
        <v>1259</v>
      </c>
      <c r="AL1406" s="270" t="s">
        <v>1259</v>
      </c>
      <c r="AM1406" s="270" t="s">
        <v>1259</v>
      </c>
      <c r="AN1406" s="270" t="s">
        <v>1259</v>
      </c>
      <c r="AO1406" s="270" t="s">
        <v>1259</v>
      </c>
      <c r="AP1406" s="270" t="s">
        <v>1259</v>
      </c>
      <c r="AQ1406" s="270" t="s">
        <v>1259</v>
      </c>
      <c r="AR1406" s="270" t="s">
        <v>1259</v>
      </c>
      <c r="AS1406" s="270" t="s">
        <v>3258</v>
      </c>
      <c r="AT1406" s="270" t="s">
        <v>3258</v>
      </c>
      <c r="AU1406" s="270" t="s">
        <v>3258</v>
      </c>
      <c r="AV1406" s="270" t="s">
        <v>3258</v>
      </c>
      <c r="AW1406" s="277" t="s">
        <v>3258</v>
      </c>
      <c r="AY1406" t="str">
        <f>VLOOKUP(A1406,[1]Sheet2!A$3:AC$3636,29,0)</f>
        <v/>
      </c>
      <c r="AZ1406" s="270" t="s">
        <v>3258</v>
      </c>
      <c r="BA1406" s="270" t="s">
        <v>3258</v>
      </c>
      <c r="BB1406" s="270" t="s">
        <v>3258</v>
      </c>
      <c r="BC1406" s="270" t="s">
        <v>3258</v>
      </c>
      <c r="BD1406" s="270"/>
      <c r="BE1406" s="270"/>
    </row>
    <row r="1407" spans="1:83" ht="14.4" x14ac:dyDescent="0.3">
      <c r="A1407" s="269">
        <v>526629</v>
      </c>
      <c r="B1407" s="272" t="str">
        <f>VLOOKUP(A1407,[1]Sheet4!B$1:G$3636,5,0)</f>
        <v>الرابعة حديث</v>
      </c>
      <c r="C1407" s="270" t="s">
        <v>1259</v>
      </c>
      <c r="D1407" s="270" t="s">
        <v>1259</v>
      </c>
      <c r="E1407" s="270" t="s">
        <v>1259</v>
      </c>
      <c r="F1407" s="270" t="s">
        <v>1259</v>
      </c>
      <c r="G1407" s="270" t="s">
        <v>1259</v>
      </c>
      <c r="H1407" s="270" t="s">
        <v>1259</v>
      </c>
      <c r="I1407" s="270" t="s">
        <v>1259</v>
      </c>
      <c r="J1407" s="270" t="s">
        <v>1259</v>
      </c>
      <c r="K1407" s="270" t="s">
        <v>1259</v>
      </c>
      <c r="L1407" s="270" t="s">
        <v>1259</v>
      </c>
      <c r="M1407" s="270" t="s">
        <v>1259</v>
      </c>
      <c r="N1407" s="270" t="s">
        <v>1259</v>
      </c>
      <c r="O1407" s="270" t="s">
        <v>1259</v>
      </c>
      <c r="P1407" s="270" t="s">
        <v>1259</v>
      </c>
      <c r="Q1407" s="270" t="s">
        <v>1259</v>
      </c>
      <c r="R1407" s="270" t="s">
        <v>1259</v>
      </c>
      <c r="S1407" s="270" t="s">
        <v>1259</v>
      </c>
      <c r="T1407" s="270" t="s">
        <v>1259</v>
      </c>
      <c r="U1407" s="270" t="s">
        <v>1259</v>
      </c>
      <c r="V1407" s="270" t="s">
        <v>1259</v>
      </c>
      <c r="W1407" s="270" t="s">
        <v>1259</v>
      </c>
      <c r="X1407" s="270" t="s">
        <v>1259</v>
      </c>
      <c r="Y1407" s="270" t="s">
        <v>1259</v>
      </c>
      <c r="Z1407" s="270" t="s">
        <v>1259</v>
      </c>
      <c r="AA1407" s="270" t="s">
        <v>1259</v>
      </c>
      <c r="AB1407" s="270" t="s">
        <v>1259</v>
      </c>
      <c r="AC1407" s="270" t="s">
        <v>1259</v>
      </c>
      <c r="AD1407" s="270" t="s">
        <v>1259</v>
      </c>
      <c r="AE1407" s="270" t="s">
        <v>1259</v>
      </c>
      <c r="AF1407" s="270" t="s">
        <v>1259</v>
      </c>
      <c r="AG1407" s="270" t="s">
        <v>1259</v>
      </c>
      <c r="AH1407" s="270" t="s">
        <v>1259</v>
      </c>
      <c r="AI1407" s="270" t="s">
        <v>1259</v>
      </c>
      <c r="AJ1407" s="270" t="s">
        <v>1259</v>
      </c>
      <c r="AK1407" s="270" t="s">
        <v>1259</v>
      </c>
      <c r="AL1407" s="270" t="s">
        <v>1259</v>
      </c>
      <c r="AM1407" s="270" t="s">
        <v>1259</v>
      </c>
      <c r="AN1407" s="270" t="s">
        <v>1259</v>
      </c>
      <c r="AO1407" s="270" t="s">
        <v>1259</v>
      </c>
      <c r="AP1407" s="270" t="s">
        <v>1259</v>
      </c>
      <c r="AQ1407" s="270" t="s">
        <v>1259</v>
      </c>
      <c r="AR1407" s="270" t="s">
        <v>1259</v>
      </c>
      <c r="AS1407" s="270" t="s">
        <v>3258</v>
      </c>
      <c r="AT1407" s="270" t="s">
        <v>3258</v>
      </c>
      <c r="AU1407" s="270" t="s">
        <v>3258</v>
      </c>
      <c r="AV1407" s="270" t="s">
        <v>3258</v>
      </c>
      <c r="AW1407" s="277" t="s">
        <v>3258</v>
      </c>
      <c r="AY1407" t="str">
        <f>VLOOKUP(A1407,[1]Sheet2!A$3:AC$3636,29,0)</f>
        <v/>
      </c>
      <c r="AZ1407" s="270" t="s">
        <v>3258</v>
      </c>
      <c r="BA1407" s="270" t="s">
        <v>3258</v>
      </c>
      <c r="BB1407" s="270" t="s">
        <v>3258</v>
      </c>
      <c r="BC1407" s="270" t="s">
        <v>3258</v>
      </c>
      <c r="BD1407" s="270"/>
      <c r="BE1407" s="270"/>
    </row>
    <row r="1408" spans="1:83" ht="14.4" x14ac:dyDescent="0.3">
      <c r="A1408" s="269">
        <v>526631</v>
      </c>
      <c r="B1408" s="272" t="str">
        <f>VLOOKUP(A1408,[1]Sheet4!B$1:G$3636,5,0)</f>
        <v>الرابعة حديث</v>
      </c>
      <c r="C1408" s="270" t="s">
        <v>1259</v>
      </c>
      <c r="D1408" s="270" t="s">
        <v>1259</v>
      </c>
      <c r="E1408" s="270" t="s">
        <v>1259</v>
      </c>
      <c r="F1408" s="270" t="s">
        <v>1259</v>
      </c>
      <c r="G1408" s="270" t="s">
        <v>1259</v>
      </c>
      <c r="H1408" s="270" t="s">
        <v>1259</v>
      </c>
      <c r="I1408" s="270" t="s">
        <v>1259</v>
      </c>
      <c r="J1408" s="270" t="s">
        <v>1259</v>
      </c>
      <c r="K1408" s="270" t="s">
        <v>1259</v>
      </c>
      <c r="L1408" s="270" t="s">
        <v>1259</v>
      </c>
      <c r="M1408" s="270" t="s">
        <v>1259</v>
      </c>
      <c r="N1408" s="270" t="s">
        <v>1259</v>
      </c>
      <c r="O1408" s="270" t="s">
        <v>1259</v>
      </c>
      <c r="P1408" s="270" t="s">
        <v>1259</v>
      </c>
      <c r="Q1408" s="270" t="s">
        <v>1259</v>
      </c>
      <c r="R1408" s="270" t="s">
        <v>1259</v>
      </c>
      <c r="S1408" s="270" t="s">
        <v>1259</v>
      </c>
      <c r="T1408" s="270" t="s">
        <v>1259</v>
      </c>
      <c r="U1408" s="270" t="s">
        <v>1259</v>
      </c>
      <c r="V1408" s="270" t="s">
        <v>1259</v>
      </c>
      <c r="W1408" s="270" t="s">
        <v>1259</v>
      </c>
      <c r="X1408" s="270" t="s">
        <v>1259</v>
      </c>
      <c r="Y1408" s="270" t="s">
        <v>1259</v>
      </c>
      <c r="Z1408" s="270" t="s">
        <v>1259</v>
      </c>
      <c r="AA1408" s="270" t="s">
        <v>1259</v>
      </c>
      <c r="AB1408" s="270" t="s">
        <v>1259</v>
      </c>
      <c r="AC1408" s="270" t="s">
        <v>1259</v>
      </c>
      <c r="AD1408" s="270" t="s">
        <v>1259</v>
      </c>
      <c r="AE1408" s="270" t="s">
        <v>1259</v>
      </c>
      <c r="AF1408" s="270" t="s">
        <v>1259</v>
      </c>
      <c r="AG1408" s="270" t="s">
        <v>1259</v>
      </c>
      <c r="AH1408" s="270" t="s">
        <v>1259</v>
      </c>
      <c r="AI1408" s="270" t="s">
        <v>1259</v>
      </c>
      <c r="AJ1408" s="270" t="s">
        <v>1259</v>
      </c>
      <c r="AK1408" s="270" t="s">
        <v>1259</v>
      </c>
      <c r="AL1408" s="270" t="s">
        <v>1259</v>
      </c>
      <c r="AM1408" s="270" t="s">
        <v>1259</v>
      </c>
      <c r="AN1408" s="270" t="s">
        <v>1259</v>
      </c>
      <c r="AO1408" s="270" t="s">
        <v>1259</v>
      </c>
      <c r="AP1408" s="270" t="s">
        <v>1259</v>
      </c>
      <c r="AQ1408" s="270" t="s">
        <v>1259</v>
      </c>
      <c r="AR1408" s="270" t="s">
        <v>1259</v>
      </c>
      <c r="AS1408" s="270" t="s">
        <v>3258</v>
      </c>
      <c r="AT1408" s="270" t="s">
        <v>3258</v>
      </c>
      <c r="AU1408" s="270" t="s">
        <v>3258</v>
      </c>
      <c r="AV1408" s="270" t="s">
        <v>3258</v>
      </c>
      <c r="AW1408" s="277" t="s">
        <v>3258</v>
      </c>
      <c r="AY1408" t="str">
        <f>VLOOKUP(A1408,[1]Sheet2!A$3:AC$3636,29,0)</f>
        <v/>
      </c>
      <c r="AZ1408" s="270" t="s">
        <v>3258</v>
      </c>
      <c r="BA1408" s="270" t="s">
        <v>3258</v>
      </c>
      <c r="BB1408" s="270" t="s">
        <v>3258</v>
      </c>
      <c r="BC1408" s="270" t="s">
        <v>3258</v>
      </c>
      <c r="BD1408" s="270"/>
      <c r="BE1408" s="270"/>
    </row>
    <row r="1409" spans="1:57" ht="14.4" x14ac:dyDescent="0.3">
      <c r="A1409" s="269">
        <v>526634</v>
      </c>
      <c r="B1409" s="272" t="str">
        <f>VLOOKUP(A1409,[1]Sheet4!B$1:G$3636,5,0)</f>
        <v>الرابعة حديث</v>
      </c>
      <c r="C1409" s="270" t="s">
        <v>1259</v>
      </c>
      <c r="D1409" s="270" t="s">
        <v>1259</v>
      </c>
      <c r="E1409" s="270" t="s">
        <v>1259</v>
      </c>
      <c r="F1409" s="270" t="s">
        <v>1259</v>
      </c>
      <c r="G1409" s="270" t="s">
        <v>1259</v>
      </c>
      <c r="H1409" s="270" t="s">
        <v>1259</v>
      </c>
      <c r="I1409" s="270" t="s">
        <v>1259</v>
      </c>
      <c r="J1409" s="270" t="s">
        <v>1259</v>
      </c>
      <c r="K1409" s="270" t="s">
        <v>1259</v>
      </c>
      <c r="L1409" s="270" t="s">
        <v>1259</v>
      </c>
      <c r="M1409" s="270" t="s">
        <v>1259</v>
      </c>
      <c r="N1409" s="270" t="s">
        <v>1259</v>
      </c>
      <c r="O1409" s="270" t="s">
        <v>1259</v>
      </c>
      <c r="P1409" s="270" t="s">
        <v>1259</v>
      </c>
      <c r="Q1409" s="270" t="s">
        <v>1259</v>
      </c>
      <c r="R1409" s="270" t="s">
        <v>1259</v>
      </c>
      <c r="S1409" s="270" t="s">
        <v>1259</v>
      </c>
      <c r="T1409" s="270" t="s">
        <v>1259</v>
      </c>
      <c r="U1409" s="270" t="s">
        <v>1259</v>
      </c>
      <c r="V1409" s="270" t="s">
        <v>1259</v>
      </c>
      <c r="W1409" s="270" t="s">
        <v>1259</v>
      </c>
      <c r="X1409" s="270" t="s">
        <v>1259</v>
      </c>
      <c r="Y1409" s="270" t="s">
        <v>1259</v>
      </c>
      <c r="Z1409" s="270" t="s">
        <v>1259</v>
      </c>
      <c r="AA1409" s="270" t="s">
        <v>1259</v>
      </c>
      <c r="AB1409" s="270" t="s">
        <v>1259</v>
      </c>
      <c r="AC1409" s="270" t="s">
        <v>1259</v>
      </c>
      <c r="AD1409" s="270" t="s">
        <v>1259</v>
      </c>
      <c r="AE1409" s="270" t="s">
        <v>1259</v>
      </c>
      <c r="AF1409" s="270" t="s">
        <v>1259</v>
      </c>
      <c r="AG1409" s="270" t="s">
        <v>1259</v>
      </c>
      <c r="AH1409" s="270" t="s">
        <v>1259</v>
      </c>
      <c r="AI1409" s="270" t="s">
        <v>1259</v>
      </c>
      <c r="AJ1409" s="270" t="s">
        <v>1259</v>
      </c>
      <c r="AK1409" s="270" t="s">
        <v>1259</v>
      </c>
      <c r="AL1409" s="270" t="s">
        <v>1259</v>
      </c>
      <c r="AM1409" s="270" t="s">
        <v>1259</v>
      </c>
      <c r="AN1409" s="270" t="s">
        <v>1259</v>
      </c>
      <c r="AO1409" s="270" t="s">
        <v>1259</v>
      </c>
      <c r="AP1409" s="270" t="s">
        <v>1259</v>
      </c>
      <c r="AQ1409" s="270" t="s">
        <v>1259</v>
      </c>
      <c r="AR1409" s="270" t="s">
        <v>1259</v>
      </c>
      <c r="AS1409" s="270" t="s">
        <v>3258</v>
      </c>
      <c r="AT1409" s="270" t="s">
        <v>3258</v>
      </c>
      <c r="AU1409" s="270" t="s">
        <v>3258</v>
      </c>
      <c r="AV1409" s="270" t="s">
        <v>3258</v>
      </c>
      <c r="AW1409" s="277" t="s">
        <v>3258</v>
      </c>
      <c r="AY1409" t="str">
        <f>VLOOKUP(A1409,[1]Sheet2!A$3:AC$3636,29,0)</f>
        <v/>
      </c>
      <c r="AZ1409" s="270" t="s">
        <v>3258</v>
      </c>
      <c r="BA1409" s="270" t="s">
        <v>3258</v>
      </c>
      <c r="BB1409" s="270" t="s">
        <v>3258</v>
      </c>
      <c r="BC1409" s="270" t="s">
        <v>3258</v>
      </c>
      <c r="BD1409" s="270"/>
      <c r="BE1409" s="270"/>
    </row>
    <row r="1410" spans="1:57" ht="14.4" x14ac:dyDescent="0.3">
      <c r="A1410" s="269">
        <v>526635</v>
      </c>
      <c r="B1410" s="272" t="str">
        <f>VLOOKUP(A1410,[1]Sheet4!B$1:G$3636,5,0)</f>
        <v>الرابعة حديث</v>
      </c>
      <c r="C1410" s="270" t="s">
        <v>1259</v>
      </c>
      <c r="D1410" s="270" t="s">
        <v>1259</v>
      </c>
      <c r="E1410" s="270" t="s">
        <v>1259</v>
      </c>
      <c r="F1410" s="270" t="s">
        <v>1259</v>
      </c>
      <c r="G1410" s="270" t="s">
        <v>1259</v>
      </c>
      <c r="H1410" s="270" t="s">
        <v>1259</v>
      </c>
      <c r="I1410" s="270" t="s">
        <v>1259</v>
      </c>
      <c r="J1410" s="270" t="s">
        <v>1259</v>
      </c>
      <c r="K1410" s="270" t="s">
        <v>1259</v>
      </c>
      <c r="L1410" s="270" t="s">
        <v>1259</v>
      </c>
      <c r="M1410" s="270" t="s">
        <v>1259</v>
      </c>
      <c r="N1410" s="270" t="s">
        <v>1259</v>
      </c>
      <c r="O1410" s="270" t="s">
        <v>1259</v>
      </c>
      <c r="P1410" s="270" t="s">
        <v>1259</v>
      </c>
      <c r="Q1410" s="270" t="s">
        <v>1259</v>
      </c>
      <c r="R1410" s="270" t="s">
        <v>1259</v>
      </c>
      <c r="S1410" s="270" t="s">
        <v>1259</v>
      </c>
      <c r="T1410" s="270" t="s">
        <v>1259</v>
      </c>
      <c r="U1410" s="270" t="s">
        <v>1259</v>
      </c>
      <c r="V1410" s="270" t="s">
        <v>1259</v>
      </c>
      <c r="W1410" s="270" t="s">
        <v>1259</v>
      </c>
      <c r="X1410" s="270" t="s">
        <v>1259</v>
      </c>
      <c r="Y1410" s="270" t="s">
        <v>1259</v>
      </c>
      <c r="Z1410" s="270" t="s">
        <v>1259</v>
      </c>
      <c r="AA1410" s="270" t="s">
        <v>1259</v>
      </c>
      <c r="AB1410" s="270" t="s">
        <v>1259</v>
      </c>
      <c r="AC1410" s="270" t="s">
        <v>1259</v>
      </c>
      <c r="AD1410" s="270" t="s">
        <v>1259</v>
      </c>
      <c r="AE1410" s="270" t="s">
        <v>1259</v>
      </c>
      <c r="AF1410" s="270" t="s">
        <v>1259</v>
      </c>
      <c r="AG1410" s="270" t="s">
        <v>1259</v>
      </c>
      <c r="AH1410" s="270" t="s">
        <v>1259</v>
      </c>
      <c r="AI1410" s="270" t="s">
        <v>1259</v>
      </c>
      <c r="AJ1410" s="270" t="s">
        <v>1259</v>
      </c>
      <c r="AK1410" s="270" t="s">
        <v>1259</v>
      </c>
      <c r="AL1410" s="270" t="s">
        <v>1259</v>
      </c>
      <c r="AM1410" s="270" t="s">
        <v>1259</v>
      </c>
      <c r="AN1410" s="270" t="s">
        <v>1259</v>
      </c>
      <c r="AO1410" s="270" t="s">
        <v>1259</v>
      </c>
      <c r="AP1410" s="270" t="s">
        <v>1259</v>
      </c>
      <c r="AQ1410" s="270" t="s">
        <v>1259</v>
      </c>
      <c r="AR1410" s="270" t="s">
        <v>1259</v>
      </c>
      <c r="AS1410" s="270" t="s">
        <v>3258</v>
      </c>
      <c r="AT1410" s="270" t="s">
        <v>3258</v>
      </c>
      <c r="AU1410" s="270" t="s">
        <v>3258</v>
      </c>
      <c r="AV1410" s="270" t="s">
        <v>3258</v>
      </c>
      <c r="AW1410" s="277" t="s">
        <v>3258</v>
      </c>
      <c r="AY1410" t="str">
        <f>VLOOKUP(A1410,[1]Sheet2!A$3:AC$3636,29,0)</f>
        <v/>
      </c>
      <c r="AZ1410" s="270" t="s">
        <v>3258</v>
      </c>
      <c r="BA1410" s="270" t="s">
        <v>3258</v>
      </c>
      <c r="BB1410" s="270" t="s">
        <v>3258</v>
      </c>
      <c r="BC1410" s="270" t="s">
        <v>3258</v>
      </c>
      <c r="BD1410" s="270"/>
      <c r="BE1410" s="270"/>
    </row>
    <row r="1411" spans="1:57" ht="14.4" x14ac:dyDescent="0.3">
      <c r="A1411" s="269">
        <v>526641</v>
      </c>
      <c r="B1411" s="272" t="str">
        <f>VLOOKUP(A1411,[1]Sheet4!B$1:G$3636,5,0)</f>
        <v>الرابعة حديث</v>
      </c>
      <c r="C1411" s="270" t="s">
        <v>1259</v>
      </c>
      <c r="D1411" s="270" t="s">
        <v>1259</v>
      </c>
      <c r="E1411" s="270" t="s">
        <v>1259</v>
      </c>
      <c r="F1411" s="270" t="s">
        <v>1259</v>
      </c>
      <c r="G1411" s="270" t="s">
        <v>1259</v>
      </c>
      <c r="H1411" s="270" t="s">
        <v>1259</v>
      </c>
      <c r="I1411" s="270" t="s">
        <v>1259</v>
      </c>
      <c r="J1411" s="270" t="s">
        <v>1259</v>
      </c>
      <c r="K1411" s="270" t="s">
        <v>1259</v>
      </c>
      <c r="L1411" s="270" t="s">
        <v>1259</v>
      </c>
      <c r="M1411" s="270" t="s">
        <v>1259</v>
      </c>
      <c r="N1411" s="270" t="s">
        <v>1259</v>
      </c>
      <c r="O1411" s="270" t="s">
        <v>1259</v>
      </c>
      <c r="P1411" s="270" t="s">
        <v>1259</v>
      </c>
      <c r="Q1411" s="270" t="s">
        <v>1259</v>
      </c>
      <c r="R1411" s="270" t="s">
        <v>1259</v>
      </c>
      <c r="S1411" s="270" t="s">
        <v>1259</v>
      </c>
      <c r="T1411" s="270" t="s">
        <v>1259</v>
      </c>
      <c r="U1411" s="270" t="s">
        <v>1259</v>
      </c>
      <c r="V1411" s="270" t="s">
        <v>1259</v>
      </c>
      <c r="W1411" s="270" t="s">
        <v>1259</v>
      </c>
      <c r="X1411" s="270" t="s">
        <v>1259</v>
      </c>
      <c r="Y1411" s="270" t="s">
        <v>1259</v>
      </c>
      <c r="Z1411" s="270" t="s">
        <v>1259</v>
      </c>
      <c r="AA1411" s="270" t="s">
        <v>1259</v>
      </c>
      <c r="AB1411" s="270" t="s">
        <v>1259</v>
      </c>
      <c r="AC1411" s="270" t="s">
        <v>1259</v>
      </c>
      <c r="AD1411" s="270" t="s">
        <v>1259</v>
      </c>
      <c r="AE1411" s="270" t="s">
        <v>1259</v>
      </c>
      <c r="AF1411" s="270" t="s">
        <v>1259</v>
      </c>
      <c r="AG1411" s="270" t="s">
        <v>1259</v>
      </c>
      <c r="AH1411" s="270" t="s">
        <v>1259</v>
      </c>
      <c r="AI1411" s="270" t="s">
        <v>1259</v>
      </c>
      <c r="AJ1411" s="270" t="s">
        <v>1259</v>
      </c>
      <c r="AK1411" s="270" t="s">
        <v>1259</v>
      </c>
      <c r="AL1411" s="270" t="s">
        <v>1259</v>
      </c>
      <c r="AM1411" s="270" t="s">
        <v>1259</v>
      </c>
      <c r="AN1411" s="270" t="s">
        <v>1259</v>
      </c>
      <c r="AO1411" s="270" t="s">
        <v>1259</v>
      </c>
      <c r="AP1411" s="270" t="s">
        <v>1259</v>
      </c>
      <c r="AQ1411" s="270" t="s">
        <v>1259</v>
      </c>
      <c r="AR1411" s="270" t="s">
        <v>1259</v>
      </c>
      <c r="AS1411" s="270" t="s">
        <v>3258</v>
      </c>
      <c r="AT1411" s="270" t="s">
        <v>3258</v>
      </c>
      <c r="AU1411" s="270" t="s">
        <v>3258</v>
      </c>
      <c r="AV1411" s="270" t="s">
        <v>3258</v>
      </c>
      <c r="AW1411" s="277" t="s">
        <v>3258</v>
      </c>
      <c r="AY1411" t="str">
        <f>VLOOKUP(A1411,[1]Sheet2!A$3:AC$3636,29,0)</f>
        <v/>
      </c>
      <c r="AZ1411" s="249"/>
      <c r="BA1411" s="249"/>
      <c r="BB1411" s="249"/>
      <c r="BC1411" s="249"/>
      <c r="BD1411" s="249"/>
      <c r="BE1411" s="270"/>
    </row>
    <row r="1412" spans="1:57" ht="14.4" x14ac:dyDescent="0.3">
      <c r="A1412" s="269">
        <v>526648</v>
      </c>
      <c r="B1412" s="272" t="str">
        <f>VLOOKUP(A1412,[1]Sheet4!B$1:G$3636,5,0)</f>
        <v>الرابعة حديث</v>
      </c>
      <c r="C1412" s="270" t="s">
        <v>1259</v>
      </c>
      <c r="D1412" s="270" t="s">
        <v>1259</v>
      </c>
      <c r="E1412" s="270" t="s">
        <v>1259</v>
      </c>
      <c r="F1412" s="270" t="s">
        <v>1259</v>
      </c>
      <c r="G1412" s="270" t="s">
        <v>1259</v>
      </c>
      <c r="H1412" s="270" t="s">
        <v>1259</v>
      </c>
      <c r="I1412" s="270" t="s">
        <v>1259</v>
      </c>
      <c r="J1412" s="270" t="s">
        <v>1259</v>
      </c>
      <c r="K1412" s="270" t="s">
        <v>1259</v>
      </c>
      <c r="L1412" s="270" t="s">
        <v>1259</v>
      </c>
      <c r="M1412" s="270" t="s">
        <v>1259</v>
      </c>
      <c r="N1412" s="270" t="s">
        <v>1259</v>
      </c>
      <c r="O1412" s="270" t="s">
        <v>1259</v>
      </c>
      <c r="P1412" s="270" t="s">
        <v>1259</v>
      </c>
      <c r="Q1412" s="270" t="s">
        <v>1259</v>
      </c>
      <c r="R1412" s="270" t="s">
        <v>1259</v>
      </c>
      <c r="S1412" s="270" t="s">
        <v>1259</v>
      </c>
      <c r="T1412" s="270" t="s">
        <v>1259</v>
      </c>
      <c r="U1412" s="270" t="s">
        <v>1259</v>
      </c>
      <c r="V1412" s="270" t="s">
        <v>1259</v>
      </c>
      <c r="W1412" s="270" t="s">
        <v>1259</v>
      </c>
      <c r="X1412" s="270" t="s">
        <v>1259</v>
      </c>
      <c r="Y1412" s="270" t="s">
        <v>1259</v>
      </c>
      <c r="Z1412" s="270" t="s">
        <v>1259</v>
      </c>
      <c r="AA1412" s="270" t="s">
        <v>1259</v>
      </c>
      <c r="AB1412" s="270" t="s">
        <v>1259</v>
      </c>
      <c r="AC1412" s="270" t="s">
        <v>1259</v>
      </c>
      <c r="AD1412" s="270" t="s">
        <v>1259</v>
      </c>
      <c r="AE1412" s="270" t="s">
        <v>1259</v>
      </c>
      <c r="AF1412" s="270" t="s">
        <v>1259</v>
      </c>
      <c r="AG1412" s="270" t="s">
        <v>1259</v>
      </c>
      <c r="AH1412" s="270" t="s">
        <v>1259</v>
      </c>
      <c r="AI1412" s="270" t="s">
        <v>1259</v>
      </c>
      <c r="AJ1412" s="270" t="s">
        <v>1259</v>
      </c>
      <c r="AK1412" s="270" t="s">
        <v>1259</v>
      </c>
      <c r="AL1412" s="270" t="s">
        <v>1259</v>
      </c>
      <c r="AM1412" s="270" t="s">
        <v>1259</v>
      </c>
      <c r="AN1412" s="270" t="s">
        <v>1259</v>
      </c>
      <c r="AO1412" s="270" t="s">
        <v>1259</v>
      </c>
      <c r="AP1412" s="270" t="s">
        <v>1259</v>
      </c>
      <c r="AQ1412" s="270" t="s">
        <v>1259</v>
      </c>
      <c r="AR1412" s="270" t="s">
        <v>1259</v>
      </c>
      <c r="AS1412" s="270" t="s">
        <v>3258</v>
      </c>
      <c r="AT1412" s="270" t="s">
        <v>3258</v>
      </c>
      <c r="AU1412" s="270" t="s">
        <v>3258</v>
      </c>
      <c r="AV1412" s="270" t="s">
        <v>3258</v>
      </c>
      <c r="AW1412" s="277" t="s">
        <v>3258</v>
      </c>
      <c r="AY1412" t="str">
        <f>VLOOKUP(A1412,[1]Sheet2!A$3:AC$3636,29,0)</f>
        <v/>
      </c>
      <c r="AZ1412" s="270" t="s">
        <v>3258</v>
      </c>
      <c r="BA1412" s="270" t="s">
        <v>3258</v>
      </c>
      <c r="BB1412" s="270" t="s">
        <v>3258</v>
      </c>
      <c r="BC1412" s="270" t="s">
        <v>3258</v>
      </c>
      <c r="BD1412" s="270"/>
      <c r="BE1412" s="270"/>
    </row>
    <row r="1413" spans="1:57" ht="14.4" x14ac:dyDescent="0.3">
      <c r="A1413" s="269">
        <v>526656</v>
      </c>
      <c r="B1413" s="272" t="str">
        <f>VLOOKUP(A1413,[1]Sheet4!B$1:G$3636,5,0)</f>
        <v>الرابعة حديث</v>
      </c>
      <c r="C1413" s="270" t="s">
        <v>1259</v>
      </c>
      <c r="D1413" s="270" t="s">
        <v>1259</v>
      </c>
      <c r="E1413" s="270" t="s">
        <v>1259</v>
      </c>
      <c r="F1413" s="270" t="s">
        <v>1259</v>
      </c>
      <c r="G1413" s="270" t="s">
        <v>1259</v>
      </c>
      <c r="H1413" s="270" t="s">
        <v>1259</v>
      </c>
      <c r="I1413" s="270" t="s">
        <v>1259</v>
      </c>
      <c r="J1413" s="270" t="s">
        <v>1259</v>
      </c>
      <c r="K1413" s="270" t="s">
        <v>1259</v>
      </c>
      <c r="L1413" s="270" t="s">
        <v>1259</v>
      </c>
      <c r="M1413" s="270" t="s">
        <v>1259</v>
      </c>
      <c r="N1413" s="270" t="s">
        <v>1259</v>
      </c>
      <c r="O1413" s="270" t="s">
        <v>1259</v>
      </c>
      <c r="P1413" s="270" t="s">
        <v>1259</v>
      </c>
      <c r="Q1413" s="270" t="s">
        <v>1259</v>
      </c>
      <c r="R1413" s="270" t="s">
        <v>1259</v>
      </c>
      <c r="S1413" s="270" t="s">
        <v>1259</v>
      </c>
      <c r="T1413" s="270" t="s">
        <v>1259</v>
      </c>
      <c r="U1413" s="270" t="s">
        <v>1259</v>
      </c>
      <c r="V1413" s="270" t="s">
        <v>1259</v>
      </c>
      <c r="W1413" s="270" t="s">
        <v>1259</v>
      </c>
      <c r="X1413" s="270" t="s">
        <v>1259</v>
      </c>
      <c r="Y1413" s="270" t="s">
        <v>1259</v>
      </c>
      <c r="Z1413" s="270" t="s">
        <v>1259</v>
      </c>
      <c r="AA1413" s="270" t="s">
        <v>1259</v>
      </c>
      <c r="AB1413" s="270" t="s">
        <v>1259</v>
      </c>
      <c r="AC1413" s="270" t="s">
        <v>1259</v>
      </c>
      <c r="AD1413" s="270" t="s">
        <v>1259</v>
      </c>
      <c r="AE1413" s="270" t="s">
        <v>1259</v>
      </c>
      <c r="AF1413" s="270" t="s">
        <v>1259</v>
      </c>
      <c r="AG1413" s="270" t="s">
        <v>1259</v>
      </c>
      <c r="AH1413" s="270" t="s">
        <v>1259</v>
      </c>
      <c r="AI1413" s="270" t="s">
        <v>1259</v>
      </c>
      <c r="AJ1413" s="270" t="s">
        <v>1259</v>
      </c>
      <c r="AK1413" s="270" t="s">
        <v>1259</v>
      </c>
      <c r="AL1413" s="270" t="s">
        <v>1259</v>
      </c>
      <c r="AM1413" s="270" t="s">
        <v>1259</v>
      </c>
      <c r="AN1413" s="270" t="s">
        <v>1259</v>
      </c>
      <c r="AO1413" s="270" t="s">
        <v>1259</v>
      </c>
      <c r="AP1413" s="270" t="s">
        <v>1259</v>
      </c>
      <c r="AQ1413" s="270" t="s">
        <v>1259</v>
      </c>
      <c r="AR1413" s="270" t="s">
        <v>1259</v>
      </c>
      <c r="AS1413" s="270" t="s">
        <v>3258</v>
      </c>
      <c r="AT1413" s="270" t="s">
        <v>3258</v>
      </c>
      <c r="AU1413" s="270" t="s">
        <v>3258</v>
      </c>
      <c r="AV1413" s="270" t="s">
        <v>3258</v>
      </c>
      <c r="AW1413" s="277" t="s">
        <v>3258</v>
      </c>
      <c r="AY1413" t="str">
        <f>VLOOKUP(A1413,[1]Sheet2!A$3:AC$3636,29,0)</f>
        <v/>
      </c>
      <c r="AZ1413" s="270" t="s">
        <v>3258</v>
      </c>
      <c r="BA1413" s="270" t="s">
        <v>3258</v>
      </c>
      <c r="BB1413" s="270" t="s">
        <v>3258</v>
      </c>
      <c r="BC1413" s="270" t="s">
        <v>3258</v>
      </c>
      <c r="BD1413" s="270"/>
      <c r="BE1413" s="270"/>
    </row>
    <row r="1414" spans="1:57" ht="14.4" x14ac:dyDescent="0.3">
      <c r="A1414" s="269">
        <v>526667</v>
      </c>
      <c r="B1414" s="272" t="str">
        <f>VLOOKUP(A1414,[1]Sheet4!B$1:G$3636,5,0)</f>
        <v>الرابعة حديث</v>
      </c>
      <c r="C1414" s="270" t="s">
        <v>1259</v>
      </c>
      <c r="D1414" s="270" t="s">
        <v>1259</v>
      </c>
      <c r="E1414" s="270" t="s">
        <v>1259</v>
      </c>
      <c r="F1414" s="270" t="s">
        <v>1259</v>
      </c>
      <c r="G1414" s="270" t="s">
        <v>1259</v>
      </c>
      <c r="H1414" s="270" t="s">
        <v>1259</v>
      </c>
      <c r="I1414" s="270" t="s">
        <v>1259</v>
      </c>
      <c r="J1414" s="270" t="s">
        <v>1259</v>
      </c>
      <c r="K1414" s="270" t="s">
        <v>1259</v>
      </c>
      <c r="L1414" s="270" t="s">
        <v>1259</v>
      </c>
      <c r="M1414" s="270" t="s">
        <v>1259</v>
      </c>
      <c r="N1414" s="270" t="s">
        <v>1259</v>
      </c>
      <c r="O1414" s="270" t="s">
        <v>1259</v>
      </c>
      <c r="P1414" s="270" t="s">
        <v>1259</v>
      </c>
      <c r="Q1414" s="270" t="s">
        <v>1259</v>
      </c>
      <c r="R1414" s="270" t="s">
        <v>1259</v>
      </c>
      <c r="S1414" s="270" t="s">
        <v>1259</v>
      </c>
      <c r="T1414" s="270" t="s">
        <v>1259</v>
      </c>
      <c r="U1414" s="270" t="s">
        <v>1259</v>
      </c>
      <c r="V1414" s="270" t="s">
        <v>1259</v>
      </c>
      <c r="W1414" s="270" t="s">
        <v>1259</v>
      </c>
      <c r="X1414" s="270" t="s">
        <v>1259</v>
      </c>
      <c r="Y1414" s="270" t="s">
        <v>1259</v>
      </c>
      <c r="Z1414" s="270" t="s">
        <v>1259</v>
      </c>
      <c r="AA1414" s="270" t="s">
        <v>1259</v>
      </c>
      <c r="AB1414" s="270" t="s">
        <v>1259</v>
      </c>
      <c r="AC1414" s="270" t="s">
        <v>1259</v>
      </c>
      <c r="AD1414" s="270" t="s">
        <v>1259</v>
      </c>
      <c r="AE1414" s="270" t="s">
        <v>1259</v>
      </c>
      <c r="AF1414" s="270" t="s">
        <v>1259</v>
      </c>
      <c r="AG1414" s="270" t="s">
        <v>1259</v>
      </c>
      <c r="AH1414" s="270" t="s">
        <v>1259</v>
      </c>
      <c r="AI1414" s="270" t="s">
        <v>1259</v>
      </c>
      <c r="AJ1414" s="270" t="s">
        <v>1259</v>
      </c>
      <c r="AK1414" s="270" t="s">
        <v>1259</v>
      </c>
      <c r="AL1414" s="270" t="s">
        <v>1259</v>
      </c>
      <c r="AM1414" s="270" t="s">
        <v>1259</v>
      </c>
      <c r="AN1414" s="270" t="s">
        <v>1259</v>
      </c>
      <c r="AO1414" s="270" t="s">
        <v>1259</v>
      </c>
      <c r="AP1414" s="270" t="s">
        <v>1259</v>
      </c>
      <c r="AQ1414" s="270" t="s">
        <v>1259</v>
      </c>
      <c r="AR1414" s="270" t="s">
        <v>1259</v>
      </c>
      <c r="AS1414" s="270" t="s">
        <v>3258</v>
      </c>
      <c r="AT1414" s="270" t="s">
        <v>3258</v>
      </c>
      <c r="AU1414" s="270" t="s">
        <v>3258</v>
      </c>
      <c r="AV1414" s="270" t="s">
        <v>3258</v>
      </c>
      <c r="AW1414" s="277" t="s">
        <v>3258</v>
      </c>
      <c r="AY1414" t="str">
        <f>VLOOKUP(A1414,[1]Sheet2!A$3:AC$3636,29,0)</f>
        <v/>
      </c>
      <c r="AZ1414" s="270" t="s">
        <v>3258</v>
      </c>
      <c r="BA1414" s="270" t="s">
        <v>3258</v>
      </c>
      <c r="BB1414" s="270" t="s">
        <v>3258</v>
      </c>
      <c r="BC1414" s="270" t="s">
        <v>3258</v>
      </c>
      <c r="BD1414" s="270"/>
      <c r="BE1414" s="270"/>
    </row>
    <row r="1415" spans="1:57" ht="14.4" x14ac:dyDescent="0.3">
      <c r="A1415" s="269">
        <v>526668</v>
      </c>
      <c r="B1415" s="272" t="str">
        <f>VLOOKUP(A1415,[1]Sheet4!B$1:G$3636,5,0)</f>
        <v>الرابعة حديث</v>
      </c>
      <c r="C1415" s="270" t="s">
        <v>1259</v>
      </c>
      <c r="D1415" s="270" t="s">
        <v>1259</v>
      </c>
      <c r="E1415" s="270" t="s">
        <v>1259</v>
      </c>
      <c r="F1415" s="270" t="s">
        <v>1259</v>
      </c>
      <c r="G1415" s="270" t="s">
        <v>1259</v>
      </c>
      <c r="H1415" s="270" t="s">
        <v>1259</v>
      </c>
      <c r="I1415" s="270" t="s">
        <v>1259</v>
      </c>
      <c r="J1415" s="270" t="s">
        <v>1259</v>
      </c>
      <c r="K1415" s="270" t="s">
        <v>1259</v>
      </c>
      <c r="L1415" s="270" t="s">
        <v>1259</v>
      </c>
      <c r="M1415" s="270" t="s">
        <v>1259</v>
      </c>
      <c r="N1415" s="270" t="s">
        <v>1259</v>
      </c>
      <c r="O1415" s="270" t="s">
        <v>1259</v>
      </c>
      <c r="P1415" s="270" t="s">
        <v>1259</v>
      </c>
      <c r="Q1415" s="270" t="s">
        <v>1259</v>
      </c>
      <c r="R1415" s="270" t="s">
        <v>1259</v>
      </c>
      <c r="S1415" s="270" t="s">
        <v>1259</v>
      </c>
      <c r="T1415" s="270" t="s">
        <v>1259</v>
      </c>
      <c r="U1415" s="270" t="s">
        <v>1259</v>
      </c>
      <c r="V1415" s="270" t="s">
        <v>1259</v>
      </c>
      <c r="W1415" s="270" t="s">
        <v>1259</v>
      </c>
      <c r="X1415" s="270" t="s">
        <v>1259</v>
      </c>
      <c r="Y1415" s="270" t="s">
        <v>1259</v>
      </c>
      <c r="Z1415" s="270" t="s">
        <v>1259</v>
      </c>
      <c r="AA1415" s="270" t="s">
        <v>1259</v>
      </c>
      <c r="AB1415" s="270" t="s">
        <v>1259</v>
      </c>
      <c r="AC1415" s="270" t="s">
        <v>1259</v>
      </c>
      <c r="AD1415" s="270" t="s">
        <v>1259</v>
      </c>
      <c r="AE1415" s="270" t="s">
        <v>1259</v>
      </c>
      <c r="AF1415" s="270" t="s">
        <v>1259</v>
      </c>
      <c r="AG1415" s="270" t="s">
        <v>1259</v>
      </c>
      <c r="AH1415" s="270" t="s">
        <v>1259</v>
      </c>
      <c r="AI1415" s="270" t="s">
        <v>1259</v>
      </c>
      <c r="AJ1415" s="270" t="s">
        <v>1259</v>
      </c>
      <c r="AK1415" s="270" t="s">
        <v>1259</v>
      </c>
      <c r="AL1415" s="270" t="s">
        <v>1259</v>
      </c>
      <c r="AM1415" s="270" t="s">
        <v>1259</v>
      </c>
      <c r="AN1415" s="270" t="s">
        <v>1259</v>
      </c>
      <c r="AO1415" s="270" t="s">
        <v>1259</v>
      </c>
      <c r="AP1415" s="270" t="s">
        <v>1259</v>
      </c>
      <c r="AQ1415" s="270" t="s">
        <v>1259</v>
      </c>
      <c r="AR1415" s="270" t="s">
        <v>1259</v>
      </c>
      <c r="AS1415" s="270" t="s">
        <v>3258</v>
      </c>
      <c r="AT1415" s="270" t="s">
        <v>3258</v>
      </c>
      <c r="AU1415" s="270" t="s">
        <v>3258</v>
      </c>
      <c r="AV1415" s="270" t="s">
        <v>3258</v>
      </c>
      <c r="AW1415" s="277" t="s">
        <v>3258</v>
      </c>
      <c r="AY1415" t="str">
        <f>VLOOKUP(A1415,[1]Sheet2!A$3:AC$3636,29,0)</f>
        <v/>
      </c>
      <c r="AZ1415" s="270" t="s">
        <v>3258</v>
      </c>
      <c r="BA1415" s="270" t="s">
        <v>3258</v>
      </c>
      <c r="BB1415" s="270" t="s">
        <v>3258</v>
      </c>
      <c r="BC1415" s="270" t="s">
        <v>3258</v>
      </c>
      <c r="BD1415" s="270"/>
      <c r="BE1415" s="270"/>
    </row>
    <row r="1416" spans="1:57" ht="14.4" x14ac:dyDescent="0.3">
      <c r="A1416" s="269">
        <v>526678</v>
      </c>
      <c r="B1416" s="272" t="str">
        <f>VLOOKUP(A1416,[1]Sheet4!B$1:G$3636,5,0)</f>
        <v>الرابعة حديث</v>
      </c>
      <c r="C1416" s="270" t="s">
        <v>1259</v>
      </c>
      <c r="D1416" s="270" t="s">
        <v>1259</v>
      </c>
      <c r="E1416" s="270" t="s">
        <v>1259</v>
      </c>
      <c r="F1416" s="270" t="s">
        <v>1259</v>
      </c>
      <c r="G1416" s="270" t="s">
        <v>1259</v>
      </c>
      <c r="H1416" s="270" t="s">
        <v>1259</v>
      </c>
      <c r="I1416" s="270" t="s">
        <v>1259</v>
      </c>
      <c r="J1416" s="270" t="s">
        <v>1259</v>
      </c>
      <c r="K1416" s="270" t="s">
        <v>1259</v>
      </c>
      <c r="L1416" s="270" t="s">
        <v>1259</v>
      </c>
      <c r="M1416" s="270" t="s">
        <v>1259</v>
      </c>
      <c r="N1416" s="270" t="s">
        <v>1259</v>
      </c>
      <c r="O1416" s="270" t="s">
        <v>1259</v>
      </c>
      <c r="P1416" s="270" t="s">
        <v>1259</v>
      </c>
      <c r="Q1416" s="270" t="s">
        <v>1259</v>
      </c>
      <c r="R1416" s="270" t="s">
        <v>1259</v>
      </c>
      <c r="S1416" s="270" t="s">
        <v>1259</v>
      </c>
      <c r="T1416" s="270" t="s">
        <v>1259</v>
      </c>
      <c r="U1416" s="270" t="s">
        <v>1259</v>
      </c>
      <c r="V1416" s="270" t="s">
        <v>1259</v>
      </c>
      <c r="W1416" s="270" t="s">
        <v>1259</v>
      </c>
      <c r="X1416" s="270" t="s">
        <v>1259</v>
      </c>
      <c r="Y1416" s="270" t="s">
        <v>1259</v>
      </c>
      <c r="Z1416" s="270" t="s">
        <v>1259</v>
      </c>
      <c r="AA1416" s="270" t="s">
        <v>1259</v>
      </c>
      <c r="AB1416" s="270" t="s">
        <v>1259</v>
      </c>
      <c r="AC1416" s="270" t="s">
        <v>1259</v>
      </c>
      <c r="AD1416" s="270" t="s">
        <v>1259</v>
      </c>
      <c r="AE1416" s="270" t="s">
        <v>1259</v>
      </c>
      <c r="AF1416" s="270" t="s">
        <v>1259</v>
      </c>
      <c r="AG1416" s="270" t="s">
        <v>1259</v>
      </c>
      <c r="AH1416" s="270" t="s">
        <v>1259</v>
      </c>
      <c r="AI1416" s="270" t="s">
        <v>1259</v>
      </c>
      <c r="AJ1416" s="270" t="s">
        <v>1259</v>
      </c>
      <c r="AK1416" s="270" t="s">
        <v>1259</v>
      </c>
      <c r="AL1416" s="270" t="s">
        <v>1259</v>
      </c>
      <c r="AM1416" s="270" t="s">
        <v>1259</v>
      </c>
      <c r="AN1416" s="270" t="s">
        <v>1259</v>
      </c>
      <c r="AO1416" s="270" t="s">
        <v>1259</v>
      </c>
      <c r="AP1416" s="270" t="s">
        <v>1259</v>
      </c>
      <c r="AQ1416" s="270" t="s">
        <v>1259</v>
      </c>
      <c r="AR1416" s="270" t="s">
        <v>1259</v>
      </c>
      <c r="AS1416" s="270" t="s">
        <v>3258</v>
      </c>
      <c r="AT1416" s="270" t="s">
        <v>3258</v>
      </c>
      <c r="AU1416" s="270" t="s">
        <v>3258</v>
      </c>
      <c r="AV1416" s="270" t="s">
        <v>3258</v>
      </c>
      <c r="AW1416" s="277" t="s">
        <v>3258</v>
      </c>
      <c r="AY1416" t="str">
        <f>VLOOKUP(A1416,[1]Sheet2!A$3:AC$3636,29,0)</f>
        <v/>
      </c>
      <c r="AZ1416" s="270" t="s">
        <v>3258</v>
      </c>
      <c r="BA1416" s="270" t="s">
        <v>3258</v>
      </c>
      <c r="BB1416" s="270" t="s">
        <v>3258</v>
      </c>
      <c r="BC1416" s="270" t="s">
        <v>3258</v>
      </c>
      <c r="BD1416" s="270"/>
      <c r="BE1416" s="270"/>
    </row>
    <row r="1417" spans="1:57" ht="14.4" x14ac:dyDescent="0.3">
      <c r="A1417" s="269">
        <v>526679</v>
      </c>
      <c r="B1417" s="272" t="str">
        <f>VLOOKUP(A1417,[1]Sheet4!B$1:G$3636,5,0)</f>
        <v>الرابعة حديث</v>
      </c>
      <c r="C1417" s="270" t="s">
        <v>1259</v>
      </c>
      <c r="D1417" s="270" t="s">
        <v>1259</v>
      </c>
      <c r="E1417" s="270" t="s">
        <v>1259</v>
      </c>
      <c r="F1417" s="270" t="s">
        <v>1259</v>
      </c>
      <c r="G1417" s="270" t="s">
        <v>1259</v>
      </c>
      <c r="H1417" s="270" t="s">
        <v>1259</v>
      </c>
      <c r="I1417" s="270" t="s">
        <v>1259</v>
      </c>
      <c r="J1417" s="270" t="s">
        <v>1259</v>
      </c>
      <c r="K1417" s="270" t="s">
        <v>1259</v>
      </c>
      <c r="L1417" s="270" t="s">
        <v>1259</v>
      </c>
      <c r="M1417" s="270" t="s">
        <v>1259</v>
      </c>
      <c r="N1417" s="270" t="s">
        <v>1259</v>
      </c>
      <c r="O1417" s="270" t="s">
        <v>1259</v>
      </c>
      <c r="P1417" s="270" t="s">
        <v>1259</v>
      </c>
      <c r="Q1417" s="270" t="s">
        <v>1259</v>
      </c>
      <c r="R1417" s="270" t="s">
        <v>1259</v>
      </c>
      <c r="S1417" s="270" t="s">
        <v>1259</v>
      </c>
      <c r="T1417" s="270" t="s">
        <v>1259</v>
      </c>
      <c r="U1417" s="270" t="s">
        <v>1259</v>
      </c>
      <c r="V1417" s="270" t="s">
        <v>1259</v>
      </c>
      <c r="W1417" s="270" t="s">
        <v>1259</v>
      </c>
      <c r="X1417" s="270" t="s">
        <v>1259</v>
      </c>
      <c r="Y1417" s="270" t="s">
        <v>1259</v>
      </c>
      <c r="Z1417" s="270" t="s">
        <v>1259</v>
      </c>
      <c r="AA1417" s="270" t="s">
        <v>1259</v>
      </c>
      <c r="AB1417" s="270" t="s">
        <v>1259</v>
      </c>
      <c r="AC1417" s="270" t="s">
        <v>1259</v>
      </c>
      <c r="AD1417" s="270" t="s">
        <v>1259</v>
      </c>
      <c r="AE1417" s="270" t="s">
        <v>1259</v>
      </c>
      <c r="AF1417" s="270" t="s">
        <v>1259</v>
      </c>
      <c r="AG1417" s="270" t="s">
        <v>1259</v>
      </c>
      <c r="AH1417" s="270" t="s">
        <v>1259</v>
      </c>
      <c r="AI1417" s="270" t="s">
        <v>1259</v>
      </c>
      <c r="AJ1417" s="270" t="s">
        <v>1259</v>
      </c>
      <c r="AK1417" s="270" t="s">
        <v>1259</v>
      </c>
      <c r="AL1417" s="270" t="s">
        <v>1259</v>
      </c>
      <c r="AM1417" s="270" t="s">
        <v>1259</v>
      </c>
      <c r="AN1417" s="270" t="s">
        <v>1259</v>
      </c>
      <c r="AO1417" s="270" t="s">
        <v>1259</v>
      </c>
      <c r="AP1417" s="270" t="s">
        <v>1259</v>
      </c>
      <c r="AQ1417" s="270" t="s">
        <v>1259</v>
      </c>
      <c r="AR1417" s="270" t="s">
        <v>1259</v>
      </c>
      <c r="AS1417" s="270" t="s">
        <v>3258</v>
      </c>
      <c r="AT1417" s="270" t="s">
        <v>3258</v>
      </c>
      <c r="AU1417" s="270" t="s">
        <v>3258</v>
      </c>
      <c r="AV1417" s="270" t="s">
        <v>3258</v>
      </c>
      <c r="AW1417" s="277" t="s">
        <v>3258</v>
      </c>
      <c r="AY1417" t="str">
        <f>VLOOKUP(A1417,[1]Sheet2!A$3:AC$3636,29,0)</f>
        <v/>
      </c>
      <c r="AZ1417" s="270" t="s">
        <v>3258</v>
      </c>
      <c r="BA1417" s="270" t="s">
        <v>3258</v>
      </c>
      <c r="BB1417" s="270" t="s">
        <v>3258</v>
      </c>
      <c r="BC1417" s="270" t="s">
        <v>3258</v>
      </c>
      <c r="BD1417" s="270"/>
      <c r="BE1417" s="270"/>
    </row>
    <row r="1418" spans="1:57" ht="14.4" x14ac:dyDescent="0.3">
      <c r="A1418" s="269">
        <v>526685</v>
      </c>
      <c r="B1418" s="272" t="str">
        <f>VLOOKUP(A1418,[1]Sheet4!B$1:G$3636,5,0)</f>
        <v>الرابعة حديث</v>
      </c>
      <c r="C1418" s="270" t="s">
        <v>1259</v>
      </c>
      <c r="D1418" s="270" t="s">
        <v>1259</v>
      </c>
      <c r="E1418" s="270" t="s">
        <v>1259</v>
      </c>
      <c r="F1418" s="270" t="s">
        <v>1259</v>
      </c>
      <c r="G1418" s="270" t="s">
        <v>1259</v>
      </c>
      <c r="H1418" s="270" t="s">
        <v>1259</v>
      </c>
      <c r="I1418" s="270" t="s">
        <v>1259</v>
      </c>
      <c r="J1418" s="270" t="s">
        <v>1259</v>
      </c>
      <c r="K1418" s="270" t="s">
        <v>1259</v>
      </c>
      <c r="L1418" s="270" t="s">
        <v>1259</v>
      </c>
      <c r="M1418" s="270" t="s">
        <v>1259</v>
      </c>
      <c r="N1418" s="270" t="s">
        <v>1259</v>
      </c>
      <c r="O1418" s="270" t="s">
        <v>1259</v>
      </c>
      <c r="P1418" s="270" t="s">
        <v>1259</v>
      </c>
      <c r="Q1418" s="270" t="s">
        <v>1259</v>
      </c>
      <c r="R1418" s="270" t="s">
        <v>1259</v>
      </c>
      <c r="S1418" s="270" t="s">
        <v>1259</v>
      </c>
      <c r="T1418" s="270" t="s">
        <v>1259</v>
      </c>
      <c r="U1418" s="270" t="s">
        <v>1259</v>
      </c>
      <c r="V1418" s="270" t="s">
        <v>1259</v>
      </c>
      <c r="W1418" s="270" t="s">
        <v>1259</v>
      </c>
      <c r="X1418" s="270" t="s">
        <v>1259</v>
      </c>
      <c r="Y1418" s="270" t="s">
        <v>1259</v>
      </c>
      <c r="Z1418" s="270" t="s">
        <v>1259</v>
      </c>
      <c r="AA1418" s="270" t="s">
        <v>1259</v>
      </c>
      <c r="AB1418" s="270" t="s">
        <v>1259</v>
      </c>
      <c r="AC1418" s="270" t="s">
        <v>1259</v>
      </c>
      <c r="AD1418" s="270" t="s">
        <v>1259</v>
      </c>
      <c r="AE1418" s="270" t="s">
        <v>1259</v>
      </c>
      <c r="AF1418" s="270" t="s">
        <v>1259</v>
      </c>
      <c r="AG1418" s="270" t="s">
        <v>1259</v>
      </c>
      <c r="AH1418" s="270" t="s">
        <v>1259</v>
      </c>
      <c r="AI1418" s="270" t="s">
        <v>1259</v>
      </c>
      <c r="AJ1418" s="270" t="s">
        <v>1259</v>
      </c>
      <c r="AK1418" s="270" t="s">
        <v>1259</v>
      </c>
      <c r="AL1418" s="270" t="s">
        <v>1259</v>
      </c>
      <c r="AM1418" s="270" t="s">
        <v>1259</v>
      </c>
      <c r="AN1418" s="270" t="s">
        <v>1259</v>
      </c>
      <c r="AO1418" s="270" t="s">
        <v>1259</v>
      </c>
      <c r="AP1418" s="270" t="s">
        <v>1259</v>
      </c>
      <c r="AQ1418" s="270" t="s">
        <v>1259</v>
      </c>
      <c r="AR1418" s="270" t="s">
        <v>1259</v>
      </c>
      <c r="AS1418" s="270" t="s">
        <v>3258</v>
      </c>
      <c r="AT1418" s="270" t="s">
        <v>3258</v>
      </c>
      <c r="AU1418" s="270" t="s">
        <v>3258</v>
      </c>
      <c r="AV1418" s="270" t="s">
        <v>3258</v>
      </c>
      <c r="AW1418" s="277" t="s">
        <v>3258</v>
      </c>
      <c r="AY1418" t="str">
        <f>VLOOKUP(A1418,[1]Sheet2!A$3:AC$3636,29,0)</f>
        <v/>
      </c>
      <c r="AZ1418" s="270" t="s">
        <v>3258</v>
      </c>
      <c r="BA1418" s="270" t="s">
        <v>3258</v>
      </c>
      <c r="BB1418" s="270" t="s">
        <v>3258</v>
      </c>
      <c r="BC1418" s="270" t="s">
        <v>3258</v>
      </c>
      <c r="BD1418" s="270"/>
      <c r="BE1418" s="270"/>
    </row>
    <row r="1419" spans="1:57" ht="14.4" x14ac:dyDescent="0.3">
      <c r="A1419" s="269">
        <v>526691</v>
      </c>
      <c r="B1419" s="272" t="str">
        <f>VLOOKUP(A1419,[1]Sheet4!B$1:G$3636,5,0)</f>
        <v>الرابعة حديث</v>
      </c>
      <c r="C1419" s="270" t="s">
        <v>1259</v>
      </c>
      <c r="D1419" s="270" t="s">
        <v>1259</v>
      </c>
      <c r="E1419" s="270" t="s">
        <v>1259</v>
      </c>
      <c r="F1419" s="270" t="s">
        <v>1259</v>
      </c>
      <c r="G1419" s="270" t="s">
        <v>1259</v>
      </c>
      <c r="H1419" s="270" t="s">
        <v>1259</v>
      </c>
      <c r="I1419" s="270" t="s">
        <v>1259</v>
      </c>
      <c r="J1419" s="270" t="s">
        <v>1259</v>
      </c>
      <c r="K1419" s="270" t="s">
        <v>1259</v>
      </c>
      <c r="L1419" s="270" t="s">
        <v>1259</v>
      </c>
      <c r="M1419" s="270" t="s">
        <v>1259</v>
      </c>
      <c r="N1419" s="270" t="s">
        <v>1259</v>
      </c>
      <c r="O1419" s="270" t="s">
        <v>1259</v>
      </c>
      <c r="P1419" s="270" t="s">
        <v>1259</v>
      </c>
      <c r="Q1419" s="270" t="s">
        <v>1259</v>
      </c>
      <c r="R1419" s="270" t="s">
        <v>1259</v>
      </c>
      <c r="S1419" s="270" t="s">
        <v>1259</v>
      </c>
      <c r="T1419" s="270" t="s">
        <v>1259</v>
      </c>
      <c r="U1419" s="270" t="s">
        <v>1259</v>
      </c>
      <c r="V1419" s="270" t="s">
        <v>1259</v>
      </c>
      <c r="W1419" s="270" t="s">
        <v>1259</v>
      </c>
      <c r="X1419" s="270" t="s">
        <v>1259</v>
      </c>
      <c r="Y1419" s="270" t="s">
        <v>1259</v>
      </c>
      <c r="Z1419" s="270" t="s">
        <v>1259</v>
      </c>
      <c r="AA1419" s="270" t="s">
        <v>1259</v>
      </c>
      <c r="AB1419" s="270" t="s">
        <v>1259</v>
      </c>
      <c r="AC1419" s="270" t="s">
        <v>1259</v>
      </c>
      <c r="AD1419" s="270" t="s">
        <v>1259</v>
      </c>
      <c r="AE1419" s="270" t="s">
        <v>1259</v>
      </c>
      <c r="AF1419" s="270" t="s">
        <v>1259</v>
      </c>
      <c r="AG1419" s="270" t="s">
        <v>1259</v>
      </c>
      <c r="AH1419" s="270" t="s">
        <v>1259</v>
      </c>
      <c r="AI1419" s="270" t="s">
        <v>1259</v>
      </c>
      <c r="AJ1419" s="270" t="s">
        <v>1259</v>
      </c>
      <c r="AK1419" s="270" t="s">
        <v>1259</v>
      </c>
      <c r="AL1419" s="270" t="s">
        <v>1259</v>
      </c>
      <c r="AM1419" s="270" t="s">
        <v>1259</v>
      </c>
      <c r="AN1419" s="270" t="s">
        <v>1259</v>
      </c>
      <c r="AO1419" s="270" t="s">
        <v>1259</v>
      </c>
      <c r="AP1419" s="270" t="s">
        <v>1259</v>
      </c>
      <c r="AQ1419" s="270" t="s">
        <v>1259</v>
      </c>
      <c r="AR1419" s="270" t="s">
        <v>1259</v>
      </c>
      <c r="AS1419" s="270" t="s">
        <v>3258</v>
      </c>
      <c r="AT1419" s="270" t="s">
        <v>3258</v>
      </c>
      <c r="AU1419" s="270" t="s">
        <v>3258</v>
      </c>
      <c r="AV1419" s="270" t="s">
        <v>3258</v>
      </c>
      <c r="AW1419" s="277" t="s">
        <v>3258</v>
      </c>
      <c r="AY1419" t="str">
        <f>VLOOKUP(A1419,[1]Sheet2!A$3:AC$3636,29,0)</f>
        <v/>
      </c>
      <c r="AZ1419" s="270" t="s">
        <v>3258</v>
      </c>
      <c r="BA1419" s="270" t="s">
        <v>3258</v>
      </c>
      <c r="BB1419" s="270" t="s">
        <v>3258</v>
      </c>
      <c r="BC1419" s="270" t="s">
        <v>3258</v>
      </c>
      <c r="BD1419" s="270"/>
      <c r="BE1419" s="270"/>
    </row>
    <row r="1420" spans="1:57" ht="14.4" x14ac:dyDescent="0.3">
      <c r="A1420" s="269">
        <v>526692</v>
      </c>
      <c r="B1420" s="272" t="str">
        <f>VLOOKUP(A1420,[1]Sheet4!B$1:G$3636,5,0)</f>
        <v>الرابعة حديث</v>
      </c>
      <c r="C1420" s="270" t="s">
        <v>1259</v>
      </c>
      <c r="D1420" s="270" t="s">
        <v>1259</v>
      </c>
      <c r="E1420" s="270" t="s">
        <v>1259</v>
      </c>
      <c r="F1420" s="270" t="s">
        <v>1259</v>
      </c>
      <c r="G1420" s="270" t="s">
        <v>1259</v>
      </c>
      <c r="H1420" s="270" t="s">
        <v>1259</v>
      </c>
      <c r="I1420" s="270" t="s">
        <v>1259</v>
      </c>
      <c r="J1420" s="270" t="s">
        <v>1259</v>
      </c>
      <c r="K1420" s="270" t="s">
        <v>1259</v>
      </c>
      <c r="L1420" s="270" t="s">
        <v>1259</v>
      </c>
      <c r="M1420" s="270" t="s">
        <v>1259</v>
      </c>
      <c r="N1420" s="270" t="s">
        <v>1259</v>
      </c>
      <c r="O1420" s="270" t="s">
        <v>1259</v>
      </c>
      <c r="P1420" s="270" t="s">
        <v>1259</v>
      </c>
      <c r="Q1420" s="270" t="s">
        <v>1259</v>
      </c>
      <c r="R1420" s="270" t="s">
        <v>1259</v>
      </c>
      <c r="S1420" s="270" t="s">
        <v>1259</v>
      </c>
      <c r="T1420" s="270" t="s">
        <v>1259</v>
      </c>
      <c r="U1420" s="270" t="s">
        <v>1259</v>
      </c>
      <c r="V1420" s="270" t="s">
        <v>1259</v>
      </c>
      <c r="W1420" s="270" t="s">
        <v>1259</v>
      </c>
      <c r="X1420" s="270" t="s">
        <v>1259</v>
      </c>
      <c r="Y1420" s="270" t="s">
        <v>1259</v>
      </c>
      <c r="Z1420" s="270" t="s">
        <v>1259</v>
      </c>
      <c r="AA1420" s="270" t="s">
        <v>1259</v>
      </c>
      <c r="AB1420" s="270" t="s">
        <v>1259</v>
      </c>
      <c r="AC1420" s="270" t="s">
        <v>1259</v>
      </c>
      <c r="AD1420" s="270" t="s">
        <v>1259</v>
      </c>
      <c r="AE1420" s="270" t="s">
        <v>1259</v>
      </c>
      <c r="AF1420" s="270" t="s">
        <v>1259</v>
      </c>
      <c r="AG1420" s="270" t="s">
        <v>1259</v>
      </c>
      <c r="AH1420" s="270" t="s">
        <v>1259</v>
      </c>
      <c r="AI1420" s="270" t="s">
        <v>1259</v>
      </c>
      <c r="AJ1420" s="270" t="s">
        <v>1259</v>
      </c>
      <c r="AK1420" s="270" t="s">
        <v>1259</v>
      </c>
      <c r="AL1420" s="270" t="s">
        <v>1259</v>
      </c>
      <c r="AM1420" s="270" t="s">
        <v>1259</v>
      </c>
      <c r="AN1420" s="270" t="s">
        <v>1259</v>
      </c>
      <c r="AO1420" s="270" t="s">
        <v>1259</v>
      </c>
      <c r="AP1420" s="270" t="s">
        <v>1259</v>
      </c>
      <c r="AQ1420" s="270" t="s">
        <v>1259</v>
      </c>
      <c r="AR1420" s="270" t="s">
        <v>1259</v>
      </c>
      <c r="AS1420" s="270" t="s">
        <v>3258</v>
      </c>
      <c r="AT1420" s="270" t="s">
        <v>3258</v>
      </c>
      <c r="AU1420" s="270" t="s">
        <v>3258</v>
      </c>
      <c r="AV1420" s="270" t="s">
        <v>3258</v>
      </c>
      <c r="AW1420" s="277" t="s">
        <v>3258</v>
      </c>
      <c r="AY1420" t="str">
        <f>VLOOKUP(A1420,[1]Sheet2!A$3:AC$3636,29,0)</f>
        <v/>
      </c>
      <c r="AZ1420" s="270" t="s">
        <v>3258</v>
      </c>
      <c r="BA1420" s="270" t="s">
        <v>3258</v>
      </c>
      <c r="BB1420" s="270" t="s">
        <v>3258</v>
      </c>
      <c r="BC1420" s="270" t="s">
        <v>3258</v>
      </c>
      <c r="BD1420" s="270"/>
      <c r="BE1420" s="270"/>
    </row>
    <row r="1421" spans="1:57" ht="14.4" x14ac:dyDescent="0.3">
      <c r="A1421" s="269">
        <v>526695</v>
      </c>
      <c r="B1421" s="272" t="str">
        <f>VLOOKUP(A1421,[1]Sheet4!B$1:G$3636,5,0)</f>
        <v>الرابعة حديث</v>
      </c>
      <c r="C1421" s="270" t="s">
        <v>1259</v>
      </c>
      <c r="D1421" s="270" t="s">
        <v>1259</v>
      </c>
      <c r="E1421" s="270" t="s">
        <v>1259</v>
      </c>
      <c r="F1421" s="270" t="s">
        <v>1259</v>
      </c>
      <c r="G1421" s="270" t="s">
        <v>1259</v>
      </c>
      <c r="H1421" s="270" t="s">
        <v>1259</v>
      </c>
      <c r="I1421" s="270" t="s">
        <v>1259</v>
      </c>
      <c r="J1421" s="270" t="s">
        <v>1259</v>
      </c>
      <c r="K1421" s="270" t="s">
        <v>1259</v>
      </c>
      <c r="L1421" s="270" t="s">
        <v>1259</v>
      </c>
      <c r="M1421" s="270" t="s">
        <v>1259</v>
      </c>
      <c r="N1421" s="270" t="s">
        <v>1259</v>
      </c>
      <c r="O1421" s="270" t="s">
        <v>1259</v>
      </c>
      <c r="P1421" s="270" t="s">
        <v>1259</v>
      </c>
      <c r="Q1421" s="270" t="s">
        <v>1259</v>
      </c>
      <c r="R1421" s="270" t="s">
        <v>1259</v>
      </c>
      <c r="S1421" s="270" t="s">
        <v>1259</v>
      </c>
      <c r="T1421" s="270" t="s">
        <v>1259</v>
      </c>
      <c r="U1421" s="270" t="s">
        <v>1259</v>
      </c>
      <c r="V1421" s="270" t="s">
        <v>1259</v>
      </c>
      <c r="W1421" s="270" t="s">
        <v>1259</v>
      </c>
      <c r="X1421" s="270" t="s">
        <v>1259</v>
      </c>
      <c r="Y1421" s="270" t="s">
        <v>1259</v>
      </c>
      <c r="Z1421" s="270" t="s">
        <v>1259</v>
      </c>
      <c r="AA1421" s="270" t="s">
        <v>1259</v>
      </c>
      <c r="AB1421" s="270" t="s">
        <v>1259</v>
      </c>
      <c r="AC1421" s="270" t="s">
        <v>1259</v>
      </c>
      <c r="AD1421" s="270" t="s">
        <v>1259</v>
      </c>
      <c r="AE1421" s="270" t="s">
        <v>1259</v>
      </c>
      <c r="AF1421" s="270" t="s">
        <v>1259</v>
      </c>
      <c r="AG1421" s="270" t="s">
        <v>1259</v>
      </c>
      <c r="AH1421" s="270" t="s">
        <v>1259</v>
      </c>
      <c r="AI1421" s="270" t="s">
        <v>1259</v>
      </c>
      <c r="AJ1421" s="270" t="s">
        <v>1259</v>
      </c>
      <c r="AK1421" s="270" t="s">
        <v>1259</v>
      </c>
      <c r="AL1421" s="270" t="s">
        <v>1259</v>
      </c>
      <c r="AM1421" s="270" t="s">
        <v>1259</v>
      </c>
      <c r="AN1421" s="270" t="s">
        <v>1259</v>
      </c>
      <c r="AO1421" s="270" t="s">
        <v>1259</v>
      </c>
      <c r="AP1421" s="270" t="s">
        <v>1259</v>
      </c>
      <c r="AQ1421" s="270" t="s">
        <v>1259</v>
      </c>
      <c r="AR1421" s="270" t="s">
        <v>1259</v>
      </c>
      <c r="AS1421" s="270" t="s">
        <v>3258</v>
      </c>
      <c r="AT1421" s="270" t="s">
        <v>3258</v>
      </c>
      <c r="AU1421" s="270" t="s">
        <v>3258</v>
      </c>
      <c r="AV1421" s="270" t="s">
        <v>3258</v>
      </c>
      <c r="AW1421" s="277" t="s">
        <v>3258</v>
      </c>
      <c r="AY1421" t="str">
        <f>VLOOKUP(A1421,[1]Sheet2!A$3:AC$3636,29,0)</f>
        <v/>
      </c>
      <c r="AZ1421" s="270" t="s">
        <v>3258</v>
      </c>
      <c r="BA1421" s="270" t="s">
        <v>3258</v>
      </c>
      <c r="BB1421" s="270" t="s">
        <v>3258</v>
      </c>
      <c r="BC1421" s="270" t="s">
        <v>3258</v>
      </c>
      <c r="BD1421" s="270"/>
      <c r="BE1421" s="270"/>
    </row>
    <row r="1422" spans="1:57" ht="14.4" x14ac:dyDescent="0.3">
      <c r="A1422" s="269">
        <v>526700</v>
      </c>
      <c r="B1422" s="272" t="str">
        <f>VLOOKUP(A1422,[1]Sheet4!B$1:G$3636,5,0)</f>
        <v>الرابعة حديث</v>
      </c>
      <c r="C1422" s="270" t="s">
        <v>1259</v>
      </c>
      <c r="D1422" s="270" t="s">
        <v>1259</v>
      </c>
      <c r="E1422" s="270" t="s">
        <v>1259</v>
      </c>
      <c r="F1422" s="270" t="s">
        <v>1259</v>
      </c>
      <c r="G1422" s="270" t="s">
        <v>1259</v>
      </c>
      <c r="H1422" s="270" t="s">
        <v>1259</v>
      </c>
      <c r="I1422" s="270" t="s">
        <v>1259</v>
      </c>
      <c r="J1422" s="270" t="s">
        <v>1259</v>
      </c>
      <c r="K1422" s="270" t="s">
        <v>1259</v>
      </c>
      <c r="L1422" s="270" t="s">
        <v>1259</v>
      </c>
      <c r="M1422" s="270" t="s">
        <v>1259</v>
      </c>
      <c r="N1422" s="270" t="s">
        <v>1259</v>
      </c>
      <c r="O1422" s="270" t="s">
        <v>1259</v>
      </c>
      <c r="P1422" s="270" t="s">
        <v>1259</v>
      </c>
      <c r="Q1422" s="270" t="s">
        <v>1259</v>
      </c>
      <c r="R1422" s="270" t="s">
        <v>1259</v>
      </c>
      <c r="S1422" s="270" t="s">
        <v>1259</v>
      </c>
      <c r="T1422" s="270" t="s">
        <v>1259</v>
      </c>
      <c r="U1422" s="270" t="s">
        <v>1259</v>
      </c>
      <c r="V1422" s="270" t="s">
        <v>1259</v>
      </c>
      <c r="W1422" s="270" t="s">
        <v>1259</v>
      </c>
      <c r="X1422" s="270" t="s">
        <v>1259</v>
      </c>
      <c r="Y1422" s="270" t="s">
        <v>1259</v>
      </c>
      <c r="Z1422" s="270" t="s">
        <v>1259</v>
      </c>
      <c r="AA1422" s="270" t="s">
        <v>1259</v>
      </c>
      <c r="AB1422" s="270" t="s">
        <v>1259</v>
      </c>
      <c r="AC1422" s="270" t="s">
        <v>1259</v>
      </c>
      <c r="AD1422" s="270" t="s">
        <v>1259</v>
      </c>
      <c r="AE1422" s="270" t="s">
        <v>1259</v>
      </c>
      <c r="AF1422" s="270" t="s">
        <v>1259</v>
      </c>
      <c r="AG1422" s="270" t="s">
        <v>1259</v>
      </c>
      <c r="AH1422" s="270" t="s">
        <v>1259</v>
      </c>
      <c r="AI1422" s="270" t="s">
        <v>1259</v>
      </c>
      <c r="AJ1422" s="270" t="s">
        <v>1259</v>
      </c>
      <c r="AK1422" s="270" t="s">
        <v>1259</v>
      </c>
      <c r="AL1422" s="270" t="s">
        <v>1259</v>
      </c>
      <c r="AM1422" s="270" t="s">
        <v>1259</v>
      </c>
      <c r="AN1422" s="270" t="s">
        <v>1259</v>
      </c>
      <c r="AO1422" s="270" t="s">
        <v>1259</v>
      </c>
      <c r="AP1422" s="270" t="s">
        <v>1259</v>
      </c>
      <c r="AQ1422" s="270" t="s">
        <v>1259</v>
      </c>
      <c r="AR1422" s="270" t="s">
        <v>1259</v>
      </c>
      <c r="AS1422" s="270" t="s">
        <v>3258</v>
      </c>
      <c r="AT1422" s="270" t="s">
        <v>3258</v>
      </c>
      <c r="AU1422" s="270" t="s">
        <v>3258</v>
      </c>
      <c r="AV1422" s="270" t="s">
        <v>3258</v>
      </c>
      <c r="AW1422" s="277" t="s">
        <v>3258</v>
      </c>
      <c r="AY1422" t="str">
        <f>VLOOKUP(A1422,[1]Sheet2!A$3:AC$3636,29,0)</f>
        <v/>
      </c>
      <c r="AZ1422" s="270" t="s">
        <v>3258</v>
      </c>
      <c r="BA1422" s="270" t="s">
        <v>3258</v>
      </c>
      <c r="BB1422" s="270" t="s">
        <v>3258</v>
      </c>
      <c r="BC1422" s="270" t="s">
        <v>3258</v>
      </c>
      <c r="BD1422" s="270"/>
      <c r="BE1422" s="270"/>
    </row>
    <row r="1423" spans="1:57" ht="14.4" x14ac:dyDescent="0.3">
      <c r="A1423" s="269">
        <v>526701</v>
      </c>
      <c r="B1423" s="272" t="str">
        <f>VLOOKUP(A1423,[1]Sheet4!B$1:G$3636,5,0)</f>
        <v>الرابعة حديث</v>
      </c>
      <c r="C1423" s="270" t="s">
        <v>1259</v>
      </c>
      <c r="D1423" s="270" t="s">
        <v>1259</v>
      </c>
      <c r="E1423" s="270" t="s">
        <v>1259</v>
      </c>
      <c r="F1423" s="270" t="s">
        <v>1259</v>
      </c>
      <c r="G1423" s="270" t="s">
        <v>1259</v>
      </c>
      <c r="H1423" s="270" t="s">
        <v>1259</v>
      </c>
      <c r="I1423" s="270" t="s">
        <v>1259</v>
      </c>
      <c r="J1423" s="270" t="s">
        <v>1259</v>
      </c>
      <c r="K1423" s="270" t="s">
        <v>1259</v>
      </c>
      <c r="L1423" s="270" t="s">
        <v>1259</v>
      </c>
      <c r="M1423" s="270" t="s">
        <v>1259</v>
      </c>
      <c r="N1423" s="270" t="s">
        <v>1259</v>
      </c>
      <c r="O1423" s="270" t="s">
        <v>1259</v>
      </c>
      <c r="P1423" s="270" t="s">
        <v>1259</v>
      </c>
      <c r="Q1423" s="270" t="s">
        <v>1259</v>
      </c>
      <c r="R1423" s="270" t="s">
        <v>1259</v>
      </c>
      <c r="S1423" s="270" t="s">
        <v>1259</v>
      </c>
      <c r="T1423" s="270" t="s">
        <v>1259</v>
      </c>
      <c r="U1423" s="270" t="s">
        <v>1259</v>
      </c>
      <c r="V1423" s="270" t="s">
        <v>1259</v>
      </c>
      <c r="W1423" s="270" t="s">
        <v>1259</v>
      </c>
      <c r="X1423" s="270" t="s">
        <v>1259</v>
      </c>
      <c r="Y1423" s="270" t="s">
        <v>1259</v>
      </c>
      <c r="Z1423" s="270" t="s">
        <v>1259</v>
      </c>
      <c r="AA1423" s="270" t="s">
        <v>1259</v>
      </c>
      <c r="AB1423" s="270" t="s">
        <v>1259</v>
      </c>
      <c r="AC1423" s="270" t="s">
        <v>1259</v>
      </c>
      <c r="AD1423" s="270" t="s">
        <v>1259</v>
      </c>
      <c r="AE1423" s="270" t="s">
        <v>1259</v>
      </c>
      <c r="AF1423" s="270" t="s">
        <v>1259</v>
      </c>
      <c r="AG1423" s="270" t="s">
        <v>1259</v>
      </c>
      <c r="AH1423" s="270" t="s">
        <v>1259</v>
      </c>
      <c r="AI1423" s="270" t="s">
        <v>1259</v>
      </c>
      <c r="AJ1423" s="270" t="s">
        <v>1259</v>
      </c>
      <c r="AK1423" s="270" t="s">
        <v>1259</v>
      </c>
      <c r="AL1423" s="270" t="s">
        <v>1259</v>
      </c>
      <c r="AM1423" s="270" t="s">
        <v>1259</v>
      </c>
      <c r="AN1423" s="270" t="s">
        <v>1259</v>
      </c>
      <c r="AO1423" s="270" t="s">
        <v>1259</v>
      </c>
      <c r="AP1423" s="270" t="s">
        <v>1259</v>
      </c>
      <c r="AQ1423" s="270" t="s">
        <v>1259</v>
      </c>
      <c r="AR1423" s="270" t="s">
        <v>1259</v>
      </c>
      <c r="AS1423" s="270" t="s">
        <v>3258</v>
      </c>
      <c r="AT1423" s="270" t="s">
        <v>3258</v>
      </c>
      <c r="AU1423" s="270" t="s">
        <v>3258</v>
      </c>
      <c r="AV1423" s="270" t="s">
        <v>3258</v>
      </c>
      <c r="AW1423" s="277" t="s">
        <v>3258</v>
      </c>
      <c r="AY1423" t="str">
        <f>VLOOKUP(A1423,[1]Sheet2!A$3:AC$3636,29,0)</f>
        <v/>
      </c>
      <c r="AZ1423" s="270" t="s">
        <v>3258</v>
      </c>
      <c r="BA1423" s="270" t="s">
        <v>3258</v>
      </c>
      <c r="BB1423" s="270" t="s">
        <v>3258</v>
      </c>
      <c r="BC1423" s="270" t="s">
        <v>3258</v>
      </c>
      <c r="BD1423" s="270"/>
      <c r="BE1423" s="270"/>
    </row>
    <row r="1424" spans="1:57" ht="14.4" x14ac:dyDescent="0.3">
      <c r="A1424" s="269">
        <v>526715</v>
      </c>
      <c r="B1424" s="272" t="str">
        <f>VLOOKUP(A1424,[1]Sheet4!B$1:G$3636,5,0)</f>
        <v>الرابعة حديث</v>
      </c>
      <c r="C1424" s="270" t="s">
        <v>1259</v>
      </c>
      <c r="D1424" s="270" t="s">
        <v>1259</v>
      </c>
      <c r="E1424" s="270" t="s">
        <v>1259</v>
      </c>
      <c r="F1424" s="270" t="s">
        <v>1259</v>
      </c>
      <c r="G1424" s="270" t="s">
        <v>1259</v>
      </c>
      <c r="H1424" s="270" t="s">
        <v>1259</v>
      </c>
      <c r="I1424" s="270" t="s">
        <v>1259</v>
      </c>
      <c r="J1424" s="270" t="s">
        <v>1259</v>
      </c>
      <c r="K1424" s="270" t="s">
        <v>1259</v>
      </c>
      <c r="L1424" s="270" t="s">
        <v>1259</v>
      </c>
      <c r="M1424" s="270" t="s">
        <v>1259</v>
      </c>
      <c r="N1424" s="270" t="s">
        <v>1259</v>
      </c>
      <c r="O1424" s="270" t="s">
        <v>1259</v>
      </c>
      <c r="P1424" s="270" t="s">
        <v>1259</v>
      </c>
      <c r="Q1424" s="270" t="s">
        <v>1259</v>
      </c>
      <c r="R1424" s="270" t="s">
        <v>1259</v>
      </c>
      <c r="S1424" s="270" t="s">
        <v>1259</v>
      </c>
      <c r="T1424" s="270" t="s">
        <v>1259</v>
      </c>
      <c r="U1424" s="270" t="s">
        <v>1259</v>
      </c>
      <c r="V1424" s="270" t="s">
        <v>1259</v>
      </c>
      <c r="W1424" s="270" t="s">
        <v>1259</v>
      </c>
      <c r="X1424" s="270" t="s">
        <v>1259</v>
      </c>
      <c r="Y1424" s="270" t="s">
        <v>1259</v>
      </c>
      <c r="Z1424" s="270" t="s">
        <v>1259</v>
      </c>
      <c r="AA1424" s="270" t="s">
        <v>1259</v>
      </c>
      <c r="AB1424" s="270" t="s">
        <v>1259</v>
      </c>
      <c r="AC1424" s="270" t="s">
        <v>1259</v>
      </c>
      <c r="AD1424" s="270" t="s">
        <v>1259</v>
      </c>
      <c r="AE1424" s="270" t="s">
        <v>1259</v>
      </c>
      <c r="AF1424" s="270" t="s">
        <v>1259</v>
      </c>
      <c r="AG1424" s="270" t="s">
        <v>1259</v>
      </c>
      <c r="AH1424" s="270" t="s">
        <v>1259</v>
      </c>
      <c r="AI1424" s="270" t="s">
        <v>1259</v>
      </c>
      <c r="AJ1424" s="270" t="s">
        <v>1259</v>
      </c>
      <c r="AK1424" s="270" t="s">
        <v>1259</v>
      </c>
      <c r="AL1424" s="270" t="s">
        <v>1259</v>
      </c>
      <c r="AM1424" s="270" t="s">
        <v>1259</v>
      </c>
      <c r="AN1424" s="270" t="s">
        <v>1259</v>
      </c>
      <c r="AO1424" s="270" t="s">
        <v>1259</v>
      </c>
      <c r="AP1424" s="270" t="s">
        <v>1259</v>
      </c>
      <c r="AQ1424" s="270" t="s">
        <v>1259</v>
      </c>
      <c r="AR1424" s="270" t="s">
        <v>1259</v>
      </c>
      <c r="AS1424" s="270" t="s">
        <v>3258</v>
      </c>
      <c r="AT1424" s="270" t="s">
        <v>3258</v>
      </c>
      <c r="AU1424" s="270" t="s">
        <v>3258</v>
      </c>
      <c r="AV1424" s="270" t="s">
        <v>3258</v>
      </c>
      <c r="AW1424" s="277" t="s">
        <v>3258</v>
      </c>
      <c r="AY1424" t="str">
        <f>VLOOKUP(A1424,[1]Sheet2!A$3:AC$3636,29,0)</f>
        <v/>
      </c>
      <c r="AZ1424" s="270" t="s">
        <v>3258</v>
      </c>
      <c r="BA1424" s="270" t="s">
        <v>3258</v>
      </c>
      <c r="BB1424" s="270" t="s">
        <v>3258</v>
      </c>
      <c r="BC1424" s="270" t="s">
        <v>3258</v>
      </c>
      <c r="BD1424" s="270"/>
      <c r="BE1424" s="270"/>
    </row>
    <row r="1425" spans="1:83" ht="14.4" x14ac:dyDescent="0.3">
      <c r="A1425" s="269">
        <v>526717</v>
      </c>
      <c r="B1425" s="272" t="str">
        <f>VLOOKUP(A1425,[1]Sheet4!B$1:G$3636,5,0)</f>
        <v>الرابعة حديث</v>
      </c>
      <c r="C1425" s="270" t="s">
        <v>1259</v>
      </c>
      <c r="D1425" s="270" t="s">
        <v>1259</v>
      </c>
      <c r="E1425" s="270" t="s">
        <v>1259</v>
      </c>
      <c r="F1425" s="270" t="s">
        <v>1259</v>
      </c>
      <c r="G1425" s="270" t="s">
        <v>1259</v>
      </c>
      <c r="H1425" s="270" t="s">
        <v>1259</v>
      </c>
      <c r="I1425" s="270" t="s">
        <v>1259</v>
      </c>
      <c r="J1425" s="270" t="s">
        <v>1259</v>
      </c>
      <c r="K1425" s="270" t="s">
        <v>1259</v>
      </c>
      <c r="L1425" s="270" t="s">
        <v>1259</v>
      </c>
      <c r="M1425" s="270" t="s">
        <v>1259</v>
      </c>
      <c r="N1425" s="270" t="s">
        <v>1259</v>
      </c>
      <c r="O1425" s="270" t="s">
        <v>1259</v>
      </c>
      <c r="P1425" s="270" t="s">
        <v>1259</v>
      </c>
      <c r="Q1425" s="270" t="s">
        <v>1259</v>
      </c>
      <c r="R1425" s="270" t="s">
        <v>1259</v>
      </c>
      <c r="S1425" s="270" t="s">
        <v>1259</v>
      </c>
      <c r="T1425" s="270" t="s">
        <v>1259</v>
      </c>
      <c r="U1425" s="270" t="s">
        <v>1259</v>
      </c>
      <c r="V1425" s="270" t="s">
        <v>1259</v>
      </c>
      <c r="W1425" s="270" t="s">
        <v>1259</v>
      </c>
      <c r="X1425" s="270" t="s">
        <v>1259</v>
      </c>
      <c r="Y1425" s="270" t="s">
        <v>1259</v>
      </c>
      <c r="Z1425" s="270" t="s">
        <v>1259</v>
      </c>
      <c r="AA1425" s="270" t="s">
        <v>1259</v>
      </c>
      <c r="AB1425" s="270" t="s">
        <v>1259</v>
      </c>
      <c r="AC1425" s="270" t="s">
        <v>1259</v>
      </c>
      <c r="AD1425" s="270" t="s">
        <v>1259</v>
      </c>
      <c r="AE1425" s="270" t="s">
        <v>1259</v>
      </c>
      <c r="AF1425" s="270" t="s">
        <v>1259</v>
      </c>
      <c r="AG1425" s="270" t="s">
        <v>1259</v>
      </c>
      <c r="AH1425" s="270" t="s">
        <v>1259</v>
      </c>
      <c r="AI1425" s="270" t="s">
        <v>1259</v>
      </c>
      <c r="AJ1425" s="270" t="s">
        <v>1259</v>
      </c>
      <c r="AK1425" s="270" t="s">
        <v>1259</v>
      </c>
      <c r="AL1425" s="270" t="s">
        <v>1259</v>
      </c>
      <c r="AM1425" s="270" t="s">
        <v>1259</v>
      </c>
      <c r="AN1425" s="270" t="s">
        <v>1259</v>
      </c>
      <c r="AO1425" s="270" t="s">
        <v>1259</v>
      </c>
      <c r="AP1425" s="270" t="s">
        <v>1259</v>
      </c>
      <c r="AQ1425" s="270" t="s">
        <v>1259</v>
      </c>
      <c r="AR1425" s="270" t="s">
        <v>1259</v>
      </c>
      <c r="AS1425" s="270" t="s">
        <v>3258</v>
      </c>
      <c r="AT1425" s="270" t="s">
        <v>3258</v>
      </c>
      <c r="AU1425" s="270" t="s">
        <v>3258</v>
      </c>
      <c r="AV1425" s="270" t="s">
        <v>3258</v>
      </c>
      <c r="AW1425" s="277" t="s">
        <v>3258</v>
      </c>
      <c r="AY1425" t="str">
        <f>VLOOKUP(A1425,[1]Sheet2!A$3:AC$3636,29,0)</f>
        <v/>
      </c>
      <c r="AZ1425" s="270" t="s">
        <v>3258</v>
      </c>
      <c r="BA1425" s="270" t="s">
        <v>3258</v>
      </c>
      <c r="BB1425" s="270" t="s">
        <v>3258</v>
      </c>
      <c r="BC1425" s="270" t="s">
        <v>3258</v>
      </c>
      <c r="BD1425" s="270"/>
      <c r="BE1425" s="270"/>
      <c r="BH1425" s="248"/>
      <c r="BI1425" s="248"/>
      <c r="BJ1425" s="248"/>
      <c r="BK1425" s="248"/>
      <c r="BL1425" s="248"/>
      <c r="BM1425" s="248"/>
      <c r="BN1425" s="248"/>
      <c r="BO1425" s="248"/>
      <c r="BP1425" s="248" t="s">
        <v>3258</v>
      </c>
      <c r="BQ1425" s="248" t="s">
        <v>3258</v>
      </c>
      <c r="BR1425" s="248" t="s">
        <v>3258</v>
      </c>
      <c r="BS1425" s="248" t="s">
        <v>3258</v>
      </c>
      <c r="BT1425" s="248" t="s">
        <v>3258</v>
      </c>
      <c r="BU1425" s="248" t="s">
        <v>3258</v>
      </c>
      <c r="BV1425" s="247"/>
      <c r="BW1425" s="248"/>
      <c r="BX1425" s="248"/>
      <c r="BY1425" s="248"/>
      <c r="BZ1425" s="248"/>
      <c r="CA1425" s="241"/>
      <c r="CB1425" s="241"/>
      <c r="CC1425" s="241"/>
      <c r="CD1425" s="241"/>
      <c r="CE1425" s="248"/>
    </row>
    <row r="1426" spans="1:83" ht="14.4" x14ac:dyDescent="0.3">
      <c r="A1426" s="269">
        <v>526723</v>
      </c>
      <c r="B1426" s="272" t="str">
        <f>VLOOKUP(A1426,[1]Sheet4!B$1:G$3636,5,0)</f>
        <v>الرابعة حديث</v>
      </c>
      <c r="C1426" s="270" t="s">
        <v>1259</v>
      </c>
      <c r="D1426" s="270" t="s">
        <v>1259</v>
      </c>
      <c r="E1426" s="270" t="s">
        <v>1259</v>
      </c>
      <c r="F1426" s="270" t="s">
        <v>1259</v>
      </c>
      <c r="G1426" s="270" t="s">
        <v>1259</v>
      </c>
      <c r="H1426" s="270" t="s">
        <v>1259</v>
      </c>
      <c r="I1426" s="270" t="s">
        <v>1259</v>
      </c>
      <c r="J1426" s="270" t="s">
        <v>1259</v>
      </c>
      <c r="K1426" s="270" t="s">
        <v>1259</v>
      </c>
      <c r="L1426" s="270" t="s">
        <v>1259</v>
      </c>
      <c r="M1426" s="270" t="s">
        <v>1259</v>
      </c>
      <c r="N1426" s="270" t="s">
        <v>1259</v>
      </c>
      <c r="O1426" s="270" t="s">
        <v>1259</v>
      </c>
      <c r="P1426" s="270" t="s">
        <v>1259</v>
      </c>
      <c r="Q1426" s="270" t="s">
        <v>1259</v>
      </c>
      <c r="R1426" s="270" t="s">
        <v>1259</v>
      </c>
      <c r="S1426" s="270" t="s">
        <v>1259</v>
      </c>
      <c r="T1426" s="270" t="s">
        <v>1259</v>
      </c>
      <c r="U1426" s="270" t="s">
        <v>1259</v>
      </c>
      <c r="V1426" s="270" t="s">
        <v>1259</v>
      </c>
      <c r="W1426" s="270" t="s">
        <v>1259</v>
      </c>
      <c r="X1426" s="270" t="s">
        <v>1259</v>
      </c>
      <c r="Y1426" s="270" t="s">
        <v>1259</v>
      </c>
      <c r="Z1426" s="270" t="s">
        <v>1259</v>
      </c>
      <c r="AA1426" s="270" t="s">
        <v>1259</v>
      </c>
      <c r="AB1426" s="270" t="s">
        <v>1259</v>
      </c>
      <c r="AC1426" s="270" t="s">
        <v>1259</v>
      </c>
      <c r="AD1426" s="270" t="s">
        <v>1259</v>
      </c>
      <c r="AE1426" s="270" t="s">
        <v>1259</v>
      </c>
      <c r="AF1426" s="270" t="s">
        <v>1259</v>
      </c>
      <c r="AG1426" s="270" t="s">
        <v>1259</v>
      </c>
      <c r="AH1426" s="270" t="s">
        <v>1259</v>
      </c>
      <c r="AI1426" s="270" t="s">
        <v>1259</v>
      </c>
      <c r="AJ1426" s="270" t="s">
        <v>1259</v>
      </c>
      <c r="AK1426" s="270" t="s">
        <v>1259</v>
      </c>
      <c r="AL1426" s="270" t="s">
        <v>1259</v>
      </c>
      <c r="AM1426" s="270" t="s">
        <v>1259</v>
      </c>
      <c r="AN1426" s="270" t="s">
        <v>1259</v>
      </c>
      <c r="AO1426" s="270" t="s">
        <v>1259</v>
      </c>
      <c r="AP1426" s="270" t="s">
        <v>1259</v>
      </c>
      <c r="AQ1426" s="270" t="s">
        <v>1259</v>
      </c>
      <c r="AR1426" s="270" t="s">
        <v>1259</v>
      </c>
      <c r="AS1426" s="270" t="s">
        <v>3258</v>
      </c>
      <c r="AT1426" s="270" t="s">
        <v>3258</v>
      </c>
      <c r="AU1426" s="270" t="s">
        <v>3258</v>
      </c>
      <c r="AV1426" s="270" t="s">
        <v>3258</v>
      </c>
      <c r="AW1426" s="277" t="s">
        <v>3258</v>
      </c>
      <c r="AY1426" t="str">
        <f>VLOOKUP(A1426,[1]Sheet2!A$3:AC$3636,29,0)</f>
        <v/>
      </c>
      <c r="AZ1426" s="270" t="s">
        <v>3258</v>
      </c>
      <c r="BA1426" s="270" t="s">
        <v>3258</v>
      </c>
      <c r="BB1426" s="270" t="s">
        <v>3258</v>
      </c>
      <c r="BC1426" s="270" t="s">
        <v>3258</v>
      </c>
      <c r="BD1426" s="270"/>
      <c r="BE1426" s="270"/>
    </row>
    <row r="1427" spans="1:83" ht="14.4" x14ac:dyDescent="0.3">
      <c r="A1427" s="269">
        <v>526728</v>
      </c>
      <c r="B1427" s="272" t="str">
        <f>VLOOKUP(A1427,[1]Sheet4!B$1:G$3636,5,0)</f>
        <v>الرابعة حديث</v>
      </c>
      <c r="C1427" s="270" t="s">
        <v>1259</v>
      </c>
      <c r="D1427" s="270" t="s">
        <v>1259</v>
      </c>
      <c r="E1427" s="270" t="s">
        <v>1259</v>
      </c>
      <c r="F1427" s="270" t="s">
        <v>1259</v>
      </c>
      <c r="G1427" s="270" t="s">
        <v>1259</v>
      </c>
      <c r="H1427" s="270" t="s">
        <v>1259</v>
      </c>
      <c r="I1427" s="270" t="s">
        <v>1259</v>
      </c>
      <c r="J1427" s="270" t="s">
        <v>1259</v>
      </c>
      <c r="K1427" s="270" t="s">
        <v>1259</v>
      </c>
      <c r="L1427" s="270" t="s">
        <v>1259</v>
      </c>
      <c r="M1427" s="270" t="s">
        <v>1259</v>
      </c>
      <c r="N1427" s="270" t="s">
        <v>1259</v>
      </c>
      <c r="O1427" s="270" t="s">
        <v>1259</v>
      </c>
      <c r="P1427" s="270" t="s">
        <v>1259</v>
      </c>
      <c r="Q1427" s="270" t="s">
        <v>1259</v>
      </c>
      <c r="R1427" s="270" t="s">
        <v>1259</v>
      </c>
      <c r="S1427" s="270" t="s">
        <v>1259</v>
      </c>
      <c r="T1427" s="270" t="s">
        <v>1259</v>
      </c>
      <c r="U1427" s="270" t="s">
        <v>1259</v>
      </c>
      <c r="V1427" s="270" t="s">
        <v>1259</v>
      </c>
      <c r="W1427" s="270" t="s">
        <v>1259</v>
      </c>
      <c r="X1427" s="270" t="s">
        <v>1259</v>
      </c>
      <c r="Y1427" s="270" t="s">
        <v>1259</v>
      </c>
      <c r="Z1427" s="270" t="s">
        <v>1259</v>
      </c>
      <c r="AA1427" s="270" t="s">
        <v>1259</v>
      </c>
      <c r="AB1427" s="270" t="s">
        <v>1259</v>
      </c>
      <c r="AC1427" s="270" t="s">
        <v>1259</v>
      </c>
      <c r="AD1427" s="270" t="s">
        <v>1259</v>
      </c>
      <c r="AE1427" s="270" t="s">
        <v>1259</v>
      </c>
      <c r="AF1427" s="270" t="s">
        <v>1259</v>
      </c>
      <c r="AG1427" s="270" t="s">
        <v>1259</v>
      </c>
      <c r="AH1427" s="270" t="s">
        <v>1259</v>
      </c>
      <c r="AI1427" s="270" t="s">
        <v>1259</v>
      </c>
      <c r="AJ1427" s="270" t="s">
        <v>1259</v>
      </c>
      <c r="AK1427" s="270" t="s">
        <v>1259</v>
      </c>
      <c r="AL1427" s="270" t="s">
        <v>1259</v>
      </c>
      <c r="AM1427" s="270" t="s">
        <v>1259</v>
      </c>
      <c r="AN1427" s="270" t="s">
        <v>1259</v>
      </c>
      <c r="AO1427" s="270" t="s">
        <v>1259</v>
      </c>
      <c r="AP1427" s="270" t="s">
        <v>1259</v>
      </c>
      <c r="AQ1427" s="270" t="s">
        <v>1259</v>
      </c>
      <c r="AR1427" s="270" t="s">
        <v>1259</v>
      </c>
      <c r="AS1427" s="270" t="s">
        <v>3258</v>
      </c>
      <c r="AT1427" s="270" t="s">
        <v>3258</v>
      </c>
      <c r="AU1427" s="270" t="s">
        <v>3258</v>
      </c>
      <c r="AV1427" s="270" t="s">
        <v>3258</v>
      </c>
      <c r="AW1427" s="277" t="s">
        <v>3258</v>
      </c>
      <c r="AY1427" t="str">
        <f>VLOOKUP(A1427,[1]Sheet2!A$3:AC$3636,29,0)</f>
        <v/>
      </c>
      <c r="AZ1427" s="270" t="s">
        <v>3258</v>
      </c>
      <c r="BA1427" s="270" t="s">
        <v>3258</v>
      </c>
      <c r="BB1427" s="270" t="s">
        <v>3258</v>
      </c>
      <c r="BC1427" s="270" t="s">
        <v>3258</v>
      </c>
      <c r="BD1427" s="270"/>
      <c r="BE1427" s="270"/>
    </row>
    <row r="1428" spans="1:83" ht="14.4" x14ac:dyDescent="0.3">
      <c r="A1428" s="269">
        <v>526733</v>
      </c>
      <c r="B1428" s="272" t="str">
        <f>VLOOKUP(A1428,[1]Sheet4!B$1:G$3636,5,0)</f>
        <v>الرابعة</v>
      </c>
      <c r="C1428" s="270" t="s">
        <v>1259</v>
      </c>
      <c r="D1428" s="270" t="s">
        <v>1259</v>
      </c>
      <c r="E1428" s="270" t="s">
        <v>1259</v>
      </c>
      <c r="F1428" s="270" t="s">
        <v>1259</v>
      </c>
      <c r="G1428" s="270" t="s">
        <v>1259</v>
      </c>
      <c r="H1428" s="270" t="s">
        <v>1259</v>
      </c>
      <c r="I1428" s="270" t="s">
        <v>1259</v>
      </c>
      <c r="J1428" s="270" t="s">
        <v>1259</v>
      </c>
      <c r="K1428" s="270" t="s">
        <v>1259</v>
      </c>
      <c r="L1428" s="270" t="s">
        <v>1259</v>
      </c>
      <c r="M1428" s="270" t="s">
        <v>1259</v>
      </c>
      <c r="N1428" s="270" t="s">
        <v>1259</v>
      </c>
      <c r="O1428" s="270" t="s">
        <v>1259</v>
      </c>
      <c r="P1428" s="270" t="s">
        <v>1259</v>
      </c>
      <c r="Q1428" s="270" t="s">
        <v>1259</v>
      </c>
      <c r="R1428" s="270" t="s">
        <v>1259</v>
      </c>
      <c r="S1428" s="270" t="s">
        <v>1259</v>
      </c>
      <c r="T1428" s="270" t="s">
        <v>1259</v>
      </c>
      <c r="U1428" s="270" t="s">
        <v>1259</v>
      </c>
      <c r="V1428" s="270" t="s">
        <v>1259</v>
      </c>
      <c r="W1428" s="270" t="s">
        <v>1259</v>
      </c>
      <c r="X1428" s="270" t="s">
        <v>1259</v>
      </c>
      <c r="Y1428" s="270" t="s">
        <v>1259</v>
      </c>
      <c r="Z1428" s="270" t="s">
        <v>1259</v>
      </c>
      <c r="AA1428" s="270" t="s">
        <v>1259</v>
      </c>
      <c r="AB1428" s="270" t="s">
        <v>1259</v>
      </c>
      <c r="AC1428" s="270" t="s">
        <v>1259</v>
      </c>
      <c r="AD1428" s="270" t="s">
        <v>1259</v>
      </c>
      <c r="AE1428" s="270" t="s">
        <v>1259</v>
      </c>
      <c r="AF1428" s="270" t="s">
        <v>1259</v>
      </c>
      <c r="AG1428" s="270" t="s">
        <v>1259</v>
      </c>
      <c r="AH1428" s="270" t="s">
        <v>1259</v>
      </c>
      <c r="AI1428" s="270" t="s">
        <v>1259</v>
      </c>
      <c r="AJ1428" s="270" t="s">
        <v>1259</v>
      </c>
      <c r="AK1428" s="270" t="s">
        <v>1259</v>
      </c>
      <c r="AL1428" s="270" t="s">
        <v>1259</v>
      </c>
      <c r="AM1428" s="270" t="s">
        <v>1259</v>
      </c>
      <c r="AN1428" s="270" t="s">
        <v>1259</v>
      </c>
      <c r="AO1428" s="270" t="s">
        <v>1259</v>
      </c>
      <c r="AP1428" s="270" t="s">
        <v>1259</v>
      </c>
      <c r="AQ1428" s="270" t="s">
        <v>1259</v>
      </c>
      <c r="AR1428" s="270" t="s">
        <v>1259</v>
      </c>
      <c r="AS1428" s="270" t="s">
        <v>1259</v>
      </c>
      <c r="AT1428" s="270" t="s">
        <v>1259</v>
      </c>
      <c r="AU1428" s="270" t="s">
        <v>1259</v>
      </c>
      <c r="AV1428" s="270" t="s">
        <v>1259</v>
      </c>
      <c r="AW1428" s="270" t="s">
        <v>1259</v>
      </c>
      <c r="AX1428">
        <f>VLOOKUP(A1428,[1]Sheet4!B$2:G$3636,6,0)</f>
        <v>0</v>
      </c>
      <c r="AY1428" t="str">
        <f>VLOOKUP(A1428,[1]Sheet2!A$3:AC$3636,29,0)</f>
        <v/>
      </c>
      <c r="AZ1428" s="270" t="s">
        <v>3258</v>
      </c>
      <c r="BA1428" s="270" t="s">
        <v>3258</v>
      </c>
      <c r="BB1428" s="270" t="s">
        <v>3258</v>
      </c>
      <c r="BC1428" s="270" t="s">
        <v>3258</v>
      </c>
      <c r="BD1428" s="270"/>
      <c r="BE1428" s="270"/>
    </row>
    <row r="1429" spans="1:83" ht="14.4" x14ac:dyDescent="0.3">
      <c r="A1429" s="269">
        <v>526735</v>
      </c>
      <c r="B1429" s="272" t="str">
        <f>VLOOKUP(A1429,[1]Sheet4!B$1:G$3636,5,0)</f>
        <v>الرابعة</v>
      </c>
      <c r="C1429" s="270" t="s">
        <v>1259</v>
      </c>
      <c r="D1429" s="270" t="s">
        <v>1259</v>
      </c>
      <c r="E1429" s="270" t="s">
        <v>1259</v>
      </c>
      <c r="F1429" s="270" t="s">
        <v>1259</v>
      </c>
      <c r="G1429" s="270" t="s">
        <v>1259</v>
      </c>
      <c r="H1429" s="270" t="s">
        <v>1259</v>
      </c>
      <c r="I1429" s="270" t="s">
        <v>1259</v>
      </c>
      <c r="J1429" s="270" t="s">
        <v>1259</v>
      </c>
      <c r="K1429" s="270" t="s">
        <v>1259</v>
      </c>
      <c r="L1429" s="270" t="s">
        <v>1259</v>
      </c>
      <c r="M1429" s="270" t="s">
        <v>1259</v>
      </c>
      <c r="N1429" s="270" t="s">
        <v>1259</v>
      </c>
      <c r="O1429" s="270" t="s">
        <v>1259</v>
      </c>
      <c r="P1429" s="270" t="s">
        <v>1259</v>
      </c>
      <c r="Q1429" s="270" t="s">
        <v>1259</v>
      </c>
      <c r="R1429" s="270" t="s">
        <v>1259</v>
      </c>
      <c r="S1429" s="270" t="s">
        <v>1259</v>
      </c>
      <c r="T1429" s="270" t="s">
        <v>1259</v>
      </c>
      <c r="U1429" s="270" t="s">
        <v>1259</v>
      </c>
      <c r="V1429" s="270" t="s">
        <v>1259</v>
      </c>
      <c r="W1429" s="270" t="s">
        <v>1259</v>
      </c>
      <c r="X1429" s="270" t="s">
        <v>1259</v>
      </c>
      <c r="Y1429" s="270" t="s">
        <v>1259</v>
      </c>
      <c r="Z1429" s="270" t="s">
        <v>1259</v>
      </c>
      <c r="AA1429" s="270" t="s">
        <v>1259</v>
      </c>
      <c r="AB1429" s="270" t="s">
        <v>1259</v>
      </c>
      <c r="AC1429" s="270" t="s">
        <v>1259</v>
      </c>
      <c r="AD1429" s="270" t="s">
        <v>1259</v>
      </c>
      <c r="AE1429" s="270" t="s">
        <v>1259</v>
      </c>
      <c r="AF1429" s="270" t="s">
        <v>1259</v>
      </c>
      <c r="AG1429" s="270" t="s">
        <v>1259</v>
      </c>
      <c r="AH1429" s="270" t="s">
        <v>1259</v>
      </c>
      <c r="AI1429" s="270" t="s">
        <v>1259</v>
      </c>
      <c r="AJ1429" s="270" t="s">
        <v>1259</v>
      </c>
      <c r="AK1429" s="270" t="s">
        <v>1259</v>
      </c>
      <c r="AL1429" s="270" t="s">
        <v>1259</v>
      </c>
      <c r="AM1429" s="270" t="s">
        <v>1259</v>
      </c>
      <c r="AN1429" s="270" t="s">
        <v>1259</v>
      </c>
      <c r="AO1429" s="270" t="s">
        <v>1259</v>
      </c>
      <c r="AP1429" s="270" t="s">
        <v>1259</v>
      </c>
      <c r="AQ1429" s="270" t="s">
        <v>1259</v>
      </c>
      <c r="AR1429" s="270" t="s">
        <v>1259</v>
      </c>
      <c r="AS1429" s="270" t="s">
        <v>1259</v>
      </c>
      <c r="AT1429" s="270" t="s">
        <v>1259</v>
      </c>
      <c r="AU1429" s="270" t="s">
        <v>1259</v>
      </c>
      <c r="AV1429" s="270" t="s">
        <v>1259</v>
      </c>
      <c r="AW1429" s="277" t="s">
        <v>1259</v>
      </c>
      <c r="AX1429">
        <f>VLOOKUP(A1429,[1]Sheet4!B$2:G$3636,6,0)</f>
        <v>0</v>
      </c>
      <c r="AY1429" t="str">
        <f>VLOOKUP(A1429,[1]Sheet2!A$3:AC$3636,29,0)</f>
        <v/>
      </c>
      <c r="AZ1429" s="270" t="s">
        <v>3258</v>
      </c>
      <c r="BA1429" s="270" t="s">
        <v>3258</v>
      </c>
      <c r="BB1429" s="270" t="s">
        <v>3258</v>
      </c>
      <c r="BC1429" s="270" t="s">
        <v>3258</v>
      </c>
      <c r="BD1429" s="270"/>
      <c r="BE1429" s="270"/>
    </row>
    <row r="1430" spans="1:83" ht="14.4" x14ac:dyDescent="0.3">
      <c r="A1430" s="269">
        <v>526748</v>
      </c>
      <c r="B1430" s="272" t="str">
        <f>VLOOKUP(A1430,[1]Sheet4!B$1:G$3636,5,0)</f>
        <v>الرابعة حديث</v>
      </c>
      <c r="C1430" s="270" t="s">
        <v>1259</v>
      </c>
      <c r="D1430" s="270" t="s">
        <v>1259</v>
      </c>
      <c r="E1430" s="270" t="s">
        <v>1259</v>
      </c>
      <c r="F1430" s="270" t="s">
        <v>1259</v>
      </c>
      <c r="G1430" s="270" t="s">
        <v>1259</v>
      </c>
      <c r="H1430" s="270" t="s">
        <v>1259</v>
      </c>
      <c r="I1430" s="270" t="s">
        <v>1259</v>
      </c>
      <c r="J1430" s="270" t="s">
        <v>1259</v>
      </c>
      <c r="K1430" s="270" t="s">
        <v>1259</v>
      </c>
      <c r="L1430" s="270" t="s">
        <v>1259</v>
      </c>
      <c r="M1430" s="270" t="s">
        <v>1259</v>
      </c>
      <c r="N1430" s="270" t="s">
        <v>1259</v>
      </c>
      <c r="O1430" s="270" t="s">
        <v>1259</v>
      </c>
      <c r="P1430" s="270" t="s">
        <v>1259</v>
      </c>
      <c r="Q1430" s="270" t="s">
        <v>1259</v>
      </c>
      <c r="R1430" s="270" t="s">
        <v>1259</v>
      </c>
      <c r="S1430" s="270" t="s">
        <v>1259</v>
      </c>
      <c r="T1430" s="270" t="s">
        <v>1259</v>
      </c>
      <c r="U1430" s="270" t="s">
        <v>1259</v>
      </c>
      <c r="V1430" s="270" t="s">
        <v>1259</v>
      </c>
      <c r="W1430" s="270" t="s">
        <v>1259</v>
      </c>
      <c r="X1430" s="270" t="s">
        <v>1259</v>
      </c>
      <c r="Y1430" s="270" t="s">
        <v>1259</v>
      </c>
      <c r="Z1430" s="270" t="s">
        <v>1259</v>
      </c>
      <c r="AA1430" s="270" t="s">
        <v>1259</v>
      </c>
      <c r="AB1430" s="270" t="s">
        <v>1259</v>
      </c>
      <c r="AC1430" s="270" t="s">
        <v>1259</v>
      </c>
      <c r="AD1430" s="270" t="s">
        <v>1259</v>
      </c>
      <c r="AE1430" s="270" t="s">
        <v>1259</v>
      </c>
      <c r="AF1430" s="270" t="s">
        <v>1259</v>
      </c>
      <c r="AG1430" s="270" t="s">
        <v>1259</v>
      </c>
      <c r="AH1430" s="270" t="s">
        <v>1259</v>
      </c>
      <c r="AI1430" s="270" t="s">
        <v>1259</v>
      </c>
      <c r="AJ1430" s="270" t="s">
        <v>1259</v>
      </c>
      <c r="AK1430" s="270" t="s">
        <v>1259</v>
      </c>
      <c r="AL1430" s="270" t="s">
        <v>1259</v>
      </c>
      <c r="AM1430" s="270" t="s">
        <v>1259</v>
      </c>
      <c r="AN1430" s="270" t="s">
        <v>1259</v>
      </c>
      <c r="AO1430" s="270" t="s">
        <v>1259</v>
      </c>
      <c r="AP1430" s="270" t="s">
        <v>1259</v>
      </c>
      <c r="AQ1430" s="270" t="s">
        <v>1259</v>
      </c>
      <c r="AR1430" s="270" t="s">
        <v>1259</v>
      </c>
      <c r="AS1430" s="270" t="s">
        <v>3258</v>
      </c>
      <c r="AT1430" s="270" t="s">
        <v>3258</v>
      </c>
      <c r="AU1430" s="270" t="s">
        <v>3258</v>
      </c>
      <c r="AV1430" s="270" t="s">
        <v>3258</v>
      </c>
      <c r="AW1430" s="277" t="s">
        <v>3258</v>
      </c>
      <c r="AY1430">
        <f>VLOOKUP(A1430,[1]Sheet2!A$3:AC$3636,29,0)</f>
        <v>0</v>
      </c>
      <c r="AZ1430" s="270" t="s">
        <v>3258</v>
      </c>
      <c r="BA1430" s="270" t="s">
        <v>3258</v>
      </c>
      <c r="BB1430" s="270" t="s">
        <v>3258</v>
      </c>
      <c r="BC1430" s="270" t="s">
        <v>3258</v>
      </c>
      <c r="BD1430" s="270"/>
      <c r="BE1430" s="270"/>
    </row>
    <row r="1431" spans="1:83" ht="14.4" x14ac:dyDescent="0.3">
      <c r="A1431" s="269">
        <v>526830</v>
      </c>
      <c r="B1431" s="272" t="str">
        <f>VLOOKUP(A1431,[1]Sheet4!B$1:G$3636,5,0)</f>
        <v>الرابعة حديث</v>
      </c>
      <c r="C1431" s="270" t="s">
        <v>1259</v>
      </c>
      <c r="D1431" s="270" t="s">
        <v>1259</v>
      </c>
      <c r="E1431" s="270" t="s">
        <v>1259</v>
      </c>
      <c r="F1431" s="270" t="s">
        <v>1259</v>
      </c>
      <c r="G1431" s="270" t="s">
        <v>1259</v>
      </c>
      <c r="H1431" s="270" t="s">
        <v>1259</v>
      </c>
      <c r="I1431" s="270" t="s">
        <v>1259</v>
      </c>
      <c r="J1431" s="270" t="s">
        <v>1259</v>
      </c>
      <c r="K1431" s="270" t="s">
        <v>1259</v>
      </c>
      <c r="L1431" s="270" t="s">
        <v>1259</v>
      </c>
      <c r="M1431" s="270" t="s">
        <v>1259</v>
      </c>
      <c r="N1431" s="270" t="s">
        <v>1259</v>
      </c>
      <c r="O1431" s="270" t="s">
        <v>1259</v>
      </c>
      <c r="P1431" s="270" t="s">
        <v>1259</v>
      </c>
      <c r="Q1431" s="270" t="s">
        <v>1259</v>
      </c>
      <c r="R1431" s="270" t="s">
        <v>1259</v>
      </c>
      <c r="S1431" s="270" t="s">
        <v>1259</v>
      </c>
      <c r="T1431" s="270" t="s">
        <v>1259</v>
      </c>
      <c r="U1431" s="270" t="s">
        <v>1259</v>
      </c>
      <c r="V1431" s="270" t="s">
        <v>1259</v>
      </c>
      <c r="W1431" s="270" t="s">
        <v>1259</v>
      </c>
      <c r="X1431" s="270" t="s">
        <v>1259</v>
      </c>
      <c r="Y1431" s="270" t="s">
        <v>1259</v>
      </c>
      <c r="Z1431" s="270" t="s">
        <v>1259</v>
      </c>
      <c r="AA1431" s="270" t="s">
        <v>1259</v>
      </c>
      <c r="AB1431" s="270" t="s">
        <v>1259</v>
      </c>
      <c r="AC1431" s="270" t="s">
        <v>1259</v>
      </c>
      <c r="AD1431" s="270" t="s">
        <v>1259</v>
      </c>
      <c r="AE1431" s="270" t="s">
        <v>1259</v>
      </c>
      <c r="AF1431" s="270" t="s">
        <v>1259</v>
      </c>
      <c r="AG1431" s="270" t="s">
        <v>1259</v>
      </c>
      <c r="AH1431" s="270" t="s">
        <v>1259</v>
      </c>
      <c r="AI1431" s="270" t="s">
        <v>1259</v>
      </c>
      <c r="AJ1431" s="270" t="s">
        <v>1259</v>
      </c>
      <c r="AK1431" s="270" t="s">
        <v>1259</v>
      </c>
      <c r="AL1431" s="270" t="s">
        <v>1259</v>
      </c>
      <c r="AM1431" s="270" t="s">
        <v>1259</v>
      </c>
      <c r="AN1431" s="270" t="s">
        <v>1259</v>
      </c>
      <c r="AO1431" s="270" t="s">
        <v>1259</v>
      </c>
      <c r="AP1431" s="270" t="s">
        <v>1259</v>
      </c>
      <c r="AQ1431" s="270" t="s">
        <v>1259</v>
      </c>
      <c r="AR1431" s="270" t="s">
        <v>1259</v>
      </c>
      <c r="AS1431" s="270" t="s">
        <v>3258</v>
      </c>
      <c r="AT1431" s="270" t="s">
        <v>3258</v>
      </c>
      <c r="AU1431" s="270" t="s">
        <v>3258</v>
      </c>
      <c r="AV1431" s="270" t="s">
        <v>3258</v>
      </c>
      <c r="AW1431" s="277" t="s">
        <v>3258</v>
      </c>
      <c r="AY1431">
        <f>VLOOKUP(A1431,[1]Sheet2!A$3:AC$3636,29,0)</f>
        <v>0</v>
      </c>
      <c r="AZ1431" s="270" t="s">
        <v>3258</v>
      </c>
      <c r="BA1431" s="270" t="s">
        <v>3258</v>
      </c>
      <c r="BB1431" s="270" t="s">
        <v>3258</v>
      </c>
      <c r="BC1431" s="270" t="s">
        <v>3258</v>
      </c>
      <c r="BD1431" s="270"/>
      <c r="BE1431" s="270"/>
    </row>
    <row r="1432" spans="1:83" ht="14.4" x14ac:dyDescent="0.3">
      <c r="A1432" s="269">
        <v>526851</v>
      </c>
      <c r="B1432" s="272" t="str">
        <f>VLOOKUP(A1432,[1]Sheet4!B$1:G$3636,5,0)</f>
        <v>الرابعة حديث</v>
      </c>
      <c r="C1432" s="270" t="s">
        <v>1259</v>
      </c>
      <c r="D1432" s="270" t="s">
        <v>1259</v>
      </c>
      <c r="E1432" s="270" t="s">
        <v>1259</v>
      </c>
      <c r="F1432" s="270" t="s">
        <v>1259</v>
      </c>
      <c r="G1432" s="270" t="s">
        <v>1259</v>
      </c>
      <c r="H1432" s="270" t="s">
        <v>1259</v>
      </c>
      <c r="I1432" s="270" t="s">
        <v>1259</v>
      </c>
      <c r="J1432" s="270" t="s">
        <v>1259</v>
      </c>
      <c r="K1432" s="270" t="s">
        <v>1259</v>
      </c>
      <c r="L1432" s="270" t="s">
        <v>1259</v>
      </c>
      <c r="M1432" s="270" t="s">
        <v>1259</v>
      </c>
      <c r="N1432" s="270" t="s">
        <v>1259</v>
      </c>
      <c r="O1432" s="270" t="s">
        <v>1259</v>
      </c>
      <c r="P1432" s="270" t="s">
        <v>1259</v>
      </c>
      <c r="Q1432" s="270" t="s">
        <v>1259</v>
      </c>
      <c r="R1432" s="270" t="s">
        <v>1259</v>
      </c>
      <c r="S1432" s="270" t="s">
        <v>1259</v>
      </c>
      <c r="T1432" s="270" t="s">
        <v>1259</v>
      </c>
      <c r="U1432" s="270" t="s">
        <v>1259</v>
      </c>
      <c r="V1432" s="270" t="s">
        <v>1259</v>
      </c>
      <c r="W1432" s="270" t="s">
        <v>1259</v>
      </c>
      <c r="X1432" s="270" t="s">
        <v>1259</v>
      </c>
      <c r="Y1432" s="270" t="s">
        <v>1259</v>
      </c>
      <c r="Z1432" s="270" t="s">
        <v>1259</v>
      </c>
      <c r="AA1432" s="270" t="s">
        <v>1259</v>
      </c>
      <c r="AB1432" s="270" t="s">
        <v>1259</v>
      </c>
      <c r="AC1432" s="270" t="s">
        <v>1259</v>
      </c>
      <c r="AD1432" s="270" t="s">
        <v>1259</v>
      </c>
      <c r="AE1432" s="270" t="s">
        <v>1259</v>
      </c>
      <c r="AF1432" s="270" t="s">
        <v>1259</v>
      </c>
      <c r="AG1432" s="270" t="s">
        <v>1259</v>
      </c>
      <c r="AH1432" s="270" t="s">
        <v>1259</v>
      </c>
      <c r="AI1432" s="270" t="s">
        <v>1259</v>
      </c>
      <c r="AJ1432" s="270" t="s">
        <v>1259</v>
      </c>
      <c r="AK1432" s="270" t="s">
        <v>1259</v>
      </c>
      <c r="AL1432" s="270" t="s">
        <v>1259</v>
      </c>
      <c r="AM1432" s="270" t="s">
        <v>1259</v>
      </c>
      <c r="AN1432" s="270" t="s">
        <v>1259</v>
      </c>
      <c r="AO1432" s="270" t="s">
        <v>1259</v>
      </c>
      <c r="AP1432" s="270" t="s">
        <v>1259</v>
      </c>
      <c r="AQ1432" s="270" t="s">
        <v>1259</v>
      </c>
      <c r="AR1432" s="270" t="s">
        <v>1259</v>
      </c>
      <c r="AS1432" s="270" t="s">
        <v>3258</v>
      </c>
      <c r="AT1432" s="270" t="s">
        <v>3258</v>
      </c>
      <c r="AU1432" s="270" t="s">
        <v>3258</v>
      </c>
      <c r="AV1432" s="270" t="s">
        <v>3258</v>
      </c>
      <c r="AW1432" s="277" t="s">
        <v>3258</v>
      </c>
      <c r="AY1432">
        <f>VLOOKUP(A1432,[1]Sheet2!A$3:AC$3636,29,0)</f>
        <v>0</v>
      </c>
      <c r="AZ1432" s="270" t="s">
        <v>3258</v>
      </c>
      <c r="BA1432" s="270" t="s">
        <v>3258</v>
      </c>
      <c r="BB1432" s="270" t="s">
        <v>3258</v>
      </c>
      <c r="BC1432" s="270" t="s">
        <v>3258</v>
      </c>
      <c r="BD1432" s="270"/>
      <c r="BE1432" s="270"/>
      <c r="BH1432" s="248"/>
      <c r="BI1432" s="248"/>
      <c r="BJ1432" s="248"/>
      <c r="BK1432" s="248"/>
      <c r="BL1432" s="248"/>
      <c r="BM1432" s="248"/>
      <c r="BN1432" s="248"/>
      <c r="BO1432" s="248"/>
      <c r="BP1432" s="248" t="s">
        <v>3258</v>
      </c>
      <c r="BQ1432" s="248" t="s">
        <v>3258</v>
      </c>
      <c r="BR1432" s="248" t="s">
        <v>3258</v>
      </c>
      <c r="BS1432" s="248" t="s">
        <v>3258</v>
      </c>
      <c r="BT1432" s="248" t="s">
        <v>3258</v>
      </c>
      <c r="BU1432" s="248" t="s">
        <v>3258</v>
      </c>
      <c r="BV1432" s="247"/>
      <c r="BW1432" s="248"/>
      <c r="BX1432" s="248"/>
      <c r="BY1432" s="248"/>
      <c r="BZ1432" s="248"/>
      <c r="CA1432" s="241"/>
      <c r="CB1432" s="241"/>
      <c r="CC1432" s="241"/>
      <c r="CD1432" s="241"/>
      <c r="CE1432" s="248"/>
    </row>
    <row r="1433" spans="1:83" ht="14.4" x14ac:dyDescent="0.3">
      <c r="A1433" s="269">
        <v>526943</v>
      </c>
      <c r="B1433" s="272" t="str">
        <f>VLOOKUP(A1433,[1]Sheet4!B$1:G$3636,5,0)</f>
        <v>الرابعة حديث</v>
      </c>
      <c r="C1433" s="270" t="s">
        <v>1259</v>
      </c>
      <c r="D1433" s="270" t="s">
        <v>1259</v>
      </c>
      <c r="E1433" s="270" t="s">
        <v>1259</v>
      </c>
      <c r="F1433" s="270" t="s">
        <v>1259</v>
      </c>
      <c r="G1433" s="270" t="s">
        <v>1259</v>
      </c>
      <c r="H1433" s="270" t="s">
        <v>1259</v>
      </c>
      <c r="I1433" s="270" t="s">
        <v>1259</v>
      </c>
      <c r="J1433" s="270" t="s">
        <v>1259</v>
      </c>
      <c r="K1433" s="270" t="s">
        <v>1259</v>
      </c>
      <c r="L1433" s="270" t="s">
        <v>1259</v>
      </c>
      <c r="M1433" s="270" t="s">
        <v>1259</v>
      </c>
      <c r="N1433" s="270" t="s">
        <v>1259</v>
      </c>
      <c r="O1433" s="270" t="s">
        <v>1259</v>
      </c>
      <c r="P1433" s="270" t="s">
        <v>1259</v>
      </c>
      <c r="Q1433" s="270" t="s">
        <v>1259</v>
      </c>
      <c r="R1433" s="270" t="s">
        <v>1259</v>
      </c>
      <c r="S1433" s="270" t="s">
        <v>1259</v>
      </c>
      <c r="T1433" s="270" t="s">
        <v>1259</v>
      </c>
      <c r="U1433" s="270" t="s">
        <v>1259</v>
      </c>
      <c r="V1433" s="270" t="s">
        <v>1259</v>
      </c>
      <c r="W1433" s="270" t="s">
        <v>1259</v>
      </c>
      <c r="X1433" s="270" t="s">
        <v>1259</v>
      </c>
      <c r="Y1433" s="270" t="s">
        <v>1259</v>
      </c>
      <c r="Z1433" s="270" t="s">
        <v>1259</v>
      </c>
      <c r="AA1433" s="270" t="s">
        <v>1259</v>
      </c>
      <c r="AB1433" s="270" t="s">
        <v>1259</v>
      </c>
      <c r="AC1433" s="270" t="s">
        <v>1259</v>
      </c>
      <c r="AD1433" s="270" t="s">
        <v>1259</v>
      </c>
      <c r="AE1433" s="270" t="s">
        <v>1259</v>
      </c>
      <c r="AF1433" s="270" t="s">
        <v>1259</v>
      </c>
      <c r="AG1433" s="270" t="s">
        <v>1259</v>
      </c>
      <c r="AH1433" s="270" t="s">
        <v>1259</v>
      </c>
      <c r="AI1433" s="270" t="s">
        <v>1259</v>
      </c>
      <c r="AJ1433" s="270" t="s">
        <v>1259</v>
      </c>
      <c r="AK1433" s="270" t="s">
        <v>1259</v>
      </c>
      <c r="AL1433" s="270" t="s">
        <v>1259</v>
      </c>
      <c r="AM1433" s="270" t="s">
        <v>1259</v>
      </c>
      <c r="AN1433" s="270" t="s">
        <v>1259</v>
      </c>
      <c r="AO1433" s="270" t="s">
        <v>1259</v>
      </c>
      <c r="AP1433" s="270" t="s">
        <v>1259</v>
      </c>
      <c r="AQ1433" s="270" t="s">
        <v>1259</v>
      </c>
      <c r="AR1433" s="270" t="s">
        <v>1259</v>
      </c>
      <c r="AS1433" s="270" t="s">
        <v>3258</v>
      </c>
      <c r="AT1433" s="270" t="s">
        <v>3258</v>
      </c>
      <c r="AU1433" s="270" t="s">
        <v>3258</v>
      </c>
      <c r="AV1433" s="270" t="s">
        <v>3258</v>
      </c>
      <c r="AW1433" s="277" t="s">
        <v>3258</v>
      </c>
      <c r="AY1433">
        <f>VLOOKUP(A1433,[1]Sheet2!A$3:AC$3636,29,0)</f>
        <v>0</v>
      </c>
      <c r="AZ1433" s="270" t="s">
        <v>3258</v>
      </c>
      <c r="BA1433" s="270" t="s">
        <v>3258</v>
      </c>
      <c r="BB1433" s="270" t="s">
        <v>3258</v>
      </c>
      <c r="BC1433" s="270" t="s">
        <v>3258</v>
      </c>
      <c r="BD1433" s="270"/>
      <c r="BE1433" s="270"/>
    </row>
    <row r="1434" spans="1:83" ht="21.6" x14ac:dyDescent="0.3">
      <c r="A1434" s="305">
        <v>502370</v>
      </c>
      <c r="B1434" s="306" t="s">
        <v>553</v>
      </c>
      <c r="C1434" s="270" t="s">
        <v>1260</v>
      </c>
      <c r="D1434" s="270" t="s">
        <v>1260</v>
      </c>
      <c r="E1434" s="270" t="s">
        <v>1260</v>
      </c>
      <c r="F1434" s="270" t="s">
        <v>1260</v>
      </c>
      <c r="G1434" s="270" t="s">
        <v>1260</v>
      </c>
      <c r="H1434" s="270" t="s">
        <v>1260</v>
      </c>
      <c r="I1434" s="270" t="s">
        <v>1260</v>
      </c>
      <c r="J1434" s="270" t="s">
        <v>1260</v>
      </c>
      <c r="K1434" s="270" t="s">
        <v>1260</v>
      </c>
      <c r="L1434" s="270" t="s">
        <v>1260</v>
      </c>
      <c r="M1434" s="270" t="s">
        <v>1260</v>
      </c>
      <c r="N1434" s="270" t="s">
        <v>1260</v>
      </c>
      <c r="O1434" s="270" t="s">
        <v>1260</v>
      </c>
      <c r="P1434" s="270" t="s">
        <v>1260</v>
      </c>
      <c r="Q1434" s="270" t="s">
        <v>1260</v>
      </c>
      <c r="R1434" s="270" t="s">
        <v>1260</v>
      </c>
      <c r="S1434" s="270" t="s">
        <v>1260</v>
      </c>
      <c r="T1434" s="270" t="s">
        <v>1260</v>
      </c>
      <c r="U1434" s="270" t="s">
        <v>1260</v>
      </c>
      <c r="V1434" s="270" t="s">
        <v>1260</v>
      </c>
      <c r="W1434" s="270" t="s">
        <v>1260</v>
      </c>
      <c r="X1434" s="270" t="s">
        <v>1260</v>
      </c>
      <c r="Y1434" s="270" t="s">
        <v>1260</v>
      </c>
      <c r="Z1434" s="270" t="s">
        <v>1260</v>
      </c>
      <c r="AA1434" s="270" t="s">
        <v>1260</v>
      </c>
      <c r="AB1434" s="270" t="s">
        <v>1260</v>
      </c>
      <c r="AC1434" s="270" t="s">
        <v>1260</v>
      </c>
      <c r="AD1434" s="270" t="s">
        <v>1260</v>
      </c>
      <c r="AE1434" s="270" t="s">
        <v>1260</v>
      </c>
      <c r="AF1434" s="270" t="s">
        <v>1260</v>
      </c>
      <c r="AG1434" s="270" t="s">
        <v>1260</v>
      </c>
      <c r="AH1434" s="270" t="s">
        <v>1260</v>
      </c>
      <c r="AI1434" s="270" t="s">
        <v>1260</v>
      </c>
      <c r="AJ1434" s="270" t="s">
        <v>1260</v>
      </c>
      <c r="AK1434" s="270" t="s">
        <v>1260</v>
      </c>
      <c r="AL1434" s="270" t="s">
        <v>1260</v>
      </c>
      <c r="AM1434" s="270" t="s">
        <v>1260</v>
      </c>
      <c r="AN1434" s="270" t="s">
        <v>1260</v>
      </c>
      <c r="AO1434" s="270" t="s">
        <v>1260</v>
      </c>
      <c r="AP1434" s="270" t="s">
        <v>1260</v>
      </c>
      <c r="AQ1434" s="270" t="s">
        <v>1260</v>
      </c>
      <c r="AR1434" s="270" t="s">
        <v>1260</v>
      </c>
      <c r="AS1434" s="270" t="s">
        <v>1260</v>
      </c>
      <c r="AT1434" s="270" t="s">
        <v>1260</v>
      </c>
      <c r="AU1434" s="270" t="s">
        <v>1260</v>
      </c>
      <c r="AV1434" s="270" t="s">
        <v>1260</v>
      </c>
      <c r="AW1434" s="270" t="s">
        <v>1260</v>
      </c>
      <c r="AX1434" s="307" t="s">
        <v>5252</v>
      </c>
      <c r="AY1434">
        <f>VLOOKUP(A1434,[1]Sheet2!A$3:AC$3636,29,0)</f>
        <v>0</v>
      </c>
      <c r="AZ1434" s="270" t="s">
        <v>3258</v>
      </c>
      <c r="BA1434" s="270" t="s">
        <v>3258</v>
      </c>
      <c r="BB1434" s="270" t="s">
        <v>3258</v>
      </c>
      <c r="BC1434" s="270" t="s">
        <v>3258</v>
      </c>
      <c r="BD1434" s="270"/>
      <c r="BE1434" s="270"/>
      <c r="BH1434" s="249"/>
      <c r="BI1434" s="249"/>
      <c r="BJ1434" s="249"/>
      <c r="BK1434" s="249"/>
      <c r="BL1434" s="249"/>
      <c r="BM1434" s="249"/>
      <c r="BN1434" s="249"/>
      <c r="BO1434" s="249"/>
      <c r="BP1434" s="249"/>
      <c r="BQ1434" s="249"/>
      <c r="BR1434" s="249"/>
      <c r="BS1434" s="249"/>
      <c r="BT1434" s="249"/>
      <c r="BU1434" s="249"/>
      <c r="BV1434" s="249"/>
      <c r="BW1434" s="249"/>
      <c r="BX1434" s="249"/>
      <c r="BY1434" s="249"/>
      <c r="BZ1434" s="249"/>
      <c r="CE1434" s="249"/>
    </row>
    <row r="1435" spans="1:83" ht="14.4" x14ac:dyDescent="0.3">
      <c r="A1435" s="269"/>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70"/>
      <c r="AE1435" s="270"/>
      <c r="AF1435" s="270"/>
      <c r="AG1435" s="270"/>
      <c r="AH1435" s="270"/>
      <c r="AI1435" s="270"/>
      <c r="AJ1435" s="270"/>
      <c r="AK1435" s="270"/>
      <c r="AL1435" s="270"/>
      <c r="AM1435" s="270"/>
      <c r="AN1435" s="270"/>
      <c r="AO1435" s="270"/>
      <c r="AP1435" s="270"/>
      <c r="AQ1435" s="270"/>
      <c r="AR1435" s="270"/>
      <c r="AS1435" s="270"/>
      <c r="AT1435" s="270"/>
      <c r="AU1435" s="270"/>
      <c r="AV1435" s="270"/>
      <c r="AW1435" s="277"/>
      <c r="AX1435" s="270"/>
      <c r="AY1435" s="270"/>
      <c r="AZ1435" s="270"/>
      <c r="BA1435" s="270"/>
      <c r="BB1435" s="270"/>
      <c r="BC1435" s="270"/>
      <c r="BD1435" s="270"/>
      <c r="BE1435" s="270"/>
      <c r="BH1435" s="240"/>
      <c r="BI1435" s="240"/>
      <c r="BJ1435" s="240"/>
      <c r="BK1435" s="240"/>
      <c r="BL1435" s="240"/>
      <c r="BM1435" s="240"/>
      <c r="BN1435" s="240"/>
      <c r="BO1435" s="240"/>
      <c r="BP1435" s="240"/>
      <c r="BQ1435" s="240"/>
      <c r="BR1435" s="240"/>
      <c r="BS1435" s="240"/>
      <c r="BT1435" s="240"/>
      <c r="BU1435" s="240"/>
      <c r="BV1435" s="239"/>
      <c r="BW1435" s="240"/>
      <c r="BX1435" s="240"/>
      <c r="BY1435" s="240"/>
      <c r="BZ1435" s="240"/>
      <c r="CA1435" s="241"/>
      <c r="CB1435" s="241"/>
      <c r="CC1435" s="241"/>
      <c r="CD1435" s="241"/>
      <c r="CE1435" s="240"/>
    </row>
    <row r="1436" spans="1:83" ht="14.4" x14ac:dyDescent="0.3">
      <c r="A1436" s="269"/>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70"/>
      <c r="AE1436" s="270"/>
      <c r="AF1436" s="270"/>
      <c r="AG1436" s="270"/>
      <c r="AH1436" s="270"/>
      <c r="AI1436" s="270"/>
      <c r="AJ1436" s="270"/>
      <c r="AK1436" s="270"/>
      <c r="AL1436" s="270"/>
      <c r="AM1436" s="270"/>
      <c r="AN1436" s="270"/>
      <c r="AO1436" s="270"/>
      <c r="AP1436" s="270"/>
      <c r="AQ1436" s="270"/>
      <c r="AR1436" s="270"/>
      <c r="AS1436" s="270"/>
      <c r="AT1436" s="270"/>
      <c r="AU1436" s="270"/>
      <c r="AV1436" s="270"/>
      <c r="AW1436" s="277"/>
      <c r="AX1436" s="270"/>
      <c r="AY1436" s="270"/>
      <c r="AZ1436" s="270"/>
      <c r="BA1436" s="270"/>
      <c r="BB1436" s="270"/>
      <c r="BC1436" s="270"/>
      <c r="BD1436" s="270"/>
      <c r="BE1436" s="270"/>
      <c r="BH1436" s="249"/>
      <c r="BI1436" s="249"/>
      <c r="BJ1436" s="249"/>
      <c r="BK1436" s="249"/>
      <c r="BL1436" s="249"/>
      <c r="BM1436" s="249"/>
      <c r="BN1436" s="249"/>
      <c r="BO1436" s="249"/>
      <c r="BP1436" s="249"/>
      <c r="BQ1436" s="249"/>
      <c r="BR1436" s="249"/>
      <c r="BS1436" s="249"/>
      <c r="BT1436" s="249"/>
      <c r="BU1436" s="249"/>
      <c r="BV1436" s="249"/>
      <c r="BW1436" s="249"/>
      <c r="BX1436" s="249"/>
      <c r="BY1436" s="249"/>
      <c r="BZ1436" s="249"/>
      <c r="CE1436" s="249"/>
    </row>
    <row r="1437" spans="1:83" ht="14.4" x14ac:dyDescent="0.3">
      <c r="A1437" s="269"/>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70"/>
      <c r="AE1437" s="270"/>
      <c r="AF1437" s="270"/>
      <c r="AG1437" s="270"/>
      <c r="AH1437" s="270"/>
      <c r="AI1437" s="270"/>
      <c r="AJ1437" s="270"/>
      <c r="AK1437" s="270"/>
      <c r="AL1437" s="270"/>
      <c r="AM1437" s="270"/>
      <c r="AN1437" s="270"/>
      <c r="AO1437" s="270"/>
      <c r="AP1437" s="270"/>
      <c r="AQ1437" s="270"/>
      <c r="AR1437" s="270"/>
      <c r="AS1437" s="270"/>
      <c r="AT1437" s="270"/>
      <c r="AU1437" s="270"/>
      <c r="AV1437" s="270"/>
      <c r="AW1437" s="277"/>
      <c r="AX1437" s="270"/>
      <c r="AY1437" s="270"/>
      <c r="AZ1437" s="270"/>
      <c r="BA1437" s="270"/>
      <c r="BB1437" s="270"/>
      <c r="BC1437" s="270"/>
      <c r="BD1437" s="270"/>
      <c r="BE1437" s="270"/>
      <c r="BH1437" s="240"/>
      <c r="BI1437" s="240"/>
      <c r="BJ1437" s="240"/>
      <c r="BK1437" s="240"/>
      <c r="BL1437" s="240"/>
      <c r="BM1437" s="240"/>
      <c r="BN1437" s="240"/>
      <c r="BO1437" s="240"/>
      <c r="BP1437" s="240"/>
      <c r="BQ1437" s="240"/>
      <c r="BR1437" s="240"/>
      <c r="BS1437" s="240"/>
      <c r="BT1437" s="240"/>
      <c r="BU1437" s="240"/>
      <c r="BV1437" s="239"/>
      <c r="BW1437" s="240"/>
      <c r="BX1437" s="240"/>
      <c r="BY1437" s="240"/>
      <c r="BZ1437" s="240"/>
      <c r="CA1437" s="241"/>
      <c r="CB1437" s="241"/>
      <c r="CC1437" s="241"/>
      <c r="CD1437" s="241"/>
      <c r="CE1437" s="240"/>
    </row>
    <row r="1438" spans="1:83" ht="14.4" x14ac:dyDescent="0.3">
      <c r="A1438" s="269"/>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70"/>
      <c r="AE1438" s="270"/>
      <c r="AF1438" s="270"/>
      <c r="AG1438" s="270"/>
      <c r="AH1438" s="270"/>
      <c r="AI1438" s="270"/>
      <c r="AJ1438" s="270"/>
      <c r="AK1438" s="270"/>
      <c r="AL1438" s="270"/>
      <c r="AM1438" s="270"/>
      <c r="AN1438" s="270"/>
      <c r="AO1438" s="270"/>
      <c r="AP1438" s="270"/>
      <c r="AQ1438" s="270"/>
      <c r="AR1438" s="270"/>
      <c r="AS1438" s="270"/>
      <c r="AT1438" s="270"/>
      <c r="AU1438" s="270"/>
      <c r="AV1438" s="270"/>
      <c r="AW1438" s="277"/>
      <c r="AX1438" s="270"/>
      <c r="AY1438" s="270"/>
      <c r="AZ1438" s="270"/>
      <c r="BA1438" s="270"/>
      <c r="BB1438" s="270"/>
      <c r="BC1438" s="270"/>
      <c r="BD1438" s="270"/>
      <c r="BE1438" s="270"/>
      <c r="BH1438" s="249"/>
      <c r="BI1438" s="249"/>
      <c r="BJ1438" s="249"/>
      <c r="BK1438" s="249"/>
      <c r="BL1438" s="249"/>
      <c r="BM1438" s="249"/>
      <c r="BN1438" s="249"/>
      <c r="BO1438" s="249"/>
      <c r="BP1438" s="249"/>
      <c r="BQ1438" s="249"/>
      <c r="BR1438" s="249"/>
      <c r="BS1438" s="249"/>
      <c r="BT1438" s="249"/>
      <c r="BU1438" s="249"/>
      <c r="BV1438" s="249"/>
      <c r="BW1438" s="249"/>
      <c r="BX1438" s="249"/>
      <c r="BY1438" s="249"/>
      <c r="BZ1438" s="249"/>
      <c r="CE1438" s="249"/>
    </row>
    <row r="1439" spans="1:83" ht="14.4" x14ac:dyDescent="0.3">
      <c r="A1439" s="269"/>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70"/>
      <c r="AE1439" s="270"/>
      <c r="AF1439" s="270"/>
      <c r="AG1439" s="270"/>
      <c r="AH1439" s="270"/>
      <c r="AI1439" s="270"/>
      <c r="AJ1439" s="270"/>
      <c r="AK1439" s="270"/>
      <c r="AL1439" s="270"/>
      <c r="AM1439" s="270"/>
      <c r="AN1439" s="270"/>
      <c r="AO1439" s="270"/>
      <c r="AP1439" s="270"/>
      <c r="AQ1439" s="270"/>
      <c r="AR1439" s="270"/>
      <c r="AS1439" s="270"/>
      <c r="AT1439" s="270"/>
      <c r="AU1439" s="270"/>
      <c r="AV1439" s="270"/>
      <c r="AW1439" s="277"/>
      <c r="AX1439" s="270"/>
      <c r="AY1439" s="270"/>
      <c r="AZ1439" s="270"/>
      <c r="BA1439" s="270"/>
      <c r="BB1439" s="270"/>
      <c r="BC1439" s="270"/>
      <c r="BD1439" s="270"/>
      <c r="BE1439" s="270"/>
      <c r="BH1439" s="240"/>
      <c r="BI1439" s="240"/>
      <c r="BJ1439" s="240"/>
      <c r="BK1439" s="240"/>
      <c r="BL1439" s="240"/>
      <c r="BM1439" s="240"/>
      <c r="BN1439" s="240"/>
      <c r="BO1439" s="240"/>
      <c r="BP1439" s="240"/>
      <c r="BQ1439" s="240"/>
      <c r="BR1439" s="240"/>
      <c r="BS1439" s="240"/>
      <c r="BT1439" s="240"/>
      <c r="BU1439" s="240"/>
      <c r="BV1439" s="239"/>
      <c r="BW1439" s="240"/>
      <c r="BX1439" s="240"/>
      <c r="BY1439" s="240"/>
      <c r="BZ1439" s="240"/>
      <c r="CA1439" s="241"/>
      <c r="CB1439" s="241"/>
      <c r="CC1439" s="241"/>
      <c r="CD1439" s="241"/>
      <c r="CE1439" s="240"/>
    </row>
    <row r="1440" spans="1:83" ht="14.4" x14ac:dyDescent="0.3">
      <c r="A1440" s="269"/>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70"/>
      <c r="AE1440" s="270"/>
      <c r="AF1440" s="270"/>
      <c r="AG1440" s="270"/>
      <c r="AH1440" s="270"/>
      <c r="AI1440" s="270"/>
      <c r="AJ1440" s="270"/>
      <c r="AK1440" s="270"/>
      <c r="AL1440" s="270"/>
      <c r="AM1440" s="270"/>
      <c r="AN1440" s="270"/>
      <c r="AO1440" s="270"/>
      <c r="AP1440" s="270"/>
      <c r="AQ1440" s="270"/>
      <c r="AR1440" s="270"/>
      <c r="AS1440" s="270"/>
      <c r="AT1440" s="270"/>
      <c r="AU1440" s="270"/>
      <c r="AV1440" s="270"/>
      <c r="AW1440" s="277"/>
      <c r="AX1440" s="270"/>
      <c r="AY1440" s="270"/>
      <c r="AZ1440" s="270"/>
      <c r="BA1440" s="270"/>
      <c r="BB1440" s="270"/>
      <c r="BC1440" s="270"/>
      <c r="BD1440" s="270"/>
      <c r="BE1440" s="270"/>
      <c r="BH1440" s="249"/>
      <c r="BI1440" s="249"/>
      <c r="BJ1440" s="249"/>
      <c r="BK1440" s="249"/>
      <c r="BL1440" s="249"/>
      <c r="BM1440" s="249"/>
      <c r="BN1440" s="249"/>
      <c r="BO1440" s="249"/>
      <c r="BP1440" s="249"/>
      <c r="BQ1440" s="249"/>
      <c r="BR1440" s="249"/>
      <c r="BS1440" s="249"/>
      <c r="BT1440" s="249"/>
      <c r="BU1440" s="249"/>
      <c r="BV1440" s="249"/>
      <c r="BW1440" s="249"/>
      <c r="BX1440" s="249"/>
      <c r="BY1440" s="249"/>
      <c r="BZ1440" s="249"/>
      <c r="CE1440" s="249"/>
    </row>
    <row r="1441" spans="1:83" ht="14.4" x14ac:dyDescent="0.3">
      <c r="A1441" s="269"/>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70"/>
      <c r="AE1441" s="270"/>
      <c r="AF1441" s="270"/>
      <c r="AG1441" s="270"/>
      <c r="AH1441" s="270"/>
      <c r="AI1441" s="270"/>
      <c r="AJ1441" s="270"/>
      <c r="AK1441" s="270"/>
      <c r="AL1441" s="270"/>
      <c r="AM1441" s="270"/>
      <c r="AN1441" s="270"/>
      <c r="AO1441" s="270"/>
      <c r="AP1441" s="270"/>
      <c r="AQ1441" s="270"/>
      <c r="AR1441" s="270"/>
      <c r="AS1441" s="270"/>
      <c r="AT1441" s="270"/>
      <c r="AU1441" s="270"/>
      <c r="AV1441" s="270"/>
      <c r="AW1441" s="277"/>
      <c r="AX1441" s="270"/>
      <c r="AY1441" s="270"/>
      <c r="AZ1441" s="270"/>
      <c r="BA1441" s="270"/>
      <c r="BB1441" s="270"/>
      <c r="BC1441" s="270"/>
      <c r="BD1441" s="270"/>
      <c r="BE1441" s="270"/>
      <c r="BH1441" s="249"/>
      <c r="BI1441" s="249"/>
      <c r="BJ1441" s="249"/>
      <c r="BK1441" s="249"/>
      <c r="BL1441" s="249"/>
      <c r="BM1441" s="249"/>
      <c r="BN1441" s="249"/>
      <c r="BO1441" s="249"/>
      <c r="BP1441" s="249"/>
      <c r="BQ1441" s="249"/>
      <c r="BR1441" s="249"/>
      <c r="BS1441" s="249"/>
      <c r="BT1441" s="249"/>
      <c r="BU1441" s="249"/>
      <c r="BV1441" s="249"/>
      <c r="BW1441" s="249"/>
      <c r="BX1441" s="249"/>
      <c r="BY1441" s="249"/>
      <c r="BZ1441" s="249"/>
      <c r="CE1441" s="249"/>
    </row>
    <row r="1442" spans="1:83" ht="14.4" x14ac:dyDescent="0.3">
      <c r="A1442" s="269"/>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70"/>
      <c r="AE1442" s="270"/>
      <c r="AF1442" s="270"/>
      <c r="AG1442" s="270"/>
      <c r="AH1442" s="270"/>
      <c r="AI1442" s="270"/>
      <c r="AJ1442" s="270"/>
      <c r="AK1442" s="270"/>
      <c r="AL1442" s="270"/>
      <c r="AM1442" s="270"/>
      <c r="AN1442" s="270"/>
      <c r="AO1442" s="270"/>
      <c r="AP1442" s="270"/>
      <c r="AQ1442" s="270"/>
      <c r="AR1442" s="270"/>
      <c r="AS1442" s="270"/>
      <c r="AT1442" s="270"/>
      <c r="AU1442" s="270"/>
      <c r="AV1442" s="270"/>
      <c r="AW1442" s="277"/>
      <c r="AX1442" s="270"/>
      <c r="AY1442" s="270"/>
      <c r="AZ1442" s="270"/>
      <c r="BA1442" s="270"/>
      <c r="BB1442" s="270"/>
      <c r="BC1442" s="270"/>
      <c r="BD1442" s="270"/>
      <c r="BE1442" s="270"/>
      <c r="BH1442" s="249"/>
      <c r="BI1442" s="249"/>
      <c r="BJ1442" s="249"/>
      <c r="BK1442" s="249"/>
      <c r="BL1442" s="249"/>
      <c r="BM1442" s="249"/>
      <c r="BN1442" s="249"/>
      <c r="BO1442" s="249"/>
      <c r="BP1442" s="249"/>
      <c r="BQ1442" s="249"/>
      <c r="BR1442" s="249"/>
      <c r="BS1442" s="249"/>
      <c r="BT1442" s="249"/>
      <c r="BU1442" s="249"/>
      <c r="BV1442" s="249"/>
      <c r="BW1442" s="249"/>
      <c r="BX1442" s="249"/>
      <c r="BY1442" s="249"/>
      <c r="BZ1442" s="249"/>
      <c r="CE1442" s="249"/>
    </row>
    <row r="1443" spans="1:83" ht="14.4" x14ac:dyDescent="0.3">
      <c r="A1443" s="269"/>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70"/>
      <c r="AE1443" s="270"/>
      <c r="AF1443" s="270"/>
      <c r="AG1443" s="270"/>
      <c r="AH1443" s="270"/>
      <c r="AI1443" s="270"/>
      <c r="AJ1443" s="270"/>
      <c r="AK1443" s="270"/>
      <c r="AL1443" s="270"/>
      <c r="AM1443" s="270"/>
      <c r="AN1443" s="270"/>
      <c r="AO1443" s="270"/>
      <c r="AP1443" s="270"/>
      <c r="AQ1443" s="270"/>
      <c r="AR1443" s="270"/>
      <c r="AS1443" s="270"/>
      <c r="AT1443" s="270"/>
      <c r="AU1443" s="270"/>
      <c r="AV1443" s="270"/>
      <c r="AW1443" s="277"/>
      <c r="AX1443" s="270"/>
      <c r="AY1443" s="270"/>
      <c r="AZ1443" s="270"/>
      <c r="BA1443" s="270"/>
      <c r="BB1443" s="270"/>
      <c r="BC1443" s="270"/>
      <c r="BD1443" s="270"/>
      <c r="BE1443" s="270"/>
      <c r="BH1443" s="249"/>
      <c r="BI1443" s="249"/>
      <c r="BJ1443" s="249"/>
      <c r="BK1443" s="249"/>
      <c r="BL1443" s="249"/>
      <c r="BM1443" s="249"/>
      <c r="BN1443" s="249"/>
      <c r="BO1443" s="249"/>
      <c r="BP1443" s="249"/>
      <c r="BQ1443" s="249"/>
      <c r="BR1443" s="249"/>
      <c r="BS1443" s="249"/>
      <c r="BT1443" s="249"/>
      <c r="BU1443" s="249"/>
      <c r="BV1443" s="249"/>
      <c r="BW1443" s="249"/>
      <c r="BX1443" s="249"/>
      <c r="BY1443" s="249"/>
      <c r="BZ1443" s="249"/>
      <c r="CE1443" s="249"/>
    </row>
    <row r="1444" spans="1:83" ht="14.4" x14ac:dyDescent="0.3">
      <c r="A1444" s="269"/>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70"/>
      <c r="AE1444" s="270"/>
      <c r="AF1444" s="270"/>
      <c r="AG1444" s="270"/>
      <c r="AH1444" s="270"/>
      <c r="AI1444" s="270"/>
      <c r="AJ1444" s="270"/>
      <c r="AK1444" s="270"/>
      <c r="AL1444" s="270"/>
      <c r="AM1444" s="270"/>
      <c r="AN1444" s="270"/>
      <c r="AO1444" s="270"/>
      <c r="AP1444" s="270"/>
      <c r="AQ1444" s="270"/>
      <c r="AR1444" s="270"/>
      <c r="AS1444" s="270"/>
      <c r="AT1444" s="270"/>
      <c r="AU1444" s="270"/>
      <c r="AV1444" s="270"/>
      <c r="AW1444" s="277"/>
      <c r="AX1444" s="270"/>
      <c r="AY1444" s="270"/>
      <c r="AZ1444" s="270"/>
      <c r="BA1444" s="270"/>
      <c r="BB1444" s="270"/>
      <c r="BC1444" s="270"/>
      <c r="BD1444" s="270"/>
      <c r="BE1444" s="270"/>
      <c r="BH1444" s="249"/>
      <c r="BI1444" s="249"/>
      <c r="BJ1444" s="249"/>
      <c r="BK1444" s="249"/>
      <c r="BL1444" s="249"/>
      <c r="BM1444" s="249"/>
      <c r="BN1444" s="249"/>
      <c r="BO1444" s="249"/>
      <c r="BP1444" s="249"/>
      <c r="BQ1444" s="249"/>
      <c r="BR1444" s="249"/>
      <c r="BS1444" s="249"/>
      <c r="BT1444" s="249"/>
      <c r="BU1444" s="249"/>
      <c r="BV1444" s="249"/>
      <c r="BW1444" s="249"/>
      <c r="BX1444" s="249"/>
      <c r="BY1444" s="249"/>
      <c r="BZ1444" s="249"/>
      <c r="CE1444" s="249"/>
    </row>
    <row r="1445" spans="1:83" ht="14.4" x14ac:dyDescent="0.3">
      <c r="A1445" s="269"/>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70"/>
      <c r="AE1445" s="270"/>
      <c r="AF1445" s="270"/>
      <c r="AG1445" s="270"/>
      <c r="AH1445" s="270"/>
      <c r="AI1445" s="270"/>
      <c r="AJ1445" s="270"/>
      <c r="AK1445" s="270"/>
      <c r="AL1445" s="270"/>
      <c r="AM1445" s="270"/>
      <c r="AN1445" s="270"/>
      <c r="AO1445" s="270"/>
      <c r="AP1445" s="270"/>
      <c r="AQ1445" s="270"/>
      <c r="AR1445" s="270"/>
      <c r="AS1445" s="270"/>
      <c r="AT1445" s="270"/>
      <c r="AU1445" s="270"/>
      <c r="AV1445" s="270"/>
      <c r="AW1445" s="277"/>
      <c r="AX1445" s="270"/>
      <c r="AY1445" s="270"/>
      <c r="AZ1445" s="270"/>
      <c r="BA1445" s="270"/>
      <c r="BB1445" s="270"/>
      <c r="BC1445" s="270"/>
      <c r="BD1445" s="270"/>
      <c r="BE1445" s="270"/>
      <c r="BH1445" s="249"/>
      <c r="BI1445" s="249"/>
      <c r="BJ1445" s="249"/>
      <c r="BK1445" s="249"/>
      <c r="BL1445" s="249"/>
      <c r="BM1445" s="249"/>
      <c r="BN1445" s="249"/>
      <c r="BO1445" s="249"/>
      <c r="BP1445" s="249"/>
      <c r="BQ1445" s="249"/>
      <c r="BR1445" s="249"/>
      <c r="BS1445" s="249"/>
      <c r="BT1445" s="249"/>
      <c r="BU1445" s="249"/>
      <c r="BV1445" s="249"/>
      <c r="BW1445" s="249"/>
      <c r="BX1445" s="249"/>
      <c r="BY1445" s="249"/>
      <c r="BZ1445" s="249"/>
      <c r="CE1445" s="249"/>
    </row>
    <row r="1446" spans="1:83" ht="14.4" x14ac:dyDescent="0.3">
      <c r="A1446" s="269"/>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70"/>
      <c r="AE1446" s="270"/>
      <c r="AF1446" s="270"/>
      <c r="AG1446" s="270"/>
      <c r="AH1446" s="270"/>
      <c r="AI1446" s="270"/>
      <c r="AJ1446" s="270"/>
      <c r="AK1446" s="270"/>
      <c r="AL1446" s="270"/>
      <c r="AM1446" s="270"/>
      <c r="AN1446" s="270"/>
      <c r="AO1446" s="270"/>
      <c r="AP1446" s="270"/>
      <c r="AQ1446" s="270"/>
      <c r="AR1446" s="270"/>
      <c r="AS1446" s="270"/>
      <c r="AT1446" s="270"/>
      <c r="AU1446" s="270"/>
      <c r="AV1446" s="270"/>
      <c r="AW1446" s="277"/>
      <c r="AX1446" s="270"/>
      <c r="AY1446" s="270"/>
      <c r="AZ1446" s="270"/>
      <c r="BA1446" s="270"/>
      <c r="BB1446" s="270"/>
      <c r="BC1446" s="270"/>
      <c r="BD1446" s="270"/>
      <c r="BE1446" s="270"/>
      <c r="BH1446" s="240"/>
      <c r="BI1446" s="240"/>
      <c r="BJ1446" s="240"/>
      <c r="BK1446" s="240"/>
      <c r="BL1446" s="240"/>
      <c r="BM1446" s="240"/>
      <c r="BN1446" s="240"/>
      <c r="BO1446" s="240"/>
      <c r="BP1446" s="240"/>
      <c r="BQ1446" s="240"/>
      <c r="BR1446" s="240"/>
      <c r="BS1446" s="240"/>
      <c r="BT1446" s="240"/>
      <c r="BU1446" s="240"/>
      <c r="BV1446" s="239"/>
      <c r="BW1446" s="240"/>
      <c r="BX1446" s="240"/>
      <c r="BY1446" s="240"/>
      <c r="BZ1446" s="240"/>
      <c r="CA1446" s="241"/>
      <c r="CB1446" s="241"/>
      <c r="CC1446" s="241"/>
      <c r="CD1446" s="241"/>
      <c r="CE1446" s="240"/>
    </row>
    <row r="1447" spans="1:83" ht="14.4" x14ac:dyDescent="0.3">
      <c r="A1447" s="269"/>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70"/>
      <c r="AE1447" s="270"/>
      <c r="AF1447" s="270"/>
      <c r="AG1447" s="270"/>
      <c r="AH1447" s="270"/>
      <c r="AI1447" s="270"/>
      <c r="AJ1447" s="270"/>
      <c r="AK1447" s="270"/>
      <c r="AL1447" s="270"/>
      <c r="AM1447" s="270"/>
      <c r="AN1447" s="270"/>
      <c r="AO1447" s="270"/>
      <c r="AP1447" s="270"/>
      <c r="AQ1447" s="270"/>
      <c r="AR1447" s="270"/>
      <c r="AS1447" s="270"/>
      <c r="AT1447" s="270"/>
      <c r="AU1447" s="270"/>
      <c r="AV1447" s="270"/>
      <c r="AW1447" s="277"/>
      <c r="AX1447" s="270"/>
      <c r="AY1447" s="270"/>
      <c r="AZ1447" s="270"/>
      <c r="BA1447" s="270"/>
      <c r="BB1447" s="270"/>
      <c r="BC1447" s="270"/>
      <c r="BD1447" s="270"/>
      <c r="BE1447" s="270"/>
      <c r="BH1447" s="240"/>
      <c r="BI1447" s="240"/>
      <c r="BJ1447" s="240"/>
      <c r="BK1447" s="240"/>
      <c r="BL1447" s="240"/>
      <c r="BM1447" s="240"/>
      <c r="BN1447" s="240"/>
      <c r="BO1447" s="240"/>
      <c r="BP1447" s="240"/>
      <c r="BQ1447" s="240"/>
      <c r="BR1447" s="240"/>
      <c r="BS1447" s="240"/>
      <c r="BT1447" s="240"/>
      <c r="BU1447" s="240"/>
      <c r="BV1447" s="239"/>
      <c r="BW1447" s="240"/>
      <c r="BX1447" s="240"/>
      <c r="BY1447" s="240"/>
      <c r="BZ1447" s="240"/>
      <c r="CA1447" s="241"/>
      <c r="CB1447" s="241"/>
      <c r="CC1447" s="241"/>
      <c r="CD1447" s="241"/>
      <c r="CE1447" s="240"/>
    </row>
    <row r="1448" spans="1:83" ht="14.4" x14ac:dyDescent="0.3">
      <c r="A1448" s="269"/>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70"/>
      <c r="AE1448" s="270"/>
      <c r="AF1448" s="270"/>
      <c r="AG1448" s="270"/>
      <c r="AH1448" s="270"/>
      <c r="AI1448" s="270"/>
      <c r="AJ1448" s="270"/>
      <c r="AK1448" s="270"/>
      <c r="AL1448" s="270"/>
      <c r="AM1448" s="270"/>
      <c r="AN1448" s="270"/>
      <c r="AO1448" s="270"/>
      <c r="AP1448" s="270"/>
      <c r="AQ1448" s="270"/>
      <c r="AR1448" s="270"/>
      <c r="AS1448" s="270"/>
      <c r="AT1448" s="270"/>
      <c r="AU1448" s="270"/>
      <c r="AV1448" s="270"/>
      <c r="AW1448" s="277"/>
      <c r="AX1448" s="270"/>
      <c r="AY1448" s="270"/>
      <c r="AZ1448" s="270"/>
      <c r="BA1448" s="270"/>
      <c r="BB1448" s="270"/>
      <c r="BC1448" s="270"/>
      <c r="BD1448" s="270"/>
      <c r="BE1448" s="270"/>
      <c r="BH1448" s="240"/>
      <c r="BI1448" s="240"/>
      <c r="BJ1448" s="240"/>
      <c r="BK1448" s="240"/>
      <c r="BL1448" s="240"/>
      <c r="BM1448" s="240"/>
      <c r="BN1448" s="240"/>
      <c r="BO1448" s="240"/>
      <c r="BP1448" s="240"/>
      <c r="BQ1448" s="240"/>
      <c r="BR1448" s="240"/>
      <c r="BS1448" s="240"/>
      <c r="BT1448" s="240"/>
      <c r="BU1448" s="240"/>
      <c r="BV1448" s="239"/>
      <c r="BW1448" s="240"/>
      <c r="BX1448" s="240"/>
      <c r="BY1448" s="240"/>
      <c r="BZ1448" s="240"/>
      <c r="CA1448" s="241"/>
      <c r="CB1448" s="241"/>
      <c r="CC1448" s="241"/>
      <c r="CD1448" s="241"/>
      <c r="CE1448" s="240"/>
    </row>
    <row r="1449" spans="1:83" ht="14.4" x14ac:dyDescent="0.3">
      <c r="A1449" s="269"/>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70"/>
      <c r="AE1449" s="270"/>
      <c r="AF1449" s="270"/>
      <c r="AG1449" s="270"/>
      <c r="AH1449" s="270"/>
      <c r="AI1449" s="270"/>
      <c r="AJ1449" s="270"/>
      <c r="AK1449" s="270"/>
      <c r="AL1449" s="270"/>
      <c r="AM1449" s="270"/>
      <c r="AN1449" s="270"/>
      <c r="AO1449" s="270"/>
      <c r="AP1449" s="270"/>
      <c r="AQ1449" s="270"/>
      <c r="AR1449" s="270"/>
      <c r="AS1449" s="270"/>
      <c r="AT1449" s="270"/>
      <c r="AU1449" s="270"/>
      <c r="AV1449" s="270"/>
      <c r="AW1449" s="277"/>
      <c r="AX1449" s="270"/>
      <c r="AY1449" s="270"/>
      <c r="AZ1449" s="270"/>
      <c r="BA1449" s="270"/>
      <c r="BB1449" s="270"/>
      <c r="BC1449" s="270"/>
      <c r="BD1449" s="270"/>
      <c r="BE1449" s="270"/>
      <c r="BH1449" s="249"/>
      <c r="BI1449" s="249"/>
      <c r="BJ1449" s="249"/>
      <c r="BK1449" s="249"/>
      <c r="BL1449" s="249"/>
      <c r="BM1449" s="249"/>
      <c r="BN1449" s="249"/>
      <c r="BO1449" s="249"/>
      <c r="BP1449" s="249"/>
      <c r="BQ1449" s="249"/>
      <c r="BR1449" s="249"/>
      <c r="BS1449" s="249"/>
      <c r="BT1449" s="249"/>
      <c r="BU1449" s="249"/>
      <c r="BV1449" s="249"/>
      <c r="BW1449" s="249"/>
      <c r="BX1449" s="249"/>
      <c r="BY1449" s="249"/>
      <c r="BZ1449" s="249"/>
      <c r="CA1449" s="249"/>
      <c r="CB1449" s="249"/>
      <c r="CE1449" s="249"/>
    </row>
    <row r="1450" spans="1:83" ht="14.4" x14ac:dyDescent="0.3">
      <c r="A1450" s="269"/>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70"/>
      <c r="AE1450" s="270"/>
      <c r="AF1450" s="270"/>
      <c r="AG1450" s="270"/>
      <c r="AH1450" s="270"/>
      <c r="AI1450" s="270"/>
      <c r="AJ1450" s="270"/>
      <c r="AK1450" s="270"/>
      <c r="AL1450" s="270"/>
      <c r="AM1450" s="270"/>
      <c r="AN1450" s="270"/>
      <c r="AO1450" s="270"/>
      <c r="AP1450" s="270"/>
      <c r="AQ1450" s="270"/>
      <c r="AR1450" s="270"/>
      <c r="AS1450" s="270"/>
      <c r="AT1450" s="270"/>
      <c r="AU1450" s="270"/>
      <c r="AV1450" s="270"/>
      <c r="AW1450" s="277"/>
      <c r="AX1450" s="270"/>
      <c r="AY1450" s="270"/>
      <c r="AZ1450" s="270"/>
      <c r="BA1450" s="270"/>
      <c r="BB1450" s="270"/>
      <c r="BC1450" s="270"/>
      <c r="BD1450" s="270"/>
      <c r="BE1450" s="270"/>
      <c r="BH1450" s="240"/>
      <c r="BI1450" s="240"/>
      <c r="BJ1450" s="240"/>
      <c r="BK1450" s="240"/>
      <c r="BL1450" s="240"/>
      <c r="BM1450" s="240"/>
      <c r="BN1450" s="240"/>
      <c r="BO1450" s="240"/>
      <c r="BP1450" s="240"/>
      <c r="BQ1450" s="240"/>
      <c r="BR1450" s="240"/>
      <c r="BS1450" s="240"/>
      <c r="BT1450" s="240"/>
      <c r="BU1450" s="240"/>
      <c r="BV1450" s="239"/>
      <c r="BW1450" s="240"/>
      <c r="BX1450" s="240"/>
      <c r="BY1450" s="240"/>
      <c r="BZ1450" s="240"/>
      <c r="CA1450" s="241"/>
      <c r="CB1450" s="241"/>
      <c r="CC1450" s="241"/>
      <c r="CD1450" s="241"/>
      <c r="CE1450" s="240"/>
    </row>
    <row r="1451" spans="1:83" ht="14.4" x14ac:dyDescent="0.3">
      <c r="A1451" s="269"/>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70"/>
      <c r="AE1451" s="270"/>
      <c r="AF1451" s="270"/>
      <c r="AG1451" s="270"/>
      <c r="AH1451" s="270"/>
      <c r="AI1451" s="270"/>
      <c r="AJ1451" s="270"/>
      <c r="AK1451" s="270"/>
      <c r="AL1451" s="270"/>
      <c r="AM1451" s="270"/>
      <c r="AN1451" s="270"/>
      <c r="AO1451" s="270"/>
      <c r="AP1451" s="270"/>
      <c r="AQ1451" s="270"/>
      <c r="AR1451" s="270"/>
      <c r="AS1451" s="270"/>
      <c r="AT1451" s="270"/>
      <c r="AU1451" s="270"/>
      <c r="AV1451" s="270"/>
      <c r="AW1451" s="277"/>
      <c r="AX1451" s="270"/>
      <c r="AY1451" s="270"/>
      <c r="AZ1451" s="270"/>
      <c r="BA1451" s="270"/>
      <c r="BB1451" s="270"/>
      <c r="BC1451" s="270"/>
      <c r="BD1451" s="270"/>
      <c r="BE1451" s="270"/>
      <c r="BH1451" s="249"/>
      <c r="BI1451" s="249"/>
      <c r="BJ1451" s="249"/>
      <c r="BK1451" s="249"/>
      <c r="BL1451" s="249"/>
      <c r="BM1451" s="249"/>
      <c r="BN1451" s="249"/>
      <c r="BO1451" s="249"/>
      <c r="BP1451" s="249"/>
      <c r="BQ1451" s="249"/>
      <c r="BR1451" s="249"/>
      <c r="BS1451" s="249"/>
      <c r="BT1451" s="249"/>
      <c r="BU1451" s="249"/>
      <c r="BV1451" s="249"/>
      <c r="BW1451" s="249"/>
      <c r="BX1451" s="249"/>
      <c r="BY1451" s="249"/>
      <c r="BZ1451" s="249"/>
      <c r="CE1451" s="249"/>
    </row>
    <row r="1452" spans="1:83" ht="14.4" x14ac:dyDescent="0.3">
      <c r="A1452" s="269"/>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70"/>
      <c r="AE1452" s="270"/>
      <c r="AF1452" s="270"/>
      <c r="AG1452" s="270"/>
      <c r="AH1452" s="270"/>
      <c r="AI1452" s="270"/>
      <c r="AJ1452" s="270"/>
      <c r="AK1452" s="270"/>
      <c r="AL1452" s="270"/>
      <c r="AM1452" s="270"/>
      <c r="AN1452" s="270"/>
      <c r="AO1452" s="270"/>
      <c r="AP1452" s="270"/>
      <c r="AQ1452" s="270"/>
      <c r="AR1452" s="270"/>
      <c r="AS1452" s="270"/>
      <c r="AT1452" s="270"/>
      <c r="AU1452" s="270"/>
      <c r="AV1452" s="270"/>
      <c r="AW1452" s="277"/>
      <c r="AX1452" s="270"/>
      <c r="AY1452" s="270"/>
      <c r="AZ1452" s="270"/>
      <c r="BA1452" s="270"/>
      <c r="BB1452" s="270"/>
      <c r="BC1452" s="270"/>
      <c r="BD1452" s="270"/>
      <c r="BE1452" s="270"/>
      <c r="BH1452" s="240"/>
      <c r="BI1452" s="240"/>
      <c r="BJ1452" s="240"/>
      <c r="BK1452" s="240"/>
      <c r="BL1452" s="240"/>
      <c r="BM1452" s="240"/>
      <c r="BN1452" s="240"/>
      <c r="BO1452" s="240"/>
      <c r="BP1452" s="240"/>
      <c r="BQ1452" s="240"/>
      <c r="BR1452" s="240"/>
      <c r="BS1452" s="240"/>
      <c r="BT1452" s="240"/>
      <c r="BU1452" s="240"/>
      <c r="BV1452" s="239"/>
      <c r="BW1452" s="240"/>
      <c r="BX1452" s="240"/>
      <c r="BY1452" s="240"/>
      <c r="BZ1452" s="240"/>
      <c r="CA1452" s="241"/>
      <c r="CB1452" s="241"/>
      <c r="CC1452" s="241"/>
      <c r="CD1452" s="241"/>
      <c r="CE1452" s="240"/>
    </row>
    <row r="1453" spans="1:83" ht="14.4" x14ac:dyDescent="0.3">
      <c r="A1453" s="269"/>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70"/>
      <c r="AE1453" s="270"/>
      <c r="AF1453" s="270"/>
      <c r="AG1453" s="270"/>
      <c r="AH1453" s="270"/>
      <c r="AI1453" s="270"/>
      <c r="AJ1453" s="270"/>
      <c r="AK1453" s="270"/>
      <c r="AL1453" s="270"/>
      <c r="AM1453" s="270"/>
      <c r="AN1453" s="270"/>
      <c r="AO1453" s="270"/>
      <c r="AP1453" s="270"/>
      <c r="AQ1453" s="270"/>
      <c r="AR1453" s="270"/>
      <c r="AS1453" s="270"/>
      <c r="AT1453" s="270"/>
      <c r="AU1453" s="270"/>
      <c r="AV1453" s="270"/>
      <c r="AW1453" s="277"/>
      <c r="AX1453" s="270"/>
      <c r="AY1453" s="270"/>
      <c r="AZ1453" s="270"/>
      <c r="BA1453" s="270"/>
      <c r="BB1453" s="270"/>
      <c r="BC1453" s="270"/>
      <c r="BD1453" s="270"/>
      <c r="BE1453" s="270"/>
      <c r="BH1453" s="249"/>
      <c r="BI1453" s="249"/>
      <c r="BJ1453" s="249"/>
      <c r="BK1453" s="249"/>
      <c r="BL1453" s="249"/>
      <c r="BM1453" s="249"/>
      <c r="BN1453" s="249"/>
      <c r="BO1453" s="249"/>
      <c r="BP1453" s="249"/>
      <c r="BQ1453" s="249"/>
      <c r="BR1453" s="249"/>
      <c r="BS1453" s="249"/>
      <c r="BT1453" s="249"/>
      <c r="BU1453" s="249"/>
      <c r="BV1453" s="249"/>
      <c r="BW1453" s="249"/>
      <c r="BX1453" s="249"/>
      <c r="BY1453" s="249"/>
      <c r="BZ1453" s="249"/>
      <c r="CE1453" s="249"/>
    </row>
    <row r="1454" spans="1:83" ht="14.4" x14ac:dyDescent="0.3">
      <c r="A1454" s="269"/>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70"/>
      <c r="AE1454" s="270"/>
      <c r="AF1454" s="270"/>
      <c r="AG1454" s="270"/>
      <c r="AH1454" s="270"/>
      <c r="AI1454" s="270"/>
      <c r="AJ1454" s="270"/>
      <c r="AK1454" s="270"/>
      <c r="AL1454" s="270"/>
      <c r="AM1454" s="270"/>
      <c r="AN1454" s="270"/>
      <c r="AO1454" s="270"/>
      <c r="AP1454" s="270"/>
      <c r="AQ1454" s="270"/>
      <c r="AR1454" s="270"/>
      <c r="AS1454" s="270"/>
      <c r="AT1454" s="270"/>
      <c r="AU1454" s="270"/>
      <c r="AV1454" s="270"/>
      <c r="AW1454" s="277"/>
      <c r="AX1454" s="270"/>
      <c r="AY1454" s="270"/>
      <c r="AZ1454" s="270"/>
      <c r="BA1454" s="270"/>
      <c r="BB1454" s="270"/>
      <c r="BC1454" s="270"/>
      <c r="BD1454" s="270"/>
      <c r="BE1454" s="270"/>
      <c r="BH1454" s="249"/>
      <c r="BI1454" s="249"/>
      <c r="BJ1454" s="249"/>
      <c r="BK1454" s="249"/>
      <c r="BL1454" s="249"/>
      <c r="BM1454" s="249"/>
      <c r="BN1454" s="249"/>
      <c r="BO1454" s="249"/>
      <c r="BP1454" s="249"/>
      <c r="BQ1454" s="249"/>
      <c r="BR1454" s="249"/>
      <c r="BS1454" s="249"/>
      <c r="BT1454" s="249"/>
      <c r="BU1454" s="249"/>
      <c r="BV1454" s="249"/>
      <c r="BW1454" s="249"/>
      <c r="BX1454" s="249"/>
      <c r="BY1454" s="249"/>
      <c r="BZ1454" s="249"/>
      <c r="CE1454" s="249"/>
    </row>
    <row r="1455" spans="1:83" ht="14.4" x14ac:dyDescent="0.3">
      <c r="A1455" s="269"/>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70"/>
      <c r="AE1455" s="270"/>
      <c r="AF1455" s="270"/>
      <c r="AG1455" s="270"/>
      <c r="AH1455" s="270"/>
      <c r="AI1455" s="270"/>
      <c r="AJ1455" s="270"/>
      <c r="AK1455" s="270"/>
      <c r="AL1455" s="270"/>
      <c r="AM1455" s="270"/>
      <c r="AN1455" s="270"/>
      <c r="AO1455" s="270"/>
      <c r="AP1455" s="270"/>
      <c r="AQ1455" s="270"/>
      <c r="AR1455" s="270"/>
      <c r="AS1455" s="270"/>
      <c r="AT1455" s="270"/>
      <c r="AU1455" s="270"/>
      <c r="AV1455" s="270"/>
      <c r="AW1455" s="277"/>
      <c r="AX1455" s="270"/>
      <c r="AY1455" s="270"/>
      <c r="AZ1455" s="270"/>
      <c r="BA1455" s="270"/>
      <c r="BB1455" s="270"/>
      <c r="BC1455" s="270"/>
      <c r="BD1455" s="270"/>
      <c r="BE1455" s="270"/>
      <c r="BH1455" s="249"/>
      <c r="BI1455" s="249"/>
      <c r="BJ1455" s="249"/>
      <c r="BK1455" s="249"/>
      <c r="BL1455" s="249"/>
      <c r="BM1455" s="249"/>
      <c r="BN1455" s="249"/>
      <c r="BO1455" s="249"/>
      <c r="BP1455" s="249"/>
      <c r="BQ1455" s="249"/>
      <c r="BR1455" s="249"/>
      <c r="BS1455" s="249"/>
      <c r="BT1455" s="249"/>
      <c r="BU1455" s="249"/>
      <c r="BV1455" s="249"/>
      <c r="BW1455" s="249"/>
      <c r="BX1455" s="249"/>
      <c r="BY1455" s="249"/>
      <c r="BZ1455" s="249"/>
      <c r="CE1455" s="249"/>
    </row>
    <row r="1456" spans="1:83" ht="14.4" x14ac:dyDescent="0.3">
      <c r="A1456" s="269"/>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70"/>
      <c r="AE1456" s="270"/>
      <c r="AF1456" s="270"/>
      <c r="AG1456" s="270"/>
      <c r="AH1456" s="270"/>
      <c r="AI1456" s="270"/>
      <c r="AJ1456" s="270"/>
      <c r="AK1456" s="270"/>
      <c r="AL1456" s="270"/>
      <c r="AM1456" s="270"/>
      <c r="AN1456" s="270"/>
      <c r="AO1456" s="270"/>
      <c r="AP1456" s="270"/>
      <c r="AQ1456" s="270"/>
      <c r="AR1456" s="270"/>
      <c r="AS1456" s="270"/>
      <c r="AT1456" s="270"/>
      <c r="AU1456" s="270"/>
      <c r="AV1456" s="270"/>
      <c r="AW1456" s="277"/>
      <c r="AX1456" s="270"/>
      <c r="AY1456" s="270"/>
      <c r="AZ1456" s="270"/>
      <c r="BA1456" s="270"/>
      <c r="BB1456" s="270"/>
      <c r="BC1456" s="270"/>
      <c r="BD1456" s="270"/>
      <c r="BE1456" s="270"/>
      <c r="BH1456" s="249"/>
      <c r="BI1456" s="249"/>
      <c r="BJ1456" s="249"/>
      <c r="BK1456" s="249"/>
      <c r="BL1456" s="249"/>
      <c r="BM1456" s="249"/>
      <c r="BN1456" s="249"/>
      <c r="BO1456" s="249"/>
      <c r="BP1456" s="249"/>
      <c r="BQ1456" s="249"/>
      <c r="BR1456" s="249"/>
      <c r="BS1456" s="249"/>
      <c r="BT1456" s="249"/>
      <c r="BU1456" s="249"/>
      <c r="BV1456" s="249"/>
      <c r="BW1456" s="249"/>
      <c r="BX1456" s="249"/>
      <c r="BY1456" s="249"/>
      <c r="BZ1456" s="249"/>
      <c r="CE1456" s="249"/>
    </row>
    <row r="1457" spans="1:83" ht="14.4" x14ac:dyDescent="0.3">
      <c r="A1457" s="269"/>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70"/>
      <c r="AE1457" s="270"/>
      <c r="AF1457" s="270"/>
      <c r="AG1457" s="270"/>
      <c r="AH1457" s="270"/>
      <c r="AI1457" s="270"/>
      <c r="AJ1457" s="270"/>
      <c r="AK1457" s="270"/>
      <c r="AL1457" s="270"/>
      <c r="AM1457" s="270"/>
      <c r="AN1457" s="270"/>
      <c r="AO1457" s="270"/>
      <c r="AP1457" s="270"/>
      <c r="AQ1457" s="270"/>
      <c r="AR1457" s="270"/>
      <c r="AS1457" s="270"/>
      <c r="AT1457" s="270"/>
      <c r="AU1457" s="270"/>
      <c r="AV1457" s="270"/>
      <c r="AW1457" s="277"/>
      <c r="AX1457" s="270"/>
      <c r="AY1457" s="270"/>
      <c r="AZ1457" s="270"/>
      <c r="BA1457" s="270"/>
      <c r="BB1457" s="270"/>
      <c r="BC1457" s="270"/>
      <c r="BD1457" s="270"/>
      <c r="BE1457" s="270"/>
      <c r="BH1457" s="249"/>
      <c r="BI1457" s="249"/>
      <c r="BJ1457" s="249"/>
      <c r="BK1457" s="249"/>
      <c r="BL1457" s="249"/>
      <c r="BM1457" s="249"/>
      <c r="BN1457" s="249"/>
      <c r="BO1457" s="249"/>
      <c r="BP1457" s="249"/>
      <c r="BQ1457" s="249"/>
      <c r="BR1457" s="249"/>
      <c r="BS1457" s="249"/>
      <c r="BT1457" s="249"/>
      <c r="BU1457" s="249"/>
      <c r="BV1457" s="249"/>
      <c r="BW1457" s="249"/>
      <c r="BX1457" s="249"/>
      <c r="BY1457" s="249"/>
      <c r="BZ1457" s="249"/>
      <c r="CE1457" s="249"/>
    </row>
    <row r="1458" spans="1:83" ht="14.4" x14ac:dyDescent="0.3">
      <c r="A1458" s="269"/>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70"/>
      <c r="AE1458" s="270"/>
      <c r="AF1458" s="270"/>
      <c r="AG1458" s="270"/>
      <c r="AH1458" s="270"/>
      <c r="AI1458" s="270"/>
      <c r="AJ1458" s="270"/>
      <c r="AK1458" s="270"/>
      <c r="AL1458" s="270"/>
      <c r="AM1458" s="270"/>
      <c r="AN1458" s="270"/>
      <c r="AO1458" s="270"/>
      <c r="AP1458" s="270"/>
      <c r="AQ1458" s="270"/>
      <c r="AR1458" s="270"/>
      <c r="AS1458" s="270"/>
      <c r="AT1458" s="270"/>
      <c r="AU1458" s="270"/>
      <c r="AV1458" s="270"/>
      <c r="AW1458" s="277"/>
      <c r="AX1458" s="270"/>
      <c r="AY1458" s="270"/>
      <c r="AZ1458" s="270"/>
      <c r="BA1458" s="270"/>
      <c r="BB1458" s="270"/>
      <c r="BC1458" s="270"/>
      <c r="BD1458" s="270"/>
      <c r="BE1458" s="270"/>
      <c r="BH1458" s="249"/>
      <c r="BI1458" s="249"/>
      <c r="BJ1458" s="249"/>
      <c r="BK1458" s="249"/>
      <c r="BL1458" s="249"/>
      <c r="BM1458" s="249"/>
      <c r="BN1458" s="249"/>
      <c r="BO1458" s="249"/>
      <c r="BP1458" s="249"/>
      <c r="BQ1458" s="249"/>
      <c r="BR1458" s="249"/>
      <c r="BS1458" s="249"/>
      <c r="BT1458" s="249"/>
      <c r="BU1458" s="249"/>
      <c r="BV1458" s="249"/>
      <c r="BW1458" s="249"/>
      <c r="BX1458" s="249"/>
      <c r="BY1458" s="249"/>
      <c r="BZ1458" s="249"/>
      <c r="CE1458" s="249"/>
    </row>
    <row r="1459" spans="1:83" ht="14.4" x14ac:dyDescent="0.3">
      <c r="A1459" s="269"/>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70"/>
      <c r="AE1459" s="270"/>
      <c r="AF1459" s="270"/>
      <c r="AG1459" s="270"/>
      <c r="AH1459" s="270"/>
      <c r="AI1459" s="270"/>
      <c r="AJ1459" s="270"/>
      <c r="AK1459" s="270"/>
      <c r="AL1459" s="270"/>
      <c r="AM1459" s="270"/>
      <c r="AN1459" s="270"/>
      <c r="AO1459" s="270"/>
      <c r="AP1459" s="270"/>
      <c r="AQ1459" s="270"/>
      <c r="AR1459" s="270"/>
      <c r="AS1459" s="270"/>
      <c r="AT1459" s="270"/>
      <c r="AU1459" s="270"/>
      <c r="AV1459" s="270"/>
      <c r="AW1459" s="277"/>
      <c r="AX1459" s="270"/>
      <c r="AY1459" s="270"/>
      <c r="AZ1459" s="270"/>
      <c r="BA1459" s="270"/>
      <c r="BB1459" s="270"/>
      <c r="BC1459" s="270"/>
      <c r="BD1459" s="270"/>
      <c r="BE1459" s="270"/>
      <c r="BH1459" s="249"/>
      <c r="BI1459" s="249"/>
      <c r="BJ1459" s="249"/>
      <c r="BK1459" s="249"/>
      <c r="BL1459" s="249"/>
      <c r="BM1459" s="249"/>
      <c r="BN1459" s="249"/>
      <c r="BO1459" s="249"/>
      <c r="BP1459" s="249"/>
      <c r="BQ1459" s="249"/>
      <c r="BR1459" s="249"/>
      <c r="BS1459" s="249"/>
      <c r="BT1459" s="249"/>
      <c r="BU1459" s="249"/>
      <c r="BV1459" s="249"/>
      <c r="BW1459" s="249"/>
      <c r="BX1459" s="249"/>
      <c r="BY1459" s="249"/>
      <c r="BZ1459" s="249"/>
      <c r="CE1459" s="249"/>
    </row>
    <row r="1460" spans="1:83" ht="14.4" x14ac:dyDescent="0.3">
      <c r="A1460" s="269"/>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70"/>
      <c r="AE1460" s="270"/>
      <c r="AF1460" s="270"/>
      <c r="AG1460" s="270"/>
      <c r="AH1460" s="270"/>
      <c r="AI1460" s="270"/>
      <c r="AJ1460" s="270"/>
      <c r="AK1460" s="270"/>
      <c r="AL1460" s="270"/>
      <c r="AM1460" s="270"/>
      <c r="AN1460" s="270"/>
      <c r="AO1460" s="270"/>
      <c r="AP1460" s="270"/>
      <c r="AQ1460" s="270"/>
      <c r="AR1460" s="270"/>
      <c r="AS1460" s="270"/>
      <c r="AT1460" s="270"/>
      <c r="AU1460" s="270"/>
      <c r="AV1460" s="270"/>
      <c r="AW1460" s="277"/>
      <c r="AX1460" s="270"/>
      <c r="AY1460" s="270"/>
      <c r="AZ1460" s="270"/>
      <c r="BA1460" s="270"/>
      <c r="BB1460" s="270"/>
      <c r="BC1460" s="270"/>
      <c r="BD1460" s="270"/>
      <c r="BE1460" s="270"/>
      <c r="BH1460" s="249"/>
      <c r="BI1460" s="249"/>
      <c r="BJ1460" s="249"/>
      <c r="BK1460" s="249"/>
      <c r="BL1460" s="249"/>
      <c r="BM1460" s="249"/>
      <c r="BN1460" s="249"/>
      <c r="BO1460" s="249"/>
      <c r="BP1460" s="249"/>
      <c r="BQ1460" s="249"/>
      <c r="BR1460" s="249"/>
      <c r="BS1460" s="249"/>
      <c r="BT1460" s="249"/>
      <c r="BU1460" s="249"/>
      <c r="BV1460" s="249"/>
      <c r="BW1460" s="249"/>
      <c r="BX1460" s="249"/>
      <c r="BY1460" s="249"/>
      <c r="BZ1460" s="249"/>
      <c r="CE1460" s="249"/>
    </row>
    <row r="1461" spans="1:83" ht="14.4" x14ac:dyDescent="0.3">
      <c r="A1461" s="269"/>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70"/>
      <c r="AE1461" s="270"/>
      <c r="AF1461" s="270"/>
      <c r="AG1461" s="270"/>
      <c r="AH1461" s="270"/>
      <c r="AI1461" s="270"/>
      <c r="AJ1461" s="270"/>
      <c r="AK1461" s="270"/>
      <c r="AL1461" s="270"/>
      <c r="AM1461" s="270"/>
      <c r="AN1461" s="270"/>
      <c r="AO1461" s="270"/>
      <c r="AP1461" s="270"/>
      <c r="AQ1461" s="270"/>
      <c r="AR1461" s="270"/>
      <c r="AS1461" s="270"/>
      <c r="AT1461" s="270"/>
      <c r="AU1461" s="270"/>
      <c r="AV1461" s="270"/>
      <c r="AW1461" s="277"/>
      <c r="AX1461" s="270"/>
      <c r="AY1461" s="270"/>
      <c r="AZ1461" s="270"/>
      <c r="BA1461" s="270"/>
      <c r="BB1461" s="270"/>
      <c r="BC1461" s="270"/>
      <c r="BD1461" s="270"/>
      <c r="BE1461" s="270"/>
      <c r="BH1461" s="249"/>
      <c r="BI1461" s="249"/>
      <c r="BJ1461" s="249"/>
      <c r="BK1461" s="249"/>
      <c r="BL1461" s="249"/>
      <c r="BM1461" s="249"/>
      <c r="BN1461" s="249"/>
      <c r="BO1461" s="249"/>
      <c r="BP1461" s="249"/>
      <c r="BQ1461" s="249"/>
      <c r="BR1461" s="249"/>
      <c r="BS1461" s="249"/>
      <c r="BT1461" s="249"/>
      <c r="BU1461" s="249"/>
      <c r="BV1461" s="249"/>
      <c r="BW1461" s="249"/>
      <c r="BX1461" s="249"/>
      <c r="BY1461" s="249"/>
      <c r="BZ1461" s="249"/>
      <c r="CE1461" s="249"/>
    </row>
    <row r="1462" spans="1:83" ht="14.4" x14ac:dyDescent="0.3">
      <c r="A1462" s="269"/>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70"/>
      <c r="AE1462" s="270"/>
      <c r="AF1462" s="270"/>
      <c r="AG1462" s="270"/>
      <c r="AH1462" s="270"/>
      <c r="AI1462" s="270"/>
      <c r="AJ1462" s="270"/>
      <c r="AK1462" s="270"/>
      <c r="AL1462" s="270"/>
      <c r="AM1462" s="270"/>
      <c r="AN1462" s="270"/>
      <c r="AO1462" s="270"/>
      <c r="AP1462" s="270"/>
      <c r="AQ1462" s="270"/>
      <c r="AR1462" s="270"/>
      <c r="AS1462" s="270"/>
      <c r="AT1462" s="270"/>
      <c r="AU1462" s="270"/>
      <c r="AV1462" s="270"/>
      <c r="AW1462" s="277"/>
      <c r="AX1462" s="270"/>
      <c r="AY1462" s="270"/>
      <c r="AZ1462" s="270"/>
      <c r="BA1462" s="270"/>
      <c r="BB1462" s="270"/>
      <c r="BC1462" s="270"/>
      <c r="BD1462" s="270"/>
      <c r="BE1462" s="270"/>
      <c r="BH1462" s="249"/>
      <c r="BI1462" s="249"/>
      <c r="BJ1462" s="249"/>
      <c r="BK1462" s="249"/>
      <c r="BL1462" s="249"/>
      <c r="BM1462" s="249"/>
      <c r="BN1462" s="249"/>
      <c r="BO1462" s="249"/>
      <c r="BP1462" s="249"/>
      <c r="BQ1462" s="249"/>
      <c r="BR1462" s="249"/>
      <c r="BS1462" s="249"/>
      <c r="BT1462" s="249"/>
      <c r="BU1462" s="249"/>
      <c r="BV1462" s="249"/>
      <c r="BW1462" s="249"/>
      <c r="BX1462" s="249"/>
      <c r="BY1462" s="249"/>
      <c r="BZ1462" s="249"/>
      <c r="CE1462" s="249"/>
    </row>
    <row r="1463" spans="1:83" ht="14.4" x14ac:dyDescent="0.3">
      <c r="A1463" s="269"/>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70"/>
      <c r="AE1463" s="270"/>
      <c r="AF1463" s="270"/>
      <c r="AG1463" s="270"/>
      <c r="AH1463" s="270"/>
      <c r="AI1463" s="270"/>
      <c r="AJ1463" s="270"/>
      <c r="AK1463" s="270"/>
      <c r="AL1463" s="270"/>
      <c r="AM1463" s="270"/>
      <c r="AN1463" s="270"/>
      <c r="AO1463" s="270"/>
      <c r="AP1463" s="270"/>
      <c r="AQ1463" s="270"/>
      <c r="AR1463" s="270"/>
      <c r="AS1463" s="270"/>
      <c r="AT1463" s="270"/>
      <c r="AU1463" s="270"/>
      <c r="AV1463" s="270"/>
      <c r="AW1463" s="277"/>
      <c r="AX1463" s="270"/>
      <c r="AY1463" s="270"/>
      <c r="AZ1463" s="270"/>
      <c r="BA1463" s="270"/>
      <c r="BB1463" s="270"/>
      <c r="BC1463" s="270"/>
      <c r="BD1463" s="270"/>
      <c r="BE1463" s="270"/>
      <c r="BH1463" s="249"/>
      <c r="BI1463" s="249"/>
      <c r="BJ1463" s="249"/>
      <c r="BK1463" s="249"/>
      <c r="BL1463" s="249"/>
      <c r="BM1463" s="249"/>
      <c r="BN1463" s="249"/>
      <c r="BO1463" s="249"/>
      <c r="BP1463" s="249"/>
      <c r="BQ1463" s="249"/>
      <c r="BR1463" s="249"/>
      <c r="BS1463" s="249"/>
      <c r="BT1463" s="249"/>
      <c r="BU1463" s="249"/>
      <c r="BV1463" s="249"/>
      <c r="BW1463" s="249"/>
      <c r="BX1463" s="249"/>
      <c r="BY1463" s="249"/>
      <c r="BZ1463" s="249"/>
      <c r="CE1463" s="249"/>
    </row>
    <row r="1464" spans="1:83" ht="14.4" x14ac:dyDescent="0.3">
      <c r="A1464" s="269"/>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70"/>
      <c r="AE1464" s="270"/>
      <c r="AF1464" s="270"/>
      <c r="AG1464" s="270"/>
      <c r="AH1464" s="270"/>
      <c r="AI1464" s="270"/>
      <c r="AJ1464" s="270"/>
      <c r="AK1464" s="270"/>
      <c r="AL1464" s="270"/>
      <c r="AM1464" s="270"/>
      <c r="AN1464" s="270"/>
      <c r="AO1464" s="270"/>
      <c r="AP1464" s="270"/>
      <c r="AQ1464" s="270"/>
      <c r="AR1464" s="270"/>
      <c r="AS1464" s="270"/>
      <c r="AT1464" s="270"/>
      <c r="AU1464" s="270"/>
      <c r="AV1464" s="270"/>
      <c r="AW1464" s="277"/>
      <c r="AX1464" s="270"/>
      <c r="AY1464" s="270"/>
      <c r="AZ1464" s="270"/>
      <c r="BA1464" s="270"/>
      <c r="BB1464" s="270"/>
      <c r="BC1464" s="270"/>
      <c r="BD1464" s="270"/>
      <c r="BE1464" s="270"/>
      <c r="BH1464" s="240"/>
      <c r="BI1464" s="240"/>
      <c r="BJ1464" s="240"/>
      <c r="BK1464" s="240"/>
      <c r="BL1464" s="240"/>
      <c r="BM1464" s="240"/>
      <c r="BN1464" s="240"/>
      <c r="BO1464" s="240"/>
      <c r="BP1464" s="240"/>
      <c r="BQ1464" s="240"/>
      <c r="BR1464" s="240"/>
      <c r="BS1464" s="240"/>
      <c r="BT1464" s="240"/>
      <c r="BU1464" s="240"/>
      <c r="BV1464" s="239"/>
      <c r="BW1464" s="240"/>
      <c r="BX1464" s="240"/>
      <c r="BY1464" s="240"/>
      <c r="BZ1464" s="240"/>
      <c r="CA1464" s="241"/>
      <c r="CB1464" s="241"/>
      <c r="CC1464" s="241"/>
      <c r="CD1464" s="241"/>
      <c r="CE1464" s="240"/>
    </row>
    <row r="1465" spans="1:83" ht="14.4" x14ac:dyDescent="0.3">
      <c r="A1465" s="269"/>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70"/>
      <c r="AE1465" s="270"/>
      <c r="AF1465" s="270"/>
      <c r="AG1465" s="270"/>
      <c r="AH1465" s="270"/>
      <c r="AI1465" s="270"/>
      <c r="AJ1465" s="270"/>
      <c r="AK1465" s="270"/>
      <c r="AL1465" s="270"/>
      <c r="AM1465" s="270"/>
      <c r="AN1465" s="270"/>
      <c r="AO1465" s="270"/>
      <c r="AP1465" s="270"/>
      <c r="AQ1465" s="270"/>
      <c r="AR1465" s="270"/>
      <c r="AS1465" s="270"/>
      <c r="AT1465" s="270"/>
      <c r="AU1465" s="270"/>
      <c r="AV1465" s="270"/>
      <c r="AW1465" s="277"/>
      <c r="AX1465" s="270"/>
      <c r="AY1465" s="270"/>
      <c r="AZ1465" s="270"/>
      <c r="BA1465" s="270"/>
      <c r="BB1465" s="270"/>
      <c r="BC1465" s="270"/>
      <c r="BD1465" s="270"/>
      <c r="BE1465" s="270"/>
      <c r="BH1465" s="249"/>
      <c r="BI1465" s="249"/>
      <c r="BJ1465" s="249"/>
      <c r="BK1465" s="249"/>
      <c r="BL1465" s="249"/>
      <c r="BM1465" s="249"/>
      <c r="BN1465" s="249"/>
      <c r="BO1465" s="249"/>
      <c r="BP1465" s="249"/>
      <c r="BQ1465" s="249"/>
      <c r="BR1465" s="249"/>
      <c r="BS1465" s="249"/>
      <c r="BT1465" s="249"/>
      <c r="BU1465" s="249"/>
      <c r="BV1465" s="249"/>
      <c r="BW1465" s="249"/>
      <c r="BX1465" s="249"/>
      <c r="BY1465" s="249"/>
      <c r="BZ1465" s="249"/>
      <c r="CE1465" s="249"/>
    </row>
    <row r="1466" spans="1:83" ht="14.4" x14ac:dyDescent="0.3">
      <c r="A1466" s="269"/>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70"/>
      <c r="AE1466" s="270"/>
      <c r="AF1466" s="270"/>
      <c r="AG1466" s="270"/>
      <c r="AH1466" s="270"/>
      <c r="AI1466" s="270"/>
      <c r="AJ1466" s="270"/>
      <c r="AK1466" s="270"/>
      <c r="AL1466" s="270"/>
      <c r="AM1466" s="270"/>
      <c r="AN1466" s="270"/>
      <c r="AO1466" s="270"/>
      <c r="AP1466" s="270"/>
      <c r="AQ1466" s="270"/>
      <c r="AR1466" s="270"/>
      <c r="AS1466" s="270"/>
      <c r="AT1466" s="270"/>
      <c r="AU1466" s="270"/>
      <c r="AV1466" s="270"/>
      <c r="AW1466" s="277"/>
      <c r="AX1466" s="270"/>
      <c r="AY1466" s="270"/>
      <c r="AZ1466" s="270"/>
      <c r="BA1466" s="270"/>
      <c r="BB1466" s="270"/>
      <c r="BC1466" s="270"/>
      <c r="BD1466" s="270"/>
      <c r="BE1466" s="270"/>
      <c r="BH1466" s="249"/>
      <c r="BI1466" s="249"/>
      <c r="BJ1466" s="249"/>
      <c r="BK1466" s="249"/>
      <c r="BL1466" s="249"/>
      <c r="BM1466" s="249"/>
      <c r="BN1466" s="249"/>
      <c r="BO1466" s="249"/>
      <c r="BP1466" s="249"/>
      <c r="BQ1466" s="249"/>
      <c r="BR1466" s="249"/>
      <c r="BS1466" s="249"/>
      <c r="BT1466" s="249"/>
      <c r="BU1466" s="249"/>
      <c r="BV1466" s="249"/>
      <c r="BW1466" s="249"/>
      <c r="BX1466" s="249"/>
      <c r="BY1466" s="249"/>
      <c r="BZ1466" s="249"/>
      <c r="CE1466" s="249"/>
    </row>
    <row r="1467" spans="1:83" ht="14.4" x14ac:dyDescent="0.3">
      <c r="A1467" s="269"/>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70"/>
      <c r="AE1467" s="270"/>
      <c r="AF1467" s="270"/>
      <c r="AG1467" s="270"/>
      <c r="AH1467" s="270"/>
      <c r="AI1467" s="270"/>
      <c r="AJ1467" s="270"/>
      <c r="AK1467" s="270"/>
      <c r="AL1467" s="270"/>
      <c r="AM1467" s="270"/>
      <c r="AN1467" s="270"/>
      <c r="AO1467" s="270"/>
      <c r="AP1467" s="270"/>
      <c r="AQ1467" s="270"/>
      <c r="AR1467" s="270"/>
      <c r="AS1467" s="270"/>
      <c r="AT1467" s="270"/>
      <c r="AU1467" s="270"/>
      <c r="AV1467" s="270"/>
      <c r="AW1467" s="277"/>
      <c r="AX1467" s="270"/>
      <c r="AY1467" s="270"/>
      <c r="AZ1467" s="270"/>
      <c r="BA1467" s="270"/>
      <c r="BB1467" s="270"/>
      <c r="BC1467" s="270"/>
      <c r="BD1467" s="270"/>
      <c r="BE1467" s="270"/>
      <c r="BH1467" s="249"/>
      <c r="BI1467" s="249"/>
      <c r="BJ1467" s="249"/>
      <c r="BK1467" s="249"/>
      <c r="BL1467" s="249"/>
      <c r="BM1467" s="249"/>
      <c r="BN1467" s="249"/>
      <c r="BO1467" s="249"/>
      <c r="BP1467" s="249"/>
      <c r="BQ1467" s="249"/>
      <c r="BR1467" s="249"/>
      <c r="BS1467" s="249"/>
      <c r="BT1467" s="249"/>
      <c r="BU1467" s="249"/>
      <c r="BV1467" s="249"/>
      <c r="BW1467" s="249"/>
      <c r="BX1467" s="249"/>
      <c r="BY1467" s="249"/>
      <c r="BZ1467" s="249"/>
      <c r="CE1467" s="249"/>
    </row>
    <row r="1468" spans="1:83" ht="14.4" x14ac:dyDescent="0.3">
      <c r="A1468" s="269"/>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70"/>
      <c r="AE1468" s="270"/>
      <c r="AF1468" s="270"/>
      <c r="AG1468" s="270"/>
      <c r="AH1468" s="270"/>
      <c r="AI1468" s="270"/>
      <c r="AJ1468" s="270"/>
      <c r="AK1468" s="270"/>
      <c r="AL1468" s="270"/>
      <c r="AM1468" s="270"/>
      <c r="AN1468" s="270"/>
      <c r="AO1468" s="270"/>
      <c r="AP1468" s="270"/>
      <c r="AQ1468" s="270"/>
      <c r="AR1468" s="270"/>
      <c r="AS1468" s="270"/>
      <c r="AT1468" s="270"/>
      <c r="AU1468" s="270"/>
      <c r="AV1468" s="270"/>
      <c r="AW1468" s="277"/>
      <c r="AX1468" s="270"/>
      <c r="AY1468" s="270"/>
      <c r="AZ1468" s="270"/>
      <c r="BA1468" s="270"/>
      <c r="BB1468" s="270"/>
      <c r="BC1468" s="270"/>
      <c r="BD1468" s="270"/>
      <c r="BE1468" s="270"/>
      <c r="BH1468" s="249"/>
      <c r="BI1468" s="249"/>
      <c r="BJ1468" s="249"/>
      <c r="BK1468" s="249"/>
      <c r="BL1468" s="249"/>
      <c r="BM1468" s="249"/>
      <c r="BN1468" s="249"/>
      <c r="BO1468" s="249"/>
      <c r="BP1468" s="249"/>
      <c r="BQ1468" s="249"/>
      <c r="BR1468" s="249"/>
      <c r="BS1468" s="249"/>
      <c r="BT1468" s="249"/>
      <c r="BU1468" s="249"/>
      <c r="BV1468" s="249"/>
      <c r="BW1468" s="249"/>
      <c r="BX1468" s="249"/>
      <c r="BY1468" s="249"/>
      <c r="BZ1468" s="249"/>
      <c r="CE1468" s="249"/>
    </row>
    <row r="1469" spans="1:83" ht="14.4" x14ac:dyDescent="0.3">
      <c r="A1469" s="269"/>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70"/>
      <c r="AE1469" s="270"/>
      <c r="AF1469" s="270"/>
      <c r="AG1469" s="270"/>
      <c r="AH1469" s="270"/>
      <c r="AI1469" s="270"/>
      <c r="AJ1469" s="270"/>
      <c r="AK1469" s="270"/>
      <c r="AL1469" s="270"/>
      <c r="AM1469" s="270"/>
      <c r="AN1469" s="270"/>
      <c r="AO1469" s="270"/>
      <c r="AP1469" s="270"/>
      <c r="AQ1469" s="270"/>
      <c r="AR1469" s="270"/>
      <c r="AS1469" s="270"/>
      <c r="AT1469" s="270"/>
      <c r="AU1469" s="270"/>
      <c r="AV1469" s="270"/>
      <c r="AW1469" s="277"/>
      <c r="AX1469" s="270"/>
      <c r="AY1469" s="270"/>
      <c r="AZ1469" s="270"/>
      <c r="BA1469" s="270"/>
      <c r="BB1469" s="270"/>
      <c r="BC1469" s="270"/>
      <c r="BD1469" s="270"/>
      <c r="BE1469" s="270"/>
      <c r="BH1469" s="240"/>
      <c r="BI1469" s="240"/>
      <c r="BJ1469" s="240"/>
      <c r="BK1469" s="240"/>
      <c r="BL1469" s="240"/>
      <c r="BM1469" s="240"/>
      <c r="BN1469" s="240"/>
      <c r="BO1469" s="240"/>
      <c r="BP1469" s="240"/>
      <c r="BQ1469" s="240"/>
      <c r="BR1469" s="240"/>
      <c r="BS1469" s="240"/>
      <c r="BT1469" s="240"/>
      <c r="BU1469" s="240"/>
      <c r="BV1469" s="239"/>
      <c r="BW1469" s="240"/>
      <c r="BX1469" s="240"/>
      <c r="BY1469" s="240"/>
      <c r="BZ1469" s="240"/>
      <c r="CA1469" s="241"/>
      <c r="CB1469" s="241"/>
      <c r="CC1469" s="241"/>
      <c r="CD1469" s="241"/>
      <c r="CE1469" s="240"/>
    </row>
    <row r="1470" spans="1:83" ht="14.4" x14ac:dyDescent="0.3">
      <c r="A1470" s="269"/>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70"/>
      <c r="AE1470" s="270"/>
      <c r="AF1470" s="270"/>
      <c r="AG1470" s="270"/>
      <c r="AH1470" s="270"/>
      <c r="AI1470" s="270"/>
      <c r="AJ1470" s="270"/>
      <c r="AK1470" s="270"/>
      <c r="AL1470" s="270"/>
      <c r="AM1470" s="270"/>
      <c r="AN1470" s="270"/>
      <c r="AO1470" s="270"/>
      <c r="AP1470" s="270"/>
      <c r="AQ1470" s="270"/>
      <c r="AR1470" s="270"/>
      <c r="AS1470" s="270"/>
      <c r="AT1470" s="270"/>
      <c r="AU1470" s="270"/>
      <c r="AV1470" s="270"/>
      <c r="AW1470" s="277"/>
      <c r="AX1470" s="270"/>
      <c r="AY1470" s="270"/>
      <c r="AZ1470" s="270"/>
      <c r="BA1470" s="270"/>
      <c r="BB1470" s="270"/>
      <c r="BC1470" s="270"/>
      <c r="BD1470" s="270"/>
      <c r="BE1470" s="270"/>
      <c r="BH1470" s="240"/>
      <c r="BI1470" s="240"/>
      <c r="BJ1470" s="240"/>
      <c r="BK1470" s="240"/>
      <c r="BL1470" s="240"/>
      <c r="BM1470" s="240"/>
      <c r="BN1470" s="240"/>
      <c r="BO1470" s="240"/>
      <c r="BP1470" s="240"/>
      <c r="BQ1470" s="240"/>
      <c r="BR1470" s="240"/>
      <c r="BS1470" s="240"/>
      <c r="BT1470" s="240"/>
      <c r="BU1470" s="240"/>
      <c r="BV1470" s="239"/>
      <c r="BW1470" s="240"/>
      <c r="BX1470" s="240"/>
      <c r="BY1470" s="240"/>
      <c r="BZ1470" s="240"/>
      <c r="CA1470" s="241"/>
      <c r="CB1470" s="241"/>
      <c r="CC1470" s="241"/>
      <c r="CD1470" s="241"/>
      <c r="CE1470" s="240"/>
    </row>
    <row r="1471" spans="1:83" ht="14.4" x14ac:dyDescent="0.3">
      <c r="A1471" s="269"/>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70"/>
      <c r="AE1471" s="270"/>
      <c r="AF1471" s="270"/>
      <c r="AG1471" s="270"/>
      <c r="AH1471" s="270"/>
      <c r="AI1471" s="270"/>
      <c r="AJ1471" s="270"/>
      <c r="AK1471" s="270"/>
      <c r="AL1471" s="270"/>
      <c r="AM1471" s="270"/>
      <c r="AN1471" s="270"/>
      <c r="AO1471" s="270"/>
      <c r="AP1471" s="270"/>
      <c r="AQ1471" s="270"/>
      <c r="AR1471" s="270"/>
      <c r="AS1471" s="270"/>
      <c r="AT1471" s="270"/>
      <c r="AU1471" s="270"/>
      <c r="AV1471" s="270"/>
      <c r="AW1471" s="277"/>
      <c r="AX1471" s="270"/>
      <c r="AY1471" s="270"/>
      <c r="AZ1471" s="270"/>
      <c r="BA1471" s="270"/>
      <c r="BB1471" s="270"/>
      <c r="BC1471" s="270"/>
      <c r="BD1471" s="270"/>
      <c r="BE1471" s="270"/>
      <c r="BH1471" s="240"/>
      <c r="BI1471" s="240"/>
      <c r="BJ1471" s="240"/>
      <c r="BK1471" s="240"/>
      <c r="BL1471" s="240"/>
      <c r="BM1471" s="240"/>
      <c r="BN1471" s="240"/>
      <c r="BO1471" s="240"/>
      <c r="BP1471" s="240"/>
      <c r="BQ1471" s="240"/>
      <c r="BR1471" s="240"/>
      <c r="BS1471" s="240"/>
      <c r="BT1471" s="240"/>
      <c r="BU1471" s="240"/>
      <c r="BV1471" s="239"/>
      <c r="BW1471" s="240"/>
      <c r="BX1471" s="240"/>
      <c r="BY1471" s="240"/>
      <c r="BZ1471" s="240"/>
      <c r="CA1471" s="241"/>
      <c r="CB1471" s="241"/>
      <c r="CC1471" s="241"/>
      <c r="CD1471" s="241"/>
      <c r="CE1471" s="240"/>
    </row>
    <row r="1472" spans="1:83" ht="14.4" x14ac:dyDescent="0.3">
      <c r="A1472" s="269"/>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70"/>
      <c r="AE1472" s="270"/>
      <c r="AF1472" s="270"/>
      <c r="AG1472" s="270"/>
      <c r="AH1472" s="270"/>
      <c r="AI1472" s="270"/>
      <c r="AJ1472" s="270"/>
      <c r="AK1472" s="270"/>
      <c r="AL1472" s="270"/>
      <c r="AM1472" s="270"/>
      <c r="AN1472" s="270"/>
      <c r="AO1472" s="270"/>
      <c r="AP1472" s="270"/>
      <c r="AQ1472" s="270"/>
      <c r="AR1472" s="270"/>
      <c r="AS1472" s="270"/>
      <c r="AT1472" s="270"/>
      <c r="AU1472" s="270"/>
      <c r="AV1472" s="270"/>
      <c r="AW1472" s="277"/>
      <c r="AX1472" s="270"/>
      <c r="AY1472" s="270"/>
      <c r="AZ1472" s="270"/>
      <c r="BA1472" s="270"/>
      <c r="BB1472" s="270"/>
      <c r="BC1472" s="270"/>
      <c r="BD1472" s="270"/>
      <c r="BE1472" s="270"/>
      <c r="BH1472" s="249"/>
      <c r="BI1472" s="249"/>
      <c r="BJ1472" s="249"/>
      <c r="BK1472" s="249"/>
      <c r="BL1472" s="249"/>
      <c r="BM1472" s="249"/>
      <c r="BN1472" s="249"/>
      <c r="BO1472" s="249"/>
      <c r="BP1472" s="249"/>
      <c r="BQ1472" s="249"/>
      <c r="BR1472" s="249"/>
      <c r="BS1472" s="249"/>
      <c r="BT1472" s="249"/>
      <c r="BU1472" s="249"/>
      <c r="BV1472" s="249"/>
      <c r="BW1472" s="249"/>
      <c r="BX1472" s="249"/>
      <c r="BY1472" s="249"/>
      <c r="BZ1472" s="249"/>
      <c r="CE1472" s="249"/>
    </row>
    <row r="1473" spans="1:83" ht="14.4" x14ac:dyDescent="0.3">
      <c r="A1473" s="269"/>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70"/>
      <c r="AE1473" s="270"/>
      <c r="AF1473" s="270"/>
      <c r="AG1473" s="270"/>
      <c r="AH1473" s="270"/>
      <c r="AI1473" s="270"/>
      <c r="AJ1473" s="270"/>
      <c r="AK1473" s="270"/>
      <c r="AL1473" s="270"/>
      <c r="AM1473" s="270"/>
      <c r="AN1473" s="270"/>
      <c r="AO1473" s="270"/>
      <c r="AP1473" s="270"/>
      <c r="AQ1473" s="270"/>
      <c r="AR1473" s="270"/>
      <c r="AS1473" s="270"/>
      <c r="AT1473" s="270"/>
      <c r="AU1473" s="270"/>
      <c r="AV1473" s="270"/>
      <c r="AW1473" s="277"/>
      <c r="AX1473" s="270"/>
      <c r="AY1473" s="270"/>
      <c r="AZ1473" s="270"/>
      <c r="BA1473" s="270"/>
      <c r="BB1473" s="270"/>
      <c r="BC1473" s="270"/>
      <c r="BD1473" s="270"/>
      <c r="BE1473" s="270"/>
      <c r="BH1473" s="249"/>
      <c r="BI1473" s="249"/>
      <c r="BJ1473" s="249"/>
      <c r="BK1473" s="249"/>
      <c r="BL1473" s="249"/>
      <c r="BM1473" s="249"/>
      <c r="BN1473" s="249"/>
      <c r="BO1473" s="249"/>
      <c r="BP1473" s="249"/>
      <c r="BQ1473" s="249"/>
      <c r="BR1473" s="249"/>
      <c r="BS1473" s="249"/>
      <c r="BT1473" s="249"/>
      <c r="BU1473" s="249"/>
      <c r="BV1473" s="249"/>
      <c r="BW1473" s="249"/>
      <c r="BX1473" s="249"/>
      <c r="BY1473" s="249"/>
      <c r="BZ1473" s="249"/>
      <c r="CE1473" s="249"/>
    </row>
    <row r="1474" spans="1:83" ht="14.4" x14ac:dyDescent="0.3">
      <c r="A1474" s="269"/>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70"/>
      <c r="AE1474" s="270"/>
      <c r="AF1474" s="270"/>
      <c r="AG1474" s="270"/>
      <c r="AH1474" s="270"/>
      <c r="AI1474" s="270"/>
      <c r="AJ1474" s="270"/>
      <c r="AK1474" s="270"/>
      <c r="AL1474" s="270"/>
      <c r="AM1474" s="270"/>
      <c r="AN1474" s="270"/>
      <c r="AO1474" s="270"/>
      <c r="AP1474" s="270"/>
      <c r="AQ1474" s="270"/>
      <c r="AR1474" s="270"/>
      <c r="AS1474" s="270"/>
      <c r="AT1474" s="270"/>
      <c r="AU1474" s="270"/>
      <c r="AV1474" s="270"/>
      <c r="AW1474" s="277"/>
      <c r="AX1474" s="270"/>
      <c r="AY1474" s="270"/>
      <c r="AZ1474" s="270"/>
      <c r="BA1474" s="270"/>
      <c r="BB1474" s="270"/>
      <c r="BC1474" s="270"/>
      <c r="BD1474" s="270"/>
      <c r="BE1474" s="270"/>
      <c r="BH1474" s="249"/>
      <c r="BI1474" s="249"/>
      <c r="BJ1474" s="249"/>
      <c r="BK1474" s="249"/>
      <c r="BL1474" s="249"/>
      <c r="BM1474" s="249"/>
      <c r="BN1474" s="249"/>
      <c r="BO1474" s="249"/>
      <c r="BP1474" s="249"/>
      <c r="BQ1474" s="249"/>
      <c r="BR1474" s="249"/>
      <c r="BS1474" s="249"/>
      <c r="BT1474" s="249"/>
      <c r="BU1474" s="249"/>
      <c r="BV1474" s="249"/>
      <c r="BW1474" s="249"/>
      <c r="BX1474" s="249"/>
      <c r="BY1474" s="249"/>
      <c r="BZ1474" s="249"/>
      <c r="CE1474" s="249"/>
    </row>
    <row r="1475" spans="1:83" ht="14.4" x14ac:dyDescent="0.3">
      <c r="A1475" s="269"/>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70"/>
      <c r="AE1475" s="270"/>
      <c r="AF1475" s="270"/>
      <c r="AG1475" s="270"/>
      <c r="AH1475" s="270"/>
      <c r="AI1475" s="270"/>
      <c r="AJ1475" s="270"/>
      <c r="AK1475" s="270"/>
      <c r="AL1475" s="270"/>
      <c r="AM1475" s="270"/>
      <c r="AN1475" s="270"/>
      <c r="AO1475" s="270"/>
      <c r="AP1475" s="270"/>
      <c r="AQ1475" s="270"/>
      <c r="AR1475" s="270"/>
      <c r="AS1475" s="270"/>
      <c r="AT1475" s="270"/>
      <c r="AU1475" s="270"/>
      <c r="AV1475" s="270"/>
      <c r="AW1475" s="277"/>
      <c r="AX1475" s="270"/>
      <c r="AY1475" s="270"/>
      <c r="AZ1475" s="270"/>
      <c r="BA1475" s="270"/>
      <c r="BB1475" s="270"/>
      <c r="BC1475" s="270"/>
      <c r="BD1475" s="270"/>
      <c r="BE1475" s="270"/>
      <c r="BH1475" s="249"/>
      <c r="BI1475" s="249"/>
      <c r="BJ1475" s="249"/>
      <c r="BK1475" s="249"/>
      <c r="BL1475" s="249"/>
      <c r="BM1475" s="249"/>
      <c r="BN1475" s="249"/>
      <c r="BO1475" s="249"/>
      <c r="BP1475" s="249"/>
      <c r="BQ1475" s="249"/>
      <c r="BR1475" s="249"/>
      <c r="BS1475" s="249"/>
      <c r="BT1475" s="249"/>
      <c r="BU1475" s="249"/>
      <c r="BV1475" s="249"/>
      <c r="BW1475" s="249"/>
      <c r="BX1475" s="249"/>
      <c r="BY1475" s="249"/>
      <c r="BZ1475" s="249"/>
      <c r="CE1475" s="249"/>
    </row>
    <row r="1476" spans="1:83" ht="14.4" x14ac:dyDescent="0.3">
      <c r="A1476" s="269"/>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70"/>
      <c r="AE1476" s="270"/>
      <c r="AF1476" s="270"/>
      <c r="AG1476" s="270"/>
      <c r="AH1476" s="270"/>
      <c r="AI1476" s="270"/>
      <c r="AJ1476" s="270"/>
      <c r="AK1476" s="270"/>
      <c r="AL1476" s="270"/>
      <c r="AM1476" s="270"/>
      <c r="AN1476" s="270"/>
      <c r="AO1476" s="270"/>
      <c r="AP1476" s="270"/>
      <c r="AQ1476" s="270"/>
      <c r="AR1476" s="270"/>
      <c r="AS1476" s="270"/>
      <c r="AT1476" s="270"/>
      <c r="AU1476" s="270"/>
      <c r="AV1476" s="270"/>
      <c r="AW1476" s="277"/>
      <c r="AX1476" s="270"/>
      <c r="AY1476" s="270"/>
      <c r="AZ1476" s="270"/>
      <c r="BA1476" s="270"/>
      <c r="BB1476" s="270"/>
      <c r="BC1476" s="270"/>
      <c r="BD1476" s="270"/>
      <c r="BE1476" s="270"/>
      <c r="BH1476" s="249"/>
      <c r="BI1476" s="249"/>
      <c r="BJ1476" s="249"/>
      <c r="BK1476" s="249"/>
      <c r="BL1476" s="249"/>
      <c r="BM1476" s="249"/>
      <c r="BN1476" s="249"/>
      <c r="BO1476" s="249"/>
      <c r="BP1476" s="249"/>
      <c r="BQ1476" s="249"/>
      <c r="BR1476" s="249"/>
      <c r="BS1476" s="249"/>
      <c r="BT1476" s="249"/>
      <c r="BU1476" s="249"/>
      <c r="BV1476" s="249"/>
      <c r="BW1476" s="249"/>
      <c r="BX1476" s="249"/>
      <c r="BY1476" s="249"/>
      <c r="BZ1476" s="249"/>
      <c r="CE1476" s="249"/>
    </row>
    <row r="1477" spans="1:83" ht="14.4" x14ac:dyDescent="0.3">
      <c r="A1477" s="269"/>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70"/>
      <c r="AE1477" s="270"/>
      <c r="AF1477" s="270"/>
      <c r="AG1477" s="270"/>
      <c r="AH1477" s="270"/>
      <c r="AI1477" s="270"/>
      <c r="AJ1477" s="270"/>
      <c r="AK1477" s="270"/>
      <c r="AL1477" s="270"/>
      <c r="AM1477" s="270"/>
      <c r="AN1477" s="270"/>
      <c r="AO1477" s="270"/>
      <c r="AP1477" s="270"/>
      <c r="AQ1477" s="270"/>
      <c r="AR1477" s="270"/>
      <c r="AS1477" s="270"/>
      <c r="AT1477" s="270"/>
      <c r="AU1477" s="270"/>
      <c r="AV1477" s="270"/>
      <c r="AW1477" s="277"/>
      <c r="AX1477" s="270"/>
      <c r="AY1477" s="270"/>
      <c r="AZ1477" s="270"/>
      <c r="BA1477" s="270"/>
      <c r="BB1477" s="270"/>
      <c r="BC1477" s="270"/>
      <c r="BD1477" s="270"/>
      <c r="BE1477" s="270"/>
      <c r="BH1477" s="249"/>
      <c r="BI1477" s="249"/>
      <c r="BJ1477" s="249"/>
      <c r="BK1477" s="249"/>
      <c r="BL1477" s="249"/>
      <c r="BM1477" s="249"/>
      <c r="BN1477" s="249"/>
      <c r="BO1477" s="249"/>
      <c r="BP1477" s="249"/>
      <c r="BQ1477" s="249"/>
      <c r="BR1477" s="249"/>
      <c r="BS1477" s="249"/>
      <c r="BT1477" s="249"/>
      <c r="BU1477" s="249"/>
      <c r="BV1477" s="249"/>
      <c r="BW1477" s="249"/>
      <c r="BX1477" s="249"/>
      <c r="BY1477" s="249"/>
      <c r="BZ1477" s="249"/>
      <c r="CE1477" s="249"/>
    </row>
    <row r="1478" spans="1:83" ht="14.4" x14ac:dyDescent="0.3">
      <c r="A1478" s="269"/>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70"/>
      <c r="AE1478" s="270"/>
      <c r="AF1478" s="270"/>
      <c r="AG1478" s="270"/>
      <c r="AH1478" s="270"/>
      <c r="AI1478" s="270"/>
      <c r="AJ1478" s="270"/>
      <c r="AK1478" s="270"/>
      <c r="AL1478" s="270"/>
      <c r="AM1478" s="270"/>
      <c r="AN1478" s="270"/>
      <c r="AO1478" s="270"/>
      <c r="AP1478" s="270"/>
      <c r="AQ1478" s="270"/>
      <c r="AR1478" s="270"/>
      <c r="AS1478" s="270"/>
      <c r="AT1478" s="270"/>
      <c r="AU1478" s="270"/>
      <c r="AV1478" s="270"/>
      <c r="AW1478" s="277"/>
      <c r="AX1478" s="270"/>
      <c r="AY1478" s="270"/>
      <c r="AZ1478" s="270"/>
      <c r="BA1478" s="270"/>
      <c r="BB1478" s="270"/>
      <c r="BC1478" s="270"/>
      <c r="BD1478" s="270"/>
      <c r="BE1478" s="270"/>
      <c r="BH1478" s="249"/>
      <c r="BI1478" s="249"/>
      <c r="BJ1478" s="249"/>
      <c r="BK1478" s="249"/>
      <c r="BL1478" s="249"/>
      <c r="BM1478" s="249"/>
      <c r="BN1478" s="249"/>
      <c r="BO1478" s="249"/>
      <c r="BP1478" s="249"/>
      <c r="BQ1478" s="249"/>
      <c r="BR1478" s="249"/>
      <c r="BS1478" s="249"/>
      <c r="BT1478" s="249"/>
      <c r="BU1478" s="249"/>
      <c r="BV1478" s="249"/>
      <c r="BW1478" s="249"/>
      <c r="BX1478" s="249"/>
      <c r="BY1478" s="249"/>
      <c r="BZ1478" s="249"/>
      <c r="CE1478" s="249"/>
    </row>
    <row r="1479" spans="1:83" ht="14.4" x14ac:dyDescent="0.3">
      <c r="A1479" s="269"/>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70"/>
      <c r="AE1479" s="270"/>
      <c r="AF1479" s="270"/>
      <c r="AG1479" s="270"/>
      <c r="AH1479" s="270"/>
      <c r="AI1479" s="270"/>
      <c r="AJ1479" s="270"/>
      <c r="AK1479" s="270"/>
      <c r="AL1479" s="270"/>
      <c r="AM1479" s="270"/>
      <c r="AN1479" s="270"/>
      <c r="AO1479" s="270"/>
      <c r="AP1479" s="270"/>
      <c r="AQ1479" s="270"/>
      <c r="AR1479" s="270"/>
      <c r="AS1479" s="270"/>
      <c r="AT1479" s="270"/>
      <c r="AU1479" s="270"/>
      <c r="AV1479" s="270"/>
      <c r="AW1479" s="277"/>
      <c r="AX1479" s="270"/>
      <c r="AY1479" s="270"/>
      <c r="AZ1479" s="270"/>
      <c r="BA1479" s="270"/>
      <c r="BB1479" s="270"/>
      <c r="BC1479" s="270"/>
      <c r="BD1479" s="270"/>
      <c r="BE1479" s="270"/>
      <c r="BH1479" s="249"/>
      <c r="BI1479" s="249"/>
      <c r="BJ1479" s="249"/>
      <c r="BK1479" s="249"/>
      <c r="BL1479" s="249"/>
      <c r="BM1479" s="249"/>
      <c r="BN1479" s="249"/>
      <c r="BO1479" s="249"/>
      <c r="BP1479" s="249"/>
      <c r="BQ1479" s="249"/>
      <c r="BR1479" s="249"/>
      <c r="BS1479" s="249"/>
      <c r="BT1479" s="249"/>
      <c r="BU1479" s="249"/>
      <c r="BV1479" s="249"/>
      <c r="BW1479" s="249"/>
      <c r="BX1479" s="249"/>
      <c r="BY1479" s="249"/>
      <c r="BZ1479" s="249"/>
      <c r="CE1479" s="249"/>
    </row>
    <row r="1480" spans="1:83" ht="14.4" x14ac:dyDescent="0.3">
      <c r="A1480" s="269"/>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70"/>
      <c r="AE1480" s="270"/>
      <c r="AF1480" s="270"/>
      <c r="AG1480" s="270"/>
      <c r="AH1480" s="270"/>
      <c r="AI1480" s="270"/>
      <c r="AJ1480" s="270"/>
      <c r="AK1480" s="270"/>
      <c r="AL1480" s="270"/>
      <c r="AM1480" s="270"/>
      <c r="AN1480" s="270"/>
      <c r="AO1480" s="270"/>
      <c r="AP1480" s="270"/>
      <c r="AQ1480" s="270"/>
      <c r="AR1480" s="270"/>
      <c r="AS1480" s="270"/>
      <c r="AT1480" s="270"/>
      <c r="AU1480" s="270"/>
      <c r="AV1480" s="270"/>
      <c r="AW1480" s="277"/>
      <c r="AX1480" s="270"/>
      <c r="AY1480" s="270"/>
      <c r="AZ1480" s="270"/>
      <c r="BA1480" s="270"/>
      <c r="BB1480" s="270"/>
      <c r="BC1480" s="270"/>
      <c r="BD1480" s="270"/>
      <c r="BE1480" s="270"/>
      <c r="BH1480" s="249"/>
      <c r="BI1480" s="249"/>
      <c r="BJ1480" s="249"/>
      <c r="BK1480" s="249"/>
      <c r="BL1480" s="249"/>
      <c r="BM1480" s="249"/>
      <c r="BN1480" s="249"/>
      <c r="BO1480" s="249"/>
      <c r="BP1480" s="249"/>
      <c r="BQ1480" s="249"/>
      <c r="BR1480" s="249"/>
      <c r="BS1480" s="249"/>
      <c r="BT1480" s="249"/>
      <c r="BU1480" s="249"/>
      <c r="BV1480" s="249"/>
      <c r="BW1480" s="249"/>
      <c r="BX1480" s="249"/>
      <c r="BY1480" s="249"/>
      <c r="BZ1480" s="249"/>
      <c r="CE1480" s="249"/>
    </row>
    <row r="1481" spans="1:83" ht="14.4" x14ac:dyDescent="0.3">
      <c r="A1481" s="269"/>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70"/>
      <c r="AE1481" s="270"/>
      <c r="AF1481" s="270"/>
      <c r="AG1481" s="270"/>
      <c r="AH1481" s="270"/>
      <c r="AI1481" s="270"/>
      <c r="AJ1481" s="270"/>
      <c r="AK1481" s="270"/>
      <c r="AL1481" s="270"/>
      <c r="AM1481" s="270"/>
      <c r="AN1481" s="270"/>
      <c r="AO1481" s="270"/>
      <c r="AP1481" s="270"/>
      <c r="AQ1481" s="270"/>
      <c r="AR1481" s="270"/>
      <c r="AS1481" s="270"/>
      <c r="AT1481" s="270"/>
      <c r="AU1481" s="270"/>
      <c r="AV1481" s="270"/>
      <c r="AW1481" s="277"/>
      <c r="AX1481" s="270"/>
      <c r="AY1481" s="270"/>
      <c r="AZ1481" s="270"/>
      <c r="BA1481" s="270"/>
      <c r="BB1481" s="270"/>
      <c r="BC1481" s="270"/>
      <c r="BD1481" s="270"/>
      <c r="BE1481" s="270"/>
      <c r="BH1481" s="240"/>
      <c r="BI1481" s="240"/>
      <c r="BJ1481" s="240"/>
      <c r="BK1481" s="240"/>
      <c r="BL1481" s="240"/>
      <c r="BM1481" s="240"/>
      <c r="BN1481" s="240"/>
      <c r="BO1481" s="240"/>
      <c r="BP1481" s="240"/>
      <c r="BQ1481" s="240"/>
      <c r="BR1481" s="240"/>
      <c r="BS1481" s="240"/>
      <c r="BT1481" s="240"/>
      <c r="BU1481" s="240"/>
      <c r="BV1481" s="239"/>
      <c r="BW1481" s="240"/>
      <c r="BX1481" s="240"/>
      <c r="BY1481" s="240"/>
      <c r="BZ1481" s="240"/>
      <c r="CA1481" s="241"/>
      <c r="CB1481" s="241"/>
      <c r="CC1481" s="241"/>
      <c r="CD1481" s="241"/>
      <c r="CE1481" s="240"/>
    </row>
    <row r="1482" spans="1:83" ht="14.4" x14ac:dyDescent="0.3">
      <c r="A1482" s="269"/>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70"/>
      <c r="AE1482" s="270"/>
      <c r="AF1482" s="270"/>
      <c r="AG1482" s="270"/>
      <c r="AH1482" s="270"/>
      <c r="AI1482" s="270"/>
      <c r="AJ1482" s="270"/>
      <c r="AK1482" s="270"/>
      <c r="AL1482" s="270"/>
      <c r="AM1482" s="270"/>
      <c r="AN1482" s="270"/>
      <c r="AO1482" s="270"/>
      <c r="AP1482" s="270"/>
      <c r="AQ1482" s="270"/>
      <c r="AR1482" s="270"/>
      <c r="AS1482" s="270"/>
      <c r="AT1482" s="270"/>
      <c r="AU1482" s="270"/>
      <c r="AV1482" s="270"/>
      <c r="AW1482" s="277"/>
      <c r="AX1482" s="270"/>
      <c r="AY1482" s="270"/>
      <c r="AZ1482" s="270"/>
      <c r="BA1482" s="270"/>
      <c r="BB1482" s="270"/>
      <c r="BC1482" s="270"/>
      <c r="BD1482" s="270"/>
      <c r="BE1482" s="270"/>
      <c r="BH1482" s="249"/>
      <c r="BI1482" s="249"/>
      <c r="BJ1482" s="249"/>
      <c r="BK1482" s="249"/>
      <c r="BL1482" s="249"/>
      <c r="BM1482" s="249"/>
      <c r="BN1482" s="249"/>
      <c r="BO1482" s="249"/>
      <c r="BP1482" s="249"/>
      <c r="BQ1482" s="249"/>
      <c r="BR1482" s="249"/>
      <c r="BS1482" s="249"/>
      <c r="BT1482" s="249"/>
      <c r="BU1482" s="249"/>
      <c r="BV1482" s="249"/>
      <c r="BW1482" s="249"/>
      <c r="BX1482" s="249"/>
      <c r="BY1482" s="249"/>
      <c r="BZ1482" s="249"/>
      <c r="CE1482" s="249"/>
    </row>
    <row r="1483" spans="1:83" ht="14.4" x14ac:dyDescent="0.3">
      <c r="A1483" s="269"/>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70"/>
      <c r="AE1483" s="270"/>
      <c r="AF1483" s="270"/>
      <c r="AG1483" s="270"/>
      <c r="AH1483" s="270"/>
      <c r="AI1483" s="270"/>
      <c r="AJ1483" s="270"/>
      <c r="AK1483" s="270"/>
      <c r="AL1483" s="270"/>
      <c r="AM1483" s="270"/>
      <c r="AN1483" s="270"/>
      <c r="AO1483" s="270"/>
      <c r="AP1483" s="270"/>
      <c r="AQ1483" s="270"/>
      <c r="AR1483" s="270"/>
      <c r="AS1483" s="270"/>
      <c r="AT1483" s="270"/>
      <c r="AU1483" s="270"/>
      <c r="AV1483" s="270"/>
      <c r="AW1483" s="277"/>
      <c r="AX1483" s="270"/>
      <c r="AY1483" s="270"/>
      <c r="AZ1483" s="270"/>
      <c r="BA1483" s="270"/>
      <c r="BB1483" s="270"/>
      <c r="BC1483" s="270"/>
      <c r="BD1483" s="270"/>
      <c r="BE1483" s="270"/>
      <c r="BH1483" s="249"/>
      <c r="BI1483" s="249"/>
      <c r="BJ1483" s="249"/>
      <c r="BK1483" s="249"/>
      <c r="BL1483" s="249"/>
      <c r="BM1483" s="249"/>
      <c r="BN1483" s="249"/>
      <c r="BO1483" s="249"/>
      <c r="BP1483" s="249"/>
      <c r="BQ1483" s="249"/>
      <c r="BR1483" s="249"/>
      <c r="BS1483" s="249"/>
      <c r="BT1483" s="249"/>
      <c r="BU1483" s="249"/>
      <c r="BV1483" s="249"/>
      <c r="BW1483" s="249"/>
      <c r="BX1483" s="249"/>
      <c r="BY1483" s="249"/>
      <c r="BZ1483" s="249"/>
      <c r="CE1483" s="249"/>
    </row>
    <row r="1484" spans="1:83" ht="14.4" x14ac:dyDescent="0.3">
      <c r="A1484" s="269"/>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70"/>
      <c r="AE1484" s="270"/>
      <c r="AF1484" s="270"/>
      <c r="AG1484" s="270"/>
      <c r="AH1484" s="270"/>
      <c r="AI1484" s="270"/>
      <c r="AJ1484" s="270"/>
      <c r="AK1484" s="270"/>
      <c r="AL1484" s="270"/>
      <c r="AM1484" s="270"/>
      <c r="AN1484" s="270"/>
      <c r="AO1484" s="270"/>
      <c r="AP1484" s="270"/>
      <c r="AQ1484" s="270"/>
      <c r="AR1484" s="270"/>
      <c r="AS1484" s="270"/>
      <c r="AT1484" s="270"/>
      <c r="AU1484" s="270"/>
      <c r="AV1484" s="270"/>
      <c r="AW1484" s="277"/>
      <c r="AX1484" s="270"/>
      <c r="AY1484" s="270"/>
      <c r="AZ1484" s="270"/>
      <c r="BA1484" s="270"/>
      <c r="BB1484" s="270"/>
      <c r="BC1484" s="270"/>
      <c r="BD1484" s="270"/>
      <c r="BE1484" s="270"/>
      <c r="BH1484" s="249"/>
      <c r="BI1484" s="249"/>
      <c r="BJ1484" s="249"/>
      <c r="BK1484" s="249"/>
      <c r="BL1484" s="249"/>
      <c r="BM1484" s="249"/>
      <c r="BN1484" s="249"/>
      <c r="BO1484" s="249"/>
      <c r="BP1484" s="249"/>
      <c r="BQ1484" s="249"/>
      <c r="BR1484" s="249"/>
      <c r="BS1484" s="249"/>
      <c r="BT1484" s="249"/>
      <c r="BU1484" s="249"/>
      <c r="BV1484" s="249"/>
      <c r="BW1484" s="249"/>
      <c r="BX1484" s="249"/>
      <c r="BY1484" s="249"/>
      <c r="BZ1484" s="249"/>
      <c r="CA1484" s="249"/>
      <c r="CB1484" s="249"/>
      <c r="CC1484" s="249"/>
      <c r="CD1484" s="249"/>
      <c r="CE1484" s="249"/>
    </row>
    <row r="1485" spans="1:83" ht="14.4" x14ac:dyDescent="0.3">
      <c r="A1485" s="269"/>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70"/>
      <c r="AE1485" s="270"/>
      <c r="AF1485" s="270"/>
      <c r="AG1485" s="270"/>
      <c r="AH1485" s="270"/>
      <c r="AI1485" s="270"/>
      <c r="AJ1485" s="270"/>
      <c r="AK1485" s="270"/>
      <c r="AL1485" s="270"/>
      <c r="AM1485" s="270"/>
      <c r="AN1485" s="270"/>
      <c r="AO1485" s="270"/>
      <c r="AP1485" s="270"/>
      <c r="AQ1485" s="270"/>
      <c r="AR1485" s="270"/>
      <c r="AS1485" s="270"/>
      <c r="AT1485" s="270"/>
      <c r="AU1485" s="270"/>
      <c r="AV1485" s="270"/>
      <c r="AW1485" s="277"/>
      <c r="AX1485" s="270"/>
      <c r="AY1485" s="270"/>
      <c r="AZ1485" s="270"/>
      <c r="BA1485" s="270"/>
      <c r="BB1485" s="270"/>
      <c r="BC1485" s="270"/>
      <c r="BD1485" s="270"/>
      <c r="BE1485" s="270"/>
      <c r="BH1485" s="249"/>
      <c r="BI1485" s="249"/>
      <c r="BJ1485" s="249"/>
      <c r="BK1485" s="249"/>
      <c r="BL1485" s="249"/>
      <c r="BM1485" s="249"/>
      <c r="BN1485" s="249"/>
      <c r="BO1485" s="249"/>
      <c r="BP1485" s="249"/>
      <c r="BQ1485" s="249"/>
      <c r="BR1485" s="249"/>
      <c r="BS1485" s="249"/>
      <c r="BT1485" s="249"/>
      <c r="BU1485" s="249"/>
      <c r="BV1485" s="249"/>
      <c r="BW1485" s="249"/>
      <c r="BX1485" s="249"/>
      <c r="BY1485" s="249"/>
      <c r="BZ1485" s="249"/>
      <c r="CE1485" s="249"/>
    </row>
    <row r="1486" spans="1:83" ht="14.4" x14ac:dyDescent="0.3">
      <c r="A1486" s="269"/>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270"/>
      <c r="AF1486" s="270"/>
      <c r="AG1486" s="270"/>
      <c r="AH1486" s="270"/>
      <c r="AI1486" s="270"/>
      <c r="AJ1486" s="270"/>
      <c r="AK1486" s="270"/>
      <c r="AL1486" s="270"/>
      <c r="AM1486" s="270"/>
      <c r="AN1486" s="270"/>
      <c r="AO1486" s="270"/>
      <c r="AP1486" s="270"/>
      <c r="AQ1486" s="270"/>
      <c r="AR1486" s="270"/>
      <c r="AS1486" s="270"/>
      <c r="AT1486" s="270"/>
      <c r="AU1486" s="270"/>
      <c r="AV1486" s="270"/>
      <c r="AW1486" s="277"/>
      <c r="AX1486" s="270"/>
      <c r="AY1486" s="270"/>
      <c r="AZ1486" s="270"/>
      <c r="BA1486" s="270"/>
      <c r="BB1486" s="270"/>
      <c r="BC1486" s="270"/>
      <c r="BD1486" s="270"/>
      <c r="BE1486" s="270"/>
      <c r="BH1486" s="249"/>
      <c r="BI1486" s="249"/>
      <c r="BJ1486" s="249"/>
      <c r="BK1486" s="249"/>
      <c r="BL1486" s="249"/>
      <c r="BM1486" s="249"/>
      <c r="BN1486" s="249"/>
      <c r="BO1486" s="249"/>
      <c r="BP1486" s="249"/>
      <c r="BQ1486" s="249"/>
      <c r="BR1486" s="249"/>
      <c r="BS1486" s="249"/>
      <c r="BT1486" s="249"/>
      <c r="BU1486" s="249"/>
      <c r="BV1486" s="249"/>
      <c r="BW1486" s="249"/>
      <c r="BX1486" s="249"/>
      <c r="BY1486" s="249"/>
      <c r="BZ1486" s="249"/>
      <c r="CE1486" s="249"/>
    </row>
    <row r="1487" spans="1:83" ht="14.4" x14ac:dyDescent="0.3">
      <c r="A1487" s="269"/>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270"/>
      <c r="AF1487" s="270"/>
      <c r="AG1487" s="270"/>
      <c r="AH1487" s="270"/>
      <c r="AI1487" s="270"/>
      <c r="AJ1487" s="270"/>
      <c r="AK1487" s="270"/>
      <c r="AL1487" s="270"/>
      <c r="AM1487" s="270"/>
      <c r="AN1487" s="270"/>
      <c r="AO1487" s="270"/>
      <c r="AP1487" s="270"/>
      <c r="AQ1487" s="270"/>
      <c r="AR1487" s="270"/>
      <c r="AS1487" s="270"/>
      <c r="AT1487" s="270"/>
      <c r="AU1487" s="270"/>
      <c r="AV1487" s="270"/>
      <c r="AW1487" s="277"/>
      <c r="AX1487" s="270"/>
      <c r="AY1487" s="270"/>
      <c r="AZ1487" s="270"/>
      <c r="BA1487" s="270"/>
      <c r="BB1487" s="270"/>
      <c r="BC1487" s="270"/>
      <c r="BD1487" s="270"/>
      <c r="BE1487" s="270"/>
      <c r="BH1487" s="249"/>
      <c r="BI1487" s="249"/>
      <c r="BJ1487" s="249"/>
      <c r="BK1487" s="249"/>
      <c r="BL1487" s="249"/>
      <c r="BM1487" s="249"/>
      <c r="BN1487" s="249"/>
      <c r="BO1487" s="249"/>
      <c r="BP1487" s="249"/>
      <c r="BQ1487" s="249"/>
      <c r="BR1487" s="249"/>
      <c r="BS1487" s="249"/>
      <c r="BT1487" s="249"/>
      <c r="BU1487" s="249"/>
      <c r="BV1487" s="249"/>
      <c r="BW1487" s="249"/>
      <c r="BX1487" s="249"/>
      <c r="BY1487" s="249"/>
      <c r="BZ1487" s="249"/>
      <c r="CE1487" s="249"/>
    </row>
    <row r="1488" spans="1:83" ht="14.4" x14ac:dyDescent="0.3">
      <c r="A1488" s="269"/>
      <c r="B1488" s="270"/>
      <c r="C1488" s="270"/>
      <c r="D1488" s="270"/>
      <c r="E1488" s="270"/>
      <c r="F1488" s="270"/>
      <c r="G1488" s="270"/>
      <c r="H1488" s="270"/>
      <c r="I1488" s="270"/>
      <c r="J1488" s="270"/>
      <c r="K1488" s="270"/>
      <c r="L1488" s="270"/>
      <c r="M1488" s="270"/>
      <c r="N1488" s="270"/>
      <c r="O1488" s="270"/>
      <c r="P1488" s="270"/>
      <c r="Q1488" s="270"/>
      <c r="R1488" s="270"/>
      <c r="S1488" s="270"/>
      <c r="T1488" s="270"/>
      <c r="U1488" s="270"/>
      <c r="V1488" s="270"/>
      <c r="W1488" s="270"/>
      <c r="X1488" s="270"/>
      <c r="Y1488" s="270"/>
      <c r="Z1488" s="270"/>
      <c r="AA1488" s="270"/>
      <c r="AB1488" s="270"/>
      <c r="AC1488" s="270"/>
      <c r="AD1488" s="270"/>
      <c r="AE1488" s="270"/>
      <c r="AF1488" s="270"/>
      <c r="AG1488" s="270"/>
      <c r="AH1488" s="270"/>
      <c r="AI1488" s="270"/>
      <c r="AJ1488" s="270"/>
      <c r="AK1488" s="270"/>
      <c r="AL1488" s="270"/>
      <c r="AM1488" s="270"/>
      <c r="AN1488" s="270"/>
      <c r="AO1488" s="270"/>
      <c r="AP1488" s="270"/>
      <c r="AQ1488" s="270"/>
      <c r="AR1488" s="270"/>
      <c r="AS1488" s="270"/>
      <c r="AT1488" s="270"/>
      <c r="AU1488" s="270"/>
      <c r="AV1488" s="270"/>
      <c r="AW1488" s="277"/>
      <c r="AX1488" s="270"/>
      <c r="AY1488" s="270"/>
      <c r="AZ1488" s="270"/>
      <c r="BA1488" s="270"/>
      <c r="BB1488" s="270"/>
      <c r="BC1488" s="270"/>
      <c r="BD1488" s="270"/>
      <c r="BE1488" s="270"/>
      <c r="BH1488" s="249"/>
      <c r="BI1488" s="249"/>
      <c r="BJ1488" s="249"/>
      <c r="BK1488" s="249"/>
      <c r="BL1488" s="249"/>
      <c r="BM1488" s="249"/>
      <c r="BN1488" s="249"/>
      <c r="BO1488" s="249"/>
      <c r="BP1488" s="249"/>
      <c r="BQ1488" s="249"/>
      <c r="BR1488" s="249"/>
      <c r="BS1488" s="249"/>
      <c r="BT1488" s="249"/>
      <c r="BU1488" s="249"/>
      <c r="BV1488" s="249"/>
      <c r="BW1488" s="249"/>
      <c r="BX1488" s="249"/>
      <c r="BY1488" s="249"/>
      <c r="BZ1488" s="249"/>
      <c r="CE1488" s="249"/>
    </row>
    <row r="1489" spans="1:83" ht="14.4" x14ac:dyDescent="0.3">
      <c r="A1489" s="269"/>
      <c r="B1489" s="270"/>
      <c r="C1489" s="270"/>
      <c r="D1489" s="270"/>
      <c r="E1489" s="270"/>
      <c r="F1489" s="270"/>
      <c r="G1489" s="270"/>
      <c r="H1489" s="270"/>
      <c r="I1489" s="270"/>
      <c r="J1489" s="270"/>
      <c r="K1489" s="270"/>
      <c r="L1489" s="270"/>
      <c r="M1489" s="270"/>
      <c r="N1489" s="270"/>
      <c r="O1489" s="270"/>
      <c r="P1489" s="270"/>
      <c r="Q1489" s="270"/>
      <c r="R1489" s="270"/>
      <c r="S1489" s="270"/>
      <c r="T1489" s="270"/>
      <c r="U1489" s="270"/>
      <c r="V1489" s="270"/>
      <c r="W1489" s="270"/>
      <c r="X1489" s="270"/>
      <c r="Y1489" s="270"/>
      <c r="Z1489" s="270"/>
      <c r="AA1489" s="270"/>
      <c r="AB1489" s="270"/>
      <c r="AC1489" s="270"/>
      <c r="AD1489" s="270"/>
      <c r="AE1489" s="270"/>
      <c r="AF1489" s="270"/>
      <c r="AG1489" s="270"/>
      <c r="AH1489" s="270"/>
      <c r="AI1489" s="270"/>
      <c r="AJ1489" s="270"/>
      <c r="AK1489" s="270"/>
      <c r="AL1489" s="270"/>
      <c r="AM1489" s="270"/>
      <c r="AN1489" s="270"/>
      <c r="AO1489" s="270"/>
      <c r="AP1489" s="270"/>
      <c r="AQ1489" s="270"/>
      <c r="AR1489" s="270"/>
      <c r="AS1489" s="270"/>
      <c r="AT1489" s="270"/>
      <c r="AU1489" s="270"/>
      <c r="AV1489" s="270"/>
      <c r="AW1489" s="277"/>
      <c r="AX1489" s="270"/>
      <c r="AY1489" s="270"/>
      <c r="AZ1489" s="270"/>
      <c r="BA1489" s="270"/>
      <c r="BB1489" s="270"/>
      <c r="BC1489" s="270"/>
      <c r="BD1489" s="270"/>
      <c r="BE1489" s="270"/>
      <c r="BH1489" s="249"/>
      <c r="BI1489" s="249"/>
      <c r="BJ1489" s="249"/>
      <c r="BK1489" s="249"/>
      <c r="BL1489" s="249"/>
      <c r="BM1489" s="249"/>
      <c r="BN1489" s="249"/>
      <c r="BO1489" s="249"/>
      <c r="BP1489" s="249"/>
      <c r="BQ1489" s="249"/>
      <c r="BR1489" s="249"/>
      <c r="BS1489" s="249"/>
      <c r="BT1489" s="249"/>
      <c r="BU1489" s="249"/>
      <c r="BV1489" s="249"/>
      <c r="BW1489" s="249"/>
      <c r="BX1489" s="249"/>
      <c r="BY1489" s="249"/>
      <c r="BZ1489" s="249"/>
      <c r="CE1489" s="249"/>
    </row>
    <row r="1490" spans="1:83" ht="14.4" x14ac:dyDescent="0.3">
      <c r="A1490" s="269"/>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70"/>
      <c r="AE1490" s="270"/>
      <c r="AF1490" s="270"/>
      <c r="AG1490" s="270"/>
      <c r="AH1490" s="270"/>
      <c r="AI1490" s="270"/>
      <c r="AJ1490" s="270"/>
      <c r="AK1490" s="270"/>
      <c r="AL1490" s="270"/>
      <c r="AM1490" s="270"/>
      <c r="AN1490" s="270"/>
      <c r="AO1490" s="270"/>
      <c r="AP1490" s="270"/>
      <c r="AQ1490" s="270"/>
      <c r="AR1490" s="270"/>
      <c r="AS1490" s="270"/>
      <c r="AT1490" s="270"/>
      <c r="AU1490" s="270"/>
      <c r="AV1490" s="270"/>
      <c r="AW1490" s="277"/>
      <c r="AX1490" s="270"/>
      <c r="AY1490" s="270"/>
      <c r="AZ1490" s="270"/>
      <c r="BA1490" s="270"/>
      <c r="BB1490" s="270"/>
      <c r="BC1490" s="270"/>
      <c r="BD1490" s="270"/>
      <c r="BE1490" s="270"/>
      <c r="BH1490" s="249"/>
      <c r="BI1490" s="249"/>
      <c r="BJ1490" s="249"/>
      <c r="BK1490" s="249"/>
      <c r="BL1490" s="249"/>
      <c r="BM1490" s="249"/>
      <c r="BN1490" s="249"/>
      <c r="BO1490" s="249"/>
      <c r="BP1490" s="249"/>
      <c r="BQ1490" s="249"/>
      <c r="BR1490" s="249"/>
      <c r="BS1490" s="249"/>
      <c r="BT1490" s="249"/>
      <c r="BU1490" s="249"/>
      <c r="BV1490" s="249"/>
      <c r="BW1490" s="249"/>
      <c r="BX1490" s="249"/>
      <c r="BY1490" s="249"/>
      <c r="BZ1490" s="249"/>
      <c r="CE1490" s="249"/>
    </row>
    <row r="1491" spans="1:83" ht="14.4" x14ac:dyDescent="0.3">
      <c r="A1491" s="269"/>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70"/>
      <c r="AE1491" s="270"/>
      <c r="AF1491" s="270"/>
      <c r="AG1491" s="270"/>
      <c r="AH1491" s="270"/>
      <c r="AI1491" s="270"/>
      <c r="AJ1491" s="270"/>
      <c r="AK1491" s="270"/>
      <c r="AL1491" s="270"/>
      <c r="AM1491" s="270"/>
      <c r="AN1491" s="270"/>
      <c r="AO1491" s="270"/>
      <c r="AP1491" s="270"/>
      <c r="AQ1491" s="270"/>
      <c r="AR1491" s="270"/>
      <c r="AS1491" s="270"/>
      <c r="AT1491" s="270"/>
      <c r="AU1491" s="270"/>
      <c r="AV1491" s="270"/>
      <c r="AW1491" s="277"/>
      <c r="AX1491" s="270"/>
      <c r="AY1491" s="270"/>
      <c r="AZ1491" s="270"/>
      <c r="BA1491" s="270"/>
      <c r="BB1491" s="270"/>
      <c r="BC1491" s="270"/>
      <c r="BD1491" s="270"/>
      <c r="BE1491" s="270"/>
      <c r="BH1491" s="249"/>
      <c r="BI1491" s="249"/>
      <c r="BJ1491" s="249"/>
      <c r="BK1491" s="249"/>
      <c r="BL1491" s="249"/>
      <c r="BM1491" s="249"/>
      <c r="BN1491" s="249"/>
      <c r="BO1491" s="249"/>
      <c r="BP1491" s="249"/>
      <c r="BQ1491" s="249"/>
      <c r="BR1491" s="249"/>
      <c r="BS1491" s="249"/>
      <c r="BT1491" s="249"/>
      <c r="BU1491" s="249"/>
      <c r="BV1491" s="249"/>
      <c r="BW1491" s="249"/>
      <c r="BX1491" s="249"/>
      <c r="BY1491" s="249"/>
      <c r="BZ1491" s="249"/>
      <c r="CE1491" s="249"/>
    </row>
    <row r="1492" spans="1:83" ht="14.4" x14ac:dyDescent="0.3">
      <c r="A1492" s="269"/>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70"/>
      <c r="AE1492" s="270"/>
      <c r="AF1492" s="270"/>
      <c r="AG1492" s="270"/>
      <c r="AH1492" s="270"/>
      <c r="AI1492" s="270"/>
      <c r="AJ1492" s="270"/>
      <c r="AK1492" s="270"/>
      <c r="AL1492" s="270"/>
      <c r="AM1492" s="270"/>
      <c r="AN1492" s="270"/>
      <c r="AO1492" s="270"/>
      <c r="AP1492" s="270"/>
      <c r="AQ1492" s="270"/>
      <c r="AR1492" s="270"/>
      <c r="AS1492" s="270"/>
      <c r="AT1492" s="270"/>
      <c r="AU1492" s="270"/>
      <c r="AV1492" s="270"/>
      <c r="AW1492" s="277"/>
      <c r="AX1492" s="270"/>
      <c r="AY1492" s="270"/>
      <c r="AZ1492" s="270"/>
      <c r="BA1492" s="270"/>
      <c r="BB1492" s="270"/>
      <c r="BC1492" s="270"/>
      <c r="BD1492" s="270"/>
      <c r="BE1492" s="270"/>
      <c r="BH1492" s="249"/>
      <c r="BI1492" s="249"/>
      <c r="BJ1492" s="249"/>
      <c r="BK1492" s="249"/>
      <c r="BL1492" s="249"/>
      <c r="BM1492" s="249"/>
      <c r="BN1492" s="249"/>
      <c r="BO1492" s="249"/>
      <c r="BP1492" s="249"/>
      <c r="BQ1492" s="249"/>
      <c r="BR1492" s="249"/>
      <c r="BS1492" s="249"/>
      <c r="BT1492" s="249"/>
      <c r="BU1492" s="249"/>
      <c r="BV1492" s="249"/>
      <c r="BW1492" s="249"/>
      <c r="BX1492" s="249"/>
      <c r="BY1492" s="249"/>
      <c r="BZ1492" s="249"/>
      <c r="CE1492" s="249"/>
    </row>
    <row r="1493" spans="1:83" ht="14.4" x14ac:dyDescent="0.3">
      <c r="A1493" s="269"/>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70"/>
      <c r="AE1493" s="270"/>
      <c r="AF1493" s="270"/>
      <c r="AG1493" s="270"/>
      <c r="AH1493" s="270"/>
      <c r="AI1493" s="270"/>
      <c r="AJ1493" s="270"/>
      <c r="AK1493" s="270"/>
      <c r="AL1493" s="270"/>
      <c r="AM1493" s="270"/>
      <c r="AN1493" s="270"/>
      <c r="AO1493" s="270"/>
      <c r="AP1493" s="270"/>
      <c r="AQ1493" s="270"/>
      <c r="AR1493" s="270"/>
      <c r="AS1493" s="270"/>
      <c r="AT1493" s="270"/>
      <c r="AU1493" s="270"/>
      <c r="AV1493" s="270"/>
      <c r="AW1493" s="277"/>
      <c r="AX1493" s="270"/>
      <c r="AY1493" s="270"/>
      <c r="AZ1493" s="270"/>
      <c r="BA1493" s="270"/>
      <c r="BB1493" s="270"/>
      <c r="BC1493" s="270"/>
      <c r="BD1493" s="270"/>
      <c r="BE1493" s="270"/>
      <c r="BH1493" s="249"/>
      <c r="BI1493" s="249"/>
      <c r="BJ1493" s="249"/>
      <c r="BK1493" s="249"/>
      <c r="BL1493" s="249"/>
      <c r="BM1493" s="249"/>
      <c r="BN1493" s="249"/>
      <c r="BO1493" s="249"/>
      <c r="BP1493" s="249"/>
      <c r="BQ1493" s="249"/>
      <c r="BR1493" s="249"/>
      <c r="BS1493" s="249"/>
      <c r="BT1493" s="249"/>
      <c r="BU1493" s="249"/>
      <c r="BV1493" s="249"/>
      <c r="BW1493" s="249"/>
      <c r="BX1493" s="249"/>
      <c r="BY1493" s="249"/>
      <c r="BZ1493" s="249"/>
      <c r="CE1493" s="249"/>
    </row>
    <row r="1494" spans="1:83" ht="14.4" x14ac:dyDescent="0.3">
      <c r="A1494" s="269"/>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70"/>
      <c r="AE1494" s="270"/>
      <c r="AF1494" s="270"/>
      <c r="AG1494" s="270"/>
      <c r="AH1494" s="270"/>
      <c r="AI1494" s="270"/>
      <c r="AJ1494" s="270"/>
      <c r="AK1494" s="270"/>
      <c r="AL1494" s="270"/>
      <c r="AM1494" s="270"/>
      <c r="AN1494" s="270"/>
      <c r="AO1494" s="270"/>
      <c r="AP1494" s="270"/>
      <c r="AQ1494" s="270"/>
      <c r="AR1494" s="270"/>
      <c r="AS1494" s="270"/>
      <c r="AT1494" s="270"/>
      <c r="AU1494" s="270"/>
      <c r="AV1494" s="270"/>
      <c r="AW1494" s="277"/>
      <c r="AX1494" s="270"/>
      <c r="AY1494" s="270"/>
      <c r="AZ1494" s="270"/>
      <c r="BA1494" s="270"/>
      <c r="BB1494" s="270"/>
      <c r="BC1494" s="270"/>
      <c r="BD1494" s="270"/>
      <c r="BE1494" s="270"/>
      <c r="BH1494" s="249"/>
      <c r="BI1494" s="249"/>
      <c r="BJ1494" s="249"/>
      <c r="BK1494" s="249"/>
      <c r="BL1494" s="249"/>
      <c r="BM1494" s="249"/>
      <c r="BN1494" s="249"/>
      <c r="BO1494" s="249"/>
      <c r="BP1494" s="249"/>
      <c r="BQ1494" s="249"/>
      <c r="BR1494" s="249"/>
      <c r="BS1494" s="249"/>
      <c r="BT1494" s="249"/>
      <c r="BU1494" s="249"/>
      <c r="BV1494" s="249"/>
      <c r="BW1494" s="249"/>
      <c r="BX1494" s="249"/>
      <c r="BY1494" s="249"/>
      <c r="BZ1494" s="249"/>
      <c r="CE1494" s="249"/>
    </row>
    <row r="1495" spans="1:83" ht="14.4" x14ac:dyDescent="0.3">
      <c r="A1495" s="269"/>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270"/>
      <c r="AF1495" s="270"/>
      <c r="AG1495" s="270"/>
      <c r="AH1495" s="270"/>
      <c r="AI1495" s="270"/>
      <c r="AJ1495" s="270"/>
      <c r="AK1495" s="270"/>
      <c r="AL1495" s="270"/>
      <c r="AM1495" s="270"/>
      <c r="AN1495" s="270"/>
      <c r="AO1495" s="270"/>
      <c r="AP1495" s="270"/>
      <c r="AQ1495" s="270"/>
      <c r="AR1495" s="270"/>
      <c r="AS1495" s="270"/>
      <c r="AT1495" s="270"/>
      <c r="AU1495" s="270"/>
      <c r="AV1495" s="270"/>
      <c r="AW1495" s="277"/>
      <c r="AX1495" s="270"/>
      <c r="AY1495" s="270"/>
      <c r="AZ1495" s="270"/>
      <c r="BA1495" s="270"/>
      <c r="BB1495" s="270"/>
      <c r="BC1495" s="270"/>
      <c r="BD1495" s="270"/>
      <c r="BE1495" s="270"/>
      <c r="BH1495" s="249"/>
      <c r="BI1495" s="249"/>
      <c r="BJ1495" s="249"/>
      <c r="BK1495" s="249"/>
      <c r="BL1495" s="249"/>
      <c r="BM1495" s="249"/>
      <c r="BN1495" s="249"/>
      <c r="BO1495" s="249"/>
      <c r="BP1495" s="249"/>
      <c r="BQ1495" s="249"/>
      <c r="BR1495" s="249"/>
      <c r="BS1495" s="249"/>
      <c r="BT1495" s="249"/>
      <c r="BU1495" s="249"/>
      <c r="BV1495" s="249"/>
      <c r="BW1495" s="249"/>
      <c r="BX1495" s="249"/>
      <c r="BY1495" s="249"/>
      <c r="BZ1495" s="249"/>
      <c r="CE1495" s="249"/>
    </row>
    <row r="1496" spans="1:83" ht="14.4" x14ac:dyDescent="0.3">
      <c r="A1496" s="269"/>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270"/>
      <c r="AF1496" s="270"/>
      <c r="AG1496" s="270"/>
      <c r="AH1496" s="270"/>
      <c r="AI1496" s="270"/>
      <c r="AJ1496" s="270"/>
      <c r="AK1496" s="270"/>
      <c r="AL1496" s="270"/>
      <c r="AM1496" s="270"/>
      <c r="AN1496" s="270"/>
      <c r="AO1496" s="270"/>
      <c r="AP1496" s="270"/>
      <c r="AQ1496" s="270"/>
      <c r="AR1496" s="270"/>
      <c r="AS1496" s="270"/>
      <c r="AT1496" s="270"/>
      <c r="AU1496" s="270"/>
      <c r="AV1496" s="270"/>
      <c r="AW1496" s="277"/>
      <c r="AX1496" s="270"/>
      <c r="AY1496" s="270"/>
      <c r="AZ1496" s="270"/>
      <c r="BA1496" s="270"/>
      <c r="BB1496" s="270"/>
      <c r="BC1496" s="270"/>
      <c r="BD1496" s="270"/>
      <c r="BE1496" s="270"/>
      <c r="BH1496" s="249"/>
      <c r="BI1496" s="249"/>
      <c r="BJ1496" s="249"/>
      <c r="BK1496" s="249"/>
      <c r="BL1496" s="249"/>
      <c r="BM1496" s="249"/>
      <c r="BN1496" s="249"/>
      <c r="BO1496" s="249"/>
      <c r="BP1496" s="249"/>
      <c r="BQ1496" s="249"/>
      <c r="BR1496" s="249"/>
      <c r="BS1496" s="249"/>
      <c r="BT1496" s="249"/>
      <c r="BU1496" s="249"/>
      <c r="BV1496" s="249"/>
      <c r="BW1496" s="249"/>
      <c r="BX1496" s="249"/>
      <c r="BY1496" s="249"/>
      <c r="BZ1496" s="249"/>
      <c r="CE1496" s="249"/>
    </row>
    <row r="1497" spans="1:83" ht="14.4" x14ac:dyDescent="0.3">
      <c r="A1497" s="269"/>
      <c r="B1497" s="270"/>
      <c r="C1497" s="270"/>
      <c r="D1497" s="270"/>
      <c r="E1497" s="270"/>
      <c r="F1497" s="270"/>
      <c r="G1497" s="270"/>
      <c r="H1497" s="270"/>
      <c r="I1497" s="270"/>
      <c r="J1497" s="270"/>
      <c r="K1497" s="270"/>
      <c r="L1497" s="270"/>
      <c r="M1497" s="270"/>
      <c r="N1497" s="270"/>
      <c r="O1497" s="270"/>
      <c r="P1497" s="270"/>
      <c r="Q1497" s="270"/>
      <c r="R1497" s="270"/>
      <c r="S1497" s="270"/>
      <c r="T1497" s="270"/>
      <c r="U1497" s="270"/>
      <c r="V1497" s="270"/>
      <c r="W1497" s="270"/>
      <c r="X1497" s="270"/>
      <c r="Y1497" s="270"/>
      <c r="Z1497" s="270"/>
      <c r="AA1497" s="270"/>
      <c r="AB1497" s="270"/>
      <c r="AC1497" s="270"/>
      <c r="AD1497" s="270"/>
      <c r="AE1497" s="270"/>
      <c r="AF1497" s="270"/>
      <c r="AG1497" s="270"/>
      <c r="AH1497" s="270"/>
      <c r="AI1497" s="270"/>
      <c r="AJ1497" s="270"/>
      <c r="AK1497" s="270"/>
      <c r="AL1497" s="270"/>
      <c r="AM1497" s="270"/>
      <c r="AN1497" s="270"/>
      <c r="AO1497" s="270"/>
      <c r="AP1497" s="270"/>
      <c r="AQ1497" s="270"/>
      <c r="AR1497" s="270"/>
      <c r="AS1497" s="270"/>
      <c r="AT1497" s="270"/>
      <c r="AU1497" s="270"/>
      <c r="AV1497" s="270"/>
      <c r="AW1497" s="277"/>
      <c r="AX1497" s="270"/>
      <c r="AY1497" s="270"/>
      <c r="AZ1497" s="270"/>
      <c r="BA1497" s="270"/>
      <c r="BB1497" s="270"/>
      <c r="BC1497" s="270"/>
      <c r="BD1497" s="270"/>
      <c r="BE1497" s="270"/>
      <c r="BH1497" s="249"/>
      <c r="BI1497" s="249"/>
      <c r="BJ1497" s="249"/>
      <c r="BK1497" s="249"/>
      <c r="BL1497" s="249"/>
      <c r="BM1497" s="249"/>
      <c r="BN1497" s="249"/>
      <c r="BO1497" s="249"/>
      <c r="BP1497" s="249"/>
      <c r="BQ1497" s="249"/>
      <c r="BR1497" s="249"/>
      <c r="BS1497" s="249"/>
      <c r="BT1497" s="249"/>
      <c r="BU1497" s="249"/>
      <c r="BV1497" s="249"/>
      <c r="BW1497" s="249"/>
      <c r="BX1497" s="249"/>
      <c r="BY1497" s="249"/>
      <c r="BZ1497" s="249"/>
      <c r="CE1497" s="249"/>
    </row>
    <row r="1498" spans="1:83" ht="14.4" x14ac:dyDescent="0.3">
      <c r="A1498" s="269"/>
      <c r="B1498" s="270"/>
      <c r="C1498" s="270"/>
      <c r="D1498" s="270"/>
      <c r="E1498" s="270"/>
      <c r="F1498" s="270"/>
      <c r="G1498" s="270"/>
      <c r="H1498" s="270"/>
      <c r="I1498" s="270"/>
      <c r="J1498" s="270"/>
      <c r="K1498" s="270"/>
      <c r="L1498" s="270"/>
      <c r="M1498" s="270"/>
      <c r="N1498" s="270"/>
      <c r="O1498" s="270"/>
      <c r="P1498" s="270"/>
      <c r="Q1498" s="270"/>
      <c r="R1498" s="270"/>
      <c r="S1498" s="270"/>
      <c r="T1498" s="270"/>
      <c r="U1498" s="270"/>
      <c r="V1498" s="270"/>
      <c r="W1498" s="270"/>
      <c r="X1498" s="270"/>
      <c r="Y1498" s="270"/>
      <c r="Z1498" s="270"/>
      <c r="AA1498" s="270"/>
      <c r="AB1498" s="270"/>
      <c r="AC1498" s="270"/>
      <c r="AD1498" s="270"/>
      <c r="AE1498" s="270"/>
      <c r="AF1498" s="270"/>
      <c r="AG1498" s="270"/>
      <c r="AH1498" s="270"/>
      <c r="AI1498" s="270"/>
      <c r="AJ1498" s="270"/>
      <c r="AK1498" s="270"/>
      <c r="AL1498" s="270"/>
      <c r="AM1498" s="270"/>
      <c r="AN1498" s="270"/>
      <c r="AO1498" s="270"/>
      <c r="AP1498" s="270"/>
      <c r="AQ1498" s="270"/>
      <c r="AR1498" s="270"/>
      <c r="AS1498" s="270"/>
      <c r="AT1498" s="270"/>
      <c r="AU1498" s="270"/>
      <c r="AV1498" s="270"/>
      <c r="AW1498" s="277"/>
      <c r="AX1498" s="270"/>
      <c r="AY1498" s="270"/>
      <c r="AZ1498" s="270"/>
      <c r="BA1498" s="270"/>
      <c r="BB1498" s="270"/>
      <c r="BC1498" s="270"/>
      <c r="BD1498" s="270"/>
      <c r="BE1498" s="270"/>
      <c r="BH1498" s="249"/>
      <c r="BI1498" s="249"/>
      <c r="BJ1498" s="249"/>
      <c r="BK1498" s="249"/>
      <c r="BL1498" s="249"/>
      <c r="BM1498" s="249"/>
      <c r="BN1498" s="249"/>
      <c r="BO1498" s="249"/>
      <c r="BP1498" s="249"/>
      <c r="BQ1498" s="249"/>
      <c r="BR1498" s="249"/>
      <c r="BS1498" s="249"/>
      <c r="BT1498" s="249"/>
      <c r="BU1498" s="249"/>
      <c r="BV1498" s="249"/>
      <c r="BW1498" s="249"/>
      <c r="BX1498" s="249"/>
      <c r="BY1498" s="249"/>
      <c r="BZ1498" s="249"/>
      <c r="CE1498" s="249"/>
    </row>
    <row r="1499" spans="1:83" ht="14.4" x14ac:dyDescent="0.3">
      <c r="A1499" s="269"/>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270"/>
      <c r="AE1499" s="270"/>
      <c r="AF1499" s="270"/>
      <c r="AG1499" s="270"/>
      <c r="AH1499" s="270"/>
      <c r="AI1499" s="270"/>
      <c r="AJ1499" s="270"/>
      <c r="AK1499" s="270"/>
      <c r="AL1499" s="270"/>
      <c r="AM1499" s="270"/>
      <c r="AN1499" s="270"/>
      <c r="AO1499" s="270"/>
      <c r="AP1499" s="270"/>
      <c r="AQ1499" s="270"/>
      <c r="AR1499" s="270"/>
      <c r="AS1499" s="270"/>
      <c r="AT1499" s="270"/>
      <c r="AU1499" s="270"/>
      <c r="AV1499" s="270"/>
      <c r="AW1499" s="277"/>
      <c r="AX1499" s="270"/>
      <c r="AY1499" s="270"/>
      <c r="AZ1499" s="270"/>
      <c r="BA1499" s="270"/>
      <c r="BB1499" s="270"/>
      <c r="BC1499" s="270"/>
      <c r="BD1499" s="270"/>
      <c r="BE1499" s="270"/>
      <c r="BH1499" s="249"/>
      <c r="BI1499" s="249"/>
      <c r="BJ1499" s="249"/>
      <c r="BK1499" s="249"/>
      <c r="BL1499" s="249"/>
      <c r="BM1499" s="249"/>
      <c r="BN1499" s="249"/>
      <c r="BO1499" s="249"/>
      <c r="BP1499" s="249"/>
      <c r="BQ1499" s="249"/>
      <c r="BR1499" s="249"/>
      <c r="BS1499" s="249"/>
      <c r="BT1499" s="249"/>
      <c r="BU1499" s="249"/>
      <c r="BV1499" s="249"/>
      <c r="BW1499" s="249"/>
      <c r="BX1499" s="249"/>
      <c r="BY1499" s="249"/>
      <c r="BZ1499" s="249"/>
      <c r="CE1499" s="249"/>
    </row>
    <row r="1500" spans="1:83" ht="14.4" x14ac:dyDescent="0.3">
      <c r="A1500" s="269"/>
      <c r="B1500" s="270"/>
      <c r="C1500" s="270"/>
      <c r="D1500" s="270"/>
      <c r="E1500" s="270"/>
      <c r="F1500" s="270"/>
      <c r="G1500" s="270"/>
      <c r="H1500" s="270"/>
      <c r="I1500" s="270"/>
      <c r="J1500" s="270"/>
      <c r="K1500" s="270"/>
      <c r="L1500" s="270"/>
      <c r="M1500" s="270"/>
      <c r="N1500" s="270"/>
      <c r="O1500" s="270"/>
      <c r="P1500" s="270"/>
      <c r="Q1500" s="270"/>
      <c r="R1500" s="270"/>
      <c r="S1500" s="270"/>
      <c r="T1500" s="270"/>
      <c r="U1500" s="270"/>
      <c r="V1500" s="270"/>
      <c r="W1500" s="270"/>
      <c r="X1500" s="270"/>
      <c r="Y1500" s="270"/>
      <c r="Z1500" s="270"/>
      <c r="AA1500" s="270"/>
      <c r="AB1500" s="270"/>
      <c r="AC1500" s="270"/>
      <c r="AD1500" s="270"/>
      <c r="AE1500" s="270"/>
      <c r="AF1500" s="270"/>
      <c r="AG1500" s="270"/>
      <c r="AH1500" s="270"/>
      <c r="AI1500" s="270"/>
      <c r="AJ1500" s="270"/>
      <c r="AK1500" s="270"/>
      <c r="AL1500" s="270"/>
      <c r="AM1500" s="270"/>
      <c r="AN1500" s="270"/>
      <c r="AO1500" s="270"/>
      <c r="AP1500" s="270"/>
      <c r="AQ1500" s="270"/>
      <c r="AR1500" s="270"/>
      <c r="AS1500" s="270"/>
      <c r="AT1500" s="270"/>
      <c r="AU1500" s="270"/>
      <c r="AV1500" s="270"/>
      <c r="AW1500" s="277"/>
      <c r="AX1500" s="270"/>
      <c r="AY1500" s="270"/>
      <c r="AZ1500" s="270"/>
      <c r="BA1500" s="270"/>
      <c r="BB1500" s="270"/>
      <c r="BC1500" s="270"/>
      <c r="BD1500" s="270"/>
      <c r="BE1500" s="270"/>
      <c r="BH1500" s="249"/>
      <c r="BI1500" s="249"/>
      <c r="BJ1500" s="249"/>
      <c r="BK1500" s="249"/>
      <c r="BL1500" s="249"/>
      <c r="BM1500" s="249"/>
      <c r="BN1500" s="249"/>
      <c r="BO1500" s="249"/>
      <c r="BP1500" s="249"/>
      <c r="BQ1500" s="249"/>
      <c r="BR1500" s="249"/>
      <c r="BS1500" s="249"/>
      <c r="BT1500" s="249"/>
      <c r="BU1500" s="249"/>
      <c r="BV1500" s="249"/>
      <c r="BW1500" s="249"/>
      <c r="BX1500" s="249"/>
      <c r="BY1500" s="249"/>
      <c r="BZ1500" s="249"/>
      <c r="CE1500" s="249"/>
    </row>
    <row r="1501" spans="1:83" ht="14.4" x14ac:dyDescent="0.3">
      <c r="A1501" s="269"/>
      <c r="B1501" s="270"/>
      <c r="C1501" s="270"/>
      <c r="D1501" s="270"/>
      <c r="E1501" s="270"/>
      <c r="F1501" s="270"/>
      <c r="G1501" s="270"/>
      <c r="H1501" s="270"/>
      <c r="I1501" s="270"/>
      <c r="J1501" s="270"/>
      <c r="K1501" s="270"/>
      <c r="L1501" s="270"/>
      <c r="M1501" s="270"/>
      <c r="N1501" s="270"/>
      <c r="O1501" s="270"/>
      <c r="P1501" s="270"/>
      <c r="Q1501" s="270"/>
      <c r="R1501" s="270"/>
      <c r="S1501" s="270"/>
      <c r="T1501" s="270"/>
      <c r="U1501" s="270"/>
      <c r="V1501" s="270"/>
      <c r="W1501" s="270"/>
      <c r="X1501" s="270"/>
      <c r="Y1501" s="270"/>
      <c r="Z1501" s="270"/>
      <c r="AA1501" s="270"/>
      <c r="AB1501" s="270"/>
      <c r="AC1501" s="270"/>
      <c r="AD1501" s="270"/>
      <c r="AE1501" s="270"/>
      <c r="AF1501" s="270"/>
      <c r="AG1501" s="270"/>
      <c r="AH1501" s="270"/>
      <c r="AI1501" s="270"/>
      <c r="AJ1501" s="270"/>
      <c r="AK1501" s="270"/>
      <c r="AL1501" s="270"/>
      <c r="AM1501" s="270"/>
      <c r="AN1501" s="270"/>
      <c r="AO1501" s="270"/>
      <c r="AP1501" s="270"/>
      <c r="AQ1501" s="270"/>
      <c r="AR1501" s="270"/>
      <c r="AS1501" s="270"/>
      <c r="AT1501" s="270"/>
      <c r="AU1501" s="270"/>
      <c r="AV1501" s="270"/>
      <c r="AW1501" s="277"/>
      <c r="AX1501" s="270"/>
      <c r="AY1501" s="270"/>
      <c r="AZ1501" s="270"/>
      <c r="BA1501" s="270"/>
      <c r="BB1501" s="270"/>
      <c r="BC1501" s="270"/>
      <c r="BD1501" s="270"/>
      <c r="BE1501" s="270"/>
      <c r="BH1501" s="249"/>
      <c r="BI1501" s="249"/>
      <c r="BJ1501" s="249"/>
      <c r="BK1501" s="249"/>
      <c r="BL1501" s="249"/>
      <c r="BM1501" s="249"/>
      <c r="BN1501" s="249"/>
      <c r="BO1501" s="249"/>
      <c r="BP1501" s="249"/>
      <c r="BQ1501" s="249"/>
      <c r="BR1501" s="249"/>
      <c r="BS1501" s="249"/>
      <c r="BT1501" s="249"/>
      <c r="BU1501" s="249"/>
      <c r="BV1501" s="249"/>
      <c r="BW1501" s="249"/>
      <c r="BX1501" s="249"/>
      <c r="BY1501" s="249"/>
      <c r="BZ1501" s="249"/>
      <c r="CE1501" s="249"/>
    </row>
    <row r="1502" spans="1:83" ht="14.4" x14ac:dyDescent="0.3">
      <c r="A1502" s="269"/>
      <c r="B1502" s="270"/>
      <c r="C1502" s="270"/>
      <c r="D1502" s="270"/>
      <c r="E1502" s="270"/>
      <c r="F1502" s="270"/>
      <c r="G1502" s="270"/>
      <c r="H1502" s="270"/>
      <c r="I1502" s="270"/>
      <c r="J1502" s="270"/>
      <c r="K1502" s="270"/>
      <c r="L1502" s="270"/>
      <c r="M1502" s="270"/>
      <c r="N1502" s="270"/>
      <c r="O1502" s="270"/>
      <c r="P1502" s="270"/>
      <c r="Q1502" s="270"/>
      <c r="R1502" s="270"/>
      <c r="S1502" s="270"/>
      <c r="T1502" s="270"/>
      <c r="U1502" s="270"/>
      <c r="V1502" s="270"/>
      <c r="W1502" s="270"/>
      <c r="X1502" s="270"/>
      <c r="Y1502" s="270"/>
      <c r="Z1502" s="270"/>
      <c r="AA1502" s="270"/>
      <c r="AB1502" s="270"/>
      <c r="AC1502" s="270"/>
      <c r="AD1502" s="270"/>
      <c r="AE1502" s="270"/>
      <c r="AF1502" s="270"/>
      <c r="AG1502" s="270"/>
      <c r="AH1502" s="270"/>
      <c r="AI1502" s="270"/>
      <c r="AJ1502" s="270"/>
      <c r="AK1502" s="270"/>
      <c r="AL1502" s="270"/>
      <c r="AM1502" s="270"/>
      <c r="AN1502" s="270"/>
      <c r="AO1502" s="270"/>
      <c r="AP1502" s="270"/>
      <c r="AQ1502" s="270"/>
      <c r="AR1502" s="270"/>
      <c r="AS1502" s="270"/>
      <c r="AT1502" s="270"/>
      <c r="AU1502" s="270"/>
      <c r="AV1502" s="270"/>
      <c r="AW1502" s="277"/>
      <c r="AX1502" s="270"/>
      <c r="AY1502" s="270"/>
      <c r="AZ1502" s="270"/>
      <c r="BA1502" s="270"/>
      <c r="BB1502" s="270"/>
      <c r="BC1502" s="270"/>
      <c r="BD1502" s="270"/>
      <c r="BE1502" s="270"/>
      <c r="BH1502" s="249"/>
      <c r="BI1502" s="249"/>
      <c r="BJ1502" s="249"/>
      <c r="BK1502" s="249"/>
      <c r="BL1502" s="249"/>
      <c r="BM1502" s="249"/>
      <c r="BN1502" s="249"/>
      <c r="BO1502" s="249"/>
      <c r="BP1502" s="249"/>
      <c r="BQ1502" s="249"/>
      <c r="BR1502" s="249"/>
      <c r="BS1502" s="249"/>
      <c r="BT1502" s="249"/>
      <c r="BU1502" s="249"/>
      <c r="BV1502" s="249"/>
      <c r="BW1502" s="249"/>
      <c r="BX1502" s="249"/>
      <c r="BY1502" s="249"/>
      <c r="BZ1502" s="249"/>
      <c r="CE1502" s="249"/>
    </row>
    <row r="1503" spans="1:83" ht="14.4" x14ac:dyDescent="0.3">
      <c r="A1503" s="269"/>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70"/>
      <c r="AE1503" s="270"/>
      <c r="AF1503" s="270"/>
      <c r="AG1503" s="270"/>
      <c r="AH1503" s="270"/>
      <c r="AI1503" s="270"/>
      <c r="AJ1503" s="270"/>
      <c r="AK1503" s="270"/>
      <c r="AL1503" s="270"/>
      <c r="AM1503" s="270"/>
      <c r="AN1503" s="270"/>
      <c r="AO1503" s="270"/>
      <c r="AP1503" s="270"/>
      <c r="AQ1503" s="270"/>
      <c r="AR1503" s="270"/>
      <c r="AS1503" s="270"/>
      <c r="AT1503" s="270"/>
      <c r="AU1503" s="270"/>
      <c r="AV1503" s="270"/>
      <c r="AW1503" s="277"/>
      <c r="AX1503" s="270"/>
      <c r="AY1503" s="270"/>
      <c r="AZ1503" s="270"/>
      <c r="BA1503" s="270"/>
      <c r="BB1503" s="270"/>
      <c r="BC1503" s="270"/>
      <c r="BD1503" s="270"/>
      <c r="BE1503" s="270"/>
      <c r="BH1503" s="249"/>
      <c r="BI1503" s="249"/>
      <c r="BJ1503" s="249"/>
      <c r="BK1503" s="249"/>
      <c r="BL1503" s="249"/>
      <c r="BM1503" s="249"/>
      <c r="BN1503" s="249"/>
      <c r="BO1503" s="249"/>
      <c r="BP1503" s="249"/>
      <c r="BQ1503" s="249"/>
      <c r="BR1503" s="249"/>
      <c r="BS1503" s="249"/>
      <c r="BT1503" s="249"/>
      <c r="BU1503" s="249"/>
      <c r="BV1503" s="249"/>
      <c r="BW1503" s="249"/>
      <c r="BX1503" s="249"/>
      <c r="BY1503" s="249"/>
      <c r="BZ1503" s="249"/>
      <c r="CE1503" s="249"/>
    </row>
    <row r="1504" spans="1:83" ht="14.4" x14ac:dyDescent="0.3">
      <c r="A1504" s="269"/>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70"/>
      <c r="AE1504" s="270"/>
      <c r="AF1504" s="270"/>
      <c r="AG1504" s="270"/>
      <c r="AH1504" s="270"/>
      <c r="AI1504" s="270"/>
      <c r="AJ1504" s="270"/>
      <c r="AK1504" s="270"/>
      <c r="AL1504" s="270"/>
      <c r="AM1504" s="270"/>
      <c r="AN1504" s="270"/>
      <c r="AO1504" s="270"/>
      <c r="AP1504" s="270"/>
      <c r="AQ1504" s="270"/>
      <c r="AR1504" s="270"/>
      <c r="AS1504" s="270"/>
      <c r="AT1504" s="270"/>
      <c r="AU1504" s="270"/>
      <c r="AV1504" s="270"/>
      <c r="AW1504" s="277"/>
      <c r="AX1504" s="270"/>
      <c r="AY1504" s="270"/>
      <c r="AZ1504" s="270"/>
      <c r="BA1504" s="270"/>
      <c r="BB1504" s="270"/>
      <c r="BC1504" s="270"/>
      <c r="BD1504" s="270"/>
      <c r="BE1504" s="270"/>
      <c r="BH1504" s="249"/>
      <c r="BI1504" s="249"/>
      <c r="BJ1504" s="249"/>
      <c r="BK1504" s="249"/>
      <c r="BL1504" s="249"/>
      <c r="BM1504" s="249"/>
      <c r="BN1504" s="249"/>
      <c r="BO1504" s="249"/>
      <c r="BP1504" s="249"/>
      <c r="BQ1504" s="249"/>
      <c r="BR1504" s="249"/>
      <c r="BS1504" s="249"/>
      <c r="BT1504" s="249"/>
      <c r="BU1504" s="249"/>
      <c r="BV1504" s="249"/>
      <c r="BW1504" s="249"/>
      <c r="BX1504" s="249"/>
      <c r="BY1504" s="249"/>
      <c r="BZ1504" s="249"/>
      <c r="CA1504" s="249"/>
      <c r="CB1504" s="249"/>
      <c r="CC1504" s="249"/>
      <c r="CD1504" s="249"/>
      <c r="CE1504" s="249"/>
    </row>
    <row r="1505" spans="1:83" ht="14.4" x14ac:dyDescent="0.3">
      <c r="A1505" s="271"/>
      <c r="B1505" s="272"/>
      <c r="C1505" s="270"/>
      <c r="D1505" s="270"/>
      <c r="E1505" s="270"/>
      <c r="F1505" s="270"/>
      <c r="G1505" s="270"/>
      <c r="H1505" s="270"/>
      <c r="I1505" s="270"/>
      <c r="J1505" s="270"/>
      <c r="K1505" s="270"/>
      <c r="L1505" s="270"/>
      <c r="M1505" s="270"/>
      <c r="N1505" s="249"/>
      <c r="O1505" s="249"/>
      <c r="P1505" s="249"/>
      <c r="Q1505" s="249"/>
      <c r="R1505" s="249"/>
      <c r="S1505" s="249"/>
      <c r="T1505" s="249"/>
      <c r="U1505" s="249"/>
      <c r="V1505" s="249"/>
      <c r="W1505" s="249"/>
      <c r="X1505" s="249"/>
      <c r="Y1505" s="249"/>
      <c r="Z1505" s="249"/>
      <c r="AA1505" s="249"/>
      <c r="AB1505" s="249"/>
      <c r="AC1505" s="249"/>
      <c r="AD1505" s="249"/>
      <c r="AE1505" s="249"/>
      <c r="AF1505" s="249"/>
      <c r="AG1505" s="249"/>
      <c r="AH1505" s="249"/>
      <c r="AI1505" s="249"/>
      <c r="AJ1505" s="249"/>
      <c r="AK1505" s="249"/>
      <c r="AL1505" s="249"/>
      <c r="AM1505" s="249"/>
      <c r="AN1505" s="249"/>
      <c r="AO1505" s="249"/>
      <c r="AP1505" s="249"/>
      <c r="AQ1505" s="249"/>
      <c r="AR1505" s="249"/>
      <c r="AS1505" s="249"/>
      <c r="AT1505" s="249"/>
      <c r="AU1505" s="249"/>
      <c r="AV1505" s="249"/>
      <c r="AW1505" s="276"/>
      <c r="AX1505" s="249"/>
      <c r="AY1505" s="249"/>
      <c r="AZ1505" s="249"/>
      <c r="BA1505" s="249"/>
      <c r="BB1505" s="249"/>
      <c r="BC1505" s="249"/>
      <c r="BD1505" s="249"/>
      <c r="BE1505" s="270"/>
      <c r="BH1505" s="249"/>
      <c r="BI1505" s="249"/>
      <c r="BJ1505" s="249"/>
      <c r="BK1505" s="249"/>
      <c r="BL1505" s="249"/>
      <c r="BM1505" s="249"/>
      <c r="BN1505" s="249"/>
      <c r="BO1505" s="249"/>
      <c r="BP1505" s="249"/>
      <c r="BQ1505" s="249"/>
      <c r="BR1505" s="249"/>
      <c r="BS1505" s="249"/>
      <c r="BT1505" s="249"/>
      <c r="BU1505" s="249"/>
      <c r="BV1505" s="249"/>
      <c r="BW1505" s="249"/>
      <c r="BX1505" s="249"/>
      <c r="BY1505" s="249"/>
      <c r="BZ1505" s="249"/>
      <c r="CE1505" s="249"/>
    </row>
    <row r="1506" spans="1:83" ht="14.4" x14ac:dyDescent="0.3">
      <c r="A1506" s="269"/>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70"/>
      <c r="AE1506" s="270"/>
      <c r="AF1506" s="270"/>
      <c r="AG1506" s="270"/>
      <c r="AH1506" s="270"/>
      <c r="AI1506" s="270"/>
      <c r="AJ1506" s="270"/>
      <c r="AK1506" s="270"/>
      <c r="AL1506" s="270"/>
      <c r="AM1506" s="270"/>
      <c r="AN1506" s="270"/>
      <c r="AO1506" s="270"/>
      <c r="AP1506" s="270"/>
      <c r="AQ1506" s="270"/>
      <c r="AR1506" s="270"/>
      <c r="AS1506" s="270"/>
      <c r="AT1506" s="270"/>
      <c r="AU1506" s="270"/>
      <c r="AV1506" s="270"/>
      <c r="AW1506" s="277"/>
      <c r="AX1506" s="270"/>
      <c r="AY1506" s="270"/>
      <c r="AZ1506" s="270"/>
      <c r="BA1506" s="270"/>
      <c r="BB1506" s="270"/>
      <c r="BC1506" s="270"/>
      <c r="BD1506" s="270"/>
      <c r="BE1506" s="270"/>
      <c r="BH1506" s="249"/>
      <c r="BI1506" s="249"/>
      <c r="BJ1506" s="249"/>
      <c r="BK1506" s="249"/>
      <c r="BL1506" s="249"/>
      <c r="BM1506" s="249"/>
      <c r="BN1506" s="249"/>
      <c r="BO1506" s="249"/>
      <c r="BP1506" s="249"/>
      <c r="BQ1506" s="249"/>
      <c r="BR1506" s="249"/>
      <c r="BS1506" s="249"/>
      <c r="BT1506" s="249"/>
      <c r="BU1506" s="249"/>
      <c r="BV1506" s="249"/>
      <c r="BW1506" s="249"/>
      <c r="BX1506" s="249"/>
      <c r="BY1506" s="249"/>
      <c r="BZ1506" s="249"/>
      <c r="CE1506" s="249"/>
    </row>
    <row r="1507" spans="1:83" ht="14.4" x14ac:dyDescent="0.3">
      <c r="A1507" s="269"/>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70"/>
      <c r="AE1507" s="270"/>
      <c r="AF1507" s="270"/>
      <c r="AG1507" s="270"/>
      <c r="AH1507" s="270"/>
      <c r="AI1507" s="270"/>
      <c r="AJ1507" s="270"/>
      <c r="AK1507" s="270"/>
      <c r="AL1507" s="270"/>
      <c r="AM1507" s="270"/>
      <c r="AN1507" s="270"/>
      <c r="AO1507" s="270"/>
      <c r="AP1507" s="270"/>
      <c r="AQ1507" s="270"/>
      <c r="AR1507" s="270"/>
      <c r="AS1507" s="270"/>
      <c r="AT1507" s="270"/>
      <c r="AU1507" s="270"/>
      <c r="AV1507" s="270"/>
      <c r="AW1507" s="277"/>
      <c r="AX1507" s="270"/>
      <c r="AY1507" s="270"/>
      <c r="AZ1507" s="270"/>
      <c r="BA1507" s="270"/>
      <c r="BB1507" s="270"/>
      <c r="BC1507" s="270"/>
      <c r="BD1507" s="270"/>
      <c r="BE1507" s="270"/>
      <c r="BH1507" s="249"/>
      <c r="BI1507" s="249"/>
      <c r="BJ1507" s="249"/>
      <c r="BK1507" s="249"/>
      <c r="BL1507" s="249"/>
      <c r="BM1507" s="249"/>
      <c r="BN1507" s="249"/>
      <c r="BO1507" s="249"/>
      <c r="BP1507" s="249"/>
      <c r="BQ1507" s="249"/>
      <c r="BR1507" s="249"/>
      <c r="BS1507" s="249"/>
      <c r="BT1507" s="249"/>
      <c r="BU1507" s="249"/>
      <c r="BV1507" s="249"/>
      <c r="BW1507" s="249"/>
      <c r="BX1507" s="249"/>
      <c r="BY1507" s="249"/>
      <c r="BZ1507" s="249"/>
      <c r="CE1507" s="249"/>
    </row>
    <row r="1508" spans="1:83" ht="14.4" x14ac:dyDescent="0.3">
      <c r="A1508" s="269"/>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70"/>
      <c r="AE1508" s="270"/>
      <c r="AF1508" s="270"/>
      <c r="AG1508" s="270"/>
      <c r="AH1508" s="270"/>
      <c r="AI1508" s="270"/>
      <c r="AJ1508" s="270"/>
      <c r="AK1508" s="270"/>
      <c r="AL1508" s="270"/>
      <c r="AM1508" s="270"/>
      <c r="AN1508" s="270"/>
      <c r="AO1508" s="270"/>
      <c r="AP1508" s="270"/>
      <c r="AQ1508" s="270"/>
      <c r="AR1508" s="270"/>
      <c r="AS1508" s="270"/>
      <c r="AT1508" s="270"/>
      <c r="AU1508" s="270"/>
      <c r="AV1508" s="270"/>
      <c r="AW1508" s="277"/>
      <c r="AX1508" s="270"/>
      <c r="AY1508" s="270"/>
      <c r="AZ1508" s="270"/>
      <c r="BA1508" s="270"/>
      <c r="BB1508" s="270"/>
      <c r="BC1508" s="270"/>
      <c r="BD1508" s="270"/>
      <c r="BE1508" s="270"/>
      <c r="BH1508" s="249"/>
      <c r="BI1508" s="249"/>
      <c r="BJ1508" s="249"/>
      <c r="BK1508" s="249"/>
      <c r="BL1508" s="249"/>
      <c r="BM1508" s="249"/>
      <c r="BN1508" s="249"/>
      <c r="BO1508" s="249"/>
      <c r="BP1508" s="249"/>
      <c r="BQ1508" s="249"/>
      <c r="BR1508" s="249"/>
      <c r="BS1508" s="249"/>
      <c r="BT1508" s="249"/>
      <c r="BU1508" s="249"/>
      <c r="BV1508" s="249"/>
      <c r="BW1508" s="249"/>
      <c r="BX1508" s="249"/>
      <c r="BY1508" s="249"/>
      <c r="BZ1508" s="249"/>
      <c r="CE1508" s="249"/>
    </row>
    <row r="1509" spans="1:83" ht="14.4" x14ac:dyDescent="0.3">
      <c r="A1509" s="271"/>
      <c r="B1509" s="272"/>
      <c r="C1509" s="270"/>
      <c r="D1509" s="270"/>
      <c r="E1509" s="270"/>
      <c r="F1509" s="270"/>
      <c r="G1509" s="270"/>
      <c r="H1509" s="270"/>
      <c r="I1509" s="270"/>
      <c r="J1509" s="270"/>
      <c r="K1509" s="270"/>
      <c r="L1509" s="270"/>
      <c r="M1509" s="270"/>
      <c r="N1509" s="249"/>
      <c r="O1509" s="249"/>
      <c r="P1509" s="249"/>
      <c r="Q1509" s="249"/>
      <c r="R1509" s="249"/>
      <c r="S1509" s="249"/>
      <c r="T1509" s="249"/>
      <c r="U1509" s="249"/>
      <c r="V1509" s="249"/>
      <c r="W1509" s="249"/>
      <c r="X1509" s="249"/>
      <c r="Y1509" s="249"/>
      <c r="Z1509" s="249"/>
      <c r="AA1509" s="249"/>
      <c r="AB1509" s="249"/>
      <c r="AC1509" s="249"/>
      <c r="AD1509" s="249"/>
      <c r="AE1509" s="249"/>
      <c r="AF1509" s="249"/>
      <c r="AG1509" s="249"/>
      <c r="AH1509" s="249"/>
      <c r="AI1509" s="249"/>
      <c r="AJ1509" s="249"/>
      <c r="AK1509" s="249"/>
      <c r="AL1509" s="249"/>
      <c r="AM1509" s="249"/>
      <c r="AN1509" s="249"/>
      <c r="AO1509" s="249"/>
      <c r="AP1509" s="249"/>
      <c r="AQ1509" s="249"/>
      <c r="AR1509" s="249"/>
      <c r="AS1509" s="249"/>
      <c r="AT1509" s="249"/>
      <c r="AU1509" s="249"/>
      <c r="AV1509" s="249"/>
      <c r="AW1509" s="276"/>
      <c r="AX1509" s="249"/>
      <c r="AY1509" s="249"/>
      <c r="AZ1509" s="249"/>
      <c r="BA1509" s="249"/>
      <c r="BB1509" s="249"/>
      <c r="BC1509" s="249"/>
      <c r="BD1509" s="249"/>
      <c r="BE1509" s="270"/>
      <c r="BH1509" s="249"/>
      <c r="BI1509" s="249"/>
      <c r="BJ1509" s="249"/>
      <c r="BK1509" s="249"/>
      <c r="BL1509" s="249"/>
      <c r="BM1509" s="249"/>
      <c r="BN1509" s="249"/>
      <c r="BO1509" s="249"/>
      <c r="BP1509" s="249"/>
      <c r="BQ1509" s="249"/>
      <c r="BR1509" s="249"/>
      <c r="BS1509" s="249"/>
      <c r="BT1509" s="249"/>
      <c r="BU1509" s="249"/>
      <c r="BV1509" s="249"/>
      <c r="BW1509" s="249"/>
      <c r="BX1509" s="249"/>
      <c r="BY1509" s="249"/>
      <c r="BZ1509" s="249"/>
      <c r="CE1509" s="249"/>
    </row>
    <row r="1510" spans="1:83" ht="14.4" x14ac:dyDescent="0.3">
      <c r="A1510" s="269"/>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70"/>
      <c r="AE1510" s="270"/>
      <c r="AF1510" s="270"/>
      <c r="AG1510" s="270"/>
      <c r="AH1510" s="270"/>
      <c r="AI1510" s="270"/>
      <c r="AJ1510" s="270"/>
      <c r="AK1510" s="270"/>
      <c r="AL1510" s="270"/>
      <c r="AM1510" s="270"/>
      <c r="AN1510" s="270"/>
      <c r="AO1510" s="270"/>
      <c r="AP1510" s="270"/>
      <c r="AQ1510" s="270"/>
      <c r="AR1510" s="270"/>
      <c r="AS1510" s="270"/>
      <c r="AT1510" s="270"/>
      <c r="AU1510" s="270"/>
      <c r="AV1510" s="270"/>
      <c r="AW1510" s="277"/>
      <c r="AX1510" s="270"/>
      <c r="AY1510" s="270"/>
      <c r="AZ1510" s="270"/>
      <c r="BA1510" s="270"/>
      <c r="BB1510" s="270"/>
      <c r="BC1510" s="270"/>
      <c r="BD1510" s="270"/>
      <c r="BE1510" s="270"/>
      <c r="BH1510" s="240"/>
      <c r="BI1510" s="240"/>
      <c r="BJ1510" s="240"/>
      <c r="BK1510" s="240"/>
      <c r="BL1510" s="240"/>
      <c r="BM1510" s="240"/>
      <c r="BN1510" s="240"/>
      <c r="BO1510" s="240"/>
      <c r="BP1510" s="240"/>
      <c r="BQ1510" s="240"/>
      <c r="BR1510" s="240"/>
      <c r="BS1510" s="240"/>
      <c r="BT1510" s="240"/>
      <c r="BU1510" s="240"/>
      <c r="BV1510" s="239"/>
      <c r="BW1510" s="240"/>
      <c r="BX1510" s="240"/>
      <c r="BY1510" s="240"/>
      <c r="BZ1510" s="240"/>
      <c r="CA1510" s="241"/>
      <c r="CB1510" s="241"/>
      <c r="CC1510" s="241"/>
      <c r="CD1510" s="241"/>
      <c r="CE1510" s="240"/>
    </row>
    <row r="1511" spans="1:83" ht="14.4" x14ac:dyDescent="0.3">
      <c r="A1511" s="269"/>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70"/>
      <c r="AE1511" s="270"/>
      <c r="AF1511" s="270"/>
      <c r="AG1511" s="270"/>
      <c r="AH1511" s="270"/>
      <c r="AI1511" s="270"/>
      <c r="AJ1511" s="270"/>
      <c r="AK1511" s="270"/>
      <c r="AL1511" s="270"/>
      <c r="AM1511" s="270"/>
      <c r="AN1511" s="270"/>
      <c r="AO1511" s="270"/>
      <c r="AP1511" s="270"/>
      <c r="AQ1511" s="270"/>
      <c r="AR1511" s="270"/>
      <c r="AS1511" s="270"/>
      <c r="AT1511" s="270"/>
      <c r="AU1511" s="270"/>
      <c r="AV1511" s="270"/>
      <c r="AW1511" s="277"/>
      <c r="AX1511" s="270"/>
      <c r="AY1511" s="270"/>
      <c r="AZ1511" s="270"/>
      <c r="BA1511" s="270"/>
      <c r="BB1511" s="270"/>
      <c r="BC1511" s="270"/>
      <c r="BD1511" s="270"/>
      <c r="BE1511" s="270"/>
      <c r="BH1511" s="240"/>
      <c r="BI1511" s="240"/>
      <c r="BJ1511" s="240"/>
      <c r="BK1511" s="240"/>
      <c r="BL1511" s="240"/>
      <c r="BM1511" s="240"/>
      <c r="BN1511" s="240"/>
      <c r="BO1511" s="240"/>
      <c r="BP1511" s="240"/>
      <c r="BQ1511" s="240"/>
      <c r="BR1511" s="240"/>
      <c r="BS1511" s="240"/>
      <c r="BT1511" s="240"/>
      <c r="BU1511" s="240"/>
      <c r="BV1511" s="239"/>
      <c r="BW1511" s="240"/>
      <c r="BX1511" s="240"/>
      <c r="BY1511" s="240"/>
      <c r="BZ1511" s="240"/>
      <c r="CA1511" s="251"/>
      <c r="CB1511" s="251"/>
      <c r="CC1511" s="251"/>
      <c r="CD1511" s="251"/>
      <c r="CE1511" s="240"/>
    </row>
    <row r="1512" spans="1:83" ht="14.4" x14ac:dyDescent="0.3">
      <c r="A1512" s="269"/>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70"/>
      <c r="AE1512" s="270"/>
      <c r="AF1512" s="270"/>
      <c r="AG1512" s="270"/>
      <c r="AH1512" s="270"/>
      <c r="AI1512" s="270"/>
      <c r="AJ1512" s="270"/>
      <c r="AK1512" s="270"/>
      <c r="AL1512" s="270"/>
      <c r="AM1512" s="270"/>
      <c r="AN1512" s="270"/>
      <c r="AO1512" s="270"/>
      <c r="AP1512" s="270"/>
      <c r="AQ1512" s="270"/>
      <c r="AR1512" s="270"/>
      <c r="AS1512" s="270"/>
      <c r="AT1512" s="270"/>
      <c r="AU1512" s="270"/>
      <c r="AV1512" s="270"/>
      <c r="AW1512" s="277"/>
      <c r="AX1512" s="270"/>
      <c r="AY1512" s="270"/>
      <c r="AZ1512" s="270"/>
      <c r="BA1512" s="270"/>
      <c r="BB1512" s="270"/>
      <c r="BC1512" s="270"/>
      <c r="BD1512" s="270"/>
      <c r="BE1512" s="270"/>
      <c r="BH1512" s="249"/>
      <c r="BI1512" s="249"/>
      <c r="BJ1512" s="249"/>
      <c r="BK1512" s="249"/>
      <c r="BL1512" s="249"/>
      <c r="BM1512" s="249"/>
      <c r="BN1512" s="249"/>
      <c r="BO1512" s="249"/>
      <c r="BP1512" s="249"/>
      <c r="BQ1512" s="249"/>
      <c r="BR1512" s="249"/>
      <c r="BS1512" s="249"/>
      <c r="BT1512" s="249"/>
      <c r="BU1512" s="249"/>
      <c r="BV1512" s="249"/>
      <c r="BW1512" s="249"/>
      <c r="BX1512" s="249"/>
      <c r="BY1512" s="249"/>
      <c r="BZ1512" s="249"/>
      <c r="CE1512" s="249"/>
    </row>
    <row r="1513" spans="1:83" ht="14.4" x14ac:dyDescent="0.3">
      <c r="A1513" s="269"/>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70"/>
      <c r="AE1513" s="270"/>
      <c r="AF1513" s="270"/>
      <c r="AG1513" s="270"/>
      <c r="AH1513" s="270"/>
      <c r="AI1513" s="270"/>
      <c r="AJ1513" s="270"/>
      <c r="AK1513" s="270"/>
      <c r="AL1513" s="270"/>
      <c r="AM1513" s="270"/>
      <c r="AN1513" s="270"/>
      <c r="AO1513" s="270"/>
      <c r="AP1513" s="270"/>
      <c r="AQ1513" s="270"/>
      <c r="AR1513" s="270"/>
      <c r="AS1513" s="270"/>
      <c r="AT1513" s="270"/>
      <c r="AU1513" s="270"/>
      <c r="AV1513" s="270"/>
      <c r="AW1513" s="277"/>
      <c r="AX1513" s="270"/>
      <c r="AY1513" s="270"/>
      <c r="AZ1513" s="270"/>
      <c r="BA1513" s="270"/>
      <c r="BB1513" s="270"/>
      <c r="BC1513" s="270"/>
      <c r="BD1513" s="270"/>
      <c r="BE1513" s="270"/>
      <c r="BH1513" s="240"/>
      <c r="BI1513" s="240"/>
      <c r="BJ1513" s="240"/>
      <c r="BK1513" s="240"/>
      <c r="BL1513" s="240"/>
      <c r="BM1513" s="240"/>
      <c r="BN1513" s="240"/>
      <c r="BO1513" s="240"/>
      <c r="BP1513" s="240"/>
      <c r="BQ1513" s="240"/>
      <c r="BR1513" s="240"/>
      <c r="BS1513" s="240"/>
      <c r="BT1513" s="240"/>
      <c r="BU1513" s="240"/>
      <c r="BV1513" s="239"/>
      <c r="BW1513" s="240"/>
      <c r="BX1513" s="240"/>
      <c r="BY1513" s="240"/>
      <c r="BZ1513" s="240"/>
      <c r="CA1513" s="241"/>
      <c r="CB1513" s="241"/>
      <c r="CC1513" s="241"/>
      <c r="CD1513" s="241"/>
      <c r="CE1513" s="240"/>
    </row>
    <row r="1514" spans="1:83" ht="14.4" x14ac:dyDescent="0.3">
      <c r="A1514" s="271"/>
      <c r="B1514" s="272"/>
      <c r="C1514" s="270"/>
      <c r="D1514" s="270"/>
      <c r="E1514" s="270"/>
      <c r="F1514" s="270"/>
      <c r="G1514" s="270"/>
      <c r="H1514" s="270"/>
      <c r="I1514" s="270"/>
      <c r="J1514" s="270"/>
      <c r="K1514" s="270"/>
      <c r="L1514" s="270"/>
      <c r="M1514" s="270"/>
      <c r="N1514" s="249"/>
      <c r="O1514" s="249"/>
      <c r="P1514" s="249"/>
      <c r="Q1514" s="249"/>
      <c r="R1514" s="249"/>
      <c r="S1514" s="249"/>
      <c r="T1514" s="249"/>
      <c r="U1514" s="249"/>
      <c r="V1514" s="249"/>
      <c r="W1514" s="249"/>
      <c r="X1514" s="249"/>
      <c r="Y1514" s="249"/>
      <c r="Z1514" s="249"/>
      <c r="AA1514" s="249"/>
      <c r="AB1514" s="249"/>
      <c r="AC1514" s="249"/>
      <c r="AD1514" s="249"/>
      <c r="AE1514" s="249"/>
      <c r="AF1514" s="249"/>
      <c r="AG1514" s="249"/>
      <c r="AH1514" s="249"/>
      <c r="AI1514" s="249"/>
      <c r="AJ1514" s="249"/>
      <c r="AK1514" s="249"/>
      <c r="AL1514" s="249"/>
      <c r="AM1514" s="249"/>
      <c r="AN1514" s="249"/>
      <c r="AO1514" s="249"/>
      <c r="AP1514" s="249"/>
      <c r="AQ1514" s="249"/>
      <c r="AR1514" s="249"/>
      <c r="AS1514" s="249"/>
      <c r="AT1514" s="249"/>
      <c r="AU1514" s="249"/>
      <c r="AV1514" s="249"/>
      <c r="AW1514" s="276"/>
      <c r="AX1514" s="249"/>
      <c r="AY1514" s="249"/>
      <c r="AZ1514" s="249"/>
      <c r="BA1514" s="249"/>
      <c r="BB1514" s="249"/>
      <c r="BC1514" s="249"/>
      <c r="BD1514" s="249"/>
      <c r="BE1514" s="270"/>
      <c r="BH1514" s="240"/>
      <c r="BI1514" s="240"/>
      <c r="BJ1514" s="240"/>
      <c r="BK1514" s="240"/>
      <c r="BL1514" s="240"/>
      <c r="BM1514" s="240"/>
      <c r="BN1514" s="240"/>
      <c r="BO1514" s="240"/>
      <c r="BP1514" s="240"/>
      <c r="BQ1514" s="240"/>
      <c r="BR1514" s="240"/>
      <c r="BS1514" s="240"/>
      <c r="BT1514" s="240"/>
      <c r="BU1514" s="240"/>
      <c r="BV1514" s="239"/>
      <c r="BW1514" s="240"/>
      <c r="BX1514" s="240"/>
      <c r="BY1514" s="240"/>
      <c r="BZ1514" s="240"/>
      <c r="CA1514" s="241"/>
      <c r="CB1514" s="241"/>
      <c r="CC1514" s="241"/>
      <c r="CD1514" s="241"/>
      <c r="CE1514" s="240"/>
    </row>
    <row r="1515" spans="1:83" ht="14.4" x14ac:dyDescent="0.3">
      <c r="A1515" s="269"/>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70"/>
      <c r="AE1515" s="270"/>
      <c r="AF1515" s="270"/>
      <c r="AG1515" s="270"/>
      <c r="AH1515" s="270"/>
      <c r="AI1515" s="270"/>
      <c r="AJ1515" s="270"/>
      <c r="AK1515" s="270"/>
      <c r="AL1515" s="270"/>
      <c r="AM1515" s="270"/>
      <c r="AN1515" s="270"/>
      <c r="AO1515" s="270"/>
      <c r="AP1515" s="270"/>
      <c r="AQ1515" s="270"/>
      <c r="AR1515" s="270"/>
      <c r="AS1515" s="270"/>
      <c r="AT1515" s="270"/>
      <c r="AU1515" s="270"/>
      <c r="AV1515" s="270"/>
      <c r="AW1515" s="277"/>
      <c r="AX1515" s="270"/>
      <c r="AY1515" s="270"/>
      <c r="AZ1515" s="270"/>
      <c r="BA1515" s="270"/>
      <c r="BB1515" s="270"/>
      <c r="BC1515" s="270"/>
      <c r="BD1515" s="270"/>
      <c r="BE1515" s="270"/>
      <c r="BH1515" s="240"/>
      <c r="BI1515" s="240"/>
      <c r="BJ1515" s="240"/>
      <c r="BK1515" s="240"/>
      <c r="BL1515" s="240"/>
      <c r="BM1515" s="240"/>
      <c r="BN1515" s="240"/>
      <c r="BO1515" s="240"/>
      <c r="BP1515" s="240"/>
      <c r="BQ1515" s="240"/>
      <c r="BR1515" s="240"/>
      <c r="BS1515" s="240"/>
      <c r="BT1515" s="240"/>
      <c r="BU1515" s="240"/>
      <c r="BV1515" s="239"/>
      <c r="BW1515" s="240"/>
      <c r="BX1515" s="240"/>
      <c r="BY1515" s="240"/>
      <c r="BZ1515" s="240"/>
      <c r="CA1515" s="241"/>
      <c r="CB1515" s="241"/>
      <c r="CC1515" s="241"/>
      <c r="CD1515" s="241"/>
      <c r="CE1515" s="240"/>
    </row>
    <row r="1516" spans="1:83" ht="14.4" x14ac:dyDescent="0.3">
      <c r="A1516" s="269"/>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70"/>
      <c r="AE1516" s="270"/>
      <c r="AF1516" s="270"/>
      <c r="AG1516" s="270"/>
      <c r="AH1516" s="270"/>
      <c r="AI1516" s="270"/>
      <c r="AJ1516" s="270"/>
      <c r="AK1516" s="270"/>
      <c r="AL1516" s="270"/>
      <c r="AM1516" s="270"/>
      <c r="AN1516" s="270"/>
      <c r="AO1516" s="270"/>
      <c r="AP1516" s="270"/>
      <c r="AQ1516" s="270"/>
      <c r="AR1516" s="270"/>
      <c r="AS1516" s="270"/>
      <c r="AT1516" s="270"/>
      <c r="AU1516" s="270"/>
      <c r="AV1516" s="270"/>
      <c r="AW1516" s="277"/>
      <c r="AX1516" s="270"/>
      <c r="AY1516" s="270"/>
      <c r="AZ1516" s="270"/>
      <c r="BA1516" s="270"/>
      <c r="BB1516" s="270"/>
      <c r="BC1516" s="270"/>
      <c r="BD1516" s="270"/>
      <c r="BE1516" s="270"/>
      <c r="BH1516" s="249"/>
      <c r="BI1516" s="249"/>
      <c r="BJ1516" s="249"/>
      <c r="BK1516" s="249"/>
      <c r="BL1516" s="249"/>
      <c r="BM1516" s="249"/>
      <c r="BN1516" s="249"/>
      <c r="BO1516" s="249"/>
      <c r="BP1516" s="249"/>
      <c r="BQ1516" s="249"/>
      <c r="BR1516" s="249"/>
      <c r="BS1516" s="249"/>
      <c r="BT1516" s="249"/>
      <c r="BU1516" s="249"/>
      <c r="BV1516" s="249"/>
      <c r="BW1516" s="249"/>
      <c r="BX1516" s="249"/>
      <c r="BY1516" s="249"/>
      <c r="BZ1516" s="249"/>
      <c r="CE1516" s="249"/>
    </row>
    <row r="1517" spans="1:83" ht="14.4" x14ac:dyDescent="0.3">
      <c r="A1517" s="271"/>
      <c r="B1517" s="272"/>
      <c r="C1517" s="270"/>
      <c r="D1517" s="270"/>
      <c r="E1517" s="270"/>
      <c r="F1517" s="270"/>
      <c r="G1517" s="270"/>
      <c r="H1517" s="270"/>
      <c r="I1517" s="270"/>
      <c r="J1517" s="270"/>
      <c r="K1517" s="270"/>
      <c r="L1517" s="270"/>
      <c r="M1517" s="270"/>
      <c r="N1517" s="249"/>
      <c r="O1517" s="249"/>
      <c r="P1517" s="249"/>
      <c r="Q1517" s="249"/>
      <c r="R1517" s="249"/>
      <c r="S1517" s="249"/>
      <c r="T1517" s="249"/>
      <c r="U1517" s="249"/>
      <c r="V1517" s="249"/>
      <c r="W1517" s="249"/>
      <c r="X1517" s="249"/>
      <c r="Y1517" s="249"/>
      <c r="Z1517" s="249"/>
      <c r="AA1517" s="249"/>
      <c r="AB1517" s="249"/>
      <c r="AC1517" s="249"/>
      <c r="AD1517" s="249"/>
      <c r="AE1517" s="249"/>
      <c r="AF1517" s="249"/>
      <c r="AG1517" s="249"/>
      <c r="AH1517" s="249"/>
      <c r="AI1517" s="249"/>
      <c r="AJ1517" s="249"/>
      <c r="AK1517" s="249"/>
      <c r="AL1517" s="249"/>
      <c r="AM1517" s="249"/>
      <c r="AN1517" s="249"/>
      <c r="AO1517" s="249"/>
      <c r="AP1517" s="249"/>
      <c r="AQ1517" s="249"/>
      <c r="AR1517" s="249"/>
      <c r="AS1517" s="249"/>
      <c r="AT1517" s="249"/>
      <c r="AU1517" s="249"/>
      <c r="AV1517" s="249"/>
      <c r="AW1517" s="276"/>
      <c r="AX1517" s="249"/>
      <c r="AY1517" s="249"/>
      <c r="AZ1517" s="249"/>
      <c r="BA1517" s="249"/>
      <c r="BB1517" s="249"/>
      <c r="BC1517" s="249"/>
      <c r="BD1517" s="249"/>
      <c r="BE1517" s="270"/>
      <c r="BH1517" s="249"/>
      <c r="BI1517" s="249"/>
      <c r="BJ1517" s="249"/>
      <c r="BK1517" s="249"/>
      <c r="BL1517" s="249"/>
      <c r="BM1517" s="249"/>
      <c r="BN1517" s="249"/>
      <c r="BO1517" s="249"/>
      <c r="BP1517" s="249"/>
      <c r="BQ1517" s="249"/>
      <c r="BR1517" s="249"/>
      <c r="BS1517" s="249"/>
      <c r="BT1517" s="249"/>
      <c r="BU1517" s="249"/>
      <c r="BV1517" s="249"/>
      <c r="BW1517" s="249"/>
      <c r="BX1517" s="249"/>
      <c r="BY1517" s="249"/>
      <c r="BZ1517" s="249"/>
      <c r="CE1517" s="249"/>
    </row>
    <row r="1518" spans="1:83" ht="14.4" x14ac:dyDescent="0.3">
      <c r="A1518" s="269"/>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70"/>
      <c r="AE1518" s="270"/>
      <c r="AF1518" s="270"/>
      <c r="AG1518" s="270"/>
      <c r="AH1518" s="270"/>
      <c r="AI1518" s="270"/>
      <c r="AJ1518" s="270"/>
      <c r="AK1518" s="270"/>
      <c r="AL1518" s="270"/>
      <c r="AM1518" s="270"/>
      <c r="AN1518" s="270"/>
      <c r="AO1518" s="270"/>
      <c r="AP1518" s="270"/>
      <c r="AQ1518" s="270"/>
      <c r="AR1518" s="270"/>
      <c r="AS1518" s="270"/>
      <c r="AT1518" s="270"/>
      <c r="AU1518" s="270"/>
      <c r="AV1518" s="270"/>
      <c r="AW1518" s="277"/>
      <c r="AX1518" s="270"/>
      <c r="AY1518" s="270"/>
      <c r="AZ1518" s="270"/>
      <c r="BA1518" s="270"/>
      <c r="BB1518" s="270"/>
      <c r="BC1518" s="270"/>
      <c r="BD1518" s="270"/>
      <c r="BE1518" s="270"/>
      <c r="BH1518" s="249"/>
      <c r="BI1518" s="249"/>
      <c r="BJ1518" s="249"/>
      <c r="BK1518" s="249"/>
      <c r="BL1518" s="249"/>
      <c r="BM1518" s="249"/>
      <c r="BN1518" s="249"/>
      <c r="BO1518" s="249"/>
      <c r="BP1518" s="249"/>
      <c r="BQ1518" s="249"/>
      <c r="BR1518" s="249"/>
      <c r="BS1518" s="249"/>
      <c r="BT1518" s="249"/>
      <c r="BU1518" s="249"/>
      <c r="BV1518" s="249"/>
      <c r="BW1518" s="249"/>
      <c r="BX1518" s="249"/>
      <c r="BY1518" s="249"/>
      <c r="BZ1518" s="249"/>
      <c r="CE1518" s="249"/>
    </row>
    <row r="1519" spans="1:83" ht="14.4" x14ac:dyDescent="0.3">
      <c r="A1519" s="269"/>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70"/>
      <c r="AE1519" s="270"/>
      <c r="AF1519" s="270"/>
      <c r="AG1519" s="270"/>
      <c r="AH1519" s="270"/>
      <c r="AI1519" s="270"/>
      <c r="AJ1519" s="270"/>
      <c r="AK1519" s="270"/>
      <c r="AL1519" s="270"/>
      <c r="AM1519" s="270"/>
      <c r="AN1519" s="270"/>
      <c r="AO1519" s="270"/>
      <c r="AP1519" s="270"/>
      <c r="AQ1519" s="270"/>
      <c r="AR1519" s="270"/>
      <c r="AS1519" s="270"/>
      <c r="AT1519" s="270"/>
      <c r="AU1519" s="270"/>
      <c r="AV1519" s="270"/>
      <c r="AW1519" s="277"/>
      <c r="AX1519" s="270"/>
      <c r="AY1519" s="270"/>
      <c r="AZ1519" s="270"/>
      <c r="BA1519" s="270"/>
      <c r="BB1519" s="270"/>
      <c r="BC1519" s="270"/>
      <c r="BD1519" s="270"/>
      <c r="BE1519" s="270"/>
      <c r="BH1519" s="249"/>
      <c r="BI1519" s="249"/>
      <c r="BJ1519" s="249"/>
      <c r="BK1519" s="249"/>
      <c r="BL1519" s="249"/>
      <c r="BM1519" s="249"/>
      <c r="BN1519" s="249"/>
      <c r="BO1519" s="249"/>
      <c r="BP1519" s="249"/>
      <c r="BQ1519" s="249"/>
      <c r="BR1519" s="249"/>
      <c r="BS1519" s="249"/>
      <c r="BT1519" s="249"/>
      <c r="BU1519" s="249"/>
      <c r="BV1519" s="249"/>
      <c r="BW1519" s="249"/>
      <c r="BX1519" s="249"/>
      <c r="BY1519" s="249"/>
      <c r="BZ1519" s="249"/>
      <c r="CE1519" s="249"/>
    </row>
    <row r="1520" spans="1:83" ht="14.4" x14ac:dyDescent="0.3">
      <c r="A1520" s="269"/>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70"/>
      <c r="AE1520" s="270"/>
      <c r="AF1520" s="270"/>
      <c r="AG1520" s="270"/>
      <c r="AH1520" s="270"/>
      <c r="AI1520" s="270"/>
      <c r="AJ1520" s="270"/>
      <c r="AK1520" s="270"/>
      <c r="AL1520" s="270"/>
      <c r="AM1520" s="270"/>
      <c r="AN1520" s="270"/>
      <c r="AO1520" s="270"/>
      <c r="AP1520" s="270"/>
      <c r="AQ1520" s="270"/>
      <c r="AR1520" s="270"/>
      <c r="AS1520" s="270"/>
      <c r="AT1520" s="270"/>
      <c r="AU1520" s="270"/>
      <c r="AV1520" s="270"/>
      <c r="AW1520" s="277"/>
      <c r="AX1520" s="270"/>
      <c r="AY1520" s="270"/>
      <c r="AZ1520" s="270"/>
      <c r="BA1520" s="270"/>
      <c r="BB1520" s="270"/>
      <c r="BC1520" s="270"/>
      <c r="BD1520" s="270"/>
      <c r="BE1520" s="270"/>
      <c r="BH1520" s="249"/>
      <c r="BI1520" s="249"/>
      <c r="BJ1520" s="249"/>
      <c r="BK1520" s="249"/>
      <c r="BL1520" s="249"/>
      <c r="BM1520" s="249"/>
      <c r="BN1520" s="249"/>
      <c r="BO1520" s="249"/>
      <c r="BP1520" s="249"/>
      <c r="BQ1520" s="249"/>
      <c r="BR1520" s="249"/>
      <c r="BS1520" s="249"/>
      <c r="BT1520" s="249"/>
      <c r="BU1520" s="249"/>
      <c r="BV1520" s="249"/>
      <c r="BW1520" s="249"/>
      <c r="BX1520" s="249"/>
      <c r="BY1520" s="249"/>
      <c r="BZ1520" s="249"/>
      <c r="CE1520" s="249"/>
    </row>
    <row r="1521" spans="1:83" ht="14.4" x14ac:dyDescent="0.3">
      <c r="A1521" s="271"/>
      <c r="B1521" s="272"/>
      <c r="C1521" s="270"/>
      <c r="D1521" s="270"/>
      <c r="E1521" s="270"/>
      <c r="F1521" s="270"/>
      <c r="G1521" s="270"/>
      <c r="H1521" s="270"/>
      <c r="I1521" s="270"/>
      <c r="J1521" s="270"/>
      <c r="K1521" s="270"/>
      <c r="L1521" s="270"/>
      <c r="M1521" s="270"/>
      <c r="N1521" s="249"/>
      <c r="O1521" s="249"/>
      <c r="P1521" s="249"/>
      <c r="Q1521" s="249"/>
      <c r="R1521" s="249"/>
      <c r="S1521" s="249"/>
      <c r="T1521" s="249"/>
      <c r="U1521" s="249"/>
      <c r="V1521" s="249"/>
      <c r="W1521" s="249"/>
      <c r="X1521" s="249"/>
      <c r="Y1521" s="249"/>
      <c r="Z1521" s="249"/>
      <c r="AA1521" s="249"/>
      <c r="AB1521" s="249"/>
      <c r="AC1521" s="249"/>
      <c r="AD1521" s="249"/>
      <c r="AE1521" s="249"/>
      <c r="AF1521" s="249"/>
      <c r="AG1521" s="249"/>
      <c r="AH1521" s="249"/>
      <c r="AI1521" s="249"/>
      <c r="AJ1521" s="249"/>
      <c r="AK1521" s="249"/>
      <c r="AL1521" s="249"/>
      <c r="AM1521" s="249"/>
      <c r="AN1521" s="249"/>
      <c r="AO1521" s="249"/>
      <c r="AP1521" s="249"/>
      <c r="AQ1521" s="249"/>
      <c r="AR1521" s="249"/>
      <c r="AS1521" s="249"/>
      <c r="AT1521" s="249"/>
      <c r="AU1521" s="249"/>
      <c r="AV1521" s="249"/>
      <c r="AW1521" s="276"/>
      <c r="AX1521" s="249"/>
      <c r="AY1521" s="249"/>
      <c r="AZ1521" s="249"/>
      <c r="BA1521" s="249"/>
      <c r="BB1521" s="249"/>
      <c r="BC1521" s="249"/>
      <c r="BD1521" s="249"/>
      <c r="BE1521" s="270"/>
      <c r="BH1521" s="240"/>
      <c r="BI1521" s="240"/>
      <c r="BJ1521" s="240"/>
      <c r="BK1521" s="240"/>
      <c r="BL1521" s="240"/>
      <c r="BM1521" s="240"/>
      <c r="BN1521" s="240"/>
      <c r="BO1521" s="240"/>
      <c r="BP1521" s="240"/>
      <c r="BQ1521" s="240"/>
      <c r="BR1521" s="240"/>
      <c r="BS1521" s="240"/>
      <c r="BT1521" s="240"/>
      <c r="BU1521" s="240"/>
      <c r="BV1521" s="239"/>
      <c r="BW1521" s="240"/>
      <c r="BX1521" s="240"/>
      <c r="BY1521" s="240"/>
      <c r="BZ1521" s="240"/>
      <c r="CA1521" s="241"/>
      <c r="CB1521" s="241"/>
      <c r="CC1521" s="241"/>
      <c r="CD1521" s="241"/>
      <c r="CE1521" s="240"/>
    </row>
    <row r="1522" spans="1:83" ht="14.4" x14ac:dyDescent="0.3">
      <c r="A1522" s="269"/>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70"/>
      <c r="AE1522" s="270"/>
      <c r="AF1522" s="270"/>
      <c r="AG1522" s="270"/>
      <c r="AH1522" s="270"/>
      <c r="AI1522" s="270"/>
      <c r="AJ1522" s="270"/>
      <c r="AK1522" s="270"/>
      <c r="AL1522" s="270"/>
      <c r="AM1522" s="270"/>
      <c r="AN1522" s="270"/>
      <c r="AO1522" s="270"/>
      <c r="AP1522" s="270"/>
      <c r="AQ1522" s="270"/>
      <c r="AR1522" s="270"/>
      <c r="AS1522" s="270"/>
      <c r="AT1522" s="270"/>
      <c r="AU1522" s="270"/>
      <c r="AV1522" s="270"/>
      <c r="AW1522" s="277"/>
      <c r="AX1522" s="270"/>
      <c r="AY1522" s="270"/>
      <c r="AZ1522" s="270"/>
      <c r="BA1522" s="270"/>
      <c r="BB1522" s="270"/>
      <c r="BC1522" s="270"/>
      <c r="BD1522" s="270"/>
      <c r="BE1522" s="270"/>
      <c r="BH1522" s="249"/>
      <c r="BI1522" s="249"/>
      <c r="BJ1522" s="249"/>
      <c r="BK1522" s="249"/>
      <c r="BL1522" s="249"/>
      <c r="BM1522" s="249"/>
      <c r="BN1522" s="249"/>
      <c r="BO1522" s="249"/>
      <c r="BP1522" s="249"/>
      <c r="BQ1522" s="249"/>
      <c r="BR1522" s="249"/>
      <c r="BS1522" s="249"/>
      <c r="BT1522" s="249"/>
      <c r="BU1522" s="249"/>
      <c r="BV1522" s="249"/>
      <c r="BW1522" s="249"/>
      <c r="BX1522" s="249"/>
      <c r="BY1522" s="249"/>
      <c r="BZ1522" s="249"/>
      <c r="CE1522" s="249"/>
    </row>
    <row r="1523" spans="1:83" ht="14.4" x14ac:dyDescent="0.3">
      <c r="A1523" s="269"/>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70"/>
      <c r="AE1523" s="270"/>
      <c r="AF1523" s="270"/>
      <c r="AG1523" s="270"/>
      <c r="AH1523" s="270"/>
      <c r="AI1523" s="270"/>
      <c r="AJ1523" s="270"/>
      <c r="AK1523" s="270"/>
      <c r="AL1523" s="270"/>
      <c r="AM1523" s="270"/>
      <c r="AN1523" s="270"/>
      <c r="AO1523" s="270"/>
      <c r="AP1523" s="270"/>
      <c r="AQ1523" s="270"/>
      <c r="AR1523" s="270"/>
      <c r="AS1523" s="270"/>
      <c r="AT1523" s="270"/>
      <c r="AU1523" s="270"/>
      <c r="AV1523" s="270"/>
      <c r="AW1523" s="277"/>
      <c r="AX1523" s="270"/>
      <c r="AY1523" s="270"/>
      <c r="AZ1523" s="270"/>
      <c r="BA1523" s="270"/>
      <c r="BB1523" s="270"/>
      <c r="BC1523" s="270"/>
      <c r="BD1523" s="270"/>
      <c r="BE1523" s="270"/>
      <c r="BH1523" s="240"/>
      <c r="BI1523" s="240"/>
      <c r="BJ1523" s="240"/>
      <c r="BK1523" s="240"/>
      <c r="BL1523" s="240"/>
      <c r="BM1523" s="240"/>
      <c r="BN1523" s="240"/>
      <c r="BO1523" s="240"/>
      <c r="BP1523" s="240"/>
      <c r="BQ1523" s="240"/>
      <c r="BR1523" s="240"/>
      <c r="BS1523" s="240"/>
      <c r="BT1523" s="240"/>
      <c r="BU1523" s="240"/>
      <c r="BV1523" s="239"/>
      <c r="BW1523" s="240"/>
      <c r="BX1523" s="240"/>
      <c r="BY1523" s="240"/>
      <c r="BZ1523" s="240"/>
      <c r="CA1523" s="241"/>
      <c r="CB1523" s="241"/>
      <c r="CC1523" s="241"/>
      <c r="CD1523" s="241"/>
      <c r="CE1523" s="240"/>
    </row>
    <row r="1524" spans="1:83" ht="14.4" x14ac:dyDescent="0.3">
      <c r="A1524" s="269"/>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70"/>
      <c r="AE1524" s="270"/>
      <c r="AF1524" s="270"/>
      <c r="AG1524" s="270"/>
      <c r="AH1524" s="270"/>
      <c r="AI1524" s="270"/>
      <c r="AJ1524" s="270"/>
      <c r="AK1524" s="270"/>
      <c r="AL1524" s="270"/>
      <c r="AM1524" s="270"/>
      <c r="AN1524" s="270"/>
      <c r="AO1524" s="270"/>
      <c r="AP1524" s="270"/>
      <c r="AQ1524" s="270"/>
      <c r="AR1524" s="270"/>
      <c r="AS1524" s="270"/>
      <c r="AT1524" s="270"/>
      <c r="AU1524" s="270"/>
      <c r="AV1524" s="270"/>
      <c r="AW1524" s="277"/>
      <c r="AX1524" s="270"/>
      <c r="AY1524" s="270"/>
      <c r="AZ1524" s="270"/>
      <c r="BA1524" s="270"/>
      <c r="BB1524" s="270"/>
      <c r="BC1524" s="270"/>
      <c r="BD1524" s="270"/>
      <c r="BE1524" s="270"/>
      <c r="BH1524" s="249"/>
      <c r="BI1524" s="249"/>
      <c r="BJ1524" s="249"/>
      <c r="BK1524" s="249"/>
      <c r="BL1524" s="249"/>
      <c r="BM1524" s="249"/>
      <c r="BN1524" s="249"/>
      <c r="BO1524" s="249"/>
      <c r="BP1524" s="249"/>
      <c r="BQ1524" s="249"/>
      <c r="BR1524" s="249"/>
      <c r="BS1524" s="249"/>
      <c r="BT1524" s="249"/>
      <c r="BU1524" s="249"/>
      <c r="BV1524" s="249"/>
      <c r="BW1524" s="249"/>
      <c r="BX1524" s="249"/>
      <c r="BY1524" s="249"/>
      <c r="BZ1524" s="249"/>
      <c r="CE1524" s="249"/>
    </row>
    <row r="1525" spans="1:83" ht="14.4" x14ac:dyDescent="0.3">
      <c r="A1525" s="269"/>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70"/>
      <c r="AE1525" s="270"/>
      <c r="AF1525" s="270"/>
      <c r="AG1525" s="270"/>
      <c r="AH1525" s="270"/>
      <c r="AI1525" s="270"/>
      <c r="AJ1525" s="270"/>
      <c r="AK1525" s="270"/>
      <c r="AL1525" s="270"/>
      <c r="AM1525" s="270"/>
      <c r="AN1525" s="270"/>
      <c r="AO1525" s="270"/>
      <c r="AP1525" s="270"/>
      <c r="AQ1525" s="270"/>
      <c r="AR1525" s="270"/>
      <c r="AS1525" s="270"/>
      <c r="AT1525" s="270"/>
      <c r="AU1525" s="270"/>
      <c r="AV1525" s="270"/>
      <c r="AW1525" s="277"/>
      <c r="AX1525" s="270"/>
      <c r="AY1525" s="270"/>
      <c r="AZ1525" s="270"/>
      <c r="BA1525" s="270"/>
      <c r="BB1525" s="270"/>
      <c r="BC1525" s="270"/>
      <c r="BD1525" s="270"/>
      <c r="BE1525" s="270"/>
      <c r="BH1525" s="249"/>
      <c r="BI1525" s="249"/>
      <c r="BJ1525" s="249"/>
      <c r="BK1525" s="249"/>
      <c r="BL1525" s="249"/>
      <c r="BM1525" s="249"/>
      <c r="BN1525" s="249"/>
      <c r="BO1525" s="249"/>
      <c r="BP1525" s="249"/>
      <c r="BQ1525" s="249"/>
      <c r="BR1525" s="249"/>
      <c r="BS1525" s="249"/>
      <c r="BT1525" s="249"/>
      <c r="BU1525" s="249"/>
      <c r="BV1525" s="249"/>
      <c r="BW1525" s="249"/>
      <c r="BX1525" s="249"/>
      <c r="BY1525" s="249"/>
      <c r="BZ1525" s="249"/>
      <c r="CE1525" s="249"/>
    </row>
    <row r="1526" spans="1:83" ht="14.4" x14ac:dyDescent="0.3">
      <c r="A1526" s="269"/>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70"/>
      <c r="AE1526" s="270"/>
      <c r="AF1526" s="270"/>
      <c r="AG1526" s="270"/>
      <c r="AH1526" s="270"/>
      <c r="AI1526" s="270"/>
      <c r="AJ1526" s="270"/>
      <c r="AK1526" s="270"/>
      <c r="AL1526" s="270"/>
      <c r="AM1526" s="270"/>
      <c r="AN1526" s="270"/>
      <c r="AO1526" s="270"/>
      <c r="AP1526" s="270"/>
      <c r="AQ1526" s="270"/>
      <c r="AR1526" s="270"/>
      <c r="AS1526" s="270"/>
      <c r="AT1526" s="270"/>
      <c r="AU1526" s="270"/>
      <c r="AV1526" s="270"/>
      <c r="AW1526" s="277"/>
      <c r="AX1526" s="270"/>
      <c r="AY1526" s="270"/>
      <c r="AZ1526" s="270"/>
      <c r="BA1526" s="270"/>
      <c r="BB1526" s="270"/>
      <c r="BC1526" s="270"/>
      <c r="BD1526" s="270"/>
      <c r="BE1526" s="270"/>
      <c r="BH1526" s="249"/>
      <c r="BI1526" s="249"/>
      <c r="BJ1526" s="249"/>
      <c r="BK1526" s="249"/>
      <c r="BL1526" s="249"/>
      <c r="BM1526" s="249"/>
      <c r="BN1526" s="249"/>
      <c r="BO1526" s="249"/>
      <c r="BP1526" s="249"/>
      <c r="BQ1526" s="249"/>
      <c r="BR1526" s="249"/>
      <c r="BS1526" s="249"/>
      <c r="BT1526" s="249"/>
      <c r="BU1526" s="249"/>
      <c r="BV1526" s="249"/>
      <c r="BW1526" s="249"/>
      <c r="BX1526" s="249"/>
      <c r="BY1526" s="249"/>
      <c r="BZ1526" s="249"/>
      <c r="CE1526" s="249"/>
    </row>
    <row r="1527" spans="1:83" ht="14.4" x14ac:dyDescent="0.3">
      <c r="A1527" s="269"/>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70"/>
      <c r="AE1527" s="270"/>
      <c r="AF1527" s="270"/>
      <c r="AG1527" s="270"/>
      <c r="AH1527" s="270"/>
      <c r="AI1527" s="270"/>
      <c r="AJ1527" s="270"/>
      <c r="AK1527" s="270"/>
      <c r="AL1527" s="270"/>
      <c r="AM1527" s="270"/>
      <c r="AN1527" s="270"/>
      <c r="AO1527" s="270"/>
      <c r="AP1527" s="270"/>
      <c r="AQ1527" s="270"/>
      <c r="AR1527" s="270"/>
      <c r="AS1527" s="270"/>
      <c r="AT1527" s="270"/>
      <c r="AU1527" s="270"/>
      <c r="AV1527" s="270"/>
      <c r="AW1527" s="277"/>
      <c r="AX1527" s="270"/>
      <c r="AY1527" s="270"/>
      <c r="AZ1527" s="270"/>
      <c r="BA1527" s="270"/>
      <c r="BB1527" s="270"/>
      <c r="BC1527" s="270"/>
      <c r="BD1527" s="270"/>
      <c r="BE1527" s="270"/>
      <c r="BH1527" s="249"/>
      <c r="BI1527" s="249"/>
      <c r="BJ1527" s="249"/>
      <c r="BK1527" s="249"/>
      <c r="BL1527" s="249"/>
      <c r="BM1527" s="249"/>
      <c r="BN1527" s="249"/>
      <c r="BO1527" s="249"/>
      <c r="BP1527" s="249"/>
      <c r="BQ1527" s="249"/>
      <c r="BR1527" s="249"/>
      <c r="BS1527" s="249"/>
      <c r="BT1527" s="249"/>
      <c r="BU1527" s="249"/>
      <c r="BV1527" s="249"/>
      <c r="BW1527" s="249"/>
      <c r="BX1527" s="249"/>
      <c r="BY1527" s="249"/>
      <c r="BZ1527" s="249"/>
      <c r="CE1527" s="249"/>
    </row>
    <row r="1528" spans="1:83" ht="14.4" x14ac:dyDescent="0.3">
      <c r="A1528" s="269"/>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70"/>
      <c r="AE1528" s="270"/>
      <c r="AF1528" s="270"/>
      <c r="AG1528" s="270"/>
      <c r="AH1528" s="270"/>
      <c r="AI1528" s="270"/>
      <c r="AJ1528" s="270"/>
      <c r="AK1528" s="270"/>
      <c r="AL1528" s="270"/>
      <c r="AM1528" s="270"/>
      <c r="AN1528" s="270"/>
      <c r="AO1528" s="270"/>
      <c r="AP1528" s="270"/>
      <c r="AQ1528" s="270"/>
      <c r="AR1528" s="270"/>
      <c r="AS1528" s="270"/>
      <c r="AT1528" s="270"/>
      <c r="AU1528" s="270"/>
      <c r="AV1528" s="270"/>
      <c r="AW1528" s="277"/>
      <c r="AX1528" s="270"/>
      <c r="AY1528" s="270"/>
      <c r="AZ1528" s="270"/>
      <c r="BA1528" s="270"/>
      <c r="BB1528" s="270"/>
      <c r="BC1528" s="270"/>
      <c r="BD1528" s="270"/>
      <c r="BE1528" s="270"/>
      <c r="BH1528" s="240"/>
      <c r="BI1528" s="240"/>
      <c r="BJ1528" s="240"/>
      <c r="BK1528" s="240"/>
      <c r="BL1528" s="240"/>
      <c r="BM1528" s="240"/>
      <c r="BN1528" s="240"/>
      <c r="BO1528" s="240"/>
      <c r="BP1528" s="240"/>
      <c r="BQ1528" s="240"/>
      <c r="BR1528" s="240"/>
      <c r="BS1528" s="240"/>
      <c r="BT1528" s="240"/>
      <c r="BU1528" s="240"/>
      <c r="BV1528" s="239"/>
      <c r="BW1528" s="240"/>
      <c r="BX1528" s="240"/>
      <c r="BY1528" s="240"/>
      <c r="BZ1528" s="240"/>
      <c r="CA1528" s="241"/>
      <c r="CB1528" s="241"/>
      <c r="CC1528" s="241"/>
      <c r="CD1528" s="241"/>
      <c r="CE1528" s="240"/>
    </row>
    <row r="1529" spans="1:83" ht="14.4" x14ac:dyDescent="0.3">
      <c r="A1529" s="269"/>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70"/>
      <c r="AE1529" s="270"/>
      <c r="AF1529" s="270"/>
      <c r="AG1529" s="270"/>
      <c r="AH1529" s="270"/>
      <c r="AI1529" s="270"/>
      <c r="AJ1529" s="270"/>
      <c r="AK1529" s="270"/>
      <c r="AL1529" s="270"/>
      <c r="AM1529" s="270"/>
      <c r="AN1529" s="270"/>
      <c r="AO1529" s="270"/>
      <c r="AP1529" s="270"/>
      <c r="AQ1529" s="270"/>
      <c r="AR1529" s="270"/>
      <c r="AS1529" s="270"/>
      <c r="AT1529" s="270"/>
      <c r="AU1529" s="270"/>
      <c r="AV1529" s="270"/>
      <c r="AW1529" s="277"/>
      <c r="AX1529" s="270"/>
      <c r="AY1529" s="270"/>
      <c r="AZ1529" s="270"/>
      <c r="BA1529" s="270"/>
      <c r="BB1529" s="270"/>
      <c r="BC1529" s="270"/>
      <c r="BD1529" s="270"/>
      <c r="BE1529" s="270"/>
      <c r="BH1529" s="249"/>
      <c r="BI1529" s="249"/>
      <c r="BJ1529" s="249"/>
      <c r="BK1529" s="249"/>
      <c r="BL1529" s="249"/>
      <c r="BM1529" s="249"/>
      <c r="BN1529" s="249"/>
      <c r="BO1529" s="249"/>
      <c r="BP1529" s="249"/>
      <c r="BQ1529" s="249"/>
      <c r="BR1529" s="249"/>
      <c r="BS1529" s="249"/>
      <c r="BT1529" s="249"/>
      <c r="BU1529" s="249"/>
      <c r="BV1529" s="249"/>
      <c r="BW1529" s="249"/>
      <c r="BX1529" s="249"/>
      <c r="BY1529" s="249"/>
      <c r="BZ1529" s="249"/>
      <c r="CE1529" s="249"/>
    </row>
    <row r="1530" spans="1:83" ht="14.4" x14ac:dyDescent="0.3">
      <c r="A1530" s="269"/>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70"/>
      <c r="AE1530" s="270"/>
      <c r="AF1530" s="270"/>
      <c r="AG1530" s="270"/>
      <c r="AH1530" s="270"/>
      <c r="AI1530" s="270"/>
      <c r="AJ1530" s="270"/>
      <c r="AK1530" s="270"/>
      <c r="AL1530" s="270"/>
      <c r="AM1530" s="270"/>
      <c r="AN1530" s="270"/>
      <c r="AO1530" s="270"/>
      <c r="AP1530" s="270"/>
      <c r="AQ1530" s="270"/>
      <c r="AR1530" s="270"/>
      <c r="AS1530" s="270"/>
      <c r="AT1530" s="270"/>
      <c r="AU1530" s="270"/>
      <c r="AV1530" s="270"/>
      <c r="AW1530" s="277"/>
      <c r="AX1530" s="270"/>
      <c r="AY1530" s="270"/>
      <c r="AZ1530" s="270"/>
      <c r="BA1530" s="270"/>
      <c r="BB1530" s="270"/>
      <c r="BC1530" s="270"/>
      <c r="BD1530" s="270"/>
      <c r="BE1530" s="270"/>
      <c r="BH1530" s="240"/>
      <c r="BI1530" s="240"/>
      <c r="BJ1530" s="240"/>
      <c r="BK1530" s="240"/>
      <c r="BL1530" s="240"/>
      <c r="BM1530" s="240"/>
      <c r="BN1530" s="240"/>
      <c r="BO1530" s="240"/>
      <c r="BP1530" s="240"/>
      <c r="BQ1530" s="240"/>
      <c r="BR1530" s="240"/>
      <c r="BS1530" s="240"/>
      <c r="BT1530" s="240"/>
      <c r="BU1530" s="240"/>
      <c r="BV1530" s="239"/>
      <c r="BW1530" s="240"/>
      <c r="BX1530" s="240"/>
      <c r="BY1530" s="240"/>
      <c r="BZ1530" s="240"/>
      <c r="CA1530" s="241"/>
      <c r="CB1530" s="241"/>
      <c r="CC1530" s="241"/>
      <c r="CD1530" s="241"/>
      <c r="CE1530" s="240"/>
    </row>
    <row r="1531" spans="1:83" ht="14.4" x14ac:dyDescent="0.3">
      <c r="A1531" s="269"/>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70"/>
      <c r="AE1531" s="270"/>
      <c r="AF1531" s="270"/>
      <c r="AG1531" s="270"/>
      <c r="AH1531" s="270"/>
      <c r="AI1531" s="270"/>
      <c r="AJ1531" s="270"/>
      <c r="AK1531" s="270"/>
      <c r="AL1531" s="270"/>
      <c r="AM1531" s="270"/>
      <c r="AN1531" s="270"/>
      <c r="AO1531" s="270"/>
      <c r="AP1531" s="270"/>
      <c r="AQ1531" s="270"/>
      <c r="AR1531" s="270"/>
      <c r="AS1531" s="270"/>
      <c r="AT1531" s="270"/>
      <c r="AU1531" s="270"/>
      <c r="AV1531" s="270"/>
      <c r="AW1531" s="277"/>
      <c r="AX1531" s="270"/>
      <c r="AY1531" s="270"/>
      <c r="AZ1531" s="270"/>
      <c r="BA1531" s="270"/>
      <c r="BB1531" s="270"/>
      <c r="BC1531" s="270"/>
      <c r="BD1531" s="270"/>
      <c r="BE1531" s="270"/>
      <c r="BH1531" s="249"/>
      <c r="BI1531" s="249"/>
      <c r="BJ1531" s="249"/>
      <c r="BK1531" s="249"/>
      <c r="BL1531" s="249"/>
      <c r="BM1531" s="249"/>
      <c r="BN1531" s="249"/>
      <c r="BO1531" s="249"/>
      <c r="BP1531" s="249"/>
      <c r="BQ1531" s="249"/>
      <c r="BR1531" s="249"/>
      <c r="BS1531" s="249"/>
      <c r="BT1531" s="249"/>
      <c r="BU1531" s="249"/>
      <c r="BV1531" s="249"/>
      <c r="BW1531" s="249"/>
      <c r="BX1531" s="249"/>
      <c r="BY1531" s="249"/>
      <c r="BZ1531" s="249"/>
      <c r="CE1531" s="249"/>
    </row>
    <row r="1532" spans="1:83" ht="14.4" x14ac:dyDescent="0.3">
      <c r="A1532" s="269"/>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70"/>
      <c r="AE1532" s="270"/>
      <c r="AF1532" s="270"/>
      <c r="AG1532" s="270"/>
      <c r="AH1532" s="270"/>
      <c r="AI1532" s="270"/>
      <c r="AJ1532" s="270"/>
      <c r="AK1532" s="270"/>
      <c r="AL1532" s="270"/>
      <c r="AM1532" s="270"/>
      <c r="AN1532" s="270"/>
      <c r="AO1532" s="270"/>
      <c r="AP1532" s="270"/>
      <c r="AQ1532" s="270"/>
      <c r="AR1532" s="270"/>
      <c r="AS1532" s="270"/>
      <c r="AT1532" s="270"/>
      <c r="AU1532" s="270"/>
      <c r="AV1532" s="270"/>
      <c r="AW1532" s="277"/>
      <c r="AX1532" s="270"/>
      <c r="AY1532" s="270"/>
      <c r="AZ1532" s="270"/>
      <c r="BA1532" s="270"/>
      <c r="BB1532" s="270"/>
      <c r="BC1532" s="270"/>
      <c r="BD1532" s="270"/>
      <c r="BE1532" s="270"/>
      <c r="BH1532" s="249"/>
      <c r="BI1532" s="249"/>
      <c r="BJ1532" s="249"/>
      <c r="BK1532" s="249"/>
      <c r="BL1532" s="249"/>
      <c r="BM1532" s="249"/>
      <c r="BN1532" s="249"/>
      <c r="BO1532" s="249"/>
      <c r="BP1532" s="249"/>
      <c r="BQ1532" s="249"/>
      <c r="BR1532" s="249"/>
      <c r="BS1532" s="249"/>
      <c r="BT1532" s="249"/>
      <c r="BU1532" s="249"/>
      <c r="BV1532" s="249"/>
      <c r="BW1532" s="249"/>
      <c r="BX1532" s="249"/>
      <c r="BY1532" s="249"/>
      <c r="BZ1532" s="249"/>
      <c r="CE1532" s="249"/>
    </row>
    <row r="1533" spans="1:83" ht="14.4" x14ac:dyDescent="0.3">
      <c r="A1533" s="269"/>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70"/>
      <c r="AE1533" s="270"/>
      <c r="AF1533" s="270"/>
      <c r="AG1533" s="270"/>
      <c r="AH1533" s="270"/>
      <c r="AI1533" s="270"/>
      <c r="AJ1533" s="270"/>
      <c r="AK1533" s="270"/>
      <c r="AL1533" s="270"/>
      <c r="AM1533" s="270"/>
      <c r="AN1533" s="270"/>
      <c r="AO1533" s="270"/>
      <c r="AP1533" s="270"/>
      <c r="AQ1533" s="270"/>
      <c r="AR1533" s="270"/>
      <c r="AS1533" s="270"/>
      <c r="AT1533" s="270"/>
      <c r="AU1533" s="270"/>
      <c r="AV1533" s="270"/>
      <c r="AW1533" s="277"/>
      <c r="AX1533" s="270"/>
      <c r="AY1533" s="270"/>
      <c r="AZ1533" s="270"/>
      <c r="BA1533" s="270"/>
      <c r="BB1533" s="270"/>
      <c r="BC1533" s="270"/>
      <c r="BD1533" s="270"/>
      <c r="BE1533" s="270"/>
      <c r="BH1533" s="249"/>
      <c r="BI1533" s="249"/>
      <c r="BJ1533" s="249"/>
      <c r="BK1533" s="249"/>
      <c r="BL1533" s="249"/>
      <c r="BM1533" s="249"/>
      <c r="BN1533" s="249"/>
      <c r="BO1533" s="249"/>
      <c r="BP1533" s="249"/>
      <c r="BQ1533" s="249"/>
      <c r="BR1533" s="249"/>
      <c r="BS1533" s="249"/>
      <c r="BT1533" s="249"/>
      <c r="BU1533" s="249"/>
      <c r="BV1533" s="249"/>
      <c r="BW1533" s="249"/>
      <c r="BX1533" s="249"/>
      <c r="BY1533" s="249"/>
      <c r="BZ1533" s="249"/>
      <c r="CE1533" s="249"/>
    </row>
    <row r="1534" spans="1:83" ht="14.4" x14ac:dyDescent="0.3">
      <c r="A1534" s="269"/>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70"/>
      <c r="AE1534" s="270"/>
      <c r="AF1534" s="270"/>
      <c r="AG1534" s="270"/>
      <c r="AH1534" s="270"/>
      <c r="AI1534" s="270"/>
      <c r="AJ1534" s="270"/>
      <c r="AK1534" s="270"/>
      <c r="AL1534" s="270"/>
      <c r="AM1534" s="270"/>
      <c r="AN1534" s="270"/>
      <c r="AO1534" s="270"/>
      <c r="AP1534" s="270"/>
      <c r="AQ1534" s="270"/>
      <c r="AR1534" s="270"/>
      <c r="AS1534" s="270"/>
      <c r="AT1534" s="270"/>
      <c r="AU1534" s="270"/>
      <c r="AV1534" s="270"/>
      <c r="AW1534" s="277"/>
      <c r="AX1534" s="270"/>
      <c r="AY1534" s="270"/>
      <c r="AZ1534" s="270"/>
      <c r="BA1534" s="270"/>
      <c r="BB1534" s="270"/>
      <c r="BC1534" s="270"/>
      <c r="BD1534" s="270"/>
      <c r="BE1534" s="270"/>
      <c r="BH1534" s="240"/>
      <c r="BI1534" s="240"/>
      <c r="BJ1534" s="240"/>
      <c r="BK1534" s="240"/>
      <c r="BL1534" s="240"/>
      <c r="BM1534" s="240"/>
      <c r="BN1534" s="240"/>
      <c r="BO1534" s="240"/>
      <c r="BP1534" s="240"/>
      <c r="BQ1534" s="240"/>
      <c r="BR1534" s="240"/>
      <c r="BS1534" s="240"/>
      <c r="BT1534" s="240"/>
      <c r="BU1534" s="240"/>
      <c r="BV1534" s="239"/>
      <c r="BW1534" s="240"/>
      <c r="BX1534" s="240"/>
      <c r="BY1534" s="240"/>
      <c r="BZ1534" s="240"/>
      <c r="CA1534" s="241"/>
      <c r="CB1534" s="241"/>
      <c r="CC1534" s="241"/>
      <c r="CD1534" s="241"/>
      <c r="CE1534" s="240"/>
    </row>
    <row r="1535" spans="1:83" ht="14.4" x14ac:dyDescent="0.3">
      <c r="A1535" s="269"/>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70"/>
      <c r="AE1535" s="270"/>
      <c r="AF1535" s="270"/>
      <c r="AG1535" s="270"/>
      <c r="AH1535" s="270"/>
      <c r="AI1535" s="270"/>
      <c r="AJ1535" s="270"/>
      <c r="AK1535" s="270"/>
      <c r="AL1535" s="270"/>
      <c r="AM1535" s="270"/>
      <c r="AN1535" s="270"/>
      <c r="AO1535" s="270"/>
      <c r="AP1535" s="270"/>
      <c r="AQ1535" s="270"/>
      <c r="AR1535" s="270"/>
      <c r="AS1535" s="270"/>
      <c r="AT1535" s="270"/>
      <c r="AU1535" s="270"/>
      <c r="AV1535" s="270"/>
      <c r="AW1535" s="277"/>
      <c r="AX1535" s="270"/>
      <c r="AY1535" s="270"/>
      <c r="AZ1535" s="270"/>
      <c r="BA1535" s="270"/>
      <c r="BB1535" s="270"/>
      <c r="BC1535" s="270"/>
      <c r="BD1535" s="270"/>
      <c r="BE1535" s="270"/>
      <c r="BH1535" s="240"/>
      <c r="BI1535" s="240"/>
      <c r="BJ1535" s="240"/>
      <c r="BK1535" s="240"/>
      <c r="BL1535" s="240"/>
      <c r="BM1535" s="240"/>
      <c r="BN1535" s="240"/>
      <c r="BO1535" s="240"/>
      <c r="BP1535" s="240"/>
      <c r="BQ1535" s="240"/>
      <c r="BR1535" s="240"/>
      <c r="BS1535" s="240"/>
      <c r="BT1535" s="240"/>
      <c r="BU1535" s="240"/>
      <c r="BV1535" s="239"/>
      <c r="BW1535" s="240"/>
      <c r="BX1535" s="240"/>
      <c r="BY1535" s="240"/>
      <c r="BZ1535" s="240"/>
      <c r="CA1535" s="241"/>
      <c r="CB1535" s="241"/>
      <c r="CC1535" s="241"/>
      <c r="CD1535" s="241"/>
      <c r="CE1535" s="240"/>
    </row>
    <row r="1536" spans="1:83" ht="14.4" x14ac:dyDescent="0.3">
      <c r="A1536" s="269"/>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70"/>
      <c r="AE1536" s="270"/>
      <c r="AF1536" s="270"/>
      <c r="AG1536" s="270"/>
      <c r="AH1536" s="270"/>
      <c r="AI1536" s="270"/>
      <c r="AJ1536" s="270"/>
      <c r="AK1536" s="270"/>
      <c r="AL1536" s="270"/>
      <c r="AM1536" s="270"/>
      <c r="AN1536" s="270"/>
      <c r="AO1536" s="270"/>
      <c r="AP1536" s="270"/>
      <c r="AQ1536" s="270"/>
      <c r="AR1536" s="270"/>
      <c r="AS1536" s="270"/>
      <c r="AT1536" s="270"/>
      <c r="AU1536" s="270"/>
      <c r="AV1536" s="270"/>
      <c r="AW1536" s="277"/>
      <c r="AX1536" s="270"/>
      <c r="AY1536" s="270"/>
      <c r="AZ1536" s="270"/>
      <c r="BA1536" s="270"/>
      <c r="BB1536" s="270"/>
      <c r="BC1536" s="270"/>
      <c r="BD1536" s="270"/>
      <c r="BE1536" s="270"/>
      <c r="BH1536" s="249"/>
      <c r="BI1536" s="249"/>
      <c r="BJ1536" s="249"/>
      <c r="BK1536" s="249"/>
      <c r="BL1536" s="249"/>
      <c r="BM1536" s="249"/>
      <c r="BN1536" s="249"/>
      <c r="BO1536" s="249"/>
      <c r="BP1536" s="249"/>
      <c r="BQ1536" s="249"/>
      <c r="BR1536" s="249"/>
      <c r="BS1536" s="249"/>
      <c r="BT1536" s="249"/>
      <c r="BU1536" s="249"/>
      <c r="BV1536" s="249"/>
      <c r="BW1536" s="249"/>
      <c r="BX1536" s="249"/>
      <c r="BY1536" s="249"/>
      <c r="BZ1536" s="249"/>
      <c r="CE1536" s="249"/>
    </row>
    <row r="1537" spans="1:83" ht="14.4" x14ac:dyDescent="0.3">
      <c r="A1537" s="269"/>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70"/>
      <c r="AE1537" s="270"/>
      <c r="AF1537" s="270"/>
      <c r="AG1537" s="270"/>
      <c r="AH1537" s="270"/>
      <c r="AI1537" s="270"/>
      <c r="AJ1537" s="270"/>
      <c r="AK1537" s="270"/>
      <c r="AL1537" s="270"/>
      <c r="AM1537" s="270"/>
      <c r="AN1537" s="270"/>
      <c r="AO1537" s="270"/>
      <c r="AP1537" s="270"/>
      <c r="AQ1537" s="270"/>
      <c r="AR1537" s="270"/>
      <c r="AS1537" s="270"/>
      <c r="AT1537" s="270"/>
      <c r="AU1537" s="270"/>
      <c r="AV1537" s="270"/>
      <c r="AW1537" s="277"/>
      <c r="AX1537" s="270"/>
      <c r="AY1537" s="270"/>
      <c r="AZ1537" s="270"/>
      <c r="BA1537" s="270"/>
      <c r="BB1537" s="270"/>
      <c r="BC1537" s="270"/>
      <c r="BD1537" s="270"/>
      <c r="BE1537" s="270"/>
      <c r="BH1537" s="249"/>
      <c r="BI1537" s="249"/>
      <c r="BJ1537" s="249"/>
      <c r="BK1537" s="249"/>
      <c r="BL1537" s="249"/>
      <c r="BM1537" s="249"/>
      <c r="BN1537" s="249"/>
      <c r="BO1537" s="249"/>
      <c r="BP1537" s="249"/>
      <c r="BQ1537" s="249"/>
      <c r="BR1537" s="249"/>
      <c r="BS1537" s="249"/>
      <c r="BT1537" s="249"/>
      <c r="BU1537" s="249"/>
      <c r="BV1537" s="249"/>
      <c r="BW1537" s="249"/>
      <c r="BX1537" s="249"/>
      <c r="BY1537" s="249"/>
      <c r="BZ1537" s="249"/>
      <c r="CE1537" s="249"/>
    </row>
    <row r="1538" spans="1:83" ht="14.4" x14ac:dyDescent="0.3">
      <c r="A1538" s="269"/>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70"/>
      <c r="AE1538" s="270"/>
      <c r="AF1538" s="270"/>
      <c r="AG1538" s="270"/>
      <c r="AH1538" s="270"/>
      <c r="AI1538" s="270"/>
      <c r="AJ1538" s="270"/>
      <c r="AK1538" s="270"/>
      <c r="AL1538" s="270"/>
      <c r="AM1538" s="270"/>
      <c r="AN1538" s="270"/>
      <c r="AO1538" s="270"/>
      <c r="AP1538" s="270"/>
      <c r="AQ1538" s="270"/>
      <c r="AR1538" s="270"/>
      <c r="AS1538" s="270"/>
      <c r="AT1538" s="270"/>
      <c r="AU1538" s="270"/>
      <c r="AV1538" s="270"/>
      <c r="AW1538" s="277"/>
      <c r="AX1538" s="270"/>
      <c r="AY1538" s="270"/>
      <c r="AZ1538" s="270"/>
      <c r="BA1538" s="270"/>
      <c r="BB1538" s="270"/>
      <c r="BC1538" s="270"/>
      <c r="BD1538" s="270"/>
      <c r="BE1538" s="270"/>
      <c r="BH1538" s="249"/>
      <c r="BI1538" s="249"/>
      <c r="BJ1538" s="249"/>
      <c r="BK1538" s="249"/>
      <c r="BL1538" s="249"/>
      <c r="BM1538" s="249"/>
      <c r="BN1538" s="249"/>
      <c r="BO1538" s="249"/>
      <c r="BP1538" s="249"/>
      <c r="BQ1538" s="249"/>
      <c r="BR1538" s="249"/>
      <c r="BS1538" s="249"/>
      <c r="BT1538" s="249"/>
      <c r="BU1538" s="249"/>
      <c r="BV1538" s="249"/>
      <c r="BW1538" s="249"/>
      <c r="BX1538" s="249"/>
      <c r="BY1538" s="249"/>
      <c r="BZ1538" s="249"/>
      <c r="CE1538" s="249"/>
    </row>
    <row r="1539" spans="1:83" ht="14.4" x14ac:dyDescent="0.3">
      <c r="A1539" s="269"/>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70"/>
      <c r="AE1539" s="270"/>
      <c r="AF1539" s="270"/>
      <c r="AG1539" s="270"/>
      <c r="AH1539" s="270"/>
      <c r="AI1539" s="270"/>
      <c r="AJ1539" s="270"/>
      <c r="AK1539" s="270"/>
      <c r="AL1539" s="270"/>
      <c r="AM1539" s="270"/>
      <c r="AN1539" s="270"/>
      <c r="AO1539" s="270"/>
      <c r="AP1539" s="270"/>
      <c r="AQ1539" s="270"/>
      <c r="AR1539" s="270"/>
      <c r="AS1539" s="270"/>
      <c r="AT1539" s="270"/>
      <c r="AU1539" s="270"/>
      <c r="AV1539" s="270"/>
      <c r="AW1539" s="277"/>
      <c r="AX1539" s="270"/>
      <c r="AY1539" s="270"/>
      <c r="AZ1539" s="270"/>
      <c r="BA1539" s="270"/>
      <c r="BB1539" s="270"/>
      <c r="BC1539" s="270"/>
      <c r="BD1539" s="270"/>
      <c r="BE1539" s="270"/>
      <c r="BH1539" s="249"/>
      <c r="BI1539" s="249"/>
      <c r="BJ1539" s="249"/>
      <c r="BK1539" s="249"/>
      <c r="BL1539" s="249"/>
      <c r="BM1539" s="249"/>
      <c r="BN1539" s="249"/>
      <c r="BO1539" s="249"/>
      <c r="BP1539" s="249"/>
      <c r="BQ1539" s="249"/>
      <c r="BR1539" s="249"/>
      <c r="BS1539" s="249"/>
      <c r="BT1539" s="249"/>
      <c r="BU1539" s="249"/>
      <c r="BV1539" s="249"/>
      <c r="BW1539" s="249"/>
      <c r="BX1539" s="249"/>
      <c r="BY1539" s="249"/>
      <c r="BZ1539" s="249"/>
      <c r="CE1539" s="249"/>
    </row>
    <row r="1540" spans="1:83" ht="14.4" x14ac:dyDescent="0.3">
      <c r="A1540" s="269"/>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70"/>
      <c r="AE1540" s="270"/>
      <c r="AF1540" s="270"/>
      <c r="AG1540" s="270"/>
      <c r="AH1540" s="270"/>
      <c r="AI1540" s="270"/>
      <c r="AJ1540" s="270"/>
      <c r="AK1540" s="270"/>
      <c r="AL1540" s="270"/>
      <c r="AM1540" s="270"/>
      <c r="AN1540" s="270"/>
      <c r="AO1540" s="270"/>
      <c r="AP1540" s="270"/>
      <c r="AQ1540" s="270"/>
      <c r="AR1540" s="270"/>
      <c r="AS1540" s="270"/>
      <c r="AT1540" s="270"/>
      <c r="AU1540" s="270"/>
      <c r="AV1540" s="270"/>
      <c r="AW1540" s="277"/>
      <c r="AX1540" s="270"/>
      <c r="AY1540" s="270"/>
      <c r="AZ1540" s="270"/>
      <c r="BA1540" s="270"/>
      <c r="BB1540" s="270"/>
      <c r="BC1540" s="270"/>
      <c r="BD1540" s="270"/>
      <c r="BE1540" s="270"/>
      <c r="BH1540" s="240"/>
      <c r="BI1540" s="240"/>
      <c r="BJ1540" s="240"/>
      <c r="BK1540" s="240"/>
      <c r="BL1540" s="240"/>
      <c r="BM1540" s="240"/>
      <c r="BN1540" s="240"/>
      <c r="BO1540" s="240"/>
      <c r="BP1540" s="240"/>
      <c r="BQ1540" s="240"/>
      <c r="BR1540" s="240"/>
      <c r="BS1540" s="240"/>
      <c r="BT1540" s="240"/>
      <c r="BU1540" s="240"/>
      <c r="BV1540" s="239"/>
      <c r="BW1540" s="240"/>
      <c r="BX1540" s="240"/>
      <c r="BY1540" s="240"/>
      <c r="BZ1540" s="240"/>
      <c r="CA1540" s="241"/>
      <c r="CB1540" s="241"/>
      <c r="CC1540" s="241"/>
      <c r="CD1540" s="241"/>
      <c r="CE1540" s="240"/>
    </row>
    <row r="1541" spans="1:83" ht="14.4" x14ac:dyDescent="0.3">
      <c r="A1541" s="269"/>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70"/>
      <c r="AE1541" s="270"/>
      <c r="AF1541" s="270"/>
      <c r="AG1541" s="270"/>
      <c r="AH1541" s="270"/>
      <c r="AI1541" s="270"/>
      <c r="AJ1541" s="270"/>
      <c r="AK1541" s="270"/>
      <c r="AL1541" s="270"/>
      <c r="AM1541" s="270"/>
      <c r="AN1541" s="270"/>
      <c r="AO1541" s="270"/>
      <c r="AP1541" s="270"/>
      <c r="AQ1541" s="270"/>
      <c r="AR1541" s="270"/>
      <c r="AS1541" s="270"/>
      <c r="AT1541" s="270"/>
      <c r="AU1541" s="270"/>
      <c r="AV1541" s="270"/>
      <c r="AW1541" s="277"/>
      <c r="AX1541" s="270"/>
      <c r="AY1541" s="270"/>
      <c r="AZ1541" s="270"/>
      <c r="BA1541" s="270"/>
      <c r="BB1541" s="270"/>
      <c r="BC1541" s="270"/>
      <c r="BD1541" s="270"/>
      <c r="BE1541" s="270"/>
      <c r="BH1541" s="249"/>
      <c r="BI1541" s="249"/>
      <c r="BJ1541" s="249"/>
      <c r="BK1541" s="249"/>
      <c r="BL1541" s="249"/>
      <c r="BM1541" s="249"/>
      <c r="BN1541" s="249"/>
      <c r="BO1541" s="249"/>
      <c r="BP1541" s="249"/>
      <c r="BQ1541" s="249"/>
      <c r="BR1541" s="249"/>
      <c r="BS1541" s="249"/>
      <c r="BT1541" s="249"/>
      <c r="BU1541" s="249"/>
      <c r="BV1541" s="249"/>
      <c r="BW1541" s="249"/>
      <c r="BX1541" s="249"/>
      <c r="BY1541" s="249"/>
      <c r="BZ1541" s="249"/>
      <c r="CE1541" s="249"/>
    </row>
    <row r="1542" spans="1:83" ht="14.4" x14ac:dyDescent="0.3">
      <c r="A1542" s="271"/>
      <c r="B1542" s="272"/>
      <c r="C1542" s="270"/>
      <c r="D1542" s="270"/>
      <c r="E1542" s="270"/>
      <c r="F1542" s="270"/>
      <c r="G1542" s="270"/>
      <c r="H1542" s="270"/>
      <c r="I1542" s="270"/>
      <c r="J1542" s="270"/>
      <c r="K1542" s="270"/>
      <c r="L1542" s="270"/>
      <c r="M1542" s="270"/>
      <c r="N1542" s="249"/>
      <c r="O1542" s="249"/>
      <c r="P1542" s="249"/>
      <c r="Q1542" s="249"/>
      <c r="R1542" s="249"/>
      <c r="S1542" s="249"/>
      <c r="T1542" s="249"/>
      <c r="U1542" s="249"/>
      <c r="V1542" s="249"/>
      <c r="W1542" s="249"/>
      <c r="X1542" s="249"/>
      <c r="Y1542" s="249"/>
      <c r="Z1542" s="249"/>
      <c r="AA1542" s="249"/>
      <c r="AB1542" s="249"/>
      <c r="AC1542" s="249"/>
      <c r="AD1542" s="249"/>
      <c r="AE1542" s="249"/>
      <c r="AF1542" s="249"/>
      <c r="AG1542" s="249"/>
      <c r="AH1542" s="249"/>
      <c r="AI1542" s="249"/>
      <c r="AJ1542" s="249"/>
      <c r="AK1542" s="249"/>
      <c r="AL1542" s="249"/>
      <c r="AM1542" s="249"/>
      <c r="AN1542" s="249"/>
      <c r="AO1542" s="249"/>
      <c r="AP1542" s="249"/>
      <c r="AQ1542" s="249"/>
      <c r="AR1542" s="249"/>
      <c r="AS1542" s="249"/>
      <c r="AT1542" s="249"/>
      <c r="AU1542" s="249"/>
      <c r="AV1542" s="249"/>
      <c r="AW1542" s="276"/>
      <c r="AX1542" s="249"/>
      <c r="AY1542" s="249"/>
      <c r="AZ1542" s="249"/>
      <c r="BA1542" s="249"/>
      <c r="BB1542" s="249"/>
      <c r="BC1542" s="249"/>
      <c r="BD1542" s="249"/>
      <c r="BE1542" s="270"/>
      <c r="BH1542" s="249"/>
      <c r="BI1542" s="249"/>
      <c r="BJ1542" s="249"/>
      <c r="BK1542" s="249"/>
      <c r="BL1542" s="249"/>
      <c r="BM1542" s="249"/>
      <c r="BN1542" s="249"/>
      <c r="BO1542" s="249"/>
      <c r="BP1542" s="249"/>
      <c r="BQ1542" s="249"/>
      <c r="BR1542" s="249"/>
      <c r="BS1542" s="249"/>
      <c r="BT1542" s="249"/>
      <c r="BU1542" s="249"/>
      <c r="BV1542" s="249"/>
      <c r="BW1542" s="249"/>
      <c r="BX1542" s="249"/>
      <c r="BY1542" s="249"/>
      <c r="BZ1542" s="249"/>
      <c r="CE1542" s="249"/>
    </row>
    <row r="1543" spans="1:83" ht="14.4" x14ac:dyDescent="0.3">
      <c r="A1543" s="269"/>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70"/>
      <c r="AE1543" s="270"/>
      <c r="AF1543" s="270"/>
      <c r="AG1543" s="270"/>
      <c r="AH1543" s="270"/>
      <c r="AI1543" s="270"/>
      <c r="AJ1543" s="270"/>
      <c r="AK1543" s="270"/>
      <c r="AL1543" s="270"/>
      <c r="AM1543" s="270"/>
      <c r="AN1543" s="270"/>
      <c r="AO1543" s="270"/>
      <c r="AP1543" s="270"/>
      <c r="AQ1543" s="270"/>
      <c r="AR1543" s="270"/>
      <c r="AS1543" s="270"/>
      <c r="AT1543" s="270"/>
      <c r="AU1543" s="270"/>
      <c r="AV1543" s="270"/>
      <c r="AW1543" s="277"/>
      <c r="AX1543" s="270"/>
      <c r="AY1543" s="270"/>
      <c r="AZ1543" s="270"/>
      <c r="BA1543" s="270"/>
      <c r="BB1543" s="270"/>
      <c r="BC1543" s="270"/>
      <c r="BD1543" s="270"/>
      <c r="BE1543" s="270"/>
      <c r="BH1543" s="249"/>
      <c r="BI1543" s="249"/>
      <c r="BJ1543" s="249"/>
      <c r="BK1543" s="249"/>
      <c r="BL1543" s="249"/>
      <c r="BM1543" s="249"/>
      <c r="BN1543" s="249"/>
      <c r="BO1543" s="249"/>
      <c r="BP1543" s="249"/>
      <c r="BQ1543" s="249"/>
      <c r="BR1543" s="249"/>
      <c r="BS1543" s="249"/>
      <c r="BT1543" s="249"/>
      <c r="BU1543" s="249"/>
      <c r="BV1543" s="249"/>
      <c r="BW1543" s="249"/>
      <c r="BX1543" s="249"/>
      <c r="BY1543" s="249"/>
      <c r="BZ1543" s="249"/>
      <c r="CE1543" s="249"/>
    </row>
    <row r="1544" spans="1:83" ht="14.4" x14ac:dyDescent="0.3">
      <c r="A1544" s="269"/>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70"/>
      <c r="AE1544" s="270"/>
      <c r="AF1544" s="270"/>
      <c r="AG1544" s="270"/>
      <c r="AH1544" s="270"/>
      <c r="AI1544" s="270"/>
      <c r="AJ1544" s="270"/>
      <c r="AK1544" s="270"/>
      <c r="AL1544" s="270"/>
      <c r="AM1544" s="270"/>
      <c r="AN1544" s="270"/>
      <c r="AO1544" s="270"/>
      <c r="AP1544" s="270"/>
      <c r="AQ1544" s="270"/>
      <c r="AR1544" s="270"/>
      <c r="AS1544" s="270"/>
      <c r="AT1544" s="270"/>
      <c r="AU1544" s="270"/>
      <c r="AV1544" s="270"/>
      <c r="AW1544" s="277"/>
      <c r="AX1544" s="270"/>
      <c r="AY1544" s="270"/>
      <c r="AZ1544" s="270"/>
      <c r="BA1544" s="270"/>
      <c r="BB1544" s="270"/>
      <c r="BC1544" s="270"/>
      <c r="BD1544" s="270"/>
      <c r="BE1544" s="270"/>
      <c r="BH1544" s="249"/>
      <c r="BI1544" s="249"/>
      <c r="BJ1544" s="249"/>
      <c r="BK1544" s="249"/>
      <c r="BL1544" s="249"/>
      <c r="BM1544" s="249"/>
      <c r="BN1544" s="249"/>
      <c r="BO1544" s="249"/>
      <c r="BP1544" s="249"/>
      <c r="BQ1544" s="249"/>
      <c r="BR1544" s="249"/>
      <c r="BS1544" s="249"/>
      <c r="BT1544" s="249"/>
      <c r="BU1544" s="249"/>
      <c r="BV1544" s="249"/>
      <c r="BW1544" s="249"/>
      <c r="BX1544" s="249"/>
      <c r="BY1544" s="249"/>
      <c r="BZ1544" s="249"/>
      <c r="CE1544" s="249"/>
    </row>
    <row r="1545" spans="1:83" ht="14.4" x14ac:dyDescent="0.3">
      <c r="A1545" s="269"/>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70"/>
      <c r="AE1545" s="270"/>
      <c r="AF1545" s="270"/>
      <c r="AG1545" s="270"/>
      <c r="AH1545" s="270"/>
      <c r="AI1545" s="270"/>
      <c r="AJ1545" s="270"/>
      <c r="AK1545" s="270"/>
      <c r="AL1545" s="270"/>
      <c r="AM1545" s="270"/>
      <c r="AN1545" s="270"/>
      <c r="AO1545" s="270"/>
      <c r="AP1545" s="270"/>
      <c r="AQ1545" s="270"/>
      <c r="AR1545" s="270"/>
      <c r="AS1545" s="270"/>
      <c r="AT1545" s="270"/>
      <c r="AU1545" s="270"/>
      <c r="AV1545" s="270"/>
      <c r="AW1545" s="277"/>
      <c r="AX1545" s="270"/>
      <c r="AY1545" s="270"/>
      <c r="AZ1545" s="270"/>
      <c r="BA1545" s="270"/>
      <c r="BB1545" s="270"/>
      <c r="BC1545" s="270"/>
      <c r="BD1545" s="270"/>
      <c r="BE1545" s="270"/>
      <c r="BH1545" s="249"/>
      <c r="BI1545" s="249"/>
      <c r="BJ1545" s="249"/>
      <c r="BK1545" s="249"/>
      <c r="BL1545" s="249"/>
      <c r="BM1545" s="249"/>
      <c r="BN1545" s="249"/>
      <c r="BO1545" s="249"/>
      <c r="BP1545" s="249"/>
      <c r="BQ1545" s="249"/>
      <c r="BR1545" s="249"/>
      <c r="BS1545" s="249"/>
      <c r="BT1545" s="249"/>
      <c r="BU1545" s="249"/>
      <c r="BV1545" s="249"/>
      <c r="BW1545" s="249"/>
      <c r="BX1545" s="249"/>
      <c r="BY1545" s="249"/>
      <c r="BZ1545" s="249"/>
      <c r="CE1545" s="249"/>
    </row>
    <row r="1546" spans="1:83" ht="14.4" x14ac:dyDescent="0.3">
      <c r="A1546" s="269"/>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70"/>
      <c r="AE1546" s="270"/>
      <c r="AF1546" s="270"/>
      <c r="AG1546" s="270"/>
      <c r="AH1546" s="270"/>
      <c r="AI1546" s="270"/>
      <c r="AJ1546" s="270"/>
      <c r="AK1546" s="270"/>
      <c r="AL1546" s="270"/>
      <c r="AM1546" s="270"/>
      <c r="AN1546" s="270"/>
      <c r="AO1546" s="270"/>
      <c r="AP1546" s="270"/>
      <c r="AQ1546" s="270"/>
      <c r="AR1546" s="270"/>
      <c r="AS1546" s="270"/>
      <c r="AT1546" s="270"/>
      <c r="AU1546" s="270"/>
      <c r="AV1546" s="270"/>
      <c r="AW1546" s="277"/>
      <c r="AX1546" s="270"/>
      <c r="AY1546" s="270"/>
      <c r="AZ1546" s="270"/>
      <c r="BA1546" s="270"/>
      <c r="BB1546" s="270"/>
      <c r="BC1546" s="270"/>
      <c r="BD1546" s="270"/>
      <c r="BE1546" s="270"/>
      <c r="BH1546" s="249"/>
      <c r="BI1546" s="249"/>
      <c r="BJ1546" s="249"/>
      <c r="BK1546" s="249"/>
      <c r="BL1546" s="249"/>
      <c r="BM1546" s="249"/>
      <c r="BN1546" s="249"/>
      <c r="BO1546" s="249"/>
      <c r="BP1546" s="249"/>
      <c r="BQ1546" s="249"/>
      <c r="BR1546" s="249"/>
      <c r="BS1546" s="249"/>
      <c r="BT1546" s="249"/>
      <c r="BU1546" s="249"/>
      <c r="BV1546" s="249"/>
      <c r="BW1546" s="249"/>
      <c r="BX1546" s="249"/>
      <c r="BY1546" s="249"/>
      <c r="BZ1546" s="249"/>
      <c r="CE1546" s="249"/>
    </row>
    <row r="1547" spans="1:83" ht="14.4" x14ac:dyDescent="0.3">
      <c r="A1547" s="271"/>
      <c r="B1547" s="272"/>
      <c r="C1547" s="270"/>
      <c r="D1547" s="270"/>
      <c r="E1547" s="270"/>
      <c r="F1547" s="270"/>
      <c r="G1547" s="270"/>
      <c r="H1547" s="270"/>
      <c r="I1547" s="270"/>
      <c r="J1547" s="270"/>
      <c r="K1547" s="270"/>
      <c r="L1547" s="270"/>
      <c r="M1547" s="270"/>
      <c r="N1547" s="249"/>
      <c r="O1547" s="249"/>
      <c r="P1547" s="249"/>
      <c r="Q1547" s="249"/>
      <c r="R1547" s="249"/>
      <c r="S1547" s="249"/>
      <c r="T1547" s="249"/>
      <c r="U1547" s="249"/>
      <c r="V1547" s="249"/>
      <c r="W1547" s="249"/>
      <c r="X1547" s="249"/>
      <c r="Y1547" s="249"/>
      <c r="Z1547" s="249"/>
      <c r="AA1547" s="249"/>
      <c r="AB1547" s="249"/>
      <c r="AC1547" s="249"/>
      <c r="AD1547" s="249"/>
      <c r="AE1547" s="249"/>
      <c r="AF1547" s="249"/>
      <c r="AG1547" s="249"/>
      <c r="AH1547" s="249"/>
      <c r="AI1547" s="249"/>
      <c r="AJ1547" s="249"/>
      <c r="AK1547" s="249"/>
      <c r="AL1547" s="249"/>
      <c r="AM1547" s="249"/>
      <c r="AN1547" s="249"/>
      <c r="AO1547" s="249"/>
      <c r="AP1547" s="249"/>
      <c r="AQ1547" s="249"/>
      <c r="AR1547" s="249"/>
      <c r="AS1547" s="249"/>
      <c r="AT1547" s="249"/>
      <c r="AU1547" s="249"/>
      <c r="AV1547" s="249"/>
      <c r="AW1547" s="276"/>
      <c r="AX1547" s="249"/>
      <c r="AY1547" s="249"/>
      <c r="AZ1547" s="249"/>
      <c r="BA1547" s="249"/>
      <c r="BB1547" s="249"/>
      <c r="BC1547" s="249"/>
      <c r="BD1547" s="249"/>
      <c r="BE1547" s="270"/>
      <c r="BH1547" s="249"/>
      <c r="BI1547" s="249"/>
      <c r="BJ1547" s="249"/>
      <c r="BK1547" s="249"/>
      <c r="BL1547" s="249"/>
      <c r="BM1547" s="249"/>
      <c r="BN1547" s="249"/>
      <c r="BO1547" s="249"/>
      <c r="BP1547" s="249"/>
      <c r="BQ1547" s="249"/>
      <c r="BR1547" s="249"/>
      <c r="BS1547" s="249"/>
      <c r="BT1547" s="249"/>
      <c r="BU1547" s="249"/>
      <c r="BV1547" s="249"/>
      <c r="BW1547" s="249"/>
      <c r="BX1547" s="249"/>
      <c r="BY1547" s="249"/>
      <c r="BZ1547" s="249"/>
      <c r="CE1547" s="249"/>
    </row>
    <row r="1548" spans="1:83" ht="14.4" x14ac:dyDescent="0.3">
      <c r="A1548" s="269"/>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70"/>
      <c r="AE1548" s="270"/>
      <c r="AF1548" s="270"/>
      <c r="AG1548" s="270"/>
      <c r="AH1548" s="270"/>
      <c r="AI1548" s="270"/>
      <c r="AJ1548" s="270"/>
      <c r="AK1548" s="270"/>
      <c r="AL1548" s="270"/>
      <c r="AM1548" s="270"/>
      <c r="AN1548" s="270"/>
      <c r="AO1548" s="270"/>
      <c r="AP1548" s="270"/>
      <c r="AQ1548" s="270"/>
      <c r="AR1548" s="270"/>
      <c r="AS1548" s="270"/>
      <c r="AT1548" s="270"/>
      <c r="AU1548" s="270"/>
      <c r="AV1548" s="270"/>
      <c r="AW1548" s="277"/>
      <c r="AX1548" s="270"/>
      <c r="AY1548" s="270"/>
      <c r="AZ1548" s="270"/>
      <c r="BA1548" s="270"/>
      <c r="BB1548" s="270"/>
      <c r="BC1548" s="270"/>
      <c r="BD1548" s="270"/>
      <c r="BE1548" s="270"/>
      <c r="BH1548" s="240"/>
      <c r="BI1548" s="240"/>
      <c r="BJ1548" s="240"/>
      <c r="BK1548" s="240"/>
      <c r="BL1548" s="240"/>
      <c r="BM1548" s="240"/>
      <c r="BN1548" s="240"/>
      <c r="BO1548" s="240"/>
      <c r="BP1548" s="240"/>
      <c r="BQ1548" s="240"/>
      <c r="BR1548" s="240"/>
      <c r="BS1548" s="240"/>
      <c r="BT1548" s="240"/>
      <c r="BU1548" s="240"/>
      <c r="BV1548" s="239"/>
      <c r="BW1548" s="240"/>
      <c r="BX1548" s="240"/>
      <c r="BY1548" s="240"/>
      <c r="BZ1548" s="240"/>
      <c r="CA1548" s="241"/>
      <c r="CB1548" s="241"/>
      <c r="CC1548" s="241"/>
      <c r="CD1548" s="241"/>
      <c r="CE1548" s="240"/>
    </row>
    <row r="1549" spans="1:83" ht="14.4" x14ac:dyDescent="0.3">
      <c r="A1549" s="269"/>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70"/>
      <c r="AE1549" s="270"/>
      <c r="AF1549" s="270"/>
      <c r="AG1549" s="270"/>
      <c r="AH1549" s="270"/>
      <c r="AI1549" s="270"/>
      <c r="AJ1549" s="270"/>
      <c r="AK1549" s="270"/>
      <c r="AL1549" s="270"/>
      <c r="AM1549" s="270"/>
      <c r="AN1549" s="270"/>
      <c r="AO1549" s="270"/>
      <c r="AP1549" s="270"/>
      <c r="AQ1549" s="270"/>
      <c r="AR1549" s="270"/>
      <c r="AS1549" s="270"/>
      <c r="AT1549" s="270"/>
      <c r="AU1549" s="270"/>
      <c r="AV1549" s="270"/>
      <c r="AW1549" s="277"/>
      <c r="AX1549" s="270"/>
      <c r="AY1549" s="270"/>
      <c r="AZ1549" s="270"/>
      <c r="BA1549" s="270"/>
      <c r="BB1549" s="270"/>
      <c r="BC1549" s="270"/>
      <c r="BD1549" s="270"/>
      <c r="BE1549" s="270"/>
      <c r="BH1549" s="240"/>
      <c r="BI1549" s="240"/>
      <c r="BJ1549" s="240"/>
      <c r="BK1549" s="240"/>
      <c r="BL1549" s="240"/>
      <c r="BM1549" s="240"/>
      <c r="BN1549" s="240"/>
      <c r="BO1549" s="240"/>
      <c r="BP1549" s="240"/>
      <c r="BQ1549" s="240"/>
      <c r="BR1549" s="240"/>
      <c r="BS1549" s="240"/>
      <c r="BT1549" s="240"/>
      <c r="BU1549" s="240"/>
      <c r="BV1549" s="239"/>
      <c r="BW1549" s="240"/>
      <c r="BX1549" s="240"/>
      <c r="BY1549" s="240"/>
      <c r="BZ1549" s="240"/>
      <c r="CA1549" s="241"/>
      <c r="CB1549" s="241"/>
      <c r="CC1549" s="241"/>
      <c r="CD1549" s="241"/>
      <c r="CE1549" s="240"/>
    </row>
    <row r="1550" spans="1:83" ht="14.4" x14ac:dyDescent="0.3">
      <c r="A1550" s="271"/>
      <c r="B1550" s="272"/>
      <c r="C1550" s="270"/>
      <c r="D1550" s="270"/>
      <c r="E1550" s="270"/>
      <c r="F1550" s="270"/>
      <c r="G1550" s="270"/>
      <c r="H1550" s="270"/>
      <c r="I1550" s="270"/>
      <c r="J1550" s="270"/>
      <c r="K1550" s="270"/>
      <c r="L1550" s="270"/>
      <c r="M1550" s="270"/>
      <c r="N1550" s="249"/>
      <c r="O1550" s="249"/>
      <c r="P1550" s="249"/>
      <c r="Q1550" s="249"/>
      <c r="R1550" s="249"/>
      <c r="S1550" s="249"/>
      <c r="T1550" s="249"/>
      <c r="U1550" s="249"/>
      <c r="V1550" s="249"/>
      <c r="W1550" s="249"/>
      <c r="X1550" s="249"/>
      <c r="Y1550" s="249"/>
      <c r="Z1550" s="249"/>
      <c r="AA1550" s="249"/>
      <c r="AB1550" s="249"/>
      <c r="AC1550" s="249"/>
      <c r="AD1550" s="249"/>
      <c r="AE1550" s="249"/>
      <c r="AF1550" s="249"/>
      <c r="AG1550" s="249"/>
      <c r="AH1550" s="249"/>
      <c r="AI1550" s="249"/>
      <c r="AJ1550" s="249"/>
      <c r="AK1550" s="249"/>
      <c r="AL1550" s="249"/>
      <c r="AM1550" s="249"/>
      <c r="AN1550" s="249"/>
      <c r="AO1550" s="249"/>
      <c r="AP1550" s="249"/>
      <c r="AQ1550" s="249"/>
      <c r="AR1550" s="249"/>
      <c r="AS1550" s="249"/>
      <c r="AT1550" s="249"/>
      <c r="AU1550" s="249"/>
      <c r="AV1550" s="249"/>
      <c r="AW1550" s="276"/>
      <c r="AX1550" s="249"/>
      <c r="AY1550" s="249"/>
      <c r="AZ1550" s="249"/>
      <c r="BA1550" s="249"/>
      <c r="BB1550" s="249"/>
      <c r="BC1550" s="249"/>
      <c r="BD1550" s="249"/>
      <c r="BE1550" s="270"/>
      <c r="BH1550" s="240"/>
      <c r="BI1550" s="240"/>
      <c r="BJ1550" s="240"/>
      <c r="BK1550" s="240"/>
      <c r="BL1550" s="240"/>
      <c r="BM1550" s="240"/>
      <c r="BN1550" s="240"/>
      <c r="BO1550" s="240"/>
      <c r="BP1550" s="240"/>
      <c r="BQ1550" s="240"/>
      <c r="BR1550" s="240"/>
      <c r="BS1550" s="240"/>
      <c r="BT1550" s="240"/>
      <c r="BU1550" s="240"/>
      <c r="BV1550" s="239"/>
      <c r="BW1550" s="240"/>
      <c r="BX1550" s="240"/>
      <c r="BY1550" s="240"/>
      <c r="BZ1550" s="240"/>
      <c r="CA1550" s="241"/>
      <c r="CB1550" s="241"/>
      <c r="CC1550" s="241"/>
      <c r="CD1550" s="241"/>
      <c r="CE1550" s="240"/>
    </row>
    <row r="1551" spans="1:83" ht="14.4" x14ac:dyDescent="0.3">
      <c r="A1551" s="269"/>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70"/>
      <c r="AE1551" s="270"/>
      <c r="AF1551" s="270"/>
      <c r="AG1551" s="270"/>
      <c r="AH1551" s="270"/>
      <c r="AI1551" s="270"/>
      <c r="AJ1551" s="270"/>
      <c r="AK1551" s="270"/>
      <c r="AL1551" s="270"/>
      <c r="AM1551" s="270"/>
      <c r="AN1551" s="270"/>
      <c r="AO1551" s="270"/>
      <c r="AP1551" s="270"/>
      <c r="AQ1551" s="270"/>
      <c r="AR1551" s="270"/>
      <c r="AS1551" s="270"/>
      <c r="AT1551" s="270"/>
      <c r="AU1551" s="270"/>
      <c r="AV1551" s="270"/>
      <c r="AW1551" s="277"/>
      <c r="AX1551" s="270"/>
      <c r="AY1551" s="270"/>
      <c r="AZ1551" s="270"/>
      <c r="BA1551" s="270"/>
      <c r="BB1551" s="270"/>
      <c r="BC1551" s="270"/>
      <c r="BD1551" s="270"/>
      <c r="BE1551" s="270"/>
      <c r="BH1551" s="249"/>
      <c r="BI1551" s="249"/>
      <c r="BJ1551" s="249"/>
      <c r="BK1551" s="249"/>
      <c r="BL1551" s="249"/>
      <c r="BM1551" s="249"/>
      <c r="BN1551" s="249"/>
      <c r="BO1551" s="249"/>
      <c r="BP1551" s="249"/>
      <c r="BQ1551" s="249"/>
      <c r="BR1551" s="249"/>
      <c r="BS1551" s="249"/>
      <c r="BT1551" s="249"/>
      <c r="BU1551" s="249"/>
      <c r="BV1551" s="249"/>
      <c r="BW1551" s="249"/>
      <c r="BX1551" s="249"/>
      <c r="BY1551" s="249"/>
      <c r="BZ1551" s="249"/>
      <c r="CE1551" s="249"/>
    </row>
    <row r="1552" spans="1:83" ht="14.4" x14ac:dyDescent="0.3">
      <c r="A1552" s="269"/>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70"/>
      <c r="AE1552" s="270"/>
      <c r="AF1552" s="270"/>
      <c r="AG1552" s="270"/>
      <c r="AH1552" s="270"/>
      <c r="AI1552" s="270"/>
      <c r="AJ1552" s="270"/>
      <c r="AK1552" s="270"/>
      <c r="AL1552" s="270"/>
      <c r="AM1552" s="270"/>
      <c r="AN1552" s="270"/>
      <c r="AO1552" s="270"/>
      <c r="AP1552" s="270"/>
      <c r="AQ1552" s="270"/>
      <c r="AR1552" s="270"/>
      <c r="AS1552" s="270"/>
      <c r="AT1552" s="270"/>
      <c r="AU1552" s="270"/>
      <c r="AV1552" s="270"/>
      <c r="AW1552" s="277"/>
      <c r="AX1552" s="270"/>
      <c r="AY1552" s="270"/>
      <c r="AZ1552" s="270"/>
      <c r="BA1552" s="270"/>
      <c r="BB1552" s="270"/>
      <c r="BC1552" s="270"/>
      <c r="BD1552" s="270"/>
      <c r="BE1552" s="270"/>
      <c r="BH1552" s="249"/>
      <c r="BI1552" s="249"/>
      <c r="BJ1552" s="249"/>
      <c r="BK1552" s="249"/>
      <c r="BL1552" s="249"/>
      <c r="BM1552" s="249"/>
      <c r="BN1552" s="249"/>
      <c r="BO1552" s="249"/>
      <c r="BP1552" s="249"/>
      <c r="BQ1552" s="249"/>
      <c r="BR1552" s="249"/>
      <c r="BS1552" s="249"/>
      <c r="BT1552" s="249"/>
      <c r="BU1552" s="249"/>
      <c r="BV1552" s="249"/>
      <c r="BW1552" s="249"/>
      <c r="BX1552" s="249"/>
      <c r="BY1552" s="249"/>
      <c r="BZ1552" s="249"/>
      <c r="CE1552" s="249"/>
    </row>
    <row r="1553" spans="1:83" ht="14.4" x14ac:dyDescent="0.3">
      <c r="A1553" s="269"/>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70"/>
      <c r="AE1553" s="270"/>
      <c r="AF1553" s="270"/>
      <c r="AG1553" s="270"/>
      <c r="AH1553" s="270"/>
      <c r="AI1553" s="270"/>
      <c r="AJ1553" s="270"/>
      <c r="AK1553" s="270"/>
      <c r="AL1553" s="270"/>
      <c r="AM1553" s="270"/>
      <c r="AN1553" s="270"/>
      <c r="AO1553" s="270"/>
      <c r="AP1553" s="270"/>
      <c r="AQ1553" s="270"/>
      <c r="AR1553" s="270"/>
      <c r="AS1553" s="270"/>
      <c r="AT1553" s="270"/>
      <c r="AU1553" s="270"/>
      <c r="AV1553" s="270"/>
      <c r="AW1553" s="277"/>
      <c r="AX1553" s="270"/>
      <c r="AY1553" s="270"/>
      <c r="AZ1553" s="270"/>
      <c r="BA1553" s="270"/>
      <c r="BB1553" s="270"/>
      <c r="BC1553" s="270"/>
      <c r="BD1553" s="270"/>
      <c r="BE1553" s="270"/>
      <c r="BH1553" s="240"/>
      <c r="BI1553" s="240"/>
      <c r="BJ1553" s="240"/>
      <c r="BK1553" s="240"/>
      <c r="BL1553" s="240"/>
      <c r="BM1553" s="240"/>
      <c r="BN1553" s="240"/>
      <c r="BO1553" s="240"/>
      <c r="BP1553" s="240"/>
      <c r="BQ1553" s="240"/>
      <c r="BR1553" s="240"/>
      <c r="BS1553" s="240"/>
      <c r="BT1553" s="240"/>
      <c r="BU1553" s="240"/>
      <c r="BV1553" s="239"/>
      <c r="BW1553" s="240"/>
      <c r="BX1553" s="240"/>
      <c r="BY1553" s="240"/>
      <c r="BZ1553" s="240"/>
      <c r="CA1553" s="241"/>
      <c r="CB1553" s="241"/>
      <c r="CC1553" s="241"/>
      <c r="CD1553" s="241"/>
      <c r="CE1553" s="240"/>
    </row>
    <row r="1554" spans="1:83" ht="14.4" x14ac:dyDescent="0.3">
      <c r="A1554" s="269"/>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70"/>
      <c r="AE1554" s="270"/>
      <c r="AF1554" s="270"/>
      <c r="AG1554" s="270"/>
      <c r="AH1554" s="270"/>
      <c r="AI1554" s="270"/>
      <c r="AJ1554" s="270"/>
      <c r="AK1554" s="270"/>
      <c r="AL1554" s="270"/>
      <c r="AM1554" s="270"/>
      <c r="AN1554" s="270"/>
      <c r="AO1554" s="270"/>
      <c r="AP1554" s="270"/>
      <c r="AQ1554" s="270"/>
      <c r="AR1554" s="270"/>
      <c r="AS1554" s="270"/>
      <c r="AT1554" s="270"/>
      <c r="AU1554" s="270"/>
      <c r="AV1554" s="270"/>
      <c r="AW1554" s="277"/>
      <c r="AX1554" s="270"/>
      <c r="AY1554" s="270"/>
      <c r="AZ1554" s="270"/>
      <c r="BA1554" s="270"/>
      <c r="BB1554" s="270"/>
      <c r="BC1554" s="270"/>
      <c r="BD1554" s="270"/>
      <c r="BE1554" s="270"/>
      <c r="BH1554" s="240"/>
      <c r="BI1554" s="240"/>
      <c r="BJ1554" s="240"/>
      <c r="BK1554" s="240"/>
      <c r="BL1554" s="240"/>
      <c r="BM1554" s="240"/>
      <c r="BN1554" s="240"/>
      <c r="BO1554" s="240"/>
      <c r="BP1554" s="240"/>
      <c r="BQ1554" s="240"/>
      <c r="BR1554" s="240"/>
      <c r="BS1554" s="240"/>
      <c r="BT1554" s="240"/>
      <c r="BU1554" s="240"/>
      <c r="BV1554" s="239"/>
      <c r="BW1554" s="240"/>
      <c r="BX1554" s="240"/>
      <c r="BY1554" s="240"/>
      <c r="BZ1554" s="240"/>
      <c r="CA1554" s="241"/>
      <c r="CB1554" s="241"/>
      <c r="CC1554" s="241"/>
      <c r="CD1554" s="241"/>
      <c r="CE1554" s="240"/>
    </row>
    <row r="1555" spans="1:83" ht="14.4" x14ac:dyDescent="0.3">
      <c r="A1555" s="269"/>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70"/>
      <c r="AE1555" s="270"/>
      <c r="AF1555" s="270"/>
      <c r="AG1555" s="270"/>
      <c r="AH1555" s="270"/>
      <c r="AI1555" s="270"/>
      <c r="AJ1555" s="270"/>
      <c r="AK1555" s="270"/>
      <c r="AL1555" s="270"/>
      <c r="AM1555" s="270"/>
      <c r="AN1555" s="270"/>
      <c r="AO1555" s="270"/>
      <c r="AP1555" s="270"/>
      <c r="AQ1555" s="270"/>
      <c r="AR1555" s="270"/>
      <c r="AS1555" s="270"/>
      <c r="AT1555" s="270"/>
      <c r="AU1555" s="270"/>
      <c r="AV1555" s="270"/>
      <c r="AW1555" s="277"/>
      <c r="AX1555" s="270"/>
      <c r="AY1555" s="270"/>
      <c r="AZ1555" s="270"/>
      <c r="BA1555" s="270"/>
      <c r="BB1555" s="270"/>
      <c r="BC1555" s="270"/>
      <c r="BD1555" s="270"/>
      <c r="BE1555" s="270"/>
      <c r="BH1555" s="249"/>
      <c r="BI1555" s="249"/>
      <c r="BJ1555" s="249"/>
      <c r="BK1555" s="249"/>
      <c r="BL1555" s="249"/>
      <c r="BM1555" s="249"/>
      <c r="BN1555" s="249"/>
      <c r="BO1555" s="249"/>
      <c r="BP1555" s="249"/>
      <c r="BQ1555" s="249"/>
      <c r="BR1555" s="249"/>
      <c r="BS1555" s="249"/>
      <c r="BT1555" s="249"/>
      <c r="BU1555" s="249"/>
      <c r="BV1555" s="249"/>
      <c r="BW1555" s="249"/>
      <c r="BX1555" s="249"/>
      <c r="BY1555" s="249"/>
      <c r="BZ1555" s="249"/>
      <c r="CE1555" s="249"/>
    </row>
    <row r="1556" spans="1:83" ht="14.4" x14ac:dyDescent="0.3">
      <c r="A1556" s="269"/>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70"/>
      <c r="AE1556" s="270"/>
      <c r="AF1556" s="270"/>
      <c r="AG1556" s="270"/>
      <c r="AH1556" s="270"/>
      <c r="AI1556" s="270"/>
      <c r="AJ1556" s="270"/>
      <c r="AK1556" s="270"/>
      <c r="AL1556" s="270"/>
      <c r="AM1556" s="270"/>
      <c r="AN1556" s="270"/>
      <c r="AO1556" s="270"/>
      <c r="AP1556" s="270"/>
      <c r="AQ1556" s="270"/>
      <c r="AR1556" s="270"/>
      <c r="AS1556" s="270"/>
      <c r="AT1556" s="270"/>
      <c r="AU1556" s="270"/>
      <c r="AV1556" s="270"/>
      <c r="AW1556" s="277"/>
      <c r="AX1556" s="270"/>
      <c r="AY1556" s="270"/>
      <c r="AZ1556" s="270"/>
      <c r="BA1556" s="270"/>
      <c r="BB1556" s="270"/>
      <c r="BC1556" s="270"/>
      <c r="BD1556" s="270"/>
      <c r="BE1556" s="270"/>
      <c r="BH1556" s="249"/>
      <c r="BI1556" s="249"/>
      <c r="BJ1556" s="249"/>
      <c r="BK1556" s="249"/>
      <c r="BL1556" s="249"/>
      <c r="BM1556" s="249"/>
      <c r="BN1556" s="249"/>
      <c r="BO1556" s="249"/>
      <c r="BP1556" s="249"/>
      <c r="BQ1556" s="249"/>
      <c r="BR1556" s="249"/>
      <c r="BS1556" s="249"/>
      <c r="BT1556" s="249"/>
      <c r="BU1556" s="249"/>
      <c r="BV1556" s="249"/>
      <c r="BW1556" s="249"/>
      <c r="BX1556" s="249"/>
      <c r="BY1556" s="249"/>
      <c r="BZ1556" s="249"/>
      <c r="CE1556" s="249"/>
    </row>
    <row r="1557" spans="1:83" ht="14.4" x14ac:dyDescent="0.3">
      <c r="A1557" s="269"/>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70"/>
      <c r="AE1557" s="270"/>
      <c r="AF1557" s="270"/>
      <c r="AG1557" s="270"/>
      <c r="AH1557" s="270"/>
      <c r="AI1557" s="270"/>
      <c r="AJ1557" s="270"/>
      <c r="AK1557" s="270"/>
      <c r="AL1557" s="270"/>
      <c r="AM1557" s="270"/>
      <c r="AN1557" s="270"/>
      <c r="AO1557" s="270"/>
      <c r="AP1557" s="270"/>
      <c r="AQ1557" s="270"/>
      <c r="AR1557" s="270"/>
      <c r="AS1557" s="270"/>
      <c r="AT1557" s="270"/>
      <c r="AU1557" s="270"/>
      <c r="AV1557" s="270"/>
      <c r="AW1557" s="277"/>
      <c r="AX1557" s="270"/>
      <c r="AY1557" s="270"/>
      <c r="AZ1557" s="270"/>
      <c r="BA1557" s="270"/>
      <c r="BB1557" s="270"/>
      <c r="BC1557" s="270"/>
      <c r="BD1557" s="270"/>
      <c r="BE1557" s="270"/>
      <c r="BH1557" s="249"/>
      <c r="BI1557" s="249"/>
      <c r="BJ1557" s="249"/>
      <c r="BK1557" s="249"/>
      <c r="BL1557" s="249"/>
      <c r="BM1557" s="249"/>
      <c r="BN1557" s="249"/>
      <c r="BO1557" s="249"/>
      <c r="BP1557" s="249"/>
      <c r="BQ1557" s="249"/>
      <c r="BR1557" s="249"/>
      <c r="BS1557" s="249"/>
      <c r="BT1557" s="249"/>
      <c r="BU1557" s="249"/>
      <c r="BV1557" s="249"/>
      <c r="BW1557" s="249"/>
      <c r="BX1557" s="249"/>
      <c r="BY1557" s="249"/>
      <c r="BZ1557" s="249"/>
      <c r="CE1557" s="249"/>
    </row>
    <row r="1558" spans="1:83" ht="14.4" x14ac:dyDescent="0.3">
      <c r="A1558" s="269"/>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70"/>
      <c r="AE1558" s="270"/>
      <c r="AF1558" s="270"/>
      <c r="AG1558" s="270"/>
      <c r="AH1558" s="270"/>
      <c r="AI1558" s="270"/>
      <c r="AJ1558" s="270"/>
      <c r="AK1558" s="270"/>
      <c r="AL1558" s="270"/>
      <c r="AM1558" s="270"/>
      <c r="AN1558" s="270"/>
      <c r="AO1558" s="270"/>
      <c r="AP1558" s="270"/>
      <c r="AQ1558" s="270"/>
      <c r="AR1558" s="270"/>
      <c r="AS1558" s="270"/>
      <c r="AT1558" s="270"/>
      <c r="AU1558" s="270"/>
      <c r="AV1558" s="270"/>
      <c r="AW1558" s="277"/>
      <c r="AX1558" s="270"/>
      <c r="AY1558" s="270"/>
      <c r="AZ1558" s="270"/>
      <c r="BA1558" s="270"/>
      <c r="BB1558" s="270"/>
      <c r="BC1558" s="270"/>
      <c r="BD1558" s="270"/>
      <c r="BE1558" s="270"/>
      <c r="BH1558" s="240"/>
      <c r="BI1558" s="240"/>
      <c r="BJ1558" s="240"/>
      <c r="BK1558" s="240"/>
      <c r="BL1558" s="240"/>
      <c r="BM1558" s="240"/>
      <c r="BN1558" s="240"/>
      <c r="BO1558" s="240"/>
      <c r="BP1558" s="240"/>
      <c r="BQ1558" s="240"/>
      <c r="BR1558" s="240"/>
      <c r="BS1558" s="240"/>
      <c r="BT1558" s="240"/>
      <c r="BU1558" s="240"/>
      <c r="BV1558" s="239"/>
      <c r="BW1558" s="240"/>
      <c r="BX1558" s="240"/>
      <c r="BY1558" s="240"/>
      <c r="BZ1558" s="240"/>
      <c r="CA1558" s="241"/>
      <c r="CB1558" s="241"/>
      <c r="CC1558" s="241"/>
      <c r="CD1558" s="241"/>
      <c r="CE1558" s="240"/>
    </row>
    <row r="1559" spans="1:83" ht="14.4" x14ac:dyDescent="0.3">
      <c r="A1559" s="269"/>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70"/>
      <c r="AE1559" s="270"/>
      <c r="AF1559" s="270"/>
      <c r="AG1559" s="270"/>
      <c r="AH1559" s="270"/>
      <c r="AI1559" s="270"/>
      <c r="AJ1559" s="270"/>
      <c r="AK1559" s="270"/>
      <c r="AL1559" s="270"/>
      <c r="AM1559" s="270"/>
      <c r="AN1559" s="270"/>
      <c r="AO1559" s="270"/>
      <c r="AP1559" s="270"/>
      <c r="AQ1559" s="270"/>
      <c r="AR1559" s="270"/>
      <c r="AS1559" s="270"/>
      <c r="AT1559" s="270"/>
      <c r="AU1559" s="270"/>
      <c r="AV1559" s="270"/>
      <c r="AW1559" s="277"/>
      <c r="AX1559" s="270"/>
      <c r="AY1559" s="270"/>
      <c r="AZ1559" s="270"/>
      <c r="BA1559" s="270"/>
      <c r="BB1559" s="270"/>
      <c r="BC1559" s="270"/>
      <c r="BD1559" s="270"/>
      <c r="BE1559" s="270"/>
      <c r="BH1559" s="240"/>
      <c r="BI1559" s="240"/>
      <c r="BJ1559" s="240"/>
      <c r="BK1559" s="240"/>
      <c r="BL1559" s="240"/>
      <c r="BM1559" s="240"/>
      <c r="BN1559" s="240"/>
      <c r="BO1559" s="240"/>
      <c r="BP1559" s="240"/>
      <c r="BQ1559" s="240"/>
      <c r="BR1559" s="240"/>
      <c r="BS1559" s="240"/>
      <c r="BT1559" s="240"/>
      <c r="BU1559" s="240"/>
      <c r="BV1559" s="239"/>
      <c r="BW1559" s="240"/>
      <c r="BX1559" s="240"/>
      <c r="BY1559" s="240"/>
      <c r="BZ1559" s="240"/>
      <c r="CA1559" s="241"/>
      <c r="CB1559" s="241"/>
      <c r="CC1559" s="241"/>
      <c r="CD1559" s="241"/>
      <c r="CE1559" s="240"/>
    </row>
    <row r="1560" spans="1:83" ht="14.4" x14ac:dyDescent="0.3">
      <c r="A1560" s="269"/>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70"/>
      <c r="AE1560" s="270"/>
      <c r="AF1560" s="270"/>
      <c r="AG1560" s="270"/>
      <c r="AH1560" s="270"/>
      <c r="AI1560" s="270"/>
      <c r="AJ1560" s="270"/>
      <c r="AK1560" s="270"/>
      <c r="AL1560" s="270"/>
      <c r="AM1560" s="270"/>
      <c r="AN1560" s="270"/>
      <c r="AO1560" s="270"/>
      <c r="AP1560" s="270"/>
      <c r="AQ1560" s="270"/>
      <c r="AR1560" s="270"/>
      <c r="AS1560" s="270"/>
      <c r="AT1560" s="270"/>
      <c r="AU1560" s="270"/>
      <c r="AV1560" s="270"/>
      <c r="AW1560" s="277"/>
      <c r="AX1560" s="270"/>
      <c r="AY1560" s="270"/>
      <c r="AZ1560" s="270"/>
      <c r="BA1560" s="270"/>
      <c r="BB1560" s="270"/>
      <c r="BC1560" s="270"/>
      <c r="BD1560" s="270"/>
      <c r="BE1560" s="270"/>
      <c r="BH1560" s="249"/>
      <c r="BI1560" s="249"/>
      <c r="BJ1560" s="249"/>
      <c r="BK1560" s="249"/>
      <c r="BL1560" s="249"/>
      <c r="BM1560" s="249"/>
      <c r="BN1560" s="249"/>
      <c r="BO1560" s="249"/>
      <c r="BP1560" s="249"/>
      <c r="BQ1560" s="249"/>
      <c r="BR1560" s="249"/>
      <c r="BS1560" s="249"/>
      <c r="BT1560" s="249"/>
      <c r="BU1560" s="249"/>
      <c r="BV1560" s="249"/>
      <c r="BW1560" s="249"/>
      <c r="BX1560" s="249"/>
      <c r="BY1560" s="249"/>
      <c r="BZ1560" s="249"/>
      <c r="CE1560" s="249"/>
    </row>
    <row r="1561" spans="1:83" ht="14.4" x14ac:dyDescent="0.3">
      <c r="A1561" s="269"/>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70"/>
      <c r="AE1561" s="270"/>
      <c r="AF1561" s="270"/>
      <c r="AG1561" s="270"/>
      <c r="AH1561" s="270"/>
      <c r="AI1561" s="270"/>
      <c r="AJ1561" s="270"/>
      <c r="AK1561" s="270"/>
      <c r="AL1561" s="270"/>
      <c r="AM1561" s="270"/>
      <c r="AN1561" s="270"/>
      <c r="AO1561" s="270"/>
      <c r="AP1561" s="270"/>
      <c r="AQ1561" s="270"/>
      <c r="AR1561" s="270"/>
      <c r="AS1561" s="270"/>
      <c r="AT1561" s="270"/>
      <c r="AU1561" s="270"/>
      <c r="AV1561" s="270"/>
      <c r="AW1561" s="277"/>
      <c r="AX1561" s="270"/>
      <c r="AY1561" s="270"/>
      <c r="AZ1561" s="270"/>
      <c r="BA1561" s="270"/>
      <c r="BB1561" s="270"/>
      <c r="BC1561" s="270"/>
      <c r="BD1561" s="270"/>
      <c r="BE1561" s="270"/>
      <c r="BH1561" s="249"/>
      <c r="BI1561" s="249"/>
      <c r="BJ1561" s="249"/>
      <c r="BK1561" s="249"/>
      <c r="BL1561" s="249"/>
      <c r="BM1561" s="249"/>
      <c r="BN1561" s="249"/>
      <c r="BO1561" s="249"/>
      <c r="BP1561" s="249"/>
      <c r="BQ1561" s="249"/>
      <c r="BR1561" s="249"/>
      <c r="BS1561" s="249"/>
      <c r="BT1561" s="249"/>
      <c r="BU1561" s="249"/>
      <c r="BV1561" s="249"/>
      <c r="BW1561" s="249"/>
      <c r="BX1561" s="249"/>
      <c r="BY1561" s="249"/>
      <c r="BZ1561" s="249"/>
      <c r="CE1561" s="249"/>
    </row>
    <row r="1562" spans="1:83" ht="14.4" x14ac:dyDescent="0.3">
      <c r="A1562" s="269"/>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70"/>
      <c r="AE1562" s="270"/>
      <c r="AF1562" s="270"/>
      <c r="AG1562" s="270"/>
      <c r="AH1562" s="270"/>
      <c r="AI1562" s="270"/>
      <c r="AJ1562" s="270"/>
      <c r="AK1562" s="270"/>
      <c r="AL1562" s="270"/>
      <c r="AM1562" s="270"/>
      <c r="AN1562" s="270"/>
      <c r="AO1562" s="270"/>
      <c r="AP1562" s="270"/>
      <c r="AQ1562" s="270"/>
      <c r="AR1562" s="270"/>
      <c r="AS1562" s="270"/>
      <c r="AT1562" s="270"/>
      <c r="AU1562" s="270"/>
      <c r="AV1562" s="270"/>
      <c r="AW1562" s="277"/>
      <c r="AX1562" s="270"/>
      <c r="AY1562" s="270"/>
      <c r="AZ1562" s="270"/>
      <c r="BA1562" s="270"/>
      <c r="BB1562" s="270"/>
      <c r="BC1562" s="270"/>
      <c r="BD1562" s="270"/>
      <c r="BE1562" s="270"/>
      <c r="BH1562" s="249"/>
      <c r="BI1562" s="249"/>
      <c r="BJ1562" s="249"/>
      <c r="BK1562" s="249"/>
      <c r="BL1562" s="249"/>
      <c r="BM1562" s="249"/>
      <c r="BN1562" s="249"/>
      <c r="BO1562" s="249"/>
      <c r="BP1562" s="249"/>
      <c r="BQ1562" s="249"/>
      <c r="BR1562" s="249"/>
      <c r="BS1562" s="249"/>
      <c r="BT1562" s="249"/>
      <c r="BU1562" s="249"/>
      <c r="BV1562" s="249"/>
      <c r="BW1562" s="249"/>
      <c r="BX1562" s="249"/>
      <c r="BY1562" s="249"/>
      <c r="BZ1562" s="249"/>
      <c r="CA1562" s="249"/>
      <c r="CB1562" s="249"/>
      <c r="CC1562" s="249"/>
      <c r="CE1562" s="249"/>
    </row>
    <row r="1563" spans="1:83" ht="14.4" x14ac:dyDescent="0.3">
      <c r="A1563" s="269"/>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70"/>
      <c r="AE1563" s="270"/>
      <c r="AF1563" s="270"/>
      <c r="AG1563" s="270"/>
      <c r="AH1563" s="270"/>
      <c r="AI1563" s="270"/>
      <c r="AJ1563" s="270"/>
      <c r="AK1563" s="270"/>
      <c r="AL1563" s="270"/>
      <c r="AM1563" s="270"/>
      <c r="AN1563" s="270"/>
      <c r="AO1563" s="270"/>
      <c r="AP1563" s="270"/>
      <c r="AQ1563" s="270"/>
      <c r="AR1563" s="270"/>
      <c r="AS1563" s="270"/>
      <c r="AT1563" s="270"/>
      <c r="AU1563" s="270"/>
      <c r="AV1563" s="270"/>
      <c r="AW1563" s="277"/>
      <c r="AX1563" s="270"/>
      <c r="AY1563" s="270"/>
      <c r="AZ1563" s="270"/>
      <c r="BA1563" s="270"/>
      <c r="BB1563" s="270"/>
      <c r="BC1563" s="270"/>
      <c r="BD1563" s="270"/>
      <c r="BE1563" s="270"/>
      <c r="BH1563" s="249"/>
      <c r="BI1563" s="249"/>
      <c r="BJ1563" s="249"/>
      <c r="BK1563" s="249"/>
      <c r="BL1563" s="249"/>
      <c r="BM1563" s="249"/>
      <c r="BN1563" s="249"/>
      <c r="BO1563" s="249"/>
      <c r="BP1563" s="249"/>
      <c r="BQ1563" s="249"/>
      <c r="BR1563" s="249"/>
      <c r="BS1563" s="249"/>
      <c r="BT1563" s="249"/>
      <c r="BU1563" s="249"/>
      <c r="BV1563" s="249"/>
      <c r="BW1563" s="249"/>
      <c r="BX1563" s="249"/>
      <c r="BY1563" s="249"/>
      <c r="BZ1563" s="249"/>
      <c r="CE1563" s="249"/>
    </row>
    <row r="1564" spans="1:83" ht="14.4" x14ac:dyDescent="0.3">
      <c r="A1564" s="269"/>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70"/>
      <c r="AE1564" s="270"/>
      <c r="AF1564" s="270"/>
      <c r="AG1564" s="270"/>
      <c r="AH1564" s="270"/>
      <c r="AI1564" s="270"/>
      <c r="AJ1564" s="270"/>
      <c r="AK1564" s="270"/>
      <c r="AL1564" s="270"/>
      <c r="AM1564" s="270"/>
      <c r="AN1564" s="270"/>
      <c r="AO1564" s="270"/>
      <c r="AP1564" s="270"/>
      <c r="AQ1564" s="270"/>
      <c r="AR1564" s="270"/>
      <c r="AS1564" s="270"/>
      <c r="AT1564" s="270"/>
      <c r="AU1564" s="270"/>
      <c r="AV1564" s="270"/>
      <c r="AW1564" s="277"/>
      <c r="AX1564" s="270"/>
      <c r="AY1564" s="270"/>
      <c r="AZ1564" s="270"/>
      <c r="BA1564" s="270"/>
      <c r="BB1564" s="270"/>
      <c r="BC1564" s="270"/>
      <c r="BD1564" s="270"/>
      <c r="BE1564" s="270"/>
      <c r="BH1564" s="240"/>
      <c r="BI1564" s="240"/>
      <c r="BJ1564" s="240"/>
      <c r="BK1564" s="240"/>
      <c r="BL1564" s="240"/>
      <c r="BM1564" s="240"/>
      <c r="BN1564" s="240"/>
      <c r="BO1564" s="240"/>
      <c r="BP1564" s="240"/>
      <c r="BQ1564" s="240"/>
      <c r="BR1564" s="240"/>
      <c r="BS1564" s="240"/>
      <c r="BT1564" s="240"/>
      <c r="BU1564" s="240"/>
      <c r="BV1564" s="239"/>
      <c r="BW1564" s="240"/>
      <c r="BX1564" s="240"/>
      <c r="BY1564" s="240"/>
      <c r="BZ1564" s="240"/>
      <c r="CA1564" s="241"/>
      <c r="CB1564" s="241"/>
      <c r="CC1564" s="241"/>
      <c r="CD1564" s="241"/>
      <c r="CE1564" s="240"/>
    </row>
    <row r="1565" spans="1:83" ht="14.4" x14ac:dyDescent="0.3">
      <c r="A1565" s="269"/>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70"/>
      <c r="AE1565" s="270"/>
      <c r="AF1565" s="270"/>
      <c r="AG1565" s="270"/>
      <c r="AH1565" s="270"/>
      <c r="AI1565" s="270"/>
      <c r="AJ1565" s="270"/>
      <c r="AK1565" s="270"/>
      <c r="AL1565" s="270"/>
      <c r="AM1565" s="270"/>
      <c r="AN1565" s="270"/>
      <c r="AO1565" s="270"/>
      <c r="AP1565" s="270"/>
      <c r="AQ1565" s="270"/>
      <c r="AR1565" s="270"/>
      <c r="AS1565" s="270"/>
      <c r="AT1565" s="270"/>
      <c r="AU1565" s="270"/>
      <c r="AV1565" s="270"/>
      <c r="AW1565" s="277"/>
      <c r="AX1565" s="270"/>
      <c r="AY1565" s="270"/>
      <c r="AZ1565" s="270"/>
      <c r="BA1565" s="270"/>
      <c r="BB1565" s="270"/>
      <c r="BC1565" s="270"/>
      <c r="BD1565" s="270"/>
      <c r="BE1565" s="270"/>
      <c r="BH1565" s="249"/>
      <c r="BI1565" s="249"/>
      <c r="BJ1565" s="249"/>
      <c r="BK1565" s="249"/>
      <c r="BL1565" s="249"/>
      <c r="BM1565" s="249"/>
      <c r="BN1565" s="249"/>
      <c r="BO1565" s="249"/>
      <c r="BP1565" s="249"/>
      <c r="BQ1565" s="249"/>
      <c r="BR1565" s="249"/>
      <c r="BS1565" s="249"/>
      <c r="BT1565" s="249"/>
      <c r="BU1565" s="249"/>
      <c r="BV1565" s="249"/>
      <c r="BW1565" s="249"/>
      <c r="BX1565" s="249"/>
      <c r="BY1565" s="249"/>
      <c r="BZ1565" s="249"/>
      <c r="CE1565" s="249"/>
    </row>
    <row r="1566" spans="1:83" ht="14.4" x14ac:dyDescent="0.3">
      <c r="A1566" s="269"/>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270"/>
      <c r="AF1566" s="270"/>
      <c r="AG1566" s="270"/>
      <c r="AH1566" s="270"/>
      <c r="AI1566" s="270"/>
      <c r="AJ1566" s="270"/>
      <c r="AK1566" s="270"/>
      <c r="AL1566" s="270"/>
      <c r="AM1566" s="270"/>
      <c r="AN1566" s="270"/>
      <c r="AO1566" s="270"/>
      <c r="AP1566" s="270"/>
      <c r="AQ1566" s="270"/>
      <c r="AR1566" s="270"/>
      <c r="AS1566" s="270"/>
      <c r="AT1566" s="270"/>
      <c r="AU1566" s="270"/>
      <c r="AV1566" s="270"/>
      <c r="AW1566" s="277"/>
      <c r="AX1566" s="270"/>
      <c r="AY1566" s="270"/>
      <c r="AZ1566" s="270"/>
      <c r="BA1566" s="270"/>
      <c r="BB1566" s="270"/>
      <c r="BC1566" s="270"/>
      <c r="BD1566" s="270"/>
      <c r="BE1566" s="270"/>
      <c r="BH1566" s="249"/>
      <c r="BI1566" s="249"/>
      <c r="BJ1566" s="249"/>
      <c r="BK1566" s="249"/>
      <c r="BL1566" s="249"/>
      <c r="BM1566" s="249"/>
      <c r="BN1566" s="249"/>
      <c r="BO1566" s="249"/>
      <c r="BP1566" s="249"/>
      <c r="BQ1566" s="249"/>
      <c r="BR1566" s="249"/>
      <c r="BS1566" s="249"/>
      <c r="BT1566" s="249"/>
      <c r="BU1566" s="249"/>
      <c r="BV1566" s="249"/>
      <c r="BW1566" s="249"/>
      <c r="BX1566" s="249"/>
      <c r="BY1566" s="249"/>
      <c r="BZ1566" s="249"/>
      <c r="CE1566" s="249"/>
    </row>
    <row r="1567" spans="1:83" ht="14.4" x14ac:dyDescent="0.3">
      <c r="A1567" s="269"/>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270"/>
      <c r="AF1567" s="270"/>
      <c r="AG1567" s="270"/>
      <c r="AH1567" s="270"/>
      <c r="AI1567" s="270"/>
      <c r="AJ1567" s="270"/>
      <c r="AK1567" s="270"/>
      <c r="AL1567" s="270"/>
      <c r="AM1567" s="270"/>
      <c r="AN1567" s="270"/>
      <c r="AO1567" s="270"/>
      <c r="AP1567" s="270"/>
      <c r="AQ1567" s="270"/>
      <c r="AR1567" s="270"/>
      <c r="AS1567" s="270"/>
      <c r="AT1567" s="270"/>
      <c r="AU1567" s="270"/>
      <c r="AV1567" s="270"/>
      <c r="AW1567" s="277"/>
      <c r="AX1567" s="270"/>
      <c r="AY1567" s="270"/>
      <c r="AZ1567" s="270"/>
      <c r="BA1567" s="270"/>
      <c r="BB1567" s="270"/>
      <c r="BC1567" s="270"/>
      <c r="BD1567" s="270"/>
      <c r="BE1567" s="270"/>
      <c r="BH1567" s="240"/>
      <c r="BI1567" s="240"/>
      <c r="BJ1567" s="240"/>
      <c r="BK1567" s="240"/>
      <c r="BL1567" s="240"/>
      <c r="BM1567" s="240"/>
      <c r="BN1567" s="240"/>
      <c r="BO1567" s="240"/>
      <c r="BP1567" s="240"/>
      <c r="BQ1567" s="240"/>
      <c r="BR1567" s="240"/>
      <c r="BS1567" s="240"/>
      <c r="BT1567" s="240"/>
      <c r="BU1567" s="240"/>
      <c r="BV1567" s="239"/>
      <c r="BW1567" s="240"/>
      <c r="BX1567" s="240"/>
      <c r="BY1567" s="240"/>
      <c r="BZ1567" s="240"/>
      <c r="CA1567" s="241"/>
      <c r="CB1567" s="241"/>
      <c r="CC1567" s="241"/>
      <c r="CD1567" s="241"/>
      <c r="CE1567" s="240"/>
    </row>
    <row r="1568" spans="1:83" ht="14.4" x14ac:dyDescent="0.3">
      <c r="A1568" s="269"/>
      <c r="B1568" s="270"/>
      <c r="C1568" s="270"/>
      <c r="D1568" s="270"/>
      <c r="E1568" s="270"/>
      <c r="F1568" s="270"/>
      <c r="G1568" s="270"/>
      <c r="H1568" s="270"/>
      <c r="I1568" s="270"/>
      <c r="J1568" s="270"/>
      <c r="K1568" s="270"/>
      <c r="L1568" s="270"/>
      <c r="M1568" s="270"/>
      <c r="N1568" s="270"/>
      <c r="O1568" s="270"/>
      <c r="P1568" s="270"/>
      <c r="Q1568" s="270"/>
      <c r="R1568" s="270"/>
      <c r="S1568" s="270"/>
      <c r="T1568" s="270"/>
      <c r="U1568" s="270"/>
      <c r="V1568" s="270"/>
      <c r="W1568" s="270"/>
      <c r="X1568" s="270"/>
      <c r="Y1568" s="270"/>
      <c r="Z1568" s="270"/>
      <c r="AA1568" s="270"/>
      <c r="AB1568" s="270"/>
      <c r="AC1568" s="270"/>
      <c r="AD1568" s="270"/>
      <c r="AE1568" s="270"/>
      <c r="AF1568" s="270"/>
      <c r="AG1568" s="270"/>
      <c r="AH1568" s="270"/>
      <c r="AI1568" s="270"/>
      <c r="AJ1568" s="270"/>
      <c r="AK1568" s="270"/>
      <c r="AL1568" s="270"/>
      <c r="AM1568" s="270"/>
      <c r="AN1568" s="270"/>
      <c r="AO1568" s="270"/>
      <c r="AP1568" s="270"/>
      <c r="AQ1568" s="270"/>
      <c r="AR1568" s="270"/>
      <c r="AS1568" s="270"/>
      <c r="AT1568" s="270"/>
      <c r="AU1568" s="270"/>
      <c r="AV1568" s="270"/>
      <c r="AW1568" s="277"/>
      <c r="AX1568" s="270"/>
      <c r="AY1568" s="270"/>
      <c r="AZ1568" s="270"/>
      <c r="BA1568" s="270"/>
      <c r="BB1568" s="270"/>
      <c r="BC1568" s="270"/>
      <c r="BD1568" s="270"/>
      <c r="BE1568" s="270"/>
      <c r="BH1568" s="249"/>
      <c r="BI1568" s="249"/>
      <c r="BJ1568" s="249"/>
      <c r="BK1568" s="249"/>
      <c r="BL1568" s="249"/>
      <c r="BM1568" s="249"/>
      <c r="BN1568" s="249"/>
      <c r="BO1568" s="249"/>
      <c r="BP1568" s="249"/>
      <c r="BQ1568" s="249"/>
      <c r="BR1568" s="249"/>
      <c r="BS1568" s="249"/>
      <c r="BT1568" s="249"/>
      <c r="BU1568" s="249"/>
      <c r="BV1568" s="249"/>
      <c r="BW1568" s="249"/>
      <c r="BX1568" s="249"/>
      <c r="BY1568" s="249"/>
      <c r="BZ1568" s="249"/>
      <c r="CE1568" s="249"/>
    </row>
    <row r="1569" spans="1:83" ht="14.4" x14ac:dyDescent="0.3">
      <c r="A1569" s="269"/>
      <c r="B1569" s="270"/>
      <c r="C1569" s="270"/>
      <c r="D1569" s="270"/>
      <c r="E1569" s="270"/>
      <c r="F1569" s="270"/>
      <c r="G1569" s="270"/>
      <c r="H1569" s="270"/>
      <c r="I1569" s="270"/>
      <c r="J1569" s="270"/>
      <c r="K1569" s="270"/>
      <c r="L1569" s="270"/>
      <c r="M1569" s="270"/>
      <c r="N1569" s="270"/>
      <c r="O1569" s="270"/>
      <c r="P1569" s="270"/>
      <c r="Q1569" s="270"/>
      <c r="R1569" s="270"/>
      <c r="S1569" s="270"/>
      <c r="T1569" s="270"/>
      <c r="U1569" s="270"/>
      <c r="V1569" s="270"/>
      <c r="W1569" s="270"/>
      <c r="X1569" s="270"/>
      <c r="Y1569" s="270"/>
      <c r="Z1569" s="270"/>
      <c r="AA1569" s="270"/>
      <c r="AB1569" s="270"/>
      <c r="AC1569" s="270"/>
      <c r="AD1569" s="270"/>
      <c r="AE1569" s="270"/>
      <c r="AF1569" s="270"/>
      <c r="AG1569" s="270"/>
      <c r="AH1569" s="270"/>
      <c r="AI1569" s="270"/>
      <c r="AJ1569" s="270"/>
      <c r="AK1569" s="270"/>
      <c r="AL1569" s="270"/>
      <c r="AM1569" s="270"/>
      <c r="AN1569" s="270"/>
      <c r="AO1569" s="270"/>
      <c r="AP1569" s="270"/>
      <c r="AQ1569" s="270"/>
      <c r="AR1569" s="270"/>
      <c r="AS1569" s="270"/>
      <c r="AT1569" s="270"/>
      <c r="AU1569" s="270"/>
      <c r="AV1569" s="270"/>
      <c r="AW1569" s="277"/>
      <c r="AX1569" s="270"/>
      <c r="AY1569" s="270"/>
      <c r="AZ1569" s="270"/>
      <c r="BA1569" s="270"/>
      <c r="BB1569" s="270"/>
      <c r="BC1569" s="270"/>
      <c r="BD1569" s="270"/>
      <c r="BE1569" s="270"/>
      <c r="BH1569" s="249"/>
      <c r="BI1569" s="249"/>
      <c r="BJ1569" s="249"/>
      <c r="BK1569" s="249"/>
      <c r="BL1569" s="249"/>
      <c r="BM1569" s="249"/>
      <c r="BN1569" s="249"/>
      <c r="BO1569" s="249"/>
      <c r="BP1569" s="249"/>
      <c r="BQ1569" s="249"/>
      <c r="BR1569" s="249"/>
      <c r="BS1569" s="249"/>
      <c r="BT1569" s="249"/>
      <c r="BU1569" s="249"/>
      <c r="BV1569" s="249"/>
      <c r="BW1569" s="249"/>
      <c r="BX1569" s="249"/>
      <c r="BY1569" s="249"/>
      <c r="BZ1569" s="249"/>
      <c r="CE1569" s="249"/>
    </row>
    <row r="1570" spans="1:83" ht="14.4" x14ac:dyDescent="0.3">
      <c r="A1570" s="269"/>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70"/>
      <c r="AE1570" s="270"/>
      <c r="AF1570" s="270"/>
      <c r="AG1570" s="270"/>
      <c r="AH1570" s="270"/>
      <c r="AI1570" s="270"/>
      <c r="AJ1570" s="270"/>
      <c r="AK1570" s="270"/>
      <c r="AL1570" s="270"/>
      <c r="AM1570" s="270"/>
      <c r="AN1570" s="270"/>
      <c r="AO1570" s="270"/>
      <c r="AP1570" s="270"/>
      <c r="AQ1570" s="270"/>
      <c r="AR1570" s="270"/>
      <c r="AS1570" s="270"/>
      <c r="AT1570" s="270"/>
      <c r="AU1570" s="270"/>
      <c r="AV1570" s="270"/>
      <c r="AW1570" s="277"/>
      <c r="AX1570" s="270"/>
      <c r="AY1570" s="270"/>
      <c r="AZ1570" s="270"/>
      <c r="BA1570" s="270"/>
      <c r="BB1570" s="270"/>
      <c r="BC1570" s="270"/>
      <c r="BD1570" s="270"/>
      <c r="BE1570" s="270"/>
      <c r="BH1570" s="249"/>
      <c r="BI1570" s="249"/>
      <c r="BJ1570" s="249"/>
      <c r="BK1570" s="249"/>
      <c r="BL1570" s="249"/>
      <c r="BM1570" s="249"/>
      <c r="BN1570" s="249"/>
      <c r="BO1570" s="249"/>
      <c r="BP1570" s="249"/>
      <c r="BQ1570" s="249"/>
      <c r="BR1570" s="249"/>
      <c r="BS1570" s="249"/>
      <c r="BT1570" s="249"/>
      <c r="BU1570" s="249"/>
      <c r="BV1570" s="249"/>
      <c r="BW1570" s="249"/>
      <c r="BX1570" s="249"/>
      <c r="BY1570" s="249"/>
      <c r="BZ1570" s="249"/>
      <c r="CE1570" s="249"/>
    </row>
    <row r="1571" spans="1:83" ht="14.4" x14ac:dyDescent="0.3">
      <c r="A1571" s="269"/>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70"/>
      <c r="AE1571" s="270"/>
      <c r="AF1571" s="270"/>
      <c r="AG1571" s="270"/>
      <c r="AH1571" s="270"/>
      <c r="AI1571" s="270"/>
      <c r="AJ1571" s="270"/>
      <c r="AK1571" s="270"/>
      <c r="AL1571" s="270"/>
      <c r="AM1571" s="270"/>
      <c r="AN1571" s="270"/>
      <c r="AO1571" s="270"/>
      <c r="AP1571" s="270"/>
      <c r="AQ1571" s="270"/>
      <c r="AR1571" s="270"/>
      <c r="AS1571" s="270"/>
      <c r="AT1571" s="270"/>
      <c r="AU1571" s="270"/>
      <c r="AV1571" s="270"/>
      <c r="AW1571" s="277"/>
      <c r="AX1571" s="270"/>
      <c r="AY1571" s="270"/>
      <c r="AZ1571" s="270"/>
      <c r="BA1571" s="270"/>
      <c r="BB1571" s="270"/>
      <c r="BC1571" s="270"/>
      <c r="BD1571" s="270"/>
      <c r="BE1571" s="270"/>
      <c r="BH1571" s="240"/>
      <c r="BI1571" s="240"/>
      <c r="BJ1571" s="240"/>
      <c r="BK1571" s="240"/>
      <c r="BL1571" s="240"/>
      <c r="BM1571" s="240"/>
      <c r="BN1571" s="240"/>
      <c r="BO1571" s="240"/>
      <c r="BP1571" s="240"/>
      <c r="BQ1571" s="240"/>
      <c r="BR1571" s="240"/>
      <c r="BS1571" s="240"/>
      <c r="BT1571" s="240"/>
      <c r="BU1571" s="240"/>
      <c r="BV1571" s="239"/>
      <c r="BW1571" s="240"/>
      <c r="BX1571" s="240"/>
      <c r="BY1571" s="240"/>
      <c r="BZ1571" s="240"/>
      <c r="CA1571" s="241"/>
      <c r="CB1571" s="241"/>
      <c r="CC1571" s="241"/>
      <c r="CD1571" s="241"/>
      <c r="CE1571" s="240"/>
    </row>
    <row r="1572" spans="1:83" ht="14.4" x14ac:dyDescent="0.3">
      <c r="A1572" s="269"/>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70"/>
      <c r="AE1572" s="270"/>
      <c r="AF1572" s="270"/>
      <c r="AG1572" s="270"/>
      <c r="AH1572" s="270"/>
      <c r="AI1572" s="270"/>
      <c r="AJ1572" s="270"/>
      <c r="AK1572" s="270"/>
      <c r="AL1572" s="270"/>
      <c r="AM1572" s="270"/>
      <c r="AN1572" s="270"/>
      <c r="AO1572" s="270"/>
      <c r="AP1572" s="270"/>
      <c r="AQ1572" s="270"/>
      <c r="AR1572" s="270"/>
      <c r="AS1572" s="270"/>
      <c r="AT1572" s="270"/>
      <c r="AU1572" s="270"/>
      <c r="AV1572" s="270"/>
      <c r="AW1572" s="277"/>
      <c r="AX1572" s="270"/>
      <c r="AY1572" s="270"/>
      <c r="AZ1572" s="270"/>
      <c r="BA1572" s="270"/>
      <c r="BB1572" s="270"/>
      <c r="BC1572" s="270"/>
      <c r="BD1572" s="270"/>
      <c r="BE1572" s="270"/>
      <c r="BH1572" s="240"/>
      <c r="BI1572" s="240"/>
      <c r="BJ1572" s="240"/>
      <c r="BK1572" s="240"/>
      <c r="BL1572" s="240"/>
      <c r="BM1572" s="240"/>
      <c r="BN1572" s="240"/>
      <c r="BO1572" s="240"/>
      <c r="BP1572" s="240"/>
      <c r="BQ1572" s="240"/>
      <c r="BR1572" s="240"/>
      <c r="BS1572" s="240"/>
      <c r="BT1572" s="240"/>
      <c r="BU1572" s="240"/>
      <c r="BV1572" s="239"/>
      <c r="BW1572" s="240"/>
      <c r="BX1572" s="240"/>
      <c r="BY1572" s="240"/>
      <c r="BZ1572" s="240"/>
      <c r="CA1572" s="241"/>
      <c r="CB1572" s="241"/>
      <c r="CC1572" s="241"/>
      <c r="CD1572" s="241"/>
      <c r="CE1572" s="240"/>
    </row>
    <row r="1573" spans="1:83" ht="14.4" x14ac:dyDescent="0.3">
      <c r="A1573" s="271"/>
      <c r="B1573" s="272"/>
      <c r="C1573" s="270"/>
      <c r="D1573" s="270"/>
      <c r="E1573" s="270"/>
      <c r="F1573" s="270"/>
      <c r="G1573" s="270"/>
      <c r="H1573" s="270"/>
      <c r="I1573" s="270"/>
      <c r="J1573" s="270"/>
      <c r="K1573" s="270"/>
      <c r="L1573" s="270"/>
      <c r="M1573" s="270"/>
      <c r="N1573" s="249"/>
      <c r="O1573" s="249"/>
      <c r="P1573" s="249"/>
      <c r="Q1573" s="249"/>
      <c r="R1573" s="249"/>
      <c r="S1573" s="249"/>
      <c r="T1573" s="249"/>
      <c r="U1573" s="249"/>
      <c r="V1573" s="249"/>
      <c r="W1573" s="249"/>
      <c r="X1573" s="249"/>
      <c r="Y1573" s="249"/>
      <c r="Z1573" s="249"/>
      <c r="AA1573" s="249"/>
      <c r="AB1573" s="249"/>
      <c r="AC1573" s="249"/>
      <c r="AD1573" s="249"/>
      <c r="AE1573" s="249"/>
      <c r="AF1573" s="249"/>
      <c r="AG1573" s="249"/>
      <c r="AH1573" s="249"/>
      <c r="AI1573" s="249"/>
      <c r="AJ1573" s="249"/>
      <c r="AK1573" s="249"/>
      <c r="AL1573" s="249"/>
      <c r="AM1573" s="249"/>
      <c r="AN1573" s="249"/>
      <c r="AO1573" s="249"/>
      <c r="AP1573" s="249"/>
      <c r="AQ1573" s="249"/>
      <c r="AR1573" s="249"/>
      <c r="AS1573" s="249"/>
      <c r="AT1573" s="249"/>
      <c r="AU1573" s="249"/>
      <c r="AV1573" s="249"/>
      <c r="AW1573" s="276"/>
      <c r="AX1573" s="249"/>
      <c r="AY1573" s="249"/>
      <c r="AZ1573" s="249"/>
      <c r="BA1573" s="249"/>
      <c r="BB1573" s="249"/>
      <c r="BC1573" s="249"/>
      <c r="BD1573" s="249"/>
      <c r="BE1573" s="270"/>
      <c r="BH1573" s="249"/>
      <c r="BI1573" s="249"/>
      <c r="BJ1573" s="249"/>
      <c r="BK1573" s="249"/>
      <c r="BL1573" s="249"/>
      <c r="BM1573" s="249"/>
      <c r="BN1573" s="249"/>
      <c r="BO1573" s="249"/>
      <c r="BP1573" s="249"/>
      <c r="BQ1573" s="249"/>
      <c r="BR1573" s="249"/>
      <c r="BS1573" s="249"/>
      <c r="BT1573" s="249"/>
      <c r="BU1573" s="249"/>
      <c r="BV1573" s="249"/>
      <c r="BW1573" s="249"/>
      <c r="BX1573" s="249"/>
      <c r="BY1573" s="249"/>
      <c r="BZ1573" s="249"/>
      <c r="CE1573" s="249"/>
    </row>
    <row r="1574" spans="1:83" ht="14.4" x14ac:dyDescent="0.3">
      <c r="A1574" s="269"/>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70"/>
      <c r="AE1574" s="270"/>
      <c r="AF1574" s="270"/>
      <c r="AG1574" s="270"/>
      <c r="AH1574" s="270"/>
      <c r="AI1574" s="270"/>
      <c r="AJ1574" s="270"/>
      <c r="AK1574" s="270"/>
      <c r="AL1574" s="270"/>
      <c r="AM1574" s="270"/>
      <c r="AN1574" s="270"/>
      <c r="AO1574" s="270"/>
      <c r="AP1574" s="270"/>
      <c r="AQ1574" s="270"/>
      <c r="AR1574" s="270"/>
      <c r="AS1574" s="270"/>
      <c r="AT1574" s="270"/>
      <c r="AU1574" s="270"/>
      <c r="AV1574" s="270"/>
      <c r="AW1574" s="277"/>
      <c r="AX1574" s="270"/>
      <c r="AY1574" s="270"/>
      <c r="AZ1574" s="270"/>
      <c r="BA1574" s="270"/>
      <c r="BB1574" s="270"/>
      <c r="BC1574" s="270"/>
      <c r="BD1574" s="270"/>
      <c r="BE1574" s="270"/>
      <c r="BH1574" s="249"/>
      <c r="BI1574" s="249"/>
      <c r="BJ1574" s="249"/>
      <c r="BK1574" s="249"/>
      <c r="BL1574" s="249"/>
      <c r="BM1574" s="249"/>
      <c r="BN1574" s="249"/>
      <c r="BO1574" s="249"/>
      <c r="BP1574" s="249"/>
      <c r="BQ1574" s="249"/>
      <c r="BR1574" s="249"/>
      <c r="BS1574" s="249"/>
      <c r="BT1574" s="249"/>
      <c r="BU1574" s="249"/>
      <c r="BV1574" s="249"/>
      <c r="BW1574" s="249"/>
      <c r="BX1574" s="249"/>
      <c r="BY1574" s="249"/>
      <c r="BZ1574" s="249"/>
      <c r="CE1574" s="249"/>
    </row>
    <row r="1575" spans="1:83" ht="14.4" x14ac:dyDescent="0.3">
      <c r="A1575" s="269"/>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270"/>
      <c r="AF1575" s="270"/>
      <c r="AG1575" s="270"/>
      <c r="AH1575" s="270"/>
      <c r="AI1575" s="270"/>
      <c r="AJ1575" s="270"/>
      <c r="AK1575" s="270"/>
      <c r="AL1575" s="270"/>
      <c r="AM1575" s="270"/>
      <c r="AN1575" s="270"/>
      <c r="AO1575" s="270"/>
      <c r="AP1575" s="270"/>
      <c r="AQ1575" s="270"/>
      <c r="AR1575" s="270"/>
      <c r="AS1575" s="270"/>
      <c r="AT1575" s="270"/>
      <c r="AU1575" s="270"/>
      <c r="AV1575" s="270"/>
      <c r="AW1575" s="277"/>
      <c r="AX1575" s="270"/>
      <c r="AY1575" s="270"/>
      <c r="AZ1575" s="270"/>
      <c r="BA1575" s="270"/>
      <c r="BB1575" s="270"/>
      <c r="BC1575" s="270"/>
      <c r="BD1575" s="270"/>
      <c r="BE1575" s="270"/>
      <c r="BH1575" s="249"/>
      <c r="BI1575" s="249"/>
      <c r="BJ1575" s="249"/>
      <c r="BK1575" s="249"/>
      <c r="BL1575" s="249"/>
      <c r="BM1575" s="249"/>
      <c r="BN1575" s="249"/>
      <c r="BO1575" s="249"/>
      <c r="BP1575" s="249"/>
      <c r="BQ1575" s="249"/>
      <c r="BR1575" s="249"/>
      <c r="BS1575" s="249"/>
      <c r="BT1575" s="249"/>
      <c r="BU1575" s="249"/>
      <c r="BV1575" s="249"/>
      <c r="BW1575" s="249"/>
      <c r="BX1575" s="249"/>
      <c r="BY1575" s="249"/>
      <c r="BZ1575" s="249"/>
      <c r="CE1575" s="249"/>
    </row>
    <row r="1576" spans="1:83" ht="14.4" x14ac:dyDescent="0.3">
      <c r="A1576" s="269"/>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270"/>
      <c r="AF1576" s="270"/>
      <c r="AG1576" s="270"/>
      <c r="AH1576" s="270"/>
      <c r="AI1576" s="270"/>
      <c r="AJ1576" s="270"/>
      <c r="AK1576" s="270"/>
      <c r="AL1576" s="270"/>
      <c r="AM1576" s="270"/>
      <c r="AN1576" s="270"/>
      <c r="AO1576" s="270"/>
      <c r="AP1576" s="270"/>
      <c r="AQ1576" s="270"/>
      <c r="AR1576" s="270"/>
      <c r="AS1576" s="270"/>
      <c r="AT1576" s="270"/>
      <c r="AU1576" s="270"/>
      <c r="AV1576" s="270"/>
      <c r="AW1576" s="277"/>
      <c r="AX1576" s="270"/>
      <c r="AY1576" s="270"/>
      <c r="AZ1576" s="270"/>
      <c r="BA1576" s="270"/>
      <c r="BB1576" s="270"/>
      <c r="BC1576" s="270"/>
      <c r="BD1576" s="270"/>
      <c r="BE1576" s="270"/>
      <c r="BH1576" s="249"/>
      <c r="BI1576" s="249"/>
      <c r="BJ1576" s="249"/>
      <c r="BK1576" s="249"/>
      <c r="BL1576" s="249"/>
      <c r="BM1576" s="249"/>
      <c r="BN1576" s="249"/>
      <c r="BO1576" s="249"/>
      <c r="BP1576" s="249"/>
      <c r="BQ1576" s="249"/>
      <c r="BR1576" s="249"/>
      <c r="BS1576" s="249"/>
      <c r="BT1576" s="249"/>
      <c r="BU1576" s="249"/>
      <c r="BV1576" s="249"/>
      <c r="BW1576" s="249"/>
      <c r="BX1576" s="249"/>
      <c r="BY1576" s="249"/>
      <c r="BZ1576" s="249"/>
      <c r="CE1576" s="249"/>
    </row>
    <row r="1577" spans="1:83" ht="14.4" x14ac:dyDescent="0.3">
      <c r="A1577" s="269"/>
      <c r="B1577" s="270"/>
      <c r="C1577" s="270"/>
      <c r="D1577" s="270"/>
      <c r="E1577" s="270"/>
      <c r="F1577" s="270"/>
      <c r="G1577" s="270"/>
      <c r="H1577" s="270"/>
      <c r="I1577" s="270"/>
      <c r="J1577" s="270"/>
      <c r="K1577" s="270"/>
      <c r="L1577" s="270"/>
      <c r="M1577" s="270"/>
      <c r="N1577" s="270"/>
      <c r="O1577" s="270"/>
      <c r="P1577" s="270"/>
      <c r="Q1577" s="270"/>
      <c r="R1577" s="270"/>
      <c r="S1577" s="270"/>
      <c r="T1577" s="270"/>
      <c r="U1577" s="270"/>
      <c r="V1577" s="270"/>
      <c r="W1577" s="270"/>
      <c r="X1577" s="270"/>
      <c r="Y1577" s="270"/>
      <c r="Z1577" s="270"/>
      <c r="AA1577" s="270"/>
      <c r="AB1577" s="270"/>
      <c r="AC1577" s="270"/>
      <c r="AD1577" s="270"/>
      <c r="AE1577" s="270"/>
      <c r="AF1577" s="270"/>
      <c r="AG1577" s="270"/>
      <c r="AH1577" s="270"/>
      <c r="AI1577" s="270"/>
      <c r="AJ1577" s="270"/>
      <c r="AK1577" s="270"/>
      <c r="AL1577" s="270"/>
      <c r="AM1577" s="270"/>
      <c r="AN1577" s="270"/>
      <c r="AO1577" s="270"/>
      <c r="AP1577" s="270"/>
      <c r="AQ1577" s="270"/>
      <c r="AR1577" s="270"/>
      <c r="AS1577" s="270"/>
      <c r="AT1577" s="270"/>
      <c r="AU1577" s="270"/>
      <c r="AV1577" s="270"/>
      <c r="AW1577" s="277"/>
      <c r="AX1577" s="270"/>
      <c r="AY1577" s="270"/>
      <c r="AZ1577" s="270"/>
      <c r="BA1577" s="270"/>
      <c r="BB1577" s="270"/>
      <c r="BC1577" s="270"/>
      <c r="BD1577" s="270"/>
      <c r="BE1577" s="270"/>
      <c r="BH1577" s="249"/>
      <c r="BI1577" s="249"/>
      <c r="BJ1577" s="249"/>
      <c r="BK1577" s="249"/>
      <c r="BL1577" s="249"/>
      <c r="BM1577" s="249"/>
      <c r="BN1577" s="249"/>
      <c r="BO1577" s="249"/>
      <c r="BP1577" s="249"/>
      <c r="BQ1577" s="249"/>
      <c r="BR1577" s="249"/>
      <c r="BS1577" s="249"/>
      <c r="BT1577" s="249"/>
      <c r="BU1577" s="249"/>
      <c r="BV1577" s="249"/>
      <c r="BW1577" s="249"/>
      <c r="BX1577" s="249"/>
      <c r="BY1577" s="249"/>
      <c r="BZ1577" s="249"/>
      <c r="CE1577" s="249"/>
    </row>
    <row r="1578" spans="1:83" ht="14.4" x14ac:dyDescent="0.3">
      <c r="A1578" s="269"/>
      <c r="B1578" s="270"/>
      <c r="C1578" s="270"/>
      <c r="D1578" s="270"/>
      <c r="E1578" s="270"/>
      <c r="F1578" s="270"/>
      <c r="G1578" s="270"/>
      <c r="H1578" s="270"/>
      <c r="I1578" s="270"/>
      <c r="J1578" s="270"/>
      <c r="K1578" s="270"/>
      <c r="L1578" s="270"/>
      <c r="M1578" s="270"/>
      <c r="N1578" s="270"/>
      <c r="O1578" s="270"/>
      <c r="P1578" s="270"/>
      <c r="Q1578" s="270"/>
      <c r="R1578" s="270"/>
      <c r="S1578" s="270"/>
      <c r="T1578" s="270"/>
      <c r="U1578" s="270"/>
      <c r="V1578" s="270"/>
      <c r="W1578" s="270"/>
      <c r="X1578" s="270"/>
      <c r="Y1578" s="270"/>
      <c r="Z1578" s="270"/>
      <c r="AA1578" s="270"/>
      <c r="AB1578" s="270"/>
      <c r="AC1578" s="270"/>
      <c r="AD1578" s="270"/>
      <c r="AE1578" s="270"/>
      <c r="AF1578" s="270"/>
      <c r="AG1578" s="270"/>
      <c r="AH1578" s="270"/>
      <c r="AI1578" s="270"/>
      <c r="AJ1578" s="270"/>
      <c r="AK1578" s="270"/>
      <c r="AL1578" s="270"/>
      <c r="AM1578" s="270"/>
      <c r="AN1578" s="270"/>
      <c r="AO1578" s="270"/>
      <c r="AP1578" s="270"/>
      <c r="AQ1578" s="270"/>
      <c r="AR1578" s="270"/>
      <c r="AS1578" s="270"/>
      <c r="AT1578" s="270"/>
      <c r="AU1578" s="270"/>
      <c r="AV1578" s="270"/>
      <c r="AW1578" s="277"/>
      <c r="AX1578" s="270"/>
      <c r="AY1578" s="270"/>
      <c r="AZ1578" s="270"/>
      <c r="BA1578" s="270"/>
      <c r="BB1578" s="270"/>
      <c r="BC1578" s="270"/>
      <c r="BD1578" s="270"/>
      <c r="BE1578" s="270"/>
      <c r="BH1578" s="249"/>
      <c r="BI1578" s="249"/>
      <c r="BJ1578" s="249"/>
      <c r="BK1578" s="249"/>
      <c r="BL1578" s="249"/>
      <c r="BM1578" s="249"/>
      <c r="BN1578" s="249"/>
      <c r="BO1578" s="249"/>
      <c r="BP1578" s="249"/>
      <c r="BQ1578" s="249"/>
      <c r="BR1578" s="249"/>
      <c r="BS1578" s="249"/>
      <c r="BT1578" s="249"/>
      <c r="BU1578" s="249"/>
      <c r="BV1578" s="249"/>
      <c r="BW1578" s="249"/>
      <c r="BX1578" s="249"/>
      <c r="BY1578" s="249"/>
      <c r="BZ1578" s="249"/>
      <c r="CE1578" s="249"/>
    </row>
    <row r="1579" spans="1:83" ht="14.4" x14ac:dyDescent="0.3">
      <c r="A1579" s="271"/>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49"/>
      <c r="AC1579" s="249"/>
      <c r="AD1579" s="249"/>
      <c r="AE1579" s="249"/>
      <c r="AF1579" s="249"/>
      <c r="AG1579" s="249"/>
      <c r="AH1579" s="249"/>
      <c r="AI1579" s="249"/>
      <c r="AJ1579" s="249"/>
      <c r="AK1579" s="249"/>
      <c r="AL1579" s="249"/>
      <c r="AM1579" s="249"/>
      <c r="AN1579" s="249"/>
      <c r="AO1579" s="249"/>
      <c r="AP1579" s="249"/>
      <c r="AQ1579" s="249"/>
      <c r="AR1579" s="249"/>
      <c r="AS1579" s="249"/>
      <c r="AT1579" s="249"/>
      <c r="AU1579" s="249"/>
      <c r="AV1579" s="249"/>
      <c r="AW1579" s="276"/>
      <c r="AX1579" s="249"/>
      <c r="AY1579" s="249"/>
      <c r="AZ1579" s="249"/>
      <c r="BA1579" s="249"/>
      <c r="BB1579" s="249"/>
      <c r="BC1579" s="249"/>
      <c r="BD1579" s="249"/>
      <c r="BE1579" s="270"/>
      <c r="BH1579" s="249"/>
      <c r="BI1579" s="249"/>
      <c r="BJ1579" s="249"/>
      <c r="BK1579" s="249"/>
      <c r="BL1579" s="249"/>
      <c r="BM1579" s="249"/>
      <c r="BN1579" s="249"/>
      <c r="BO1579" s="249"/>
      <c r="BP1579" s="249"/>
      <c r="BQ1579" s="249"/>
      <c r="BR1579" s="249"/>
      <c r="BS1579" s="249"/>
      <c r="BT1579" s="249"/>
      <c r="BU1579" s="249"/>
      <c r="BV1579" s="249"/>
      <c r="BW1579" s="249"/>
      <c r="BX1579" s="249"/>
      <c r="BY1579" s="249"/>
      <c r="BZ1579" s="249"/>
      <c r="CE1579" s="249"/>
    </row>
    <row r="1580" spans="1:83" ht="14.4" x14ac:dyDescent="0.3">
      <c r="A1580" s="269"/>
      <c r="B1580" s="270"/>
      <c r="C1580" s="270"/>
      <c r="D1580" s="270"/>
      <c r="E1580" s="270"/>
      <c r="F1580" s="270"/>
      <c r="G1580" s="270"/>
      <c r="H1580" s="270"/>
      <c r="I1580" s="270"/>
      <c r="J1580" s="270"/>
      <c r="K1580" s="270"/>
      <c r="L1580" s="270"/>
      <c r="M1580" s="270"/>
      <c r="N1580" s="270"/>
      <c r="O1580" s="270"/>
      <c r="P1580" s="270"/>
      <c r="Q1580" s="270"/>
      <c r="R1580" s="270"/>
      <c r="S1580" s="270"/>
      <c r="T1580" s="270"/>
      <c r="U1580" s="270"/>
      <c r="V1580" s="270"/>
      <c r="W1580" s="270"/>
      <c r="X1580" s="270"/>
      <c r="Y1580" s="270"/>
      <c r="Z1580" s="270"/>
      <c r="AA1580" s="270"/>
      <c r="AB1580" s="270"/>
      <c r="AC1580" s="270"/>
      <c r="AD1580" s="270"/>
      <c r="AE1580" s="270"/>
      <c r="AF1580" s="270"/>
      <c r="AG1580" s="270"/>
      <c r="AH1580" s="270"/>
      <c r="AI1580" s="270"/>
      <c r="AJ1580" s="270"/>
      <c r="AK1580" s="270"/>
      <c r="AL1580" s="270"/>
      <c r="AM1580" s="270"/>
      <c r="AN1580" s="270"/>
      <c r="AO1580" s="270"/>
      <c r="AP1580" s="270"/>
      <c r="AQ1580" s="270"/>
      <c r="AR1580" s="270"/>
      <c r="AS1580" s="270"/>
      <c r="AT1580" s="270"/>
      <c r="AU1580" s="270"/>
      <c r="AV1580" s="270"/>
      <c r="AW1580" s="277"/>
      <c r="AX1580" s="270"/>
      <c r="AY1580" s="270"/>
      <c r="AZ1580" s="270"/>
      <c r="BA1580" s="270"/>
      <c r="BB1580" s="270"/>
      <c r="BC1580" s="270"/>
      <c r="BD1580" s="270"/>
      <c r="BE1580" s="270"/>
      <c r="BH1580" s="249"/>
      <c r="BI1580" s="249"/>
      <c r="BJ1580" s="249"/>
      <c r="BK1580" s="249"/>
      <c r="BL1580" s="249"/>
      <c r="BM1580" s="249"/>
      <c r="BN1580" s="249"/>
      <c r="BO1580" s="249"/>
      <c r="BP1580" s="249"/>
      <c r="BQ1580" s="249"/>
      <c r="BR1580" s="249"/>
      <c r="BS1580" s="249"/>
      <c r="BT1580" s="249"/>
      <c r="BU1580" s="249"/>
      <c r="BV1580" s="249"/>
      <c r="BW1580" s="249"/>
      <c r="BX1580" s="249"/>
      <c r="BY1580" s="249"/>
      <c r="BZ1580" s="249"/>
      <c r="CE1580" s="249"/>
    </row>
    <row r="1581" spans="1:83" ht="14.4" x14ac:dyDescent="0.3">
      <c r="A1581" s="269"/>
      <c r="B1581" s="270"/>
      <c r="C1581" s="270"/>
      <c r="D1581" s="270"/>
      <c r="E1581" s="270"/>
      <c r="F1581" s="270"/>
      <c r="G1581" s="270"/>
      <c r="H1581" s="270"/>
      <c r="I1581" s="270"/>
      <c r="J1581" s="270"/>
      <c r="K1581" s="270"/>
      <c r="L1581" s="270"/>
      <c r="M1581" s="270"/>
      <c r="N1581" s="270"/>
      <c r="O1581" s="270"/>
      <c r="P1581" s="270"/>
      <c r="Q1581" s="270"/>
      <c r="R1581" s="270"/>
      <c r="S1581" s="270"/>
      <c r="T1581" s="270"/>
      <c r="U1581" s="270"/>
      <c r="V1581" s="270"/>
      <c r="W1581" s="270"/>
      <c r="X1581" s="270"/>
      <c r="Y1581" s="270"/>
      <c r="Z1581" s="270"/>
      <c r="AA1581" s="270"/>
      <c r="AB1581" s="270"/>
      <c r="AC1581" s="270"/>
      <c r="AD1581" s="270"/>
      <c r="AE1581" s="270"/>
      <c r="AF1581" s="270"/>
      <c r="AG1581" s="270"/>
      <c r="AH1581" s="270"/>
      <c r="AI1581" s="270"/>
      <c r="AJ1581" s="270"/>
      <c r="AK1581" s="270"/>
      <c r="AL1581" s="270"/>
      <c r="AM1581" s="270"/>
      <c r="AN1581" s="270"/>
      <c r="AO1581" s="270"/>
      <c r="AP1581" s="270"/>
      <c r="AQ1581" s="270"/>
      <c r="AR1581" s="270"/>
      <c r="AS1581" s="270"/>
      <c r="AT1581" s="270"/>
      <c r="AU1581" s="270"/>
      <c r="AV1581" s="270"/>
      <c r="AW1581" s="277"/>
      <c r="AX1581" s="270"/>
      <c r="AY1581" s="270"/>
      <c r="AZ1581" s="270"/>
      <c r="BA1581" s="270"/>
      <c r="BB1581" s="270"/>
      <c r="BC1581" s="270"/>
      <c r="BD1581" s="270"/>
      <c r="BE1581" s="270"/>
      <c r="BH1581" s="249"/>
      <c r="BI1581" s="249"/>
      <c r="BJ1581" s="249"/>
      <c r="BK1581" s="249"/>
      <c r="BL1581" s="249"/>
      <c r="BM1581" s="249"/>
      <c r="BN1581" s="249"/>
      <c r="BO1581" s="249"/>
      <c r="BP1581" s="249"/>
      <c r="BQ1581" s="249"/>
      <c r="BR1581" s="249"/>
      <c r="BS1581" s="249"/>
      <c r="BT1581" s="249"/>
      <c r="BU1581" s="249"/>
      <c r="BV1581" s="249"/>
      <c r="BW1581" s="249"/>
      <c r="BX1581" s="249"/>
      <c r="BY1581" s="249"/>
      <c r="BZ1581" s="249"/>
      <c r="CE1581" s="249"/>
    </row>
    <row r="1582" spans="1:83" ht="14.4" x14ac:dyDescent="0.3">
      <c r="A1582" s="269"/>
      <c r="B1582" s="270"/>
      <c r="C1582" s="270"/>
      <c r="D1582" s="270"/>
      <c r="E1582" s="270"/>
      <c r="F1582" s="270"/>
      <c r="G1582" s="270"/>
      <c r="H1582" s="270"/>
      <c r="I1582" s="270"/>
      <c r="J1582" s="270"/>
      <c r="K1582" s="270"/>
      <c r="L1582" s="270"/>
      <c r="M1582" s="270"/>
      <c r="N1582" s="270"/>
      <c r="O1582" s="270"/>
      <c r="P1582" s="270"/>
      <c r="Q1582" s="270"/>
      <c r="R1582" s="270"/>
      <c r="S1582" s="270"/>
      <c r="T1582" s="270"/>
      <c r="U1582" s="270"/>
      <c r="V1582" s="270"/>
      <c r="W1582" s="270"/>
      <c r="X1582" s="270"/>
      <c r="Y1582" s="270"/>
      <c r="Z1582" s="270"/>
      <c r="AA1582" s="270"/>
      <c r="AB1582" s="270"/>
      <c r="AC1582" s="270"/>
      <c r="AD1582" s="270"/>
      <c r="AE1582" s="270"/>
      <c r="AF1582" s="270"/>
      <c r="AG1582" s="270"/>
      <c r="AH1582" s="270"/>
      <c r="AI1582" s="270"/>
      <c r="AJ1582" s="270"/>
      <c r="AK1582" s="270"/>
      <c r="AL1582" s="270"/>
      <c r="AM1582" s="270"/>
      <c r="AN1582" s="270"/>
      <c r="AO1582" s="270"/>
      <c r="AP1582" s="270"/>
      <c r="AQ1582" s="270"/>
      <c r="AR1582" s="270"/>
      <c r="AS1582" s="270"/>
      <c r="AT1582" s="270"/>
      <c r="AU1582" s="270"/>
      <c r="AV1582" s="270"/>
      <c r="AW1582" s="277"/>
      <c r="AX1582" s="270"/>
      <c r="AY1582" s="270"/>
      <c r="AZ1582" s="270"/>
      <c r="BA1582" s="270"/>
      <c r="BB1582" s="270"/>
      <c r="BC1582" s="270"/>
      <c r="BD1582" s="270"/>
      <c r="BE1582" s="270"/>
      <c r="BH1582" s="240"/>
      <c r="BI1582" s="240"/>
      <c r="BJ1582" s="240"/>
      <c r="BK1582" s="240"/>
      <c r="BL1582" s="240"/>
      <c r="BM1582" s="240"/>
      <c r="BN1582" s="240"/>
      <c r="BO1582" s="240"/>
      <c r="BP1582" s="240"/>
      <c r="BQ1582" s="240"/>
      <c r="BR1582" s="240"/>
      <c r="BS1582" s="240"/>
      <c r="BT1582" s="240"/>
      <c r="BU1582" s="240"/>
      <c r="BV1582" s="239"/>
      <c r="BW1582" s="240"/>
      <c r="BX1582" s="240"/>
      <c r="BY1582" s="240"/>
      <c r="BZ1582" s="240"/>
      <c r="CA1582" s="241"/>
      <c r="CB1582" s="241"/>
      <c r="CC1582" s="241"/>
      <c r="CD1582" s="241"/>
      <c r="CE1582" s="240"/>
    </row>
    <row r="1583" spans="1:83" ht="14.4" x14ac:dyDescent="0.3">
      <c r="A1583" s="269"/>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70"/>
      <c r="AE1583" s="270"/>
      <c r="AF1583" s="270"/>
      <c r="AG1583" s="270"/>
      <c r="AH1583" s="270"/>
      <c r="AI1583" s="270"/>
      <c r="AJ1583" s="270"/>
      <c r="AK1583" s="270"/>
      <c r="AL1583" s="270"/>
      <c r="AM1583" s="270"/>
      <c r="AN1583" s="270"/>
      <c r="AO1583" s="270"/>
      <c r="AP1583" s="270"/>
      <c r="AQ1583" s="270"/>
      <c r="AR1583" s="270"/>
      <c r="AS1583" s="270"/>
      <c r="AT1583" s="270"/>
      <c r="AU1583" s="270"/>
      <c r="AV1583" s="270"/>
      <c r="AW1583" s="277"/>
      <c r="AX1583" s="270"/>
      <c r="AY1583" s="270"/>
      <c r="AZ1583" s="270"/>
      <c r="BA1583" s="270"/>
      <c r="BB1583" s="270"/>
      <c r="BC1583" s="270"/>
      <c r="BD1583" s="270"/>
      <c r="BE1583" s="270"/>
      <c r="BH1583" s="249"/>
      <c r="BI1583" s="249"/>
      <c r="BJ1583" s="249"/>
      <c r="BK1583" s="249"/>
      <c r="BL1583" s="249"/>
      <c r="BM1583" s="249"/>
      <c r="BN1583" s="249"/>
      <c r="BO1583" s="249"/>
      <c r="BP1583" s="249"/>
      <c r="BQ1583" s="249"/>
      <c r="BR1583" s="249"/>
      <c r="BS1583" s="249"/>
      <c r="BT1583" s="249"/>
      <c r="BU1583" s="249"/>
      <c r="BV1583" s="249"/>
      <c r="BW1583" s="249"/>
      <c r="BX1583" s="249"/>
      <c r="BY1583" s="249"/>
      <c r="BZ1583" s="249"/>
      <c r="CE1583" s="249"/>
    </row>
    <row r="1584" spans="1:83" ht="14.4" x14ac:dyDescent="0.3">
      <c r="A1584" s="269"/>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70"/>
      <c r="AE1584" s="270"/>
      <c r="AF1584" s="270"/>
      <c r="AG1584" s="270"/>
      <c r="AH1584" s="270"/>
      <c r="AI1584" s="270"/>
      <c r="AJ1584" s="270"/>
      <c r="AK1584" s="270"/>
      <c r="AL1584" s="270"/>
      <c r="AM1584" s="270"/>
      <c r="AN1584" s="270"/>
      <c r="AO1584" s="270"/>
      <c r="AP1584" s="270"/>
      <c r="AQ1584" s="270"/>
      <c r="AR1584" s="270"/>
      <c r="AS1584" s="270"/>
      <c r="AT1584" s="270"/>
      <c r="AU1584" s="270"/>
      <c r="AV1584" s="270"/>
      <c r="AW1584" s="277"/>
      <c r="AX1584" s="270"/>
      <c r="AY1584" s="270"/>
      <c r="AZ1584" s="270"/>
      <c r="BA1584" s="270"/>
      <c r="BB1584" s="270"/>
      <c r="BC1584" s="270"/>
      <c r="BD1584" s="270"/>
      <c r="BE1584" s="270"/>
      <c r="BH1584" s="249"/>
      <c r="BI1584" s="249"/>
      <c r="BJ1584" s="249"/>
      <c r="BK1584" s="249"/>
      <c r="BL1584" s="249"/>
      <c r="BM1584" s="249"/>
      <c r="BN1584" s="249"/>
      <c r="BO1584" s="249"/>
      <c r="BP1584" s="249"/>
      <c r="BQ1584" s="249"/>
      <c r="BR1584" s="249"/>
      <c r="BS1584" s="249"/>
      <c r="BT1584" s="249"/>
      <c r="BU1584" s="249"/>
      <c r="BV1584" s="249"/>
      <c r="BW1584" s="249"/>
      <c r="BX1584" s="249"/>
      <c r="BY1584" s="249"/>
      <c r="BZ1584" s="249"/>
      <c r="CE1584" s="249"/>
    </row>
    <row r="1585" spans="1:83" ht="14.4" x14ac:dyDescent="0.3">
      <c r="A1585" s="269"/>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70"/>
      <c r="AE1585" s="270"/>
      <c r="AF1585" s="270"/>
      <c r="AG1585" s="270"/>
      <c r="AH1585" s="270"/>
      <c r="AI1585" s="270"/>
      <c r="AJ1585" s="270"/>
      <c r="AK1585" s="270"/>
      <c r="AL1585" s="270"/>
      <c r="AM1585" s="270"/>
      <c r="AN1585" s="270"/>
      <c r="AO1585" s="270"/>
      <c r="AP1585" s="270"/>
      <c r="AQ1585" s="270"/>
      <c r="AR1585" s="270"/>
      <c r="AS1585" s="270"/>
      <c r="AT1585" s="270"/>
      <c r="AU1585" s="270"/>
      <c r="AV1585" s="270"/>
      <c r="AW1585" s="277"/>
      <c r="AX1585" s="270"/>
      <c r="AY1585" s="270"/>
      <c r="AZ1585" s="270"/>
      <c r="BA1585" s="270"/>
      <c r="BB1585" s="270"/>
      <c r="BC1585" s="270"/>
      <c r="BD1585" s="270"/>
      <c r="BE1585" s="270"/>
      <c r="BH1585" s="249"/>
      <c r="BI1585" s="249"/>
      <c r="BJ1585" s="249"/>
      <c r="BK1585" s="249"/>
      <c r="BL1585" s="249"/>
      <c r="BM1585" s="249"/>
      <c r="BN1585" s="249"/>
      <c r="BO1585" s="249"/>
      <c r="BP1585" s="249"/>
      <c r="BQ1585" s="249"/>
      <c r="BR1585" s="249"/>
      <c r="BS1585" s="249"/>
      <c r="BT1585" s="249"/>
      <c r="BU1585" s="249"/>
      <c r="BV1585" s="249"/>
      <c r="BW1585" s="249"/>
      <c r="BX1585" s="249"/>
      <c r="BY1585" s="249"/>
      <c r="BZ1585" s="249"/>
      <c r="CE1585" s="249"/>
    </row>
    <row r="1586" spans="1:83" ht="14.4" x14ac:dyDescent="0.3">
      <c r="A1586" s="269"/>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70"/>
      <c r="AE1586" s="270"/>
      <c r="AF1586" s="270"/>
      <c r="AG1586" s="270"/>
      <c r="AH1586" s="270"/>
      <c r="AI1586" s="270"/>
      <c r="AJ1586" s="270"/>
      <c r="AK1586" s="270"/>
      <c r="AL1586" s="270"/>
      <c r="AM1586" s="270"/>
      <c r="AN1586" s="270"/>
      <c r="AO1586" s="270"/>
      <c r="AP1586" s="270"/>
      <c r="AQ1586" s="270"/>
      <c r="AR1586" s="270"/>
      <c r="AS1586" s="270"/>
      <c r="AT1586" s="270"/>
      <c r="AU1586" s="270"/>
      <c r="AV1586" s="270"/>
      <c r="AW1586" s="277"/>
      <c r="AX1586" s="270"/>
      <c r="AY1586" s="270"/>
      <c r="AZ1586" s="270"/>
      <c r="BA1586" s="270"/>
      <c r="BB1586" s="270"/>
      <c r="BC1586" s="270"/>
      <c r="BD1586" s="270"/>
      <c r="BE1586" s="270"/>
      <c r="BH1586" s="249"/>
      <c r="BI1586" s="249"/>
      <c r="BJ1586" s="249"/>
      <c r="BK1586" s="249"/>
      <c r="BL1586" s="249"/>
      <c r="BM1586" s="249"/>
      <c r="BN1586" s="249"/>
      <c r="BO1586" s="249"/>
      <c r="BP1586" s="249"/>
      <c r="BQ1586" s="249"/>
      <c r="BR1586" s="249"/>
      <c r="BS1586" s="249"/>
      <c r="BT1586" s="249"/>
      <c r="BU1586" s="249"/>
      <c r="BV1586" s="249"/>
      <c r="BW1586" s="249"/>
      <c r="BX1586" s="249"/>
      <c r="BY1586" s="249"/>
      <c r="BZ1586" s="249"/>
      <c r="CE1586" s="249"/>
    </row>
    <row r="1587" spans="1:83" ht="14.4" x14ac:dyDescent="0.3">
      <c r="A1587" s="269"/>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70"/>
      <c r="AE1587" s="270"/>
      <c r="AF1587" s="270"/>
      <c r="AG1587" s="270"/>
      <c r="AH1587" s="270"/>
      <c r="AI1587" s="270"/>
      <c r="AJ1587" s="270"/>
      <c r="AK1587" s="270"/>
      <c r="AL1587" s="270"/>
      <c r="AM1587" s="270"/>
      <c r="AN1587" s="270"/>
      <c r="AO1587" s="270"/>
      <c r="AP1587" s="270"/>
      <c r="AQ1587" s="270"/>
      <c r="AR1587" s="270"/>
      <c r="AS1587" s="270"/>
      <c r="AT1587" s="270"/>
      <c r="AU1587" s="270"/>
      <c r="AV1587" s="270"/>
      <c r="AW1587" s="277"/>
      <c r="AX1587" s="270"/>
      <c r="AY1587" s="270"/>
      <c r="AZ1587" s="270"/>
      <c r="BA1587" s="270"/>
      <c r="BB1587" s="270"/>
      <c r="BC1587" s="270"/>
      <c r="BD1587" s="270"/>
      <c r="BE1587" s="270"/>
      <c r="BH1587" s="240"/>
      <c r="BI1587" s="240"/>
      <c r="BJ1587" s="240"/>
      <c r="BK1587" s="240"/>
      <c r="BL1587" s="240"/>
      <c r="BM1587" s="240"/>
      <c r="BN1587" s="240"/>
      <c r="BO1587" s="240"/>
      <c r="BP1587" s="240"/>
      <c r="BQ1587" s="240"/>
      <c r="BR1587" s="240"/>
      <c r="BS1587" s="240"/>
      <c r="BT1587" s="240"/>
      <c r="BU1587" s="240"/>
      <c r="BV1587" s="239"/>
      <c r="BW1587" s="240"/>
      <c r="BX1587" s="240"/>
      <c r="BY1587" s="240"/>
      <c r="BZ1587" s="240"/>
      <c r="CA1587" s="241"/>
      <c r="CB1587" s="241"/>
      <c r="CC1587" s="241"/>
      <c r="CD1587" s="241"/>
      <c r="CE1587" s="240"/>
    </row>
    <row r="1588" spans="1:83" ht="14.4" x14ac:dyDescent="0.3">
      <c r="A1588" s="269"/>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70"/>
      <c r="AE1588" s="270"/>
      <c r="AF1588" s="270"/>
      <c r="AG1588" s="270"/>
      <c r="AH1588" s="270"/>
      <c r="AI1588" s="270"/>
      <c r="AJ1588" s="270"/>
      <c r="AK1588" s="270"/>
      <c r="AL1588" s="270"/>
      <c r="AM1588" s="270"/>
      <c r="AN1588" s="270"/>
      <c r="AO1588" s="270"/>
      <c r="AP1588" s="270"/>
      <c r="AQ1588" s="270"/>
      <c r="AR1588" s="270"/>
      <c r="AS1588" s="270"/>
      <c r="AT1588" s="270"/>
      <c r="AU1588" s="270"/>
      <c r="AV1588" s="270"/>
      <c r="AW1588" s="277"/>
      <c r="AX1588" s="270"/>
      <c r="AY1588" s="270"/>
      <c r="AZ1588" s="270"/>
      <c r="BA1588" s="270"/>
      <c r="BB1588" s="270"/>
      <c r="BC1588" s="270"/>
      <c r="BD1588" s="270"/>
      <c r="BE1588" s="270"/>
      <c r="BH1588" s="240"/>
      <c r="BI1588" s="240"/>
      <c r="BJ1588" s="240"/>
      <c r="BK1588" s="240"/>
      <c r="BL1588" s="240"/>
      <c r="BM1588" s="240"/>
      <c r="BN1588" s="240"/>
      <c r="BO1588" s="240"/>
      <c r="BP1588" s="240"/>
      <c r="BQ1588" s="240"/>
      <c r="BR1588" s="240"/>
      <c r="BS1588" s="240"/>
      <c r="BT1588" s="240"/>
      <c r="BU1588" s="240"/>
      <c r="BV1588" s="239"/>
      <c r="BW1588" s="240"/>
      <c r="BX1588" s="240"/>
      <c r="BY1588" s="240"/>
      <c r="BZ1588" s="240"/>
      <c r="CA1588" s="241"/>
      <c r="CB1588" s="241"/>
      <c r="CC1588" s="241"/>
      <c r="CD1588" s="241"/>
      <c r="CE1588" s="240"/>
    </row>
    <row r="1589" spans="1:83" ht="14.4" x14ac:dyDescent="0.3">
      <c r="A1589" s="269"/>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70"/>
      <c r="AE1589" s="270"/>
      <c r="AF1589" s="270"/>
      <c r="AG1589" s="270"/>
      <c r="AH1589" s="270"/>
      <c r="AI1589" s="270"/>
      <c r="AJ1589" s="270"/>
      <c r="AK1589" s="270"/>
      <c r="AL1589" s="270"/>
      <c r="AM1589" s="270"/>
      <c r="AN1589" s="270"/>
      <c r="AO1589" s="270"/>
      <c r="AP1589" s="270"/>
      <c r="AQ1589" s="270"/>
      <c r="AR1589" s="270"/>
      <c r="AS1589" s="270"/>
      <c r="AT1589" s="270"/>
      <c r="AU1589" s="270"/>
      <c r="AV1589" s="270"/>
      <c r="AW1589" s="277"/>
      <c r="AX1589" s="270"/>
      <c r="AY1589" s="270"/>
      <c r="AZ1589" s="270"/>
      <c r="BA1589" s="270"/>
      <c r="BB1589" s="270"/>
      <c r="BC1589" s="270"/>
      <c r="BD1589" s="270"/>
      <c r="BE1589" s="270"/>
      <c r="BH1589" s="249"/>
      <c r="BI1589" s="249"/>
      <c r="BJ1589" s="249"/>
      <c r="BK1589" s="249"/>
      <c r="BL1589" s="249"/>
      <c r="BM1589" s="249"/>
      <c r="BN1589" s="249"/>
      <c r="BO1589" s="249"/>
      <c r="BP1589" s="249"/>
      <c r="BQ1589" s="249"/>
      <c r="BR1589" s="249"/>
      <c r="BS1589" s="249"/>
      <c r="BT1589" s="249"/>
      <c r="BU1589" s="249"/>
      <c r="BV1589" s="249"/>
      <c r="BW1589" s="249"/>
      <c r="BX1589" s="249"/>
      <c r="BY1589" s="249"/>
      <c r="BZ1589" s="249"/>
      <c r="CE1589" s="249"/>
    </row>
    <row r="1590" spans="1:83" ht="14.4" x14ac:dyDescent="0.3">
      <c r="A1590" s="269"/>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70"/>
      <c r="AE1590" s="270"/>
      <c r="AF1590" s="270"/>
      <c r="AG1590" s="270"/>
      <c r="AH1590" s="270"/>
      <c r="AI1590" s="270"/>
      <c r="AJ1590" s="270"/>
      <c r="AK1590" s="270"/>
      <c r="AL1590" s="270"/>
      <c r="AM1590" s="270"/>
      <c r="AN1590" s="270"/>
      <c r="AO1590" s="270"/>
      <c r="AP1590" s="270"/>
      <c r="AQ1590" s="270"/>
      <c r="AR1590" s="270"/>
      <c r="AS1590" s="270"/>
      <c r="AT1590" s="270"/>
      <c r="AU1590" s="270"/>
      <c r="AV1590" s="270"/>
      <c r="AW1590" s="277"/>
      <c r="AX1590" s="270"/>
      <c r="AY1590" s="270"/>
      <c r="AZ1590" s="270"/>
      <c r="BA1590" s="270"/>
      <c r="BB1590" s="270"/>
      <c r="BC1590" s="270"/>
      <c r="BD1590" s="270"/>
      <c r="BE1590" s="270"/>
      <c r="BH1590" s="249"/>
      <c r="BI1590" s="249"/>
      <c r="BJ1590" s="249"/>
      <c r="BK1590" s="249"/>
      <c r="BL1590" s="249"/>
      <c r="BM1590" s="249"/>
      <c r="BN1590" s="249"/>
      <c r="BO1590" s="249"/>
      <c r="BP1590" s="249"/>
      <c r="BQ1590" s="249"/>
      <c r="BR1590" s="249"/>
      <c r="BS1590" s="249"/>
      <c r="BT1590" s="249"/>
      <c r="BU1590" s="249"/>
      <c r="BV1590" s="249"/>
      <c r="BW1590" s="249"/>
      <c r="BX1590" s="249"/>
      <c r="BY1590" s="249"/>
      <c r="BZ1590" s="249"/>
      <c r="CE1590" s="249"/>
    </row>
    <row r="1591" spans="1:83" ht="14.4" x14ac:dyDescent="0.3">
      <c r="A1591" s="269"/>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70"/>
      <c r="AE1591" s="270"/>
      <c r="AF1591" s="270"/>
      <c r="AG1591" s="270"/>
      <c r="AH1591" s="270"/>
      <c r="AI1591" s="270"/>
      <c r="AJ1591" s="270"/>
      <c r="AK1591" s="270"/>
      <c r="AL1591" s="270"/>
      <c r="AM1591" s="270"/>
      <c r="AN1591" s="270"/>
      <c r="AO1591" s="270"/>
      <c r="AP1591" s="270"/>
      <c r="AQ1591" s="270"/>
      <c r="AR1591" s="270"/>
      <c r="AS1591" s="270"/>
      <c r="AT1591" s="270"/>
      <c r="AU1591" s="270"/>
      <c r="AV1591" s="270"/>
      <c r="AW1591" s="277"/>
      <c r="AX1591" s="270"/>
      <c r="AY1591" s="270"/>
      <c r="AZ1591" s="270"/>
      <c r="BA1591" s="270"/>
      <c r="BB1591" s="270"/>
      <c r="BC1591" s="270"/>
      <c r="BD1591" s="270"/>
      <c r="BE1591" s="270"/>
      <c r="BH1591" s="249"/>
      <c r="BI1591" s="249"/>
      <c r="BJ1591" s="249"/>
      <c r="BK1591" s="249"/>
      <c r="BL1591" s="249"/>
      <c r="BM1591" s="249"/>
      <c r="BN1591" s="249"/>
      <c r="BO1591" s="249"/>
      <c r="BP1591" s="249"/>
      <c r="BQ1591" s="249"/>
      <c r="BR1591" s="249"/>
      <c r="BS1591" s="249"/>
      <c r="BT1591" s="249"/>
      <c r="BU1591" s="249"/>
      <c r="BV1591" s="249"/>
      <c r="BW1591" s="249"/>
      <c r="BX1591" s="249"/>
      <c r="BY1591" s="249"/>
      <c r="BZ1591" s="249"/>
      <c r="CE1591" s="249"/>
    </row>
    <row r="1592" spans="1:83" ht="14.4" x14ac:dyDescent="0.3">
      <c r="A1592" s="269"/>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70"/>
      <c r="AE1592" s="270"/>
      <c r="AF1592" s="270"/>
      <c r="AG1592" s="270"/>
      <c r="AH1592" s="270"/>
      <c r="AI1592" s="270"/>
      <c r="AJ1592" s="270"/>
      <c r="AK1592" s="270"/>
      <c r="AL1592" s="270"/>
      <c r="AM1592" s="270"/>
      <c r="AN1592" s="270"/>
      <c r="AO1592" s="270"/>
      <c r="AP1592" s="270"/>
      <c r="AQ1592" s="270"/>
      <c r="AR1592" s="270"/>
      <c r="AS1592" s="270"/>
      <c r="AT1592" s="270"/>
      <c r="AU1592" s="270"/>
      <c r="AV1592" s="270"/>
      <c r="AW1592" s="277"/>
      <c r="AX1592" s="270"/>
      <c r="AY1592" s="270"/>
      <c r="AZ1592" s="270"/>
      <c r="BA1592" s="270"/>
      <c r="BB1592" s="270"/>
      <c r="BC1592" s="270"/>
      <c r="BD1592" s="270"/>
      <c r="BE1592" s="270"/>
      <c r="BH1592" s="240"/>
      <c r="BI1592" s="240"/>
      <c r="BJ1592" s="240"/>
      <c r="BK1592" s="240"/>
      <c r="BL1592" s="240"/>
      <c r="BM1592" s="240"/>
      <c r="BN1592" s="240"/>
      <c r="BO1592" s="240"/>
      <c r="BP1592" s="240"/>
      <c r="BQ1592" s="240"/>
      <c r="BR1592" s="240"/>
      <c r="BS1592" s="240"/>
      <c r="BT1592" s="240"/>
      <c r="BU1592" s="240"/>
      <c r="BV1592" s="239"/>
      <c r="BW1592" s="240"/>
      <c r="BX1592" s="240"/>
      <c r="BY1592" s="240"/>
      <c r="BZ1592" s="240"/>
      <c r="CA1592" s="241"/>
      <c r="CB1592" s="241"/>
      <c r="CC1592" s="241"/>
      <c r="CD1592" s="241"/>
      <c r="CE1592" s="240"/>
    </row>
    <row r="1593" spans="1:83" ht="14.4" x14ac:dyDescent="0.3">
      <c r="A1593" s="269"/>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70"/>
      <c r="AE1593" s="270"/>
      <c r="AF1593" s="270"/>
      <c r="AG1593" s="270"/>
      <c r="AH1593" s="270"/>
      <c r="AI1593" s="270"/>
      <c r="AJ1593" s="270"/>
      <c r="AK1593" s="270"/>
      <c r="AL1593" s="270"/>
      <c r="AM1593" s="270"/>
      <c r="AN1593" s="270"/>
      <c r="AO1593" s="270"/>
      <c r="AP1593" s="270"/>
      <c r="AQ1593" s="270"/>
      <c r="AR1593" s="270"/>
      <c r="AS1593" s="270"/>
      <c r="AT1593" s="270"/>
      <c r="AU1593" s="270"/>
      <c r="AV1593" s="270"/>
      <c r="AW1593" s="277"/>
      <c r="AX1593" s="270"/>
      <c r="AY1593" s="270"/>
      <c r="AZ1593" s="270"/>
      <c r="BA1593" s="270"/>
      <c r="BB1593" s="270"/>
      <c r="BC1593" s="270"/>
      <c r="BD1593" s="270"/>
      <c r="BE1593" s="270"/>
      <c r="BH1593" s="249"/>
      <c r="BI1593" s="249"/>
      <c r="BJ1593" s="249"/>
      <c r="BK1593" s="249"/>
      <c r="BL1593" s="249"/>
      <c r="BM1593" s="249"/>
      <c r="BN1593" s="249"/>
      <c r="BO1593" s="249"/>
      <c r="BP1593" s="249"/>
      <c r="BQ1593" s="249"/>
      <c r="BR1593" s="249"/>
      <c r="BS1593" s="249"/>
      <c r="BT1593" s="249"/>
      <c r="BU1593" s="249"/>
      <c r="BV1593" s="249"/>
      <c r="BW1593" s="249"/>
      <c r="BX1593" s="249"/>
      <c r="BY1593" s="249"/>
      <c r="BZ1593" s="249"/>
      <c r="CE1593" s="249"/>
    </row>
    <row r="1594" spans="1:83" ht="14.4" x14ac:dyDescent="0.3">
      <c r="A1594" s="269"/>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70"/>
      <c r="AE1594" s="270"/>
      <c r="AF1594" s="270"/>
      <c r="AG1594" s="270"/>
      <c r="AH1594" s="270"/>
      <c r="AI1594" s="270"/>
      <c r="AJ1594" s="270"/>
      <c r="AK1594" s="270"/>
      <c r="AL1594" s="270"/>
      <c r="AM1594" s="270"/>
      <c r="AN1594" s="270"/>
      <c r="AO1594" s="270"/>
      <c r="AP1594" s="270"/>
      <c r="AQ1594" s="270"/>
      <c r="AR1594" s="270"/>
      <c r="AS1594" s="270"/>
      <c r="AT1594" s="270"/>
      <c r="AU1594" s="270"/>
      <c r="AV1594" s="270"/>
      <c r="AW1594" s="277"/>
      <c r="AX1594" s="270"/>
      <c r="AY1594" s="270"/>
      <c r="AZ1594" s="270"/>
      <c r="BA1594" s="270"/>
      <c r="BB1594" s="270"/>
      <c r="BC1594" s="270"/>
      <c r="BD1594" s="270"/>
      <c r="BE1594" s="270"/>
      <c r="BH1594" s="249"/>
      <c r="BI1594" s="249"/>
      <c r="BJ1594" s="249"/>
      <c r="BK1594" s="249"/>
      <c r="BL1594" s="249"/>
      <c r="BM1594" s="249"/>
      <c r="BN1594" s="249"/>
      <c r="BO1594" s="249"/>
      <c r="BP1594" s="249"/>
      <c r="BQ1594" s="249"/>
      <c r="BR1594" s="249"/>
      <c r="BS1594" s="249"/>
      <c r="BT1594" s="249"/>
      <c r="BU1594" s="249"/>
      <c r="BV1594" s="249"/>
      <c r="BW1594" s="249"/>
      <c r="BX1594" s="249"/>
      <c r="BY1594" s="249"/>
      <c r="BZ1594" s="249"/>
      <c r="CE1594" s="249"/>
    </row>
    <row r="1595" spans="1:83" ht="14.4" x14ac:dyDescent="0.3">
      <c r="A1595" s="269"/>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270"/>
      <c r="AF1595" s="270"/>
      <c r="AG1595" s="270"/>
      <c r="AH1595" s="270"/>
      <c r="AI1595" s="270"/>
      <c r="AJ1595" s="270"/>
      <c r="AK1595" s="270"/>
      <c r="AL1595" s="270"/>
      <c r="AM1595" s="270"/>
      <c r="AN1595" s="270"/>
      <c r="AO1595" s="270"/>
      <c r="AP1595" s="270"/>
      <c r="AQ1595" s="270"/>
      <c r="AR1595" s="270"/>
      <c r="AS1595" s="270"/>
      <c r="AT1595" s="270"/>
      <c r="AU1595" s="270"/>
      <c r="AV1595" s="270"/>
      <c r="AW1595" s="277"/>
      <c r="AX1595" s="270"/>
      <c r="AY1595" s="270"/>
      <c r="AZ1595" s="270"/>
      <c r="BA1595" s="270"/>
      <c r="BB1595" s="270"/>
      <c r="BC1595" s="270"/>
      <c r="BD1595" s="270"/>
      <c r="BE1595" s="270"/>
      <c r="BH1595" s="249"/>
      <c r="BI1595" s="249"/>
      <c r="BJ1595" s="249"/>
      <c r="BK1595" s="249"/>
      <c r="BL1595" s="249"/>
      <c r="BM1595" s="249"/>
      <c r="BN1595" s="249"/>
      <c r="BO1595" s="249"/>
      <c r="BP1595" s="249"/>
      <c r="BQ1595" s="249"/>
      <c r="BR1595" s="249"/>
      <c r="BS1595" s="249"/>
      <c r="BT1595" s="249"/>
      <c r="BU1595" s="249"/>
      <c r="BV1595" s="249"/>
      <c r="BW1595" s="249"/>
      <c r="BX1595" s="249"/>
      <c r="BY1595" s="249"/>
      <c r="BZ1595" s="249"/>
      <c r="CE1595" s="249"/>
    </row>
    <row r="1596" spans="1:83" ht="14.4" x14ac:dyDescent="0.3">
      <c r="A1596" s="269"/>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270"/>
      <c r="AF1596" s="270"/>
      <c r="AG1596" s="270"/>
      <c r="AH1596" s="270"/>
      <c r="AI1596" s="270"/>
      <c r="AJ1596" s="270"/>
      <c r="AK1596" s="270"/>
      <c r="AL1596" s="270"/>
      <c r="AM1596" s="270"/>
      <c r="AN1596" s="270"/>
      <c r="AO1596" s="270"/>
      <c r="AP1596" s="270"/>
      <c r="AQ1596" s="270"/>
      <c r="AR1596" s="270"/>
      <c r="AS1596" s="270"/>
      <c r="AT1596" s="270"/>
      <c r="AU1596" s="270"/>
      <c r="AV1596" s="270"/>
      <c r="AW1596" s="277"/>
      <c r="AX1596" s="270"/>
      <c r="AY1596" s="270"/>
      <c r="AZ1596" s="270"/>
      <c r="BA1596" s="270"/>
      <c r="BB1596" s="270"/>
      <c r="BC1596" s="270"/>
      <c r="BD1596" s="270"/>
      <c r="BE1596" s="270"/>
      <c r="BH1596" s="240"/>
      <c r="BI1596" s="240"/>
      <c r="BJ1596" s="240"/>
      <c r="BK1596" s="240"/>
      <c r="BL1596" s="240"/>
      <c r="BM1596" s="240"/>
      <c r="BN1596" s="240"/>
      <c r="BO1596" s="240"/>
      <c r="BP1596" s="240"/>
      <c r="BQ1596" s="240"/>
      <c r="BR1596" s="240"/>
      <c r="BS1596" s="240"/>
      <c r="BT1596" s="240"/>
      <c r="BU1596" s="240"/>
      <c r="BV1596" s="239"/>
      <c r="BW1596" s="240"/>
      <c r="BX1596" s="240"/>
      <c r="BY1596" s="240"/>
      <c r="BZ1596" s="240"/>
      <c r="CA1596" s="241"/>
      <c r="CB1596" s="241"/>
      <c r="CC1596" s="241"/>
      <c r="CD1596" s="241"/>
      <c r="CE1596" s="240"/>
    </row>
    <row r="1597" spans="1:83" ht="14.4" x14ac:dyDescent="0.3">
      <c r="A1597" s="269"/>
      <c r="B1597" s="270"/>
      <c r="C1597" s="270"/>
      <c r="D1597" s="270"/>
      <c r="E1597" s="270"/>
      <c r="F1597" s="270"/>
      <c r="G1597" s="270"/>
      <c r="H1597" s="270"/>
      <c r="I1597" s="270"/>
      <c r="J1597" s="270"/>
      <c r="K1597" s="270"/>
      <c r="L1597" s="270"/>
      <c r="M1597" s="270"/>
      <c r="N1597" s="270"/>
      <c r="O1597" s="270"/>
      <c r="P1597" s="270"/>
      <c r="Q1597" s="270"/>
      <c r="R1597" s="270"/>
      <c r="S1597" s="270"/>
      <c r="T1597" s="270"/>
      <c r="U1597" s="270"/>
      <c r="V1597" s="270"/>
      <c r="W1597" s="270"/>
      <c r="X1597" s="270"/>
      <c r="Y1597" s="270"/>
      <c r="Z1597" s="270"/>
      <c r="AA1597" s="270"/>
      <c r="AB1597" s="270"/>
      <c r="AC1597" s="270"/>
      <c r="AD1597" s="270"/>
      <c r="AE1597" s="270"/>
      <c r="AF1597" s="270"/>
      <c r="AG1597" s="270"/>
      <c r="AH1597" s="270"/>
      <c r="AI1597" s="270"/>
      <c r="AJ1597" s="270"/>
      <c r="AK1597" s="270"/>
      <c r="AL1597" s="270"/>
      <c r="AM1597" s="270"/>
      <c r="AN1597" s="270"/>
      <c r="AO1597" s="270"/>
      <c r="AP1597" s="270"/>
      <c r="AQ1597" s="270"/>
      <c r="AR1597" s="270"/>
      <c r="AS1597" s="270"/>
      <c r="AT1597" s="270"/>
      <c r="AU1597" s="270"/>
      <c r="AV1597" s="270"/>
      <c r="AW1597" s="277"/>
      <c r="AX1597" s="270"/>
      <c r="AY1597" s="270"/>
      <c r="AZ1597" s="270"/>
      <c r="BA1597" s="270"/>
      <c r="BB1597" s="270"/>
      <c r="BC1597" s="270"/>
      <c r="BD1597" s="270"/>
      <c r="BE1597" s="270"/>
      <c r="BH1597" s="240"/>
      <c r="BI1597" s="240"/>
      <c r="BJ1597" s="240"/>
      <c r="BK1597" s="240"/>
      <c r="BL1597" s="240"/>
      <c r="BM1597" s="240"/>
      <c r="BN1597" s="240"/>
      <c r="BO1597" s="240"/>
      <c r="BP1597" s="240"/>
      <c r="BQ1597" s="240"/>
      <c r="BR1597" s="240"/>
      <c r="BS1597" s="240"/>
      <c r="BT1597" s="240"/>
      <c r="BU1597" s="240"/>
      <c r="BV1597" s="239"/>
      <c r="BW1597" s="240"/>
      <c r="BX1597" s="240"/>
      <c r="BY1597" s="240"/>
      <c r="BZ1597" s="240"/>
      <c r="CA1597" s="241"/>
      <c r="CB1597" s="241"/>
      <c r="CC1597" s="241"/>
      <c r="CD1597" s="241"/>
      <c r="CE1597" s="240"/>
    </row>
    <row r="1598" spans="1:83" ht="14.4" x14ac:dyDescent="0.3">
      <c r="A1598" s="269"/>
      <c r="B1598" s="270"/>
      <c r="C1598" s="270"/>
      <c r="D1598" s="270"/>
      <c r="E1598" s="270"/>
      <c r="F1598" s="270"/>
      <c r="G1598" s="270"/>
      <c r="H1598" s="270"/>
      <c r="I1598" s="270"/>
      <c r="J1598" s="270"/>
      <c r="K1598" s="270"/>
      <c r="L1598" s="270"/>
      <c r="M1598" s="270"/>
      <c r="N1598" s="270"/>
      <c r="O1598" s="270"/>
      <c r="P1598" s="270"/>
      <c r="Q1598" s="270"/>
      <c r="R1598" s="270"/>
      <c r="S1598" s="270"/>
      <c r="T1598" s="270"/>
      <c r="U1598" s="270"/>
      <c r="V1598" s="270"/>
      <c r="W1598" s="270"/>
      <c r="X1598" s="270"/>
      <c r="Y1598" s="270"/>
      <c r="Z1598" s="270"/>
      <c r="AA1598" s="270"/>
      <c r="AB1598" s="270"/>
      <c r="AC1598" s="270"/>
      <c r="AD1598" s="270"/>
      <c r="AE1598" s="270"/>
      <c r="AF1598" s="270"/>
      <c r="AG1598" s="270"/>
      <c r="AH1598" s="270"/>
      <c r="AI1598" s="270"/>
      <c r="AJ1598" s="270"/>
      <c r="AK1598" s="270"/>
      <c r="AL1598" s="270"/>
      <c r="AM1598" s="270"/>
      <c r="AN1598" s="270"/>
      <c r="AO1598" s="270"/>
      <c r="AP1598" s="270"/>
      <c r="AQ1598" s="270"/>
      <c r="AR1598" s="270"/>
      <c r="AS1598" s="270"/>
      <c r="AT1598" s="270"/>
      <c r="AU1598" s="270"/>
      <c r="AV1598" s="270"/>
      <c r="AW1598" s="277"/>
      <c r="AX1598" s="270"/>
      <c r="AY1598" s="270"/>
      <c r="AZ1598" s="270"/>
      <c r="BA1598" s="270"/>
      <c r="BB1598" s="270"/>
      <c r="BC1598" s="270"/>
      <c r="BD1598" s="270"/>
      <c r="BE1598" s="270"/>
      <c r="BH1598" s="249"/>
      <c r="BI1598" s="249"/>
      <c r="BJ1598" s="249"/>
      <c r="BK1598" s="249"/>
      <c r="BL1598" s="249"/>
      <c r="BM1598" s="249"/>
      <c r="BN1598" s="249"/>
      <c r="BO1598" s="249"/>
      <c r="BP1598" s="249"/>
      <c r="BQ1598" s="249"/>
      <c r="BR1598" s="249"/>
      <c r="BS1598" s="249"/>
      <c r="BT1598" s="249"/>
      <c r="BU1598" s="249"/>
      <c r="BV1598" s="249"/>
      <c r="BW1598" s="249"/>
      <c r="BX1598" s="249"/>
      <c r="BY1598" s="249"/>
      <c r="BZ1598" s="249"/>
      <c r="CE1598" s="249"/>
    </row>
    <row r="1599" spans="1:83" ht="14.4" x14ac:dyDescent="0.3">
      <c r="A1599" s="271"/>
      <c r="B1599" s="272"/>
      <c r="C1599" s="270"/>
      <c r="D1599" s="270"/>
      <c r="E1599" s="270"/>
      <c r="F1599" s="270"/>
      <c r="G1599" s="270"/>
      <c r="H1599" s="270"/>
      <c r="I1599" s="270"/>
      <c r="J1599" s="270"/>
      <c r="K1599" s="270"/>
      <c r="L1599" s="270"/>
      <c r="M1599" s="270"/>
      <c r="N1599" s="249"/>
      <c r="O1599" s="249"/>
      <c r="P1599" s="249"/>
      <c r="Q1599" s="249"/>
      <c r="R1599" s="249"/>
      <c r="S1599" s="249"/>
      <c r="T1599" s="249"/>
      <c r="U1599" s="249"/>
      <c r="V1599" s="249"/>
      <c r="W1599" s="249"/>
      <c r="X1599" s="249"/>
      <c r="Y1599" s="249"/>
      <c r="Z1599" s="249"/>
      <c r="AA1599" s="249"/>
      <c r="AB1599" s="249"/>
      <c r="AC1599" s="249"/>
      <c r="AD1599" s="249"/>
      <c r="AE1599" s="249"/>
      <c r="AF1599" s="249"/>
      <c r="AG1599" s="249"/>
      <c r="AH1599" s="249"/>
      <c r="AI1599" s="249"/>
      <c r="AJ1599" s="249"/>
      <c r="AK1599" s="249"/>
      <c r="AL1599" s="249"/>
      <c r="AM1599" s="249"/>
      <c r="AN1599" s="249"/>
      <c r="AO1599" s="249"/>
      <c r="AP1599" s="249"/>
      <c r="AQ1599" s="249"/>
      <c r="AR1599" s="249"/>
      <c r="AS1599" s="249"/>
      <c r="AT1599" s="249"/>
      <c r="AU1599" s="249"/>
      <c r="AV1599" s="249"/>
      <c r="AW1599" s="276"/>
      <c r="AX1599" s="249"/>
      <c r="AY1599" s="249"/>
      <c r="AZ1599" s="249"/>
      <c r="BA1599" s="249"/>
      <c r="BB1599" s="249"/>
      <c r="BC1599" s="249"/>
      <c r="BD1599" s="249"/>
      <c r="BE1599" s="270"/>
      <c r="BH1599" s="240"/>
      <c r="BI1599" s="240"/>
      <c r="BJ1599" s="240"/>
      <c r="BK1599" s="240"/>
      <c r="BL1599" s="240"/>
      <c r="BM1599" s="240"/>
      <c r="BN1599" s="240"/>
      <c r="BO1599" s="240"/>
      <c r="BP1599" s="240"/>
      <c r="BQ1599" s="240"/>
      <c r="BR1599" s="240"/>
      <c r="BS1599" s="240"/>
      <c r="BT1599" s="240"/>
      <c r="BU1599" s="240"/>
      <c r="BV1599" s="239"/>
      <c r="BW1599" s="240"/>
      <c r="BX1599" s="240"/>
      <c r="BY1599" s="240"/>
      <c r="BZ1599" s="240"/>
      <c r="CA1599" s="250"/>
      <c r="CB1599" s="250"/>
      <c r="CC1599" s="250"/>
      <c r="CD1599" s="241"/>
      <c r="CE1599" s="240"/>
    </row>
    <row r="1600" spans="1:83" ht="14.4" x14ac:dyDescent="0.3">
      <c r="A1600" s="269"/>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70"/>
      <c r="AE1600" s="270"/>
      <c r="AF1600" s="270"/>
      <c r="AG1600" s="270"/>
      <c r="AH1600" s="270"/>
      <c r="AI1600" s="270"/>
      <c r="AJ1600" s="270"/>
      <c r="AK1600" s="270"/>
      <c r="AL1600" s="270"/>
      <c r="AM1600" s="270"/>
      <c r="AN1600" s="270"/>
      <c r="AO1600" s="270"/>
      <c r="AP1600" s="270"/>
      <c r="AQ1600" s="270"/>
      <c r="AR1600" s="270"/>
      <c r="AS1600" s="270"/>
      <c r="AT1600" s="270"/>
      <c r="AU1600" s="270"/>
      <c r="AV1600" s="270"/>
      <c r="AW1600" s="277"/>
      <c r="AX1600" s="270"/>
      <c r="AY1600" s="270"/>
      <c r="AZ1600" s="270"/>
      <c r="BA1600" s="270"/>
      <c r="BB1600" s="270"/>
      <c r="BC1600" s="270"/>
      <c r="BD1600" s="270"/>
      <c r="BE1600" s="270"/>
      <c r="BH1600" s="249"/>
      <c r="BI1600" s="249"/>
      <c r="BJ1600" s="249"/>
      <c r="BK1600" s="249"/>
      <c r="BL1600" s="249"/>
      <c r="BM1600" s="249"/>
      <c r="BN1600" s="249"/>
      <c r="BO1600" s="249"/>
      <c r="BP1600" s="249"/>
      <c r="BQ1600" s="249"/>
      <c r="BR1600" s="249"/>
      <c r="BS1600" s="249"/>
      <c r="BT1600" s="249"/>
      <c r="BU1600" s="249"/>
      <c r="BV1600" s="249"/>
      <c r="BW1600" s="249"/>
      <c r="BX1600" s="249"/>
      <c r="BY1600" s="249"/>
      <c r="BZ1600" s="249"/>
      <c r="CE1600" s="249"/>
    </row>
    <row r="1601" spans="1:83" ht="14.4" x14ac:dyDescent="0.3">
      <c r="A1601" s="269"/>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70"/>
      <c r="AE1601" s="270"/>
      <c r="AF1601" s="270"/>
      <c r="AG1601" s="270"/>
      <c r="AH1601" s="270"/>
      <c r="AI1601" s="270"/>
      <c r="AJ1601" s="270"/>
      <c r="AK1601" s="270"/>
      <c r="AL1601" s="270"/>
      <c r="AM1601" s="270"/>
      <c r="AN1601" s="270"/>
      <c r="AO1601" s="270"/>
      <c r="AP1601" s="270"/>
      <c r="AQ1601" s="270"/>
      <c r="AR1601" s="270"/>
      <c r="AS1601" s="270"/>
      <c r="AT1601" s="270"/>
      <c r="AU1601" s="270"/>
      <c r="AV1601" s="270"/>
      <c r="AW1601" s="277"/>
      <c r="AX1601" s="270"/>
      <c r="AY1601" s="270"/>
      <c r="AZ1601" s="270"/>
      <c r="BA1601" s="270"/>
      <c r="BB1601" s="270"/>
      <c r="BC1601" s="270"/>
      <c r="BD1601" s="270"/>
      <c r="BE1601" s="270"/>
      <c r="BH1601" s="249"/>
      <c r="BI1601" s="249"/>
      <c r="BJ1601" s="249"/>
      <c r="BK1601" s="249"/>
      <c r="BL1601" s="249"/>
      <c r="BM1601" s="249"/>
      <c r="BN1601" s="249"/>
      <c r="BO1601" s="249"/>
      <c r="BP1601" s="249"/>
      <c r="BQ1601" s="249"/>
      <c r="BR1601" s="249"/>
      <c r="BS1601" s="249"/>
      <c r="BT1601" s="249"/>
      <c r="BU1601" s="249"/>
      <c r="BV1601" s="249"/>
      <c r="BW1601" s="249"/>
      <c r="BX1601" s="249"/>
      <c r="BY1601" s="249"/>
      <c r="BZ1601" s="249"/>
      <c r="CE1601" s="249"/>
    </row>
    <row r="1602" spans="1:83" ht="14.4" x14ac:dyDescent="0.3">
      <c r="A1602" s="269"/>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70"/>
      <c r="AE1602" s="270"/>
      <c r="AF1602" s="270"/>
      <c r="AG1602" s="270"/>
      <c r="AH1602" s="270"/>
      <c r="AI1602" s="270"/>
      <c r="AJ1602" s="270"/>
      <c r="AK1602" s="270"/>
      <c r="AL1602" s="270"/>
      <c r="AM1602" s="270"/>
      <c r="AN1602" s="270"/>
      <c r="AO1602" s="270"/>
      <c r="AP1602" s="270"/>
      <c r="AQ1602" s="270"/>
      <c r="AR1602" s="270"/>
      <c r="AS1602" s="270"/>
      <c r="AT1602" s="270"/>
      <c r="AU1602" s="270"/>
      <c r="AV1602" s="270"/>
      <c r="AW1602" s="277"/>
      <c r="AX1602" s="270"/>
      <c r="AY1602" s="270"/>
      <c r="AZ1602" s="270"/>
      <c r="BA1602" s="270"/>
      <c r="BB1602" s="270"/>
      <c r="BC1602" s="270"/>
      <c r="BD1602" s="270"/>
      <c r="BE1602" s="270"/>
      <c r="BH1602" s="240"/>
      <c r="BI1602" s="240"/>
      <c r="BJ1602" s="240"/>
      <c r="BK1602" s="240"/>
      <c r="BL1602" s="240"/>
      <c r="BM1602" s="240"/>
      <c r="BN1602" s="240"/>
      <c r="BO1602" s="240"/>
      <c r="BP1602" s="240"/>
      <c r="BQ1602" s="240"/>
      <c r="BR1602" s="240"/>
      <c r="BS1602" s="240"/>
      <c r="BT1602" s="240"/>
      <c r="BU1602" s="240"/>
      <c r="BV1602" s="239"/>
      <c r="BW1602" s="240"/>
      <c r="BX1602" s="240"/>
      <c r="BY1602" s="240"/>
      <c r="BZ1602" s="240"/>
      <c r="CA1602" s="241"/>
      <c r="CB1602" s="241"/>
      <c r="CC1602" s="241"/>
      <c r="CD1602" s="241"/>
      <c r="CE1602" s="240"/>
    </row>
    <row r="1603" spans="1:83" ht="14.4" x14ac:dyDescent="0.3">
      <c r="A1603" s="269"/>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70"/>
      <c r="AE1603" s="270"/>
      <c r="AF1603" s="270"/>
      <c r="AG1603" s="270"/>
      <c r="AH1603" s="270"/>
      <c r="AI1603" s="270"/>
      <c r="AJ1603" s="270"/>
      <c r="AK1603" s="270"/>
      <c r="AL1603" s="270"/>
      <c r="AM1603" s="270"/>
      <c r="AN1603" s="270"/>
      <c r="AO1603" s="270"/>
      <c r="AP1603" s="270"/>
      <c r="AQ1603" s="270"/>
      <c r="AR1603" s="270"/>
      <c r="AS1603" s="270"/>
      <c r="AT1603" s="270"/>
      <c r="AU1603" s="270"/>
      <c r="AV1603" s="270"/>
      <c r="AW1603" s="277"/>
      <c r="AX1603" s="270"/>
      <c r="AY1603" s="270"/>
      <c r="AZ1603" s="270"/>
      <c r="BA1603" s="270"/>
      <c r="BB1603" s="270"/>
      <c r="BC1603" s="270"/>
      <c r="BD1603" s="270"/>
      <c r="BE1603" s="270"/>
      <c r="BH1603" s="249"/>
      <c r="BI1603" s="249"/>
      <c r="BJ1603" s="249"/>
      <c r="BK1603" s="249"/>
      <c r="BL1603" s="249"/>
      <c r="BM1603" s="249"/>
      <c r="BN1603" s="249"/>
      <c r="BO1603" s="249"/>
      <c r="BP1603" s="249"/>
      <c r="BQ1603" s="249"/>
      <c r="BR1603" s="249"/>
      <c r="BS1603" s="249"/>
      <c r="BT1603" s="249"/>
      <c r="BU1603" s="249"/>
      <c r="BV1603" s="249"/>
      <c r="BW1603" s="249"/>
      <c r="BX1603" s="249"/>
      <c r="BY1603" s="249"/>
      <c r="BZ1603" s="249"/>
      <c r="CE1603" s="249"/>
    </row>
    <row r="1604" spans="1:83" ht="14.4" x14ac:dyDescent="0.3">
      <c r="A1604" s="271"/>
      <c r="B1604" s="272"/>
      <c r="C1604" s="270"/>
      <c r="D1604" s="270"/>
      <c r="E1604" s="270"/>
      <c r="F1604" s="270"/>
      <c r="G1604" s="270"/>
      <c r="H1604" s="270"/>
      <c r="I1604" s="270"/>
      <c r="J1604" s="270"/>
      <c r="K1604" s="270"/>
      <c r="L1604" s="270"/>
      <c r="M1604" s="270"/>
      <c r="N1604" s="249"/>
      <c r="O1604" s="249"/>
      <c r="P1604" s="249"/>
      <c r="Q1604" s="249"/>
      <c r="R1604" s="249"/>
      <c r="S1604" s="249"/>
      <c r="T1604" s="249"/>
      <c r="U1604" s="249"/>
      <c r="V1604" s="249"/>
      <c r="W1604" s="249"/>
      <c r="X1604" s="249"/>
      <c r="Y1604" s="249"/>
      <c r="Z1604" s="249"/>
      <c r="AA1604" s="249"/>
      <c r="AB1604" s="249"/>
      <c r="AC1604" s="249"/>
      <c r="AD1604" s="249"/>
      <c r="AE1604" s="249"/>
      <c r="AF1604" s="249"/>
      <c r="AG1604" s="249"/>
      <c r="AH1604" s="249"/>
      <c r="AI1604" s="249"/>
      <c r="AJ1604" s="249"/>
      <c r="AK1604" s="249"/>
      <c r="AL1604" s="249"/>
      <c r="AM1604" s="249"/>
      <c r="AN1604" s="249"/>
      <c r="AO1604" s="249"/>
      <c r="AP1604" s="249"/>
      <c r="AQ1604" s="249"/>
      <c r="AR1604" s="249"/>
      <c r="AS1604" s="249"/>
      <c r="AT1604" s="249"/>
      <c r="AU1604" s="249"/>
      <c r="AV1604" s="249"/>
      <c r="AW1604" s="276"/>
      <c r="AX1604" s="249"/>
      <c r="AY1604" s="249"/>
      <c r="AZ1604" s="249"/>
      <c r="BA1604" s="249"/>
      <c r="BB1604" s="249"/>
      <c r="BC1604" s="249"/>
      <c r="BD1604" s="249"/>
      <c r="BE1604" s="270"/>
      <c r="BH1604" s="249"/>
      <c r="BI1604" s="249"/>
      <c r="BJ1604" s="249"/>
      <c r="BK1604" s="249"/>
      <c r="BL1604" s="249"/>
      <c r="BM1604" s="249"/>
      <c r="BN1604" s="249"/>
      <c r="BO1604" s="249"/>
      <c r="BP1604" s="249"/>
      <c r="BQ1604" s="249"/>
      <c r="BR1604" s="249"/>
      <c r="BS1604" s="249"/>
      <c r="BT1604" s="249"/>
      <c r="BU1604" s="249"/>
      <c r="BV1604" s="249"/>
      <c r="BW1604" s="249"/>
      <c r="BX1604" s="249"/>
      <c r="BY1604" s="249"/>
      <c r="BZ1604" s="249"/>
      <c r="CE1604" s="249"/>
    </row>
    <row r="1605" spans="1:83" ht="14.4" x14ac:dyDescent="0.3">
      <c r="A1605" s="269"/>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270"/>
      <c r="AF1605" s="270"/>
      <c r="AG1605" s="270"/>
      <c r="AH1605" s="270"/>
      <c r="AI1605" s="270"/>
      <c r="AJ1605" s="270"/>
      <c r="AK1605" s="270"/>
      <c r="AL1605" s="270"/>
      <c r="AM1605" s="270"/>
      <c r="AN1605" s="270"/>
      <c r="AO1605" s="270"/>
      <c r="AP1605" s="270"/>
      <c r="AQ1605" s="270"/>
      <c r="AR1605" s="270"/>
      <c r="AS1605" s="270"/>
      <c r="AT1605" s="270"/>
      <c r="AU1605" s="270"/>
      <c r="AV1605" s="270"/>
      <c r="AW1605" s="277"/>
      <c r="AX1605" s="270"/>
      <c r="AY1605" s="270"/>
      <c r="AZ1605" s="270"/>
      <c r="BA1605" s="270"/>
      <c r="BB1605" s="270"/>
      <c r="BC1605" s="270"/>
      <c r="BD1605" s="270"/>
      <c r="BE1605" s="270"/>
      <c r="BH1605" s="249"/>
      <c r="BI1605" s="249"/>
      <c r="BJ1605" s="249"/>
      <c r="BK1605" s="249"/>
      <c r="BL1605" s="249"/>
      <c r="BM1605" s="249"/>
      <c r="BN1605" s="249"/>
      <c r="BO1605" s="249"/>
      <c r="BP1605" s="249"/>
      <c r="BQ1605" s="249"/>
      <c r="BR1605" s="249"/>
      <c r="BS1605" s="249"/>
      <c r="BT1605" s="249"/>
      <c r="BU1605" s="249"/>
      <c r="BV1605" s="249"/>
      <c r="BW1605" s="249"/>
      <c r="BX1605" s="249"/>
      <c r="BY1605" s="249"/>
      <c r="BZ1605" s="249"/>
      <c r="CE1605" s="249"/>
    </row>
    <row r="1606" spans="1:83" ht="14.4" x14ac:dyDescent="0.3">
      <c r="A1606" s="269"/>
      <c r="B1606" s="270"/>
      <c r="C1606" s="270"/>
      <c r="D1606" s="270"/>
      <c r="E1606" s="270"/>
      <c r="F1606" s="270"/>
      <c r="G1606" s="270"/>
      <c r="H1606" s="270"/>
      <c r="I1606" s="270"/>
      <c r="J1606" s="270"/>
      <c r="K1606" s="270"/>
      <c r="L1606" s="270"/>
      <c r="M1606" s="270"/>
      <c r="N1606" s="270"/>
      <c r="O1606" s="270"/>
      <c r="P1606" s="270"/>
      <c r="Q1606" s="270"/>
      <c r="R1606" s="270"/>
      <c r="S1606" s="270"/>
      <c r="T1606" s="270"/>
      <c r="U1606" s="270"/>
      <c r="V1606" s="270"/>
      <c r="W1606" s="270"/>
      <c r="X1606" s="270"/>
      <c r="Y1606" s="270"/>
      <c r="Z1606" s="270"/>
      <c r="AA1606" s="270"/>
      <c r="AB1606" s="270"/>
      <c r="AC1606" s="270"/>
      <c r="AD1606" s="270"/>
      <c r="AE1606" s="270"/>
      <c r="AF1606" s="270"/>
      <c r="AG1606" s="270"/>
      <c r="AH1606" s="270"/>
      <c r="AI1606" s="270"/>
      <c r="AJ1606" s="270"/>
      <c r="AK1606" s="270"/>
      <c r="AL1606" s="270"/>
      <c r="AM1606" s="270"/>
      <c r="AN1606" s="270"/>
      <c r="AO1606" s="270"/>
      <c r="AP1606" s="270"/>
      <c r="AQ1606" s="270"/>
      <c r="AR1606" s="270"/>
      <c r="AS1606" s="270"/>
      <c r="AT1606" s="270"/>
      <c r="AU1606" s="270"/>
      <c r="AV1606" s="270"/>
      <c r="AW1606" s="277"/>
      <c r="AX1606" s="270"/>
      <c r="AY1606" s="270"/>
      <c r="AZ1606" s="270"/>
      <c r="BA1606" s="270"/>
      <c r="BB1606" s="270"/>
      <c r="BC1606" s="270"/>
      <c r="BD1606" s="270"/>
      <c r="BE1606" s="270"/>
      <c r="BH1606" s="249"/>
      <c r="BI1606" s="249"/>
      <c r="BJ1606" s="249"/>
      <c r="BK1606" s="249"/>
      <c r="BL1606" s="249"/>
      <c r="BM1606" s="249"/>
      <c r="BN1606" s="249"/>
      <c r="BO1606" s="249"/>
      <c r="BP1606" s="249"/>
      <c r="BQ1606" s="249"/>
      <c r="BR1606" s="249"/>
      <c r="BS1606" s="249"/>
      <c r="BT1606" s="249"/>
      <c r="BU1606" s="249"/>
      <c r="BV1606" s="249"/>
      <c r="BW1606" s="249"/>
      <c r="BX1606" s="249"/>
      <c r="BY1606" s="249"/>
      <c r="BZ1606" s="249"/>
      <c r="CE1606" s="249"/>
    </row>
    <row r="1607" spans="1:83" ht="14.4" x14ac:dyDescent="0.3">
      <c r="A1607" s="269"/>
      <c r="B1607" s="270"/>
      <c r="C1607" s="270"/>
      <c r="D1607" s="270"/>
      <c r="E1607" s="270"/>
      <c r="F1607" s="270"/>
      <c r="G1607" s="270"/>
      <c r="H1607" s="270"/>
      <c r="I1607" s="270"/>
      <c r="J1607" s="270"/>
      <c r="K1607" s="270"/>
      <c r="L1607" s="270"/>
      <c r="M1607" s="270"/>
      <c r="N1607" s="270"/>
      <c r="O1607" s="270"/>
      <c r="P1607" s="270"/>
      <c r="Q1607" s="270"/>
      <c r="R1607" s="270"/>
      <c r="S1607" s="270"/>
      <c r="T1607" s="270"/>
      <c r="U1607" s="270"/>
      <c r="V1607" s="270"/>
      <c r="W1607" s="270"/>
      <c r="X1607" s="270"/>
      <c r="Y1607" s="270"/>
      <c r="Z1607" s="270"/>
      <c r="AA1607" s="270"/>
      <c r="AB1607" s="270"/>
      <c r="AC1607" s="270"/>
      <c r="AD1607" s="270"/>
      <c r="AE1607" s="270"/>
      <c r="AF1607" s="270"/>
      <c r="AG1607" s="270"/>
      <c r="AH1607" s="270"/>
      <c r="AI1607" s="270"/>
      <c r="AJ1607" s="270"/>
      <c r="AK1607" s="270"/>
      <c r="AL1607" s="270"/>
      <c r="AM1607" s="270"/>
      <c r="AN1607" s="270"/>
      <c r="AO1607" s="270"/>
      <c r="AP1607" s="270"/>
      <c r="AQ1607" s="270"/>
      <c r="AR1607" s="270"/>
      <c r="AS1607" s="270"/>
      <c r="AT1607" s="270"/>
      <c r="AU1607" s="270"/>
      <c r="AV1607" s="270"/>
      <c r="AW1607" s="277"/>
      <c r="AX1607" s="270"/>
      <c r="AY1607" s="270"/>
      <c r="AZ1607" s="270"/>
      <c r="BA1607" s="270"/>
      <c r="BB1607" s="270"/>
      <c r="BC1607" s="270"/>
      <c r="BD1607" s="270"/>
      <c r="BE1607" s="270"/>
      <c r="BH1607" s="249"/>
      <c r="BI1607" s="249"/>
      <c r="BJ1607" s="249"/>
      <c r="BK1607" s="249"/>
      <c r="BL1607" s="249"/>
      <c r="BM1607" s="249"/>
      <c r="BN1607" s="249"/>
      <c r="BO1607" s="249"/>
      <c r="BP1607" s="249"/>
      <c r="BQ1607" s="249"/>
      <c r="BR1607" s="249"/>
      <c r="BS1607" s="249"/>
      <c r="BT1607" s="249"/>
      <c r="BU1607" s="249"/>
      <c r="BV1607" s="249"/>
      <c r="BW1607" s="249"/>
      <c r="BX1607" s="249"/>
      <c r="BY1607" s="249"/>
      <c r="BZ1607" s="249"/>
      <c r="CE1607" s="249"/>
    </row>
    <row r="1608" spans="1:83" ht="14.4" x14ac:dyDescent="0.3">
      <c r="A1608" s="269"/>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270"/>
      <c r="AE1608" s="270"/>
      <c r="AF1608" s="270"/>
      <c r="AG1608" s="270"/>
      <c r="AH1608" s="270"/>
      <c r="AI1608" s="270"/>
      <c r="AJ1608" s="270"/>
      <c r="AK1608" s="270"/>
      <c r="AL1608" s="270"/>
      <c r="AM1608" s="270"/>
      <c r="AN1608" s="270"/>
      <c r="AO1608" s="270"/>
      <c r="AP1608" s="270"/>
      <c r="AQ1608" s="270"/>
      <c r="AR1608" s="270"/>
      <c r="AS1608" s="270"/>
      <c r="AT1608" s="270"/>
      <c r="AU1608" s="270"/>
      <c r="AV1608" s="270"/>
      <c r="AW1608" s="277"/>
      <c r="AX1608" s="270"/>
      <c r="AY1608" s="270"/>
      <c r="AZ1608" s="270"/>
      <c r="BA1608" s="270"/>
      <c r="BB1608" s="270"/>
      <c r="BC1608" s="270"/>
      <c r="BD1608" s="270"/>
      <c r="BE1608" s="270"/>
      <c r="BH1608" s="249"/>
      <c r="BI1608" s="249"/>
      <c r="BJ1608" s="249"/>
      <c r="BK1608" s="249"/>
      <c r="BL1608" s="249"/>
      <c r="BM1608" s="249"/>
      <c r="BN1608" s="249"/>
      <c r="BO1608" s="249"/>
      <c r="BP1608" s="249"/>
      <c r="BQ1608" s="249"/>
      <c r="BR1608" s="249"/>
      <c r="BS1608" s="249"/>
      <c r="BT1608" s="249"/>
      <c r="BU1608" s="249"/>
      <c r="BV1608" s="249"/>
      <c r="BW1608" s="249"/>
      <c r="BX1608" s="249"/>
      <c r="BY1608" s="249"/>
      <c r="BZ1608" s="249"/>
      <c r="CE1608" s="249"/>
    </row>
    <row r="1609" spans="1:83" ht="14.4" x14ac:dyDescent="0.3">
      <c r="A1609" s="271"/>
      <c r="B1609" s="272"/>
      <c r="C1609" s="270"/>
      <c r="D1609" s="270"/>
      <c r="E1609" s="270"/>
      <c r="F1609" s="270"/>
      <c r="G1609" s="270"/>
      <c r="H1609" s="270"/>
      <c r="I1609" s="270"/>
      <c r="J1609" s="270"/>
      <c r="K1609" s="270"/>
      <c r="L1609" s="270"/>
      <c r="M1609" s="270"/>
      <c r="N1609" s="249"/>
      <c r="O1609" s="249"/>
      <c r="P1609" s="249"/>
      <c r="Q1609" s="249"/>
      <c r="R1609" s="249"/>
      <c r="S1609" s="249"/>
      <c r="T1609" s="249"/>
      <c r="U1609" s="249"/>
      <c r="V1609" s="249"/>
      <c r="W1609" s="249"/>
      <c r="X1609" s="249"/>
      <c r="Y1609" s="249"/>
      <c r="Z1609" s="249"/>
      <c r="AA1609" s="249"/>
      <c r="AB1609" s="249"/>
      <c r="AC1609" s="249"/>
      <c r="AD1609" s="249"/>
      <c r="AE1609" s="249"/>
      <c r="AF1609" s="249"/>
      <c r="AG1609" s="249"/>
      <c r="AH1609" s="249"/>
      <c r="AI1609" s="249"/>
      <c r="AJ1609" s="249"/>
      <c r="AK1609" s="249"/>
      <c r="AL1609" s="249"/>
      <c r="AM1609" s="249"/>
      <c r="AN1609" s="249"/>
      <c r="AO1609" s="249"/>
      <c r="AP1609" s="249"/>
      <c r="AQ1609" s="249"/>
      <c r="AR1609" s="249"/>
      <c r="AS1609" s="249"/>
      <c r="AT1609" s="249"/>
      <c r="AU1609" s="249"/>
      <c r="AV1609" s="249"/>
      <c r="AW1609" s="276"/>
      <c r="AX1609" s="249"/>
      <c r="AY1609" s="249"/>
      <c r="AZ1609" s="249"/>
      <c r="BA1609" s="249"/>
      <c r="BB1609" s="249"/>
      <c r="BC1609" s="249"/>
      <c r="BD1609" s="249"/>
      <c r="BE1609" s="270"/>
      <c r="BH1609" s="240"/>
      <c r="BI1609" s="240"/>
      <c r="BJ1609" s="240"/>
      <c r="BK1609" s="240"/>
      <c r="BL1609" s="240"/>
      <c r="BM1609" s="240"/>
      <c r="BN1609" s="240"/>
      <c r="BO1609" s="240"/>
      <c r="BP1609" s="240"/>
      <c r="BQ1609" s="240"/>
      <c r="BR1609" s="240"/>
      <c r="BS1609" s="240"/>
      <c r="BT1609" s="240"/>
      <c r="BU1609" s="240"/>
      <c r="BV1609" s="239"/>
      <c r="BW1609" s="240"/>
      <c r="BX1609" s="240"/>
      <c r="BY1609" s="240"/>
      <c r="BZ1609" s="240"/>
      <c r="CA1609" s="241"/>
      <c r="CB1609" s="241"/>
      <c r="CC1609" s="241"/>
      <c r="CD1609" s="241"/>
      <c r="CE1609" s="240"/>
    </row>
    <row r="1610" spans="1:83" ht="14.4" x14ac:dyDescent="0.3">
      <c r="A1610" s="269"/>
      <c r="B1610" s="270"/>
      <c r="C1610" s="270"/>
      <c r="D1610" s="270"/>
      <c r="E1610" s="270"/>
      <c r="F1610" s="270"/>
      <c r="G1610" s="270"/>
      <c r="H1610" s="270"/>
      <c r="I1610" s="270"/>
      <c r="J1610" s="270"/>
      <c r="K1610" s="270"/>
      <c r="L1610" s="270"/>
      <c r="M1610" s="270"/>
      <c r="N1610" s="270"/>
      <c r="O1610" s="270"/>
      <c r="P1610" s="270"/>
      <c r="Q1610" s="270"/>
      <c r="R1610" s="270"/>
      <c r="S1610" s="270"/>
      <c r="T1610" s="270"/>
      <c r="U1610" s="270"/>
      <c r="V1610" s="270"/>
      <c r="W1610" s="270"/>
      <c r="X1610" s="270"/>
      <c r="Y1610" s="270"/>
      <c r="Z1610" s="270"/>
      <c r="AA1610" s="270"/>
      <c r="AB1610" s="270"/>
      <c r="AC1610" s="270"/>
      <c r="AD1610" s="270"/>
      <c r="AE1610" s="270"/>
      <c r="AF1610" s="270"/>
      <c r="AG1610" s="270"/>
      <c r="AH1610" s="270"/>
      <c r="AI1610" s="270"/>
      <c r="AJ1610" s="270"/>
      <c r="AK1610" s="270"/>
      <c r="AL1610" s="270"/>
      <c r="AM1610" s="270"/>
      <c r="AN1610" s="270"/>
      <c r="AO1610" s="270"/>
      <c r="AP1610" s="270"/>
      <c r="AQ1610" s="270"/>
      <c r="AR1610" s="270"/>
      <c r="AS1610" s="270"/>
      <c r="AT1610" s="270"/>
      <c r="AU1610" s="270"/>
      <c r="AV1610" s="270"/>
      <c r="AW1610" s="277"/>
      <c r="AX1610" s="270"/>
      <c r="AY1610" s="270"/>
      <c r="AZ1610" s="270"/>
      <c r="BA1610" s="270"/>
      <c r="BB1610" s="270"/>
      <c r="BC1610" s="270"/>
      <c r="BD1610" s="270"/>
      <c r="BE1610" s="270"/>
      <c r="BH1610" s="249"/>
      <c r="BI1610" s="249"/>
      <c r="BJ1610" s="249"/>
      <c r="BK1610" s="249"/>
      <c r="BL1610" s="249"/>
      <c r="BM1610" s="249"/>
      <c r="BN1610" s="249"/>
      <c r="BO1610" s="249"/>
      <c r="BP1610" s="249"/>
      <c r="BQ1610" s="249"/>
      <c r="BR1610" s="249"/>
      <c r="BS1610" s="249"/>
      <c r="BT1610" s="249"/>
      <c r="BU1610" s="249"/>
      <c r="BV1610" s="249"/>
      <c r="BW1610" s="249"/>
      <c r="BX1610" s="249"/>
      <c r="BY1610" s="249"/>
      <c r="BZ1610" s="249"/>
      <c r="CE1610" s="249"/>
    </row>
    <row r="1611" spans="1:83" ht="14.4" x14ac:dyDescent="0.3">
      <c r="A1611" s="269"/>
      <c r="B1611" s="270"/>
      <c r="C1611" s="270"/>
      <c r="D1611" s="270"/>
      <c r="E1611" s="270"/>
      <c r="F1611" s="270"/>
      <c r="G1611" s="270"/>
      <c r="H1611" s="270"/>
      <c r="I1611" s="270"/>
      <c r="J1611" s="270"/>
      <c r="K1611" s="270"/>
      <c r="L1611" s="270"/>
      <c r="M1611" s="270"/>
      <c r="N1611" s="270"/>
      <c r="O1611" s="270"/>
      <c r="P1611" s="270"/>
      <c r="Q1611" s="270"/>
      <c r="R1611" s="270"/>
      <c r="S1611" s="270"/>
      <c r="T1611" s="270"/>
      <c r="U1611" s="270"/>
      <c r="V1611" s="270"/>
      <c r="W1611" s="270"/>
      <c r="X1611" s="270"/>
      <c r="Y1611" s="270"/>
      <c r="Z1611" s="270"/>
      <c r="AA1611" s="270"/>
      <c r="AB1611" s="270"/>
      <c r="AC1611" s="270"/>
      <c r="AD1611" s="270"/>
      <c r="AE1611" s="270"/>
      <c r="AF1611" s="270"/>
      <c r="AG1611" s="270"/>
      <c r="AH1611" s="270"/>
      <c r="AI1611" s="270"/>
      <c r="AJ1611" s="270"/>
      <c r="AK1611" s="270"/>
      <c r="AL1611" s="270"/>
      <c r="AM1611" s="270"/>
      <c r="AN1611" s="270"/>
      <c r="AO1611" s="270"/>
      <c r="AP1611" s="270"/>
      <c r="AQ1611" s="270"/>
      <c r="AR1611" s="270"/>
      <c r="AS1611" s="270"/>
      <c r="AT1611" s="270"/>
      <c r="AU1611" s="270"/>
      <c r="AV1611" s="270"/>
      <c r="AW1611" s="277"/>
      <c r="AX1611" s="270"/>
      <c r="AY1611" s="270"/>
      <c r="AZ1611" s="270"/>
      <c r="BA1611" s="270"/>
      <c r="BB1611" s="270"/>
      <c r="BC1611" s="270"/>
      <c r="BD1611" s="270"/>
      <c r="BE1611" s="270"/>
      <c r="BH1611" s="249"/>
      <c r="BI1611" s="249"/>
      <c r="BJ1611" s="249"/>
      <c r="BK1611" s="249"/>
      <c r="BL1611" s="249"/>
      <c r="BM1611" s="249"/>
      <c r="BN1611" s="249"/>
      <c r="BO1611" s="249"/>
      <c r="BP1611" s="249"/>
      <c r="BQ1611" s="249"/>
      <c r="BR1611" s="249"/>
      <c r="BS1611" s="249"/>
      <c r="BT1611" s="249"/>
      <c r="BU1611" s="249"/>
      <c r="BV1611" s="249"/>
      <c r="BW1611" s="249"/>
      <c r="BX1611" s="249"/>
      <c r="BY1611" s="249"/>
      <c r="BZ1611" s="249"/>
      <c r="CE1611" s="249"/>
    </row>
    <row r="1612" spans="1:83" ht="14.4" x14ac:dyDescent="0.3">
      <c r="A1612" s="269"/>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70"/>
      <c r="AE1612" s="270"/>
      <c r="AF1612" s="270"/>
      <c r="AG1612" s="270"/>
      <c r="AH1612" s="270"/>
      <c r="AI1612" s="270"/>
      <c r="AJ1612" s="270"/>
      <c r="AK1612" s="270"/>
      <c r="AL1612" s="270"/>
      <c r="AM1612" s="270"/>
      <c r="AN1612" s="270"/>
      <c r="AO1612" s="270"/>
      <c r="AP1612" s="270"/>
      <c r="AQ1612" s="270"/>
      <c r="AR1612" s="270"/>
      <c r="AS1612" s="270"/>
      <c r="AT1612" s="270"/>
      <c r="AU1612" s="270"/>
      <c r="AV1612" s="270"/>
      <c r="AW1612" s="277"/>
      <c r="AX1612" s="270"/>
      <c r="AY1612" s="270"/>
      <c r="AZ1612" s="270"/>
      <c r="BA1612" s="270"/>
      <c r="BB1612" s="270"/>
      <c r="BC1612" s="270"/>
      <c r="BD1612" s="270"/>
      <c r="BE1612" s="270"/>
      <c r="BH1612" s="240"/>
      <c r="BI1612" s="240"/>
      <c r="BJ1612" s="240"/>
      <c r="BK1612" s="240"/>
      <c r="BL1612" s="240"/>
      <c r="BM1612" s="240"/>
      <c r="BN1612" s="240"/>
      <c r="BO1612" s="240"/>
      <c r="BP1612" s="240"/>
      <c r="BQ1612" s="240"/>
      <c r="BR1612" s="240"/>
      <c r="BS1612" s="240"/>
      <c r="BT1612" s="240"/>
      <c r="BU1612" s="240"/>
      <c r="BV1612" s="239"/>
      <c r="BW1612" s="240"/>
      <c r="BX1612" s="240"/>
      <c r="BY1612" s="240"/>
      <c r="BZ1612" s="240"/>
      <c r="CA1612" s="241"/>
      <c r="CB1612" s="241"/>
      <c r="CC1612" s="241"/>
      <c r="CD1612" s="241"/>
      <c r="CE1612" s="240"/>
    </row>
    <row r="1613" spans="1:83" ht="14.4" x14ac:dyDescent="0.3">
      <c r="A1613" s="269"/>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70"/>
      <c r="AE1613" s="270"/>
      <c r="AF1613" s="270"/>
      <c r="AG1613" s="270"/>
      <c r="AH1613" s="270"/>
      <c r="AI1613" s="270"/>
      <c r="AJ1613" s="270"/>
      <c r="AK1613" s="270"/>
      <c r="AL1613" s="270"/>
      <c r="AM1613" s="270"/>
      <c r="AN1613" s="270"/>
      <c r="AO1613" s="270"/>
      <c r="AP1613" s="270"/>
      <c r="AQ1613" s="270"/>
      <c r="AR1613" s="270"/>
      <c r="AS1613" s="270"/>
      <c r="AT1613" s="270"/>
      <c r="AU1613" s="270"/>
      <c r="AV1613" s="270"/>
      <c r="AW1613" s="277"/>
      <c r="AX1613" s="270"/>
      <c r="AY1613" s="270"/>
      <c r="AZ1613" s="270"/>
      <c r="BA1613" s="270"/>
      <c r="BB1613" s="270"/>
      <c r="BC1613" s="270"/>
      <c r="BD1613" s="270"/>
      <c r="BE1613" s="270"/>
      <c r="BH1613" s="249"/>
      <c r="BI1613" s="249"/>
      <c r="BJ1613" s="249"/>
      <c r="BK1613" s="249"/>
      <c r="BL1613" s="249"/>
      <c r="BM1613" s="249"/>
      <c r="BN1613" s="249"/>
      <c r="BO1613" s="249"/>
      <c r="BP1613" s="249"/>
      <c r="BQ1613" s="249"/>
      <c r="BR1613" s="249"/>
      <c r="BS1613" s="249"/>
      <c r="BT1613" s="249"/>
      <c r="BU1613" s="249"/>
      <c r="BV1613" s="249"/>
      <c r="BW1613" s="249"/>
      <c r="BX1613" s="249"/>
      <c r="BY1613" s="249"/>
      <c r="BZ1613" s="249"/>
      <c r="CE1613" s="249"/>
    </row>
    <row r="1614" spans="1:83" ht="14.4" x14ac:dyDescent="0.3">
      <c r="A1614" s="269"/>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70"/>
      <c r="AE1614" s="270"/>
      <c r="AF1614" s="270"/>
      <c r="AG1614" s="270"/>
      <c r="AH1614" s="270"/>
      <c r="AI1614" s="270"/>
      <c r="AJ1614" s="270"/>
      <c r="AK1614" s="270"/>
      <c r="AL1614" s="270"/>
      <c r="AM1614" s="270"/>
      <c r="AN1614" s="270"/>
      <c r="AO1614" s="270"/>
      <c r="AP1614" s="270"/>
      <c r="AQ1614" s="270"/>
      <c r="AR1614" s="270"/>
      <c r="AS1614" s="270"/>
      <c r="AT1614" s="270"/>
      <c r="AU1614" s="270"/>
      <c r="AV1614" s="270"/>
      <c r="AW1614" s="277"/>
      <c r="AX1614" s="270"/>
      <c r="AY1614" s="270"/>
      <c r="AZ1614" s="270"/>
      <c r="BA1614" s="270"/>
      <c r="BB1614" s="270"/>
      <c r="BC1614" s="270"/>
      <c r="BD1614" s="270"/>
      <c r="BE1614" s="270"/>
      <c r="BH1614" s="249"/>
      <c r="BI1614" s="249"/>
      <c r="BJ1614" s="249"/>
      <c r="BK1614" s="249"/>
      <c r="BL1614" s="249"/>
      <c r="BM1614" s="249"/>
      <c r="BN1614" s="249"/>
      <c r="BO1614" s="249"/>
      <c r="BP1614" s="249"/>
      <c r="BQ1614" s="249"/>
      <c r="BR1614" s="249"/>
      <c r="BS1614" s="249"/>
      <c r="BT1614" s="249"/>
      <c r="BU1614" s="249"/>
      <c r="BV1614" s="249"/>
      <c r="BW1614" s="249"/>
      <c r="BX1614" s="249"/>
      <c r="BY1614" s="249"/>
      <c r="BZ1614" s="249"/>
      <c r="CE1614" s="249"/>
    </row>
    <row r="1615" spans="1:83" ht="14.4" x14ac:dyDescent="0.3">
      <c r="A1615" s="269"/>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70"/>
      <c r="AE1615" s="270"/>
      <c r="AF1615" s="270"/>
      <c r="AG1615" s="270"/>
      <c r="AH1615" s="270"/>
      <c r="AI1615" s="270"/>
      <c r="AJ1615" s="270"/>
      <c r="AK1615" s="270"/>
      <c r="AL1615" s="270"/>
      <c r="AM1615" s="270"/>
      <c r="AN1615" s="270"/>
      <c r="AO1615" s="270"/>
      <c r="AP1615" s="270"/>
      <c r="AQ1615" s="270"/>
      <c r="AR1615" s="270"/>
      <c r="AS1615" s="270"/>
      <c r="AT1615" s="270"/>
      <c r="AU1615" s="270"/>
      <c r="AV1615" s="270"/>
      <c r="AW1615" s="277"/>
      <c r="AX1615" s="270"/>
      <c r="AY1615" s="270"/>
      <c r="AZ1615" s="270"/>
      <c r="BA1615" s="270"/>
      <c r="BB1615" s="270"/>
      <c r="BC1615" s="270"/>
      <c r="BD1615" s="270"/>
      <c r="BE1615" s="270"/>
      <c r="BH1615" s="240"/>
      <c r="BI1615" s="240"/>
      <c r="BJ1615" s="240"/>
      <c r="BK1615" s="240"/>
      <c r="BL1615" s="240"/>
      <c r="BM1615" s="240"/>
      <c r="BN1615" s="240"/>
      <c r="BO1615" s="240"/>
      <c r="BP1615" s="240"/>
      <c r="BQ1615" s="240"/>
      <c r="BR1615" s="240"/>
      <c r="BS1615" s="240"/>
      <c r="BT1615" s="240"/>
      <c r="BU1615" s="240"/>
      <c r="BV1615" s="239"/>
      <c r="BW1615" s="240"/>
      <c r="BX1615" s="240"/>
      <c r="BY1615" s="240"/>
      <c r="BZ1615" s="240"/>
      <c r="CA1615" s="241"/>
      <c r="CB1615" s="241"/>
      <c r="CC1615" s="241"/>
      <c r="CD1615" s="241"/>
      <c r="CE1615" s="240"/>
    </row>
    <row r="1616" spans="1:83" ht="14.4" x14ac:dyDescent="0.3">
      <c r="A1616" s="269"/>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70"/>
      <c r="AE1616" s="270"/>
      <c r="AF1616" s="270"/>
      <c r="AG1616" s="270"/>
      <c r="AH1616" s="270"/>
      <c r="AI1616" s="270"/>
      <c r="AJ1616" s="270"/>
      <c r="AK1616" s="270"/>
      <c r="AL1616" s="270"/>
      <c r="AM1616" s="270"/>
      <c r="AN1616" s="270"/>
      <c r="AO1616" s="270"/>
      <c r="AP1616" s="270"/>
      <c r="AQ1616" s="270"/>
      <c r="AR1616" s="270"/>
      <c r="AS1616" s="270"/>
      <c r="AT1616" s="270"/>
      <c r="AU1616" s="270"/>
      <c r="AV1616" s="270"/>
      <c r="AW1616" s="277"/>
      <c r="AX1616" s="270"/>
      <c r="AY1616" s="270"/>
      <c r="AZ1616" s="270"/>
      <c r="BA1616" s="270"/>
      <c r="BB1616" s="270"/>
      <c r="BC1616" s="270"/>
      <c r="BD1616" s="270"/>
      <c r="BE1616" s="270"/>
      <c r="BH1616" s="249"/>
      <c r="BI1616" s="249"/>
      <c r="BJ1616" s="249"/>
      <c r="BK1616" s="249"/>
      <c r="BL1616" s="249"/>
      <c r="BM1616" s="249"/>
      <c r="BN1616" s="249"/>
      <c r="BO1616" s="249"/>
      <c r="BP1616" s="249"/>
      <c r="BQ1616" s="249"/>
      <c r="BR1616" s="249"/>
      <c r="BS1616" s="249"/>
      <c r="BT1616" s="249"/>
      <c r="BU1616" s="249"/>
      <c r="BV1616" s="249"/>
      <c r="BW1616" s="249"/>
      <c r="BX1616" s="249"/>
      <c r="BY1616" s="249"/>
      <c r="BZ1616" s="249"/>
      <c r="CE1616" s="249"/>
    </row>
    <row r="1617" spans="1:83" ht="14.4" x14ac:dyDescent="0.3">
      <c r="A1617" s="269"/>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70"/>
      <c r="AE1617" s="270"/>
      <c r="AF1617" s="270"/>
      <c r="AG1617" s="270"/>
      <c r="AH1617" s="270"/>
      <c r="AI1617" s="270"/>
      <c r="AJ1617" s="270"/>
      <c r="AK1617" s="270"/>
      <c r="AL1617" s="270"/>
      <c r="AM1617" s="270"/>
      <c r="AN1617" s="270"/>
      <c r="AO1617" s="270"/>
      <c r="AP1617" s="270"/>
      <c r="AQ1617" s="270"/>
      <c r="AR1617" s="270"/>
      <c r="AS1617" s="270"/>
      <c r="AT1617" s="270"/>
      <c r="AU1617" s="270"/>
      <c r="AV1617" s="270"/>
      <c r="AW1617" s="277"/>
      <c r="AX1617" s="270"/>
      <c r="AY1617" s="270"/>
      <c r="AZ1617" s="270"/>
      <c r="BA1617" s="270"/>
      <c r="BB1617" s="270"/>
      <c r="BC1617" s="270"/>
      <c r="BD1617" s="270"/>
      <c r="BE1617" s="270"/>
      <c r="BH1617" s="249"/>
      <c r="BI1617" s="249"/>
      <c r="BJ1617" s="249"/>
      <c r="BK1617" s="249"/>
      <c r="BL1617" s="249"/>
      <c r="BM1617" s="249"/>
      <c r="BN1617" s="249"/>
      <c r="BO1617" s="249"/>
      <c r="BP1617" s="249"/>
      <c r="BQ1617" s="249"/>
      <c r="BR1617" s="249"/>
      <c r="BS1617" s="249"/>
      <c r="BT1617" s="249"/>
      <c r="BU1617" s="249"/>
      <c r="BV1617" s="249"/>
      <c r="BW1617" s="249"/>
      <c r="BX1617" s="249"/>
      <c r="BY1617" s="249"/>
      <c r="BZ1617" s="249"/>
      <c r="CE1617" s="249"/>
    </row>
    <row r="1618" spans="1:83" ht="14.4" x14ac:dyDescent="0.3">
      <c r="A1618" s="269"/>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70"/>
      <c r="AE1618" s="270"/>
      <c r="AF1618" s="270"/>
      <c r="AG1618" s="270"/>
      <c r="AH1618" s="270"/>
      <c r="AI1618" s="270"/>
      <c r="AJ1618" s="270"/>
      <c r="AK1618" s="270"/>
      <c r="AL1618" s="270"/>
      <c r="AM1618" s="270"/>
      <c r="AN1618" s="270"/>
      <c r="AO1618" s="270"/>
      <c r="AP1618" s="270"/>
      <c r="AQ1618" s="270"/>
      <c r="AR1618" s="270"/>
      <c r="AS1618" s="270"/>
      <c r="AT1618" s="270"/>
      <c r="AU1618" s="270"/>
      <c r="AV1618" s="270"/>
      <c r="AW1618" s="277"/>
      <c r="AX1618" s="270"/>
      <c r="AY1618" s="270"/>
      <c r="AZ1618" s="270"/>
      <c r="BA1618" s="270"/>
      <c r="BB1618" s="270"/>
      <c r="BC1618" s="270"/>
      <c r="BD1618" s="270"/>
      <c r="BE1618" s="270"/>
      <c r="BH1618" s="249"/>
      <c r="BI1618" s="249"/>
      <c r="BJ1618" s="249"/>
      <c r="BK1618" s="249"/>
      <c r="BL1618" s="249"/>
      <c r="BM1618" s="249"/>
      <c r="BN1618" s="249"/>
      <c r="BO1618" s="249"/>
      <c r="BP1618" s="249"/>
      <c r="BQ1618" s="249"/>
      <c r="BR1618" s="249"/>
      <c r="BS1618" s="249"/>
      <c r="BT1618" s="249"/>
      <c r="BU1618" s="249"/>
      <c r="BV1618" s="249"/>
      <c r="BW1618" s="249"/>
      <c r="BX1618" s="249"/>
      <c r="BY1618" s="249"/>
      <c r="BZ1618" s="249"/>
      <c r="CE1618" s="249"/>
    </row>
    <row r="1619" spans="1:83" ht="14.4" x14ac:dyDescent="0.3">
      <c r="A1619" s="269"/>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70"/>
      <c r="AE1619" s="270"/>
      <c r="AF1619" s="270"/>
      <c r="AG1619" s="270"/>
      <c r="AH1619" s="270"/>
      <c r="AI1619" s="270"/>
      <c r="AJ1619" s="270"/>
      <c r="AK1619" s="270"/>
      <c r="AL1619" s="270"/>
      <c r="AM1619" s="270"/>
      <c r="AN1619" s="270"/>
      <c r="AO1619" s="270"/>
      <c r="AP1619" s="270"/>
      <c r="AQ1619" s="270"/>
      <c r="AR1619" s="270"/>
      <c r="AS1619" s="270"/>
      <c r="AT1619" s="270"/>
      <c r="AU1619" s="270"/>
      <c r="AV1619" s="270"/>
      <c r="AW1619" s="277"/>
      <c r="AX1619" s="270"/>
      <c r="AY1619" s="270"/>
      <c r="AZ1619" s="270"/>
      <c r="BA1619" s="270"/>
      <c r="BB1619" s="270"/>
      <c r="BC1619" s="270"/>
      <c r="BD1619" s="270"/>
      <c r="BE1619" s="270"/>
      <c r="BH1619" s="249"/>
      <c r="BI1619" s="249"/>
      <c r="BJ1619" s="249"/>
      <c r="BK1619" s="249"/>
      <c r="BL1619" s="249"/>
      <c r="BM1619" s="249"/>
      <c r="BN1619" s="249"/>
      <c r="BO1619" s="249"/>
      <c r="BP1619" s="249"/>
      <c r="BQ1619" s="249"/>
      <c r="BR1619" s="249"/>
      <c r="BS1619" s="249"/>
      <c r="BT1619" s="249"/>
      <c r="BU1619" s="249"/>
      <c r="BV1619" s="249"/>
      <c r="BW1619" s="249"/>
      <c r="BX1619" s="249"/>
      <c r="BY1619" s="249"/>
      <c r="BZ1619" s="249"/>
      <c r="CE1619" s="249"/>
    </row>
    <row r="1620" spans="1:83" ht="14.4" x14ac:dyDescent="0.3">
      <c r="A1620" s="269"/>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70"/>
      <c r="AE1620" s="270"/>
      <c r="AF1620" s="270"/>
      <c r="AG1620" s="270"/>
      <c r="AH1620" s="270"/>
      <c r="AI1620" s="270"/>
      <c r="AJ1620" s="270"/>
      <c r="AK1620" s="270"/>
      <c r="AL1620" s="270"/>
      <c r="AM1620" s="270"/>
      <c r="AN1620" s="270"/>
      <c r="AO1620" s="270"/>
      <c r="AP1620" s="270"/>
      <c r="AQ1620" s="270"/>
      <c r="AR1620" s="270"/>
      <c r="AS1620" s="270"/>
      <c r="AT1620" s="270"/>
      <c r="AU1620" s="270"/>
      <c r="AV1620" s="270"/>
      <c r="AW1620" s="277"/>
      <c r="AX1620" s="270"/>
      <c r="AY1620" s="270"/>
      <c r="AZ1620" s="270"/>
      <c r="BA1620" s="270"/>
      <c r="BB1620" s="270"/>
      <c r="BC1620" s="270"/>
      <c r="BD1620" s="270"/>
      <c r="BE1620" s="270"/>
      <c r="BH1620" s="249"/>
      <c r="BI1620" s="249"/>
      <c r="BJ1620" s="249"/>
      <c r="BK1620" s="249"/>
      <c r="BL1620" s="249"/>
      <c r="BM1620" s="249"/>
      <c r="BN1620" s="249"/>
      <c r="BO1620" s="249"/>
      <c r="BP1620" s="249"/>
      <c r="BQ1620" s="249"/>
      <c r="BR1620" s="249"/>
      <c r="BS1620" s="249"/>
      <c r="BT1620" s="249"/>
      <c r="BU1620" s="249"/>
      <c r="BV1620" s="249"/>
      <c r="BW1620" s="249"/>
      <c r="BX1620" s="249"/>
      <c r="BY1620" s="249"/>
      <c r="BZ1620" s="249"/>
      <c r="CE1620" s="249"/>
    </row>
    <row r="1621" spans="1:83" ht="14.4" x14ac:dyDescent="0.3">
      <c r="A1621" s="269"/>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70"/>
      <c r="AE1621" s="270"/>
      <c r="AF1621" s="270"/>
      <c r="AG1621" s="270"/>
      <c r="AH1621" s="270"/>
      <c r="AI1621" s="270"/>
      <c r="AJ1621" s="270"/>
      <c r="AK1621" s="270"/>
      <c r="AL1621" s="270"/>
      <c r="AM1621" s="270"/>
      <c r="AN1621" s="270"/>
      <c r="AO1621" s="270"/>
      <c r="AP1621" s="270"/>
      <c r="AQ1621" s="270"/>
      <c r="AR1621" s="270"/>
      <c r="AS1621" s="270"/>
      <c r="AT1621" s="270"/>
      <c r="AU1621" s="270"/>
      <c r="AV1621" s="270"/>
      <c r="AW1621" s="277"/>
      <c r="AX1621" s="270"/>
      <c r="AY1621" s="270"/>
      <c r="AZ1621" s="270"/>
      <c r="BA1621" s="270"/>
      <c r="BB1621" s="270"/>
      <c r="BC1621" s="270"/>
      <c r="BD1621" s="270"/>
      <c r="BE1621" s="270"/>
      <c r="BH1621" s="240"/>
      <c r="BI1621" s="240"/>
      <c r="BJ1621" s="240"/>
      <c r="BK1621" s="240"/>
      <c r="BL1621" s="240"/>
      <c r="BM1621" s="240"/>
      <c r="BN1621" s="240"/>
      <c r="BO1621" s="240"/>
      <c r="BP1621" s="240"/>
      <c r="BQ1621" s="240"/>
      <c r="BR1621" s="240"/>
      <c r="BS1621" s="240"/>
      <c r="BT1621" s="240"/>
      <c r="BU1621" s="240"/>
      <c r="BV1621" s="239"/>
      <c r="BW1621" s="240"/>
      <c r="BX1621" s="240"/>
      <c r="BY1621" s="240"/>
      <c r="BZ1621" s="240"/>
      <c r="CA1621" s="241"/>
      <c r="CB1621" s="241"/>
      <c r="CC1621" s="241"/>
      <c r="CD1621" s="241"/>
      <c r="CE1621" s="240"/>
    </row>
    <row r="1622" spans="1:83" ht="14.4" x14ac:dyDescent="0.3">
      <c r="A1622" s="269"/>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270"/>
      <c r="AF1622" s="270"/>
      <c r="AG1622" s="270"/>
      <c r="AH1622" s="270"/>
      <c r="AI1622" s="270"/>
      <c r="AJ1622" s="270"/>
      <c r="AK1622" s="270"/>
      <c r="AL1622" s="270"/>
      <c r="AM1622" s="270"/>
      <c r="AN1622" s="270"/>
      <c r="AO1622" s="270"/>
      <c r="AP1622" s="270"/>
      <c r="AQ1622" s="270"/>
      <c r="AR1622" s="270"/>
      <c r="AS1622" s="270"/>
      <c r="AT1622" s="270"/>
      <c r="AU1622" s="270"/>
      <c r="AV1622" s="270"/>
      <c r="AW1622" s="277"/>
      <c r="AX1622" s="270"/>
      <c r="AY1622" s="270"/>
      <c r="AZ1622" s="270"/>
      <c r="BA1622" s="270"/>
      <c r="BB1622" s="270"/>
      <c r="BC1622" s="270"/>
      <c r="BD1622" s="270"/>
      <c r="BE1622" s="270"/>
      <c r="BH1622" s="249"/>
      <c r="BI1622" s="249"/>
      <c r="BJ1622" s="249"/>
      <c r="BK1622" s="249"/>
      <c r="BL1622" s="249"/>
      <c r="BM1622" s="249"/>
      <c r="BN1622" s="249"/>
      <c r="BO1622" s="249"/>
      <c r="BP1622" s="249"/>
      <c r="BQ1622" s="249"/>
      <c r="BR1622" s="249"/>
      <c r="BS1622" s="249"/>
      <c r="BT1622" s="249"/>
      <c r="BU1622" s="249"/>
      <c r="BV1622" s="249"/>
      <c r="BW1622" s="249"/>
      <c r="BX1622" s="249"/>
      <c r="BY1622" s="249"/>
      <c r="BZ1622" s="249"/>
      <c r="CE1622" s="249"/>
    </row>
    <row r="1623" spans="1:83" ht="14.4" x14ac:dyDescent="0.3">
      <c r="A1623" s="269"/>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270"/>
      <c r="AF1623" s="270"/>
      <c r="AG1623" s="270"/>
      <c r="AH1623" s="270"/>
      <c r="AI1623" s="270"/>
      <c r="AJ1623" s="270"/>
      <c r="AK1623" s="270"/>
      <c r="AL1623" s="270"/>
      <c r="AM1623" s="270"/>
      <c r="AN1623" s="270"/>
      <c r="AO1623" s="270"/>
      <c r="AP1623" s="270"/>
      <c r="AQ1623" s="270"/>
      <c r="AR1623" s="270"/>
      <c r="AS1623" s="270"/>
      <c r="AT1623" s="270"/>
      <c r="AU1623" s="270"/>
      <c r="AV1623" s="270"/>
      <c r="AW1623" s="277"/>
      <c r="AX1623" s="270"/>
      <c r="AY1623" s="270"/>
      <c r="AZ1623" s="270"/>
      <c r="BA1623" s="270"/>
      <c r="BB1623" s="270"/>
      <c r="BC1623" s="270"/>
      <c r="BD1623" s="270"/>
      <c r="BE1623" s="270"/>
      <c r="BH1623" s="249"/>
      <c r="BI1623" s="249"/>
      <c r="BJ1623" s="249"/>
      <c r="BK1623" s="249"/>
      <c r="BL1623" s="249"/>
      <c r="BM1623" s="249"/>
      <c r="BN1623" s="249"/>
      <c r="BO1623" s="249"/>
      <c r="BP1623" s="249"/>
      <c r="BQ1623" s="249"/>
      <c r="BR1623" s="249"/>
      <c r="BS1623" s="249"/>
      <c r="BT1623" s="249"/>
      <c r="BU1623" s="249"/>
      <c r="BV1623" s="249"/>
      <c r="BW1623" s="249"/>
      <c r="BX1623" s="249"/>
      <c r="BY1623" s="249"/>
      <c r="BZ1623" s="249"/>
      <c r="CE1623" s="249"/>
    </row>
    <row r="1624" spans="1:83" ht="14.4" x14ac:dyDescent="0.3">
      <c r="A1624" s="269"/>
      <c r="B1624" s="270"/>
      <c r="C1624" s="270"/>
      <c r="D1624" s="270"/>
      <c r="E1624" s="270"/>
      <c r="F1624" s="270"/>
      <c r="G1624" s="270"/>
      <c r="H1624" s="270"/>
      <c r="I1624" s="270"/>
      <c r="J1624" s="270"/>
      <c r="K1624" s="270"/>
      <c r="L1624" s="270"/>
      <c r="M1624" s="270"/>
      <c r="N1624" s="270"/>
      <c r="O1624" s="270"/>
      <c r="P1624" s="270"/>
      <c r="Q1624" s="270"/>
      <c r="R1624" s="270"/>
      <c r="S1624" s="270"/>
      <c r="T1624" s="270"/>
      <c r="U1624" s="270"/>
      <c r="V1624" s="270"/>
      <c r="W1624" s="270"/>
      <c r="X1624" s="270"/>
      <c r="Y1624" s="270"/>
      <c r="Z1624" s="270"/>
      <c r="AA1624" s="270"/>
      <c r="AB1624" s="270"/>
      <c r="AC1624" s="270"/>
      <c r="AD1624" s="270"/>
      <c r="AE1624" s="270"/>
      <c r="AF1624" s="270"/>
      <c r="AG1624" s="270"/>
      <c r="AH1624" s="270"/>
      <c r="AI1624" s="270"/>
      <c r="AJ1624" s="270"/>
      <c r="AK1624" s="270"/>
      <c r="AL1624" s="270"/>
      <c r="AM1624" s="270"/>
      <c r="AN1624" s="270"/>
      <c r="AO1624" s="270"/>
      <c r="AP1624" s="270"/>
      <c r="AQ1624" s="270"/>
      <c r="AR1624" s="270"/>
      <c r="AS1624" s="270"/>
      <c r="AT1624" s="270"/>
      <c r="AU1624" s="270"/>
      <c r="AV1624" s="270"/>
      <c r="AW1624" s="277"/>
      <c r="AX1624" s="270"/>
      <c r="AY1624" s="270"/>
      <c r="AZ1624" s="270"/>
      <c r="BA1624" s="270"/>
      <c r="BB1624" s="270"/>
      <c r="BC1624" s="270"/>
      <c r="BD1624" s="270"/>
      <c r="BE1624" s="270"/>
      <c r="BH1624" s="249"/>
      <c r="BI1624" s="249"/>
      <c r="BJ1624" s="249"/>
      <c r="BK1624" s="249"/>
      <c r="BL1624" s="249"/>
      <c r="BM1624" s="249"/>
      <c r="BN1624" s="249"/>
      <c r="BO1624" s="249"/>
      <c r="BP1624" s="249"/>
      <c r="BQ1624" s="249"/>
      <c r="BR1624" s="249"/>
      <c r="BS1624" s="249"/>
      <c r="BT1624" s="249"/>
      <c r="BU1624" s="249"/>
      <c r="BV1624" s="249"/>
      <c r="BW1624" s="249"/>
      <c r="BX1624" s="249"/>
      <c r="BY1624" s="249"/>
      <c r="BZ1624" s="249"/>
      <c r="CE1624" s="249"/>
    </row>
    <row r="1625" spans="1:83" ht="14.4" x14ac:dyDescent="0.3">
      <c r="A1625" s="269"/>
      <c r="B1625" s="270"/>
      <c r="C1625" s="270"/>
      <c r="D1625" s="270"/>
      <c r="E1625" s="270"/>
      <c r="F1625" s="270"/>
      <c r="G1625" s="270"/>
      <c r="H1625" s="270"/>
      <c r="I1625" s="270"/>
      <c r="J1625" s="270"/>
      <c r="K1625" s="270"/>
      <c r="L1625" s="270"/>
      <c r="M1625" s="270"/>
      <c r="N1625" s="270"/>
      <c r="O1625" s="270"/>
      <c r="P1625" s="270"/>
      <c r="Q1625" s="270"/>
      <c r="R1625" s="270"/>
      <c r="S1625" s="270"/>
      <c r="T1625" s="270"/>
      <c r="U1625" s="270"/>
      <c r="V1625" s="270"/>
      <c r="W1625" s="270"/>
      <c r="X1625" s="270"/>
      <c r="Y1625" s="270"/>
      <c r="Z1625" s="270"/>
      <c r="AA1625" s="270"/>
      <c r="AB1625" s="270"/>
      <c r="AC1625" s="270"/>
      <c r="AD1625" s="270"/>
      <c r="AE1625" s="270"/>
      <c r="AF1625" s="270"/>
      <c r="AG1625" s="270"/>
      <c r="AH1625" s="270"/>
      <c r="AI1625" s="270"/>
      <c r="AJ1625" s="270"/>
      <c r="AK1625" s="270"/>
      <c r="AL1625" s="270"/>
      <c r="AM1625" s="270"/>
      <c r="AN1625" s="270"/>
      <c r="AO1625" s="270"/>
      <c r="AP1625" s="270"/>
      <c r="AQ1625" s="270"/>
      <c r="AR1625" s="270"/>
      <c r="AS1625" s="270"/>
      <c r="AT1625" s="270"/>
      <c r="AU1625" s="270"/>
      <c r="AV1625" s="270"/>
      <c r="AW1625" s="277"/>
      <c r="AX1625" s="270"/>
      <c r="AY1625" s="270"/>
      <c r="AZ1625" s="270"/>
      <c r="BA1625" s="270"/>
      <c r="BB1625" s="270"/>
      <c r="BC1625" s="270"/>
      <c r="BD1625" s="270"/>
      <c r="BE1625" s="270"/>
      <c r="BH1625" s="240"/>
      <c r="BI1625" s="240"/>
      <c r="BJ1625" s="240"/>
      <c r="BK1625" s="240"/>
      <c r="BL1625" s="240"/>
      <c r="BM1625" s="240"/>
      <c r="BN1625" s="240"/>
      <c r="BO1625" s="240"/>
      <c r="BP1625" s="240"/>
      <c r="BQ1625" s="240"/>
      <c r="BR1625" s="240"/>
      <c r="BS1625" s="240"/>
      <c r="BT1625" s="240"/>
      <c r="BU1625" s="240"/>
      <c r="BV1625" s="239"/>
      <c r="BW1625" s="240"/>
      <c r="BX1625" s="240"/>
      <c r="BY1625" s="240"/>
      <c r="BZ1625" s="240"/>
      <c r="CA1625" s="241"/>
      <c r="CB1625" s="241"/>
      <c r="CC1625" s="241"/>
      <c r="CD1625" s="241"/>
      <c r="CE1625" s="240"/>
    </row>
    <row r="1626" spans="1:83" ht="14.4" x14ac:dyDescent="0.3">
      <c r="A1626" s="269"/>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70"/>
      <c r="AE1626" s="270"/>
      <c r="AF1626" s="270"/>
      <c r="AG1626" s="270"/>
      <c r="AH1626" s="270"/>
      <c r="AI1626" s="270"/>
      <c r="AJ1626" s="270"/>
      <c r="AK1626" s="270"/>
      <c r="AL1626" s="270"/>
      <c r="AM1626" s="270"/>
      <c r="AN1626" s="270"/>
      <c r="AO1626" s="270"/>
      <c r="AP1626" s="270"/>
      <c r="AQ1626" s="270"/>
      <c r="AR1626" s="270"/>
      <c r="AS1626" s="270"/>
      <c r="AT1626" s="270"/>
      <c r="AU1626" s="270"/>
      <c r="AV1626" s="270"/>
      <c r="AW1626" s="277"/>
      <c r="AX1626" s="270"/>
      <c r="AY1626" s="270"/>
      <c r="AZ1626" s="270"/>
      <c r="BA1626" s="270"/>
      <c r="BB1626" s="270"/>
      <c r="BC1626" s="270"/>
      <c r="BD1626" s="270"/>
      <c r="BE1626" s="270"/>
      <c r="BH1626" s="240"/>
      <c r="BI1626" s="240"/>
      <c r="BJ1626" s="240"/>
      <c r="BK1626" s="240"/>
      <c r="BL1626" s="240"/>
      <c r="BM1626" s="240"/>
      <c r="BN1626" s="240"/>
      <c r="BO1626" s="240"/>
      <c r="BP1626" s="240"/>
      <c r="BQ1626" s="240"/>
      <c r="BR1626" s="240"/>
      <c r="BS1626" s="240"/>
      <c r="BT1626" s="240"/>
      <c r="BU1626" s="240"/>
      <c r="BV1626" s="239"/>
      <c r="BW1626" s="240"/>
      <c r="BX1626" s="240"/>
      <c r="BY1626" s="240"/>
      <c r="BZ1626" s="240"/>
      <c r="CA1626" s="241"/>
      <c r="CB1626" s="241"/>
      <c r="CC1626" s="241"/>
      <c r="CD1626" s="241"/>
      <c r="CE1626" s="240"/>
    </row>
    <row r="1627" spans="1:83" ht="14.4" x14ac:dyDescent="0.3">
      <c r="A1627" s="269"/>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70"/>
      <c r="AE1627" s="270"/>
      <c r="AF1627" s="270"/>
      <c r="AG1627" s="270"/>
      <c r="AH1627" s="270"/>
      <c r="AI1627" s="270"/>
      <c r="AJ1627" s="270"/>
      <c r="AK1627" s="270"/>
      <c r="AL1627" s="270"/>
      <c r="AM1627" s="270"/>
      <c r="AN1627" s="270"/>
      <c r="AO1627" s="270"/>
      <c r="AP1627" s="270"/>
      <c r="AQ1627" s="270"/>
      <c r="AR1627" s="270"/>
      <c r="AS1627" s="270"/>
      <c r="AT1627" s="270"/>
      <c r="AU1627" s="270"/>
      <c r="AV1627" s="270"/>
      <c r="AW1627" s="277"/>
      <c r="AX1627" s="270"/>
      <c r="AY1627" s="270"/>
      <c r="AZ1627" s="270"/>
      <c r="BA1627" s="270"/>
      <c r="BB1627" s="270"/>
      <c r="BC1627" s="270"/>
      <c r="BD1627" s="270"/>
      <c r="BE1627" s="270"/>
      <c r="BH1627" s="240"/>
      <c r="BI1627" s="240"/>
      <c r="BJ1627" s="240"/>
      <c r="BK1627" s="240"/>
      <c r="BL1627" s="240"/>
      <c r="BM1627" s="240"/>
      <c r="BN1627" s="240"/>
      <c r="BO1627" s="240"/>
      <c r="BP1627" s="240"/>
      <c r="BQ1627" s="240"/>
      <c r="BR1627" s="240"/>
      <c r="BS1627" s="240"/>
      <c r="BT1627" s="240"/>
      <c r="BU1627" s="240"/>
      <c r="BV1627" s="239"/>
      <c r="BW1627" s="240"/>
      <c r="BX1627" s="240"/>
      <c r="BY1627" s="240"/>
      <c r="BZ1627" s="240"/>
      <c r="CA1627" s="241"/>
      <c r="CB1627" s="241"/>
      <c r="CC1627" s="241"/>
      <c r="CD1627" s="241"/>
      <c r="CE1627" s="240"/>
    </row>
    <row r="1628" spans="1:83" ht="14.4" x14ac:dyDescent="0.3">
      <c r="A1628" s="271"/>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49"/>
      <c r="AC1628" s="249"/>
      <c r="AD1628" s="249"/>
      <c r="AE1628" s="249"/>
      <c r="AF1628" s="249"/>
      <c r="AG1628" s="249"/>
      <c r="AH1628" s="249"/>
      <c r="AI1628" s="249"/>
      <c r="AJ1628" s="249"/>
      <c r="AK1628" s="249"/>
      <c r="AL1628" s="249"/>
      <c r="AM1628" s="249"/>
      <c r="AN1628" s="249"/>
      <c r="AO1628" s="249"/>
      <c r="AP1628" s="249"/>
      <c r="AQ1628" s="249"/>
      <c r="AR1628" s="249"/>
      <c r="AS1628" s="249"/>
      <c r="AT1628" s="249"/>
      <c r="AU1628" s="249"/>
      <c r="AV1628" s="249"/>
      <c r="AW1628" s="276"/>
      <c r="AX1628" s="249"/>
      <c r="AY1628" s="249"/>
      <c r="AZ1628" s="249"/>
      <c r="BA1628" s="249"/>
      <c r="BB1628" s="249"/>
      <c r="BC1628" s="249"/>
      <c r="BD1628" s="249"/>
      <c r="BE1628" s="270"/>
      <c r="BH1628" s="249"/>
      <c r="BI1628" s="249"/>
      <c r="BJ1628" s="249"/>
      <c r="BK1628" s="249"/>
      <c r="BL1628" s="249"/>
      <c r="BM1628" s="249"/>
      <c r="BN1628" s="249"/>
      <c r="BO1628" s="249"/>
      <c r="BP1628" s="249"/>
      <c r="BQ1628" s="249"/>
      <c r="BR1628" s="249"/>
      <c r="BS1628" s="249"/>
      <c r="BT1628" s="249"/>
      <c r="BU1628" s="249"/>
      <c r="BV1628" s="249"/>
      <c r="BW1628" s="249"/>
      <c r="BX1628" s="249"/>
      <c r="BY1628" s="249"/>
      <c r="BZ1628" s="249"/>
      <c r="CE1628" s="249"/>
    </row>
    <row r="1629" spans="1:83" ht="14.4" x14ac:dyDescent="0.3">
      <c r="A1629" s="271"/>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49"/>
      <c r="AC1629" s="249"/>
      <c r="AD1629" s="249"/>
      <c r="AE1629" s="249"/>
      <c r="AF1629" s="249"/>
      <c r="AG1629" s="249"/>
      <c r="AH1629" s="249"/>
      <c r="AI1629" s="249"/>
      <c r="AJ1629" s="249"/>
      <c r="AK1629" s="249"/>
      <c r="AL1629" s="249"/>
      <c r="AM1629" s="249"/>
      <c r="AN1629" s="249"/>
      <c r="AO1629" s="249"/>
      <c r="AP1629" s="249"/>
      <c r="AQ1629" s="249"/>
      <c r="AR1629" s="249"/>
      <c r="AS1629" s="249"/>
      <c r="AT1629" s="249"/>
      <c r="AU1629" s="249"/>
      <c r="AV1629" s="249"/>
      <c r="AW1629" s="276"/>
      <c r="AX1629" s="249"/>
      <c r="AY1629" s="249"/>
      <c r="AZ1629" s="249"/>
      <c r="BA1629" s="249"/>
      <c r="BB1629" s="249"/>
      <c r="BC1629" s="249"/>
      <c r="BD1629" s="249"/>
      <c r="BE1629" s="270"/>
      <c r="BH1629" s="249"/>
      <c r="BI1629" s="249"/>
      <c r="BJ1629" s="249"/>
      <c r="BK1629" s="249"/>
      <c r="BL1629" s="249"/>
      <c r="BM1629" s="249"/>
      <c r="BN1629" s="249"/>
      <c r="BO1629" s="249"/>
      <c r="BP1629" s="249"/>
      <c r="BQ1629" s="249"/>
      <c r="BR1629" s="249"/>
      <c r="BS1629" s="249"/>
      <c r="BT1629" s="249"/>
      <c r="BU1629" s="249"/>
      <c r="BV1629" s="249"/>
      <c r="BW1629" s="249"/>
      <c r="BX1629" s="249"/>
      <c r="BY1629" s="249"/>
      <c r="BZ1629" s="249"/>
      <c r="CE1629" s="249"/>
    </row>
    <row r="1630" spans="1:83" ht="14.4" x14ac:dyDescent="0.3">
      <c r="A1630" s="271"/>
      <c r="B1630" s="272"/>
      <c r="C1630" s="270"/>
      <c r="D1630" s="270"/>
      <c r="E1630" s="270"/>
      <c r="F1630" s="270"/>
      <c r="G1630" s="270"/>
      <c r="H1630" s="270"/>
      <c r="I1630" s="270"/>
      <c r="J1630" s="270"/>
      <c r="K1630" s="270"/>
      <c r="L1630" s="270"/>
      <c r="M1630" s="270"/>
      <c r="N1630" s="249"/>
      <c r="O1630" s="249"/>
      <c r="P1630" s="249"/>
      <c r="Q1630" s="249"/>
      <c r="R1630" s="249"/>
      <c r="S1630" s="249"/>
      <c r="T1630" s="249"/>
      <c r="U1630" s="249"/>
      <c r="V1630" s="249"/>
      <c r="W1630" s="249"/>
      <c r="X1630" s="249"/>
      <c r="Y1630" s="249"/>
      <c r="Z1630" s="249"/>
      <c r="AA1630" s="249"/>
      <c r="AB1630" s="249"/>
      <c r="AC1630" s="249"/>
      <c r="AD1630" s="249"/>
      <c r="AE1630" s="249"/>
      <c r="AF1630" s="249"/>
      <c r="AG1630" s="249"/>
      <c r="AH1630" s="249"/>
      <c r="AI1630" s="249"/>
      <c r="AJ1630" s="249"/>
      <c r="AK1630" s="249"/>
      <c r="AL1630" s="249"/>
      <c r="AM1630" s="249"/>
      <c r="AN1630" s="249"/>
      <c r="AO1630" s="249"/>
      <c r="AP1630" s="249"/>
      <c r="AQ1630" s="249"/>
      <c r="AR1630" s="249"/>
      <c r="AS1630" s="249"/>
      <c r="AT1630" s="249"/>
      <c r="AU1630" s="249"/>
      <c r="AV1630" s="249"/>
      <c r="AW1630" s="276"/>
      <c r="AX1630" s="249"/>
      <c r="AY1630" s="249"/>
      <c r="AZ1630" s="249"/>
      <c r="BA1630" s="249"/>
      <c r="BB1630" s="249"/>
      <c r="BC1630" s="249"/>
      <c r="BD1630" s="249"/>
      <c r="BE1630" s="270"/>
      <c r="BH1630" s="249"/>
      <c r="BI1630" s="249"/>
      <c r="BJ1630" s="249"/>
      <c r="BK1630" s="249"/>
      <c r="BL1630" s="249"/>
      <c r="BM1630" s="249"/>
      <c r="BN1630" s="249"/>
      <c r="BO1630" s="249"/>
      <c r="BP1630" s="249"/>
      <c r="BQ1630" s="249"/>
      <c r="BR1630" s="249"/>
      <c r="BS1630" s="249"/>
      <c r="BT1630" s="249"/>
      <c r="BU1630" s="249"/>
      <c r="BV1630" s="249"/>
      <c r="BW1630" s="249"/>
      <c r="BX1630" s="249"/>
      <c r="BY1630" s="249"/>
      <c r="BZ1630" s="249"/>
      <c r="CE1630" s="249"/>
    </row>
    <row r="1631" spans="1:83" ht="14.4" x14ac:dyDescent="0.3">
      <c r="A1631" s="269"/>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270"/>
      <c r="AF1631" s="270"/>
      <c r="AG1631" s="270"/>
      <c r="AH1631" s="270"/>
      <c r="AI1631" s="270"/>
      <c r="AJ1631" s="270"/>
      <c r="AK1631" s="270"/>
      <c r="AL1631" s="270"/>
      <c r="AM1631" s="270"/>
      <c r="AN1631" s="270"/>
      <c r="AO1631" s="270"/>
      <c r="AP1631" s="270"/>
      <c r="AQ1631" s="270"/>
      <c r="AR1631" s="270"/>
      <c r="AS1631" s="270"/>
      <c r="AT1631" s="270"/>
      <c r="AU1631" s="270"/>
      <c r="AV1631" s="270"/>
      <c r="AW1631" s="277"/>
      <c r="AX1631" s="270"/>
      <c r="AY1631" s="270"/>
      <c r="AZ1631" s="270"/>
      <c r="BA1631" s="270"/>
      <c r="BB1631" s="270"/>
      <c r="BC1631" s="270"/>
      <c r="BD1631" s="270"/>
      <c r="BE1631" s="270"/>
      <c r="BH1631" s="249"/>
      <c r="BI1631" s="249"/>
      <c r="BJ1631" s="249"/>
      <c r="BK1631" s="249"/>
      <c r="BL1631" s="249"/>
      <c r="BM1631" s="249"/>
      <c r="BN1631" s="249"/>
      <c r="BO1631" s="249"/>
      <c r="BP1631" s="249"/>
      <c r="BQ1631" s="249"/>
      <c r="BR1631" s="249"/>
      <c r="BS1631" s="249"/>
      <c r="BT1631" s="249"/>
      <c r="BU1631" s="249"/>
      <c r="BV1631" s="249"/>
      <c r="BW1631" s="249"/>
      <c r="BX1631" s="249"/>
      <c r="BY1631" s="249"/>
      <c r="BZ1631" s="249"/>
      <c r="CE1631" s="249"/>
    </row>
    <row r="1632" spans="1:83" ht="14.4" x14ac:dyDescent="0.3">
      <c r="A1632" s="269"/>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270"/>
      <c r="AF1632" s="270"/>
      <c r="AG1632" s="270"/>
      <c r="AH1632" s="270"/>
      <c r="AI1632" s="270"/>
      <c r="AJ1632" s="270"/>
      <c r="AK1632" s="270"/>
      <c r="AL1632" s="270"/>
      <c r="AM1632" s="270"/>
      <c r="AN1632" s="270"/>
      <c r="AO1632" s="270"/>
      <c r="AP1632" s="270"/>
      <c r="AQ1632" s="270"/>
      <c r="AR1632" s="270"/>
      <c r="AS1632" s="270"/>
      <c r="AT1632" s="270"/>
      <c r="AU1632" s="270"/>
      <c r="AV1632" s="270"/>
      <c r="AW1632" s="277"/>
      <c r="AX1632" s="270"/>
      <c r="AY1632" s="270"/>
      <c r="AZ1632" s="270"/>
      <c r="BA1632" s="270"/>
      <c r="BB1632" s="270"/>
      <c r="BC1632" s="270"/>
      <c r="BD1632" s="270"/>
      <c r="BE1632" s="270"/>
      <c r="BH1632" s="249"/>
      <c r="BI1632" s="249"/>
      <c r="BJ1632" s="249"/>
      <c r="BK1632" s="249"/>
      <c r="BL1632" s="249"/>
      <c r="BM1632" s="249"/>
      <c r="BN1632" s="249"/>
      <c r="BO1632" s="249"/>
      <c r="BP1632" s="249"/>
      <c r="BQ1632" s="249"/>
      <c r="BR1632" s="249"/>
      <c r="BS1632" s="249"/>
      <c r="BT1632" s="249"/>
      <c r="BU1632" s="249"/>
      <c r="BV1632" s="249"/>
      <c r="BW1632" s="249"/>
      <c r="BX1632" s="249"/>
      <c r="BY1632" s="249"/>
      <c r="BZ1632" s="249"/>
      <c r="CE1632" s="249"/>
    </row>
    <row r="1633" spans="1:83" ht="14.4" x14ac:dyDescent="0.3">
      <c r="A1633" s="269"/>
      <c r="B1633" s="270"/>
      <c r="C1633" s="270"/>
      <c r="D1633" s="270"/>
      <c r="E1633" s="270"/>
      <c r="F1633" s="270"/>
      <c r="G1633" s="270"/>
      <c r="H1633" s="270"/>
      <c r="I1633" s="270"/>
      <c r="J1633" s="270"/>
      <c r="K1633" s="270"/>
      <c r="L1633" s="270"/>
      <c r="M1633" s="270"/>
      <c r="N1633" s="270"/>
      <c r="O1633" s="270"/>
      <c r="P1633" s="270"/>
      <c r="Q1633" s="270"/>
      <c r="R1633" s="270"/>
      <c r="S1633" s="270"/>
      <c r="T1633" s="270"/>
      <c r="U1633" s="270"/>
      <c r="V1633" s="270"/>
      <c r="W1633" s="270"/>
      <c r="X1633" s="270"/>
      <c r="Y1633" s="270"/>
      <c r="Z1633" s="270"/>
      <c r="AA1633" s="270"/>
      <c r="AB1633" s="270"/>
      <c r="AC1633" s="270"/>
      <c r="AD1633" s="270"/>
      <c r="AE1633" s="270"/>
      <c r="AF1633" s="270"/>
      <c r="AG1633" s="270"/>
      <c r="AH1633" s="270"/>
      <c r="AI1633" s="270"/>
      <c r="AJ1633" s="270"/>
      <c r="AK1633" s="270"/>
      <c r="AL1633" s="270"/>
      <c r="AM1633" s="270"/>
      <c r="AN1633" s="270"/>
      <c r="AO1633" s="270"/>
      <c r="AP1633" s="270"/>
      <c r="AQ1633" s="270"/>
      <c r="AR1633" s="270"/>
      <c r="AS1633" s="270"/>
      <c r="AT1633" s="270"/>
      <c r="AU1633" s="270"/>
      <c r="AV1633" s="270"/>
      <c r="AW1633" s="277"/>
      <c r="AX1633" s="270"/>
      <c r="AY1633" s="270"/>
      <c r="AZ1633" s="270"/>
      <c r="BA1633" s="270"/>
      <c r="BB1633" s="270"/>
      <c r="BC1633" s="270"/>
      <c r="BD1633" s="270"/>
      <c r="BE1633" s="270"/>
      <c r="BH1633" s="249"/>
      <c r="BI1633" s="249"/>
      <c r="BJ1633" s="249"/>
      <c r="BK1633" s="249"/>
      <c r="BL1633" s="249"/>
      <c r="BM1633" s="249"/>
      <c r="BN1633" s="249"/>
      <c r="BO1633" s="249"/>
      <c r="BP1633" s="249"/>
      <c r="BQ1633" s="249"/>
      <c r="BR1633" s="249"/>
      <c r="BS1633" s="249"/>
      <c r="BT1633" s="249"/>
      <c r="BU1633" s="249"/>
      <c r="BV1633" s="249"/>
      <c r="BW1633" s="249"/>
      <c r="BX1633" s="249"/>
      <c r="BY1633" s="249"/>
      <c r="BZ1633" s="249"/>
      <c r="CE1633" s="249"/>
    </row>
    <row r="1634" spans="1:83" ht="14.4" x14ac:dyDescent="0.3">
      <c r="A1634" s="269"/>
      <c r="B1634" s="270"/>
      <c r="C1634" s="270"/>
      <c r="D1634" s="270"/>
      <c r="E1634" s="270"/>
      <c r="F1634" s="270"/>
      <c r="G1634" s="270"/>
      <c r="H1634" s="270"/>
      <c r="I1634" s="270"/>
      <c r="J1634" s="270"/>
      <c r="K1634" s="270"/>
      <c r="L1634" s="270"/>
      <c r="M1634" s="270"/>
      <c r="N1634" s="270"/>
      <c r="O1634" s="270"/>
      <c r="P1634" s="270"/>
      <c r="Q1634" s="270"/>
      <c r="R1634" s="270"/>
      <c r="S1634" s="270"/>
      <c r="T1634" s="270"/>
      <c r="U1634" s="270"/>
      <c r="V1634" s="270"/>
      <c r="W1634" s="270"/>
      <c r="X1634" s="270"/>
      <c r="Y1634" s="270"/>
      <c r="Z1634" s="270"/>
      <c r="AA1634" s="270"/>
      <c r="AB1634" s="270"/>
      <c r="AC1634" s="270"/>
      <c r="AD1634" s="270"/>
      <c r="AE1634" s="270"/>
      <c r="AF1634" s="270"/>
      <c r="AG1634" s="270"/>
      <c r="AH1634" s="270"/>
      <c r="AI1634" s="270"/>
      <c r="AJ1634" s="270"/>
      <c r="AK1634" s="270"/>
      <c r="AL1634" s="270"/>
      <c r="AM1634" s="270"/>
      <c r="AN1634" s="270"/>
      <c r="AO1634" s="270"/>
      <c r="AP1634" s="270"/>
      <c r="AQ1634" s="270"/>
      <c r="AR1634" s="270"/>
      <c r="AS1634" s="270"/>
      <c r="AT1634" s="270"/>
      <c r="AU1634" s="270"/>
      <c r="AV1634" s="270"/>
      <c r="AW1634" s="277"/>
      <c r="AX1634" s="270"/>
      <c r="AY1634" s="270"/>
      <c r="AZ1634" s="270"/>
      <c r="BA1634" s="270"/>
      <c r="BB1634" s="270"/>
      <c r="BC1634" s="270"/>
      <c r="BD1634" s="270"/>
      <c r="BE1634" s="270"/>
      <c r="BH1634" s="249"/>
      <c r="BI1634" s="249"/>
      <c r="BJ1634" s="249"/>
      <c r="BK1634" s="249"/>
      <c r="BL1634" s="249"/>
      <c r="BM1634" s="249"/>
      <c r="BN1634" s="249"/>
      <c r="BO1634" s="249"/>
      <c r="BP1634" s="249"/>
      <c r="BQ1634" s="249"/>
      <c r="BR1634" s="249"/>
      <c r="BS1634" s="249"/>
      <c r="BT1634" s="249"/>
      <c r="BU1634" s="249"/>
      <c r="BV1634" s="249"/>
      <c r="BW1634" s="249"/>
      <c r="BX1634" s="249"/>
      <c r="BY1634" s="249"/>
      <c r="BZ1634" s="249"/>
      <c r="CE1634" s="249"/>
    </row>
    <row r="1635" spans="1:83" ht="14.4" x14ac:dyDescent="0.3">
      <c r="A1635" s="269"/>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270"/>
      <c r="AE1635" s="270"/>
      <c r="AF1635" s="270"/>
      <c r="AG1635" s="270"/>
      <c r="AH1635" s="270"/>
      <c r="AI1635" s="270"/>
      <c r="AJ1635" s="270"/>
      <c r="AK1635" s="270"/>
      <c r="AL1635" s="270"/>
      <c r="AM1635" s="270"/>
      <c r="AN1635" s="270"/>
      <c r="AO1635" s="270"/>
      <c r="AP1635" s="270"/>
      <c r="AQ1635" s="270"/>
      <c r="AR1635" s="270"/>
      <c r="AS1635" s="270"/>
      <c r="AT1635" s="270"/>
      <c r="AU1635" s="270"/>
      <c r="AV1635" s="270"/>
      <c r="AW1635" s="277"/>
      <c r="AX1635" s="270"/>
      <c r="AY1635" s="270"/>
      <c r="AZ1635" s="270"/>
      <c r="BA1635" s="270"/>
      <c r="BB1635" s="270"/>
      <c r="BC1635" s="270"/>
      <c r="BD1635" s="270"/>
      <c r="BE1635" s="270"/>
      <c r="BH1635" s="240"/>
      <c r="BI1635" s="240"/>
      <c r="BJ1635" s="240"/>
      <c r="BK1635" s="240"/>
      <c r="BL1635" s="240"/>
      <c r="BM1635" s="240"/>
      <c r="BN1635" s="240"/>
      <c r="BO1635" s="240"/>
      <c r="BP1635" s="240"/>
      <c r="BQ1635" s="240"/>
      <c r="BR1635" s="240"/>
      <c r="BS1635" s="240"/>
      <c r="BT1635" s="240"/>
      <c r="BU1635" s="240"/>
      <c r="BV1635" s="239"/>
      <c r="BW1635" s="240"/>
      <c r="BX1635" s="240"/>
      <c r="BY1635" s="240"/>
      <c r="BZ1635" s="240"/>
      <c r="CA1635" s="241"/>
      <c r="CB1635" s="241"/>
      <c r="CC1635" s="241"/>
      <c r="CD1635" s="241"/>
      <c r="CE1635" s="240"/>
    </row>
    <row r="1636" spans="1:83" ht="14.4" x14ac:dyDescent="0.3">
      <c r="A1636" s="269"/>
      <c r="B1636" s="270"/>
      <c r="C1636" s="270"/>
      <c r="D1636" s="270"/>
      <c r="E1636" s="270"/>
      <c r="F1636" s="270"/>
      <c r="G1636" s="270"/>
      <c r="H1636" s="270"/>
      <c r="I1636" s="270"/>
      <c r="J1636" s="270"/>
      <c r="K1636" s="270"/>
      <c r="L1636" s="270"/>
      <c r="M1636" s="270"/>
      <c r="N1636" s="270"/>
      <c r="O1636" s="270"/>
      <c r="P1636" s="270"/>
      <c r="Q1636" s="270"/>
      <c r="R1636" s="270"/>
      <c r="S1636" s="270"/>
      <c r="T1636" s="270"/>
      <c r="U1636" s="270"/>
      <c r="V1636" s="270"/>
      <c r="W1636" s="270"/>
      <c r="X1636" s="270"/>
      <c r="Y1636" s="270"/>
      <c r="Z1636" s="270"/>
      <c r="AA1636" s="270"/>
      <c r="AB1636" s="270"/>
      <c r="AC1636" s="270"/>
      <c r="AD1636" s="270"/>
      <c r="AE1636" s="270"/>
      <c r="AF1636" s="270"/>
      <c r="AG1636" s="270"/>
      <c r="AH1636" s="270"/>
      <c r="AI1636" s="270"/>
      <c r="AJ1636" s="270"/>
      <c r="AK1636" s="270"/>
      <c r="AL1636" s="270"/>
      <c r="AM1636" s="270"/>
      <c r="AN1636" s="270"/>
      <c r="AO1636" s="270"/>
      <c r="AP1636" s="270"/>
      <c r="AQ1636" s="270"/>
      <c r="AR1636" s="270"/>
      <c r="AS1636" s="270"/>
      <c r="AT1636" s="270"/>
      <c r="AU1636" s="270"/>
      <c r="AV1636" s="270"/>
      <c r="AW1636" s="277"/>
      <c r="AX1636" s="270"/>
      <c r="AY1636" s="270"/>
      <c r="AZ1636" s="270"/>
      <c r="BA1636" s="270"/>
      <c r="BB1636" s="270"/>
      <c r="BC1636" s="270"/>
      <c r="BD1636" s="270"/>
      <c r="BE1636" s="270"/>
      <c r="BH1636" s="249"/>
      <c r="BI1636" s="249"/>
      <c r="BJ1636" s="249"/>
      <c r="BK1636" s="249"/>
      <c r="BL1636" s="249"/>
      <c r="BM1636" s="249"/>
      <c r="BN1636" s="249"/>
      <c r="BO1636" s="249"/>
      <c r="BP1636" s="249"/>
      <c r="BQ1636" s="249"/>
      <c r="BR1636" s="249"/>
      <c r="BS1636" s="249"/>
      <c r="BT1636" s="249"/>
      <c r="BU1636" s="249"/>
      <c r="BV1636" s="249"/>
      <c r="BW1636" s="249"/>
      <c r="BX1636" s="249"/>
      <c r="BY1636" s="249"/>
      <c r="BZ1636" s="249"/>
      <c r="CE1636" s="249"/>
    </row>
    <row r="1637" spans="1:83" ht="14.4" x14ac:dyDescent="0.3">
      <c r="A1637" s="269"/>
      <c r="B1637" s="270"/>
      <c r="C1637" s="270"/>
      <c r="D1637" s="270"/>
      <c r="E1637" s="270"/>
      <c r="F1637" s="270"/>
      <c r="G1637" s="270"/>
      <c r="H1637" s="270"/>
      <c r="I1637" s="270"/>
      <c r="J1637" s="270"/>
      <c r="K1637" s="270"/>
      <c r="L1637" s="270"/>
      <c r="M1637" s="270"/>
      <c r="N1637" s="270"/>
      <c r="O1637" s="270"/>
      <c r="P1637" s="270"/>
      <c r="Q1637" s="270"/>
      <c r="R1637" s="270"/>
      <c r="S1637" s="270"/>
      <c r="T1637" s="270"/>
      <c r="U1637" s="270"/>
      <c r="V1637" s="270"/>
      <c r="W1637" s="270"/>
      <c r="X1637" s="270"/>
      <c r="Y1637" s="270"/>
      <c r="Z1637" s="270"/>
      <c r="AA1637" s="270"/>
      <c r="AB1637" s="270"/>
      <c r="AC1637" s="270"/>
      <c r="AD1637" s="270"/>
      <c r="AE1637" s="270"/>
      <c r="AF1637" s="270"/>
      <c r="AG1637" s="270"/>
      <c r="AH1637" s="270"/>
      <c r="AI1637" s="270"/>
      <c r="AJ1637" s="270"/>
      <c r="AK1637" s="270"/>
      <c r="AL1637" s="270"/>
      <c r="AM1637" s="270"/>
      <c r="AN1637" s="270"/>
      <c r="AO1637" s="270"/>
      <c r="AP1637" s="270"/>
      <c r="AQ1637" s="270"/>
      <c r="AR1637" s="270"/>
      <c r="AS1637" s="270"/>
      <c r="AT1637" s="270"/>
      <c r="AU1637" s="270"/>
      <c r="AV1637" s="270"/>
      <c r="AW1637" s="277"/>
      <c r="AX1637" s="270"/>
      <c r="AY1637" s="270"/>
      <c r="AZ1637" s="270"/>
      <c r="BA1637" s="270"/>
      <c r="BB1637" s="270"/>
      <c r="BC1637" s="270"/>
      <c r="BD1637" s="270"/>
      <c r="BE1637" s="270"/>
      <c r="BH1637" s="249"/>
      <c r="BI1637" s="249"/>
      <c r="BJ1637" s="249"/>
      <c r="BK1637" s="249"/>
      <c r="BL1637" s="249"/>
      <c r="BM1637" s="249"/>
      <c r="BN1637" s="249"/>
      <c r="BO1637" s="249"/>
      <c r="BP1637" s="249"/>
      <c r="BQ1637" s="249"/>
      <c r="BR1637" s="249"/>
      <c r="BS1637" s="249"/>
      <c r="BT1637" s="249"/>
      <c r="BU1637" s="249"/>
      <c r="BV1637" s="249"/>
      <c r="BW1637" s="249"/>
      <c r="BX1637" s="249"/>
      <c r="BY1637" s="249"/>
      <c r="BZ1637" s="249"/>
      <c r="CE1637" s="249"/>
    </row>
    <row r="1638" spans="1:83" ht="14.4" x14ac:dyDescent="0.3">
      <c r="A1638" s="269"/>
      <c r="B1638" s="270"/>
      <c r="C1638" s="270"/>
      <c r="D1638" s="270"/>
      <c r="E1638" s="270"/>
      <c r="F1638" s="270"/>
      <c r="G1638" s="270"/>
      <c r="H1638" s="270"/>
      <c r="I1638" s="270"/>
      <c r="J1638" s="270"/>
      <c r="K1638" s="270"/>
      <c r="L1638" s="270"/>
      <c r="M1638" s="270"/>
      <c r="N1638" s="270"/>
      <c r="O1638" s="270"/>
      <c r="P1638" s="270"/>
      <c r="Q1638" s="270"/>
      <c r="R1638" s="270"/>
      <c r="S1638" s="270"/>
      <c r="T1638" s="270"/>
      <c r="U1638" s="270"/>
      <c r="V1638" s="270"/>
      <c r="W1638" s="270"/>
      <c r="X1638" s="270"/>
      <c r="Y1638" s="270"/>
      <c r="Z1638" s="270"/>
      <c r="AA1638" s="270"/>
      <c r="AB1638" s="270"/>
      <c r="AC1638" s="270"/>
      <c r="AD1638" s="270"/>
      <c r="AE1638" s="270"/>
      <c r="AF1638" s="270"/>
      <c r="AG1638" s="270"/>
      <c r="AH1638" s="270"/>
      <c r="AI1638" s="270"/>
      <c r="AJ1638" s="270"/>
      <c r="AK1638" s="270"/>
      <c r="AL1638" s="270"/>
      <c r="AM1638" s="270"/>
      <c r="AN1638" s="270"/>
      <c r="AO1638" s="270"/>
      <c r="AP1638" s="270"/>
      <c r="AQ1638" s="270"/>
      <c r="AR1638" s="270"/>
      <c r="AS1638" s="270"/>
      <c r="AT1638" s="270"/>
      <c r="AU1638" s="270"/>
      <c r="AV1638" s="270"/>
      <c r="AW1638" s="277"/>
      <c r="AX1638" s="270"/>
      <c r="AY1638" s="270"/>
      <c r="AZ1638" s="270"/>
      <c r="BA1638" s="270"/>
      <c r="BB1638" s="270"/>
      <c r="BC1638" s="270"/>
      <c r="BD1638" s="270"/>
      <c r="BE1638" s="270"/>
      <c r="BH1638" s="249"/>
      <c r="BI1638" s="249"/>
      <c r="BJ1638" s="249"/>
      <c r="BK1638" s="249"/>
      <c r="BL1638" s="249"/>
      <c r="BM1638" s="249"/>
      <c r="BN1638" s="249"/>
      <c r="BO1638" s="249"/>
      <c r="BP1638" s="249"/>
      <c r="BQ1638" s="249"/>
      <c r="BR1638" s="249"/>
      <c r="BS1638" s="249"/>
      <c r="BT1638" s="249"/>
      <c r="BU1638" s="249"/>
      <c r="BV1638" s="249"/>
      <c r="BW1638" s="249"/>
      <c r="BX1638" s="249"/>
      <c r="BY1638" s="249"/>
      <c r="BZ1638" s="249"/>
      <c r="CE1638" s="249"/>
    </row>
    <row r="1639" spans="1:83" ht="14.4" x14ac:dyDescent="0.3">
      <c r="A1639" s="271"/>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49"/>
      <c r="AC1639" s="249"/>
      <c r="AD1639" s="249"/>
      <c r="AE1639" s="249"/>
      <c r="AF1639" s="249"/>
      <c r="AG1639" s="249"/>
      <c r="AH1639" s="249"/>
      <c r="AI1639" s="249"/>
      <c r="AJ1639" s="249"/>
      <c r="AK1639" s="249"/>
      <c r="AL1639" s="249"/>
      <c r="AM1639" s="249"/>
      <c r="AN1639" s="249"/>
      <c r="AO1639" s="249"/>
      <c r="AP1639" s="249"/>
      <c r="AQ1639" s="249"/>
      <c r="AR1639" s="249"/>
      <c r="AS1639" s="249"/>
      <c r="AT1639" s="249"/>
      <c r="AU1639" s="249"/>
      <c r="AV1639" s="249"/>
      <c r="AW1639" s="276"/>
      <c r="AX1639" s="249"/>
      <c r="AY1639" s="249"/>
      <c r="AZ1639" s="249"/>
      <c r="BA1639" s="249"/>
      <c r="BB1639" s="249"/>
      <c r="BC1639" s="249"/>
      <c r="BD1639" s="249"/>
      <c r="BE1639" s="270"/>
      <c r="BH1639" s="249"/>
      <c r="BI1639" s="249"/>
      <c r="BJ1639" s="249"/>
      <c r="BK1639" s="249"/>
      <c r="BL1639" s="249"/>
      <c r="BM1639" s="249"/>
      <c r="BN1639" s="249"/>
      <c r="BO1639" s="249"/>
      <c r="BP1639" s="249"/>
      <c r="BQ1639" s="249"/>
      <c r="BR1639" s="249"/>
      <c r="BS1639" s="249"/>
      <c r="BT1639" s="249"/>
      <c r="BU1639" s="249"/>
      <c r="BV1639" s="249"/>
      <c r="BW1639" s="249"/>
      <c r="BX1639" s="249"/>
      <c r="BY1639" s="249"/>
      <c r="BZ1639" s="249"/>
      <c r="CE1639" s="249"/>
    </row>
    <row r="1640" spans="1:83" ht="14.4" x14ac:dyDescent="0.3">
      <c r="A1640" s="269"/>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70"/>
      <c r="AE1640" s="270"/>
      <c r="AF1640" s="270"/>
      <c r="AG1640" s="270"/>
      <c r="AH1640" s="270"/>
      <c r="AI1640" s="270"/>
      <c r="AJ1640" s="270"/>
      <c r="AK1640" s="270"/>
      <c r="AL1640" s="270"/>
      <c r="AM1640" s="270"/>
      <c r="AN1640" s="270"/>
      <c r="AO1640" s="270"/>
      <c r="AP1640" s="270"/>
      <c r="AQ1640" s="270"/>
      <c r="AR1640" s="270"/>
      <c r="AS1640" s="270"/>
      <c r="AT1640" s="270"/>
      <c r="AU1640" s="270"/>
      <c r="AV1640" s="270"/>
      <c r="AW1640" s="277"/>
      <c r="AX1640" s="270"/>
      <c r="AY1640" s="270"/>
      <c r="AZ1640" s="270"/>
      <c r="BA1640" s="270"/>
      <c r="BB1640" s="270"/>
      <c r="BC1640" s="270"/>
      <c r="BD1640" s="270"/>
      <c r="BE1640" s="270"/>
      <c r="BH1640" s="249"/>
      <c r="BI1640" s="249"/>
      <c r="BJ1640" s="249"/>
      <c r="BK1640" s="249"/>
      <c r="BL1640" s="249"/>
      <c r="BM1640" s="249"/>
      <c r="BN1640" s="249"/>
      <c r="BO1640" s="249"/>
      <c r="BP1640" s="249"/>
      <c r="BQ1640" s="249"/>
      <c r="BR1640" s="249"/>
      <c r="BS1640" s="249"/>
      <c r="BT1640" s="249"/>
      <c r="BU1640" s="249"/>
      <c r="BV1640" s="249"/>
      <c r="BW1640" s="249"/>
      <c r="BX1640" s="249"/>
      <c r="BY1640" s="249"/>
      <c r="BZ1640" s="249"/>
      <c r="CE1640" s="249"/>
    </row>
    <row r="1641" spans="1:83" ht="14.4" x14ac:dyDescent="0.3">
      <c r="A1641" s="269"/>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70"/>
      <c r="AE1641" s="270"/>
      <c r="AF1641" s="270"/>
      <c r="AG1641" s="270"/>
      <c r="AH1641" s="270"/>
      <c r="AI1641" s="270"/>
      <c r="AJ1641" s="270"/>
      <c r="AK1641" s="270"/>
      <c r="AL1641" s="270"/>
      <c r="AM1641" s="270"/>
      <c r="AN1641" s="270"/>
      <c r="AO1641" s="270"/>
      <c r="AP1641" s="270"/>
      <c r="AQ1641" s="270"/>
      <c r="AR1641" s="270"/>
      <c r="AS1641" s="270"/>
      <c r="AT1641" s="270"/>
      <c r="AU1641" s="270"/>
      <c r="AV1641" s="270"/>
      <c r="AW1641" s="277"/>
      <c r="AX1641" s="270"/>
      <c r="AY1641" s="270"/>
      <c r="AZ1641" s="270"/>
      <c r="BA1641" s="270"/>
      <c r="BB1641" s="270"/>
      <c r="BC1641" s="270"/>
      <c r="BD1641" s="270"/>
      <c r="BE1641" s="270"/>
      <c r="BH1641" s="249"/>
      <c r="BI1641" s="249"/>
      <c r="BJ1641" s="249"/>
      <c r="BK1641" s="249"/>
      <c r="BL1641" s="249"/>
      <c r="BM1641" s="249"/>
      <c r="BN1641" s="249"/>
      <c r="BO1641" s="249"/>
      <c r="BP1641" s="249"/>
      <c r="BQ1641" s="249"/>
      <c r="BR1641" s="249"/>
      <c r="BS1641" s="249"/>
      <c r="BT1641" s="249"/>
      <c r="BU1641" s="249"/>
      <c r="BV1641" s="249"/>
      <c r="BW1641" s="249"/>
      <c r="BX1641" s="249"/>
      <c r="BY1641" s="249"/>
      <c r="BZ1641" s="249"/>
      <c r="CE1641" s="249"/>
    </row>
    <row r="1642" spans="1:83" ht="14.4" x14ac:dyDescent="0.3">
      <c r="A1642" s="269"/>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70"/>
      <c r="AE1642" s="270"/>
      <c r="AF1642" s="270"/>
      <c r="AG1642" s="270"/>
      <c r="AH1642" s="270"/>
      <c r="AI1642" s="270"/>
      <c r="AJ1642" s="270"/>
      <c r="AK1642" s="270"/>
      <c r="AL1642" s="270"/>
      <c r="AM1642" s="270"/>
      <c r="AN1642" s="270"/>
      <c r="AO1642" s="270"/>
      <c r="AP1642" s="270"/>
      <c r="AQ1642" s="270"/>
      <c r="AR1642" s="270"/>
      <c r="AS1642" s="270"/>
      <c r="AT1642" s="270"/>
      <c r="AU1642" s="270"/>
      <c r="AV1642" s="270"/>
      <c r="AW1642" s="277"/>
      <c r="AX1642" s="270"/>
      <c r="AY1642" s="270"/>
      <c r="AZ1642" s="270"/>
      <c r="BA1642" s="270"/>
      <c r="BB1642" s="270"/>
      <c r="BC1642" s="270"/>
      <c r="BD1642" s="270"/>
      <c r="BE1642" s="270"/>
      <c r="BH1642" s="249"/>
      <c r="BI1642" s="249"/>
      <c r="BJ1642" s="249"/>
      <c r="BK1642" s="249"/>
      <c r="BL1642" s="249"/>
      <c r="BM1642" s="249"/>
      <c r="BN1642" s="249"/>
      <c r="BO1642" s="249"/>
      <c r="BP1642" s="249"/>
      <c r="BQ1642" s="249"/>
      <c r="BR1642" s="249"/>
      <c r="BS1642" s="249"/>
      <c r="BT1642" s="249"/>
      <c r="BU1642" s="249"/>
      <c r="BV1642" s="249"/>
      <c r="BW1642" s="249"/>
      <c r="BX1642" s="249"/>
      <c r="BY1642" s="249"/>
      <c r="BZ1642" s="249"/>
      <c r="CE1642" s="249"/>
    </row>
    <row r="1643" spans="1:83" ht="14.4" x14ac:dyDescent="0.3">
      <c r="A1643" s="269"/>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70"/>
      <c r="AE1643" s="270"/>
      <c r="AF1643" s="270"/>
      <c r="AG1643" s="270"/>
      <c r="AH1643" s="270"/>
      <c r="AI1643" s="270"/>
      <c r="AJ1643" s="270"/>
      <c r="AK1643" s="270"/>
      <c r="AL1643" s="270"/>
      <c r="AM1643" s="270"/>
      <c r="AN1643" s="270"/>
      <c r="AO1643" s="270"/>
      <c r="AP1643" s="270"/>
      <c r="AQ1643" s="270"/>
      <c r="AR1643" s="270"/>
      <c r="AS1643" s="270"/>
      <c r="AT1643" s="270"/>
      <c r="AU1643" s="270"/>
      <c r="AV1643" s="270"/>
      <c r="AW1643" s="277"/>
      <c r="AX1643" s="270"/>
      <c r="AY1643" s="270"/>
      <c r="AZ1643" s="270"/>
      <c r="BA1643" s="270"/>
      <c r="BB1643" s="270"/>
      <c r="BC1643" s="270"/>
      <c r="BD1643" s="270"/>
      <c r="BE1643" s="270"/>
      <c r="BH1643" s="249"/>
      <c r="BI1643" s="249"/>
      <c r="BJ1643" s="249"/>
      <c r="BK1643" s="249"/>
      <c r="BL1643" s="249"/>
      <c r="BM1643" s="249"/>
      <c r="BN1643" s="249"/>
      <c r="BO1643" s="249"/>
      <c r="BP1643" s="249"/>
      <c r="BQ1643" s="249"/>
      <c r="BR1643" s="249"/>
      <c r="BS1643" s="249"/>
      <c r="BT1643" s="249"/>
      <c r="BU1643" s="249"/>
      <c r="BV1643" s="249"/>
      <c r="BW1643" s="249"/>
      <c r="BX1643" s="249"/>
      <c r="BY1643" s="249"/>
      <c r="BZ1643" s="249"/>
      <c r="CE1643" s="249"/>
    </row>
    <row r="1644" spans="1:83" ht="14.4" x14ac:dyDescent="0.3">
      <c r="A1644" s="269"/>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70"/>
      <c r="AE1644" s="270"/>
      <c r="AF1644" s="270"/>
      <c r="AG1644" s="270"/>
      <c r="AH1644" s="270"/>
      <c r="AI1644" s="270"/>
      <c r="AJ1644" s="270"/>
      <c r="AK1644" s="270"/>
      <c r="AL1644" s="270"/>
      <c r="AM1644" s="270"/>
      <c r="AN1644" s="270"/>
      <c r="AO1644" s="270"/>
      <c r="AP1644" s="270"/>
      <c r="AQ1644" s="270"/>
      <c r="AR1644" s="270"/>
      <c r="AS1644" s="270"/>
      <c r="AT1644" s="270"/>
      <c r="AU1644" s="270"/>
      <c r="AV1644" s="270"/>
      <c r="AW1644" s="277"/>
      <c r="AX1644" s="270"/>
      <c r="AY1644" s="270"/>
      <c r="AZ1644" s="270"/>
      <c r="BA1644" s="270"/>
      <c r="BB1644" s="270"/>
      <c r="BC1644" s="270"/>
      <c r="BD1644" s="270"/>
      <c r="BE1644" s="270"/>
      <c r="BH1644" s="240"/>
      <c r="BI1644" s="240"/>
      <c r="BJ1644" s="240"/>
      <c r="BK1644" s="240"/>
      <c r="BL1644" s="240"/>
      <c r="BM1644" s="240"/>
      <c r="BN1644" s="240"/>
      <c r="BO1644" s="240"/>
      <c r="BP1644" s="240"/>
      <c r="BQ1644" s="240"/>
      <c r="BR1644" s="240"/>
      <c r="BS1644" s="240"/>
      <c r="BT1644" s="240"/>
      <c r="BU1644" s="240"/>
      <c r="BV1644" s="239"/>
      <c r="BW1644" s="240"/>
      <c r="BX1644" s="240"/>
      <c r="BY1644" s="240"/>
      <c r="BZ1644" s="240"/>
      <c r="CA1644" s="241"/>
      <c r="CB1644" s="241"/>
      <c r="CC1644" s="241"/>
      <c r="CD1644" s="241"/>
      <c r="CE1644" s="240"/>
    </row>
    <row r="1645" spans="1:83" ht="14.4" x14ac:dyDescent="0.3">
      <c r="A1645" s="271"/>
      <c r="B1645" s="272"/>
      <c r="C1645" s="270"/>
      <c r="D1645" s="270"/>
      <c r="E1645" s="270"/>
      <c r="F1645" s="270"/>
      <c r="G1645" s="270"/>
      <c r="H1645" s="270"/>
      <c r="I1645" s="270"/>
      <c r="J1645" s="270"/>
      <c r="K1645" s="270"/>
      <c r="L1645" s="270"/>
      <c r="M1645" s="270"/>
      <c r="N1645" s="249"/>
      <c r="O1645" s="249"/>
      <c r="P1645" s="249"/>
      <c r="Q1645" s="249"/>
      <c r="R1645" s="249"/>
      <c r="S1645" s="249"/>
      <c r="T1645" s="249"/>
      <c r="U1645" s="249"/>
      <c r="V1645" s="249"/>
      <c r="W1645" s="249"/>
      <c r="X1645" s="249"/>
      <c r="Y1645" s="249"/>
      <c r="Z1645" s="249"/>
      <c r="AA1645" s="249"/>
      <c r="AB1645" s="249"/>
      <c r="AC1645" s="249"/>
      <c r="AD1645" s="249"/>
      <c r="AE1645" s="249"/>
      <c r="AF1645" s="249"/>
      <c r="AG1645" s="249"/>
      <c r="AH1645" s="249"/>
      <c r="AI1645" s="249"/>
      <c r="AJ1645" s="249"/>
      <c r="AK1645" s="249"/>
      <c r="AL1645" s="249"/>
      <c r="AM1645" s="249"/>
      <c r="AN1645" s="249"/>
      <c r="AO1645" s="249"/>
      <c r="AP1645" s="249"/>
      <c r="AQ1645" s="249"/>
      <c r="AR1645" s="249"/>
      <c r="AS1645" s="249"/>
      <c r="AT1645" s="249"/>
      <c r="AU1645" s="249"/>
      <c r="AV1645" s="249"/>
      <c r="AW1645" s="276"/>
      <c r="AX1645" s="249"/>
      <c r="AY1645" s="249"/>
      <c r="AZ1645" s="249"/>
      <c r="BA1645" s="249"/>
      <c r="BB1645" s="249"/>
      <c r="BC1645" s="249"/>
      <c r="BD1645" s="249"/>
      <c r="BE1645" s="270"/>
      <c r="BH1645" s="240"/>
      <c r="BI1645" s="240"/>
      <c r="BJ1645" s="240"/>
      <c r="BK1645" s="240"/>
      <c r="BL1645" s="240"/>
      <c r="BM1645" s="240"/>
      <c r="BN1645" s="240"/>
      <c r="BO1645" s="240"/>
      <c r="BP1645" s="240"/>
      <c r="BQ1645" s="240"/>
      <c r="BR1645" s="240"/>
      <c r="BS1645" s="240"/>
      <c r="BT1645" s="240"/>
      <c r="BU1645" s="240"/>
      <c r="BV1645" s="239"/>
      <c r="BW1645" s="240"/>
      <c r="BX1645" s="240"/>
      <c r="BY1645" s="240"/>
      <c r="BZ1645" s="240"/>
      <c r="CA1645" s="241"/>
      <c r="CB1645" s="241"/>
      <c r="CC1645" s="241"/>
      <c r="CD1645" s="241"/>
      <c r="CE1645" s="240"/>
    </row>
    <row r="1646" spans="1:83" ht="14.4" x14ac:dyDescent="0.3">
      <c r="A1646" s="269"/>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70"/>
      <c r="AE1646" s="270"/>
      <c r="AF1646" s="270"/>
      <c r="AG1646" s="270"/>
      <c r="AH1646" s="270"/>
      <c r="AI1646" s="270"/>
      <c r="AJ1646" s="270"/>
      <c r="AK1646" s="270"/>
      <c r="AL1646" s="270"/>
      <c r="AM1646" s="270"/>
      <c r="AN1646" s="270"/>
      <c r="AO1646" s="270"/>
      <c r="AP1646" s="270"/>
      <c r="AQ1646" s="270"/>
      <c r="AR1646" s="270"/>
      <c r="AS1646" s="270"/>
      <c r="AT1646" s="270"/>
      <c r="AU1646" s="270"/>
      <c r="AV1646" s="270"/>
      <c r="AW1646" s="277"/>
      <c r="AX1646" s="270"/>
      <c r="AY1646" s="270"/>
      <c r="AZ1646" s="270"/>
      <c r="BA1646" s="270"/>
      <c r="BB1646" s="270"/>
      <c r="BC1646" s="270"/>
      <c r="BD1646" s="270"/>
      <c r="BE1646" s="270"/>
      <c r="BH1646" s="249"/>
      <c r="BI1646" s="249"/>
      <c r="BJ1646" s="249"/>
      <c r="BK1646" s="249"/>
      <c r="BL1646" s="249"/>
      <c r="BM1646" s="249"/>
      <c r="BN1646" s="249"/>
      <c r="BO1646" s="249"/>
      <c r="BP1646" s="249"/>
      <c r="BQ1646" s="249"/>
      <c r="BR1646" s="249"/>
      <c r="BS1646" s="249"/>
      <c r="BT1646" s="249"/>
      <c r="BU1646" s="249"/>
      <c r="BV1646" s="249"/>
      <c r="BW1646" s="249"/>
      <c r="BX1646" s="249"/>
      <c r="BY1646" s="249"/>
      <c r="BZ1646" s="249"/>
      <c r="CE1646" s="249"/>
    </row>
    <row r="1647" spans="1:83" ht="14.4" x14ac:dyDescent="0.3">
      <c r="A1647" s="269"/>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70"/>
      <c r="AE1647" s="270"/>
      <c r="AF1647" s="270"/>
      <c r="AG1647" s="270"/>
      <c r="AH1647" s="270"/>
      <c r="AI1647" s="270"/>
      <c r="AJ1647" s="270"/>
      <c r="AK1647" s="270"/>
      <c r="AL1647" s="270"/>
      <c r="AM1647" s="270"/>
      <c r="AN1647" s="270"/>
      <c r="AO1647" s="270"/>
      <c r="AP1647" s="270"/>
      <c r="AQ1647" s="270"/>
      <c r="AR1647" s="270"/>
      <c r="AS1647" s="270"/>
      <c r="AT1647" s="270"/>
      <c r="AU1647" s="270"/>
      <c r="AV1647" s="270"/>
      <c r="AW1647" s="277"/>
      <c r="AX1647" s="270"/>
      <c r="AY1647" s="270"/>
      <c r="AZ1647" s="270"/>
      <c r="BA1647" s="270"/>
      <c r="BB1647" s="270"/>
      <c r="BC1647" s="270"/>
      <c r="BD1647" s="270"/>
      <c r="BE1647" s="270"/>
      <c r="BH1647" s="249"/>
      <c r="BI1647" s="249"/>
      <c r="BJ1647" s="249"/>
      <c r="BK1647" s="249"/>
      <c r="BL1647" s="249"/>
      <c r="BM1647" s="249"/>
      <c r="BN1647" s="249"/>
      <c r="BO1647" s="249"/>
      <c r="BP1647" s="249"/>
      <c r="BQ1647" s="249"/>
      <c r="BR1647" s="249"/>
      <c r="BS1647" s="249"/>
      <c r="BT1647" s="249"/>
      <c r="BU1647" s="249"/>
      <c r="BV1647" s="249"/>
      <c r="BW1647" s="249"/>
      <c r="BX1647" s="249"/>
      <c r="BY1647" s="249"/>
      <c r="BZ1647" s="249"/>
      <c r="CE1647" s="249"/>
    </row>
    <row r="1648" spans="1:83" ht="14.4" x14ac:dyDescent="0.3">
      <c r="A1648" s="269"/>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70"/>
      <c r="AE1648" s="270"/>
      <c r="AF1648" s="270"/>
      <c r="AG1648" s="270"/>
      <c r="AH1648" s="270"/>
      <c r="AI1648" s="270"/>
      <c r="AJ1648" s="270"/>
      <c r="AK1648" s="270"/>
      <c r="AL1648" s="270"/>
      <c r="AM1648" s="270"/>
      <c r="AN1648" s="270"/>
      <c r="AO1648" s="270"/>
      <c r="AP1648" s="270"/>
      <c r="AQ1648" s="270"/>
      <c r="AR1648" s="270"/>
      <c r="AS1648" s="270"/>
      <c r="AT1648" s="270"/>
      <c r="AU1648" s="270"/>
      <c r="AV1648" s="270"/>
      <c r="AW1648" s="277"/>
      <c r="AX1648" s="270"/>
      <c r="AY1648" s="270"/>
      <c r="AZ1648" s="270"/>
      <c r="BA1648" s="270"/>
      <c r="BB1648" s="270"/>
      <c r="BC1648" s="270"/>
      <c r="BD1648" s="270"/>
      <c r="BE1648" s="270"/>
      <c r="BH1648" s="249"/>
      <c r="BI1648" s="249"/>
      <c r="BJ1648" s="249"/>
      <c r="BK1648" s="249"/>
      <c r="BL1648" s="249"/>
      <c r="BM1648" s="249"/>
      <c r="BN1648" s="249"/>
      <c r="BO1648" s="249"/>
      <c r="BP1648" s="249"/>
      <c r="BQ1648" s="249"/>
      <c r="BR1648" s="249"/>
      <c r="BS1648" s="249"/>
      <c r="BT1648" s="249"/>
      <c r="BU1648" s="249"/>
      <c r="BV1648" s="249"/>
      <c r="BW1648" s="249"/>
      <c r="BX1648" s="249"/>
      <c r="BY1648" s="249"/>
      <c r="BZ1648" s="249"/>
      <c r="CE1648" s="249"/>
    </row>
    <row r="1649" spans="1:83" ht="14.4" x14ac:dyDescent="0.3">
      <c r="A1649" s="269"/>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70"/>
      <c r="AE1649" s="270"/>
      <c r="AF1649" s="270"/>
      <c r="AG1649" s="270"/>
      <c r="AH1649" s="270"/>
      <c r="AI1649" s="270"/>
      <c r="AJ1649" s="270"/>
      <c r="AK1649" s="270"/>
      <c r="AL1649" s="270"/>
      <c r="AM1649" s="270"/>
      <c r="AN1649" s="270"/>
      <c r="AO1649" s="270"/>
      <c r="AP1649" s="270"/>
      <c r="AQ1649" s="270"/>
      <c r="AR1649" s="270"/>
      <c r="AS1649" s="270"/>
      <c r="AT1649" s="270"/>
      <c r="AU1649" s="270"/>
      <c r="AV1649" s="270"/>
      <c r="AW1649" s="277"/>
      <c r="AX1649" s="270"/>
      <c r="AY1649" s="270"/>
      <c r="AZ1649" s="270"/>
      <c r="BA1649" s="270"/>
      <c r="BB1649" s="270"/>
      <c r="BC1649" s="270"/>
      <c r="BD1649" s="270"/>
      <c r="BE1649" s="270"/>
      <c r="BH1649" s="249"/>
      <c r="BI1649" s="249"/>
      <c r="BJ1649" s="249"/>
      <c r="BK1649" s="249"/>
      <c r="BL1649" s="249"/>
      <c r="BM1649" s="249"/>
      <c r="BN1649" s="249"/>
      <c r="BO1649" s="249"/>
      <c r="BP1649" s="249"/>
      <c r="BQ1649" s="249"/>
      <c r="BR1649" s="249"/>
      <c r="BS1649" s="249"/>
      <c r="BT1649" s="249"/>
      <c r="BU1649" s="249"/>
      <c r="BV1649" s="249"/>
      <c r="BW1649" s="249"/>
      <c r="BX1649" s="249"/>
      <c r="BY1649" s="249"/>
      <c r="BZ1649" s="249"/>
      <c r="CE1649" s="249"/>
    </row>
    <row r="1650" spans="1:83" ht="14.4" x14ac:dyDescent="0.3">
      <c r="A1650" s="269"/>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70"/>
      <c r="AE1650" s="270"/>
      <c r="AF1650" s="270"/>
      <c r="AG1650" s="270"/>
      <c r="AH1650" s="270"/>
      <c r="AI1650" s="270"/>
      <c r="AJ1650" s="270"/>
      <c r="AK1650" s="270"/>
      <c r="AL1650" s="270"/>
      <c r="AM1650" s="270"/>
      <c r="AN1650" s="270"/>
      <c r="AO1650" s="270"/>
      <c r="AP1650" s="270"/>
      <c r="AQ1650" s="270"/>
      <c r="AR1650" s="270"/>
      <c r="AS1650" s="270"/>
      <c r="AT1650" s="270"/>
      <c r="AU1650" s="270"/>
      <c r="AV1650" s="270"/>
      <c r="AW1650" s="277"/>
      <c r="AX1650" s="270"/>
      <c r="AY1650" s="270"/>
      <c r="AZ1650" s="270"/>
      <c r="BA1650" s="270"/>
      <c r="BB1650" s="270"/>
      <c r="BC1650" s="270"/>
      <c r="BD1650" s="270"/>
      <c r="BE1650" s="270"/>
      <c r="BH1650" s="249"/>
      <c r="BI1650" s="249"/>
      <c r="BJ1650" s="249"/>
      <c r="BK1650" s="249"/>
      <c r="BL1650" s="249"/>
      <c r="BM1650" s="249"/>
      <c r="BN1650" s="249"/>
      <c r="BO1650" s="249"/>
      <c r="BP1650" s="249"/>
      <c r="BQ1650" s="249"/>
      <c r="BR1650" s="249"/>
      <c r="BS1650" s="249"/>
      <c r="BT1650" s="249"/>
      <c r="BU1650" s="249"/>
      <c r="BV1650" s="249"/>
      <c r="BW1650" s="249"/>
      <c r="BX1650" s="249"/>
      <c r="BY1650" s="249"/>
      <c r="BZ1650" s="249"/>
      <c r="CE1650" s="249"/>
    </row>
    <row r="1651" spans="1:83" ht="14.4" x14ac:dyDescent="0.3">
      <c r="A1651" s="269"/>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70"/>
      <c r="AE1651" s="270"/>
      <c r="AF1651" s="270"/>
      <c r="AG1651" s="270"/>
      <c r="AH1651" s="270"/>
      <c r="AI1651" s="270"/>
      <c r="AJ1651" s="270"/>
      <c r="AK1651" s="270"/>
      <c r="AL1651" s="270"/>
      <c r="AM1651" s="270"/>
      <c r="AN1651" s="270"/>
      <c r="AO1651" s="270"/>
      <c r="AP1651" s="270"/>
      <c r="AQ1651" s="270"/>
      <c r="AR1651" s="270"/>
      <c r="AS1651" s="270"/>
      <c r="AT1651" s="270"/>
      <c r="AU1651" s="270"/>
      <c r="AV1651" s="270"/>
      <c r="AW1651" s="277"/>
      <c r="AX1651" s="270"/>
      <c r="AY1651" s="270"/>
      <c r="AZ1651" s="270"/>
      <c r="BA1651" s="270"/>
      <c r="BB1651" s="270"/>
      <c r="BC1651" s="270"/>
      <c r="BD1651" s="270"/>
      <c r="BE1651" s="270"/>
      <c r="BH1651" s="249"/>
      <c r="BI1651" s="249"/>
      <c r="BJ1651" s="249"/>
      <c r="BK1651" s="249"/>
      <c r="BL1651" s="249"/>
      <c r="BM1651" s="249"/>
      <c r="BN1651" s="249"/>
      <c r="BO1651" s="249"/>
      <c r="BP1651" s="249"/>
      <c r="BQ1651" s="249"/>
      <c r="BR1651" s="249"/>
      <c r="BS1651" s="249"/>
      <c r="BT1651" s="249"/>
      <c r="BU1651" s="249"/>
      <c r="BV1651" s="249"/>
      <c r="BW1651" s="249"/>
      <c r="BX1651" s="249"/>
      <c r="BY1651" s="249"/>
      <c r="BZ1651" s="249"/>
      <c r="CE1651" s="249"/>
    </row>
    <row r="1652" spans="1:83" ht="14.4" x14ac:dyDescent="0.3">
      <c r="A1652" s="269"/>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70"/>
      <c r="AE1652" s="270"/>
      <c r="AF1652" s="270"/>
      <c r="AG1652" s="270"/>
      <c r="AH1652" s="270"/>
      <c r="AI1652" s="270"/>
      <c r="AJ1652" s="270"/>
      <c r="AK1652" s="270"/>
      <c r="AL1652" s="270"/>
      <c r="AM1652" s="270"/>
      <c r="AN1652" s="270"/>
      <c r="AO1652" s="270"/>
      <c r="AP1652" s="270"/>
      <c r="AQ1652" s="270"/>
      <c r="AR1652" s="270"/>
      <c r="AS1652" s="270"/>
      <c r="AT1652" s="270"/>
      <c r="AU1652" s="270"/>
      <c r="AV1652" s="270"/>
      <c r="AW1652" s="277"/>
      <c r="AX1652" s="270"/>
      <c r="AY1652" s="270"/>
      <c r="AZ1652" s="270"/>
      <c r="BA1652" s="270"/>
      <c r="BB1652" s="270"/>
      <c r="BC1652" s="270"/>
      <c r="BD1652" s="270"/>
      <c r="BE1652" s="270"/>
      <c r="BH1652" s="249"/>
      <c r="BI1652" s="249"/>
      <c r="BJ1652" s="249"/>
      <c r="BK1652" s="249"/>
      <c r="BL1652" s="249"/>
      <c r="BM1652" s="249"/>
      <c r="BN1652" s="249"/>
      <c r="BO1652" s="249"/>
      <c r="BP1652" s="249"/>
      <c r="BQ1652" s="249"/>
      <c r="BR1652" s="249"/>
      <c r="BS1652" s="249"/>
      <c r="BT1652" s="249"/>
      <c r="BU1652" s="249"/>
      <c r="BV1652" s="249"/>
      <c r="BW1652" s="249"/>
      <c r="BX1652" s="249"/>
      <c r="BY1652" s="249"/>
      <c r="BZ1652" s="249"/>
      <c r="CE1652" s="249"/>
    </row>
    <row r="1653" spans="1:83" ht="14.4" x14ac:dyDescent="0.3">
      <c r="A1653" s="269"/>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70"/>
      <c r="AE1653" s="270"/>
      <c r="AF1653" s="270"/>
      <c r="AG1653" s="270"/>
      <c r="AH1653" s="270"/>
      <c r="AI1653" s="270"/>
      <c r="AJ1653" s="270"/>
      <c r="AK1653" s="270"/>
      <c r="AL1653" s="270"/>
      <c r="AM1653" s="270"/>
      <c r="AN1653" s="270"/>
      <c r="AO1653" s="270"/>
      <c r="AP1653" s="270"/>
      <c r="AQ1653" s="270"/>
      <c r="AR1653" s="270"/>
      <c r="AS1653" s="270"/>
      <c r="AT1653" s="270"/>
      <c r="AU1653" s="270"/>
      <c r="AV1653" s="270"/>
      <c r="AW1653" s="277"/>
      <c r="AX1653" s="270"/>
      <c r="AY1653" s="270"/>
      <c r="AZ1653" s="270"/>
      <c r="BA1653" s="270"/>
      <c r="BB1653" s="270"/>
      <c r="BC1653" s="270"/>
      <c r="BD1653" s="270"/>
      <c r="BE1653" s="270"/>
      <c r="BH1653" s="240"/>
      <c r="BI1653" s="240"/>
      <c r="BJ1653" s="240"/>
      <c r="BK1653" s="240"/>
      <c r="BL1653" s="240"/>
      <c r="BM1653" s="240"/>
      <c r="BN1653" s="240"/>
      <c r="BO1653" s="240"/>
      <c r="BP1653" s="240"/>
      <c r="BQ1653" s="240"/>
      <c r="BR1653" s="240"/>
      <c r="BS1653" s="240"/>
      <c r="BT1653" s="240"/>
      <c r="BU1653" s="240"/>
      <c r="BV1653" s="239"/>
      <c r="BW1653" s="240"/>
      <c r="BX1653" s="240"/>
      <c r="BY1653" s="240"/>
      <c r="BZ1653" s="240"/>
      <c r="CA1653" s="241"/>
      <c r="CB1653" s="241"/>
      <c r="CC1653" s="241"/>
      <c r="CD1653" s="241"/>
      <c r="CE1653" s="240"/>
    </row>
    <row r="1654" spans="1:83" ht="14.4" x14ac:dyDescent="0.3">
      <c r="A1654" s="269"/>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70"/>
      <c r="AE1654" s="270"/>
      <c r="AF1654" s="270"/>
      <c r="AG1654" s="270"/>
      <c r="AH1654" s="270"/>
      <c r="AI1654" s="270"/>
      <c r="AJ1654" s="270"/>
      <c r="AK1654" s="270"/>
      <c r="AL1654" s="270"/>
      <c r="AM1654" s="270"/>
      <c r="AN1654" s="270"/>
      <c r="AO1654" s="270"/>
      <c r="AP1654" s="270"/>
      <c r="AQ1654" s="270"/>
      <c r="AR1654" s="270"/>
      <c r="AS1654" s="270"/>
      <c r="AT1654" s="270"/>
      <c r="AU1654" s="270"/>
      <c r="AV1654" s="270"/>
      <c r="AW1654" s="277"/>
      <c r="AX1654" s="270"/>
      <c r="AY1654" s="270"/>
      <c r="AZ1654" s="270"/>
      <c r="BA1654" s="270"/>
      <c r="BB1654" s="270"/>
      <c r="BC1654" s="270"/>
      <c r="BD1654" s="270"/>
      <c r="BE1654" s="270"/>
      <c r="BH1654" s="240"/>
      <c r="BI1654" s="240"/>
      <c r="BJ1654" s="240"/>
      <c r="BK1654" s="240"/>
      <c r="BL1654" s="240"/>
      <c r="BM1654" s="240"/>
      <c r="BN1654" s="240"/>
      <c r="BO1654" s="240"/>
      <c r="BP1654" s="240"/>
      <c r="BQ1654" s="240"/>
      <c r="BR1654" s="240"/>
      <c r="BS1654" s="240"/>
      <c r="BT1654" s="240"/>
      <c r="BU1654" s="240"/>
      <c r="BV1654" s="239"/>
      <c r="BW1654" s="240"/>
      <c r="BX1654" s="240"/>
      <c r="BY1654" s="240"/>
      <c r="BZ1654" s="240"/>
      <c r="CA1654" s="241"/>
      <c r="CB1654" s="241"/>
      <c r="CC1654" s="241"/>
      <c r="CD1654" s="241"/>
      <c r="CE1654" s="240"/>
    </row>
    <row r="1655" spans="1:83" ht="14.4" x14ac:dyDescent="0.3">
      <c r="A1655" s="269"/>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70"/>
      <c r="AE1655" s="270"/>
      <c r="AF1655" s="270"/>
      <c r="AG1655" s="270"/>
      <c r="AH1655" s="270"/>
      <c r="AI1655" s="270"/>
      <c r="AJ1655" s="270"/>
      <c r="AK1655" s="270"/>
      <c r="AL1655" s="270"/>
      <c r="AM1655" s="270"/>
      <c r="AN1655" s="270"/>
      <c r="AO1655" s="270"/>
      <c r="AP1655" s="270"/>
      <c r="AQ1655" s="270"/>
      <c r="AR1655" s="270"/>
      <c r="AS1655" s="270"/>
      <c r="AT1655" s="270"/>
      <c r="AU1655" s="270"/>
      <c r="AV1655" s="270"/>
      <c r="AW1655" s="277"/>
      <c r="AX1655" s="270"/>
      <c r="AY1655" s="270"/>
      <c r="AZ1655" s="270"/>
      <c r="BA1655" s="270"/>
      <c r="BB1655" s="270"/>
      <c r="BC1655" s="270"/>
      <c r="BD1655" s="270"/>
      <c r="BE1655" s="270"/>
      <c r="BH1655" s="249"/>
      <c r="BI1655" s="249"/>
      <c r="BJ1655" s="249"/>
      <c r="BK1655" s="249"/>
      <c r="BL1655" s="249"/>
      <c r="BM1655" s="249"/>
      <c r="BN1655" s="249"/>
      <c r="BO1655" s="249"/>
      <c r="BP1655" s="249"/>
      <c r="BQ1655" s="249"/>
      <c r="BR1655" s="249"/>
      <c r="BS1655" s="249"/>
      <c r="BT1655" s="249"/>
      <c r="BU1655" s="249"/>
      <c r="BV1655" s="249"/>
      <c r="BW1655" s="249"/>
      <c r="BX1655" s="249"/>
      <c r="BY1655" s="249"/>
      <c r="BZ1655" s="249"/>
      <c r="CE1655" s="249"/>
    </row>
    <row r="1656" spans="1:83" ht="14.4" x14ac:dyDescent="0.3">
      <c r="A1656" s="269"/>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70"/>
      <c r="AE1656" s="270"/>
      <c r="AF1656" s="270"/>
      <c r="AG1656" s="270"/>
      <c r="AH1656" s="270"/>
      <c r="AI1656" s="270"/>
      <c r="AJ1656" s="270"/>
      <c r="AK1656" s="270"/>
      <c r="AL1656" s="270"/>
      <c r="AM1656" s="270"/>
      <c r="AN1656" s="270"/>
      <c r="AO1656" s="270"/>
      <c r="AP1656" s="270"/>
      <c r="AQ1656" s="270"/>
      <c r="AR1656" s="270"/>
      <c r="AS1656" s="270"/>
      <c r="AT1656" s="270"/>
      <c r="AU1656" s="270"/>
      <c r="AV1656" s="270"/>
      <c r="AW1656" s="277"/>
      <c r="AX1656" s="270"/>
      <c r="AY1656" s="270"/>
      <c r="AZ1656" s="270"/>
      <c r="BA1656" s="270"/>
      <c r="BB1656" s="270"/>
      <c r="BC1656" s="270"/>
      <c r="BD1656" s="270"/>
      <c r="BE1656" s="270"/>
      <c r="BH1656" s="249"/>
      <c r="BI1656" s="249"/>
      <c r="BJ1656" s="249"/>
      <c r="BK1656" s="249"/>
      <c r="BL1656" s="249"/>
      <c r="BM1656" s="249"/>
      <c r="BN1656" s="249"/>
      <c r="BO1656" s="249"/>
      <c r="BP1656" s="249"/>
      <c r="BQ1656" s="249"/>
      <c r="BR1656" s="249"/>
      <c r="BS1656" s="249"/>
      <c r="BT1656" s="249"/>
      <c r="BU1656" s="249"/>
      <c r="BV1656" s="249"/>
      <c r="BW1656" s="249"/>
      <c r="BX1656" s="249"/>
      <c r="BY1656" s="249"/>
      <c r="BZ1656" s="249"/>
      <c r="CE1656" s="249"/>
    </row>
    <row r="1657" spans="1:83" ht="14.4" x14ac:dyDescent="0.3">
      <c r="A1657" s="269"/>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70"/>
      <c r="AE1657" s="270"/>
      <c r="AF1657" s="270"/>
      <c r="AG1657" s="270"/>
      <c r="AH1657" s="270"/>
      <c r="AI1657" s="270"/>
      <c r="AJ1657" s="270"/>
      <c r="AK1657" s="270"/>
      <c r="AL1657" s="270"/>
      <c r="AM1657" s="270"/>
      <c r="AN1657" s="270"/>
      <c r="AO1657" s="270"/>
      <c r="AP1657" s="270"/>
      <c r="AQ1657" s="270"/>
      <c r="AR1657" s="270"/>
      <c r="AS1657" s="270"/>
      <c r="AT1657" s="270"/>
      <c r="AU1657" s="270"/>
      <c r="AV1657" s="270"/>
      <c r="AW1657" s="277"/>
      <c r="AX1657" s="270"/>
      <c r="AY1657" s="270"/>
      <c r="AZ1657" s="270"/>
      <c r="BA1657" s="270"/>
      <c r="BB1657" s="270"/>
      <c r="BC1657" s="270"/>
      <c r="BD1657" s="270"/>
      <c r="BE1657" s="270"/>
      <c r="BH1657" s="249"/>
      <c r="BI1657" s="249"/>
      <c r="BJ1657" s="249"/>
      <c r="BK1657" s="249"/>
      <c r="BL1657" s="249"/>
      <c r="BM1657" s="249"/>
      <c r="BN1657" s="249"/>
      <c r="BO1657" s="249"/>
      <c r="BP1657" s="249"/>
      <c r="BQ1657" s="249"/>
      <c r="BR1657" s="249"/>
      <c r="BS1657" s="249"/>
      <c r="BT1657" s="249"/>
      <c r="BU1657" s="249"/>
      <c r="BV1657" s="249"/>
      <c r="BW1657" s="249"/>
      <c r="BX1657" s="249"/>
      <c r="BY1657" s="249"/>
      <c r="BZ1657" s="249"/>
      <c r="CE1657" s="249"/>
    </row>
    <row r="1658" spans="1:83" ht="14.4" x14ac:dyDescent="0.3">
      <c r="A1658" s="269"/>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70"/>
      <c r="AE1658" s="270"/>
      <c r="AF1658" s="270"/>
      <c r="AG1658" s="270"/>
      <c r="AH1658" s="270"/>
      <c r="AI1658" s="270"/>
      <c r="AJ1658" s="270"/>
      <c r="AK1658" s="270"/>
      <c r="AL1658" s="270"/>
      <c r="AM1658" s="270"/>
      <c r="AN1658" s="270"/>
      <c r="AO1658" s="270"/>
      <c r="AP1658" s="270"/>
      <c r="AQ1658" s="270"/>
      <c r="AR1658" s="270"/>
      <c r="AS1658" s="270"/>
      <c r="AT1658" s="270"/>
      <c r="AU1658" s="270"/>
      <c r="AV1658" s="270"/>
      <c r="AW1658" s="277"/>
      <c r="AX1658" s="270"/>
      <c r="AY1658" s="270"/>
      <c r="AZ1658" s="270"/>
      <c r="BA1658" s="270"/>
      <c r="BB1658" s="270"/>
      <c r="BC1658" s="270"/>
      <c r="BD1658" s="270"/>
      <c r="BE1658" s="270"/>
      <c r="BH1658" s="249"/>
      <c r="BI1658" s="249"/>
      <c r="BJ1658" s="249"/>
      <c r="BK1658" s="249"/>
      <c r="BL1658" s="249"/>
      <c r="BM1658" s="249"/>
      <c r="BN1658" s="249"/>
      <c r="BO1658" s="249"/>
      <c r="BP1658" s="249"/>
      <c r="BQ1658" s="249"/>
      <c r="BR1658" s="249"/>
      <c r="BS1658" s="249"/>
      <c r="BT1658" s="249"/>
      <c r="BU1658" s="249"/>
      <c r="BV1658" s="249"/>
      <c r="BW1658" s="249"/>
      <c r="BX1658" s="249"/>
      <c r="BY1658" s="249"/>
      <c r="BZ1658" s="249"/>
      <c r="CE1658" s="249"/>
    </row>
    <row r="1659" spans="1:83" ht="14.4" x14ac:dyDescent="0.3">
      <c r="A1659" s="271"/>
      <c r="B1659" s="272"/>
      <c r="C1659" s="270"/>
      <c r="D1659" s="270"/>
      <c r="E1659" s="270"/>
      <c r="F1659" s="270"/>
      <c r="G1659" s="270"/>
      <c r="H1659" s="270"/>
      <c r="I1659" s="270"/>
      <c r="J1659" s="270"/>
      <c r="K1659" s="270"/>
      <c r="L1659" s="270"/>
      <c r="M1659" s="270"/>
      <c r="N1659" s="249"/>
      <c r="O1659" s="249"/>
      <c r="P1659" s="249"/>
      <c r="Q1659" s="249"/>
      <c r="R1659" s="249"/>
      <c r="S1659" s="249"/>
      <c r="T1659" s="249"/>
      <c r="U1659" s="249"/>
      <c r="V1659" s="249"/>
      <c r="W1659" s="249"/>
      <c r="X1659" s="249"/>
      <c r="Y1659" s="249"/>
      <c r="Z1659" s="249"/>
      <c r="AA1659" s="249"/>
      <c r="AB1659" s="249"/>
      <c r="AC1659" s="249"/>
      <c r="AD1659" s="249"/>
      <c r="AE1659" s="249"/>
      <c r="AF1659" s="249"/>
      <c r="AG1659" s="249"/>
      <c r="AH1659" s="249"/>
      <c r="AI1659" s="249"/>
      <c r="AJ1659" s="249"/>
      <c r="AK1659" s="249"/>
      <c r="AL1659" s="249"/>
      <c r="AM1659" s="249"/>
      <c r="AN1659" s="249"/>
      <c r="AO1659" s="249"/>
      <c r="AP1659" s="249"/>
      <c r="AQ1659" s="249"/>
      <c r="AR1659" s="249"/>
      <c r="AS1659" s="249"/>
      <c r="AT1659" s="249"/>
      <c r="AU1659" s="249"/>
      <c r="AV1659" s="249"/>
      <c r="AW1659" s="276"/>
      <c r="AX1659" s="249"/>
      <c r="AY1659" s="249"/>
      <c r="AZ1659" s="249"/>
      <c r="BA1659" s="249"/>
      <c r="BB1659" s="249"/>
      <c r="BC1659" s="249"/>
      <c r="BD1659" s="249"/>
      <c r="BE1659" s="270"/>
      <c r="BH1659" s="240"/>
      <c r="BI1659" s="240"/>
      <c r="BJ1659" s="240"/>
      <c r="BK1659" s="240"/>
      <c r="BL1659" s="240"/>
      <c r="BM1659" s="240"/>
      <c r="BN1659" s="240"/>
      <c r="BO1659" s="240"/>
      <c r="BP1659" s="240"/>
      <c r="BQ1659" s="240"/>
      <c r="BR1659" s="240"/>
      <c r="BS1659" s="240"/>
      <c r="BT1659" s="240"/>
      <c r="BU1659" s="240"/>
      <c r="BV1659" s="239"/>
      <c r="BW1659" s="240"/>
      <c r="BX1659" s="240"/>
      <c r="BY1659" s="240"/>
      <c r="BZ1659" s="240"/>
      <c r="CA1659" s="241"/>
      <c r="CB1659" s="241"/>
      <c r="CC1659" s="241"/>
      <c r="CD1659" s="241"/>
      <c r="CE1659" s="240"/>
    </row>
    <row r="1660" spans="1:83" ht="14.4" x14ac:dyDescent="0.3">
      <c r="A1660" s="269"/>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70"/>
      <c r="AE1660" s="270"/>
      <c r="AF1660" s="270"/>
      <c r="AG1660" s="270"/>
      <c r="AH1660" s="270"/>
      <c r="AI1660" s="270"/>
      <c r="AJ1660" s="270"/>
      <c r="AK1660" s="270"/>
      <c r="AL1660" s="270"/>
      <c r="AM1660" s="270"/>
      <c r="AN1660" s="270"/>
      <c r="AO1660" s="270"/>
      <c r="AP1660" s="270"/>
      <c r="AQ1660" s="270"/>
      <c r="AR1660" s="270"/>
      <c r="AS1660" s="270"/>
      <c r="AT1660" s="270"/>
      <c r="AU1660" s="270"/>
      <c r="AV1660" s="270"/>
      <c r="AW1660" s="277"/>
      <c r="AX1660" s="270"/>
      <c r="AY1660" s="270"/>
      <c r="AZ1660" s="270"/>
      <c r="BA1660" s="270"/>
      <c r="BB1660" s="270"/>
      <c r="BC1660" s="270"/>
      <c r="BD1660" s="270"/>
      <c r="BE1660" s="270"/>
      <c r="BH1660" s="249"/>
      <c r="BI1660" s="249"/>
      <c r="BJ1660" s="249"/>
      <c r="BK1660" s="249"/>
      <c r="BL1660" s="249"/>
      <c r="BM1660" s="249"/>
      <c r="BN1660" s="249"/>
      <c r="BO1660" s="249"/>
      <c r="BP1660" s="249"/>
      <c r="BQ1660" s="249"/>
      <c r="BR1660" s="249"/>
      <c r="BS1660" s="249"/>
      <c r="BT1660" s="249"/>
      <c r="BU1660" s="249"/>
      <c r="BV1660" s="249"/>
      <c r="BW1660" s="249"/>
      <c r="BX1660" s="249"/>
      <c r="BY1660" s="249"/>
      <c r="BZ1660" s="249"/>
      <c r="CE1660" s="249"/>
    </row>
    <row r="1661" spans="1:83" ht="14.4" x14ac:dyDescent="0.3">
      <c r="A1661" s="269"/>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70"/>
      <c r="AE1661" s="270"/>
      <c r="AF1661" s="270"/>
      <c r="AG1661" s="270"/>
      <c r="AH1661" s="270"/>
      <c r="AI1661" s="270"/>
      <c r="AJ1661" s="270"/>
      <c r="AK1661" s="270"/>
      <c r="AL1661" s="270"/>
      <c r="AM1661" s="270"/>
      <c r="AN1661" s="270"/>
      <c r="AO1661" s="270"/>
      <c r="AP1661" s="270"/>
      <c r="AQ1661" s="270"/>
      <c r="AR1661" s="270"/>
      <c r="AS1661" s="270"/>
      <c r="AT1661" s="270"/>
      <c r="AU1661" s="270"/>
      <c r="AV1661" s="270"/>
      <c r="AW1661" s="277"/>
      <c r="AX1661" s="270"/>
      <c r="AY1661" s="270"/>
      <c r="AZ1661" s="270"/>
      <c r="BA1661" s="270"/>
      <c r="BB1661" s="270"/>
      <c r="BC1661" s="270"/>
      <c r="BD1661" s="270"/>
      <c r="BE1661" s="270"/>
      <c r="BH1661" s="249"/>
      <c r="BI1661" s="249"/>
      <c r="BJ1661" s="249"/>
      <c r="BK1661" s="249"/>
      <c r="BL1661" s="249"/>
      <c r="BM1661" s="249"/>
      <c r="BN1661" s="249"/>
      <c r="BO1661" s="249"/>
      <c r="BP1661" s="249"/>
      <c r="BQ1661" s="249"/>
      <c r="BR1661" s="249"/>
      <c r="BS1661" s="249"/>
      <c r="BT1661" s="249"/>
      <c r="BU1661" s="249"/>
      <c r="BV1661" s="249"/>
      <c r="BW1661" s="249"/>
      <c r="BX1661" s="249"/>
      <c r="BY1661" s="249"/>
      <c r="BZ1661" s="249"/>
      <c r="CE1661" s="249"/>
    </row>
    <row r="1662" spans="1:83" ht="14.4" x14ac:dyDescent="0.3">
      <c r="A1662" s="269"/>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70"/>
      <c r="AE1662" s="270"/>
      <c r="AF1662" s="270"/>
      <c r="AG1662" s="270"/>
      <c r="AH1662" s="270"/>
      <c r="AI1662" s="270"/>
      <c r="AJ1662" s="270"/>
      <c r="AK1662" s="270"/>
      <c r="AL1662" s="270"/>
      <c r="AM1662" s="270"/>
      <c r="AN1662" s="270"/>
      <c r="AO1662" s="270"/>
      <c r="AP1662" s="270"/>
      <c r="AQ1662" s="270"/>
      <c r="AR1662" s="270"/>
      <c r="AS1662" s="270"/>
      <c r="AT1662" s="270"/>
      <c r="AU1662" s="270"/>
      <c r="AV1662" s="270"/>
      <c r="AW1662" s="277"/>
      <c r="AX1662" s="270"/>
      <c r="AY1662" s="270"/>
      <c r="AZ1662" s="270"/>
      <c r="BA1662" s="270"/>
      <c r="BB1662" s="270"/>
      <c r="BC1662" s="270"/>
      <c r="BD1662" s="270"/>
      <c r="BE1662" s="270"/>
      <c r="BH1662" s="249"/>
      <c r="BI1662" s="249"/>
      <c r="BJ1662" s="249"/>
      <c r="BK1662" s="249"/>
      <c r="BL1662" s="249"/>
      <c r="BM1662" s="249"/>
      <c r="BN1662" s="249"/>
      <c r="BO1662" s="249"/>
      <c r="BP1662" s="249"/>
      <c r="BQ1662" s="249"/>
      <c r="BR1662" s="249"/>
      <c r="BS1662" s="249"/>
      <c r="BT1662" s="249"/>
      <c r="BU1662" s="249"/>
      <c r="BV1662" s="249"/>
      <c r="BW1662" s="249"/>
      <c r="BX1662" s="249"/>
      <c r="BY1662" s="249"/>
      <c r="BZ1662" s="249"/>
      <c r="CE1662" s="249"/>
    </row>
    <row r="1663" spans="1:83" ht="14.4" x14ac:dyDescent="0.3">
      <c r="A1663" s="269"/>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70"/>
      <c r="AE1663" s="270"/>
      <c r="AF1663" s="270"/>
      <c r="AG1663" s="270"/>
      <c r="AH1663" s="270"/>
      <c r="AI1663" s="270"/>
      <c r="AJ1663" s="270"/>
      <c r="AK1663" s="270"/>
      <c r="AL1663" s="270"/>
      <c r="AM1663" s="270"/>
      <c r="AN1663" s="270"/>
      <c r="AO1663" s="270"/>
      <c r="AP1663" s="270"/>
      <c r="AQ1663" s="270"/>
      <c r="AR1663" s="270"/>
      <c r="AS1663" s="270"/>
      <c r="AT1663" s="270"/>
      <c r="AU1663" s="270"/>
      <c r="AV1663" s="270"/>
      <c r="AW1663" s="277"/>
      <c r="AX1663" s="270"/>
      <c r="AY1663" s="270"/>
      <c r="AZ1663" s="270"/>
      <c r="BA1663" s="270"/>
      <c r="BB1663" s="270"/>
      <c r="BC1663" s="270"/>
      <c r="BD1663" s="270"/>
      <c r="BE1663" s="270"/>
      <c r="BH1663" s="249"/>
      <c r="BI1663" s="249"/>
      <c r="BJ1663" s="249"/>
      <c r="BK1663" s="249"/>
      <c r="BL1663" s="249"/>
      <c r="BM1663" s="249"/>
      <c r="BN1663" s="249"/>
      <c r="BO1663" s="249"/>
      <c r="BP1663" s="249"/>
      <c r="BQ1663" s="249"/>
      <c r="BR1663" s="249"/>
      <c r="BS1663" s="249"/>
      <c r="BT1663" s="249"/>
      <c r="BU1663" s="249"/>
      <c r="BV1663" s="249"/>
      <c r="BW1663" s="249"/>
      <c r="BX1663" s="249"/>
      <c r="BY1663" s="249"/>
      <c r="BZ1663" s="249"/>
      <c r="CE1663" s="249"/>
    </row>
    <row r="1664" spans="1:83" ht="14.4" x14ac:dyDescent="0.3">
      <c r="A1664" s="269"/>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70"/>
      <c r="AE1664" s="270"/>
      <c r="AF1664" s="270"/>
      <c r="AG1664" s="270"/>
      <c r="AH1664" s="270"/>
      <c r="AI1664" s="270"/>
      <c r="AJ1664" s="270"/>
      <c r="AK1664" s="270"/>
      <c r="AL1664" s="270"/>
      <c r="AM1664" s="270"/>
      <c r="AN1664" s="270"/>
      <c r="AO1664" s="270"/>
      <c r="AP1664" s="270"/>
      <c r="AQ1664" s="270"/>
      <c r="AR1664" s="270"/>
      <c r="AS1664" s="270"/>
      <c r="AT1664" s="270"/>
      <c r="AU1664" s="270"/>
      <c r="AV1664" s="270"/>
      <c r="AW1664" s="277"/>
      <c r="AX1664" s="270"/>
      <c r="AY1664" s="270"/>
      <c r="AZ1664" s="270"/>
      <c r="BA1664" s="270"/>
      <c r="BB1664" s="270"/>
      <c r="BC1664" s="270"/>
      <c r="BD1664" s="270"/>
      <c r="BE1664" s="270"/>
      <c r="BH1664" s="240"/>
      <c r="BI1664" s="240"/>
      <c r="BJ1664" s="240"/>
      <c r="BK1664" s="240"/>
      <c r="BL1664" s="240"/>
      <c r="BM1664" s="240"/>
      <c r="BN1664" s="240"/>
      <c r="BO1664" s="240"/>
      <c r="BP1664" s="240"/>
      <c r="BQ1664" s="240"/>
      <c r="BR1664" s="240"/>
      <c r="BS1664" s="240"/>
      <c r="BT1664" s="240"/>
      <c r="BU1664" s="240"/>
      <c r="BV1664" s="239"/>
      <c r="BW1664" s="240"/>
      <c r="BX1664" s="240"/>
      <c r="BY1664" s="240"/>
      <c r="BZ1664" s="240"/>
      <c r="CA1664" s="241"/>
      <c r="CB1664" s="241"/>
      <c r="CC1664" s="241"/>
      <c r="CD1664" s="241"/>
      <c r="CE1664" s="240"/>
    </row>
    <row r="1665" spans="1:83" ht="14.4" x14ac:dyDescent="0.3">
      <c r="A1665" s="269"/>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270"/>
      <c r="AF1665" s="270"/>
      <c r="AG1665" s="270"/>
      <c r="AH1665" s="270"/>
      <c r="AI1665" s="270"/>
      <c r="AJ1665" s="270"/>
      <c r="AK1665" s="270"/>
      <c r="AL1665" s="270"/>
      <c r="AM1665" s="270"/>
      <c r="AN1665" s="270"/>
      <c r="AO1665" s="270"/>
      <c r="AP1665" s="270"/>
      <c r="AQ1665" s="270"/>
      <c r="AR1665" s="270"/>
      <c r="AS1665" s="270"/>
      <c r="AT1665" s="270"/>
      <c r="AU1665" s="270"/>
      <c r="AV1665" s="270"/>
      <c r="AW1665" s="277"/>
      <c r="AX1665" s="270"/>
      <c r="AY1665" s="270"/>
      <c r="AZ1665" s="270"/>
      <c r="BA1665" s="270"/>
      <c r="BB1665" s="270"/>
      <c r="BC1665" s="270"/>
      <c r="BD1665" s="270"/>
      <c r="BE1665" s="270"/>
      <c r="BH1665" s="249"/>
      <c r="BI1665" s="249"/>
      <c r="BJ1665" s="249"/>
      <c r="BK1665" s="249"/>
      <c r="BL1665" s="249"/>
      <c r="BM1665" s="249"/>
      <c r="BN1665" s="249"/>
      <c r="BO1665" s="249"/>
      <c r="BP1665" s="249"/>
      <c r="BQ1665" s="249"/>
      <c r="BR1665" s="249"/>
      <c r="BS1665" s="249"/>
      <c r="BT1665" s="249"/>
      <c r="BU1665" s="249"/>
      <c r="BV1665" s="249"/>
      <c r="BW1665" s="249"/>
      <c r="BX1665" s="249"/>
      <c r="BY1665" s="249"/>
      <c r="BZ1665" s="249"/>
      <c r="CE1665" s="249"/>
    </row>
    <row r="1666" spans="1:83" ht="14.4" x14ac:dyDescent="0.3">
      <c r="A1666" s="269"/>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270"/>
      <c r="AF1666" s="270"/>
      <c r="AG1666" s="270"/>
      <c r="AH1666" s="270"/>
      <c r="AI1666" s="270"/>
      <c r="AJ1666" s="270"/>
      <c r="AK1666" s="270"/>
      <c r="AL1666" s="270"/>
      <c r="AM1666" s="270"/>
      <c r="AN1666" s="270"/>
      <c r="AO1666" s="270"/>
      <c r="AP1666" s="270"/>
      <c r="AQ1666" s="270"/>
      <c r="AR1666" s="270"/>
      <c r="AS1666" s="270"/>
      <c r="AT1666" s="270"/>
      <c r="AU1666" s="270"/>
      <c r="AV1666" s="270"/>
      <c r="AW1666" s="277"/>
      <c r="AX1666" s="270"/>
      <c r="AY1666" s="270"/>
      <c r="AZ1666" s="270"/>
      <c r="BA1666" s="270"/>
      <c r="BB1666" s="270"/>
      <c r="BC1666" s="270"/>
      <c r="BD1666" s="270"/>
      <c r="BE1666" s="270"/>
      <c r="BH1666" s="240"/>
      <c r="BI1666" s="240"/>
      <c r="BJ1666" s="240"/>
      <c r="BK1666" s="240"/>
      <c r="BL1666" s="240"/>
      <c r="BM1666" s="240"/>
      <c r="BN1666" s="240"/>
      <c r="BO1666" s="240"/>
      <c r="BP1666" s="240"/>
      <c r="BQ1666" s="240"/>
      <c r="BR1666" s="240"/>
      <c r="BS1666" s="240"/>
      <c r="BT1666" s="240"/>
      <c r="BU1666" s="240"/>
      <c r="BV1666" s="239"/>
      <c r="BW1666" s="240"/>
      <c r="BX1666" s="240"/>
      <c r="BY1666" s="240"/>
      <c r="BZ1666" s="240"/>
      <c r="CA1666" s="241"/>
      <c r="CB1666" s="241"/>
      <c r="CC1666" s="241"/>
      <c r="CD1666" s="241"/>
      <c r="CE1666" s="240"/>
    </row>
    <row r="1667" spans="1:83" ht="14.4" x14ac:dyDescent="0.3">
      <c r="A1667" s="269"/>
      <c r="B1667" s="270"/>
      <c r="C1667" s="270"/>
      <c r="D1667" s="270"/>
      <c r="E1667" s="270"/>
      <c r="F1667" s="270"/>
      <c r="G1667" s="270"/>
      <c r="H1667" s="270"/>
      <c r="I1667" s="270"/>
      <c r="J1667" s="270"/>
      <c r="K1667" s="270"/>
      <c r="L1667" s="270"/>
      <c r="M1667" s="270"/>
      <c r="N1667" s="270"/>
      <c r="O1667" s="270"/>
      <c r="P1667" s="270"/>
      <c r="Q1667" s="270"/>
      <c r="R1667" s="270"/>
      <c r="S1667" s="270"/>
      <c r="T1667" s="270"/>
      <c r="U1667" s="270"/>
      <c r="V1667" s="270"/>
      <c r="W1667" s="270"/>
      <c r="X1667" s="270"/>
      <c r="Y1667" s="270"/>
      <c r="Z1667" s="270"/>
      <c r="AA1667" s="270"/>
      <c r="AB1667" s="270"/>
      <c r="AC1667" s="270"/>
      <c r="AD1667" s="270"/>
      <c r="AE1667" s="270"/>
      <c r="AF1667" s="270"/>
      <c r="AG1667" s="270"/>
      <c r="AH1667" s="270"/>
      <c r="AI1667" s="270"/>
      <c r="AJ1667" s="270"/>
      <c r="AK1667" s="270"/>
      <c r="AL1667" s="270"/>
      <c r="AM1667" s="270"/>
      <c r="AN1667" s="270"/>
      <c r="AO1667" s="270"/>
      <c r="AP1667" s="270"/>
      <c r="AQ1667" s="270"/>
      <c r="AR1667" s="270"/>
      <c r="AS1667" s="270"/>
      <c r="AT1667" s="270"/>
      <c r="AU1667" s="270"/>
      <c r="AV1667" s="270"/>
      <c r="AW1667" s="277"/>
      <c r="AX1667" s="270"/>
      <c r="AY1667" s="270"/>
      <c r="AZ1667" s="270"/>
      <c r="BA1667" s="270"/>
      <c r="BB1667" s="270"/>
      <c r="BC1667" s="270"/>
      <c r="BD1667" s="270"/>
      <c r="BE1667" s="270"/>
      <c r="BH1667" s="249"/>
      <c r="BI1667" s="249"/>
      <c r="BJ1667" s="249"/>
      <c r="BK1667" s="249"/>
      <c r="BL1667" s="249"/>
      <c r="BM1667" s="249"/>
      <c r="BN1667" s="249"/>
      <c r="BO1667" s="249"/>
      <c r="BP1667" s="249"/>
      <c r="BQ1667" s="249"/>
      <c r="BR1667" s="249"/>
      <c r="BS1667" s="249"/>
      <c r="BT1667" s="249"/>
      <c r="BU1667" s="249"/>
      <c r="BV1667" s="249"/>
      <c r="BW1667" s="249"/>
      <c r="BX1667" s="249"/>
      <c r="BY1667" s="249"/>
      <c r="BZ1667" s="249"/>
      <c r="CE1667" s="249"/>
    </row>
    <row r="1668" spans="1:83" ht="14.4" x14ac:dyDescent="0.3">
      <c r="A1668" s="269"/>
      <c r="B1668" s="270"/>
      <c r="C1668" s="270"/>
      <c r="D1668" s="270"/>
      <c r="E1668" s="270"/>
      <c r="F1668" s="270"/>
      <c r="G1668" s="270"/>
      <c r="H1668" s="270"/>
      <c r="I1668" s="270"/>
      <c r="J1668" s="270"/>
      <c r="K1668" s="270"/>
      <c r="L1668" s="270"/>
      <c r="M1668" s="270"/>
      <c r="N1668" s="270"/>
      <c r="O1668" s="270"/>
      <c r="P1668" s="270"/>
      <c r="Q1668" s="270"/>
      <c r="R1668" s="270"/>
      <c r="S1668" s="270"/>
      <c r="T1668" s="270"/>
      <c r="U1668" s="270"/>
      <c r="V1668" s="270"/>
      <c r="W1668" s="270"/>
      <c r="X1668" s="270"/>
      <c r="Y1668" s="270"/>
      <c r="Z1668" s="270"/>
      <c r="AA1668" s="270"/>
      <c r="AB1668" s="270"/>
      <c r="AC1668" s="270"/>
      <c r="AD1668" s="270"/>
      <c r="AE1668" s="270"/>
      <c r="AF1668" s="270"/>
      <c r="AG1668" s="270"/>
      <c r="AH1668" s="270"/>
      <c r="AI1668" s="270"/>
      <c r="AJ1668" s="270"/>
      <c r="AK1668" s="270"/>
      <c r="AL1668" s="270"/>
      <c r="AM1668" s="270"/>
      <c r="AN1668" s="270"/>
      <c r="AO1668" s="270"/>
      <c r="AP1668" s="270"/>
      <c r="AQ1668" s="270"/>
      <c r="AR1668" s="270"/>
      <c r="AS1668" s="270"/>
      <c r="AT1668" s="270"/>
      <c r="AU1668" s="270"/>
      <c r="AV1668" s="270"/>
      <c r="AW1668" s="277"/>
      <c r="AX1668" s="270"/>
      <c r="AY1668" s="270"/>
      <c r="AZ1668" s="270"/>
      <c r="BA1668" s="270"/>
      <c r="BB1668" s="270"/>
      <c r="BC1668" s="270"/>
      <c r="BD1668" s="270"/>
      <c r="BE1668" s="270"/>
      <c r="BH1668" s="249"/>
      <c r="BI1668" s="249"/>
      <c r="BJ1668" s="249"/>
      <c r="BK1668" s="249"/>
      <c r="BL1668" s="249"/>
      <c r="BM1668" s="249"/>
      <c r="BN1668" s="249"/>
      <c r="BO1668" s="249"/>
      <c r="BP1668" s="249"/>
      <c r="BQ1668" s="249"/>
      <c r="BR1668" s="249"/>
      <c r="BS1668" s="249"/>
      <c r="BT1668" s="249"/>
      <c r="BU1668" s="249"/>
      <c r="BV1668" s="249"/>
      <c r="BW1668" s="249"/>
      <c r="BX1668" s="249"/>
      <c r="BY1668" s="249"/>
      <c r="BZ1668" s="249"/>
      <c r="CE1668" s="249"/>
    </row>
    <row r="1669" spans="1:83" ht="14.4" x14ac:dyDescent="0.3">
      <c r="A1669" s="269"/>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70"/>
      <c r="AE1669" s="270"/>
      <c r="AF1669" s="270"/>
      <c r="AG1669" s="270"/>
      <c r="AH1669" s="270"/>
      <c r="AI1669" s="270"/>
      <c r="AJ1669" s="270"/>
      <c r="AK1669" s="270"/>
      <c r="AL1669" s="270"/>
      <c r="AM1669" s="270"/>
      <c r="AN1669" s="270"/>
      <c r="AO1669" s="270"/>
      <c r="AP1669" s="270"/>
      <c r="AQ1669" s="270"/>
      <c r="AR1669" s="270"/>
      <c r="AS1669" s="270"/>
      <c r="AT1669" s="270"/>
      <c r="AU1669" s="270"/>
      <c r="AV1669" s="270"/>
      <c r="AW1669" s="277"/>
      <c r="AX1669" s="270"/>
      <c r="AY1669" s="270"/>
      <c r="AZ1669" s="270"/>
      <c r="BA1669" s="270"/>
      <c r="BB1669" s="270"/>
      <c r="BC1669" s="270"/>
      <c r="BD1669" s="270"/>
      <c r="BE1669" s="270"/>
      <c r="BH1669" s="240"/>
      <c r="BI1669" s="240"/>
      <c r="BJ1669" s="240"/>
      <c r="BK1669" s="240"/>
      <c r="BL1669" s="240"/>
      <c r="BM1669" s="240"/>
      <c r="BN1669" s="240"/>
      <c r="BO1669" s="240"/>
      <c r="BP1669" s="240"/>
      <c r="BQ1669" s="240"/>
      <c r="BR1669" s="240"/>
      <c r="BS1669" s="240"/>
      <c r="BT1669" s="240"/>
      <c r="BU1669" s="240"/>
      <c r="BV1669" s="239"/>
      <c r="BW1669" s="240"/>
      <c r="BX1669" s="240"/>
      <c r="BY1669" s="240"/>
      <c r="BZ1669" s="240"/>
      <c r="CA1669" s="241"/>
      <c r="CB1669" s="241"/>
      <c r="CC1669" s="241"/>
      <c r="CD1669" s="241"/>
      <c r="CE1669" s="240"/>
    </row>
    <row r="1670" spans="1:83" ht="14.4" x14ac:dyDescent="0.3">
      <c r="A1670" s="269"/>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70"/>
      <c r="AE1670" s="270"/>
      <c r="AF1670" s="270"/>
      <c r="AG1670" s="270"/>
      <c r="AH1670" s="270"/>
      <c r="AI1670" s="270"/>
      <c r="AJ1670" s="270"/>
      <c r="AK1670" s="270"/>
      <c r="AL1670" s="270"/>
      <c r="AM1670" s="270"/>
      <c r="AN1670" s="270"/>
      <c r="AO1670" s="270"/>
      <c r="AP1670" s="270"/>
      <c r="AQ1670" s="270"/>
      <c r="AR1670" s="270"/>
      <c r="AS1670" s="270"/>
      <c r="AT1670" s="270"/>
      <c r="AU1670" s="270"/>
      <c r="AV1670" s="270"/>
      <c r="AW1670" s="277"/>
      <c r="AX1670" s="270"/>
      <c r="AY1670" s="270"/>
      <c r="AZ1670" s="270"/>
      <c r="BA1670" s="270"/>
      <c r="BB1670" s="270"/>
      <c r="BC1670" s="270"/>
      <c r="BD1670" s="270"/>
      <c r="BE1670" s="270"/>
      <c r="BH1670" s="249"/>
      <c r="BI1670" s="249"/>
      <c r="BJ1670" s="249"/>
      <c r="BK1670" s="249"/>
      <c r="BL1670" s="249"/>
      <c r="BM1670" s="249"/>
      <c r="BN1670" s="249"/>
      <c r="BO1670" s="249"/>
      <c r="BP1670" s="249"/>
      <c r="BQ1670" s="249"/>
      <c r="BR1670" s="249"/>
      <c r="BS1670" s="249"/>
      <c r="BT1670" s="249"/>
      <c r="BU1670" s="249"/>
      <c r="BV1670" s="249"/>
      <c r="BW1670" s="249"/>
      <c r="BX1670" s="249"/>
      <c r="BY1670" s="249"/>
      <c r="BZ1670" s="249"/>
      <c r="CE1670" s="249"/>
    </row>
    <row r="1671" spans="1:83" ht="14.4" x14ac:dyDescent="0.3">
      <c r="A1671" s="269"/>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70"/>
      <c r="AE1671" s="270"/>
      <c r="AF1671" s="270"/>
      <c r="AG1671" s="270"/>
      <c r="AH1671" s="270"/>
      <c r="AI1671" s="270"/>
      <c r="AJ1671" s="270"/>
      <c r="AK1671" s="270"/>
      <c r="AL1671" s="270"/>
      <c r="AM1671" s="270"/>
      <c r="AN1671" s="270"/>
      <c r="AO1671" s="270"/>
      <c r="AP1671" s="270"/>
      <c r="AQ1671" s="270"/>
      <c r="AR1671" s="270"/>
      <c r="AS1671" s="270"/>
      <c r="AT1671" s="270"/>
      <c r="AU1671" s="270"/>
      <c r="AV1671" s="270"/>
      <c r="AW1671" s="277"/>
      <c r="AX1671" s="270"/>
      <c r="AY1671" s="270"/>
      <c r="AZ1671" s="270"/>
      <c r="BA1671" s="270"/>
      <c r="BB1671" s="270"/>
      <c r="BC1671" s="270"/>
      <c r="BD1671" s="270"/>
      <c r="BE1671" s="270"/>
      <c r="BH1671" s="249"/>
      <c r="BI1671" s="249"/>
      <c r="BJ1671" s="249"/>
      <c r="BK1671" s="249"/>
      <c r="BL1671" s="249"/>
      <c r="BM1671" s="249"/>
      <c r="BN1671" s="249"/>
      <c r="BO1671" s="249"/>
      <c r="BP1671" s="249"/>
      <c r="BQ1671" s="249"/>
      <c r="BR1671" s="249"/>
      <c r="BS1671" s="249"/>
      <c r="BT1671" s="249"/>
      <c r="BU1671" s="249"/>
      <c r="BV1671" s="249"/>
      <c r="BW1671" s="249"/>
      <c r="BX1671" s="249"/>
      <c r="BY1671" s="249"/>
      <c r="BZ1671" s="249"/>
      <c r="CE1671" s="249"/>
    </row>
    <row r="1672" spans="1:83" ht="14.4" x14ac:dyDescent="0.3">
      <c r="A1672" s="271"/>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49"/>
      <c r="AC1672" s="249"/>
      <c r="AD1672" s="249"/>
      <c r="AE1672" s="249"/>
      <c r="AF1672" s="249"/>
      <c r="AG1672" s="249"/>
      <c r="AH1672" s="249"/>
      <c r="AI1672" s="249"/>
      <c r="AJ1672" s="249"/>
      <c r="AK1672" s="249"/>
      <c r="AL1672" s="249"/>
      <c r="AM1672" s="249"/>
      <c r="AN1672" s="249"/>
      <c r="AO1672" s="249"/>
      <c r="AP1672" s="249"/>
      <c r="AQ1672" s="249"/>
      <c r="AR1672" s="249"/>
      <c r="AS1672" s="249"/>
      <c r="AT1672" s="249"/>
      <c r="AU1672" s="249"/>
      <c r="AV1672" s="249"/>
      <c r="AW1672" s="276"/>
      <c r="AX1672" s="249"/>
      <c r="AY1672" s="249"/>
      <c r="AZ1672" s="249"/>
      <c r="BA1672" s="249"/>
      <c r="BB1672" s="249"/>
      <c r="BC1672" s="249"/>
      <c r="BD1672" s="249"/>
      <c r="BE1672" s="270"/>
      <c r="BH1672" s="249"/>
      <c r="BI1672" s="249"/>
      <c r="BJ1672" s="249"/>
      <c r="BK1672" s="249"/>
      <c r="BL1672" s="249"/>
      <c r="BM1672" s="249"/>
      <c r="BN1672" s="249"/>
      <c r="BO1672" s="249"/>
      <c r="BP1672" s="249"/>
      <c r="BQ1672" s="249"/>
      <c r="BR1672" s="249"/>
      <c r="BS1672" s="249"/>
      <c r="BT1672" s="249"/>
      <c r="BU1672" s="249"/>
      <c r="BV1672" s="249"/>
      <c r="BW1672" s="249"/>
      <c r="BX1672" s="249"/>
      <c r="BY1672" s="249"/>
      <c r="BZ1672" s="249"/>
      <c r="CE1672" s="249"/>
    </row>
    <row r="1673" spans="1:83" ht="14.4" x14ac:dyDescent="0.3">
      <c r="A1673" s="269"/>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70"/>
      <c r="AE1673" s="270"/>
      <c r="AF1673" s="270"/>
      <c r="AG1673" s="270"/>
      <c r="AH1673" s="270"/>
      <c r="AI1673" s="270"/>
      <c r="AJ1673" s="270"/>
      <c r="AK1673" s="270"/>
      <c r="AL1673" s="270"/>
      <c r="AM1673" s="270"/>
      <c r="AN1673" s="270"/>
      <c r="AO1673" s="270"/>
      <c r="AP1673" s="270"/>
      <c r="AQ1673" s="270"/>
      <c r="AR1673" s="270"/>
      <c r="AS1673" s="270"/>
      <c r="AT1673" s="270"/>
      <c r="AU1673" s="270"/>
      <c r="AV1673" s="270"/>
      <c r="AW1673" s="277"/>
      <c r="AX1673" s="270"/>
      <c r="AY1673" s="270"/>
      <c r="AZ1673" s="270"/>
      <c r="BA1673" s="270"/>
      <c r="BB1673" s="270"/>
      <c r="BC1673" s="270"/>
      <c r="BD1673" s="270"/>
      <c r="BE1673" s="270"/>
      <c r="BH1673" s="249"/>
      <c r="BI1673" s="249"/>
      <c r="BJ1673" s="249"/>
      <c r="BK1673" s="249"/>
      <c r="BL1673" s="249"/>
      <c r="BM1673" s="249"/>
      <c r="BN1673" s="249"/>
      <c r="BO1673" s="249"/>
      <c r="BP1673" s="249"/>
      <c r="BQ1673" s="249"/>
      <c r="BR1673" s="249"/>
      <c r="BS1673" s="249"/>
      <c r="BT1673" s="249"/>
      <c r="BU1673" s="249"/>
      <c r="BV1673" s="249"/>
      <c r="BW1673" s="249"/>
      <c r="BX1673" s="249"/>
      <c r="BY1673" s="249"/>
      <c r="BZ1673" s="249"/>
      <c r="CE1673" s="249"/>
    </row>
    <row r="1674" spans="1:83" ht="14.4" x14ac:dyDescent="0.3">
      <c r="A1674" s="269"/>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270"/>
      <c r="AF1674" s="270"/>
      <c r="AG1674" s="270"/>
      <c r="AH1674" s="270"/>
      <c r="AI1674" s="270"/>
      <c r="AJ1674" s="270"/>
      <c r="AK1674" s="270"/>
      <c r="AL1674" s="270"/>
      <c r="AM1674" s="270"/>
      <c r="AN1674" s="270"/>
      <c r="AO1674" s="270"/>
      <c r="AP1674" s="270"/>
      <c r="AQ1674" s="270"/>
      <c r="AR1674" s="270"/>
      <c r="AS1674" s="270"/>
      <c r="AT1674" s="270"/>
      <c r="AU1674" s="270"/>
      <c r="AV1674" s="270"/>
      <c r="AW1674" s="277"/>
      <c r="AX1674" s="270"/>
      <c r="AY1674" s="270"/>
      <c r="AZ1674" s="270"/>
      <c r="BA1674" s="270"/>
      <c r="BB1674" s="270"/>
      <c r="BC1674" s="270"/>
      <c r="BD1674" s="270"/>
      <c r="BE1674" s="270"/>
      <c r="BH1674" s="249"/>
      <c r="BI1674" s="249"/>
      <c r="BJ1674" s="249"/>
      <c r="BK1674" s="249"/>
      <c r="BL1674" s="249"/>
      <c r="BM1674" s="249"/>
      <c r="BN1674" s="249"/>
      <c r="BO1674" s="249"/>
      <c r="BP1674" s="249"/>
      <c r="BQ1674" s="249"/>
      <c r="BR1674" s="249"/>
      <c r="BS1674" s="249"/>
      <c r="BT1674" s="249"/>
      <c r="BU1674" s="249"/>
      <c r="BV1674" s="249"/>
      <c r="BW1674" s="249"/>
      <c r="BX1674" s="249"/>
      <c r="BY1674" s="249"/>
      <c r="BZ1674" s="249"/>
      <c r="CE1674" s="249"/>
    </row>
    <row r="1675" spans="1:83" ht="14.4" x14ac:dyDescent="0.3">
      <c r="A1675" s="269"/>
      <c r="B1675" s="270"/>
      <c r="C1675" s="274"/>
      <c r="D1675" s="274"/>
      <c r="E1675" s="274"/>
      <c r="F1675" s="274"/>
      <c r="G1675" s="274"/>
      <c r="H1675" s="274"/>
      <c r="I1675" s="274"/>
      <c r="J1675" s="274"/>
      <c r="K1675" s="274"/>
      <c r="L1675" s="274"/>
      <c r="M1675" s="274"/>
      <c r="N1675" s="274"/>
      <c r="O1675" s="274"/>
      <c r="P1675" s="274"/>
      <c r="Q1675" s="274"/>
      <c r="R1675" s="274"/>
      <c r="S1675" s="274"/>
      <c r="T1675" s="274"/>
      <c r="U1675" s="274"/>
      <c r="V1675" s="274"/>
      <c r="W1675" s="274"/>
      <c r="X1675" s="274"/>
      <c r="Y1675" s="274"/>
      <c r="Z1675" s="274"/>
      <c r="AA1675" s="274"/>
      <c r="AB1675" s="274"/>
      <c r="AC1675" s="274"/>
      <c r="AD1675" s="274"/>
      <c r="AE1675" s="274"/>
      <c r="AF1675" s="274"/>
      <c r="AG1675" s="274"/>
      <c r="AH1675" s="274"/>
      <c r="AI1675" s="274"/>
      <c r="AJ1675" s="274"/>
      <c r="AK1675" s="274"/>
      <c r="AL1675" s="274"/>
      <c r="AM1675" s="274"/>
      <c r="AN1675" s="274"/>
      <c r="AO1675" s="274"/>
      <c r="AP1675" s="274"/>
      <c r="AQ1675" s="274"/>
      <c r="AR1675" s="274"/>
      <c r="AS1675" s="274"/>
      <c r="AT1675" s="274"/>
      <c r="AU1675" s="274"/>
      <c r="AV1675" s="274"/>
      <c r="AW1675" s="278"/>
      <c r="AX1675" s="274"/>
      <c r="AY1675" s="274"/>
      <c r="AZ1675" s="274"/>
      <c r="BA1675" s="274"/>
      <c r="BB1675" s="274"/>
      <c r="BC1675" s="274"/>
      <c r="BD1675" s="274"/>
      <c r="BE1675" s="270"/>
      <c r="BH1675" s="249"/>
      <c r="BI1675" s="249"/>
      <c r="BJ1675" s="249"/>
      <c r="BK1675" s="249"/>
      <c r="BL1675" s="249"/>
      <c r="BM1675" s="249"/>
      <c r="BN1675" s="249"/>
      <c r="BO1675" s="249"/>
      <c r="BP1675" s="249"/>
      <c r="BQ1675" s="249"/>
      <c r="BR1675" s="249"/>
      <c r="BS1675" s="249"/>
      <c r="BT1675" s="249"/>
      <c r="BU1675" s="249"/>
      <c r="BV1675" s="249"/>
      <c r="BW1675" s="249"/>
      <c r="BX1675" s="249"/>
      <c r="BY1675" s="249"/>
      <c r="BZ1675" s="249"/>
      <c r="CE1675" s="249"/>
    </row>
    <row r="1676" spans="1:83" ht="14.4" x14ac:dyDescent="0.3">
      <c r="A1676" s="269"/>
      <c r="B1676" s="270"/>
      <c r="C1676" s="274"/>
      <c r="D1676" s="274"/>
      <c r="E1676" s="274"/>
      <c r="F1676" s="274"/>
      <c r="G1676" s="274"/>
      <c r="H1676" s="274"/>
      <c r="I1676" s="274"/>
      <c r="J1676" s="274"/>
      <c r="K1676" s="274"/>
      <c r="L1676" s="274"/>
      <c r="M1676" s="274"/>
      <c r="N1676" s="274"/>
      <c r="O1676" s="274"/>
      <c r="P1676" s="274"/>
      <c r="Q1676" s="274"/>
      <c r="R1676" s="274"/>
      <c r="S1676" s="274"/>
      <c r="T1676" s="274"/>
      <c r="U1676" s="274"/>
      <c r="V1676" s="274"/>
      <c r="W1676" s="274"/>
      <c r="X1676" s="274"/>
      <c r="Y1676" s="274"/>
      <c r="Z1676" s="274"/>
      <c r="AA1676" s="274"/>
      <c r="AB1676" s="274"/>
      <c r="AC1676" s="274"/>
      <c r="AD1676" s="274"/>
      <c r="AE1676" s="274"/>
      <c r="AF1676" s="274"/>
      <c r="AG1676" s="274"/>
      <c r="AH1676" s="274"/>
      <c r="AI1676" s="274"/>
      <c r="AJ1676" s="274"/>
      <c r="AK1676" s="274"/>
      <c r="AL1676" s="274"/>
      <c r="AM1676" s="274"/>
      <c r="AN1676" s="274"/>
      <c r="AO1676" s="274"/>
      <c r="AP1676" s="274"/>
      <c r="AQ1676" s="274"/>
      <c r="AR1676" s="274"/>
      <c r="AS1676" s="274"/>
      <c r="AT1676" s="274"/>
      <c r="AU1676" s="274"/>
      <c r="AV1676" s="274"/>
      <c r="AW1676" s="278"/>
      <c r="AX1676" s="274"/>
      <c r="AY1676" s="274"/>
      <c r="AZ1676" s="274"/>
      <c r="BA1676" s="274"/>
      <c r="BB1676" s="274"/>
      <c r="BC1676" s="274"/>
      <c r="BD1676" s="274"/>
      <c r="BE1676" s="270"/>
      <c r="BH1676" s="249"/>
      <c r="BI1676" s="249"/>
      <c r="BJ1676" s="249"/>
      <c r="BK1676" s="249"/>
      <c r="BL1676" s="249"/>
      <c r="BM1676" s="249"/>
      <c r="BN1676" s="249"/>
      <c r="BO1676" s="249"/>
      <c r="BP1676" s="249"/>
      <c r="BQ1676" s="249"/>
      <c r="BR1676" s="249"/>
      <c r="BS1676" s="249"/>
      <c r="BT1676" s="249"/>
      <c r="BU1676" s="249"/>
      <c r="BV1676" s="249"/>
      <c r="BW1676" s="249"/>
      <c r="BX1676" s="249"/>
      <c r="BY1676" s="249"/>
      <c r="BZ1676" s="249"/>
      <c r="CE1676" s="249"/>
    </row>
    <row r="1677" spans="1:83" ht="14.4" x14ac:dyDescent="0.3">
      <c r="A1677" s="269"/>
      <c r="B1677" s="270"/>
      <c r="C1677" s="274"/>
      <c r="D1677" s="274"/>
      <c r="E1677" s="274"/>
      <c r="F1677" s="274"/>
      <c r="G1677" s="274"/>
      <c r="H1677" s="274"/>
      <c r="I1677" s="274"/>
      <c r="J1677" s="274"/>
      <c r="K1677" s="274"/>
      <c r="L1677" s="274"/>
      <c r="M1677" s="274"/>
      <c r="N1677" s="274"/>
      <c r="O1677" s="274"/>
      <c r="P1677" s="274"/>
      <c r="Q1677" s="274"/>
      <c r="R1677" s="274"/>
      <c r="S1677" s="274"/>
      <c r="T1677" s="274"/>
      <c r="U1677" s="274"/>
      <c r="V1677" s="274"/>
      <c r="W1677" s="274"/>
      <c r="X1677" s="274"/>
      <c r="Y1677" s="274"/>
      <c r="Z1677" s="274"/>
      <c r="AA1677" s="274"/>
      <c r="AB1677" s="274"/>
      <c r="AC1677" s="274"/>
      <c r="AD1677" s="274"/>
      <c r="AE1677" s="274"/>
      <c r="AF1677" s="274"/>
      <c r="AG1677" s="274"/>
      <c r="AH1677" s="274"/>
      <c r="AI1677" s="274"/>
      <c r="AJ1677" s="274"/>
      <c r="AK1677" s="274"/>
      <c r="AL1677" s="274"/>
      <c r="AM1677" s="274"/>
      <c r="AN1677" s="274"/>
      <c r="AO1677" s="274"/>
      <c r="AP1677" s="274"/>
      <c r="AQ1677" s="274"/>
      <c r="AR1677" s="274"/>
      <c r="AS1677" s="274"/>
      <c r="AT1677" s="274"/>
      <c r="AU1677" s="274"/>
      <c r="AV1677" s="274"/>
      <c r="AW1677" s="278"/>
      <c r="AX1677" s="274"/>
      <c r="AY1677" s="274"/>
      <c r="AZ1677" s="274"/>
      <c r="BA1677" s="274"/>
      <c r="BB1677" s="274"/>
      <c r="BC1677" s="274"/>
      <c r="BD1677" s="274"/>
      <c r="BE1677" s="270"/>
      <c r="BH1677" s="249"/>
      <c r="BI1677" s="249"/>
      <c r="BJ1677" s="249"/>
      <c r="BK1677" s="249"/>
      <c r="BL1677" s="249"/>
      <c r="BM1677" s="249"/>
      <c r="BN1677" s="249"/>
      <c r="BO1677" s="249"/>
      <c r="BP1677" s="249"/>
      <c r="BQ1677" s="249"/>
      <c r="BR1677" s="249"/>
      <c r="BS1677" s="249"/>
      <c r="BT1677" s="249"/>
      <c r="BU1677" s="249"/>
      <c r="BV1677" s="249"/>
      <c r="BW1677" s="249"/>
      <c r="BX1677" s="249"/>
      <c r="BY1677" s="249"/>
      <c r="BZ1677" s="249"/>
      <c r="CE1677" s="249"/>
    </row>
    <row r="1678" spans="1:83" ht="14.4" x14ac:dyDescent="0.3">
      <c r="A1678" s="271"/>
      <c r="B1678" s="270"/>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BE1678" s="270"/>
      <c r="BH1678" s="249"/>
      <c r="BI1678" s="249"/>
      <c r="BJ1678" s="249"/>
      <c r="BK1678" s="249"/>
      <c r="BL1678" s="249"/>
      <c r="BM1678" s="249"/>
      <c r="BN1678" s="249"/>
      <c r="BO1678" s="249"/>
      <c r="BP1678" s="249"/>
      <c r="BQ1678" s="249"/>
      <c r="BR1678" s="249"/>
      <c r="BS1678" s="249"/>
      <c r="BT1678" s="249"/>
      <c r="BU1678" s="249"/>
      <c r="BV1678" s="249"/>
      <c r="BW1678" s="249"/>
      <c r="BX1678" s="249"/>
      <c r="BY1678" s="249"/>
      <c r="BZ1678" s="249"/>
      <c r="CE1678" s="249"/>
    </row>
    <row r="1679" spans="1:83" ht="14.4" x14ac:dyDescent="0.3">
      <c r="A1679" s="269"/>
      <c r="B1679" s="270"/>
      <c r="C1679" s="274"/>
      <c r="D1679" s="274"/>
      <c r="E1679" s="274"/>
      <c r="F1679" s="274"/>
      <c r="G1679" s="274"/>
      <c r="H1679" s="274"/>
      <c r="I1679" s="274"/>
      <c r="J1679" s="274"/>
      <c r="K1679" s="274"/>
      <c r="L1679" s="274"/>
      <c r="M1679" s="274"/>
      <c r="N1679" s="274"/>
      <c r="O1679" s="274"/>
      <c r="P1679" s="274"/>
      <c r="Q1679" s="274"/>
      <c r="R1679" s="274"/>
      <c r="S1679" s="274"/>
      <c r="T1679" s="274"/>
      <c r="U1679" s="274"/>
      <c r="V1679" s="274"/>
      <c r="W1679" s="274"/>
      <c r="X1679" s="274"/>
      <c r="Y1679" s="274"/>
      <c r="Z1679" s="274"/>
      <c r="AA1679" s="274"/>
      <c r="AB1679" s="274"/>
      <c r="AC1679" s="274"/>
      <c r="AD1679" s="274"/>
      <c r="AE1679" s="274"/>
      <c r="AF1679" s="274"/>
      <c r="AG1679" s="274"/>
      <c r="AH1679" s="274"/>
      <c r="AI1679" s="274"/>
      <c r="AJ1679" s="274"/>
      <c r="AK1679" s="274"/>
      <c r="AL1679" s="274"/>
      <c r="AM1679" s="274"/>
      <c r="AN1679" s="274"/>
      <c r="AO1679" s="274"/>
      <c r="AP1679" s="274"/>
      <c r="AQ1679" s="274"/>
      <c r="AR1679" s="274"/>
      <c r="AS1679" s="274"/>
      <c r="AT1679" s="274"/>
      <c r="AU1679" s="274"/>
      <c r="AV1679" s="274"/>
      <c r="AW1679" s="278"/>
      <c r="AX1679" s="274"/>
      <c r="AY1679" s="274"/>
      <c r="AZ1679" s="274"/>
      <c r="BA1679" s="274"/>
      <c r="BB1679" s="274"/>
      <c r="BC1679" s="274"/>
      <c r="BD1679" s="274"/>
      <c r="BE1679" s="270"/>
      <c r="BH1679" s="249"/>
      <c r="BI1679" s="249"/>
      <c r="BJ1679" s="249"/>
      <c r="BK1679" s="249"/>
      <c r="BL1679" s="249"/>
      <c r="BM1679" s="249"/>
      <c r="BN1679" s="249"/>
      <c r="BO1679" s="249"/>
      <c r="BP1679" s="249"/>
      <c r="BQ1679" s="249"/>
      <c r="BR1679" s="249"/>
      <c r="BS1679" s="249"/>
      <c r="BT1679" s="249"/>
      <c r="BU1679" s="249"/>
      <c r="BV1679" s="249"/>
      <c r="BW1679" s="249"/>
      <c r="BX1679" s="249"/>
      <c r="BY1679" s="249"/>
      <c r="BZ1679" s="249"/>
      <c r="CE1679" s="249"/>
    </row>
    <row r="1680" spans="1:83" ht="14.4" x14ac:dyDescent="0.3">
      <c r="A1680" s="269"/>
      <c r="B1680" s="270"/>
      <c r="C1680" s="274"/>
      <c r="D1680" s="274"/>
      <c r="E1680" s="274"/>
      <c r="F1680" s="274"/>
      <c r="G1680" s="274"/>
      <c r="H1680" s="274"/>
      <c r="I1680" s="274"/>
      <c r="J1680" s="274"/>
      <c r="K1680" s="274"/>
      <c r="L1680" s="274"/>
      <c r="M1680" s="274"/>
      <c r="N1680" s="274"/>
      <c r="O1680" s="274"/>
      <c r="P1680" s="274"/>
      <c r="Q1680" s="274"/>
      <c r="R1680" s="274"/>
      <c r="S1680" s="274"/>
      <c r="T1680" s="274"/>
      <c r="U1680" s="274"/>
      <c r="V1680" s="274"/>
      <c r="W1680" s="274"/>
      <c r="X1680" s="274"/>
      <c r="Y1680" s="274"/>
      <c r="Z1680" s="274"/>
      <c r="AA1680" s="274"/>
      <c r="AB1680" s="274"/>
      <c r="AC1680" s="274"/>
      <c r="AD1680" s="274"/>
      <c r="AE1680" s="274"/>
      <c r="AF1680" s="274"/>
      <c r="AG1680" s="274"/>
      <c r="AH1680" s="274"/>
      <c r="AI1680" s="274"/>
      <c r="AJ1680" s="274"/>
      <c r="AK1680" s="274"/>
      <c r="AL1680" s="274"/>
      <c r="AM1680" s="274"/>
      <c r="AN1680" s="274"/>
      <c r="AO1680" s="274"/>
      <c r="AP1680" s="274"/>
      <c r="AQ1680" s="274"/>
      <c r="AR1680" s="274"/>
      <c r="AS1680" s="274"/>
      <c r="AT1680" s="274"/>
      <c r="AU1680" s="274"/>
      <c r="AV1680" s="274"/>
      <c r="AW1680" s="278"/>
      <c r="AX1680" s="274"/>
      <c r="AY1680" s="274"/>
      <c r="AZ1680" s="274"/>
      <c r="BA1680" s="274"/>
      <c r="BB1680" s="274"/>
      <c r="BC1680" s="274"/>
      <c r="BD1680" s="274"/>
      <c r="BE1680" s="270"/>
      <c r="BH1680" s="249"/>
      <c r="BI1680" s="249"/>
      <c r="BJ1680" s="249"/>
      <c r="BK1680" s="249"/>
      <c r="BL1680" s="249"/>
      <c r="BM1680" s="249"/>
      <c r="BN1680" s="249"/>
      <c r="BO1680" s="249"/>
      <c r="BP1680" s="249"/>
      <c r="BQ1680" s="249"/>
      <c r="BR1680" s="249"/>
      <c r="BS1680" s="249"/>
      <c r="BT1680" s="249"/>
      <c r="BU1680" s="249"/>
      <c r="BV1680" s="249"/>
      <c r="BW1680" s="249"/>
      <c r="BX1680" s="249"/>
      <c r="BY1680" s="249"/>
      <c r="BZ1680" s="249"/>
      <c r="CE1680" s="249"/>
    </row>
    <row r="1681" spans="1:83" ht="14.4" x14ac:dyDescent="0.3">
      <c r="A1681" s="269"/>
      <c r="B1681" s="270"/>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274"/>
      <c r="AE1681" s="274"/>
      <c r="AF1681" s="274"/>
      <c r="AG1681" s="274"/>
      <c r="AH1681" s="274"/>
      <c r="AI1681" s="274"/>
      <c r="AJ1681" s="274"/>
      <c r="AK1681" s="274"/>
      <c r="AL1681" s="274"/>
      <c r="AM1681" s="274"/>
      <c r="AN1681" s="274"/>
      <c r="AO1681" s="274"/>
      <c r="AP1681" s="274"/>
      <c r="AQ1681" s="274"/>
      <c r="AR1681" s="274"/>
      <c r="AS1681" s="274"/>
      <c r="AT1681" s="274"/>
      <c r="AU1681" s="274"/>
      <c r="AV1681" s="274"/>
      <c r="AW1681" s="278"/>
      <c r="AX1681" s="274"/>
      <c r="AY1681" s="274"/>
      <c r="AZ1681" s="274"/>
      <c r="BA1681" s="274"/>
      <c r="BB1681" s="274"/>
      <c r="BC1681" s="274"/>
      <c r="BD1681" s="274"/>
      <c r="BE1681" s="270"/>
      <c r="BH1681" s="249"/>
      <c r="BI1681" s="249"/>
      <c r="BJ1681" s="249"/>
      <c r="BK1681" s="249"/>
      <c r="BL1681" s="249"/>
      <c r="BM1681" s="249"/>
      <c r="BN1681" s="249"/>
      <c r="BO1681" s="249"/>
      <c r="BP1681" s="249"/>
      <c r="BQ1681" s="249"/>
      <c r="BR1681" s="249"/>
      <c r="BS1681" s="249"/>
      <c r="BT1681" s="249"/>
      <c r="BU1681" s="249"/>
      <c r="BV1681" s="249"/>
      <c r="BW1681" s="249"/>
      <c r="BX1681" s="249"/>
      <c r="BY1681" s="249"/>
      <c r="BZ1681" s="249"/>
      <c r="CE1681" s="249"/>
    </row>
    <row r="1682" spans="1:83" ht="14.4" x14ac:dyDescent="0.3">
      <c r="A1682" s="269"/>
      <c r="B1682" s="270"/>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74"/>
      <c r="AE1682" s="274"/>
      <c r="AF1682" s="274"/>
      <c r="AG1682" s="274"/>
      <c r="AH1682" s="274"/>
      <c r="AI1682" s="274"/>
      <c r="AJ1682" s="274"/>
      <c r="AK1682" s="274"/>
      <c r="AL1682" s="274"/>
      <c r="AM1682" s="274"/>
      <c r="AN1682" s="274"/>
      <c r="AO1682" s="274"/>
      <c r="AP1682" s="274"/>
      <c r="AQ1682" s="274"/>
      <c r="AR1682" s="274"/>
      <c r="AS1682" s="274"/>
      <c r="AT1682" s="274"/>
      <c r="AU1682" s="274"/>
      <c r="AV1682" s="274"/>
      <c r="AW1682" s="278"/>
      <c r="AX1682" s="274"/>
      <c r="AY1682" s="274"/>
      <c r="AZ1682" s="274"/>
      <c r="BA1682" s="274"/>
      <c r="BB1682" s="274"/>
      <c r="BC1682" s="274"/>
      <c r="BD1682" s="274"/>
      <c r="BE1682" s="270"/>
      <c r="BH1682" s="240"/>
      <c r="BI1682" s="240"/>
      <c r="BJ1682" s="240"/>
      <c r="BK1682" s="240"/>
      <c r="BL1682" s="240"/>
      <c r="BM1682" s="240"/>
      <c r="BN1682" s="240"/>
      <c r="BO1682" s="240"/>
      <c r="BP1682" s="240"/>
      <c r="BQ1682" s="240"/>
      <c r="BR1682" s="240"/>
      <c r="BS1682" s="240"/>
      <c r="BT1682" s="240"/>
      <c r="BU1682" s="240"/>
      <c r="BV1682" s="239"/>
      <c r="BW1682" s="240"/>
      <c r="BX1682" s="240"/>
      <c r="BY1682" s="240"/>
      <c r="BZ1682" s="240"/>
      <c r="CA1682" s="241"/>
      <c r="CB1682" s="241"/>
      <c r="CC1682" s="241"/>
      <c r="CD1682" s="241"/>
      <c r="CE1682" s="240"/>
    </row>
    <row r="1683" spans="1:83" ht="14.4" x14ac:dyDescent="0.3">
      <c r="A1683" s="269"/>
      <c r="B1683" s="270"/>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74"/>
      <c r="AE1683" s="274"/>
      <c r="AF1683" s="274"/>
      <c r="AG1683" s="274"/>
      <c r="AH1683" s="274"/>
      <c r="AI1683" s="274"/>
      <c r="AJ1683" s="274"/>
      <c r="AK1683" s="274"/>
      <c r="AL1683" s="274"/>
      <c r="AM1683" s="274"/>
      <c r="AN1683" s="274"/>
      <c r="AO1683" s="274"/>
      <c r="AP1683" s="274"/>
      <c r="AQ1683" s="274"/>
      <c r="AR1683" s="274"/>
      <c r="AS1683" s="274"/>
      <c r="AT1683" s="274"/>
      <c r="AU1683" s="274"/>
      <c r="AV1683" s="274"/>
      <c r="AW1683" s="278"/>
      <c r="AX1683" s="274"/>
      <c r="AY1683" s="274"/>
      <c r="AZ1683" s="274"/>
      <c r="BA1683" s="274"/>
      <c r="BB1683" s="274"/>
      <c r="BC1683" s="274"/>
      <c r="BD1683" s="274"/>
      <c r="BE1683" s="270"/>
      <c r="BH1683" s="249"/>
      <c r="BI1683" s="249"/>
      <c r="BJ1683" s="249"/>
      <c r="BK1683" s="249"/>
      <c r="BL1683" s="249"/>
      <c r="BM1683" s="249"/>
      <c r="BN1683" s="249"/>
      <c r="BO1683" s="249"/>
      <c r="BP1683" s="249"/>
      <c r="BQ1683" s="249"/>
      <c r="BR1683" s="249"/>
      <c r="BS1683" s="249"/>
      <c r="BT1683" s="249"/>
      <c r="BU1683" s="249"/>
      <c r="BV1683" s="249"/>
      <c r="BW1683" s="249"/>
      <c r="BX1683" s="249"/>
      <c r="BY1683" s="249"/>
      <c r="BZ1683" s="249"/>
      <c r="CE1683" s="249"/>
    </row>
    <row r="1684" spans="1:83" ht="14.4" x14ac:dyDescent="0.3">
      <c r="A1684" s="269"/>
      <c r="B1684" s="270"/>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74"/>
      <c r="AE1684" s="274"/>
      <c r="AF1684" s="274"/>
      <c r="AG1684" s="274"/>
      <c r="AH1684" s="274"/>
      <c r="AI1684" s="274"/>
      <c r="AJ1684" s="274"/>
      <c r="AK1684" s="274"/>
      <c r="AL1684" s="274"/>
      <c r="AM1684" s="274"/>
      <c r="AN1684" s="274"/>
      <c r="AO1684" s="274"/>
      <c r="AP1684" s="274"/>
      <c r="AQ1684" s="274"/>
      <c r="AR1684" s="274"/>
      <c r="AS1684" s="274"/>
      <c r="AT1684" s="274"/>
      <c r="AU1684" s="274"/>
      <c r="AV1684" s="274"/>
      <c r="AW1684" s="278"/>
      <c r="AX1684" s="274"/>
      <c r="AY1684" s="274"/>
      <c r="AZ1684" s="274"/>
      <c r="BA1684" s="274"/>
      <c r="BB1684" s="274"/>
      <c r="BC1684" s="274"/>
      <c r="BD1684" s="274"/>
      <c r="BE1684" s="270"/>
      <c r="BH1684" s="249"/>
      <c r="BI1684" s="249"/>
      <c r="BJ1684" s="249"/>
      <c r="BK1684" s="249"/>
      <c r="BL1684" s="249"/>
      <c r="BM1684" s="249"/>
      <c r="BN1684" s="249"/>
      <c r="BO1684" s="249"/>
      <c r="BP1684" s="249"/>
      <c r="BQ1684" s="249"/>
      <c r="BR1684" s="249"/>
      <c r="BS1684" s="249"/>
      <c r="BT1684" s="249"/>
      <c r="BU1684" s="249"/>
      <c r="BV1684" s="249"/>
      <c r="BW1684" s="249"/>
      <c r="BX1684" s="249"/>
      <c r="BY1684" s="249"/>
      <c r="BZ1684" s="249"/>
      <c r="CE1684" s="249"/>
    </row>
    <row r="1685" spans="1:83" ht="14.4" x14ac:dyDescent="0.3">
      <c r="A1685" s="269"/>
      <c r="B1685" s="270"/>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74"/>
      <c r="AE1685" s="274"/>
      <c r="AF1685" s="274"/>
      <c r="AG1685" s="274"/>
      <c r="AH1685" s="274"/>
      <c r="AI1685" s="274"/>
      <c r="AJ1685" s="274"/>
      <c r="AK1685" s="274"/>
      <c r="AL1685" s="274"/>
      <c r="AM1685" s="274"/>
      <c r="AN1685" s="274"/>
      <c r="AO1685" s="274"/>
      <c r="AP1685" s="274"/>
      <c r="AQ1685" s="274"/>
      <c r="AR1685" s="274"/>
      <c r="AS1685" s="274"/>
      <c r="AT1685" s="274"/>
      <c r="AU1685" s="274"/>
      <c r="AV1685" s="274"/>
      <c r="AW1685" s="278"/>
      <c r="AX1685" s="274"/>
      <c r="AY1685" s="274"/>
      <c r="AZ1685" s="274"/>
      <c r="BA1685" s="274"/>
      <c r="BB1685" s="274"/>
      <c r="BC1685" s="274"/>
      <c r="BD1685" s="274"/>
      <c r="BE1685" s="270"/>
      <c r="BH1685" s="249"/>
      <c r="BI1685" s="249"/>
      <c r="BJ1685" s="249"/>
      <c r="BK1685" s="249"/>
      <c r="BL1685" s="249"/>
      <c r="BM1685" s="249"/>
      <c r="BN1685" s="249"/>
      <c r="BO1685" s="249"/>
      <c r="BP1685" s="249"/>
      <c r="BQ1685" s="249"/>
      <c r="BR1685" s="249"/>
      <c r="BS1685" s="249"/>
      <c r="BT1685" s="249"/>
      <c r="BU1685" s="249"/>
      <c r="BV1685" s="249"/>
      <c r="BW1685" s="249"/>
      <c r="BX1685" s="249"/>
      <c r="BY1685" s="249"/>
      <c r="BZ1685" s="249"/>
      <c r="CE1685" s="249"/>
    </row>
    <row r="1686" spans="1:83" ht="14.4" x14ac:dyDescent="0.3">
      <c r="A1686" s="269"/>
      <c r="B1686" s="270"/>
      <c r="C1686" s="273"/>
      <c r="D1686" s="273"/>
      <c r="E1686" s="273"/>
      <c r="F1686" s="273"/>
      <c r="G1686" s="273"/>
      <c r="H1686" s="273"/>
      <c r="I1686" s="273"/>
      <c r="J1686" s="273"/>
      <c r="K1686" s="273"/>
      <c r="L1686" s="273"/>
      <c r="M1686" s="273"/>
      <c r="N1686" s="274"/>
      <c r="O1686" s="274"/>
      <c r="P1686" s="274"/>
      <c r="Q1686" s="274"/>
      <c r="R1686" s="274"/>
      <c r="S1686" s="274"/>
      <c r="T1686" s="274"/>
      <c r="U1686" s="274"/>
      <c r="V1686" s="274"/>
      <c r="W1686" s="274"/>
      <c r="X1686" s="274"/>
      <c r="Y1686" s="274"/>
      <c r="Z1686" s="274"/>
      <c r="AA1686" s="274"/>
      <c r="AB1686" s="274"/>
      <c r="AC1686" s="274"/>
      <c r="AD1686" s="274"/>
      <c r="AE1686" s="274"/>
      <c r="AF1686" s="274"/>
      <c r="AG1686" s="274"/>
      <c r="AH1686" s="274"/>
      <c r="AI1686" s="274"/>
      <c r="AJ1686" s="274"/>
      <c r="AK1686" s="274"/>
      <c r="AL1686" s="274"/>
      <c r="AM1686" s="274"/>
      <c r="AN1686" s="274"/>
      <c r="AO1686" s="274"/>
      <c r="AP1686" s="274"/>
      <c r="AQ1686" s="274"/>
      <c r="AR1686" s="274"/>
      <c r="AS1686" s="274"/>
      <c r="AT1686" s="274"/>
      <c r="AU1686" s="274"/>
      <c r="AV1686" s="274"/>
      <c r="AW1686" s="278"/>
      <c r="AX1686" s="274"/>
      <c r="AY1686" s="274"/>
      <c r="AZ1686" s="274"/>
      <c r="BA1686" s="274"/>
      <c r="BB1686" s="274"/>
      <c r="BC1686" s="274"/>
      <c r="BD1686" s="274"/>
      <c r="BE1686" s="270"/>
      <c r="BH1686" s="249"/>
      <c r="BI1686" s="249"/>
      <c r="BJ1686" s="249"/>
      <c r="BK1686" s="249"/>
      <c r="BL1686" s="249"/>
      <c r="BM1686" s="249"/>
      <c r="BN1686" s="249"/>
      <c r="BO1686" s="249"/>
      <c r="BP1686" s="249"/>
      <c r="BQ1686" s="249"/>
      <c r="BR1686" s="249"/>
      <c r="BS1686" s="249"/>
      <c r="BT1686" s="249"/>
      <c r="BU1686" s="249"/>
      <c r="BV1686" s="249"/>
      <c r="BW1686" s="249"/>
      <c r="BX1686" s="249"/>
      <c r="BY1686" s="249"/>
      <c r="BZ1686" s="249"/>
      <c r="CE1686" s="249"/>
    </row>
    <row r="1687" spans="1:83" ht="14.4" x14ac:dyDescent="0.3">
      <c r="A1687" s="269"/>
      <c r="B1687" s="270"/>
      <c r="C1687" s="273"/>
      <c r="D1687" s="273"/>
      <c r="E1687" s="273"/>
      <c r="F1687" s="273"/>
      <c r="G1687" s="273"/>
      <c r="H1687" s="273"/>
      <c r="I1687" s="273"/>
      <c r="J1687" s="273"/>
      <c r="K1687" s="273"/>
      <c r="L1687" s="273"/>
      <c r="M1687" s="273"/>
      <c r="N1687" s="274"/>
      <c r="O1687" s="274"/>
      <c r="P1687" s="274"/>
      <c r="Q1687" s="274"/>
      <c r="R1687" s="274"/>
      <c r="S1687" s="274"/>
      <c r="T1687" s="274"/>
      <c r="U1687" s="274"/>
      <c r="V1687" s="274"/>
      <c r="W1687" s="274"/>
      <c r="X1687" s="274"/>
      <c r="Y1687" s="274"/>
      <c r="Z1687" s="274"/>
      <c r="AA1687" s="274"/>
      <c r="AB1687" s="274"/>
      <c r="AC1687" s="274"/>
      <c r="AD1687" s="274"/>
      <c r="AE1687" s="274"/>
      <c r="AF1687" s="274"/>
      <c r="AG1687" s="274"/>
      <c r="AH1687" s="274"/>
      <c r="AI1687" s="274"/>
      <c r="AJ1687" s="274"/>
      <c r="AK1687" s="274"/>
      <c r="AL1687" s="274"/>
      <c r="AM1687" s="274"/>
      <c r="AN1687" s="274"/>
      <c r="AO1687" s="274"/>
      <c r="AP1687" s="274"/>
      <c r="AQ1687" s="274"/>
      <c r="AR1687" s="274"/>
      <c r="AS1687" s="274"/>
      <c r="AT1687" s="274"/>
      <c r="AU1687" s="274"/>
      <c r="AV1687" s="274"/>
      <c r="AW1687" s="278"/>
      <c r="AX1687" s="274"/>
      <c r="AY1687" s="274"/>
      <c r="AZ1687" s="274"/>
      <c r="BA1687" s="274"/>
      <c r="BB1687" s="274"/>
      <c r="BC1687" s="274"/>
      <c r="BD1687" s="274"/>
      <c r="BE1687" s="270"/>
      <c r="BH1687" s="249"/>
      <c r="BI1687" s="249"/>
      <c r="BJ1687" s="249"/>
      <c r="BK1687" s="249"/>
      <c r="BL1687" s="249"/>
      <c r="BM1687" s="249"/>
      <c r="BN1687" s="249"/>
      <c r="BO1687" s="249"/>
      <c r="BP1687" s="249"/>
      <c r="BQ1687" s="249"/>
      <c r="BR1687" s="249"/>
      <c r="BS1687" s="249"/>
      <c r="BT1687" s="249"/>
      <c r="BU1687" s="249"/>
      <c r="BV1687" s="249"/>
      <c r="BW1687" s="249"/>
      <c r="BX1687" s="249"/>
      <c r="BY1687" s="249"/>
      <c r="BZ1687" s="249"/>
      <c r="CE1687" s="249"/>
    </row>
    <row r="1688" spans="1:83" ht="14.4" x14ac:dyDescent="0.3">
      <c r="A1688" s="269"/>
      <c r="B1688" s="270"/>
      <c r="C1688" s="273"/>
      <c r="D1688" s="273"/>
      <c r="E1688" s="273"/>
      <c r="F1688" s="273"/>
      <c r="G1688" s="273"/>
      <c r="H1688" s="273"/>
      <c r="I1688" s="273"/>
      <c r="J1688" s="273"/>
      <c r="K1688" s="273"/>
      <c r="L1688" s="273"/>
      <c r="M1688" s="273"/>
      <c r="N1688" s="274"/>
      <c r="O1688" s="274"/>
      <c r="P1688" s="274"/>
      <c r="Q1688" s="274"/>
      <c r="R1688" s="274"/>
      <c r="S1688" s="274"/>
      <c r="T1688" s="274"/>
      <c r="U1688" s="274"/>
      <c r="V1688" s="274"/>
      <c r="W1688" s="274"/>
      <c r="X1688" s="274"/>
      <c r="Y1688" s="274"/>
      <c r="Z1688" s="274"/>
      <c r="AA1688" s="274"/>
      <c r="AB1688" s="274"/>
      <c r="AC1688" s="274"/>
      <c r="AD1688" s="274"/>
      <c r="AE1688" s="274"/>
      <c r="AF1688" s="274"/>
      <c r="AG1688" s="274"/>
      <c r="AH1688" s="274"/>
      <c r="AI1688" s="274"/>
      <c r="AJ1688" s="274"/>
      <c r="AK1688" s="274"/>
      <c r="AL1688" s="274"/>
      <c r="AM1688" s="274"/>
      <c r="AN1688" s="274"/>
      <c r="AO1688" s="274"/>
      <c r="AP1688" s="274"/>
      <c r="AQ1688" s="274"/>
      <c r="AR1688" s="274"/>
      <c r="AS1688" s="274"/>
      <c r="AT1688" s="274"/>
      <c r="AU1688" s="274"/>
      <c r="AV1688" s="274"/>
      <c r="AW1688" s="278"/>
      <c r="AX1688" s="274"/>
      <c r="AY1688" s="274"/>
      <c r="AZ1688" s="274"/>
      <c r="BA1688" s="274"/>
      <c r="BB1688" s="274"/>
      <c r="BC1688" s="274"/>
      <c r="BD1688" s="274"/>
      <c r="BE1688" s="270"/>
      <c r="BH1688" s="240"/>
      <c r="BI1688" s="240"/>
      <c r="BJ1688" s="240"/>
      <c r="BK1688" s="240"/>
      <c r="BL1688" s="240"/>
      <c r="BM1688" s="240"/>
      <c r="BN1688" s="240"/>
      <c r="BO1688" s="240"/>
      <c r="BP1688" s="240"/>
      <c r="BQ1688" s="240"/>
      <c r="BR1688" s="240"/>
      <c r="BS1688" s="240"/>
      <c r="BT1688" s="240"/>
      <c r="BU1688" s="240"/>
      <c r="BV1688" s="239"/>
      <c r="BW1688" s="240"/>
      <c r="BX1688" s="240"/>
      <c r="BY1688" s="240"/>
      <c r="BZ1688" s="240"/>
      <c r="CA1688" s="241"/>
      <c r="CB1688" s="241"/>
      <c r="CC1688" s="241"/>
      <c r="CD1688" s="241"/>
      <c r="CE1688" s="240"/>
    </row>
    <row r="1689" spans="1:83" ht="14.4" x14ac:dyDescent="0.3">
      <c r="A1689" s="271"/>
      <c r="B1689" s="272"/>
      <c r="C1689" s="264"/>
      <c r="D1689" s="264"/>
      <c r="E1689" s="264"/>
      <c r="F1689" s="264"/>
      <c r="G1689" s="264"/>
      <c r="H1689" s="264"/>
      <c r="I1689" s="264"/>
      <c r="J1689" s="264"/>
      <c r="K1689" s="264"/>
      <c r="L1689" s="264"/>
      <c r="M1689" s="264"/>
      <c r="BE1689" s="270"/>
      <c r="BH1689" s="240"/>
      <c r="BI1689" s="240"/>
      <c r="BJ1689" s="240"/>
      <c r="BK1689" s="240"/>
      <c r="BL1689" s="240"/>
      <c r="BM1689" s="240"/>
      <c r="BN1689" s="240"/>
      <c r="BO1689" s="240"/>
      <c r="BP1689" s="240"/>
      <c r="BQ1689" s="240"/>
      <c r="BR1689" s="240"/>
      <c r="BS1689" s="240"/>
      <c r="BT1689" s="240"/>
      <c r="BU1689" s="240"/>
      <c r="BV1689" s="239"/>
      <c r="BW1689" s="240"/>
      <c r="BX1689" s="240"/>
      <c r="BY1689" s="240"/>
      <c r="BZ1689" s="240"/>
      <c r="CA1689" s="241"/>
      <c r="CB1689" s="241"/>
      <c r="CC1689" s="241"/>
      <c r="CD1689" s="241"/>
      <c r="CE1689" s="240"/>
    </row>
    <row r="1690" spans="1:83" ht="14.4" x14ac:dyDescent="0.3">
      <c r="A1690" s="269"/>
      <c r="B1690" s="270"/>
      <c r="C1690" s="273"/>
      <c r="D1690" s="273"/>
      <c r="E1690" s="273"/>
      <c r="F1690" s="273"/>
      <c r="G1690" s="273"/>
      <c r="H1690" s="273"/>
      <c r="I1690" s="273"/>
      <c r="J1690" s="273"/>
      <c r="K1690" s="273"/>
      <c r="L1690" s="273"/>
      <c r="M1690" s="273"/>
      <c r="N1690" s="274"/>
      <c r="O1690" s="274"/>
      <c r="P1690" s="274"/>
      <c r="Q1690" s="274"/>
      <c r="R1690" s="274"/>
      <c r="S1690" s="274"/>
      <c r="T1690" s="274"/>
      <c r="U1690" s="274"/>
      <c r="V1690" s="274"/>
      <c r="W1690" s="274"/>
      <c r="X1690" s="274"/>
      <c r="Y1690" s="274"/>
      <c r="Z1690" s="274"/>
      <c r="AA1690" s="274"/>
      <c r="AB1690" s="274"/>
      <c r="AC1690" s="274"/>
      <c r="AD1690" s="274"/>
      <c r="AE1690" s="274"/>
      <c r="AF1690" s="274"/>
      <c r="AG1690" s="274"/>
      <c r="AH1690" s="274"/>
      <c r="AI1690" s="274"/>
      <c r="AJ1690" s="274"/>
      <c r="AK1690" s="274"/>
      <c r="AL1690" s="274"/>
      <c r="AM1690" s="274"/>
      <c r="AN1690" s="274"/>
      <c r="AO1690" s="274"/>
      <c r="AP1690" s="274"/>
      <c r="AQ1690" s="274"/>
      <c r="AR1690" s="274"/>
      <c r="AS1690" s="274"/>
      <c r="AT1690" s="274"/>
      <c r="AU1690" s="274"/>
      <c r="AV1690" s="274"/>
      <c r="AW1690" s="278"/>
      <c r="AX1690" s="274"/>
      <c r="AY1690" s="274"/>
      <c r="AZ1690" s="274"/>
      <c r="BA1690" s="274"/>
      <c r="BB1690" s="274"/>
      <c r="BC1690" s="274"/>
      <c r="BD1690" s="274"/>
      <c r="BE1690" s="270"/>
      <c r="BH1690" s="249"/>
      <c r="BI1690" s="249"/>
      <c r="BJ1690" s="249"/>
      <c r="BK1690" s="249"/>
      <c r="BL1690" s="249"/>
      <c r="BM1690" s="249"/>
      <c r="BN1690" s="249"/>
      <c r="BO1690" s="249"/>
      <c r="BP1690" s="249"/>
      <c r="BQ1690" s="249"/>
      <c r="BR1690" s="249"/>
      <c r="BS1690" s="249"/>
      <c r="BT1690" s="249"/>
      <c r="BU1690" s="249"/>
      <c r="BV1690" s="249"/>
      <c r="BW1690" s="249"/>
      <c r="BX1690" s="249"/>
      <c r="BY1690" s="249"/>
      <c r="BZ1690" s="249"/>
      <c r="CE1690" s="249"/>
    </row>
    <row r="1691" spans="1:83" ht="14.4" x14ac:dyDescent="0.3">
      <c r="A1691" s="269"/>
      <c r="B1691" s="270"/>
      <c r="C1691" s="273"/>
      <c r="D1691" s="273"/>
      <c r="E1691" s="273"/>
      <c r="F1691" s="273"/>
      <c r="G1691" s="273"/>
      <c r="H1691" s="273"/>
      <c r="I1691" s="273"/>
      <c r="J1691" s="273"/>
      <c r="K1691" s="273"/>
      <c r="L1691" s="273"/>
      <c r="M1691" s="273"/>
      <c r="N1691" s="274"/>
      <c r="O1691" s="274"/>
      <c r="P1691" s="274"/>
      <c r="Q1691" s="274"/>
      <c r="R1691" s="274"/>
      <c r="S1691" s="274"/>
      <c r="T1691" s="274"/>
      <c r="U1691" s="274"/>
      <c r="V1691" s="274"/>
      <c r="W1691" s="274"/>
      <c r="X1691" s="274"/>
      <c r="Y1691" s="274"/>
      <c r="Z1691" s="274"/>
      <c r="AA1691" s="274"/>
      <c r="AB1691" s="274"/>
      <c r="AC1691" s="274"/>
      <c r="AD1691" s="274"/>
      <c r="AE1691" s="274"/>
      <c r="AF1691" s="274"/>
      <c r="AG1691" s="274"/>
      <c r="AH1691" s="274"/>
      <c r="AI1691" s="274"/>
      <c r="AJ1691" s="274"/>
      <c r="AK1691" s="274"/>
      <c r="AL1691" s="274"/>
      <c r="AM1691" s="274"/>
      <c r="AN1691" s="274"/>
      <c r="AO1691" s="274"/>
      <c r="AP1691" s="274"/>
      <c r="AQ1691" s="274"/>
      <c r="AR1691" s="274"/>
      <c r="AS1691" s="274"/>
      <c r="AT1691" s="274"/>
      <c r="AU1691" s="274"/>
      <c r="AV1691" s="274"/>
      <c r="AW1691" s="278"/>
      <c r="AX1691" s="274"/>
      <c r="AY1691" s="274"/>
      <c r="AZ1691" s="274"/>
      <c r="BA1691" s="274"/>
      <c r="BB1691" s="274"/>
      <c r="BC1691" s="274"/>
      <c r="BD1691" s="274"/>
      <c r="BE1691" s="270"/>
      <c r="BH1691" s="249"/>
      <c r="BI1691" s="249"/>
      <c r="BJ1691" s="249"/>
      <c r="BK1691" s="249"/>
      <c r="BL1691" s="249"/>
      <c r="BM1691" s="249"/>
      <c r="BN1691" s="249"/>
      <c r="BO1691" s="249"/>
      <c r="BP1691" s="249"/>
      <c r="BQ1691" s="249"/>
      <c r="BR1691" s="249"/>
      <c r="BS1691" s="249"/>
      <c r="BT1691" s="249"/>
      <c r="BU1691" s="249"/>
      <c r="BV1691" s="249"/>
      <c r="BW1691" s="249"/>
      <c r="BX1691" s="249"/>
      <c r="BY1691" s="249"/>
      <c r="BZ1691" s="249"/>
      <c r="CE1691" s="249"/>
    </row>
    <row r="1692" spans="1:83" ht="14.4" x14ac:dyDescent="0.3">
      <c r="A1692" s="269"/>
      <c r="B1692" s="270"/>
      <c r="C1692" s="273"/>
      <c r="D1692" s="273"/>
      <c r="E1692" s="273"/>
      <c r="F1692" s="273"/>
      <c r="G1692" s="273"/>
      <c r="H1692" s="273"/>
      <c r="I1692" s="273"/>
      <c r="J1692" s="273"/>
      <c r="K1692" s="273"/>
      <c r="L1692" s="273"/>
      <c r="M1692" s="273"/>
      <c r="N1692" s="274"/>
      <c r="O1692" s="274"/>
      <c r="P1692" s="274"/>
      <c r="Q1692" s="274"/>
      <c r="R1692" s="274"/>
      <c r="S1692" s="274"/>
      <c r="T1692" s="274"/>
      <c r="U1692" s="274"/>
      <c r="V1692" s="274"/>
      <c r="W1692" s="274"/>
      <c r="X1692" s="274"/>
      <c r="Y1692" s="274"/>
      <c r="Z1692" s="274"/>
      <c r="AA1692" s="274"/>
      <c r="AB1692" s="274"/>
      <c r="AC1692" s="274"/>
      <c r="AD1692" s="274"/>
      <c r="AE1692" s="274"/>
      <c r="AF1692" s="274"/>
      <c r="AG1692" s="274"/>
      <c r="AH1692" s="274"/>
      <c r="AI1692" s="274"/>
      <c r="AJ1692" s="274"/>
      <c r="AK1692" s="274"/>
      <c r="AL1692" s="274"/>
      <c r="AM1692" s="274"/>
      <c r="AN1692" s="274"/>
      <c r="AO1692" s="274"/>
      <c r="AP1692" s="274"/>
      <c r="AQ1692" s="274"/>
      <c r="AR1692" s="274"/>
      <c r="AS1692" s="274"/>
      <c r="AT1692" s="274"/>
      <c r="AU1692" s="274"/>
      <c r="AV1692" s="274"/>
      <c r="AW1692" s="278"/>
      <c r="AX1692" s="274"/>
      <c r="AY1692" s="274"/>
      <c r="AZ1692" s="274"/>
      <c r="BA1692" s="274"/>
      <c r="BB1692" s="274"/>
      <c r="BC1692" s="274"/>
      <c r="BD1692" s="274"/>
      <c r="BE1692" s="270"/>
      <c r="BH1692" s="249"/>
      <c r="BI1692" s="249"/>
      <c r="BJ1692" s="249"/>
      <c r="BK1692" s="249"/>
      <c r="BL1692" s="249"/>
      <c r="BM1692" s="249"/>
      <c r="BN1692" s="249"/>
      <c r="BO1692" s="249"/>
      <c r="BP1692" s="249"/>
      <c r="BQ1692" s="249"/>
      <c r="BR1692" s="249"/>
      <c r="BS1692" s="249"/>
      <c r="BT1692" s="249"/>
      <c r="BU1692" s="249"/>
      <c r="BV1692" s="249"/>
      <c r="BW1692" s="249"/>
      <c r="BX1692" s="249"/>
      <c r="BY1692" s="249"/>
      <c r="BZ1692" s="249"/>
      <c r="CE1692" s="249"/>
    </row>
    <row r="1693" spans="1:83" ht="14.4" x14ac:dyDescent="0.3">
      <c r="A1693" s="269"/>
      <c r="B1693" s="270"/>
      <c r="C1693" s="273"/>
      <c r="D1693" s="273"/>
      <c r="E1693" s="273"/>
      <c r="F1693" s="273"/>
      <c r="G1693" s="273"/>
      <c r="H1693" s="273"/>
      <c r="I1693" s="273"/>
      <c r="J1693" s="273"/>
      <c r="K1693" s="273"/>
      <c r="L1693" s="273"/>
      <c r="M1693" s="273"/>
      <c r="N1693" s="274"/>
      <c r="O1693" s="274"/>
      <c r="P1693" s="274"/>
      <c r="Q1693" s="274"/>
      <c r="R1693" s="274"/>
      <c r="S1693" s="274"/>
      <c r="T1693" s="274"/>
      <c r="U1693" s="274"/>
      <c r="V1693" s="274"/>
      <c r="W1693" s="274"/>
      <c r="X1693" s="274"/>
      <c r="Y1693" s="274"/>
      <c r="Z1693" s="274"/>
      <c r="AA1693" s="274"/>
      <c r="AB1693" s="274"/>
      <c r="AC1693" s="274"/>
      <c r="AD1693" s="274"/>
      <c r="AE1693" s="274"/>
      <c r="AF1693" s="274"/>
      <c r="AG1693" s="274"/>
      <c r="AH1693" s="274"/>
      <c r="AI1693" s="274"/>
      <c r="AJ1693" s="274"/>
      <c r="AK1693" s="274"/>
      <c r="AL1693" s="274"/>
      <c r="AM1693" s="274"/>
      <c r="AN1693" s="274"/>
      <c r="AO1693" s="274"/>
      <c r="AP1693" s="274"/>
      <c r="AQ1693" s="274"/>
      <c r="AR1693" s="274"/>
      <c r="AS1693" s="274"/>
      <c r="AT1693" s="274"/>
      <c r="AU1693" s="274"/>
      <c r="AV1693" s="274"/>
      <c r="AW1693" s="278"/>
      <c r="AX1693" s="274"/>
      <c r="AY1693" s="274"/>
      <c r="AZ1693" s="274"/>
      <c r="BA1693" s="274"/>
      <c r="BB1693" s="274"/>
      <c r="BC1693" s="274"/>
      <c r="BD1693" s="274"/>
      <c r="BE1693" s="270"/>
      <c r="BH1693" s="249"/>
      <c r="BI1693" s="249"/>
      <c r="BJ1693" s="249"/>
      <c r="BK1693" s="249"/>
      <c r="BL1693" s="249"/>
      <c r="BM1693" s="249"/>
      <c r="BN1693" s="249"/>
      <c r="BO1693" s="249"/>
      <c r="BP1693" s="249"/>
      <c r="BQ1693" s="249"/>
      <c r="BR1693" s="249"/>
      <c r="BS1693" s="249"/>
      <c r="BT1693" s="249"/>
      <c r="BU1693" s="249"/>
      <c r="BV1693" s="249"/>
      <c r="BW1693" s="249"/>
      <c r="BX1693" s="249"/>
      <c r="BY1693" s="249"/>
      <c r="BZ1693" s="249"/>
      <c r="CE1693" s="249"/>
    </row>
    <row r="1694" spans="1:83" ht="14.4" x14ac:dyDescent="0.3">
      <c r="A1694" s="269"/>
      <c r="B1694" s="270"/>
      <c r="C1694" s="273"/>
      <c r="D1694" s="273"/>
      <c r="E1694" s="273"/>
      <c r="F1694" s="273"/>
      <c r="G1694" s="273"/>
      <c r="H1694" s="273"/>
      <c r="I1694" s="273"/>
      <c r="J1694" s="273"/>
      <c r="K1694" s="273"/>
      <c r="L1694" s="273"/>
      <c r="M1694" s="273"/>
      <c r="N1694" s="274"/>
      <c r="O1694" s="274"/>
      <c r="P1694" s="274"/>
      <c r="Q1694" s="274"/>
      <c r="R1694" s="274"/>
      <c r="S1694" s="274"/>
      <c r="T1694" s="274"/>
      <c r="U1694" s="274"/>
      <c r="V1694" s="274"/>
      <c r="W1694" s="274"/>
      <c r="X1694" s="274"/>
      <c r="Y1694" s="274"/>
      <c r="Z1694" s="274"/>
      <c r="AA1694" s="274"/>
      <c r="AB1694" s="274"/>
      <c r="AC1694" s="274"/>
      <c r="AD1694" s="274"/>
      <c r="AE1694" s="274"/>
      <c r="AF1694" s="274"/>
      <c r="AG1694" s="274"/>
      <c r="AH1694" s="274"/>
      <c r="AI1694" s="274"/>
      <c r="AJ1694" s="274"/>
      <c r="AK1694" s="274"/>
      <c r="AL1694" s="274"/>
      <c r="AM1694" s="274"/>
      <c r="AN1694" s="274"/>
      <c r="AO1694" s="274"/>
      <c r="AP1694" s="274"/>
      <c r="AQ1694" s="274"/>
      <c r="AR1694" s="274"/>
      <c r="AS1694" s="274"/>
      <c r="AT1694" s="274"/>
      <c r="AU1694" s="274"/>
      <c r="AV1694" s="274"/>
      <c r="AW1694" s="278"/>
      <c r="AX1694" s="274"/>
      <c r="AY1694" s="274"/>
      <c r="AZ1694" s="274"/>
      <c r="BA1694" s="274"/>
      <c r="BB1694" s="274"/>
      <c r="BC1694" s="274"/>
      <c r="BD1694" s="274"/>
      <c r="BE1694" s="270"/>
      <c r="BH1694" s="249"/>
      <c r="BI1694" s="249"/>
      <c r="BJ1694" s="249"/>
      <c r="BK1694" s="249"/>
      <c r="BL1694" s="249"/>
      <c r="BM1694" s="249"/>
      <c r="BN1694" s="249"/>
      <c r="BO1694" s="249"/>
      <c r="BP1694" s="249"/>
      <c r="BQ1694" s="249"/>
      <c r="BR1694" s="249"/>
      <c r="BS1694" s="249"/>
      <c r="BT1694" s="249"/>
      <c r="BU1694" s="249"/>
      <c r="BV1694" s="249"/>
      <c r="BW1694" s="249"/>
      <c r="BX1694" s="249"/>
      <c r="BY1694" s="249"/>
      <c r="BZ1694" s="249"/>
      <c r="CE1694" s="249"/>
    </row>
    <row r="1695" spans="1:83" ht="14.4" x14ac:dyDescent="0.3">
      <c r="A1695" s="269"/>
      <c r="B1695" s="270"/>
      <c r="C1695" s="273"/>
      <c r="D1695" s="273"/>
      <c r="E1695" s="273"/>
      <c r="F1695" s="273"/>
      <c r="G1695" s="273"/>
      <c r="H1695" s="273"/>
      <c r="I1695" s="273"/>
      <c r="J1695" s="273"/>
      <c r="K1695" s="273"/>
      <c r="L1695" s="273"/>
      <c r="M1695" s="273"/>
      <c r="N1695" s="274"/>
      <c r="O1695" s="274"/>
      <c r="P1695" s="274"/>
      <c r="Q1695" s="274"/>
      <c r="R1695" s="274"/>
      <c r="S1695" s="274"/>
      <c r="T1695" s="274"/>
      <c r="U1695" s="274"/>
      <c r="V1695" s="274"/>
      <c r="W1695" s="274"/>
      <c r="X1695" s="274"/>
      <c r="Y1695" s="274"/>
      <c r="Z1695" s="274"/>
      <c r="AA1695" s="274"/>
      <c r="AB1695" s="274"/>
      <c r="AC1695" s="274"/>
      <c r="AD1695" s="274"/>
      <c r="AE1695" s="274"/>
      <c r="AF1695" s="274"/>
      <c r="AG1695" s="274"/>
      <c r="AH1695" s="274"/>
      <c r="AI1695" s="274"/>
      <c r="AJ1695" s="274"/>
      <c r="AK1695" s="274"/>
      <c r="AL1695" s="274"/>
      <c r="AM1695" s="274"/>
      <c r="AN1695" s="274"/>
      <c r="AO1695" s="274"/>
      <c r="AP1695" s="274"/>
      <c r="AQ1695" s="274"/>
      <c r="AR1695" s="274"/>
      <c r="AS1695" s="274"/>
      <c r="AT1695" s="274"/>
      <c r="AU1695" s="274"/>
      <c r="AV1695" s="274"/>
      <c r="AW1695" s="278"/>
      <c r="AX1695" s="274"/>
      <c r="AY1695" s="274"/>
      <c r="AZ1695" s="274"/>
      <c r="BA1695" s="274"/>
      <c r="BB1695" s="274"/>
      <c r="BC1695" s="274"/>
      <c r="BD1695" s="274"/>
      <c r="BE1695" s="270"/>
      <c r="BH1695" s="240"/>
      <c r="BI1695" s="240"/>
      <c r="BJ1695" s="240"/>
      <c r="BK1695" s="240"/>
      <c r="BL1695" s="240"/>
      <c r="BM1695" s="240"/>
      <c r="BN1695" s="240"/>
      <c r="BO1695" s="240"/>
      <c r="BP1695" s="240"/>
      <c r="BQ1695" s="240"/>
      <c r="BR1695" s="240"/>
      <c r="BS1695" s="240"/>
      <c r="BT1695" s="240"/>
      <c r="BU1695" s="240"/>
      <c r="BV1695" s="239"/>
      <c r="BW1695" s="240"/>
      <c r="BX1695" s="240"/>
      <c r="BY1695" s="240"/>
      <c r="BZ1695" s="240"/>
      <c r="CA1695" s="241"/>
      <c r="CB1695" s="241"/>
      <c r="CC1695" s="241"/>
      <c r="CD1695" s="241"/>
      <c r="CE1695" s="240"/>
    </row>
    <row r="1696" spans="1:83" ht="14.4" x14ac:dyDescent="0.3">
      <c r="A1696" s="269"/>
      <c r="B1696" s="270"/>
      <c r="C1696" s="273"/>
      <c r="D1696" s="273"/>
      <c r="E1696" s="273"/>
      <c r="F1696" s="273"/>
      <c r="G1696" s="273"/>
      <c r="H1696" s="273"/>
      <c r="I1696" s="273"/>
      <c r="J1696" s="273"/>
      <c r="K1696" s="273"/>
      <c r="L1696" s="273"/>
      <c r="M1696" s="273"/>
      <c r="N1696" s="274"/>
      <c r="O1696" s="274"/>
      <c r="P1696" s="274"/>
      <c r="Q1696" s="274"/>
      <c r="R1696" s="274"/>
      <c r="S1696" s="274"/>
      <c r="T1696" s="274"/>
      <c r="U1696" s="274"/>
      <c r="V1696" s="274"/>
      <c r="W1696" s="274"/>
      <c r="X1696" s="274"/>
      <c r="Y1696" s="274"/>
      <c r="Z1696" s="274"/>
      <c r="AA1696" s="274"/>
      <c r="AB1696" s="274"/>
      <c r="AC1696" s="274"/>
      <c r="AD1696" s="274"/>
      <c r="AE1696" s="274"/>
      <c r="AF1696" s="274"/>
      <c r="AG1696" s="274"/>
      <c r="AH1696" s="274"/>
      <c r="AI1696" s="274"/>
      <c r="AJ1696" s="274"/>
      <c r="AK1696" s="274"/>
      <c r="AL1696" s="274"/>
      <c r="AM1696" s="274"/>
      <c r="AN1696" s="274"/>
      <c r="AO1696" s="274"/>
      <c r="AP1696" s="274"/>
      <c r="AQ1696" s="274"/>
      <c r="AR1696" s="274"/>
      <c r="AS1696" s="274"/>
      <c r="AT1696" s="274"/>
      <c r="AU1696" s="274"/>
      <c r="AV1696" s="274"/>
      <c r="AW1696" s="278"/>
      <c r="AX1696" s="274"/>
      <c r="AY1696" s="274"/>
      <c r="AZ1696" s="274"/>
      <c r="BA1696" s="274"/>
      <c r="BB1696" s="274"/>
      <c r="BC1696" s="274"/>
      <c r="BD1696" s="274"/>
      <c r="BE1696" s="270"/>
      <c r="BH1696" s="249"/>
      <c r="BI1696" s="249"/>
      <c r="BJ1696" s="249"/>
      <c r="BK1696" s="249"/>
      <c r="BL1696" s="249"/>
      <c r="BM1696" s="249"/>
      <c r="BN1696" s="249"/>
      <c r="BO1696" s="249"/>
      <c r="BP1696" s="249"/>
      <c r="BQ1696" s="249"/>
      <c r="BR1696" s="249"/>
      <c r="BS1696" s="249"/>
      <c r="BT1696" s="249"/>
      <c r="BU1696" s="249"/>
      <c r="BV1696" s="249"/>
      <c r="BW1696" s="249"/>
      <c r="BX1696" s="249"/>
      <c r="BY1696" s="249"/>
      <c r="BZ1696" s="249"/>
      <c r="CE1696" s="249"/>
    </row>
    <row r="1697" spans="1:83" ht="14.4" x14ac:dyDescent="0.3">
      <c r="A1697" s="269"/>
      <c r="B1697" s="270"/>
      <c r="C1697" s="273"/>
      <c r="D1697" s="273"/>
      <c r="E1697" s="273"/>
      <c r="F1697" s="273"/>
      <c r="G1697" s="273"/>
      <c r="H1697" s="273"/>
      <c r="I1697" s="273"/>
      <c r="J1697" s="273"/>
      <c r="K1697" s="273"/>
      <c r="L1697" s="273"/>
      <c r="M1697" s="273"/>
      <c r="N1697" s="274"/>
      <c r="O1697" s="274"/>
      <c r="P1697" s="274"/>
      <c r="Q1697" s="274"/>
      <c r="R1697" s="274"/>
      <c r="S1697" s="274"/>
      <c r="T1697" s="274"/>
      <c r="U1697" s="274"/>
      <c r="V1697" s="274"/>
      <c r="W1697" s="274"/>
      <c r="X1697" s="274"/>
      <c r="Y1697" s="274"/>
      <c r="Z1697" s="274"/>
      <c r="AA1697" s="274"/>
      <c r="AB1697" s="274"/>
      <c r="AC1697" s="274"/>
      <c r="AD1697" s="274"/>
      <c r="AE1697" s="274"/>
      <c r="AF1697" s="274"/>
      <c r="AG1697" s="274"/>
      <c r="AH1697" s="274"/>
      <c r="AI1697" s="274"/>
      <c r="AJ1697" s="274"/>
      <c r="AK1697" s="274"/>
      <c r="AL1697" s="274"/>
      <c r="AM1697" s="274"/>
      <c r="AN1697" s="274"/>
      <c r="AO1697" s="274"/>
      <c r="AP1697" s="274"/>
      <c r="AQ1697" s="274"/>
      <c r="AR1697" s="274"/>
      <c r="AS1697" s="274"/>
      <c r="AT1697" s="274"/>
      <c r="AU1697" s="274"/>
      <c r="AV1697" s="274"/>
      <c r="AW1697" s="278"/>
      <c r="AX1697" s="274"/>
      <c r="AY1697" s="274"/>
      <c r="AZ1697" s="274"/>
      <c r="BA1697" s="274"/>
      <c r="BB1697" s="274"/>
      <c r="BC1697" s="274"/>
      <c r="BD1697" s="274"/>
      <c r="BE1697" s="270"/>
      <c r="BH1697" s="240"/>
      <c r="BI1697" s="240"/>
      <c r="BJ1697" s="240"/>
      <c r="BK1697" s="240"/>
      <c r="BL1697" s="240"/>
      <c r="BM1697" s="240"/>
      <c r="BN1697" s="240"/>
      <c r="BO1697" s="240"/>
      <c r="BP1697" s="240"/>
      <c r="BQ1697" s="240"/>
      <c r="BR1697" s="240"/>
      <c r="BS1697" s="240"/>
      <c r="BT1697" s="240"/>
      <c r="BU1697" s="240"/>
      <c r="BV1697" s="239"/>
      <c r="BW1697" s="240"/>
      <c r="BX1697" s="240"/>
      <c r="BY1697" s="240"/>
      <c r="BZ1697" s="240"/>
      <c r="CA1697" s="241"/>
      <c r="CB1697" s="241"/>
      <c r="CC1697" s="241"/>
      <c r="CD1697" s="241"/>
      <c r="CE1697" s="240"/>
    </row>
    <row r="1698" spans="1:83" ht="14.4" x14ac:dyDescent="0.3">
      <c r="A1698" s="269"/>
      <c r="B1698" s="270"/>
      <c r="C1698" s="273"/>
      <c r="D1698" s="273"/>
      <c r="E1698" s="273"/>
      <c r="F1698" s="273"/>
      <c r="G1698" s="273"/>
      <c r="H1698" s="273"/>
      <c r="I1698" s="273"/>
      <c r="J1698" s="273"/>
      <c r="K1698" s="273"/>
      <c r="L1698" s="273"/>
      <c r="M1698" s="273"/>
      <c r="N1698" s="274"/>
      <c r="O1698" s="274"/>
      <c r="P1698" s="274"/>
      <c r="Q1698" s="274"/>
      <c r="R1698" s="274"/>
      <c r="S1698" s="274"/>
      <c r="T1698" s="274"/>
      <c r="U1698" s="274"/>
      <c r="V1698" s="274"/>
      <c r="W1698" s="274"/>
      <c r="X1698" s="274"/>
      <c r="Y1698" s="274"/>
      <c r="Z1698" s="274"/>
      <c r="AA1698" s="274"/>
      <c r="AB1698" s="274"/>
      <c r="AC1698" s="274"/>
      <c r="AD1698" s="274"/>
      <c r="AE1698" s="274"/>
      <c r="AF1698" s="274"/>
      <c r="AG1698" s="274"/>
      <c r="AH1698" s="274"/>
      <c r="AI1698" s="274"/>
      <c r="AJ1698" s="274"/>
      <c r="AK1698" s="274"/>
      <c r="AL1698" s="274"/>
      <c r="AM1698" s="274"/>
      <c r="AN1698" s="274"/>
      <c r="AO1698" s="274"/>
      <c r="AP1698" s="274"/>
      <c r="AQ1698" s="274"/>
      <c r="AR1698" s="274"/>
      <c r="AS1698" s="274"/>
      <c r="AT1698" s="274"/>
      <c r="AU1698" s="274"/>
      <c r="AV1698" s="274"/>
      <c r="AW1698" s="278"/>
      <c r="AX1698" s="274"/>
      <c r="AY1698" s="274"/>
      <c r="AZ1698" s="274"/>
      <c r="BA1698" s="274"/>
      <c r="BB1698" s="274"/>
      <c r="BC1698" s="274"/>
      <c r="BD1698" s="274"/>
      <c r="BE1698" s="270"/>
      <c r="BH1698" s="249"/>
      <c r="BI1698" s="249"/>
      <c r="BJ1698" s="249"/>
      <c r="BK1698" s="249"/>
      <c r="BL1698" s="249"/>
      <c r="BM1698" s="249"/>
      <c r="BN1698" s="249"/>
      <c r="BO1698" s="249"/>
      <c r="BP1698" s="249"/>
      <c r="BQ1698" s="249"/>
      <c r="BR1698" s="249"/>
      <c r="BS1698" s="249"/>
      <c r="BT1698" s="249"/>
      <c r="BU1698" s="249"/>
      <c r="BV1698" s="249"/>
      <c r="BW1698" s="249"/>
      <c r="BX1698" s="249"/>
      <c r="BY1698" s="249"/>
      <c r="BZ1698" s="249"/>
      <c r="CE1698" s="249"/>
    </row>
    <row r="1699" spans="1:83" ht="14.4" x14ac:dyDescent="0.3">
      <c r="A1699" s="269"/>
      <c r="B1699" s="270"/>
      <c r="C1699" s="273"/>
      <c r="D1699" s="273"/>
      <c r="E1699" s="273"/>
      <c r="F1699" s="273"/>
      <c r="G1699" s="273"/>
      <c r="H1699" s="273"/>
      <c r="I1699" s="273"/>
      <c r="J1699" s="273"/>
      <c r="K1699" s="273"/>
      <c r="L1699" s="273"/>
      <c r="M1699" s="273"/>
      <c r="N1699" s="274"/>
      <c r="O1699" s="274"/>
      <c r="P1699" s="274"/>
      <c r="Q1699" s="274"/>
      <c r="R1699" s="274"/>
      <c r="S1699" s="274"/>
      <c r="T1699" s="274"/>
      <c r="U1699" s="274"/>
      <c r="V1699" s="274"/>
      <c r="W1699" s="274"/>
      <c r="X1699" s="274"/>
      <c r="Y1699" s="274"/>
      <c r="Z1699" s="274"/>
      <c r="AA1699" s="274"/>
      <c r="AB1699" s="274"/>
      <c r="AC1699" s="274"/>
      <c r="AD1699" s="274"/>
      <c r="AE1699" s="274"/>
      <c r="AF1699" s="274"/>
      <c r="AG1699" s="274"/>
      <c r="AH1699" s="274"/>
      <c r="AI1699" s="274"/>
      <c r="AJ1699" s="274"/>
      <c r="AK1699" s="274"/>
      <c r="AL1699" s="274"/>
      <c r="AM1699" s="274"/>
      <c r="AN1699" s="274"/>
      <c r="AO1699" s="274"/>
      <c r="AP1699" s="274"/>
      <c r="AQ1699" s="274"/>
      <c r="AR1699" s="274"/>
      <c r="AS1699" s="274"/>
      <c r="AT1699" s="274"/>
      <c r="AU1699" s="274"/>
      <c r="AV1699" s="274"/>
      <c r="AW1699" s="278"/>
      <c r="AX1699" s="274"/>
      <c r="AY1699" s="274"/>
      <c r="AZ1699" s="274"/>
      <c r="BA1699" s="274"/>
      <c r="BB1699" s="274"/>
      <c r="BC1699" s="274"/>
      <c r="BD1699" s="274"/>
      <c r="BE1699" s="270"/>
      <c r="BH1699" s="249"/>
      <c r="BI1699" s="249"/>
      <c r="BJ1699" s="249"/>
      <c r="BK1699" s="249"/>
      <c r="BL1699" s="249"/>
      <c r="BM1699" s="249"/>
      <c r="BN1699" s="249"/>
      <c r="BO1699" s="249"/>
      <c r="BP1699" s="249"/>
      <c r="BQ1699" s="249"/>
      <c r="BR1699" s="249"/>
      <c r="BS1699" s="249"/>
      <c r="BT1699" s="249"/>
      <c r="BU1699" s="249"/>
      <c r="BV1699" s="249"/>
      <c r="BW1699" s="249"/>
      <c r="BX1699" s="249"/>
      <c r="BY1699" s="249"/>
      <c r="BZ1699" s="249"/>
      <c r="CE1699" s="249"/>
    </row>
    <row r="1700" spans="1:83" ht="14.4" x14ac:dyDescent="0.3">
      <c r="A1700" s="269"/>
      <c r="B1700" s="270"/>
      <c r="C1700" s="273"/>
      <c r="D1700" s="273"/>
      <c r="E1700" s="273"/>
      <c r="F1700" s="273"/>
      <c r="G1700" s="273"/>
      <c r="H1700" s="273"/>
      <c r="I1700" s="273"/>
      <c r="J1700" s="273"/>
      <c r="K1700" s="273"/>
      <c r="L1700" s="273"/>
      <c r="M1700" s="273"/>
      <c r="N1700" s="274"/>
      <c r="O1700" s="274"/>
      <c r="P1700" s="274"/>
      <c r="Q1700" s="274"/>
      <c r="R1700" s="274"/>
      <c r="S1700" s="274"/>
      <c r="T1700" s="274"/>
      <c r="U1700" s="274"/>
      <c r="V1700" s="274"/>
      <c r="W1700" s="274"/>
      <c r="X1700" s="274"/>
      <c r="Y1700" s="274"/>
      <c r="Z1700" s="274"/>
      <c r="AA1700" s="274"/>
      <c r="AB1700" s="274"/>
      <c r="AC1700" s="274"/>
      <c r="AD1700" s="274"/>
      <c r="AE1700" s="274"/>
      <c r="AF1700" s="274"/>
      <c r="AG1700" s="274"/>
      <c r="AH1700" s="274"/>
      <c r="AI1700" s="274"/>
      <c r="AJ1700" s="274"/>
      <c r="AK1700" s="274"/>
      <c r="AL1700" s="274"/>
      <c r="AM1700" s="274"/>
      <c r="AN1700" s="274"/>
      <c r="AO1700" s="274"/>
      <c r="AP1700" s="274"/>
      <c r="AQ1700" s="274"/>
      <c r="AR1700" s="274"/>
      <c r="AS1700" s="274"/>
      <c r="AT1700" s="274"/>
      <c r="AU1700" s="274"/>
      <c r="AV1700" s="274"/>
      <c r="AW1700" s="278"/>
      <c r="AX1700" s="274"/>
      <c r="AY1700" s="274"/>
      <c r="AZ1700" s="274"/>
      <c r="BA1700" s="274"/>
      <c r="BB1700" s="274"/>
      <c r="BC1700" s="274"/>
      <c r="BD1700" s="274"/>
      <c r="BE1700" s="270"/>
      <c r="BH1700" s="240"/>
      <c r="BI1700" s="240"/>
      <c r="BJ1700" s="240"/>
      <c r="BK1700" s="240"/>
      <c r="BL1700" s="240"/>
      <c r="BM1700" s="240"/>
      <c r="BN1700" s="240"/>
      <c r="BO1700" s="240"/>
      <c r="BP1700" s="240"/>
      <c r="BQ1700" s="240"/>
      <c r="BR1700" s="240"/>
      <c r="BS1700" s="240"/>
      <c r="BT1700" s="240"/>
      <c r="BU1700" s="240"/>
      <c r="BV1700" s="239"/>
      <c r="BW1700" s="240"/>
      <c r="BX1700" s="240"/>
      <c r="BY1700" s="240"/>
      <c r="BZ1700" s="240"/>
      <c r="CA1700" s="241"/>
      <c r="CB1700" s="241"/>
      <c r="CC1700" s="241"/>
      <c r="CD1700" s="241"/>
      <c r="CE1700" s="240"/>
    </row>
    <row r="1701" spans="1:83" ht="14.4" x14ac:dyDescent="0.3">
      <c r="A1701" s="269"/>
      <c r="B1701" s="270"/>
      <c r="C1701" s="273"/>
      <c r="D1701" s="273"/>
      <c r="E1701" s="273"/>
      <c r="F1701" s="273"/>
      <c r="G1701" s="273"/>
      <c r="H1701" s="273"/>
      <c r="I1701" s="273"/>
      <c r="J1701" s="273"/>
      <c r="K1701" s="273"/>
      <c r="L1701" s="273"/>
      <c r="M1701" s="273"/>
      <c r="N1701" s="274"/>
      <c r="O1701" s="274"/>
      <c r="P1701" s="274"/>
      <c r="Q1701" s="274"/>
      <c r="R1701" s="274"/>
      <c r="S1701" s="274"/>
      <c r="T1701" s="274"/>
      <c r="U1701" s="274"/>
      <c r="V1701" s="274"/>
      <c r="W1701" s="274"/>
      <c r="X1701" s="274"/>
      <c r="Y1701" s="274"/>
      <c r="Z1701" s="274"/>
      <c r="AA1701" s="274"/>
      <c r="AB1701" s="274"/>
      <c r="AC1701" s="274"/>
      <c r="AD1701" s="274"/>
      <c r="AE1701" s="274"/>
      <c r="AF1701" s="274"/>
      <c r="AG1701" s="274"/>
      <c r="AH1701" s="274"/>
      <c r="AI1701" s="274"/>
      <c r="AJ1701" s="274"/>
      <c r="AK1701" s="274"/>
      <c r="AL1701" s="274"/>
      <c r="AM1701" s="274"/>
      <c r="AN1701" s="274"/>
      <c r="AO1701" s="274"/>
      <c r="AP1701" s="274"/>
      <c r="AQ1701" s="274"/>
      <c r="AR1701" s="274"/>
      <c r="AS1701" s="274"/>
      <c r="AT1701" s="274"/>
      <c r="AU1701" s="274"/>
      <c r="AV1701" s="274"/>
      <c r="AW1701" s="278"/>
      <c r="AX1701" s="274"/>
      <c r="AY1701" s="274"/>
      <c r="AZ1701" s="274"/>
      <c r="BA1701" s="274"/>
      <c r="BB1701" s="274"/>
      <c r="BC1701" s="274"/>
      <c r="BD1701" s="274"/>
      <c r="BE1701" s="270"/>
      <c r="BH1701" s="249"/>
      <c r="BI1701" s="249"/>
      <c r="BJ1701" s="249"/>
      <c r="BK1701" s="249"/>
      <c r="BL1701" s="249"/>
      <c r="BM1701" s="249"/>
      <c r="BN1701" s="249"/>
      <c r="BO1701" s="249"/>
      <c r="BP1701" s="249"/>
      <c r="BQ1701" s="249"/>
      <c r="BR1701" s="249"/>
      <c r="BS1701" s="249"/>
      <c r="BT1701" s="249"/>
      <c r="BU1701" s="249"/>
      <c r="BV1701" s="249"/>
      <c r="BW1701" s="249"/>
      <c r="BX1701" s="249"/>
      <c r="BY1701" s="249"/>
      <c r="BZ1701" s="249"/>
      <c r="CE1701" s="249"/>
    </row>
    <row r="1702" spans="1:83" ht="14.4" x14ac:dyDescent="0.3">
      <c r="A1702" s="271"/>
      <c r="B1702" s="270"/>
      <c r="C1702" s="273"/>
      <c r="D1702" s="273"/>
      <c r="E1702" s="273"/>
      <c r="F1702" s="273"/>
      <c r="G1702" s="273"/>
      <c r="H1702" s="273"/>
      <c r="I1702" s="273"/>
      <c r="J1702" s="273"/>
      <c r="K1702" s="273"/>
      <c r="L1702" s="273"/>
      <c r="M1702" s="273"/>
      <c r="N1702" s="274"/>
      <c r="O1702" s="274"/>
      <c r="P1702" s="274"/>
      <c r="Q1702" s="274"/>
      <c r="R1702" s="274"/>
      <c r="S1702" s="274"/>
      <c r="T1702" s="274"/>
      <c r="U1702" s="274"/>
      <c r="V1702" s="274"/>
      <c r="W1702" s="274"/>
      <c r="X1702" s="274"/>
      <c r="Y1702" s="274"/>
      <c r="Z1702" s="274"/>
      <c r="AA1702" s="274"/>
      <c r="BE1702" s="270"/>
      <c r="BH1702" s="249"/>
      <c r="BI1702" s="249"/>
      <c r="BJ1702" s="249"/>
      <c r="BK1702" s="249"/>
      <c r="BL1702" s="249"/>
      <c r="BM1702" s="249"/>
      <c r="BN1702" s="249"/>
      <c r="BO1702" s="249"/>
      <c r="BP1702" s="249"/>
      <c r="BQ1702" s="249"/>
      <c r="BR1702" s="249"/>
      <c r="BS1702" s="249"/>
      <c r="BT1702" s="249"/>
      <c r="BU1702" s="249"/>
      <c r="BV1702" s="249"/>
      <c r="BW1702" s="249"/>
      <c r="BX1702" s="249"/>
      <c r="BY1702" s="249"/>
      <c r="BZ1702" s="249"/>
      <c r="CE1702" s="249"/>
    </row>
    <row r="1703" spans="1:83" ht="14.4" x14ac:dyDescent="0.3">
      <c r="A1703" s="269"/>
      <c r="B1703" s="270"/>
      <c r="C1703" s="273"/>
      <c r="D1703" s="273"/>
      <c r="E1703" s="273"/>
      <c r="F1703" s="273"/>
      <c r="G1703" s="273"/>
      <c r="H1703" s="273"/>
      <c r="I1703" s="273"/>
      <c r="J1703" s="273"/>
      <c r="K1703" s="273"/>
      <c r="L1703" s="273"/>
      <c r="M1703" s="273"/>
      <c r="N1703" s="274"/>
      <c r="O1703" s="274"/>
      <c r="P1703" s="274"/>
      <c r="Q1703" s="274"/>
      <c r="R1703" s="274"/>
      <c r="S1703" s="274"/>
      <c r="T1703" s="274"/>
      <c r="U1703" s="274"/>
      <c r="V1703" s="274"/>
      <c r="W1703" s="274"/>
      <c r="X1703" s="274"/>
      <c r="Y1703" s="274"/>
      <c r="Z1703" s="274"/>
      <c r="AA1703" s="274"/>
      <c r="AB1703" s="274"/>
      <c r="AC1703" s="274"/>
      <c r="AD1703" s="274"/>
      <c r="AE1703" s="274"/>
      <c r="AF1703" s="274"/>
      <c r="AG1703" s="274"/>
      <c r="AH1703" s="274"/>
      <c r="AI1703" s="274"/>
      <c r="AJ1703" s="274"/>
      <c r="AK1703" s="274"/>
      <c r="AL1703" s="274"/>
      <c r="AM1703" s="274"/>
      <c r="AN1703" s="274"/>
      <c r="AO1703" s="274"/>
      <c r="AP1703" s="274"/>
      <c r="AQ1703" s="274"/>
      <c r="AR1703" s="274"/>
      <c r="AS1703" s="274"/>
      <c r="AT1703" s="274"/>
      <c r="AU1703" s="274"/>
      <c r="AV1703" s="274"/>
      <c r="AW1703" s="278"/>
      <c r="AX1703" s="274"/>
      <c r="AY1703" s="274"/>
      <c r="AZ1703" s="274"/>
      <c r="BA1703" s="274"/>
      <c r="BB1703" s="274"/>
      <c r="BC1703" s="274"/>
      <c r="BD1703" s="274"/>
      <c r="BE1703" s="270"/>
      <c r="BH1703" s="249"/>
      <c r="BI1703" s="249"/>
      <c r="BJ1703" s="249"/>
      <c r="BK1703" s="249"/>
      <c r="BL1703" s="249"/>
      <c r="BM1703" s="249"/>
      <c r="BN1703" s="249"/>
      <c r="BO1703" s="249"/>
      <c r="BP1703" s="249"/>
      <c r="BQ1703" s="249"/>
      <c r="BR1703" s="249"/>
      <c r="BS1703" s="249"/>
      <c r="BT1703" s="249"/>
      <c r="BU1703" s="249"/>
      <c r="BV1703" s="249"/>
      <c r="BW1703" s="249"/>
      <c r="BX1703" s="249"/>
      <c r="BY1703" s="249"/>
      <c r="BZ1703" s="249"/>
      <c r="CE1703" s="249"/>
    </row>
    <row r="1704" spans="1:83" ht="14.4" x14ac:dyDescent="0.3">
      <c r="A1704" s="269"/>
      <c r="B1704" s="270"/>
      <c r="C1704" s="273"/>
      <c r="D1704" s="273"/>
      <c r="E1704" s="273"/>
      <c r="F1704" s="273"/>
      <c r="G1704" s="273"/>
      <c r="H1704" s="273"/>
      <c r="I1704" s="273"/>
      <c r="J1704" s="273"/>
      <c r="K1704" s="273"/>
      <c r="L1704" s="273"/>
      <c r="M1704" s="273"/>
      <c r="N1704" s="274"/>
      <c r="O1704" s="274"/>
      <c r="P1704" s="274"/>
      <c r="Q1704" s="274"/>
      <c r="R1704" s="274"/>
      <c r="S1704" s="274"/>
      <c r="T1704" s="274"/>
      <c r="U1704" s="274"/>
      <c r="V1704" s="274"/>
      <c r="W1704" s="274"/>
      <c r="X1704" s="274"/>
      <c r="Y1704" s="274"/>
      <c r="Z1704" s="274"/>
      <c r="AA1704" s="274"/>
      <c r="AB1704" s="274"/>
      <c r="AC1704" s="274"/>
      <c r="AD1704" s="274"/>
      <c r="AE1704" s="274"/>
      <c r="AF1704" s="274"/>
      <c r="AG1704" s="274"/>
      <c r="AH1704" s="274"/>
      <c r="AI1704" s="274"/>
      <c r="AJ1704" s="274"/>
      <c r="AK1704" s="274"/>
      <c r="AL1704" s="274"/>
      <c r="AM1704" s="274"/>
      <c r="AN1704" s="274"/>
      <c r="AO1704" s="274"/>
      <c r="AP1704" s="274"/>
      <c r="AQ1704" s="274"/>
      <c r="AR1704" s="274"/>
      <c r="AS1704" s="274"/>
      <c r="AT1704" s="274"/>
      <c r="AU1704" s="274"/>
      <c r="AV1704" s="274"/>
      <c r="AW1704" s="278"/>
      <c r="AX1704" s="274"/>
      <c r="AY1704" s="274"/>
      <c r="AZ1704" s="274"/>
      <c r="BA1704" s="274"/>
      <c r="BB1704" s="274"/>
      <c r="BC1704" s="274"/>
      <c r="BD1704" s="274"/>
      <c r="BE1704" s="270"/>
      <c r="BH1704" s="249"/>
      <c r="BI1704" s="249"/>
      <c r="BJ1704" s="249"/>
      <c r="BK1704" s="249"/>
      <c r="BL1704" s="249"/>
      <c r="BM1704" s="249"/>
      <c r="BN1704" s="249"/>
      <c r="BO1704" s="249"/>
      <c r="BP1704" s="249"/>
      <c r="BQ1704" s="249"/>
      <c r="BR1704" s="249"/>
      <c r="BS1704" s="249"/>
      <c r="BT1704" s="249"/>
      <c r="BU1704" s="249"/>
      <c r="BV1704" s="249"/>
      <c r="BW1704" s="249"/>
      <c r="BX1704" s="249"/>
      <c r="BY1704" s="249"/>
      <c r="BZ1704" s="249"/>
      <c r="CE1704" s="249"/>
    </row>
    <row r="1705" spans="1:83" ht="14.4" x14ac:dyDescent="0.3">
      <c r="A1705" s="269"/>
      <c r="B1705" s="270"/>
      <c r="C1705" s="273"/>
      <c r="D1705" s="273"/>
      <c r="E1705" s="273"/>
      <c r="F1705" s="273"/>
      <c r="G1705" s="273"/>
      <c r="H1705" s="273"/>
      <c r="I1705" s="273"/>
      <c r="J1705" s="273"/>
      <c r="K1705" s="273"/>
      <c r="L1705" s="273"/>
      <c r="M1705" s="273"/>
      <c r="N1705" s="274"/>
      <c r="O1705" s="274"/>
      <c r="P1705" s="274"/>
      <c r="Q1705" s="274"/>
      <c r="R1705" s="274"/>
      <c r="S1705" s="274"/>
      <c r="T1705" s="274"/>
      <c r="U1705" s="274"/>
      <c r="V1705" s="274"/>
      <c r="W1705" s="274"/>
      <c r="X1705" s="274"/>
      <c r="Y1705" s="274"/>
      <c r="Z1705" s="274"/>
      <c r="AA1705" s="274"/>
      <c r="AB1705" s="274"/>
      <c r="AC1705" s="274"/>
      <c r="AD1705" s="274"/>
      <c r="AE1705" s="274"/>
      <c r="AF1705" s="274"/>
      <c r="AG1705" s="274"/>
      <c r="AH1705" s="274"/>
      <c r="AI1705" s="274"/>
      <c r="AJ1705" s="274"/>
      <c r="AK1705" s="274"/>
      <c r="AL1705" s="274"/>
      <c r="AM1705" s="274"/>
      <c r="AN1705" s="274"/>
      <c r="AO1705" s="274"/>
      <c r="AP1705" s="274"/>
      <c r="AQ1705" s="274"/>
      <c r="AR1705" s="274"/>
      <c r="AS1705" s="274"/>
      <c r="AT1705" s="274"/>
      <c r="AU1705" s="274"/>
      <c r="AV1705" s="274"/>
      <c r="AW1705" s="278"/>
      <c r="AX1705" s="274"/>
      <c r="AY1705" s="274"/>
      <c r="AZ1705" s="274"/>
      <c r="BA1705" s="274"/>
      <c r="BB1705" s="274"/>
      <c r="BC1705" s="274"/>
      <c r="BD1705" s="274"/>
      <c r="BE1705" s="270"/>
      <c r="BH1705" s="249"/>
      <c r="BI1705" s="249"/>
      <c r="BJ1705" s="249"/>
      <c r="BK1705" s="249"/>
      <c r="BL1705" s="249"/>
      <c r="BM1705" s="249"/>
      <c r="BN1705" s="249"/>
      <c r="BO1705" s="249"/>
      <c r="BP1705" s="249"/>
      <c r="BQ1705" s="249"/>
      <c r="BR1705" s="249"/>
      <c r="BS1705" s="249"/>
      <c r="BT1705" s="249"/>
      <c r="BU1705" s="249"/>
      <c r="BV1705" s="249"/>
      <c r="BW1705" s="249"/>
      <c r="BX1705" s="249"/>
      <c r="BY1705" s="249"/>
      <c r="BZ1705" s="249"/>
      <c r="CE1705" s="249"/>
    </row>
    <row r="1706" spans="1:83" ht="14.4" x14ac:dyDescent="0.3">
      <c r="A1706" s="269"/>
      <c r="B1706" s="270"/>
      <c r="C1706" s="273"/>
      <c r="D1706" s="273"/>
      <c r="E1706" s="273"/>
      <c r="F1706" s="273"/>
      <c r="G1706" s="273"/>
      <c r="H1706" s="273"/>
      <c r="I1706" s="273"/>
      <c r="J1706" s="273"/>
      <c r="K1706" s="273"/>
      <c r="L1706" s="273"/>
      <c r="M1706" s="273"/>
      <c r="N1706" s="274"/>
      <c r="O1706" s="274"/>
      <c r="P1706" s="274"/>
      <c r="Q1706" s="274"/>
      <c r="R1706" s="274"/>
      <c r="S1706" s="274"/>
      <c r="T1706" s="274"/>
      <c r="U1706" s="274"/>
      <c r="V1706" s="274"/>
      <c r="W1706" s="274"/>
      <c r="X1706" s="274"/>
      <c r="Y1706" s="274"/>
      <c r="Z1706" s="274"/>
      <c r="AA1706" s="274"/>
      <c r="AB1706" s="274"/>
      <c r="AC1706" s="274"/>
      <c r="AD1706" s="274"/>
      <c r="AE1706" s="274"/>
      <c r="AF1706" s="274"/>
      <c r="AG1706" s="274"/>
      <c r="AH1706" s="274"/>
      <c r="AI1706" s="274"/>
      <c r="AJ1706" s="274"/>
      <c r="AK1706" s="274"/>
      <c r="AL1706" s="274"/>
      <c r="AM1706" s="274"/>
      <c r="AN1706" s="274"/>
      <c r="AO1706" s="274"/>
      <c r="AP1706" s="274"/>
      <c r="AQ1706" s="274"/>
      <c r="AR1706" s="274"/>
      <c r="AS1706" s="274"/>
      <c r="AT1706" s="274"/>
      <c r="AU1706" s="274"/>
      <c r="AV1706" s="274"/>
      <c r="AW1706" s="278"/>
      <c r="AX1706" s="274"/>
      <c r="AY1706" s="274"/>
      <c r="AZ1706" s="274"/>
      <c r="BA1706" s="274"/>
      <c r="BB1706" s="274"/>
      <c r="BC1706" s="274"/>
      <c r="BD1706" s="274"/>
      <c r="BE1706" s="270"/>
      <c r="BH1706" s="240"/>
      <c r="BI1706" s="240"/>
      <c r="BJ1706" s="240"/>
      <c r="BK1706" s="240"/>
      <c r="BL1706" s="240"/>
      <c r="BM1706" s="240"/>
      <c r="BN1706" s="240"/>
      <c r="BO1706" s="240"/>
      <c r="BP1706" s="240"/>
      <c r="BQ1706" s="240"/>
      <c r="BR1706" s="240"/>
      <c r="BS1706" s="240"/>
      <c r="BT1706" s="240"/>
      <c r="BU1706" s="240"/>
      <c r="BV1706" s="239"/>
      <c r="BW1706" s="240"/>
      <c r="BX1706" s="240"/>
      <c r="BY1706" s="240"/>
      <c r="BZ1706" s="240"/>
      <c r="CA1706" s="241"/>
      <c r="CB1706" s="241"/>
      <c r="CC1706" s="241"/>
      <c r="CD1706" s="241"/>
      <c r="CE1706" s="240"/>
    </row>
    <row r="1707" spans="1:83" ht="14.4" x14ac:dyDescent="0.3">
      <c r="A1707" s="269"/>
      <c r="B1707" s="270"/>
      <c r="C1707" s="273"/>
      <c r="D1707" s="273"/>
      <c r="E1707" s="273"/>
      <c r="F1707" s="273"/>
      <c r="G1707" s="273"/>
      <c r="H1707" s="273"/>
      <c r="I1707" s="273"/>
      <c r="J1707" s="273"/>
      <c r="K1707" s="273"/>
      <c r="L1707" s="273"/>
      <c r="M1707" s="273"/>
      <c r="N1707" s="274"/>
      <c r="O1707" s="274"/>
      <c r="P1707" s="274"/>
      <c r="Q1707" s="274"/>
      <c r="R1707" s="274"/>
      <c r="S1707" s="274"/>
      <c r="T1707" s="274"/>
      <c r="U1707" s="274"/>
      <c r="V1707" s="274"/>
      <c r="W1707" s="274"/>
      <c r="X1707" s="274"/>
      <c r="Y1707" s="274"/>
      <c r="Z1707" s="274"/>
      <c r="AA1707" s="274"/>
      <c r="AB1707" s="274"/>
      <c r="AC1707" s="274"/>
      <c r="AD1707" s="274"/>
      <c r="AE1707" s="274"/>
      <c r="AF1707" s="274"/>
      <c r="AG1707" s="274"/>
      <c r="AH1707" s="274"/>
      <c r="AI1707" s="274"/>
      <c r="AJ1707" s="274"/>
      <c r="AK1707" s="274"/>
      <c r="AL1707" s="274"/>
      <c r="AM1707" s="274"/>
      <c r="AN1707" s="274"/>
      <c r="AO1707" s="274"/>
      <c r="AP1707" s="274"/>
      <c r="AQ1707" s="274"/>
      <c r="AR1707" s="274"/>
      <c r="AS1707" s="274"/>
      <c r="AT1707" s="274"/>
      <c r="AU1707" s="274"/>
      <c r="AV1707" s="274"/>
      <c r="AW1707" s="278"/>
      <c r="AX1707" s="274"/>
      <c r="AY1707" s="274"/>
      <c r="AZ1707" s="274"/>
      <c r="BA1707" s="274"/>
      <c r="BB1707" s="274"/>
      <c r="BC1707" s="274"/>
      <c r="BD1707" s="274"/>
      <c r="BE1707" s="270"/>
      <c r="BH1707" s="249"/>
      <c r="BI1707" s="249"/>
      <c r="BJ1707" s="249"/>
      <c r="BK1707" s="249"/>
      <c r="BL1707" s="249"/>
      <c r="BM1707" s="249"/>
      <c r="BN1707" s="249"/>
      <c r="BO1707" s="249"/>
      <c r="BP1707" s="249"/>
      <c r="BQ1707" s="249"/>
      <c r="BR1707" s="249"/>
      <c r="BS1707" s="249"/>
      <c r="BT1707" s="249"/>
      <c r="BU1707" s="249"/>
      <c r="BV1707" s="249"/>
      <c r="BW1707" s="249"/>
      <c r="BX1707" s="249"/>
      <c r="BY1707" s="249"/>
      <c r="BZ1707" s="249"/>
      <c r="CA1707" s="249"/>
      <c r="CB1707" s="249"/>
      <c r="CC1707" s="249"/>
      <c r="CE1707" s="249"/>
    </row>
    <row r="1708" spans="1:83" ht="14.4" x14ac:dyDescent="0.3">
      <c r="A1708" s="269"/>
      <c r="B1708" s="270"/>
      <c r="C1708" s="273"/>
      <c r="D1708" s="273"/>
      <c r="E1708" s="273"/>
      <c r="F1708" s="273"/>
      <c r="G1708" s="273"/>
      <c r="H1708" s="273"/>
      <c r="I1708" s="273"/>
      <c r="J1708" s="273"/>
      <c r="K1708" s="273"/>
      <c r="L1708" s="273"/>
      <c r="M1708" s="273"/>
      <c r="N1708" s="274"/>
      <c r="O1708" s="274"/>
      <c r="P1708" s="274"/>
      <c r="Q1708" s="274"/>
      <c r="R1708" s="274"/>
      <c r="S1708" s="274"/>
      <c r="T1708" s="274"/>
      <c r="U1708" s="274"/>
      <c r="V1708" s="274"/>
      <c r="W1708" s="274"/>
      <c r="X1708" s="274"/>
      <c r="Y1708" s="274"/>
      <c r="Z1708" s="274"/>
      <c r="AA1708" s="274"/>
      <c r="AB1708" s="274"/>
      <c r="AC1708" s="274"/>
      <c r="AD1708" s="274"/>
      <c r="AE1708" s="274"/>
      <c r="AF1708" s="274"/>
      <c r="AG1708" s="274"/>
      <c r="AH1708" s="274"/>
      <c r="AI1708" s="274"/>
      <c r="AJ1708" s="274"/>
      <c r="AK1708" s="274"/>
      <c r="AL1708" s="274"/>
      <c r="AM1708" s="274"/>
      <c r="AN1708" s="274"/>
      <c r="AO1708" s="274"/>
      <c r="AP1708" s="274"/>
      <c r="AQ1708" s="274"/>
      <c r="AR1708" s="274"/>
      <c r="AS1708" s="274"/>
      <c r="AT1708" s="274"/>
      <c r="AU1708" s="274"/>
      <c r="AV1708" s="274"/>
      <c r="AW1708" s="278"/>
      <c r="AX1708" s="274"/>
      <c r="AY1708" s="274"/>
      <c r="AZ1708" s="274"/>
      <c r="BA1708" s="274"/>
      <c r="BB1708" s="274"/>
      <c r="BC1708" s="274"/>
      <c r="BD1708" s="274"/>
      <c r="BE1708" s="270"/>
      <c r="BH1708" s="249"/>
      <c r="BI1708" s="249"/>
      <c r="BJ1708" s="249"/>
      <c r="BK1708" s="249"/>
      <c r="BL1708" s="249"/>
      <c r="BM1708" s="249"/>
      <c r="BN1708" s="249"/>
      <c r="BO1708" s="249"/>
      <c r="BP1708" s="249"/>
      <c r="BQ1708" s="249"/>
      <c r="BR1708" s="249"/>
      <c r="BS1708" s="249"/>
      <c r="BT1708" s="249"/>
      <c r="BU1708" s="249"/>
      <c r="BV1708" s="249"/>
      <c r="BW1708" s="249"/>
      <c r="BX1708" s="249"/>
      <c r="BY1708" s="249"/>
      <c r="BZ1708" s="249"/>
      <c r="CE1708" s="249"/>
    </row>
    <row r="1709" spans="1:83" ht="14.4" x14ac:dyDescent="0.3">
      <c r="A1709" s="269"/>
      <c r="B1709" s="270"/>
      <c r="C1709" s="273"/>
      <c r="D1709" s="273"/>
      <c r="E1709" s="273"/>
      <c r="F1709" s="273"/>
      <c r="G1709" s="273"/>
      <c r="H1709" s="273"/>
      <c r="I1709" s="273"/>
      <c r="J1709" s="273"/>
      <c r="K1709" s="273"/>
      <c r="L1709" s="273"/>
      <c r="M1709" s="273"/>
      <c r="N1709" s="274"/>
      <c r="O1709" s="274"/>
      <c r="P1709" s="274"/>
      <c r="Q1709" s="274"/>
      <c r="R1709" s="274"/>
      <c r="S1709" s="274"/>
      <c r="T1709" s="274"/>
      <c r="U1709" s="274"/>
      <c r="V1709" s="274"/>
      <c r="W1709" s="274"/>
      <c r="X1709" s="274"/>
      <c r="Y1709" s="274"/>
      <c r="Z1709" s="274"/>
      <c r="AA1709" s="274"/>
      <c r="AB1709" s="274"/>
      <c r="AC1709" s="274"/>
      <c r="AD1709" s="274"/>
      <c r="AE1709" s="274"/>
      <c r="AF1709" s="274"/>
      <c r="AG1709" s="274"/>
      <c r="AH1709" s="274"/>
      <c r="AI1709" s="274"/>
      <c r="AJ1709" s="274"/>
      <c r="AK1709" s="274"/>
      <c r="AL1709" s="274"/>
      <c r="AM1709" s="274"/>
      <c r="AN1709" s="274"/>
      <c r="AO1709" s="274"/>
      <c r="AP1709" s="274"/>
      <c r="AQ1709" s="274"/>
      <c r="AR1709" s="274"/>
      <c r="AS1709" s="274"/>
      <c r="AT1709" s="274"/>
      <c r="AU1709" s="274"/>
      <c r="AV1709" s="274"/>
      <c r="AW1709" s="278"/>
      <c r="AX1709" s="274"/>
      <c r="AY1709" s="274"/>
      <c r="AZ1709" s="274"/>
      <c r="BA1709" s="274"/>
      <c r="BB1709" s="274"/>
      <c r="BC1709" s="274"/>
      <c r="BD1709" s="274"/>
      <c r="BE1709" s="270"/>
      <c r="BH1709" s="240"/>
      <c r="BI1709" s="240"/>
      <c r="BJ1709" s="240"/>
      <c r="BK1709" s="240"/>
      <c r="BL1709" s="240"/>
      <c r="BM1709" s="240"/>
      <c r="BN1709" s="240"/>
      <c r="BO1709" s="240"/>
      <c r="BP1709" s="240"/>
      <c r="BQ1709" s="240"/>
      <c r="BR1709" s="240"/>
      <c r="BS1709" s="240"/>
      <c r="BT1709" s="240"/>
      <c r="BU1709" s="240"/>
      <c r="BV1709" s="239"/>
      <c r="BW1709" s="240"/>
      <c r="BX1709" s="240"/>
      <c r="BY1709" s="240"/>
      <c r="BZ1709" s="240"/>
      <c r="CA1709" s="241"/>
      <c r="CB1709" s="241"/>
      <c r="CC1709" s="241"/>
      <c r="CD1709" s="241"/>
      <c r="CE1709" s="240"/>
    </row>
    <row r="1710" spans="1:83" ht="14.4" x14ac:dyDescent="0.3">
      <c r="A1710" s="269"/>
      <c r="B1710" s="270"/>
      <c r="C1710" s="273"/>
      <c r="D1710" s="273"/>
      <c r="E1710" s="273"/>
      <c r="F1710" s="273"/>
      <c r="G1710" s="273"/>
      <c r="H1710" s="273"/>
      <c r="I1710" s="273"/>
      <c r="J1710" s="273"/>
      <c r="K1710" s="273"/>
      <c r="L1710" s="273"/>
      <c r="M1710" s="273"/>
      <c r="N1710" s="274"/>
      <c r="O1710" s="274"/>
      <c r="P1710" s="274"/>
      <c r="Q1710" s="274"/>
      <c r="R1710" s="274"/>
      <c r="S1710" s="274"/>
      <c r="T1710" s="274"/>
      <c r="U1710" s="274"/>
      <c r="V1710" s="274"/>
      <c r="W1710" s="274"/>
      <c r="X1710" s="274"/>
      <c r="Y1710" s="274"/>
      <c r="Z1710" s="274"/>
      <c r="AA1710" s="274"/>
      <c r="AB1710" s="274"/>
      <c r="AC1710" s="274"/>
      <c r="AD1710" s="274"/>
      <c r="AE1710" s="274"/>
      <c r="AF1710" s="274"/>
      <c r="AG1710" s="274"/>
      <c r="AH1710" s="274"/>
      <c r="AI1710" s="274"/>
      <c r="AJ1710" s="274"/>
      <c r="AK1710" s="274"/>
      <c r="AL1710" s="274"/>
      <c r="AM1710" s="274"/>
      <c r="AN1710" s="274"/>
      <c r="AO1710" s="274"/>
      <c r="AP1710" s="274"/>
      <c r="AQ1710" s="274"/>
      <c r="AR1710" s="274"/>
      <c r="AS1710" s="274"/>
      <c r="AT1710" s="274"/>
      <c r="AU1710" s="274"/>
      <c r="AV1710" s="274"/>
      <c r="AW1710" s="278"/>
      <c r="AX1710" s="274"/>
      <c r="AY1710" s="274"/>
      <c r="AZ1710" s="274"/>
      <c r="BA1710" s="274"/>
      <c r="BB1710" s="274"/>
      <c r="BC1710" s="274"/>
      <c r="BD1710" s="274"/>
      <c r="BE1710" s="270"/>
      <c r="BH1710" s="240"/>
      <c r="BI1710" s="240"/>
      <c r="BJ1710" s="240"/>
      <c r="BK1710" s="240"/>
      <c r="BL1710" s="240"/>
      <c r="BM1710" s="240"/>
      <c r="BN1710" s="240"/>
      <c r="BO1710" s="240"/>
      <c r="BP1710" s="240"/>
      <c r="BQ1710" s="240"/>
      <c r="BR1710" s="240"/>
      <c r="BS1710" s="240"/>
      <c r="BT1710" s="240"/>
      <c r="BU1710" s="240"/>
      <c r="BV1710" s="239"/>
      <c r="BW1710" s="240"/>
      <c r="BX1710" s="240"/>
      <c r="BY1710" s="240"/>
      <c r="BZ1710" s="240"/>
      <c r="CA1710" s="241"/>
      <c r="CB1710" s="241"/>
      <c r="CC1710" s="241"/>
      <c r="CD1710" s="241"/>
      <c r="CE1710" s="240"/>
    </row>
    <row r="1711" spans="1:83" ht="14.4" x14ac:dyDescent="0.3">
      <c r="A1711" s="269"/>
      <c r="B1711" s="270"/>
      <c r="C1711" s="273"/>
      <c r="D1711" s="273"/>
      <c r="E1711" s="273"/>
      <c r="F1711" s="273"/>
      <c r="G1711" s="273"/>
      <c r="H1711" s="273"/>
      <c r="I1711" s="273"/>
      <c r="J1711" s="273"/>
      <c r="K1711" s="273"/>
      <c r="L1711" s="273"/>
      <c r="M1711" s="273"/>
      <c r="N1711" s="274"/>
      <c r="O1711" s="274"/>
      <c r="P1711" s="274"/>
      <c r="Q1711" s="274"/>
      <c r="R1711" s="274"/>
      <c r="S1711" s="274"/>
      <c r="T1711" s="274"/>
      <c r="U1711" s="274"/>
      <c r="V1711" s="274"/>
      <c r="W1711" s="274"/>
      <c r="X1711" s="274"/>
      <c r="Y1711" s="274"/>
      <c r="Z1711" s="274"/>
      <c r="AA1711" s="274"/>
      <c r="AB1711" s="274"/>
      <c r="AC1711" s="274"/>
      <c r="AD1711" s="274"/>
      <c r="AE1711" s="274"/>
      <c r="AF1711" s="274"/>
      <c r="AG1711" s="274"/>
      <c r="AH1711" s="274"/>
      <c r="AI1711" s="274"/>
      <c r="AJ1711" s="274"/>
      <c r="AK1711" s="274"/>
      <c r="AL1711" s="274"/>
      <c r="AM1711" s="274"/>
      <c r="AN1711" s="274"/>
      <c r="AO1711" s="274"/>
      <c r="AP1711" s="274"/>
      <c r="AQ1711" s="274"/>
      <c r="AR1711" s="274"/>
      <c r="AS1711" s="274"/>
      <c r="AT1711" s="274"/>
      <c r="AU1711" s="274"/>
      <c r="AV1711" s="274"/>
      <c r="AW1711" s="278"/>
      <c r="AX1711" s="274"/>
      <c r="AY1711" s="274"/>
      <c r="AZ1711" s="274"/>
      <c r="BA1711" s="274"/>
      <c r="BB1711" s="274"/>
      <c r="BC1711" s="274"/>
      <c r="BD1711" s="274"/>
      <c r="BE1711" s="270"/>
      <c r="BH1711" s="240"/>
      <c r="BI1711" s="240"/>
      <c r="BJ1711" s="240"/>
      <c r="BK1711" s="240"/>
      <c r="BL1711" s="240"/>
      <c r="BM1711" s="240"/>
      <c r="BN1711" s="240"/>
      <c r="BO1711" s="240"/>
      <c r="BP1711" s="240"/>
      <c r="BQ1711" s="240"/>
      <c r="BR1711" s="240"/>
      <c r="BS1711" s="240"/>
      <c r="BT1711" s="240"/>
      <c r="BU1711" s="240"/>
      <c r="BV1711" s="239"/>
      <c r="BW1711" s="240"/>
      <c r="BX1711" s="240"/>
      <c r="BY1711" s="240"/>
      <c r="BZ1711" s="240"/>
      <c r="CA1711" s="241"/>
      <c r="CB1711" s="241"/>
      <c r="CC1711" s="241"/>
      <c r="CD1711" s="241"/>
      <c r="CE1711" s="240"/>
    </row>
    <row r="1712" spans="1:83" ht="14.4" x14ac:dyDescent="0.3">
      <c r="A1712" s="269"/>
      <c r="B1712" s="270"/>
      <c r="C1712" s="273"/>
      <c r="D1712" s="273"/>
      <c r="E1712" s="273"/>
      <c r="F1712" s="273"/>
      <c r="G1712" s="273"/>
      <c r="H1712" s="273"/>
      <c r="I1712" s="273"/>
      <c r="J1712" s="273"/>
      <c r="K1712" s="273"/>
      <c r="L1712" s="273"/>
      <c r="M1712" s="273"/>
      <c r="N1712" s="274"/>
      <c r="O1712" s="274"/>
      <c r="P1712" s="274"/>
      <c r="Q1712" s="274"/>
      <c r="R1712" s="274"/>
      <c r="S1712" s="274"/>
      <c r="T1712" s="274"/>
      <c r="U1712" s="274"/>
      <c r="V1712" s="274"/>
      <c r="W1712" s="274"/>
      <c r="X1712" s="274"/>
      <c r="Y1712" s="274"/>
      <c r="Z1712" s="274"/>
      <c r="AA1712" s="274"/>
      <c r="AB1712" s="274"/>
      <c r="AC1712" s="274"/>
      <c r="AD1712" s="274"/>
      <c r="AE1712" s="274"/>
      <c r="AF1712" s="274"/>
      <c r="AG1712" s="274"/>
      <c r="AH1712" s="274"/>
      <c r="AI1712" s="274"/>
      <c r="AJ1712" s="274"/>
      <c r="AK1712" s="274"/>
      <c r="AL1712" s="274"/>
      <c r="AM1712" s="274"/>
      <c r="AN1712" s="274"/>
      <c r="AO1712" s="274"/>
      <c r="AP1712" s="274"/>
      <c r="AQ1712" s="274"/>
      <c r="AR1712" s="274"/>
      <c r="AS1712" s="274"/>
      <c r="AT1712" s="274"/>
      <c r="AU1712" s="274"/>
      <c r="AV1712" s="274"/>
      <c r="AW1712" s="278"/>
      <c r="AX1712" s="274"/>
      <c r="AY1712" s="274"/>
      <c r="AZ1712" s="274"/>
      <c r="BA1712" s="274"/>
      <c r="BB1712" s="274"/>
      <c r="BC1712" s="274"/>
      <c r="BD1712" s="274"/>
      <c r="BE1712" s="270"/>
      <c r="BH1712" s="249"/>
      <c r="BI1712" s="249"/>
      <c r="BJ1712" s="249"/>
      <c r="BK1712" s="249"/>
      <c r="BL1712" s="249"/>
      <c r="BM1712" s="249"/>
      <c r="BN1712" s="249"/>
      <c r="BO1712" s="249"/>
      <c r="BP1712" s="249"/>
      <c r="BQ1712" s="249"/>
      <c r="BR1712" s="249"/>
      <c r="BS1712" s="249"/>
      <c r="BT1712" s="249"/>
      <c r="BU1712" s="249"/>
      <c r="BV1712" s="249"/>
      <c r="BW1712" s="249"/>
      <c r="BX1712" s="249"/>
      <c r="BY1712" s="249"/>
      <c r="BZ1712" s="249"/>
      <c r="CE1712" s="249"/>
    </row>
    <row r="1713" spans="1:83" ht="14.4" x14ac:dyDescent="0.3">
      <c r="A1713" s="269"/>
      <c r="B1713" s="270"/>
      <c r="C1713" s="273"/>
      <c r="D1713" s="273"/>
      <c r="E1713" s="273"/>
      <c r="F1713" s="273"/>
      <c r="G1713" s="273"/>
      <c r="H1713" s="273"/>
      <c r="I1713" s="273"/>
      <c r="J1713" s="273"/>
      <c r="K1713" s="273"/>
      <c r="L1713" s="273"/>
      <c r="M1713" s="273"/>
      <c r="N1713" s="274"/>
      <c r="O1713" s="274"/>
      <c r="P1713" s="274"/>
      <c r="Q1713" s="274"/>
      <c r="R1713" s="274"/>
      <c r="S1713" s="274"/>
      <c r="T1713" s="274"/>
      <c r="U1713" s="274"/>
      <c r="V1713" s="274"/>
      <c r="W1713" s="274"/>
      <c r="X1713" s="274"/>
      <c r="Y1713" s="274"/>
      <c r="Z1713" s="274"/>
      <c r="AA1713" s="274"/>
      <c r="AB1713" s="274"/>
      <c r="AC1713" s="274"/>
      <c r="AD1713" s="274"/>
      <c r="AE1713" s="274"/>
      <c r="AF1713" s="274"/>
      <c r="AG1713" s="274"/>
      <c r="AH1713" s="274"/>
      <c r="AI1713" s="274"/>
      <c r="AJ1713" s="274"/>
      <c r="AK1713" s="274"/>
      <c r="AL1713" s="274"/>
      <c r="AM1713" s="274"/>
      <c r="AN1713" s="274"/>
      <c r="AO1713" s="274"/>
      <c r="AP1713" s="274"/>
      <c r="AQ1713" s="274"/>
      <c r="AR1713" s="274"/>
      <c r="AS1713" s="274"/>
      <c r="AT1713" s="274"/>
      <c r="AU1713" s="274"/>
      <c r="AV1713" s="274"/>
      <c r="AW1713" s="278"/>
      <c r="AX1713" s="274"/>
      <c r="AY1713" s="274"/>
      <c r="AZ1713" s="274"/>
      <c r="BA1713" s="274"/>
      <c r="BB1713" s="274"/>
      <c r="BC1713" s="274"/>
      <c r="BD1713" s="274"/>
      <c r="BE1713" s="270"/>
      <c r="BH1713" s="249"/>
      <c r="BI1713" s="249"/>
      <c r="BJ1713" s="249"/>
      <c r="BK1713" s="249"/>
      <c r="BL1713" s="249"/>
      <c r="BM1713" s="249"/>
      <c r="BN1713" s="249"/>
      <c r="BO1713" s="249"/>
      <c r="BP1713" s="249"/>
      <c r="BQ1713" s="249"/>
      <c r="BR1713" s="249"/>
      <c r="BS1713" s="249"/>
      <c r="BT1713" s="249"/>
      <c r="BU1713" s="249"/>
      <c r="BV1713" s="249"/>
      <c r="BW1713" s="249"/>
      <c r="BX1713" s="249"/>
      <c r="BY1713" s="249"/>
      <c r="BZ1713" s="249"/>
      <c r="CE1713" s="249"/>
    </row>
    <row r="1714" spans="1:83" ht="14.4" x14ac:dyDescent="0.3">
      <c r="A1714" s="269"/>
      <c r="B1714" s="270"/>
      <c r="C1714" s="273"/>
      <c r="D1714" s="273"/>
      <c r="E1714" s="273"/>
      <c r="F1714" s="273"/>
      <c r="G1714" s="273"/>
      <c r="H1714" s="273"/>
      <c r="I1714" s="273"/>
      <c r="J1714" s="273"/>
      <c r="K1714" s="273"/>
      <c r="L1714" s="273"/>
      <c r="M1714" s="273"/>
      <c r="N1714" s="274"/>
      <c r="O1714" s="274"/>
      <c r="P1714" s="274"/>
      <c r="Q1714" s="274"/>
      <c r="R1714" s="274"/>
      <c r="S1714" s="274"/>
      <c r="T1714" s="274"/>
      <c r="U1714" s="274"/>
      <c r="V1714" s="274"/>
      <c r="W1714" s="274"/>
      <c r="X1714" s="274"/>
      <c r="Y1714" s="274"/>
      <c r="Z1714" s="274"/>
      <c r="AA1714" s="274"/>
      <c r="AB1714" s="274"/>
      <c r="AC1714" s="274"/>
      <c r="AD1714" s="274"/>
      <c r="AE1714" s="274"/>
      <c r="AF1714" s="274"/>
      <c r="AG1714" s="274"/>
      <c r="AH1714" s="274"/>
      <c r="AI1714" s="274"/>
      <c r="AJ1714" s="274"/>
      <c r="AK1714" s="274"/>
      <c r="AL1714" s="274"/>
      <c r="AM1714" s="274"/>
      <c r="AN1714" s="274"/>
      <c r="AO1714" s="274"/>
      <c r="AP1714" s="274"/>
      <c r="AQ1714" s="274"/>
      <c r="AR1714" s="274"/>
      <c r="AS1714" s="274"/>
      <c r="AT1714" s="274"/>
      <c r="AU1714" s="274"/>
      <c r="AV1714" s="274"/>
      <c r="AW1714" s="278"/>
      <c r="AX1714" s="274"/>
      <c r="AY1714" s="274"/>
      <c r="AZ1714" s="274"/>
      <c r="BA1714" s="274"/>
      <c r="BB1714" s="274"/>
      <c r="BC1714" s="274"/>
      <c r="BD1714" s="274"/>
      <c r="BE1714" s="270"/>
      <c r="BH1714" s="240"/>
      <c r="BI1714" s="240"/>
      <c r="BJ1714" s="240"/>
      <c r="BK1714" s="240"/>
      <c r="BL1714" s="240"/>
      <c r="BM1714" s="240"/>
      <c r="BN1714" s="240"/>
      <c r="BO1714" s="240"/>
      <c r="BP1714" s="240"/>
      <c r="BQ1714" s="240"/>
      <c r="BR1714" s="240"/>
      <c r="BS1714" s="240"/>
      <c r="BT1714" s="240"/>
      <c r="BU1714" s="240"/>
      <c r="BV1714" s="239"/>
      <c r="BW1714" s="240"/>
      <c r="BX1714" s="240"/>
      <c r="BY1714" s="240"/>
      <c r="BZ1714" s="240"/>
      <c r="CA1714" s="241"/>
      <c r="CB1714" s="241"/>
      <c r="CC1714" s="241"/>
      <c r="CD1714" s="241"/>
      <c r="CE1714" s="240"/>
    </row>
    <row r="1715" spans="1:83" ht="14.4" x14ac:dyDescent="0.3">
      <c r="A1715" s="269"/>
      <c r="B1715" s="270"/>
      <c r="C1715" s="273"/>
      <c r="D1715" s="273"/>
      <c r="E1715" s="273"/>
      <c r="F1715" s="273"/>
      <c r="G1715" s="273"/>
      <c r="H1715" s="273"/>
      <c r="I1715" s="273"/>
      <c r="J1715" s="273"/>
      <c r="K1715" s="273"/>
      <c r="L1715" s="273"/>
      <c r="M1715" s="273"/>
      <c r="N1715" s="274"/>
      <c r="O1715" s="274"/>
      <c r="P1715" s="274"/>
      <c r="Q1715" s="274"/>
      <c r="R1715" s="274"/>
      <c r="S1715" s="274"/>
      <c r="T1715" s="274"/>
      <c r="U1715" s="274"/>
      <c r="V1715" s="274"/>
      <c r="W1715" s="274"/>
      <c r="X1715" s="274"/>
      <c r="Y1715" s="274"/>
      <c r="Z1715" s="274"/>
      <c r="AA1715" s="274"/>
      <c r="AB1715" s="274"/>
      <c r="AC1715" s="274"/>
      <c r="AD1715" s="274"/>
      <c r="AE1715" s="274"/>
      <c r="AF1715" s="274"/>
      <c r="AG1715" s="274"/>
      <c r="AH1715" s="274"/>
      <c r="AI1715" s="274"/>
      <c r="AJ1715" s="274"/>
      <c r="AK1715" s="274"/>
      <c r="AL1715" s="274"/>
      <c r="AM1715" s="274"/>
      <c r="AN1715" s="274"/>
      <c r="AO1715" s="274"/>
      <c r="AP1715" s="274"/>
      <c r="AQ1715" s="274"/>
      <c r="AR1715" s="274"/>
      <c r="AS1715" s="274"/>
      <c r="AT1715" s="274"/>
      <c r="AU1715" s="274"/>
      <c r="AV1715" s="274"/>
      <c r="AW1715" s="278"/>
      <c r="AX1715" s="274"/>
      <c r="AY1715" s="274"/>
      <c r="AZ1715" s="274"/>
      <c r="BA1715" s="274"/>
      <c r="BB1715" s="274"/>
      <c r="BC1715" s="274"/>
      <c r="BD1715" s="274"/>
      <c r="BE1715" s="270"/>
      <c r="BH1715" s="240"/>
      <c r="BI1715" s="240"/>
      <c r="BJ1715" s="240"/>
      <c r="BK1715" s="240"/>
      <c r="BL1715" s="240"/>
      <c r="BM1715" s="240"/>
      <c r="BN1715" s="240"/>
      <c r="BO1715" s="240"/>
      <c r="BP1715" s="240"/>
      <c r="BQ1715" s="240"/>
      <c r="BR1715" s="240"/>
      <c r="BS1715" s="240"/>
      <c r="BT1715" s="240"/>
      <c r="BU1715" s="240"/>
      <c r="BV1715" s="239"/>
      <c r="BW1715" s="240"/>
      <c r="BX1715" s="240"/>
      <c r="BY1715" s="240"/>
      <c r="BZ1715" s="240"/>
      <c r="CA1715" s="241"/>
      <c r="CB1715" s="241"/>
      <c r="CC1715" s="241"/>
      <c r="CD1715" s="241"/>
      <c r="CE1715" s="240"/>
    </row>
    <row r="1716" spans="1:83" ht="14.4" x14ac:dyDescent="0.3">
      <c r="A1716" s="269"/>
      <c r="B1716" s="270"/>
      <c r="C1716" s="273"/>
      <c r="D1716" s="273"/>
      <c r="E1716" s="273"/>
      <c r="F1716" s="273"/>
      <c r="G1716" s="273"/>
      <c r="H1716" s="273"/>
      <c r="I1716" s="273"/>
      <c r="J1716" s="273"/>
      <c r="K1716" s="273"/>
      <c r="L1716" s="273"/>
      <c r="M1716" s="273"/>
      <c r="N1716" s="274"/>
      <c r="O1716" s="274"/>
      <c r="P1716" s="274"/>
      <c r="Q1716" s="274"/>
      <c r="R1716" s="274"/>
      <c r="S1716" s="274"/>
      <c r="T1716" s="274"/>
      <c r="U1716" s="274"/>
      <c r="V1716" s="274"/>
      <c r="W1716" s="274"/>
      <c r="X1716" s="274"/>
      <c r="Y1716" s="274"/>
      <c r="Z1716" s="274"/>
      <c r="AA1716" s="274"/>
      <c r="AB1716" s="274"/>
      <c r="AC1716" s="274"/>
      <c r="AD1716" s="274"/>
      <c r="AE1716" s="274"/>
      <c r="AF1716" s="274"/>
      <c r="AG1716" s="274"/>
      <c r="AH1716" s="274"/>
      <c r="AI1716" s="274"/>
      <c r="AJ1716" s="274"/>
      <c r="AK1716" s="274"/>
      <c r="AL1716" s="274"/>
      <c r="AM1716" s="274"/>
      <c r="AN1716" s="274"/>
      <c r="AO1716" s="274"/>
      <c r="AP1716" s="274"/>
      <c r="AQ1716" s="274"/>
      <c r="AR1716" s="274"/>
      <c r="AS1716" s="274"/>
      <c r="AT1716" s="274"/>
      <c r="AU1716" s="274"/>
      <c r="AV1716" s="274"/>
      <c r="AW1716" s="278"/>
      <c r="AX1716" s="274"/>
      <c r="AY1716" s="274"/>
      <c r="AZ1716" s="274"/>
      <c r="BA1716" s="274"/>
      <c r="BB1716" s="274"/>
      <c r="BC1716" s="274"/>
      <c r="BD1716" s="274"/>
      <c r="BE1716" s="270"/>
      <c r="BH1716" s="249"/>
      <c r="BI1716" s="249"/>
      <c r="BJ1716" s="249"/>
      <c r="BK1716" s="249"/>
      <c r="BL1716" s="249"/>
      <c r="BM1716" s="249"/>
      <c r="BN1716" s="249"/>
      <c r="BO1716" s="249"/>
      <c r="BP1716" s="249"/>
      <c r="BQ1716" s="249"/>
      <c r="BR1716" s="249"/>
      <c r="BS1716" s="249"/>
      <c r="BT1716" s="249"/>
      <c r="BU1716" s="249"/>
      <c r="BV1716" s="249"/>
      <c r="BW1716" s="249"/>
      <c r="BX1716" s="249"/>
      <c r="BY1716" s="249"/>
      <c r="BZ1716" s="249"/>
      <c r="CE1716" s="249"/>
    </row>
    <row r="1717" spans="1:83" ht="14.4" x14ac:dyDescent="0.3">
      <c r="A1717" s="271"/>
      <c r="B1717" s="270"/>
      <c r="C1717" s="273"/>
      <c r="D1717" s="273"/>
      <c r="E1717" s="273"/>
      <c r="F1717" s="273"/>
      <c r="G1717" s="273"/>
      <c r="H1717" s="273"/>
      <c r="I1717" s="273"/>
      <c r="J1717" s="273"/>
      <c r="K1717" s="273"/>
      <c r="L1717" s="273"/>
      <c r="M1717" s="273"/>
      <c r="N1717" s="274"/>
      <c r="O1717" s="274"/>
      <c r="P1717" s="274"/>
      <c r="Q1717" s="274"/>
      <c r="R1717" s="274"/>
      <c r="S1717" s="274"/>
      <c r="T1717" s="274"/>
      <c r="U1717" s="274"/>
      <c r="V1717" s="274"/>
      <c r="W1717" s="274"/>
      <c r="X1717" s="274"/>
      <c r="Y1717" s="274"/>
      <c r="Z1717" s="274"/>
      <c r="AA1717" s="274"/>
      <c r="BE1717" s="270"/>
      <c r="BH1717" s="249"/>
      <c r="BI1717" s="249"/>
      <c r="BJ1717" s="249"/>
      <c r="BK1717" s="249"/>
      <c r="BL1717" s="249"/>
      <c r="BM1717" s="249"/>
      <c r="BN1717" s="249"/>
      <c r="BO1717" s="249"/>
      <c r="BP1717" s="249"/>
      <c r="BQ1717" s="249"/>
      <c r="BR1717" s="249"/>
      <c r="BS1717" s="249"/>
      <c r="BT1717" s="249"/>
      <c r="BU1717" s="249"/>
      <c r="BV1717" s="249"/>
      <c r="BW1717" s="249"/>
      <c r="BX1717" s="249"/>
      <c r="BY1717" s="249"/>
      <c r="BZ1717" s="249"/>
      <c r="CE1717" s="249"/>
    </row>
    <row r="1718" spans="1:83" ht="14.4" x14ac:dyDescent="0.3">
      <c r="A1718" s="269"/>
      <c r="B1718" s="270"/>
      <c r="C1718" s="273"/>
      <c r="D1718" s="273"/>
      <c r="E1718" s="273"/>
      <c r="F1718" s="273"/>
      <c r="G1718" s="273"/>
      <c r="H1718" s="273"/>
      <c r="I1718" s="273"/>
      <c r="J1718" s="273"/>
      <c r="K1718" s="273"/>
      <c r="L1718" s="273"/>
      <c r="M1718" s="273"/>
      <c r="N1718" s="274"/>
      <c r="O1718" s="274"/>
      <c r="P1718" s="274"/>
      <c r="Q1718" s="274"/>
      <c r="R1718" s="274"/>
      <c r="S1718" s="274"/>
      <c r="T1718" s="274"/>
      <c r="U1718" s="274"/>
      <c r="V1718" s="274"/>
      <c r="W1718" s="274"/>
      <c r="X1718" s="274"/>
      <c r="Y1718" s="274"/>
      <c r="Z1718" s="274"/>
      <c r="AA1718" s="274"/>
      <c r="AB1718" s="274"/>
      <c r="AC1718" s="274"/>
      <c r="AD1718" s="274"/>
      <c r="AE1718" s="274"/>
      <c r="AF1718" s="274"/>
      <c r="AG1718" s="274"/>
      <c r="AH1718" s="274"/>
      <c r="AI1718" s="274"/>
      <c r="AJ1718" s="274"/>
      <c r="AK1718" s="274"/>
      <c r="AL1718" s="274"/>
      <c r="AM1718" s="274"/>
      <c r="AN1718" s="274"/>
      <c r="AO1718" s="274"/>
      <c r="AP1718" s="274"/>
      <c r="AQ1718" s="274"/>
      <c r="AR1718" s="274"/>
      <c r="AS1718" s="274"/>
      <c r="AT1718" s="274"/>
      <c r="AU1718" s="274"/>
      <c r="AV1718" s="274"/>
      <c r="AW1718" s="278"/>
      <c r="AX1718" s="274"/>
      <c r="AY1718" s="274"/>
      <c r="AZ1718" s="274"/>
      <c r="BA1718" s="274"/>
      <c r="BB1718" s="274"/>
      <c r="BC1718" s="274"/>
      <c r="BD1718" s="274"/>
      <c r="BE1718" s="270"/>
      <c r="BH1718" s="249"/>
      <c r="BI1718" s="249"/>
      <c r="BJ1718" s="249"/>
      <c r="BK1718" s="249"/>
      <c r="BL1718" s="249"/>
      <c r="BM1718" s="249"/>
      <c r="BN1718" s="249"/>
      <c r="BO1718" s="249"/>
      <c r="BP1718" s="249"/>
      <c r="BQ1718" s="249"/>
      <c r="BR1718" s="249"/>
      <c r="BS1718" s="249"/>
      <c r="BT1718" s="249"/>
      <c r="BU1718" s="249"/>
      <c r="BV1718" s="249"/>
      <c r="BW1718" s="249"/>
      <c r="BX1718" s="249"/>
      <c r="BY1718" s="249"/>
      <c r="BZ1718" s="249"/>
      <c r="CE1718" s="249"/>
    </row>
    <row r="1719" spans="1:83" ht="14.4" x14ac:dyDescent="0.3">
      <c r="A1719" s="269"/>
      <c r="B1719" s="270"/>
      <c r="C1719" s="273"/>
      <c r="D1719" s="273"/>
      <c r="E1719" s="273"/>
      <c r="F1719" s="273"/>
      <c r="G1719" s="273"/>
      <c r="H1719" s="273"/>
      <c r="I1719" s="273"/>
      <c r="J1719" s="273"/>
      <c r="K1719" s="273"/>
      <c r="L1719" s="273"/>
      <c r="M1719" s="273"/>
      <c r="N1719" s="274"/>
      <c r="O1719" s="274"/>
      <c r="P1719" s="274"/>
      <c r="Q1719" s="274"/>
      <c r="R1719" s="274"/>
      <c r="S1719" s="274"/>
      <c r="T1719" s="274"/>
      <c r="U1719" s="274"/>
      <c r="V1719" s="274"/>
      <c r="W1719" s="274"/>
      <c r="X1719" s="274"/>
      <c r="Y1719" s="274"/>
      <c r="Z1719" s="274"/>
      <c r="AA1719" s="274"/>
      <c r="AB1719" s="274"/>
      <c r="AC1719" s="274"/>
      <c r="AD1719" s="274"/>
      <c r="AE1719" s="274"/>
      <c r="AF1719" s="274"/>
      <c r="AG1719" s="274"/>
      <c r="AH1719" s="274"/>
      <c r="AI1719" s="274"/>
      <c r="AJ1719" s="274"/>
      <c r="AK1719" s="274"/>
      <c r="AL1719" s="274"/>
      <c r="AM1719" s="274"/>
      <c r="AN1719" s="274"/>
      <c r="AO1719" s="274"/>
      <c r="AP1719" s="274"/>
      <c r="AQ1719" s="274"/>
      <c r="AR1719" s="274"/>
      <c r="AS1719" s="274"/>
      <c r="AT1719" s="274"/>
      <c r="AU1719" s="274"/>
      <c r="AV1719" s="274"/>
      <c r="AW1719" s="278"/>
      <c r="AX1719" s="274"/>
      <c r="AY1719" s="274"/>
      <c r="AZ1719" s="274"/>
      <c r="BA1719" s="274"/>
      <c r="BB1719" s="274"/>
      <c r="BC1719" s="274"/>
      <c r="BD1719" s="274"/>
      <c r="BE1719" s="270"/>
      <c r="BH1719" s="249"/>
      <c r="BI1719" s="249"/>
      <c r="BJ1719" s="249"/>
      <c r="BK1719" s="249"/>
      <c r="BL1719" s="249"/>
      <c r="BM1719" s="249"/>
      <c r="BN1719" s="249"/>
      <c r="BO1719" s="249"/>
      <c r="BP1719" s="249"/>
      <c r="BQ1719" s="249"/>
      <c r="BR1719" s="249"/>
      <c r="BS1719" s="249"/>
      <c r="BT1719" s="249"/>
      <c r="BU1719" s="249"/>
      <c r="BV1719" s="249"/>
      <c r="BW1719" s="249"/>
      <c r="BX1719" s="249"/>
      <c r="BY1719" s="249"/>
      <c r="BZ1719" s="249"/>
      <c r="CE1719" s="249"/>
    </row>
    <row r="1720" spans="1:83" ht="14.4" x14ac:dyDescent="0.3">
      <c r="A1720" s="271"/>
      <c r="B1720" s="272"/>
      <c r="C1720" s="273"/>
      <c r="D1720" s="273"/>
      <c r="E1720" s="273"/>
      <c r="F1720" s="273"/>
      <c r="G1720" s="273"/>
      <c r="H1720" s="273"/>
      <c r="I1720" s="273"/>
      <c r="J1720" s="273"/>
      <c r="K1720" s="273"/>
      <c r="L1720" s="273"/>
      <c r="M1720" s="273"/>
      <c r="BE1720" s="270"/>
      <c r="BH1720" s="240"/>
      <c r="BI1720" s="240"/>
      <c r="BJ1720" s="240"/>
      <c r="BK1720" s="240"/>
      <c r="BL1720" s="240"/>
      <c r="BM1720" s="240"/>
      <c r="BN1720" s="240"/>
      <c r="BO1720" s="240"/>
      <c r="BP1720" s="240"/>
      <c r="BQ1720" s="240"/>
      <c r="BR1720" s="240"/>
      <c r="BS1720" s="240"/>
      <c r="BT1720" s="240"/>
      <c r="BU1720" s="240"/>
      <c r="BV1720" s="239"/>
      <c r="BW1720" s="240"/>
      <c r="BX1720" s="240"/>
      <c r="BY1720" s="240"/>
      <c r="BZ1720" s="240"/>
      <c r="CA1720" s="241"/>
      <c r="CB1720" s="241"/>
      <c r="CC1720" s="241"/>
      <c r="CD1720" s="241"/>
      <c r="CE1720" s="240"/>
    </row>
    <row r="1721" spans="1:83" ht="14.4" x14ac:dyDescent="0.3">
      <c r="A1721" s="269"/>
      <c r="B1721" s="270"/>
      <c r="C1721" s="273"/>
      <c r="D1721" s="273"/>
      <c r="E1721" s="273"/>
      <c r="F1721" s="273"/>
      <c r="G1721" s="273"/>
      <c r="H1721" s="273"/>
      <c r="I1721" s="273"/>
      <c r="J1721" s="273"/>
      <c r="K1721" s="273"/>
      <c r="L1721" s="273"/>
      <c r="M1721" s="273"/>
      <c r="N1721" s="274"/>
      <c r="O1721" s="274"/>
      <c r="P1721" s="274"/>
      <c r="Q1721" s="274"/>
      <c r="R1721" s="274"/>
      <c r="S1721" s="274"/>
      <c r="T1721" s="274"/>
      <c r="U1721" s="274"/>
      <c r="V1721" s="274"/>
      <c r="W1721" s="274"/>
      <c r="X1721" s="274"/>
      <c r="Y1721" s="274"/>
      <c r="Z1721" s="274"/>
      <c r="AA1721" s="274"/>
      <c r="AB1721" s="274"/>
      <c r="AC1721" s="274"/>
      <c r="AD1721" s="274"/>
      <c r="AE1721" s="274"/>
      <c r="AF1721" s="274"/>
      <c r="AG1721" s="274"/>
      <c r="AH1721" s="274"/>
      <c r="AI1721" s="274"/>
      <c r="AJ1721" s="274"/>
      <c r="AK1721" s="274"/>
      <c r="AL1721" s="274"/>
      <c r="AM1721" s="274"/>
      <c r="AN1721" s="274"/>
      <c r="AO1721" s="274"/>
      <c r="AP1721" s="274"/>
      <c r="AQ1721" s="274"/>
      <c r="AR1721" s="274"/>
      <c r="AS1721" s="274"/>
      <c r="AT1721" s="274"/>
      <c r="AU1721" s="274"/>
      <c r="AV1721" s="274"/>
      <c r="AW1721" s="278"/>
      <c r="AX1721" s="274"/>
      <c r="AY1721" s="274"/>
      <c r="AZ1721" s="274"/>
      <c r="BA1721" s="274"/>
      <c r="BB1721" s="274"/>
      <c r="BC1721" s="274"/>
      <c r="BD1721" s="274"/>
      <c r="BE1721" s="270"/>
      <c r="BH1721" s="240"/>
      <c r="BI1721" s="240"/>
      <c r="BJ1721" s="240"/>
      <c r="BK1721" s="240"/>
      <c r="BL1721" s="240"/>
      <c r="BM1721" s="240"/>
      <c r="BN1721" s="240"/>
      <c r="BO1721" s="240"/>
      <c r="BP1721" s="240"/>
      <c r="BQ1721" s="240"/>
      <c r="BR1721" s="240"/>
      <c r="BS1721" s="240"/>
      <c r="BT1721" s="240"/>
      <c r="BU1721" s="240"/>
      <c r="BV1721" s="239"/>
      <c r="BW1721" s="240"/>
      <c r="BX1721" s="240"/>
      <c r="BY1721" s="240"/>
      <c r="BZ1721" s="240"/>
      <c r="CA1721" s="241"/>
      <c r="CB1721" s="241"/>
      <c r="CC1721" s="241"/>
      <c r="CD1721" s="241"/>
      <c r="CE1721" s="240"/>
    </row>
    <row r="1722" spans="1:83" ht="14.4" x14ac:dyDescent="0.3">
      <c r="A1722" s="269"/>
      <c r="B1722" s="270"/>
      <c r="C1722" s="273"/>
      <c r="D1722" s="273"/>
      <c r="E1722" s="273"/>
      <c r="F1722" s="273"/>
      <c r="G1722" s="273"/>
      <c r="H1722" s="273"/>
      <c r="I1722" s="273"/>
      <c r="J1722" s="273"/>
      <c r="K1722" s="273"/>
      <c r="L1722" s="273"/>
      <c r="M1722" s="273"/>
      <c r="N1722" s="274"/>
      <c r="O1722" s="274"/>
      <c r="P1722" s="274"/>
      <c r="Q1722" s="274"/>
      <c r="R1722" s="274"/>
      <c r="S1722" s="274"/>
      <c r="T1722" s="274"/>
      <c r="U1722" s="274"/>
      <c r="V1722" s="274"/>
      <c r="W1722" s="274"/>
      <c r="X1722" s="274"/>
      <c r="Y1722" s="274"/>
      <c r="Z1722" s="274"/>
      <c r="AA1722" s="274"/>
      <c r="AB1722" s="274"/>
      <c r="AC1722" s="274"/>
      <c r="AD1722" s="274"/>
      <c r="AE1722" s="274"/>
      <c r="AF1722" s="274"/>
      <c r="AG1722" s="274"/>
      <c r="AH1722" s="274"/>
      <c r="AI1722" s="274"/>
      <c r="AJ1722" s="274"/>
      <c r="AK1722" s="274"/>
      <c r="AL1722" s="274"/>
      <c r="AM1722" s="274"/>
      <c r="AN1722" s="274"/>
      <c r="AO1722" s="274"/>
      <c r="AP1722" s="274"/>
      <c r="AQ1722" s="274"/>
      <c r="AR1722" s="274"/>
      <c r="AS1722" s="274"/>
      <c r="AT1722" s="274"/>
      <c r="AU1722" s="274"/>
      <c r="AV1722" s="274"/>
      <c r="AW1722" s="278"/>
      <c r="AX1722" s="274"/>
      <c r="AY1722" s="274"/>
      <c r="AZ1722" s="274"/>
      <c r="BA1722" s="274"/>
      <c r="BB1722" s="274"/>
      <c r="BC1722" s="274"/>
      <c r="BD1722" s="274"/>
      <c r="BE1722" s="270"/>
      <c r="BH1722" s="249"/>
      <c r="BI1722" s="249"/>
      <c r="BJ1722" s="249"/>
      <c r="BK1722" s="249"/>
      <c r="BL1722" s="249"/>
      <c r="BM1722" s="249"/>
      <c r="BN1722" s="249"/>
      <c r="BO1722" s="249"/>
      <c r="BP1722" s="249"/>
      <c r="BQ1722" s="249"/>
      <c r="BR1722" s="249"/>
      <c r="BS1722" s="249"/>
      <c r="BT1722" s="249"/>
      <c r="BU1722" s="249"/>
      <c r="BV1722" s="249"/>
      <c r="BW1722" s="249"/>
      <c r="BX1722" s="249"/>
      <c r="BY1722" s="249"/>
      <c r="BZ1722" s="249"/>
      <c r="CE1722" s="249"/>
    </row>
    <row r="1723" spans="1:83" ht="14.4" x14ac:dyDescent="0.3">
      <c r="A1723" s="269"/>
      <c r="B1723" s="270"/>
      <c r="C1723" s="273"/>
      <c r="D1723" s="273"/>
      <c r="E1723" s="273"/>
      <c r="F1723" s="273"/>
      <c r="G1723" s="273"/>
      <c r="H1723" s="273"/>
      <c r="I1723" s="273"/>
      <c r="J1723" s="273"/>
      <c r="K1723" s="273"/>
      <c r="L1723" s="273"/>
      <c r="M1723" s="273"/>
      <c r="N1723" s="274"/>
      <c r="O1723" s="274"/>
      <c r="P1723" s="274"/>
      <c r="Q1723" s="274"/>
      <c r="R1723" s="274"/>
      <c r="S1723" s="274"/>
      <c r="T1723" s="274"/>
      <c r="U1723" s="274"/>
      <c r="V1723" s="274"/>
      <c r="W1723" s="274"/>
      <c r="X1723" s="274"/>
      <c r="Y1723" s="274"/>
      <c r="Z1723" s="274"/>
      <c r="AA1723" s="274"/>
      <c r="AB1723" s="274"/>
      <c r="AC1723" s="274"/>
      <c r="AD1723" s="274"/>
      <c r="AE1723" s="274"/>
      <c r="AF1723" s="274"/>
      <c r="AG1723" s="274"/>
      <c r="AH1723" s="274"/>
      <c r="AI1723" s="274"/>
      <c r="AJ1723" s="274"/>
      <c r="AK1723" s="274"/>
      <c r="AL1723" s="274"/>
      <c r="AM1723" s="274"/>
      <c r="AN1723" s="274"/>
      <c r="AO1723" s="274"/>
      <c r="AP1723" s="274"/>
      <c r="AQ1723" s="274"/>
      <c r="AR1723" s="274"/>
      <c r="AS1723" s="274"/>
      <c r="AT1723" s="274"/>
      <c r="AU1723" s="274"/>
      <c r="AV1723" s="274"/>
      <c r="AW1723" s="278"/>
      <c r="AX1723" s="274"/>
      <c r="AY1723" s="274"/>
      <c r="AZ1723" s="274"/>
      <c r="BA1723" s="274"/>
      <c r="BB1723" s="274"/>
      <c r="BC1723" s="274"/>
      <c r="BD1723" s="274"/>
      <c r="BE1723" s="270"/>
      <c r="BH1723" s="249"/>
      <c r="BI1723" s="249"/>
      <c r="BJ1723" s="249"/>
      <c r="BK1723" s="249"/>
      <c r="BL1723" s="249"/>
      <c r="BM1723" s="249"/>
      <c r="BN1723" s="249"/>
      <c r="BO1723" s="249"/>
      <c r="BP1723" s="249"/>
      <c r="BQ1723" s="249"/>
      <c r="BR1723" s="249"/>
      <c r="BS1723" s="249"/>
      <c r="BT1723" s="249"/>
      <c r="BU1723" s="249"/>
      <c r="BV1723" s="249"/>
      <c r="BW1723" s="249"/>
      <c r="BX1723" s="249"/>
      <c r="BY1723" s="249"/>
      <c r="BZ1723" s="249"/>
      <c r="CE1723" s="249"/>
    </row>
    <row r="1724" spans="1:83" ht="14.4" x14ac:dyDescent="0.3">
      <c r="A1724" s="269"/>
      <c r="B1724" s="270"/>
      <c r="C1724" s="273"/>
      <c r="D1724" s="273"/>
      <c r="E1724" s="273"/>
      <c r="F1724" s="273"/>
      <c r="G1724" s="273"/>
      <c r="H1724" s="273"/>
      <c r="I1724" s="273"/>
      <c r="J1724" s="273"/>
      <c r="K1724" s="273"/>
      <c r="L1724" s="273"/>
      <c r="M1724" s="273"/>
      <c r="N1724" s="274"/>
      <c r="O1724" s="274"/>
      <c r="P1724" s="274"/>
      <c r="Q1724" s="274"/>
      <c r="R1724" s="274"/>
      <c r="S1724" s="274"/>
      <c r="T1724" s="274"/>
      <c r="U1724" s="274"/>
      <c r="V1724" s="274"/>
      <c r="W1724" s="274"/>
      <c r="X1724" s="274"/>
      <c r="Y1724" s="274"/>
      <c r="Z1724" s="274"/>
      <c r="AA1724" s="274"/>
      <c r="AB1724" s="274"/>
      <c r="AC1724" s="274"/>
      <c r="AD1724" s="274"/>
      <c r="AE1724" s="274"/>
      <c r="AF1724" s="274"/>
      <c r="AG1724" s="274"/>
      <c r="AH1724" s="274"/>
      <c r="AI1724" s="274"/>
      <c r="AJ1724" s="274"/>
      <c r="AK1724" s="274"/>
      <c r="AL1724" s="274"/>
      <c r="AM1724" s="274"/>
      <c r="AN1724" s="274"/>
      <c r="AO1724" s="274"/>
      <c r="AP1724" s="274"/>
      <c r="AQ1724" s="274"/>
      <c r="AR1724" s="274"/>
      <c r="AS1724" s="274"/>
      <c r="AT1724" s="274"/>
      <c r="AU1724" s="274"/>
      <c r="AV1724" s="274"/>
      <c r="AW1724" s="278"/>
      <c r="AX1724" s="274"/>
      <c r="AY1724" s="274"/>
      <c r="AZ1724" s="274"/>
      <c r="BA1724" s="274"/>
      <c r="BB1724" s="274"/>
      <c r="BC1724" s="274"/>
      <c r="BD1724" s="274"/>
      <c r="BE1724" s="270"/>
      <c r="BH1724" s="240"/>
      <c r="BI1724" s="240"/>
      <c r="BJ1724" s="240"/>
      <c r="BK1724" s="240"/>
      <c r="BL1724" s="240"/>
      <c r="BM1724" s="240"/>
      <c r="BN1724" s="240"/>
      <c r="BO1724" s="240"/>
      <c r="BP1724" s="240"/>
      <c r="BQ1724" s="240"/>
      <c r="BR1724" s="240"/>
      <c r="BS1724" s="240"/>
      <c r="BT1724" s="240"/>
      <c r="BU1724" s="240"/>
      <c r="BV1724" s="239"/>
      <c r="BW1724" s="240"/>
      <c r="BX1724" s="240"/>
      <c r="BY1724" s="240"/>
      <c r="BZ1724" s="240"/>
      <c r="CA1724" s="251"/>
      <c r="CB1724" s="251"/>
      <c r="CC1724" s="251"/>
      <c r="CD1724" s="251"/>
      <c r="CE1724" s="240"/>
    </row>
    <row r="1725" spans="1:83" ht="14.4" x14ac:dyDescent="0.3">
      <c r="A1725" s="271"/>
      <c r="B1725" s="270"/>
      <c r="C1725" s="273"/>
      <c r="D1725" s="273"/>
      <c r="E1725" s="273"/>
      <c r="F1725" s="273"/>
      <c r="G1725" s="273"/>
      <c r="H1725" s="273"/>
      <c r="I1725" s="273"/>
      <c r="J1725" s="273"/>
      <c r="K1725" s="273"/>
      <c r="L1725" s="273"/>
      <c r="M1725" s="273"/>
      <c r="N1725" s="274"/>
      <c r="O1725" s="274"/>
      <c r="P1725" s="274"/>
      <c r="Q1725" s="274"/>
      <c r="R1725" s="274"/>
      <c r="S1725" s="274"/>
      <c r="T1725" s="274"/>
      <c r="U1725" s="274"/>
      <c r="V1725" s="274"/>
      <c r="W1725" s="274"/>
      <c r="X1725" s="274"/>
      <c r="Y1725" s="274"/>
      <c r="Z1725" s="274"/>
      <c r="AA1725" s="274"/>
      <c r="BE1725" s="270"/>
      <c r="BH1725" s="249"/>
      <c r="BI1725" s="249"/>
      <c r="BJ1725" s="249"/>
      <c r="BK1725" s="249"/>
      <c r="BL1725" s="249"/>
      <c r="BM1725" s="249"/>
      <c r="BN1725" s="249"/>
      <c r="BO1725" s="249"/>
      <c r="BP1725" s="249"/>
      <c r="BQ1725" s="249"/>
      <c r="BR1725" s="249"/>
      <c r="BS1725" s="249"/>
      <c r="BT1725" s="249"/>
      <c r="BU1725" s="249"/>
      <c r="BV1725" s="249"/>
      <c r="BW1725" s="249"/>
      <c r="BX1725" s="249"/>
      <c r="BY1725" s="249"/>
      <c r="BZ1725" s="249"/>
      <c r="CE1725" s="249"/>
    </row>
    <row r="1726" spans="1:83" ht="14.4" x14ac:dyDescent="0.3">
      <c r="A1726" s="269"/>
      <c r="B1726" s="270"/>
      <c r="C1726" s="273"/>
      <c r="D1726" s="273"/>
      <c r="E1726" s="273"/>
      <c r="F1726" s="273"/>
      <c r="G1726" s="273"/>
      <c r="H1726" s="273"/>
      <c r="I1726" s="273"/>
      <c r="J1726" s="273"/>
      <c r="K1726" s="273"/>
      <c r="L1726" s="273"/>
      <c r="M1726" s="273"/>
      <c r="N1726" s="274"/>
      <c r="O1726" s="274"/>
      <c r="P1726" s="274"/>
      <c r="Q1726" s="274"/>
      <c r="R1726" s="274"/>
      <c r="S1726" s="274"/>
      <c r="T1726" s="274"/>
      <c r="U1726" s="274"/>
      <c r="V1726" s="274"/>
      <c r="W1726" s="274"/>
      <c r="X1726" s="274"/>
      <c r="Y1726" s="274"/>
      <c r="Z1726" s="274"/>
      <c r="AA1726" s="274"/>
      <c r="AB1726" s="274"/>
      <c r="AC1726" s="274"/>
      <c r="AD1726" s="274"/>
      <c r="AE1726" s="274"/>
      <c r="AF1726" s="274"/>
      <c r="AG1726" s="274"/>
      <c r="AH1726" s="274"/>
      <c r="AI1726" s="274"/>
      <c r="AJ1726" s="274"/>
      <c r="AK1726" s="274"/>
      <c r="AL1726" s="274"/>
      <c r="AM1726" s="274"/>
      <c r="AN1726" s="274"/>
      <c r="AO1726" s="274"/>
      <c r="AP1726" s="274"/>
      <c r="AQ1726" s="274"/>
      <c r="AR1726" s="274"/>
      <c r="AS1726" s="274"/>
      <c r="AT1726" s="274"/>
      <c r="AU1726" s="274"/>
      <c r="AV1726" s="274"/>
      <c r="AW1726" s="278"/>
      <c r="AX1726" s="274"/>
      <c r="AY1726" s="274"/>
      <c r="AZ1726" s="274"/>
      <c r="BA1726" s="274"/>
      <c r="BB1726" s="274"/>
      <c r="BC1726" s="274"/>
      <c r="BD1726" s="274"/>
      <c r="BE1726" s="270"/>
      <c r="BH1726" s="249"/>
      <c r="BI1726" s="249"/>
      <c r="BJ1726" s="249"/>
      <c r="BK1726" s="249"/>
      <c r="BL1726" s="249"/>
      <c r="BM1726" s="249"/>
      <c r="BN1726" s="249"/>
      <c r="BO1726" s="249"/>
      <c r="BP1726" s="249"/>
      <c r="BQ1726" s="249"/>
      <c r="BR1726" s="249"/>
      <c r="BS1726" s="249"/>
      <c r="BT1726" s="249"/>
      <c r="BU1726" s="249"/>
      <c r="BV1726" s="249"/>
      <c r="BW1726" s="249"/>
      <c r="BX1726" s="249"/>
      <c r="BY1726" s="249"/>
      <c r="BZ1726" s="249"/>
      <c r="CE1726" s="249"/>
    </row>
    <row r="1727" spans="1:83" ht="14.4" x14ac:dyDescent="0.3">
      <c r="A1727" s="269"/>
      <c r="B1727" s="270"/>
      <c r="C1727" s="273"/>
      <c r="D1727" s="273"/>
      <c r="E1727" s="273"/>
      <c r="F1727" s="273"/>
      <c r="G1727" s="273"/>
      <c r="H1727" s="273"/>
      <c r="I1727" s="273"/>
      <c r="J1727" s="273"/>
      <c r="K1727" s="273"/>
      <c r="L1727" s="273"/>
      <c r="M1727" s="273"/>
      <c r="N1727" s="274"/>
      <c r="O1727" s="274"/>
      <c r="P1727" s="274"/>
      <c r="Q1727" s="274"/>
      <c r="R1727" s="274"/>
      <c r="S1727" s="274"/>
      <c r="T1727" s="274"/>
      <c r="U1727" s="274"/>
      <c r="V1727" s="274"/>
      <c r="W1727" s="274"/>
      <c r="X1727" s="274"/>
      <c r="Y1727" s="274"/>
      <c r="Z1727" s="274"/>
      <c r="AA1727" s="274"/>
      <c r="AB1727" s="274"/>
      <c r="AC1727" s="274"/>
      <c r="AD1727" s="274"/>
      <c r="AE1727" s="274"/>
      <c r="AF1727" s="274"/>
      <c r="AG1727" s="274"/>
      <c r="AH1727" s="274"/>
      <c r="AI1727" s="274"/>
      <c r="AJ1727" s="274"/>
      <c r="AK1727" s="274"/>
      <c r="AL1727" s="274"/>
      <c r="AM1727" s="274"/>
      <c r="AN1727" s="274"/>
      <c r="AO1727" s="274"/>
      <c r="AP1727" s="274"/>
      <c r="AQ1727" s="274"/>
      <c r="AR1727" s="274"/>
      <c r="AS1727" s="274"/>
      <c r="AT1727" s="274"/>
      <c r="AU1727" s="274"/>
      <c r="AV1727" s="274"/>
      <c r="AW1727" s="278"/>
      <c r="AX1727" s="274"/>
      <c r="AY1727" s="274"/>
      <c r="AZ1727" s="274"/>
      <c r="BA1727" s="274"/>
      <c r="BB1727" s="274"/>
      <c r="BC1727" s="274"/>
      <c r="BD1727" s="274"/>
      <c r="BE1727" s="270"/>
      <c r="BH1727" s="249"/>
      <c r="BI1727" s="249"/>
      <c r="BJ1727" s="249"/>
      <c r="BK1727" s="249"/>
      <c r="BL1727" s="249"/>
      <c r="BM1727" s="249"/>
      <c r="BN1727" s="249"/>
      <c r="BO1727" s="249"/>
      <c r="BP1727" s="249"/>
      <c r="BQ1727" s="249"/>
      <c r="BR1727" s="249"/>
      <c r="BS1727" s="249"/>
      <c r="BT1727" s="249"/>
      <c r="BU1727" s="249"/>
      <c r="BV1727" s="249"/>
      <c r="BW1727" s="249"/>
      <c r="BX1727" s="249"/>
      <c r="BY1727" s="249"/>
      <c r="BZ1727" s="249"/>
      <c r="CE1727" s="249"/>
    </row>
    <row r="1728" spans="1:83" ht="14.4" x14ac:dyDescent="0.3">
      <c r="A1728" s="269"/>
      <c r="B1728" s="270"/>
      <c r="C1728" s="273"/>
      <c r="D1728" s="273"/>
      <c r="E1728" s="273"/>
      <c r="F1728" s="273"/>
      <c r="G1728" s="273"/>
      <c r="H1728" s="273"/>
      <c r="I1728" s="273"/>
      <c r="J1728" s="273"/>
      <c r="K1728" s="273"/>
      <c r="L1728" s="273"/>
      <c r="M1728" s="273"/>
      <c r="N1728" s="274"/>
      <c r="O1728" s="274"/>
      <c r="P1728" s="274"/>
      <c r="Q1728" s="274"/>
      <c r="R1728" s="274"/>
      <c r="S1728" s="274"/>
      <c r="T1728" s="274"/>
      <c r="U1728" s="274"/>
      <c r="V1728" s="274"/>
      <c r="W1728" s="274"/>
      <c r="X1728" s="274"/>
      <c r="Y1728" s="274"/>
      <c r="Z1728" s="274"/>
      <c r="AA1728" s="274"/>
      <c r="AB1728" s="274"/>
      <c r="AC1728" s="274"/>
      <c r="AD1728" s="274"/>
      <c r="AE1728" s="274"/>
      <c r="AF1728" s="274"/>
      <c r="AG1728" s="274"/>
      <c r="AH1728" s="274"/>
      <c r="AI1728" s="274"/>
      <c r="AJ1728" s="274"/>
      <c r="AK1728" s="274"/>
      <c r="AL1728" s="274"/>
      <c r="AM1728" s="274"/>
      <c r="AN1728" s="274"/>
      <c r="AO1728" s="274"/>
      <c r="AP1728" s="274"/>
      <c r="AQ1728" s="274"/>
      <c r="AR1728" s="274"/>
      <c r="AS1728" s="274"/>
      <c r="AT1728" s="274"/>
      <c r="AU1728" s="274"/>
      <c r="AV1728" s="274"/>
      <c r="AW1728" s="278"/>
      <c r="AX1728" s="274"/>
      <c r="AY1728" s="274"/>
      <c r="AZ1728" s="274"/>
      <c r="BA1728" s="274"/>
      <c r="BB1728" s="274"/>
      <c r="BC1728" s="274"/>
      <c r="BD1728" s="274"/>
      <c r="BE1728" s="270"/>
      <c r="BH1728" s="240"/>
      <c r="BI1728" s="240"/>
      <c r="BJ1728" s="240"/>
      <c r="BK1728" s="240"/>
      <c r="BL1728" s="240"/>
      <c r="BM1728" s="240"/>
      <c r="BN1728" s="240"/>
      <c r="BO1728" s="240"/>
      <c r="BP1728" s="240"/>
      <c r="BQ1728" s="240"/>
      <c r="BR1728" s="240"/>
      <c r="BS1728" s="240"/>
      <c r="BT1728" s="240"/>
      <c r="BU1728" s="240"/>
      <c r="BV1728" s="239"/>
      <c r="BW1728" s="240"/>
      <c r="BX1728" s="240"/>
      <c r="BY1728" s="240"/>
      <c r="BZ1728" s="240"/>
      <c r="CA1728" s="241"/>
      <c r="CB1728" s="241"/>
      <c r="CC1728" s="241"/>
      <c r="CD1728" s="241"/>
      <c r="CE1728" s="240"/>
    </row>
    <row r="1729" spans="1:83" ht="14.4" x14ac:dyDescent="0.3">
      <c r="A1729" s="269"/>
      <c r="B1729" s="270"/>
      <c r="C1729" s="273"/>
      <c r="D1729" s="273"/>
      <c r="E1729" s="273"/>
      <c r="F1729" s="273"/>
      <c r="G1729" s="273"/>
      <c r="H1729" s="273"/>
      <c r="I1729" s="273"/>
      <c r="J1729" s="273"/>
      <c r="K1729" s="273"/>
      <c r="L1729" s="273"/>
      <c r="M1729" s="273"/>
      <c r="N1729" s="274"/>
      <c r="O1729" s="274"/>
      <c r="P1729" s="274"/>
      <c r="Q1729" s="274"/>
      <c r="R1729" s="274"/>
      <c r="S1729" s="274"/>
      <c r="T1729" s="274"/>
      <c r="U1729" s="274"/>
      <c r="V1729" s="274"/>
      <c r="W1729" s="274"/>
      <c r="X1729" s="274"/>
      <c r="Y1729" s="274"/>
      <c r="Z1729" s="274"/>
      <c r="AA1729" s="274"/>
      <c r="AB1729" s="274"/>
      <c r="AC1729" s="274"/>
      <c r="AD1729" s="274"/>
      <c r="AE1729" s="274"/>
      <c r="AF1729" s="274"/>
      <c r="AG1729" s="274"/>
      <c r="AH1729" s="274"/>
      <c r="AI1729" s="274"/>
      <c r="AJ1729" s="274"/>
      <c r="AK1729" s="274"/>
      <c r="AL1729" s="274"/>
      <c r="AM1729" s="274"/>
      <c r="AN1729" s="274"/>
      <c r="AO1729" s="274"/>
      <c r="AP1729" s="274"/>
      <c r="AQ1729" s="274"/>
      <c r="AR1729" s="274"/>
      <c r="AS1729" s="274"/>
      <c r="AT1729" s="274"/>
      <c r="AU1729" s="274"/>
      <c r="AV1729" s="274"/>
      <c r="AW1729" s="278"/>
      <c r="AX1729" s="274"/>
      <c r="AY1729" s="274"/>
      <c r="AZ1729" s="274"/>
      <c r="BA1729" s="274"/>
      <c r="BB1729" s="274"/>
      <c r="BC1729" s="274"/>
      <c r="BD1729" s="274"/>
      <c r="BE1729" s="270"/>
      <c r="BH1729" s="249"/>
      <c r="BI1729" s="249"/>
      <c r="BJ1729" s="249"/>
      <c r="BK1729" s="249"/>
      <c r="BL1729" s="249"/>
      <c r="BM1729" s="249"/>
      <c r="BN1729" s="249"/>
      <c r="BO1729" s="249"/>
      <c r="BP1729" s="249"/>
      <c r="BQ1729" s="249"/>
      <c r="BR1729" s="249"/>
      <c r="BS1729" s="249"/>
      <c r="BT1729" s="249"/>
      <c r="BU1729" s="249"/>
      <c r="BV1729" s="249"/>
      <c r="BW1729" s="249"/>
      <c r="BX1729" s="249"/>
      <c r="BY1729" s="249"/>
      <c r="BZ1729" s="249"/>
      <c r="CE1729" s="249"/>
    </row>
    <row r="1730" spans="1:83" ht="14.4" x14ac:dyDescent="0.3">
      <c r="A1730" s="269"/>
      <c r="B1730" s="270"/>
      <c r="C1730" s="273"/>
      <c r="D1730" s="273"/>
      <c r="E1730" s="273"/>
      <c r="F1730" s="273"/>
      <c r="G1730" s="273"/>
      <c r="H1730" s="273"/>
      <c r="I1730" s="273"/>
      <c r="J1730" s="273"/>
      <c r="K1730" s="273"/>
      <c r="L1730" s="273"/>
      <c r="M1730" s="273"/>
      <c r="N1730" s="274"/>
      <c r="O1730" s="274"/>
      <c r="P1730" s="274"/>
      <c r="Q1730" s="274"/>
      <c r="R1730" s="274"/>
      <c r="S1730" s="274"/>
      <c r="T1730" s="274"/>
      <c r="U1730" s="274"/>
      <c r="V1730" s="274"/>
      <c r="W1730" s="274"/>
      <c r="X1730" s="274"/>
      <c r="Y1730" s="274"/>
      <c r="Z1730" s="274"/>
      <c r="AA1730" s="274"/>
      <c r="AB1730" s="274"/>
      <c r="AC1730" s="274"/>
      <c r="AD1730" s="274"/>
      <c r="AE1730" s="274"/>
      <c r="AF1730" s="274"/>
      <c r="AG1730" s="274"/>
      <c r="AH1730" s="274"/>
      <c r="AI1730" s="274"/>
      <c r="AJ1730" s="274"/>
      <c r="AK1730" s="274"/>
      <c r="AL1730" s="274"/>
      <c r="AM1730" s="274"/>
      <c r="AN1730" s="274"/>
      <c r="AO1730" s="274"/>
      <c r="AP1730" s="274"/>
      <c r="AQ1730" s="274"/>
      <c r="AR1730" s="274"/>
      <c r="AS1730" s="274"/>
      <c r="AT1730" s="274"/>
      <c r="AU1730" s="274"/>
      <c r="AV1730" s="274"/>
      <c r="AW1730" s="278"/>
      <c r="AX1730" s="274"/>
      <c r="AY1730" s="274"/>
      <c r="AZ1730" s="274"/>
      <c r="BA1730" s="274"/>
      <c r="BB1730" s="274"/>
      <c r="BC1730" s="274"/>
      <c r="BD1730" s="274"/>
      <c r="BE1730" s="270"/>
      <c r="BH1730" s="240"/>
      <c r="BI1730" s="240"/>
      <c r="BJ1730" s="240"/>
      <c r="BK1730" s="240"/>
      <c r="BL1730" s="240"/>
      <c r="BM1730" s="240"/>
      <c r="BN1730" s="240"/>
      <c r="BO1730" s="240"/>
      <c r="BP1730" s="240"/>
      <c r="BQ1730" s="240"/>
      <c r="BR1730" s="240"/>
      <c r="BS1730" s="240"/>
      <c r="BT1730" s="240"/>
      <c r="BU1730" s="240"/>
      <c r="BV1730" s="239"/>
      <c r="BW1730" s="240"/>
      <c r="BX1730" s="240"/>
      <c r="BY1730" s="240"/>
      <c r="BZ1730" s="240"/>
      <c r="CA1730" s="241"/>
      <c r="CB1730" s="241"/>
      <c r="CC1730" s="241"/>
      <c r="CD1730" s="241"/>
      <c r="CE1730" s="240"/>
    </row>
    <row r="1731" spans="1:83" ht="14.4" x14ac:dyDescent="0.3">
      <c r="A1731" s="269"/>
      <c r="B1731" s="270"/>
      <c r="C1731" s="273"/>
      <c r="D1731" s="273"/>
      <c r="E1731" s="273"/>
      <c r="F1731" s="273"/>
      <c r="G1731" s="273"/>
      <c r="H1731" s="273"/>
      <c r="I1731" s="273"/>
      <c r="J1731" s="273"/>
      <c r="K1731" s="273"/>
      <c r="L1731" s="273"/>
      <c r="M1731" s="273"/>
      <c r="N1731" s="274"/>
      <c r="O1731" s="274"/>
      <c r="P1731" s="274"/>
      <c r="Q1731" s="274"/>
      <c r="R1731" s="274"/>
      <c r="S1731" s="274"/>
      <c r="T1731" s="274"/>
      <c r="U1731" s="274"/>
      <c r="V1731" s="274"/>
      <c r="W1731" s="274"/>
      <c r="X1731" s="274"/>
      <c r="Y1731" s="274"/>
      <c r="Z1731" s="274"/>
      <c r="AA1731" s="274"/>
      <c r="AB1731" s="274"/>
      <c r="AC1731" s="274"/>
      <c r="AD1731" s="274"/>
      <c r="AE1731" s="274"/>
      <c r="AF1731" s="274"/>
      <c r="AG1731" s="274"/>
      <c r="AH1731" s="274"/>
      <c r="AI1731" s="274"/>
      <c r="AJ1731" s="274"/>
      <c r="AK1731" s="274"/>
      <c r="AL1731" s="274"/>
      <c r="AM1731" s="274"/>
      <c r="AN1731" s="274"/>
      <c r="AO1731" s="274"/>
      <c r="AP1731" s="274"/>
      <c r="AQ1731" s="274"/>
      <c r="AR1731" s="274"/>
      <c r="AS1731" s="274"/>
      <c r="AT1731" s="274"/>
      <c r="AU1731" s="274"/>
      <c r="AV1731" s="274"/>
      <c r="AW1731" s="278"/>
      <c r="AX1731" s="274"/>
      <c r="AY1731" s="274"/>
      <c r="AZ1731" s="274"/>
      <c r="BA1731" s="274"/>
      <c r="BB1731" s="274"/>
      <c r="BC1731" s="274"/>
      <c r="BD1731" s="274"/>
      <c r="BE1731" s="270"/>
      <c r="BH1731" s="249"/>
      <c r="BI1731" s="249"/>
      <c r="BJ1731" s="249"/>
      <c r="BK1731" s="249"/>
      <c r="BL1731" s="249"/>
      <c r="BM1731" s="249"/>
      <c r="BN1731" s="249"/>
      <c r="BO1731" s="249"/>
      <c r="BP1731" s="249"/>
      <c r="BQ1731" s="249"/>
      <c r="BR1731" s="249"/>
      <c r="BS1731" s="249"/>
      <c r="BT1731" s="249"/>
      <c r="BU1731" s="249"/>
      <c r="BV1731" s="249"/>
      <c r="BW1731" s="249"/>
      <c r="BX1731" s="249"/>
      <c r="BY1731" s="249"/>
      <c r="BZ1731" s="249"/>
      <c r="CE1731" s="249"/>
    </row>
    <row r="1732" spans="1:83" ht="14.4" x14ac:dyDescent="0.3">
      <c r="A1732" s="269"/>
      <c r="B1732" s="270"/>
      <c r="C1732" s="273"/>
      <c r="D1732" s="273"/>
      <c r="E1732" s="273"/>
      <c r="F1732" s="273"/>
      <c r="G1732" s="273"/>
      <c r="H1732" s="273"/>
      <c r="I1732" s="273"/>
      <c r="J1732" s="273"/>
      <c r="K1732" s="273"/>
      <c r="L1732" s="273"/>
      <c r="M1732" s="273"/>
      <c r="N1732" s="274"/>
      <c r="O1732" s="274"/>
      <c r="P1732" s="274"/>
      <c r="Q1732" s="274"/>
      <c r="R1732" s="274"/>
      <c r="S1732" s="274"/>
      <c r="T1732" s="274"/>
      <c r="U1732" s="274"/>
      <c r="V1732" s="274"/>
      <c r="W1732" s="274"/>
      <c r="X1732" s="274"/>
      <c r="Y1732" s="274"/>
      <c r="Z1732" s="274"/>
      <c r="AA1732" s="274"/>
      <c r="AB1732" s="274"/>
      <c r="AC1732" s="274"/>
      <c r="AD1732" s="274"/>
      <c r="AE1732" s="274"/>
      <c r="AF1732" s="274"/>
      <c r="AG1732" s="274"/>
      <c r="AH1732" s="274"/>
      <c r="AI1732" s="274"/>
      <c r="AJ1732" s="274"/>
      <c r="AK1732" s="274"/>
      <c r="AL1732" s="274"/>
      <c r="AM1732" s="274"/>
      <c r="AN1732" s="274"/>
      <c r="AO1732" s="274"/>
      <c r="AP1732" s="274"/>
      <c r="AQ1732" s="274"/>
      <c r="AR1732" s="274"/>
      <c r="AS1732" s="274"/>
      <c r="AT1732" s="274"/>
      <c r="AU1732" s="274"/>
      <c r="AV1732" s="274"/>
      <c r="AW1732" s="278"/>
      <c r="AX1732" s="274"/>
      <c r="AY1732" s="274"/>
      <c r="AZ1732" s="274"/>
      <c r="BA1732" s="274"/>
      <c r="BB1732" s="274"/>
      <c r="BC1732" s="274"/>
      <c r="BD1732" s="274"/>
      <c r="BE1732" s="270"/>
      <c r="BH1732" s="249"/>
      <c r="BI1732" s="249"/>
      <c r="BJ1732" s="249"/>
      <c r="BK1732" s="249"/>
      <c r="BL1732" s="249"/>
      <c r="BM1732" s="249"/>
      <c r="BN1732" s="249"/>
      <c r="BO1732" s="249"/>
      <c r="BP1732" s="249"/>
      <c r="BQ1732" s="249"/>
      <c r="BR1732" s="249"/>
      <c r="BS1732" s="249"/>
      <c r="BT1732" s="249"/>
      <c r="BU1732" s="249"/>
      <c r="BV1732" s="249"/>
      <c r="BW1732" s="249"/>
      <c r="BX1732" s="249"/>
      <c r="BY1732" s="249"/>
      <c r="BZ1732" s="249"/>
      <c r="CA1732" s="249"/>
      <c r="CB1732" s="249"/>
      <c r="CC1732" s="249"/>
      <c r="CE1732" s="249"/>
    </row>
    <row r="1733" spans="1:83" ht="14.4" x14ac:dyDescent="0.3">
      <c r="A1733" s="269"/>
      <c r="B1733" s="270"/>
      <c r="C1733" s="273"/>
      <c r="D1733" s="273"/>
      <c r="E1733" s="273"/>
      <c r="F1733" s="273"/>
      <c r="G1733" s="273"/>
      <c r="H1733" s="273"/>
      <c r="I1733" s="273"/>
      <c r="J1733" s="273"/>
      <c r="K1733" s="273"/>
      <c r="L1733" s="273"/>
      <c r="M1733" s="273"/>
      <c r="N1733" s="274"/>
      <c r="O1733" s="274"/>
      <c r="P1733" s="274"/>
      <c r="Q1733" s="274"/>
      <c r="R1733" s="274"/>
      <c r="S1733" s="274"/>
      <c r="T1733" s="274"/>
      <c r="U1733" s="274"/>
      <c r="V1733" s="274"/>
      <c r="W1733" s="274"/>
      <c r="X1733" s="274"/>
      <c r="Y1733" s="274"/>
      <c r="Z1733" s="274"/>
      <c r="AA1733" s="274"/>
      <c r="AB1733" s="274"/>
      <c r="AC1733" s="274"/>
      <c r="AD1733" s="274"/>
      <c r="AE1733" s="274"/>
      <c r="AF1733" s="274"/>
      <c r="AG1733" s="274"/>
      <c r="AH1733" s="274"/>
      <c r="AI1733" s="274"/>
      <c r="AJ1733" s="274"/>
      <c r="AK1733" s="274"/>
      <c r="AL1733" s="274"/>
      <c r="AM1733" s="274"/>
      <c r="AN1733" s="274"/>
      <c r="AO1733" s="274"/>
      <c r="AP1733" s="274"/>
      <c r="AQ1733" s="274"/>
      <c r="AR1733" s="274"/>
      <c r="AS1733" s="274"/>
      <c r="AT1733" s="274"/>
      <c r="AU1733" s="274"/>
      <c r="AV1733" s="274"/>
      <c r="AW1733" s="278"/>
      <c r="AX1733" s="274"/>
      <c r="AY1733" s="274"/>
      <c r="AZ1733" s="274"/>
      <c r="BA1733" s="274"/>
      <c r="BB1733" s="274"/>
      <c r="BC1733" s="274"/>
      <c r="BD1733" s="274"/>
      <c r="BE1733" s="270"/>
      <c r="BH1733" s="240"/>
      <c r="BI1733" s="240"/>
      <c r="BJ1733" s="240"/>
      <c r="BK1733" s="240"/>
      <c r="BL1733" s="240"/>
      <c r="BM1733" s="240"/>
      <c r="BN1733" s="240"/>
      <c r="BO1733" s="240"/>
      <c r="BP1733" s="240"/>
      <c r="BQ1733" s="240"/>
      <c r="BR1733" s="240"/>
      <c r="BS1733" s="240"/>
      <c r="BT1733" s="240"/>
      <c r="BU1733" s="240"/>
      <c r="BV1733" s="239"/>
      <c r="BW1733" s="240"/>
      <c r="BX1733" s="240"/>
      <c r="BY1733" s="240"/>
      <c r="BZ1733" s="240"/>
      <c r="CA1733" s="241"/>
      <c r="CB1733" s="241"/>
      <c r="CC1733" s="241"/>
      <c r="CD1733" s="241"/>
      <c r="CE1733" s="240"/>
    </row>
    <row r="1734" spans="1:83" ht="14.4" x14ac:dyDescent="0.3">
      <c r="A1734" s="269"/>
      <c r="B1734" s="270"/>
      <c r="C1734" s="273"/>
      <c r="D1734" s="273"/>
      <c r="E1734" s="273"/>
      <c r="F1734" s="273"/>
      <c r="G1734" s="273"/>
      <c r="H1734" s="273"/>
      <c r="I1734" s="273"/>
      <c r="J1734" s="273"/>
      <c r="K1734" s="273"/>
      <c r="L1734" s="273"/>
      <c r="M1734" s="273"/>
      <c r="N1734" s="274"/>
      <c r="O1734" s="274"/>
      <c r="P1734" s="274"/>
      <c r="Q1734" s="274"/>
      <c r="R1734" s="274"/>
      <c r="S1734" s="274"/>
      <c r="T1734" s="274"/>
      <c r="U1734" s="274"/>
      <c r="V1734" s="274"/>
      <c r="W1734" s="274"/>
      <c r="X1734" s="274"/>
      <c r="Y1734" s="274"/>
      <c r="Z1734" s="274"/>
      <c r="AA1734" s="274"/>
      <c r="AB1734" s="274"/>
      <c r="AC1734" s="274"/>
      <c r="AD1734" s="274"/>
      <c r="AE1734" s="274"/>
      <c r="AF1734" s="274"/>
      <c r="AG1734" s="274"/>
      <c r="AH1734" s="274"/>
      <c r="AI1734" s="274"/>
      <c r="AJ1734" s="274"/>
      <c r="AK1734" s="274"/>
      <c r="AL1734" s="274"/>
      <c r="AM1734" s="274"/>
      <c r="AN1734" s="274"/>
      <c r="AO1734" s="274"/>
      <c r="AP1734" s="274"/>
      <c r="AQ1734" s="274"/>
      <c r="AR1734" s="274"/>
      <c r="AS1734" s="274"/>
      <c r="AT1734" s="274"/>
      <c r="AU1734" s="274"/>
      <c r="AV1734" s="274"/>
      <c r="AW1734" s="278"/>
      <c r="AX1734" s="274"/>
      <c r="AY1734" s="274"/>
      <c r="AZ1734" s="274"/>
      <c r="BA1734" s="274"/>
      <c r="BB1734" s="274"/>
      <c r="BC1734" s="274"/>
      <c r="BD1734" s="274"/>
      <c r="BE1734" s="270"/>
      <c r="BH1734" s="240"/>
      <c r="BI1734" s="240"/>
      <c r="BJ1734" s="240"/>
      <c r="BK1734" s="240"/>
      <c r="BL1734" s="240"/>
      <c r="BM1734" s="240"/>
      <c r="BN1734" s="240"/>
      <c r="BO1734" s="240"/>
      <c r="BP1734" s="240"/>
      <c r="BQ1734" s="240"/>
      <c r="BR1734" s="240"/>
      <c r="BS1734" s="240"/>
      <c r="BT1734" s="240"/>
      <c r="BU1734" s="240"/>
      <c r="BV1734" s="239"/>
      <c r="BW1734" s="240"/>
      <c r="BX1734" s="240"/>
      <c r="BY1734" s="240"/>
      <c r="BZ1734" s="240"/>
      <c r="CA1734" s="241"/>
      <c r="CB1734" s="241"/>
      <c r="CC1734" s="241"/>
      <c r="CD1734" s="241"/>
      <c r="CE1734" s="240"/>
    </row>
    <row r="1735" spans="1:83" ht="14.4" x14ac:dyDescent="0.3">
      <c r="A1735" s="271"/>
      <c r="B1735" s="272"/>
      <c r="C1735" s="273"/>
      <c r="D1735" s="273"/>
      <c r="E1735" s="273"/>
      <c r="F1735" s="273"/>
      <c r="G1735" s="273"/>
      <c r="H1735" s="273"/>
      <c r="I1735" s="273"/>
      <c r="J1735" s="273"/>
      <c r="K1735" s="273"/>
      <c r="L1735" s="273"/>
      <c r="M1735" s="273"/>
      <c r="BE1735" s="270"/>
      <c r="BH1735" s="249"/>
      <c r="BI1735" s="249"/>
      <c r="BJ1735" s="249"/>
      <c r="BK1735" s="249"/>
      <c r="BL1735" s="249"/>
      <c r="BM1735" s="249"/>
      <c r="BN1735" s="249"/>
      <c r="BO1735" s="249"/>
      <c r="BP1735" s="249"/>
      <c r="BQ1735" s="249"/>
      <c r="BR1735" s="249"/>
      <c r="BS1735" s="249"/>
      <c r="BT1735" s="249"/>
      <c r="BU1735" s="249"/>
      <c r="BV1735" s="249"/>
      <c r="BW1735" s="249"/>
      <c r="BX1735" s="249"/>
      <c r="BY1735" s="249"/>
      <c r="BZ1735" s="249"/>
      <c r="CE1735" s="249"/>
    </row>
    <row r="1736" spans="1:83" ht="14.4" x14ac:dyDescent="0.3">
      <c r="A1736" s="269"/>
      <c r="B1736" s="270"/>
      <c r="C1736" s="273"/>
      <c r="D1736" s="273"/>
      <c r="E1736" s="273"/>
      <c r="F1736" s="273"/>
      <c r="G1736" s="273"/>
      <c r="H1736" s="273"/>
      <c r="I1736" s="273"/>
      <c r="J1736" s="273"/>
      <c r="K1736" s="273"/>
      <c r="L1736" s="273"/>
      <c r="M1736" s="273"/>
      <c r="N1736" s="274"/>
      <c r="O1736" s="274"/>
      <c r="P1736" s="274"/>
      <c r="Q1736" s="274"/>
      <c r="R1736" s="274"/>
      <c r="S1736" s="274"/>
      <c r="T1736" s="274"/>
      <c r="U1736" s="274"/>
      <c r="V1736" s="274"/>
      <c r="W1736" s="274"/>
      <c r="X1736" s="274"/>
      <c r="Y1736" s="274"/>
      <c r="Z1736" s="274"/>
      <c r="AA1736" s="274"/>
      <c r="AB1736" s="274"/>
      <c r="AC1736" s="274"/>
      <c r="AD1736" s="274"/>
      <c r="AE1736" s="274"/>
      <c r="AF1736" s="274"/>
      <c r="AG1736" s="274"/>
      <c r="AH1736" s="274"/>
      <c r="AI1736" s="274"/>
      <c r="AJ1736" s="274"/>
      <c r="AK1736" s="274"/>
      <c r="AL1736" s="274"/>
      <c r="AM1736" s="274"/>
      <c r="AN1736" s="274"/>
      <c r="AO1736" s="274"/>
      <c r="AP1736" s="274"/>
      <c r="AQ1736" s="274"/>
      <c r="AR1736" s="274"/>
      <c r="AS1736" s="274"/>
      <c r="AT1736" s="274"/>
      <c r="AU1736" s="274"/>
      <c r="AV1736" s="274"/>
      <c r="AW1736" s="278"/>
      <c r="AX1736" s="274"/>
      <c r="AY1736" s="274"/>
      <c r="AZ1736" s="274"/>
      <c r="BA1736" s="274"/>
      <c r="BB1736" s="274"/>
      <c r="BC1736" s="274"/>
      <c r="BD1736" s="274"/>
      <c r="BE1736" s="270"/>
      <c r="BH1736" s="249"/>
      <c r="BI1736" s="249"/>
      <c r="BJ1736" s="249"/>
      <c r="BK1736" s="249"/>
      <c r="BL1736" s="249"/>
      <c r="BM1736" s="249"/>
      <c r="BN1736" s="249"/>
      <c r="BO1736" s="249"/>
      <c r="BP1736" s="249"/>
      <c r="BQ1736" s="249"/>
      <c r="BR1736" s="249"/>
      <c r="BS1736" s="249"/>
      <c r="BT1736" s="249"/>
      <c r="BU1736" s="249"/>
      <c r="BV1736" s="249"/>
      <c r="BW1736" s="249"/>
      <c r="BX1736" s="249"/>
      <c r="BY1736" s="249"/>
      <c r="BZ1736" s="249"/>
      <c r="CE1736" s="249"/>
    </row>
    <row r="1737" spans="1:83" ht="14.4" x14ac:dyDescent="0.3">
      <c r="A1737" s="269"/>
      <c r="B1737" s="270"/>
      <c r="C1737" s="273"/>
      <c r="D1737" s="273"/>
      <c r="E1737" s="273"/>
      <c r="F1737" s="273"/>
      <c r="G1737" s="273"/>
      <c r="H1737" s="273"/>
      <c r="I1737" s="273"/>
      <c r="J1737" s="273"/>
      <c r="K1737" s="273"/>
      <c r="L1737" s="273"/>
      <c r="M1737" s="273"/>
      <c r="N1737" s="274"/>
      <c r="O1737" s="274"/>
      <c r="P1737" s="274"/>
      <c r="Q1737" s="274"/>
      <c r="R1737" s="274"/>
      <c r="S1737" s="274"/>
      <c r="T1737" s="274"/>
      <c r="U1737" s="274"/>
      <c r="V1737" s="274"/>
      <c r="W1737" s="274"/>
      <c r="X1737" s="274"/>
      <c r="Y1737" s="274"/>
      <c r="Z1737" s="274"/>
      <c r="AA1737" s="274"/>
      <c r="AB1737" s="274"/>
      <c r="AC1737" s="274"/>
      <c r="AD1737" s="274"/>
      <c r="AE1737" s="274"/>
      <c r="AF1737" s="274"/>
      <c r="AG1737" s="274"/>
      <c r="AH1737" s="274"/>
      <c r="AI1737" s="274"/>
      <c r="AJ1737" s="274"/>
      <c r="AK1737" s="274"/>
      <c r="AL1737" s="274"/>
      <c r="AM1737" s="274"/>
      <c r="AN1737" s="274"/>
      <c r="AO1737" s="274"/>
      <c r="AP1737" s="274"/>
      <c r="AQ1737" s="274"/>
      <c r="AR1737" s="274"/>
      <c r="AS1737" s="274"/>
      <c r="AT1737" s="274"/>
      <c r="AU1737" s="274"/>
      <c r="AV1737" s="274"/>
      <c r="AW1737" s="278"/>
      <c r="AX1737" s="274"/>
      <c r="AY1737" s="274"/>
      <c r="AZ1737" s="274"/>
      <c r="BA1737" s="274"/>
      <c r="BB1737" s="274"/>
      <c r="BC1737" s="274"/>
      <c r="BD1737" s="274"/>
      <c r="BE1737" s="270"/>
      <c r="BH1737" s="249"/>
      <c r="BI1737" s="249"/>
      <c r="BJ1737" s="249"/>
      <c r="BK1737" s="249"/>
      <c r="BL1737" s="249"/>
      <c r="BM1737" s="249"/>
      <c r="BN1737" s="249"/>
      <c r="BO1737" s="249"/>
      <c r="BP1737" s="249"/>
      <c r="BQ1737" s="249"/>
      <c r="BR1737" s="249"/>
      <c r="BS1737" s="249"/>
      <c r="BT1737" s="249"/>
      <c r="BU1737" s="249"/>
      <c r="BV1737" s="249"/>
      <c r="BW1737" s="249"/>
      <c r="BX1737" s="249"/>
      <c r="BY1737" s="249"/>
      <c r="BZ1737" s="249"/>
      <c r="CE1737" s="249"/>
    </row>
    <row r="1738" spans="1:83" ht="14.4" x14ac:dyDescent="0.3">
      <c r="A1738" s="271"/>
      <c r="B1738" s="272"/>
      <c r="C1738" s="273"/>
      <c r="D1738" s="273"/>
      <c r="E1738" s="273"/>
      <c r="F1738" s="273"/>
      <c r="G1738" s="273"/>
      <c r="H1738" s="273"/>
      <c r="I1738" s="273"/>
      <c r="J1738" s="273"/>
      <c r="K1738" s="273"/>
      <c r="L1738" s="273"/>
      <c r="M1738" s="273"/>
      <c r="BE1738" s="270"/>
      <c r="BH1738" s="240"/>
      <c r="BI1738" s="240"/>
      <c r="BJ1738" s="240"/>
      <c r="BK1738" s="240"/>
      <c r="BL1738" s="240"/>
      <c r="BM1738" s="240"/>
      <c r="BN1738" s="240"/>
      <c r="BO1738" s="240"/>
      <c r="BP1738" s="240"/>
      <c r="BQ1738" s="240"/>
      <c r="BR1738" s="240"/>
      <c r="BS1738" s="240"/>
      <c r="BT1738" s="240"/>
      <c r="BU1738" s="240"/>
      <c r="BV1738" s="239"/>
      <c r="BW1738" s="240"/>
      <c r="BX1738" s="240"/>
      <c r="BY1738" s="240"/>
      <c r="BZ1738" s="240"/>
      <c r="CA1738" s="241"/>
      <c r="CB1738" s="241"/>
      <c r="CC1738" s="241"/>
      <c r="CD1738" s="241"/>
      <c r="CE1738" s="240"/>
    </row>
    <row r="1739" spans="1:83" ht="14.4" x14ac:dyDescent="0.3">
      <c r="A1739" s="269"/>
      <c r="B1739" s="270"/>
      <c r="C1739" s="273"/>
      <c r="D1739" s="273"/>
      <c r="E1739" s="273"/>
      <c r="F1739" s="273"/>
      <c r="G1739" s="273"/>
      <c r="H1739" s="273"/>
      <c r="I1739" s="273"/>
      <c r="J1739" s="273"/>
      <c r="K1739" s="273"/>
      <c r="L1739" s="273"/>
      <c r="M1739" s="273"/>
      <c r="N1739" s="274"/>
      <c r="O1739" s="274"/>
      <c r="P1739" s="274"/>
      <c r="Q1739" s="274"/>
      <c r="R1739" s="274"/>
      <c r="S1739" s="274"/>
      <c r="T1739" s="274"/>
      <c r="U1739" s="274"/>
      <c r="V1739" s="274"/>
      <c r="W1739" s="274"/>
      <c r="X1739" s="274"/>
      <c r="Y1739" s="274"/>
      <c r="Z1739" s="274"/>
      <c r="AA1739" s="274"/>
      <c r="AB1739" s="274"/>
      <c r="AC1739" s="274"/>
      <c r="AD1739" s="274"/>
      <c r="AE1739" s="274"/>
      <c r="AF1739" s="274"/>
      <c r="AG1739" s="274"/>
      <c r="AH1739" s="274"/>
      <c r="AI1739" s="274"/>
      <c r="AJ1739" s="274"/>
      <c r="AK1739" s="274"/>
      <c r="AL1739" s="274"/>
      <c r="AM1739" s="274"/>
      <c r="AN1739" s="274"/>
      <c r="AO1739" s="274"/>
      <c r="AP1739" s="274"/>
      <c r="AQ1739" s="274"/>
      <c r="AR1739" s="274"/>
      <c r="AS1739" s="274"/>
      <c r="AT1739" s="274"/>
      <c r="AU1739" s="274"/>
      <c r="AV1739" s="274"/>
      <c r="AW1739" s="278"/>
      <c r="AX1739" s="274"/>
      <c r="AY1739" s="274"/>
      <c r="AZ1739" s="274"/>
      <c r="BA1739" s="274"/>
      <c r="BB1739" s="274"/>
      <c r="BC1739" s="274"/>
      <c r="BD1739" s="274"/>
      <c r="BE1739" s="270"/>
      <c r="BH1739" s="249"/>
      <c r="BI1739" s="249"/>
      <c r="BJ1739" s="249"/>
      <c r="BK1739" s="249"/>
      <c r="BL1739" s="249"/>
      <c r="BM1739" s="249"/>
      <c r="BN1739" s="249"/>
      <c r="BO1739" s="249"/>
      <c r="BP1739" s="249"/>
      <c r="BQ1739" s="249"/>
      <c r="BR1739" s="249"/>
      <c r="BS1739" s="249"/>
      <c r="BT1739" s="249"/>
      <c r="BU1739" s="249"/>
      <c r="BV1739" s="249"/>
      <c r="BW1739" s="249"/>
      <c r="BX1739" s="249"/>
      <c r="BY1739" s="249"/>
      <c r="BZ1739" s="249"/>
      <c r="CE1739" s="249"/>
    </row>
    <row r="1740" spans="1:83" ht="14.4" x14ac:dyDescent="0.3">
      <c r="A1740" s="269"/>
      <c r="B1740" s="270"/>
      <c r="C1740" s="273"/>
      <c r="D1740" s="273"/>
      <c r="E1740" s="273"/>
      <c r="F1740" s="273"/>
      <c r="G1740" s="273"/>
      <c r="H1740" s="273"/>
      <c r="I1740" s="273"/>
      <c r="J1740" s="273"/>
      <c r="K1740" s="273"/>
      <c r="L1740" s="273"/>
      <c r="M1740" s="273"/>
      <c r="N1740" s="274"/>
      <c r="O1740" s="274"/>
      <c r="P1740" s="274"/>
      <c r="Q1740" s="274"/>
      <c r="R1740" s="274"/>
      <c r="S1740" s="274"/>
      <c r="T1740" s="274"/>
      <c r="U1740" s="274"/>
      <c r="V1740" s="274"/>
      <c r="W1740" s="274"/>
      <c r="X1740" s="274"/>
      <c r="Y1740" s="274"/>
      <c r="Z1740" s="274"/>
      <c r="AA1740" s="274"/>
      <c r="AB1740" s="274"/>
      <c r="AC1740" s="274"/>
      <c r="AD1740" s="274"/>
      <c r="AE1740" s="274"/>
      <c r="AF1740" s="274"/>
      <c r="AG1740" s="274"/>
      <c r="AH1740" s="274"/>
      <c r="AI1740" s="274"/>
      <c r="AJ1740" s="274"/>
      <c r="AK1740" s="274"/>
      <c r="AL1740" s="274"/>
      <c r="AM1740" s="274"/>
      <c r="AN1740" s="274"/>
      <c r="AO1740" s="274"/>
      <c r="AP1740" s="274"/>
      <c r="AQ1740" s="274"/>
      <c r="AR1740" s="274"/>
      <c r="AS1740" s="274"/>
      <c r="AT1740" s="274"/>
      <c r="AU1740" s="274"/>
      <c r="AV1740" s="274"/>
      <c r="AW1740" s="278"/>
      <c r="AX1740" s="274"/>
      <c r="AY1740" s="274"/>
      <c r="AZ1740" s="274"/>
      <c r="BA1740" s="274"/>
      <c r="BB1740" s="274"/>
      <c r="BC1740" s="274"/>
      <c r="BD1740" s="274"/>
      <c r="BE1740" s="270"/>
      <c r="BH1740" s="249"/>
      <c r="BI1740" s="249"/>
      <c r="BJ1740" s="249"/>
      <c r="BK1740" s="249"/>
      <c r="BL1740" s="249"/>
      <c r="BM1740" s="249"/>
      <c r="BN1740" s="249"/>
      <c r="BO1740" s="249"/>
      <c r="BP1740" s="249"/>
      <c r="BQ1740" s="249"/>
      <c r="BR1740" s="249"/>
      <c r="BS1740" s="249"/>
      <c r="BT1740" s="249"/>
      <c r="BU1740" s="249"/>
      <c r="BV1740" s="249"/>
      <c r="BW1740" s="249"/>
      <c r="BX1740" s="249"/>
      <c r="BY1740" s="249"/>
      <c r="BZ1740" s="249"/>
      <c r="CE1740" s="249"/>
    </row>
    <row r="1741" spans="1:83" ht="14.4" x14ac:dyDescent="0.3">
      <c r="A1741" s="269"/>
      <c r="B1741" s="270"/>
      <c r="C1741" s="273"/>
      <c r="D1741" s="273"/>
      <c r="E1741" s="273"/>
      <c r="F1741" s="273"/>
      <c r="G1741" s="273"/>
      <c r="H1741" s="273"/>
      <c r="I1741" s="273"/>
      <c r="J1741" s="273"/>
      <c r="K1741" s="273"/>
      <c r="L1741" s="273"/>
      <c r="M1741" s="273"/>
      <c r="N1741" s="274"/>
      <c r="O1741" s="274"/>
      <c r="P1741" s="274"/>
      <c r="Q1741" s="274"/>
      <c r="R1741" s="274"/>
      <c r="S1741" s="274"/>
      <c r="T1741" s="274"/>
      <c r="U1741" s="274"/>
      <c r="V1741" s="274"/>
      <c r="W1741" s="274"/>
      <c r="X1741" s="274"/>
      <c r="Y1741" s="274"/>
      <c r="Z1741" s="274"/>
      <c r="AA1741" s="274"/>
      <c r="AB1741" s="274"/>
      <c r="AC1741" s="274"/>
      <c r="AD1741" s="274"/>
      <c r="AE1741" s="274"/>
      <c r="AF1741" s="274"/>
      <c r="AG1741" s="274"/>
      <c r="AH1741" s="274"/>
      <c r="AI1741" s="274"/>
      <c r="AJ1741" s="274"/>
      <c r="AK1741" s="274"/>
      <c r="AL1741" s="274"/>
      <c r="AM1741" s="274"/>
      <c r="AN1741" s="274"/>
      <c r="AO1741" s="274"/>
      <c r="AP1741" s="274"/>
      <c r="AQ1741" s="274"/>
      <c r="AR1741" s="274"/>
      <c r="AS1741" s="274"/>
      <c r="AT1741" s="274"/>
      <c r="AU1741" s="274"/>
      <c r="AV1741" s="274"/>
      <c r="AW1741" s="278"/>
      <c r="AX1741" s="274"/>
      <c r="AY1741" s="274"/>
      <c r="AZ1741" s="274"/>
      <c r="BA1741" s="274"/>
      <c r="BB1741" s="274"/>
      <c r="BC1741" s="274"/>
      <c r="BD1741" s="274"/>
      <c r="BE1741" s="270"/>
      <c r="BH1741" s="249"/>
      <c r="BI1741" s="249"/>
      <c r="BJ1741" s="249"/>
      <c r="BK1741" s="249"/>
      <c r="BL1741" s="249"/>
      <c r="BM1741" s="249"/>
      <c r="BN1741" s="249"/>
      <c r="BO1741" s="249"/>
      <c r="BP1741" s="249"/>
      <c r="BQ1741" s="249"/>
      <c r="BR1741" s="249"/>
      <c r="BS1741" s="249"/>
      <c r="BT1741" s="249"/>
      <c r="BU1741" s="249"/>
      <c r="BV1741" s="249"/>
      <c r="BW1741" s="249"/>
      <c r="BX1741" s="249"/>
      <c r="BY1741" s="249"/>
      <c r="BZ1741" s="249"/>
      <c r="CE1741" s="249"/>
    </row>
    <row r="1742" spans="1:83" ht="14.4" x14ac:dyDescent="0.3">
      <c r="A1742" s="271"/>
      <c r="B1742" s="270"/>
      <c r="C1742" s="273"/>
      <c r="D1742" s="273"/>
      <c r="E1742" s="273"/>
      <c r="F1742" s="273"/>
      <c r="G1742" s="273"/>
      <c r="H1742" s="273"/>
      <c r="I1742" s="273"/>
      <c r="J1742" s="273"/>
      <c r="K1742" s="273"/>
      <c r="L1742" s="273"/>
      <c r="M1742" s="273"/>
      <c r="N1742" s="274"/>
      <c r="O1742" s="274"/>
      <c r="P1742" s="274"/>
      <c r="Q1742" s="274"/>
      <c r="R1742" s="274"/>
      <c r="S1742" s="274"/>
      <c r="T1742" s="274"/>
      <c r="U1742" s="274"/>
      <c r="V1742" s="274"/>
      <c r="W1742" s="274"/>
      <c r="X1742" s="274"/>
      <c r="Y1742" s="274"/>
      <c r="Z1742" s="274"/>
      <c r="AA1742" s="274"/>
      <c r="BE1742" s="270"/>
      <c r="BH1742" s="249"/>
      <c r="BI1742" s="249"/>
      <c r="BJ1742" s="249"/>
      <c r="BK1742" s="249"/>
      <c r="BL1742" s="249"/>
      <c r="BM1742" s="249"/>
      <c r="BN1742" s="249"/>
      <c r="BO1742" s="249"/>
      <c r="BP1742" s="249"/>
      <c r="BQ1742" s="249"/>
      <c r="BR1742" s="249"/>
      <c r="BS1742" s="249"/>
      <c r="BT1742" s="249"/>
      <c r="BU1742" s="249"/>
      <c r="BV1742" s="249"/>
      <c r="BW1742" s="249"/>
      <c r="BX1742" s="249"/>
      <c r="BY1742" s="249"/>
      <c r="BZ1742" s="249"/>
      <c r="CE1742" s="249"/>
    </row>
    <row r="1743" spans="1:83" ht="14.4" x14ac:dyDescent="0.3">
      <c r="A1743" s="269"/>
      <c r="B1743" s="270"/>
      <c r="C1743" s="273"/>
      <c r="D1743" s="273"/>
      <c r="E1743" s="273"/>
      <c r="F1743" s="273"/>
      <c r="G1743" s="273"/>
      <c r="H1743" s="273"/>
      <c r="I1743" s="273"/>
      <c r="J1743" s="273"/>
      <c r="K1743" s="273"/>
      <c r="L1743" s="273"/>
      <c r="M1743" s="273"/>
      <c r="N1743" s="274"/>
      <c r="O1743" s="274"/>
      <c r="P1743" s="274"/>
      <c r="Q1743" s="274"/>
      <c r="R1743" s="274"/>
      <c r="S1743" s="274"/>
      <c r="T1743" s="274"/>
      <c r="U1743" s="274"/>
      <c r="V1743" s="274"/>
      <c r="W1743" s="274"/>
      <c r="X1743" s="274"/>
      <c r="Y1743" s="274"/>
      <c r="Z1743" s="274"/>
      <c r="AA1743" s="274"/>
      <c r="AB1743" s="274"/>
      <c r="AC1743" s="274"/>
      <c r="AD1743" s="274"/>
      <c r="AE1743" s="274"/>
      <c r="AF1743" s="274"/>
      <c r="AG1743" s="274"/>
      <c r="AH1743" s="274"/>
      <c r="AI1743" s="274"/>
      <c r="AJ1743" s="274"/>
      <c r="AK1743" s="274"/>
      <c r="AL1743" s="274"/>
      <c r="AM1743" s="274"/>
      <c r="AN1743" s="274"/>
      <c r="AO1743" s="274"/>
      <c r="AP1743" s="274"/>
      <c r="AQ1743" s="274"/>
      <c r="AR1743" s="274"/>
      <c r="AS1743" s="274"/>
      <c r="AT1743" s="274"/>
      <c r="AU1743" s="274"/>
      <c r="AV1743" s="274"/>
      <c r="AW1743" s="278"/>
      <c r="AX1743" s="274"/>
      <c r="AY1743" s="274"/>
      <c r="AZ1743" s="274"/>
      <c r="BA1743" s="274"/>
      <c r="BB1743" s="274"/>
      <c r="BC1743" s="274"/>
      <c r="BD1743" s="274"/>
      <c r="BE1743" s="270"/>
      <c r="BH1743" s="249"/>
      <c r="BI1743" s="249"/>
      <c r="BJ1743" s="249"/>
      <c r="BK1743" s="249"/>
      <c r="BL1743" s="249"/>
      <c r="BM1743" s="249"/>
      <c r="BN1743" s="249"/>
      <c r="BO1743" s="249"/>
      <c r="BP1743" s="249"/>
      <c r="BQ1743" s="249"/>
      <c r="BR1743" s="249"/>
      <c r="BS1743" s="249"/>
      <c r="BT1743" s="249"/>
      <c r="BU1743" s="249"/>
      <c r="BV1743" s="249"/>
      <c r="BW1743" s="249"/>
      <c r="BX1743" s="249"/>
      <c r="BY1743" s="249"/>
      <c r="BZ1743" s="249"/>
      <c r="CE1743" s="249"/>
    </row>
    <row r="1744" spans="1:83" ht="14.4" x14ac:dyDescent="0.3">
      <c r="A1744" s="269"/>
      <c r="B1744" s="270"/>
      <c r="C1744" s="273"/>
      <c r="D1744" s="273"/>
      <c r="E1744" s="273"/>
      <c r="F1744" s="273"/>
      <c r="G1744" s="273"/>
      <c r="H1744" s="273"/>
      <c r="I1744" s="273"/>
      <c r="J1744" s="273"/>
      <c r="K1744" s="273"/>
      <c r="L1744" s="273"/>
      <c r="M1744" s="273"/>
      <c r="N1744" s="274"/>
      <c r="O1744" s="274"/>
      <c r="P1744" s="274"/>
      <c r="Q1744" s="274"/>
      <c r="R1744" s="274"/>
      <c r="S1744" s="274"/>
      <c r="T1744" s="274"/>
      <c r="U1744" s="274"/>
      <c r="V1744" s="274"/>
      <c r="W1744" s="274"/>
      <c r="X1744" s="274"/>
      <c r="Y1744" s="274"/>
      <c r="Z1744" s="274"/>
      <c r="AA1744" s="274"/>
      <c r="AB1744" s="274"/>
      <c r="AC1744" s="274"/>
      <c r="AD1744" s="274"/>
      <c r="AE1744" s="274"/>
      <c r="AF1744" s="274"/>
      <c r="AG1744" s="274"/>
      <c r="AH1744" s="274"/>
      <c r="AI1744" s="274"/>
      <c r="AJ1744" s="274"/>
      <c r="AK1744" s="274"/>
      <c r="AL1744" s="274"/>
      <c r="AM1744" s="274"/>
      <c r="AN1744" s="274"/>
      <c r="AO1744" s="274"/>
      <c r="AP1744" s="274"/>
      <c r="AQ1744" s="274"/>
      <c r="AR1744" s="274"/>
      <c r="AS1744" s="274"/>
      <c r="AT1744" s="274"/>
      <c r="AU1744" s="274"/>
      <c r="AV1744" s="274"/>
      <c r="AW1744" s="278"/>
      <c r="AX1744" s="274"/>
      <c r="AY1744" s="274"/>
      <c r="AZ1744" s="274"/>
      <c r="BA1744" s="274"/>
      <c r="BB1744" s="274"/>
      <c r="BC1744" s="274"/>
      <c r="BD1744" s="274"/>
      <c r="BE1744" s="270"/>
      <c r="BH1744" s="249"/>
      <c r="BI1744" s="249"/>
      <c r="BJ1744" s="249"/>
      <c r="BK1744" s="249"/>
      <c r="BL1744" s="249"/>
      <c r="BM1744" s="249"/>
      <c r="BN1744" s="249"/>
      <c r="BO1744" s="249"/>
      <c r="BP1744" s="249"/>
      <c r="BQ1744" s="249"/>
      <c r="BR1744" s="249"/>
      <c r="BS1744" s="249"/>
      <c r="BT1744" s="249"/>
      <c r="BU1744" s="249"/>
      <c r="BV1744" s="249"/>
      <c r="BW1744" s="249"/>
      <c r="BX1744" s="249"/>
      <c r="BY1744" s="249"/>
      <c r="BZ1744" s="249"/>
      <c r="CE1744" s="249"/>
    </row>
    <row r="1745" spans="1:83" ht="14.4" x14ac:dyDescent="0.3">
      <c r="A1745" s="269"/>
      <c r="B1745" s="270"/>
      <c r="C1745" s="273"/>
      <c r="D1745" s="273"/>
      <c r="E1745" s="273"/>
      <c r="F1745" s="273"/>
      <c r="G1745" s="273"/>
      <c r="H1745" s="273"/>
      <c r="I1745" s="273"/>
      <c r="J1745" s="273"/>
      <c r="K1745" s="273"/>
      <c r="L1745" s="273"/>
      <c r="M1745" s="273"/>
      <c r="N1745" s="274"/>
      <c r="O1745" s="274"/>
      <c r="P1745" s="274"/>
      <c r="Q1745" s="274"/>
      <c r="R1745" s="274"/>
      <c r="S1745" s="274"/>
      <c r="T1745" s="274"/>
      <c r="U1745" s="274"/>
      <c r="V1745" s="274"/>
      <c r="W1745" s="274"/>
      <c r="X1745" s="274"/>
      <c r="Y1745" s="274"/>
      <c r="Z1745" s="274"/>
      <c r="AA1745" s="274"/>
      <c r="AB1745" s="274"/>
      <c r="AC1745" s="274"/>
      <c r="AD1745" s="274"/>
      <c r="AE1745" s="274"/>
      <c r="AF1745" s="274"/>
      <c r="AG1745" s="274"/>
      <c r="AH1745" s="274"/>
      <c r="AI1745" s="274"/>
      <c r="AJ1745" s="274"/>
      <c r="AK1745" s="274"/>
      <c r="AL1745" s="274"/>
      <c r="AM1745" s="274"/>
      <c r="AN1745" s="274"/>
      <c r="AO1745" s="274"/>
      <c r="AP1745" s="274"/>
      <c r="AQ1745" s="274"/>
      <c r="AR1745" s="274"/>
      <c r="AS1745" s="274"/>
      <c r="AT1745" s="274"/>
      <c r="AU1745" s="274"/>
      <c r="AV1745" s="274"/>
      <c r="AW1745" s="278"/>
      <c r="AX1745" s="274"/>
      <c r="AY1745" s="274"/>
      <c r="AZ1745" s="274"/>
      <c r="BA1745" s="274"/>
      <c r="BB1745" s="274"/>
      <c r="BC1745" s="274"/>
      <c r="BD1745" s="274"/>
      <c r="BE1745" s="270"/>
      <c r="BH1745" s="249"/>
      <c r="BI1745" s="249"/>
      <c r="BJ1745" s="249"/>
      <c r="BK1745" s="249"/>
      <c r="BL1745" s="249"/>
      <c r="BM1745" s="249"/>
      <c r="BN1745" s="249"/>
      <c r="BO1745" s="249"/>
      <c r="BP1745" s="249"/>
      <c r="BQ1745" s="249"/>
      <c r="BR1745" s="249"/>
      <c r="BS1745" s="249"/>
      <c r="BT1745" s="249"/>
      <c r="BU1745" s="249"/>
      <c r="BV1745" s="249"/>
      <c r="BW1745" s="249"/>
      <c r="BX1745" s="249"/>
      <c r="BY1745" s="249"/>
      <c r="BZ1745" s="249"/>
      <c r="CE1745" s="249"/>
    </row>
    <row r="1746" spans="1:83" ht="14.4" x14ac:dyDescent="0.3">
      <c r="A1746" s="269"/>
      <c r="B1746" s="270"/>
      <c r="C1746" s="273"/>
      <c r="D1746" s="273"/>
      <c r="E1746" s="273"/>
      <c r="F1746" s="273"/>
      <c r="G1746" s="273"/>
      <c r="H1746" s="273"/>
      <c r="I1746" s="273"/>
      <c r="J1746" s="273"/>
      <c r="K1746" s="273"/>
      <c r="L1746" s="273"/>
      <c r="M1746" s="273"/>
      <c r="N1746" s="274"/>
      <c r="O1746" s="274"/>
      <c r="P1746" s="274"/>
      <c r="Q1746" s="274"/>
      <c r="R1746" s="274"/>
      <c r="S1746" s="274"/>
      <c r="T1746" s="274"/>
      <c r="U1746" s="274"/>
      <c r="V1746" s="274"/>
      <c r="W1746" s="274"/>
      <c r="X1746" s="274"/>
      <c r="Y1746" s="274"/>
      <c r="Z1746" s="274"/>
      <c r="AA1746" s="274"/>
      <c r="AB1746" s="274"/>
      <c r="AC1746" s="274"/>
      <c r="AD1746" s="274"/>
      <c r="AE1746" s="274"/>
      <c r="AF1746" s="274"/>
      <c r="AG1746" s="274"/>
      <c r="AH1746" s="274"/>
      <c r="AI1746" s="274"/>
      <c r="AJ1746" s="274"/>
      <c r="AK1746" s="274"/>
      <c r="AL1746" s="274"/>
      <c r="AM1746" s="274"/>
      <c r="AN1746" s="274"/>
      <c r="AO1746" s="274"/>
      <c r="AP1746" s="274"/>
      <c r="AQ1746" s="274"/>
      <c r="AR1746" s="274"/>
      <c r="AS1746" s="274"/>
      <c r="AT1746" s="274"/>
      <c r="AU1746" s="274"/>
      <c r="AV1746" s="274"/>
      <c r="AW1746" s="278"/>
      <c r="AX1746" s="274"/>
      <c r="AY1746" s="274"/>
      <c r="AZ1746" s="274"/>
      <c r="BA1746" s="274"/>
      <c r="BB1746" s="274"/>
      <c r="BC1746" s="274"/>
      <c r="BD1746" s="274"/>
      <c r="BE1746" s="270"/>
      <c r="BH1746" s="249"/>
      <c r="BI1746" s="249"/>
      <c r="BJ1746" s="249"/>
      <c r="BK1746" s="249"/>
      <c r="BL1746" s="249"/>
      <c r="BM1746" s="249"/>
      <c r="BN1746" s="249"/>
      <c r="BO1746" s="249"/>
      <c r="BP1746" s="249"/>
      <c r="BQ1746" s="249"/>
      <c r="BR1746" s="249"/>
      <c r="BS1746" s="249"/>
      <c r="BT1746" s="249"/>
      <c r="BU1746" s="249"/>
      <c r="BV1746" s="249"/>
      <c r="BW1746" s="249"/>
      <c r="BX1746" s="249"/>
      <c r="BY1746" s="249"/>
      <c r="BZ1746" s="249"/>
      <c r="CE1746" s="249"/>
    </row>
    <row r="1747" spans="1:83" ht="14.4" x14ac:dyDescent="0.3">
      <c r="A1747" s="269"/>
      <c r="B1747" s="270"/>
      <c r="C1747" s="273"/>
      <c r="D1747" s="273"/>
      <c r="E1747" s="273"/>
      <c r="F1747" s="273"/>
      <c r="G1747" s="273"/>
      <c r="H1747" s="273"/>
      <c r="I1747" s="273"/>
      <c r="J1747" s="273"/>
      <c r="K1747" s="273"/>
      <c r="L1747" s="273"/>
      <c r="M1747" s="273"/>
      <c r="N1747" s="274"/>
      <c r="O1747" s="274"/>
      <c r="P1747" s="274"/>
      <c r="Q1747" s="274"/>
      <c r="R1747" s="274"/>
      <c r="S1747" s="274"/>
      <c r="T1747" s="274"/>
      <c r="U1747" s="274"/>
      <c r="V1747" s="274"/>
      <c r="W1747" s="274"/>
      <c r="X1747" s="274"/>
      <c r="Y1747" s="274"/>
      <c r="Z1747" s="274"/>
      <c r="AA1747" s="274"/>
      <c r="AB1747" s="274"/>
      <c r="AC1747" s="274"/>
      <c r="AD1747" s="274"/>
      <c r="AE1747" s="274"/>
      <c r="AF1747" s="274"/>
      <c r="AG1747" s="274"/>
      <c r="AH1747" s="274"/>
      <c r="AI1747" s="274"/>
      <c r="AJ1747" s="274"/>
      <c r="AK1747" s="274"/>
      <c r="AL1747" s="274"/>
      <c r="AM1747" s="274"/>
      <c r="AN1747" s="274"/>
      <c r="AO1747" s="274"/>
      <c r="AP1747" s="274"/>
      <c r="AQ1747" s="274"/>
      <c r="AR1747" s="274"/>
      <c r="AS1747" s="274"/>
      <c r="AT1747" s="274"/>
      <c r="AU1747" s="274"/>
      <c r="AV1747" s="274"/>
      <c r="AW1747" s="278"/>
      <c r="AX1747" s="274"/>
      <c r="AY1747" s="274"/>
      <c r="AZ1747" s="274"/>
      <c r="BA1747" s="274"/>
      <c r="BB1747" s="274"/>
      <c r="BC1747" s="274"/>
      <c r="BD1747" s="274"/>
      <c r="BE1747" s="270"/>
      <c r="BH1747" s="240"/>
      <c r="BI1747" s="240"/>
      <c r="BJ1747" s="240"/>
      <c r="BK1747" s="240"/>
      <c r="BL1747" s="240"/>
      <c r="BM1747" s="240"/>
      <c r="BN1747" s="240"/>
      <c r="BO1747" s="240"/>
      <c r="BP1747" s="240"/>
      <c r="BQ1747" s="240"/>
      <c r="BR1747" s="240"/>
      <c r="BS1747" s="240"/>
      <c r="BT1747" s="240"/>
      <c r="BU1747" s="240"/>
      <c r="BV1747" s="239"/>
      <c r="BW1747" s="240"/>
      <c r="BX1747" s="240"/>
      <c r="BY1747" s="240"/>
      <c r="BZ1747" s="240"/>
      <c r="CA1747" s="241"/>
      <c r="CB1747" s="241"/>
      <c r="CC1747" s="241"/>
      <c r="CD1747" s="241"/>
      <c r="CE1747" s="240"/>
    </row>
    <row r="1748" spans="1:83" ht="14.4" x14ac:dyDescent="0.3">
      <c r="A1748" s="269"/>
      <c r="B1748" s="270"/>
      <c r="C1748" s="273"/>
      <c r="D1748" s="273"/>
      <c r="E1748" s="273"/>
      <c r="F1748" s="273"/>
      <c r="G1748" s="273"/>
      <c r="H1748" s="273"/>
      <c r="I1748" s="273"/>
      <c r="J1748" s="273"/>
      <c r="K1748" s="273"/>
      <c r="L1748" s="273"/>
      <c r="M1748" s="273"/>
      <c r="N1748" s="274"/>
      <c r="O1748" s="274"/>
      <c r="P1748" s="274"/>
      <c r="Q1748" s="274"/>
      <c r="R1748" s="274"/>
      <c r="S1748" s="274"/>
      <c r="T1748" s="274"/>
      <c r="U1748" s="274"/>
      <c r="V1748" s="274"/>
      <c r="W1748" s="274"/>
      <c r="X1748" s="274"/>
      <c r="Y1748" s="274"/>
      <c r="Z1748" s="274"/>
      <c r="AA1748" s="274"/>
      <c r="AB1748" s="274"/>
      <c r="AC1748" s="274"/>
      <c r="AD1748" s="274"/>
      <c r="AE1748" s="274"/>
      <c r="AF1748" s="274"/>
      <c r="AG1748" s="274"/>
      <c r="AH1748" s="274"/>
      <c r="AI1748" s="274"/>
      <c r="AJ1748" s="274"/>
      <c r="AK1748" s="274"/>
      <c r="AL1748" s="274"/>
      <c r="AM1748" s="274"/>
      <c r="AN1748" s="274"/>
      <c r="AO1748" s="274"/>
      <c r="AP1748" s="274"/>
      <c r="AQ1748" s="274"/>
      <c r="AR1748" s="274"/>
      <c r="AS1748" s="274"/>
      <c r="AT1748" s="274"/>
      <c r="AU1748" s="274"/>
      <c r="AV1748" s="274"/>
      <c r="AW1748" s="278"/>
      <c r="AX1748" s="274"/>
      <c r="AY1748" s="274"/>
      <c r="AZ1748" s="274"/>
      <c r="BA1748" s="274"/>
      <c r="BB1748" s="274"/>
      <c r="BC1748" s="274"/>
      <c r="BD1748" s="274"/>
      <c r="BE1748" s="270"/>
      <c r="BH1748" s="249"/>
      <c r="BI1748" s="249"/>
      <c r="BJ1748" s="249"/>
      <c r="BK1748" s="249"/>
      <c r="BL1748" s="249"/>
      <c r="BM1748" s="249"/>
      <c r="BN1748" s="249"/>
      <c r="BO1748" s="249"/>
      <c r="BP1748" s="249"/>
      <c r="BQ1748" s="249"/>
      <c r="BR1748" s="249"/>
      <c r="BS1748" s="249"/>
      <c r="BT1748" s="249"/>
      <c r="BU1748" s="249"/>
      <c r="BV1748" s="249"/>
      <c r="BW1748" s="249"/>
      <c r="BX1748" s="249"/>
      <c r="BY1748" s="249"/>
      <c r="BZ1748" s="249"/>
      <c r="CE1748" s="249"/>
    </row>
    <row r="1749" spans="1:83" ht="14.4" x14ac:dyDescent="0.3">
      <c r="A1749" s="271"/>
      <c r="B1749" s="270"/>
      <c r="C1749" s="273"/>
      <c r="D1749" s="273"/>
      <c r="E1749" s="273"/>
      <c r="F1749" s="273"/>
      <c r="G1749" s="273"/>
      <c r="H1749" s="273"/>
      <c r="I1749" s="273"/>
      <c r="J1749" s="273"/>
      <c r="K1749" s="273"/>
      <c r="L1749" s="273"/>
      <c r="M1749" s="273"/>
      <c r="N1749" s="274"/>
      <c r="O1749" s="274"/>
      <c r="P1749" s="274"/>
      <c r="Q1749" s="274"/>
      <c r="R1749" s="274"/>
      <c r="S1749" s="274"/>
      <c r="T1749" s="274"/>
      <c r="U1749" s="274"/>
      <c r="V1749" s="274"/>
      <c r="W1749" s="274"/>
      <c r="X1749" s="274"/>
      <c r="Y1749" s="274"/>
      <c r="Z1749" s="274"/>
      <c r="AA1749" s="274"/>
      <c r="BE1749" s="270"/>
      <c r="BH1749" s="249"/>
      <c r="BI1749" s="249"/>
      <c r="BJ1749" s="249"/>
      <c r="BK1749" s="249"/>
      <c r="BL1749" s="249"/>
      <c r="BM1749" s="249"/>
      <c r="BN1749" s="249"/>
      <c r="BO1749" s="249"/>
      <c r="BP1749" s="249"/>
      <c r="BQ1749" s="249"/>
      <c r="BR1749" s="249"/>
      <c r="BS1749" s="249"/>
      <c r="BT1749" s="249"/>
      <c r="BU1749" s="249"/>
      <c r="BV1749" s="249"/>
      <c r="BW1749" s="249"/>
      <c r="BX1749" s="249"/>
      <c r="BY1749" s="249"/>
      <c r="BZ1749" s="249"/>
      <c r="CE1749" s="249"/>
    </row>
    <row r="1750" spans="1:83" ht="14.4" x14ac:dyDescent="0.3">
      <c r="A1750" s="269"/>
      <c r="B1750" s="270"/>
      <c r="C1750" s="273"/>
      <c r="D1750" s="273"/>
      <c r="E1750" s="273"/>
      <c r="F1750" s="273"/>
      <c r="G1750" s="273"/>
      <c r="H1750" s="273"/>
      <c r="I1750" s="273"/>
      <c r="J1750" s="273"/>
      <c r="K1750" s="273"/>
      <c r="L1750" s="273"/>
      <c r="M1750" s="273"/>
      <c r="N1750" s="274"/>
      <c r="O1750" s="274"/>
      <c r="P1750" s="274"/>
      <c r="Q1750" s="274"/>
      <c r="R1750" s="274"/>
      <c r="S1750" s="274"/>
      <c r="T1750" s="274"/>
      <c r="U1750" s="274"/>
      <c r="V1750" s="274"/>
      <c r="W1750" s="274"/>
      <c r="X1750" s="274"/>
      <c r="Y1750" s="274"/>
      <c r="Z1750" s="274"/>
      <c r="AA1750" s="274"/>
      <c r="AB1750" s="274"/>
      <c r="AC1750" s="274"/>
      <c r="AD1750" s="274"/>
      <c r="AE1750" s="274"/>
      <c r="AF1750" s="274"/>
      <c r="AG1750" s="274"/>
      <c r="AH1750" s="274"/>
      <c r="AI1750" s="274"/>
      <c r="AJ1750" s="274"/>
      <c r="AK1750" s="274"/>
      <c r="AL1750" s="274"/>
      <c r="AM1750" s="274"/>
      <c r="AN1750" s="274"/>
      <c r="AO1750" s="274"/>
      <c r="AP1750" s="274"/>
      <c r="AQ1750" s="274"/>
      <c r="AR1750" s="274"/>
      <c r="AS1750" s="274"/>
      <c r="AT1750" s="274"/>
      <c r="AU1750" s="274"/>
      <c r="AV1750" s="274"/>
      <c r="AW1750" s="278"/>
      <c r="AX1750" s="274"/>
      <c r="AY1750" s="274"/>
      <c r="AZ1750" s="274"/>
      <c r="BA1750" s="274"/>
      <c r="BB1750" s="274"/>
      <c r="BC1750" s="274"/>
      <c r="BD1750" s="274"/>
      <c r="BE1750" s="270"/>
      <c r="BH1750" s="249"/>
      <c r="BI1750" s="249"/>
      <c r="BJ1750" s="249"/>
      <c r="BK1750" s="249"/>
      <c r="BL1750" s="249"/>
      <c r="BM1750" s="249"/>
      <c r="BN1750" s="249"/>
      <c r="BO1750" s="249"/>
      <c r="BP1750" s="249"/>
      <c r="BQ1750" s="249"/>
      <c r="BR1750" s="249"/>
      <c r="BS1750" s="249"/>
      <c r="BT1750" s="249"/>
      <c r="BU1750" s="249"/>
      <c r="BV1750" s="249"/>
      <c r="BW1750" s="249"/>
      <c r="BX1750" s="249"/>
      <c r="BY1750" s="249"/>
      <c r="BZ1750" s="249"/>
      <c r="CE1750" s="249"/>
    </row>
    <row r="1751" spans="1:83" ht="14.4" x14ac:dyDescent="0.3">
      <c r="A1751" s="269"/>
      <c r="B1751" s="270"/>
      <c r="C1751" s="273"/>
      <c r="D1751" s="273"/>
      <c r="E1751" s="273"/>
      <c r="F1751" s="273"/>
      <c r="G1751" s="273"/>
      <c r="H1751" s="273"/>
      <c r="I1751" s="273"/>
      <c r="J1751" s="273"/>
      <c r="K1751" s="273"/>
      <c r="L1751" s="273"/>
      <c r="M1751" s="273"/>
      <c r="N1751" s="274"/>
      <c r="O1751" s="274"/>
      <c r="P1751" s="274"/>
      <c r="Q1751" s="274"/>
      <c r="R1751" s="274"/>
      <c r="S1751" s="274"/>
      <c r="T1751" s="274"/>
      <c r="U1751" s="274"/>
      <c r="V1751" s="274"/>
      <c r="W1751" s="274"/>
      <c r="X1751" s="274"/>
      <c r="Y1751" s="274"/>
      <c r="Z1751" s="274"/>
      <c r="AA1751" s="274"/>
      <c r="AB1751" s="274"/>
      <c r="AC1751" s="274"/>
      <c r="AD1751" s="274"/>
      <c r="AE1751" s="274"/>
      <c r="AF1751" s="274"/>
      <c r="AG1751" s="274"/>
      <c r="AH1751" s="274"/>
      <c r="AI1751" s="274"/>
      <c r="AJ1751" s="274"/>
      <c r="AK1751" s="274"/>
      <c r="AL1751" s="274"/>
      <c r="AM1751" s="274"/>
      <c r="AN1751" s="274"/>
      <c r="AO1751" s="274"/>
      <c r="AP1751" s="274"/>
      <c r="AQ1751" s="274"/>
      <c r="AR1751" s="274"/>
      <c r="AS1751" s="274"/>
      <c r="AT1751" s="274"/>
      <c r="AU1751" s="274"/>
      <c r="AV1751" s="274"/>
      <c r="AW1751" s="278"/>
      <c r="AX1751" s="274"/>
      <c r="AY1751" s="274"/>
      <c r="AZ1751" s="274"/>
      <c r="BA1751" s="274"/>
      <c r="BB1751" s="274"/>
      <c r="BC1751" s="274"/>
      <c r="BD1751" s="274"/>
      <c r="BE1751" s="270"/>
      <c r="BH1751" s="249"/>
      <c r="BI1751" s="249"/>
      <c r="BJ1751" s="249"/>
      <c r="BK1751" s="249"/>
      <c r="BL1751" s="249"/>
      <c r="BM1751" s="249"/>
      <c r="BN1751" s="249"/>
      <c r="BO1751" s="249"/>
      <c r="BP1751" s="249"/>
      <c r="BQ1751" s="249"/>
      <c r="BR1751" s="249"/>
      <c r="BS1751" s="249"/>
      <c r="BT1751" s="249"/>
      <c r="BU1751" s="249"/>
      <c r="BV1751" s="249"/>
      <c r="BW1751" s="249"/>
      <c r="BX1751" s="249"/>
      <c r="BY1751" s="249"/>
      <c r="BZ1751" s="249"/>
      <c r="CE1751" s="249"/>
    </row>
    <row r="1752" spans="1:83" ht="14.4" x14ac:dyDescent="0.3">
      <c r="A1752" s="269"/>
      <c r="B1752" s="270"/>
      <c r="C1752" s="273"/>
      <c r="D1752" s="273"/>
      <c r="E1752" s="273"/>
      <c r="F1752" s="273"/>
      <c r="G1752" s="273"/>
      <c r="H1752" s="273"/>
      <c r="I1752" s="273"/>
      <c r="J1752" s="273"/>
      <c r="K1752" s="273"/>
      <c r="L1752" s="273"/>
      <c r="M1752" s="273"/>
      <c r="N1752" s="274"/>
      <c r="O1752" s="274"/>
      <c r="P1752" s="274"/>
      <c r="Q1752" s="274"/>
      <c r="R1752" s="274"/>
      <c r="S1752" s="274"/>
      <c r="T1752" s="274"/>
      <c r="U1752" s="274"/>
      <c r="V1752" s="274"/>
      <c r="W1752" s="274"/>
      <c r="X1752" s="274"/>
      <c r="Y1752" s="274"/>
      <c r="Z1752" s="274"/>
      <c r="AA1752" s="274"/>
      <c r="AB1752" s="274"/>
      <c r="AC1752" s="274"/>
      <c r="AD1752" s="274"/>
      <c r="AE1752" s="274"/>
      <c r="AF1752" s="274"/>
      <c r="AG1752" s="274"/>
      <c r="AH1752" s="274"/>
      <c r="AI1752" s="274"/>
      <c r="AJ1752" s="274"/>
      <c r="AK1752" s="274"/>
      <c r="AL1752" s="274"/>
      <c r="AM1752" s="274"/>
      <c r="AN1752" s="274"/>
      <c r="AO1752" s="274"/>
      <c r="AP1752" s="274"/>
      <c r="AQ1752" s="274"/>
      <c r="AR1752" s="274"/>
      <c r="AS1752" s="274"/>
      <c r="AT1752" s="274"/>
      <c r="AU1752" s="274"/>
      <c r="AV1752" s="274"/>
      <c r="AW1752" s="278"/>
      <c r="AX1752" s="274"/>
      <c r="AY1752" s="274"/>
      <c r="AZ1752" s="274"/>
      <c r="BA1752" s="274"/>
      <c r="BB1752" s="274"/>
      <c r="BC1752" s="274"/>
      <c r="BD1752" s="274"/>
      <c r="BE1752" s="270"/>
      <c r="BH1752" s="249"/>
      <c r="BI1752" s="249"/>
      <c r="BJ1752" s="249"/>
      <c r="BK1752" s="249"/>
      <c r="BL1752" s="249"/>
      <c r="BM1752" s="249"/>
      <c r="BN1752" s="249"/>
      <c r="BO1752" s="249"/>
      <c r="BP1752" s="249"/>
      <c r="BQ1752" s="249"/>
      <c r="BR1752" s="249"/>
      <c r="BS1752" s="249"/>
      <c r="BT1752" s="249"/>
      <c r="BU1752" s="249"/>
      <c r="BV1752" s="249"/>
      <c r="BW1752" s="249"/>
      <c r="BX1752" s="249"/>
      <c r="BY1752" s="249"/>
      <c r="BZ1752" s="249"/>
      <c r="CE1752" s="249"/>
    </row>
    <row r="1753" spans="1:83" ht="14.4" x14ac:dyDescent="0.3">
      <c r="A1753" s="269"/>
      <c r="B1753" s="270"/>
      <c r="C1753" s="273"/>
      <c r="D1753" s="273"/>
      <c r="E1753" s="273"/>
      <c r="F1753" s="273"/>
      <c r="G1753" s="273"/>
      <c r="H1753" s="273"/>
      <c r="I1753" s="273"/>
      <c r="J1753" s="273"/>
      <c r="K1753" s="273"/>
      <c r="L1753" s="273"/>
      <c r="M1753" s="273"/>
      <c r="N1753" s="274"/>
      <c r="O1753" s="274"/>
      <c r="P1753" s="274"/>
      <c r="Q1753" s="274"/>
      <c r="R1753" s="274"/>
      <c r="S1753" s="274"/>
      <c r="T1753" s="274"/>
      <c r="U1753" s="274"/>
      <c r="V1753" s="274"/>
      <c r="W1753" s="274"/>
      <c r="X1753" s="274"/>
      <c r="Y1753" s="274"/>
      <c r="Z1753" s="274"/>
      <c r="AA1753" s="274"/>
      <c r="AB1753" s="274"/>
      <c r="AC1753" s="274"/>
      <c r="AD1753" s="274"/>
      <c r="AE1753" s="274"/>
      <c r="AF1753" s="274"/>
      <c r="AG1753" s="274"/>
      <c r="AH1753" s="274"/>
      <c r="AI1753" s="274"/>
      <c r="AJ1753" s="274"/>
      <c r="AK1753" s="274"/>
      <c r="AL1753" s="274"/>
      <c r="AM1753" s="274"/>
      <c r="AN1753" s="274"/>
      <c r="AO1753" s="274"/>
      <c r="AP1753" s="274"/>
      <c r="AQ1753" s="274"/>
      <c r="AR1753" s="274"/>
      <c r="AS1753" s="274"/>
      <c r="AT1753" s="274"/>
      <c r="AU1753" s="274"/>
      <c r="AV1753" s="274"/>
      <c r="AW1753" s="278"/>
      <c r="AX1753" s="274"/>
      <c r="AY1753" s="274"/>
      <c r="AZ1753" s="274"/>
      <c r="BA1753" s="274"/>
      <c r="BB1753" s="274"/>
      <c r="BC1753" s="274"/>
      <c r="BD1753" s="274"/>
      <c r="BE1753" s="270"/>
      <c r="BH1753" s="249"/>
      <c r="BI1753" s="249"/>
      <c r="BJ1753" s="249"/>
      <c r="BK1753" s="249"/>
      <c r="BL1753" s="249"/>
      <c r="BM1753" s="249"/>
      <c r="BN1753" s="249"/>
      <c r="BO1753" s="249"/>
      <c r="BP1753" s="249"/>
      <c r="BQ1753" s="249"/>
      <c r="BR1753" s="249"/>
      <c r="BS1753" s="249"/>
      <c r="BT1753" s="249"/>
      <c r="BU1753" s="249"/>
      <c r="BV1753" s="249"/>
      <c r="BW1753" s="249"/>
      <c r="BX1753" s="249"/>
      <c r="BY1753" s="249"/>
      <c r="BZ1753" s="249"/>
      <c r="CE1753" s="249"/>
    </row>
    <row r="1754" spans="1:83" ht="14.4" x14ac:dyDescent="0.3">
      <c r="A1754" s="269"/>
      <c r="B1754" s="270"/>
      <c r="C1754" s="273"/>
      <c r="D1754" s="273"/>
      <c r="E1754" s="273"/>
      <c r="F1754" s="273"/>
      <c r="G1754" s="273"/>
      <c r="H1754" s="273"/>
      <c r="I1754" s="273"/>
      <c r="J1754" s="273"/>
      <c r="K1754" s="273"/>
      <c r="L1754" s="273"/>
      <c r="M1754" s="273"/>
      <c r="N1754" s="274"/>
      <c r="O1754" s="274"/>
      <c r="P1754" s="274"/>
      <c r="Q1754" s="274"/>
      <c r="R1754" s="274"/>
      <c r="S1754" s="274"/>
      <c r="T1754" s="274"/>
      <c r="U1754" s="274"/>
      <c r="V1754" s="274"/>
      <c r="W1754" s="274"/>
      <c r="X1754" s="274"/>
      <c r="Y1754" s="274"/>
      <c r="Z1754" s="274"/>
      <c r="AA1754" s="274"/>
      <c r="AB1754" s="274"/>
      <c r="AC1754" s="274"/>
      <c r="AD1754" s="274"/>
      <c r="AE1754" s="274"/>
      <c r="AF1754" s="274"/>
      <c r="AG1754" s="274"/>
      <c r="AH1754" s="274"/>
      <c r="AI1754" s="274"/>
      <c r="AJ1754" s="274"/>
      <c r="AK1754" s="274"/>
      <c r="AL1754" s="274"/>
      <c r="AM1754" s="274"/>
      <c r="AN1754" s="274"/>
      <c r="AO1754" s="274"/>
      <c r="AP1754" s="274"/>
      <c r="AQ1754" s="274"/>
      <c r="AR1754" s="274"/>
      <c r="AS1754" s="274"/>
      <c r="AT1754" s="274"/>
      <c r="AU1754" s="274"/>
      <c r="AV1754" s="274"/>
      <c r="AW1754" s="278"/>
      <c r="AX1754" s="274"/>
      <c r="AY1754" s="274"/>
      <c r="AZ1754" s="274"/>
      <c r="BA1754" s="274"/>
      <c r="BB1754" s="274"/>
      <c r="BC1754" s="274"/>
      <c r="BD1754" s="274"/>
      <c r="BE1754" s="270"/>
      <c r="BH1754" s="240"/>
      <c r="BI1754" s="240"/>
      <c r="BJ1754" s="240"/>
      <c r="BK1754" s="240"/>
      <c r="BL1754" s="240"/>
      <c r="BM1754" s="240"/>
      <c r="BN1754" s="240"/>
      <c r="BO1754" s="240"/>
      <c r="BP1754" s="240"/>
      <c r="BQ1754" s="240"/>
      <c r="BR1754" s="240"/>
      <c r="BS1754" s="240"/>
      <c r="BT1754" s="240"/>
      <c r="BU1754" s="240"/>
      <c r="BV1754" s="239"/>
      <c r="BW1754" s="240"/>
      <c r="BX1754" s="240"/>
      <c r="BY1754" s="240"/>
      <c r="BZ1754" s="240"/>
      <c r="CA1754" s="241"/>
      <c r="CB1754" s="241"/>
      <c r="CC1754" s="241"/>
      <c r="CD1754" s="241"/>
      <c r="CE1754" s="240"/>
    </row>
    <row r="1755" spans="1:83" ht="14.4" x14ac:dyDescent="0.3">
      <c r="A1755" s="269"/>
      <c r="B1755" s="270"/>
      <c r="C1755" s="273"/>
      <c r="D1755" s="273"/>
      <c r="E1755" s="273"/>
      <c r="F1755" s="273"/>
      <c r="G1755" s="273"/>
      <c r="H1755" s="273"/>
      <c r="I1755" s="273"/>
      <c r="J1755" s="273"/>
      <c r="K1755" s="273"/>
      <c r="L1755" s="273"/>
      <c r="M1755" s="273"/>
      <c r="N1755" s="274"/>
      <c r="O1755" s="274"/>
      <c r="P1755" s="274"/>
      <c r="Q1755" s="274"/>
      <c r="R1755" s="274"/>
      <c r="S1755" s="274"/>
      <c r="T1755" s="274"/>
      <c r="U1755" s="274"/>
      <c r="V1755" s="274"/>
      <c r="W1755" s="274"/>
      <c r="X1755" s="274"/>
      <c r="Y1755" s="274"/>
      <c r="Z1755" s="274"/>
      <c r="AA1755" s="274"/>
      <c r="AB1755" s="274"/>
      <c r="AC1755" s="274"/>
      <c r="AD1755" s="274"/>
      <c r="AE1755" s="274"/>
      <c r="AF1755" s="274"/>
      <c r="AG1755" s="274"/>
      <c r="AH1755" s="274"/>
      <c r="AI1755" s="274"/>
      <c r="AJ1755" s="274"/>
      <c r="AK1755" s="274"/>
      <c r="AL1755" s="274"/>
      <c r="AM1755" s="274"/>
      <c r="AN1755" s="274"/>
      <c r="AO1755" s="274"/>
      <c r="AP1755" s="274"/>
      <c r="AQ1755" s="274"/>
      <c r="AR1755" s="274"/>
      <c r="AS1755" s="274"/>
      <c r="AT1755" s="274"/>
      <c r="AU1755" s="274"/>
      <c r="AV1755" s="274"/>
      <c r="AW1755" s="278"/>
      <c r="AX1755" s="274"/>
      <c r="AY1755" s="274"/>
      <c r="AZ1755" s="274"/>
      <c r="BA1755" s="274"/>
      <c r="BB1755" s="274"/>
      <c r="BC1755" s="274"/>
      <c r="BD1755" s="274"/>
      <c r="BE1755" s="270"/>
      <c r="BH1755" s="249"/>
      <c r="BI1755" s="249"/>
      <c r="BJ1755" s="249"/>
      <c r="BK1755" s="249"/>
      <c r="BL1755" s="249"/>
      <c r="BM1755" s="249"/>
      <c r="BN1755" s="249"/>
      <c r="BO1755" s="249"/>
      <c r="BP1755" s="249"/>
      <c r="BQ1755" s="249"/>
      <c r="BR1755" s="249"/>
      <c r="BS1755" s="249"/>
      <c r="BT1755" s="249"/>
      <c r="BU1755" s="249"/>
      <c r="BV1755" s="249"/>
      <c r="BW1755" s="249"/>
      <c r="BX1755" s="249"/>
      <c r="BY1755" s="249"/>
      <c r="BZ1755" s="249"/>
      <c r="CE1755" s="249"/>
    </row>
    <row r="1756" spans="1:83" ht="14.4" x14ac:dyDescent="0.3">
      <c r="A1756" s="269"/>
      <c r="B1756" s="270"/>
      <c r="C1756" s="273"/>
      <c r="D1756" s="273"/>
      <c r="E1756" s="273"/>
      <c r="F1756" s="273"/>
      <c r="G1756" s="273"/>
      <c r="H1756" s="273"/>
      <c r="I1756" s="273"/>
      <c r="J1756" s="273"/>
      <c r="K1756" s="273"/>
      <c r="L1756" s="273"/>
      <c r="M1756" s="273"/>
      <c r="N1756" s="274"/>
      <c r="O1756" s="274"/>
      <c r="P1756" s="274"/>
      <c r="Q1756" s="274"/>
      <c r="R1756" s="274"/>
      <c r="S1756" s="274"/>
      <c r="T1756" s="274"/>
      <c r="U1756" s="274"/>
      <c r="V1756" s="274"/>
      <c r="W1756" s="274"/>
      <c r="X1756" s="274"/>
      <c r="Y1756" s="274"/>
      <c r="Z1756" s="274"/>
      <c r="AA1756" s="274"/>
      <c r="AB1756" s="274"/>
      <c r="AC1756" s="274"/>
      <c r="AD1756" s="274"/>
      <c r="AE1756" s="274"/>
      <c r="AF1756" s="274"/>
      <c r="AG1756" s="274"/>
      <c r="AH1756" s="274"/>
      <c r="AI1756" s="274"/>
      <c r="AJ1756" s="274"/>
      <c r="AK1756" s="274"/>
      <c r="AL1756" s="274"/>
      <c r="AM1756" s="274"/>
      <c r="AN1756" s="274"/>
      <c r="AO1756" s="274"/>
      <c r="AP1756" s="274"/>
      <c r="AQ1756" s="274"/>
      <c r="AR1756" s="274"/>
      <c r="AS1756" s="274"/>
      <c r="AT1756" s="274"/>
      <c r="AU1756" s="274"/>
      <c r="AV1756" s="274"/>
      <c r="AW1756" s="278"/>
      <c r="AX1756" s="274"/>
      <c r="AY1756" s="274"/>
      <c r="AZ1756" s="274"/>
      <c r="BA1756" s="274"/>
      <c r="BB1756" s="274"/>
      <c r="BC1756" s="274"/>
      <c r="BD1756" s="274"/>
      <c r="BE1756" s="270"/>
      <c r="BH1756" s="240"/>
      <c r="BI1756" s="240"/>
      <c r="BJ1756" s="240"/>
      <c r="BK1756" s="240"/>
      <c r="BL1756" s="240"/>
      <c r="BM1756" s="240"/>
      <c r="BN1756" s="240"/>
      <c r="BO1756" s="240"/>
      <c r="BP1756" s="240"/>
      <c r="BQ1756" s="240"/>
      <c r="BR1756" s="240"/>
      <c r="BS1756" s="240"/>
      <c r="BT1756" s="240"/>
      <c r="BU1756" s="240"/>
      <c r="BV1756" s="239"/>
      <c r="BW1756" s="240"/>
      <c r="BX1756" s="240"/>
      <c r="BY1756" s="240"/>
      <c r="BZ1756" s="240"/>
      <c r="CA1756" s="241"/>
      <c r="CB1756" s="241"/>
      <c r="CC1756" s="241"/>
      <c r="CD1756" s="241"/>
      <c r="CE1756" s="240"/>
    </row>
    <row r="1757" spans="1:83" ht="14.4" x14ac:dyDescent="0.3">
      <c r="A1757" s="269"/>
      <c r="B1757" s="270"/>
      <c r="C1757" s="273"/>
      <c r="D1757" s="273"/>
      <c r="E1757" s="273"/>
      <c r="F1757" s="273"/>
      <c r="G1757" s="273"/>
      <c r="H1757" s="273"/>
      <c r="I1757" s="273"/>
      <c r="J1757" s="273"/>
      <c r="K1757" s="273"/>
      <c r="L1757" s="273"/>
      <c r="M1757" s="273"/>
      <c r="N1757" s="274"/>
      <c r="O1757" s="274"/>
      <c r="P1757" s="274"/>
      <c r="Q1757" s="274"/>
      <c r="R1757" s="274"/>
      <c r="S1757" s="274"/>
      <c r="T1757" s="274"/>
      <c r="U1757" s="274"/>
      <c r="V1757" s="274"/>
      <c r="W1757" s="274"/>
      <c r="X1757" s="274"/>
      <c r="Y1757" s="274"/>
      <c r="Z1757" s="274"/>
      <c r="AA1757" s="274"/>
      <c r="AB1757" s="274"/>
      <c r="AC1757" s="274"/>
      <c r="AD1757" s="274"/>
      <c r="AE1757" s="274"/>
      <c r="AF1757" s="274"/>
      <c r="AG1757" s="274"/>
      <c r="AH1757" s="274"/>
      <c r="AI1757" s="274"/>
      <c r="AJ1757" s="274"/>
      <c r="AK1757" s="274"/>
      <c r="AL1757" s="274"/>
      <c r="AM1757" s="274"/>
      <c r="AN1757" s="274"/>
      <c r="AO1757" s="274"/>
      <c r="AP1757" s="274"/>
      <c r="AQ1757" s="274"/>
      <c r="AR1757" s="274"/>
      <c r="AS1757" s="274"/>
      <c r="AT1757" s="274"/>
      <c r="AU1757" s="274"/>
      <c r="AV1757" s="274"/>
      <c r="AW1757" s="278"/>
      <c r="AX1757" s="274"/>
      <c r="AY1757" s="274"/>
      <c r="AZ1757" s="274"/>
      <c r="BA1757" s="274"/>
      <c r="BB1757" s="274"/>
      <c r="BC1757" s="274"/>
      <c r="BD1757" s="274"/>
      <c r="BE1757" s="270"/>
      <c r="BH1757" s="249"/>
      <c r="BI1757" s="249"/>
      <c r="BJ1757" s="249"/>
      <c r="BK1757" s="249"/>
      <c r="BL1757" s="249"/>
      <c r="BM1757" s="249"/>
      <c r="BN1757" s="249"/>
      <c r="BO1757" s="249"/>
      <c r="BP1757" s="249"/>
      <c r="BQ1757" s="249"/>
      <c r="BR1757" s="249"/>
      <c r="BS1757" s="249"/>
      <c r="BT1757" s="249"/>
      <c r="BU1757" s="249"/>
      <c r="BV1757" s="249"/>
      <c r="BW1757" s="249"/>
      <c r="BX1757" s="249"/>
      <c r="BY1757" s="249"/>
      <c r="BZ1757" s="249"/>
      <c r="CE1757" s="249"/>
    </row>
    <row r="1758" spans="1:83" ht="14.4" x14ac:dyDescent="0.3">
      <c r="A1758" s="269"/>
      <c r="B1758" s="270"/>
      <c r="C1758" s="273"/>
      <c r="D1758" s="273"/>
      <c r="E1758" s="273"/>
      <c r="F1758" s="273"/>
      <c r="G1758" s="273"/>
      <c r="H1758" s="273"/>
      <c r="I1758" s="273"/>
      <c r="J1758" s="273"/>
      <c r="K1758" s="273"/>
      <c r="L1758" s="273"/>
      <c r="M1758" s="273"/>
      <c r="N1758" s="274"/>
      <c r="O1758" s="274"/>
      <c r="P1758" s="274"/>
      <c r="Q1758" s="274"/>
      <c r="R1758" s="274"/>
      <c r="S1758" s="274"/>
      <c r="T1758" s="274"/>
      <c r="U1758" s="274"/>
      <c r="V1758" s="274"/>
      <c r="W1758" s="274"/>
      <c r="X1758" s="274"/>
      <c r="Y1758" s="274"/>
      <c r="Z1758" s="274"/>
      <c r="AA1758" s="274"/>
      <c r="AB1758" s="274"/>
      <c r="AC1758" s="274"/>
      <c r="AD1758" s="274"/>
      <c r="AE1758" s="274"/>
      <c r="AF1758" s="274"/>
      <c r="AG1758" s="274"/>
      <c r="AH1758" s="274"/>
      <c r="AI1758" s="274"/>
      <c r="AJ1758" s="274"/>
      <c r="AK1758" s="274"/>
      <c r="AL1758" s="274"/>
      <c r="AM1758" s="274"/>
      <c r="AN1758" s="274"/>
      <c r="AO1758" s="274"/>
      <c r="AP1758" s="274"/>
      <c r="AQ1758" s="274"/>
      <c r="AR1758" s="274"/>
      <c r="AS1758" s="274"/>
      <c r="AT1758" s="274"/>
      <c r="AU1758" s="274"/>
      <c r="AV1758" s="274"/>
      <c r="AW1758" s="278"/>
      <c r="AX1758" s="274"/>
      <c r="AY1758" s="274"/>
      <c r="AZ1758" s="274"/>
      <c r="BA1758" s="274"/>
      <c r="BB1758" s="274"/>
      <c r="BC1758" s="274"/>
      <c r="BD1758" s="274"/>
      <c r="BE1758" s="270"/>
      <c r="BH1758" s="240"/>
      <c r="BI1758" s="240"/>
      <c r="BJ1758" s="240"/>
      <c r="BK1758" s="240"/>
      <c r="BL1758" s="240"/>
      <c r="BM1758" s="240"/>
      <c r="BN1758" s="240"/>
      <c r="BO1758" s="240"/>
      <c r="BP1758" s="240"/>
      <c r="BQ1758" s="240"/>
      <c r="BR1758" s="240"/>
      <c r="BS1758" s="240"/>
      <c r="BT1758" s="240"/>
      <c r="BU1758" s="240"/>
      <c r="BV1758" s="239"/>
      <c r="BW1758" s="240"/>
      <c r="BX1758" s="240"/>
      <c r="BY1758" s="240"/>
      <c r="BZ1758" s="240"/>
      <c r="CA1758" s="241"/>
      <c r="CB1758" s="241"/>
      <c r="CC1758" s="241"/>
      <c r="CD1758" s="241"/>
      <c r="CE1758" s="240"/>
    </row>
    <row r="1759" spans="1:83" ht="14.4" x14ac:dyDescent="0.3">
      <c r="A1759" s="269"/>
      <c r="B1759" s="270"/>
      <c r="C1759" s="273"/>
      <c r="D1759" s="273"/>
      <c r="E1759" s="273"/>
      <c r="F1759" s="273"/>
      <c r="G1759" s="273"/>
      <c r="H1759" s="273"/>
      <c r="I1759" s="273"/>
      <c r="J1759" s="273"/>
      <c r="K1759" s="273"/>
      <c r="L1759" s="273"/>
      <c r="M1759" s="273"/>
      <c r="N1759" s="274"/>
      <c r="O1759" s="274"/>
      <c r="P1759" s="274"/>
      <c r="Q1759" s="274"/>
      <c r="R1759" s="274"/>
      <c r="S1759" s="274"/>
      <c r="T1759" s="274"/>
      <c r="U1759" s="274"/>
      <c r="V1759" s="274"/>
      <c r="W1759" s="274"/>
      <c r="X1759" s="274"/>
      <c r="Y1759" s="274"/>
      <c r="Z1759" s="274"/>
      <c r="AA1759" s="274"/>
      <c r="AB1759" s="274"/>
      <c r="AC1759" s="274"/>
      <c r="AD1759" s="274"/>
      <c r="AE1759" s="274"/>
      <c r="AF1759" s="274"/>
      <c r="AG1759" s="274"/>
      <c r="AH1759" s="274"/>
      <c r="AI1759" s="274"/>
      <c r="AJ1759" s="274"/>
      <c r="AK1759" s="274"/>
      <c r="AL1759" s="274"/>
      <c r="AM1759" s="274"/>
      <c r="AN1759" s="274"/>
      <c r="AO1759" s="274"/>
      <c r="AP1759" s="274"/>
      <c r="AQ1759" s="274"/>
      <c r="AR1759" s="274"/>
      <c r="AS1759" s="274"/>
      <c r="AT1759" s="274"/>
      <c r="AU1759" s="274"/>
      <c r="AV1759" s="274"/>
      <c r="AW1759" s="278"/>
      <c r="AX1759" s="274"/>
      <c r="AY1759" s="274"/>
      <c r="AZ1759" s="274"/>
      <c r="BA1759" s="274"/>
      <c r="BB1759" s="274"/>
      <c r="BC1759" s="274"/>
      <c r="BD1759" s="274"/>
      <c r="BE1759" s="270"/>
      <c r="BH1759" s="249"/>
      <c r="BI1759" s="249"/>
      <c r="BJ1759" s="249"/>
      <c r="BK1759" s="249"/>
      <c r="BL1759" s="249"/>
      <c r="BM1759" s="249"/>
      <c r="BN1759" s="249"/>
      <c r="BO1759" s="249"/>
      <c r="BP1759" s="249"/>
      <c r="BQ1759" s="249"/>
      <c r="BR1759" s="249"/>
      <c r="BS1759" s="249"/>
      <c r="BT1759" s="249"/>
      <c r="BU1759" s="249"/>
      <c r="BV1759" s="249"/>
      <c r="BW1759" s="249"/>
      <c r="BX1759" s="249"/>
      <c r="BY1759" s="249"/>
      <c r="BZ1759" s="249"/>
      <c r="CE1759" s="249"/>
    </row>
    <row r="1760" spans="1:83" ht="14.4" x14ac:dyDescent="0.3">
      <c r="A1760" s="269"/>
      <c r="B1760" s="270"/>
      <c r="C1760" s="273"/>
      <c r="D1760" s="273"/>
      <c r="E1760" s="273"/>
      <c r="F1760" s="273"/>
      <c r="G1760" s="273"/>
      <c r="H1760" s="273"/>
      <c r="I1760" s="273"/>
      <c r="J1760" s="273"/>
      <c r="K1760" s="273"/>
      <c r="L1760" s="273"/>
      <c r="M1760" s="273"/>
      <c r="N1760" s="274"/>
      <c r="O1760" s="274"/>
      <c r="P1760" s="274"/>
      <c r="Q1760" s="274"/>
      <c r="R1760" s="274"/>
      <c r="S1760" s="274"/>
      <c r="T1760" s="274"/>
      <c r="U1760" s="274"/>
      <c r="V1760" s="274"/>
      <c r="W1760" s="274"/>
      <c r="X1760" s="274"/>
      <c r="Y1760" s="274"/>
      <c r="Z1760" s="274"/>
      <c r="AA1760" s="274"/>
      <c r="AB1760" s="274"/>
      <c r="AC1760" s="274"/>
      <c r="AD1760" s="274"/>
      <c r="AE1760" s="274"/>
      <c r="AF1760" s="274"/>
      <c r="AG1760" s="274"/>
      <c r="AH1760" s="274"/>
      <c r="AI1760" s="274"/>
      <c r="AJ1760" s="274"/>
      <c r="AK1760" s="274"/>
      <c r="AL1760" s="274"/>
      <c r="AM1760" s="274"/>
      <c r="AN1760" s="274"/>
      <c r="AO1760" s="274"/>
      <c r="AP1760" s="274"/>
      <c r="AQ1760" s="274"/>
      <c r="AR1760" s="274"/>
      <c r="AS1760" s="274"/>
      <c r="AT1760" s="274"/>
      <c r="AU1760" s="274"/>
      <c r="AV1760" s="274"/>
      <c r="AW1760" s="278"/>
      <c r="AX1760" s="274"/>
      <c r="AY1760" s="274"/>
      <c r="AZ1760" s="274"/>
      <c r="BA1760" s="274"/>
      <c r="BB1760" s="274"/>
      <c r="BC1760" s="274"/>
      <c r="BD1760" s="274"/>
      <c r="BE1760" s="270"/>
      <c r="BH1760" s="240"/>
      <c r="BI1760" s="240"/>
      <c r="BJ1760" s="240"/>
      <c r="BK1760" s="240"/>
      <c r="BL1760" s="240"/>
      <c r="BM1760" s="240"/>
      <c r="BN1760" s="240"/>
      <c r="BO1760" s="240"/>
      <c r="BP1760" s="240"/>
      <c r="BQ1760" s="240"/>
      <c r="BR1760" s="240"/>
      <c r="BS1760" s="240"/>
      <c r="BT1760" s="240"/>
      <c r="BU1760" s="240"/>
      <c r="BV1760" s="239"/>
      <c r="BW1760" s="240"/>
      <c r="BX1760" s="240"/>
      <c r="BY1760" s="240"/>
      <c r="BZ1760" s="240"/>
      <c r="CA1760" s="241"/>
      <c r="CB1760" s="241"/>
      <c r="CC1760" s="241"/>
      <c r="CD1760" s="241"/>
      <c r="CE1760" s="240"/>
    </row>
    <row r="1761" spans="1:83" ht="14.4" x14ac:dyDescent="0.3">
      <c r="A1761" s="269"/>
      <c r="B1761" s="270"/>
      <c r="C1761" s="273"/>
      <c r="D1761" s="273"/>
      <c r="E1761" s="273"/>
      <c r="F1761" s="273"/>
      <c r="G1761" s="273"/>
      <c r="H1761" s="273"/>
      <c r="I1761" s="273"/>
      <c r="J1761" s="273"/>
      <c r="K1761" s="273"/>
      <c r="L1761" s="273"/>
      <c r="M1761" s="273"/>
      <c r="N1761" s="274"/>
      <c r="O1761" s="274"/>
      <c r="P1761" s="274"/>
      <c r="Q1761" s="274"/>
      <c r="R1761" s="274"/>
      <c r="S1761" s="274"/>
      <c r="T1761" s="274"/>
      <c r="U1761" s="274"/>
      <c r="V1761" s="274"/>
      <c r="W1761" s="274"/>
      <c r="X1761" s="274"/>
      <c r="Y1761" s="274"/>
      <c r="Z1761" s="274"/>
      <c r="AA1761" s="274"/>
      <c r="AB1761" s="274"/>
      <c r="AC1761" s="274"/>
      <c r="AD1761" s="274"/>
      <c r="AE1761" s="274"/>
      <c r="AF1761" s="274"/>
      <c r="AG1761" s="274"/>
      <c r="AH1761" s="274"/>
      <c r="AI1761" s="274"/>
      <c r="AJ1761" s="274"/>
      <c r="AK1761" s="274"/>
      <c r="AL1761" s="274"/>
      <c r="AM1761" s="274"/>
      <c r="AN1761" s="274"/>
      <c r="AO1761" s="274"/>
      <c r="AP1761" s="274"/>
      <c r="AQ1761" s="274"/>
      <c r="AR1761" s="274"/>
      <c r="AS1761" s="274"/>
      <c r="AT1761" s="274"/>
      <c r="AU1761" s="274"/>
      <c r="AV1761" s="274"/>
      <c r="AW1761" s="278"/>
      <c r="AX1761" s="274"/>
      <c r="AY1761" s="274"/>
      <c r="AZ1761" s="274"/>
      <c r="BA1761" s="274"/>
      <c r="BB1761" s="274"/>
      <c r="BC1761" s="274"/>
      <c r="BD1761" s="274"/>
      <c r="BE1761" s="270"/>
      <c r="BH1761" s="240"/>
      <c r="BI1761" s="240"/>
      <c r="BJ1761" s="240"/>
      <c r="BK1761" s="240"/>
      <c r="BL1761" s="240"/>
      <c r="BM1761" s="240"/>
      <c r="BN1761" s="240"/>
      <c r="BO1761" s="240"/>
      <c r="BP1761" s="240"/>
      <c r="BQ1761" s="240"/>
      <c r="BR1761" s="240"/>
      <c r="BS1761" s="240"/>
      <c r="BT1761" s="240"/>
      <c r="BU1761" s="240"/>
      <c r="BV1761" s="239"/>
      <c r="BW1761" s="240"/>
      <c r="BX1761" s="240"/>
      <c r="BY1761" s="240"/>
      <c r="BZ1761" s="240"/>
      <c r="CA1761" s="241"/>
      <c r="CB1761" s="241"/>
      <c r="CC1761" s="241"/>
      <c r="CD1761" s="241"/>
      <c r="CE1761" s="240"/>
    </row>
    <row r="1762" spans="1:83" ht="14.4" x14ac:dyDescent="0.3">
      <c r="A1762" s="269"/>
      <c r="B1762" s="270"/>
      <c r="C1762" s="273"/>
      <c r="D1762" s="273"/>
      <c r="E1762" s="273"/>
      <c r="F1762" s="273"/>
      <c r="G1762" s="273"/>
      <c r="H1762" s="273"/>
      <c r="I1762" s="273"/>
      <c r="J1762" s="273"/>
      <c r="K1762" s="273"/>
      <c r="L1762" s="273"/>
      <c r="M1762" s="273"/>
      <c r="N1762" s="274"/>
      <c r="O1762" s="274"/>
      <c r="P1762" s="274"/>
      <c r="Q1762" s="274"/>
      <c r="R1762" s="274"/>
      <c r="S1762" s="274"/>
      <c r="T1762" s="274"/>
      <c r="U1762" s="274"/>
      <c r="V1762" s="274"/>
      <c r="W1762" s="274"/>
      <c r="X1762" s="274"/>
      <c r="Y1762" s="274"/>
      <c r="Z1762" s="274"/>
      <c r="AA1762" s="274"/>
      <c r="AB1762" s="274"/>
      <c r="AC1762" s="274"/>
      <c r="AD1762" s="274"/>
      <c r="AE1762" s="274"/>
      <c r="AF1762" s="274"/>
      <c r="AG1762" s="274"/>
      <c r="AH1762" s="274"/>
      <c r="AI1762" s="274"/>
      <c r="AJ1762" s="274"/>
      <c r="AK1762" s="274"/>
      <c r="AL1762" s="274"/>
      <c r="AM1762" s="274"/>
      <c r="AN1762" s="274"/>
      <c r="AO1762" s="274"/>
      <c r="AP1762" s="274"/>
      <c r="AQ1762" s="274"/>
      <c r="AR1762" s="274"/>
      <c r="AS1762" s="274"/>
      <c r="AT1762" s="274"/>
      <c r="AU1762" s="274"/>
      <c r="AV1762" s="274"/>
      <c r="AW1762" s="278"/>
      <c r="AX1762" s="274"/>
      <c r="AY1762" s="274"/>
      <c r="AZ1762" s="274"/>
      <c r="BA1762" s="274"/>
      <c r="BB1762" s="274"/>
      <c r="BC1762" s="274"/>
      <c r="BD1762" s="274"/>
      <c r="BE1762" s="270"/>
      <c r="BH1762" s="249"/>
      <c r="BI1762" s="249"/>
      <c r="BJ1762" s="249"/>
      <c r="BK1762" s="249"/>
      <c r="BL1762" s="249"/>
      <c r="BM1762" s="249"/>
      <c r="BN1762" s="249"/>
      <c r="BO1762" s="249"/>
      <c r="BP1762" s="249"/>
      <c r="BQ1762" s="249"/>
      <c r="BR1762" s="249"/>
      <c r="BS1762" s="249"/>
      <c r="BT1762" s="249"/>
      <c r="BU1762" s="249"/>
      <c r="BV1762" s="249"/>
      <c r="BW1762" s="249"/>
      <c r="BX1762" s="249"/>
      <c r="BY1762" s="249"/>
      <c r="BZ1762" s="249"/>
      <c r="CE1762" s="249"/>
    </row>
    <row r="1763" spans="1:83" ht="14.4" x14ac:dyDescent="0.3">
      <c r="A1763" s="269"/>
      <c r="B1763" s="270"/>
      <c r="C1763" s="273"/>
      <c r="D1763" s="273"/>
      <c r="E1763" s="273"/>
      <c r="F1763" s="273"/>
      <c r="G1763" s="273"/>
      <c r="H1763" s="273"/>
      <c r="I1763" s="273"/>
      <c r="J1763" s="273"/>
      <c r="K1763" s="273"/>
      <c r="L1763" s="273"/>
      <c r="M1763" s="273"/>
      <c r="N1763" s="274"/>
      <c r="O1763" s="274"/>
      <c r="P1763" s="274"/>
      <c r="Q1763" s="274"/>
      <c r="R1763" s="274"/>
      <c r="S1763" s="274"/>
      <c r="T1763" s="274"/>
      <c r="U1763" s="274"/>
      <c r="V1763" s="274"/>
      <c r="W1763" s="274"/>
      <c r="X1763" s="274"/>
      <c r="Y1763" s="274"/>
      <c r="Z1763" s="274"/>
      <c r="AA1763" s="274"/>
      <c r="AB1763" s="274"/>
      <c r="AC1763" s="274"/>
      <c r="AD1763" s="274"/>
      <c r="AE1763" s="274"/>
      <c r="AF1763" s="274"/>
      <c r="AG1763" s="274"/>
      <c r="AH1763" s="274"/>
      <c r="AI1763" s="274"/>
      <c r="AJ1763" s="274"/>
      <c r="AK1763" s="274"/>
      <c r="AL1763" s="274"/>
      <c r="AM1763" s="274"/>
      <c r="AN1763" s="274"/>
      <c r="AO1763" s="274"/>
      <c r="AP1763" s="274"/>
      <c r="AQ1763" s="274"/>
      <c r="AR1763" s="274"/>
      <c r="AS1763" s="274"/>
      <c r="AT1763" s="274"/>
      <c r="AU1763" s="274"/>
      <c r="AV1763" s="274"/>
      <c r="AW1763" s="278"/>
      <c r="AX1763" s="274"/>
      <c r="AY1763" s="274"/>
      <c r="AZ1763" s="274"/>
      <c r="BA1763" s="274"/>
      <c r="BB1763" s="274"/>
      <c r="BC1763" s="274"/>
      <c r="BD1763" s="274"/>
      <c r="BE1763" s="270"/>
      <c r="BH1763" s="240"/>
      <c r="BI1763" s="240"/>
      <c r="BJ1763" s="240"/>
      <c r="BK1763" s="240"/>
      <c r="BL1763" s="240"/>
      <c r="BM1763" s="240"/>
      <c r="BN1763" s="240"/>
      <c r="BO1763" s="240"/>
      <c r="BP1763" s="240"/>
      <c r="BQ1763" s="240"/>
      <c r="BR1763" s="240"/>
      <c r="BS1763" s="240"/>
      <c r="BT1763" s="240"/>
      <c r="BU1763" s="240"/>
      <c r="BV1763" s="239"/>
      <c r="BW1763" s="240"/>
      <c r="BX1763" s="240"/>
      <c r="BY1763" s="240"/>
      <c r="BZ1763" s="240"/>
      <c r="CA1763" s="251"/>
      <c r="CB1763" s="251"/>
      <c r="CC1763" s="251"/>
      <c r="CD1763" s="241"/>
      <c r="CE1763" s="240"/>
    </row>
    <row r="1764" spans="1:83" ht="14.4" x14ac:dyDescent="0.3">
      <c r="A1764" s="269"/>
      <c r="B1764" s="270"/>
      <c r="C1764" s="273"/>
      <c r="D1764" s="273"/>
      <c r="E1764" s="273"/>
      <c r="F1764" s="273"/>
      <c r="G1764" s="273"/>
      <c r="H1764" s="273"/>
      <c r="I1764" s="273"/>
      <c r="J1764" s="273"/>
      <c r="K1764" s="273"/>
      <c r="L1764" s="273"/>
      <c r="M1764" s="273"/>
      <c r="N1764" s="274"/>
      <c r="O1764" s="274"/>
      <c r="P1764" s="274"/>
      <c r="Q1764" s="274"/>
      <c r="R1764" s="274"/>
      <c r="S1764" s="274"/>
      <c r="T1764" s="274"/>
      <c r="U1764" s="274"/>
      <c r="V1764" s="274"/>
      <c r="W1764" s="274"/>
      <c r="X1764" s="274"/>
      <c r="Y1764" s="274"/>
      <c r="Z1764" s="274"/>
      <c r="AA1764" s="274"/>
      <c r="AB1764" s="274"/>
      <c r="AC1764" s="274"/>
      <c r="AD1764" s="274"/>
      <c r="AE1764" s="274"/>
      <c r="AF1764" s="274"/>
      <c r="AG1764" s="274"/>
      <c r="AH1764" s="274"/>
      <c r="AI1764" s="274"/>
      <c r="AJ1764" s="274"/>
      <c r="AK1764" s="274"/>
      <c r="AL1764" s="274"/>
      <c r="AM1764" s="274"/>
      <c r="AN1764" s="274"/>
      <c r="AO1764" s="274"/>
      <c r="AP1764" s="274"/>
      <c r="AQ1764" s="274"/>
      <c r="AR1764" s="274"/>
      <c r="AS1764" s="274"/>
      <c r="AT1764" s="274"/>
      <c r="AU1764" s="274"/>
      <c r="AV1764" s="274"/>
      <c r="AW1764" s="278"/>
      <c r="AX1764" s="274"/>
      <c r="AY1764" s="274"/>
      <c r="AZ1764" s="274"/>
      <c r="BA1764" s="274"/>
      <c r="BB1764" s="274"/>
      <c r="BC1764" s="274"/>
      <c r="BD1764" s="274"/>
      <c r="BE1764" s="270"/>
      <c r="BH1764" s="249"/>
      <c r="BI1764" s="249"/>
      <c r="BJ1764" s="249"/>
      <c r="BK1764" s="249"/>
      <c r="BL1764" s="249"/>
      <c r="BM1764" s="249"/>
      <c r="BN1764" s="249"/>
      <c r="BO1764" s="249"/>
      <c r="BP1764" s="249"/>
      <c r="BQ1764" s="249"/>
      <c r="BR1764" s="249"/>
      <c r="BS1764" s="249"/>
      <c r="BT1764" s="249"/>
      <c r="BU1764" s="249"/>
      <c r="BV1764" s="249"/>
      <c r="BW1764" s="249"/>
      <c r="BX1764" s="249"/>
      <c r="BY1764" s="249"/>
      <c r="BZ1764" s="249"/>
      <c r="CE1764" s="249"/>
    </row>
    <row r="1765" spans="1:83" ht="14.4" x14ac:dyDescent="0.3">
      <c r="A1765" s="269"/>
      <c r="B1765" s="270"/>
      <c r="C1765" s="273"/>
      <c r="D1765" s="273"/>
      <c r="E1765" s="273"/>
      <c r="F1765" s="273"/>
      <c r="G1765" s="273"/>
      <c r="H1765" s="273"/>
      <c r="I1765" s="273"/>
      <c r="J1765" s="273"/>
      <c r="K1765" s="273"/>
      <c r="L1765" s="273"/>
      <c r="M1765" s="273"/>
      <c r="N1765" s="274"/>
      <c r="O1765" s="274"/>
      <c r="P1765" s="274"/>
      <c r="Q1765" s="274"/>
      <c r="R1765" s="274"/>
      <c r="S1765" s="274"/>
      <c r="T1765" s="274"/>
      <c r="U1765" s="274"/>
      <c r="V1765" s="274"/>
      <c r="W1765" s="274"/>
      <c r="X1765" s="274"/>
      <c r="Y1765" s="274"/>
      <c r="Z1765" s="274"/>
      <c r="AA1765" s="274"/>
      <c r="AB1765" s="274"/>
      <c r="AC1765" s="274"/>
      <c r="AD1765" s="274"/>
      <c r="AE1765" s="274"/>
      <c r="AF1765" s="274"/>
      <c r="AG1765" s="274"/>
      <c r="AH1765" s="274"/>
      <c r="AI1765" s="274"/>
      <c r="AJ1765" s="274"/>
      <c r="AK1765" s="274"/>
      <c r="AL1765" s="274"/>
      <c r="AM1765" s="274"/>
      <c r="AN1765" s="274"/>
      <c r="AO1765" s="274"/>
      <c r="AP1765" s="274"/>
      <c r="AQ1765" s="274"/>
      <c r="AR1765" s="274"/>
      <c r="AS1765" s="274"/>
      <c r="AT1765" s="274"/>
      <c r="AU1765" s="274"/>
      <c r="AV1765" s="274"/>
      <c r="AW1765" s="278"/>
      <c r="AX1765" s="274"/>
      <c r="AY1765" s="274"/>
      <c r="AZ1765" s="274"/>
      <c r="BA1765" s="274"/>
      <c r="BB1765" s="274"/>
      <c r="BC1765" s="274"/>
      <c r="BD1765" s="274"/>
      <c r="BE1765" s="270"/>
      <c r="BH1765" s="249"/>
      <c r="BI1765" s="249"/>
      <c r="BJ1765" s="249"/>
      <c r="BK1765" s="249"/>
      <c r="BL1765" s="249"/>
      <c r="BM1765" s="249"/>
      <c r="BN1765" s="249"/>
      <c r="BO1765" s="249"/>
      <c r="BP1765" s="249"/>
      <c r="BQ1765" s="249"/>
      <c r="BR1765" s="249"/>
      <c r="BS1765" s="249"/>
      <c r="BT1765" s="249"/>
      <c r="BU1765" s="249"/>
      <c r="BV1765" s="249"/>
      <c r="BW1765" s="249"/>
      <c r="BX1765" s="249"/>
      <c r="BY1765" s="249"/>
      <c r="BZ1765" s="249"/>
      <c r="CE1765" s="249"/>
    </row>
    <row r="1766" spans="1:83" ht="14.4" x14ac:dyDescent="0.3">
      <c r="A1766" s="271"/>
      <c r="B1766" s="272"/>
      <c r="C1766" s="273"/>
      <c r="D1766" s="273"/>
      <c r="E1766" s="273"/>
      <c r="F1766" s="273"/>
      <c r="G1766" s="273"/>
      <c r="H1766" s="273"/>
      <c r="I1766" s="273"/>
      <c r="J1766" s="273"/>
      <c r="K1766" s="273"/>
      <c r="L1766" s="273"/>
      <c r="M1766" s="273"/>
      <c r="BE1766" s="270"/>
      <c r="BH1766" s="249"/>
      <c r="BI1766" s="249"/>
      <c r="BJ1766" s="249"/>
      <c r="BK1766" s="249"/>
      <c r="BL1766" s="249"/>
      <c r="BM1766" s="249"/>
      <c r="BN1766" s="249"/>
      <c r="BO1766" s="249"/>
      <c r="BP1766" s="249"/>
      <c r="BQ1766" s="249"/>
      <c r="BR1766" s="249"/>
      <c r="BS1766" s="249"/>
      <c r="BT1766" s="249"/>
      <c r="BU1766" s="249"/>
      <c r="BV1766" s="249"/>
      <c r="BW1766" s="249"/>
      <c r="BX1766" s="249"/>
      <c r="BY1766" s="249"/>
      <c r="BZ1766" s="249"/>
      <c r="CE1766" s="249"/>
    </row>
    <row r="1767" spans="1:83" ht="14.4" x14ac:dyDescent="0.3">
      <c r="A1767" s="269"/>
      <c r="B1767" s="270"/>
      <c r="C1767" s="273"/>
      <c r="D1767" s="273"/>
      <c r="E1767" s="273"/>
      <c r="F1767" s="273"/>
      <c r="G1767" s="273"/>
      <c r="H1767" s="273"/>
      <c r="I1767" s="273"/>
      <c r="J1767" s="273"/>
      <c r="K1767" s="273"/>
      <c r="L1767" s="273"/>
      <c r="M1767" s="273"/>
      <c r="N1767" s="274"/>
      <c r="O1767" s="274"/>
      <c r="P1767" s="274"/>
      <c r="Q1767" s="274"/>
      <c r="R1767" s="274"/>
      <c r="S1767" s="274"/>
      <c r="T1767" s="274"/>
      <c r="U1767" s="274"/>
      <c r="V1767" s="274"/>
      <c r="W1767" s="274"/>
      <c r="X1767" s="274"/>
      <c r="Y1767" s="274"/>
      <c r="Z1767" s="274"/>
      <c r="AA1767" s="274"/>
      <c r="AB1767" s="274"/>
      <c r="AC1767" s="274"/>
      <c r="AD1767" s="274"/>
      <c r="AE1767" s="274"/>
      <c r="AF1767" s="274"/>
      <c r="AG1767" s="274"/>
      <c r="AH1767" s="274"/>
      <c r="AI1767" s="274"/>
      <c r="AJ1767" s="274"/>
      <c r="AK1767" s="274"/>
      <c r="AL1767" s="274"/>
      <c r="AM1767" s="274"/>
      <c r="AN1767" s="274"/>
      <c r="AO1767" s="274"/>
      <c r="AP1767" s="274"/>
      <c r="AQ1767" s="274"/>
      <c r="AR1767" s="274"/>
      <c r="AS1767" s="274"/>
      <c r="AT1767" s="274"/>
      <c r="AU1767" s="274"/>
      <c r="AV1767" s="274"/>
      <c r="AW1767" s="278"/>
      <c r="AX1767" s="274"/>
      <c r="AY1767" s="274"/>
      <c r="AZ1767" s="274"/>
      <c r="BA1767" s="274"/>
      <c r="BB1767" s="274"/>
      <c r="BC1767" s="274"/>
      <c r="BD1767" s="274"/>
      <c r="BE1767" s="270"/>
      <c r="BH1767" s="249"/>
      <c r="BI1767" s="249"/>
      <c r="BJ1767" s="249"/>
      <c r="BK1767" s="249"/>
      <c r="BL1767" s="249"/>
      <c r="BM1767" s="249"/>
      <c r="BN1767" s="249"/>
      <c r="BO1767" s="249"/>
      <c r="BP1767" s="249"/>
      <c r="BQ1767" s="249"/>
      <c r="BR1767" s="249"/>
      <c r="BS1767" s="249"/>
      <c r="BT1767" s="249"/>
      <c r="BU1767" s="249"/>
      <c r="BV1767" s="249"/>
      <c r="BW1767" s="249"/>
      <c r="BX1767" s="249"/>
      <c r="BY1767" s="249"/>
      <c r="BZ1767" s="249"/>
      <c r="CE1767" s="249"/>
    </row>
    <row r="1768" spans="1:83" ht="14.4" x14ac:dyDescent="0.3">
      <c r="A1768" s="269"/>
      <c r="B1768" s="270"/>
      <c r="C1768" s="273"/>
      <c r="D1768" s="273"/>
      <c r="E1768" s="273"/>
      <c r="F1768" s="273"/>
      <c r="G1768" s="273"/>
      <c r="H1768" s="273"/>
      <c r="I1768" s="273"/>
      <c r="J1768" s="273"/>
      <c r="K1768" s="273"/>
      <c r="L1768" s="273"/>
      <c r="M1768" s="273"/>
      <c r="N1768" s="274"/>
      <c r="O1768" s="274"/>
      <c r="P1768" s="274"/>
      <c r="Q1768" s="274"/>
      <c r="R1768" s="274"/>
      <c r="S1768" s="274"/>
      <c r="T1768" s="274"/>
      <c r="U1768" s="274"/>
      <c r="V1768" s="274"/>
      <c r="W1768" s="274"/>
      <c r="X1768" s="274"/>
      <c r="Y1768" s="274"/>
      <c r="Z1768" s="274"/>
      <c r="AA1768" s="274"/>
      <c r="AB1768" s="274"/>
      <c r="AC1768" s="274"/>
      <c r="AD1768" s="274"/>
      <c r="AE1768" s="274"/>
      <c r="AF1768" s="274"/>
      <c r="AG1768" s="274"/>
      <c r="AH1768" s="274"/>
      <c r="AI1768" s="274"/>
      <c r="AJ1768" s="274"/>
      <c r="AK1768" s="274"/>
      <c r="AL1768" s="274"/>
      <c r="AM1768" s="274"/>
      <c r="AN1768" s="274"/>
      <c r="AO1768" s="274"/>
      <c r="AP1768" s="274"/>
      <c r="AQ1768" s="274"/>
      <c r="AR1768" s="274"/>
      <c r="AS1768" s="274"/>
      <c r="AT1768" s="274"/>
      <c r="AU1768" s="274"/>
      <c r="AV1768" s="274"/>
      <c r="AW1768" s="278"/>
      <c r="AX1768" s="274"/>
      <c r="AY1768" s="274"/>
      <c r="AZ1768" s="274"/>
      <c r="BA1768" s="274"/>
      <c r="BB1768" s="274"/>
      <c r="BC1768" s="274"/>
      <c r="BD1768" s="274"/>
      <c r="BE1768" s="270"/>
      <c r="BH1768" s="249"/>
      <c r="BI1768" s="249"/>
      <c r="BJ1768" s="249"/>
      <c r="BK1768" s="249"/>
      <c r="BL1768" s="249"/>
      <c r="BM1768" s="249"/>
      <c r="BN1768" s="249"/>
      <c r="BO1768" s="249"/>
      <c r="BP1768" s="249"/>
      <c r="BQ1768" s="249"/>
      <c r="BR1768" s="249"/>
      <c r="BS1768" s="249"/>
      <c r="BT1768" s="249"/>
      <c r="BU1768" s="249"/>
      <c r="BV1768" s="249"/>
      <c r="BW1768" s="249"/>
      <c r="BX1768" s="249"/>
      <c r="BY1768" s="249"/>
      <c r="BZ1768" s="249"/>
      <c r="CE1768" s="249"/>
    </row>
    <row r="1769" spans="1:83" ht="14.4" x14ac:dyDescent="0.3">
      <c r="A1769" s="269"/>
      <c r="B1769" s="270"/>
      <c r="C1769" s="273"/>
      <c r="D1769" s="273"/>
      <c r="E1769" s="273"/>
      <c r="F1769" s="273"/>
      <c r="G1769" s="273"/>
      <c r="H1769" s="273"/>
      <c r="I1769" s="273"/>
      <c r="J1769" s="273"/>
      <c r="K1769" s="273"/>
      <c r="L1769" s="273"/>
      <c r="M1769" s="273"/>
      <c r="N1769" s="274"/>
      <c r="O1769" s="274"/>
      <c r="P1769" s="274"/>
      <c r="Q1769" s="274"/>
      <c r="R1769" s="274"/>
      <c r="S1769" s="274"/>
      <c r="T1769" s="274"/>
      <c r="U1769" s="274"/>
      <c r="V1769" s="274"/>
      <c r="W1769" s="274"/>
      <c r="X1769" s="274"/>
      <c r="Y1769" s="274"/>
      <c r="Z1769" s="274"/>
      <c r="AA1769" s="274"/>
      <c r="AB1769" s="274"/>
      <c r="AC1769" s="274"/>
      <c r="AD1769" s="274"/>
      <c r="AE1769" s="274"/>
      <c r="AF1769" s="274"/>
      <c r="AG1769" s="274"/>
      <c r="AH1769" s="274"/>
      <c r="AI1769" s="274"/>
      <c r="AJ1769" s="274"/>
      <c r="AK1769" s="274"/>
      <c r="AL1769" s="274"/>
      <c r="AM1769" s="274"/>
      <c r="AN1769" s="274"/>
      <c r="AO1769" s="274"/>
      <c r="AP1769" s="274"/>
      <c r="AQ1769" s="274"/>
      <c r="AR1769" s="274"/>
      <c r="AS1769" s="274"/>
      <c r="AT1769" s="274"/>
      <c r="AU1769" s="274"/>
      <c r="AV1769" s="274"/>
      <c r="AW1769" s="278"/>
      <c r="AX1769" s="274"/>
      <c r="AY1769" s="274"/>
      <c r="AZ1769" s="274"/>
      <c r="BA1769" s="274"/>
      <c r="BB1769" s="274"/>
      <c r="BC1769" s="274"/>
      <c r="BD1769" s="274"/>
      <c r="BE1769" s="270"/>
      <c r="BH1769" s="249"/>
      <c r="BI1769" s="249"/>
      <c r="BJ1769" s="249"/>
      <c r="BK1769" s="249"/>
      <c r="BL1769" s="249"/>
      <c r="BM1769" s="249"/>
      <c r="BN1769" s="249"/>
      <c r="BO1769" s="249"/>
      <c r="BP1769" s="249"/>
      <c r="BQ1769" s="249"/>
      <c r="BR1769" s="249"/>
      <c r="BS1769" s="249"/>
      <c r="BT1769" s="249"/>
      <c r="BU1769" s="249"/>
      <c r="BV1769" s="249"/>
      <c r="BW1769" s="249"/>
      <c r="BX1769" s="249"/>
      <c r="BY1769" s="249"/>
      <c r="BZ1769" s="249"/>
      <c r="CE1769" s="249"/>
    </row>
    <row r="1770" spans="1:83" ht="14.4" x14ac:dyDescent="0.3">
      <c r="A1770" s="269"/>
      <c r="B1770" s="270"/>
      <c r="C1770" s="273"/>
      <c r="D1770" s="273"/>
      <c r="E1770" s="273"/>
      <c r="F1770" s="273"/>
      <c r="G1770" s="273"/>
      <c r="H1770" s="273"/>
      <c r="I1770" s="273"/>
      <c r="J1770" s="273"/>
      <c r="K1770" s="273"/>
      <c r="L1770" s="273"/>
      <c r="M1770" s="273"/>
      <c r="N1770" s="274"/>
      <c r="O1770" s="274"/>
      <c r="P1770" s="274"/>
      <c r="Q1770" s="274"/>
      <c r="R1770" s="274"/>
      <c r="S1770" s="274"/>
      <c r="T1770" s="274"/>
      <c r="U1770" s="274"/>
      <c r="V1770" s="274"/>
      <c r="W1770" s="274"/>
      <c r="X1770" s="274"/>
      <c r="Y1770" s="274"/>
      <c r="Z1770" s="274"/>
      <c r="AA1770" s="274"/>
      <c r="AB1770" s="274"/>
      <c r="AC1770" s="274"/>
      <c r="AD1770" s="274"/>
      <c r="AE1770" s="274"/>
      <c r="AF1770" s="274"/>
      <c r="AG1770" s="274"/>
      <c r="AH1770" s="274"/>
      <c r="AI1770" s="274"/>
      <c r="AJ1770" s="274"/>
      <c r="AK1770" s="274"/>
      <c r="AL1770" s="274"/>
      <c r="AM1770" s="274"/>
      <c r="AN1770" s="274"/>
      <c r="AO1770" s="274"/>
      <c r="AP1770" s="274"/>
      <c r="AQ1770" s="274"/>
      <c r="AR1770" s="274"/>
      <c r="AS1770" s="274"/>
      <c r="AT1770" s="274"/>
      <c r="AU1770" s="274"/>
      <c r="AV1770" s="274"/>
      <c r="AW1770" s="278"/>
      <c r="AX1770" s="274"/>
      <c r="AY1770" s="274"/>
      <c r="AZ1770" s="274"/>
      <c r="BA1770" s="274"/>
      <c r="BB1770" s="274"/>
      <c r="BC1770" s="274"/>
      <c r="BD1770" s="274"/>
      <c r="BE1770" s="270"/>
      <c r="BH1770" s="249"/>
      <c r="BI1770" s="249"/>
      <c r="BJ1770" s="249"/>
      <c r="BK1770" s="249"/>
      <c r="BL1770" s="249"/>
      <c r="BM1770" s="249"/>
      <c r="BN1770" s="249"/>
      <c r="BO1770" s="249"/>
      <c r="BP1770" s="249"/>
      <c r="BQ1770" s="249"/>
      <c r="BR1770" s="249"/>
      <c r="BS1770" s="249"/>
      <c r="BT1770" s="249"/>
      <c r="BU1770" s="249"/>
      <c r="BV1770" s="249"/>
      <c r="BW1770" s="249"/>
      <c r="BX1770" s="249"/>
      <c r="BY1770" s="249"/>
      <c r="BZ1770" s="249"/>
      <c r="CE1770" s="249"/>
    </row>
    <row r="1771" spans="1:83" ht="14.4" x14ac:dyDescent="0.3">
      <c r="A1771" s="271"/>
      <c r="B1771" s="270"/>
      <c r="C1771" s="273"/>
      <c r="D1771" s="273"/>
      <c r="E1771" s="273"/>
      <c r="F1771" s="273"/>
      <c r="G1771" s="273"/>
      <c r="H1771" s="273"/>
      <c r="I1771" s="273"/>
      <c r="J1771" s="273"/>
      <c r="K1771" s="273"/>
      <c r="L1771" s="273"/>
      <c r="M1771" s="273"/>
      <c r="N1771" s="274"/>
      <c r="O1771" s="274"/>
      <c r="P1771" s="274"/>
      <c r="Q1771" s="274"/>
      <c r="R1771" s="274"/>
      <c r="S1771" s="274"/>
      <c r="T1771" s="274"/>
      <c r="U1771" s="274"/>
      <c r="V1771" s="274"/>
      <c r="W1771" s="274"/>
      <c r="X1771" s="274"/>
      <c r="Y1771" s="274"/>
      <c r="Z1771" s="274"/>
      <c r="AA1771" s="274"/>
      <c r="BE1771" s="270"/>
      <c r="BH1771" s="240"/>
      <c r="BI1771" s="240"/>
      <c r="BJ1771" s="240"/>
      <c r="BK1771" s="240"/>
      <c r="BL1771" s="240"/>
      <c r="BM1771" s="240"/>
      <c r="BN1771" s="240"/>
      <c r="BO1771" s="240"/>
      <c r="BP1771" s="240"/>
      <c r="BQ1771" s="240"/>
      <c r="BR1771" s="240"/>
      <c r="BS1771" s="240"/>
      <c r="BT1771" s="240"/>
      <c r="BU1771" s="240"/>
      <c r="BV1771" s="239"/>
      <c r="BW1771" s="240"/>
      <c r="BX1771" s="240"/>
      <c r="BY1771" s="240"/>
      <c r="BZ1771" s="240"/>
      <c r="CA1771" s="241"/>
      <c r="CB1771" s="241"/>
      <c r="CC1771" s="241"/>
      <c r="CD1771" s="241"/>
      <c r="CE1771" s="240"/>
    </row>
    <row r="1772" spans="1:83" ht="14.4" x14ac:dyDescent="0.3">
      <c r="A1772" s="269"/>
      <c r="B1772" s="270"/>
      <c r="C1772" s="273"/>
      <c r="D1772" s="273"/>
      <c r="E1772" s="273"/>
      <c r="F1772" s="273"/>
      <c r="G1772" s="273"/>
      <c r="H1772" s="273"/>
      <c r="I1772" s="273"/>
      <c r="J1772" s="273"/>
      <c r="K1772" s="273"/>
      <c r="L1772" s="273"/>
      <c r="M1772" s="273"/>
      <c r="N1772" s="274"/>
      <c r="O1772" s="274"/>
      <c r="P1772" s="274"/>
      <c r="Q1772" s="274"/>
      <c r="R1772" s="274"/>
      <c r="S1772" s="274"/>
      <c r="T1772" s="274"/>
      <c r="U1772" s="274"/>
      <c r="V1772" s="274"/>
      <c r="W1772" s="274"/>
      <c r="X1772" s="274"/>
      <c r="Y1772" s="274"/>
      <c r="Z1772" s="274"/>
      <c r="AA1772" s="274"/>
      <c r="AB1772" s="274"/>
      <c r="AC1772" s="274"/>
      <c r="AD1772" s="274"/>
      <c r="AE1772" s="274"/>
      <c r="AF1772" s="274"/>
      <c r="AG1772" s="274"/>
      <c r="AH1772" s="274"/>
      <c r="AI1772" s="274"/>
      <c r="AJ1772" s="274"/>
      <c r="AK1772" s="274"/>
      <c r="AL1772" s="274"/>
      <c r="AM1772" s="274"/>
      <c r="AN1772" s="274"/>
      <c r="AO1772" s="274"/>
      <c r="AP1772" s="274"/>
      <c r="AQ1772" s="274"/>
      <c r="AR1772" s="274"/>
      <c r="AS1772" s="274"/>
      <c r="AT1772" s="274"/>
      <c r="AU1772" s="274"/>
      <c r="AV1772" s="274"/>
      <c r="AW1772" s="278"/>
      <c r="AX1772" s="274"/>
      <c r="AY1772" s="274"/>
      <c r="AZ1772" s="274"/>
      <c r="BA1772" s="274"/>
      <c r="BB1772" s="274"/>
      <c r="BC1772" s="274"/>
      <c r="BD1772" s="274"/>
      <c r="BE1772" s="270"/>
      <c r="BH1772" s="240"/>
      <c r="BI1772" s="240"/>
      <c r="BJ1772" s="240"/>
      <c r="BK1772" s="240"/>
      <c r="BL1772" s="240"/>
      <c r="BM1772" s="240"/>
      <c r="BN1772" s="240"/>
      <c r="BO1772" s="240"/>
      <c r="BP1772" s="240"/>
      <c r="BQ1772" s="240"/>
      <c r="BR1772" s="240"/>
      <c r="BS1772" s="240"/>
      <c r="BT1772" s="240"/>
      <c r="BU1772" s="240"/>
      <c r="BV1772" s="239"/>
      <c r="BW1772" s="240"/>
      <c r="BX1772" s="240"/>
      <c r="BY1772" s="240"/>
      <c r="BZ1772" s="240"/>
      <c r="CA1772" s="241"/>
      <c r="CB1772" s="241"/>
      <c r="CC1772" s="241"/>
      <c r="CD1772" s="241"/>
      <c r="CE1772" s="240"/>
    </row>
    <row r="1773" spans="1:83" ht="14.4" x14ac:dyDescent="0.3">
      <c r="A1773" s="269"/>
      <c r="B1773" s="270"/>
      <c r="C1773" s="273"/>
      <c r="D1773" s="273"/>
      <c r="E1773" s="273"/>
      <c r="F1773" s="273"/>
      <c r="G1773" s="273"/>
      <c r="H1773" s="273"/>
      <c r="I1773" s="273"/>
      <c r="J1773" s="273"/>
      <c r="K1773" s="273"/>
      <c r="L1773" s="273"/>
      <c r="M1773" s="273"/>
      <c r="N1773" s="274"/>
      <c r="O1773" s="274"/>
      <c r="P1773" s="274"/>
      <c r="Q1773" s="274"/>
      <c r="R1773" s="274"/>
      <c r="S1773" s="274"/>
      <c r="T1773" s="274"/>
      <c r="U1773" s="274"/>
      <c r="V1773" s="274"/>
      <c r="W1773" s="274"/>
      <c r="X1773" s="274"/>
      <c r="Y1773" s="274"/>
      <c r="Z1773" s="274"/>
      <c r="AA1773" s="274"/>
      <c r="AB1773" s="274"/>
      <c r="AC1773" s="274"/>
      <c r="AD1773" s="274"/>
      <c r="AE1773" s="274"/>
      <c r="AF1773" s="274"/>
      <c r="AG1773" s="274"/>
      <c r="AH1773" s="274"/>
      <c r="AI1773" s="274"/>
      <c r="AJ1773" s="274"/>
      <c r="AK1773" s="274"/>
      <c r="AL1773" s="274"/>
      <c r="AM1773" s="274"/>
      <c r="AN1773" s="274"/>
      <c r="AO1773" s="274"/>
      <c r="AP1773" s="274"/>
      <c r="AQ1773" s="274"/>
      <c r="AR1773" s="274"/>
      <c r="AS1773" s="274"/>
      <c r="AT1773" s="274"/>
      <c r="AU1773" s="274"/>
      <c r="AV1773" s="274"/>
      <c r="AW1773" s="278"/>
      <c r="AX1773" s="274"/>
      <c r="AY1773" s="274"/>
      <c r="AZ1773" s="274"/>
      <c r="BA1773" s="274"/>
      <c r="BB1773" s="274"/>
      <c r="BC1773" s="274"/>
      <c r="BD1773" s="274"/>
      <c r="BE1773" s="270"/>
      <c r="BH1773" s="249"/>
      <c r="BI1773" s="249"/>
      <c r="BJ1773" s="249"/>
      <c r="BK1773" s="249"/>
      <c r="BL1773" s="249"/>
      <c r="BM1773" s="249"/>
      <c r="BN1773" s="249"/>
      <c r="BO1773" s="249"/>
      <c r="BP1773" s="249"/>
      <c r="BQ1773" s="249"/>
      <c r="BR1773" s="249"/>
      <c r="BS1773" s="249"/>
      <c r="BT1773" s="249"/>
      <c r="BU1773" s="249"/>
      <c r="BV1773" s="249"/>
      <c r="BW1773" s="249"/>
      <c r="BX1773" s="249"/>
      <c r="BY1773" s="249"/>
      <c r="BZ1773" s="249"/>
      <c r="CE1773" s="249"/>
    </row>
    <row r="1774" spans="1:83" ht="14.4" x14ac:dyDescent="0.3">
      <c r="A1774" s="269"/>
      <c r="B1774" s="270"/>
      <c r="C1774" s="273"/>
      <c r="D1774" s="273"/>
      <c r="E1774" s="273"/>
      <c r="F1774" s="273"/>
      <c r="G1774" s="273"/>
      <c r="H1774" s="273"/>
      <c r="I1774" s="273"/>
      <c r="J1774" s="273"/>
      <c r="K1774" s="273"/>
      <c r="L1774" s="273"/>
      <c r="M1774" s="273"/>
      <c r="N1774" s="274"/>
      <c r="O1774" s="274"/>
      <c r="P1774" s="274"/>
      <c r="Q1774" s="274"/>
      <c r="R1774" s="274"/>
      <c r="S1774" s="274"/>
      <c r="T1774" s="274"/>
      <c r="U1774" s="274"/>
      <c r="V1774" s="274"/>
      <c r="W1774" s="274"/>
      <c r="X1774" s="274"/>
      <c r="Y1774" s="274"/>
      <c r="Z1774" s="274"/>
      <c r="AA1774" s="274"/>
      <c r="AB1774" s="274"/>
      <c r="AC1774" s="274"/>
      <c r="AD1774" s="274"/>
      <c r="AE1774" s="274"/>
      <c r="AF1774" s="274"/>
      <c r="AG1774" s="274"/>
      <c r="AH1774" s="274"/>
      <c r="AI1774" s="274"/>
      <c r="AJ1774" s="274"/>
      <c r="AK1774" s="274"/>
      <c r="AL1774" s="274"/>
      <c r="AM1774" s="274"/>
      <c r="AN1774" s="274"/>
      <c r="AO1774" s="274"/>
      <c r="AP1774" s="274"/>
      <c r="AQ1774" s="274"/>
      <c r="AR1774" s="274"/>
      <c r="AS1774" s="274"/>
      <c r="AT1774" s="274"/>
      <c r="AU1774" s="274"/>
      <c r="AV1774" s="274"/>
      <c r="AW1774" s="278"/>
      <c r="AX1774" s="274"/>
      <c r="AY1774" s="274"/>
      <c r="AZ1774" s="274"/>
      <c r="BA1774" s="274"/>
      <c r="BB1774" s="274"/>
      <c r="BC1774" s="274"/>
      <c r="BD1774" s="274"/>
      <c r="BE1774" s="270"/>
      <c r="BH1774" s="249"/>
      <c r="BI1774" s="249"/>
      <c r="BJ1774" s="249"/>
      <c r="BK1774" s="249"/>
      <c r="BL1774" s="249"/>
      <c r="BM1774" s="249"/>
      <c r="BN1774" s="249"/>
      <c r="BO1774" s="249"/>
      <c r="BP1774" s="249"/>
      <c r="BQ1774" s="249"/>
      <c r="BR1774" s="249"/>
      <c r="BS1774" s="249"/>
      <c r="BT1774" s="249"/>
      <c r="BU1774" s="249"/>
      <c r="BV1774" s="249"/>
      <c r="BW1774" s="249"/>
      <c r="BX1774" s="249"/>
      <c r="BY1774" s="249"/>
      <c r="BZ1774" s="249"/>
      <c r="CE1774" s="249"/>
    </row>
    <row r="1775" spans="1:83" ht="14.4" x14ac:dyDescent="0.3">
      <c r="A1775" s="271"/>
      <c r="B1775" s="272"/>
      <c r="C1775" s="273"/>
      <c r="D1775" s="273"/>
      <c r="E1775" s="273"/>
      <c r="F1775" s="273"/>
      <c r="G1775" s="273"/>
      <c r="H1775" s="273"/>
      <c r="I1775" s="273"/>
      <c r="J1775" s="273"/>
      <c r="K1775" s="273"/>
      <c r="L1775" s="273"/>
      <c r="M1775" s="273"/>
      <c r="BE1775" s="270"/>
      <c r="BH1775" s="249"/>
      <c r="BI1775" s="249"/>
      <c r="BJ1775" s="249"/>
      <c r="BK1775" s="249"/>
      <c r="BL1775" s="249"/>
      <c r="BM1775" s="249"/>
      <c r="BN1775" s="249"/>
      <c r="BO1775" s="249"/>
      <c r="BP1775" s="249"/>
      <c r="BQ1775" s="249"/>
      <c r="BR1775" s="249"/>
      <c r="BS1775" s="249"/>
      <c r="BT1775" s="249"/>
      <c r="BU1775" s="249"/>
      <c r="BV1775" s="249"/>
      <c r="BW1775" s="249"/>
      <c r="BX1775" s="249"/>
      <c r="BY1775" s="249"/>
      <c r="BZ1775" s="249"/>
      <c r="CE1775" s="249"/>
    </row>
    <row r="1776" spans="1:83" ht="14.4" x14ac:dyDescent="0.3">
      <c r="A1776" s="271"/>
      <c r="B1776" s="272"/>
      <c r="C1776" s="273"/>
      <c r="D1776" s="273"/>
      <c r="E1776" s="273"/>
      <c r="F1776" s="273"/>
      <c r="G1776" s="273"/>
      <c r="H1776" s="273"/>
      <c r="I1776" s="273"/>
      <c r="J1776" s="273"/>
      <c r="K1776" s="273"/>
      <c r="L1776" s="273"/>
      <c r="M1776" s="273"/>
      <c r="BE1776" s="270"/>
      <c r="BH1776" s="240"/>
      <c r="BI1776" s="240"/>
      <c r="BJ1776" s="240"/>
      <c r="BK1776" s="240"/>
      <c r="BL1776" s="240"/>
      <c r="BM1776" s="240"/>
      <c r="BN1776" s="240"/>
      <c r="BO1776" s="240"/>
      <c r="BP1776" s="240"/>
      <c r="BQ1776" s="240"/>
      <c r="BR1776" s="240"/>
      <c r="BS1776" s="240"/>
      <c r="BT1776" s="240"/>
      <c r="BU1776" s="240"/>
      <c r="BV1776" s="239"/>
      <c r="BW1776" s="240"/>
      <c r="BX1776" s="240"/>
      <c r="BY1776" s="240"/>
      <c r="BZ1776" s="240"/>
      <c r="CA1776" s="241"/>
      <c r="CB1776" s="241"/>
      <c r="CC1776" s="241"/>
      <c r="CD1776" s="241"/>
      <c r="CE1776" s="240"/>
    </row>
    <row r="1777" spans="1:83" ht="14.4" x14ac:dyDescent="0.3">
      <c r="A1777" s="271"/>
      <c r="B1777" s="272"/>
      <c r="C1777" s="264"/>
      <c r="D1777" s="264"/>
      <c r="E1777" s="264"/>
      <c r="F1777" s="264"/>
      <c r="G1777" s="264"/>
      <c r="H1777" s="264"/>
      <c r="I1777" s="264"/>
      <c r="J1777" s="264"/>
      <c r="K1777" s="264"/>
      <c r="L1777" s="264"/>
      <c r="M1777" s="264"/>
      <c r="BE1777" s="270"/>
      <c r="BH1777" s="249"/>
      <c r="BI1777" s="249"/>
      <c r="BJ1777" s="249"/>
      <c r="BK1777" s="249"/>
      <c r="BL1777" s="249"/>
      <c r="BM1777" s="249"/>
      <c r="BN1777" s="249"/>
      <c r="BO1777" s="249"/>
      <c r="BP1777" s="249"/>
      <c r="BQ1777" s="249"/>
      <c r="BR1777" s="249"/>
      <c r="BS1777" s="249"/>
      <c r="BT1777" s="249"/>
      <c r="BU1777" s="249"/>
      <c r="BV1777" s="249"/>
      <c r="BW1777" s="249"/>
      <c r="BX1777" s="249"/>
      <c r="BY1777" s="249"/>
      <c r="BZ1777" s="249"/>
      <c r="CE1777" s="249"/>
    </row>
    <row r="1778" spans="1:83" ht="14.4" x14ac:dyDescent="0.3">
      <c r="A1778" s="269"/>
      <c r="B1778" s="270"/>
      <c r="C1778" s="273"/>
      <c r="D1778" s="273"/>
      <c r="E1778" s="273"/>
      <c r="F1778" s="273"/>
      <c r="G1778" s="273"/>
      <c r="H1778" s="273"/>
      <c r="I1778" s="273"/>
      <c r="J1778" s="273"/>
      <c r="K1778" s="273"/>
      <c r="L1778" s="273"/>
      <c r="M1778" s="273"/>
      <c r="N1778" s="274"/>
      <c r="O1778" s="274"/>
      <c r="P1778" s="274"/>
      <c r="Q1778" s="274"/>
      <c r="R1778" s="274"/>
      <c r="S1778" s="274"/>
      <c r="T1778" s="274"/>
      <c r="U1778" s="274"/>
      <c r="V1778" s="274"/>
      <c r="W1778" s="274"/>
      <c r="X1778" s="274"/>
      <c r="Y1778" s="274"/>
      <c r="Z1778" s="274"/>
      <c r="AA1778" s="274"/>
      <c r="AB1778" s="274"/>
      <c r="AC1778" s="274"/>
      <c r="AD1778" s="274"/>
      <c r="AE1778" s="274"/>
      <c r="AF1778" s="274"/>
      <c r="AG1778" s="274"/>
      <c r="AH1778" s="274"/>
      <c r="AI1778" s="274"/>
      <c r="AJ1778" s="274"/>
      <c r="AK1778" s="274"/>
      <c r="AL1778" s="274"/>
      <c r="AM1778" s="274"/>
      <c r="AN1778" s="274"/>
      <c r="AO1778" s="274"/>
      <c r="AP1778" s="274"/>
      <c r="AQ1778" s="274"/>
      <c r="AR1778" s="274"/>
      <c r="AS1778" s="274"/>
      <c r="AT1778" s="274"/>
      <c r="AU1778" s="274"/>
      <c r="AV1778" s="274"/>
      <c r="AW1778" s="278"/>
      <c r="AX1778" s="274"/>
      <c r="AY1778" s="274"/>
      <c r="AZ1778" s="274"/>
      <c r="BA1778" s="274"/>
      <c r="BB1778" s="274"/>
      <c r="BC1778" s="274"/>
      <c r="BD1778" s="274"/>
      <c r="BE1778" s="270"/>
      <c r="BH1778" s="240"/>
      <c r="BI1778" s="240"/>
      <c r="BJ1778" s="240"/>
      <c r="BK1778" s="240"/>
      <c r="BL1778" s="240"/>
      <c r="BM1778" s="240"/>
      <c r="BN1778" s="240"/>
      <c r="BO1778" s="240"/>
      <c r="BP1778" s="240"/>
      <c r="BQ1778" s="240"/>
      <c r="BR1778" s="240"/>
      <c r="BS1778" s="240"/>
      <c r="BT1778" s="240"/>
      <c r="BU1778" s="240"/>
      <c r="BV1778" s="239"/>
      <c r="BW1778" s="240"/>
      <c r="BX1778" s="240"/>
      <c r="BY1778" s="240"/>
      <c r="BZ1778" s="240"/>
      <c r="CA1778" s="241"/>
      <c r="CB1778" s="241"/>
      <c r="CC1778" s="241"/>
      <c r="CD1778" s="241"/>
      <c r="CE1778" s="240"/>
    </row>
    <row r="1779" spans="1:83" ht="14.4" x14ac:dyDescent="0.3">
      <c r="A1779" s="269"/>
      <c r="B1779" s="270"/>
      <c r="C1779" s="273"/>
      <c r="D1779" s="273"/>
      <c r="E1779" s="273"/>
      <c r="F1779" s="273"/>
      <c r="G1779" s="273"/>
      <c r="H1779" s="273"/>
      <c r="I1779" s="273"/>
      <c r="J1779" s="273"/>
      <c r="K1779" s="273"/>
      <c r="L1779" s="273"/>
      <c r="M1779" s="273"/>
      <c r="N1779" s="274"/>
      <c r="O1779" s="274"/>
      <c r="P1779" s="274"/>
      <c r="Q1779" s="274"/>
      <c r="R1779" s="274"/>
      <c r="S1779" s="274"/>
      <c r="T1779" s="274"/>
      <c r="U1779" s="274"/>
      <c r="V1779" s="274"/>
      <c r="W1779" s="274"/>
      <c r="X1779" s="274"/>
      <c r="Y1779" s="274"/>
      <c r="Z1779" s="274"/>
      <c r="AA1779" s="274"/>
      <c r="AB1779" s="274"/>
      <c r="AC1779" s="274"/>
      <c r="AD1779" s="274"/>
      <c r="AE1779" s="274"/>
      <c r="AF1779" s="274"/>
      <c r="AG1779" s="274"/>
      <c r="AH1779" s="274"/>
      <c r="AI1779" s="274"/>
      <c r="AJ1779" s="274"/>
      <c r="AK1779" s="274"/>
      <c r="AL1779" s="274"/>
      <c r="AM1779" s="274"/>
      <c r="AN1779" s="274"/>
      <c r="AO1779" s="274"/>
      <c r="AP1779" s="274"/>
      <c r="AQ1779" s="274"/>
      <c r="AR1779" s="274"/>
      <c r="AS1779" s="274"/>
      <c r="AT1779" s="274"/>
      <c r="AU1779" s="274"/>
      <c r="AV1779" s="274"/>
      <c r="AW1779" s="278"/>
      <c r="AX1779" s="274"/>
      <c r="AY1779" s="274"/>
      <c r="AZ1779" s="274"/>
      <c r="BA1779" s="274"/>
      <c r="BB1779" s="274"/>
      <c r="BC1779" s="274"/>
      <c r="BD1779" s="274"/>
      <c r="BE1779" s="270"/>
      <c r="BH1779" s="240"/>
      <c r="BI1779" s="240"/>
      <c r="BJ1779" s="240"/>
      <c r="BK1779" s="240"/>
      <c r="BL1779" s="240"/>
      <c r="BM1779" s="240"/>
      <c r="BN1779" s="240"/>
      <c r="BO1779" s="240"/>
      <c r="BP1779" s="240"/>
      <c r="BQ1779" s="240"/>
      <c r="BR1779" s="240"/>
      <c r="BS1779" s="240"/>
      <c r="BT1779" s="240"/>
      <c r="BU1779" s="240"/>
      <c r="BV1779" s="239"/>
      <c r="BW1779" s="240"/>
      <c r="BX1779" s="240"/>
      <c r="BY1779" s="240"/>
      <c r="BZ1779" s="240"/>
      <c r="CA1779" s="241"/>
      <c r="CB1779" s="241"/>
      <c r="CC1779" s="241"/>
      <c r="CD1779" s="241"/>
      <c r="CE1779" s="240"/>
    </row>
    <row r="1780" spans="1:83" ht="14.4" x14ac:dyDescent="0.3">
      <c r="A1780" s="269"/>
      <c r="B1780" s="270"/>
      <c r="C1780" s="273"/>
      <c r="D1780" s="273"/>
      <c r="E1780" s="273"/>
      <c r="F1780" s="273"/>
      <c r="G1780" s="273"/>
      <c r="H1780" s="273"/>
      <c r="I1780" s="273"/>
      <c r="J1780" s="273"/>
      <c r="K1780" s="273"/>
      <c r="L1780" s="273"/>
      <c r="M1780" s="273"/>
      <c r="N1780" s="274"/>
      <c r="O1780" s="274"/>
      <c r="P1780" s="274"/>
      <c r="Q1780" s="274"/>
      <c r="R1780" s="274"/>
      <c r="S1780" s="274"/>
      <c r="T1780" s="274"/>
      <c r="U1780" s="274"/>
      <c r="V1780" s="274"/>
      <c r="W1780" s="274"/>
      <c r="X1780" s="274"/>
      <c r="Y1780" s="274"/>
      <c r="Z1780" s="274"/>
      <c r="AA1780" s="274"/>
      <c r="AB1780" s="274"/>
      <c r="AC1780" s="274"/>
      <c r="AD1780" s="274"/>
      <c r="AE1780" s="274"/>
      <c r="AF1780" s="274"/>
      <c r="AG1780" s="274"/>
      <c r="AH1780" s="274"/>
      <c r="AI1780" s="274"/>
      <c r="AJ1780" s="274"/>
      <c r="AK1780" s="274"/>
      <c r="AL1780" s="274"/>
      <c r="AM1780" s="274"/>
      <c r="AN1780" s="274"/>
      <c r="AO1780" s="274"/>
      <c r="AP1780" s="274"/>
      <c r="AQ1780" s="274"/>
      <c r="AR1780" s="274"/>
      <c r="AS1780" s="274"/>
      <c r="AT1780" s="274"/>
      <c r="AU1780" s="274"/>
      <c r="AV1780" s="274"/>
      <c r="AW1780" s="278"/>
      <c r="AX1780" s="274"/>
      <c r="AY1780" s="274"/>
      <c r="AZ1780" s="274"/>
      <c r="BA1780" s="274"/>
      <c r="BB1780" s="274"/>
      <c r="BC1780" s="274"/>
      <c r="BD1780" s="274"/>
      <c r="BE1780" s="270"/>
      <c r="BH1780" s="249"/>
      <c r="BI1780" s="249"/>
      <c r="BJ1780" s="249"/>
      <c r="BK1780" s="249"/>
      <c r="BL1780" s="249"/>
      <c r="BM1780" s="249"/>
      <c r="BN1780" s="249"/>
      <c r="BO1780" s="249"/>
      <c r="BP1780" s="249"/>
      <c r="BQ1780" s="249"/>
      <c r="BR1780" s="249"/>
      <c r="BS1780" s="249"/>
      <c r="BT1780" s="249"/>
      <c r="BU1780" s="249"/>
      <c r="BV1780" s="249"/>
      <c r="BW1780" s="249"/>
      <c r="BX1780" s="249"/>
      <c r="BY1780" s="249"/>
      <c r="BZ1780" s="249"/>
      <c r="CE1780" s="249"/>
    </row>
    <row r="1781" spans="1:83" ht="14.4" x14ac:dyDescent="0.3">
      <c r="A1781" s="269"/>
      <c r="B1781" s="270"/>
      <c r="C1781" s="273"/>
      <c r="D1781" s="273"/>
      <c r="E1781" s="273"/>
      <c r="F1781" s="273"/>
      <c r="G1781" s="273"/>
      <c r="H1781" s="273"/>
      <c r="I1781" s="273"/>
      <c r="J1781" s="273"/>
      <c r="K1781" s="273"/>
      <c r="L1781" s="273"/>
      <c r="M1781" s="273"/>
      <c r="N1781" s="274"/>
      <c r="O1781" s="274"/>
      <c r="P1781" s="274"/>
      <c r="Q1781" s="274"/>
      <c r="R1781" s="274"/>
      <c r="S1781" s="274"/>
      <c r="T1781" s="274"/>
      <c r="U1781" s="274"/>
      <c r="V1781" s="274"/>
      <c r="W1781" s="274"/>
      <c r="X1781" s="274"/>
      <c r="Y1781" s="274"/>
      <c r="Z1781" s="274"/>
      <c r="AA1781" s="274"/>
      <c r="AB1781" s="274"/>
      <c r="AC1781" s="274"/>
      <c r="AD1781" s="274"/>
      <c r="AE1781" s="274"/>
      <c r="AF1781" s="274"/>
      <c r="AG1781" s="274"/>
      <c r="AH1781" s="274"/>
      <c r="AI1781" s="274"/>
      <c r="AJ1781" s="274"/>
      <c r="AK1781" s="274"/>
      <c r="AL1781" s="274"/>
      <c r="AM1781" s="274"/>
      <c r="AN1781" s="274"/>
      <c r="AO1781" s="274"/>
      <c r="AP1781" s="274"/>
      <c r="AQ1781" s="274"/>
      <c r="AR1781" s="274"/>
      <c r="AS1781" s="274"/>
      <c r="AT1781" s="274"/>
      <c r="AU1781" s="274"/>
      <c r="AV1781" s="274"/>
      <c r="AW1781" s="278"/>
      <c r="AX1781" s="274"/>
      <c r="AY1781" s="274"/>
      <c r="AZ1781" s="274"/>
      <c r="BA1781" s="274"/>
      <c r="BB1781" s="274"/>
      <c r="BC1781" s="274"/>
      <c r="BD1781" s="274"/>
      <c r="BE1781" s="270"/>
      <c r="BH1781" s="249"/>
      <c r="BI1781" s="249"/>
      <c r="BJ1781" s="249"/>
      <c r="BK1781" s="249"/>
      <c r="BL1781" s="249"/>
      <c r="BM1781" s="249"/>
      <c r="BN1781" s="249"/>
      <c r="BO1781" s="249"/>
      <c r="BP1781" s="249"/>
      <c r="BQ1781" s="249"/>
      <c r="BR1781" s="249"/>
      <c r="BS1781" s="249"/>
      <c r="BT1781" s="249"/>
      <c r="BU1781" s="249"/>
      <c r="BV1781" s="249"/>
      <c r="BW1781" s="249"/>
      <c r="BX1781" s="249"/>
      <c r="BY1781" s="249"/>
      <c r="BZ1781" s="249"/>
      <c r="CE1781" s="249"/>
    </row>
    <row r="1782" spans="1:83" ht="14.4" x14ac:dyDescent="0.3">
      <c r="A1782" s="269"/>
      <c r="B1782" s="270"/>
      <c r="C1782" s="273"/>
      <c r="D1782" s="273"/>
      <c r="E1782" s="273"/>
      <c r="F1782" s="273"/>
      <c r="G1782" s="273"/>
      <c r="H1782" s="273"/>
      <c r="I1782" s="273"/>
      <c r="J1782" s="273"/>
      <c r="K1782" s="273"/>
      <c r="L1782" s="273"/>
      <c r="M1782" s="273"/>
      <c r="N1782" s="274"/>
      <c r="O1782" s="274"/>
      <c r="P1782" s="274"/>
      <c r="Q1782" s="274"/>
      <c r="R1782" s="274"/>
      <c r="S1782" s="274"/>
      <c r="T1782" s="274"/>
      <c r="U1782" s="274"/>
      <c r="V1782" s="274"/>
      <c r="W1782" s="274"/>
      <c r="X1782" s="274"/>
      <c r="Y1782" s="274"/>
      <c r="Z1782" s="274"/>
      <c r="AA1782" s="274"/>
      <c r="AB1782" s="274"/>
      <c r="AC1782" s="274"/>
      <c r="AD1782" s="274"/>
      <c r="AE1782" s="274"/>
      <c r="AF1782" s="274"/>
      <c r="AG1782" s="274"/>
      <c r="AH1782" s="274"/>
      <c r="AI1782" s="274"/>
      <c r="AJ1782" s="274"/>
      <c r="AK1782" s="274"/>
      <c r="AL1782" s="274"/>
      <c r="AM1782" s="274"/>
      <c r="AN1782" s="274"/>
      <c r="AO1782" s="274"/>
      <c r="AP1782" s="274"/>
      <c r="AQ1782" s="274"/>
      <c r="AR1782" s="274"/>
      <c r="AS1782" s="274"/>
      <c r="AT1782" s="274"/>
      <c r="AU1782" s="274"/>
      <c r="AV1782" s="274"/>
      <c r="AW1782" s="278"/>
      <c r="AX1782" s="274"/>
      <c r="AY1782" s="274"/>
      <c r="AZ1782" s="274"/>
      <c r="BA1782" s="274"/>
      <c r="BB1782" s="274"/>
      <c r="BC1782" s="274"/>
      <c r="BD1782" s="274"/>
      <c r="BE1782" s="270"/>
      <c r="BH1782" s="240"/>
      <c r="BI1782" s="240"/>
      <c r="BJ1782" s="240"/>
      <c r="BK1782" s="240"/>
      <c r="BL1782" s="240"/>
      <c r="BM1782" s="240"/>
      <c r="BN1782" s="240"/>
      <c r="BO1782" s="240"/>
      <c r="BP1782" s="240"/>
      <c r="BQ1782" s="240"/>
      <c r="BR1782" s="240"/>
      <c r="BS1782" s="240"/>
      <c r="BT1782" s="240"/>
      <c r="BU1782" s="240"/>
      <c r="BV1782" s="239"/>
      <c r="BW1782" s="240"/>
      <c r="BX1782" s="240"/>
      <c r="BY1782" s="240"/>
      <c r="BZ1782" s="240"/>
      <c r="CA1782" s="241"/>
      <c r="CB1782" s="241"/>
      <c r="CC1782" s="241"/>
      <c r="CD1782" s="241"/>
      <c r="CE1782" s="240"/>
    </row>
    <row r="1783" spans="1:83" ht="14.4" x14ac:dyDescent="0.3">
      <c r="A1783" s="269"/>
      <c r="B1783" s="270"/>
      <c r="C1783" s="273"/>
      <c r="D1783" s="273"/>
      <c r="E1783" s="273"/>
      <c r="F1783" s="273"/>
      <c r="G1783" s="273"/>
      <c r="H1783" s="273"/>
      <c r="I1783" s="273"/>
      <c r="J1783" s="273"/>
      <c r="K1783" s="273"/>
      <c r="L1783" s="273"/>
      <c r="M1783" s="273"/>
      <c r="N1783" s="274"/>
      <c r="O1783" s="274"/>
      <c r="P1783" s="274"/>
      <c r="Q1783" s="274"/>
      <c r="R1783" s="274"/>
      <c r="S1783" s="274"/>
      <c r="T1783" s="274"/>
      <c r="U1783" s="274"/>
      <c r="V1783" s="274"/>
      <c r="W1783" s="274"/>
      <c r="X1783" s="274"/>
      <c r="Y1783" s="274"/>
      <c r="Z1783" s="274"/>
      <c r="AA1783" s="274"/>
      <c r="AB1783" s="274"/>
      <c r="AC1783" s="274"/>
      <c r="AD1783" s="274"/>
      <c r="AE1783" s="274"/>
      <c r="AF1783" s="274"/>
      <c r="AG1783" s="274"/>
      <c r="AH1783" s="274"/>
      <c r="AI1783" s="274"/>
      <c r="AJ1783" s="274"/>
      <c r="AK1783" s="274"/>
      <c r="AL1783" s="274"/>
      <c r="AM1783" s="274"/>
      <c r="AN1783" s="274"/>
      <c r="AO1783" s="274"/>
      <c r="AP1783" s="274"/>
      <c r="AQ1783" s="274"/>
      <c r="AR1783" s="274"/>
      <c r="AS1783" s="274"/>
      <c r="AT1783" s="274"/>
      <c r="AU1783" s="274"/>
      <c r="AV1783" s="274"/>
      <c r="AW1783" s="278"/>
      <c r="AX1783" s="274"/>
      <c r="AY1783" s="274"/>
      <c r="AZ1783" s="274"/>
      <c r="BA1783" s="274"/>
      <c r="BB1783" s="274"/>
      <c r="BC1783" s="274"/>
      <c r="BD1783" s="274"/>
      <c r="BE1783" s="270"/>
      <c r="BH1783" s="249"/>
      <c r="BI1783" s="249"/>
      <c r="BJ1783" s="249"/>
      <c r="BK1783" s="249"/>
      <c r="BL1783" s="249"/>
      <c r="BM1783" s="249"/>
      <c r="BN1783" s="249"/>
      <c r="BO1783" s="249"/>
      <c r="BP1783" s="249"/>
      <c r="BQ1783" s="249"/>
      <c r="BR1783" s="249"/>
      <c r="BS1783" s="249"/>
      <c r="BT1783" s="249"/>
      <c r="BU1783" s="249"/>
      <c r="BV1783" s="249"/>
      <c r="BW1783" s="249"/>
      <c r="BX1783" s="249"/>
      <c r="BY1783" s="249"/>
      <c r="BZ1783" s="249"/>
      <c r="CE1783" s="249"/>
    </row>
    <row r="1784" spans="1:83" ht="14.4" x14ac:dyDescent="0.3">
      <c r="A1784" s="269"/>
      <c r="B1784" s="270"/>
      <c r="C1784" s="273"/>
      <c r="D1784" s="273"/>
      <c r="E1784" s="273"/>
      <c r="F1784" s="273"/>
      <c r="G1784" s="273"/>
      <c r="H1784" s="273"/>
      <c r="I1784" s="273"/>
      <c r="J1784" s="273"/>
      <c r="K1784" s="273"/>
      <c r="L1784" s="273"/>
      <c r="M1784" s="273"/>
      <c r="N1784" s="274"/>
      <c r="O1784" s="274"/>
      <c r="P1784" s="274"/>
      <c r="Q1784" s="274"/>
      <c r="R1784" s="274"/>
      <c r="S1784" s="274"/>
      <c r="T1784" s="274"/>
      <c r="U1784" s="274"/>
      <c r="V1784" s="274"/>
      <c r="W1784" s="274"/>
      <c r="X1784" s="274"/>
      <c r="Y1784" s="274"/>
      <c r="Z1784" s="274"/>
      <c r="AA1784" s="274"/>
      <c r="AB1784" s="274"/>
      <c r="AC1784" s="274"/>
      <c r="AD1784" s="274"/>
      <c r="AE1784" s="274"/>
      <c r="AF1784" s="274"/>
      <c r="AG1784" s="274"/>
      <c r="AH1784" s="274"/>
      <c r="AI1784" s="274"/>
      <c r="AJ1784" s="274"/>
      <c r="AK1784" s="274"/>
      <c r="AL1784" s="274"/>
      <c r="AM1784" s="274"/>
      <c r="AN1784" s="274"/>
      <c r="AO1784" s="274"/>
      <c r="AP1784" s="274"/>
      <c r="AQ1784" s="274"/>
      <c r="AR1784" s="274"/>
      <c r="AS1784" s="274"/>
      <c r="AT1784" s="274"/>
      <c r="AU1784" s="274"/>
      <c r="AV1784" s="274"/>
      <c r="AW1784" s="278"/>
      <c r="AX1784" s="274"/>
      <c r="AY1784" s="274"/>
      <c r="AZ1784" s="274"/>
      <c r="BA1784" s="274"/>
      <c r="BB1784" s="274"/>
      <c r="BC1784" s="274"/>
      <c r="BD1784" s="274"/>
      <c r="BE1784" s="270"/>
      <c r="BH1784" s="249"/>
      <c r="BI1784" s="249"/>
      <c r="BJ1784" s="249"/>
      <c r="BK1784" s="249"/>
      <c r="BL1784" s="249"/>
      <c r="BM1784" s="249"/>
      <c r="BN1784" s="249"/>
      <c r="BO1784" s="249"/>
      <c r="BP1784" s="249"/>
      <c r="BQ1784" s="249"/>
      <c r="BR1784" s="249"/>
      <c r="BS1784" s="249"/>
      <c r="BT1784" s="249"/>
      <c r="BU1784" s="249"/>
      <c r="BV1784" s="249"/>
      <c r="BW1784" s="249"/>
      <c r="BX1784" s="249"/>
      <c r="BY1784" s="249"/>
      <c r="BZ1784" s="249"/>
      <c r="CE1784" s="249"/>
    </row>
    <row r="1785" spans="1:83" ht="14.4" x14ac:dyDescent="0.3">
      <c r="A1785" s="269"/>
      <c r="B1785" s="270"/>
      <c r="C1785" s="273"/>
      <c r="D1785" s="273"/>
      <c r="E1785" s="273"/>
      <c r="F1785" s="273"/>
      <c r="G1785" s="273"/>
      <c r="H1785" s="273"/>
      <c r="I1785" s="273"/>
      <c r="J1785" s="273"/>
      <c r="K1785" s="273"/>
      <c r="L1785" s="273"/>
      <c r="M1785" s="273"/>
      <c r="N1785" s="274"/>
      <c r="O1785" s="274"/>
      <c r="P1785" s="274"/>
      <c r="Q1785" s="274"/>
      <c r="R1785" s="274"/>
      <c r="S1785" s="274"/>
      <c r="T1785" s="274"/>
      <c r="U1785" s="274"/>
      <c r="V1785" s="274"/>
      <c r="W1785" s="274"/>
      <c r="X1785" s="274"/>
      <c r="Y1785" s="274"/>
      <c r="Z1785" s="274"/>
      <c r="AA1785" s="274"/>
      <c r="AB1785" s="274"/>
      <c r="AC1785" s="274"/>
      <c r="AD1785" s="274"/>
      <c r="AE1785" s="274"/>
      <c r="AF1785" s="274"/>
      <c r="AG1785" s="274"/>
      <c r="AH1785" s="274"/>
      <c r="AI1785" s="274"/>
      <c r="AJ1785" s="274"/>
      <c r="AK1785" s="274"/>
      <c r="AL1785" s="274"/>
      <c r="AM1785" s="274"/>
      <c r="AN1785" s="274"/>
      <c r="AO1785" s="274"/>
      <c r="AP1785" s="274"/>
      <c r="AQ1785" s="274"/>
      <c r="AR1785" s="274"/>
      <c r="AS1785" s="274"/>
      <c r="AT1785" s="274"/>
      <c r="AU1785" s="274"/>
      <c r="AV1785" s="274"/>
      <c r="AW1785" s="278"/>
      <c r="AX1785" s="274"/>
      <c r="AY1785" s="274"/>
      <c r="AZ1785" s="274"/>
      <c r="BA1785" s="274"/>
      <c r="BB1785" s="274"/>
      <c r="BC1785" s="274"/>
      <c r="BD1785" s="274"/>
      <c r="BE1785" s="270"/>
      <c r="BH1785" s="240"/>
      <c r="BI1785" s="240"/>
      <c r="BJ1785" s="240"/>
      <c r="BK1785" s="240"/>
      <c r="BL1785" s="240"/>
      <c r="BM1785" s="240"/>
      <c r="BN1785" s="240"/>
      <c r="BO1785" s="240"/>
      <c r="BP1785" s="240"/>
      <c r="BQ1785" s="240"/>
      <c r="BR1785" s="240"/>
      <c r="BS1785" s="240"/>
      <c r="BT1785" s="240"/>
      <c r="BU1785" s="240"/>
      <c r="BV1785" s="239"/>
      <c r="BW1785" s="240"/>
      <c r="BX1785" s="240"/>
      <c r="BY1785" s="240"/>
      <c r="BZ1785" s="240"/>
      <c r="CA1785" s="241"/>
      <c r="CB1785" s="241"/>
      <c r="CC1785" s="241"/>
      <c r="CD1785" s="241"/>
      <c r="CE1785" s="240"/>
    </row>
    <row r="1786" spans="1:83" ht="14.4" x14ac:dyDescent="0.3">
      <c r="A1786" s="269"/>
      <c r="B1786" s="270"/>
      <c r="C1786" s="273"/>
      <c r="D1786" s="273"/>
      <c r="E1786" s="273"/>
      <c r="F1786" s="273"/>
      <c r="G1786" s="273"/>
      <c r="H1786" s="273"/>
      <c r="I1786" s="273"/>
      <c r="J1786" s="273"/>
      <c r="K1786" s="273"/>
      <c r="L1786" s="273"/>
      <c r="M1786" s="273"/>
      <c r="N1786" s="274"/>
      <c r="O1786" s="274"/>
      <c r="P1786" s="274"/>
      <c r="Q1786" s="274"/>
      <c r="R1786" s="274"/>
      <c r="S1786" s="274"/>
      <c r="T1786" s="274"/>
      <c r="U1786" s="274"/>
      <c r="V1786" s="274"/>
      <c r="W1786" s="274"/>
      <c r="X1786" s="274"/>
      <c r="Y1786" s="274"/>
      <c r="Z1786" s="274"/>
      <c r="AA1786" s="274"/>
      <c r="AB1786" s="274"/>
      <c r="AC1786" s="274"/>
      <c r="AD1786" s="274"/>
      <c r="AE1786" s="274"/>
      <c r="AF1786" s="274"/>
      <c r="AG1786" s="274"/>
      <c r="AH1786" s="274"/>
      <c r="AI1786" s="274"/>
      <c r="AJ1786" s="274"/>
      <c r="AK1786" s="274"/>
      <c r="AL1786" s="274"/>
      <c r="AM1786" s="274"/>
      <c r="AN1786" s="274"/>
      <c r="AO1786" s="274"/>
      <c r="AP1786" s="274"/>
      <c r="AQ1786" s="274"/>
      <c r="AR1786" s="274"/>
      <c r="AS1786" s="274"/>
      <c r="AT1786" s="274"/>
      <c r="AU1786" s="274"/>
      <c r="AV1786" s="274"/>
      <c r="AW1786" s="278"/>
      <c r="AX1786" s="274"/>
      <c r="AY1786" s="274"/>
      <c r="AZ1786" s="274"/>
      <c r="BA1786" s="274"/>
      <c r="BB1786" s="274"/>
      <c r="BC1786" s="274"/>
      <c r="BD1786" s="274"/>
      <c r="BE1786" s="270"/>
      <c r="BH1786" s="249"/>
      <c r="BI1786" s="249"/>
      <c r="BJ1786" s="249"/>
      <c r="BK1786" s="249"/>
      <c r="BL1786" s="249"/>
      <c r="BM1786" s="249"/>
      <c r="BN1786" s="249"/>
      <c r="BO1786" s="249"/>
      <c r="BP1786" s="249"/>
      <c r="BQ1786" s="249"/>
      <c r="BR1786" s="249"/>
      <c r="BS1786" s="249"/>
      <c r="BT1786" s="249"/>
      <c r="BU1786" s="249"/>
      <c r="BV1786" s="249"/>
      <c r="BW1786" s="249"/>
      <c r="BX1786" s="249"/>
      <c r="BY1786" s="249"/>
      <c r="BZ1786" s="249"/>
      <c r="CE1786" s="249"/>
    </row>
    <row r="1787" spans="1:83" ht="14.4" x14ac:dyDescent="0.3">
      <c r="A1787" s="269"/>
      <c r="B1787" s="270"/>
      <c r="C1787" s="273"/>
      <c r="D1787" s="273"/>
      <c r="E1787" s="273"/>
      <c r="F1787" s="273"/>
      <c r="G1787" s="273"/>
      <c r="H1787" s="273"/>
      <c r="I1787" s="273"/>
      <c r="J1787" s="273"/>
      <c r="K1787" s="273"/>
      <c r="L1787" s="273"/>
      <c r="M1787" s="273"/>
      <c r="N1787" s="274"/>
      <c r="O1787" s="274"/>
      <c r="P1787" s="274"/>
      <c r="Q1787" s="274"/>
      <c r="R1787" s="274"/>
      <c r="S1787" s="274"/>
      <c r="T1787" s="274"/>
      <c r="U1787" s="274"/>
      <c r="V1787" s="274"/>
      <c r="W1787" s="274"/>
      <c r="X1787" s="274"/>
      <c r="Y1787" s="274"/>
      <c r="Z1787" s="274"/>
      <c r="AA1787" s="274"/>
      <c r="AB1787" s="274"/>
      <c r="AC1787" s="274"/>
      <c r="AD1787" s="274"/>
      <c r="AE1787" s="274"/>
      <c r="AF1787" s="274"/>
      <c r="AG1787" s="274"/>
      <c r="AH1787" s="274"/>
      <c r="AI1787" s="274"/>
      <c r="AJ1787" s="274"/>
      <c r="AK1787" s="274"/>
      <c r="AL1787" s="274"/>
      <c r="AM1787" s="274"/>
      <c r="AN1787" s="274"/>
      <c r="AO1787" s="274"/>
      <c r="AP1787" s="274"/>
      <c r="AQ1787" s="274"/>
      <c r="AR1787" s="274"/>
      <c r="AS1787" s="274"/>
      <c r="AT1787" s="274"/>
      <c r="AU1787" s="274"/>
      <c r="AV1787" s="274"/>
      <c r="AW1787" s="278"/>
      <c r="AX1787" s="274"/>
      <c r="AY1787" s="274"/>
      <c r="AZ1787" s="274"/>
      <c r="BA1787" s="274"/>
      <c r="BB1787" s="274"/>
      <c r="BC1787" s="274"/>
      <c r="BD1787" s="274"/>
      <c r="BE1787" s="270"/>
      <c r="BH1787" s="249"/>
      <c r="BI1787" s="249"/>
      <c r="BJ1787" s="249"/>
      <c r="BK1787" s="249"/>
      <c r="BL1787" s="249"/>
      <c r="BM1787" s="249"/>
      <c r="BN1787" s="249"/>
      <c r="BO1787" s="249"/>
      <c r="BP1787" s="249"/>
      <c r="BQ1787" s="249"/>
      <c r="BR1787" s="249"/>
      <c r="BS1787" s="249"/>
      <c r="BT1787" s="249"/>
      <c r="BU1787" s="249"/>
      <c r="BV1787" s="249"/>
      <c r="BW1787" s="249"/>
      <c r="BX1787" s="249"/>
      <c r="BY1787" s="249"/>
      <c r="BZ1787" s="249"/>
      <c r="CE1787" s="249"/>
    </row>
    <row r="1788" spans="1:83" ht="14.4" x14ac:dyDescent="0.3">
      <c r="A1788" s="269"/>
      <c r="B1788" s="270"/>
      <c r="C1788" s="273"/>
      <c r="D1788" s="273"/>
      <c r="E1788" s="273"/>
      <c r="F1788" s="273"/>
      <c r="G1788" s="273"/>
      <c r="H1788" s="273"/>
      <c r="I1788" s="273"/>
      <c r="J1788" s="273"/>
      <c r="K1788" s="273"/>
      <c r="L1788" s="273"/>
      <c r="M1788" s="273"/>
      <c r="N1788" s="274"/>
      <c r="O1788" s="274"/>
      <c r="P1788" s="274"/>
      <c r="Q1788" s="274"/>
      <c r="R1788" s="274"/>
      <c r="S1788" s="274"/>
      <c r="T1788" s="274"/>
      <c r="U1788" s="274"/>
      <c r="V1788" s="274"/>
      <c r="W1788" s="274"/>
      <c r="X1788" s="274"/>
      <c r="Y1788" s="274"/>
      <c r="Z1788" s="274"/>
      <c r="AA1788" s="274"/>
      <c r="AB1788" s="274"/>
      <c r="AC1788" s="274"/>
      <c r="AD1788" s="274"/>
      <c r="AE1788" s="274"/>
      <c r="AF1788" s="274"/>
      <c r="AG1788" s="274"/>
      <c r="AH1788" s="274"/>
      <c r="AI1788" s="274"/>
      <c r="AJ1788" s="274"/>
      <c r="AK1788" s="274"/>
      <c r="AL1788" s="274"/>
      <c r="AM1788" s="274"/>
      <c r="AN1788" s="274"/>
      <c r="AO1788" s="274"/>
      <c r="AP1788" s="274"/>
      <c r="AQ1788" s="274"/>
      <c r="AR1788" s="274"/>
      <c r="AS1788" s="274"/>
      <c r="AT1788" s="274"/>
      <c r="AU1788" s="274"/>
      <c r="AV1788" s="274"/>
      <c r="AW1788" s="278"/>
      <c r="AX1788" s="274"/>
      <c r="AY1788" s="274"/>
      <c r="AZ1788" s="274"/>
      <c r="BA1788" s="274"/>
      <c r="BB1788" s="274"/>
      <c r="BC1788" s="274"/>
      <c r="BD1788" s="274"/>
      <c r="BE1788" s="270"/>
      <c r="BH1788" s="249"/>
      <c r="BI1788" s="249"/>
      <c r="BJ1788" s="249"/>
      <c r="BK1788" s="249"/>
      <c r="BL1788" s="249"/>
      <c r="BM1788" s="249"/>
      <c r="BN1788" s="249"/>
      <c r="BO1788" s="249"/>
      <c r="BP1788" s="249"/>
      <c r="BQ1788" s="249"/>
      <c r="BR1788" s="249"/>
      <c r="BS1788" s="249"/>
      <c r="BT1788" s="249"/>
      <c r="BU1788" s="249"/>
      <c r="BV1788" s="249"/>
      <c r="BW1788" s="249"/>
      <c r="BX1788" s="249"/>
      <c r="BY1788" s="249"/>
      <c r="BZ1788" s="249"/>
      <c r="CE1788" s="249"/>
    </row>
    <row r="1789" spans="1:83" ht="14.4" x14ac:dyDescent="0.3">
      <c r="A1789" s="269"/>
      <c r="B1789" s="270"/>
      <c r="C1789" s="273"/>
      <c r="D1789" s="273"/>
      <c r="E1789" s="273"/>
      <c r="F1789" s="273"/>
      <c r="G1789" s="273"/>
      <c r="H1789" s="273"/>
      <c r="I1789" s="273"/>
      <c r="J1789" s="273"/>
      <c r="K1789" s="273"/>
      <c r="L1789" s="273"/>
      <c r="M1789" s="273"/>
      <c r="N1789" s="274"/>
      <c r="O1789" s="274"/>
      <c r="P1789" s="274"/>
      <c r="Q1789" s="274"/>
      <c r="R1789" s="274"/>
      <c r="S1789" s="274"/>
      <c r="T1789" s="274"/>
      <c r="U1789" s="274"/>
      <c r="V1789" s="274"/>
      <c r="W1789" s="274"/>
      <c r="X1789" s="274"/>
      <c r="Y1789" s="274"/>
      <c r="Z1789" s="274"/>
      <c r="AA1789" s="274"/>
      <c r="AB1789" s="274"/>
      <c r="AC1789" s="274"/>
      <c r="AD1789" s="274"/>
      <c r="AE1789" s="274"/>
      <c r="AF1789" s="274"/>
      <c r="AG1789" s="274"/>
      <c r="AH1789" s="274"/>
      <c r="AI1789" s="274"/>
      <c r="AJ1789" s="274"/>
      <c r="AK1789" s="274"/>
      <c r="AL1789" s="274"/>
      <c r="AM1789" s="274"/>
      <c r="AN1789" s="274"/>
      <c r="AO1789" s="274"/>
      <c r="AP1789" s="274"/>
      <c r="AQ1789" s="274"/>
      <c r="AR1789" s="274"/>
      <c r="AS1789" s="274"/>
      <c r="AT1789" s="274"/>
      <c r="AU1789" s="274"/>
      <c r="AV1789" s="274"/>
      <c r="AW1789" s="278"/>
      <c r="AX1789" s="274"/>
      <c r="AY1789" s="274"/>
      <c r="AZ1789" s="274"/>
      <c r="BA1789" s="274"/>
      <c r="BB1789" s="274"/>
      <c r="BC1789" s="274"/>
      <c r="BD1789" s="274"/>
      <c r="BE1789" s="270"/>
      <c r="BH1789" s="240"/>
      <c r="BI1789" s="240"/>
      <c r="BJ1789" s="240"/>
      <c r="BK1789" s="240"/>
      <c r="BL1789" s="240"/>
      <c r="BM1789" s="240"/>
      <c r="BN1789" s="240"/>
      <c r="BO1789" s="240"/>
      <c r="BP1789" s="240"/>
      <c r="BQ1789" s="240"/>
      <c r="BR1789" s="240"/>
      <c r="BS1789" s="240"/>
      <c r="BT1789" s="240"/>
      <c r="BU1789" s="240"/>
      <c r="BV1789" s="239"/>
      <c r="BW1789" s="240"/>
      <c r="BX1789" s="240"/>
      <c r="BY1789" s="240"/>
      <c r="BZ1789" s="240"/>
      <c r="CA1789" s="241"/>
      <c r="CB1789" s="241"/>
      <c r="CC1789" s="241"/>
      <c r="CD1789" s="241"/>
      <c r="CE1789" s="240"/>
    </row>
    <row r="1790" spans="1:83" ht="14.4" x14ac:dyDescent="0.3">
      <c r="A1790" s="269"/>
      <c r="B1790" s="270"/>
      <c r="C1790" s="273"/>
      <c r="D1790" s="273"/>
      <c r="E1790" s="273"/>
      <c r="F1790" s="273"/>
      <c r="G1790" s="273"/>
      <c r="H1790" s="273"/>
      <c r="I1790" s="273"/>
      <c r="J1790" s="273"/>
      <c r="K1790" s="273"/>
      <c r="L1790" s="273"/>
      <c r="M1790" s="273"/>
      <c r="N1790" s="274"/>
      <c r="O1790" s="274"/>
      <c r="P1790" s="274"/>
      <c r="Q1790" s="274"/>
      <c r="R1790" s="274"/>
      <c r="S1790" s="274"/>
      <c r="T1790" s="274"/>
      <c r="U1790" s="274"/>
      <c r="V1790" s="274"/>
      <c r="W1790" s="274"/>
      <c r="X1790" s="274"/>
      <c r="Y1790" s="274"/>
      <c r="Z1790" s="274"/>
      <c r="AA1790" s="274"/>
      <c r="AB1790" s="274"/>
      <c r="AC1790" s="274"/>
      <c r="AD1790" s="274"/>
      <c r="AE1790" s="274"/>
      <c r="AF1790" s="274"/>
      <c r="AG1790" s="274"/>
      <c r="AH1790" s="274"/>
      <c r="AI1790" s="274"/>
      <c r="AJ1790" s="274"/>
      <c r="AK1790" s="274"/>
      <c r="AL1790" s="274"/>
      <c r="AM1790" s="274"/>
      <c r="AN1790" s="274"/>
      <c r="AO1790" s="274"/>
      <c r="AP1790" s="274"/>
      <c r="AQ1790" s="274"/>
      <c r="AR1790" s="274"/>
      <c r="AS1790" s="274"/>
      <c r="AT1790" s="274"/>
      <c r="AU1790" s="274"/>
      <c r="AV1790" s="274"/>
      <c r="AW1790" s="278"/>
      <c r="AX1790" s="274"/>
      <c r="AY1790" s="274"/>
      <c r="AZ1790" s="274"/>
      <c r="BA1790" s="274"/>
      <c r="BB1790" s="274"/>
      <c r="BC1790" s="274"/>
      <c r="BD1790" s="274"/>
      <c r="BE1790" s="270"/>
      <c r="BH1790" s="249"/>
      <c r="BI1790" s="249"/>
      <c r="BJ1790" s="249"/>
      <c r="BK1790" s="249"/>
      <c r="BL1790" s="249"/>
      <c r="BM1790" s="249"/>
      <c r="BN1790" s="249"/>
      <c r="BO1790" s="249"/>
      <c r="BP1790" s="249"/>
      <c r="BQ1790" s="249"/>
      <c r="BR1790" s="249"/>
      <c r="BS1790" s="249"/>
      <c r="BT1790" s="249"/>
      <c r="BU1790" s="249"/>
      <c r="BV1790" s="249"/>
      <c r="BW1790" s="249"/>
      <c r="BX1790" s="249"/>
      <c r="BY1790" s="249"/>
      <c r="BZ1790" s="249"/>
      <c r="CE1790" s="249"/>
    </row>
    <row r="1791" spans="1:83" ht="14.4" x14ac:dyDescent="0.3">
      <c r="A1791" s="271"/>
      <c r="B1791" s="272"/>
      <c r="C1791" s="273"/>
      <c r="D1791" s="273"/>
      <c r="E1791" s="273"/>
      <c r="F1791" s="273"/>
      <c r="G1791" s="273"/>
      <c r="H1791" s="273"/>
      <c r="I1791" s="273"/>
      <c r="J1791" s="273"/>
      <c r="K1791" s="273"/>
      <c r="L1791" s="273"/>
      <c r="M1791" s="273"/>
      <c r="BE1791" s="270"/>
      <c r="BH1791" s="249"/>
      <c r="BI1791" s="249"/>
      <c r="BJ1791" s="249"/>
      <c r="BK1791" s="249"/>
      <c r="BL1791" s="249"/>
      <c r="BM1791" s="249"/>
      <c r="BN1791" s="249"/>
      <c r="BO1791" s="249"/>
      <c r="BP1791" s="249"/>
      <c r="BQ1791" s="249"/>
      <c r="BR1791" s="249"/>
      <c r="BS1791" s="249"/>
      <c r="BT1791" s="249"/>
      <c r="BU1791" s="249"/>
      <c r="BV1791" s="249"/>
      <c r="BW1791" s="249"/>
      <c r="BX1791" s="249"/>
      <c r="BY1791" s="249"/>
      <c r="BZ1791" s="249"/>
      <c r="CE1791" s="249"/>
    </row>
    <row r="1792" spans="1:83" ht="14.4" x14ac:dyDescent="0.3">
      <c r="A1792" s="269"/>
      <c r="B1792" s="270"/>
      <c r="C1792" s="273"/>
      <c r="D1792" s="273"/>
      <c r="E1792" s="273"/>
      <c r="F1792" s="273"/>
      <c r="G1792" s="273"/>
      <c r="H1792" s="273"/>
      <c r="I1792" s="273"/>
      <c r="J1792" s="273"/>
      <c r="K1792" s="273"/>
      <c r="L1792" s="273"/>
      <c r="M1792" s="273"/>
      <c r="N1792" s="274"/>
      <c r="O1792" s="274"/>
      <c r="P1792" s="274"/>
      <c r="Q1792" s="274"/>
      <c r="R1792" s="274"/>
      <c r="S1792" s="274"/>
      <c r="T1792" s="274"/>
      <c r="U1792" s="274"/>
      <c r="V1792" s="274"/>
      <c r="W1792" s="274"/>
      <c r="X1792" s="274"/>
      <c r="Y1792" s="274"/>
      <c r="Z1792" s="274"/>
      <c r="AA1792" s="274"/>
      <c r="AB1792" s="274"/>
      <c r="AC1792" s="274"/>
      <c r="AD1792" s="274"/>
      <c r="AE1792" s="274"/>
      <c r="AF1792" s="274"/>
      <c r="AG1792" s="274"/>
      <c r="AH1792" s="274"/>
      <c r="AI1792" s="274"/>
      <c r="AJ1792" s="274"/>
      <c r="AK1792" s="274"/>
      <c r="AL1792" s="274"/>
      <c r="AM1792" s="274"/>
      <c r="AN1792" s="274"/>
      <c r="AO1792" s="274"/>
      <c r="AP1792" s="274"/>
      <c r="AQ1792" s="274"/>
      <c r="AR1792" s="274"/>
      <c r="AS1792" s="274"/>
      <c r="AT1792" s="274"/>
      <c r="AU1792" s="274"/>
      <c r="AV1792" s="274"/>
      <c r="AW1792" s="278"/>
      <c r="AX1792" s="274"/>
      <c r="AY1792" s="274"/>
      <c r="AZ1792" s="274"/>
      <c r="BA1792" s="274"/>
      <c r="BB1792" s="274"/>
      <c r="BC1792" s="274"/>
      <c r="BD1792" s="274"/>
      <c r="BE1792" s="270"/>
      <c r="BH1792" s="249"/>
      <c r="BI1792" s="249"/>
      <c r="BJ1792" s="249"/>
      <c r="BK1792" s="249"/>
      <c r="BL1792" s="249"/>
      <c r="BM1792" s="249"/>
      <c r="BN1792" s="249"/>
      <c r="BO1792" s="249"/>
      <c r="BP1792" s="249"/>
      <c r="BQ1792" s="249"/>
      <c r="BR1792" s="249"/>
      <c r="BS1792" s="249"/>
      <c r="BT1792" s="249"/>
      <c r="BU1792" s="249"/>
      <c r="BV1792" s="249"/>
      <c r="BW1792" s="249"/>
      <c r="BX1792" s="249"/>
      <c r="BY1792" s="249"/>
      <c r="BZ1792" s="249"/>
      <c r="CE1792" s="249"/>
    </row>
    <row r="1793" spans="1:83" ht="14.4" x14ac:dyDescent="0.3">
      <c r="A1793" s="269"/>
      <c r="B1793" s="270"/>
      <c r="C1793" s="273"/>
      <c r="D1793" s="273"/>
      <c r="E1793" s="273"/>
      <c r="F1793" s="273"/>
      <c r="G1793" s="273"/>
      <c r="H1793" s="273"/>
      <c r="I1793" s="273"/>
      <c r="J1793" s="273"/>
      <c r="K1793" s="273"/>
      <c r="L1793" s="273"/>
      <c r="M1793" s="273"/>
      <c r="N1793" s="274"/>
      <c r="O1793" s="274"/>
      <c r="P1793" s="274"/>
      <c r="Q1793" s="274"/>
      <c r="R1793" s="274"/>
      <c r="S1793" s="274"/>
      <c r="T1793" s="274"/>
      <c r="U1793" s="274"/>
      <c r="V1793" s="274"/>
      <c r="W1793" s="274"/>
      <c r="X1793" s="274"/>
      <c r="Y1793" s="274"/>
      <c r="Z1793" s="274"/>
      <c r="AA1793" s="274"/>
      <c r="AB1793" s="274"/>
      <c r="AC1793" s="274"/>
      <c r="AD1793" s="274"/>
      <c r="AE1793" s="274"/>
      <c r="AF1793" s="274"/>
      <c r="AG1793" s="274"/>
      <c r="AH1793" s="274"/>
      <c r="AI1793" s="274"/>
      <c r="AJ1793" s="274"/>
      <c r="AK1793" s="274"/>
      <c r="AL1793" s="274"/>
      <c r="AM1793" s="274"/>
      <c r="AN1793" s="274"/>
      <c r="AO1793" s="274"/>
      <c r="AP1793" s="274"/>
      <c r="AQ1793" s="274"/>
      <c r="AR1793" s="274"/>
      <c r="AS1793" s="274"/>
      <c r="AT1793" s="274"/>
      <c r="AU1793" s="274"/>
      <c r="AV1793" s="274"/>
      <c r="AW1793" s="278"/>
      <c r="AX1793" s="274"/>
      <c r="AY1793" s="274"/>
      <c r="AZ1793" s="274"/>
      <c r="BA1793" s="274"/>
      <c r="BB1793" s="274"/>
      <c r="BC1793" s="274"/>
      <c r="BD1793" s="274"/>
      <c r="BE1793" s="270"/>
      <c r="BH1793" s="249"/>
      <c r="BI1793" s="249"/>
      <c r="BJ1793" s="249"/>
      <c r="BK1793" s="249"/>
      <c r="BL1793" s="249"/>
      <c r="BM1793" s="249"/>
      <c r="BN1793" s="249"/>
      <c r="BO1793" s="249"/>
      <c r="BP1793" s="249"/>
      <c r="BQ1793" s="249"/>
      <c r="BR1793" s="249"/>
      <c r="BS1793" s="249"/>
      <c r="BT1793" s="249"/>
      <c r="BU1793" s="249"/>
      <c r="BV1793" s="249"/>
      <c r="BW1793" s="249"/>
      <c r="BX1793" s="249"/>
      <c r="BY1793" s="249"/>
      <c r="BZ1793" s="249"/>
      <c r="CE1793" s="249"/>
    </row>
    <row r="1794" spans="1:83" ht="14.4" x14ac:dyDescent="0.3">
      <c r="A1794" s="271"/>
      <c r="B1794" s="272"/>
      <c r="C1794" s="264"/>
      <c r="D1794" s="264"/>
      <c r="E1794" s="264"/>
      <c r="F1794" s="264"/>
      <c r="G1794" s="264"/>
      <c r="H1794" s="264"/>
      <c r="I1794" s="264"/>
      <c r="J1794" s="264"/>
      <c r="K1794" s="264"/>
      <c r="L1794" s="264"/>
      <c r="M1794" s="264"/>
      <c r="BE1794" s="270"/>
      <c r="BH1794" s="240"/>
      <c r="BI1794" s="240"/>
      <c r="BJ1794" s="240"/>
      <c r="BK1794" s="240"/>
      <c r="BL1794" s="240"/>
      <c r="BM1794" s="240"/>
      <c r="BN1794" s="240"/>
      <c r="BO1794" s="240"/>
      <c r="BP1794" s="240"/>
      <c r="BQ1794" s="240"/>
      <c r="BR1794" s="240"/>
      <c r="BS1794" s="240"/>
      <c r="BT1794" s="240"/>
      <c r="BU1794" s="240"/>
      <c r="BV1794" s="239"/>
      <c r="BW1794" s="240"/>
      <c r="BX1794" s="240"/>
      <c r="BY1794" s="240"/>
      <c r="BZ1794" s="240"/>
      <c r="CA1794" s="241"/>
      <c r="CB1794" s="241"/>
      <c r="CC1794" s="241"/>
      <c r="CD1794" s="241"/>
      <c r="CE1794" s="240"/>
    </row>
    <row r="1795" spans="1:83" ht="14.4" x14ac:dyDescent="0.3">
      <c r="A1795" s="269"/>
      <c r="B1795" s="270"/>
      <c r="C1795" s="273"/>
      <c r="D1795" s="273"/>
      <c r="E1795" s="273"/>
      <c r="F1795" s="273"/>
      <c r="G1795" s="273"/>
      <c r="H1795" s="273"/>
      <c r="I1795" s="273"/>
      <c r="J1795" s="273"/>
      <c r="K1795" s="273"/>
      <c r="L1795" s="273"/>
      <c r="M1795" s="273"/>
      <c r="N1795" s="274"/>
      <c r="O1795" s="274"/>
      <c r="P1795" s="274"/>
      <c r="Q1795" s="274"/>
      <c r="R1795" s="274"/>
      <c r="S1795" s="274"/>
      <c r="T1795" s="274"/>
      <c r="U1795" s="274"/>
      <c r="V1795" s="274"/>
      <c r="W1795" s="274"/>
      <c r="X1795" s="274"/>
      <c r="Y1795" s="274"/>
      <c r="Z1795" s="274"/>
      <c r="AA1795" s="274"/>
      <c r="AB1795" s="274"/>
      <c r="AC1795" s="274"/>
      <c r="AD1795" s="274"/>
      <c r="AE1795" s="274"/>
      <c r="AF1795" s="274"/>
      <c r="AG1795" s="274"/>
      <c r="AH1795" s="274"/>
      <c r="AI1795" s="274"/>
      <c r="AJ1795" s="274"/>
      <c r="AK1795" s="274"/>
      <c r="AL1795" s="274"/>
      <c r="AM1795" s="274"/>
      <c r="AN1795" s="274"/>
      <c r="AO1795" s="274"/>
      <c r="AP1795" s="274"/>
      <c r="AQ1795" s="274"/>
      <c r="AR1795" s="274"/>
      <c r="AS1795" s="274"/>
      <c r="AT1795" s="274"/>
      <c r="AU1795" s="274"/>
      <c r="AV1795" s="274"/>
      <c r="AW1795" s="278"/>
      <c r="AX1795" s="274"/>
      <c r="AY1795" s="274"/>
      <c r="AZ1795" s="274"/>
      <c r="BA1795" s="274"/>
      <c r="BB1795" s="274"/>
      <c r="BC1795" s="274"/>
      <c r="BD1795" s="274"/>
      <c r="BE1795" s="270"/>
      <c r="BH1795" s="240"/>
      <c r="BI1795" s="240"/>
      <c r="BJ1795" s="240"/>
      <c r="BK1795" s="240"/>
      <c r="BL1795" s="240"/>
      <c r="BM1795" s="240"/>
      <c r="BN1795" s="240"/>
      <c r="BO1795" s="240"/>
      <c r="BP1795" s="240"/>
      <c r="BQ1795" s="240"/>
      <c r="BR1795" s="240"/>
      <c r="BS1795" s="240"/>
      <c r="BT1795" s="240"/>
      <c r="BU1795" s="240"/>
      <c r="BV1795" s="239"/>
      <c r="BW1795" s="240"/>
      <c r="BX1795" s="240"/>
      <c r="BY1795" s="240"/>
      <c r="BZ1795" s="240"/>
      <c r="CA1795" s="241"/>
      <c r="CB1795" s="241"/>
      <c r="CC1795" s="241"/>
      <c r="CD1795" s="241"/>
      <c r="CE1795" s="240"/>
    </row>
    <row r="1796" spans="1:83" ht="14.4" x14ac:dyDescent="0.3">
      <c r="A1796" s="269"/>
      <c r="B1796" s="270"/>
      <c r="C1796" s="273"/>
      <c r="D1796" s="273"/>
      <c r="E1796" s="273"/>
      <c r="F1796" s="273"/>
      <c r="G1796" s="273"/>
      <c r="H1796" s="273"/>
      <c r="I1796" s="273"/>
      <c r="J1796" s="273"/>
      <c r="K1796" s="273"/>
      <c r="L1796" s="273"/>
      <c r="M1796" s="273"/>
      <c r="N1796" s="274"/>
      <c r="O1796" s="274"/>
      <c r="P1796" s="274"/>
      <c r="Q1796" s="274"/>
      <c r="R1796" s="274"/>
      <c r="S1796" s="274"/>
      <c r="T1796" s="274"/>
      <c r="U1796" s="274"/>
      <c r="V1796" s="274"/>
      <c r="W1796" s="274"/>
      <c r="X1796" s="274"/>
      <c r="Y1796" s="274"/>
      <c r="Z1796" s="274"/>
      <c r="AA1796" s="274"/>
      <c r="AB1796" s="274"/>
      <c r="AC1796" s="274"/>
      <c r="AD1796" s="274"/>
      <c r="AE1796" s="274"/>
      <c r="AF1796" s="274"/>
      <c r="AG1796" s="274"/>
      <c r="AH1796" s="274"/>
      <c r="AI1796" s="274"/>
      <c r="AJ1796" s="274"/>
      <c r="AK1796" s="274"/>
      <c r="AL1796" s="274"/>
      <c r="AM1796" s="274"/>
      <c r="AN1796" s="274"/>
      <c r="AO1796" s="274"/>
      <c r="AP1796" s="274"/>
      <c r="AQ1796" s="274"/>
      <c r="AR1796" s="274"/>
      <c r="AS1796" s="274"/>
      <c r="AT1796" s="274"/>
      <c r="AU1796" s="274"/>
      <c r="AV1796" s="274"/>
      <c r="AW1796" s="278"/>
      <c r="AX1796" s="274"/>
      <c r="AY1796" s="274"/>
      <c r="AZ1796" s="274"/>
      <c r="BA1796" s="274"/>
      <c r="BB1796" s="274"/>
      <c r="BC1796" s="274"/>
      <c r="BD1796" s="274"/>
      <c r="BE1796" s="270"/>
      <c r="BH1796" s="249"/>
      <c r="BI1796" s="249"/>
      <c r="BJ1796" s="249"/>
      <c r="BK1796" s="249"/>
      <c r="BL1796" s="249"/>
      <c r="BM1796" s="249"/>
      <c r="BN1796" s="249"/>
      <c r="BO1796" s="249"/>
      <c r="BP1796" s="249"/>
      <c r="BQ1796" s="249"/>
      <c r="BR1796" s="249"/>
      <c r="BS1796" s="249"/>
      <c r="BT1796" s="249"/>
      <c r="BU1796" s="249"/>
      <c r="BV1796" s="249"/>
      <c r="BW1796" s="249"/>
      <c r="BX1796" s="249"/>
      <c r="BY1796" s="249"/>
      <c r="BZ1796" s="249"/>
      <c r="CE1796" s="249"/>
    </row>
    <row r="1797" spans="1:83" ht="14.4" x14ac:dyDescent="0.3">
      <c r="A1797" s="271"/>
      <c r="B1797" s="272"/>
      <c r="C1797" s="273"/>
      <c r="D1797" s="273"/>
      <c r="E1797" s="273"/>
      <c r="F1797" s="273"/>
      <c r="G1797" s="273"/>
      <c r="H1797" s="273"/>
      <c r="I1797" s="273"/>
      <c r="J1797" s="273"/>
      <c r="K1797" s="273"/>
      <c r="L1797" s="273"/>
      <c r="M1797" s="273"/>
      <c r="BE1797" s="270"/>
      <c r="BH1797" s="240"/>
      <c r="BI1797" s="240"/>
      <c r="BJ1797" s="240"/>
      <c r="BK1797" s="240"/>
      <c r="BL1797" s="240"/>
      <c r="BM1797" s="240"/>
      <c r="BN1797" s="240"/>
      <c r="BO1797" s="240"/>
      <c r="BP1797" s="240"/>
      <c r="BQ1797" s="240"/>
      <c r="BR1797" s="240"/>
      <c r="BS1797" s="240"/>
      <c r="BT1797" s="240"/>
      <c r="BU1797" s="240"/>
      <c r="BV1797" s="239"/>
      <c r="BW1797" s="240"/>
      <c r="BX1797" s="240"/>
      <c r="BY1797" s="240"/>
      <c r="BZ1797" s="240"/>
      <c r="CA1797" s="241"/>
      <c r="CB1797" s="241"/>
      <c r="CC1797" s="241"/>
      <c r="CD1797" s="241"/>
      <c r="CE1797" s="240"/>
    </row>
    <row r="1798" spans="1:83" ht="14.4" x14ac:dyDescent="0.3">
      <c r="A1798" s="269"/>
      <c r="B1798" s="270"/>
      <c r="C1798" s="273"/>
      <c r="D1798" s="273"/>
      <c r="E1798" s="273"/>
      <c r="F1798" s="273"/>
      <c r="G1798" s="273"/>
      <c r="H1798" s="273"/>
      <c r="I1798" s="273"/>
      <c r="J1798" s="273"/>
      <c r="K1798" s="273"/>
      <c r="L1798" s="273"/>
      <c r="M1798" s="273"/>
      <c r="N1798" s="274"/>
      <c r="O1798" s="274"/>
      <c r="P1798" s="274"/>
      <c r="Q1798" s="274"/>
      <c r="R1798" s="274"/>
      <c r="S1798" s="274"/>
      <c r="T1798" s="274"/>
      <c r="U1798" s="274"/>
      <c r="V1798" s="274"/>
      <c r="W1798" s="274"/>
      <c r="X1798" s="274"/>
      <c r="Y1798" s="274"/>
      <c r="Z1798" s="274"/>
      <c r="AA1798" s="274"/>
      <c r="AB1798" s="274"/>
      <c r="AC1798" s="274"/>
      <c r="AD1798" s="274"/>
      <c r="AE1798" s="274"/>
      <c r="AF1798" s="274"/>
      <c r="AG1798" s="274"/>
      <c r="AH1798" s="274"/>
      <c r="AI1798" s="274"/>
      <c r="AJ1798" s="274"/>
      <c r="AK1798" s="274"/>
      <c r="AL1798" s="274"/>
      <c r="AM1798" s="274"/>
      <c r="AN1798" s="274"/>
      <c r="AO1798" s="274"/>
      <c r="AP1798" s="274"/>
      <c r="AQ1798" s="274"/>
      <c r="AR1798" s="274"/>
      <c r="AS1798" s="274"/>
      <c r="AT1798" s="274"/>
      <c r="AU1798" s="274"/>
      <c r="AV1798" s="274"/>
      <c r="AW1798" s="278"/>
      <c r="AX1798" s="274"/>
      <c r="AY1798" s="274"/>
      <c r="AZ1798" s="274"/>
      <c r="BA1798" s="274"/>
      <c r="BB1798" s="274"/>
      <c r="BC1798" s="274"/>
      <c r="BD1798" s="274"/>
      <c r="BE1798" s="270"/>
      <c r="BH1798" s="249"/>
      <c r="BI1798" s="249"/>
      <c r="BJ1798" s="249"/>
      <c r="BK1798" s="249"/>
      <c r="BL1798" s="249"/>
      <c r="BM1798" s="249"/>
      <c r="BN1798" s="249"/>
      <c r="BO1798" s="249"/>
      <c r="BP1798" s="249"/>
      <c r="BQ1798" s="249"/>
      <c r="BR1798" s="249"/>
      <c r="BS1798" s="249"/>
      <c r="BT1798" s="249"/>
      <c r="BU1798" s="249"/>
      <c r="BV1798" s="249"/>
      <c r="BW1798" s="249"/>
      <c r="BX1798" s="249"/>
      <c r="BY1798" s="249"/>
      <c r="BZ1798" s="249"/>
      <c r="CE1798" s="249"/>
    </row>
    <row r="1799" spans="1:83" ht="14.4" x14ac:dyDescent="0.3">
      <c r="A1799" s="269"/>
      <c r="B1799" s="270"/>
      <c r="C1799" s="273"/>
      <c r="D1799" s="273"/>
      <c r="E1799" s="273"/>
      <c r="F1799" s="273"/>
      <c r="G1799" s="273"/>
      <c r="H1799" s="273"/>
      <c r="I1799" s="273"/>
      <c r="J1799" s="273"/>
      <c r="K1799" s="273"/>
      <c r="L1799" s="273"/>
      <c r="M1799" s="273"/>
      <c r="N1799" s="274"/>
      <c r="O1799" s="274"/>
      <c r="P1799" s="274"/>
      <c r="Q1799" s="274"/>
      <c r="R1799" s="274"/>
      <c r="S1799" s="274"/>
      <c r="T1799" s="274"/>
      <c r="U1799" s="274"/>
      <c r="V1799" s="274"/>
      <c r="W1799" s="274"/>
      <c r="X1799" s="274"/>
      <c r="Y1799" s="274"/>
      <c r="Z1799" s="274"/>
      <c r="AA1799" s="274"/>
      <c r="AB1799" s="274"/>
      <c r="AC1799" s="274"/>
      <c r="AD1799" s="274"/>
      <c r="AE1799" s="274"/>
      <c r="AF1799" s="274"/>
      <c r="AG1799" s="274"/>
      <c r="AH1799" s="274"/>
      <c r="AI1799" s="274"/>
      <c r="AJ1799" s="274"/>
      <c r="AK1799" s="274"/>
      <c r="AL1799" s="274"/>
      <c r="AM1799" s="274"/>
      <c r="AN1799" s="274"/>
      <c r="AO1799" s="274"/>
      <c r="AP1799" s="274"/>
      <c r="AQ1799" s="274"/>
      <c r="AR1799" s="274"/>
      <c r="AS1799" s="274"/>
      <c r="AT1799" s="274"/>
      <c r="AU1799" s="274"/>
      <c r="AV1799" s="274"/>
      <c r="AW1799" s="278"/>
      <c r="AX1799" s="274"/>
      <c r="AY1799" s="274"/>
      <c r="AZ1799" s="274"/>
      <c r="BA1799" s="274"/>
      <c r="BB1799" s="274"/>
      <c r="BC1799" s="274"/>
      <c r="BD1799" s="274"/>
      <c r="BE1799" s="270"/>
      <c r="BH1799" s="240"/>
      <c r="BI1799" s="240"/>
      <c r="BJ1799" s="240"/>
      <c r="BK1799" s="240"/>
      <c r="BL1799" s="240"/>
      <c r="BM1799" s="240"/>
      <c r="BN1799" s="240"/>
      <c r="BO1799" s="240"/>
      <c r="BP1799" s="240"/>
      <c r="BQ1799" s="240"/>
      <c r="BR1799" s="240"/>
      <c r="BS1799" s="240"/>
      <c r="BT1799" s="240"/>
      <c r="BU1799" s="240"/>
      <c r="BV1799" s="239"/>
      <c r="BW1799" s="240"/>
      <c r="BX1799" s="240"/>
      <c r="BY1799" s="240"/>
      <c r="BZ1799" s="240"/>
      <c r="CA1799" s="241"/>
      <c r="CB1799" s="241"/>
      <c r="CC1799" s="241"/>
      <c r="CD1799" s="241"/>
      <c r="CE1799" s="240"/>
    </row>
    <row r="1800" spans="1:83" ht="14.4" x14ac:dyDescent="0.3">
      <c r="A1800" s="269"/>
      <c r="B1800" s="270"/>
      <c r="C1800" s="273"/>
      <c r="D1800" s="273"/>
      <c r="E1800" s="273"/>
      <c r="F1800" s="273"/>
      <c r="G1800" s="273"/>
      <c r="H1800" s="273"/>
      <c r="I1800" s="273"/>
      <c r="J1800" s="273"/>
      <c r="K1800" s="273"/>
      <c r="L1800" s="273"/>
      <c r="M1800" s="273"/>
      <c r="N1800" s="274"/>
      <c r="O1800" s="274"/>
      <c r="P1800" s="274"/>
      <c r="Q1800" s="274"/>
      <c r="R1800" s="274"/>
      <c r="S1800" s="274"/>
      <c r="T1800" s="274"/>
      <c r="U1800" s="274"/>
      <c r="V1800" s="274"/>
      <c r="W1800" s="274"/>
      <c r="X1800" s="274"/>
      <c r="Y1800" s="274"/>
      <c r="Z1800" s="274"/>
      <c r="AA1800" s="274"/>
      <c r="AB1800" s="274"/>
      <c r="AC1800" s="274"/>
      <c r="AD1800" s="274"/>
      <c r="AE1800" s="274"/>
      <c r="AF1800" s="274"/>
      <c r="AG1800" s="274"/>
      <c r="AH1800" s="274"/>
      <c r="AI1800" s="274"/>
      <c r="AJ1800" s="274"/>
      <c r="AK1800" s="274"/>
      <c r="AL1800" s="274"/>
      <c r="AM1800" s="274"/>
      <c r="AN1800" s="274"/>
      <c r="AO1800" s="274"/>
      <c r="AP1800" s="274"/>
      <c r="AQ1800" s="274"/>
      <c r="AR1800" s="274"/>
      <c r="AS1800" s="274"/>
      <c r="AT1800" s="274"/>
      <c r="AU1800" s="274"/>
      <c r="AV1800" s="274"/>
      <c r="AW1800" s="278"/>
      <c r="AX1800" s="274"/>
      <c r="AY1800" s="274"/>
      <c r="AZ1800" s="274"/>
      <c r="BA1800" s="274"/>
      <c r="BB1800" s="274"/>
      <c r="BC1800" s="274"/>
      <c r="BD1800" s="274"/>
      <c r="BE1800" s="270"/>
      <c r="BH1800" s="249"/>
      <c r="BI1800" s="249"/>
      <c r="BJ1800" s="249"/>
      <c r="BK1800" s="249"/>
      <c r="BL1800" s="249"/>
      <c r="BM1800" s="249"/>
      <c r="BN1800" s="249"/>
      <c r="BO1800" s="249"/>
      <c r="BP1800" s="249"/>
      <c r="BQ1800" s="249"/>
      <c r="BR1800" s="249"/>
      <c r="BS1800" s="249"/>
      <c r="BT1800" s="249"/>
      <c r="BU1800" s="249"/>
      <c r="BV1800" s="249"/>
      <c r="BW1800" s="249"/>
      <c r="BX1800" s="249"/>
      <c r="BY1800" s="249"/>
      <c r="BZ1800" s="249"/>
      <c r="CE1800" s="249"/>
    </row>
    <row r="1801" spans="1:83" ht="14.4" x14ac:dyDescent="0.3">
      <c r="A1801" s="269"/>
      <c r="B1801" s="270"/>
      <c r="C1801" s="273"/>
      <c r="D1801" s="273"/>
      <c r="E1801" s="273"/>
      <c r="F1801" s="273"/>
      <c r="G1801" s="273"/>
      <c r="H1801" s="273"/>
      <c r="I1801" s="273"/>
      <c r="J1801" s="273"/>
      <c r="K1801" s="273"/>
      <c r="L1801" s="273"/>
      <c r="M1801" s="273"/>
      <c r="N1801" s="274"/>
      <c r="O1801" s="274"/>
      <c r="P1801" s="274"/>
      <c r="Q1801" s="274"/>
      <c r="R1801" s="274"/>
      <c r="S1801" s="274"/>
      <c r="T1801" s="274"/>
      <c r="U1801" s="274"/>
      <c r="V1801" s="274"/>
      <c r="W1801" s="274"/>
      <c r="X1801" s="274"/>
      <c r="Y1801" s="274"/>
      <c r="Z1801" s="274"/>
      <c r="AA1801" s="274"/>
      <c r="AB1801" s="274"/>
      <c r="AC1801" s="274"/>
      <c r="AD1801" s="274"/>
      <c r="AE1801" s="274"/>
      <c r="AF1801" s="274"/>
      <c r="AG1801" s="274"/>
      <c r="AH1801" s="274"/>
      <c r="AI1801" s="274"/>
      <c r="AJ1801" s="274"/>
      <c r="AK1801" s="274"/>
      <c r="AL1801" s="274"/>
      <c r="AM1801" s="274"/>
      <c r="AN1801" s="274"/>
      <c r="AO1801" s="274"/>
      <c r="AP1801" s="274"/>
      <c r="AQ1801" s="274"/>
      <c r="AR1801" s="274"/>
      <c r="AS1801" s="274"/>
      <c r="AT1801" s="274"/>
      <c r="AU1801" s="274"/>
      <c r="AV1801" s="274"/>
      <c r="AW1801" s="278"/>
      <c r="AX1801" s="274"/>
      <c r="AY1801" s="274"/>
      <c r="AZ1801" s="274"/>
      <c r="BA1801" s="274"/>
      <c r="BB1801" s="274"/>
      <c r="BC1801" s="274"/>
      <c r="BD1801" s="274"/>
      <c r="BE1801" s="270"/>
      <c r="BH1801" s="249"/>
      <c r="BI1801" s="249"/>
      <c r="BJ1801" s="249"/>
      <c r="BK1801" s="249"/>
      <c r="BL1801" s="249"/>
      <c r="BM1801" s="249"/>
      <c r="BN1801" s="249"/>
      <c r="BO1801" s="249"/>
      <c r="BP1801" s="249"/>
      <c r="BQ1801" s="249"/>
      <c r="BR1801" s="249"/>
      <c r="BS1801" s="249"/>
      <c r="BT1801" s="249"/>
      <c r="BU1801" s="249"/>
      <c r="BV1801" s="249"/>
      <c r="BW1801" s="249"/>
      <c r="BX1801" s="249"/>
      <c r="BY1801" s="249"/>
      <c r="BZ1801" s="249"/>
      <c r="CE1801" s="249"/>
    </row>
    <row r="1802" spans="1:83" ht="14.4" x14ac:dyDescent="0.3">
      <c r="A1802" s="269"/>
      <c r="B1802" s="270"/>
      <c r="C1802" s="273"/>
      <c r="D1802" s="273"/>
      <c r="E1802" s="273"/>
      <c r="F1802" s="273"/>
      <c r="G1802" s="273"/>
      <c r="H1802" s="273"/>
      <c r="I1802" s="273"/>
      <c r="J1802" s="273"/>
      <c r="K1802" s="273"/>
      <c r="L1802" s="273"/>
      <c r="M1802" s="273"/>
      <c r="N1802" s="274"/>
      <c r="O1802" s="274"/>
      <c r="P1802" s="274"/>
      <c r="Q1802" s="274"/>
      <c r="R1802" s="274"/>
      <c r="S1802" s="274"/>
      <c r="T1802" s="274"/>
      <c r="U1802" s="274"/>
      <c r="V1802" s="274"/>
      <c r="W1802" s="274"/>
      <c r="X1802" s="274"/>
      <c r="Y1802" s="274"/>
      <c r="Z1802" s="274"/>
      <c r="AA1802" s="274"/>
      <c r="AB1802" s="274"/>
      <c r="AC1802" s="274"/>
      <c r="AD1802" s="274"/>
      <c r="AE1802" s="274"/>
      <c r="AF1802" s="274"/>
      <c r="AG1802" s="274"/>
      <c r="AH1802" s="274"/>
      <c r="AI1802" s="274"/>
      <c r="AJ1802" s="274"/>
      <c r="AK1802" s="274"/>
      <c r="AL1802" s="274"/>
      <c r="AM1802" s="274"/>
      <c r="AN1802" s="274"/>
      <c r="AO1802" s="274"/>
      <c r="AP1802" s="274"/>
      <c r="AQ1802" s="274"/>
      <c r="AR1802" s="274"/>
      <c r="AS1802" s="274"/>
      <c r="AT1802" s="274"/>
      <c r="AU1802" s="274"/>
      <c r="AV1802" s="274"/>
      <c r="AW1802" s="278"/>
      <c r="AX1802" s="274"/>
      <c r="AY1802" s="274"/>
      <c r="AZ1802" s="274"/>
      <c r="BA1802" s="274"/>
      <c r="BB1802" s="274"/>
      <c r="BC1802" s="274"/>
      <c r="BD1802" s="274"/>
      <c r="BE1802" s="270"/>
      <c r="BH1802" s="249"/>
      <c r="BI1802" s="249"/>
      <c r="BJ1802" s="249"/>
      <c r="BK1802" s="249"/>
      <c r="BL1802" s="249"/>
      <c r="BM1802" s="249"/>
      <c r="BN1802" s="249"/>
      <c r="BO1802" s="249"/>
      <c r="BP1802" s="249"/>
      <c r="BQ1802" s="249"/>
      <c r="BR1802" s="249"/>
      <c r="BS1802" s="249"/>
      <c r="BT1802" s="249"/>
      <c r="BU1802" s="249"/>
      <c r="BV1802" s="249"/>
      <c r="BW1802" s="249"/>
      <c r="BX1802" s="249"/>
      <c r="BY1802" s="249"/>
      <c r="BZ1802" s="249"/>
      <c r="CE1802" s="249"/>
    </row>
    <row r="1803" spans="1:83" ht="14.4" x14ac:dyDescent="0.3">
      <c r="A1803" s="269"/>
      <c r="B1803" s="270"/>
      <c r="C1803" s="273"/>
      <c r="D1803" s="273"/>
      <c r="E1803" s="273"/>
      <c r="F1803" s="273"/>
      <c r="G1803" s="273"/>
      <c r="H1803" s="273"/>
      <c r="I1803" s="273"/>
      <c r="J1803" s="273"/>
      <c r="K1803" s="273"/>
      <c r="L1803" s="273"/>
      <c r="M1803" s="273"/>
      <c r="N1803" s="274"/>
      <c r="O1803" s="274"/>
      <c r="P1803" s="274"/>
      <c r="Q1803" s="274"/>
      <c r="R1803" s="274"/>
      <c r="S1803" s="274"/>
      <c r="T1803" s="274"/>
      <c r="U1803" s="274"/>
      <c r="V1803" s="274"/>
      <c r="W1803" s="274"/>
      <c r="X1803" s="274"/>
      <c r="Y1803" s="274"/>
      <c r="Z1803" s="274"/>
      <c r="AA1803" s="274"/>
      <c r="AB1803" s="274"/>
      <c r="AC1803" s="274"/>
      <c r="AD1803" s="274"/>
      <c r="AE1803" s="274"/>
      <c r="AF1803" s="274"/>
      <c r="AG1803" s="274"/>
      <c r="AH1803" s="274"/>
      <c r="AI1803" s="274"/>
      <c r="AJ1803" s="274"/>
      <c r="AK1803" s="274"/>
      <c r="AL1803" s="274"/>
      <c r="AM1803" s="274"/>
      <c r="AN1803" s="274"/>
      <c r="AO1803" s="274"/>
      <c r="AP1803" s="274"/>
      <c r="AQ1803" s="274"/>
      <c r="AR1803" s="274"/>
      <c r="AS1803" s="274"/>
      <c r="AT1803" s="274"/>
      <c r="AU1803" s="274"/>
      <c r="AV1803" s="274"/>
      <c r="AW1803" s="278"/>
      <c r="AX1803" s="274"/>
      <c r="AY1803" s="274"/>
      <c r="AZ1803" s="274"/>
      <c r="BA1803" s="274"/>
      <c r="BB1803" s="274"/>
      <c r="BC1803" s="274"/>
      <c r="BD1803" s="274"/>
      <c r="BE1803" s="270"/>
      <c r="BH1803" s="240"/>
      <c r="BI1803" s="240"/>
      <c r="BJ1803" s="240"/>
      <c r="BK1803" s="240"/>
      <c r="BL1803" s="240"/>
      <c r="BM1803" s="240"/>
      <c r="BN1803" s="240"/>
      <c r="BO1803" s="240"/>
      <c r="BP1803" s="240"/>
      <c r="BQ1803" s="240"/>
      <c r="BR1803" s="240"/>
      <c r="BS1803" s="240"/>
      <c r="BT1803" s="240"/>
      <c r="BU1803" s="240"/>
      <c r="BV1803" s="239"/>
      <c r="BW1803" s="240"/>
      <c r="BX1803" s="240"/>
      <c r="BY1803" s="240"/>
      <c r="BZ1803" s="240"/>
      <c r="CA1803" s="241"/>
      <c r="CB1803" s="241"/>
      <c r="CC1803" s="241"/>
      <c r="CD1803" s="241"/>
      <c r="CE1803" s="240"/>
    </row>
    <row r="1804" spans="1:83" ht="14.4" x14ac:dyDescent="0.3">
      <c r="A1804" s="269"/>
      <c r="B1804" s="270"/>
      <c r="C1804" s="273"/>
      <c r="D1804" s="273"/>
      <c r="E1804" s="273"/>
      <c r="F1804" s="273"/>
      <c r="G1804" s="273"/>
      <c r="H1804" s="273"/>
      <c r="I1804" s="273"/>
      <c r="J1804" s="273"/>
      <c r="K1804" s="273"/>
      <c r="L1804" s="273"/>
      <c r="M1804" s="273"/>
      <c r="N1804" s="274"/>
      <c r="O1804" s="274"/>
      <c r="P1804" s="274"/>
      <c r="Q1804" s="274"/>
      <c r="R1804" s="274"/>
      <c r="S1804" s="274"/>
      <c r="T1804" s="274"/>
      <c r="U1804" s="274"/>
      <c r="V1804" s="274"/>
      <c r="W1804" s="274"/>
      <c r="X1804" s="274"/>
      <c r="Y1804" s="274"/>
      <c r="Z1804" s="274"/>
      <c r="AA1804" s="274"/>
      <c r="AB1804" s="274"/>
      <c r="AC1804" s="274"/>
      <c r="AD1804" s="274"/>
      <c r="AE1804" s="274"/>
      <c r="AF1804" s="274"/>
      <c r="AG1804" s="274"/>
      <c r="AH1804" s="274"/>
      <c r="AI1804" s="274"/>
      <c r="AJ1804" s="274"/>
      <c r="AK1804" s="274"/>
      <c r="AL1804" s="274"/>
      <c r="AM1804" s="274"/>
      <c r="AN1804" s="274"/>
      <c r="AO1804" s="274"/>
      <c r="AP1804" s="274"/>
      <c r="AQ1804" s="274"/>
      <c r="AR1804" s="274"/>
      <c r="AS1804" s="274"/>
      <c r="AT1804" s="274"/>
      <c r="AU1804" s="274"/>
      <c r="AV1804" s="274"/>
      <c r="AW1804" s="278"/>
      <c r="AX1804" s="274"/>
      <c r="AY1804" s="274"/>
      <c r="AZ1804" s="274"/>
      <c r="BA1804" s="274"/>
      <c r="BB1804" s="274"/>
      <c r="BC1804" s="274"/>
      <c r="BD1804" s="274"/>
      <c r="BE1804" s="270"/>
      <c r="BH1804" s="249"/>
      <c r="BI1804" s="249"/>
      <c r="BJ1804" s="249"/>
      <c r="BK1804" s="249"/>
      <c r="BL1804" s="249"/>
      <c r="BM1804" s="249"/>
      <c r="BN1804" s="249"/>
      <c r="BO1804" s="249"/>
      <c r="BP1804" s="249"/>
      <c r="BQ1804" s="249"/>
      <c r="BR1804" s="249"/>
      <c r="BS1804" s="249"/>
      <c r="BT1804" s="249"/>
      <c r="BU1804" s="249"/>
      <c r="BV1804" s="249"/>
      <c r="BW1804" s="249"/>
      <c r="BX1804" s="249"/>
      <c r="BY1804" s="249"/>
      <c r="BZ1804" s="249"/>
      <c r="CE1804" s="249"/>
    </row>
    <row r="1805" spans="1:83" ht="14.4" x14ac:dyDescent="0.3">
      <c r="A1805" s="271"/>
      <c r="B1805" s="272"/>
      <c r="C1805" s="273"/>
      <c r="D1805" s="273"/>
      <c r="E1805" s="273"/>
      <c r="F1805" s="273"/>
      <c r="G1805" s="273"/>
      <c r="H1805" s="273"/>
      <c r="I1805" s="273"/>
      <c r="J1805" s="273"/>
      <c r="K1805" s="273"/>
      <c r="L1805" s="273"/>
      <c r="M1805" s="273"/>
      <c r="BE1805" s="270"/>
      <c r="BH1805" s="249"/>
      <c r="BI1805" s="249"/>
      <c r="BJ1805" s="249"/>
      <c r="BK1805" s="249"/>
      <c r="BL1805" s="249"/>
      <c r="BM1805" s="249"/>
      <c r="BN1805" s="249"/>
      <c r="BO1805" s="249"/>
      <c r="BP1805" s="249"/>
      <c r="BQ1805" s="249"/>
      <c r="BR1805" s="249"/>
      <c r="BS1805" s="249"/>
      <c r="BT1805" s="249"/>
      <c r="BU1805" s="249"/>
      <c r="BV1805" s="249"/>
      <c r="BW1805" s="249"/>
      <c r="BX1805" s="249"/>
      <c r="BY1805" s="249"/>
      <c r="BZ1805" s="249"/>
      <c r="CE1805" s="249"/>
    </row>
    <row r="1806" spans="1:83" ht="14.4" x14ac:dyDescent="0.3">
      <c r="A1806" s="269"/>
      <c r="B1806" s="270"/>
      <c r="C1806" s="273"/>
      <c r="D1806" s="273"/>
      <c r="E1806" s="273"/>
      <c r="F1806" s="273"/>
      <c r="G1806" s="273"/>
      <c r="H1806" s="273"/>
      <c r="I1806" s="273"/>
      <c r="J1806" s="273"/>
      <c r="K1806" s="273"/>
      <c r="L1806" s="273"/>
      <c r="M1806" s="273"/>
      <c r="N1806" s="274"/>
      <c r="O1806" s="274"/>
      <c r="P1806" s="274"/>
      <c r="Q1806" s="274"/>
      <c r="R1806" s="274"/>
      <c r="S1806" s="274"/>
      <c r="T1806" s="274"/>
      <c r="U1806" s="274"/>
      <c r="V1806" s="274"/>
      <c r="W1806" s="274"/>
      <c r="X1806" s="274"/>
      <c r="Y1806" s="274"/>
      <c r="Z1806" s="274"/>
      <c r="AA1806" s="274"/>
      <c r="AB1806" s="274"/>
      <c r="AC1806" s="274"/>
      <c r="AD1806" s="274"/>
      <c r="AE1806" s="274"/>
      <c r="AF1806" s="274"/>
      <c r="AG1806" s="274"/>
      <c r="AH1806" s="274"/>
      <c r="AI1806" s="274"/>
      <c r="AJ1806" s="274"/>
      <c r="AK1806" s="274"/>
      <c r="AL1806" s="274"/>
      <c r="AM1806" s="274"/>
      <c r="AN1806" s="274"/>
      <c r="AO1806" s="274"/>
      <c r="AP1806" s="274"/>
      <c r="AQ1806" s="274"/>
      <c r="AR1806" s="274"/>
      <c r="AS1806" s="274"/>
      <c r="AT1806" s="274"/>
      <c r="AU1806" s="274"/>
      <c r="AV1806" s="274"/>
      <c r="AW1806" s="278"/>
      <c r="AX1806" s="274"/>
      <c r="AY1806" s="274"/>
      <c r="AZ1806" s="274"/>
      <c r="BA1806" s="274"/>
      <c r="BB1806" s="274"/>
      <c r="BC1806" s="274"/>
      <c r="BD1806" s="274"/>
      <c r="BE1806" s="270"/>
      <c r="BH1806" s="240"/>
      <c r="BI1806" s="240"/>
      <c r="BJ1806" s="240"/>
      <c r="BK1806" s="240"/>
      <c r="BL1806" s="240"/>
      <c r="BM1806" s="240"/>
      <c r="BN1806" s="240"/>
      <c r="BO1806" s="240"/>
      <c r="BP1806" s="240"/>
      <c r="BQ1806" s="240"/>
      <c r="BR1806" s="240"/>
      <c r="BS1806" s="240"/>
      <c r="BT1806" s="240"/>
      <c r="BU1806" s="240"/>
      <c r="BV1806" s="239"/>
      <c r="BW1806" s="240"/>
      <c r="BX1806" s="240"/>
      <c r="BY1806" s="240"/>
      <c r="BZ1806" s="240"/>
      <c r="CA1806" s="241"/>
      <c r="CB1806" s="241"/>
      <c r="CC1806" s="241"/>
      <c r="CD1806" s="241"/>
      <c r="CE1806" s="240"/>
    </row>
    <row r="1807" spans="1:83" ht="14.4" x14ac:dyDescent="0.3">
      <c r="A1807" s="269"/>
      <c r="B1807" s="270"/>
      <c r="C1807" s="273"/>
      <c r="D1807" s="273"/>
      <c r="E1807" s="273"/>
      <c r="F1807" s="273"/>
      <c r="G1807" s="273"/>
      <c r="H1807" s="273"/>
      <c r="I1807" s="273"/>
      <c r="J1807" s="273"/>
      <c r="K1807" s="273"/>
      <c r="L1807" s="273"/>
      <c r="M1807" s="273"/>
      <c r="N1807" s="274"/>
      <c r="O1807" s="274"/>
      <c r="P1807" s="274"/>
      <c r="Q1807" s="274"/>
      <c r="R1807" s="274"/>
      <c r="S1807" s="274"/>
      <c r="T1807" s="274"/>
      <c r="U1807" s="274"/>
      <c r="V1807" s="274"/>
      <c r="W1807" s="274"/>
      <c r="X1807" s="274"/>
      <c r="Y1807" s="274"/>
      <c r="Z1807" s="274"/>
      <c r="AA1807" s="274"/>
      <c r="AB1807" s="274"/>
      <c r="AC1807" s="274"/>
      <c r="AD1807" s="274"/>
      <c r="AE1807" s="274"/>
      <c r="AF1807" s="274"/>
      <c r="AG1807" s="274"/>
      <c r="AH1807" s="274"/>
      <c r="AI1807" s="274"/>
      <c r="AJ1807" s="274"/>
      <c r="AK1807" s="274"/>
      <c r="AL1807" s="274"/>
      <c r="AM1807" s="274"/>
      <c r="AN1807" s="274"/>
      <c r="AO1807" s="274"/>
      <c r="AP1807" s="274"/>
      <c r="AQ1807" s="274"/>
      <c r="AR1807" s="274"/>
      <c r="AS1807" s="274"/>
      <c r="AT1807" s="274"/>
      <c r="AU1807" s="274"/>
      <c r="AV1807" s="274"/>
      <c r="AW1807" s="278"/>
      <c r="AX1807" s="274"/>
      <c r="AY1807" s="274"/>
      <c r="AZ1807" s="274"/>
      <c r="BA1807" s="274"/>
      <c r="BB1807" s="274"/>
      <c r="BC1807" s="274"/>
      <c r="BD1807" s="274"/>
      <c r="BE1807" s="270"/>
      <c r="BH1807" s="249"/>
      <c r="BI1807" s="249"/>
      <c r="BJ1807" s="249"/>
      <c r="BK1807" s="249"/>
      <c r="BL1807" s="249"/>
      <c r="BM1807" s="249"/>
      <c r="BN1807" s="249"/>
      <c r="BO1807" s="249"/>
      <c r="BP1807" s="249"/>
      <c r="BQ1807" s="249"/>
      <c r="BR1807" s="249"/>
      <c r="BS1807" s="249"/>
      <c r="BT1807" s="249"/>
      <c r="BU1807" s="249"/>
      <c r="BV1807" s="249"/>
      <c r="BW1807" s="249"/>
      <c r="BX1807" s="249"/>
      <c r="BY1807" s="249"/>
      <c r="BZ1807" s="249"/>
      <c r="CE1807" s="249"/>
    </row>
    <row r="1808" spans="1:83" ht="14.4" x14ac:dyDescent="0.3">
      <c r="A1808" s="269"/>
      <c r="B1808" s="270"/>
      <c r="C1808" s="273"/>
      <c r="D1808" s="273"/>
      <c r="E1808" s="273"/>
      <c r="F1808" s="273"/>
      <c r="G1808" s="273"/>
      <c r="H1808" s="273"/>
      <c r="I1808" s="273"/>
      <c r="J1808" s="273"/>
      <c r="K1808" s="273"/>
      <c r="L1808" s="273"/>
      <c r="M1808" s="273"/>
      <c r="N1808" s="274"/>
      <c r="O1808" s="274"/>
      <c r="P1808" s="274"/>
      <c r="Q1808" s="274"/>
      <c r="R1808" s="274"/>
      <c r="S1808" s="274"/>
      <c r="T1808" s="274"/>
      <c r="U1808" s="274"/>
      <c r="V1808" s="274"/>
      <c r="W1808" s="274"/>
      <c r="X1808" s="274"/>
      <c r="Y1808" s="274"/>
      <c r="Z1808" s="274"/>
      <c r="AA1808" s="274"/>
      <c r="AB1808" s="274"/>
      <c r="AC1808" s="274"/>
      <c r="AD1808" s="274"/>
      <c r="AE1808" s="274"/>
      <c r="AF1808" s="274"/>
      <c r="AG1808" s="274"/>
      <c r="AH1808" s="274"/>
      <c r="AI1808" s="274"/>
      <c r="AJ1808" s="274"/>
      <c r="AK1808" s="274"/>
      <c r="AL1808" s="274"/>
      <c r="AM1808" s="274"/>
      <c r="AN1808" s="274"/>
      <c r="AO1808" s="274"/>
      <c r="AP1808" s="274"/>
      <c r="AQ1808" s="274"/>
      <c r="AR1808" s="274"/>
      <c r="AS1808" s="274"/>
      <c r="AT1808" s="274"/>
      <c r="AU1808" s="274"/>
      <c r="AV1808" s="274"/>
      <c r="AW1808" s="278"/>
      <c r="AX1808" s="274"/>
      <c r="AY1808" s="274"/>
      <c r="AZ1808" s="274"/>
      <c r="BA1808" s="274"/>
      <c r="BB1808" s="274"/>
      <c r="BC1808" s="274"/>
      <c r="BD1808" s="274"/>
      <c r="BE1808" s="270"/>
      <c r="BH1808" s="249"/>
      <c r="BI1808" s="249"/>
      <c r="BJ1808" s="249"/>
      <c r="BK1808" s="249"/>
      <c r="BL1808" s="249"/>
      <c r="BM1808" s="249"/>
      <c r="BN1808" s="249"/>
      <c r="BO1808" s="249"/>
      <c r="BP1808" s="249"/>
      <c r="BQ1808" s="249"/>
      <c r="BR1808" s="249"/>
      <c r="BS1808" s="249"/>
      <c r="BT1808" s="249"/>
      <c r="BU1808" s="249"/>
      <c r="BV1808" s="249"/>
      <c r="BW1808" s="249"/>
      <c r="BX1808" s="249"/>
      <c r="BY1808" s="249"/>
      <c r="BZ1808" s="249"/>
      <c r="CE1808" s="249"/>
    </row>
    <row r="1809" spans="1:83" ht="14.4" x14ac:dyDescent="0.3">
      <c r="A1809" s="269"/>
      <c r="B1809" s="270"/>
      <c r="C1809" s="273"/>
      <c r="D1809" s="273"/>
      <c r="E1809" s="273"/>
      <c r="F1809" s="273"/>
      <c r="G1809" s="273"/>
      <c r="H1809" s="273"/>
      <c r="I1809" s="273"/>
      <c r="J1809" s="273"/>
      <c r="K1809" s="273"/>
      <c r="L1809" s="273"/>
      <c r="M1809" s="273"/>
      <c r="N1809" s="274"/>
      <c r="O1809" s="274"/>
      <c r="P1809" s="274"/>
      <c r="Q1809" s="274"/>
      <c r="R1809" s="274"/>
      <c r="S1809" s="274"/>
      <c r="T1809" s="274"/>
      <c r="U1809" s="274"/>
      <c r="V1809" s="274"/>
      <c r="W1809" s="274"/>
      <c r="X1809" s="274"/>
      <c r="Y1809" s="274"/>
      <c r="Z1809" s="274"/>
      <c r="AA1809" s="274"/>
      <c r="AB1809" s="274"/>
      <c r="AC1809" s="274"/>
      <c r="AD1809" s="274"/>
      <c r="AE1809" s="274"/>
      <c r="AF1809" s="274"/>
      <c r="AG1809" s="274"/>
      <c r="AH1809" s="274"/>
      <c r="AI1809" s="274"/>
      <c r="AJ1809" s="274"/>
      <c r="AK1809" s="274"/>
      <c r="AL1809" s="274"/>
      <c r="AM1809" s="274"/>
      <c r="AN1809" s="274"/>
      <c r="AO1809" s="274"/>
      <c r="AP1809" s="274"/>
      <c r="AQ1809" s="274"/>
      <c r="AR1809" s="274"/>
      <c r="AS1809" s="274"/>
      <c r="AT1809" s="274"/>
      <c r="AU1809" s="274"/>
      <c r="AV1809" s="274"/>
      <c r="AW1809" s="278"/>
      <c r="AX1809" s="274"/>
      <c r="AY1809" s="274"/>
      <c r="AZ1809" s="274"/>
      <c r="BA1809" s="274"/>
      <c r="BB1809" s="274"/>
      <c r="BC1809" s="274"/>
      <c r="BD1809" s="274"/>
      <c r="BE1809" s="270"/>
      <c r="BH1809" s="240"/>
      <c r="BI1809" s="240"/>
      <c r="BJ1809" s="240"/>
      <c r="BK1809" s="240"/>
      <c r="BL1809" s="240"/>
      <c r="BM1809" s="240"/>
      <c r="BN1809" s="240"/>
      <c r="BO1809" s="240"/>
      <c r="BP1809" s="240"/>
      <c r="BQ1809" s="240"/>
      <c r="BR1809" s="240"/>
      <c r="BS1809" s="240"/>
      <c r="BT1809" s="240"/>
      <c r="BU1809" s="240"/>
      <c r="BV1809" s="239"/>
      <c r="BW1809" s="240"/>
      <c r="BX1809" s="240"/>
      <c r="BY1809" s="240"/>
      <c r="BZ1809" s="240"/>
      <c r="CA1809" s="241"/>
      <c r="CB1809" s="241"/>
      <c r="CC1809" s="241"/>
      <c r="CD1809" s="241"/>
      <c r="CE1809" s="240"/>
    </row>
    <row r="1810" spans="1:83" ht="14.4" x14ac:dyDescent="0.3">
      <c r="A1810" s="269"/>
      <c r="B1810" s="270"/>
      <c r="C1810" s="273"/>
      <c r="D1810" s="273"/>
      <c r="E1810" s="273"/>
      <c r="F1810" s="273"/>
      <c r="G1810" s="273"/>
      <c r="H1810" s="273"/>
      <c r="I1810" s="273"/>
      <c r="J1810" s="273"/>
      <c r="K1810" s="273"/>
      <c r="L1810" s="273"/>
      <c r="M1810" s="273"/>
      <c r="N1810" s="274"/>
      <c r="O1810" s="274"/>
      <c r="P1810" s="274"/>
      <c r="Q1810" s="274"/>
      <c r="R1810" s="274"/>
      <c r="S1810" s="274"/>
      <c r="T1810" s="274"/>
      <c r="U1810" s="274"/>
      <c r="V1810" s="274"/>
      <c r="W1810" s="274"/>
      <c r="X1810" s="274"/>
      <c r="Y1810" s="274"/>
      <c r="Z1810" s="274"/>
      <c r="AA1810" s="274"/>
      <c r="AB1810" s="274"/>
      <c r="AC1810" s="274"/>
      <c r="AD1810" s="274"/>
      <c r="AE1810" s="274"/>
      <c r="AF1810" s="274"/>
      <c r="AG1810" s="274"/>
      <c r="AH1810" s="274"/>
      <c r="AI1810" s="274"/>
      <c r="AJ1810" s="274"/>
      <c r="AK1810" s="274"/>
      <c r="AL1810" s="274"/>
      <c r="AM1810" s="274"/>
      <c r="AN1810" s="274"/>
      <c r="AO1810" s="274"/>
      <c r="AP1810" s="274"/>
      <c r="AQ1810" s="274"/>
      <c r="AR1810" s="274"/>
      <c r="AS1810" s="274"/>
      <c r="AT1810" s="274"/>
      <c r="AU1810" s="274"/>
      <c r="AV1810" s="274"/>
      <c r="AW1810" s="278"/>
      <c r="AX1810" s="274"/>
      <c r="AY1810" s="274"/>
      <c r="AZ1810" s="274"/>
      <c r="BA1810" s="274"/>
      <c r="BB1810" s="274"/>
      <c r="BC1810" s="274"/>
      <c r="BD1810" s="274"/>
      <c r="BE1810" s="270"/>
      <c r="BH1810" s="249"/>
      <c r="BI1810" s="249"/>
      <c r="BJ1810" s="249"/>
      <c r="BK1810" s="249"/>
      <c r="BL1810" s="249"/>
      <c r="BM1810" s="249"/>
      <c r="BN1810" s="249"/>
      <c r="BO1810" s="249"/>
      <c r="BP1810" s="249"/>
      <c r="BQ1810" s="249"/>
      <c r="BR1810" s="249"/>
      <c r="BS1810" s="249"/>
      <c r="BT1810" s="249"/>
      <c r="BU1810" s="249"/>
      <c r="BV1810" s="249"/>
      <c r="BW1810" s="249"/>
      <c r="BX1810" s="249"/>
      <c r="BY1810" s="249"/>
      <c r="BZ1810" s="249"/>
      <c r="CE1810" s="249"/>
    </row>
    <row r="1811" spans="1:83" ht="14.4" x14ac:dyDescent="0.3">
      <c r="A1811" s="269"/>
      <c r="B1811" s="270"/>
      <c r="C1811" s="273"/>
      <c r="D1811" s="273"/>
      <c r="E1811" s="273"/>
      <c r="F1811" s="273"/>
      <c r="G1811" s="273"/>
      <c r="H1811" s="273"/>
      <c r="I1811" s="273"/>
      <c r="J1811" s="273"/>
      <c r="K1811" s="273"/>
      <c r="L1811" s="273"/>
      <c r="M1811" s="273"/>
      <c r="N1811" s="274"/>
      <c r="O1811" s="274"/>
      <c r="P1811" s="274"/>
      <c r="Q1811" s="274"/>
      <c r="R1811" s="274"/>
      <c r="S1811" s="274"/>
      <c r="T1811" s="274"/>
      <c r="U1811" s="274"/>
      <c r="V1811" s="274"/>
      <c r="W1811" s="274"/>
      <c r="X1811" s="274"/>
      <c r="Y1811" s="274"/>
      <c r="Z1811" s="274"/>
      <c r="AA1811" s="274"/>
      <c r="AB1811" s="274"/>
      <c r="AC1811" s="274"/>
      <c r="AD1811" s="274"/>
      <c r="AE1811" s="274"/>
      <c r="AF1811" s="274"/>
      <c r="AG1811" s="274"/>
      <c r="AH1811" s="274"/>
      <c r="AI1811" s="274"/>
      <c r="AJ1811" s="274"/>
      <c r="AK1811" s="274"/>
      <c r="AL1811" s="274"/>
      <c r="AM1811" s="274"/>
      <c r="AN1811" s="274"/>
      <c r="AO1811" s="274"/>
      <c r="AP1811" s="274"/>
      <c r="AQ1811" s="274"/>
      <c r="AR1811" s="274"/>
      <c r="AS1811" s="274"/>
      <c r="AT1811" s="274"/>
      <c r="AU1811" s="274"/>
      <c r="AV1811" s="274"/>
      <c r="AW1811" s="278"/>
      <c r="AX1811" s="274"/>
      <c r="AY1811" s="274"/>
      <c r="AZ1811" s="274"/>
      <c r="BA1811" s="274"/>
      <c r="BB1811" s="274"/>
      <c r="BC1811" s="274"/>
      <c r="BD1811" s="274"/>
      <c r="BE1811" s="270"/>
      <c r="BH1811" s="249"/>
      <c r="BI1811" s="249"/>
      <c r="BJ1811" s="249"/>
      <c r="BK1811" s="249"/>
      <c r="BL1811" s="249"/>
      <c r="BM1811" s="249"/>
      <c r="BN1811" s="249"/>
      <c r="BO1811" s="249"/>
      <c r="BP1811" s="249"/>
      <c r="BQ1811" s="249"/>
      <c r="BR1811" s="249"/>
      <c r="BS1811" s="249"/>
      <c r="BT1811" s="249"/>
      <c r="BU1811" s="249"/>
      <c r="BV1811" s="249"/>
      <c r="BW1811" s="249"/>
      <c r="BX1811" s="249"/>
      <c r="BY1811" s="249"/>
      <c r="BZ1811" s="249"/>
      <c r="CE1811" s="249"/>
    </row>
    <row r="1812" spans="1:83" ht="14.4" x14ac:dyDescent="0.3">
      <c r="A1812" s="269"/>
      <c r="B1812" s="270"/>
      <c r="C1812" s="273"/>
      <c r="D1812" s="273"/>
      <c r="E1812" s="273"/>
      <c r="F1812" s="273"/>
      <c r="G1812" s="273"/>
      <c r="H1812" s="273"/>
      <c r="I1812" s="273"/>
      <c r="J1812" s="273"/>
      <c r="K1812" s="273"/>
      <c r="L1812" s="273"/>
      <c r="M1812" s="273"/>
      <c r="N1812" s="274"/>
      <c r="O1812" s="274"/>
      <c r="P1812" s="274"/>
      <c r="Q1812" s="274"/>
      <c r="R1812" s="274"/>
      <c r="S1812" s="274"/>
      <c r="T1812" s="274"/>
      <c r="U1812" s="274"/>
      <c r="V1812" s="274"/>
      <c r="W1812" s="274"/>
      <c r="X1812" s="274"/>
      <c r="Y1812" s="274"/>
      <c r="Z1812" s="274"/>
      <c r="AA1812" s="274"/>
      <c r="AB1812" s="274"/>
      <c r="AC1812" s="274"/>
      <c r="AD1812" s="274"/>
      <c r="AE1812" s="274"/>
      <c r="AF1812" s="274"/>
      <c r="AG1812" s="274"/>
      <c r="AH1812" s="274"/>
      <c r="AI1812" s="274"/>
      <c r="AJ1812" s="274"/>
      <c r="AK1812" s="274"/>
      <c r="AL1812" s="274"/>
      <c r="AM1812" s="274"/>
      <c r="AN1812" s="274"/>
      <c r="AO1812" s="274"/>
      <c r="AP1812" s="274"/>
      <c r="AQ1812" s="274"/>
      <c r="AR1812" s="274"/>
      <c r="AS1812" s="274"/>
      <c r="AT1812" s="274"/>
      <c r="AU1812" s="274"/>
      <c r="AV1812" s="274"/>
      <c r="AW1812" s="278"/>
      <c r="AX1812" s="274"/>
      <c r="AY1812" s="274"/>
      <c r="AZ1812" s="274"/>
      <c r="BA1812" s="274"/>
      <c r="BB1812" s="274"/>
      <c r="BC1812" s="274"/>
      <c r="BD1812" s="274"/>
      <c r="BE1812" s="270"/>
      <c r="BH1812" s="240"/>
      <c r="BI1812" s="240"/>
      <c r="BJ1812" s="240"/>
      <c r="BK1812" s="240"/>
      <c r="BL1812" s="240"/>
      <c r="BM1812" s="240"/>
      <c r="BN1812" s="240"/>
      <c r="BO1812" s="240"/>
      <c r="BP1812" s="240"/>
      <c r="BQ1812" s="240"/>
      <c r="BR1812" s="240"/>
      <c r="BS1812" s="240"/>
      <c r="BT1812" s="240"/>
      <c r="BU1812" s="240"/>
      <c r="BV1812" s="239"/>
      <c r="BW1812" s="240"/>
      <c r="BX1812" s="240"/>
      <c r="BY1812" s="240"/>
      <c r="BZ1812" s="240"/>
      <c r="CA1812" s="241"/>
      <c r="CB1812" s="241"/>
      <c r="CC1812" s="241"/>
      <c r="CD1812" s="241"/>
      <c r="CE1812" s="240"/>
    </row>
    <row r="1813" spans="1:83" ht="14.4" x14ac:dyDescent="0.3">
      <c r="A1813" s="269"/>
      <c r="B1813" s="270"/>
      <c r="C1813" s="273"/>
      <c r="D1813" s="273"/>
      <c r="E1813" s="273"/>
      <c r="F1813" s="273"/>
      <c r="G1813" s="273"/>
      <c r="H1813" s="273"/>
      <c r="I1813" s="273"/>
      <c r="J1813" s="273"/>
      <c r="K1813" s="273"/>
      <c r="L1813" s="273"/>
      <c r="M1813" s="273"/>
      <c r="N1813" s="274"/>
      <c r="O1813" s="274"/>
      <c r="P1813" s="274"/>
      <c r="Q1813" s="274"/>
      <c r="R1813" s="274"/>
      <c r="S1813" s="274"/>
      <c r="T1813" s="274"/>
      <c r="U1813" s="274"/>
      <c r="V1813" s="274"/>
      <c r="W1813" s="274"/>
      <c r="X1813" s="274"/>
      <c r="Y1813" s="274"/>
      <c r="Z1813" s="274"/>
      <c r="AA1813" s="274"/>
      <c r="AB1813" s="274"/>
      <c r="AC1813" s="274"/>
      <c r="AD1813" s="274"/>
      <c r="AE1813" s="274"/>
      <c r="AF1813" s="274"/>
      <c r="AG1813" s="274"/>
      <c r="AH1813" s="274"/>
      <c r="AI1813" s="274"/>
      <c r="AJ1813" s="274"/>
      <c r="AK1813" s="274"/>
      <c r="AL1813" s="274"/>
      <c r="AM1813" s="274"/>
      <c r="AN1813" s="274"/>
      <c r="AO1813" s="274"/>
      <c r="AP1813" s="274"/>
      <c r="AQ1813" s="274"/>
      <c r="AR1813" s="274"/>
      <c r="AS1813" s="274"/>
      <c r="AT1813" s="274"/>
      <c r="AU1813" s="274"/>
      <c r="AV1813" s="274"/>
      <c r="AW1813" s="278"/>
      <c r="AX1813" s="274"/>
      <c r="AY1813" s="274"/>
      <c r="AZ1813" s="274"/>
      <c r="BA1813" s="274"/>
      <c r="BB1813" s="274"/>
      <c r="BC1813" s="274"/>
      <c r="BD1813" s="274"/>
      <c r="BE1813" s="270"/>
      <c r="BH1813" s="240"/>
      <c r="BI1813" s="240"/>
      <c r="BJ1813" s="240"/>
      <c r="BK1813" s="240"/>
      <c r="BL1813" s="240"/>
      <c r="BM1813" s="240"/>
      <c r="BN1813" s="240"/>
      <c r="BO1813" s="240"/>
      <c r="BP1813" s="240"/>
      <c r="BQ1813" s="240"/>
      <c r="BR1813" s="240"/>
      <c r="BS1813" s="240"/>
      <c r="BT1813" s="240"/>
      <c r="BU1813" s="240"/>
      <c r="BV1813" s="239"/>
      <c r="BW1813" s="240"/>
      <c r="BX1813" s="240"/>
      <c r="BY1813" s="240"/>
      <c r="BZ1813" s="240"/>
      <c r="CA1813" s="241"/>
      <c r="CB1813" s="241"/>
      <c r="CC1813" s="241"/>
      <c r="CD1813" s="241"/>
      <c r="CE1813" s="240"/>
    </row>
    <row r="1814" spans="1:83" ht="14.4" x14ac:dyDescent="0.3">
      <c r="A1814" s="269"/>
      <c r="B1814" s="270"/>
      <c r="C1814" s="273"/>
      <c r="D1814" s="273"/>
      <c r="E1814" s="273"/>
      <c r="F1814" s="273"/>
      <c r="G1814" s="273"/>
      <c r="H1814" s="273"/>
      <c r="I1814" s="273"/>
      <c r="J1814" s="273"/>
      <c r="K1814" s="273"/>
      <c r="L1814" s="273"/>
      <c r="M1814" s="273"/>
      <c r="N1814" s="274"/>
      <c r="O1814" s="274"/>
      <c r="P1814" s="274"/>
      <c r="Q1814" s="274"/>
      <c r="R1814" s="274"/>
      <c r="S1814" s="274"/>
      <c r="T1814" s="274"/>
      <c r="U1814" s="274"/>
      <c r="V1814" s="274"/>
      <c r="W1814" s="274"/>
      <c r="X1814" s="274"/>
      <c r="Y1814" s="274"/>
      <c r="Z1814" s="274"/>
      <c r="AA1814" s="274"/>
      <c r="AB1814" s="274"/>
      <c r="AC1814" s="274"/>
      <c r="AD1814" s="274"/>
      <c r="AE1814" s="274"/>
      <c r="AF1814" s="274"/>
      <c r="AG1814" s="274"/>
      <c r="AH1814" s="274"/>
      <c r="AI1814" s="274"/>
      <c r="AJ1814" s="274"/>
      <c r="AK1814" s="274"/>
      <c r="AL1814" s="274"/>
      <c r="AM1814" s="274"/>
      <c r="AN1814" s="274"/>
      <c r="AO1814" s="274"/>
      <c r="AP1814" s="274"/>
      <c r="AQ1814" s="274"/>
      <c r="AR1814" s="274"/>
      <c r="AS1814" s="274"/>
      <c r="AT1814" s="274"/>
      <c r="AU1814" s="274"/>
      <c r="AV1814" s="274"/>
      <c r="AW1814" s="278"/>
      <c r="AX1814" s="274"/>
      <c r="AY1814" s="274"/>
      <c r="AZ1814" s="274"/>
      <c r="BA1814" s="274"/>
      <c r="BB1814" s="274"/>
      <c r="BC1814" s="274"/>
      <c r="BD1814" s="274"/>
      <c r="BE1814" s="270"/>
      <c r="BH1814" s="249"/>
      <c r="BI1814" s="249"/>
      <c r="BJ1814" s="249"/>
      <c r="BK1814" s="249"/>
      <c r="BL1814" s="249"/>
      <c r="BM1814" s="249"/>
      <c r="BN1814" s="249"/>
      <c r="BO1814" s="249"/>
      <c r="BP1814" s="249"/>
      <c r="BQ1814" s="249"/>
      <c r="BR1814" s="249"/>
      <c r="BS1814" s="249"/>
      <c r="BT1814" s="249"/>
      <c r="BU1814" s="249"/>
      <c r="BV1814" s="249"/>
      <c r="BW1814" s="249"/>
      <c r="BX1814" s="249"/>
      <c r="BY1814" s="249"/>
      <c r="BZ1814" s="249"/>
      <c r="CE1814" s="249"/>
    </row>
    <row r="1815" spans="1:83" ht="14.4" x14ac:dyDescent="0.3">
      <c r="A1815" s="269"/>
      <c r="B1815" s="270"/>
      <c r="C1815" s="273"/>
      <c r="D1815" s="273"/>
      <c r="E1815" s="273"/>
      <c r="F1815" s="273"/>
      <c r="G1815" s="273"/>
      <c r="H1815" s="273"/>
      <c r="I1815" s="273"/>
      <c r="J1815" s="273"/>
      <c r="K1815" s="273"/>
      <c r="L1815" s="273"/>
      <c r="M1815" s="273"/>
      <c r="N1815" s="274"/>
      <c r="O1815" s="274"/>
      <c r="P1815" s="274"/>
      <c r="Q1815" s="274"/>
      <c r="R1815" s="274"/>
      <c r="S1815" s="274"/>
      <c r="T1815" s="274"/>
      <c r="U1815" s="274"/>
      <c r="V1815" s="274"/>
      <c r="W1815" s="274"/>
      <c r="X1815" s="274"/>
      <c r="Y1815" s="274"/>
      <c r="Z1815" s="274"/>
      <c r="AA1815" s="274"/>
      <c r="AB1815" s="274"/>
      <c r="AC1815" s="274"/>
      <c r="AD1815" s="274"/>
      <c r="AE1815" s="274"/>
      <c r="AF1815" s="274"/>
      <c r="AG1815" s="274"/>
      <c r="AH1815" s="274"/>
      <c r="AI1815" s="274"/>
      <c r="AJ1815" s="274"/>
      <c r="AK1815" s="274"/>
      <c r="AL1815" s="274"/>
      <c r="AM1815" s="274"/>
      <c r="AN1815" s="274"/>
      <c r="AO1815" s="274"/>
      <c r="AP1815" s="274"/>
      <c r="AQ1815" s="274"/>
      <c r="AR1815" s="274"/>
      <c r="AS1815" s="274"/>
      <c r="AT1815" s="274"/>
      <c r="AU1815" s="274"/>
      <c r="AV1815" s="274"/>
      <c r="AW1815" s="278"/>
      <c r="AX1815" s="274"/>
      <c r="AY1815" s="274"/>
      <c r="AZ1815" s="274"/>
      <c r="BA1815" s="274"/>
      <c r="BB1815" s="274"/>
      <c r="BC1815" s="274"/>
      <c r="BD1815" s="274"/>
      <c r="BE1815" s="270"/>
      <c r="BH1815" s="240"/>
      <c r="BI1815" s="240"/>
      <c r="BJ1815" s="240"/>
      <c r="BK1815" s="240"/>
      <c r="BL1815" s="240"/>
      <c r="BM1815" s="240"/>
      <c r="BN1815" s="240"/>
      <c r="BO1815" s="240"/>
      <c r="BP1815" s="240"/>
      <c r="BQ1815" s="240"/>
      <c r="BR1815" s="240"/>
      <c r="BS1815" s="240"/>
      <c r="BT1815" s="240"/>
      <c r="BU1815" s="240"/>
      <c r="BV1815" s="239"/>
      <c r="BW1815" s="240"/>
      <c r="BX1815" s="240"/>
      <c r="BY1815" s="240"/>
      <c r="BZ1815" s="240"/>
      <c r="CA1815" s="241"/>
      <c r="CB1815" s="241"/>
      <c r="CC1815" s="241"/>
      <c r="CD1815" s="241"/>
      <c r="CE1815" s="240"/>
    </row>
    <row r="1816" spans="1:83" ht="14.4" x14ac:dyDescent="0.3">
      <c r="A1816" s="269"/>
      <c r="B1816" s="270"/>
      <c r="C1816" s="273"/>
      <c r="D1816" s="273"/>
      <c r="E1816" s="273"/>
      <c r="F1816" s="273"/>
      <c r="G1816" s="273"/>
      <c r="H1816" s="273"/>
      <c r="I1816" s="273"/>
      <c r="J1816" s="273"/>
      <c r="K1816" s="273"/>
      <c r="L1816" s="273"/>
      <c r="M1816" s="273"/>
      <c r="N1816" s="274"/>
      <c r="O1816" s="274"/>
      <c r="P1816" s="274"/>
      <c r="Q1816" s="274"/>
      <c r="R1816" s="274"/>
      <c r="S1816" s="274"/>
      <c r="T1816" s="274"/>
      <c r="U1816" s="274"/>
      <c r="V1816" s="274"/>
      <c r="W1816" s="274"/>
      <c r="X1816" s="274"/>
      <c r="Y1816" s="274"/>
      <c r="Z1816" s="274"/>
      <c r="AA1816" s="274"/>
      <c r="AB1816" s="274"/>
      <c r="AC1816" s="274"/>
      <c r="AD1816" s="274"/>
      <c r="AE1816" s="274"/>
      <c r="AF1816" s="274"/>
      <c r="AG1816" s="274"/>
      <c r="AH1816" s="274"/>
      <c r="AI1816" s="274"/>
      <c r="AJ1816" s="274"/>
      <c r="AK1816" s="274"/>
      <c r="AL1816" s="274"/>
      <c r="AM1816" s="274"/>
      <c r="AN1816" s="274"/>
      <c r="AO1816" s="274"/>
      <c r="AP1816" s="274"/>
      <c r="AQ1816" s="274"/>
      <c r="AR1816" s="274"/>
      <c r="AS1816" s="274"/>
      <c r="AT1816" s="274"/>
      <c r="AU1816" s="274"/>
      <c r="AV1816" s="274"/>
      <c r="AW1816" s="278"/>
      <c r="AX1816" s="274"/>
      <c r="AY1816" s="274"/>
      <c r="AZ1816" s="274"/>
      <c r="BA1816" s="274"/>
      <c r="BB1816" s="274"/>
      <c r="BC1816" s="274"/>
      <c r="BD1816" s="274"/>
      <c r="BE1816" s="270"/>
      <c r="BH1816" s="249"/>
      <c r="BI1816" s="249"/>
      <c r="BJ1816" s="249"/>
      <c r="BK1816" s="249"/>
      <c r="BL1816" s="249"/>
      <c r="BM1816" s="249"/>
      <c r="BN1816" s="249"/>
      <c r="BO1816" s="249"/>
      <c r="BP1816" s="249"/>
      <c r="BQ1816" s="249"/>
      <c r="BR1816" s="249"/>
      <c r="BS1816" s="249"/>
      <c r="BT1816" s="249"/>
      <c r="BU1816" s="249"/>
      <c r="BV1816" s="249"/>
      <c r="BW1816" s="249"/>
      <c r="BX1816" s="249"/>
      <c r="BY1816" s="249"/>
      <c r="BZ1816" s="249"/>
      <c r="CE1816" s="249"/>
    </row>
    <row r="1817" spans="1:83" ht="14.4" x14ac:dyDescent="0.3">
      <c r="A1817" s="269"/>
      <c r="B1817" s="270"/>
      <c r="C1817" s="273"/>
      <c r="D1817" s="273"/>
      <c r="E1817" s="273"/>
      <c r="F1817" s="273"/>
      <c r="G1817" s="273"/>
      <c r="H1817" s="273"/>
      <c r="I1817" s="273"/>
      <c r="J1817" s="273"/>
      <c r="K1817" s="273"/>
      <c r="L1817" s="273"/>
      <c r="M1817" s="273"/>
      <c r="N1817" s="274"/>
      <c r="O1817" s="274"/>
      <c r="P1817" s="274"/>
      <c r="Q1817" s="274"/>
      <c r="R1817" s="274"/>
      <c r="S1817" s="274"/>
      <c r="T1817" s="274"/>
      <c r="U1817" s="274"/>
      <c r="V1817" s="274"/>
      <c r="W1817" s="274"/>
      <c r="X1817" s="274"/>
      <c r="Y1817" s="274"/>
      <c r="Z1817" s="274"/>
      <c r="AA1817" s="274"/>
      <c r="AB1817" s="274"/>
      <c r="AC1817" s="274"/>
      <c r="AD1817" s="274"/>
      <c r="AE1817" s="274"/>
      <c r="AF1817" s="274"/>
      <c r="AG1817" s="274"/>
      <c r="AH1817" s="274"/>
      <c r="AI1817" s="274"/>
      <c r="AJ1817" s="274"/>
      <c r="AK1817" s="274"/>
      <c r="AL1817" s="274"/>
      <c r="AM1817" s="274"/>
      <c r="AN1817" s="274"/>
      <c r="AO1817" s="274"/>
      <c r="AP1817" s="274"/>
      <c r="AQ1817" s="274"/>
      <c r="AR1817" s="274"/>
      <c r="AS1817" s="274"/>
      <c r="AT1817" s="274"/>
      <c r="AU1817" s="274"/>
      <c r="AV1817" s="274"/>
      <c r="AW1817" s="278"/>
      <c r="AX1817" s="274"/>
      <c r="AY1817" s="274"/>
      <c r="AZ1817" s="274"/>
      <c r="BA1817" s="274"/>
      <c r="BB1817" s="274"/>
      <c r="BC1817" s="274"/>
      <c r="BD1817" s="274"/>
      <c r="BE1817" s="270"/>
      <c r="BH1817" s="249"/>
      <c r="BI1817" s="249"/>
      <c r="BJ1817" s="249"/>
      <c r="BK1817" s="249"/>
      <c r="BL1817" s="249"/>
      <c r="BM1817" s="249"/>
      <c r="BN1817" s="249"/>
      <c r="BO1817" s="249"/>
      <c r="BP1817" s="249"/>
      <c r="BQ1817" s="249"/>
      <c r="BR1817" s="249"/>
      <c r="BS1817" s="249"/>
      <c r="BT1817" s="249"/>
      <c r="BU1817" s="249"/>
      <c r="BV1817" s="249"/>
      <c r="BW1817" s="249"/>
      <c r="BX1817" s="249"/>
      <c r="BY1817" s="249"/>
      <c r="BZ1817" s="249"/>
      <c r="CE1817" s="249"/>
    </row>
    <row r="1818" spans="1:83" ht="14.4" x14ac:dyDescent="0.3">
      <c r="A1818" s="269"/>
      <c r="B1818" s="270"/>
      <c r="C1818" s="273"/>
      <c r="D1818" s="273"/>
      <c r="E1818" s="273"/>
      <c r="F1818" s="273"/>
      <c r="G1818" s="273"/>
      <c r="H1818" s="273"/>
      <c r="I1818" s="273"/>
      <c r="J1818" s="273"/>
      <c r="K1818" s="273"/>
      <c r="L1818" s="273"/>
      <c r="M1818" s="273"/>
      <c r="N1818" s="274"/>
      <c r="O1818" s="274"/>
      <c r="P1818" s="274"/>
      <c r="Q1818" s="274"/>
      <c r="R1818" s="274"/>
      <c r="S1818" s="274"/>
      <c r="T1818" s="274"/>
      <c r="U1818" s="274"/>
      <c r="V1818" s="274"/>
      <c r="W1818" s="274"/>
      <c r="X1818" s="274"/>
      <c r="Y1818" s="274"/>
      <c r="Z1818" s="274"/>
      <c r="AA1818" s="274"/>
      <c r="AB1818" s="274"/>
      <c r="AC1818" s="274"/>
      <c r="AD1818" s="274"/>
      <c r="AE1818" s="274"/>
      <c r="AF1818" s="274"/>
      <c r="AG1818" s="274"/>
      <c r="AH1818" s="274"/>
      <c r="AI1818" s="274"/>
      <c r="AJ1818" s="274"/>
      <c r="AK1818" s="274"/>
      <c r="AL1818" s="274"/>
      <c r="AM1818" s="274"/>
      <c r="AN1818" s="274"/>
      <c r="AO1818" s="274"/>
      <c r="AP1818" s="274"/>
      <c r="AQ1818" s="274"/>
      <c r="AR1818" s="274"/>
      <c r="AS1818" s="274"/>
      <c r="AT1818" s="274"/>
      <c r="AU1818" s="274"/>
      <c r="AV1818" s="274"/>
      <c r="AW1818" s="278"/>
      <c r="AX1818" s="274"/>
      <c r="AY1818" s="274"/>
      <c r="AZ1818" s="274"/>
      <c r="BA1818" s="274"/>
      <c r="BB1818" s="274"/>
      <c r="BC1818" s="274"/>
      <c r="BD1818" s="274"/>
      <c r="BE1818" s="270"/>
      <c r="BH1818" s="249"/>
      <c r="BI1818" s="249"/>
      <c r="BJ1818" s="249"/>
      <c r="BK1818" s="249"/>
      <c r="BL1818" s="249"/>
      <c r="BM1818" s="249"/>
      <c r="BN1818" s="249"/>
      <c r="BO1818" s="249"/>
      <c r="BP1818" s="249"/>
      <c r="BQ1818" s="249"/>
      <c r="BR1818" s="249"/>
      <c r="BS1818" s="249"/>
      <c r="BT1818" s="249"/>
      <c r="BU1818" s="249"/>
      <c r="BV1818" s="249"/>
      <c r="BW1818" s="249"/>
      <c r="BX1818" s="249"/>
      <c r="BY1818" s="249"/>
      <c r="BZ1818" s="249"/>
      <c r="CE1818" s="249"/>
    </row>
    <row r="1819" spans="1:83" ht="14.4" x14ac:dyDescent="0.3">
      <c r="A1819" s="269"/>
      <c r="B1819" s="270"/>
      <c r="C1819" s="273"/>
      <c r="D1819" s="273"/>
      <c r="E1819" s="273"/>
      <c r="F1819" s="273"/>
      <c r="G1819" s="273"/>
      <c r="H1819" s="273"/>
      <c r="I1819" s="273"/>
      <c r="J1819" s="273"/>
      <c r="K1819" s="273"/>
      <c r="L1819" s="273"/>
      <c r="M1819" s="273"/>
      <c r="N1819" s="274"/>
      <c r="O1819" s="274"/>
      <c r="P1819" s="274"/>
      <c r="Q1819" s="274"/>
      <c r="R1819" s="274"/>
      <c r="S1819" s="274"/>
      <c r="T1819" s="274"/>
      <c r="U1819" s="274"/>
      <c r="V1819" s="274"/>
      <c r="W1819" s="274"/>
      <c r="X1819" s="274"/>
      <c r="Y1819" s="274"/>
      <c r="Z1819" s="274"/>
      <c r="AA1819" s="274"/>
      <c r="AB1819" s="274"/>
      <c r="AC1819" s="274"/>
      <c r="AD1819" s="274"/>
      <c r="AE1819" s="274"/>
      <c r="AF1819" s="274"/>
      <c r="AG1819" s="274"/>
      <c r="AH1819" s="274"/>
      <c r="AI1819" s="274"/>
      <c r="AJ1819" s="274"/>
      <c r="AK1819" s="274"/>
      <c r="AL1819" s="274"/>
      <c r="AM1819" s="274"/>
      <c r="AN1819" s="274"/>
      <c r="AO1819" s="274"/>
      <c r="AP1819" s="274"/>
      <c r="AQ1819" s="274"/>
      <c r="AR1819" s="274"/>
      <c r="AS1819" s="274"/>
      <c r="AT1819" s="274"/>
      <c r="AU1819" s="274"/>
      <c r="AV1819" s="274"/>
      <c r="AW1819" s="278"/>
      <c r="AX1819" s="274"/>
      <c r="AY1819" s="274"/>
      <c r="AZ1819" s="274"/>
      <c r="BA1819" s="274"/>
      <c r="BB1819" s="274"/>
      <c r="BC1819" s="274"/>
      <c r="BD1819" s="274"/>
      <c r="BE1819" s="270"/>
      <c r="BH1819" s="240"/>
      <c r="BI1819" s="240"/>
      <c r="BJ1819" s="240"/>
      <c r="BK1819" s="240"/>
      <c r="BL1819" s="240"/>
      <c r="BM1819" s="240"/>
      <c r="BN1819" s="240"/>
      <c r="BO1819" s="240"/>
      <c r="BP1819" s="240"/>
      <c r="BQ1819" s="240"/>
      <c r="BR1819" s="240"/>
      <c r="BS1819" s="240"/>
      <c r="BT1819" s="240"/>
      <c r="BU1819" s="240"/>
      <c r="BV1819" s="239"/>
      <c r="BW1819" s="240"/>
      <c r="BX1819" s="240"/>
      <c r="BY1819" s="240"/>
      <c r="BZ1819" s="240"/>
      <c r="CA1819" s="241"/>
      <c r="CB1819" s="241"/>
      <c r="CC1819" s="241"/>
      <c r="CD1819" s="241"/>
      <c r="CE1819" s="240"/>
    </row>
    <row r="1820" spans="1:83" ht="14.4" x14ac:dyDescent="0.3">
      <c r="A1820" s="269"/>
      <c r="B1820" s="270"/>
      <c r="C1820" s="273"/>
      <c r="D1820" s="273"/>
      <c r="E1820" s="273"/>
      <c r="F1820" s="273"/>
      <c r="G1820" s="273"/>
      <c r="H1820" s="273"/>
      <c r="I1820" s="273"/>
      <c r="J1820" s="273"/>
      <c r="K1820" s="273"/>
      <c r="L1820" s="273"/>
      <c r="M1820" s="273"/>
      <c r="N1820" s="274"/>
      <c r="O1820" s="274"/>
      <c r="P1820" s="274"/>
      <c r="Q1820" s="274"/>
      <c r="R1820" s="274"/>
      <c r="S1820" s="274"/>
      <c r="T1820" s="274"/>
      <c r="U1820" s="274"/>
      <c r="V1820" s="274"/>
      <c r="W1820" s="274"/>
      <c r="X1820" s="274"/>
      <c r="Y1820" s="274"/>
      <c r="Z1820" s="274"/>
      <c r="AA1820" s="274"/>
      <c r="AB1820" s="274"/>
      <c r="AC1820" s="274"/>
      <c r="AD1820" s="274"/>
      <c r="AE1820" s="274"/>
      <c r="AF1820" s="274"/>
      <c r="AG1820" s="274"/>
      <c r="AH1820" s="274"/>
      <c r="AI1820" s="274"/>
      <c r="AJ1820" s="274"/>
      <c r="AK1820" s="274"/>
      <c r="AL1820" s="274"/>
      <c r="AM1820" s="274"/>
      <c r="AN1820" s="274"/>
      <c r="AO1820" s="274"/>
      <c r="AP1820" s="274"/>
      <c r="AQ1820" s="274"/>
      <c r="AR1820" s="274"/>
      <c r="AS1820" s="274"/>
      <c r="AT1820" s="274"/>
      <c r="AU1820" s="274"/>
      <c r="AV1820" s="274"/>
      <c r="AW1820" s="278"/>
      <c r="AX1820" s="274"/>
      <c r="AY1820" s="274"/>
      <c r="AZ1820" s="274"/>
      <c r="BA1820" s="274"/>
      <c r="BB1820" s="274"/>
      <c r="BC1820" s="274"/>
      <c r="BD1820" s="274"/>
      <c r="BE1820" s="270"/>
      <c r="BH1820" s="249"/>
      <c r="BI1820" s="249"/>
      <c r="BJ1820" s="249"/>
      <c r="BK1820" s="249"/>
      <c r="BL1820" s="249"/>
      <c r="BM1820" s="249"/>
      <c r="BN1820" s="249"/>
      <c r="BO1820" s="249"/>
      <c r="BP1820" s="249"/>
      <c r="BQ1820" s="249"/>
      <c r="BR1820" s="249"/>
      <c r="BS1820" s="249"/>
      <c r="BT1820" s="249"/>
      <c r="BU1820" s="249"/>
      <c r="BV1820" s="249"/>
      <c r="BW1820" s="249"/>
      <c r="BX1820" s="249"/>
      <c r="BY1820" s="249"/>
      <c r="BZ1820" s="249"/>
      <c r="CE1820" s="249"/>
    </row>
    <row r="1821" spans="1:83" ht="14.4" x14ac:dyDescent="0.3">
      <c r="A1821" s="269"/>
      <c r="B1821" s="270"/>
      <c r="C1821" s="273"/>
      <c r="D1821" s="273"/>
      <c r="E1821" s="273"/>
      <c r="F1821" s="273"/>
      <c r="G1821" s="273"/>
      <c r="H1821" s="273"/>
      <c r="I1821" s="273"/>
      <c r="J1821" s="273"/>
      <c r="K1821" s="273"/>
      <c r="L1821" s="273"/>
      <c r="M1821" s="273"/>
      <c r="N1821" s="274"/>
      <c r="O1821" s="274"/>
      <c r="P1821" s="274"/>
      <c r="Q1821" s="274"/>
      <c r="R1821" s="274"/>
      <c r="S1821" s="274"/>
      <c r="T1821" s="274"/>
      <c r="U1821" s="274"/>
      <c r="V1821" s="274"/>
      <c r="W1821" s="274"/>
      <c r="X1821" s="274"/>
      <c r="Y1821" s="274"/>
      <c r="Z1821" s="274"/>
      <c r="AA1821" s="274"/>
      <c r="AB1821" s="274"/>
      <c r="AC1821" s="274"/>
      <c r="AD1821" s="274"/>
      <c r="AE1821" s="274"/>
      <c r="AF1821" s="274"/>
      <c r="AG1821" s="274"/>
      <c r="AH1821" s="274"/>
      <c r="AI1821" s="274"/>
      <c r="AJ1821" s="274"/>
      <c r="AK1821" s="274"/>
      <c r="AL1821" s="274"/>
      <c r="AM1821" s="274"/>
      <c r="AN1821" s="274"/>
      <c r="AO1821" s="274"/>
      <c r="AP1821" s="274"/>
      <c r="AQ1821" s="274"/>
      <c r="AR1821" s="274"/>
      <c r="AS1821" s="274"/>
      <c r="AT1821" s="274"/>
      <c r="AU1821" s="274"/>
      <c r="AV1821" s="274"/>
      <c r="AW1821" s="278"/>
      <c r="AX1821" s="274"/>
      <c r="AY1821" s="274"/>
      <c r="AZ1821" s="274"/>
      <c r="BA1821" s="274"/>
      <c r="BB1821" s="274"/>
      <c r="BC1821" s="274"/>
      <c r="BD1821" s="274"/>
      <c r="BE1821" s="270"/>
      <c r="BH1821" s="249"/>
      <c r="BI1821" s="249"/>
      <c r="BJ1821" s="249"/>
      <c r="BK1821" s="249"/>
      <c r="BL1821" s="249"/>
      <c r="BM1821" s="249"/>
      <c r="BN1821" s="249"/>
      <c r="BO1821" s="249"/>
      <c r="BP1821" s="249"/>
      <c r="BQ1821" s="249"/>
      <c r="BR1821" s="249"/>
      <c r="BS1821" s="249"/>
      <c r="BT1821" s="249"/>
      <c r="BU1821" s="249"/>
      <c r="BV1821" s="249"/>
      <c r="BW1821" s="249"/>
      <c r="BX1821" s="249"/>
      <c r="BY1821" s="249"/>
      <c r="BZ1821" s="249"/>
      <c r="CE1821" s="249"/>
    </row>
    <row r="1822" spans="1:83" ht="14.4" x14ac:dyDescent="0.3">
      <c r="A1822" s="269"/>
      <c r="B1822" s="270"/>
      <c r="C1822" s="273"/>
      <c r="D1822" s="273"/>
      <c r="E1822" s="273"/>
      <c r="F1822" s="273"/>
      <c r="G1822" s="273"/>
      <c r="H1822" s="273"/>
      <c r="I1822" s="273"/>
      <c r="J1822" s="273"/>
      <c r="K1822" s="273"/>
      <c r="L1822" s="273"/>
      <c r="M1822" s="273"/>
      <c r="N1822" s="274"/>
      <c r="O1822" s="274"/>
      <c r="P1822" s="274"/>
      <c r="Q1822" s="274"/>
      <c r="R1822" s="274"/>
      <c r="S1822" s="274"/>
      <c r="T1822" s="274"/>
      <c r="U1822" s="274"/>
      <c r="V1822" s="274"/>
      <c r="W1822" s="274"/>
      <c r="X1822" s="274"/>
      <c r="Y1822" s="274"/>
      <c r="Z1822" s="274"/>
      <c r="AA1822" s="274"/>
      <c r="AB1822" s="274"/>
      <c r="AC1822" s="274"/>
      <c r="AD1822" s="274"/>
      <c r="AE1822" s="274"/>
      <c r="AF1822" s="274"/>
      <c r="AG1822" s="274"/>
      <c r="AH1822" s="274"/>
      <c r="AI1822" s="274"/>
      <c r="AJ1822" s="274"/>
      <c r="AK1822" s="274"/>
      <c r="AL1822" s="274"/>
      <c r="AM1822" s="274"/>
      <c r="AN1822" s="274"/>
      <c r="AO1822" s="274"/>
      <c r="AP1822" s="274"/>
      <c r="AQ1822" s="274"/>
      <c r="AR1822" s="274"/>
      <c r="AS1822" s="274"/>
      <c r="AT1822" s="274"/>
      <c r="AU1822" s="274"/>
      <c r="AV1822" s="274"/>
      <c r="AW1822" s="278"/>
      <c r="AX1822" s="274"/>
      <c r="AY1822" s="274"/>
      <c r="AZ1822" s="274"/>
      <c r="BA1822" s="274"/>
      <c r="BB1822" s="274"/>
      <c r="BC1822" s="274"/>
      <c r="BD1822" s="274"/>
      <c r="BE1822" s="270"/>
      <c r="BH1822" s="249"/>
      <c r="BI1822" s="249"/>
      <c r="BJ1822" s="249"/>
      <c r="BK1822" s="249"/>
      <c r="BL1822" s="249"/>
      <c r="BM1822" s="249"/>
      <c r="BN1822" s="249"/>
      <c r="BO1822" s="249"/>
      <c r="BP1822" s="249"/>
      <c r="BQ1822" s="249"/>
      <c r="BR1822" s="249"/>
      <c r="BS1822" s="249"/>
      <c r="BT1822" s="249"/>
      <c r="BU1822" s="249"/>
      <c r="BV1822" s="249"/>
      <c r="BW1822" s="249"/>
      <c r="BX1822" s="249"/>
      <c r="BY1822" s="249"/>
      <c r="BZ1822" s="249"/>
      <c r="CE1822" s="249"/>
    </row>
    <row r="1823" spans="1:83" ht="14.4" x14ac:dyDescent="0.3">
      <c r="A1823" s="269"/>
      <c r="B1823" s="270"/>
      <c r="C1823" s="273"/>
      <c r="D1823" s="273"/>
      <c r="E1823" s="273"/>
      <c r="F1823" s="273"/>
      <c r="G1823" s="273"/>
      <c r="H1823" s="273"/>
      <c r="I1823" s="273"/>
      <c r="J1823" s="273"/>
      <c r="K1823" s="273"/>
      <c r="L1823" s="273"/>
      <c r="M1823" s="273"/>
      <c r="N1823" s="274"/>
      <c r="O1823" s="274"/>
      <c r="P1823" s="274"/>
      <c r="Q1823" s="274"/>
      <c r="R1823" s="274"/>
      <c r="S1823" s="274"/>
      <c r="T1823" s="274"/>
      <c r="U1823" s="274"/>
      <c r="V1823" s="274"/>
      <c r="W1823" s="274"/>
      <c r="X1823" s="274"/>
      <c r="Y1823" s="274"/>
      <c r="Z1823" s="274"/>
      <c r="AA1823" s="274"/>
      <c r="AB1823" s="274"/>
      <c r="AC1823" s="274"/>
      <c r="AD1823" s="274"/>
      <c r="AE1823" s="274"/>
      <c r="AF1823" s="274"/>
      <c r="AG1823" s="274"/>
      <c r="AH1823" s="274"/>
      <c r="AI1823" s="274"/>
      <c r="AJ1823" s="274"/>
      <c r="AK1823" s="274"/>
      <c r="AL1823" s="274"/>
      <c r="AM1823" s="274"/>
      <c r="AN1823" s="274"/>
      <c r="AO1823" s="274"/>
      <c r="AP1823" s="274"/>
      <c r="AQ1823" s="274"/>
      <c r="AR1823" s="274"/>
      <c r="AS1823" s="274"/>
      <c r="AT1823" s="274"/>
      <c r="AU1823" s="274"/>
      <c r="AV1823" s="274"/>
      <c r="AW1823" s="278"/>
      <c r="AX1823" s="274"/>
      <c r="AY1823" s="274"/>
      <c r="AZ1823" s="274"/>
      <c r="BA1823" s="274"/>
      <c r="BB1823" s="274"/>
      <c r="BC1823" s="274"/>
      <c r="BD1823" s="274"/>
      <c r="BE1823" s="270"/>
      <c r="BH1823" s="249"/>
      <c r="BI1823" s="249"/>
      <c r="BJ1823" s="249"/>
      <c r="BK1823" s="249"/>
      <c r="BL1823" s="249"/>
      <c r="BM1823" s="249"/>
      <c r="BN1823" s="249"/>
      <c r="BO1823" s="249"/>
      <c r="BP1823" s="249"/>
      <c r="BQ1823" s="249"/>
      <c r="BR1823" s="249"/>
      <c r="BS1823" s="249"/>
      <c r="BT1823" s="249"/>
      <c r="BU1823" s="249"/>
      <c r="BV1823" s="249"/>
      <c r="BW1823" s="249"/>
      <c r="BX1823" s="249"/>
      <c r="BY1823" s="249"/>
      <c r="BZ1823" s="249"/>
      <c r="CE1823" s="249"/>
    </row>
    <row r="1824" spans="1:83" ht="14.4" x14ac:dyDescent="0.3">
      <c r="A1824" s="271"/>
      <c r="B1824" s="270"/>
      <c r="C1824" s="273"/>
      <c r="D1824" s="273"/>
      <c r="E1824" s="273"/>
      <c r="F1824" s="273"/>
      <c r="G1824" s="273"/>
      <c r="H1824" s="273"/>
      <c r="I1824" s="273"/>
      <c r="J1824" s="273"/>
      <c r="K1824" s="273"/>
      <c r="L1824" s="273"/>
      <c r="M1824" s="273"/>
      <c r="N1824" s="274"/>
      <c r="O1824" s="274"/>
      <c r="P1824" s="274"/>
      <c r="Q1824" s="274"/>
      <c r="R1824" s="274"/>
      <c r="S1824" s="274"/>
      <c r="T1824" s="274"/>
      <c r="U1824" s="274"/>
      <c r="V1824" s="274"/>
      <c r="W1824" s="274"/>
      <c r="X1824" s="274"/>
      <c r="Y1824" s="274"/>
      <c r="Z1824" s="274"/>
      <c r="AA1824" s="274"/>
      <c r="BE1824" s="270"/>
      <c r="BH1824" s="249"/>
      <c r="BI1824" s="249"/>
      <c r="BJ1824" s="249"/>
      <c r="BK1824" s="249"/>
      <c r="BL1824" s="249"/>
      <c r="BM1824" s="249"/>
      <c r="BN1824" s="249"/>
      <c r="BO1824" s="249"/>
      <c r="BP1824" s="249"/>
      <c r="BQ1824" s="249"/>
      <c r="BR1824" s="249"/>
      <c r="BS1824" s="249"/>
      <c r="BT1824" s="249"/>
      <c r="BU1824" s="249"/>
      <c r="BV1824" s="249"/>
      <c r="BW1824" s="249"/>
      <c r="BX1824" s="249"/>
      <c r="BY1824" s="249"/>
      <c r="BZ1824" s="249"/>
      <c r="CE1824" s="249"/>
    </row>
    <row r="1825" spans="1:83" ht="14.4" x14ac:dyDescent="0.3">
      <c r="A1825" s="269"/>
      <c r="B1825" s="270"/>
      <c r="C1825" s="273"/>
      <c r="D1825" s="273"/>
      <c r="E1825" s="273"/>
      <c r="F1825" s="273"/>
      <c r="G1825" s="273"/>
      <c r="H1825" s="273"/>
      <c r="I1825" s="273"/>
      <c r="J1825" s="273"/>
      <c r="K1825" s="273"/>
      <c r="L1825" s="273"/>
      <c r="M1825" s="273"/>
      <c r="N1825" s="274"/>
      <c r="O1825" s="274"/>
      <c r="P1825" s="274"/>
      <c r="Q1825" s="274"/>
      <c r="R1825" s="274"/>
      <c r="S1825" s="274"/>
      <c r="T1825" s="274"/>
      <c r="U1825" s="274"/>
      <c r="V1825" s="274"/>
      <c r="W1825" s="274"/>
      <c r="X1825" s="274"/>
      <c r="Y1825" s="274"/>
      <c r="Z1825" s="274"/>
      <c r="AA1825" s="274"/>
      <c r="AB1825" s="274"/>
      <c r="AC1825" s="274"/>
      <c r="AD1825" s="274"/>
      <c r="AE1825" s="274"/>
      <c r="AF1825" s="274"/>
      <c r="AG1825" s="274"/>
      <c r="AH1825" s="274"/>
      <c r="AI1825" s="274"/>
      <c r="AJ1825" s="274"/>
      <c r="AK1825" s="274"/>
      <c r="AL1825" s="274"/>
      <c r="AM1825" s="274"/>
      <c r="AN1825" s="274"/>
      <c r="AO1825" s="274"/>
      <c r="AP1825" s="274"/>
      <c r="AQ1825" s="274"/>
      <c r="AR1825" s="274"/>
      <c r="AS1825" s="274"/>
      <c r="AT1825" s="274"/>
      <c r="AU1825" s="274"/>
      <c r="AV1825" s="274"/>
      <c r="AW1825" s="278"/>
      <c r="AX1825" s="274"/>
      <c r="AY1825" s="274"/>
      <c r="AZ1825" s="274"/>
      <c r="BA1825" s="274"/>
      <c r="BB1825" s="274"/>
      <c r="BC1825" s="274"/>
      <c r="BD1825" s="274"/>
      <c r="BE1825" s="270"/>
      <c r="BH1825" s="240"/>
      <c r="BI1825" s="240"/>
      <c r="BJ1825" s="240"/>
      <c r="BK1825" s="240"/>
      <c r="BL1825" s="240"/>
      <c r="BM1825" s="240"/>
      <c r="BN1825" s="240"/>
      <c r="BO1825" s="240"/>
      <c r="BP1825" s="240"/>
      <c r="BQ1825" s="240"/>
      <c r="BR1825" s="240"/>
      <c r="BS1825" s="240"/>
      <c r="BT1825" s="240"/>
      <c r="BU1825" s="240"/>
      <c r="BV1825" s="239"/>
      <c r="BW1825" s="240"/>
      <c r="BX1825" s="240"/>
      <c r="BY1825" s="240"/>
      <c r="BZ1825" s="240"/>
      <c r="CA1825" s="241"/>
      <c r="CB1825" s="241"/>
      <c r="CC1825" s="241"/>
      <c r="CD1825" s="241"/>
      <c r="CE1825" s="240"/>
    </row>
    <row r="1826" spans="1:83" ht="14.4" x14ac:dyDescent="0.3">
      <c r="A1826" s="269"/>
      <c r="B1826" s="270"/>
      <c r="C1826" s="273"/>
      <c r="D1826" s="273"/>
      <c r="E1826" s="273"/>
      <c r="F1826" s="273"/>
      <c r="G1826" s="273"/>
      <c r="H1826" s="273"/>
      <c r="I1826" s="273"/>
      <c r="J1826" s="273"/>
      <c r="K1826" s="273"/>
      <c r="L1826" s="273"/>
      <c r="M1826" s="273"/>
      <c r="N1826" s="274"/>
      <c r="O1826" s="274"/>
      <c r="P1826" s="274"/>
      <c r="Q1826" s="274"/>
      <c r="R1826" s="274"/>
      <c r="S1826" s="274"/>
      <c r="T1826" s="274"/>
      <c r="U1826" s="274"/>
      <c r="V1826" s="274"/>
      <c r="W1826" s="274"/>
      <c r="X1826" s="274"/>
      <c r="Y1826" s="274"/>
      <c r="Z1826" s="274"/>
      <c r="AA1826" s="274"/>
      <c r="AB1826" s="274"/>
      <c r="AC1826" s="274"/>
      <c r="AD1826" s="274"/>
      <c r="AE1826" s="274"/>
      <c r="AF1826" s="274"/>
      <c r="AG1826" s="274"/>
      <c r="AH1826" s="274"/>
      <c r="AI1826" s="274"/>
      <c r="AJ1826" s="274"/>
      <c r="AK1826" s="274"/>
      <c r="AL1826" s="274"/>
      <c r="AM1826" s="274"/>
      <c r="AN1826" s="274"/>
      <c r="AO1826" s="274"/>
      <c r="AP1826" s="274"/>
      <c r="AQ1826" s="274"/>
      <c r="AR1826" s="274"/>
      <c r="AS1826" s="274"/>
      <c r="AT1826" s="274"/>
      <c r="AU1826" s="274"/>
      <c r="AV1826" s="274"/>
      <c r="AW1826" s="278"/>
      <c r="AX1826" s="274"/>
      <c r="AY1826" s="274"/>
      <c r="AZ1826" s="274"/>
      <c r="BA1826" s="274"/>
      <c r="BB1826" s="274"/>
      <c r="BC1826" s="274"/>
      <c r="BD1826" s="274"/>
      <c r="BE1826" s="270"/>
      <c r="BH1826" s="249"/>
      <c r="BI1826" s="249"/>
      <c r="BJ1826" s="249"/>
      <c r="BK1826" s="249"/>
      <c r="BL1826" s="249"/>
      <c r="BM1826" s="249"/>
      <c r="BN1826" s="249"/>
      <c r="BO1826" s="249"/>
      <c r="BP1826" s="249"/>
      <c r="BQ1826" s="249"/>
      <c r="BR1826" s="249"/>
      <c r="BS1826" s="249"/>
      <c r="BT1826" s="249"/>
      <c r="BU1826" s="249"/>
      <c r="BV1826" s="249"/>
      <c r="BW1826" s="249"/>
      <c r="BX1826" s="249"/>
      <c r="BY1826" s="249"/>
      <c r="BZ1826" s="249"/>
      <c r="CE1826" s="249"/>
    </row>
    <row r="1827" spans="1:83" ht="14.4" x14ac:dyDescent="0.3">
      <c r="A1827" s="269"/>
      <c r="B1827" s="270"/>
      <c r="C1827" s="273"/>
      <c r="D1827" s="273"/>
      <c r="E1827" s="273"/>
      <c r="F1827" s="273"/>
      <c r="G1827" s="273"/>
      <c r="H1827" s="273"/>
      <c r="I1827" s="273"/>
      <c r="J1827" s="273"/>
      <c r="K1827" s="273"/>
      <c r="L1827" s="273"/>
      <c r="M1827" s="273"/>
      <c r="N1827" s="274"/>
      <c r="O1827" s="274"/>
      <c r="P1827" s="274"/>
      <c r="Q1827" s="274"/>
      <c r="R1827" s="274"/>
      <c r="S1827" s="274"/>
      <c r="T1827" s="274"/>
      <c r="U1827" s="274"/>
      <c r="V1827" s="274"/>
      <c r="W1827" s="274"/>
      <c r="X1827" s="274"/>
      <c r="Y1827" s="274"/>
      <c r="Z1827" s="274"/>
      <c r="AA1827" s="274"/>
      <c r="AB1827" s="274"/>
      <c r="AC1827" s="274"/>
      <c r="AD1827" s="274"/>
      <c r="AE1827" s="274"/>
      <c r="AF1827" s="274"/>
      <c r="AG1827" s="274"/>
      <c r="AH1827" s="274"/>
      <c r="AI1827" s="274"/>
      <c r="AJ1827" s="274"/>
      <c r="AK1827" s="274"/>
      <c r="AL1827" s="274"/>
      <c r="AM1827" s="274"/>
      <c r="AN1827" s="274"/>
      <c r="AO1827" s="274"/>
      <c r="AP1827" s="274"/>
      <c r="AQ1827" s="274"/>
      <c r="AR1827" s="274"/>
      <c r="AS1827" s="274"/>
      <c r="AT1827" s="274"/>
      <c r="AU1827" s="274"/>
      <c r="AV1827" s="274"/>
      <c r="AW1827" s="278"/>
      <c r="AX1827" s="274"/>
      <c r="AY1827" s="274"/>
      <c r="AZ1827" s="274"/>
      <c r="BA1827" s="274"/>
      <c r="BB1827" s="274"/>
      <c r="BC1827" s="274"/>
      <c r="BD1827" s="274"/>
      <c r="BE1827" s="270"/>
      <c r="BH1827" s="240"/>
      <c r="BI1827" s="240"/>
      <c r="BJ1827" s="240"/>
      <c r="BK1827" s="240"/>
      <c r="BL1827" s="240"/>
      <c r="BM1827" s="240"/>
      <c r="BN1827" s="240"/>
      <c r="BO1827" s="240"/>
      <c r="BP1827" s="240"/>
      <c r="BQ1827" s="240"/>
      <c r="BR1827" s="240"/>
      <c r="BS1827" s="240"/>
      <c r="BT1827" s="240"/>
      <c r="BU1827" s="240"/>
      <c r="BV1827" s="239"/>
      <c r="BW1827" s="240"/>
      <c r="BX1827" s="240"/>
      <c r="BY1827" s="240"/>
      <c r="BZ1827" s="240"/>
      <c r="CA1827" s="241"/>
      <c r="CB1827" s="241"/>
      <c r="CC1827" s="241"/>
      <c r="CD1827" s="241"/>
      <c r="CE1827" s="240"/>
    </row>
    <row r="1828" spans="1:83" ht="14.4" x14ac:dyDescent="0.3">
      <c r="A1828" s="269"/>
      <c r="B1828" s="270"/>
      <c r="C1828" s="273"/>
      <c r="D1828" s="273"/>
      <c r="E1828" s="273"/>
      <c r="F1828" s="273"/>
      <c r="G1828" s="273"/>
      <c r="H1828" s="273"/>
      <c r="I1828" s="273"/>
      <c r="J1828" s="273"/>
      <c r="K1828" s="273"/>
      <c r="L1828" s="273"/>
      <c r="M1828" s="273"/>
      <c r="N1828" s="274"/>
      <c r="O1828" s="274"/>
      <c r="P1828" s="274"/>
      <c r="Q1828" s="274"/>
      <c r="R1828" s="274"/>
      <c r="S1828" s="274"/>
      <c r="T1828" s="274"/>
      <c r="U1828" s="274"/>
      <c r="V1828" s="274"/>
      <c r="W1828" s="274"/>
      <c r="X1828" s="274"/>
      <c r="Y1828" s="274"/>
      <c r="Z1828" s="274"/>
      <c r="AA1828" s="274"/>
      <c r="AB1828" s="274"/>
      <c r="AC1828" s="274"/>
      <c r="AD1828" s="274"/>
      <c r="AE1828" s="274"/>
      <c r="AF1828" s="274"/>
      <c r="AG1828" s="274"/>
      <c r="AH1828" s="274"/>
      <c r="AI1828" s="274"/>
      <c r="AJ1828" s="274"/>
      <c r="AK1828" s="274"/>
      <c r="AL1828" s="274"/>
      <c r="AM1828" s="274"/>
      <c r="AN1828" s="274"/>
      <c r="AO1828" s="274"/>
      <c r="AP1828" s="274"/>
      <c r="AQ1828" s="274"/>
      <c r="AR1828" s="274"/>
      <c r="AS1828" s="274"/>
      <c r="AT1828" s="274"/>
      <c r="AU1828" s="274"/>
      <c r="AV1828" s="274"/>
      <c r="AW1828" s="278"/>
      <c r="AX1828" s="274"/>
      <c r="AY1828" s="274"/>
      <c r="AZ1828" s="274"/>
      <c r="BA1828" s="274"/>
      <c r="BB1828" s="274"/>
      <c r="BC1828" s="274"/>
      <c r="BD1828" s="274"/>
      <c r="BE1828" s="270"/>
      <c r="BH1828" s="240"/>
      <c r="BI1828" s="240"/>
      <c r="BJ1828" s="240"/>
      <c r="BK1828" s="240"/>
      <c r="BL1828" s="240"/>
      <c r="BM1828" s="240"/>
      <c r="BN1828" s="240"/>
      <c r="BO1828" s="240"/>
      <c r="BP1828" s="240"/>
      <c r="BQ1828" s="240"/>
      <c r="BR1828" s="240"/>
      <c r="BS1828" s="240"/>
      <c r="BT1828" s="240"/>
      <c r="BU1828" s="240"/>
      <c r="BV1828" s="239"/>
      <c r="BW1828" s="240"/>
      <c r="BX1828" s="240"/>
      <c r="BY1828" s="240"/>
      <c r="BZ1828" s="240"/>
      <c r="CA1828" s="241"/>
      <c r="CB1828" s="241"/>
      <c r="CC1828" s="241"/>
      <c r="CD1828" s="241"/>
      <c r="CE1828" s="240"/>
    </row>
    <row r="1829" spans="1:83" ht="14.4" x14ac:dyDescent="0.3">
      <c r="A1829" s="269"/>
      <c r="B1829" s="270"/>
      <c r="C1829" s="273"/>
      <c r="D1829" s="273"/>
      <c r="E1829" s="273"/>
      <c r="F1829" s="273"/>
      <c r="G1829" s="273"/>
      <c r="H1829" s="273"/>
      <c r="I1829" s="273"/>
      <c r="J1829" s="273"/>
      <c r="K1829" s="273"/>
      <c r="L1829" s="273"/>
      <c r="M1829" s="273"/>
      <c r="N1829" s="274"/>
      <c r="O1829" s="274"/>
      <c r="P1829" s="274"/>
      <c r="Q1829" s="274"/>
      <c r="R1829" s="274"/>
      <c r="S1829" s="274"/>
      <c r="T1829" s="274"/>
      <c r="U1829" s="274"/>
      <c r="V1829" s="274"/>
      <c r="W1829" s="274"/>
      <c r="X1829" s="274"/>
      <c r="Y1829" s="274"/>
      <c r="Z1829" s="274"/>
      <c r="AA1829" s="274"/>
      <c r="AB1829" s="274"/>
      <c r="AC1829" s="274"/>
      <c r="AD1829" s="274"/>
      <c r="AE1829" s="274"/>
      <c r="AF1829" s="274"/>
      <c r="AG1829" s="274"/>
      <c r="AH1829" s="274"/>
      <c r="AI1829" s="274"/>
      <c r="AJ1829" s="274"/>
      <c r="AK1829" s="274"/>
      <c r="AL1829" s="274"/>
      <c r="AM1829" s="274"/>
      <c r="AN1829" s="274"/>
      <c r="AO1829" s="274"/>
      <c r="AP1829" s="274"/>
      <c r="AQ1829" s="274"/>
      <c r="AR1829" s="274"/>
      <c r="AS1829" s="274"/>
      <c r="AT1829" s="274"/>
      <c r="AU1829" s="274"/>
      <c r="AV1829" s="274"/>
      <c r="AW1829" s="278"/>
      <c r="AX1829" s="274"/>
      <c r="AY1829" s="274"/>
      <c r="AZ1829" s="274"/>
      <c r="BA1829" s="274"/>
      <c r="BB1829" s="274"/>
      <c r="BC1829" s="274"/>
      <c r="BD1829" s="274"/>
      <c r="BE1829" s="270"/>
      <c r="BH1829" s="240"/>
      <c r="BI1829" s="240"/>
      <c r="BJ1829" s="240"/>
      <c r="BK1829" s="240"/>
      <c r="BL1829" s="240"/>
      <c r="BM1829" s="240"/>
      <c r="BN1829" s="240"/>
      <c r="BO1829" s="240"/>
      <c r="BP1829" s="240"/>
      <c r="BQ1829" s="240"/>
      <c r="BR1829" s="240"/>
      <c r="BS1829" s="240"/>
      <c r="BT1829" s="240"/>
      <c r="BU1829" s="240"/>
      <c r="BV1829" s="239"/>
      <c r="BW1829" s="240"/>
      <c r="BX1829" s="240"/>
      <c r="BY1829" s="240"/>
      <c r="BZ1829" s="240"/>
      <c r="CA1829" s="241"/>
      <c r="CB1829" s="241"/>
      <c r="CC1829" s="241"/>
      <c r="CD1829" s="241"/>
      <c r="CE1829" s="240"/>
    </row>
    <row r="1830" spans="1:83" ht="14.4" x14ac:dyDescent="0.3">
      <c r="A1830" s="269"/>
      <c r="B1830" s="270"/>
      <c r="C1830" s="273"/>
      <c r="D1830" s="273"/>
      <c r="E1830" s="273"/>
      <c r="F1830" s="273"/>
      <c r="G1830" s="273"/>
      <c r="H1830" s="273"/>
      <c r="I1830" s="273"/>
      <c r="J1830" s="273"/>
      <c r="K1830" s="273"/>
      <c r="L1830" s="273"/>
      <c r="M1830" s="273"/>
      <c r="N1830" s="274"/>
      <c r="O1830" s="274"/>
      <c r="P1830" s="274"/>
      <c r="Q1830" s="274"/>
      <c r="R1830" s="274"/>
      <c r="S1830" s="274"/>
      <c r="T1830" s="274"/>
      <c r="U1830" s="274"/>
      <c r="V1830" s="274"/>
      <c r="W1830" s="274"/>
      <c r="X1830" s="274"/>
      <c r="Y1830" s="274"/>
      <c r="Z1830" s="274"/>
      <c r="AA1830" s="274"/>
      <c r="AB1830" s="274"/>
      <c r="AC1830" s="274"/>
      <c r="AD1830" s="274"/>
      <c r="AE1830" s="274"/>
      <c r="AF1830" s="274"/>
      <c r="AG1830" s="274"/>
      <c r="AH1830" s="274"/>
      <c r="AI1830" s="274"/>
      <c r="AJ1830" s="274"/>
      <c r="AK1830" s="274"/>
      <c r="AL1830" s="274"/>
      <c r="AM1830" s="274"/>
      <c r="AN1830" s="274"/>
      <c r="AO1830" s="274"/>
      <c r="AP1830" s="274"/>
      <c r="AQ1830" s="274"/>
      <c r="AR1830" s="274"/>
      <c r="AS1830" s="274"/>
      <c r="AT1830" s="274"/>
      <c r="AU1830" s="274"/>
      <c r="AV1830" s="274"/>
      <c r="AW1830" s="278"/>
      <c r="AX1830" s="274"/>
      <c r="AY1830" s="274"/>
      <c r="AZ1830" s="274"/>
      <c r="BA1830" s="274"/>
      <c r="BB1830" s="274"/>
      <c r="BC1830" s="274"/>
      <c r="BD1830" s="274"/>
      <c r="BE1830" s="270"/>
      <c r="BH1830" s="249"/>
      <c r="BI1830" s="249"/>
      <c r="BJ1830" s="249"/>
      <c r="BK1830" s="249"/>
      <c r="BL1830" s="249"/>
      <c r="BM1830" s="249"/>
      <c r="BN1830" s="249"/>
      <c r="BO1830" s="249"/>
      <c r="BP1830" s="249"/>
      <c r="BQ1830" s="249"/>
      <c r="BR1830" s="249"/>
      <c r="BS1830" s="249"/>
      <c r="BT1830" s="249"/>
      <c r="BU1830" s="249"/>
      <c r="BV1830" s="249"/>
      <c r="BW1830" s="249"/>
      <c r="BX1830" s="249"/>
      <c r="BY1830" s="249"/>
      <c r="BZ1830" s="249"/>
      <c r="CE1830" s="249"/>
    </row>
    <row r="1831" spans="1:83" ht="14.4" x14ac:dyDescent="0.3">
      <c r="A1831" s="269"/>
      <c r="B1831" s="270"/>
      <c r="C1831" s="273"/>
      <c r="D1831" s="273"/>
      <c r="E1831" s="273"/>
      <c r="F1831" s="273"/>
      <c r="G1831" s="273"/>
      <c r="H1831" s="273"/>
      <c r="I1831" s="273"/>
      <c r="J1831" s="273"/>
      <c r="K1831" s="273"/>
      <c r="L1831" s="273"/>
      <c r="M1831" s="273"/>
      <c r="N1831" s="274"/>
      <c r="O1831" s="274"/>
      <c r="P1831" s="274"/>
      <c r="Q1831" s="274"/>
      <c r="R1831" s="274"/>
      <c r="S1831" s="274"/>
      <c r="T1831" s="274"/>
      <c r="U1831" s="274"/>
      <c r="V1831" s="274"/>
      <c r="W1831" s="274"/>
      <c r="X1831" s="274"/>
      <c r="Y1831" s="274"/>
      <c r="Z1831" s="274"/>
      <c r="AA1831" s="274"/>
      <c r="AB1831" s="274"/>
      <c r="AC1831" s="274"/>
      <c r="AD1831" s="274"/>
      <c r="AE1831" s="274"/>
      <c r="AF1831" s="274"/>
      <c r="AG1831" s="274"/>
      <c r="AH1831" s="274"/>
      <c r="AI1831" s="274"/>
      <c r="AJ1831" s="274"/>
      <c r="AK1831" s="274"/>
      <c r="AL1831" s="274"/>
      <c r="AM1831" s="274"/>
      <c r="AN1831" s="274"/>
      <c r="AO1831" s="274"/>
      <c r="AP1831" s="274"/>
      <c r="AQ1831" s="274"/>
      <c r="AR1831" s="274"/>
      <c r="AS1831" s="274"/>
      <c r="AT1831" s="274"/>
      <c r="AU1831" s="274"/>
      <c r="AV1831" s="274"/>
      <c r="AW1831" s="278"/>
      <c r="AX1831" s="274"/>
      <c r="AY1831" s="274"/>
      <c r="AZ1831" s="274"/>
      <c r="BA1831" s="274"/>
      <c r="BB1831" s="274"/>
      <c r="BC1831" s="274"/>
      <c r="BD1831" s="274"/>
      <c r="BE1831" s="270"/>
      <c r="BH1831" s="249"/>
      <c r="BI1831" s="249"/>
      <c r="BJ1831" s="249"/>
      <c r="BK1831" s="249"/>
      <c r="BL1831" s="249"/>
      <c r="BM1831" s="249"/>
      <c r="BN1831" s="249"/>
      <c r="BO1831" s="249"/>
      <c r="BP1831" s="249"/>
      <c r="BQ1831" s="249"/>
      <c r="BR1831" s="249"/>
      <c r="BS1831" s="249"/>
      <c r="BT1831" s="249"/>
      <c r="BU1831" s="249"/>
      <c r="BV1831" s="249"/>
      <c r="BW1831" s="249"/>
      <c r="BX1831" s="249"/>
      <c r="BY1831" s="249"/>
      <c r="BZ1831" s="249"/>
      <c r="CE1831" s="249"/>
    </row>
    <row r="1832" spans="1:83" ht="14.4" x14ac:dyDescent="0.3">
      <c r="A1832" s="269"/>
      <c r="B1832" s="270"/>
      <c r="C1832" s="273"/>
      <c r="D1832" s="273"/>
      <c r="E1832" s="273"/>
      <c r="F1832" s="273"/>
      <c r="G1832" s="273"/>
      <c r="H1832" s="273"/>
      <c r="I1832" s="273"/>
      <c r="J1832" s="273"/>
      <c r="K1832" s="273"/>
      <c r="L1832" s="273"/>
      <c r="M1832" s="273"/>
      <c r="N1832" s="274"/>
      <c r="O1832" s="274"/>
      <c r="P1832" s="274"/>
      <c r="Q1832" s="274"/>
      <c r="R1832" s="274"/>
      <c r="S1832" s="274"/>
      <c r="T1832" s="274"/>
      <c r="U1832" s="274"/>
      <c r="V1832" s="274"/>
      <c r="W1832" s="274"/>
      <c r="X1832" s="274"/>
      <c r="Y1832" s="274"/>
      <c r="Z1832" s="274"/>
      <c r="AA1832" s="274"/>
      <c r="AB1832" s="274"/>
      <c r="AC1832" s="274"/>
      <c r="AD1832" s="274"/>
      <c r="AE1832" s="274"/>
      <c r="AF1832" s="274"/>
      <c r="AG1832" s="274"/>
      <c r="AH1832" s="274"/>
      <c r="AI1832" s="274"/>
      <c r="AJ1832" s="274"/>
      <c r="AK1832" s="274"/>
      <c r="AL1832" s="274"/>
      <c r="AM1832" s="274"/>
      <c r="AN1832" s="274"/>
      <c r="AO1832" s="274"/>
      <c r="AP1832" s="274"/>
      <c r="AQ1832" s="274"/>
      <c r="AR1832" s="274"/>
      <c r="AS1832" s="274"/>
      <c r="AT1832" s="274"/>
      <c r="AU1832" s="274"/>
      <c r="AV1832" s="274"/>
      <c r="AW1832" s="278"/>
      <c r="AX1832" s="274"/>
      <c r="AY1832" s="274"/>
      <c r="AZ1832" s="274"/>
      <c r="BA1832" s="274"/>
      <c r="BB1832" s="274"/>
      <c r="BC1832" s="274"/>
      <c r="BD1832" s="274"/>
      <c r="BE1832" s="270"/>
      <c r="BH1832" s="249"/>
      <c r="BI1832" s="249"/>
      <c r="BJ1832" s="249"/>
      <c r="BK1832" s="249"/>
      <c r="BL1832" s="249"/>
      <c r="BM1832" s="249"/>
      <c r="BN1832" s="249"/>
      <c r="BO1832" s="249"/>
      <c r="BP1832" s="249"/>
      <c r="BQ1832" s="249"/>
      <c r="BR1832" s="249"/>
      <c r="BS1832" s="249"/>
      <c r="BT1832" s="249"/>
      <c r="BU1832" s="249"/>
      <c r="BV1832" s="249"/>
      <c r="BW1832" s="249"/>
      <c r="BX1832" s="249"/>
      <c r="BY1832" s="249"/>
      <c r="BZ1832" s="249"/>
      <c r="CE1832" s="249"/>
    </row>
    <row r="1833" spans="1:83" ht="14.4" x14ac:dyDescent="0.3">
      <c r="A1833" s="269"/>
      <c r="B1833" s="270"/>
      <c r="C1833" s="273"/>
      <c r="D1833" s="273"/>
      <c r="E1833" s="273"/>
      <c r="F1833" s="273"/>
      <c r="G1833" s="273"/>
      <c r="H1833" s="273"/>
      <c r="I1833" s="273"/>
      <c r="J1833" s="273"/>
      <c r="K1833" s="273"/>
      <c r="L1833" s="273"/>
      <c r="M1833" s="273"/>
      <c r="N1833" s="274"/>
      <c r="O1833" s="274"/>
      <c r="P1833" s="274"/>
      <c r="Q1833" s="274"/>
      <c r="R1833" s="274"/>
      <c r="S1833" s="274"/>
      <c r="T1833" s="274"/>
      <c r="U1833" s="274"/>
      <c r="V1833" s="274"/>
      <c r="W1833" s="274"/>
      <c r="X1833" s="274"/>
      <c r="Y1833" s="274"/>
      <c r="Z1833" s="274"/>
      <c r="AA1833" s="274"/>
      <c r="AB1833" s="274"/>
      <c r="AC1833" s="274"/>
      <c r="AD1833" s="274"/>
      <c r="AE1833" s="274"/>
      <c r="AF1833" s="274"/>
      <c r="AG1833" s="274"/>
      <c r="AH1833" s="274"/>
      <c r="AI1833" s="274"/>
      <c r="AJ1833" s="274"/>
      <c r="AK1833" s="274"/>
      <c r="AL1833" s="274"/>
      <c r="AM1833" s="274"/>
      <c r="AN1833" s="274"/>
      <c r="AO1833" s="274"/>
      <c r="AP1833" s="274"/>
      <c r="AQ1833" s="274"/>
      <c r="AR1833" s="274"/>
      <c r="AS1833" s="274"/>
      <c r="AT1833" s="274"/>
      <c r="AU1833" s="274"/>
      <c r="AV1833" s="274"/>
      <c r="AW1833" s="278"/>
      <c r="AX1833" s="274"/>
      <c r="AY1833" s="274"/>
      <c r="AZ1833" s="274"/>
      <c r="BA1833" s="274"/>
      <c r="BB1833" s="274"/>
      <c r="BC1833" s="274"/>
      <c r="BD1833" s="274"/>
      <c r="BE1833" s="270"/>
      <c r="BH1833" s="249"/>
      <c r="BI1833" s="249"/>
      <c r="BJ1833" s="249"/>
      <c r="BK1833" s="249"/>
      <c r="BL1833" s="249"/>
      <c r="BM1833" s="249"/>
      <c r="BN1833" s="249"/>
      <c r="BO1833" s="249"/>
      <c r="BP1833" s="249"/>
      <c r="BQ1833" s="249"/>
      <c r="BR1833" s="249"/>
      <c r="BS1833" s="249"/>
      <c r="BT1833" s="249"/>
      <c r="BU1833" s="249"/>
      <c r="BV1833" s="249"/>
      <c r="BW1833" s="249"/>
      <c r="BX1833" s="249"/>
      <c r="BY1833" s="249"/>
      <c r="BZ1833" s="249"/>
      <c r="CE1833" s="249"/>
    </row>
    <row r="1834" spans="1:83" ht="14.4" x14ac:dyDescent="0.3">
      <c r="A1834" s="269"/>
      <c r="B1834" s="270"/>
      <c r="C1834" s="273"/>
      <c r="D1834" s="273"/>
      <c r="E1834" s="273"/>
      <c r="F1834" s="273"/>
      <c r="G1834" s="273"/>
      <c r="H1834" s="273"/>
      <c r="I1834" s="273"/>
      <c r="J1834" s="273"/>
      <c r="K1834" s="273"/>
      <c r="L1834" s="273"/>
      <c r="M1834" s="273"/>
      <c r="N1834" s="274"/>
      <c r="O1834" s="274"/>
      <c r="P1834" s="274"/>
      <c r="Q1834" s="274"/>
      <c r="R1834" s="274"/>
      <c r="S1834" s="274"/>
      <c r="T1834" s="274"/>
      <c r="U1834" s="274"/>
      <c r="V1834" s="274"/>
      <c r="W1834" s="274"/>
      <c r="X1834" s="274"/>
      <c r="Y1834" s="274"/>
      <c r="Z1834" s="274"/>
      <c r="AA1834" s="274"/>
      <c r="AB1834" s="274"/>
      <c r="AC1834" s="274"/>
      <c r="AD1834" s="274"/>
      <c r="AE1834" s="274"/>
      <c r="AF1834" s="274"/>
      <c r="AG1834" s="274"/>
      <c r="AH1834" s="274"/>
      <c r="AI1834" s="274"/>
      <c r="AJ1834" s="274"/>
      <c r="AK1834" s="274"/>
      <c r="AL1834" s="274"/>
      <c r="AM1834" s="274"/>
      <c r="AN1834" s="274"/>
      <c r="AO1834" s="274"/>
      <c r="AP1834" s="274"/>
      <c r="AQ1834" s="274"/>
      <c r="AR1834" s="274"/>
      <c r="AS1834" s="274"/>
      <c r="AT1834" s="274"/>
      <c r="AU1834" s="274"/>
      <c r="AV1834" s="274"/>
      <c r="AW1834" s="278"/>
      <c r="AX1834" s="274"/>
      <c r="AY1834" s="274"/>
      <c r="AZ1834" s="274"/>
      <c r="BA1834" s="274"/>
      <c r="BB1834" s="274"/>
      <c r="BC1834" s="274"/>
      <c r="BD1834" s="274"/>
      <c r="BE1834" s="270"/>
      <c r="BH1834" s="240"/>
      <c r="BI1834" s="240"/>
      <c r="BJ1834" s="240"/>
      <c r="BK1834" s="240"/>
      <c r="BL1834" s="240"/>
      <c r="BM1834" s="240"/>
      <c r="BN1834" s="240"/>
      <c r="BO1834" s="240"/>
      <c r="BP1834" s="240"/>
      <c r="BQ1834" s="240"/>
      <c r="BR1834" s="240"/>
      <c r="BS1834" s="240"/>
      <c r="BT1834" s="240"/>
      <c r="BU1834" s="240"/>
      <c r="BV1834" s="239"/>
      <c r="BW1834" s="240"/>
      <c r="BX1834" s="240"/>
      <c r="BY1834" s="240"/>
      <c r="BZ1834" s="240"/>
      <c r="CA1834" s="241"/>
      <c r="CB1834" s="241"/>
      <c r="CC1834" s="241"/>
      <c r="CD1834" s="241"/>
      <c r="CE1834" s="240"/>
    </row>
    <row r="1835" spans="1:83" ht="14.4" x14ac:dyDescent="0.3">
      <c r="A1835" s="269"/>
      <c r="B1835" s="270"/>
      <c r="C1835" s="273"/>
      <c r="D1835" s="273"/>
      <c r="E1835" s="273"/>
      <c r="F1835" s="273"/>
      <c r="G1835" s="273"/>
      <c r="H1835" s="273"/>
      <c r="I1835" s="273"/>
      <c r="J1835" s="273"/>
      <c r="K1835" s="273"/>
      <c r="L1835" s="273"/>
      <c r="M1835" s="273"/>
      <c r="N1835" s="274"/>
      <c r="O1835" s="274"/>
      <c r="P1835" s="274"/>
      <c r="Q1835" s="274"/>
      <c r="R1835" s="274"/>
      <c r="S1835" s="274"/>
      <c r="T1835" s="274"/>
      <c r="U1835" s="274"/>
      <c r="V1835" s="274"/>
      <c r="W1835" s="274"/>
      <c r="X1835" s="274"/>
      <c r="Y1835" s="274"/>
      <c r="Z1835" s="274"/>
      <c r="AA1835" s="274"/>
      <c r="AB1835" s="274"/>
      <c r="AC1835" s="274"/>
      <c r="AD1835" s="274"/>
      <c r="AE1835" s="274"/>
      <c r="AF1835" s="274"/>
      <c r="AG1835" s="274"/>
      <c r="AH1835" s="274"/>
      <c r="AI1835" s="274"/>
      <c r="AJ1835" s="274"/>
      <c r="AK1835" s="274"/>
      <c r="AL1835" s="274"/>
      <c r="AM1835" s="274"/>
      <c r="AN1835" s="274"/>
      <c r="AO1835" s="274"/>
      <c r="AP1835" s="274"/>
      <c r="AQ1835" s="274"/>
      <c r="AR1835" s="274"/>
      <c r="AS1835" s="274"/>
      <c r="AT1835" s="274"/>
      <c r="AU1835" s="274"/>
      <c r="AV1835" s="274"/>
      <c r="AW1835" s="278"/>
      <c r="AX1835" s="274"/>
      <c r="AY1835" s="274"/>
      <c r="AZ1835" s="274"/>
      <c r="BA1835" s="274"/>
      <c r="BB1835" s="274"/>
      <c r="BC1835" s="274"/>
      <c r="BD1835" s="274"/>
      <c r="BE1835" s="270"/>
      <c r="BH1835" s="249"/>
      <c r="BI1835" s="249"/>
      <c r="BJ1835" s="249"/>
      <c r="BK1835" s="249"/>
      <c r="BL1835" s="249"/>
      <c r="BM1835" s="249"/>
      <c r="BN1835" s="249"/>
      <c r="BO1835" s="249"/>
      <c r="BP1835" s="249"/>
      <c r="BQ1835" s="249"/>
      <c r="BR1835" s="249"/>
      <c r="BS1835" s="249"/>
      <c r="BT1835" s="249"/>
      <c r="BU1835" s="249"/>
      <c r="BV1835" s="249"/>
      <c r="BW1835" s="249"/>
      <c r="BX1835" s="249"/>
      <c r="BY1835" s="249"/>
      <c r="BZ1835" s="249"/>
      <c r="CE1835" s="249"/>
    </row>
    <row r="1836" spans="1:83" ht="14.4" x14ac:dyDescent="0.3">
      <c r="A1836" s="269"/>
      <c r="B1836" s="270"/>
      <c r="C1836" s="273"/>
      <c r="D1836" s="273"/>
      <c r="E1836" s="273"/>
      <c r="F1836" s="273"/>
      <c r="G1836" s="273"/>
      <c r="H1836" s="273"/>
      <c r="I1836" s="273"/>
      <c r="J1836" s="273"/>
      <c r="K1836" s="273"/>
      <c r="L1836" s="273"/>
      <c r="M1836" s="273"/>
      <c r="N1836" s="274"/>
      <c r="O1836" s="274"/>
      <c r="P1836" s="274"/>
      <c r="Q1836" s="274"/>
      <c r="R1836" s="274"/>
      <c r="S1836" s="274"/>
      <c r="T1836" s="274"/>
      <c r="U1836" s="274"/>
      <c r="V1836" s="274"/>
      <c r="W1836" s="274"/>
      <c r="X1836" s="274"/>
      <c r="Y1836" s="274"/>
      <c r="Z1836" s="274"/>
      <c r="AA1836" s="274"/>
      <c r="AB1836" s="274"/>
      <c r="AC1836" s="274"/>
      <c r="AD1836" s="274"/>
      <c r="AE1836" s="274"/>
      <c r="AF1836" s="274"/>
      <c r="AG1836" s="274"/>
      <c r="AH1836" s="274"/>
      <c r="AI1836" s="274"/>
      <c r="AJ1836" s="274"/>
      <c r="AK1836" s="274"/>
      <c r="AL1836" s="274"/>
      <c r="AM1836" s="274"/>
      <c r="AN1836" s="274"/>
      <c r="AO1836" s="274"/>
      <c r="AP1836" s="274"/>
      <c r="AQ1836" s="274"/>
      <c r="AR1836" s="274"/>
      <c r="AS1836" s="274"/>
      <c r="AT1836" s="274"/>
      <c r="AU1836" s="274"/>
      <c r="AV1836" s="274"/>
      <c r="AW1836" s="278"/>
      <c r="AX1836" s="274"/>
      <c r="AY1836" s="274"/>
      <c r="AZ1836" s="274"/>
      <c r="BA1836" s="274"/>
      <c r="BB1836" s="274"/>
      <c r="BC1836" s="274"/>
      <c r="BD1836" s="274"/>
      <c r="BE1836" s="270"/>
      <c r="BH1836" s="249"/>
      <c r="BI1836" s="249"/>
      <c r="BJ1836" s="249"/>
      <c r="BK1836" s="249"/>
      <c r="BL1836" s="249"/>
      <c r="BM1836" s="249"/>
      <c r="BN1836" s="249"/>
      <c r="BO1836" s="249"/>
      <c r="BP1836" s="249"/>
      <c r="BQ1836" s="249"/>
      <c r="BR1836" s="249"/>
      <c r="BS1836" s="249"/>
      <c r="BT1836" s="249"/>
      <c r="BU1836" s="249"/>
      <c r="BV1836" s="249"/>
      <c r="BW1836" s="249"/>
      <c r="BX1836" s="249"/>
      <c r="BY1836" s="249"/>
      <c r="BZ1836" s="249"/>
      <c r="CE1836" s="249"/>
    </row>
    <row r="1837" spans="1:83" ht="14.4" x14ac:dyDescent="0.3">
      <c r="A1837" s="269"/>
      <c r="B1837" s="270"/>
      <c r="C1837" s="273"/>
      <c r="D1837" s="273"/>
      <c r="E1837" s="273"/>
      <c r="F1837" s="273"/>
      <c r="G1837" s="273"/>
      <c r="H1837" s="273"/>
      <c r="I1837" s="273"/>
      <c r="J1837" s="273"/>
      <c r="K1837" s="273"/>
      <c r="L1837" s="273"/>
      <c r="M1837" s="273"/>
      <c r="N1837" s="274"/>
      <c r="O1837" s="274"/>
      <c r="P1837" s="274"/>
      <c r="Q1837" s="274"/>
      <c r="R1837" s="274"/>
      <c r="S1837" s="274"/>
      <c r="T1837" s="274"/>
      <c r="U1837" s="274"/>
      <c r="V1837" s="274"/>
      <c r="W1837" s="274"/>
      <c r="X1837" s="274"/>
      <c r="Y1837" s="274"/>
      <c r="Z1837" s="274"/>
      <c r="AA1837" s="274"/>
      <c r="AB1837" s="274"/>
      <c r="AC1837" s="274"/>
      <c r="AD1837" s="274"/>
      <c r="AE1837" s="274"/>
      <c r="AF1837" s="274"/>
      <c r="AG1837" s="274"/>
      <c r="AH1837" s="274"/>
      <c r="AI1837" s="274"/>
      <c r="AJ1837" s="274"/>
      <c r="AK1837" s="274"/>
      <c r="AL1837" s="274"/>
      <c r="AM1837" s="274"/>
      <c r="AN1837" s="274"/>
      <c r="AO1837" s="274"/>
      <c r="AP1837" s="274"/>
      <c r="AQ1837" s="274"/>
      <c r="AR1837" s="274"/>
      <c r="AS1837" s="274"/>
      <c r="AT1837" s="274"/>
      <c r="AU1837" s="274"/>
      <c r="AV1837" s="274"/>
      <c r="AW1837" s="278"/>
      <c r="AX1837" s="274"/>
      <c r="AY1837" s="274"/>
      <c r="AZ1837" s="274"/>
      <c r="BA1837" s="274"/>
      <c r="BB1837" s="274"/>
      <c r="BC1837" s="274"/>
      <c r="BD1837" s="274"/>
      <c r="BE1837" s="270"/>
      <c r="BH1837" s="249"/>
      <c r="BI1837" s="249"/>
      <c r="BJ1837" s="249"/>
      <c r="BK1837" s="249"/>
      <c r="BL1837" s="249"/>
      <c r="BM1837" s="249"/>
      <c r="BN1837" s="249"/>
      <c r="BO1837" s="249"/>
      <c r="BP1837" s="249"/>
      <c r="BQ1837" s="249"/>
      <c r="BR1837" s="249"/>
      <c r="BS1837" s="249"/>
      <c r="BT1837" s="249"/>
      <c r="BU1837" s="249"/>
      <c r="BV1837" s="249"/>
      <c r="BW1837" s="249"/>
      <c r="BX1837" s="249"/>
      <c r="BY1837" s="249"/>
      <c r="BZ1837" s="249"/>
      <c r="CE1837" s="249"/>
    </row>
    <row r="1838" spans="1:83" ht="14.4" x14ac:dyDescent="0.3">
      <c r="A1838" s="269"/>
      <c r="B1838" s="270"/>
      <c r="C1838" s="273"/>
      <c r="D1838" s="273"/>
      <c r="E1838" s="273"/>
      <c r="F1838" s="273"/>
      <c r="G1838" s="273"/>
      <c r="H1838" s="273"/>
      <c r="I1838" s="273"/>
      <c r="J1838" s="273"/>
      <c r="K1838" s="273"/>
      <c r="L1838" s="273"/>
      <c r="M1838" s="273"/>
      <c r="N1838" s="274"/>
      <c r="O1838" s="274"/>
      <c r="P1838" s="274"/>
      <c r="Q1838" s="274"/>
      <c r="R1838" s="274"/>
      <c r="S1838" s="274"/>
      <c r="T1838" s="274"/>
      <c r="U1838" s="274"/>
      <c r="V1838" s="274"/>
      <c r="W1838" s="274"/>
      <c r="X1838" s="274"/>
      <c r="Y1838" s="274"/>
      <c r="Z1838" s="274"/>
      <c r="AA1838" s="274"/>
      <c r="AB1838" s="274"/>
      <c r="AC1838" s="274"/>
      <c r="AD1838" s="274"/>
      <c r="AE1838" s="274"/>
      <c r="AF1838" s="274"/>
      <c r="AG1838" s="274"/>
      <c r="AH1838" s="274"/>
      <c r="AI1838" s="274"/>
      <c r="AJ1838" s="274"/>
      <c r="AK1838" s="274"/>
      <c r="AL1838" s="274"/>
      <c r="AM1838" s="274"/>
      <c r="AN1838" s="274"/>
      <c r="AO1838" s="274"/>
      <c r="AP1838" s="274"/>
      <c r="AQ1838" s="274"/>
      <c r="AR1838" s="274"/>
      <c r="AS1838" s="274"/>
      <c r="AT1838" s="274"/>
      <c r="AU1838" s="274"/>
      <c r="AV1838" s="274"/>
      <c r="AW1838" s="278"/>
      <c r="AX1838" s="274"/>
      <c r="AY1838" s="274"/>
      <c r="AZ1838" s="274"/>
      <c r="BA1838" s="274"/>
      <c r="BB1838" s="274"/>
      <c r="BC1838" s="274"/>
      <c r="BD1838" s="274"/>
      <c r="BE1838" s="270"/>
      <c r="BH1838" s="249"/>
      <c r="BI1838" s="249"/>
      <c r="BJ1838" s="249"/>
      <c r="BK1838" s="249"/>
      <c r="BL1838" s="249"/>
      <c r="BM1838" s="249"/>
      <c r="BN1838" s="249"/>
      <c r="BO1838" s="249"/>
      <c r="BP1838" s="249"/>
      <c r="BQ1838" s="249"/>
      <c r="BR1838" s="249"/>
      <c r="BS1838" s="249"/>
      <c r="BT1838" s="249"/>
      <c r="BU1838" s="249"/>
      <c r="BV1838" s="249"/>
      <c r="BW1838" s="249"/>
      <c r="BX1838" s="249"/>
      <c r="BY1838" s="249"/>
      <c r="BZ1838" s="249"/>
      <c r="CE1838" s="249"/>
    </row>
    <row r="1839" spans="1:83" ht="14.4" x14ac:dyDescent="0.3">
      <c r="A1839" s="269"/>
      <c r="B1839" s="270"/>
      <c r="C1839" s="273"/>
      <c r="D1839" s="273"/>
      <c r="E1839" s="273"/>
      <c r="F1839" s="273"/>
      <c r="G1839" s="273"/>
      <c r="H1839" s="273"/>
      <c r="I1839" s="273"/>
      <c r="J1839" s="273"/>
      <c r="K1839" s="273"/>
      <c r="L1839" s="273"/>
      <c r="M1839" s="273"/>
      <c r="N1839" s="274"/>
      <c r="O1839" s="274"/>
      <c r="P1839" s="274"/>
      <c r="Q1839" s="274"/>
      <c r="R1839" s="274"/>
      <c r="S1839" s="274"/>
      <c r="T1839" s="274"/>
      <c r="U1839" s="274"/>
      <c r="V1839" s="274"/>
      <c r="W1839" s="274"/>
      <c r="X1839" s="274"/>
      <c r="Y1839" s="274"/>
      <c r="Z1839" s="274"/>
      <c r="AA1839" s="274"/>
      <c r="AB1839" s="274"/>
      <c r="AC1839" s="274"/>
      <c r="AD1839" s="274"/>
      <c r="AE1839" s="274"/>
      <c r="AF1839" s="274"/>
      <c r="AG1839" s="274"/>
      <c r="AH1839" s="274"/>
      <c r="AI1839" s="274"/>
      <c r="AJ1839" s="274"/>
      <c r="AK1839" s="274"/>
      <c r="AL1839" s="274"/>
      <c r="AM1839" s="274"/>
      <c r="AN1839" s="274"/>
      <c r="AO1839" s="274"/>
      <c r="AP1839" s="274"/>
      <c r="AQ1839" s="274"/>
      <c r="AR1839" s="274"/>
      <c r="AS1839" s="274"/>
      <c r="AT1839" s="274"/>
      <c r="AU1839" s="274"/>
      <c r="AV1839" s="274"/>
      <c r="AW1839" s="278"/>
      <c r="AX1839" s="274"/>
      <c r="AY1839" s="274"/>
      <c r="AZ1839" s="274"/>
      <c r="BA1839" s="274"/>
      <c r="BB1839" s="274"/>
      <c r="BC1839" s="274"/>
      <c r="BD1839" s="274"/>
      <c r="BE1839" s="270"/>
      <c r="BH1839" s="249"/>
      <c r="BI1839" s="249"/>
      <c r="BJ1839" s="249"/>
      <c r="BK1839" s="249"/>
      <c r="BL1839" s="249"/>
      <c r="BM1839" s="249"/>
      <c r="BN1839" s="249"/>
      <c r="BO1839" s="249"/>
      <c r="BP1839" s="249"/>
      <c r="BQ1839" s="249"/>
      <c r="BR1839" s="249"/>
      <c r="BS1839" s="249"/>
      <c r="BT1839" s="249"/>
      <c r="BU1839" s="249"/>
      <c r="BV1839" s="249"/>
      <c r="BW1839" s="249"/>
      <c r="BX1839" s="249"/>
      <c r="BY1839" s="249"/>
      <c r="BZ1839" s="249"/>
      <c r="CE1839" s="249"/>
    </row>
    <row r="1840" spans="1:83" ht="14.4" x14ac:dyDescent="0.3">
      <c r="A1840" s="269"/>
      <c r="B1840" s="270"/>
      <c r="C1840" s="273"/>
      <c r="D1840" s="273"/>
      <c r="E1840" s="273"/>
      <c r="F1840" s="273"/>
      <c r="G1840" s="273"/>
      <c r="H1840" s="273"/>
      <c r="I1840" s="273"/>
      <c r="J1840" s="273"/>
      <c r="K1840" s="273"/>
      <c r="L1840" s="273"/>
      <c r="M1840" s="273"/>
      <c r="N1840" s="274"/>
      <c r="O1840" s="274"/>
      <c r="P1840" s="274"/>
      <c r="Q1840" s="274"/>
      <c r="R1840" s="274"/>
      <c r="S1840" s="274"/>
      <c r="T1840" s="274"/>
      <c r="U1840" s="274"/>
      <c r="V1840" s="274"/>
      <c r="W1840" s="274"/>
      <c r="X1840" s="274"/>
      <c r="Y1840" s="274"/>
      <c r="Z1840" s="274"/>
      <c r="AA1840" s="274"/>
      <c r="AB1840" s="274"/>
      <c r="AC1840" s="274"/>
      <c r="AD1840" s="274"/>
      <c r="AE1840" s="274"/>
      <c r="AF1840" s="274"/>
      <c r="AG1840" s="274"/>
      <c r="AH1840" s="274"/>
      <c r="AI1840" s="274"/>
      <c r="AJ1840" s="274"/>
      <c r="AK1840" s="274"/>
      <c r="AL1840" s="274"/>
      <c r="AM1840" s="274"/>
      <c r="AN1840" s="274"/>
      <c r="AO1840" s="274"/>
      <c r="AP1840" s="274"/>
      <c r="AQ1840" s="274"/>
      <c r="AR1840" s="274"/>
      <c r="AS1840" s="274"/>
      <c r="AT1840" s="274"/>
      <c r="AU1840" s="274"/>
      <c r="AV1840" s="274"/>
      <c r="AW1840" s="278"/>
      <c r="AX1840" s="274"/>
      <c r="AY1840" s="274"/>
      <c r="AZ1840" s="274"/>
      <c r="BA1840" s="274"/>
      <c r="BB1840" s="274"/>
      <c r="BC1840" s="274"/>
      <c r="BD1840" s="274"/>
      <c r="BE1840" s="270"/>
      <c r="BH1840" s="249"/>
      <c r="BI1840" s="249"/>
      <c r="BJ1840" s="249"/>
      <c r="BK1840" s="249"/>
      <c r="BL1840" s="249"/>
      <c r="BM1840" s="249"/>
      <c r="BN1840" s="249"/>
      <c r="BO1840" s="249"/>
      <c r="BP1840" s="249"/>
      <c r="BQ1840" s="249"/>
      <c r="BR1840" s="249"/>
      <c r="BS1840" s="249"/>
      <c r="BT1840" s="249"/>
      <c r="BU1840" s="249"/>
      <c r="BV1840" s="249"/>
      <c r="BW1840" s="249"/>
      <c r="BX1840" s="249"/>
      <c r="BY1840" s="249"/>
      <c r="BZ1840" s="249"/>
      <c r="CE1840" s="249"/>
    </row>
    <row r="1841" spans="1:83" ht="14.4" x14ac:dyDescent="0.3">
      <c r="A1841" s="269"/>
      <c r="B1841" s="270"/>
      <c r="C1841" s="273"/>
      <c r="D1841" s="273"/>
      <c r="E1841" s="273"/>
      <c r="F1841" s="273"/>
      <c r="G1841" s="273"/>
      <c r="H1841" s="273"/>
      <c r="I1841" s="273"/>
      <c r="J1841" s="273"/>
      <c r="K1841" s="273"/>
      <c r="L1841" s="273"/>
      <c r="M1841" s="273"/>
      <c r="N1841" s="274"/>
      <c r="O1841" s="274"/>
      <c r="P1841" s="274"/>
      <c r="Q1841" s="274"/>
      <c r="R1841" s="274"/>
      <c r="S1841" s="274"/>
      <c r="T1841" s="274"/>
      <c r="U1841" s="274"/>
      <c r="V1841" s="274"/>
      <c r="W1841" s="274"/>
      <c r="X1841" s="274"/>
      <c r="Y1841" s="274"/>
      <c r="Z1841" s="274"/>
      <c r="AA1841" s="274"/>
      <c r="AB1841" s="274"/>
      <c r="AC1841" s="274"/>
      <c r="AD1841" s="274"/>
      <c r="AE1841" s="274"/>
      <c r="AF1841" s="274"/>
      <c r="AG1841" s="274"/>
      <c r="AH1841" s="274"/>
      <c r="AI1841" s="274"/>
      <c r="AJ1841" s="274"/>
      <c r="AK1841" s="274"/>
      <c r="AL1841" s="274"/>
      <c r="AM1841" s="274"/>
      <c r="AN1841" s="274"/>
      <c r="AO1841" s="274"/>
      <c r="AP1841" s="274"/>
      <c r="AQ1841" s="274"/>
      <c r="AR1841" s="274"/>
      <c r="AS1841" s="274"/>
      <c r="AT1841" s="274"/>
      <c r="AU1841" s="274"/>
      <c r="AV1841" s="274"/>
      <c r="AW1841" s="278"/>
      <c r="AX1841" s="274"/>
      <c r="AY1841" s="274"/>
      <c r="AZ1841" s="274"/>
      <c r="BA1841" s="274"/>
      <c r="BB1841" s="274"/>
      <c r="BC1841" s="274"/>
      <c r="BD1841" s="274"/>
      <c r="BE1841" s="270"/>
      <c r="BH1841" s="240"/>
      <c r="BI1841" s="240"/>
      <c r="BJ1841" s="240"/>
      <c r="BK1841" s="240"/>
      <c r="BL1841" s="240"/>
      <c r="BM1841" s="240"/>
      <c r="BN1841" s="240"/>
      <c r="BO1841" s="240"/>
      <c r="BP1841" s="240"/>
      <c r="BQ1841" s="240"/>
      <c r="BR1841" s="240"/>
      <c r="BS1841" s="240"/>
      <c r="BT1841" s="240"/>
      <c r="BU1841" s="240"/>
      <c r="BV1841" s="239"/>
      <c r="BW1841" s="240"/>
      <c r="BX1841" s="240"/>
      <c r="BY1841" s="240"/>
      <c r="BZ1841" s="240"/>
      <c r="CA1841" s="241"/>
      <c r="CB1841" s="241"/>
      <c r="CC1841" s="241"/>
      <c r="CD1841" s="241"/>
      <c r="CE1841" s="240"/>
    </row>
    <row r="1842" spans="1:83" ht="14.4" x14ac:dyDescent="0.3">
      <c r="A1842" s="269"/>
      <c r="B1842" s="270"/>
      <c r="C1842" s="273"/>
      <c r="D1842" s="273"/>
      <c r="E1842" s="273"/>
      <c r="F1842" s="273"/>
      <c r="G1842" s="273"/>
      <c r="H1842" s="273"/>
      <c r="I1842" s="273"/>
      <c r="J1842" s="273"/>
      <c r="K1842" s="273"/>
      <c r="L1842" s="273"/>
      <c r="M1842" s="273"/>
      <c r="N1842" s="274"/>
      <c r="O1842" s="274"/>
      <c r="P1842" s="274"/>
      <c r="Q1842" s="274"/>
      <c r="R1842" s="274"/>
      <c r="S1842" s="274"/>
      <c r="T1842" s="274"/>
      <c r="U1842" s="274"/>
      <c r="V1842" s="274"/>
      <c r="W1842" s="274"/>
      <c r="X1842" s="274"/>
      <c r="Y1842" s="274"/>
      <c r="Z1842" s="274"/>
      <c r="AA1842" s="274"/>
      <c r="AB1842" s="274"/>
      <c r="AC1842" s="274"/>
      <c r="AD1842" s="274"/>
      <c r="AE1842" s="274"/>
      <c r="AF1842" s="274"/>
      <c r="AG1842" s="274"/>
      <c r="AH1842" s="274"/>
      <c r="AI1842" s="274"/>
      <c r="AJ1842" s="274"/>
      <c r="AK1842" s="274"/>
      <c r="AL1842" s="274"/>
      <c r="AM1842" s="274"/>
      <c r="AN1842" s="274"/>
      <c r="AO1842" s="274"/>
      <c r="AP1842" s="274"/>
      <c r="AQ1842" s="274"/>
      <c r="AR1842" s="274"/>
      <c r="AS1842" s="274"/>
      <c r="AT1842" s="274"/>
      <c r="AU1842" s="274"/>
      <c r="AV1842" s="274"/>
      <c r="AW1842" s="278"/>
      <c r="AX1842" s="274"/>
      <c r="AY1842" s="274"/>
      <c r="AZ1842" s="274"/>
      <c r="BA1842" s="274"/>
      <c r="BB1842" s="274"/>
      <c r="BC1842" s="274"/>
      <c r="BD1842" s="274"/>
      <c r="BE1842" s="270"/>
      <c r="BH1842" s="240"/>
      <c r="BI1842" s="240"/>
      <c r="BJ1842" s="240"/>
      <c r="BK1842" s="240"/>
      <c r="BL1842" s="240"/>
      <c r="BM1842" s="240"/>
      <c r="BN1842" s="240"/>
      <c r="BO1842" s="240"/>
      <c r="BP1842" s="240"/>
      <c r="BQ1842" s="240"/>
      <c r="BR1842" s="240"/>
      <c r="BS1842" s="240"/>
      <c r="BT1842" s="240"/>
      <c r="BU1842" s="240"/>
      <c r="BV1842" s="239"/>
      <c r="BW1842" s="240"/>
      <c r="BX1842" s="240"/>
      <c r="BY1842" s="240"/>
      <c r="BZ1842" s="240"/>
      <c r="CA1842" s="241"/>
      <c r="CB1842" s="241"/>
      <c r="CC1842" s="241"/>
      <c r="CD1842" s="241"/>
      <c r="CE1842" s="240"/>
    </row>
    <row r="1843" spans="1:83" ht="14.4" x14ac:dyDescent="0.3">
      <c r="A1843" s="269"/>
      <c r="B1843" s="270"/>
      <c r="C1843" s="273"/>
      <c r="D1843" s="273"/>
      <c r="E1843" s="273"/>
      <c r="F1843" s="273"/>
      <c r="G1843" s="273"/>
      <c r="H1843" s="273"/>
      <c r="I1843" s="273"/>
      <c r="J1843" s="273"/>
      <c r="K1843" s="273"/>
      <c r="L1843" s="273"/>
      <c r="M1843" s="273"/>
      <c r="N1843" s="274"/>
      <c r="O1843" s="274"/>
      <c r="P1843" s="274"/>
      <c r="Q1843" s="274"/>
      <c r="R1843" s="274"/>
      <c r="S1843" s="274"/>
      <c r="T1843" s="274"/>
      <c r="U1843" s="274"/>
      <c r="V1843" s="274"/>
      <c r="W1843" s="274"/>
      <c r="X1843" s="274"/>
      <c r="Y1843" s="274"/>
      <c r="Z1843" s="274"/>
      <c r="AA1843" s="274"/>
      <c r="AB1843" s="274"/>
      <c r="AC1843" s="274"/>
      <c r="AD1843" s="274"/>
      <c r="AE1843" s="274"/>
      <c r="AF1843" s="274"/>
      <c r="AG1843" s="274"/>
      <c r="AH1843" s="274"/>
      <c r="AI1843" s="274"/>
      <c r="AJ1843" s="274"/>
      <c r="AK1843" s="274"/>
      <c r="AL1843" s="274"/>
      <c r="AM1843" s="274"/>
      <c r="AN1843" s="274"/>
      <c r="AO1843" s="274"/>
      <c r="AP1843" s="274"/>
      <c r="AQ1843" s="274"/>
      <c r="AR1843" s="274"/>
      <c r="AS1843" s="274"/>
      <c r="AT1843" s="274"/>
      <c r="AU1843" s="274"/>
      <c r="AV1843" s="274"/>
      <c r="AW1843" s="278"/>
      <c r="AX1843" s="274"/>
      <c r="AY1843" s="274"/>
      <c r="AZ1843" s="274"/>
      <c r="BA1843" s="274"/>
      <c r="BB1843" s="274"/>
      <c r="BC1843" s="274"/>
      <c r="BD1843" s="274"/>
      <c r="BE1843" s="270"/>
      <c r="BH1843" s="249"/>
      <c r="BI1843" s="249"/>
      <c r="BJ1843" s="249"/>
      <c r="BK1843" s="249"/>
      <c r="BL1843" s="249"/>
      <c r="BM1843" s="249"/>
      <c r="BN1843" s="249"/>
      <c r="BO1843" s="249"/>
      <c r="BP1843" s="249"/>
      <c r="BQ1843" s="249"/>
      <c r="BR1843" s="249"/>
      <c r="BS1843" s="249"/>
      <c r="BT1843" s="249"/>
      <c r="BU1843" s="249"/>
      <c r="BV1843" s="249"/>
      <c r="BW1843" s="249"/>
      <c r="BX1843" s="249"/>
      <c r="BY1843" s="249"/>
      <c r="BZ1843" s="249"/>
      <c r="CE1843" s="249"/>
    </row>
    <row r="1844" spans="1:83" ht="14.4" x14ac:dyDescent="0.3">
      <c r="A1844" s="269"/>
      <c r="B1844" s="270"/>
      <c r="C1844" s="273"/>
      <c r="D1844" s="273"/>
      <c r="E1844" s="273"/>
      <c r="F1844" s="273"/>
      <c r="G1844" s="273"/>
      <c r="H1844" s="273"/>
      <c r="I1844" s="273"/>
      <c r="J1844" s="273"/>
      <c r="K1844" s="273"/>
      <c r="L1844" s="273"/>
      <c r="M1844" s="273"/>
      <c r="N1844" s="274"/>
      <c r="O1844" s="274"/>
      <c r="P1844" s="274"/>
      <c r="Q1844" s="274"/>
      <c r="R1844" s="274"/>
      <c r="S1844" s="274"/>
      <c r="T1844" s="274"/>
      <c r="U1844" s="274"/>
      <c r="V1844" s="274"/>
      <c r="W1844" s="274"/>
      <c r="X1844" s="274"/>
      <c r="Y1844" s="274"/>
      <c r="Z1844" s="274"/>
      <c r="AA1844" s="274"/>
      <c r="AB1844" s="274"/>
      <c r="AC1844" s="274"/>
      <c r="AD1844" s="274"/>
      <c r="AE1844" s="274"/>
      <c r="AF1844" s="274"/>
      <c r="AG1844" s="274"/>
      <c r="AH1844" s="274"/>
      <c r="AI1844" s="274"/>
      <c r="AJ1844" s="274"/>
      <c r="AK1844" s="274"/>
      <c r="AL1844" s="274"/>
      <c r="AM1844" s="274"/>
      <c r="AN1844" s="274"/>
      <c r="AO1844" s="274"/>
      <c r="AP1844" s="274"/>
      <c r="AQ1844" s="274"/>
      <c r="AR1844" s="274"/>
      <c r="AS1844" s="274"/>
      <c r="AT1844" s="274"/>
      <c r="AU1844" s="274"/>
      <c r="AV1844" s="274"/>
      <c r="AW1844" s="278"/>
      <c r="AX1844" s="274"/>
      <c r="AY1844" s="274"/>
      <c r="AZ1844" s="274"/>
      <c r="BA1844" s="274"/>
      <c r="BB1844" s="274"/>
      <c r="BC1844" s="274"/>
      <c r="BD1844" s="274"/>
      <c r="BE1844" s="270"/>
      <c r="BH1844" s="249"/>
      <c r="BI1844" s="249"/>
      <c r="BJ1844" s="249"/>
      <c r="BK1844" s="249"/>
      <c r="BL1844" s="249"/>
      <c r="BM1844" s="249"/>
      <c r="BN1844" s="249"/>
      <c r="BO1844" s="249"/>
      <c r="BP1844" s="249"/>
      <c r="BQ1844" s="249"/>
      <c r="BR1844" s="249"/>
      <c r="BS1844" s="249"/>
      <c r="BT1844" s="249"/>
      <c r="BU1844" s="249"/>
      <c r="BV1844" s="249"/>
      <c r="BW1844" s="249"/>
      <c r="BX1844" s="249"/>
      <c r="BY1844" s="249"/>
      <c r="BZ1844" s="249"/>
      <c r="CE1844" s="249"/>
    </row>
    <row r="1845" spans="1:83" ht="14.4" x14ac:dyDescent="0.3">
      <c r="A1845" s="269"/>
      <c r="B1845" s="270"/>
      <c r="C1845" s="273"/>
      <c r="D1845" s="273"/>
      <c r="E1845" s="273"/>
      <c r="F1845" s="273"/>
      <c r="G1845" s="273"/>
      <c r="H1845" s="273"/>
      <c r="I1845" s="273"/>
      <c r="J1845" s="273"/>
      <c r="K1845" s="273"/>
      <c r="L1845" s="273"/>
      <c r="M1845" s="273"/>
      <c r="N1845" s="274"/>
      <c r="O1845" s="274"/>
      <c r="P1845" s="274"/>
      <c r="Q1845" s="274"/>
      <c r="R1845" s="274"/>
      <c r="S1845" s="274"/>
      <c r="T1845" s="274"/>
      <c r="U1845" s="274"/>
      <c r="V1845" s="274"/>
      <c r="W1845" s="274"/>
      <c r="X1845" s="274"/>
      <c r="Y1845" s="274"/>
      <c r="Z1845" s="274"/>
      <c r="AA1845" s="274"/>
      <c r="AB1845" s="274"/>
      <c r="AC1845" s="274"/>
      <c r="AD1845" s="274"/>
      <c r="AE1845" s="274"/>
      <c r="AF1845" s="274"/>
      <c r="AG1845" s="274"/>
      <c r="AH1845" s="274"/>
      <c r="AI1845" s="274"/>
      <c r="AJ1845" s="274"/>
      <c r="AK1845" s="274"/>
      <c r="AL1845" s="274"/>
      <c r="AM1845" s="274"/>
      <c r="AN1845" s="274"/>
      <c r="AO1845" s="274"/>
      <c r="AP1845" s="274"/>
      <c r="AQ1845" s="274"/>
      <c r="AR1845" s="274"/>
      <c r="AS1845" s="274"/>
      <c r="AT1845" s="274"/>
      <c r="AU1845" s="274"/>
      <c r="AV1845" s="274"/>
      <c r="AW1845" s="278"/>
      <c r="AX1845" s="274"/>
      <c r="AY1845" s="274"/>
      <c r="AZ1845" s="274"/>
      <c r="BA1845" s="274"/>
      <c r="BB1845" s="274"/>
      <c r="BC1845" s="274"/>
      <c r="BD1845" s="274"/>
      <c r="BE1845" s="270"/>
      <c r="BH1845" s="249"/>
      <c r="BI1845" s="249"/>
      <c r="BJ1845" s="249"/>
      <c r="BK1845" s="249"/>
      <c r="BL1845" s="249"/>
      <c r="BM1845" s="249"/>
      <c r="BN1845" s="249"/>
      <c r="BO1845" s="249"/>
      <c r="BP1845" s="249"/>
      <c r="BQ1845" s="249"/>
      <c r="BR1845" s="249"/>
      <c r="BS1845" s="249"/>
      <c r="BT1845" s="249"/>
      <c r="BU1845" s="249"/>
      <c r="BV1845" s="249"/>
      <c r="BW1845" s="249"/>
      <c r="BX1845" s="249"/>
      <c r="BY1845" s="249"/>
      <c r="BZ1845" s="249"/>
      <c r="CE1845" s="249"/>
    </row>
    <row r="1846" spans="1:83" ht="14.4" x14ac:dyDescent="0.3">
      <c r="A1846" s="269"/>
      <c r="B1846" s="270"/>
      <c r="C1846" s="273"/>
      <c r="D1846" s="273"/>
      <c r="E1846" s="273"/>
      <c r="F1846" s="273"/>
      <c r="G1846" s="273"/>
      <c r="H1846" s="273"/>
      <c r="I1846" s="273"/>
      <c r="J1846" s="273"/>
      <c r="K1846" s="273"/>
      <c r="L1846" s="273"/>
      <c r="M1846" s="273"/>
      <c r="N1846" s="274"/>
      <c r="O1846" s="274"/>
      <c r="P1846" s="274"/>
      <c r="Q1846" s="274"/>
      <c r="R1846" s="274"/>
      <c r="S1846" s="274"/>
      <c r="T1846" s="274"/>
      <c r="U1846" s="274"/>
      <c r="V1846" s="274"/>
      <c r="W1846" s="274"/>
      <c r="X1846" s="274"/>
      <c r="Y1846" s="274"/>
      <c r="Z1846" s="274"/>
      <c r="AA1846" s="274"/>
      <c r="AB1846" s="274"/>
      <c r="AC1846" s="274"/>
      <c r="AD1846" s="274"/>
      <c r="AE1846" s="274"/>
      <c r="AF1846" s="274"/>
      <c r="AG1846" s="274"/>
      <c r="AH1846" s="274"/>
      <c r="AI1846" s="274"/>
      <c r="AJ1846" s="274"/>
      <c r="AK1846" s="274"/>
      <c r="AL1846" s="274"/>
      <c r="AM1846" s="274"/>
      <c r="AN1846" s="274"/>
      <c r="AO1846" s="274"/>
      <c r="AP1846" s="274"/>
      <c r="AQ1846" s="274"/>
      <c r="AR1846" s="274"/>
      <c r="AS1846" s="274"/>
      <c r="AT1846" s="274"/>
      <c r="AU1846" s="274"/>
      <c r="AV1846" s="274"/>
      <c r="AW1846" s="278"/>
      <c r="AX1846" s="274"/>
      <c r="AY1846" s="274"/>
      <c r="AZ1846" s="274"/>
      <c r="BA1846" s="274"/>
      <c r="BB1846" s="274"/>
      <c r="BC1846" s="274"/>
      <c r="BD1846" s="274"/>
      <c r="BE1846" s="270"/>
      <c r="BH1846" s="249"/>
      <c r="BI1846" s="249"/>
      <c r="BJ1846" s="249"/>
      <c r="BK1846" s="249"/>
      <c r="BL1846" s="249"/>
      <c r="BM1846" s="249"/>
      <c r="BN1846" s="249"/>
      <c r="BO1846" s="249"/>
      <c r="BP1846" s="249"/>
      <c r="BQ1846" s="249"/>
      <c r="BR1846" s="249"/>
      <c r="BS1846" s="249"/>
      <c r="BT1846" s="249"/>
      <c r="BU1846" s="249"/>
      <c r="BV1846" s="249"/>
      <c r="BW1846" s="249"/>
      <c r="BX1846" s="249"/>
      <c r="BY1846" s="249"/>
      <c r="BZ1846" s="249"/>
      <c r="CE1846" s="249"/>
    </row>
    <row r="1847" spans="1:83" ht="14.4" x14ac:dyDescent="0.3">
      <c r="A1847" s="269"/>
      <c r="B1847" s="270"/>
      <c r="C1847" s="273"/>
      <c r="D1847" s="273"/>
      <c r="E1847" s="273"/>
      <c r="F1847" s="273"/>
      <c r="G1847" s="273"/>
      <c r="H1847" s="273"/>
      <c r="I1847" s="273"/>
      <c r="J1847" s="273"/>
      <c r="K1847" s="273"/>
      <c r="L1847" s="273"/>
      <c r="M1847" s="273"/>
      <c r="N1847" s="274"/>
      <c r="O1847" s="274"/>
      <c r="P1847" s="274"/>
      <c r="Q1847" s="274"/>
      <c r="R1847" s="274"/>
      <c r="S1847" s="274"/>
      <c r="T1847" s="274"/>
      <c r="U1847" s="274"/>
      <c r="V1847" s="274"/>
      <c r="W1847" s="274"/>
      <c r="X1847" s="274"/>
      <c r="Y1847" s="274"/>
      <c r="Z1847" s="274"/>
      <c r="AA1847" s="274"/>
      <c r="AB1847" s="274"/>
      <c r="AC1847" s="274"/>
      <c r="AD1847" s="274"/>
      <c r="AE1847" s="274"/>
      <c r="AF1847" s="274"/>
      <c r="AG1847" s="274"/>
      <c r="AH1847" s="274"/>
      <c r="AI1847" s="274"/>
      <c r="AJ1847" s="274"/>
      <c r="AK1847" s="274"/>
      <c r="AL1847" s="274"/>
      <c r="AM1847" s="274"/>
      <c r="AN1847" s="274"/>
      <c r="AO1847" s="274"/>
      <c r="AP1847" s="274"/>
      <c r="AQ1847" s="274"/>
      <c r="AR1847" s="274"/>
      <c r="AS1847" s="274"/>
      <c r="AT1847" s="274"/>
      <c r="AU1847" s="274"/>
      <c r="AV1847" s="274"/>
      <c r="AW1847" s="278"/>
      <c r="AX1847" s="274"/>
      <c r="AY1847" s="274"/>
      <c r="AZ1847" s="274"/>
      <c r="BA1847" s="274"/>
      <c r="BB1847" s="274"/>
      <c r="BC1847" s="274"/>
      <c r="BD1847" s="274"/>
      <c r="BE1847" s="270"/>
      <c r="BH1847" s="249"/>
      <c r="BI1847" s="249"/>
      <c r="BJ1847" s="249"/>
      <c r="BK1847" s="249"/>
      <c r="BL1847" s="249"/>
      <c r="BM1847" s="249"/>
      <c r="BN1847" s="249"/>
      <c r="BO1847" s="249"/>
      <c r="BP1847" s="249"/>
      <c r="BQ1847" s="249"/>
      <c r="BR1847" s="249"/>
      <c r="BS1847" s="249"/>
      <c r="BT1847" s="249"/>
      <c r="BU1847" s="249"/>
      <c r="BV1847" s="249"/>
      <c r="BW1847" s="249"/>
      <c r="BX1847" s="249"/>
      <c r="BY1847" s="249"/>
      <c r="BZ1847" s="249"/>
      <c r="CE1847" s="249"/>
    </row>
    <row r="1848" spans="1:83" ht="14.4" x14ac:dyDescent="0.3">
      <c r="A1848" s="269"/>
      <c r="B1848" s="270"/>
      <c r="C1848" s="273"/>
      <c r="D1848" s="273"/>
      <c r="E1848" s="273"/>
      <c r="F1848" s="273"/>
      <c r="G1848" s="273"/>
      <c r="H1848" s="273"/>
      <c r="I1848" s="273"/>
      <c r="J1848" s="273"/>
      <c r="K1848" s="273"/>
      <c r="L1848" s="273"/>
      <c r="M1848" s="273"/>
      <c r="N1848" s="274"/>
      <c r="O1848" s="274"/>
      <c r="P1848" s="274"/>
      <c r="Q1848" s="274"/>
      <c r="R1848" s="274"/>
      <c r="S1848" s="274"/>
      <c r="T1848" s="274"/>
      <c r="U1848" s="274"/>
      <c r="V1848" s="274"/>
      <c r="W1848" s="274"/>
      <c r="X1848" s="274"/>
      <c r="Y1848" s="274"/>
      <c r="Z1848" s="274"/>
      <c r="AA1848" s="274"/>
      <c r="AB1848" s="274"/>
      <c r="AC1848" s="274"/>
      <c r="AD1848" s="274"/>
      <c r="AE1848" s="274"/>
      <c r="AF1848" s="274"/>
      <c r="AG1848" s="274"/>
      <c r="AH1848" s="274"/>
      <c r="AI1848" s="274"/>
      <c r="AJ1848" s="274"/>
      <c r="AK1848" s="274"/>
      <c r="AL1848" s="274"/>
      <c r="AM1848" s="274"/>
      <c r="AN1848" s="274"/>
      <c r="AO1848" s="274"/>
      <c r="AP1848" s="274"/>
      <c r="AQ1848" s="274"/>
      <c r="AR1848" s="274"/>
      <c r="AS1848" s="274"/>
      <c r="AT1848" s="274"/>
      <c r="AU1848" s="274"/>
      <c r="AV1848" s="274"/>
      <c r="AW1848" s="278"/>
      <c r="AX1848" s="274"/>
      <c r="AY1848" s="274"/>
      <c r="AZ1848" s="274"/>
      <c r="BA1848" s="274"/>
      <c r="BB1848" s="274"/>
      <c r="BC1848" s="274"/>
      <c r="BD1848" s="274"/>
      <c r="BE1848" s="270"/>
      <c r="BH1848" s="249"/>
      <c r="BI1848" s="249"/>
      <c r="BJ1848" s="249"/>
      <c r="BK1848" s="249"/>
      <c r="BL1848" s="249"/>
      <c r="BM1848" s="249"/>
      <c r="BN1848" s="249"/>
      <c r="BO1848" s="249"/>
      <c r="BP1848" s="249"/>
      <c r="BQ1848" s="249"/>
      <c r="BR1848" s="249"/>
      <c r="BS1848" s="249"/>
      <c r="BT1848" s="249"/>
      <c r="BU1848" s="249"/>
      <c r="BV1848" s="249"/>
      <c r="BW1848" s="249"/>
      <c r="BX1848" s="249"/>
      <c r="BY1848" s="249"/>
      <c r="BZ1848" s="249"/>
      <c r="CE1848" s="249"/>
    </row>
    <row r="1849" spans="1:83" ht="14.4" x14ac:dyDescent="0.3">
      <c r="A1849" s="269"/>
      <c r="B1849" s="270"/>
      <c r="C1849" s="273"/>
      <c r="D1849" s="273"/>
      <c r="E1849" s="273"/>
      <c r="F1849" s="273"/>
      <c r="G1849" s="273"/>
      <c r="H1849" s="273"/>
      <c r="I1849" s="273"/>
      <c r="J1849" s="273"/>
      <c r="K1849" s="273"/>
      <c r="L1849" s="273"/>
      <c r="M1849" s="273"/>
      <c r="N1849" s="274"/>
      <c r="O1849" s="274"/>
      <c r="P1849" s="274"/>
      <c r="Q1849" s="274"/>
      <c r="R1849" s="274"/>
      <c r="S1849" s="274"/>
      <c r="T1849" s="274"/>
      <c r="U1849" s="274"/>
      <c r="V1849" s="274"/>
      <c r="W1849" s="274"/>
      <c r="X1849" s="274"/>
      <c r="Y1849" s="274"/>
      <c r="Z1849" s="274"/>
      <c r="AA1849" s="274"/>
      <c r="AB1849" s="274"/>
      <c r="AC1849" s="274"/>
      <c r="AD1849" s="274"/>
      <c r="AE1849" s="274"/>
      <c r="AF1849" s="274"/>
      <c r="AG1849" s="274"/>
      <c r="AH1849" s="274"/>
      <c r="AI1849" s="274"/>
      <c r="AJ1849" s="274"/>
      <c r="AK1849" s="274"/>
      <c r="AL1849" s="274"/>
      <c r="AM1849" s="274"/>
      <c r="AN1849" s="274"/>
      <c r="AO1849" s="274"/>
      <c r="AP1849" s="274"/>
      <c r="AQ1849" s="274"/>
      <c r="AR1849" s="274"/>
      <c r="AS1849" s="274"/>
      <c r="AT1849" s="274"/>
      <c r="AU1849" s="274"/>
      <c r="AV1849" s="274"/>
      <c r="AW1849" s="278"/>
      <c r="AX1849" s="274"/>
      <c r="AY1849" s="274"/>
      <c r="AZ1849" s="274"/>
      <c r="BA1849" s="274"/>
      <c r="BB1849" s="274"/>
      <c r="BC1849" s="274"/>
      <c r="BD1849" s="274"/>
      <c r="BE1849" s="270"/>
      <c r="BH1849" s="240"/>
      <c r="BI1849" s="240"/>
      <c r="BJ1849" s="240"/>
      <c r="BK1849" s="240"/>
      <c r="BL1849" s="240"/>
      <c r="BM1849" s="240"/>
      <c r="BN1849" s="240"/>
      <c r="BO1849" s="240"/>
      <c r="BP1849" s="240"/>
      <c r="BQ1849" s="240"/>
      <c r="BR1849" s="240"/>
      <c r="BS1849" s="240"/>
      <c r="BT1849" s="240"/>
      <c r="BU1849" s="240"/>
      <c r="BV1849" s="239"/>
      <c r="BW1849" s="240"/>
      <c r="BX1849" s="240"/>
      <c r="BY1849" s="240"/>
      <c r="BZ1849" s="240"/>
      <c r="CA1849" s="241"/>
      <c r="CB1849" s="241"/>
      <c r="CC1849" s="241"/>
      <c r="CD1849" s="241"/>
      <c r="CE1849" s="240"/>
    </row>
    <row r="1850" spans="1:83" ht="14.4" x14ac:dyDescent="0.3">
      <c r="A1850" s="269"/>
      <c r="B1850" s="270"/>
      <c r="C1850" s="273"/>
      <c r="D1850" s="273"/>
      <c r="E1850" s="273"/>
      <c r="F1850" s="273"/>
      <c r="G1850" s="273"/>
      <c r="H1850" s="273"/>
      <c r="I1850" s="273"/>
      <c r="J1850" s="273"/>
      <c r="K1850" s="273"/>
      <c r="L1850" s="273"/>
      <c r="M1850" s="273"/>
      <c r="N1850" s="274"/>
      <c r="O1850" s="274"/>
      <c r="P1850" s="274"/>
      <c r="Q1850" s="274"/>
      <c r="R1850" s="274"/>
      <c r="S1850" s="274"/>
      <c r="T1850" s="274"/>
      <c r="U1850" s="274"/>
      <c r="V1850" s="274"/>
      <c r="W1850" s="274"/>
      <c r="X1850" s="274"/>
      <c r="Y1850" s="274"/>
      <c r="Z1850" s="274"/>
      <c r="AA1850" s="274"/>
      <c r="AB1850" s="274"/>
      <c r="AC1850" s="274"/>
      <c r="AD1850" s="274"/>
      <c r="AE1850" s="274"/>
      <c r="AF1850" s="274"/>
      <c r="AG1850" s="274"/>
      <c r="AH1850" s="274"/>
      <c r="AI1850" s="274"/>
      <c r="AJ1850" s="274"/>
      <c r="AK1850" s="274"/>
      <c r="AL1850" s="274"/>
      <c r="AM1850" s="274"/>
      <c r="AN1850" s="274"/>
      <c r="AO1850" s="274"/>
      <c r="AP1850" s="274"/>
      <c r="AQ1850" s="274"/>
      <c r="AR1850" s="274"/>
      <c r="AS1850" s="274"/>
      <c r="AT1850" s="274"/>
      <c r="AU1850" s="274"/>
      <c r="AV1850" s="274"/>
      <c r="AW1850" s="278"/>
      <c r="AX1850" s="274"/>
      <c r="AY1850" s="274"/>
      <c r="AZ1850" s="274"/>
      <c r="BA1850" s="274"/>
      <c r="BB1850" s="274"/>
      <c r="BC1850" s="274"/>
      <c r="BD1850" s="274"/>
      <c r="BE1850" s="270"/>
      <c r="BH1850" s="249"/>
      <c r="BI1850" s="249"/>
      <c r="BJ1850" s="249"/>
      <c r="BK1850" s="249"/>
      <c r="BL1850" s="249"/>
      <c r="BM1850" s="249"/>
      <c r="BN1850" s="249"/>
      <c r="BO1850" s="249"/>
      <c r="BP1850" s="249"/>
      <c r="BQ1850" s="249"/>
      <c r="BR1850" s="249"/>
      <c r="BS1850" s="249"/>
      <c r="BT1850" s="249"/>
      <c r="BU1850" s="249"/>
      <c r="BV1850" s="249"/>
      <c r="BW1850" s="249"/>
      <c r="BX1850" s="249"/>
      <c r="BY1850" s="249"/>
      <c r="BZ1850" s="249"/>
      <c r="CE1850" s="249"/>
    </row>
    <row r="1851" spans="1:83" ht="14.4" x14ac:dyDescent="0.3">
      <c r="A1851" s="269"/>
      <c r="B1851" s="270"/>
      <c r="C1851" s="273"/>
      <c r="D1851" s="273"/>
      <c r="E1851" s="273"/>
      <c r="F1851" s="273"/>
      <c r="G1851" s="273"/>
      <c r="H1851" s="273"/>
      <c r="I1851" s="273"/>
      <c r="J1851" s="273"/>
      <c r="K1851" s="273"/>
      <c r="L1851" s="273"/>
      <c r="M1851" s="273"/>
      <c r="N1851" s="274"/>
      <c r="O1851" s="274"/>
      <c r="P1851" s="274"/>
      <c r="Q1851" s="274"/>
      <c r="R1851" s="274"/>
      <c r="S1851" s="274"/>
      <c r="T1851" s="274"/>
      <c r="U1851" s="274"/>
      <c r="V1851" s="274"/>
      <c r="W1851" s="274"/>
      <c r="X1851" s="274"/>
      <c r="Y1851" s="274"/>
      <c r="Z1851" s="274"/>
      <c r="AA1851" s="274"/>
      <c r="AB1851" s="274"/>
      <c r="AC1851" s="274"/>
      <c r="AD1851" s="274"/>
      <c r="AE1851" s="274"/>
      <c r="AF1851" s="274"/>
      <c r="AG1851" s="274"/>
      <c r="AH1851" s="274"/>
      <c r="AI1851" s="274"/>
      <c r="AJ1851" s="274"/>
      <c r="AK1851" s="274"/>
      <c r="AL1851" s="274"/>
      <c r="AM1851" s="274"/>
      <c r="AN1851" s="274"/>
      <c r="AO1851" s="274"/>
      <c r="AP1851" s="274"/>
      <c r="AQ1851" s="274"/>
      <c r="AR1851" s="274"/>
      <c r="AS1851" s="274"/>
      <c r="AT1851" s="274"/>
      <c r="AU1851" s="274"/>
      <c r="AV1851" s="274"/>
      <c r="AW1851" s="278"/>
      <c r="AX1851" s="274"/>
      <c r="AY1851" s="274"/>
      <c r="AZ1851" s="274"/>
      <c r="BA1851" s="274"/>
      <c r="BB1851" s="274"/>
      <c r="BC1851" s="274"/>
      <c r="BD1851" s="274"/>
      <c r="BE1851" s="270"/>
      <c r="BH1851" s="249"/>
      <c r="BI1851" s="249"/>
      <c r="BJ1851" s="249"/>
      <c r="BK1851" s="249"/>
      <c r="BL1851" s="249"/>
      <c r="BM1851" s="249"/>
      <c r="BN1851" s="249"/>
      <c r="BO1851" s="249"/>
      <c r="BP1851" s="249"/>
      <c r="BQ1851" s="249"/>
      <c r="BR1851" s="249"/>
      <c r="BS1851" s="249"/>
      <c r="BT1851" s="249"/>
      <c r="BU1851" s="249"/>
      <c r="BV1851" s="249"/>
      <c r="BW1851" s="249"/>
      <c r="BX1851" s="249"/>
      <c r="BY1851" s="249"/>
      <c r="BZ1851" s="249"/>
      <c r="CE1851" s="249"/>
    </row>
    <row r="1852" spans="1:83" ht="14.4" x14ac:dyDescent="0.3">
      <c r="A1852" s="269"/>
      <c r="B1852" s="270"/>
      <c r="C1852" s="273"/>
      <c r="D1852" s="273"/>
      <c r="E1852" s="273"/>
      <c r="F1852" s="273"/>
      <c r="G1852" s="273"/>
      <c r="H1852" s="273"/>
      <c r="I1852" s="273"/>
      <c r="J1852" s="273"/>
      <c r="K1852" s="273"/>
      <c r="L1852" s="273"/>
      <c r="M1852" s="273"/>
      <c r="N1852" s="274"/>
      <c r="O1852" s="274"/>
      <c r="P1852" s="274"/>
      <c r="Q1852" s="274"/>
      <c r="R1852" s="274"/>
      <c r="S1852" s="274"/>
      <c r="T1852" s="274"/>
      <c r="U1852" s="274"/>
      <c r="V1852" s="274"/>
      <c r="W1852" s="274"/>
      <c r="X1852" s="274"/>
      <c r="Y1852" s="274"/>
      <c r="Z1852" s="274"/>
      <c r="AA1852" s="274"/>
      <c r="AB1852" s="274"/>
      <c r="AC1852" s="274"/>
      <c r="AD1852" s="274"/>
      <c r="AE1852" s="274"/>
      <c r="AF1852" s="274"/>
      <c r="AG1852" s="274"/>
      <c r="AH1852" s="274"/>
      <c r="AI1852" s="274"/>
      <c r="AJ1852" s="274"/>
      <c r="AK1852" s="274"/>
      <c r="AL1852" s="274"/>
      <c r="AM1852" s="274"/>
      <c r="AN1852" s="274"/>
      <c r="AO1852" s="274"/>
      <c r="AP1852" s="274"/>
      <c r="AQ1852" s="274"/>
      <c r="AR1852" s="274"/>
      <c r="AS1852" s="274"/>
      <c r="AT1852" s="274"/>
      <c r="AU1852" s="274"/>
      <c r="AV1852" s="274"/>
      <c r="AW1852" s="278"/>
      <c r="AX1852" s="274"/>
      <c r="AY1852" s="274"/>
      <c r="AZ1852" s="274"/>
      <c r="BA1852" s="274"/>
      <c r="BB1852" s="274"/>
      <c r="BC1852" s="274"/>
      <c r="BD1852" s="274"/>
      <c r="BE1852" s="270"/>
      <c r="BH1852" s="249"/>
      <c r="BI1852" s="249"/>
      <c r="BJ1852" s="249"/>
      <c r="BK1852" s="249"/>
      <c r="BL1852" s="249"/>
      <c r="BM1852" s="249"/>
      <c r="BN1852" s="249"/>
      <c r="BO1852" s="249"/>
      <c r="BP1852" s="249"/>
      <c r="BQ1852" s="249"/>
      <c r="BR1852" s="249"/>
      <c r="BS1852" s="249"/>
      <c r="BT1852" s="249"/>
      <c r="BU1852" s="249"/>
      <c r="BV1852" s="249"/>
      <c r="BW1852" s="249"/>
      <c r="BX1852" s="249"/>
      <c r="BY1852" s="249"/>
      <c r="BZ1852" s="249"/>
      <c r="CE1852" s="249"/>
    </row>
    <row r="1853" spans="1:83" ht="14.4" x14ac:dyDescent="0.3">
      <c r="A1853" s="269"/>
      <c r="B1853" s="270"/>
      <c r="C1853" s="273"/>
      <c r="D1853" s="273"/>
      <c r="E1853" s="273"/>
      <c r="F1853" s="273"/>
      <c r="G1853" s="273"/>
      <c r="H1853" s="273"/>
      <c r="I1853" s="273"/>
      <c r="J1853" s="273"/>
      <c r="K1853" s="273"/>
      <c r="L1853" s="273"/>
      <c r="M1853" s="273"/>
      <c r="N1853" s="274"/>
      <c r="O1853" s="274"/>
      <c r="P1853" s="274"/>
      <c r="Q1853" s="274"/>
      <c r="R1853" s="274"/>
      <c r="S1853" s="274"/>
      <c r="T1853" s="274"/>
      <c r="U1853" s="274"/>
      <c r="V1853" s="274"/>
      <c r="W1853" s="274"/>
      <c r="X1853" s="274"/>
      <c r="Y1853" s="274"/>
      <c r="Z1853" s="274"/>
      <c r="AA1853" s="274"/>
      <c r="AB1853" s="274"/>
      <c r="AC1853" s="274"/>
      <c r="AD1853" s="274"/>
      <c r="AE1853" s="274"/>
      <c r="AF1853" s="274"/>
      <c r="AG1853" s="274"/>
      <c r="AH1853" s="274"/>
      <c r="AI1853" s="274"/>
      <c r="AJ1853" s="274"/>
      <c r="AK1853" s="274"/>
      <c r="AL1853" s="274"/>
      <c r="AM1853" s="274"/>
      <c r="AN1853" s="274"/>
      <c r="AO1853" s="274"/>
      <c r="AP1853" s="274"/>
      <c r="AQ1853" s="274"/>
      <c r="AR1853" s="274"/>
      <c r="AS1853" s="274"/>
      <c r="AT1853" s="274"/>
      <c r="AU1853" s="274"/>
      <c r="AV1853" s="274"/>
      <c r="AW1853" s="278"/>
      <c r="AX1853" s="274"/>
      <c r="AY1853" s="274"/>
      <c r="AZ1853" s="274"/>
      <c r="BA1853" s="274"/>
      <c r="BB1853" s="274"/>
      <c r="BC1853" s="274"/>
      <c r="BD1853" s="274"/>
      <c r="BE1853" s="270"/>
      <c r="BH1853" s="249"/>
      <c r="BI1853" s="249"/>
      <c r="BJ1853" s="249"/>
      <c r="BK1853" s="249"/>
      <c r="BL1853" s="249"/>
      <c r="BM1853" s="249"/>
      <c r="BN1853" s="249"/>
      <c r="BO1853" s="249"/>
      <c r="BP1853" s="249"/>
      <c r="BQ1853" s="249"/>
      <c r="BR1853" s="249"/>
      <c r="BS1853" s="249"/>
      <c r="BT1853" s="249"/>
      <c r="BU1853" s="249"/>
      <c r="BV1853" s="249"/>
      <c r="BW1853" s="249"/>
      <c r="BX1853" s="249"/>
      <c r="BY1853" s="249"/>
      <c r="BZ1853" s="249"/>
      <c r="CE1853" s="249"/>
    </row>
    <row r="1854" spans="1:83" ht="14.4" x14ac:dyDescent="0.3">
      <c r="A1854" s="269"/>
      <c r="B1854" s="270"/>
      <c r="C1854" s="273"/>
      <c r="D1854" s="273"/>
      <c r="E1854" s="273"/>
      <c r="F1854" s="273"/>
      <c r="G1854" s="273"/>
      <c r="H1854" s="273"/>
      <c r="I1854" s="273"/>
      <c r="J1854" s="273"/>
      <c r="K1854" s="273"/>
      <c r="L1854" s="273"/>
      <c r="M1854" s="273"/>
      <c r="N1854" s="274"/>
      <c r="O1854" s="274"/>
      <c r="P1854" s="274"/>
      <c r="Q1854" s="274"/>
      <c r="R1854" s="274"/>
      <c r="S1854" s="274"/>
      <c r="T1854" s="274"/>
      <c r="U1854" s="274"/>
      <c r="V1854" s="274"/>
      <c r="W1854" s="274"/>
      <c r="X1854" s="274"/>
      <c r="Y1854" s="274"/>
      <c r="Z1854" s="274"/>
      <c r="AA1854" s="274"/>
      <c r="AB1854" s="274"/>
      <c r="AC1854" s="274"/>
      <c r="AD1854" s="274"/>
      <c r="AE1854" s="274"/>
      <c r="AF1854" s="274"/>
      <c r="AG1854" s="274"/>
      <c r="AH1854" s="274"/>
      <c r="AI1854" s="274"/>
      <c r="AJ1854" s="274"/>
      <c r="AK1854" s="274"/>
      <c r="AL1854" s="274"/>
      <c r="AM1854" s="274"/>
      <c r="AN1854" s="274"/>
      <c r="AO1854" s="274"/>
      <c r="AP1854" s="274"/>
      <c r="AQ1854" s="274"/>
      <c r="AR1854" s="274"/>
      <c r="AS1854" s="274"/>
      <c r="AT1854" s="274"/>
      <c r="AU1854" s="274"/>
      <c r="AV1854" s="274"/>
      <c r="AW1854" s="278"/>
      <c r="AX1854" s="274"/>
      <c r="AY1854" s="274"/>
      <c r="AZ1854" s="274"/>
      <c r="BA1854" s="274"/>
      <c r="BB1854" s="274"/>
      <c r="BC1854" s="274"/>
      <c r="BD1854" s="274"/>
      <c r="BE1854" s="270"/>
      <c r="BH1854" s="249"/>
      <c r="BI1854" s="249"/>
      <c r="BJ1854" s="249"/>
      <c r="BK1854" s="249"/>
      <c r="BL1854" s="249"/>
      <c r="BM1854" s="249"/>
      <c r="BN1854" s="249"/>
      <c r="BO1854" s="249"/>
      <c r="BP1854" s="249"/>
      <c r="BQ1854" s="249"/>
      <c r="BR1854" s="249"/>
      <c r="BS1854" s="249"/>
      <c r="BT1854" s="249"/>
      <c r="BU1854" s="249"/>
      <c r="BV1854" s="249"/>
      <c r="BW1854" s="249"/>
      <c r="BX1854" s="249"/>
      <c r="BY1854" s="249"/>
      <c r="BZ1854" s="249"/>
      <c r="CE1854" s="249"/>
    </row>
    <row r="1855" spans="1:83" ht="14.4" x14ac:dyDescent="0.3">
      <c r="A1855" s="269"/>
      <c r="B1855" s="270"/>
      <c r="C1855" s="273"/>
      <c r="D1855" s="273"/>
      <c r="E1855" s="273"/>
      <c r="F1855" s="273"/>
      <c r="G1855" s="273"/>
      <c r="H1855" s="273"/>
      <c r="I1855" s="273"/>
      <c r="J1855" s="273"/>
      <c r="K1855" s="273"/>
      <c r="L1855" s="273"/>
      <c r="M1855" s="273"/>
      <c r="N1855" s="274"/>
      <c r="O1855" s="274"/>
      <c r="P1855" s="274"/>
      <c r="Q1855" s="274"/>
      <c r="R1855" s="274"/>
      <c r="S1855" s="274"/>
      <c r="T1855" s="274"/>
      <c r="U1855" s="274"/>
      <c r="V1855" s="274"/>
      <c r="W1855" s="274"/>
      <c r="X1855" s="274"/>
      <c r="Y1855" s="274"/>
      <c r="Z1855" s="274"/>
      <c r="AA1855" s="274"/>
      <c r="AB1855" s="274"/>
      <c r="AC1855" s="274"/>
      <c r="AD1855" s="274"/>
      <c r="AE1855" s="274"/>
      <c r="AF1855" s="274"/>
      <c r="AG1855" s="274"/>
      <c r="AH1855" s="274"/>
      <c r="AI1855" s="274"/>
      <c r="AJ1855" s="274"/>
      <c r="AK1855" s="274"/>
      <c r="AL1855" s="274"/>
      <c r="AM1855" s="274"/>
      <c r="AN1855" s="274"/>
      <c r="AO1855" s="274"/>
      <c r="AP1855" s="274"/>
      <c r="AQ1855" s="274"/>
      <c r="AR1855" s="274"/>
      <c r="AS1855" s="274"/>
      <c r="AT1855" s="274"/>
      <c r="AU1855" s="274"/>
      <c r="AV1855" s="274"/>
      <c r="AW1855" s="278"/>
      <c r="AX1855" s="274"/>
      <c r="AY1855" s="274"/>
      <c r="AZ1855" s="274"/>
      <c r="BA1855" s="274"/>
      <c r="BB1855" s="274"/>
      <c r="BC1855" s="274"/>
      <c r="BD1855" s="274"/>
      <c r="BE1855" s="270"/>
      <c r="BH1855" s="249"/>
      <c r="BI1855" s="249"/>
      <c r="BJ1855" s="249"/>
      <c r="BK1855" s="249"/>
      <c r="BL1855" s="249"/>
      <c r="BM1855" s="249"/>
      <c r="BN1855" s="249"/>
      <c r="BO1855" s="249"/>
      <c r="BP1855" s="249"/>
      <c r="BQ1855" s="249"/>
      <c r="BR1855" s="249"/>
      <c r="BS1855" s="249"/>
      <c r="BT1855" s="249"/>
      <c r="BU1855" s="249"/>
      <c r="BV1855" s="249"/>
      <c r="BW1855" s="249"/>
      <c r="BX1855" s="249"/>
      <c r="BY1855" s="249"/>
      <c r="BZ1855" s="249"/>
      <c r="CE1855" s="249"/>
    </row>
    <row r="1856" spans="1:83" ht="14.4" x14ac:dyDescent="0.3">
      <c r="A1856" s="269"/>
      <c r="B1856" s="270"/>
      <c r="C1856" s="273"/>
      <c r="D1856" s="273"/>
      <c r="E1856" s="273"/>
      <c r="F1856" s="273"/>
      <c r="G1856" s="273"/>
      <c r="H1856" s="273"/>
      <c r="I1856" s="273"/>
      <c r="J1856" s="273"/>
      <c r="K1856" s="273"/>
      <c r="L1856" s="273"/>
      <c r="M1856" s="273"/>
      <c r="N1856" s="274"/>
      <c r="O1856" s="274"/>
      <c r="P1856" s="274"/>
      <c r="Q1856" s="274"/>
      <c r="R1856" s="274"/>
      <c r="S1856" s="274"/>
      <c r="T1856" s="274"/>
      <c r="U1856" s="274"/>
      <c r="V1856" s="274"/>
      <c r="W1856" s="274"/>
      <c r="X1856" s="274"/>
      <c r="Y1856" s="274"/>
      <c r="Z1856" s="274"/>
      <c r="AA1856" s="274"/>
      <c r="AB1856" s="274"/>
      <c r="AC1856" s="274"/>
      <c r="AD1856" s="274"/>
      <c r="AE1856" s="274"/>
      <c r="AF1856" s="274"/>
      <c r="AG1856" s="274"/>
      <c r="AH1856" s="274"/>
      <c r="AI1856" s="274"/>
      <c r="AJ1856" s="274"/>
      <c r="AK1856" s="274"/>
      <c r="AL1856" s="274"/>
      <c r="AM1856" s="274"/>
      <c r="AN1856" s="274"/>
      <c r="AO1856" s="274"/>
      <c r="AP1856" s="274"/>
      <c r="AQ1856" s="274"/>
      <c r="AR1856" s="274"/>
      <c r="AS1856" s="274"/>
      <c r="AT1856" s="274"/>
      <c r="AU1856" s="274"/>
      <c r="AV1856" s="274"/>
      <c r="AW1856" s="278"/>
      <c r="AX1856" s="274"/>
      <c r="AY1856" s="274"/>
      <c r="AZ1856" s="274"/>
      <c r="BA1856" s="274"/>
      <c r="BB1856" s="274"/>
      <c r="BC1856" s="274"/>
      <c r="BD1856" s="274"/>
      <c r="BE1856" s="270"/>
      <c r="BH1856" s="240"/>
      <c r="BI1856" s="240"/>
      <c r="BJ1856" s="240"/>
      <c r="BK1856" s="240"/>
      <c r="BL1856" s="240"/>
      <c r="BM1856" s="240"/>
      <c r="BN1856" s="240"/>
      <c r="BO1856" s="240"/>
      <c r="BP1856" s="240"/>
      <c r="BQ1856" s="240"/>
      <c r="BR1856" s="240"/>
      <c r="BS1856" s="240"/>
      <c r="BT1856" s="240"/>
      <c r="BU1856" s="240"/>
      <c r="BV1856" s="239"/>
      <c r="BW1856" s="240"/>
      <c r="BX1856" s="240"/>
      <c r="BY1856" s="240"/>
      <c r="BZ1856" s="240"/>
      <c r="CA1856" s="241"/>
      <c r="CB1856" s="241"/>
      <c r="CC1856" s="241"/>
      <c r="CD1856" s="241"/>
      <c r="CE1856" s="240"/>
    </row>
    <row r="1857" spans="1:83" ht="14.4" x14ac:dyDescent="0.3">
      <c r="A1857" s="269"/>
      <c r="B1857" s="270"/>
      <c r="C1857" s="273"/>
      <c r="D1857" s="273"/>
      <c r="E1857" s="273"/>
      <c r="F1857" s="273"/>
      <c r="G1857" s="273"/>
      <c r="H1857" s="273"/>
      <c r="I1857" s="273"/>
      <c r="J1857" s="273"/>
      <c r="K1857" s="273"/>
      <c r="L1857" s="273"/>
      <c r="M1857" s="273"/>
      <c r="N1857" s="274"/>
      <c r="O1857" s="274"/>
      <c r="P1857" s="274"/>
      <c r="Q1857" s="274"/>
      <c r="R1857" s="274"/>
      <c r="S1857" s="274"/>
      <c r="T1857" s="274"/>
      <c r="U1857" s="274"/>
      <c r="V1857" s="274"/>
      <c r="W1857" s="274"/>
      <c r="X1857" s="274"/>
      <c r="Y1857" s="274"/>
      <c r="Z1857" s="274"/>
      <c r="AA1857" s="274"/>
      <c r="AB1857" s="274"/>
      <c r="AC1857" s="274"/>
      <c r="AD1857" s="274"/>
      <c r="AE1857" s="274"/>
      <c r="AF1857" s="274"/>
      <c r="AG1857" s="274"/>
      <c r="AH1857" s="274"/>
      <c r="AI1857" s="274"/>
      <c r="AJ1857" s="274"/>
      <c r="AK1857" s="274"/>
      <c r="AL1857" s="274"/>
      <c r="AM1857" s="274"/>
      <c r="AN1857" s="274"/>
      <c r="AO1857" s="274"/>
      <c r="AP1857" s="274"/>
      <c r="AQ1857" s="274"/>
      <c r="AR1857" s="274"/>
      <c r="AS1857" s="274"/>
      <c r="AT1857" s="274"/>
      <c r="AU1857" s="274"/>
      <c r="AV1857" s="274"/>
      <c r="AW1857" s="278"/>
      <c r="AX1857" s="274"/>
      <c r="AY1857" s="274"/>
      <c r="AZ1857" s="274"/>
      <c r="BA1857" s="274"/>
      <c r="BB1857" s="274"/>
      <c r="BC1857" s="274"/>
      <c r="BD1857" s="274"/>
      <c r="BE1857" s="270"/>
      <c r="BH1857" s="249"/>
      <c r="BI1857" s="249"/>
      <c r="BJ1857" s="249"/>
      <c r="BK1857" s="249"/>
      <c r="BL1857" s="249"/>
      <c r="BM1857" s="249"/>
      <c r="BN1857" s="249"/>
      <c r="BO1857" s="249"/>
      <c r="BP1857" s="249"/>
      <c r="BQ1857" s="249"/>
      <c r="BR1857" s="249"/>
      <c r="BS1857" s="249"/>
      <c r="BT1857" s="249"/>
      <c r="BU1857" s="249"/>
      <c r="BV1857" s="249"/>
      <c r="BW1857" s="249"/>
      <c r="BX1857" s="249"/>
      <c r="BY1857" s="249"/>
      <c r="BZ1857" s="249"/>
      <c r="CE1857" s="249"/>
    </row>
    <row r="1858" spans="1:83" ht="14.4" x14ac:dyDescent="0.3">
      <c r="A1858" s="269"/>
      <c r="B1858" s="270"/>
      <c r="C1858" s="273"/>
      <c r="D1858" s="273"/>
      <c r="E1858" s="273"/>
      <c r="F1858" s="273"/>
      <c r="G1858" s="273"/>
      <c r="H1858" s="273"/>
      <c r="I1858" s="273"/>
      <c r="J1858" s="273"/>
      <c r="K1858" s="273"/>
      <c r="L1858" s="273"/>
      <c r="M1858" s="273"/>
      <c r="N1858" s="274"/>
      <c r="O1858" s="274"/>
      <c r="P1858" s="274"/>
      <c r="Q1858" s="274"/>
      <c r="R1858" s="274"/>
      <c r="S1858" s="274"/>
      <c r="T1858" s="274"/>
      <c r="U1858" s="274"/>
      <c r="V1858" s="274"/>
      <c r="W1858" s="274"/>
      <c r="X1858" s="274"/>
      <c r="Y1858" s="274"/>
      <c r="Z1858" s="274"/>
      <c r="AA1858" s="274"/>
      <c r="AB1858" s="274"/>
      <c r="AC1858" s="274"/>
      <c r="AD1858" s="274"/>
      <c r="AE1858" s="274"/>
      <c r="AF1858" s="274"/>
      <c r="AG1858" s="274"/>
      <c r="AH1858" s="274"/>
      <c r="AI1858" s="274"/>
      <c r="AJ1858" s="274"/>
      <c r="AK1858" s="274"/>
      <c r="AL1858" s="274"/>
      <c r="AM1858" s="274"/>
      <c r="AN1858" s="274"/>
      <c r="AO1858" s="274"/>
      <c r="AP1858" s="274"/>
      <c r="AQ1858" s="274"/>
      <c r="AR1858" s="274"/>
      <c r="AS1858" s="274"/>
      <c r="AT1858" s="274"/>
      <c r="AU1858" s="274"/>
      <c r="AV1858" s="274"/>
      <c r="AW1858" s="278"/>
      <c r="AX1858" s="274"/>
      <c r="AY1858" s="274"/>
      <c r="AZ1858" s="274"/>
      <c r="BA1858" s="274"/>
      <c r="BB1858" s="274"/>
      <c r="BC1858" s="274"/>
      <c r="BD1858" s="274"/>
      <c r="BE1858" s="270"/>
      <c r="BH1858" s="249"/>
      <c r="BI1858" s="249"/>
      <c r="BJ1858" s="249"/>
      <c r="BK1858" s="249"/>
      <c r="BL1858" s="249"/>
      <c r="BM1858" s="249"/>
      <c r="BN1858" s="249"/>
      <c r="BO1858" s="249"/>
      <c r="BP1858" s="249"/>
      <c r="BQ1858" s="249"/>
      <c r="BR1858" s="249"/>
      <c r="BS1858" s="249"/>
      <c r="BT1858" s="249"/>
      <c r="BU1858" s="249"/>
      <c r="BV1858" s="249"/>
      <c r="BW1858" s="249"/>
      <c r="BX1858" s="249"/>
      <c r="BY1858" s="249"/>
      <c r="BZ1858" s="249"/>
      <c r="CE1858" s="249"/>
    </row>
    <row r="1859" spans="1:83" ht="14.4" x14ac:dyDescent="0.3">
      <c r="A1859" s="269"/>
      <c r="B1859" s="270"/>
      <c r="C1859" s="273"/>
      <c r="D1859" s="273"/>
      <c r="E1859" s="273"/>
      <c r="F1859" s="273"/>
      <c r="G1859" s="273"/>
      <c r="H1859" s="273"/>
      <c r="I1859" s="273"/>
      <c r="J1859" s="273"/>
      <c r="K1859" s="273"/>
      <c r="L1859" s="273"/>
      <c r="M1859" s="273"/>
      <c r="N1859" s="274"/>
      <c r="O1859" s="274"/>
      <c r="P1859" s="274"/>
      <c r="Q1859" s="274"/>
      <c r="R1859" s="274"/>
      <c r="S1859" s="274"/>
      <c r="T1859" s="274"/>
      <c r="U1859" s="274"/>
      <c r="V1859" s="274"/>
      <c r="W1859" s="274"/>
      <c r="X1859" s="274"/>
      <c r="Y1859" s="274"/>
      <c r="Z1859" s="274"/>
      <c r="AA1859" s="274"/>
      <c r="AB1859" s="274"/>
      <c r="AC1859" s="274"/>
      <c r="AD1859" s="274"/>
      <c r="AE1859" s="274"/>
      <c r="AF1859" s="274"/>
      <c r="AG1859" s="274"/>
      <c r="AH1859" s="274"/>
      <c r="AI1859" s="274"/>
      <c r="AJ1859" s="274"/>
      <c r="AK1859" s="274"/>
      <c r="AL1859" s="274"/>
      <c r="AM1859" s="274"/>
      <c r="AN1859" s="274"/>
      <c r="AO1859" s="274"/>
      <c r="AP1859" s="274"/>
      <c r="AQ1859" s="274"/>
      <c r="AR1859" s="274"/>
      <c r="AS1859" s="274"/>
      <c r="AT1859" s="274"/>
      <c r="AU1859" s="274"/>
      <c r="AV1859" s="274"/>
      <c r="AW1859" s="278"/>
      <c r="AX1859" s="274"/>
      <c r="AY1859" s="274"/>
      <c r="AZ1859" s="274"/>
      <c r="BA1859" s="274"/>
      <c r="BB1859" s="274"/>
      <c r="BC1859" s="274"/>
      <c r="BD1859" s="274"/>
      <c r="BE1859" s="270"/>
      <c r="BH1859" s="240"/>
      <c r="BI1859" s="240"/>
      <c r="BJ1859" s="240"/>
      <c r="BK1859" s="240"/>
      <c r="BL1859" s="240"/>
      <c r="BM1859" s="240"/>
      <c r="BN1859" s="240"/>
      <c r="BO1859" s="240"/>
      <c r="BP1859" s="240"/>
      <c r="BQ1859" s="240"/>
      <c r="BR1859" s="240"/>
      <c r="BS1859" s="240"/>
      <c r="BT1859" s="240"/>
      <c r="BU1859" s="240"/>
      <c r="BV1859" s="239"/>
      <c r="BW1859" s="240"/>
      <c r="BX1859" s="240"/>
      <c r="BY1859" s="240"/>
      <c r="BZ1859" s="240"/>
      <c r="CA1859" s="241"/>
      <c r="CB1859" s="241"/>
      <c r="CC1859" s="241"/>
      <c r="CD1859" s="241"/>
      <c r="CE1859" s="240"/>
    </row>
    <row r="1860" spans="1:83" ht="14.4" x14ac:dyDescent="0.3">
      <c r="A1860" s="269"/>
      <c r="B1860" s="270"/>
      <c r="C1860" s="273"/>
      <c r="D1860" s="273"/>
      <c r="E1860" s="273"/>
      <c r="F1860" s="273"/>
      <c r="G1860" s="273"/>
      <c r="H1860" s="273"/>
      <c r="I1860" s="273"/>
      <c r="J1860" s="273"/>
      <c r="K1860" s="273"/>
      <c r="L1860" s="273"/>
      <c r="M1860" s="273"/>
      <c r="N1860" s="274"/>
      <c r="O1860" s="274"/>
      <c r="P1860" s="274"/>
      <c r="Q1860" s="274"/>
      <c r="R1860" s="274"/>
      <c r="S1860" s="274"/>
      <c r="T1860" s="274"/>
      <c r="U1860" s="274"/>
      <c r="V1860" s="274"/>
      <c r="W1860" s="274"/>
      <c r="X1860" s="274"/>
      <c r="Y1860" s="274"/>
      <c r="Z1860" s="274"/>
      <c r="AA1860" s="274"/>
      <c r="AB1860" s="274"/>
      <c r="AC1860" s="274"/>
      <c r="AD1860" s="274"/>
      <c r="AE1860" s="274"/>
      <c r="AF1860" s="274"/>
      <c r="AG1860" s="274"/>
      <c r="AH1860" s="274"/>
      <c r="AI1860" s="274"/>
      <c r="AJ1860" s="274"/>
      <c r="AK1860" s="274"/>
      <c r="AL1860" s="274"/>
      <c r="AM1860" s="274"/>
      <c r="AN1860" s="274"/>
      <c r="AO1860" s="274"/>
      <c r="AP1860" s="274"/>
      <c r="AQ1860" s="274"/>
      <c r="AR1860" s="274"/>
      <c r="AS1860" s="274"/>
      <c r="AT1860" s="274"/>
      <c r="AU1860" s="274"/>
      <c r="AV1860" s="274"/>
      <c r="AW1860" s="278"/>
      <c r="AX1860" s="274"/>
      <c r="AY1860" s="274"/>
      <c r="AZ1860" s="274"/>
      <c r="BA1860" s="274"/>
      <c r="BB1860" s="274"/>
      <c r="BC1860" s="274"/>
      <c r="BD1860" s="274"/>
      <c r="BE1860" s="270"/>
      <c r="BH1860" s="249"/>
      <c r="BI1860" s="249"/>
      <c r="BJ1860" s="249"/>
      <c r="BK1860" s="249"/>
      <c r="BL1860" s="249"/>
      <c r="BM1860" s="249"/>
      <c r="BN1860" s="249"/>
      <c r="BO1860" s="249"/>
      <c r="BP1860" s="249"/>
      <c r="BQ1860" s="249"/>
      <c r="BR1860" s="249"/>
      <c r="BS1860" s="249"/>
      <c r="BT1860" s="249"/>
      <c r="BU1860" s="249"/>
      <c r="BV1860" s="249"/>
      <c r="BW1860" s="249"/>
      <c r="BX1860" s="249"/>
      <c r="BY1860" s="249"/>
      <c r="BZ1860" s="249"/>
      <c r="CE1860" s="249"/>
    </row>
    <row r="1861" spans="1:83" ht="14.4" x14ac:dyDescent="0.3">
      <c r="A1861" s="269"/>
      <c r="B1861" s="270"/>
      <c r="C1861" s="273"/>
      <c r="D1861" s="273"/>
      <c r="E1861" s="273"/>
      <c r="F1861" s="273"/>
      <c r="G1861" s="273"/>
      <c r="H1861" s="273"/>
      <c r="I1861" s="273"/>
      <c r="J1861" s="273"/>
      <c r="K1861" s="273"/>
      <c r="L1861" s="273"/>
      <c r="M1861" s="273"/>
      <c r="N1861" s="274"/>
      <c r="O1861" s="274"/>
      <c r="P1861" s="274"/>
      <c r="Q1861" s="274"/>
      <c r="R1861" s="274"/>
      <c r="S1861" s="274"/>
      <c r="T1861" s="274"/>
      <c r="U1861" s="274"/>
      <c r="V1861" s="274"/>
      <c r="W1861" s="274"/>
      <c r="X1861" s="274"/>
      <c r="Y1861" s="274"/>
      <c r="Z1861" s="274"/>
      <c r="AA1861" s="274"/>
      <c r="AB1861" s="274"/>
      <c r="AC1861" s="274"/>
      <c r="AD1861" s="274"/>
      <c r="AE1861" s="274"/>
      <c r="AF1861" s="274"/>
      <c r="AG1861" s="274"/>
      <c r="AH1861" s="274"/>
      <c r="AI1861" s="274"/>
      <c r="AJ1861" s="274"/>
      <c r="AK1861" s="274"/>
      <c r="AL1861" s="274"/>
      <c r="AM1861" s="274"/>
      <c r="AN1861" s="274"/>
      <c r="AO1861" s="274"/>
      <c r="AP1861" s="274"/>
      <c r="AQ1861" s="274"/>
      <c r="AR1861" s="274"/>
      <c r="AS1861" s="274"/>
      <c r="AT1861" s="274"/>
      <c r="AU1861" s="274"/>
      <c r="AV1861" s="274"/>
      <c r="AW1861" s="278"/>
      <c r="AX1861" s="274"/>
      <c r="AY1861" s="274"/>
      <c r="AZ1861" s="274"/>
      <c r="BA1861" s="274"/>
      <c r="BB1861" s="274"/>
      <c r="BC1861" s="274"/>
      <c r="BD1861" s="274"/>
      <c r="BE1861" s="270"/>
      <c r="BH1861" s="249"/>
      <c r="BI1861" s="249"/>
      <c r="BJ1861" s="249"/>
      <c r="BK1861" s="249"/>
      <c r="BL1861" s="249"/>
      <c r="BM1861" s="249"/>
      <c r="BN1861" s="249"/>
      <c r="BO1861" s="249"/>
      <c r="BP1861" s="249"/>
      <c r="BQ1861" s="249"/>
      <c r="BR1861" s="249"/>
      <c r="BS1861" s="249"/>
      <c r="BT1861" s="249"/>
      <c r="BU1861" s="249"/>
      <c r="BV1861" s="249"/>
      <c r="BW1861" s="249"/>
      <c r="BX1861" s="249"/>
      <c r="BY1861" s="249"/>
      <c r="BZ1861" s="249"/>
      <c r="CE1861" s="249"/>
    </row>
    <row r="1862" spans="1:83" ht="14.4" x14ac:dyDescent="0.3">
      <c r="A1862" s="269"/>
      <c r="B1862" s="270"/>
      <c r="C1862" s="273"/>
      <c r="D1862" s="273"/>
      <c r="E1862" s="273"/>
      <c r="F1862" s="273"/>
      <c r="G1862" s="273"/>
      <c r="H1862" s="273"/>
      <c r="I1862" s="273"/>
      <c r="J1862" s="273"/>
      <c r="K1862" s="273"/>
      <c r="L1862" s="273"/>
      <c r="M1862" s="273"/>
      <c r="N1862" s="274"/>
      <c r="O1862" s="274"/>
      <c r="P1862" s="274"/>
      <c r="Q1862" s="274"/>
      <c r="R1862" s="274"/>
      <c r="S1862" s="274"/>
      <c r="T1862" s="274"/>
      <c r="U1862" s="274"/>
      <c r="V1862" s="274"/>
      <c r="W1862" s="274"/>
      <c r="X1862" s="274"/>
      <c r="Y1862" s="274"/>
      <c r="Z1862" s="274"/>
      <c r="AA1862" s="274"/>
      <c r="AB1862" s="274"/>
      <c r="AC1862" s="274"/>
      <c r="AD1862" s="274"/>
      <c r="AE1862" s="274"/>
      <c r="AF1862" s="274"/>
      <c r="AG1862" s="274"/>
      <c r="AH1862" s="274"/>
      <c r="AI1862" s="274"/>
      <c r="AJ1862" s="274"/>
      <c r="AK1862" s="274"/>
      <c r="AL1862" s="274"/>
      <c r="AM1862" s="274"/>
      <c r="AN1862" s="274"/>
      <c r="AO1862" s="274"/>
      <c r="AP1862" s="274"/>
      <c r="AQ1862" s="274"/>
      <c r="AR1862" s="274"/>
      <c r="AS1862" s="274"/>
      <c r="AT1862" s="274"/>
      <c r="AU1862" s="274"/>
      <c r="AV1862" s="274"/>
      <c r="AW1862" s="278"/>
      <c r="AX1862" s="274"/>
      <c r="AY1862" s="274"/>
      <c r="AZ1862" s="274"/>
      <c r="BA1862" s="274"/>
      <c r="BB1862" s="274"/>
      <c r="BC1862" s="274"/>
      <c r="BD1862" s="274"/>
      <c r="BE1862" s="270"/>
      <c r="BH1862" s="249"/>
      <c r="BI1862" s="249"/>
      <c r="BJ1862" s="249"/>
      <c r="BK1862" s="249"/>
      <c r="BL1862" s="249"/>
      <c r="BM1862" s="249"/>
      <c r="BN1862" s="249"/>
      <c r="BO1862" s="249"/>
      <c r="BP1862" s="249"/>
      <c r="BQ1862" s="249"/>
      <c r="BR1862" s="249"/>
      <c r="BS1862" s="249"/>
      <c r="BT1862" s="249"/>
      <c r="BU1862" s="249"/>
      <c r="BV1862" s="249"/>
      <c r="BW1862" s="249"/>
      <c r="BX1862" s="249"/>
      <c r="BY1862" s="249"/>
      <c r="BZ1862" s="249"/>
      <c r="CE1862" s="249"/>
    </row>
    <row r="1863" spans="1:83" ht="14.4" x14ac:dyDescent="0.3">
      <c r="A1863" s="269"/>
      <c r="B1863" s="270"/>
      <c r="C1863" s="273"/>
      <c r="D1863" s="273"/>
      <c r="E1863" s="273"/>
      <c r="F1863" s="273"/>
      <c r="G1863" s="273"/>
      <c r="H1863" s="273"/>
      <c r="I1863" s="273"/>
      <c r="J1863" s="273"/>
      <c r="K1863" s="273"/>
      <c r="L1863" s="273"/>
      <c r="M1863" s="273"/>
      <c r="N1863" s="274"/>
      <c r="O1863" s="274"/>
      <c r="P1863" s="274"/>
      <c r="Q1863" s="274"/>
      <c r="R1863" s="274"/>
      <c r="S1863" s="274"/>
      <c r="T1863" s="274"/>
      <c r="U1863" s="274"/>
      <c r="V1863" s="274"/>
      <c r="W1863" s="274"/>
      <c r="X1863" s="274"/>
      <c r="Y1863" s="274"/>
      <c r="Z1863" s="274"/>
      <c r="AA1863" s="274"/>
      <c r="AB1863" s="274"/>
      <c r="AC1863" s="274"/>
      <c r="AD1863" s="274"/>
      <c r="AE1863" s="274"/>
      <c r="AF1863" s="274"/>
      <c r="AG1863" s="274"/>
      <c r="AH1863" s="274"/>
      <c r="AI1863" s="274"/>
      <c r="AJ1863" s="274"/>
      <c r="AK1863" s="274"/>
      <c r="AL1863" s="274"/>
      <c r="AM1863" s="274"/>
      <c r="AN1863" s="274"/>
      <c r="AO1863" s="274"/>
      <c r="AP1863" s="274"/>
      <c r="AQ1863" s="274"/>
      <c r="AR1863" s="274"/>
      <c r="AS1863" s="274"/>
      <c r="AT1863" s="274"/>
      <c r="AU1863" s="274"/>
      <c r="AV1863" s="274"/>
      <c r="AW1863" s="278"/>
      <c r="AX1863" s="274"/>
      <c r="AY1863" s="274"/>
      <c r="AZ1863" s="274"/>
      <c r="BA1863" s="274"/>
      <c r="BB1863" s="274"/>
      <c r="BC1863" s="274"/>
      <c r="BD1863" s="274"/>
      <c r="BE1863" s="270"/>
      <c r="BH1863" s="249"/>
      <c r="BI1863" s="249"/>
      <c r="BJ1863" s="249"/>
      <c r="BK1863" s="249"/>
      <c r="BL1863" s="249"/>
      <c r="BM1863" s="249"/>
      <c r="BN1863" s="249"/>
      <c r="BO1863" s="249"/>
      <c r="BP1863" s="249"/>
      <c r="BQ1863" s="249"/>
      <c r="BR1863" s="249"/>
      <c r="BS1863" s="249"/>
      <c r="BT1863" s="249"/>
      <c r="BU1863" s="249"/>
      <c r="BV1863" s="249"/>
      <c r="BW1863" s="249"/>
      <c r="BX1863" s="249"/>
      <c r="BY1863" s="249"/>
      <c r="BZ1863" s="249"/>
      <c r="CE1863" s="249"/>
    </row>
    <row r="1864" spans="1:83" ht="14.4" x14ac:dyDescent="0.3">
      <c r="A1864" s="269"/>
      <c r="B1864" s="270"/>
      <c r="C1864" s="273"/>
      <c r="D1864" s="273"/>
      <c r="E1864" s="273"/>
      <c r="F1864" s="273"/>
      <c r="G1864" s="273"/>
      <c r="H1864" s="273"/>
      <c r="I1864" s="273"/>
      <c r="J1864" s="273"/>
      <c r="K1864" s="273"/>
      <c r="L1864" s="273"/>
      <c r="M1864" s="273"/>
      <c r="N1864" s="274"/>
      <c r="O1864" s="274"/>
      <c r="P1864" s="274"/>
      <c r="Q1864" s="274"/>
      <c r="R1864" s="274"/>
      <c r="S1864" s="274"/>
      <c r="T1864" s="274"/>
      <c r="U1864" s="274"/>
      <c r="V1864" s="274"/>
      <c r="W1864" s="274"/>
      <c r="X1864" s="274"/>
      <c r="Y1864" s="274"/>
      <c r="Z1864" s="274"/>
      <c r="AA1864" s="274"/>
      <c r="AB1864" s="274"/>
      <c r="AC1864" s="274"/>
      <c r="AD1864" s="274"/>
      <c r="AE1864" s="274"/>
      <c r="AF1864" s="274"/>
      <c r="AG1864" s="274"/>
      <c r="AH1864" s="274"/>
      <c r="AI1864" s="274"/>
      <c r="AJ1864" s="274"/>
      <c r="AK1864" s="274"/>
      <c r="AL1864" s="274"/>
      <c r="AM1864" s="274"/>
      <c r="AN1864" s="274"/>
      <c r="AO1864" s="274"/>
      <c r="AP1864" s="274"/>
      <c r="AQ1864" s="274"/>
      <c r="AR1864" s="274"/>
      <c r="AS1864" s="274"/>
      <c r="AT1864" s="274"/>
      <c r="AU1864" s="274"/>
      <c r="AV1864" s="274"/>
      <c r="AW1864" s="278"/>
      <c r="AX1864" s="274"/>
      <c r="AY1864" s="274"/>
      <c r="AZ1864" s="274"/>
      <c r="BA1864" s="274"/>
      <c r="BB1864" s="274"/>
      <c r="BC1864" s="274"/>
      <c r="BD1864" s="274"/>
      <c r="BE1864" s="270"/>
      <c r="BH1864" s="240"/>
      <c r="BI1864" s="240"/>
      <c r="BJ1864" s="240"/>
      <c r="BK1864" s="240"/>
      <c r="BL1864" s="240"/>
      <c r="BM1864" s="240"/>
      <c r="BN1864" s="240"/>
      <c r="BO1864" s="240"/>
      <c r="BP1864" s="240"/>
      <c r="BQ1864" s="240"/>
      <c r="BR1864" s="240"/>
      <c r="BS1864" s="240"/>
      <c r="BT1864" s="240"/>
      <c r="BU1864" s="240"/>
      <c r="BV1864" s="239"/>
      <c r="BW1864" s="240"/>
      <c r="BX1864" s="240"/>
      <c r="BY1864" s="240"/>
      <c r="BZ1864" s="240"/>
      <c r="CA1864" s="241"/>
      <c r="CB1864" s="241"/>
      <c r="CC1864" s="241"/>
      <c r="CD1864" s="241"/>
      <c r="CE1864" s="240"/>
    </row>
    <row r="1865" spans="1:83" ht="14.4" x14ac:dyDescent="0.3">
      <c r="A1865" s="269"/>
      <c r="B1865" s="270"/>
      <c r="C1865" s="273"/>
      <c r="D1865" s="273"/>
      <c r="E1865" s="273"/>
      <c r="F1865" s="273"/>
      <c r="G1865" s="273"/>
      <c r="H1865" s="273"/>
      <c r="I1865" s="273"/>
      <c r="J1865" s="273"/>
      <c r="K1865" s="273"/>
      <c r="L1865" s="273"/>
      <c r="M1865" s="273"/>
      <c r="N1865" s="274"/>
      <c r="O1865" s="274"/>
      <c r="P1865" s="274"/>
      <c r="Q1865" s="274"/>
      <c r="R1865" s="274"/>
      <c r="S1865" s="274"/>
      <c r="T1865" s="274"/>
      <c r="U1865" s="274"/>
      <c r="V1865" s="274"/>
      <c r="W1865" s="274"/>
      <c r="X1865" s="274"/>
      <c r="Y1865" s="274"/>
      <c r="Z1865" s="274"/>
      <c r="AA1865" s="274"/>
      <c r="AB1865" s="274"/>
      <c r="AC1865" s="274"/>
      <c r="AD1865" s="274"/>
      <c r="AE1865" s="274"/>
      <c r="AF1865" s="274"/>
      <c r="AG1865" s="274"/>
      <c r="AH1865" s="274"/>
      <c r="AI1865" s="274"/>
      <c r="AJ1865" s="274"/>
      <c r="AK1865" s="274"/>
      <c r="AL1865" s="274"/>
      <c r="AM1865" s="274"/>
      <c r="AN1865" s="274"/>
      <c r="AO1865" s="274"/>
      <c r="AP1865" s="274"/>
      <c r="AQ1865" s="274"/>
      <c r="AR1865" s="274"/>
      <c r="AS1865" s="274"/>
      <c r="AT1865" s="274"/>
      <c r="AU1865" s="274"/>
      <c r="AV1865" s="274"/>
      <c r="AW1865" s="278"/>
      <c r="AX1865" s="274"/>
      <c r="AY1865" s="274"/>
      <c r="AZ1865" s="274"/>
      <c r="BA1865" s="274"/>
      <c r="BB1865" s="274"/>
      <c r="BC1865" s="274"/>
      <c r="BD1865" s="274"/>
      <c r="BE1865" s="270"/>
      <c r="BH1865" s="240"/>
      <c r="BI1865" s="240"/>
      <c r="BJ1865" s="240"/>
      <c r="BK1865" s="240"/>
      <c r="BL1865" s="240"/>
      <c r="BM1865" s="240"/>
      <c r="BN1865" s="240"/>
      <c r="BO1865" s="240"/>
      <c r="BP1865" s="240"/>
      <c r="BQ1865" s="240"/>
      <c r="BR1865" s="240"/>
      <c r="BS1865" s="240"/>
      <c r="BT1865" s="240"/>
      <c r="BU1865" s="240"/>
      <c r="BV1865" s="239"/>
      <c r="BW1865" s="240"/>
      <c r="BX1865" s="240"/>
      <c r="BY1865" s="240"/>
      <c r="BZ1865" s="240"/>
      <c r="CA1865" s="251"/>
      <c r="CB1865" s="251"/>
      <c r="CC1865" s="241"/>
      <c r="CD1865" s="241"/>
      <c r="CE1865" s="240"/>
    </row>
    <row r="1866" spans="1:83" ht="14.4" x14ac:dyDescent="0.3">
      <c r="A1866" s="271"/>
      <c r="B1866" s="270"/>
      <c r="C1866" s="273"/>
      <c r="D1866" s="273"/>
      <c r="E1866" s="273"/>
      <c r="F1866" s="273"/>
      <c r="G1866" s="273"/>
      <c r="H1866" s="273"/>
      <c r="I1866" s="273"/>
      <c r="J1866" s="273"/>
      <c r="K1866" s="273"/>
      <c r="L1866" s="273"/>
      <c r="M1866" s="273"/>
      <c r="N1866" s="274"/>
      <c r="O1866" s="274"/>
      <c r="P1866" s="274"/>
      <c r="Q1866" s="274"/>
      <c r="R1866" s="274"/>
      <c r="S1866" s="274"/>
      <c r="T1866" s="274"/>
      <c r="U1866" s="274"/>
      <c r="V1866" s="274"/>
      <c r="W1866" s="274"/>
      <c r="X1866" s="274"/>
      <c r="Y1866" s="274"/>
      <c r="Z1866" s="274"/>
      <c r="AA1866" s="274"/>
      <c r="BE1866" s="270"/>
      <c r="BH1866" s="249"/>
      <c r="BI1866" s="249"/>
      <c r="BJ1866" s="249"/>
      <c r="BK1866" s="249"/>
      <c r="BL1866" s="249"/>
      <c r="BM1866" s="249"/>
      <c r="BN1866" s="249"/>
      <c r="BO1866" s="249"/>
      <c r="BP1866" s="249"/>
      <c r="BQ1866" s="249"/>
      <c r="BR1866" s="249"/>
      <c r="BS1866" s="249"/>
      <c r="BT1866" s="249"/>
      <c r="BU1866" s="249"/>
      <c r="BV1866" s="249"/>
      <c r="BW1866" s="249"/>
      <c r="BX1866" s="249"/>
      <c r="BY1866" s="249"/>
      <c r="BZ1866" s="249"/>
      <c r="CE1866" s="249"/>
    </row>
    <row r="1867" spans="1:83" ht="14.4" x14ac:dyDescent="0.3">
      <c r="A1867" s="271"/>
      <c r="B1867" s="272"/>
      <c r="C1867" s="273"/>
      <c r="D1867" s="273"/>
      <c r="E1867" s="273"/>
      <c r="F1867" s="273"/>
      <c r="G1867" s="273"/>
      <c r="H1867" s="273"/>
      <c r="I1867" s="273"/>
      <c r="J1867" s="273"/>
      <c r="K1867" s="273"/>
      <c r="L1867" s="273"/>
      <c r="M1867" s="273"/>
      <c r="BE1867" s="270"/>
      <c r="BH1867" s="249"/>
      <c r="BI1867" s="249"/>
      <c r="BJ1867" s="249"/>
      <c r="BK1867" s="249"/>
      <c r="BL1867" s="249"/>
      <c r="BM1867" s="249"/>
      <c r="BN1867" s="249"/>
      <c r="BO1867" s="249"/>
      <c r="BP1867" s="249"/>
      <c r="BQ1867" s="249"/>
      <c r="BR1867" s="249"/>
      <c r="BS1867" s="249"/>
      <c r="BT1867" s="249"/>
      <c r="BU1867" s="249"/>
      <c r="BV1867" s="249"/>
      <c r="BW1867" s="249"/>
      <c r="BX1867" s="249"/>
      <c r="BY1867" s="249"/>
      <c r="BZ1867" s="249"/>
      <c r="CE1867" s="249"/>
    </row>
    <row r="1868" spans="1:83" ht="14.4" x14ac:dyDescent="0.3">
      <c r="A1868" s="271"/>
      <c r="B1868" s="270"/>
      <c r="C1868" s="273"/>
      <c r="D1868" s="273"/>
      <c r="E1868" s="273"/>
      <c r="F1868" s="273"/>
      <c r="G1868" s="273"/>
      <c r="H1868" s="273"/>
      <c r="I1868" s="273"/>
      <c r="J1868" s="273"/>
      <c r="K1868" s="273"/>
      <c r="L1868" s="273"/>
      <c r="M1868" s="273"/>
      <c r="N1868" s="274"/>
      <c r="O1868" s="274"/>
      <c r="P1868" s="274"/>
      <c r="Q1868" s="274"/>
      <c r="R1868" s="274"/>
      <c r="S1868" s="274"/>
      <c r="T1868" s="274"/>
      <c r="U1868" s="274"/>
      <c r="V1868" s="274"/>
      <c r="W1868" s="274"/>
      <c r="X1868" s="274"/>
      <c r="Y1868" s="274"/>
      <c r="Z1868" s="274"/>
      <c r="AA1868" s="274"/>
      <c r="BE1868" s="270"/>
      <c r="BH1868" s="240"/>
      <c r="BI1868" s="240"/>
      <c r="BJ1868" s="240"/>
      <c r="BK1868" s="240"/>
      <c r="BL1868" s="240"/>
      <c r="BM1868" s="240"/>
      <c r="BN1868" s="240"/>
      <c r="BO1868" s="240"/>
      <c r="BP1868" s="240"/>
      <c r="BQ1868" s="240"/>
      <c r="BR1868" s="240"/>
      <c r="BS1868" s="240"/>
      <c r="BT1868" s="240"/>
      <c r="BU1868" s="240"/>
      <c r="BV1868" s="239"/>
      <c r="BW1868" s="240"/>
      <c r="BX1868" s="240"/>
      <c r="BY1868" s="240"/>
      <c r="BZ1868" s="240"/>
      <c r="CA1868" s="241"/>
      <c r="CB1868" s="241"/>
      <c r="CC1868" s="241"/>
      <c r="CD1868" s="241"/>
      <c r="CE1868" s="240"/>
    </row>
    <row r="1869" spans="1:83" ht="14.4" x14ac:dyDescent="0.3">
      <c r="A1869" s="271"/>
      <c r="B1869" s="270"/>
      <c r="C1869" s="273"/>
      <c r="D1869" s="273"/>
      <c r="E1869" s="273"/>
      <c r="F1869" s="273"/>
      <c r="G1869" s="273"/>
      <c r="H1869" s="273"/>
      <c r="I1869" s="273"/>
      <c r="J1869" s="273"/>
      <c r="K1869" s="273"/>
      <c r="L1869" s="273"/>
      <c r="M1869" s="273"/>
      <c r="N1869" s="274"/>
      <c r="O1869" s="274"/>
      <c r="P1869" s="274"/>
      <c r="Q1869" s="274"/>
      <c r="R1869" s="274"/>
      <c r="S1869" s="274"/>
      <c r="T1869" s="274"/>
      <c r="U1869" s="274"/>
      <c r="V1869" s="274"/>
      <c r="W1869" s="274"/>
      <c r="X1869" s="274"/>
      <c r="Y1869" s="274"/>
      <c r="Z1869" s="274"/>
      <c r="AA1869" s="274"/>
      <c r="BE1869" s="270"/>
      <c r="BH1869" s="249"/>
      <c r="BI1869" s="249"/>
      <c r="BJ1869" s="249"/>
      <c r="BK1869" s="249"/>
      <c r="BL1869" s="249"/>
      <c r="BM1869" s="249"/>
      <c r="BN1869" s="249"/>
      <c r="BO1869" s="249"/>
      <c r="BP1869" s="249"/>
      <c r="BQ1869" s="249"/>
      <c r="BR1869" s="249"/>
      <c r="BS1869" s="249"/>
      <c r="BT1869" s="249"/>
      <c r="BU1869" s="249"/>
      <c r="BV1869" s="249"/>
      <c r="BW1869" s="249"/>
      <c r="BX1869" s="249"/>
      <c r="BY1869" s="249"/>
      <c r="BZ1869" s="249"/>
      <c r="CE1869" s="249"/>
    </row>
    <row r="1870" spans="1:83" ht="14.4" x14ac:dyDescent="0.3">
      <c r="A1870" s="271"/>
      <c r="B1870" s="270"/>
      <c r="C1870" s="273"/>
      <c r="D1870" s="273"/>
      <c r="E1870" s="273"/>
      <c r="F1870" s="273"/>
      <c r="G1870" s="273"/>
      <c r="H1870" s="273"/>
      <c r="I1870" s="273"/>
      <c r="J1870" s="273"/>
      <c r="K1870" s="273"/>
      <c r="L1870" s="273"/>
      <c r="M1870" s="273"/>
      <c r="N1870" s="274"/>
      <c r="O1870" s="274"/>
      <c r="P1870" s="274"/>
      <c r="Q1870" s="274"/>
      <c r="R1870" s="274"/>
      <c r="S1870" s="274"/>
      <c r="T1870" s="274"/>
      <c r="U1870" s="274"/>
      <c r="V1870" s="274"/>
      <c r="W1870" s="274"/>
      <c r="X1870" s="274"/>
      <c r="Y1870" s="274"/>
      <c r="Z1870" s="274"/>
      <c r="AA1870" s="274"/>
      <c r="BE1870" s="270"/>
      <c r="BH1870" s="249"/>
      <c r="BI1870" s="249"/>
      <c r="BJ1870" s="249"/>
      <c r="BK1870" s="249"/>
      <c r="BL1870" s="249"/>
      <c r="BM1870" s="249"/>
      <c r="BN1870" s="249"/>
      <c r="BO1870" s="249"/>
      <c r="BP1870" s="249"/>
      <c r="BQ1870" s="249"/>
      <c r="BR1870" s="249"/>
      <c r="BS1870" s="249"/>
      <c r="BT1870" s="249"/>
      <c r="BU1870" s="249"/>
      <c r="BV1870" s="249"/>
      <c r="BW1870" s="249"/>
      <c r="BX1870" s="249"/>
      <c r="BY1870" s="249"/>
      <c r="BZ1870" s="249"/>
      <c r="CE1870" s="249"/>
    </row>
    <row r="1871" spans="1:83" ht="14.4" x14ac:dyDescent="0.3">
      <c r="A1871" s="271"/>
      <c r="B1871" s="270"/>
      <c r="C1871" s="273"/>
      <c r="D1871" s="273"/>
      <c r="E1871" s="273"/>
      <c r="F1871" s="273"/>
      <c r="G1871" s="273"/>
      <c r="H1871" s="273"/>
      <c r="I1871" s="273"/>
      <c r="J1871" s="273"/>
      <c r="K1871" s="273"/>
      <c r="L1871" s="273"/>
      <c r="M1871" s="273"/>
      <c r="N1871" s="274"/>
      <c r="O1871" s="274"/>
      <c r="P1871" s="274"/>
      <c r="Q1871" s="274"/>
      <c r="R1871" s="274"/>
      <c r="S1871" s="274"/>
      <c r="T1871" s="274"/>
      <c r="U1871" s="274"/>
      <c r="V1871" s="274"/>
      <c r="W1871" s="274"/>
      <c r="X1871" s="274"/>
      <c r="Y1871" s="274"/>
      <c r="Z1871" s="274"/>
      <c r="AA1871" s="274"/>
      <c r="BE1871" s="270"/>
      <c r="BH1871" s="249"/>
      <c r="BI1871" s="249"/>
      <c r="BJ1871" s="249"/>
      <c r="BK1871" s="249"/>
      <c r="BL1871" s="249"/>
      <c r="BM1871" s="249"/>
      <c r="BN1871" s="249"/>
      <c r="BO1871" s="249"/>
      <c r="BP1871" s="249"/>
      <c r="BQ1871" s="249"/>
      <c r="BR1871" s="249"/>
      <c r="BS1871" s="249"/>
      <c r="BT1871" s="249"/>
      <c r="BU1871" s="249"/>
      <c r="BV1871" s="249"/>
      <c r="BW1871" s="249"/>
      <c r="BX1871" s="249"/>
      <c r="BY1871" s="249"/>
      <c r="BZ1871" s="249"/>
      <c r="CE1871" s="249"/>
    </row>
    <row r="1872" spans="1:83" ht="14.4" x14ac:dyDescent="0.3">
      <c r="A1872" s="271"/>
      <c r="B1872" s="270"/>
      <c r="C1872" s="273"/>
      <c r="D1872" s="273"/>
      <c r="E1872" s="273"/>
      <c r="F1872" s="273"/>
      <c r="G1872" s="273"/>
      <c r="H1872" s="273"/>
      <c r="I1872" s="273"/>
      <c r="J1872" s="273"/>
      <c r="K1872" s="273"/>
      <c r="L1872" s="273"/>
      <c r="M1872" s="273"/>
      <c r="N1872" s="274"/>
      <c r="O1872" s="274"/>
      <c r="P1872" s="274"/>
      <c r="Q1872" s="274"/>
      <c r="R1872" s="274"/>
      <c r="S1872" s="274"/>
      <c r="T1872" s="274"/>
      <c r="U1872" s="274"/>
      <c r="V1872" s="274"/>
      <c r="W1872" s="274"/>
      <c r="X1872" s="274"/>
      <c r="Y1872" s="274"/>
      <c r="Z1872" s="274"/>
      <c r="AA1872" s="274"/>
      <c r="BE1872" s="270"/>
      <c r="BH1872" s="240"/>
      <c r="BI1872" s="240"/>
      <c r="BJ1872" s="240"/>
      <c r="BK1872" s="240"/>
      <c r="BL1872" s="240"/>
      <c r="BM1872" s="240"/>
      <c r="BN1872" s="240"/>
      <c r="BO1872" s="240"/>
      <c r="BP1872" s="240"/>
      <c r="BQ1872" s="240"/>
      <c r="BR1872" s="240"/>
      <c r="BS1872" s="240"/>
      <c r="BT1872" s="240"/>
      <c r="BU1872" s="240"/>
      <c r="BV1872" s="239"/>
      <c r="BW1872" s="240"/>
      <c r="BX1872" s="240"/>
      <c r="BY1872" s="240"/>
      <c r="BZ1872" s="240"/>
      <c r="CA1872" s="241"/>
      <c r="CB1872" s="241"/>
      <c r="CC1872" s="241"/>
      <c r="CD1872" s="241"/>
      <c r="CE1872" s="240"/>
    </row>
    <row r="1873" spans="1:83" ht="14.4" x14ac:dyDescent="0.3">
      <c r="A1873" s="271"/>
      <c r="B1873" s="272"/>
      <c r="C1873" s="264"/>
      <c r="D1873" s="264"/>
      <c r="E1873" s="264"/>
      <c r="F1873" s="264"/>
      <c r="G1873" s="264"/>
      <c r="H1873" s="264"/>
      <c r="I1873" s="264"/>
      <c r="J1873" s="264"/>
      <c r="K1873" s="264"/>
      <c r="L1873" s="264"/>
      <c r="M1873" s="264"/>
      <c r="BE1873" s="270"/>
      <c r="BH1873" s="240"/>
      <c r="BI1873" s="240"/>
      <c r="BJ1873" s="240"/>
      <c r="BK1873" s="240"/>
      <c r="BL1873" s="240"/>
      <c r="BM1873" s="240"/>
      <c r="BN1873" s="240"/>
      <c r="BO1873" s="240"/>
      <c r="BP1873" s="240"/>
      <c r="BQ1873" s="240"/>
      <c r="BR1873" s="240"/>
      <c r="BS1873" s="240"/>
      <c r="BT1873" s="240"/>
      <c r="BU1873" s="240"/>
      <c r="BV1873" s="239"/>
      <c r="BW1873" s="240"/>
      <c r="BX1873" s="240"/>
      <c r="BY1873" s="240"/>
      <c r="BZ1873" s="240"/>
      <c r="CA1873" s="241"/>
      <c r="CB1873" s="241"/>
      <c r="CC1873" s="241"/>
      <c r="CD1873" s="241"/>
      <c r="CE1873" s="240"/>
    </row>
    <row r="1874" spans="1:83" ht="14.4" x14ac:dyDescent="0.3">
      <c r="A1874" s="271"/>
      <c r="B1874" s="272"/>
      <c r="C1874" s="273"/>
      <c r="D1874" s="273"/>
      <c r="E1874" s="273"/>
      <c r="F1874" s="273"/>
      <c r="G1874" s="273"/>
      <c r="H1874" s="273"/>
      <c r="I1874" s="273"/>
      <c r="J1874" s="273"/>
      <c r="K1874" s="273"/>
      <c r="L1874" s="273"/>
      <c r="M1874" s="273"/>
      <c r="BE1874" s="270"/>
      <c r="BH1874" s="249"/>
      <c r="BI1874" s="249"/>
      <c r="BJ1874" s="249"/>
      <c r="BK1874" s="249"/>
      <c r="BL1874" s="249"/>
      <c r="BM1874" s="249"/>
      <c r="BN1874" s="249"/>
      <c r="BO1874" s="249"/>
      <c r="BP1874" s="249"/>
      <c r="BQ1874" s="249"/>
      <c r="BR1874" s="249"/>
      <c r="BS1874" s="249"/>
      <c r="BT1874" s="249"/>
      <c r="BU1874" s="249"/>
      <c r="BV1874" s="249"/>
      <c r="BW1874" s="249"/>
      <c r="BX1874" s="249"/>
      <c r="BY1874" s="249"/>
      <c r="BZ1874" s="249"/>
      <c r="CE1874" s="249"/>
    </row>
    <row r="1875" spans="1:83" ht="14.4" x14ac:dyDescent="0.3">
      <c r="A1875" s="271"/>
      <c r="B1875" s="272"/>
      <c r="C1875" s="273"/>
      <c r="D1875" s="273"/>
      <c r="E1875" s="273"/>
      <c r="F1875" s="273"/>
      <c r="G1875" s="273"/>
      <c r="H1875" s="273"/>
      <c r="I1875" s="273"/>
      <c r="J1875" s="273"/>
      <c r="K1875" s="273"/>
      <c r="L1875" s="273"/>
      <c r="M1875" s="273"/>
      <c r="N1875" s="274"/>
      <c r="O1875" s="274"/>
      <c r="P1875" s="274"/>
      <c r="Q1875" s="274"/>
      <c r="R1875" s="274"/>
      <c r="S1875" s="274"/>
      <c r="T1875" s="274"/>
      <c r="U1875" s="274"/>
      <c r="V1875" s="274"/>
      <c r="W1875" s="274"/>
      <c r="X1875" s="274"/>
      <c r="Y1875" s="274"/>
      <c r="Z1875" s="274"/>
      <c r="AA1875" s="274"/>
      <c r="BE1875" s="270"/>
      <c r="BH1875" s="249"/>
      <c r="BI1875" s="249"/>
      <c r="BJ1875" s="249"/>
      <c r="BK1875" s="249"/>
      <c r="BL1875" s="249"/>
      <c r="BM1875" s="249"/>
      <c r="BN1875" s="249"/>
      <c r="BO1875" s="249"/>
      <c r="BP1875" s="249"/>
      <c r="BQ1875" s="249"/>
      <c r="BR1875" s="249"/>
      <c r="BS1875" s="249"/>
      <c r="BT1875" s="249"/>
      <c r="BU1875" s="249"/>
      <c r="BV1875" s="249"/>
      <c r="BW1875" s="249"/>
      <c r="BX1875" s="249"/>
      <c r="BY1875" s="249"/>
      <c r="BZ1875" s="249"/>
      <c r="CE1875" s="249"/>
    </row>
    <row r="1876" spans="1:83" ht="14.4" x14ac:dyDescent="0.3">
      <c r="A1876" s="271"/>
      <c r="B1876" s="270"/>
      <c r="C1876" s="273"/>
      <c r="D1876" s="273"/>
      <c r="E1876" s="273"/>
      <c r="F1876" s="273"/>
      <c r="G1876" s="273"/>
      <c r="H1876" s="273"/>
      <c r="I1876" s="273"/>
      <c r="J1876" s="273"/>
      <c r="K1876" s="273"/>
      <c r="L1876" s="273"/>
      <c r="M1876" s="273"/>
      <c r="N1876" s="274"/>
      <c r="O1876" s="274"/>
      <c r="P1876" s="274"/>
      <c r="Q1876" s="274"/>
      <c r="R1876" s="274"/>
      <c r="S1876" s="274"/>
      <c r="T1876" s="274"/>
      <c r="U1876" s="274"/>
      <c r="V1876" s="274"/>
      <c r="W1876" s="274"/>
      <c r="X1876" s="274"/>
      <c r="Y1876" s="274"/>
      <c r="Z1876" s="274"/>
      <c r="AA1876" s="274"/>
      <c r="BE1876" s="270"/>
      <c r="BH1876" s="249"/>
      <c r="BI1876" s="249"/>
      <c r="BJ1876" s="249"/>
      <c r="BK1876" s="249"/>
      <c r="BL1876" s="249"/>
      <c r="BM1876" s="249"/>
      <c r="BN1876" s="249"/>
      <c r="BO1876" s="249"/>
      <c r="BP1876" s="249"/>
      <c r="BQ1876" s="249"/>
      <c r="BR1876" s="249"/>
      <c r="BS1876" s="249"/>
      <c r="BT1876" s="249"/>
      <c r="BU1876" s="249"/>
      <c r="BV1876" s="249"/>
      <c r="BW1876" s="249"/>
      <c r="BX1876" s="249"/>
      <c r="BY1876" s="249"/>
      <c r="BZ1876" s="249"/>
      <c r="CE1876" s="249"/>
    </row>
    <row r="1877" spans="1:83" ht="14.4" x14ac:dyDescent="0.3">
      <c r="A1877" s="271"/>
      <c r="B1877" s="270"/>
      <c r="C1877" s="273"/>
      <c r="D1877" s="273"/>
      <c r="E1877" s="273"/>
      <c r="F1877" s="273"/>
      <c r="G1877" s="273"/>
      <c r="H1877" s="273"/>
      <c r="I1877" s="273"/>
      <c r="J1877" s="273"/>
      <c r="K1877" s="273"/>
      <c r="L1877" s="273"/>
      <c r="M1877" s="273"/>
      <c r="N1877" s="274"/>
      <c r="O1877" s="274"/>
      <c r="P1877" s="274"/>
      <c r="Q1877" s="274"/>
      <c r="R1877" s="274"/>
      <c r="S1877" s="274"/>
      <c r="T1877" s="274"/>
      <c r="U1877" s="274"/>
      <c r="V1877" s="274"/>
      <c r="W1877" s="274"/>
      <c r="X1877" s="274"/>
      <c r="Y1877" s="274"/>
      <c r="Z1877" s="274"/>
      <c r="AA1877" s="274"/>
      <c r="BE1877" s="270"/>
      <c r="BH1877" s="240"/>
      <c r="BI1877" s="240"/>
      <c r="BJ1877" s="240"/>
      <c r="BK1877" s="240"/>
      <c r="BL1877" s="240"/>
      <c r="BM1877" s="240"/>
      <c r="BN1877" s="240"/>
      <c r="BO1877" s="240"/>
      <c r="BP1877" s="240"/>
      <c r="BQ1877" s="240"/>
      <c r="BR1877" s="240"/>
      <c r="BS1877" s="240"/>
      <c r="BT1877" s="240"/>
      <c r="BU1877" s="240"/>
      <c r="BV1877" s="239"/>
      <c r="BW1877" s="240"/>
      <c r="BX1877" s="240"/>
      <c r="BY1877" s="240"/>
      <c r="BZ1877" s="240"/>
      <c r="CA1877" s="241"/>
      <c r="CB1877" s="241"/>
      <c r="CC1877" s="241"/>
      <c r="CD1877" s="241"/>
      <c r="CE1877" s="240"/>
    </row>
    <row r="1878" spans="1:83" ht="14.4" x14ac:dyDescent="0.3">
      <c r="A1878" s="271"/>
      <c r="B1878" s="270"/>
      <c r="C1878" s="273"/>
      <c r="D1878" s="273"/>
      <c r="E1878" s="273"/>
      <c r="F1878" s="273"/>
      <c r="G1878" s="273"/>
      <c r="H1878" s="273"/>
      <c r="I1878" s="273"/>
      <c r="J1878" s="273"/>
      <c r="K1878" s="273"/>
      <c r="L1878" s="273"/>
      <c r="M1878" s="273"/>
      <c r="N1878" s="274"/>
      <c r="O1878" s="274"/>
      <c r="P1878" s="274"/>
      <c r="Q1878" s="274"/>
      <c r="R1878" s="274"/>
      <c r="S1878" s="274"/>
      <c r="T1878" s="274"/>
      <c r="U1878" s="274"/>
      <c r="V1878" s="274"/>
      <c r="W1878" s="274"/>
      <c r="X1878" s="274"/>
      <c r="Y1878" s="274"/>
      <c r="Z1878" s="274"/>
      <c r="AA1878" s="274"/>
      <c r="BE1878" s="270"/>
      <c r="BH1878" s="249"/>
      <c r="BI1878" s="249"/>
      <c r="BJ1878" s="249"/>
      <c r="BK1878" s="249"/>
      <c r="BL1878" s="249"/>
      <c r="BM1878" s="249"/>
      <c r="BN1878" s="249"/>
      <c r="BO1878" s="249"/>
      <c r="BP1878" s="249"/>
      <c r="BQ1878" s="249"/>
      <c r="BR1878" s="249"/>
      <c r="BS1878" s="249"/>
      <c r="BT1878" s="249"/>
      <c r="BU1878" s="249"/>
      <c r="BV1878" s="249"/>
      <c r="BW1878" s="249"/>
      <c r="BX1878" s="249"/>
      <c r="BY1878" s="249"/>
      <c r="BZ1878" s="249"/>
      <c r="CE1878" s="249"/>
    </row>
    <row r="1879" spans="1:83" ht="14.4" x14ac:dyDescent="0.3">
      <c r="A1879" s="271"/>
      <c r="B1879" s="270"/>
      <c r="C1879" s="273"/>
      <c r="D1879" s="273"/>
      <c r="E1879" s="273"/>
      <c r="F1879" s="273"/>
      <c r="G1879" s="273"/>
      <c r="H1879" s="273"/>
      <c r="I1879" s="273"/>
      <c r="J1879" s="273"/>
      <c r="K1879" s="273"/>
      <c r="L1879" s="273"/>
      <c r="M1879" s="273"/>
      <c r="N1879" s="274"/>
      <c r="O1879" s="274"/>
      <c r="P1879" s="274"/>
      <c r="Q1879" s="274"/>
      <c r="R1879" s="274"/>
      <c r="S1879" s="274"/>
      <c r="T1879" s="274"/>
      <c r="U1879" s="274"/>
      <c r="V1879" s="274"/>
      <c r="W1879" s="274"/>
      <c r="X1879" s="274"/>
      <c r="Y1879" s="274"/>
      <c r="Z1879" s="274"/>
      <c r="AA1879" s="274"/>
      <c r="BE1879" s="270"/>
      <c r="BH1879" s="249"/>
      <c r="BI1879" s="249"/>
      <c r="BJ1879" s="249"/>
      <c r="BK1879" s="249"/>
      <c r="BL1879" s="249"/>
      <c r="BM1879" s="249"/>
      <c r="BN1879" s="249"/>
      <c r="BO1879" s="249"/>
      <c r="BP1879" s="249"/>
      <c r="BQ1879" s="249"/>
      <c r="BR1879" s="249"/>
      <c r="BS1879" s="249"/>
      <c r="BT1879" s="249"/>
      <c r="BU1879" s="249"/>
      <c r="BV1879" s="249"/>
      <c r="BW1879" s="249"/>
      <c r="BX1879" s="249"/>
      <c r="BY1879" s="249"/>
      <c r="BZ1879" s="249"/>
      <c r="CE1879" s="249"/>
    </row>
    <row r="1880" spans="1:83" ht="14.4" x14ac:dyDescent="0.3">
      <c r="A1880" s="271"/>
      <c r="B1880" s="270"/>
      <c r="C1880" s="273"/>
      <c r="D1880" s="273"/>
      <c r="E1880" s="273"/>
      <c r="F1880" s="273"/>
      <c r="G1880" s="273"/>
      <c r="H1880" s="273"/>
      <c r="I1880" s="273"/>
      <c r="J1880" s="273"/>
      <c r="K1880" s="273"/>
      <c r="L1880" s="273"/>
      <c r="M1880" s="273"/>
      <c r="N1880" s="274"/>
      <c r="O1880" s="274"/>
      <c r="P1880" s="274"/>
      <c r="Q1880" s="274"/>
      <c r="R1880" s="274"/>
      <c r="S1880" s="274"/>
      <c r="T1880" s="274"/>
      <c r="U1880" s="274"/>
      <c r="V1880" s="274"/>
      <c r="W1880" s="274"/>
      <c r="X1880" s="274"/>
      <c r="Y1880" s="274"/>
      <c r="Z1880" s="274"/>
      <c r="AA1880" s="274"/>
      <c r="BE1880" s="270"/>
      <c r="BH1880" s="240"/>
      <c r="BI1880" s="240"/>
      <c r="BJ1880" s="240"/>
      <c r="BK1880" s="240"/>
      <c r="BL1880" s="240"/>
      <c r="BM1880" s="240"/>
      <c r="BN1880" s="240"/>
      <c r="BO1880" s="240"/>
      <c r="BP1880" s="240"/>
      <c r="BQ1880" s="240"/>
      <c r="BR1880" s="240"/>
      <c r="BS1880" s="240"/>
      <c r="BT1880" s="240"/>
      <c r="BU1880" s="240"/>
      <c r="BV1880" s="239"/>
      <c r="BW1880" s="240"/>
      <c r="BX1880" s="240"/>
      <c r="BY1880" s="240"/>
      <c r="BZ1880" s="240"/>
      <c r="CA1880" s="241"/>
      <c r="CB1880" s="241"/>
      <c r="CC1880" s="241"/>
      <c r="CD1880" s="241"/>
      <c r="CE1880" s="240"/>
    </row>
    <row r="1881" spans="1:83" ht="14.4" x14ac:dyDescent="0.3">
      <c r="A1881" s="271"/>
      <c r="B1881" s="270"/>
      <c r="C1881" s="273"/>
      <c r="D1881" s="273"/>
      <c r="E1881" s="273"/>
      <c r="F1881" s="273"/>
      <c r="G1881" s="273"/>
      <c r="H1881" s="273"/>
      <c r="I1881" s="273"/>
      <c r="J1881" s="273"/>
      <c r="K1881" s="273"/>
      <c r="L1881" s="273"/>
      <c r="M1881" s="273"/>
      <c r="N1881" s="274"/>
      <c r="O1881" s="274"/>
      <c r="P1881" s="274"/>
      <c r="Q1881" s="274"/>
      <c r="R1881" s="274"/>
      <c r="S1881" s="274"/>
      <c r="T1881" s="274"/>
      <c r="U1881" s="274"/>
      <c r="V1881" s="274"/>
      <c r="W1881" s="274"/>
      <c r="X1881" s="274"/>
      <c r="Y1881" s="274"/>
      <c r="Z1881" s="274"/>
      <c r="AA1881" s="274"/>
      <c r="BE1881" s="270"/>
      <c r="BH1881" s="249"/>
      <c r="BI1881" s="249"/>
      <c r="BJ1881" s="249"/>
      <c r="BK1881" s="249"/>
      <c r="BL1881" s="249"/>
      <c r="BM1881" s="249"/>
      <c r="BN1881" s="249"/>
      <c r="BO1881" s="249"/>
      <c r="BP1881" s="249"/>
      <c r="BQ1881" s="249"/>
      <c r="BR1881" s="249"/>
      <c r="BS1881" s="249"/>
      <c r="BT1881" s="249"/>
      <c r="BU1881" s="249"/>
      <c r="BV1881" s="249"/>
      <c r="BW1881" s="249"/>
      <c r="BX1881" s="249"/>
      <c r="BY1881" s="249"/>
      <c r="BZ1881" s="249"/>
      <c r="CE1881" s="249"/>
    </row>
    <row r="1882" spans="1:83" ht="14.4" x14ac:dyDescent="0.3">
      <c r="A1882" s="271"/>
      <c r="B1882" s="270"/>
      <c r="C1882" s="273"/>
      <c r="D1882" s="273"/>
      <c r="E1882" s="273"/>
      <c r="F1882" s="273"/>
      <c r="G1882" s="273"/>
      <c r="H1882" s="273"/>
      <c r="I1882" s="273"/>
      <c r="J1882" s="273"/>
      <c r="K1882" s="273"/>
      <c r="L1882" s="273"/>
      <c r="M1882" s="273"/>
      <c r="N1882" s="274"/>
      <c r="O1882" s="274"/>
      <c r="P1882" s="274"/>
      <c r="Q1882" s="274"/>
      <c r="R1882" s="274"/>
      <c r="S1882" s="274"/>
      <c r="T1882" s="274"/>
      <c r="U1882" s="274"/>
      <c r="V1882" s="274"/>
      <c r="W1882" s="274"/>
      <c r="X1882" s="274"/>
      <c r="Y1882" s="274"/>
      <c r="Z1882" s="274"/>
      <c r="AA1882" s="274"/>
      <c r="BE1882" s="270"/>
      <c r="BH1882" s="249"/>
      <c r="BI1882" s="249"/>
      <c r="BJ1882" s="249"/>
      <c r="BK1882" s="249"/>
      <c r="BL1882" s="249"/>
      <c r="BM1882" s="249"/>
      <c r="BN1882" s="249"/>
      <c r="BO1882" s="249"/>
      <c r="BP1882" s="249"/>
      <c r="BQ1882" s="249"/>
      <c r="BR1882" s="249"/>
      <c r="BS1882" s="249"/>
      <c r="BT1882" s="249"/>
      <c r="BU1882" s="249"/>
      <c r="BV1882" s="249"/>
      <c r="BW1882" s="249"/>
      <c r="BX1882" s="249"/>
      <c r="BY1882" s="249"/>
      <c r="BZ1882" s="249"/>
      <c r="CE1882" s="249"/>
    </row>
    <row r="1883" spans="1:83" ht="14.4" x14ac:dyDescent="0.3">
      <c r="A1883" s="271"/>
      <c r="B1883" s="270"/>
      <c r="C1883" s="273"/>
      <c r="D1883" s="273"/>
      <c r="E1883" s="273"/>
      <c r="F1883" s="273"/>
      <c r="G1883" s="273"/>
      <c r="H1883" s="273"/>
      <c r="I1883" s="273"/>
      <c r="J1883" s="273"/>
      <c r="K1883" s="273"/>
      <c r="L1883" s="273"/>
      <c r="M1883" s="273"/>
      <c r="N1883" s="274"/>
      <c r="O1883" s="274"/>
      <c r="P1883" s="274"/>
      <c r="Q1883" s="274"/>
      <c r="R1883" s="274"/>
      <c r="S1883" s="274"/>
      <c r="T1883" s="274"/>
      <c r="U1883" s="274"/>
      <c r="V1883" s="274"/>
      <c r="W1883" s="274"/>
      <c r="X1883" s="274"/>
      <c r="Y1883" s="274"/>
      <c r="Z1883" s="274"/>
      <c r="AA1883" s="274"/>
      <c r="BE1883" s="270"/>
      <c r="BH1883" s="249"/>
      <c r="BI1883" s="249"/>
      <c r="BJ1883" s="249"/>
      <c r="BK1883" s="249"/>
      <c r="BL1883" s="249"/>
      <c r="BM1883" s="249"/>
      <c r="BN1883" s="249"/>
      <c r="BO1883" s="249"/>
      <c r="BP1883" s="249"/>
      <c r="BQ1883" s="249"/>
      <c r="BR1883" s="249"/>
      <c r="BS1883" s="249"/>
      <c r="BT1883" s="249"/>
      <c r="BU1883" s="249"/>
      <c r="BV1883" s="249"/>
      <c r="BW1883" s="249"/>
      <c r="BX1883" s="249"/>
      <c r="BY1883" s="249"/>
      <c r="BZ1883" s="249"/>
      <c r="CE1883" s="249"/>
    </row>
    <row r="1884" spans="1:83" ht="14.4" x14ac:dyDescent="0.3">
      <c r="A1884" s="271"/>
      <c r="B1884" s="270"/>
      <c r="C1884" s="273"/>
      <c r="D1884" s="273"/>
      <c r="E1884" s="273"/>
      <c r="F1884" s="273"/>
      <c r="G1884" s="273"/>
      <c r="H1884" s="273"/>
      <c r="I1884" s="273"/>
      <c r="J1884" s="273"/>
      <c r="K1884" s="273"/>
      <c r="L1884" s="273"/>
      <c r="M1884" s="273"/>
      <c r="N1884" s="274"/>
      <c r="O1884" s="274"/>
      <c r="P1884" s="274"/>
      <c r="Q1884" s="274"/>
      <c r="R1884" s="274"/>
      <c r="S1884" s="274"/>
      <c r="T1884" s="274"/>
      <c r="U1884" s="274"/>
      <c r="V1884" s="274"/>
      <c r="W1884" s="274"/>
      <c r="X1884" s="274"/>
      <c r="Y1884" s="274"/>
      <c r="Z1884" s="274"/>
      <c r="AA1884" s="274"/>
      <c r="BE1884" s="270"/>
      <c r="BH1884" s="249"/>
      <c r="BI1884" s="249"/>
      <c r="BJ1884" s="249"/>
      <c r="BK1884" s="249"/>
      <c r="BL1884" s="249"/>
      <c r="BM1884" s="249"/>
      <c r="BN1884" s="249"/>
      <c r="BO1884" s="249"/>
      <c r="BP1884" s="249"/>
      <c r="BQ1884" s="249"/>
      <c r="BR1884" s="249"/>
      <c r="BS1884" s="249"/>
      <c r="BT1884" s="249"/>
      <c r="BU1884" s="249"/>
      <c r="BV1884" s="249"/>
      <c r="BW1884" s="249"/>
      <c r="BX1884" s="249"/>
      <c r="BY1884" s="249"/>
      <c r="BZ1884" s="249"/>
      <c r="CE1884" s="249"/>
    </row>
    <row r="1885" spans="1:83" ht="14.4" x14ac:dyDescent="0.3">
      <c r="A1885" s="271"/>
      <c r="B1885" s="270"/>
      <c r="C1885" s="273"/>
      <c r="D1885" s="273"/>
      <c r="E1885" s="273"/>
      <c r="F1885" s="273"/>
      <c r="G1885" s="273"/>
      <c r="H1885" s="273"/>
      <c r="I1885" s="273"/>
      <c r="J1885" s="273"/>
      <c r="K1885" s="273"/>
      <c r="L1885" s="273"/>
      <c r="M1885" s="273"/>
      <c r="N1885" s="274"/>
      <c r="O1885" s="274"/>
      <c r="P1885" s="274"/>
      <c r="Q1885" s="274"/>
      <c r="R1885" s="274"/>
      <c r="S1885" s="274"/>
      <c r="T1885" s="274"/>
      <c r="U1885" s="274"/>
      <c r="V1885" s="274"/>
      <c r="W1885" s="274"/>
      <c r="X1885" s="274"/>
      <c r="Y1885" s="274"/>
      <c r="Z1885" s="274"/>
      <c r="AA1885" s="274"/>
      <c r="BE1885" s="270"/>
      <c r="BH1885" s="240"/>
      <c r="BI1885" s="240"/>
      <c r="BJ1885" s="240"/>
      <c r="BK1885" s="240"/>
      <c r="BL1885" s="240"/>
      <c r="BM1885" s="240"/>
      <c r="BN1885" s="240"/>
      <c r="BO1885" s="240"/>
      <c r="BP1885" s="240"/>
      <c r="BQ1885" s="240"/>
      <c r="BR1885" s="240"/>
      <c r="BS1885" s="240"/>
      <c r="BT1885" s="240"/>
      <c r="BU1885" s="240"/>
      <c r="BV1885" s="239"/>
      <c r="BW1885" s="240"/>
      <c r="BX1885" s="240"/>
      <c r="BY1885" s="240"/>
      <c r="BZ1885" s="240"/>
      <c r="CA1885" s="241"/>
      <c r="CB1885" s="241"/>
      <c r="CC1885" s="241"/>
      <c r="CD1885" s="241"/>
      <c r="CE1885" s="240"/>
    </row>
    <row r="1886" spans="1:83" ht="14.4" x14ac:dyDescent="0.3">
      <c r="A1886" s="271"/>
      <c r="B1886" s="270"/>
      <c r="C1886" s="273"/>
      <c r="D1886" s="273"/>
      <c r="E1886" s="273"/>
      <c r="F1886" s="273"/>
      <c r="G1886" s="273"/>
      <c r="H1886" s="273"/>
      <c r="I1886" s="273"/>
      <c r="J1886" s="273"/>
      <c r="K1886" s="273"/>
      <c r="L1886" s="273"/>
      <c r="M1886" s="273"/>
      <c r="N1886" s="274"/>
      <c r="O1886" s="274"/>
      <c r="P1886" s="274"/>
      <c r="Q1886" s="274"/>
      <c r="R1886" s="274"/>
      <c r="S1886" s="274"/>
      <c r="T1886" s="274"/>
      <c r="U1886" s="274"/>
      <c r="V1886" s="274"/>
      <c r="W1886" s="274"/>
      <c r="X1886" s="274"/>
      <c r="Y1886" s="274"/>
      <c r="Z1886" s="274"/>
      <c r="AA1886" s="274"/>
      <c r="BE1886" s="270"/>
      <c r="BH1886" s="249"/>
      <c r="BI1886" s="249"/>
      <c r="BJ1886" s="249"/>
      <c r="BK1886" s="249"/>
      <c r="BL1886" s="249"/>
      <c r="BM1886" s="249"/>
      <c r="BN1886" s="249"/>
      <c r="BO1886" s="249"/>
      <c r="BP1886" s="249"/>
      <c r="BQ1886" s="249"/>
      <c r="BR1886" s="249"/>
      <c r="BS1886" s="249"/>
      <c r="BT1886" s="249"/>
      <c r="BU1886" s="249"/>
      <c r="BV1886" s="249"/>
      <c r="BW1886" s="249"/>
      <c r="BX1886" s="249"/>
      <c r="BY1886" s="249"/>
      <c r="BZ1886" s="249"/>
      <c r="CE1886" s="249"/>
    </row>
    <row r="1887" spans="1:83" ht="14.4" x14ac:dyDescent="0.3">
      <c r="A1887" s="271"/>
      <c r="B1887" s="270"/>
      <c r="C1887" s="273"/>
      <c r="D1887" s="273"/>
      <c r="E1887" s="273"/>
      <c r="F1887" s="273"/>
      <c r="G1887" s="273"/>
      <c r="H1887" s="273"/>
      <c r="I1887" s="273"/>
      <c r="J1887" s="273"/>
      <c r="K1887" s="273"/>
      <c r="L1887" s="273"/>
      <c r="M1887" s="273"/>
      <c r="N1887" s="274"/>
      <c r="O1887" s="274"/>
      <c r="P1887" s="274"/>
      <c r="Q1887" s="274"/>
      <c r="R1887" s="274"/>
      <c r="S1887" s="274"/>
      <c r="T1887" s="274"/>
      <c r="U1887" s="274"/>
      <c r="V1887" s="274"/>
      <c r="W1887" s="274"/>
      <c r="X1887" s="274"/>
      <c r="Y1887" s="274"/>
      <c r="Z1887" s="274"/>
      <c r="AA1887" s="274"/>
      <c r="BE1887" s="270"/>
      <c r="BH1887" s="249"/>
      <c r="BI1887" s="249"/>
      <c r="BJ1887" s="249"/>
      <c r="BK1887" s="249"/>
      <c r="BL1887" s="249"/>
      <c r="BM1887" s="249"/>
      <c r="BN1887" s="249"/>
      <c r="BO1887" s="249"/>
      <c r="BP1887" s="249"/>
      <c r="BQ1887" s="249"/>
      <c r="BR1887" s="249"/>
      <c r="BS1887" s="249"/>
      <c r="BT1887" s="249"/>
      <c r="BU1887" s="249"/>
      <c r="BV1887" s="249"/>
      <c r="BW1887" s="249"/>
      <c r="BX1887" s="249"/>
      <c r="BY1887" s="249"/>
      <c r="BZ1887" s="249"/>
      <c r="CE1887" s="249"/>
    </row>
    <row r="1888" spans="1:83" ht="14.4" x14ac:dyDescent="0.3">
      <c r="A1888" s="271"/>
      <c r="B1888" s="270"/>
      <c r="C1888" s="273"/>
      <c r="D1888" s="273"/>
      <c r="E1888" s="273"/>
      <c r="F1888" s="273"/>
      <c r="G1888" s="273"/>
      <c r="H1888" s="273"/>
      <c r="I1888" s="273"/>
      <c r="J1888" s="273"/>
      <c r="K1888" s="273"/>
      <c r="L1888" s="273"/>
      <c r="M1888" s="273"/>
      <c r="N1888" s="274"/>
      <c r="O1888" s="274"/>
      <c r="P1888" s="274"/>
      <c r="Q1888" s="274"/>
      <c r="R1888" s="274"/>
      <c r="S1888" s="274"/>
      <c r="T1888" s="274"/>
      <c r="U1888" s="274"/>
      <c r="V1888" s="274"/>
      <c r="W1888" s="274"/>
      <c r="X1888" s="274"/>
      <c r="Y1888" s="274"/>
      <c r="Z1888" s="274"/>
      <c r="AA1888" s="274"/>
      <c r="BE1888" s="270"/>
      <c r="BH1888" s="240"/>
      <c r="BI1888" s="240"/>
      <c r="BJ1888" s="240"/>
      <c r="BK1888" s="240"/>
      <c r="BL1888" s="240"/>
      <c r="BM1888" s="240"/>
      <c r="BN1888" s="240"/>
      <c r="BO1888" s="240"/>
      <c r="BP1888" s="240"/>
      <c r="BQ1888" s="240"/>
      <c r="BR1888" s="240"/>
      <c r="BS1888" s="240"/>
      <c r="BT1888" s="240"/>
      <c r="BU1888" s="240"/>
      <c r="BV1888" s="239"/>
      <c r="BW1888" s="240"/>
      <c r="BX1888" s="240"/>
      <c r="BY1888" s="240"/>
      <c r="BZ1888" s="240"/>
      <c r="CA1888" s="241"/>
      <c r="CB1888" s="241"/>
      <c r="CC1888" s="241"/>
      <c r="CD1888" s="241"/>
      <c r="CE1888" s="240"/>
    </row>
    <row r="1889" spans="1:83" ht="14.4" x14ac:dyDescent="0.3">
      <c r="A1889" s="271"/>
      <c r="B1889" s="270"/>
      <c r="C1889" s="273"/>
      <c r="D1889" s="273"/>
      <c r="E1889" s="273"/>
      <c r="F1889" s="273"/>
      <c r="G1889" s="273"/>
      <c r="H1889" s="273"/>
      <c r="I1889" s="273"/>
      <c r="J1889" s="273"/>
      <c r="K1889" s="273"/>
      <c r="L1889" s="273"/>
      <c r="M1889" s="273"/>
      <c r="N1889" s="274"/>
      <c r="O1889" s="274"/>
      <c r="P1889" s="274"/>
      <c r="Q1889" s="274"/>
      <c r="R1889" s="274"/>
      <c r="S1889" s="274"/>
      <c r="T1889" s="274"/>
      <c r="U1889" s="274"/>
      <c r="V1889" s="274"/>
      <c r="W1889" s="274"/>
      <c r="X1889" s="274"/>
      <c r="Y1889" s="274"/>
      <c r="Z1889" s="274"/>
      <c r="AA1889" s="274"/>
      <c r="BE1889" s="270"/>
      <c r="BH1889" s="249"/>
      <c r="BI1889" s="249"/>
      <c r="BJ1889" s="249"/>
      <c r="BK1889" s="249"/>
      <c r="BL1889" s="249"/>
      <c r="BM1889" s="249"/>
      <c r="BN1889" s="249"/>
      <c r="BO1889" s="249"/>
      <c r="BP1889" s="249"/>
      <c r="BQ1889" s="249"/>
      <c r="BR1889" s="249"/>
      <c r="BS1889" s="249"/>
      <c r="BT1889" s="249"/>
      <c r="BU1889" s="249"/>
      <c r="BV1889" s="249"/>
      <c r="BW1889" s="249"/>
      <c r="BX1889" s="249"/>
      <c r="BY1889" s="249"/>
      <c r="BZ1889" s="249"/>
      <c r="CE1889" s="249"/>
    </row>
    <row r="1890" spans="1:83" ht="14.4" x14ac:dyDescent="0.3">
      <c r="A1890" s="271"/>
      <c r="B1890" s="272"/>
      <c r="C1890" s="264"/>
      <c r="D1890" s="264"/>
      <c r="E1890" s="264"/>
      <c r="F1890" s="264"/>
      <c r="G1890" s="264"/>
      <c r="H1890" s="264"/>
      <c r="I1890" s="264"/>
      <c r="J1890" s="264"/>
      <c r="K1890" s="264"/>
      <c r="L1890" s="264"/>
      <c r="M1890" s="264"/>
      <c r="BE1890" s="270"/>
      <c r="BH1890" s="240"/>
      <c r="BI1890" s="240"/>
      <c r="BJ1890" s="240"/>
      <c r="BK1890" s="240"/>
      <c r="BL1890" s="240"/>
      <c r="BM1890" s="240"/>
      <c r="BN1890" s="240"/>
      <c r="BO1890" s="240"/>
      <c r="BP1890" s="240"/>
      <c r="BQ1890" s="240"/>
      <c r="BR1890" s="240"/>
      <c r="BS1890" s="240"/>
      <c r="BT1890" s="240"/>
      <c r="BU1890" s="240"/>
      <c r="BV1890" s="239"/>
      <c r="BW1890" s="240"/>
      <c r="BX1890" s="240"/>
      <c r="BY1890" s="240"/>
      <c r="BZ1890" s="240"/>
      <c r="CA1890" s="241"/>
      <c r="CB1890" s="241"/>
      <c r="CC1890" s="241"/>
      <c r="CD1890" s="241"/>
      <c r="CE1890" s="240"/>
    </row>
    <row r="1891" spans="1:83" ht="14.4" x14ac:dyDescent="0.3">
      <c r="A1891" s="271"/>
      <c r="B1891" s="270"/>
      <c r="C1891" s="273"/>
      <c r="D1891" s="273"/>
      <c r="E1891" s="273"/>
      <c r="F1891" s="273"/>
      <c r="G1891" s="273"/>
      <c r="H1891" s="273"/>
      <c r="I1891" s="273"/>
      <c r="J1891" s="273"/>
      <c r="K1891" s="273"/>
      <c r="L1891" s="273"/>
      <c r="M1891" s="273"/>
      <c r="N1891" s="274"/>
      <c r="O1891" s="274"/>
      <c r="P1891" s="274"/>
      <c r="Q1891" s="274"/>
      <c r="R1891" s="274"/>
      <c r="S1891" s="274"/>
      <c r="T1891" s="274"/>
      <c r="U1891" s="274"/>
      <c r="V1891" s="274"/>
      <c r="W1891" s="274"/>
      <c r="X1891" s="274"/>
      <c r="Y1891" s="274"/>
      <c r="Z1891" s="274"/>
      <c r="AA1891" s="274"/>
      <c r="BE1891" s="270"/>
      <c r="BH1891" s="249"/>
      <c r="BI1891" s="249"/>
      <c r="BJ1891" s="249"/>
      <c r="BK1891" s="249"/>
      <c r="BL1891" s="249"/>
      <c r="BM1891" s="249"/>
      <c r="BN1891" s="249"/>
      <c r="BO1891" s="249"/>
      <c r="BP1891" s="249"/>
      <c r="BQ1891" s="249"/>
      <c r="BR1891" s="249"/>
      <c r="BS1891" s="249"/>
      <c r="BT1891" s="249"/>
      <c r="BU1891" s="249"/>
      <c r="BV1891" s="249"/>
      <c r="BW1891" s="249"/>
      <c r="BX1891" s="249"/>
      <c r="BY1891" s="249"/>
      <c r="BZ1891" s="249"/>
      <c r="CE1891" s="249"/>
    </row>
    <row r="1892" spans="1:83" ht="14.4" x14ac:dyDescent="0.3">
      <c r="A1892" s="271"/>
      <c r="B1892" s="270"/>
      <c r="C1892" s="273"/>
      <c r="D1892" s="273"/>
      <c r="E1892" s="273"/>
      <c r="F1892" s="273"/>
      <c r="G1892" s="273"/>
      <c r="H1892" s="273"/>
      <c r="I1892" s="273"/>
      <c r="J1892" s="273"/>
      <c r="K1892" s="273"/>
      <c r="L1892" s="273"/>
      <c r="M1892" s="273"/>
      <c r="N1892" s="274"/>
      <c r="O1892" s="274"/>
      <c r="P1892" s="274"/>
      <c r="Q1892" s="274"/>
      <c r="R1892" s="274"/>
      <c r="S1892" s="274"/>
      <c r="T1892" s="274"/>
      <c r="U1892" s="274"/>
      <c r="V1892" s="274"/>
      <c r="W1892" s="274"/>
      <c r="X1892" s="274"/>
      <c r="Y1892" s="274"/>
      <c r="Z1892" s="274"/>
      <c r="AA1892" s="274"/>
      <c r="BE1892" s="270"/>
      <c r="BH1892" s="249"/>
      <c r="BI1892" s="249"/>
      <c r="BJ1892" s="249"/>
      <c r="BK1892" s="249"/>
      <c r="BL1892" s="249"/>
      <c r="BM1892" s="249"/>
      <c r="BN1892" s="249"/>
      <c r="BO1892" s="249"/>
      <c r="BP1892" s="249"/>
      <c r="BQ1892" s="249"/>
      <c r="BR1892" s="249"/>
      <c r="BS1892" s="249"/>
      <c r="BT1892" s="249"/>
      <c r="BU1892" s="249"/>
      <c r="BV1892" s="249"/>
      <c r="BW1892" s="249"/>
      <c r="BX1892" s="249"/>
      <c r="BY1892" s="249"/>
      <c r="BZ1892" s="249"/>
      <c r="CE1892" s="249"/>
    </row>
    <row r="1893" spans="1:83" ht="14.4" x14ac:dyDescent="0.3">
      <c r="A1893" s="271"/>
      <c r="B1893" s="270"/>
      <c r="C1893" s="273"/>
      <c r="D1893" s="273"/>
      <c r="E1893" s="273"/>
      <c r="F1893" s="273"/>
      <c r="G1893" s="273"/>
      <c r="H1893" s="273"/>
      <c r="I1893" s="273"/>
      <c r="J1893" s="273"/>
      <c r="K1893" s="273"/>
      <c r="L1893" s="273"/>
      <c r="M1893" s="273"/>
      <c r="N1893" s="274"/>
      <c r="O1893" s="274"/>
      <c r="P1893" s="274"/>
      <c r="Q1893" s="274"/>
      <c r="R1893" s="274"/>
      <c r="S1893" s="274"/>
      <c r="T1893" s="274"/>
      <c r="U1893" s="274"/>
      <c r="V1893" s="274"/>
      <c r="W1893" s="274"/>
      <c r="X1893" s="274"/>
      <c r="Y1893" s="274"/>
      <c r="Z1893" s="274"/>
      <c r="AA1893" s="274"/>
      <c r="BE1893" s="270"/>
      <c r="BH1893" s="249"/>
      <c r="BI1893" s="249"/>
      <c r="BJ1893" s="249"/>
      <c r="BK1893" s="249"/>
      <c r="BL1893" s="249"/>
      <c r="BM1893" s="249"/>
      <c r="BN1893" s="249"/>
      <c r="BO1893" s="249"/>
      <c r="BP1893" s="249"/>
      <c r="BQ1893" s="249"/>
      <c r="BR1893" s="249"/>
      <c r="BS1893" s="249"/>
      <c r="BT1893" s="249"/>
      <c r="BU1893" s="249"/>
      <c r="BV1893" s="249"/>
      <c r="BW1893" s="249"/>
      <c r="BX1893" s="249"/>
      <c r="BY1893" s="249"/>
      <c r="BZ1893" s="249"/>
      <c r="CE1893" s="249"/>
    </row>
    <row r="1894" spans="1:83" ht="14.4" x14ac:dyDescent="0.3">
      <c r="A1894" s="271"/>
      <c r="B1894" s="272"/>
      <c r="C1894" s="264"/>
      <c r="D1894" s="264"/>
      <c r="E1894" s="264"/>
      <c r="F1894" s="264"/>
      <c r="G1894" s="264"/>
      <c r="H1894" s="264"/>
      <c r="I1894" s="264"/>
      <c r="J1894" s="264"/>
      <c r="K1894" s="264"/>
      <c r="L1894" s="264"/>
      <c r="M1894" s="264"/>
      <c r="BE1894" s="270"/>
      <c r="BH1894" s="249"/>
      <c r="BI1894" s="249"/>
      <c r="BJ1894" s="249"/>
      <c r="BK1894" s="249"/>
      <c r="BL1894" s="249"/>
      <c r="BM1894" s="249"/>
      <c r="BN1894" s="249"/>
      <c r="BO1894" s="249"/>
      <c r="BP1894" s="249"/>
      <c r="BQ1894" s="249"/>
      <c r="BR1894" s="249"/>
      <c r="BS1894" s="249"/>
      <c r="BT1894" s="249"/>
      <c r="BU1894" s="249"/>
      <c r="BV1894" s="249"/>
      <c r="BW1894" s="249"/>
      <c r="BX1894" s="249"/>
      <c r="BY1894" s="249"/>
      <c r="BZ1894" s="249"/>
      <c r="CE1894" s="249"/>
    </row>
    <row r="1895" spans="1:83" ht="14.4" x14ac:dyDescent="0.3">
      <c r="A1895" s="271"/>
      <c r="B1895" s="270"/>
      <c r="C1895" s="273"/>
      <c r="D1895" s="273"/>
      <c r="E1895" s="273"/>
      <c r="F1895" s="273"/>
      <c r="G1895" s="273"/>
      <c r="H1895" s="273"/>
      <c r="I1895" s="273"/>
      <c r="J1895" s="273"/>
      <c r="K1895" s="273"/>
      <c r="L1895" s="273"/>
      <c r="M1895" s="273"/>
      <c r="N1895" s="274"/>
      <c r="O1895" s="274"/>
      <c r="P1895" s="274"/>
      <c r="Q1895" s="274"/>
      <c r="R1895" s="274"/>
      <c r="S1895" s="274"/>
      <c r="T1895" s="274"/>
      <c r="U1895" s="274"/>
      <c r="V1895" s="274"/>
      <c r="W1895" s="274"/>
      <c r="X1895" s="274"/>
      <c r="Y1895" s="274"/>
      <c r="Z1895" s="274"/>
      <c r="AA1895" s="274"/>
      <c r="BE1895" s="270"/>
      <c r="BH1895" s="249"/>
      <c r="BI1895" s="249"/>
      <c r="BJ1895" s="249"/>
      <c r="BK1895" s="249"/>
      <c r="BL1895" s="249"/>
      <c r="BM1895" s="249"/>
      <c r="BN1895" s="249"/>
      <c r="BO1895" s="249"/>
      <c r="BP1895" s="249"/>
      <c r="BQ1895" s="249"/>
      <c r="BR1895" s="249"/>
      <c r="BS1895" s="249"/>
      <c r="BT1895" s="249"/>
      <c r="BU1895" s="249"/>
      <c r="BV1895" s="249"/>
      <c r="BW1895" s="249"/>
      <c r="BX1895" s="249"/>
      <c r="BY1895" s="249"/>
      <c r="BZ1895" s="249"/>
      <c r="CE1895" s="249"/>
    </row>
    <row r="1896" spans="1:83" ht="14.4" x14ac:dyDescent="0.3">
      <c r="A1896" s="271"/>
      <c r="B1896" s="270"/>
      <c r="C1896" s="273"/>
      <c r="D1896" s="273"/>
      <c r="E1896" s="273"/>
      <c r="F1896" s="273"/>
      <c r="G1896" s="273"/>
      <c r="H1896" s="273"/>
      <c r="I1896" s="273"/>
      <c r="J1896" s="273"/>
      <c r="K1896" s="273"/>
      <c r="L1896" s="273"/>
      <c r="M1896" s="273"/>
      <c r="N1896" s="274"/>
      <c r="O1896" s="274"/>
      <c r="P1896" s="274"/>
      <c r="Q1896" s="274"/>
      <c r="R1896" s="274"/>
      <c r="S1896" s="274"/>
      <c r="T1896" s="274"/>
      <c r="U1896" s="274"/>
      <c r="V1896" s="274"/>
      <c r="W1896" s="274"/>
      <c r="X1896" s="274"/>
      <c r="Y1896" s="274"/>
      <c r="Z1896" s="274"/>
      <c r="AA1896" s="274"/>
      <c r="BE1896" s="270"/>
      <c r="BH1896" s="249"/>
      <c r="BI1896" s="249"/>
      <c r="BJ1896" s="249"/>
      <c r="BK1896" s="249"/>
      <c r="BL1896" s="249"/>
      <c r="BM1896" s="249"/>
      <c r="BN1896" s="249"/>
      <c r="BO1896" s="249"/>
      <c r="BP1896" s="249"/>
      <c r="BQ1896" s="249"/>
      <c r="BR1896" s="249"/>
      <c r="BS1896" s="249"/>
      <c r="BT1896" s="249"/>
      <c r="BU1896" s="249"/>
      <c r="BV1896" s="249"/>
      <c r="BW1896" s="249"/>
      <c r="BX1896" s="249"/>
      <c r="BY1896" s="249"/>
      <c r="BZ1896" s="249"/>
      <c r="CE1896" s="249"/>
    </row>
    <row r="1897" spans="1:83" ht="14.4" x14ac:dyDescent="0.3">
      <c r="A1897" s="271"/>
      <c r="B1897" s="270"/>
      <c r="C1897" s="273"/>
      <c r="D1897" s="273"/>
      <c r="E1897" s="273"/>
      <c r="F1897" s="273"/>
      <c r="G1897" s="273"/>
      <c r="H1897" s="273"/>
      <c r="I1897" s="273"/>
      <c r="J1897" s="273"/>
      <c r="K1897" s="273"/>
      <c r="L1897" s="273"/>
      <c r="M1897" s="273"/>
      <c r="N1897" s="274"/>
      <c r="O1897" s="274"/>
      <c r="P1897" s="274"/>
      <c r="Q1897" s="274"/>
      <c r="R1897" s="274"/>
      <c r="S1897" s="274"/>
      <c r="T1897" s="274"/>
      <c r="U1897" s="274"/>
      <c r="V1897" s="274"/>
      <c r="W1897" s="274"/>
      <c r="X1897" s="274"/>
      <c r="Y1897" s="274"/>
      <c r="Z1897" s="274"/>
      <c r="AA1897" s="274"/>
      <c r="BE1897" s="270"/>
      <c r="BH1897" s="249"/>
      <c r="BI1897" s="249"/>
      <c r="BJ1897" s="249"/>
      <c r="BK1897" s="249"/>
      <c r="BL1897" s="249"/>
      <c r="BM1897" s="249"/>
      <c r="BN1897" s="249"/>
      <c r="BO1897" s="249"/>
      <c r="BP1897" s="249"/>
      <c r="BQ1897" s="249"/>
      <c r="BR1897" s="249"/>
      <c r="BS1897" s="249"/>
      <c r="BT1897" s="249"/>
      <c r="BU1897" s="249"/>
      <c r="BV1897" s="249"/>
      <c r="BW1897" s="249"/>
      <c r="BX1897" s="249"/>
      <c r="BY1897" s="249"/>
      <c r="BZ1897" s="249"/>
      <c r="CE1897" s="249"/>
    </row>
    <row r="1898" spans="1:83" ht="14.4" x14ac:dyDescent="0.3">
      <c r="A1898" s="271"/>
      <c r="B1898" s="270"/>
      <c r="C1898" s="273"/>
      <c r="D1898" s="273"/>
      <c r="E1898" s="273"/>
      <c r="F1898" s="273"/>
      <c r="G1898" s="273"/>
      <c r="H1898" s="273"/>
      <c r="I1898" s="273"/>
      <c r="J1898" s="273"/>
      <c r="K1898" s="273"/>
      <c r="L1898" s="273"/>
      <c r="M1898" s="273"/>
      <c r="N1898" s="274"/>
      <c r="O1898" s="274"/>
      <c r="P1898" s="274"/>
      <c r="Q1898" s="274"/>
      <c r="R1898" s="274"/>
      <c r="S1898" s="274"/>
      <c r="T1898" s="274"/>
      <c r="U1898" s="274"/>
      <c r="V1898" s="274"/>
      <c r="W1898" s="274"/>
      <c r="X1898" s="274"/>
      <c r="Y1898" s="274"/>
      <c r="Z1898" s="274"/>
      <c r="AA1898" s="274"/>
      <c r="BE1898" s="270"/>
      <c r="BH1898" s="240"/>
      <c r="BI1898" s="240"/>
      <c r="BJ1898" s="240"/>
      <c r="BK1898" s="240"/>
      <c r="BL1898" s="240"/>
      <c r="BM1898" s="240"/>
      <c r="BN1898" s="240"/>
      <c r="BO1898" s="240"/>
      <c r="BP1898" s="240"/>
      <c r="BQ1898" s="240"/>
      <c r="BR1898" s="240"/>
      <c r="BS1898" s="240"/>
      <c r="BT1898" s="240"/>
      <c r="BU1898" s="240"/>
      <c r="BV1898" s="239"/>
      <c r="BW1898" s="240"/>
      <c r="BX1898" s="240"/>
      <c r="BY1898" s="240"/>
      <c r="BZ1898" s="240"/>
      <c r="CA1898" s="241"/>
      <c r="CB1898" s="241"/>
      <c r="CC1898" s="241"/>
      <c r="CD1898" s="241"/>
      <c r="CE1898" s="240"/>
    </row>
    <row r="1899" spans="1:83" ht="14.4" x14ac:dyDescent="0.3">
      <c r="A1899" s="271"/>
      <c r="B1899" s="270"/>
      <c r="C1899" s="273"/>
      <c r="D1899" s="273"/>
      <c r="E1899" s="273"/>
      <c r="F1899" s="273"/>
      <c r="G1899" s="273"/>
      <c r="H1899" s="273"/>
      <c r="I1899" s="273"/>
      <c r="J1899" s="273"/>
      <c r="K1899" s="273"/>
      <c r="L1899" s="273"/>
      <c r="M1899" s="273"/>
      <c r="N1899" s="274"/>
      <c r="O1899" s="274"/>
      <c r="P1899" s="274"/>
      <c r="Q1899" s="274"/>
      <c r="R1899" s="274"/>
      <c r="S1899" s="274"/>
      <c r="T1899" s="274"/>
      <c r="U1899" s="274"/>
      <c r="V1899" s="274"/>
      <c r="W1899" s="274"/>
      <c r="X1899" s="274"/>
      <c r="Y1899" s="274"/>
      <c r="Z1899" s="274"/>
      <c r="AA1899" s="274"/>
      <c r="BE1899" s="270"/>
      <c r="BH1899" s="249"/>
      <c r="BI1899" s="249"/>
      <c r="BJ1899" s="249"/>
      <c r="BK1899" s="249"/>
      <c r="BL1899" s="249"/>
      <c r="BM1899" s="249"/>
      <c r="BN1899" s="249"/>
      <c r="BO1899" s="249"/>
      <c r="BP1899" s="249"/>
      <c r="BQ1899" s="249"/>
      <c r="BR1899" s="249"/>
      <c r="BS1899" s="249"/>
      <c r="BT1899" s="249"/>
      <c r="BU1899" s="249"/>
      <c r="BV1899" s="249"/>
      <c r="BW1899" s="249"/>
      <c r="BX1899" s="249"/>
      <c r="BY1899" s="249"/>
      <c r="BZ1899" s="249"/>
      <c r="CE1899" s="249"/>
    </row>
    <row r="1900" spans="1:83" ht="14.4" x14ac:dyDescent="0.3">
      <c r="A1900" s="271"/>
      <c r="B1900" s="270"/>
      <c r="C1900" s="273"/>
      <c r="D1900" s="273"/>
      <c r="E1900" s="273"/>
      <c r="F1900" s="273"/>
      <c r="G1900" s="273"/>
      <c r="H1900" s="273"/>
      <c r="I1900" s="273"/>
      <c r="J1900" s="273"/>
      <c r="K1900" s="273"/>
      <c r="L1900" s="273"/>
      <c r="M1900" s="273"/>
      <c r="N1900" s="274"/>
      <c r="O1900" s="274"/>
      <c r="P1900" s="274"/>
      <c r="Q1900" s="274"/>
      <c r="R1900" s="274"/>
      <c r="S1900" s="274"/>
      <c r="T1900" s="274"/>
      <c r="U1900" s="274"/>
      <c r="V1900" s="274"/>
      <c r="W1900" s="274"/>
      <c r="X1900" s="274"/>
      <c r="Y1900" s="274"/>
      <c r="Z1900" s="274"/>
      <c r="AA1900" s="274"/>
      <c r="BE1900" s="270"/>
      <c r="BH1900" s="249"/>
      <c r="BI1900" s="249"/>
      <c r="BJ1900" s="249"/>
      <c r="BK1900" s="249"/>
      <c r="BL1900" s="249"/>
      <c r="BM1900" s="249"/>
      <c r="BN1900" s="249"/>
      <c r="BO1900" s="249"/>
      <c r="BP1900" s="249"/>
      <c r="BQ1900" s="249"/>
      <c r="BR1900" s="249"/>
      <c r="BS1900" s="249"/>
      <c r="BT1900" s="249"/>
      <c r="BU1900" s="249"/>
      <c r="BV1900" s="249"/>
      <c r="BW1900" s="249"/>
      <c r="BX1900" s="249"/>
      <c r="BY1900" s="249"/>
      <c r="BZ1900" s="249"/>
      <c r="CE1900" s="249"/>
    </row>
    <row r="1901" spans="1:83" ht="14.4" x14ac:dyDescent="0.3">
      <c r="A1901" s="271"/>
      <c r="B1901" s="270"/>
      <c r="C1901" s="273"/>
      <c r="D1901" s="273"/>
      <c r="E1901" s="273"/>
      <c r="F1901" s="273"/>
      <c r="G1901" s="273"/>
      <c r="H1901" s="273"/>
      <c r="I1901" s="273"/>
      <c r="J1901" s="273"/>
      <c r="K1901" s="273"/>
      <c r="L1901" s="273"/>
      <c r="M1901" s="273"/>
      <c r="N1901" s="274"/>
      <c r="O1901" s="274"/>
      <c r="P1901" s="274"/>
      <c r="Q1901" s="274"/>
      <c r="R1901" s="274"/>
      <c r="S1901" s="274"/>
      <c r="T1901" s="274"/>
      <c r="U1901" s="274"/>
      <c r="V1901" s="274"/>
      <c r="W1901" s="274"/>
      <c r="X1901" s="274"/>
      <c r="Y1901" s="274"/>
      <c r="Z1901" s="274"/>
      <c r="AA1901" s="274"/>
      <c r="BE1901" s="270"/>
      <c r="BH1901" s="249"/>
      <c r="BI1901" s="249"/>
      <c r="BJ1901" s="249"/>
      <c r="BK1901" s="249"/>
      <c r="BL1901" s="249"/>
      <c r="BM1901" s="249"/>
      <c r="BN1901" s="249"/>
      <c r="BO1901" s="249"/>
      <c r="BP1901" s="249"/>
      <c r="BQ1901" s="249"/>
      <c r="BR1901" s="249"/>
      <c r="BS1901" s="249"/>
      <c r="BT1901" s="249"/>
      <c r="BU1901" s="249"/>
      <c r="BV1901" s="249"/>
      <c r="BW1901" s="249"/>
      <c r="BX1901" s="249"/>
      <c r="BY1901" s="249"/>
      <c r="BZ1901" s="249"/>
      <c r="CE1901" s="249"/>
    </row>
    <row r="1902" spans="1:83" ht="14.4" x14ac:dyDescent="0.3">
      <c r="A1902" s="271"/>
      <c r="B1902" s="270"/>
      <c r="C1902" s="273"/>
      <c r="D1902" s="273"/>
      <c r="E1902" s="273"/>
      <c r="F1902" s="273"/>
      <c r="G1902" s="273"/>
      <c r="H1902" s="273"/>
      <c r="I1902" s="273"/>
      <c r="J1902" s="273"/>
      <c r="K1902" s="273"/>
      <c r="L1902" s="273"/>
      <c r="M1902" s="273"/>
      <c r="N1902" s="274"/>
      <c r="O1902" s="274"/>
      <c r="P1902" s="274"/>
      <c r="Q1902" s="274"/>
      <c r="R1902" s="274"/>
      <c r="S1902" s="274"/>
      <c r="T1902" s="274"/>
      <c r="U1902" s="274"/>
      <c r="V1902" s="274"/>
      <c r="W1902" s="274"/>
      <c r="X1902" s="274"/>
      <c r="Y1902" s="274"/>
      <c r="Z1902" s="274"/>
      <c r="AA1902" s="274"/>
      <c r="BE1902" s="270"/>
      <c r="BH1902" s="240"/>
      <c r="BI1902" s="240"/>
      <c r="BJ1902" s="240"/>
      <c r="BK1902" s="240"/>
      <c r="BL1902" s="240"/>
      <c r="BM1902" s="240"/>
      <c r="BN1902" s="240"/>
      <c r="BO1902" s="240"/>
      <c r="BP1902" s="240"/>
      <c r="BQ1902" s="240"/>
      <c r="BR1902" s="240"/>
      <c r="BS1902" s="240"/>
      <c r="BT1902" s="240"/>
      <c r="BU1902" s="240"/>
      <c r="BV1902" s="239"/>
      <c r="BW1902" s="240"/>
      <c r="BX1902" s="240"/>
      <c r="BY1902" s="240"/>
      <c r="BZ1902" s="240"/>
      <c r="CA1902" s="241"/>
      <c r="CB1902" s="241"/>
      <c r="CC1902" s="241"/>
      <c r="CD1902" s="241"/>
      <c r="CE1902" s="240"/>
    </row>
    <row r="1903" spans="1:83" ht="14.4" x14ac:dyDescent="0.3">
      <c r="A1903" s="271"/>
      <c r="B1903" s="270"/>
      <c r="C1903" s="273"/>
      <c r="D1903" s="273"/>
      <c r="E1903" s="273"/>
      <c r="F1903" s="273"/>
      <c r="G1903" s="273"/>
      <c r="H1903" s="273"/>
      <c r="I1903" s="273"/>
      <c r="J1903" s="273"/>
      <c r="K1903" s="273"/>
      <c r="L1903" s="273"/>
      <c r="M1903" s="273"/>
      <c r="N1903" s="274"/>
      <c r="O1903" s="274"/>
      <c r="P1903" s="274"/>
      <c r="Q1903" s="274"/>
      <c r="R1903" s="274"/>
      <c r="S1903" s="274"/>
      <c r="T1903" s="274"/>
      <c r="U1903" s="274"/>
      <c r="V1903" s="274"/>
      <c r="W1903" s="274"/>
      <c r="X1903" s="274"/>
      <c r="Y1903" s="274"/>
      <c r="Z1903" s="274"/>
      <c r="AA1903" s="274"/>
      <c r="BE1903" s="270"/>
      <c r="BH1903" s="240"/>
      <c r="BI1903" s="240"/>
      <c r="BJ1903" s="240"/>
      <c r="BK1903" s="240"/>
      <c r="BL1903" s="240"/>
      <c r="BM1903" s="240"/>
      <c r="BN1903" s="240"/>
      <c r="BO1903" s="240"/>
      <c r="BP1903" s="240"/>
      <c r="BQ1903" s="240"/>
      <c r="BR1903" s="240"/>
      <c r="BS1903" s="240"/>
      <c r="BT1903" s="240"/>
      <c r="BU1903" s="240"/>
      <c r="BV1903" s="239"/>
      <c r="BW1903" s="240"/>
      <c r="BX1903" s="240"/>
      <c r="BY1903" s="240"/>
      <c r="BZ1903" s="240"/>
      <c r="CA1903" s="241"/>
      <c r="CB1903" s="241"/>
      <c r="CC1903" s="241"/>
      <c r="CD1903" s="241"/>
      <c r="CE1903" s="240"/>
    </row>
    <row r="1904" spans="1:83" ht="14.4" x14ac:dyDescent="0.3">
      <c r="A1904" s="271"/>
      <c r="B1904" s="272"/>
      <c r="C1904" s="264"/>
      <c r="D1904" s="264"/>
      <c r="E1904" s="264"/>
      <c r="F1904" s="264"/>
      <c r="G1904" s="264"/>
      <c r="H1904" s="264"/>
      <c r="I1904" s="264"/>
      <c r="J1904" s="264"/>
      <c r="K1904" s="264"/>
      <c r="L1904" s="264"/>
      <c r="M1904" s="264"/>
      <c r="BE1904" s="270"/>
      <c r="BH1904" s="249"/>
      <c r="BI1904" s="249"/>
      <c r="BJ1904" s="249"/>
      <c r="BK1904" s="249"/>
      <c r="BL1904" s="249"/>
      <c r="BM1904" s="249"/>
      <c r="BN1904" s="249"/>
      <c r="BO1904" s="249"/>
      <c r="BP1904" s="249"/>
      <c r="BQ1904" s="249"/>
      <c r="BR1904" s="249"/>
      <c r="BS1904" s="249"/>
      <c r="BT1904" s="249"/>
      <c r="BU1904" s="249"/>
      <c r="BV1904" s="249"/>
      <c r="BW1904" s="249"/>
      <c r="BX1904" s="249"/>
      <c r="BY1904" s="249"/>
      <c r="BZ1904" s="249"/>
      <c r="CE1904" s="249"/>
    </row>
    <row r="1905" spans="1:83" ht="14.4" x14ac:dyDescent="0.3">
      <c r="A1905" s="271"/>
      <c r="B1905" s="270"/>
      <c r="C1905" s="273"/>
      <c r="D1905" s="273"/>
      <c r="E1905" s="273"/>
      <c r="F1905" s="273"/>
      <c r="G1905" s="273"/>
      <c r="H1905" s="273"/>
      <c r="I1905" s="273"/>
      <c r="J1905" s="273"/>
      <c r="K1905" s="273"/>
      <c r="L1905" s="273"/>
      <c r="M1905" s="273"/>
      <c r="N1905" s="274"/>
      <c r="O1905" s="274"/>
      <c r="P1905" s="274"/>
      <c r="Q1905" s="274"/>
      <c r="R1905" s="274"/>
      <c r="S1905" s="274"/>
      <c r="T1905" s="274"/>
      <c r="U1905" s="274"/>
      <c r="V1905" s="274"/>
      <c r="W1905" s="274"/>
      <c r="X1905" s="274"/>
      <c r="Y1905" s="274"/>
      <c r="Z1905" s="274"/>
      <c r="AA1905" s="274"/>
      <c r="BE1905" s="270"/>
      <c r="BH1905" s="249"/>
      <c r="BI1905" s="249"/>
      <c r="BJ1905" s="249"/>
      <c r="BK1905" s="249"/>
      <c r="BL1905" s="249"/>
      <c r="BM1905" s="249"/>
      <c r="BN1905" s="249"/>
      <c r="BO1905" s="249"/>
      <c r="BP1905" s="249"/>
      <c r="BQ1905" s="249"/>
      <c r="BR1905" s="249"/>
      <c r="BS1905" s="249"/>
      <c r="BT1905" s="249"/>
      <c r="BU1905" s="249"/>
      <c r="BV1905" s="249"/>
      <c r="BW1905" s="249"/>
      <c r="BX1905" s="249"/>
      <c r="BY1905" s="249"/>
      <c r="BZ1905" s="249"/>
      <c r="CE1905" s="249"/>
    </row>
    <row r="1906" spans="1:83" ht="14.4" x14ac:dyDescent="0.3">
      <c r="A1906" s="271"/>
      <c r="B1906" s="270"/>
      <c r="C1906" s="273"/>
      <c r="D1906" s="273"/>
      <c r="E1906" s="273"/>
      <c r="F1906" s="273"/>
      <c r="G1906" s="273"/>
      <c r="H1906" s="273"/>
      <c r="I1906" s="273"/>
      <c r="J1906" s="273"/>
      <c r="K1906" s="273"/>
      <c r="L1906" s="273"/>
      <c r="M1906" s="273"/>
      <c r="N1906" s="274"/>
      <c r="O1906" s="274"/>
      <c r="P1906" s="274"/>
      <c r="Q1906" s="274"/>
      <c r="R1906" s="274"/>
      <c r="S1906" s="274"/>
      <c r="T1906" s="274"/>
      <c r="U1906" s="274"/>
      <c r="V1906" s="274"/>
      <c r="W1906" s="274"/>
      <c r="X1906" s="274"/>
      <c r="Y1906" s="274"/>
      <c r="Z1906" s="274"/>
      <c r="AA1906" s="274"/>
      <c r="BE1906" s="270"/>
      <c r="BH1906" s="249"/>
      <c r="BI1906" s="249"/>
      <c r="BJ1906" s="249"/>
      <c r="BK1906" s="249"/>
      <c r="BL1906" s="249"/>
      <c r="BM1906" s="249"/>
      <c r="BN1906" s="249"/>
      <c r="BO1906" s="249"/>
      <c r="BP1906" s="249"/>
      <c r="BQ1906" s="249"/>
      <c r="BR1906" s="249"/>
      <c r="BS1906" s="249"/>
      <c r="BT1906" s="249"/>
      <c r="BU1906" s="249"/>
      <c r="BV1906" s="249"/>
      <c r="BW1906" s="249"/>
      <c r="BX1906" s="249"/>
      <c r="BY1906" s="249"/>
      <c r="BZ1906" s="249"/>
      <c r="CE1906" s="249"/>
    </row>
    <row r="1907" spans="1:83" ht="14.4" x14ac:dyDescent="0.3">
      <c r="A1907" s="271"/>
      <c r="B1907" s="270"/>
      <c r="C1907" s="273"/>
      <c r="D1907" s="273"/>
      <c r="E1907" s="273"/>
      <c r="F1907" s="273"/>
      <c r="G1907" s="273"/>
      <c r="H1907" s="273"/>
      <c r="I1907" s="273"/>
      <c r="J1907" s="273"/>
      <c r="K1907" s="273"/>
      <c r="L1907" s="273"/>
      <c r="M1907" s="273"/>
      <c r="N1907" s="274"/>
      <c r="O1907" s="274"/>
      <c r="P1907" s="274"/>
      <c r="Q1907" s="274"/>
      <c r="R1907" s="274"/>
      <c r="S1907" s="274"/>
      <c r="T1907" s="274"/>
      <c r="U1907" s="274"/>
      <c r="V1907" s="274"/>
      <c r="W1907" s="274"/>
      <c r="X1907" s="274"/>
      <c r="Y1907" s="274"/>
      <c r="Z1907" s="274"/>
      <c r="AA1907" s="274"/>
      <c r="BE1907" s="270"/>
      <c r="BH1907" s="249"/>
      <c r="BI1907" s="249"/>
      <c r="BJ1907" s="249"/>
      <c r="BK1907" s="249"/>
      <c r="BL1907" s="249"/>
      <c r="BM1907" s="249"/>
      <c r="BN1907" s="249"/>
      <c r="BO1907" s="249"/>
      <c r="BP1907" s="249"/>
      <c r="BQ1907" s="249"/>
      <c r="BR1907" s="249"/>
      <c r="BS1907" s="249"/>
      <c r="BT1907" s="249"/>
      <c r="BU1907" s="249"/>
      <c r="BV1907" s="249"/>
      <c r="BW1907" s="249"/>
      <c r="BX1907" s="249"/>
      <c r="BY1907" s="249"/>
      <c r="BZ1907" s="249"/>
      <c r="CE1907" s="249"/>
    </row>
    <row r="1908" spans="1:83" ht="14.4" x14ac:dyDescent="0.3">
      <c r="A1908" s="271"/>
      <c r="B1908" s="270"/>
      <c r="C1908" s="273"/>
      <c r="D1908" s="273"/>
      <c r="E1908" s="273"/>
      <c r="F1908" s="273"/>
      <c r="G1908" s="273"/>
      <c r="H1908" s="273"/>
      <c r="I1908" s="273"/>
      <c r="J1908" s="273"/>
      <c r="K1908" s="273"/>
      <c r="L1908" s="273"/>
      <c r="M1908" s="273"/>
      <c r="N1908" s="274"/>
      <c r="O1908" s="274"/>
      <c r="P1908" s="274"/>
      <c r="Q1908" s="274"/>
      <c r="R1908" s="274"/>
      <c r="S1908" s="274"/>
      <c r="T1908" s="274"/>
      <c r="U1908" s="274"/>
      <c r="V1908" s="274"/>
      <c r="W1908" s="274"/>
      <c r="X1908" s="274"/>
      <c r="Y1908" s="274"/>
      <c r="Z1908" s="274"/>
      <c r="AA1908" s="274"/>
      <c r="BE1908" s="270"/>
      <c r="BH1908" s="249"/>
      <c r="BI1908" s="249"/>
      <c r="BJ1908" s="249"/>
      <c r="BK1908" s="249"/>
      <c r="BL1908" s="249"/>
      <c r="BM1908" s="249"/>
      <c r="BN1908" s="249"/>
      <c r="BO1908" s="249"/>
      <c r="BP1908" s="249"/>
      <c r="BQ1908" s="249"/>
      <c r="BR1908" s="249"/>
      <c r="BS1908" s="249"/>
      <c r="BT1908" s="249"/>
      <c r="BU1908" s="249"/>
      <c r="BV1908" s="249"/>
      <c r="BW1908" s="249"/>
      <c r="BX1908" s="249"/>
      <c r="BY1908" s="249"/>
      <c r="BZ1908" s="249"/>
      <c r="CE1908" s="249"/>
    </row>
    <row r="1909" spans="1:83" ht="14.4" x14ac:dyDescent="0.3">
      <c r="A1909" s="271"/>
      <c r="B1909" s="270"/>
      <c r="C1909" s="273"/>
      <c r="D1909" s="273"/>
      <c r="E1909" s="273"/>
      <c r="F1909" s="273"/>
      <c r="G1909" s="273"/>
      <c r="H1909" s="273"/>
      <c r="I1909" s="273"/>
      <c r="J1909" s="273"/>
      <c r="K1909" s="273"/>
      <c r="L1909" s="273"/>
      <c r="M1909" s="273"/>
      <c r="N1909" s="274"/>
      <c r="O1909" s="274"/>
      <c r="P1909" s="274"/>
      <c r="Q1909" s="274"/>
      <c r="R1909" s="274"/>
      <c r="S1909" s="274"/>
      <c r="T1909" s="274"/>
      <c r="U1909" s="274"/>
      <c r="V1909" s="274"/>
      <c r="W1909" s="274"/>
      <c r="X1909" s="274"/>
      <c r="Y1909" s="274"/>
      <c r="Z1909" s="274"/>
      <c r="AA1909" s="274"/>
      <c r="BE1909" s="270"/>
      <c r="BH1909" s="240"/>
      <c r="BI1909" s="240"/>
      <c r="BJ1909" s="240"/>
      <c r="BK1909" s="240"/>
      <c r="BL1909" s="240"/>
      <c r="BM1909" s="240"/>
      <c r="BN1909" s="240"/>
      <c r="BO1909" s="240"/>
      <c r="BP1909" s="240"/>
      <c r="BQ1909" s="240"/>
      <c r="BR1909" s="240"/>
      <c r="BS1909" s="240"/>
      <c r="BT1909" s="240"/>
      <c r="BU1909" s="240"/>
      <c r="BV1909" s="239"/>
      <c r="BW1909" s="240"/>
      <c r="BX1909" s="240"/>
      <c r="BY1909" s="240"/>
      <c r="BZ1909" s="240"/>
      <c r="CA1909" s="241"/>
      <c r="CB1909" s="241"/>
      <c r="CC1909" s="241"/>
      <c r="CD1909" s="241"/>
      <c r="CE1909" s="240"/>
    </row>
    <row r="1910" spans="1:83" ht="14.4" x14ac:dyDescent="0.3">
      <c r="A1910" s="271"/>
      <c r="B1910" s="270"/>
      <c r="C1910" s="273"/>
      <c r="D1910" s="273"/>
      <c r="E1910" s="273"/>
      <c r="F1910" s="273"/>
      <c r="G1910" s="273"/>
      <c r="H1910" s="273"/>
      <c r="I1910" s="273"/>
      <c r="J1910" s="273"/>
      <c r="K1910" s="273"/>
      <c r="L1910" s="273"/>
      <c r="M1910" s="273"/>
      <c r="N1910" s="274"/>
      <c r="O1910" s="274"/>
      <c r="P1910" s="274"/>
      <c r="Q1910" s="274"/>
      <c r="R1910" s="274"/>
      <c r="S1910" s="274"/>
      <c r="T1910" s="274"/>
      <c r="U1910" s="274"/>
      <c r="V1910" s="274"/>
      <c r="W1910" s="274"/>
      <c r="X1910" s="274"/>
      <c r="Y1910" s="274"/>
      <c r="Z1910" s="274"/>
      <c r="AA1910" s="274"/>
      <c r="BE1910" s="270"/>
      <c r="BH1910" s="249"/>
      <c r="BI1910" s="249"/>
      <c r="BJ1910" s="249"/>
      <c r="BK1910" s="249"/>
      <c r="BL1910" s="249"/>
      <c r="BM1910" s="249"/>
      <c r="BN1910" s="249"/>
      <c r="BO1910" s="249"/>
      <c r="BP1910" s="249"/>
      <c r="BQ1910" s="249"/>
      <c r="BR1910" s="249"/>
      <c r="BS1910" s="249"/>
      <c r="BT1910" s="249"/>
      <c r="BU1910" s="249"/>
      <c r="BV1910" s="249"/>
      <c r="BW1910" s="249"/>
      <c r="BX1910" s="249"/>
      <c r="BY1910" s="249"/>
      <c r="BZ1910" s="249"/>
      <c r="CE1910" s="249"/>
    </row>
    <row r="1911" spans="1:83" ht="14.4" x14ac:dyDescent="0.3">
      <c r="A1911" s="271"/>
      <c r="B1911" s="270"/>
      <c r="C1911" s="273"/>
      <c r="D1911" s="273"/>
      <c r="E1911" s="273"/>
      <c r="F1911" s="273"/>
      <c r="G1911" s="273"/>
      <c r="H1911" s="273"/>
      <c r="I1911" s="273"/>
      <c r="J1911" s="273"/>
      <c r="K1911" s="273"/>
      <c r="L1911" s="273"/>
      <c r="M1911" s="273"/>
      <c r="N1911" s="274"/>
      <c r="O1911" s="274"/>
      <c r="P1911" s="274"/>
      <c r="Q1911" s="274"/>
      <c r="R1911" s="274"/>
      <c r="S1911" s="274"/>
      <c r="T1911" s="274"/>
      <c r="U1911" s="274"/>
      <c r="V1911" s="274"/>
      <c r="W1911" s="274"/>
      <c r="X1911" s="274"/>
      <c r="Y1911" s="274"/>
      <c r="Z1911" s="274"/>
      <c r="AA1911" s="274"/>
      <c r="BE1911" s="270"/>
      <c r="BH1911" s="240"/>
      <c r="BI1911" s="240"/>
      <c r="BJ1911" s="240"/>
      <c r="BK1911" s="240"/>
      <c r="BL1911" s="240"/>
      <c r="BM1911" s="240"/>
      <c r="BN1911" s="240"/>
      <c r="BO1911" s="240"/>
      <c r="BP1911" s="240"/>
      <c r="BQ1911" s="240"/>
      <c r="BR1911" s="240"/>
      <c r="BS1911" s="240"/>
      <c r="BT1911" s="240"/>
      <c r="BU1911" s="240"/>
      <c r="BV1911" s="239"/>
      <c r="BW1911" s="240"/>
      <c r="BX1911" s="240"/>
      <c r="BY1911" s="240"/>
      <c r="BZ1911" s="240"/>
      <c r="CA1911" s="241"/>
      <c r="CB1911" s="241"/>
      <c r="CC1911" s="241"/>
      <c r="CD1911" s="241"/>
      <c r="CE1911" s="240"/>
    </row>
    <row r="1912" spans="1:83" ht="14.4" x14ac:dyDescent="0.3">
      <c r="A1912" s="271"/>
      <c r="B1912" s="270"/>
      <c r="C1912" s="273"/>
      <c r="D1912" s="273"/>
      <c r="E1912" s="273"/>
      <c r="F1912" s="273"/>
      <c r="G1912" s="273"/>
      <c r="H1912" s="273"/>
      <c r="I1912" s="273"/>
      <c r="J1912" s="273"/>
      <c r="K1912" s="273"/>
      <c r="L1912" s="273"/>
      <c r="M1912" s="273"/>
      <c r="N1912" s="274"/>
      <c r="O1912" s="274"/>
      <c r="P1912" s="274"/>
      <c r="Q1912" s="274"/>
      <c r="R1912" s="274"/>
      <c r="S1912" s="274"/>
      <c r="T1912" s="274"/>
      <c r="U1912" s="274"/>
      <c r="V1912" s="274"/>
      <c r="W1912" s="274"/>
      <c r="X1912" s="274"/>
      <c r="Y1912" s="274"/>
      <c r="Z1912" s="274"/>
      <c r="AA1912" s="274"/>
      <c r="BE1912" s="270"/>
      <c r="BH1912" s="240"/>
      <c r="BI1912" s="240"/>
      <c r="BJ1912" s="240"/>
      <c r="BK1912" s="240"/>
      <c r="BL1912" s="240"/>
      <c r="BM1912" s="240"/>
      <c r="BN1912" s="240"/>
      <c r="BO1912" s="240"/>
      <c r="BP1912" s="240"/>
      <c r="BQ1912" s="240"/>
      <c r="BR1912" s="240"/>
      <c r="BS1912" s="240"/>
      <c r="BT1912" s="240"/>
      <c r="BU1912" s="240"/>
      <c r="BV1912" s="239"/>
      <c r="BW1912" s="240"/>
      <c r="BX1912" s="240"/>
      <c r="BY1912" s="240"/>
      <c r="BZ1912" s="240"/>
      <c r="CA1912" s="241"/>
      <c r="CB1912" s="241"/>
      <c r="CC1912" s="241"/>
      <c r="CD1912" s="241"/>
      <c r="CE1912" s="240"/>
    </row>
    <row r="1913" spans="1:83" ht="14.4" x14ac:dyDescent="0.3">
      <c r="A1913" s="271"/>
      <c r="B1913" s="270"/>
      <c r="C1913" s="273"/>
      <c r="D1913" s="273"/>
      <c r="E1913" s="273"/>
      <c r="F1913" s="273"/>
      <c r="G1913" s="273"/>
      <c r="H1913" s="273"/>
      <c r="I1913" s="273"/>
      <c r="J1913" s="273"/>
      <c r="K1913" s="273"/>
      <c r="L1913" s="273"/>
      <c r="M1913" s="273"/>
      <c r="N1913" s="274"/>
      <c r="O1913" s="274"/>
      <c r="P1913" s="274"/>
      <c r="Q1913" s="274"/>
      <c r="R1913" s="274"/>
      <c r="S1913" s="274"/>
      <c r="T1913" s="274"/>
      <c r="U1913" s="274"/>
      <c r="V1913" s="274"/>
      <c r="W1913" s="274"/>
      <c r="X1913" s="274"/>
      <c r="Y1913" s="274"/>
      <c r="Z1913" s="274"/>
      <c r="AA1913" s="274"/>
      <c r="BE1913" s="270"/>
      <c r="BH1913" s="249"/>
      <c r="BI1913" s="249"/>
      <c r="BJ1913" s="249"/>
      <c r="BK1913" s="249"/>
      <c r="BL1913" s="249"/>
      <c r="BM1913" s="249"/>
      <c r="BN1913" s="249"/>
      <c r="BO1913" s="249"/>
      <c r="BP1913" s="249"/>
      <c r="BQ1913" s="249"/>
      <c r="BR1913" s="249"/>
      <c r="BS1913" s="249"/>
      <c r="BT1913" s="249"/>
      <c r="BU1913" s="249"/>
      <c r="BV1913" s="249"/>
      <c r="BW1913" s="249"/>
      <c r="BX1913" s="249"/>
      <c r="BY1913" s="249"/>
      <c r="BZ1913" s="249"/>
      <c r="CE1913" s="249"/>
    </row>
    <row r="1914" spans="1:83" ht="14.4" x14ac:dyDescent="0.3">
      <c r="A1914" s="271"/>
      <c r="B1914" s="270"/>
      <c r="C1914" s="273"/>
      <c r="D1914" s="273"/>
      <c r="E1914" s="273"/>
      <c r="F1914" s="273"/>
      <c r="G1914" s="273"/>
      <c r="H1914" s="273"/>
      <c r="I1914" s="273"/>
      <c r="J1914" s="273"/>
      <c r="K1914" s="273"/>
      <c r="L1914" s="273"/>
      <c r="M1914" s="273"/>
      <c r="N1914" s="274"/>
      <c r="O1914" s="274"/>
      <c r="P1914" s="274"/>
      <c r="Q1914" s="274"/>
      <c r="R1914" s="274"/>
      <c r="S1914" s="274"/>
      <c r="T1914" s="274"/>
      <c r="U1914" s="274"/>
      <c r="V1914" s="274"/>
      <c r="W1914" s="274"/>
      <c r="X1914" s="274"/>
      <c r="Y1914" s="274"/>
      <c r="Z1914" s="274"/>
      <c r="AA1914" s="274"/>
      <c r="BE1914" s="270"/>
      <c r="BH1914" s="240"/>
      <c r="BI1914" s="240"/>
      <c r="BJ1914" s="240"/>
      <c r="BK1914" s="240"/>
      <c r="BL1914" s="240"/>
      <c r="BM1914" s="240"/>
      <c r="BN1914" s="240"/>
      <c r="BO1914" s="240"/>
      <c r="BP1914" s="240"/>
      <c r="BQ1914" s="240"/>
      <c r="BR1914" s="240"/>
      <c r="BS1914" s="240"/>
      <c r="BT1914" s="240"/>
      <c r="BU1914" s="240"/>
      <c r="BV1914" s="239"/>
      <c r="BW1914" s="240"/>
      <c r="BX1914" s="240"/>
      <c r="BY1914" s="240"/>
      <c r="BZ1914" s="240"/>
      <c r="CA1914" s="241"/>
      <c r="CB1914" s="241"/>
      <c r="CC1914" s="241"/>
      <c r="CD1914" s="241"/>
      <c r="CE1914" s="240"/>
    </row>
    <row r="1915" spans="1:83" ht="14.4" x14ac:dyDescent="0.3">
      <c r="A1915" s="271"/>
      <c r="B1915" s="270"/>
      <c r="C1915" s="273"/>
      <c r="D1915" s="273"/>
      <c r="E1915" s="273"/>
      <c r="F1915" s="273"/>
      <c r="G1915" s="273"/>
      <c r="H1915" s="273"/>
      <c r="I1915" s="273"/>
      <c r="J1915" s="273"/>
      <c r="K1915" s="273"/>
      <c r="L1915" s="273"/>
      <c r="M1915" s="273"/>
      <c r="N1915" s="274"/>
      <c r="O1915" s="274"/>
      <c r="P1915" s="274"/>
      <c r="Q1915" s="274"/>
      <c r="R1915" s="274"/>
      <c r="S1915" s="274"/>
      <c r="T1915" s="274"/>
      <c r="U1915" s="274"/>
      <c r="V1915" s="274"/>
      <c r="W1915" s="274"/>
      <c r="X1915" s="274"/>
      <c r="Y1915" s="274"/>
      <c r="Z1915" s="274"/>
      <c r="AA1915" s="274"/>
      <c r="BE1915" s="270"/>
      <c r="BH1915" s="249"/>
      <c r="BI1915" s="249"/>
      <c r="BJ1915" s="249"/>
      <c r="BK1915" s="249"/>
      <c r="BL1915" s="249"/>
      <c r="BM1915" s="249"/>
      <c r="BN1915" s="249"/>
      <c r="BO1915" s="249"/>
      <c r="BP1915" s="249"/>
      <c r="BQ1915" s="249"/>
      <c r="BR1915" s="249"/>
      <c r="BS1915" s="249"/>
      <c r="BT1915" s="249"/>
      <c r="BU1915" s="249"/>
      <c r="BV1915" s="249"/>
      <c r="BW1915" s="249"/>
      <c r="BX1915" s="249"/>
      <c r="BY1915" s="249"/>
      <c r="BZ1915" s="249"/>
      <c r="CE1915" s="249"/>
    </row>
    <row r="1916" spans="1:83" ht="14.4" x14ac:dyDescent="0.3">
      <c r="A1916" s="271"/>
      <c r="B1916" s="270"/>
      <c r="C1916" s="273"/>
      <c r="D1916" s="273"/>
      <c r="E1916" s="273"/>
      <c r="F1916" s="273"/>
      <c r="G1916" s="273"/>
      <c r="H1916" s="273"/>
      <c r="I1916" s="273"/>
      <c r="J1916" s="273"/>
      <c r="K1916" s="273"/>
      <c r="L1916" s="273"/>
      <c r="M1916" s="273"/>
      <c r="N1916" s="274"/>
      <c r="O1916" s="274"/>
      <c r="P1916" s="274"/>
      <c r="Q1916" s="274"/>
      <c r="R1916" s="274"/>
      <c r="S1916" s="274"/>
      <c r="T1916" s="274"/>
      <c r="U1916" s="274"/>
      <c r="V1916" s="274"/>
      <c r="W1916" s="274"/>
      <c r="X1916" s="274"/>
      <c r="Y1916" s="274"/>
      <c r="Z1916" s="274"/>
      <c r="AA1916" s="274"/>
      <c r="BE1916" s="270"/>
      <c r="BH1916" s="249"/>
      <c r="BI1916" s="249"/>
      <c r="BJ1916" s="249"/>
      <c r="BK1916" s="249"/>
      <c r="BL1916" s="249"/>
      <c r="BM1916" s="249"/>
      <c r="BN1916" s="249"/>
      <c r="BO1916" s="249"/>
      <c r="BP1916" s="249"/>
      <c r="BQ1916" s="249"/>
      <c r="BR1916" s="249"/>
      <c r="BS1916" s="249"/>
      <c r="BT1916" s="249"/>
      <c r="BU1916" s="249"/>
      <c r="BV1916" s="249"/>
      <c r="BW1916" s="249"/>
      <c r="BX1916" s="249"/>
      <c r="BY1916" s="249"/>
      <c r="BZ1916" s="249"/>
      <c r="CE1916" s="249"/>
    </row>
    <row r="1917" spans="1:83" ht="14.4" x14ac:dyDescent="0.3">
      <c r="A1917" s="271"/>
      <c r="B1917" s="270"/>
      <c r="C1917" s="273"/>
      <c r="D1917" s="273"/>
      <c r="E1917" s="273"/>
      <c r="F1917" s="273"/>
      <c r="G1917" s="273"/>
      <c r="H1917" s="273"/>
      <c r="I1917" s="273"/>
      <c r="J1917" s="273"/>
      <c r="K1917" s="273"/>
      <c r="L1917" s="273"/>
      <c r="M1917" s="273"/>
      <c r="N1917" s="274"/>
      <c r="O1917" s="274"/>
      <c r="P1917" s="274"/>
      <c r="Q1917" s="274"/>
      <c r="R1917" s="274"/>
      <c r="S1917" s="274"/>
      <c r="T1917" s="274"/>
      <c r="U1917" s="274"/>
      <c r="V1917" s="274"/>
      <c r="W1917" s="274"/>
      <c r="X1917" s="274"/>
      <c r="Y1917" s="274"/>
      <c r="Z1917" s="274"/>
      <c r="AA1917" s="274"/>
      <c r="BE1917" s="270"/>
      <c r="BH1917" s="249"/>
      <c r="BI1917" s="249"/>
      <c r="BJ1917" s="249"/>
      <c r="BK1917" s="249"/>
      <c r="BL1917" s="249"/>
      <c r="BM1917" s="249"/>
      <c r="BN1917" s="249"/>
      <c r="BO1917" s="249"/>
      <c r="BP1917" s="249"/>
      <c r="BQ1917" s="249"/>
      <c r="BR1917" s="249"/>
      <c r="BS1917" s="249"/>
      <c r="BT1917" s="249"/>
      <c r="BU1917" s="249"/>
      <c r="BV1917" s="249"/>
      <c r="BW1917" s="249"/>
      <c r="BX1917" s="249"/>
      <c r="BY1917" s="249"/>
      <c r="BZ1917" s="249"/>
      <c r="CE1917" s="249"/>
    </row>
    <row r="1918" spans="1:83" ht="14.4" x14ac:dyDescent="0.3">
      <c r="A1918" s="271"/>
      <c r="B1918" s="270"/>
      <c r="C1918" s="273"/>
      <c r="D1918" s="273"/>
      <c r="E1918" s="273"/>
      <c r="F1918" s="273"/>
      <c r="G1918" s="273"/>
      <c r="H1918" s="273"/>
      <c r="I1918" s="273"/>
      <c r="J1918" s="273"/>
      <c r="K1918" s="273"/>
      <c r="L1918" s="273"/>
      <c r="M1918" s="273"/>
      <c r="N1918" s="274"/>
      <c r="O1918" s="274"/>
      <c r="P1918" s="274"/>
      <c r="Q1918" s="274"/>
      <c r="R1918" s="274"/>
      <c r="S1918" s="274"/>
      <c r="T1918" s="274"/>
      <c r="U1918" s="274"/>
      <c r="V1918" s="274"/>
      <c r="W1918" s="274"/>
      <c r="X1918" s="274"/>
      <c r="Y1918" s="274"/>
      <c r="Z1918" s="274"/>
      <c r="AA1918" s="274"/>
      <c r="BE1918" s="270"/>
      <c r="BH1918" s="249"/>
      <c r="BI1918" s="249"/>
      <c r="BJ1918" s="249"/>
      <c r="BK1918" s="249"/>
      <c r="BL1918" s="249"/>
      <c r="BM1918" s="249"/>
      <c r="BN1918" s="249"/>
      <c r="BO1918" s="249"/>
      <c r="BP1918" s="249"/>
      <c r="BQ1918" s="249"/>
      <c r="BR1918" s="249"/>
      <c r="BS1918" s="249"/>
      <c r="BT1918" s="249"/>
      <c r="BU1918" s="249"/>
      <c r="BV1918" s="249"/>
      <c r="BW1918" s="249"/>
      <c r="BX1918" s="249"/>
      <c r="BY1918" s="249"/>
      <c r="BZ1918" s="249"/>
      <c r="CE1918" s="249"/>
    </row>
    <row r="1919" spans="1:83" ht="14.4" x14ac:dyDescent="0.3">
      <c r="A1919" s="271"/>
      <c r="B1919" s="270"/>
      <c r="C1919" s="273"/>
      <c r="D1919" s="273"/>
      <c r="E1919" s="273"/>
      <c r="F1919" s="273"/>
      <c r="G1919" s="273"/>
      <c r="H1919" s="273"/>
      <c r="I1919" s="273"/>
      <c r="J1919" s="273"/>
      <c r="K1919" s="273"/>
      <c r="L1919" s="273"/>
      <c r="M1919" s="273"/>
      <c r="N1919" s="274"/>
      <c r="O1919" s="274"/>
      <c r="P1919" s="274"/>
      <c r="Q1919" s="274"/>
      <c r="R1919" s="274"/>
      <c r="S1919" s="274"/>
      <c r="T1919" s="274"/>
      <c r="U1919" s="274"/>
      <c r="V1919" s="274"/>
      <c r="W1919" s="274"/>
      <c r="X1919" s="274"/>
      <c r="Y1919" s="274"/>
      <c r="Z1919" s="274"/>
      <c r="AA1919" s="274"/>
      <c r="BE1919" s="270"/>
      <c r="BH1919" s="249"/>
      <c r="BI1919" s="249"/>
      <c r="BJ1919" s="249"/>
      <c r="BK1919" s="249"/>
      <c r="BL1919" s="249"/>
      <c r="BM1919" s="249"/>
      <c r="BN1919" s="249"/>
      <c r="BO1919" s="249"/>
      <c r="BP1919" s="249"/>
      <c r="BQ1919" s="249"/>
      <c r="BR1919" s="249"/>
      <c r="BS1919" s="249"/>
      <c r="BT1919" s="249"/>
      <c r="BU1919" s="249"/>
      <c r="BV1919" s="249"/>
      <c r="BW1919" s="249"/>
      <c r="BX1919" s="249"/>
      <c r="BY1919" s="249"/>
      <c r="BZ1919" s="249"/>
      <c r="CE1919" s="249"/>
    </row>
    <row r="1920" spans="1:83" ht="14.4" x14ac:dyDescent="0.3">
      <c r="A1920" s="271"/>
      <c r="B1920" s="270"/>
      <c r="C1920" s="273"/>
      <c r="D1920" s="273"/>
      <c r="E1920" s="273"/>
      <c r="F1920" s="273"/>
      <c r="G1920" s="273"/>
      <c r="H1920" s="273"/>
      <c r="I1920" s="273"/>
      <c r="J1920" s="273"/>
      <c r="K1920" s="273"/>
      <c r="L1920" s="273"/>
      <c r="M1920" s="273"/>
      <c r="N1920" s="274"/>
      <c r="O1920" s="274"/>
      <c r="P1920" s="274"/>
      <c r="Q1920" s="274"/>
      <c r="R1920" s="274"/>
      <c r="S1920" s="274"/>
      <c r="T1920" s="274"/>
      <c r="U1920" s="274"/>
      <c r="V1920" s="274"/>
      <c r="W1920" s="274"/>
      <c r="X1920" s="274"/>
      <c r="Y1920" s="274"/>
      <c r="Z1920" s="274"/>
      <c r="AA1920" s="274"/>
      <c r="BE1920" s="270"/>
      <c r="BH1920" s="240"/>
      <c r="BI1920" s="240"/>
      <c r="BJ1920" s="240"/>
      <c r="BK1920" s="240"/>
      <c r="BL1920" s="240"/>
      <c r="BM1920" s="240"/>
      <c r="BN1920" s="240"/>
      <c r="BO1920" s="240"/>
      <c r="BP1920" s="240"/>
      <c r="BQ1920" s="240"/>
      <c r="BR1920" s="240"/>
      <c r="BS1920" s="240"/>
      <c r="BT1920" s="240"/>
      <c r="BU1920" s="240"/>
      <c r="BV1920" s="239"/>
      <c r="BW1920" s="240"/>
      <c r="BX1920" s="240"/>
      <c r="BY1920" s="240"/>
      <c r="BZ1920" s="240"/>
      <c r="CA1920" s="241"/>
      <c r="CB1920" s="241"/>
      <c r="CC1920" s="241"/>
      <c r="CD1920" s="241"/>
      <c r="CE1920" s="240"/>
    </row>
    <row r="1921" spans="1:83" ht="14.4" x14ac:dyDescent="0.3">
      <c r="A1921" s="271"/>
      <c r="B1921" s="270"/>
      <c r="C1921" s="273"/>
      <c r="D1921" s="273"/>
      <c r="E1921" s="273"/>
      <c r="F1921" s="273"/>
      <c r="G1921" s="273"/>
      <c r="H1921" s="273"/>
      <c r="I1921" s="273"/>
      <c r="J1921" s="273"/>
      <c r="K1921" s="273"/>
      <c r="L1921" s="273"/>
      <c r="M1921" s="273"/>
      <c r="N1921" s="274"/>
      <c r="O1921" s="274"/>
      <c r="P1921" s="274"/>
      <c r="Q1921" s="274"/>
      <c r="R1921" s="274"/>
      <c r="S1921" s="274"/>
      <c r="T1921" s="274"/>
      <c r="U1921" s="274"/>
      <c r="V1921" s="274"/>
      <c r="W1921" s="274"/>
      <c r="X1921" s="274"/>
      <c r="Y1921" s="274"/>
      <c r="Z1921" s="274"/>
      <c r="AA1921" s="274"/>
      <c r="BE1921" s="270"/>
      <c r="BH1921" s="249"/>
      <c r="BI1921" s="249"/>
      <c r="BJ1921" s="249"/>
      <c r="BK1921" s="249"/>
      <c r="BL1921" s="249"/>
      <c r="BM1921" s="249"/>
      <c r="BN1921" s="249"/>
      <c r="BO1921" s="249"/>
      <c r="BP1921" s="249"/>
      <c r="BQ1921" s="249"/>
      <c r="BR1921" s="249"/>
      <c r="BS1921" s="249"/>
      <c r="BT1921" s="249"/>
      <c r="BU1921" s="249"/>
      <c r="BV1921" s="249"/>
      <c r="BW1921" s="249"/>
      <c r="BX1921" s="249"/>
      <c r="BY1921" s="249"/>
      <c r="BZ1921" s="249"/>
      <c r="CE1921" s="249"/>
    </row>
    <row r="1922" spans="1:83" ht="14.4" x14ac:dyDescent="0.3">
      <c r="A1922" s="271"/>
      <c r="B1922" s="270"/>
      <c r="C1922" s="273"/>
      <c r="D1922" s="273"/>
      <c r="E1922" s="273"/>
      <c r="F1922" s="273"/>
      <c r="G1922" s="273"/>
      <c r="H1922" s="273"/>
      <c r="I1922" s="273"/>
      <c r="J1922" s="273"/>
      <c r="K1922" s="273"/>
      <c r="L1922" s="273"/>
      <c r="M1922" s="273"/>
      <c r="N1922" s="274"/>
      <c r="O1922" s="274"/>
      <c r="P1922" s="274"/>
      <c r="Q1922" s="274"/>
      <c r="R1922" s="274"/>
      <c r="S1922" s="274"/>
      <c r="T1922" s="274"/>
      <c r="U1922" s="274"/>
      <c r="V1922" s="274"/>
      <c r="W1922" s="274"/>
      <c r="X1922" s="274"/>
      <c r="Y1922" s="274"/>
      <c r="Z1922" s="274"/>
      <c r="AA1922" s="274"/>
      <c r="BE1922" s="270"/>
      <c r="BH1922" s="249"/>
      <c r="BI1922" s="249"/>
      <c r="BJ1922" s="249"/>
      <c r="BK1922" s="249"/>
      <c r="BL1922" s="249"/>
      <c r="BM1922" s="249"/>
      <c r="BN1922" s="249"/>
      <c r="BO1922" s="249"/>
      <c r="BP1922" s="249"/>
      <c r="BQ1922" s="249"/>
      <c r="BR1922" s="249"/>
      <c r="BS1922" s="249"/>
      <c r="BT1922" s="249"/>
      <c r="BU1922" s="249"/>
      <c r="BV1922" s="249"/>
      <c r="BW1922" s="249"/>
      <c r="BX1922" s="249"/>
      <c r="BY1922" s="249"/>
      <c r="BZ1922" s="249"/>
      <c r="CE1922" s="249"/>
    </row>
    <row r="1923" spans="1:83" ht="14.4" x14ac:dyDescent="0.3">
      <c r="A1923" s="271"/>
      <c r="B1923" s="272"/>
      <c r="C1923" s="273"/>
      <c r="D1923" s="273"/>
      <c r="E1923" s="273"/>
      <c r="F1923" s="273"/>
      <c r="G1923" s="273"/>
      <c r="H1923" s="273"/>
      <c r="I1923" s="273"/>
      <c r="J1923" s="273"/>
      <c r="K1923" s="273"/>
      <c r="L1923" s="273"/>
      <c r="M1923" s="273"/>
      <c r="BE1923" s="270"/>
      <c r="BH1923" s="249"/>
      <c r="BI1923" s="249"/>
      <c r="BJ1923" s="249"/>
      <c r="BK1923" s="249"/>
      <c r="BL1923" s="249"/>
      <c r="BM1923" s="249"/>
      <c r="BN1923" s="249"/>
      <c r="BO1923" s="249"/>
      <c r="BP1923" s="249"/>
      <c r="BQ1923" s="249"/>
      <c r="BR1923" s="249"/>
      <c r="BS1923" s="249"/>
      <c r="BT1923" s="249"/>
      <c r="BU1923" s="249"/>
      <c r="BV1923" s="249"/>
      <c r="BW1923" s="249"/>
      <c r="BX1923" s="249"/>
      <c r="BY1923" s="249"/>
      <c r="BZ1923" s="249"/>
      <c r="CE1923" s="249"/>
    </row>
    <row r="1924" spans="1:83" ht="14.4" x14ac:dyDescent="0.3">
      <c r="A1924" s="271"/>
      <c r="B1924" s="272"/>
      <c r="C1924" s="273"/>
      <c r="D1924" s="273"/>
      <c r="E1924" s="273"/>
      <c r="F1924" s="273"/>
      <c r="G1924" s="273"/>
      <c r="H1924" s="273"/>
      <c r="I1924" s="273"/>
      <c r="J1924" s="273"/>
      <c r="K1924" s="273"/>
      <c r="L1924" s="273"/>
      <c r="M1924" s="273"/>
      <c r="BE1924" s="270"/>
      <c r="BH1924" s="240"/>
      <c r="BI1924" s="240"/>
      <c r="BJ1924" s="240"/>
      <c r="BK1924" s="240"/>
      <c r="BL1924" s="240"/>
      <c r="BM1924" s="240"/>
      <c r="BN1924" s="240"/>
      <c r="BO1924" s="240"/>
      <c r="BP1924" s="240"/>
      <c r="BQ1924" s="240"/>
      <c r="BR1924" s="240"/>
      <c r="BS1924" s="240"/>
      <c r="BT1924" s="240"/>
      <c r="BU1924" s="240"/>
      <c r="BV1924" s="239"/>
      <c r="BW1924" s="240"/>
      <c r="BX1924" s="240"/>
      <c r="BY1924" s="240"/>
      <c r="BZ1924" s="240"/>
      <c r="CA1924" s="241"/>
      <c r="CB1924" s="241"/>
      <c r="CC1924" s="241"/>
      <c r="CD1924" s="241"/>
      <c r="CE1924" s="240"/>
    </row>
    <row r="1925" spans="1:83" ht="14.4" x14ac:dyDescent="0.3">
      <c r="A1925" s="271"/>
      <c r="B1925" s="272"/>
      <c r="C1925" s="273"/>
      <c r="D1925" s="273"/>
      <c r="E1925" s="273"/>
      <c r="F1925" s="273"/>
      <c r="G1925" s="273"/>
      <c r="H1925" s="273"/>
      <c r="I1925" s="273"/>
      <c r="J1925" s="273"/>
      <c r="K1925" s="273"/>
      <c r="L1925" s="273"/>
      <c r="M1925" s="273"/>
      <c r="BE1925" s="270"/>
      <c r="BH1925" s="249"/>
      <c r="BI1925" s="249"/>
      <c r="BJ1925" s="249"/>
      <c r="BK1925" s="249"/>
      <c r="BL1925" s="249"/>
      <c r="BM1925" s="249"/>
      <c r="BN1925" s="249"/>
      <c r="BO1925" s="249"/>
      <c r="BP1925" s="249"/>
      <c r="BQ1925" s="249"/>
      <c r="BR1925" s="249"/>
      <c r="BS1925" s="249"/>
      <c r="BT1925" s="249"/>
      <c r="BU1925" s="249"/>
      <c r="BV1925" s="249"/>
      <c r="BW1925" s="249"/>
      <c r="BX1925" s="249"/>
      <c r="BY1925" s="249"/>
      <c r="BZ1925" s="249"/>
      <c r="CE1925" s="249"/>
    </row>
    <row r="1926" spans="1:83" ht="14.4" x14ac:dyDescent="0.3">
      <c r="A1926" s="271"/>
      <c r="B1926" s="272"/>
      <c r="C1926" s="273"/>
      <c r="D1926" s="273"/>
      <c r="E1926" s="273"/>
      <c r="F1926" s="273"/>
      <c r="G1926" s="273"/>
      <c r="H1926" s="273"/>
      <c r="I1926" s="273"/>
      <c r="J1926" s="273"/>
      <c r="K1926" s="273"/>
      <c r="L1926" s="273"/>
      <c r="M1926" s="273"/>
      <c r="BE1926" s="270"/>
      <c r="BH1926" s="240"/>
      <c r="BI1926" s="240"/>
      <c r="BJ1926" s="240"/>
      <c r="BK1926" s="240"/>
      <c r="BL1926" s="240"/>
      <c r="BM1926" s="240"/>
      <c r="BN1926" s="240"/>
      <c r="BO1926" s="240"/>
      <c r="BP1926" s="240"/>
      <c r="BQ1926" s="240"/>
      <c r="BR1926" s="240"/>
      <c r="BS1926" s="240"/>
      <c r="BT1926" s="240"/>
      <c r="BU1926" s="240"/>
      <c r="BV1926" s="239"/>
      <c r="BW1926" s="240"/>
      <c r="BX1926" s="240"/>
      <c r="BY1926" s="240"/>
      <c r="BZ1926" s="240"/>
      <c r="CA1926" s="241"/>
      <c r="CB1926" s="241"/>
      <c r="CC1926" s="241"/>
      <c r="CD1926" s="241"/>
      <c r="CE1926" s="240"/>
    </row>
    <row r="1927" spans="1:83" ht="14.4" x14ac:dyDescent="0.3">
      <c r="A1927" s="271"/>
      <c r="B1927" s="272"/>
      <c r="C1927" s="273"/>
      <c r="D1927" s="273"/>
      <c r="E1927" s="273"/>
      <c r="F1927" s="273"/>
      <c r="G1927" s="273"/>
      <c r="H1927" s="273"/>
      <c r="I1927" s="273"/>
      <c r="J1927" s="273"/>
      <c r="K1927" s="273"/>
      <c r="L1927" s="273"/>
      <c r="M1927" s="273"/>
      <c r="BE1927" s="270"/>
      <c r="BH1927" s="240"/>
      <c r="BI1927" s="240"/>
      <c r="BJ1927" s="240"/>
      <c r="BK1927" s="240"/>
      <c r="BL1927" s="240"/>
      <c r="BM1927" s="240"/>
      <c r="BN1927" s="240"/>
      <c r="BO1927" s="240"/>
      <c r="BP1927" s="240"/>
      <c r="BQ1927" s="240"/>
      <c r="BR1927" s="240"/>
      <c r="BS1927" s="240"/>
      <c r="BT1927" s="240"/>
      <c r="BU1927" s="240"/>
      <c r="BV1927" s="239"/>
      <c r="BW1927" s="240"/>
      <c r="BX1927" s="240"/>
      <c r="BY1927" s="240"/>
      <c r="BZ1927" s="240"/>
      <c r="CA1927" s="241"/>
      <c r="CB1927" s="241"/>
      <c r="CC1927" s="241"/>
      <c r="CD1927" s="241"/>
      <c r="CE1927" s="240"/>
    </row>
    <row r="1928" spans="1:83" ht="14.4" x14ac:dyDescent="0.3">
      <c r="A1928" s="271"/>
      <c r="B1928" s="272"/>
      <c r="C1928" s="273"/>
      <c r="D1928" s="273"/>
      <c r="E1928" s="273"/>
      <c r="F1928" s="273"/>
      <c r="G1928" s="273"/>
      <c r="H1928" s="273"/>
      <c r="I1928" s="273"/>
      <c r="J1928" s="273"/>
      <c r="K1928" s="273"/>
      <c r="L1928" s="273"/>
      <c r="M1928" s="273"/>
      <c r="BE1928" s="270"/>
      <c r="BH1928" s="240"/>
      <c r="BI1928" s="240"/>
      <c r="BJ1928" s="240"/>
      <c r="BK1928" s="240"/>
      <c r="BL1928" s="240"/>
      <c r="BM1928" s="240"/>
      <c r="BN1928" s="240"/>
      <c r="BO1928" s="240"/>
      <c r="BP1928" s="240"/>
      <c r="BQ1928" s="240"/>
      <c r="BR1928" s="240"/>
      <c r="BS1928" s="240"/>
      <c r="BT1928" s="240"/>
      <c r="BU1928" s="240"/>
      <c r="BV1928" s="239"/>
      <c r="BW1928" s="240"/>
      <c r="BX1928" s="240"/>
      <c r="BY1928" s="240"/>
      <c r="BZ1928" s="240"/>
      <c r="CA1928" s="241"/>
      <c r="CB1928" s="241"/>
      <c r="CC1928" s="241"/>
      <c r="CD1928" s="241"/>
      <c r="CE1928" s="240"/>
    </row>
    <row r="1929" spans="1:83" ht="14.4" x14ac:dyDescent="0.3">
      <c r="A1929" s="271"/>
      <c r="B1929" s="272"/>
      <c r="C1929" s="273"/>
      <c r="D1929" s="273"/>
      <c r="E1929" s="273"/>
      <c r="F1929" s="273"/>
      <c r="G1929" s="273"/>
      <c r="H1929" s="273"/>
      <c r="I1929" s="273"/>
      <c r="J1929" s="273"/>
      <c r="K1929" s="273"/>
      <c r="L1929" s="273"/>
      <c r="M1929" s="273"/>
      <c r="BE1929" s="270"/>
      <c r="BH1929" s="240"/>
      <c r="BI1929" s="240"/>
      <c r="BJ1929" s="240"/>
      <c r="BK1929" s="240"/>
      <c r="BL1929" s="240"/>
      <c r="BM1929" s="240"/>
      <c r="BN1929" s="240"/>
      <c r="BO1929" s="240"/>
      <c r="BP1929" s="240"/>
      <c r="BQ1929" s="240"/>
      <c r="BR1929" s="240"/>
      <c r="BS1929" s="240"/>
      <c r="BT1929" s="240"/>
      <c r="BU1929" s="240"/>
      <c r="BV1929" s="239"/>
      <c r="BW1929" s="240"/>
      <c r="BX1929" s="240"/>
      <c r="BY1929" s="240"/>
      <c r="BZ1929" s="240"/>
      <c r="CA1929" s="241"/>
      <c r="CB1929" s="241"/>
      <c r="CC1929" s="241"/>
      <c r="CD1929" s="241"/>
      <c r="CE1929" s="240"/>
    </row>
    <row r="1930" spans="1:83" ht="14.4" x14ac:dyDescent="0.3">
      <c r="A1930" s="271"/>
      <c r="B1930" s="272"/>
      <c r="C1930" s="273"/>
      <c r="D1930" s="273"/>
      <c r="E1930" s="273"/>
      <c r="F1930" s="273"/>
      <c r="G1930" s="273"/>
      <c r="H1930" s="273"/>
      <c r="I1930" s="273"/>
      <c r="J1930" s="273"/>
      <c r="K1930" s="273"/>
      <c r="L1930" s="273"/>
      <c r="M1930" s="273"/>
      <c r="BE1930" s="270"/>
      <c r="BH1930" s="249"/>
      <c r="BI1930" s="249"/>
      <c r="BJ1930" s="249"/>
      <c r="BK1930" s="249"/>
      <c r="BL1930" s="249"/>
      <c r="BM1930" s="249"/>
      <c r="BN1930" s="249"/>
      <c r="BO1930" s="249"/>
      <c r="BP1930" s="249"/>
      <c r="BQ1930" s="249"/>
      <c r="BR1930" s="249"/>
      <c r="BS1930" s="249"/>
      <c r="BT1930" s="249"/>
      <c r="BU1930" s="249"/>
      <c r="BV1930" s="249"/>
      <c r="BW1930" s="249"/>
      <c r="BX1930" s="249"/>
      <c r="BY1930" s="249"/>
      <c r="BZ1930" s="249"/>
      <c r="CE1930" s="249"/>
    </row>
    <row r="1931" spans="1:83" ht="14.4" x14ac:dyDescent="0.3">
      <c r="A1931" s="271"/>
      <c r="B1931" s="272"/>
      <c r="C1931" s="273"/>
      <c r="D1931" s="273"/>
      <c r="E1931" s="273"/>
      <c r="F1931" s="273"/>
      <c r="G1931" s="273"/>
      <c r="H1931" s="273"/>
      <c r="I1931" s="273"/>
      <c r="J1931" s="273"/>
      <c r="K1931" s="273"/>
      <c r="L1931" s="273"/>
      <c r="M1931" s="273"/>
      <c r="BE1931" s="270"/>
      <c r="BH1931" s="249"/>
      <c r="BI1931" s="249"/>
      <c r="BJ1931" s="249"/>
      <c r="BK1931" s="249"/>
      <c r="BL1931" s="249"/>
      <c r="BM1931" s="249"/>
      <c r="BN1931" s="249"/>
      <c r="BO1931" s="249"/>
      <c r="BP1931" s="249"/>
      <c r="BQ1931" s="249"/>
      <c r="BR1931" s="249"/>
      <c r="BS1931" s="249"/>
      <c r="BT1931" s="249"/>
      <c r="BU1931" s="249"/>
      <c r="BV1931" s="249"/>
      <c r="BW1931" s="249"/>
      <c r="BX1931" s="249"/>
      <c r="BY1931" s="249"/>
      <c r="BZ1931" s="249"/>
      <c r="CE1931" s="249"/>
    </row>
    <row r="1932" spans="1:83" ht="14.4" x14ac:dyDescent="0.3">
      <c r="A1932" s="271"/>
      <c r="B1932" s="272"/>
      <c r="C1932" s="273"/>
      <c r="D1932" s="273"/>
      <c r="E1932" s="273"/>
      <c r="F1932" s="273"/>
      <c r="G1932" s="273"/>
      <c r="H1932" s="273"/>
      <c r="I1932" s="273"/>
      <c r="J1932" s="273"/>
      <c r="K1932" s="273"/>
      <c r="L1932" s="273"/>
      <c r="M1932" s="273"/>
      <c r="BE1932" s="270"/>
      <c r="BH1932" s="249"/>
      <c r="BI1932" s="249"/>
      <c r="BJ1932" s="249"/>
      <c r="BK1932" s="249"/>
      <c r="BL1932" s="249"/>
      <c r="BM1932" s="249"/>
      <c r="BN1932" s="249"/>
      <c r="BO1932" s="249"/>
      <c r="BP1932" s="249"/>
      <c r="BQ1932" s="249"/>
      <c r="BR1932" s="249"/>
      <c r="BS1932" s="249"/>
      <c r="BT1932" s="249"/>
      <c r="BU1932" s="249"/>
      <c r="BV1932" s="249"/>
      <c r="BW1932" s="249"/>
      <c r="BX1932" s="249"/>
      <c r="BY1932" s="249"/>
      <c r="BZ1932" s="249"/>
      <c r="CE1932" s="249"/>
    </row>
    <row r="1933" spans="1:83" ht="14.4" x14ac:dyDescent="0.3">
      <c r="A1933" s="271"/>
      <c r="B1933" s="272"/>
      <c r="C1933" s="273"/>
      <c r="D1933" s="273"/>
      <c r="E1933" s="273"/>
      <c r="F1933" s="273"/>
      <c r="G1933" s="273"/>
      <c r="H1933" s="273"/>
      <c r="I1933" s="273"/>
      <c r="J1933" s="273"/>
      <c r="K1933" s="273"/>
      <c r="L1933" s="273"/>
      <c r="M1933" s="273"/>
      <c r="BE1933" s="270"/>
      <c r="BH1933" s="249"/>
      <c r="BI1933" s="249"/>
      <c r="BJ1933" s="249"/>
      <c r="BK1933" s="249"/>
      <c r="BL1933" s="249"/>
      <c r="BM1933" s="249"/>
      <c r="BN1933" s="249"/>
      <c r="BO1933" s="249"/>
      <c r="BP1933" s="249"/>
      <c r="BQ1933" s="249"/>
      <c r="BR1933" s="249"/>
      <c r="BS1933" s="249"/>
      <c r="BT1933" s="249"/>
      <c r="BU1933" s="249"/>
      <c r="BV1933" s="249"/>
      <c r="BW1933" s="249"/>
      <c r="BX1933" s="249"/>
      <c r="BY1933" s="249"/>
      <c r="BZ1933" s="249"/>
      <c r="CE1933" s="249"/>
    </row>
    <row r="1934" spans="1:83" ht="14.4" x14ac:dyDescent="0.3">
      <c r="A1934" s="271"/>
      <c r="B1934" s="272"/>
      <c r="C1934" s="273"/>
      <c r="D1934" s="273"/>
      <c r="E1934" s="273"/>
      <c r="F1934" s="273"/>
      <c r="G1934" s="273"/>
      <c r="H1934" s="273"/>
      <c r="I1934" s="273"/>
      <c r="J1934" s="273"/>
      <c r="K1934" s="273"/>
      <c r="L1934" s="273"/>
      <c r="M1934" s="273"/>
      <c r="BE1934" s="270"/>
      <c r="BH1934" s="249"/>
      <c r="BI1934" s="249"/>
      <c r="BJ1934" s="249"/>
      <c r="BK1934" s="249"/>
      <c r="BL1934" s="249"/>
      <c r="BM1934" s="249"/>
      <c r="BN1934" s="249"/>
      <c r="BO1934" s="249"/>
      <c r="BP1934" s="249"/>
      <c r="BQ1934" s="249"/>
      <c r="BR1934" s="249"/>
      <c r="BS1934" s="249"/>
      <c r="BT1934" s="249"/>
      <c r="BU1934" s="249"/>
      <c r="BV1934" s="249"/>
      <c r="BW1934" s="249"/>
      <c r="BX1934" s="249"/>
      <c r="BY1934" s="249"/>
      <c r="BZ1934" s="249"/>
      <c r="CE1934" s="249"/>
    </row>
    <row r="1935" spans="1:83" ht="14.4" x14ac:dyDescent="0.3">
      <c r="A1935" s="271"/>
      <c r="B1935" s="272"/>
      <c r="C1935" s="273"/>
      <c r="D1935" s="273"/>
      <c r="E1935" s="273"/>
      <c r="F1935" s="273"/>
      <c r="G1935" s="273"/>
      <c r="H1935" s="273"/>
      <c r="I1935" s="273"/>
      <c r="J1935" s="273"/>
      <c r="K1935" s="273"/>
      <c r="L1935" s="273"/>
      <c r="M1935" s="273"/>
      <c r="BE1935" s="270"/>
      <c r="BH1935" s="249"/>
      <c r="BI1935" s="249"/>
      <c r="BJ1935" s="249"/>
      <c r="BK1935" s="249"/>
      <c r="BL1935" s="249"/>
      <c r="BM1935" s="249"/>
      <c r="BN1935" s="249"/>
      <c r="BO1935" s="249"/>
      <c r="BP1935" s="249"/>
      <c r="BQ1935" s="249"/>
      <c r="BR1935" s="249"/>
      <c r="BS1935" s="249"/>
      <c r="BT1935" s="249"/>
      <c r="BU1935" s="249"/>
      <c r="BV1935" s="249"/>
      <c r="BW1935" s="249"/>
      <c r="BX1935" s="249"/>
      <c r="BY1935" s="249"/>
      <c r="BZ1935" s="249"/>
      <c r="CE1935" s="249"/>
    </row>
    <row r="1936" spans="1:83" ht="14.4" x14ac:dyDescent="0.3">
      <c r="A1936" s="271"/>
      <c r="B1936" s="272"/>
      <c r="C1936" s="273"/>
      <c r="D1936" s="273"/>
      <c r="E1936" s="273"/>
      <c r="F1936" s="273"/>
      <c r="G1936" s="273"/>
      <c r="H1936" s="273"/>
      <c r="I1936" s="273"/>
      <c r="J1936" s="273"/>
      <c r="K1936" s="273"/>
      <c r="L1936" s="273"/>
      <c r="M1936" s="273"/>
      <c r="BE1936" s="270"/>
      <c r="BH1936" s="240"/>
      <c r="BI1936" s="240"/>
      <c r="BJ1936" s="240"/>
      <c r="BK1936" s="240"/>
      <c r="BL1936" s="240"/>
      <c r="BM1936" s="240"/>
      <c r="BN1936" s="240"/>
      <c r="BO1936" s="240"/>
      <c r="BP1936" s="240"/>
      <c r="BQ1936" s="240"/>
      <c r="BR1936" s="240"/>
      <c r="BS1936" s="240"/>
      <c r="BT1936" s="240"/>
      <c r="BU1936" s="240"/>
      <c r="BV1936" s="239"/>
      <c r="BW1936" s="240"/>
      <c r="BX1936" s="240"/>
      <c r="BY1936" s="240"/>
      <c r="BZ1936" s="240"/>
      <c r="CA1936" s="241"/>
      <c r="CB1936" s="241"/>
      <c r="CC1936" s="241"/>
      <c r="CD1936" s="241"/>
      <c r="CE1936" s="240"/>
    </row>
    <row r="1937" spans="1:83" ht="14.4" x14ac:dyDescent="0.3">
      <c r="A1937" s="271"/>
      <c r="B1937" s="272"/>
      <c r="C1937" s="273"/>
      <c r="D1937" s="273"/>
      <c r="E1937" s="273"/>
      <c r="F1937" s="273"/>
      <c r="G1937" s="273"/>
      <c r="H1937" s="273"/>
      <c r="I1937" s="273"/>
      <c r="J1937" s="273"/>
      <c r="K1937" s="273"/>
      <c r="L1937" s="273"/>
      <c r="M1937" s="273"/>
      <c r="BE1937" s="270"/>
      <c r="BH1937" s="240"/>
      <c r="BI1937" s="240"/>
      <c r="BJ1937" s="240"/>
      <c r="BK1937" s="240"/>
      <c r="BL1937" s="240"/>
      <c r="BM1937" s="240"/>
      <c r="BN1937" s="240"/>
      <c r="BO1937" s="240"/>
      <c r="BP1937" s="240"/>
      <c r="BQ1937" s="240"/>
      <c r="BR1937" s="240"/>
      <c r="BS1937" s="240"/>
      <c r="BT1937" s="240"/>
      <c r="BU1937" s="240"/>
      <c r="BV1937" s="239"/>
      <c r="BW1937" s="240"/>
      <c r="BX1937" s="240"/>
      <c r="BY1937" s="240"/>
      <c r="BZ1937" s="240"/>
      <c r="CA1937" s="241"/>
      <c r="CB1937" s="241"/>
      <c r="CC1937" s="241"/>
      <c r="CD1937" s="241"/>
      <c r="CE1937" s="240"/>
    </row>
    <row r="1938" spans="1:83" ht="14.4" x14ac:dyDescent="0.3">
      <c r="A1938" s="271"/>
      <c r="B1938" s="272"/>
      <c r="C1938" s="273"/>
      <c r="D1938" s="273"/>
      <c r="E1938" s="273"/>
      <c r="F1938" s="273"/>
      <c r="G1938" s="273"/>
      <c r="H1938" s="273"/>
      <c r="I1938" s="273"/>
      <c r="J1938" s="273"/>
      <c r="K1938" s="273"/>
      <c r="L1938" s="273"/>
      <c r="M1938" s="273"/>
      <c r="BE1938" s="270"/>
      <c r="BH1938" s="249"/>
      <c r="BI1938" s="249"/>
      <c r="BJ1938" s="249"/>
      <c r="BK1938" s="249"/>
      <c r="BL1938" s="249"/>
      <c r="BM1938" s="249"/>
      <c r="BN1938" s="249"/>
      <c r="BO1938" s="249"/>
      <c r="BP1938" s="249"/>
      <c r="BQ1938" s="249"/>
      <c r="BR1938" s="249"/>
      <c r="BS1938" s="249"/>
      <c r="BT1938" s="249"/>
      <c r="BU1938" s="249"/>
      <c r="BV1938" s="249"/>
      <c r="BW1938" s="249"/>
      <c r="BX1938" s="249"/>
      <c r="BY1938" s="249"/>
      <c r="BZ1938" s="249"/>
      <c r="CE1938" s="249"/>
    </row>
    <row r="1939" spans="1:83" ht="14.4" x14ac:dyDescent="0.3">
      <c r="A1939" s="271"/>
      <c r="B1939" s="272"/>
      <c r="C1939" s="273"/>
      <c r="D1939" s="273"/>
      <c r="E1939" s="273"/>
      <c r="F1939" s="273"/>
      <c r="G1939" s="273"/>
      <c r="H1939" s="273"/>
      <c r="I1939" s="273"/>
      <c r="J1939" s="273"/>
      <c r="K1939" s="273"/>
      <c r="L1939" s="273"/>
      <c r="M1939" s="273"/>
      <c r="BE1939" s="270"/>
      <c r="BH1939" s="240"/>
      <c r="BI1939" s="240"/>
      <c r="BJ1939" s="240"/>
      <c r="BK1939" s="240"/>
      <c r="BL1939" s="240"/>
      <c r="BM1939" s="240"/>
      <c r="BN1939" s="240"/>
      <c r="BO1939" s="240"/>
      <c r="BP1939" s="240"/>
      <c r="BQ1939" s="240"/>
      <c r="BR1939" s="240"/>
      <c r="BS1939" s="240"/>
      <c r="BT1939" s="240"/>
      <c r="BU1939" s="240"/>
      <c r="BV1939" s="239"/>
      <c r="BW1939" s="240"/>
      <c r="BX1939" s="240"/>
      <c r="BY1939" s="240"/>
      <c r="BZ1939" s="240"/>
      <c r="CA1939" s="241"/>
      <c r="CB1939" s="241"/>
      <c r="CC1939" s="241"/>
      <c r="CD1939" s="241"/>
      <c r="CE1939" s="240"/>
    </row>
    <row r="1940" spans="1:83" ht="14.4" x14ac:dyDescent="0.3">
      <c r="A1940" s="271"/>
      <c r="B1940" s="272"/>
      <c r="C1940" s="273"/>
      <c r="D1940" s="273"/>
      <c r="E1940" s="273"/>
      <c r="F1940" s="273"/>
      <c r="G1940" s="273"/>
      <c r="H1940" s="273"/>
      <c r="I1940" s="273"/>
      <c r="J1940" s="273"/>
      <c r="K1940" s="273"/>
      <c r="L1940" s="273"/>
      <c r="M1940" s="273"/>
      <c r="BE1940" s="270"/>
      <c r="BH1940" s="249"/>
      <c r="BI1940" s="249"/>
      <c r="BJ1940" s="249"/>
      <c r="BK1940" s="249"/>
      <c r="BL1940" s="249"/>
      <c r="BM1940" s="249"/>
      <c r="BN1940" s="249"/>
      <c r="BO1940" s="249"/>
      <c r="BP1940" s="249"/>
      <c r="BQ1940" s="249"/>
      <c r="BR1940" s="249"/>
      <c r="BS1940" s="249"/>
      <c r="BT1940" s="249"/>
      <c r="BU1940" s="249"/>
      <c r="BV1940" s="249"/>
      <c r="BW1940" s="249"/>
      <c r="BX1940" s="249"/>
      <c r="BY1940" s="249"/>
      <c r="BZ1940" s="249"/>
      <c r="CE1940" s="249"/>
    </row>
    <row r="1941" spans="1:83" ht="14.4" x14ac:dyDescent="0.3">
      <c r="A1941" s="271"/>
      <c r="B1941" s="272"/>
      <c r="C1941" s="273"/>
      <c r="D1941" s="273"/>
      <c r="E1941" s="273"/>
      <c r="F1941" s="273"/>
      <c r="G1941" s="273"/>
      <c r="H1941" s="273"/>
      <c r="I1941" s="273"/>
      <c r="J1941" s="273"/>
      <c r="K1941" s="273"/>
      <c r="L1941" s="273"/>
      <c r="M1941" s="273"/>
      <c r="BE1941" s="270"/>
      <c r="BH1941" s="249"/>
      <c r="BI1941" s="249"/>
      <c r="BJ1941" s="249"/>
      <c r="BK1941" s="249"/>
      <c r="BL1941" s="249"/>
      <c r="BM1941" s="249"/>
      <c r="BN1941" s="249"/>
      <c r="BO1941" s="249"/>
      <c r="BP1941" s="249"/>
      <c r="BQ1941" s="249"/>
      <c r="BR1941" s="249"/>
      <c r="BS1941" s="249"/>
      <c r="BT1941" s="249"/>
      <c r="BU1941" s="249"/>
      <c r="BV1941" s="249"/>
      <c r="BW1941" s="249"/>
      <c r="BX1941" s="249"/>
      <c r="BY1941" s="249"/>
      <c r="BZ1941" s="249"/>
      <c r="CE1941" s="249"/>
    </row>
    <row r="1942" spans="1:83" ht="14.4" x14ac:dyDescent="0.3">
      <c r="A1942" s="271"/>
      <c r="B1942" s="272"/>
      <c r="C1942" s="273"/>
      <c r="D1942" s="273"/>
      <c r="E1942" s="273"/>
      <c r="F1942" s="273"/>
      <c r="G1942" s="273"/>
      <c r="H1942" s="273"/>
      <c r="I1942" s="273"/>
      <c r="J1942" s="273"/>
      <c r="K1942" s="273"/>
      <c r="L1942" s="273"/>
      <c r="M1942" s="273"/>
      <c r="BE1942" s="270"/>
      <c r="BH1942" s="249"/>
      <c r="BI1942" s="249"/>
      <c r="BJ1942" s="249"/>
      <c r="BK1942" s="249"/>
      <c r="BL1942" s="249"/>
      <c r="BM1942" s="249"/>
      <c r="BN1942" s="249"/>
      <c r="BO1942" s="249"/>
      <c r="BP1942" s="249"/>
      <c r="BQ1942" s="249"/>
      <c r="BR1942" s="249"/>
      <c r="BS1942" s="249"/>
      <c r="BT1942" s="249"/>
      <c r="BU1942" s="249"/>
      <c r="BV1942" s="249"/>
      <c r="BW1942" s="249"/>
      <c r="BX1942" s="249"/>
      <c r="BY1942" s="249"/>
      <c r="BZ1942" s="249"/>
      <c r="CE1942" s="249"/>
    </row>
    <row r="1943" spans="1:83" ht="14.4" x14ac:dyDescent="0.3">
      <c r="A1943" s="271"/>
      <c r="B1943" s="272"/>
      <c r="C1943" s="273"/>
      <c r="D1943" s="273"/>
      <c r="E1943" s="273"/>
      <c r="F1943" s="273"/>
      <c r="G1943" s="273"/>
      <c r="H1943" s="273"/>
      <c r="I1943" s="273"/>
      <c r="J1943" s="273"/>
      <c r="K1943" s="273"/>
      <c r="L1943" s="273"/>
      <c r="M1943" s="273"/>
      <c r="BE1943" s="270"/>
      <c r="BH1943" s="249"/>
      <c r="BI1943" s="249"/>
      <c r="BJ1943" s="249"/>
      <c r="BK1943" s="249"/>
      <c r="BL1943" s="249"/>
      <c r="BM1943" s="249"/>
      <c r="BN1943" s="249"/>
      <c r="BO1943" s="249"/>
      <c r="BP1943" s="249"/>
      <c r="BQ1943" s="249"/>
      <c r="BR1943" s="249"/>
      <c r="BS1943" s="249"/>
      <c r="BT1943" s="249"/>
      <c r="BU1943" s="249"/>
      <c r="BV1943" s="249"/>
      <c r="BW1943" s="249"/>
      <c r="BX1943" s="249"/>
      <c r="BY1943" s="249"/>
      <c r="BZ1943" s="249"/>
      <c r="CE1943" s="249"/>
    </row>
    <row r="1944" spans="1:83" ht="14.4" x14ac:dyDescent="0.3">
      <c r="A1944" s="271"/>
      <c r="B1944" s="272"/>
      <c r="C1944" s="273"/>
      <c r="D1944" s="273"/>
      <c r="E1944" s="273"/>
      <c r="F1944" s="273"/>
      <c r="G1944" s="273"/>
      <c r="H1944" s="273"/>
      <c r="I1944" s="273"/>
      <c r="J1944" s="273"/>
      <c r="K1944" s="273"/>
      <c r="L1944" s="273"/>
      <c r="M1944" s="273"/>
      <c r="BE1944" s="270"/>
      <c r="BH1944" s="249"/>
      <c r="BI1944" s="249"/>
      <c r="BJ1944" s="249"/>
      <c r="BK1944" s="249"/>
      <c r="BL1944" s="249"/>
      <c r="BM1944" s="249"/>
      <c r="BN1944" s="249"/>
      <c r="BO1944" s="249"/>
      <c r="BP1944" s="249"/>
      <c r="BQ1944" s="249"/>
      <c r="BR1944" s="249"/>
      <c r="BS1944" s="249"/>
      <c r="BT1944" s="249"/>
      <c r="BU1944" s="249"/>
      <c r="BV1944" s="249"/>
      <c r="BW1944" s="249"/>
      <c r="BX1944" s="249"/>
      <c r="BY1944" s="249"/>
      <c r="BZ1944" s="249"/>
      <c r="CE1944" s="249"/>
    </row>
    <row r="1945" spans="1:83" ht="14.4" x14ac:dyDescent="0.3">
      <c r="A1945" s="271"/>
      <c r="B1945" s="272"/>
      <c r="C1945" s="273"/>
      <c r="D1945" s="273"/>
      <c r="E1945" s="273"/>
      <c r="F1945" s="273"/>
      <c r="G1945" s="273"/>
      <c r="H1945" s="273"/>
      <c r="I1945" s="273"/>
      <c r="J1945" s="273"/>
      <c r="K1945" s="273"/>
      <c r="L1945" s="273"/>
      <c r="M1945" s="273"/>
      <c r="BE1945" s="270"/>
      <c r="BH1945" s="249"/>
      <c r="BI1945" s="249"/>
      <c r="BJ1945" s="249"/>
      <c r="BK1945" s="249"/>
      <c r="BL1945" s="249"/>
      <c r="BM1945" s="249"/>
      <c r="BN1945" s="249"/>
      <c r="BO1945" s="249"/>
      <c r="BP1945" s="249"/>
      <c r="BQ1945" s="249"/>
      <c r="BR1945" s="249"/>
      <c r="BS1945" s="249"/>
      <c r="BT1945" s="249"/>
      <c r="BU1945" s="249"/>
      <c r="BV1945" s="249"/>
      <c r="BW1945" s="249"/>
      <c r="BX1945" s="249"/>
      <c r="BY1945" s="249"/>
      <c r="BZ1945" s="249"/>
      <c r="CE1945" s="249"/>
    </row>
    <row r="1946" spans="1:83" ht="14.4" x14ac:dyDescent="0.3">
      <c r="A1946" s="271"/>
      <c r="B1946" s="272"/>
      <c r="C1946" s="273"/>
      <c r="D1946" s="273"/>
      <c r="E1946" s="273"/>
      <c r="F1946" s="273"/>
      <c r="G1946" s="273"/>
      <c r="H1946" s="273"/>
      <c r="I1946" s="273"/>
      <c r="J1946" s="273"/>
      <c r="K1946" s="273"/>
      <c r="L1946" s="273"/>
      <c r="M1946" s="273"/>
      <c r="BE1946" s="270"/>
      <c r="BH1946" s="249"/>
      <c r="BI1946" s="249"/>
      <c r="BJ1946" s="249"/>
      <c r="BK1946" s="249"/>
      <c r="BL1946" s="249"/>
      <c r="BM1946" s="249"/>
      <c r="BN1946" s="249"/>
      <c r="BO1946" s="249"/>
      <c r="BP1946" s="249"/>
      <c r="BQ1946" s="249"/>
      <c r="BR1946" s="249"/>
      <c r="BS1946" s="249"/>
      <c r="BT1946" s="249"/>
      <c r="BU1946" s="249"/>
      <c r="BV1946" s="249"/>
      <c r="BW1946" s="249"/>
      <c r="BX1946" s="249"/>
      <c r="BY1946" s="249"/>
      <c r="BZ1946" s="249"/>
      <c r="CE1946" s="249"/>
    </row>
    <row r="1947" spans="1:83" ht="14.4" x14ac:dyDescent="0.3">
      <c r="A1947" s="271"/>
      <c r="B1947" s="272"/>
      <c r="C1947" s="273"/>
      <c r="D1947" s="273"/>
      <c r="E1947" s="273"/>
      <c r="F1947" s="273"/>
      <c r="G1947" s="273"/>
      <c r="H1947" s="273"/>
      <c r="I1947" s="273"/>
      <c r="J1947" s="273"/>
      <c r="K1947" s="273"/>
      <c r="L1947" s="273"/>
      <c r="M1947" s="273"/>
      <c r="BE1947" s="270"/>
      <c r="BH1947" s="249"/>
      <c r="BI1947" s="249"/>
      <c r="BJ1947" s="249"/>
      <c r="BK1947" s="249"/>
      <c r="BL1947" s="249"/>
      <c r="BM1947" s="249"/>
      <c r="BN1947" s="249"/>
      <c r="BO1947" s="249"/>
      <c r="BP1947" s="249"/>
      <c r="BQ1947" s="249"/>
      <c r="BR1947" s="249"/>
      <c r="BS1947" s="249"/>
      <c r="BT1947" s="249"/>
      <c r="BU1947" s="249"/>
      <c r="BV1947" s="249"/>
      <c r="BW1947" s="249"/>
      <c r="BX1947" s="249"/>
      <c r="BY1947" s="249"/>
      <c r="BZ1947" s="249"/>
      <c r="CE1947" s="249"/>
    </row>
    <row r="1948" spans="1:83" ht="14.4" x14ac:dyDescent="0.3">
      <c r="A1948" s="271"/>
      <c r="B1948" s="272"/>
      <c r="C1948" s="273"/>
      <c r="D1948" s="273"/>
      <c r="E1948" s="273"/>
      <c r="F1948" s="273"/>
      <c r="G1948" s="273"/>
      <c r="H1948" s="273"/>
      <c r="I1948" s="273"/>
      <c r="J1948" s="273"/>
      <c r="K1948" s="273"/>
      <c r="L1948" s="273"/>
      <c r="M1948" s="273"/>
      <c r="BE1948" s="270"/>
      <c r="BH1948" s="249"/>
      <c r="BI1948" s="249"/>
      <c r="BJ1948" s="249"/>
      <c r="BK1948" s="249"/>
      <c r="BL1948" s="249"/>
      <c r="BM1948" s="249"/>
      <c r="BN1948" s="249"/>
      <c r="BO1948" s="249"/>
      <c r="BP1948" s="249"/>
      <c r="BQ1948" s="249"/>
      <c r="BR1948" s="249"/>
      <c r="BS1948" s="249"/>
      <c r="BT1948" s="249"/>
      <c r="BU1948" s="249"/>
      <c r="BV1948" s="249"/>
      <c r="BW1948" s="249"/>
      <c r="BX1948" s="249"/>
      <c r="BY1948" s="249"/>
      <c r="BZ1948" s="249"/>
      <c r="CE1948" s="249"/>
    </row>
    <row r="1949" spans="1:83" ht="14.4" x14ac:dyDescent="0.3">
      <c r="A1949" s="271"/>
      <c r="B1949" s="272"/>
      <c r="C1949" s="273"/>
      <c r="D1949" s="273"/>
      <c r="E1949" s="273"/>
      <c r="F1949" s="273"/>
      <c r="G1949" s="273"/>
      <c r="H1949" s="273"/>
      <c r="I1949" s="273"/>
      <c r="J1949" s="273"/>
      <c r="K1949" s="273"/>
      <c r="L1949" s="273"/>
      <c r="M1949" s="273"/>
      <c r="BE1949" s="270"/>
      <c r="BH1949" s="249"/>
      <c r="BI1949" s="249"/>
      <c r="BJ1949" s="249"/>
      <c r="BK1949" s="249"/>
      <c r="BL1949" s="249"/>
      <c r="BM1949" s="249"/>
      <c r="BN1949" s="249"/>
      <c r="BO1949" s="249"/>
      <c r="BP1949" s="249"/>
      <c r="BQ1949" s="249"/>
      <c r="BR1949" s="249"/>
      <c r="BS1949" s="249"/>
      <c r="BT1949" s="249"/>
      <c r="BU1949" s="249"/>
      <c r="BV1949" s="249"/>
      <c r="BW1949" s="249"/>
      <c r="BX1949" s="249"/>
      <c r="BY1949" s="249"/>
      <c r="BZ1949" s="249"/>
      <c r="CE1949" s="249"/>
    </row>
    <row r="1950" spans="1:83" ht="14.4" x14ac:dyDescent="0.3">
      <c r="A1950" s="271"/>
      <c r="B1950" s="272"/>
      <c r="C1950" s="273"/>
      <c r="D1950" s="273"/>
      <c r="E1950" s="273"/>
      <c r="F1950" s="273"/>
      <c r="G1950" s="273"/>
      <c r="H1950" s="273"/>
      <c r="I1950" s="273"/>
      <c r="J1950" s="273"/>
      <c r="K1950" s="273"/>
      <c r="L1950" s="273"/>
      <c r="M1950" s="273"/>
      <c r="BE1950" s="270"/>
      <c r="BH1950" s="240"/>
      <c r="BI1950" s="240"/>
      <c r="BJ1950" s="240"/>
      <c r="BK1950" s="240"/>
      <c r="BL1950" s="240"/>
      <c r="BM1950" s="240"/>
      <c r="BN1950" s="240"/>
      <c r="BO1950" s="240"/>
      <c r="BP1950" s="240"/>
      <c r="BQ1950" s="240"/>
      <c r="BR1950" s="240"/>
      <c r="BS1950" s="240"/>
      <c r="BT1950" s="240"/>
      <c r="BU1950" s="240"/>
      <c r="BV1950" s="239"/>
      <c r="BW1950" s="240"/>
      <c r="BX1950" s="240"/>
      <c r="BY1950" s="240"/>
      <c r="BZ1950" s="240"/>
      <c r="CA1950" s="241"/>
      <c r="CB1950" s="241"/>
      <c r="CC1950" s="241"/>
      <c r="CD1950" s="241"/>
      <c r="CE1950" s="240"/>
    </row>
    <row r="1951" spans="1:83" ht="14.4" x14ac:dyDescent="0.3">
      <c r="A1951" s="271"/>
      <c r="B1951" s="272"/>
      <c r="C1951" s="273"/>
      <c r="D1951" s="273"/>
      <c r="E1951" s="273"/>
      <c r="F1951" s="273"/>
      <c r="G1951" s="273"/>
      <c r="H1951" s="273"/>
      <c r="I1951" s="273"/>
      <c r="J1951" s="273"/>
      <c r="K1951" s="273"/>
      <c r="L1951" s="273"/>
      <c r="M1951" s="273"/>
      <c r="BE1951" s="270"/>
      <c r="BH1951" s="249"/>
      <c r="BI1951" s="249"/>
      <c r="BJ1951" s="249"/>
      <c r="BK1951" s="249"/>
      <c r="BL1951" s="249"/>
      <c r="BM1951" s="249"/>
      <c r="BN1951" s="249"/>
      <c r="BO1951" s="249"/>
      <c r="BP1951" s="249"/>
      <c r="BQ1951" s="249"/>
      <c r="BR1951" s="249"/>
      <c r="BS1951" s="249"/>
      <c r="BT1951" s="249"/>
      <c r="BU1951" s="249"/>
      <c r="BV1951" s="249"/>
      <c r="BW1951" s="249"/>
      <c r="BX1951" s="249"/>
      <c r="BY1951" s="249"/>
      <c r="BZ1951" s="249"/>
      <c r="CE1951" s="249"/>
    </row>
    <row r="1952" spans="1:83" ht="14.4" x14ac:dyDescent="0.3">
      <c r="A1952" s="271"/>
      <c r="B1952" s="272"/>
      <c r="C1952" s="273"/>
      <c r="D1952" s="273"/>
      <c r="E1952" s="273"/>
      <c r="F1952" s="273"/>
      <c r="G1952" s="273"/>
      <c r="H1952" s="273"/>
      <c r="I1952" s="273"/>
      <c r="J1952" s="273"/>
      <c r="K1952" s="273"/>
      <c r="L1952" s="273"/>
      <c r="M1952" s="273"/>
      <c r="BE1952" s="270"/>
      <c r="BH1952" s="249"/>
      <c r="BI1952" s="249"/>
      <c r="BJ1952" s="249"/>
      <c r="BK1952" s="249"/>
      <c r="BL1952" s="249"/>
      <c r="BM1952" s="249"/>
      <c r="BN1952" s="249"/>
      <c r="BO1952" s="249"/>
      <c r="BP1952" s="249"/>
      <c r="BQ1952" s="249"/>
      <c r="BR1952" s="249"/>
      <c r="BS1952" s="249"/>
      <c r="BT1952" s="249"/>
      <c r="BU1952" s="249"/>
      <c r="BV1952" s="249"/>
      <c r="BW1952" s="249"/>
      <c r="BX1952" s="249"/>
      <c r="BY1952" s="249"/>
      <c r="BZ1952" s="249"/>
      <c r="CE1952" s="249"/>
    </row>
    <row r="1953" spans="1:83" ht="14.4" x14ac:dyDescent="0.3">
      <c r="A1953" s="271"/>
      <c r="B1953" s="272"/>
      <c r="C1953" s="273"/>
      <c r="D1953" s="273"/>
      <c r="E1953" s="273"/>
      <c r="F1953" s="273"/>
      <c r="G1953" s="273"/>
      <c r="H1953" s="273"/>
      <c r="I1953" s="273"/>
      <c r="J1953" s="273"/>
      <c r="K1953" s="273"/>
      <c r="L1953" s="273"/>
      <c r="M1953" s="273"/>
      <c r="BE1953" s="270"/>
      <c r="BH1953" s="249"/>
      <c r="BI1953" s="249"/>
      <c r="BJ1953" s="249"/>
      <c r="BK1953" s="249"/>
      <c r="BL1953" s="249"/>
      <c r="BM1953" s="249"/>
      <c r="BN1953" s="249"/>
      <c r="BO1953" s="249"/>
      <c r="BP1953" s="249"/>
      <c r="BQ1953" s="249"/>
      <c r="BR1953" s="249"/>
      <c r="BS1953" s="249"/>
      <c r="BT1953" s="249"/>
      <c r="BU1953" s="249"/>
      <c r="BV1953" s="249"/>
      <c r="BW1953" s="249"/>
      <c r="BX1953" s="249"/>
      <c r="BY1953" s="249"/>
      <c r="BZ1953" s="249"/>
      <c r="CE1953" s="249"/>
    </row>
    <row r="1954" spans="1:83" ht="14.4" x14ac:dyDescent="0.3">
      <c r="A1954" s="271"/>
      <c r="B1954" s="272"/>
      <c r="C1954" s="273"/>
      <c r="D1954" s="273"/>
      <c r="E1954" s="273"/>
      <c r="F1954" s="273"/>
      <c r="G1954" s="273"/>
      <c r="H1954" s="273"/>
      <c r="I1954" s="273"/>
      <c r="J1954" s="273"/>
      <c r="K1954" s="273"/>
      <c r="L1954" s="273"/>
      <c r="M1954" s="273"/>
      <c r="BE1954" s="270"/>
      <c r="BH1954" s="240"/>
      <c r="BI1954" s="240"/>
      <c r="BJ1954" s="240"/>
      <c r="BK1954" s="240"/>
      <c r="BL1954" s="240"/>
      <c r="BM1954" s="240"/>
      <c r="BN1954" s="240"/>
      <c r="BO1954" s="240"/>
      <c r="BP1954" s="240"/>
      <c r="BQ1954" s="240"/>
      <c r="BR1954" s="240"/>
      <c r="BS1954" s="240"/>
      <c r="BT1954" s="240"/>
      <c r="BU1954" s="240"/>
      <c r="BV1954" s="239"/>
      <c r="BW1954" s="240"/>
      <c r="BX1954" s="240"/>
      <c r="BY1954" s="240"/>
      <c r="BZ1954" s="240"/>
      <c r="CA1954" s="241"/>
      <c r="CB1954" s="241"/>
      <c r="CC1954" s="241"/>
      <c r="CD1954" s="241"/>
      <c r="CE1954" s="240"/>
    </row>
    <row r="1955" spans="1:83" ht="14.4" x14ac:dyDescent="0.3">
      <c r="A1955" s="271"/>
      <c r="B1955" s="272"/>
      <c r="C1955" s="273"/>
      <c r="D1955" s="273"/>
      <c r="E1955" s="273"/>
      <c r="F1955" s="273"/>
      <c r="G1955" s="273"/>
      <c r="H1955" s="273"/>
      <c r="I1955" s="273"/>
      <c r="J1955" s="273"/>
      <c r="K1955" s="273"/>
      <c r="L1955" s="273"/>
      <c r="M1955" s="273"/>
      <c r="BE1955" s="270"/>
      <c r="BH1955" s="240"/>
      <c r="BI1955" s="240"/>
      <c r="BJ1955" s="240"/>
      <c r="BK1955" s="240"/>
      <c r="BL1955" s="240"/>
      <c r="BM1955" s="240"/>
      <c r="BN1955" s="240"/>
      <c r="BO1955" s="240"/>
      <c r="BP1955" s="240"/>
      <c r="BQ1955" s="240"/>
      <c r="BR1955" s="240"/>
      <c r="BS1955" s="240"/>
      <c r="BT1955" s="240"/>
      <c r="BU1955" s="240"/>
      <c r="BV1955" s="239"/>
      <c r="BW1955" s="240"/>
      <c r="BX1955" s="240"/>
      <c r="BY1955" s="240"/>
      <c r="BZ1955" s="240"/>
      <c r="CA1955" s="241"/>
      <c r="CB1955" s="241"/>
      <c r="CC1955" s="241"/>
      <c r="CD1955" s="241"/>
      <c r="CE1955" s="240"/>
    </row>
    <row r="1956" spans="1:83" ht="14.4" x14ac:dyDescent="0.3">
      <c r="A1956" s="271"/>
      <c r="B1956" s="272"/>
      <c r="C1956" s="273"/>
      <c r="D1956" s="273"/>
      <c r="E1956" s="273"/>
      <c r="F1956" s="273"/>
      <c r="G1956" s="273"/>
      <c r="H1956" s="273"/>
      <c r="I1956" s="273"/>
      <c r="J1956" s="273"/>
      <c r="K1956" s="273"/>
      <c r="L1956" s="273"/>
      <c r="M1956" s="273"/>
      <c r="BE1956" s="270"/>
      <c r="BH1956" s="249"/>
      <c r="BI1956" s="249"/>
      <c r="BJ1956" s="249"/>
      <c r="BK1956" s="249"/>
      <c r="BL1956" s="249"/>
      <c r="BM1956" s="249"/>
      <c r="BN1956" s="249"/>
      <c r="BO1956" s="249"/>
      <c r="BP1956" s="249"/>
      <c r="BQ1956" s="249"/>
      <c r="BR1956" s="249"/>
      <c r="BS1956" s="249"/>
      <c r="BT1956" s="249"/>
      <c r="BU1956" s="249"/>
      <c r="BV1956" s="249"/>
      <c r="BW1956" s="249"/>
      <c r="BX1956" s="249"/>
      <c r="BY1956" s="249"/>
      <c r="BZ1956" s="249"/>
      <c r="CE1956" s="249"/>
    </row>
    <row r="1957" spans="1:83" ht="14.4" x14ac:dyDescent="0.3">
      <c r="A1957" s="271"/>
      <c r="B1957" s="272"/>
      <c r="C1957" s="273"/>
      <c r="D1957" s="273"/>
      <c r="E1957" s="273"/>
      <c r="F1957" s="273"/>
      <c r="G1957" s="273"/>
      <c r="H1957" s="273"/>
      <c r="I1957" s="273"/>
      <c r="J1957" s="273"/>
      <c r="K1957" s="273"/>
      <c r="L1957" s="273"/>
      <c r="M1957" s="273"/>
      <c r="BE1957" s="270"/>
      <c r="BH1957" s="249"/>
      <c r="BI1957" s="249"/>
      <c r="BJ1957" s="249"/>
      <c r="BK1957" s="249"/>
      <c r="BL1957" s="249"/>
      <c r="BM1957" s="249"/>
      <c r="BN1957" s="249"/>
      <c r="BO1957" s="249"/>
      <c r="BP1957" s="249"/>
      <c r="BQ1957" s="249"/>
      <c r="BR1957" s="249"/>
      <c r="BS1957" s="249"/>
      <c r="BT1957" s="249"/>
      <c r="BU1957" s="249"/>
      <c r="BV1957" s="249"/>
      <c r="BW1957" s="249"/>
      <c r="BX1957" s="249"/>
      <c r="BY1957" s="249"/>
      <c r="BZ1957" s="249"/>
      <c r="CE1957" s="249"/>
    </row>
    <row r="1958" spans="1:83" ht="14.4" x14ac:dyDescent="0.3">
      <c r="A1958" s="271"/>
      <c r="B1958" s="272"/>
      <c r="C1958" s="273"/>
      <c r="D1958" s="273"/>
      <c r="E1958" s="273"/>
      <c r="F1958" s="273"/>
      <c r="G1958" s="273"/>
      <c r="H1958" s="273"/>
      <c r="I1958" s="273"/>
      <c r="J1958" s="273"/>
      <c r="K1958" s="273"/>
      <c r="L1958" s="273"/>
      <c r="M1958" s="273"/>
      <c r="BE1958" s="270"/>
      <c r="BH1958" s="249"/>
      <c r="BI1958" s="249"/>
      <c r="BJ1958" s="249"/>
      <c r="BK1958" s="249"/>
      <c r="BL1958" s="249"/>
      <c r="BM1958" s="249"/>
      <c r="BN1958" s="249"/>
      <c r="BO1958" s="249"/>
      <c r="BP1958" s="249"/>
      <c r="BQ1958" s="249"/>
      <c r="BR1958" s="249"/>
      <c r="BS1958" s="249"/>
      <c r="BT1958" s="249"/>
      <c r="BU1958" s="249"/>
      <c r="BV1958" s="249"/>
      <c r="BW1958" s="249"/>
      <c r="BX1958" s="249"/>
      <c r="BY1958" s="249"/>
      <c r="BZ1958" s="249"/>
      <c r="CE1958" s="249"/>
    </row>
    <row r="1959" spans="1:83" ht="14.4" x14ac:dyDescent="0.3">
      <c r="A1959" s="271"/>
      <c r="B1959" s="272"/>
      <c r="C1959" s="273"/>
      <c r="D1959" s="273"/>
      <c r="E1959" s="273"/>
      <c r="F1959" s="273"/>
      <c r="G1959" s="273"/>
      <c r="H1959" s="273"/>
      <c r="I1959" s="273"/>
      <c r="J1959" s="273"/>
      <c r="K1959" s="273"/>
      <c r="L1959" s="273"/>
      <c r="M1959" s="273"/>
      <c r="BE1959" s="270"/>
      <c r="BH1959" s="249"/>
      <c r="BI1959" s="249"/>
      <c r="BJ1959" s="249"/>
      <c r="BK1959" s="249"/>
      <c r="BL1959" s="249"/>
      <c r="BM1959" s="249"/>
      <c r="BN1959" s="249"/>
      <c r="BO1959" s="249"/>
      <c r="BP1959" s="249"/>
      <c r="BQ1959" s="249"/>
      <c r="BR1959" s="249"/>
      <c r="BS1959" s="249"/>
      <c r="BT1959" s="249"/>
      <c r="BU1959" s="249"/>
      <c r="BV1959" s="249"/>
      <c r="BW1959" s="249"/>
      <c r="BX1959" s="249"/>
      <c r="BY1959" s="249"/>
      <c r="BZ1959" s="249"/>
      <c r="CE1959" s="249"/>
    </row>
    <row r="1960" spans="1:83" ht="14.4" x14ac:dyDescent="0.3">
      <c r="A1960" s="271"/>
      <c r="B1960" s="272"/>
      <c r="C1960" s="273"/>
      <c r="D1960" s="273"/>
      <c r="E1960" s="273"/>
      <c r="F1960" s="273"/>
      <c r="G1960" s="273"/>
      <c r="H1960" s="273"/>
      <c r="I1960" s="273"/>
      <c r="J1960" s="273"/>
      <c r="K1960" s="273"/>
      <c r="L1960" s="273"/>
      <c r="M1960" s="273"/>
      <c r="BE1960" s="270"/>
      <c r="BH1960" s="240"/>
      <c r="BI1960" s="240"/>
      <c r="BJ1960" s="240"/>
      <c r="BK1960" s="240"/>
      <c r="BL1960" s="240"/>
      <c r="BM1960" s="240"/>
      <c r="BN1960" s="240"/>
      <c r="BO1960" s="240"/>
      <c r="BP1960" s="240"/>
      <c r="BQ1960" s="240"/>
      <c r="BR1960" s="240"/>
      <c r="BS1960" s="240"/>
      <c r="BT1960" s="240"/>
      <c r="BU1960" s="240"/>
      <c r="BV1960" s="239"/>
      <c r="BW1960" s="240"/>
      <c r="BX1960" s="240"/>
      <c r="BY1960" s="240"/>
      <c r="BZ1960" s="240"/>
      <c r="CA1960" s="241"/>
      <c r="CB1960" s="241"/>
      <c r="CC1960" s="241"/>
      <c r="CD1960" s="241"/>
      <c r="CE1960" s="240"/>
    </row>
    <row r="1961" spans="1:83" ht="14.4" x14ac:dyDescent="0.3">
      <c r="A1961" s="271"/>
      <c r="B1961" s="272"/>
      <c r="C1961" s="273"/>
      <c r="D1961" s="273"/>
      <c r="E1961" s="273"/>
      <c r="F1961" s="273"/>
      <c r="G1961" s="273"/>
      <c r="H1961" s="273"/>
      <c r="I1961" s="273"/>
      <c r="J1961" s="273"/>
      <c r="K1961" s="273"/>
      <c r="L1961" s="273"/>
      <c r="M1961" s="273"/>
      <c r="BE1961" s="270"/>
      <c r="BH1961" s="240"/>
      <c r="BI1961" s="240"/>
      <c r="BJ1961" s="240"/>
      <c r="BK1961" s="240"/>
      <c r="BL1961" s="240"/>
      <c r="BM1961" s="240"/>
      <c r="BN1961" s="240"/>
      <c r="BO1961" s="240"/>
      <c r="BP1961" s="240"/>
      <c r="BQ1961" s="240"/>
      <c r="BR1961" s="240"/>
      <c r="BS1961" s="240"/>
      <c r="BT1961" s="240"/>
      <c r="BU1961" s="240"/>
      <c r="BV1961" s="239"/>
      <c r="BW1961" s="240"/>
      <c r="BX1961" s="240"/>
      <c r="BY1961" s="240"/>
      <c r="BZ1961" s="240"/>
      <c r="CA1961" s="241"/>
      <c r="CB1961" s="241"/>
      <c r="CC1961" s="241"/>
      <c r="CD1961" s="241"/>
      <c r="CE1961" s="240"/>
    </row>
    <row r="1962" spans="1:83" ht="14.4" x14ac:dyDescent="0.3">
      <c r="A1962" s="271"/>
      <c r="B1962" s="272"/>
      <c r="C1962" s="273"/>
      <c r="D1962" s="273"/>
      <c r="E1962" s="273"/>
      <c r="F1962" s="273"/>
      <c r="G1962" s="273"/>
      <c r="H1962" s="273"/>
      <c r="I1962" s="273"/>
      <c r="J1962" s="273"/>
      <c r="K1962" s="273"/>
      <c r="L1962" s="273"/>
      <c r="M1962" s="273"/>
      <c r="BE1962" s="270"/>
      <c r="BH1962" s="249"/>
      <c r="BI1962" s="249"/>
      <c r="BJ1962" s="249"/>
      <c r="BK1962" s="249"/>
      <c r="BL1962" s="249"/>
      <c r="BM1962" s="249"/>
      <c r="BN1962" s="249"/>
      <c r="BO1962" s="249"/>
      <c r="BP1962" s="249"/>
      <c r="BQ1962" s="249"/>
      <c r="BR1962" s="249"/>
      <c r="BS1962" s="249"/>
      <c r="BT1962" s="249"/>
      <c r="BU1962" s="249"/>
      <c r="BV1962" s="249"/>
      <c r="BW1962" s="249"/>
      <c r="BX1962" s="249"/>
      <c r="BY1962" s="249"/>
      <c r="BZ1962" s="249"/>
      <c r="CE1962" s="249"/>
    </row>
    <row r="1963" spans="1:83" ht="14.4" x14ac:dyDescent="0.3">
      <c r="A1963" s="271"/>
      <c r="B1963" s="272"/>
      <c r="C1963" s="273"/>
      <c r="D1963" s="273"/>
      <c r="E1963" s="273"/>
      <c r="F1963" s="273"/>
      <c r="G1963" s="273"/>
      <c r="H1963" s="273"/>
      <c r="I1963" s="273"/>
      <c r="J1963" s="273"/>
      <c r="K1963" s="273"/>
      <c r="L1963" s="273"/>
      <c r="M1963" s="273"/>
      <c r="BE1963" s="270"/>
      <c r="BH1963" s="249"/>
      <c r="BI1963" s="249"/>
      <c r="BJ1963" s="249"/>
      <c r="BK1963" s="249"/>
      <c r="BL1963" s="249"/>
      <c r="BM1963" s="249"/>
      <c r="BN1963" s="249"/>
      <c r="BO1963" s="249"/>
      <c r="BP1963" s="249"/>
      <c r="BQ1963" s="249"/>
      <c r="BR1963" s="249"/>
      <c r="BS1963" s="249"/>
      <c r="BT1963" s="249"/>
      <c r="BU1963" s="249"/>
      <c r="BV1963" s="249"/>
      <c r="BW1963" s="249"/>
      <c r="BX1963" s="249"/>
      <c r="BY1963" s="249"/>
      <c r="BZ1963" s="249"/>
      <c r="CE1963" s="249"/>
    </row>
    <row r="1964" spans="1:83" ht="14.4" x14ac:dyDescent="0.3">
      <c r="A1964" s="271"/>
      <c r="B1964" s="272"/>
      <c r="C1964" s="273"/>
      <c r="D1964" s="273"/>
      <c r="E1964" s="273"/>
      <c r="F1964" s="273"/>
      <c r="G1964" s="273"/>
      <c r="H1964" s="273"/>
      <c r="I1964" s="273"/>
      <c r="J1964" s="273"/>
      <c r="K1964" s="273"/>
      <c r="L1964" s="273"/>
      <c r="M1964" s="273"/>
      <c r="BE1964" s="270"/>
      <c r="BH1964" s="249"/>
      <c r="BI1964" s="249"/>
      <c r="BJ1964" s="249"/>
      <c r="BK1964" s="249"/>
      <c r="BL1964" s="249"/>
      <c r="BM1964" s="249"/>
      <c r="BN1964" s="249"/>
      <c r="BO1964" s="249"/>
      <c r="BP1964" s="249"/>
      <c r="BQ1964" s="249"/>
      <c r="BR1964" s="249"/>
      <c r="BS1964" s="249"/>
      <c r="BT1964" s="249"/>
      <c r="BU1964" s="249"/>
      <c r="BV1964" s="249"/>
      <c r="BW1964" s="249"/>
      <c r="BX1964" s="249"/>
      <c r="BY1964" s="249"/>
      <c r="BZ1964" s="249"/>
      <c r="CE1964" s="249"/>
    </row>
    <row r="1965" spans="1:83" ht="14.4" x14ac:dyDescent="0.3">
      <c r="A1965" s="271"/>
      <c r="B1965" s="272"/>
      <c r="C1965" s="273"/>
      <c r="D1965" s="273"/>
      <c r="E1965" s="273"/>
      <c r="F1965" s="273"/>
      <c r="G1965" s="273"/>
      <c r="H1965" s="273"/>
      <c r="I1965" s="273"/>
      <c r="J1965" s="273"/>
      <c r="K1965" s="273"/>
      <c r="L1965" s="273"/>
      <c r="M1965" s="273"/>
      <c r="BE1965" s="270"/>
      <c r="BH1965" s="249"/>
      <c r="BI1965" s="249"/>
      <c r="BJ1965" s="249"/>
      <c r="BK1965" s="249"/>
      <c r="BL1965" s="249"/>
      <c r="BM1965" s="249"/>
      <c r="BN1965" s="249"/>
      <c r="BO1965" s="249"/>
      <c r="BP1965" s="249"/>
      <c r="BQ1965" s="249"/>
      <c r="BR1965" s="249"/>
      <c r="BS1965" s="249"/>
      <c r="BT1965" s="249"/>
      <c r="BU1965" s="249"/>
      <c r="BV1965" s="249"/>
      <c r="BW1965" s="249"/>
      <c r="BX1965" s="249"/>
      <c r="BY1965" s="249"/>
      <c r="BZ1965" s="249"/>
      <c r="CE1965" s="249"/>
    </row>
    <row r="1966" spans="1:83" ht="14.4" x14ac:dyDescent="0.3">
      <c r="A1966" s="271"/>
      <c r="B1966" s="272"/>
      <c r="C1966" s="273"/>
      <c r="D1966" s="273"/>
      <c r="E1966" s="273"/>
      <c r="F1966" s="273"/>
      <c r="G1966" s="273"/>
      <c r="H1966" s="273"/>
      <c r="I1966" s="273"/>
      <c r="J1966" s="273"/>
      <c r="K1966" s="273"/>
      <c r="L1966" s="273"/>
      <c r="M1966" s="273"/>
      <c r="BE1966" s="270"/>
      <c r="BH1966" s="240"/>
      <c r="BI1966" s="240"/>
      <c r="BJ1966" s="240"/>
      <c r="BK1966" s="240"/>
      <c r="BL1966" s="240"/>
      <c r="BM1966" s="240"/>
      <c r="BN1966" s="240"/>
      <c r="BO1966" s="240"/>
      <c r="BP1966" s="240"/>
      <c r="BQ1966" s="240"/>
      <c r="BR1966" s="240"/>
      <c r="BS1966" s="240"/>
      <c r="BT1966" s="240"/>
      <c r="BU1966" s="240"/>
      <c r="BV1966" s="239"/>
      <c r="BW1966" s="240"/>
      <c r="BX1966" s="240"/>
      <c r="BY1966" s="240"/>
      <c r="BZ1966" s="240"/>
      <c r="CA1966" s="241"/>
      <c r="CB1966" s="241"/>
      <c r="CC1966" s="241"/>
      <c r="CD1966" s="241"/>
      <c r="CE1966" s="240"/>
    </row>
    <row r="1967" spans="1:83" ht="14.4" x14ac:dyDescent="0.3">
      <c r="A1967" s="271"/>
      <c r="B1967" s="272"/>
      <c r="C1967" s="273"/>
      <c r="D1967" s="273"/>
      <c r="E1967" s="273"/>
      <c r="F1967" s="273"/>
      <c r="G1967" s="273"/>
      <c r="H1967" s="273"/>
      <c r="I1967" s="273"/>
      <c r="J1967" s="273"/>
      <c r="K1967" s="273"/>
      <c r="L1967" s="273"/>
      <c r="M1967" s="273"/>
      <c r="BE1967" s="270"/>
      <c r="BH1967" s="240"/>
      <c r="BI1967" s="240"/>
      <c r="BJ1967" s="240"/>
      <c r="BK1967" s="240"/>
      <c r="BL1967" s="240"/>
      <c r="BM1967" s="240"/>
      <c r="BN1967" s="240"/>
      <c r="BO1967" s="240"/>
      <c r="BP1967" s="240"/>
      <c r="BQ1967" s="240"/>
      <c r="BR1967" s="240"/>
      <c r="BS1967" s="240"/>
      <c r="BT1967" s="240"/>
      <c r="BU1967" s="240"/>
      <c r="BV1967" s="239"/>
      <c r="BW1967" s="240"/>
      <c r="BX1967" s="240"/>
      <c r="BY1967" s="240"/>
      <c r="BZ1967" s="240"/>
      <c r="CA1967" s="241"/>
      <c r="CB1967" s="241"/>
      <c r="CC1967" s="241"/>
      <c r="CD1967" s="241"/>
      <c r="CE1967" s="240"/>
    </row>
    <row r="1968" spans="1:83" ht="14.4" x14ac:dyDescent="0.3">
      <c r="A1968" s="271"/>
      <c r="B1968" s="272"/>
      <c r="C1968" s="273"/>
      <c r="D1968" s="273"/>
      <c r="E1968" s="273"/>
      <c r="F1968" s="273"/>
      <c r="G1968" s="273"/>
      <c r="H1968" s="273"/>
      <c r="I1968" s="273"/>
      <c r="J1968" s="273"/>
      <c r="K1968" s="273"/>
      <c r="L1968" s="273"/>
      <c r="M1968" s="273"/>
      <c r="BE1968" s="270"/>
      <c r="BH1968" s="249"/>
      <c r="BI1968" s="249"/>
      <c r="BJ1968" s="249"/>
      <c r="BK1968" s="249"/>
      <c r="BL1968" s="249"/>
      <c r="BM1968" s="249"/>
      <c r="BN1968" s="249"/>
      <c r="BO1968" s="249"/>
      <c r="BP1968" s="249"/>
      <c r="BQ1968" s="249"/>
      <c r="BR1968" s="249"/>
      <c r="BS1968" s="249"/>
      <c r="BT1968" s="249"/>
      <c r="BU1968" s="249"/>
      <c r="BV1968" s="249"/>
      <c r="BW1968" s="249"/>
      <c r="BX1968" s="249"/>
      <c r="BY1968" s="249"/>
      <c r="BZ1968" s="249"/>
      <c r="CE1968" s="249"/>
    </row>
    <row r="1969" spans="1:83" ht="14.4" x14ac:dyDescent="0.3">
      <c r="A1969" s="271"/>
      <c r="B1969" s="272"/>
      <c r="C1969" s="273"/>
      <c r="D1969" s="273"/>
      <c r="E1969" s="273"/>
      <c r="F1969" s="273"/>
      <c r="G1969" s="273"/>
      <c r="H1969" s="273"/>
      <c r="I1969" s="273"/>
      <c r="J1969" s="273"/>
      <c r="K1969" s="273"/>
      <c r="L1969" s="273"/>
      <c r="M1969" s="273"/>
      <c r="BE1969" s="270"/>
      <c r="BH1969" s="249"/>
      <c r="BI1969" s="249"/>
      <c r="BJ1969" s="249"/>
      <c r="BK1969" s="249"/>
      <c r="BL1969" s="249"/>
      <c r="BM1969" s="249"/>
      <c r="BN1969" s="249"/>
      <c r="BO1969" s="249"/>
      <c r="BP1969" s="249"/>
      <c r="BQ1969" s="249"/>
      <c r="BR1969" s="249"/>
      <c r="BS1969" s="249"/>
      <c r="BT1969" s="249"/>
      <c r="BU1969" s="249"/>
      <c r="BV1969" s="249"/>
      <c r="BW1969" s="249"/>
      <c r="BX1969" s="249"/>
      <c r="BY1969" s="249"/>
      <c r="BZ1969" s="249"/>
      <c r="CE1969" s="249"/>
    </row>
    <row r="1970" spans="1:83" ht="14.4" x14ac:dyDescent="0.3">
      <c r="A1970" s="271"/>
      <c r="B1970" s="272"/>
      <c r="C1970" s="273"/>
      <c r="D1970" s="273"/>
      <c r="E1970" s="273"/>
      <c r="F1970" s="273"/>
      <c r="G1970" s="273"/>
      <c r="H1970" s="273"/>
      <c r="I1970" s="273"/>
      <c r="J1970" s="273"/>
      <c r="K1970" s="273"/>
      <c r="L1970" s="273"/>
      <c r="M1970" s="273"/>
      <c r="BE1970" s="270"/>
      <c r="BH1970" s="240"/>
      <c r="BI1970" s="240"/>
      <c r="BJ1970" s="240"/>
      <c r="BK1970" s="240"/>
      <c r="BL1970" s="240"/>
      <c r="BM1970" s="240"/>
      <c r="BN1970" s="240"/>
      <c r="BO1970" s="240"/>
      <c r="BP1970" s="240"/>
      <c r="BQ1970" s="240"/>
      <c r="BR1970" s="240"/>
      <c r="BS1970" s="240"/>
      <c r="BT1970" s="240"/>
      <c r="BU1970" s="240"/>
      <c r="BV1970" s="239"/>
      <c r="BW1970" s="240"/>
      <c r="BX1970" s="240"/>
      <c r="BY1970" s="240"/>
      <c r="BZ1970" s="240"/>
      <c r="CA1970" s="241"/>
      <c r="CB1970" s="241"/>
      <c r="CC1970" s="241"/>
      <c r="CD1970" s="241"/>
      <c r="CE1970" s="240"/>
    </row>
    <row r="1971" spans="1:83" ht="14.4" x14ac:dyDescent="0.3">
      <c r="A1971" s="271"/>
      <c r="B1971" s="272"/>
      <c r="C1971" s="273"/>
      <c r="D1971" s="273"/>
      <c r="E1971" s="273"/>
      <c r="F1971" s="273"/>
      <c r="G1971" s="273"/>
      <c r="H1971" s="273"/>
      <c r="I1971" s="273"/>
      <c r="J1971" s="273"/>
      <c r="K1971" s="273"/>
      <c r="L1971" s="273"/>
      <c r="M1971" s="273"/>
      <c r="BE1971" s="270"/>
      <c r="BH1971" s="249"/>
      <c r="BI1971" s="249"/>
      <c r="BJ1971" s="249"/>
      <c r="BK1971" s="249"/>
      <c r="BL1971" s="249"/>
      <c r="BM1971" s="249"/>
      <c r="BN1971" s="249"/>
      <c r="BO1971" s="249"/>
      <c r="BP1971" s="249"/>
      <c r="BQ1971" s="249"/>
      <c r="BR1971" s="249"/>
      <c r="BS1971" s="249"/>
      <c r="BT1971" s="249"/>
      <c r="BU1971" s="249"/>
      <c r="BV1971" s="249"/>
      <c r="BW1971" s="249"/>
      <c r="BX1971" s="249"/>
      <c r="BY1971" s="249"/>
      <c r="BZ1971" s="249"/>
      <c r="CE1971" s="249"/>
    </row>
    <row r="1972" spans="1:83" ht="14.4" x14ac:dyDescent="0.3">
      <c r="A1972" s="271"/>
      <c r="B1972" s="272"/>
      <c r="C1972" s="273"/>
      <c r="D1972" s="273"/>
      <c r="E1972" s="273"/>
      <c r="F1972" s="273"/>
      <c r="G1972" s="273"/>
      <c r="H1972" s="273"/>
      <c r="I1972" s="273"/>
      <c r="J1972" s="273"/>
      <c r="K1972" s="273"/>
      <c r="L1972" s="273"/>
      <c r="M1972" s="273"/>
      <c r="BE1972" s="270"/>
      <c r="BH1972" s="240"/>
      <c r="BI1972" s="240"/>
      <c r="BJ1972" s="240"/>
      <c r="BK1972" s="240"/>
      <c r="BL1972" s="240"/>
      <c r="BM1972" s="240"/>
      <c r="BN1972" s="240"/>
      <c r="BO1972" s="240"/>
      <c r="BP1972" s="240"/>
      <c r="BQ1972" s="240"/>
      <c r="BR1972" s="240"/>
      <c r="BS1972" s="240"/>
      <c r="BT1972" s="240"/>
      <c r="BU1972" s="240"/>
      <c r="BV1972" s="239"/>
      <c r="BW1972" s="240"/>
      <c r="BX1972" s="240"/>
      <c r="BY1972" s="240"/>
      <c r="BZ1972" s="240"/>
      <c r="CA1972" s="241"/>
      <c r="CB1972" s="241"/>
      <c r="CC1972" s="241"/>
      <c r="CD1972" s="241"/>
      <c r="CE1972" s="240"/>
    </row>
    <row r="1973" spans="1:83" ht="14.4" x14ac:dyDescent="0.3">
      <c r="A1973" s="271"/>
      <c r="B1973" s="272"/>
      <c r="C1973" s="273"/>
      <c r="D1973" s="273"/>
      <c r="E1973" s="273"/>
      <c r="F1973" s="273"/>
      <c r="G1973" s="273"/>
      <c r="H1973" s="273"/>
      <c r="I1973" s="273"/>
      <c r="J1973" s="273"/>
      <c r="K1973" s="273"/>
      <c r="L1973" s="273"/>
      <c r="M1973" s="273"/>
      <c r="BE1973" s="270"/>
      <c r="BH1973" s="249"/>
      <c r="BI1973" s="249"/>
      <c r="BJ1973" s="249"/>
      <c r="BK1973" s="249"/>
      <c r="BL1973" s="249"/>
      <c r="BM1973" s="249"/>
      <c r="BN1973" s="249"/>
      <c r="BO1973" s="249"/>
      <c r="BP1973" s="249"/>
      <c r="BQ1973" s="249"/>
      <c r="BR1973" s="249"/>
      <c r="BS1973" s="249"/>
      <c r="BT1973" s="249"/>
      <c r="BU1973" s="249"/>
      <c r="BV1973" s="249"/>
      <c r="BW1973" s="249"/>
      <c r="BX1973" s="249"/>
      <c r="BY1973" s="249"/>
      <c r="BZ1973" s="249"/>
      <c r="CE1973" s="249"/>
    </row>
    <row r="1974" spans="1:83" ht="14.4" x14ac:dyDescent="0.3">
      <c r="A1974" s="271"/>
      <c r="B1974" s="272"/>
      <c r="C1974" s="273"/>
      <c r="D1974" s="273"/>
      <c r="E1974" s="273"/>
      <c r="F1974" s="273"/>
      <c r="G1974" s="273"/>
      <c r="H1974" s="273"/>
      <c r="I1974" s="273"/>
      <c r="J1974" s="273"/>
      <c r="K1974" s="273"/>
      <c r="L1974" s="273"/>
      <c r="M1974" s="273"/>
      <c r="BE1974" s="270"/>
      <c r="BH1974" s="249"/>
      <c r="BI1974" s="249"/>
      <c r="BJ1974" s="249"/>
      <c r="BK1974" s="249"/>
      <c r="BL1974" s="249"/>
      <c r="BM1974" s="249"/>
      <c r="BN1974" s="249"/>
      <c r="BO1974" s="249"/>
      <c r="BP1974" s="249"/>
      <c r="BQ1974" s="249"/>
      <c r="BR1974" s="249"/>
      <c r="BS1974" s="249"/>
      <c r="BT1974" s="249"/>
      <c r="BU1974" s="249"/>
      <c r="BV1974" s="249"/>
      <c r="BW1974" s="249"/>
      <c r="BX1974" s="249"/>
      <c r="BY1974" s="249"/>
      <c r="BZ1974" s="249"/>
      <c r="CE1974" s="249"/>
    </row>
    <row r="1975" spans="1:83" ht="14.4" x14ac:dyDescent="0.3">
      <c r="A1975" s="271"/>
      <c r="B1975" s="272"/>
      <c r="C1975" s="273"/>
      <c r="D1975" s="273"/>
      <c r="E1975" s="273"/>
      <c r="F1975" s="273"/>
      <c r="G1975" s="273"/>
      <c r="H1975" s="273"/>
      <c r="I1975" s="273"/>
      <c r="J1975" s="273"/>
      <c r="K1975" s="273"/>
      <c r="L1975" s="273"/>
      <c r="M1975" s="273"/>
      <c r="BE1975" s="270"/>
      <c r="BH1975" s="240"/>
      <c r="BI1975" s="240"/>
      <c r="BJ1975" s="240"/>
      <c r="BK1975" s="240"/>
      <c r="BL1975" s="240"/>
      <c r="BM1975" s="240"/>
      <c r="BN1975" s="240"/>
      <c r="BO1975" s="240"/>
      <c r="BP1975" s="240"/>
      <c r="BQ1975" s="240"/>
      <c r="BR1975" s="240"/>
      <c r="BS1975" s="240"/>
      <c r="BT1975" s="240"/>
      <c r="BU1975" s="240"/>
      <c r="BV1975" s="239"/>
      <c r="BW1975" s="240"/>
      <c r="BX1975" s="240"/>
      <c r="BY1975" s="240"/>
      <c r="BZ1975" s="240"/>
      <c r="CA1975" s="241"/>
      <c r="CB1975" s="241"/>
      <c r="CC1975" s="241"/>
      <c r="CD1975" s="241"/>
      <c r="CE1975" s="240"/>
    </row>
    <row r="1976" spans="1:83" ht="14.4" x14ac:dyDescent="0.3">
      <c r="A1976" s="271"/>
      <c r="B1976" s="272"/>
      <c r="C1976" s="273"/>
      <c r="D1976" s="273"/>
      <c r="E1976" s="273"/>
      <c r="F1976" s="273"/>
      <c r="G1976" s="273"/>
      <c r="H1976" s="273"/>
      <c r="I1976" s="273"/>
      <c r="J1976" s="273"/>
      <c r="K1976" s="273"/>
      <c r="L1976" s="273"/>
      <c r="M1976" s="273"/>
      <c r="BE1976" s="270"/>
      <c r="BH1976" s="240"/>
      <c r="BI1976" s="240"/>
      <c r="BJ1976" s="240"/>
      <c r="BK1976" s="240"/>
      <c r="BL1976" s="240"/>
      <c r="BM1976" s="240"/>
      <c r="BN1976" s="240"/>
      <c r="BO1976" s="240"/>
      <c r="BP1976" s="240"/>
      <c r="BQ1976" s="240"/>
      <c r="BR1976" s="240"/>
      <c r="BS1976" s="240"/>
      <c r="BT1976" s="240"/>
      <c r="BU1976" s="240"/>
      <c r="BV1976" s="239"/>
      <c r="BW1976" s="240"/>
      <c r="BX1976" s="240"/>
      <c r="BY1976" s="240"/>
      <c r="BZ1976" s="240"/>
      <c r="CA1976" s="241"/>
      <c r="CB1976" s="241"/>
      <c r="CC1976" s="241"/>
      <c r="CD1976" s="241"/>
      <c r="CE1976" s="240"/>
    </row>
    <row r="1977" spans="1:83" ht="14.4" x14ac:dyDescent="0.3">
      <c r="A1977" s="271"/>
      <c r="B1977" s="272"/>
      <c r="C1977" s="273"/>
      <c r="D1977" s="273"/>
      <c r="E1977" s="273"/>
      <c r="F1977" s="273"/>
      <c r="G1977" s="273"/>
      <c r="H1977" s="273"/>
      <c r="I1977" s="273"/>
      <c r="J1977" s="273"/>
      <c r="K1977" s="273"/>
      <c r="L1977" s="273"/>
      <c r="M1977" s="273"/>
      <c r="BE1977" s="270"/>
      <c r="BH1977" s="249"/>
      <c r="BI1977" s="249"/>
      <c r="BJ1977" s="249"/>
      <c r="BK1977" s="249"/>
      <c r="BL1977" s="249"/>
      <c r="BM1977" s="249"/>
      <c r="BN1977" s="249"/>
      <c r="BO1977" s="249"/>
      <c r="BP1977" s="249"/>
      <c r="BQ1977" s="249"/>
      <c r="BR1977" s="249"/>
      <c r="BS1977" s="249"/>
      <c r="BT1977" s="249"/>
      <c r="BU1977" s="249"/>
      <c r="BV1977" s="249"/>
      <c r="BW1977" s="249"/>
      <c r="BX1977" s="249"/>
      <c r="BY1977" s="249"/>
      <c r="BZ1977" s="249"/>
      <c r="CE1977" s="249"/>
    </row>
    <row r="1978" spans="1:83" ht="14.4" x14ac:dyDescent="0.3">
      <c r="A1978" s="271"/>
      <c r="B1978" s="272"/>
      <c r="C1978" s="273"/>
      <c r="D1978" s="273"/>
      <c r="E1978" s="273"/>
      <c r="F1978" s="273"/>
      <c r="G1978" s="273"/>
      <c r="H1978" s="273"/>
      <c r="I1978" s="273"/>
      <c r="J1978" s="273"/>
      <c r="K1978" s="273"/>
      <c r="L1978" s="273"/>
      <c r="M1978" s="273"/>
      <c r="BE1978" s="270"/>
      <c r="BH1978" s="249"/>
      <c r="BI1978" s="249"/>
      <c r="BJ1978" s="249"/>
      <c r="BK1978" s="249"/>
      <c r="BL1978" s="249"/>
      <c r="BM1978" s="249"/>
      <c r="BN1978" s="249"/>
      <c r="BO1978" s="249"/>
      <c r="BP1978" s="249"/>
      <c r="BQ1978" s="249"/>
      <c r="BR1978" s="249"/>
      <c r="BS1978" s="249"/>
      <c r="BT1978" s="249"/>
      <c r="BU1978" s="249"/>
      <c r="BV1978" s="249"/>
      <c r="BW1978" s="249"/>
      <c r="BX1978" s="249"/>
      <c r="BY1978" s="249"/>
      <c r="BZ1978" s="249"/>
      <c r="CE1978" s="249"/>
    </row>
    <row r="1979" spans="1:83" ht="14.4" x14ac:dyDescent="0.3">
      <c r="A1979" s="271"/>
      <c r="B1979" s="272"/>
      <c r="C1979" s="273"/>
      <c r="D1979" s="273"/>
      <c r="E1979" s="273"/>
      <c r="F1979" s="273"/>
      <c r="G1979" s="273"/>
      <c r="H1979" s="273"/>
      <c r="I1979" s="273"/>
      <c r="J1979" s="273"/>
      <c r="K1979" s="273"/>
      <c r="L1979" s="273"/>
      <c r="M1979" s="273"/>
      <c r="BE1979" s="270"/>
      <c r="BH1979" s="249"/>
      <c r="BI1979" s="249"/>
      <c r="BJ1979" s="249"/>
      <c r="BK1979" s="249"/>
      <c r="BL1979" s="249"/>
      <c r="BM1979" s="249"/>
      <c r="BN1979" s="249"/>
      <c r="BO1979" s="249"/>
      <c r="BP1979" s="249"/>
      <c r="BQ1979" s="249"/>
      <c r="BR1979" s="249"/>
      <c r="BS1979" s="249"/>
      <c r="BT1979" s="249"/>
      <c r="BU1979" s="249"/>
      <c r="BV1979" s="249"/>
      <c r="BW1979" s="249"/>
      <c r="BX1979" s="249"/>
      <c r="BY1979" s="249"/>
      <c r="BZ1979" s="249"/>
      <c r="CE1979" s="249"/>
    </row>
    <row r="1980" spans="1:83" ht="14.4" x14ac:dyDescent="0.3">
      <c r="A1980" s="271"/>
      <c r="B1980" s="272"/>
      <c r="C1980" s="273"/>
      <c r="D1980" s="273"/>
      <c r="E1980" s="273"/>
      <c r="F1980" s="273"/>
      <c r="G1980" s="273"/>
      <c r="H1980" s="273"/>
      <c r="I1980" s="273"/>
      <c r="J1980" s="273"/>
      <c r="K1980" s="273"/>
      <c r="L1980" s="273"/>
      <c r="M1980" s="273"/>
      <c r="BE1980" s="270"/>
      <c r="BH1980" s="240"/>
      <c r="BI1980" s="240"/>
      <c r="BJ1980" s="240"/>
      <c r="BK1980" s="240"/>
      <c r="BL1980" s="240"/>
      <c r="BM1980" s="240"/>
      <c r="BN1980" s="240"/>
      <c r="BO1980" s="240"/>
      <c r="BP1980" s="240"/>
      <c r="BQ1980" s="240"/>
      <c r="BR1980" s="240"/>
      <c r="BS1980" s="240"/>
      <c r="BT1980" s="240"/>
      <c r="BU1980" s="240"/>
      <c r="BV1980" s="239"/>
      <c r="BW1980" s="240"/>
      <c r="BX1980" s="240"/>
      <c r="BY1980" s="240"/>
      <c r="BZ1980" s="240"/>
      <c r="CA1980" s="241"/>
      <c r="CB1980" s="241"/>
      <c r="CC1980" s="241"/>
      <c r="CD1980" s="241"/>
      <c r="CE1980" s="240"/>
    </row>
    <row r="1981" spans="1:83" ht="14.4" x14ac:dyDescent="0.3">
      <c r="A1981" s="271"/>
      <c r="B1981" s="272"/>
      <c r="C1981" s="273"/>
      <c r="D1981" s="273"/>
      <c r="E1981" s="273"/>
      <c r="F1981" s="273"/>
      <c r="G1981" s="273"/>
      <c r="H1981" s="273"/>
      <c r="I1981" s="273"/>
      <c r="J1981" s="273"/>
      <c r="K1981" s="273"/>
      <c r="L1981" s="273"/>
      <c r="M1981" s="273"/>
      <c r="BE1981" s="270"/>
      <c r="BH1981" s="249"/>
      <c r="BI1981" s="249"/>
      <c r="BJ1981" s="249"/>
      <c r="BK1981" s="249"/>
      <c r="BL1981" s="249"/>
      <c r="BM1981" s="249"/>
      <c r="BN1981" s="249"/>
      <c r="BO1981" s="249"/>
      <c r="BP1981" s="249"/>
      <c r="BQ1981" s="249"/>
      <c r="BR1981" s="249"/>
      <c r="BS1981" s="249"/>
      <c r="BT1981" s="249"/>
      <c r="BU1981" s="249"/>
      <c r="BV1981" s="249"/>
      <c r="BW1981" s="249"/>
      <c r="BX1981" s="249"/>
      <c r="BY1981" s="249"/>
      <c r="BZ1981" s="249"/>
      <c r="CE1981" s="249"/>
    </row>
    <row r="1982" spans="1:83" ht="14.4" x14ac:dyDescent="0.3">
      <c r="A1982" s="271"/>
      <c r="B1982" s="272"/>
      <c r="C1982" s="273"/>
      <c r="D1982" s="273"/>
      <c r="E1982" s="273"/>
      <c r="F1982" s="273"/>
      <c r="G1982" s="273"/>
      <c r="H1982" s="273"/>
      <c r="I1982" s="273"/>
      <c r="J1982" s="273"/>
      <c r="K1982" s="273"/>
      <c r="L1982" s="273"/>
      <c r="M1982" s="273"/>
      <c r="BE1982" s="270"/>
      <c r="BH1982" s="240"/>
      <c r="BI1982" s="240"/>
      <c r="BJ1982" s="240"/>
      <c r="BK1982" s="240"/>
      <c r="BL1982" s="240"/>
      <c r="BM1982" s="240"/>
      <c r="BN1982" s="240"/>
      <c r="BO1982" s="240"/>
      <c r="BP1982" s="240"/>
      <c r="BQ1982" s="240"/>
      <c r="BR1982" s="240"/>
      <c r="BS1982" s="240"/>
      <c r="BT1982" s="240"/>
      <c r="BU1982" s="240"/>
      <c r="BV1982" s="239"/>
      <c r="BW1982" s="240"/>
      <c r="BX1982" s="240"/>
      <c r="BY1982" s="240"/>
      <c r="BZ1982" s="240"/>
      <c r="CA1982" s="241"/>
      <c r="CB1982" s="241"/>
      <c r="CC1982" s="241"/>
      <c r="CD1982" s="241"/>
      <c r="CE1982" s="240"/>
    </row>
    <row r="1983" spans="1:83" ht="14.4" x14ac:dyDescent="0.3">
      <c r="A1983" s="271"/>
      <c r="B1983" s="272"/>
      <c r="C1983" s="273"/>
      <c r="D1983" s="273"/>
      <c r="E1983" s="273"/>
      <c r="F1983" s="273"/>
      <c r="G1983" s="273"/>
      <c r="H1983" s="273"/>
      <c r="I1983" s="273"/>
      <c r="J1983" s="273"/>
      <c r="K1983" s="273"/>
      <c r="L1983" s="273"/>
      <c r="M1983" s="273"/>
      <c r="BE1983" s="270"/>
      <c r="BH1983" s="249"/>
      <c r="BI1983" s="249"/>
      <c r="BJ1983" s="249"/>
      <c r="BK1983" s="249"/>
      <c r="BL1983" s="249"/>
      <c r="BM1983" s="249"/>
      <c r="BN1983" s="249"/>
      <c r="BO1983" s="249"/>
      <c r="BP1983" s="249"/>
      <c r="BQ1983" s="249"/>
      <c r="BR1983" s="249"/>
      <c r="BS1983" s="249"/>
      <c r="BT1983" s="249"/>
      <c r="BU1983" s="249"/>
      <c r="BV1983" s="249"/>
      <c r="BW1983" s="249"/>
      <c r="BX1983" s="249"/>
      <c r="BY1983" s="249"/>
      <c r="BZ1983" s="249"/>
      <c r="CE1983" s="249"/>
    </row>
    <row r="1984" spans="1:83" ht="14.4" x14ac:dyDescent="0.3">
      <c r="A1984" s="271"/>
      <c r="B1984" s="272"/>
      <c r="C1984" s="273"/>
      <c r="D1984" s="273"/>
      <c r="E1984" s="273"/>
      <c r="F1984" s="273"/>
      <c r="G1984" s="273"/>
      <c r="H1984" s="273"/>
      <c r="I1984" s="273"/>
      <c r="J1984" s="273"/>
      <c r="K1984" s="273"/>
      <c r="L1984" s="273"/>
      <c r="M1984" s="273"/>
      <c r="BE1984" s="270"/>
      <c r="BH1984" s="240"/>
      <c r="BI1984" s="240"/>
      <c r="BJ1984" s="240"/>
      <c r="BK1984" s="240"/>
      <c r="BL1984" s="240"/>
      <c r="BM1984" s="240"/>
      <c r="BN1984" s="240"/>
      <c r="BO1984" s="240"/>
      <c r="BP1984" s="240"/>
      <c r="BQ1984" s="240"/>
      <c r="BR1984" s="240"/>
      <c r="BS1984" s="240"/>
      <c r="BT1984" s="240"/>
      <c r="BU1984" s="240"/>
      <c r="BV1984" s="239"/>
      <c r="BW1984" s="240"/>
      <c r="BX1984" s="240"/>
      <c r="BY1984" s="240"/>
      <c r="BZ1984" s="240"/>
      <c r="CA1984" s="241"/>
      <c r="CB1984" s="241"/>
      <c r="CC1984" s="241"/>
      <c r="CD1984" s="241"/>
      <c r="CE1984" s="240"/>
    </row>
    <row r="1985" spans="1:83" ht="14.4" x14ac:dyDescent="0.3">
      <c r="A1985" s="271"/>
      <c r="B1985" s="272"/>
      <c r="C1985" s="273"/>
      <c r="D1985" s="273"/>
      <c r="E1985" s="273"/>
      <c r="F1985" s="273"/>
      <c r="G1985" s="273"/>
      <c r="H1985" s="273"/>
      <c r="I1985" s="273"/>
      <c r="J1985" s="273"/>
      <c r="K1985" s="273"/>
      <c r="L1985" s="273"/>
      <c r="M1985" s="273"/>
      <c r="BE1985" s="270"/>
      <c r="BH1985" s="240"/>
      <c r="BI1985" s="240"/>
      <c r="BJ1985" s="240"/>
      <c r="BK1985" s="240"/>
      <c r="BL1985" s="240"/>
      <c r="BM1985" s="240"/>
      <c r="BN1985" s="240"/>
      <c r="BO1985" s="240"/>
      <c r="BP1985" s="240"/>
      <c r="BQ1985" s="240"/>
      <c r="BR1985" s="240"/>
      <c r="BS1985" s="240"/>
      <c r="BT1985" s="240"/>
      <c r="BU1985" s="240"/>
      <c r="BV1985" s="239"/>
      <c r="BW1985" s="240"/>
      <c r="BX1985" s="240"/>
      <c r="BY1985" s="240"/>
      <c r="BZ1985" s="240"/>
      <c r="CA1985" s="241"/>
      <c r="CB1985" s="241"/>
      <c r="CC1985" s="241"/>
      <c r="CD1985" s="241"/>
      <c r="CE1985" s="240"/>
    </row>
    <row r="1986" spans="1:83" ht="14.4" x14ac:dyDescent="0.3">
      <c r="A1986" s="271"/>
      <c r="B1986" s="272"/>
      <c r="C1986" s="273"/>
      <c r="D1986" s="273"/>
      <c r="E1986" s="273"/>
      <c r="F1986" s="273"/>
      <c r="G1986" s="273"/>
      <c r="H1986" s="273"/>
      <c r="I1986" s="273"/>
      <c r="J1986" s="273"/>
      <c r="K1986" s="273"/>
      <c r="L1986" s="273"/>
      <c r="M1986" s="273"/>
      <c r="BE1986" s="270"/>
      <c r="BH1986" s="249"/>
      <c r="BI1986" s="249"/>
      <c r="BJ1986" s="249"/>
      <c r="BK1986" s="249"/>
      <c r="BL1986" s="249"/>
      <c r="BM1986" s="249"/>
      <c r="BN1986" s="249"/>
      <c r="BO1986" s="249"/>
      <c r="BP1986" s="249"/>
      <c r="BQ1986" s="249"/>
      <c r="BR1986" s="249"/>
      <c r="BS1986" s="249"/>
      <c r="BT1986" s="249"/>
      <c r="BU1986" s="249"/>
      <c r="BV1986" s="249"/>
      <c r="BW1986" s="249"/>
      <c r="BX1986" s="249"/>
      <c r="BY1986" s="249"/>
      <c r="BZ1986" s="249"/>
      <c r="CE1986" s="249"/>
    </row>
    <row r="1987" spans="1:83" ht="14.4" x14ac:dyDescent="0.3">
      <c r="A1987" s="271"/>
      <c r="B1987" s="272"/>
      <c r="C1987" s="273"/>
      <c r="D1987" s="273"/>
      <c r="E1987" s="273"/>
      <c r="F1987" s="273"/>
      <c r="G1987" s="273"/>
      <c r="H1987" s="273"/>
      <c r="I1987" s="273"/>
      <c r="J1987" s="273"/>
      <c r="K1987" s="273"/>
      <c r="L1987" s="273"/>
      <c r="M1987" s="273"/>
      <c r="BE1987" s="270"/>
      <c r="BH1987" s="249"/>
      <c r="BI1987" s="249"/>
      <c r="BJ1987" s="249"/>
      <c r="BK1987" s="249"/>
      <c r="BL1987" s="249"/>
      <c r="BM1987" s="249"/>
      <c r="BN1987" s="249"/>
      <c r="BO1987" s="249"/>
      <c r="BP1987" s="249"/>
      <c r="BQ1987" s="249"/>
      <c r="BR1987" s="249"/>
      <c r="BS1987" s="249"/>
      <c r="BT1987" s="249"/>
      <c r="BU1987" s="249"/>
      <c r="BV1987" s="249"/>
      <c r="BW1987" s="249"/>
      <c r="BX1987" s="249"/>
      <c r="BY1987" s="249"/>
      <c r="BZ1987" s="249"/>
      <c r="CE1987" s="249"/>
    </row>
    <row r="1988" spans="1:83" ht="14.4" x14ac:dyDescent="0.3">
      <c r="A1988" s="271"/>
      <c r="B1988" s="272"/>
      <c r="C1988" s="273"/>
      <c r="D1988" s="273"/>
      <c r="E1988" s="273"/>
      <c r="F1988" s="273"/>
      <c r="G1988" s="273"/>
      <c r="H1988" s="273"/>
      <c r="I1988" s="273"/>
      <c r="J1988" s="273"/>
      <c r="K1988" s="273"/>
      <c r="L1988" s="273"/>
      <c r="M1988" s="273"/>
      <c r="BE1988" s="270"/>
      <c r="BH1988" s="240"/>
      <c r="BI1988" s="240"/>
      <c r="BJ1988" s="240"/>
      <c r="BK1988" s="240"/>
      <c r="BL1988" s="240"/>
      <c r="BM1988" s="240"/>
      <c r="BN1988" s="240"/>
      <c r="BO1988" s="240"/>
      <c r="BP1988" s="240"/>
      <c r="BQ1988" s="240"/>
      <c r="BR1988" s="240"/>
      <c r="BS1988" s="240"/>
      <c r="BT1988" s="240"/>
      <c r="BU1988" s="240"/>
      <c r="BV1988" s="239"/>
      <c r="BW1988" s="240"/>
      <c r="BX1988" s="240"/>
      <c r="BY1988" s="240"/>
      <c r="BZ1988" s="240"/>
      <c r="CA1988" s="241"/>
      <c r="CB1988" s="241"/>
      <c r="CC1988" s="241"/>
      <c r="CD1988" s="241"/>
      <c r="CE1988" s="240"/>
    </row>
    <row r="1989" spans="1:83" ht="14.4" x14ac:dyDescent="0.3">
      <c r="A1989" s="271"/>
      <c r="B1989" s="272"/>
      <c r="C1989" s="273"/>
      <c r="D1989" s="273"/>
      <c r="E1989" s="273"/>
      <c r="F1989" s="273"/>
      <c r="G1989" s="273"/>
      <c r="H1989" s="273"/>
      <c r="I1989" s="273"/>
      <c r="J1989" s="273"/>
      <c r="K1989" s="273"/>
      <c r="L1989" s="273"/>
      <c r="M1989" s="273"/>
      <c r="BE1989" s="270"/>
      <c r="BH1989" s="240"/>
      <c r="BI1989" s="240"/>
      <c r="BJ1989" s="240"/>
      <c r="BK1989" s="240"/>
      <c r="BL1989" s="240"/>
      <c r="BM1989" s="240"/>
      <c r="BN1989" s="240"/>
      <c r="BO1989" s="240"/>
      <c r="BP1989" s="240"/>
      <c r="BQ1989" s="240"/>
      <c r="BR1989" s="240"/>
      <c r="BS1989" s="240"/>
      <c r="BT1989" s="240"/>
      <c r="BU1989" s="240"/>
      <c r="BV1989" s="239"/>
      <c r="BW1989" s="240"/>
      <c r="BX1989" s="240"/>
      <c r="BY1989" s="240"/>
      <c r="BZ1989" s="240"/>
      <c r="CA1989" s="241"/>
      <c r="CB1989" s="241"/>
      <c r="CC1989" s="241"/>
      <c r="CD1989" s="241"/>
      <c r="CE1989" s="240"/>
    </row>
    <row r="1990" spans="1:83" ht="14.4" x14ac:dyDescent="0.3">
      <c r="A1990" s="271"/>
      <c r="B1990" s="272"/>
      <c r="C1990" s="273"/>
      <c r="D1990" s="273"/>
      <c r="E1990" s="273"/>
      <c r="F1990" s="273"/>
      <c r="G1990" s="273"/>
      <c r="H1990" s="273"/>
      <c r="I1990" s="273"/>
      <c r="J1990" s="273"/>
      <c r="K1990" s="273"/>
      <c r="L1990" s="273"/>
      <c r="M1990" s="273"/>
      <c r="BE1990" s="270"/>
      <c r="BH1990" s="249"/>
      <c r="BI1990" s="249"/>
      <c r="BJ1990" s="249"/>
      <c r="BK1990" s="249"/>
      <c r="BL1990" s="249"/>
      <c r="BM1990" s="249"/>
      <c r="BN1990" s="249"/>
      <c r="BO1990" s="249"/>
      <c r="BP1990" s="249"/>
      <c r="BQ1990" s="249"/>
      <c r="BR1990" s="249"/>
      <c r="BS1990" s="249"/>
      <c r="BT1990" s="249"/>
      <c r="BU1990" s="249"/>
      <c r="BV1990" s="249"/>
      <c r="BW1990" s="249"/>
      <c r="BX1990" s="249"/>
      <c r="BY1990" s="249"/>
      <c r="BZ1990" s="249"/>
      <c r="CE1990" s="249"/>
    </row>
    <row r="1991" spans="1:83" ht="14.4" x14ac:dyDescent="0.3">
      <c r="A1991" s="271"/>
      <c r="B1991" s="272"/>
      <c r="C1991" s="273"/>
      <c r="D1991" s="273"/>
      <c r="E1991" s="273"/>
      <c r="F1991" s="273"/>
      <c r="G1991" s="273"/>
      <c r="H1991" s="273"/>
      <c r="I1991" s="273"/>
      <c r="J1991" s="273"/>
      <c r="K1991" s="273"/>
      <c r="L1991" s="273"/>
      <c r="M1991" s="273"/>
      <c r="BE1991" s="270"/>
      <c r="BH1991" s="240"/>
      <c r="BI1991" s="240"/>
      <c r="BJ1991" s="240"/>
      <c r="BK1991" s="240"/>
      <c r="BL1991" s="240"/>
      <c r="BM1991" s="240"/>
      <c r="BN1991" s="240"/>
      <c r="BO1991" s="240"/>
      <c r="BP1991" s="240"/>
      <c r="BQ1991" s="240"/>
      <c r="BR1991" s="240"/>
      <c r="BS1991" s="240"/>
      <c r="BT1991" s="240"/>
      <c r="BU1991" s="240"/>
      <c r="BV1991" s="239"/>
      <c r="BW1991" s="240"/>
      <c r="BX1991" s="240"/>
      <c r="BY1991" s="240"/>
      <c r="BZ1991" s="240"/>
      <c r="CA1991" s="241"/>
      <c r="CB1991" s="241"/>
      <c r="CC1991" s="241"/>
      <c r="CD1991" s="241"/>
      <c r="CE1991" s="240"/>
    </row>
    <row r="1992" spans="1:83" ht="14.4" x14ac:dyDescent="0.3">
      <c r="A1992" s="271"/>
      <c r="B1992" s="272"/>
      <c r="C1992" s="273"/>
      <c r="D1992" s="273"/>
      <c r="E1992" s="273"/>
      <c r="F1992" s="273"/>
      <c r="G1992" s="273"/>
      <c r="H1992" s="273"/>
      <c r="I1992" s="273"/>
      <c r="J1992" s="273"/>
      <c r="K1992" s="273"/>
      <c r="L1992" s="273"/>
      <c r="M1992" s="273"/>
      <c r="BE1992" s="270"/>
      <c r="BH1992" s="240"/>
      <c r="BI1992" s="240"/>
      <c r="BJ1992" s="240"/>
      <c r="BK1992" s="240"/>
      <c r="BL1992" s="240"/>
      <c r="BM1992" s="240"/>
      <c r="BN1992" s="240"/>
      <c r="BO1992" s="240"/>
      <c r="BP1992" s="240"/>
      <c r="BQ1992" s="240"/>
      <c r="BR1992" s="240"/>
      <c r="BS1992" s="240"/>
      <c r="BT1992" s="240"/>
      <c r="BU1992" s="240"/>
      <c r="BV1992" s="239"/>
      <c r="BW1992" s="240"/>
      <c r="BX1992" s="240"/>
      <c r="BY1992" s="240"/>
      <c r="BZ1992" s="240"/>
      <c r="CA1992" s="241"/>
      <c r="CB1992" s="241"/>
      <c r="CC1992" s="241"/>
      <c r="CD1992" s="241"/>
      <c r="CE1992" s="240"/>
    </row>
    <row r="1993" spans="1:83" ht="14.4" x14ac:dyDescent="0.3">
      <c r="A1993" s="271"/>
      <c r="B1993" s="272"/>
      <c r="C1993" s="273"/>
      <c r="D1993" s="273"/>
      <c r="E1993" s="273"/>
      <c r="F1993" s="273"/>
      <c r="G1993" s="273"/>
      <c r="H1993" s="273"/>
      <c r="I1993" s="273"/>
      <c r="J1993" s="273"/>
      <c r="K1993" s="273"/>
      <c r="L1993" s="273"/>
      <c r="M1993" s="273"/>
      <c r="BE1993" s="270"/>
      <c r="BH1993" s="240"/>
      <c r="BI1993" s="240"/>
      <c r="BJ1993" s="240"/>
      <c r="BK1993" s="240"/>
      <c r="BL1993" s="240"/>
      <c r="BM1993" s="240"/>
      <c r="BN1993" s="240"/>
      <c r="BO1993" s="240"/>
      <c r="BP1993" s="240"/>
      <c r="BQ1993" s="240"/>
      <c r="BR1993" s="240"/>
      <c r="BS1993" s="240"/>
      <c r="BT1993" s="240"/>
      <c r="BU1993" s="240"/>
      <c r="BV1993" s="239"/>
      <c r="BW1993" s="240"/>
      <c r="BX1993" s="240"/>
      <c r="BY1993" s="240"/>
      <c r="BZ1993" s="240"/>
      <c r="CA1993" s="241"/>
      <c r="CB1993" s="241"/>
      <c r="CC1993" s="241"/>
      <c r="CD1993" s="241"/>
      <c r="CE1993" s="240"/>
    </row>
    <row r="1994" spans="1:83" ht="14.4" x14ac:dyDescent="0.3">
      <c r="A1994" s="271"/>
      <c r="B1994" s="272"/>
      <c r="C1994" s="273"/>
      <c r="D1994" s="273"/>
      <c r="E1994" s="273"/>
      <c r="F1994" s="273"/>
      <c r="G1994" s="273"/>
      <c r="H1994" s="273"/>
      <c r="I1994" s="273"/>
      <c r="J1994" s="273"/>
      <c r="K1994" s="273"/>
      <c r="L1994" s="273"/>
      <c r="M1994" s="273"/>
      <c r="BE1994" s="270"/>
      <c r="BH1994" s="249"/>
      <c r="BI1994" s="249"/>
      <c r="BJ1994" s="249"/>
      <c r="BK1994" s="249"/>
      <c r="BL1994" s="249"/>
      <c r="BM1994" s="249"/>
      <c r="BN1994" s="249"/>
      <c r="BO1994" s="249"/>
      <c r="BP1994" s="249"/>
      <c r="BQ1994" s="249"/>
      <c r="BR1994" s="249"/>
      <c r="BS1994" s="249"/>
      <c r="BT1994" s="249"/>
      <c r="BU1994" s="249"/>
      <c r="BV1994" s="249"/>
      <c r="BW1994" s="249"/>
      <c r="BX1994" s="249"/>
      <c r="BY1994" s="249"/>
      <c r="BZ1994" s="249"/>
      <c r="CE1994" s="249"/>
    </row>
    <row r="1995" spans="1:83" ht="14.4" x14ac:dyDescent="0.3">
      <c r="A1995" s="271"/>
      <c r="B1995" s="272"/>
      <c r="C1995" s="273"/>
      <c r="D1995" s="273"/>
      <c r="E1995" s="273"/>
      <c r="F1995" s="273"/>
      <c r="G1995" s="273"/>
      <c r="H1995" s="273"/>
      <c r="I1995" s="273"/>
      <c r="J1995" s="273"/>
      <c r="K1995" s="273"/>
      <c r="L1995" s="273"/>
      <c r="M1995" s="273"/>
      <c r="BE1995" s="270"/>
      <c r="BH1995" s="249"/>
      <c r="BI1995" s="249"/>
      <c r="BJ1995" s="249"/>
      <c r="BK1995" s="249"/>
      <c r="BL1995" s="249"/>
      <c r="BM1995" s="249"/>
      <c r="BN1995" s="249"/>
      <c r="BO1995" s="249"/>
      <c r="BP1995" s="249"/>
      <c r="BQ1995" s="249"/>
      <c r="BR1995" s="249"/>
      <c r="BS1995" s="249"/>
      <c r="BT1995" s="249"/>
      <c r="BU1995" s="249"/>
      <c r="BV1995" s="249"/>
      <c r="BW1995" s="249"/>
      <c r="BX1995" s="249"/>
      <c r="BY1995" s="249"/>
      <c r="BZ1995" s="249"/>
      <c r="CE1995" s="249"/>
    </row>
    <row r="1996" spans="1:83" ht="14.4" x14ac:dyDescent="0.3">
      <c r="A1996" s="271"/>
      <c r="B1996" s="272"/>
      <c r="C1996" s="273"/>
      <c r="D1996" s="273"/>
      <c r="E1996" s="273"/>
      <c r="F1996" s="273"/>
      <c r="G1996" s="273"/>
      <c r="H1996" s="273"/>
      <c r="I1996" s="273"/>
      <c r="J1996" s="273"/>
      <c r="K1996" s="273"/>
      <c r="L1996" s="273"/>
      <c r="M1996" s="273"/>
      <c r="BE1996" s="270"/>
      <c r="BH1996" s="249"/>
      <c r="BI1996" s="249"/>
      <c r="BJ1996" s="249"/>
      <c r="BK1996" s="249"/>
      <c r="BL1996" s="249"/>
      <c r="BM1996" s="249"/>
      <c r="BN1996" s="249"/>
      <c r="BO1996" s="249"/>
      <c r="BP1996" s="249"/>
      <c r="BQ1996" s="249"/>
      <c r="BR1996" s="249"/>
      <c r="BS1996" s="249"/>
      <c r="BT1996" s="249"/>
      <c r="BU1996" s="249"/>
      <c r="BV1996" s="249"/>
      <c r="BW1996" s="249"/>
      <c r="BX1996" s="249"/>
      <c r="BY1996" s="249"/>
      <c r="BZ1996" s="249"/>
      <c r="CE1996" s="249"/>
    </row>
    <row r="1997" spans="1:83" ht="14.4" x14ac:dyDescent="0.3">
      <c r="A1997" s="271"/>
      <c r="B1997" s="272"/>
      <c r="C1997" s="273"/>
      <c r="D1997" s="273"/>
      <c r="E1997" s="273"/>
      <c r="F1997" s="273"/>
      <c r="G1997" s="273"/>
      <c r="H1997" s="273"/>
      <c r="I1997" s="273"/>
      <c r="J1997" s="273"/>
      <c r="K1997" s="273"/>
      <c r="L1997" s="273"/>
      <c r="M1997" s="273"/>
      <c r="BE1997" s="270"/>
      <c r="BH1997" s="249"/>
      <c r="BI1997" s="249"/>
      <c r="BJ1997" s="249"/>
      <c r="BK1997" s="249"/>
      <c r="BL1997" s="249"/>
      <c r="BM1997" s="249"/>
      <c r="BN1997" s="249"/>
      <c r="BO1997" s="249"/>
      <c r="BP1997" s="249"/>
      <c r="BQ1997" s="249"/>
      <c r="BR1997" s="249"/>
      <c r="BS1997" s="249"/>
      <c r="BT1997" s="249"/>
      <c r="BU1997" s="249"/>
      <c r="BV1997" s="249"/>
      <c r="BW1997" s="249"/>
      <c r="BX1997" s="249"/>
      <c r="BY1997" s="249"/>
      <c r="BZ1997" s="249"/>
      <c r="CE1997" s="249"/>
    </row>
    <row r="1998" spans="1:83" ht="14.4" x14ac:dyDescent="0.3">
      <c r="A1998" s="271"/>
      <c r="B1998" s="272"/>
      <c r="C1998" s="273"/>
      <c r="D1998" s="273"/>
      <c r="E1998" s="273"/>
      <c r="F1998" s="273"/>
      <c r="G1998" s="273"/>
      <c r="H1998" s="273"/>
      <c r="I1998" s="273"/>
      <c r="J1998" s="273"/>
      <c r="K1998" s="273"/>
      <c r="L1998" s="273"/>
      <c r="M1998" s="273"/>
      <c r="BE1998" s="270"/>
      <c r="BH1998" s="240"/>
      <c r="BI1998" s="240"/>
      <c r="BJ1998" s="240"/>
      <c r="BK1998" s="240"/>
      <c r="BL1998" s="240"/>
      <c r="BM1998" s="240"/>
      <c r="BN1998" s="240"/>
      <c r="BO1998" s="240"/>
      <c r="BP1998" s="240"/>
      <c r="BQ1998" s="240"/>
      <c r="BR1998" s="240"/>
      <c r="BS1998" s="240"/>
      <c r="BT1998" s="240"/>
      <c r="BU1998" s="240"/>
      <c r="BV1998" s="239"/>
      <c r="BW1998" s="240"/>
      <c r="BX1998" s="240"/>
      <c r="BY1998" s="240"/>
      <c r="BZ1998" s="240"/>
      <c r="CA1998" s="241"/>
      <c r="CB1998" s="241"/>
      <c r="CC1998" s="241"/>
      <c r="CD1998" s="241"/>
      <c r="CE1998" s="240"/>
    </row>
    <row r="1999" spans="1:83" ht="14.4" x14ac:dyDescent="0.3">
      <c r="A1999" s="271"/>
      <c r="B1999" s="272"/>
      <c r="C1999" s="273"/>
      <c r="D1999" s="273"/>
      <c r="E1999" s="273"/>
      <c r="F1999" s="273"/>
      <c r="G1999" s="273"/>
      <c r="H1999" s="273"/>
      <c r="I1999" s="273"/>
      <c r="J1999" s="273"/>
      <c r="K1999" s="273"/>
      <c r="L1999" s="273"/>
      <c r="M1999" s="273"/>
      <c r="BE1999" s="270"/>
      <c r="BH1999" s="240"/>
      <c r="BI1999" s="240"/>
      <c r="BJ1999" s="240"/>
      <c r="BK1999" s="240"/>
      <c r="BL1999" s="240"/>
      <c r="BM1999" s="240"/>
      <c r="BN1999" s="240"/>
      <c r="BO1999" s="240"/>
      <c r="BP1999" s="240"/>
      <c r="BQ1999" s="240"/>
      <c r="BR1999" s="240"/>
      <c r="BS1999" s="240"/>
      <c r="BT1999" s="240"/>
      <c r="BU1999" s="240"/>
      <c r="BV1999" s="239"/>
      <c r="BW1999" s="240"/>
      <c r="BX1999" s="240"/>
      <c r="BY1999" s="240"/>
      <c r="BZ1999" s="240"/>
      <c r="CA1999" s="241"/>
      <c r="CB1999" s="241"/>
      <c r="CC1999" s="241"/>
      <c r="CD1999" s="241"/>
      <c r="CE1999" s="240"/>
    </row>
    <row r="2000" spans="1:83" ht="14.4" x14ac:dyDescent="0.3">
      <c r="A2000" s="271"/>
      <c r="B2000" s="272"/>
      <c r="C2000" s="273"/>
      <c r="D2000" s="273"/>
      <c r="E2000" s="273"/>
      <c r="F2000" s="273"/>
      <c r="G2000" s="273"/>
      <c r="H2000" s="273"/>
      <c r="I2000" s="273"/>
      <c r="J2000" s="273"/>
      <c r="K2000" s="273"/>
      <c r="L2000" s="273"/>
      <c r="M2000" s="273"/>
      <c r="BE2000" s="270"/>
      <c r="BH2000" s="249"/>
      <c r="BI2000" s="249"/>
      <c r="BJ2000" s="249"/>
      <c r="BK2000" s="249"/>
      <c r="BL2000" s="249"/>
      <c r="BM2000" s="249"/>
      <c r="BN2000" s="249"/>
      <c r="BO2000" s="249"/>
      <c r="BP2000" s="249"/>
      <c r="BQ2000" s="249"/>
      <c r="BR2000" s="249"/>
      <c r="BS2000" s="249"/>
      <c r="BT2000" s="249"/>
      <c r="BU2000" s="249"/>
      <c r="BV2000" s="249"/>
      <c r="BW2000" s="249"/>
      <c r="BX2000" s="249"/>
      <c r="BY2000" s="249"/>
      <c r="BZ2000" s="249"/>
      <c r="CE2000" s="249"/>
    </row>
    <row r="2001" spans="1:83" ht="14.4" x14ac:dyDescent="0.3">
      <c r="A2001" s="271"/>
      <c r="B2001" s="272"/>
      <c r="C2001" s="273"/>
      <c r="D2001" s="273"/>
      <c r="E2001" s="273"/>
      <c r="F2001" s="273"/>
      <c r="G2001" s="273"/>
      <c r="H2001" s="273"/>
      <c r="I2001" s="273"/>
      <c r="J2001" s="273"/>
      <c r="K2001" s="273"/>
      <c r="L2001" s="273"/>
      <c r="M2001" s="273"/>
      <c r="BE2001" s="270"/>
      <c r="BH2001" s="249"/>
      <c r="BI2001" s="249"/>
      <c r="BJ2001" s="249"/>
      <c r="BK2001" s="249"/>
      <c r="BL2001" s="249"/>
      <c r="BM2001" s="249"/>
      <c r="BN2001" s="249"/>
      <c r="BO2001" s="249"/>
      <c r="BP2001" s="249"/>
      <c r="BQ2001" s="249"/>
      <c r="BR2001" s="249"/>
      <c r="BS2001" s="249"/>
      <c r="BT2001" s="249"/>
      <c r="BU2001" s="249"/>
      <c r="BV2001" s="249"/>
      <c r="BW2001" s="249"/>
      <c r="BX2001" s="249"/>
      <c r="BY2001" s="249"/>
      <c r="BZ2001" s="249"/>
      <c r="CE2001" s="249"/>
    </row>
    <row r="2002" spans="1:83" ht="14.4" x14ac:dyDescent="0.3">
      <c r="A2002" s="271"/>
      <c r="B2002" s="272"/>
      <c r="C2002" s="273"/>
      <c r="D2002" s="273"/>
      <c r="E2002" s="273"/>
      <c r="F2002" s="273"/>
      <c r="G2002" s="273"/>
      <c r="H2002" s="273"/>
      <c r="I2002" s="273"/>
      <c r="J2002" s="273"/>
      <c r="K2002" s="273"/>
      <c r="L2002" s="273"/>
      <c r="M2002" s="273"/>
      <c r="BE2002" s="270"/>
      <c r="BH2002" s="249"/>
      <c r="BI2002" s="249"/>
      <c r="BJ2002" s="249"/>
      <c r="BK2002" s="249"/>
      <c r="BL2002" s="249"/>
      <c r="BM2002" s="249"/>
      <c r="BN2002" s="249"/>
      <c r="BO2002" s="249"/>
      <c r="BP2002" s="249"/>
      <c r="BQ2002" s="249"/>
      <c r="BR2002" s="249"/>
      <c r="BS2002" s="249"/>
      <c r="BT2002" s="249"/>
      <c r="BU2002" s="249"/>
      <c r="BV2002" s="249"/>
      <c r="BW2002" s="249"/>
      <c r="BX2002" s="249"/>
      <c r="BY2002" s="249"/>
      <c r="BZ2002" s="249"/>
      <c r="CE2002" s="249"/>
    </row>
    <row r="2003" spans="1:83" ht="14.4" x14ac:dyDescent="0.3">
      <c r="A2003" s="271"/>
      <c r="B2003" s="272"/>
      <c r="C2003" s="273"/>
      <c r="D2003" s="273"/>
      <c r="E2003" s="273"/>
      <c r="F2003" s="273"/>
      <c r="G2003" s="273"/>
      <c r="H2003" s="273"/>
      <c r="I2003" s="273"/>
      <c r="J2003" s="273"/>
      <c r="K2003" s="273"/>
      <c r="L2003" s="273"/>
      <c r="M2003" s="273"/>
      <c r="BE2003" s="270"/>
      <c r="BH2003" s="249"/>
      <c r="BI2003" s="249"/>
      <c r="BJ2003" s="249"/>
      <c r="BK2003" s="249"/>
      <c r="BL2003" s="249"/>
      <c r="BM2003" s="249"/>
      <c r="BN2003" s="249"/>
      <c r="BO2003" s="249"/>
      <c r="BP2003" s="249"/>
      <c r="BQ2003" s="249"/>
      <c r="BR2003" s="249"/>
      <c r="BS2003" s="249"/>
      <c r="BT2003" s="249"/>
      <c r="BU2003" s="249"/>
      <c r="BV2003" s="249"/>
      <c r="BW2003" s="249"/>
      <c r="BX2003" s="249"/>
      <c r="BY2003" s="249"/>
      <c r="BZ2003" s="249"/>
      <c r="CE2003" s="249"/>
    </row>
    <row r="2004" spans="1:83" ht="14.4" x14ac:dyDescent="0.3">
      <c r="A2004" s="271"/>
      <c r="B2004" s="272"/>
      <c r="C2004" s="273"/>
      <c r="D2004" s="273"/>
      <c r="E2004" s="273"/>
      <c r="F2004" s="273"/>
      <c r="G2004" s="273"/>
      <c r="H2004" s="273"/>
      <c r="I2004" s="273"/>
      <c r="J2004" s="273"/>
      <c r="K2004" s="273"/>
      <c r="L2004" s="273"/>
      <c r="M2004" s="273"/>
      <c r="BE2004" s="270"/>
      <c r="BH2004" s="249"/>
      <c r="BI2004" s="249"/>
      <c r="BJ2004" s="249"/>
      <c r="BK2004" s="249"/>
      <c r="BL2004" s="249"/>
      <c r="BM2004" s="249"/>
      <c r="BN2004" s="249"/>
      <c r="BO2004" s="249"/>
      <c r="BP2004" s="249"/>
      <c r="BQ2004" s="249"/>
      <c r="BR2004" s="249"/>
      <c r="BS2004" s="249"/>
      <c r="BT2004" s="249"/>
      <c r="BU2004" s="249"/>
      <c r="BV2004" s="249"/>
      <c r="BW2004" s="249"/>
      <c r="BX2004" s="249"/>
      <c r="BY2004" s="249"/>
      <c r="BZ2004" s="249"/>
      <c r="CE2004" s="249"/>
    </row>
    <row r="2005" spans="1:83" ht="14.4" x14ac:dyDescent="0.3">
      <c r="A2005" s="271"/>
      <c r="B2005" s="272"/>
      <c r="C2005" s="273"/>
      <c r="D2005" s="273"/>
      <c r="E2005" s="273"/>
      <c r="F2005" s="273"/>
      <c r="G2005" s="273"/>
      <c r="H2005" s="273"/>
      <c r="I2005" s="273"/>
      <c r="J2005" s="273"/>
      <c r="K2005" s="273"/>
      <c r="L2005" s="273"/>
      <c r="M2005" s="273"/>
      <c r="BE2005" s="270"/>
      <c r="BH2005" s="249"/>
      <c r="BI2005" s="249"/>
      <c r="BJ2005" s="249"/>
      <c r="BK2005" s="249"/>
      <c r="BL2005" s="249"/>
      <c r="BM2005" s="249"/>
      <c r="BN2005" s="249"/>
      <c r="BO2005" s="249"/>
      <c r="BP2005" s="249"/>
      <c r="BQ2005" s="249"/>
      <c r="BR2005" s="249"/>
      <c r="BS2005" s="249"/>
      <c r="BT2005" s="249"/>
      <c r="BU2005" s="249"/>
      <c r="BV2005" s="249"/>
      <c r="BW2005" s="249"/>
      <c r="BX2005" s="249"/>
      <c r="BY2005" s="249"/>
      <c r="BZ2005" s="249"/>
      <c r="CE2005" s="249"/>
    </row>
    <row r="2006" spans="1:83" ht="14.4" x14ac:dyDescent="0.3">
      <c r="A2006" s="271"/>
      <c r="B2006" s="272"/>
      <c r="C2006" s="273"/>
      <c r="D2006" s="273"/>
      <c r="E2006" s="273"/>
      <c r="F2006" s="273"/>
      <c r="G2006" s="273"/>
      <c r="H2006" s="273"/>
      <c r="I2006" s="273"/>
      <c r="J2006" s="273"/>
      <c r="K2006" s="273"/>
      <c r="L2006" s="273"/>
      <c r="M2006" s="273"/>
      <c r="BE2006" s="270"/>
      <c r="BH2006" s="249"/>
      <c r="BI2006" s="249"/>
      <c r="BJ2006" s="249"/>
      <c r="BK2006" s="249"/>
      <c r="BL2006" s="249"/>
      <c r="BM2006" s="249"/>
      <c r="BN2006" s="249"/>
      <c r="BO2006" s="249"/>
      <c r="BP2006" s="249"/>
      <c r="BQ2006" s="249"/>
      <c r="BR2006" s="249"/>
      <c r="BS2006" s="249"/>
      <c r="BT2006" s="249"/>
      <c r="BU2006" s="249"/>
      <c r="BV2006" s="249"/>
      <c r="BW2006" s="249"/>
      <c r="BX2006" s="249"/>
      <c r="BY2006" s="249"/>
      <c r="BZ2006" s="249"/>
      <c r="CE2006" s="249"/>
    </row>
    <row r="2007" spans="1:83" ht="14.4" x14ac:dyDescent="0.3">
      <c r="A2007" s="271"/>
      <c r="B2007" s="272"/>
      <c r="C2007" s="273"/>
      <c r="D2007" s="273"/>
      <c r="E2007" s="273"/>
      <c r="F2007" s="273"/>
      <c r="G2007" s="273"/>
      <c r="H2007" s="273"/>
      <c r="I2007" s="273"/>
      <c r="J2007" s="273"/>
      <c r="K2007" s="273"/>
      <c r="L2007" s="273"/>
      <c r="M2007" s="273"/>
      <c r="BE2007" s="270"/>
      <c r="BH2007" s="240"/>
      <c r="BI2007" s="240"/>
      <c r="BJ2007" s="240"/>
      <c r="BK2007" s="240"/>
      <c r="BL2007" s="240"/>
      <c r="BM2007" s="240"/>
      <c r="BN2007" s="240"/>
      <c r="BO2007" s="240"/>
      <c r="BP2007" s="240"/>
      <c r="BQ2007" s="240"/>
      <c r="BR2007" s="240"/>
      <c r="BS2007" s="240"/>
      <c r="BT2007" s="240"/>
      <c r="BU2007" s="240"/>
      <c r="BV2007" s="239"/>
      <c r="BW2007" s="240"/>
      <c r="BX2007" s="240"/>
      <c r="BY2007" s="240"/>
      <c r="BZ2007" s="240"/>
      <c r="CA2007" s="250"/>
      <c r="CB2007" s="250"/>
      <c r="CC2007" s="250"/>
      <c r="CD2007" s="250"/>
      <c r="CE2007" s="240"/>
    </row>
    <row r="2008" spans="1:83" ht="14.4" x14ac:dyDescent="0.3">
      <c r="A2008" s="271"/>
      <c r="B2008" s="272"/>
      <c r="C2008" s="273"/>
      <c r="D2008" s="273"/>
      <c r="E2008" s="273"/>
      <c r="F2008" s="273"/>
      <c r="G2008" s="273"/>
      <c r="H2008" s="273"/>
      <c r="I2008" s="273"/>
      <c r="J2008" s="273"/>
      <c r="K2008" s="273"/>
      <c r="L2008" s="273"/>
      <c r="M2008" s="273"/>
      <c r="BE2008" s="270"/>
      <c r="BH2008" s="240"/>
      <c r="BI2008" s="240"/>
      <c r="BJ2008" s="240"/>
      <c r="BK2008" s="240"/>
      <c r="BL2008" s="240"/>
      <c r="BM2008" s="240"/>
      <c r="BN2008" s="240"/>
      <c r="BO2008" s="240"/>
      <c r="BP2008" s="240"/>
      <c r="BQ2008" s="240"/>
      <c r="BR2008" s="240"/>
      <c r="BS2008" s="240"/>
      <c r="BT2008" s="240"/>
      <c r="BU2008" s="240"/>
      <c r="BV2008" s="239"/>
      <c r="BW2008" s="240"/>
      <c r="BX2008" s="240"/>
      <c r="BY2008" s="240"/>
      <c r="BZ2008" s="240"/>
      <c r="CA2008" s="241"/>
      <c r="CB2008" s="241"/>
      <c r="CC2008" s="241"/>
      <c r="CD2008" s="241"/>
      <c r="CE2008" s="240"/>
    </row>
    <row r="2009" spans="1:83" ht="14.4" x14ac:dyDescent="0.3">
      <c r="A2009" s="271"/>
      <c r="B2009" s="272"/>
      <c r="C2009" s="273"/>
      <c r="D2009" s="273"/>
      <c r="E2009" s="273"/>
      <c r="F2009" s="273"/>
      <c r="G2009" s="273"/>
      <c r="H2009" s="273"/>
      <c r="I2009" s="273"/>
      <c r="J2009" s="273"/>
      <c r="K2009" s="273"/>
      <c r="L2009" s="273"/>
      <c r="M2009" s="273"/>
      <c r="BE2009" s="270"/>
      <c r="BH2009" s="240"/>
      <c r="BI2009" s="240"/>
      <c r="BJ2009" s="240"/>
      <c r="BK2009" s="240"/>
      <c r="BL2009" s="240"/>
      <c r="BM2009" s="240"/>
      <c r="BN2009" s="240"/>
      <c r="BO2009" s="240"/>
      <c r="BP2009" s="240"/>
      <c r="BQ2009" s="240"/>
      <c r="BR2009" s="240"/>
      <c r="BS2009" s="240"/>
      <c r="BT2009" s="240"/>
      <c r="BU2009" s="240"/>
      <c r="BV2009" s="239"/>
      <c r="BW2009" s="240"/>
      <c r="BX2009" s="240"/>
      <c r="BY2009" s="240"/>
      <c r="BZ2009" s="240"/>
      <c r="CA2009" s="241"/>
      <c r="CB2009" s="241"/>
      <c r="CC2009" s="241"/>
      <c r="CD2009" s="241"/>
      <c r="CE2009" s="240"/>
    </row>
    <row r="2010" spans="1:83" ht="14.4" x14ac:dyDescent="0.3">
      <c r="A2010" s="271"/>
      <c r="B2010" s="272"/>
      <c r="C2010" s="273"/>
      <c r="D2010" s="273"/>
      <c r="E2010" s="273"/>
      <c r="F2010" s="273"/>
      <c r="G2010" s="273"/>
      <c r="H2010" s="273"/>
      <c r="I2010" s="273"/>
      <c r="J2010" s="273"/>
      <c r="K2010" s="273"/>
      <c r="L2010" s="273"/>
      <c r="M2010" s="273"/>
      <c r="BE2010" s="270"/>
      <c r="BH2010" s="240"/>
      <c r="BI2010" s="240"/>
      <c r="BJ2010" s="240"/>
      <c r="BK2010" s="240"/>
      <c r="BL2010" s="240"/>
      <c r="BM2010" s="240"/>
      <c r="BN2010" s="240"/>
      <c r="BO2010" s="240"/>
      <c r="BP2010" s="240"/>
      <c r="BQ2010" s="240"/>
      <c r="BR2010" s="240"/>
      <c r="BS2010" s="240"/>
      <c r="BT2010" s="240"/>
      <c r="BU2010" s="240"/>
      <c r="BV2010" s="239"/>
      <c r="BW2010" s="240"/>
      <c r="BX2010" s="240"/>
      <c r="BY2010" s="240"/>
      <c r="BZ2010" s="240"/>
      <c r="CA2010" s="241"/>
      <c r="CB2010" s="241"/>
      <c r="CC2010" s="241"/>
      <c r="CD2010" s="241"/>
      <c r="CE2010" s="240"/>
    </row>
    <row r="2011" spans="1:83" ht="14.4" x14ac:dyDescent="0.3">
      <c r="A2011" s="271"/>
      <c r="B2011" s="272"/>
      <c r="C2011" s="273"/>
      <c r="D2011" s="273"/>
      <c r="E2011" s="273"/>
      <c r="F2011" s="273"/>
      <c r="G2011" s="273"/>
      <c r="H2011" s="273"/>
      <c r="I2011" s="273"/>
      <c r="J2011" s="273"/>
      <c r="K2011" s="273"/>
      <c r="L2011" s="273"/>
      <c r="M2011" s="273"/>
      <c r="BE2011" s="270"/>
      <c r="BH2011" s="249"/>
      <c r="BI2011" s="249"/>
      <c r="BJ2011" s="249"/>
      <c r="BK2011" s="249"/>
      <c r="BL2011" s="249"/>
      <c r="BM2011" s="249"/>
      <c r="BN2011" s="249"/>
      <c r="BO2011" s="249"/>
      <c r="BP2011" s="249"/>
      <c r="BQ2011" s="249"/>
      <c r="BR2011" s="249"/>
      <c r="BS2011" s="249"/>
      <c r="BT2011" s="249"/>
      <c r="BU2011" s="249"/>
      <c r="BV2011" s="249"/>
      <c r="BW2011" s="249"/>
      <c r="BX2011" s="249"/>
      <c r="BY2011" s="249"/>
      <c r="BZ2011" s="249"/>
      <c r="CE2011" s="249"/>
    </row>
    <row r="2012" spans="1:83" ht="14.4" x14ac:dyDescent="0.3">
      <c r="A2012" s="271"/>
      <c r="B2012" s="272"/>
      <c r="C2012" s="273"/>
      <c r="D2012" s="273"/>
      <c r="E2012" s="273"/>
      <c r="F2012" s="273"/>
      <c r="G2012" s="273"/>
      <c r="H2012" s="273"/>
      <c r="I2012" s="273"/>
      <c r="J2012" s="273"/>
      <c r="K2012" s="273"/>
      <c r="L2012" s="273"/>
      <c r="M2012" s="273"/>
      <c r="BE2012" s="270"/>
      <c r="BH2012" s="249"/>
      <c r="BI2012" s="249"/>
      <c r="BJ2012" s="249"/>
      <c r="BK2012" s="249"/>
      <c r="BL2012" s="249"/>
      <c r="BM2012" s="249"/>
      <c r="BN2012" s="249"/>
      <c r="BO2012" s="249"/>
      <c r="BP2012" s="249"/>
      <c r="BQ2012" s="249"/>
      <c r="BR2012" s="249"/>
      <c r="BS2012" s="249"/>
      <c r="BT2012" s="249"/>
      <c r="BU2012" s="249"/>
      <c r="BV2012" s="249"/>
      <c r="BW2012" s="249"/>
      <c r="BX2012" s="249"/>
      <c r="BY2012" s="249"/>
      <c r="BZ2012" s="249"/>
      <c r="CA2012" s="249"/>
      <c r="CE2012" s="249"/>
    </row>
    <row r="2013" spans="1:83" ht="14.4" x14ac:dyDescent="0.3">
      <c r="A2013" s="271"/>
      <c r="B2013" s="272"/>
      <c r="C2013" s="273"/>
      <c r="D2013" s="273"/>
      <c r="E2013" s="273"/>
      <c r="F2013" s="273"/>
      <c r="G2013" s="273"/>
      <c r="H2013" s="273"/>
      <c r="I2013" s="273"/>
      <c r="J2013" s="273"/>
      <c r="K2013" s="273"/>
      <c r="L2013" s="273"/>
      <c r="M2013" s="273"/>
      <c r="BE2013" s="270"/>
      <c r="BH2013" s="249"/>
      <c r="BI2013" s="249"/>
      <c r="BJ2013" s="249"/>
      <c r="BK2013" s="249"/>
      <c r="BL2013" s="249"/>
      <c r="BM2013" s="249"/>
      <c r="BN2013" s="249"/>
      <c r="BO2013" s="249"/>
      <c r="BP2013" s="249"/>
      <c r="BQ2013" s="249"/>
      <c r="BR2013" s="249"/>
      <c r="BS2013" s="249"/>
      <c r="BT2013" s="249"/>
      <c r="BU2013" s="249"/>
      <c r="BV2013" s="249"/>
      <c r="BW2013" s="249"/>
      <c r="BX2013" s="249"/>
      <c r="BY2013" s="249"/>
      <c r="BZ2013" s="249"/>
      <c r="CE2013" s="249"/>
    </row>
    <row r="2014" spans="1:83" ht="14.4" x14ac:dyDescent="0.3">
      <c r="A2014" s="271"/>
      <c r="B2014" s="272"/>
      <c r="C2014" s="273"/>
      <c r="D2014" s="273"/>
      <c r="E2014" s="273"/>
      <c r="F2014" s="273"/>
      <c r="G2014" s="273"/>
      <c r="H2014" s="273"/>
      <c r="I2014" s="273"/>
      <c r="J2014" s="273"/>
      <c r="K2014" s="273"/>
      <c r="L2014" s="273"/>
      <c r="M2014" s="273"/>
      <c r="BE2014" s="270"/>
      <c r="BH2014" s="249"/>
      <c r="BI2014" s="249"/>
      <c r="BJ2014" s="249"/>
      <c r="BK2014" s="249"/>
      <c r="BL2014" s="249"/>
      <c r="BM2014" s="249"/>
      <c r="BN2014" s="249"/>
      <c r="BO2014" s="249"/>
      <c r="BP2014" s="249"/>
      <c r="BQ2014" s="249"/>
      <c r="BR2014" s="249"/>
      <c r="BS2014" s="249"/>
      <c r="BT2014" s="249"/>
      <c r="BU2014" s="249"/>
      <c r="BV2014" s="249"/>
      <c r="BW2014" s="249"/>
      <c r="BX2014" s="249"/>
      <c r="BY2014" s="249"/>
      <c r="BZ2014" s="249"/>
      <c r="CE2014" s="249"/>
    </row>
    <row r="2015" spans="1:83" ht="14.4" x14ac:dyDescent="0.3">
      <c r="A2015" s="271"/>
      <c r="B2015" s="272"/>
      <c r="C2015" s="273"/>
      <c r="D2015" s="273"/>
      <c r="E2015" s="273"/>
      <c r="F2015" s="273"/>
      <c r="G2015" s="273"/>
      <c r="H2015" s="273"/>
      <c r="I2015" s="273"/>
      <c r="J2015" s="273"/>
      <c r="K2015" s="273"/>
      <c r="L2015" s="273"/>
      <c r="M2015" s="273"/>
      <c r="BE2015" s="270"/>
      <c r="BH2015" s="249"/>
      <c r="BI2015" s="249"/>
      <c r="BJ2015" s="249"/>
      <c r="BK2015" s="249"/>
      <c r="BL2015" s="249"/>
      <c r="BM2015" s="249"/>
      <c r="BN2015" s="249"/>
      <c r="BO2015" s="249"/>
      <c r="BP2015" s="249"/>
      <c r="BQ2015" s="249"/>
      <c r="BR2015" s="249"/>
      <c r="BS2015" s="249"/>
      <c r="BT2015" s="249"/>
      <c r="BU2015" s="249"/>
      <c r="BV2015" s="249"/>
      <c r="BW2015" s="249"/>
      <c r="BX2015" s="249"/>
      <c r="BY2015" s="249"/>
      <c r="BZ2015" s="249"/>
      <c r="CE2015" s="249"/>
    </row>
    <row r="2016" spans="1:83" ht="14.4" x14ac:dyDescent="0.3">
      <c r="A2016" s="271"/>
      <c r="B2016" s="272"/>
      <c r="C2016" s="273"/>
      <c r="D2016" s="273"/>
      <c r="E2016" s="273"/>
      <c r="F2016" s="273"/>
      <c r="G2016" s="273"/>
      <c r="H2016" s="273"/>
      <c r="I2016" s="273"/>
      <c r="J2016" s="273"/>
      <c r="K2016" s="273"/>
      <c r="L2016" s="273"/>
      <c r="M2016" s="273"/>
      <c r="BE2016" s="270"/>
      <c r="BH2016" s="240"/>
      <c r="BI2016" s="240"/>
      <c r="BJ2016" s="240"/>
      <c r="BK2016" s="240"/>
      <c r="BL2016" s="240"/>
      <c r="BM2016" s="240"/>
      <c r="BN2016" s="240"/>
      <c r="BO2016" s="240"/>
      <c r="BP2016" s="240"/>
      <c r="BQ2016" s="240"/>
      <c r="BR2016" s="240"/>
      <c r="BS2016" s="240"/>
      <c r="BT2016" s="240"/>
      <c r="BU2016" s="240"/>
      <c r="BV2016" s="239"/>
      <c r="BW2016" s="240"/>
      <c r="BX2016" s="240"/>
      <c r="BY2016" s="240"/>
      <c r="BZ2016" s="240"/>
      <c r="CA2016" s="241"/>
      <c r="CB2016" s="241"/>
      <c r="CC2016" s="241"/>
      <c r="CD2016" s="241"/>
      <c r="CE2016" s="240"/>
    </row>
    <row r="2017" spans="1:83" ht="14.4" x14ac:dyDescent="0.3">
      <c r="A2017" s="271"/>
      <c r="B2017" s="272"/>
      <c r="C2017" s="273"/>
      <c r="D2017" s="273"/>
      <c r="E2017" s="273"/>
      <c r="F2017" s="273"/>
      <c r="G2017" s="273"/>
      <c r="H2017" s="273"/>
      <c r="I2017" s="273"/>
      <c r="J2017" s="273"/>
      <c r="K2017" s="273"/>
      <c r="L2017" s="273"/>
      <c r="M2017" s="273"/>
      <c r="BE2017" s="270"/>
      <c r="BH2017" s="249"/>
      <c r="BI2017" s="249"/>
      <c r="BJ2017" s="249"/>
      <c r="BK2017" s="249"/>
      <c r="BL2017" s="249"/>
      <c r="BM2017" s="249"/>
      <c r="BN2017" s="249"/>
      <c r="BO2017" s="249"/>
      <c r="BP2017" s="249"/>
      <c r="BQ2017" s="249"/>
      <c r="BR2017" s="249"/>
      <c r="BS2017" s="249"/>
      <c r="BT2017" s="249"/>
      <c r="BU2017" s="249"/>
      <c r="BV2017" s="249"/>
      <c r="BW2017" s="249"/>
      <c r="BX2017" s="249"/>
      <c r="BY2017" s="249"/>
      <c r="BZ2017" s="249"/>
      <c r="CE2017" s="249"/>
    </row>
    <row r="2018" spans="1:83" ht="14.4" x14ac:dyDescent="0.3">
      <c r="A2018" s="271"/>
      <c r="B2018" s="272"/>
      <c r="C2018" s="273"/>
      <c r="D2018" s="273"/>
      <c r="E2018" s="273"/>
      <c r="F2018" s="273"/>
      <c r="G2018" s="273"/>
      <c r="H2018" s="273"/>
      <c r="I2018" s="273"/>
      <c r="J2018" s="273"/>
      <c r="K2018" s="273"/>
      <c r="L2018" s="273"/>
      <c r="M2018" s="273"/>
      <c r="BE2018" s="270"/>
      <c r="BH2018" s="240"/>
      <c r="BI2018" s="240"/>
      <c r="BJ2018" s="240"/>
      <c r="BK2018" s="240"/>
      <c r="BL2018" s="240"/>
      <c r="BM2018" s="240"/>
      <c r="BN2018" s="240"/>
      <c r="BO2018" s="240"/>
      <c r="BP2018" s="240"/>
      <c r="BQ2018" s="240"/>
      <c r="BR2018" s="240"/>
      <c r="BS2018" s="240"/>
      <c r="BT2018" s="240"/>
      <c r="BU2018" s="240"/>
      <c r="BV2018" s="239"/>
      <c r="BW2018" s="240"/>
      <c r="BX2018" s="240"/>
      <c r="BY2018" s="240"/>
      <c r="BZ2018" s="240"/>
      <c r="CA2018" s="250"/>
      <c r="CB2018" s="250"/>
      <c r="CC2018" s="250"/>
      <c r="CD2018" s="250"/>
      <c r="CE2018" s="240"/>
    </row>
    <row r="2019" spans="1:83" ht="14.4" x14ac:dyDescent="0.3">
      <c r="A2019" s="271"/>
      <c r="B2019" s="272"/>
      <c r="C2019" s="273"/>
      <c r="D2019" s="273"/>
      <c r="E2019" s="273"/>
      <c r="F2019" s="273"/>
      <c r="G2019" s="273"/>
      <c r="H2019" s="273"/>
      <c r="I2019" s="273"/>
      <c r="J2019" s="273"/>
      <c r="K2019" s="273"/>
      <c r="L2019" s="273"/>
      <c r="M2019" s="273"/>
      <c r="BE2019" s="270"/>
      <c r="BH2019" s="249"/>
      <c r="BI2019" s="249"/>
      <c r="BJ2019" s="249"/>
      <c r="BK2019" s="249"/>
      <c r="BL2019" s="249"/>
      <c r="BM2019" s="249"/>
      <c r="BN2019" s="249"/>
      <c r="BO2019" s="249"/>
      <c r="BP2019" s="249"/>
      <c r="BQ2019" s="249"/>
      <c r="BR2019" s="249"/>
      <c r="BS2019" s="249"/>
      <c r="BT2019" s="249"/>
      <c r="BU2019" s="249"/>
      <c r="BV2019" s="249"/>
      <c r="BW2019" s="249"/>
      <c r="BX2019" s="249"/>
      <c r="BY2019" s="249"/>
      <c r="BZ2019" s="249"/>
      <c r="CE2019" s="249"/>
    </row>
    <row r="2020" spans="1:83" ht="14.4" x14ac:dyDescent="0.3">
      <c r="A2020" s="271"/>
      <c r="B2020" s="272"/>
      <c r="C2020" s="273"/>
      <c r="D2020" s="273"/>
      <c r="E2020" s="273"/>
      <c r="F2020" s="273"/>
      <c r="G2020" s="273"/>
      <c r="H2020" s="273"/>
      <c r="I2020" s="273"/>
      <c r="J2020" s="273"/>
      <c r="K2020" s="273"/>
      <c r="L2020" s="273"/>
      <c r="M2020" s="273"/>
      <c r="BE2020" s="270"/>
      <c r="BH2020" s="240"/>
      <c r="BI2020" s="240"/>
      <c r="BJ2020" s="240"/>
      <c r="BK2020" s="240"/>
      <c r="BL2020" s="240"/>
      <c r="BM2020" s="240"/>
      <c r="BN2020" s="240"/>
      <c r="BO2020" s="240"/>
      <c r="BP2020" s="240"/>
      <c r="BQ2020" s="240"/>
      <c r="BR2020" s="240"/>
      <c r="BS2020" s="240"/>
      <c r="BT2020" s="240"/>
      <c r="BU2020" s="240"/>
      <c r="BV2020" s="239"/>
      <c r="BW2020" s="240"/>
      <c r="BX2020" s="240"/>
      <c r="BY2020" s="240"/>
      <c r="BZ2020" s="240"/>
      <c r="CA2020" s="241"/>
      <c r="CB2020" s="241"/>
      <c r="CC2020" s="241"/>
      <c r="CD2020" s="241"/>
      <c r="CE2020" s="240"/>
    </row>
    <row r="2021" spans="1:83" ht="14.4" x14ac:dyDescent="0.3">
      <c r="A2021" s="271"/>
      <c r="B2021" s="272"/>
      <c r="C2021" s="273"/>
      <c r="D2021" s="273"/>
      <c r="E2021" s="273"/>
      <c r="F2021" s="273"/>
      <c r="G2021" s="273"/>
      <c r="H2021" s="273"/>
      <c r="I2021" s="273"/>
      <c r="J2021" s="273"/>
      <c r="K2021" s="273"/>
      <c r="L2021" s="273"/>
      <c r="M2021" s="273"/>
      <c r="BE2021" s="270"/>
      <c r="BH2021" s="240"/>
      <c r="BI2021" s="240"/>
      <c r="BJ2021" s="240"/>
      <c r="BK2021" s="240"/>
      <c r="BL2021" s="240"/>
      <c r="BM2021" s="240"/>
      <c r="BN2021" s="240"/>
      <c r="BO2021" s="240"/>
      <c r="BP2021" s="240"/>
      <c r="BQ2021" s="240"/>
      <c r="BR2021" s="240"/>
      <c r="BS2021" s="240"/>
      <c r="BT2021" s="240"/>
      <c r="BU2021" s="240"/>
      <c r="BV2021" s="239"/>
      <c r="BW2021" s="240"/>
      <c r="BX2021" s="240"/>
      <c r="BY2021" s="240"/>
      <c r="BZ2021" s="240"/>
      <c r="CA2021" s="241"/>
      <c r="CB2021" s="241"/>
      <c r="CC2021" s="241"/>
      <c r="CD2021" s="241"/>
      <c r="CE2021" s="240"/>
    </row>
    <row r="2022" spans="1:83" ht="14.4" x14ac:dyDescent="0.3">
      <c r="A2022" s="271"/>
      <c r="B2022" s="272"/>
      <c r="C2022" s="273"/>
      <c r="D2022" s="273"/>
      <c r="E2022" s="273"/>
      <c r="F2022" s="273"/>
      <c r="G2022" s="273"/>
      <c r="H2022" s="273"/>
      <c r="I2022" s="273"/>
      <c r="J2022" s="273"/>
      <c r="K2022" s="273"/>
      <c r="L2022" s="273"/>
      <c r="M2022" s="273"/>
      <c r="BE2022" s="270"/>
      <c r="BH2022" s="249"/>
      <c r="BI2022" s="249"/>
      <c r="BJ2022" s="249"/>
      <c r="BK2022" s="249"/>
      <c r="BL2022" s="249"/>
      <c r="BM2022" s="249"/>
      <c r="BN2022" s="249"/>
      <c r="BO2022" s="249"/>
      <c r="BP2022" s="249"/>
      <c r="BQ2022" s="249"/>
      <c r="BR2022" s="249"/>
      <c r="BS2022" s="249"/>
      <c r="BT2022" s="249"/>
      <c r="BU2022" s="249"/>
      <c r="BV2022" s="249"/>
      <c r="BW2022" s="249"/>
      <c r="BX2022" s="249"/>
      <c r="BY2022" s="249"/>
      <c r="BZ2022" s="249"/>
      <c r="CE2022" s="249"/>
    </row>
    <row r="2023" spans="1:83" ht="14.4" x14ac:dyDescent="0.3">
      <c r="A2023" s="271"/>
      <c r="B2023" s="272"/>
      <c r="C2023" s="273"/>
      <c r="D2023" s="273"/>
      <c r="E2023" s="273"/>
      <c r="F2023" s="273"/>
      <c r="G2023" s="273"/>
      <c r="H2023" s="273"/>
      <c r="I2023" s="273"/>
      <c r="J2023" s="273"/>
      <c r="K2023" s="273"/>
      <c r="L2023" s="273"/>
      <c r="M2023" s="273"/>
      <c r="BE2023" s="270"/>
      <c r="BH2023" s="249"/>
      <c r="BI2023" s="249"/>
      <c r="BJ2023" s="249"/>
      <c r="BK2023" s="249"/>
      <c r="BL2023" s="249"/>
      <c r="BM2023" s="249"/>
      <c r="BN2023" s="249"/>
      <c r="BO2023" s="249"/>
      <c r="BP2023" s="249"/>
      <c r="BQ2023" s="249"/>
      <c r="BR2023" s="249"/>
      <c r="BS2023" s="249"/>
      <c r="BT2023" s="249"/>
      <c r="BU2023" s="249"/>
      <c r="BV2023" s="249"/>
      <c r="BW2023" s="249"/>
      <c r="BX2023" s="249"/>
      <c r="BY2023" s="249"/>
      <c r="BZ2023" s="249"/>
      <c r="CE2023" s="249"/>
    </row>
    <row r="2024" spans="1:83" ht="14.4" x14ac:dyDescent="0.3">
      <c r="A2024" s="271"/>
      <c r="B2024" s="272"/>
      <c r="C2024" s="273"/>
      <c r="D2024" s="273"/>
      <c r="E2024" s="273"/>
      <c r="F2024" s="273"/>
      <c r="G2024" s="273"/>
      <c r="H2024" s="273"/>
      <c r="I2024" s="273"/>
      <c r="J2024" s="273"/>
      <c r="K2024" s="273"/>
      <c r="L2024" s="273"/>
      <c r="M2024" s="273"/>
      <c r="BE2024" s="270"/>
      <c r="BH2024" s="249"/>
      <c r="BI2024" s="249"/>
      <c r="BJ2024" s="249"/>
      <c r="BK2024" s="249"/>
      <c r="BL2024" s="249"/>
      <c r="BM2024" s="249"/>
      <c r="BN2024" s="249"/>
      <c r="BO2024" s="249"/>
      <c r="BP2024" s="249"/>
      <c r="BQ2024" s="249"/>
      <c r="BR2024" s="249"/>
      <c r="BS2024" s="249"/>
      <c r="BT2024" s="249"/>
      <c r="BU2024" s="249"/>
      <c r="BV2024" s="249"/>
      <c r="BW2024" s="249"/>
      <c r="BX2024" s="249"/>
      <c r="BY2024" s="249"/>
      <c r="BZ2024" s="249"/>
      <c r="CE2024" s="249"/>
    </row>
    <row r="2025" spans="1:83" ht="14.4" x14ac:dyDescent="0.3">
      <c r="A2025" s="271"/>
      <c r="B2025" s="272"/>
      <c r="C2025" s="273"/>
      <c r="D2025" s="273"/>
      <c r="E2025" s="273"/>
      <c r="F2025" s="273"/>
      <c r="G2025" s="273"/>
      <c r="H2025" s="273"/>
      <c r="I2025" s="273"/>
      <c r="J2025" s="273"/>
      <c r="K2025" s="273"/>
      <c r="L2025" s="273"/>
      <c r="M2025" s="273"/>
      <c r="BE2025" s="270"/>
      <c r="BH2025" s="249"/>
      <c r="BI2025" s="249"/>
      <c r="BJ2025" s="249"/>
      <c r="BK2025" s="249"/>
      <c r="BL2025" s="249"/>
      <c r="BM2025" s="249"/>
      <c r="BN2025" s="249"/>
      <c r="BO2025" s="249"/>
      <c r="BP2025" s="249"/>
      <c r="BQ2025" s="249"/>
      <c r="BR2025" s="249"/>
      <c r="BS2025" s="249"/>
      <c r="BT2025" s="249"/>
      <c r="BU2025" s="249"/>
      <c r="BV2025" s="249"/>
      <c r="BW2025" s="249"/>
      <c r="BX2025" s="249"/>
      <c r="BY2025" s="249"/>
      <c r="BZ2025" s="249"/>
      <c r="CE2025" s="249"/>
    </row>
    <row r="2026" spans="1:83" ht="14.4" x14ac:dyDescent="0.3">
      <c r="A2026" s="271"/>
      <c r="B2026" s="272"/>
      <c r="C2026" s="273"/>
      <c r="D2026" s="273"/>
      <c r="E2026" s="273"/>
      <c r="F2026" s="273"/>
      <c r="G2026" s="273"/>
      <c r="H2026" s="273"/>
      <c r="I2026" s="273"/>
      <c r="J2026" s="273"/>
      <c r="K2026" s="273"/>
      <c r="L2026" s="273"/>
      <c r="M2026" s="273"/>
      <c r="BE2026" s="270"/>
      <c r="BH2026" s="249"/>
      <c r="BI2026" s="249"/>
      <c r="BJ2026" s="249"/>
      <c r="BK2026" s="249"/>
      <c r="BL2026" s="249"/>
      <c r="BM2026" s="249"/>
      <c r="BN2026" s="249"/>
      <c r="BO2026" s="249"/>
      <c r="BP2026" s="249"/>
      <c r="BQ2026" s="249"/>
      <c r="BR2026" s="249"/>
      <c r="BS2026" s="249"/>
      <c r="BT2026" s="249"/>
      <c r="BU2026" s="249"/>
      <c r="BV2026" s="249"/>
      <c r="BW2026" s="249"/>
      <c r="BX2026" s="249"/>
      <c r="BY2026" s="249"/>
      <c r="BZ2026" s="249"/>
      <c r="CE2026" s="249"/>
    </row>
    <row r="2027" spans="1:83" ht="14.4" x14ac:dyDescent="0.3">
      <c r="A2027" s="271"/>
      <c r="B2027" s="272"/>
      <c r="C2027" s="273"/>
      <c r="D2027" s="273"/>
      <c r="E2027" s="273"/>
      <c r="F2027" s="273"/>
      <c r="G2027" s="273"/>
      <c r="H2027" s="273"/>
      <c r="I2027" s="273"/>
      <c r="J2027" s="273"/>
      <c r="K2027" s="273"/>
      <c r="L2027" s="273"/>
      <c r="M2027" s="273"/>
      <c r="BE2027" s="270"/>
      <c r="BH2027" s="249"/>
      <c r="BI2027" s="249"/>
      <c r="BJ2027" s="249"/>
      <c r="BK2027" s="249"/>
      <c r="BL2027" s="249"/>
      <c r="BM2027" s="249"/>
      <c r="BN2027" s="249"/>
      <c r="BO2027" s="249"/>
      <c r="BP2027" s="249"/>
      <c r="BQ2027" s="249"/>
      <c r="BR2027" s="249"/>
      <c r="BS2027" s="249"/>
      <c r="BT2027" s="249"/>
      <c r="BU2027" s="249"/>
      <c r="BV2027" s="249"/>
      <c r="BW2027" s="249"/>
      <c r="BX2027" s="249"/>
      <c r="BY2027" s="249"/>
      <c r="BZ2027" s="249"/>
      <c r="CE2027" s="249"/>
    </row>
    <row r="2028" spans="1:83" ht="14.4" x14ac:dyDescent="0.3">
      <c r="A2028" s="271"/>
      <c r="B2028" s="272"/>
      <c r="C2028" s="273"/>
      <c r="D2028" s="273"/>
      <c r="E2028" s="273"/>
      <c r="F2028" s="273"/>
      <c r="G2028" s="273"/>
      <c r="H2028" s="273"/>
      <c r="I2028" s="273"/>
      <c r="J2028" s="273"/>
      <c r="K2028" s="273"/>
      <c r="L2028" s="273"/>
      <c r="M2028" s="273"/>
      <c r="BE2028" s="270"/>
      <c r="BH2028" s="249"/>
      <c r="BI2028" s="249"/>
      <c r="BJ2028" s="249"/>
      <c r="BK2028" s="249"/>
      <c r="BL2028" s="249"/>
      <c r="BM2028" s="249"/>
      <c r="BN2028" s="249"/>
      <c r="BO2028" s="249"/>
      <c r="BP2028" s="249"/>
      <c r="BQ2028" s="249"/>
      <c r="BR2028" s="249"/>
      <c r="BS2028" s="249"/>
      <c r="BT2028" s="249"/>
      <c r="BU2028" s="249"/>
      <c r="BV2028" s="249"/>
      <c r="BW2028" s="249"/>
      <c r="BX2028" s="249"/>
      <c r="BY2028" s="249"/>
      <c r="BZ2028" s="249"/>
      <c r="CE2028" s="249"/>
    </row>
    <row r="2029" spans="1:83" ht="14.4" x14ac:dyDescent="0.3">
      <c r="A2029" s="271"/>
      <c r="B2029" s="272"/>
      <c r="C2029" s="273"/>
      <c r="D2029" s="273"/>
      <c r="E2029" s="273"/>
      <c r="F2029" s="273"/>
      <c r="G2029" s="273"/>
      <c r="H2029" s="273"/>
      <c r="I2029" s="273"/>
      <c r="J2029" s="273"/>
      <c r="K2029" s="273"/>
      <c r="L2029" s="273"/>
      <c r="M2029" s="273"/>
      <c r="BE2029" s="270"/>
      <c r="BH2029" s="240"/>
      <c r="BI2029" s="240"/>
      <c r="BJ2029" s="240"/>
      <c r="BK2029" s="240"/>
      <c r="BL2029" s="240"/>
      <c r="BM2029" s="240"/>
      <c r="BN2029" s="240"/>
      <c r="BO2029" s="240"/>
      <c r="BP2029" s="240"/>
      <c r="BQ2029" s="240"/>
      <c r="BR2029" s="240"/>
      <c r="BS2029" s="240"/>
      <c r="BT2029" s="240"/>
      <c r="BU2029" s="240"/>
      <c r="BV2029" s="239"/>
      <c r="BW2029" s="240"/>
      <c r="BX2029" s="240"/>
      <c r="BY2029" s="240"/>
      <c r="BZ2029" s="240"/>
      <c r="CA2029" s="241"/>
      <c r="CB2029" s="241"/>
      <c r="CC2029" s="241"/>
      <c r="CD2029" s="241"/>
      <c r="CE2029" s="240"/>
    </row>
    <row r="2030" spans="1:83" ht="14.4" x14ac:dyDescent="0.3">
      <c r="A2030" s="271"/>
      <c r="B2030" s="272"/>
      <c r="C2030" s="273"/>
      <c r="D2030" s="273"/>
      <c r="E2030" s="273"/>
      <c r="F2030" s="273"/>
      <c r="G2030" s="273"/>
      <c r="H2030" s="273"/>
      <c r="I2030" s="273"/>
      <c r="J2030" s="273"/>
      <c r="K2030" s="273"/>
      <c r="L2030" s="273"/>
      <c r="M2030" s="273"/>
      <c r="BE2030" s="270"/>
      <c r="BH2030" s="249"/>
      <c r="BI2030" s="249"/>
      <c r="BJ2030" s="249"/>
      <c r="BK2030" s="249"/>
      <c r="BL2030" s="249"/>
      <c r="BM2030" s="249"/>
      <c r="BN2030" s="249"/>
      <c r="BO2030" s="249"/>
      <c r="BP2030" s="249"/>
      <c r="BQ2030" s="249"/>
      <c r="BR2030" s="249"/>
      <c r="BS2030" s="249"/>
      <c r="BT2030" s="249"/>
      <c r="BU2030" s="249"/>
      <c r="BV2030" s="249"/>
      <c r="BW2030" s="249"/>
      <c r="BX2030" s="249"/>
      <c r="BY2030" s="249"/>
      <c r="BZ2030" s="249"/>
      <c r="CE2030" s="249"/>
    </row>
    <row r="2031" spans="1:83" ht="14.4" x14ac:dyDescent="0.3">
      <c r="A2031" s="271"/>
      <c r="B2031" s="272"/>
      <c r="C2031" s="273"/>
      <c r="D2031" s="273"/>
      <c r="E2031" s="273"/>
      <c r="F2031" s="273"/>
      <c r="G2031" s="273"/>
      <c r="H2031" s="273"/>
      <c r="I2031" s="273"/>
      <c r="J2031" s="273"/>
      <c r="K2031" s="273"/>
      <c r="L2031" s="273"/>
      <c r="M2031" s="273"/>
      <c r="BE2031" s="270"/>
      <c r="BH2031" s="249"/>
      <c r="BI2031" s="249"/>
      <c r="BJ2031" s="249"/>
      <c r="BK2031" s="249"/>
      <c r="BL2031" s="249"/>
      <c r="BM2031" s="249"/>
      <c r="BN2031" s="249"/>
      <c r="BO2031" s="249"/>
      <c r="BP2031" s="249"/>
      <c r="BQ2031" s="249"/>
      <c r="BR2031" s="249"/>
      <c r="BS2031" s="249"/>
      <c r="BT2031" s="249"/>
      <c r="BU2031" s="249"/>
      <c r="BV2031" s="249"/>
      <c r="BW2031" s="249"/>
      <c r="BX2031" s="249"/>
      <c r="BY2031" s="249"/>
      <c r="BZ2031" s="249"/>
      <c r="CE2031" s="249"/>
    </row>
    <row r="2032" spans="1:83" ht="14.4" x14ac:dyDescent="0.3">
      <c r="A2032" s="271"/>
      <c r="B2032" s="272"/>
      <c r="C2032" s="273"/>
      <c r="D2032" s="273"/>
      <c r="E2032" s="273"/>
      <c r="F2032" s="273"/>
      <c r="G2032" s="273"/>
      <c r="H2032" s="273"/>
      <c r="I2032" s="273"/>
      <c r="J2032" s="273"/>
      <c r="K2032" s="273"/>
      <c r="L2032" s="273"/>
      <c r="M2032" s="273"/>
      <c r="BE2032" s="270"/>
      <c r="BH2032" s="240"/>
      <c r="BI2032" s="240"/>
      <c r="BJ2032" s="240"/>
      <c r="BK2032" s="240"/>
      <c r="BL2032" s="240"/>
      <c r="BM2032" s="240"/>
      <c r="BN2032" s="240"/>
      <c r="BO2032" s="240"/>
      <c r="BP2032" s="240"/>
      <c r="BQ2032" s="240"/>
      <c r="BR2032" s="240"/>
      <c r="BS2032" s="240"/>
      <c r="BT2032" s="240"/>
      <c r="BU2032" s="240"/>
      <c r="BV2032" s="239"/>
      <c r="BW2032" s="240"/>
      <c r="BX2032" s="240"/>
      <c r="BY2032" s="240"/>
      <c r="BZ2032" s="240"/>
      <c r="CA2032" s="241"/>
      <c r="CB2032" s="241"/>
      <c r="CC2032" s="241"/>
      <c r="CD2032" s="241"/>
      <c r="CE2032" s="240"/>
    </row>
    <row r="2033" spans="1:83" ht="14.4" x14ac:dyDescent="0.3">
      <c r="A2033" s="271"/>
      <c r="B2033" s="272"/>
      <c r="C2033" s="273"/>
      <c r="D2033" s="273"/>
      <c r="E2033" s="273"/>
      <c r="F2033" s="273"/>
      <c r="G2033" s="273"/>
      <c r="H2033" s="273"/>
      <c r="I2033" s="273"/>
      <c r="J2033" s="273"/>
      <c r="K2033" s="273"/>
      <c r="L2033" s="273"/>
      <c r="M2033" s="273"/>
      <c r="BE2033" s="270"/>
      <c r="BH2033" s="240"/>
      <c r="BI2033" s="240"/>
      <c r="BJ2033" s="240"/>
      <c r="BK2033" s="240"/>
      <c r="BL2033" s="240"/>
      <c r="BM2033" s="240"/>
      <c r="BN2033" s="240"/>
      <c r="BO2033" s="240"/>
      <c r="BP2033" s="240"/>
      <c r="BQ2033" s="240"/>
      <c r="BR2033" s="240"/>
      <c r="BS2033" s="240"/>
      <c r="BT2033" s="240"/>
      <c r="BU2033" s="240"/>
      <c r="BV2033" s="239"/>
      <c r="BW2033" s="240"/>
      <c r="BX2033" s="240"/>
      <c r="BY2033" s="240"/>
      <c r="BZ2033" s="240"/>
      <c r="CA2033" s="241"/>
      <c r="CB2033" s="241"/>
      <c r="CC2033" s="241"/>
      <c r="CD2033" s="241"/>
      <c r="CE2033" s="240"/>
    </row>
    <row r="2034" spans="1:83" ht="14.4" x14ac:dyDescent="0.3">
      <c r="A2034" s="271"/>
      <c r="B2034" s="272"/>
      <c r="C2034" s="273"/>
      <c r="D2034" s="273"/>
      <c r="E2034" s="273"/>
      <c r="F2034" s="273"/>
      <c r="G2034" s="273"/>
      <c r="H2034" s="273"/>
      <c r="I2034" s="273"/>
      <c r="J2034" s="273"/>
      <c r="K2034" s="273"/>
      <c r="L2034" s="273"/>
      <c r="M2034" s="273"/>
      <c r="BE2034" s="270"/>
      <c r="BH2034" s="240"/>
      <c r="BI2034" s="240"/>
      <c r="BJ2034" s="240"/>
      <c r="BK2034" s="240"/>
      <c r="BL2034" s="240"/>
      <c r="BM2034" s="240"/>
      <c r="BN2034" s="240"/>
      <c r="BO2034" s="240"/>
      <c r="BP2034" s="240"/>
      <c r="BQ2034" s="240"/>
      <c r="BR2034" s="240"/>
      <c r="BS2034" s="240"/>
      <c r="BT2034" s="240"/>
      <c r="BU2034" s="240"/>
      <c r="BV2034" s="239"/>
      <c r="BW2034" s="240"/>
      <c r="BX2034" s="240"/>
      <c r="BY2034" s="240"/>
      <c r="BZ2034" s="240"/>
      <c r="CA2034" s="241"/>
      <c r="CB2034" s="241"/>
      <c r="CC2034" s="241"/>
      <c r="CD2034" s="241"/>
      <c r="CE2034" s="240"/>
    </row>
    <row r="2035" spans="1:83" ht="14.4" x14ac:dyDescent="0.3">
      <c r="A2035" s="271"/>
      <c r="B2035" s="272"/>
      <c r="C2035" s="273"/>
      <c r="D2035" s="273"/>
      <c r="E2035" s="273"/>
      <c r="F2035" s="273"/>
      <c r="G2035" s="273"/>
      <c r="H2035" s="273"/>
      <c r="I2035" s="273"/>
      <c r="J2035" s="273"/>
      <c r="K2035" s="273"/>
      <c r="L2035" s="273"/>
      <c r="M2035" s="273"/>
      <c r="BE2035" s="270"/>
      <c r="BH2035" s="240"/>
      <c r="BI2035" s="240"/>
      <c r="BJ2035" s="240"/>
      <c r="BK2035" s="240"/>
      <c r="BL2035" s="240"/>
      <c r="BM2035" s="240"/>
      <c r="BN2035" s="240"/>
      <c r="BO2035" s="240"/>
      <c r="BP2035" s="240"/>
      <c r="BQ2035" s="240"/>
      <c r="BR2035" s="240"/>
      <c r="BS2035" s="240"/>
      <c r="BT2035" s="240"/>
      <c r="BU2035" s="240"/>
      <c r="BV2035" s="239"/>
      <c r="BW2035" s="240"/>
      <c r="BX2035" s="240"/>
      <c r="BY2035" s="240"/>
      <c r="BZ2035" s="240"/>
      <c r="CA2035" s="241"/>
      <c r="CB2035" s="241"/>
      <c r="CC2035" s="241"/>
      <c r="CD2035" s="241"/>
      <c r="CE2035" s="240"/>
    </row>
    <row r="2036" spans="1:83" ht="14.4" x14ac:dyDescent="0.3">
      <c r="A2036" s="271"/>
      <c r="B2036" s="272"/>
      <c r="C2036" s="273"/>
      <c r="D2036" s="273"/>
      <c r="E2036" s="273"/>
      <c r="F2036" s="273"/>
      <c r="G2036" s="273"/>
      <c r="H2036" s="273"/>
      <c r="I2036" s="273"/>
      <c r="J2036" s="273"/>
      <c r="K2036" s="273"/>
      <c r="L2036" s="273"/>
      <c r="M2036" s="273"/>
      <c r="BE2036" s="270"/>
      <c r="BH2036" s="249"/>
      <c r="BI2036" s="249"/>
      <c r="BJ2036" s="249"/>
      <c r="BK2036" s="249"/>
      <c r="BL2036" s="249"/>
      <c r="BM2036" s="249"/>
      <c r="BN2036" s="249"/>
      <c r="BO2036" s="249"/>
      <c r="BP2036" s="249"/>
      <c r="BQ2036" s="249"/>
      <c r="BR2036" s="249"/>
      <c r="BS2036" s="249"/>
      <c r="BT2036" s="249"/>
      <c r="BU2036" s="249"/>
      <c r="BV2036" s="249"/>
      <c r="BW2036" s="249"/>
      <c r="BX2036" s="249"/>
      <c r="BY2036" s="249"/>
      <c r="BZ2036" s="249"/>
      <c r="CE2036" s="249"/>
    </row>
    <row r="2037" spans="1:83" ht="14.4" x14ac:dyDescent="0.3">
      <c r="A2037" s="271"/>
      <c r="B2037" s="272"/>
      <c r="C2037" s="273"/>
      <c r="D2037" s="273"/>
      <c r="E2037" s="273"/>
      <c r="F2037" s="273"/>
      <c r="G2037" s="273"/>
      <c r="H2037" s="273"/>
      <c r="I2037" s="273"/>
      <c r="J2037" s="273"/>
      <c r="K2037" s="273"/>
      <c r="L2037" s="273"/>
      <c r="M2037" s="273"/>
      <c r="BE2037" s="270"/>
      <c r="BH2037" s="249"/>
      <c r="BI2037" s="249"/>
      <c r="BJ2037" s="249"/>
      <c r="BK2037" s="249"/>
      <c r="BL2037" s="249"/>
      <c r="BM2037" s="249"/>
      <c r="BN2037" s="249"/>
      <c r="BO2037" s="249"/>
      <c r="BP2037" s="249"/>
      <c r="BQ2037" s="249"/>
      <c r="BR2037" s="249"/>
      <c r="BS2037" s="249"/>
      <c r="BT2037" s="249"/>
      <c r="BU2037" s="249"/>
      <c r="BV2037" s="249"/>
      <c r="BW2037" s="249"/>
      <c r="BX2037" s="249"/>
      <c r="BY2037" s="249"/>
      <c r="BZ2037" s="249"/>
      <c r="CE2037" s="249"/>
    </row>
    <row r="2038" spans="1:83" ht="14.4" x14ac:dyDescent="0.3">
      <c r="A2038" s="271"/>
      <c r="B2038" s="272"/>
      <c r="C2038" s="273"/>
      <c r="D2038" s="273"/>
      <c r="E2038" s="273"/>
      <c r="F2038" s="273"/>
      <c r="G2038" s="273"/>
      <c r="H2038" s="273"/>
      <c r="I2038" s="273"/>
      <c r="J2038" s="273"/>
      <c r="K2038" s="273"/>
      <c r="L2038" s="273"/>
      <c r="M2038" s="273"/>
      <c r="BE2038" s="270"/>
      <c r="BH2038" s="249"/>
      <c r="BI2038" s="249"/>
      <c r="BJ2038" s="249"/>
      <c r="BK2038" s="249"/>
      <c r="BL2038" s="249"/>
      <c r="BM2038" s="249"/>
      <c r="BN2038" s="249"/>
      <c r="BO2038" s="249"/>
      <c r="BP2038" s="249"/>
      <c r="BQ2038" s="249"/>
      <c r="BR2038" s="249"/>
      <c r="BS2038" s="249"/>
      <c r="BT2038" s="249"/>
      <c r="BU2038" s="249"/>
      <c r="BV2038" s="249"/>
      <c r="BW2038" s="249"/>
      <c r="BX2038" s="249"/>
      <c r="BY2038" s="249"/>
      <c r="BZ2038" s="249"/>
      <c r="CE2038" s="249"/>
    </row>
    <row r="2039" spans="1:83" ht="14.4" x14ac:dyDescent="0.3">
      <c r="A2039" s="271"/>
      <c r="B2039" s="272"/>
      <c r="C2039" s="273"/>
      <c r="D2039" s="273"/>
      <c r="E2039" s="273"/>
      <c r="F2039" s="273"/>
      <c r="G2039" s="273"/>
      <c r="H2039" s="273"/>
      <c r="I2039" s="273"/>
      <c r="J2039" s="273"/>
      <c r="K2039" s="273"/>
      <c r="L2039" s="273"/>
      <c r="M2039" s="273"/>
      <c r="BE2039" s="270"/>
      <c r="BH2039" s="249"/>
      <c r="BI2039" s="249"/>
      <c r="BJ2039" s="249"/>
      <c r="BK2039" s="249"/>
      <c r="BL2039" s="249"/>
      <c r="BM2039" s="249"/>
      <c r="BN2039" s="249"/>
      <c r="BO2039" s="249"/>
      <c r="BP2039" s="249"/>
      <c r="BQ2039" s="249"/>
      <c r="BR2039" s="249"/>
      <c r="BS2039" s="249"/>
      <c r="BT2039" s="249"/>
      <c r="BU2039" s="249"/>
      <c r="BV2039" s="249"/>
      <c r="BW2039" s="249"/>
      <c r="BX2039" s="249"/>
      <c r="BY2039" s="249"/>
      <c r="BZ2039" s="249"/>
      <c r="CE2039" s="249"/>
    </row>
    <row r="2040" spans="1:83" ht="14.4" x14ac:dyDescent="0.3">
      <c r="A2040" s="271"/>
      <c r="B2040" s="272"/>
      <c r="C2040" s="273"/>
      <c r="D2040" s="273"/>
      <c r="E2040" s="273"/>
      <c r="F2040" s="273"/>
      <c r="G2040" s="273"/>
      <c r="H2040" s="273"/>
      <c r="I2040" s="273"/>
      <c r="J2040" s="273"/>
      <c r="K2040" s="273"/>
      <c r="L2040" s="273"/>
      <c r="M2040" s="273"/>
      <c r="BE2040" s="270"/>
      <c r="BH2040" s="240"/>
      <c r="BI2040" s="240"/>
      <c r="BJ2040" s="240"/>
      <c r="BK2040" s="240"/>
      <c r="BL2040" s="240"/>
      <c r="BM2040" s="240"/>
      <c r="BN2040" s="240"/>
      <c r="BO2040" s="240"/>
      <c r="BP2040" s="240"/>
      <c r="BQ2040" s="240"/>
      <c r="BR2040" s="240"/>
      <c r="BS2040" s="240"/>
      <c r="BT2040" s="240"/>
      <c r="BU2040" s="240"/>
      <c r="BV2040" s="239"/>
      <c r="BW2040" s="240"/>
      <c r="BX2040" s="240"/>
      <c r="BY2040" s="240"/>
      <c r="BZ2040" s="240"/>
      <c r="CA2040" s="251"/>
      <c r="CB2040" s="251"/>
      <c r="CC2040" s="251"/>
      <c r="CD2040" s="251"/>
      <c r="CE2040" s="240"/>
    </row>
    <row r="2041" spans="1:83" ht="14.4" x14ac:dyDescent="0.3">
      <c r="A2041" s="271"/>
      <c r="B2041" s="272"/>
      <c r="C2041" s="273"/>
      <c r="D2041" s="273"/>
      <c r="E2041" s="273"/>
      <c r="F2041" s="273"/>
      <c r="G2041" s="273"/>
      <c r="H2041" s="273"/>
      <c r="I2041" s="273"/>
      <c r="J2041" s="273"/>
      <c r="K2041" s="273"/>
      <c r="L2041" s="273"/>
      <c r="M2041" s="273"/>
      <c r="BE2041" s="270"/>
      <c r="BH2041" s="240"/>
      <c r="BI2041" s="240"/>
      <c r="BJ2041" s="240"/>
      <c r="BK2041" s="240"/>
      <c r="BL2041" s="240"/>
      <c r="BM2041" s="240"/>
      <c r="BN2041" s="240"/>
      <c r="BO2041" s="240"/>
      <c r="BP2041" s="240"/>
      <c r="BQ2041" s="240"/>
      <c r="BR2041" s="240"/>
      <c r="BS2041" s="240"/>
      <c r="BT2041" s="240"/>
      <c r="BU2041" s="240"/>
      <c r="BV2041" s="239"/>
      <c r="BW2041" s="240"/>
      <c r="BX2041" s="240"/>
      <c r="BY2041" s="240"/>
      <c r="BZ2041" s="240"/>
      <c r="CA2041" s="241"/>
      <c r="CB2041" s="241"/>
      <c r="CC2041" s="241"/>
      <c r="CD2041" s="241"/>
      <c r="CE2041" s="240"/>
    </row>
    <row r="2042" spans="1:83" ht="14.4" x14ac:dyDescent="0.3">
      <c r="A2042" s="271"/>
      <c r="B2042" s="272"/>
      <c r="C2042" s="273"/>
      <c r="D2042" s="273"/>
      <c r="E2042" s="273"/>
      <c r="F2042" s="273"/>
      <c r="G2042" s="273"/>
      <c r="H2042" s="273"/>
      <c r="I2042" s="273"/>
      <c r="J2042" s="273"/>
      <c r="K2042" s="273"/>
      <c r="L2042" s="273"/>
      <c r="M2042" s="273"/>
      <c r="BE2042" s="270"/>
      <c r="BH2042" s="249"/>
      <c r="BI2042" s="249"/>
      <c r="BJ2042" s="249"/>
      <c r="BK2042" s="249"/>
      <c r="BL2042" s="249"/>
      <c r="BM2042" s="249"/>
      <c r="BN2042" s="249"/>
      <c r="BO2042" s="249"/>
      <c r="BP2042" s="249"/>
      <c r="BQ2042" s="249"/>
      <c r="BR2042" s="249"/>
      <c r="BS2042" s="249"/>
      <c r="BT2042" s="249"/>
      <c r="BU2042" s="249"/>
      <c r="BV2042" s="249"/>
      <c r="BW2042" s="249"/>
      <c r="BX2042" s="249"/>
      <c r="BY2042" s="249"/>
      <c r="BZ2042" s="249"/>
      <c r="CE2042" s="249"/>
    </row>
    <row r="2043" spans="1:83" ht="14.4" x14ac:dyDescent="0.3">
      <c r="A2043" s="271"/>
      <c r="B2043" s="272"/>
      <c r="C2043" s="273"/>
      <c r="D2043" s="273"/>
      <c r="E2043" s="273"/>
      <c r="F2043" s="273"/>
      <c r="G2043" s="273"/>
      <c r="H2043" s="273"/>
      <c r="I2043" s="273"/>
      <c r="J2043" s="273"/>
      <c r="K2043" s="273"/>
      <c r="L2043" s="273"/>
      <c r="M2043" s="273"/>
      <c r="BE2043" s="270"/>
      <c r="BH2043" s="240"/>
      <c r="BI2043" s="240"/>
      <c r="BJ2043" s="240"/>
      <c r="BK2043" s="240"/>
      <c r="BL2043" s="240"/>
      <c r="BM2043" s="240"/>
      <c r="BN2043" s="240"/>
      <c r="BO2043" s="240"/>
      <c r="BP2043" s="240"/>
      <c r="BQ2043" s="240"/>
      <c r="BR2043" s="240"/>
      <c r="BS2043" s="240"/>
      <c r="BT2043" s="240"/>
      <c r="BU2043" s="240"/>
      <c r="BV2043" s="239"/>
      <c r="BW2043" s="240"/>
      <c r="BX2043" s="240"/>
      <c r="BY2043" s="240"/>
      <c r="BZ2043" s="240"/>
      <c r="CA2043" s="241"/>
      <c r="CB2043" s="241"/>
      <c r="CC2043" s="241"/>
      <c r="CD2043" s="241"/>
      <c r="CE2043" s="240"/>
    </row>
    <row r="2044" spans="1:83" ht="14.4" x14ac:dyDescent="0.3">
      <c r="A2044" s="271"/>
      <c r="B2044" s="272"/>
      <c r="C2044" s="273"/>
      <c r="D2044" s="273"/>
      <c r="E2044" s="273"/>
      <c r="F2044" s="273"/>
      <c r="G2044" s="273"/>
      <c r="H2044" s="273"/>
      <c r="I2044" s="273"/>
      <c r="J2044" s="273"/>
      <c r="K2044" s="273"/>
      <c r="L2044" s="273"/>
      <c r="M2044" s="273"/>
      <c r="BE2044" s="270"/>
      <c r="BH2044" s="249"/>
      <c r="BI2044" s="249"/>
      <c r="BJ2044" s="249"/>
      <c r="BK2044" s="249"/>
      <c r="BL2044" s="249"/>
      <c r="BM2044" s="249"/>
      <c r="BN2044" s="249"/>
      <c r="BO2044" s="249"/>
      <c r="BP2044" s="249"/>
      <c r="BQ2044" s="249"/>
      <c r="BR2044" s="249"/>
      <c r="BS2044" s="249"/>
      <c r="BT2044" s="249"/>
      <c r="BU2044" s="249"/>
      <c r="BV2044" s="249"/>
      <c r="BW2044" s="249"/>
      <c r="BX2044" s="249"/>
      <c r="BY2044" s="249"/>
      <c r="BZ2044" s="249"/>
      <c r="CE2044" s="249"/>
    </row>
    <row r="2045" spans="1:83" ht="14.4" x14ac:dyDescent="0.3">
      <c r="A2045" s="271"/>
      <c r="B2045" s="272"/>
      <c r="C2045" s="273"/>
      <c r="D2045" s="273"/>
      <c r="E2045" s="273"/>
      <c r="F2045" s="273"/>
      <c r="G2045" s="273"/>
      <c r="H2045" s="273"/>
      <c r="I2045" s="273"/>
      <c r="J2045" s="273"/>
      <c r="K2045" s="273"/>
      <c r="L2045" s="273"/>
      <c r="M2045" s="273"/>
      <c r="BE2045" s="270"/>
      <c r="BH2045" s="249"/>
      <c r="BI2045" s="249"/>
      <c r="BJ2045" s="249"/>
      <c r="BK2045" s="249"/>
      <c r="BL2045" s="249"/>
      <c r="BM2045" s="249"/>
      <c r="BN2045" s="249"/>
      <c r="BO2045" s="249"/>
      <c r="BP2045" s="249"/>
      <c r="BQ2045" s="249"/>
      <c r="BR2045" s="249"/>
      <c r="BS2045" s="249"/>
      <c r="BT2045" s="249"/>
      <c r="BU2045" s="249"/>
      <c r="BV2045" s="249"/>
      <c r="BW2045" s="249"/>
      <c r="BX2045" s="249"/>
      <c r="BY2045" s="249"/>
      <c r="BZ2045" s="249"/>
      <c r="CE2045" s="249"/>
    </row>
    <row r="2046" spans="1:83" ht="14.4" x14ac:dyDescent="0.3">
      <c r="A2046" s="271"/>
      <c r="B2046" s="272"/>
      <c r="C2046" s="273"/>
      <c r="D2046" s="273"/>
      <c r="E2046" s="273"/>
      <c r="F2046" s="273"/>
      <c r="G2046" s="273"/>
      <c r="H2046" s="273"/>
      <c r="I2046" s="273"/>
      <c r="J2046" s="273"/>
      <c r="K2046" s="273"/>
      <c r="L2046" s="273"/>
      <c r="M2046" s="273"/>
      <c r="BE2046" s="270"/>
      <c r="BH2046" s="240"/>
      <c r="BI2046" s="240"/>
      <c r="BJ2046" s="240"/>
      <c r="BK2046" s="240"/>
      <c r="BL2046" s="240"/>
      <c r="BM2046" s="240"/>
      <c r="BN2046" s="240"/>
      <c r="BO2046" s="240"/>
      <c r="BP2046" s="240"/>
      <c r="BQ2046" s="240"/>
      <c r="BR2046" s="240"/>
      <c r="BS2046" s="240"/>
      <c r="BT2046" s="240"/>
      <c r="BU2046" s="240"/>
      <c r="BV2046" s="239"/>
      <c r="BW2046" s="240"/>
      <c r="BX2046" s="240"/>
      <c r="BY2046" s="240"/>
      <c r="BZ2046" s="240"/>
      <c r="CA2046" s="241"/>
      <c r="CB2046" s="241"/>
      <c r="CC2046" s="241"/>
      <c r="CD2046" s="241"/>
      <c r="CE2046" s="240"/>
    </row>
    <row r="2047" spans="1:83" ht="14.4" x14ac:dyDescent="0.3">
      <c r="A2047" s="271"/>
      <c r="B2047" s="272"/>
      <c r="C2047" s="273"/>
      <c r="D2047" s="273"/>
      <c r="E2047" s="273"/>
      <c r="F2047" s="273"/>
      <c r="G2047" s="273"/>
      <c r="H2047" s="273"/>
      <c r="I2047" s="273"/>
      <c r="J2047" s="273"/>
      <c r="K2047" s="273"/>
      <c r="L2047" s="273"/>
      <c r="M2047" s="273"/>
      <c r="BE2047" s="270"/>
      <c r="BH2047" s="249"/>
      <c r="BI2047" s="249"/>
      <c r="BJ2047" s="249"/>
      <c r="BK2047" s="249"/>
      <c r="BL2047" s="249"/>
      <c r="BM2047" s="249"/>
      <c r="BN2047" s="249"/>
      <c r="BO2047" s="249"/>
      <c r="BP2047" s="249"/>
      <c r="BQ2047" s="249"/>
      <c r="BR2047" s="249"/>
      <c r="BS2047" s="249"/>
      <c r="BT2047" s="249"/>
      <c r="BU2047" s="249"/>
      <c r="BV2047" s="249"/>
      <c r="BW2047" s="249"/>
      <c r="BX2047" s="249"/>
      <c r="BY2047" s="249"/>
      <c r="BZ2047" s="249"/>
      <c r="CE2047" s="249"/>
    </row>
    <row r="2048" spans="1:83" ht="14.4" x14ac:dyDescent="0.3">
      <c r="A2048" s="271"/>
      <c r="B2048" s="272"/>
      <c r="C2048" s="273"/>
      <c r="D2048" s="273"/>
      <c r="E2048" s="273"/>
      <c r="F2048" s="273"/>
      <c r="G2048" s="273"/>
      <c r="H2048" s="273"/>
      <c r="I2048" s="273"/>
      <c r="J2048" s="273"/>
      <c r="K2048" s="273"/>
      <c r="L2048" s="273"/>
      <c r="M2048" s="273"/>
      <c r="BE2048" s="270"/>
      <c r="BH2048" s="249"/>
      <c r="BI2048" s="249"/>
      <c r="BJ2048" s="249"/>
      <c r="BK2048" s="249"/>
      <c r="BL2048" s="249"/>
      <c r="BM2048" s="249"/>
      <c r="BN2048" s="249"/>
      <c r="BO2048" s="249"/>
      <c r="BP2048" s="249"/>
      <c r="BQ2048" s="249"/>
      <c r="BR2048" s="249"/>
      <c r="BS2048" s="249"/>
      <c r="BT2048" s="249"/>
      <c r="BU2048" s="249"/>
      <c r="BV2048" s="249"/>
      <c r="BW2048" s="249"/>
      <c r="BX2048" s="249"/>
      <c r="BY2048" s="249"/>
      <c r="BZ2048" s="249"/>
      <c r="CE2048" s="249"/>
    </row>
    <row r="2049" spans="1:83" ht="14.4" x14ac:dyDescent="0.3">
      <c r="A2049" s="271"/>
      <c r="B2049" s="272"/>
      <c r="C2049" s="273"/>
      <c r="D2049" s="273"/>
      <c r="E2049" s="273"/>
      <c r="F2049" s="273"/>
      <c r="G2049" s="273"/>
      <c r="H2049" s="273"/>
      <c r="I2049" s="273"/>
      <c r="J2049" s="273"/>
      <c r="K2049" s="273"/>
      <c r="L2049" s="273"/>
      <c r="M2049" s="273"/>
      <c r="BE2049" s="270"/>
      <c r="BH2049" s="249"/>
      <c r="BI2049" s="249"/>
      <c r="BJ2049" s="249"/>
      <c r="BK2049" s="249"/>
      <c r="BL2049" s="249"/>
      <c r="BM2049" s="249"/>
      <c r="BN2049" s="249"/>
      <c r="BO2049" s="249"/>
      <c r="BP2049" s="249"/>
      <c r="BQ2049" s="249"/>
      <c r="BR2049" s="249"/>
      <c r="BS2049" s="249"/>
      <c r="BT2049" s="249"/>
      <c r="BU2049" s="249"/>
      <c r="BV2049" s="249"/>
      <c r="BW2049" s="249"/>
      <c r="BX2049" s="249"/>
      <c r="BY2049" s="249"/>
      <c r="BZ2049" s="249"/>
      <c r="CE2049" s="249"/>
    </row>
    <row r="2050" spans="1:83" ht="14.4" x14ac:dyDescent="0.3">
      <c r="A2050" s="271"/>
      <c r="B2050" s="272"/>
      <c r="C2050" s="273"/>
      <c r="D2050" s="273"/>
      <c r="E2050" s="273"/>
      <c r="F2050" s="273"/>
      <c r="G2050" s="273"/>
      <c r="H2050" s="273"/>
      <c r="I2050" s="273"/>
      <c r="J2050" s="273"/>
      <c r="K2050" s="273"/>
      <c r="L2050" s="273"/>
      <c r="M2050" s="273"/>
      <c r="BE2050" s="270"/>
      <c r="BH2050" s="249"/>
      <c r="BI2050" s="249"/>
      <c r="BJ2050" s="249"/>
      <c r="BK2050" s="249"/>
      <c r="BL2050" s="249"/>
      <c r="BM2050" s="249"/>
      <c r="BN2050" s="249"/>
      <c r="BO2050" s="249"/>
      <c r="BP2050" s="249"/>
      <c r="BQ2050" s="249"/>
      <c r="BR2050" s="249"/>
      <c r="BS2050" s="249"/>
      <c r="BT2050" s="249"/>
      <c r="BU2050" s="249"/>
      <c r="BV2050" s="249"/>
      <c r="BW2050" s="249"/>
      <c r="BX2050" s="249"/>
      <c r="BY2050" s="249"/>
      <c r="BZ2050" s="249"/>
      <c r="CE2050" s="249"/>
    </row>
    <row r="2051" spans="1:83" ht="14.4" x14ac:dyDescent="0.3">
      <c r="A2051" s="271"/>
      <c r="B2051" s="272"/>
      <c r="C2051" s="273"/>
      <c r="D2051" s="273"/>
      <c r="E2051" s="273"/>
      <c r="F2051" s="273"/>
      <c r="G2051" s="273"/>
      <c r="H2051" s="273"/>
      <c r="I2051" s="273"/>
      <c r="J2051" s="273"/>
      <c r="K2051" s="273"/>
      <c r="L2051" s="273"/>
      <c r="M2051" s="273"/>
      <c r="BE2051" s="270"/>
      <c r="BH2051" s="240"/>
      <c r="BI2051" s="240"/>
      <c r="BJ2051" s="240"/>
      <c r="BK2051" s="240"/>
      <c r="BL2051" s="240"/>
      <c r="BM2051" s="240"/>
      <c r="BN2051" s="240"/>
      <c r="BO2051" s="240"/>
      <c r="BP2051" s="240"/>
      <c r="BQ2051" s="240"/>
      <c r="BR2051" s="240"/>
      <c r="BS2051" s="240"/>
      <c r="BT2051" s="240"/>
      <c r="BU2051" s="240"/>
      <c r="BV2051" s="239"/>
      <c r="BW2051" s="240"/>
      <c r="BX2051" s="240"/>
      <c r="BY2051" s="240"/>
      <c r="BZ2051" s="240"/>
      <c r="CA2051" s="241"/>
      <c r="CB2051" s="241"/>
      <c r="CC2051" s="241"/>
      <c r="CD2051" s="241"/>
      <c r="CE2051" s="240"/>
    </row>
    <row r="2052" spans="1:83" ht="14.4" x14ac:dyDescent="0.3">
      <c r="A2052" s="271"/>
      <c r="B2052" s="272"/>
      <c r="C2052" s="273"/>
      <c r="D2052" s="273"/>
      <c r="E2052" s="273"/>
      <c r="F2052" s="273"/>
      <c r="G2052" s="273"/>
      <c r="H2052" s="273"/>
      <c r="I2052" s="273"/>
      <c r="J2052" s="273"/>
      <c r="K2052" s="273"/>
      <c r="L2052" s="273"/>
      <c r="M2052" s="273"/>
      <c r="BE2052" s="270"/>
      <c r="BH2052" s="240"/>
      <c r="BI2052" s="240"/>
      <c r="BJ2052" s="240"/>
      <c r="BK2052" s="240"/>
      <c r="BL2052" s="240"/>
      <c r="BM2052" s="240"/>
      <c r="BN2052" s="240"/>
      <c r="BO2052" s="240"/>
      <c r="BP2052" s="240"/>
      <c r="BQ2052" s="240"/>
      <c r="BR2052" s="240"/>
      <c r="BS2052" s="240"/>
      <c r="BT2052" s="240"/>
      <c r="BU2052" s="240"/>
      <c r="BV2052" s="239"/>
      <c r="BW2052" s="240"/>
      <c r="BX2052" s="240"/>
      <c r="BY2052" s="240"/>
      <c r="BZ2052" s="240"/>
      <c r="CA2052" s="241"/>
      <c r="CB2052" s="241"/>
      <c r="CC2052" s="241"/>
      <c r="CD2052" s="241"/>
      <c r="CE2052" s="240"/>
    </row>
    <row r="2053" spans="1:83" ht="14.4" x14ac:dyDescent="0.3">
      <c r="A2053" s="271"/>
      <c r="B2053" s="272"/>
      <c r="C2053" s="273"/>
      <c r="D2053" s="273"/>
      <c r="E2053" s="273"/>
      <c r="F2053" s="273"/>
      <c r="G2053" s="273"/>
      <c r="H2053" s="273"/>
      <c r="I2053" s="273"/>
      <c r="J2053" s="273"/>
      <c r="K2053" s="273"/>
      <c r="L2053" s="273"/>
      <c r="M2053" s="273"/>
      <c r="BE2053" s="270"/>
      <c r="BH2053" s="249"/>
      <c r="BI2053" s="249"/>
      <c r="BJ2053" s="249"/>
      <c r="BK2053" s="249"/>
      <c r="BL2053" s="249"/>
      <c r="BM2053" s="249"/>
      <c r="BN2053" s="249"/>
      <c r="BO2053" s="249"/>
      <c r="BP2053" s="249"/>
      <c r="BQ2053" s="249"/>
      <c r="BR2053" s="249"/>
      <c r="BS2053" s="249"/>
      <c r="BT2053" s="249"/>
      <c r="BU2053" s="249"/>
      <c r="BV2053" s="249"/>
      <c r="BW2053" s="249"/>
      <c r="BX2053" s="249"/>
      <c r="BY2053" s="249"/>
      <c r="BZ2053" s="249"/>
      <c r="CE2053" s="249"/>
    </row>
    <row r="2054" spans="1:83" ht="14.4" x14ac:dyDescent="0.3">
      <c r="A2054" s="271"/>
      <c r="B2054" s="272"/>
      <c r="C2054" s="273"/>
      <c r="D2054" s="273"/>
      <c r="E2054" s="273"/>
      <c r="F2054" s="273"/>
      <c r="G2054" s="273"/>
      <c r="H2054" s="273"/>
      <c r="I2054" s="273"/>
      <c r="J2054" s="273"/>
      <c r="K2054" s="273"/>
      <c r="L2054" s="273"/>
      <c r="M2054" s="273"/>
      <c r="BE2054" s="270"/>
      <c r="BH2054" s="240"/>
      <c r="BI2054" s="240"/>
      <c r="BJ2054" s="240"/>
      <c r="BK2054" s="240"/>
      <c r="BL2054" s="240"/>
      <c r="BM2054" s="240"/>
      <c r="BN2054" s="240"/>
      <c r="BO2054" s="240"/>
      <c r="BP2054" s="240"/>
      <c r="BQ2054" s="240"/>
      <c r="BR2054" s="240"/>
      <c r="BS2054" s="240"/>
      <c r="BT2054" s="240"/>
      <c r="BU2054" s="240"/>
      <c r="BV2054" s="239"/>
      <c r="BW2054" s="240"/>
      <c r="BX2054" s="240"/>
      <c r="BY2054" s="240"/>
      <c r="BZ2054" s="240"/>
      <c r="CA2054" s="241"/>
      <c r="CB2054" s="241"/>
      <c r="CC2054" s="241"/>
      <c r="CD2054" s="241"/>
      <c r="CE2054" s="240"/>
    </row>
    <row r="2055" spans="1:83" ht="14.4" x14ac:dyDescent="0.3">
      <c r="A2055" s="271"/>
      <c r="B2055" s="272"/>
      <c r="C2055" s="273"/>
      <c r="D2055" s="273"/>
      <c r="E2055" s="273"/>
      <c r="F2055" s="273"/>
      <c r="G2055" s="273"/>
      <c r="H2055" s="273"/>
      <c r="I2055" s="273"/>
      <c r="J2055" s="273"/>
      <c r="K2055" s="273"/>
      <c r="L2055" s="273"/>
      <c r="M2055" s="273"/>
      <c r="BE2055" s="270"/>
      <c r="BH2055" s="249"/>
      <c r="BI2055" s="249"/>
      <c r="BJ2055" s="249"/>
      <c r="BK2055" s="249"/>
      <c r="BL2055" s="249"/>
      <c r="BM2055" s="249"/>
      <c r="BN2055" s="249"/>
      <c r="BO2055" s="249"/>
      <c r="BP2055" s="249"/>
      <c r="BQ2055" s="249"/>
      <c r="BR2055" s="249"/>
      <c r="BS2055" s="249"/>
      <c r="BT2055" s="249"/>
      <c r="BU2055" s="249"/>
      <c r="BV2055" s="249"/>
      <c r="BW2055" s="249"/>
      <c r="BX2055" s="249"/>
      <c r="BY2055" s="249"/>
      <c r="BZ2055" s="249"/>
      <c r="CE2055" s="249"/>
    </row>
    <row r="2056" spans="1:83" ht="14.4" x14ac:dyDescent="0.3">
      <c r="A2056" s="271"/>
      <c r="B2056" s="272"/>
      <c r="C2056" s="273"/>
      <c r="D2056" s="273"/>
      <c r="E2056" s="273"/>
      <c r="F2056" s="273"/>
      <c r="G2056" s="273"/>
      <c r="H2056" s="273"/>
      <c r="I2056" s="273"/>
      <c r="J2056" s="273"/>
      <c r="K2056" s="273"/>
      <c r="L2056" s="273"/>
      <c r="M2056" s="273"/>
      <c r="BE2056" s="270"/>
      <c r="BH2056" s="249"/>
      <c r="BI2056" s="249"/>
      <c r="BJ2056" s="249"/>
      <c r="BK2056" s="249"/>
      <c r="BL2056" s="249"/>
      <c r="BM2056" s="249"/>
      <c r="BN2056" s="249"/>
      <c r="BO2056" s="249"/>
      <c r="BP2056" s="249"/>
      <c r="BQ2056" s="249"/>
      <c r="BR2056" s="249"/>
      <c r="BS2056" s="249"/>
      <c r="BT2056" s="249"/>
      <c r="BU2056" s="249"/>
      <c r="BV2056" s="249"/>
      <c r="BW2056" s="249"/>
      <c r="BX2056" s="249"/>
      <c r="BY2056" s="249"/>
      <c r="BZ2056" s="249"/>
      <c r="CE2056" s="249"/>
    </row>
    <row r="2057" spans="1:83" ht="14.4" x14ac:dyDescent="0.3">
      <c r="A2057" s="271"/>
      <c r="B2057" s="272"/>
      <c r="C2057" s="273"/>
      <c r="D2057" s="273"/>
      <c r="E2057" s="273"/>
      <c r="F2057" s="273"/>
      <c r="G2057" s="273"/>
      <c r="H2057" s="273"/>
      <c r="I2057" s="273"/>
      <c r="J2057" s="273"/>
      <c r="K2057" s="273"/>
      <c r="L2057" s="273"/>
      <c r="M2057" s="273"/>
      <c r="BE2057" s="270"/>
      <c r="BH2057" s="249"/>
      <c r="BI2057" s="249"/>
      <c r="BJ2057" s="249"/>
      <c r="BK2057" s="249"/>
      <c r="BL2057" s="249"/>
      <c r="BM2057" s="249"/>
      <c r="BN2057" s="249"/>
      <c r="BO2057" s="249"/>
      <c r="BP2057" s="249"/>
      <c r="BQ2057" s="249"/>
      <c r="BR2057" s="249"/>
      <c r="BS2057" s="249"/>
      <c r="BT2057" s="249"/>
      <c r="BU2057" s="249"/>
      <c r="BV2057" s="249"/>
      <c r="BW2057" s="249"/>
      <c r="BX2057" s="249"/>
      <c r="BY2057" s="249"/>
      <c r="BZ2057" s="249"/>
      <c r="CE2057" s="249"/>
    </row>
    <row r="2058" spans="1:83" ht="14.4" x14ac:dyDescent="0.3">
      <c r="A2058" s="271"/>
      <c r="B2058" s="272"/>
      <c r="C2058" s="273"/>
      <c r="D2058" s="273"/>
      <c r="E2058" s="273"/>
      <c r="F2058" s="273"/>
      <c r="G2058" s="273"/>
      <c r="H2058" s="273"/>
      <c r="I2058" s="273"/>
      <c r="J2058" s="273"/>
      <c r="K2058" s="273"/>
      <c r="L2058" s="273"/>
      <c r="M2058" s="273"/>
      <c r="BE2058" s="270"/>
      <c r="BH2058" s="240"/>
      <c r="BI2058" s="240"/>
      <c r="BJ2058" s="240"/>
      <c r="BK2058" s="240"/>
      <c r="BL2058" s="240"/>
      <c r="BM2058" s="240"/>
      <c r="BN2058" s="240"/>
      <c r="BO2058" s="240"/>
      <c r="BP2058" s="240"/>
      <c r="BQ2058" s="240"/>
      <c r="BR2058" s="240"/>
      <c r="BS2058" s="240"/>
      <c r="BT2058" s="240"/>
      <c r="BU2058" s="240"/>
      <c r="BV2058" s="239"/>
      <c r="BW2058" s="240"/>
      <c r="BX2058" s="240"/>
      <c r="BY2058" s="240"/>
      <c r="BZ2058" s="240"/>
      <c r="CA2058" s="241"/>
      <c r="CB2058" s="241"/>
      <c r="CC2058" s="241"/>
      <c r="CD2058" s="241"/>
      <c r="CE2058" s="240"/>
    </row>
    <row r="2059" spans="1:83" ht="14.4" x14ac:dyDescent="0.3">
      <c r="A2059" s="271"/>
      <c r="B2059" s="272"/>
      <c r="C2059" s="273"/>
      <c r="D2059" s="273"/>
      <c r="E2059" s="273"/>
      <c r="F2059" s="273"/>
      <c r="G2059" s="273"/>
      <c r="H2059" s="273"/>
      <c r="I2059" s="273"/>
      <c r="J2059" s="273"/>
      <c r="K2059" s="273"/>
      <c r="L2059" s="273"/>
      <c r="M2059" s="273"/>
      <c r="BE2059" s="270"/>
      <c r="BH2059" s="249"/>
      <c r="BI2059" s="249"/>
      <c r="BJ2059" s="249"/>
      <c r="BK2059" s="249"/>
      <c r="BL2059" s="249"/>
      <c r="BM2059" s="249"/>
      <c r="BN2059" s="249"/>
      <c r="BO2059" s="249"/>
      <c r="BP2059" s="249"/>
      <c r="BQ2059" s="249"/>
      <c r="BR2059" s="249"/>
      <c r="BS2059" s="249"/>
      <c r="BT2059" s="249"/>
      <c r="BU2059" s="249"/>
      <c r="BV2059" s="249"/>
      <c r="BW2059" s="249"/>
      <c r="BX2059" s="249"/>
      <c r="BY2059" s="249"/>
      <c r="BZ2059" s="249"/>
      <c r="CE2059" s="249"/>
    </row>
    <row r="2060" spans="1:83" ht="14.4" x14ac:dyDescent="0.3">
      <c r="A2060" s="271"/>
      <c r="B2060" s="272"/>
      <c r="C2060" s="273"/>
      <c r="D2060" s="273"/>
      <c r="E2060" s="273"/>
      <c r="F2060" s="273"/>
      <c r="G2060" s="273"/>
      <c r="H2060" s="273"/>
      <c r="I2060" s="273"/>
      <c r="J2060" s="273"/>
      <c r="K2060" s="273"/>
      <c r="L2060" s="273"/>
      <c r="M2060" s="273"/>
      <c r="BE2060" s="270"/>
      <c r="BH2060" s="249"/>
      <c r="BI2060" s="249"/>
      <c r="BJ2060" s="249"/>
      <c r="BK2060" s="249"/>
      <c r="BL2060" s="249"/>
      <c r="BM2060" s="249"/>
      <c r="BN2060" s="249"/>
      <c r="BO2060" s="249"/>
      <c r="BP2060" s="249"/>
      <c r="BQ2060" s="249"/>
      <c r="BR2060" s="249"/>
      <c r="BS2060" s="249"/>
      <c r="BT2060" s="249"/>
      <c r="BU2060" s="249"/>
      <c r="BV2060" s="249"/>
      <c r="BW2060" s="249"/>
      <c r="BX2060" s="249"/>
      <c r="BY2060" s="249"/>
      <c r="BZ2060" s="249"/>
      <c r="CE2060" s="249"/>
    </row>
    <row r="2061" spans="1:83" ht="14.4" x14ac:dyDescent="0.3">
      <c r="A2061" s="271"/>
      <c r="B2061" s="272"/>
      <c r="C2061" s="273"/>
      <c r="D2061" s="273"/>
      <c r="E2061" s="273"/>
      <c r="F2061" s="273"/>
      <c r="G2061" s="273"/>
      <c r="H2061" s="273"/>
      <c r="I2061" s="273"/>
      <c r="J2061" s="273"/>
      <c r="K2061" s="273"/>
      <c r="L2061" s="273"/>
      <c r="M2061" s="273"/>
      <c r="BE2061" s="270"/>
      <c r="BH2061" s="249"/>
      <c r="BI2061" s="249"/>
      <c r="BJ2061" s="249"/>
      <c r="BK2061" s="249"/>
      <c r="BL2061" s="249"/>
      <c r="BM2061" s="249"/>
      <c r="BN2061" s="249"/>
      <c r="BO2061" s="249"/>
      <c r="BP2061" s="249"/>
      <c r="BQ2061" s="249"/>
      <c r="BR2061" s="249"/>
      <c r="BS2061" s="249"/>
      <c r="BT2061" s="249"/>
      <c r="BU2061" s="249"/>
      <c r="BV2061" s="249"/>
      <c r="BW2061" s="249"/>
      <c r="BX2061" s="249"/>
      <c r="BY2061" s="249"/>
      <c r="BZ2061" s="249"/>
      <c r="CE2061" s="249"/>
    </row>
    <row r="2062" spans="1:83" ht="14.4" x14ac:dyDescent="0.3">
      <c r="A2062" s="271"/>
      <c r="B2062" s="272"/>
      <c r="C2062" s="273"/>
      <c r="D2062" s="273"/>
      <c r="E2062" s="273"/>
      <c r="F2062" s="273"/>
      <c r="G2062" s="273"/>
      <c r="H2062" s="273"/>
      <c r="I2062" s="273"/>
      <c r="J2062" s="273"/>
      <c r="K2062" s="273"/>
      <c r="L2062" s="273"/>
      <c r="M2062" s="273"/>
      <c r="BE2062" s="270"/>
      <c r="BH2062" s="249"/>
      <c r="BI2062" s="249"/>
      <c r="BJ2062" s="249"/>
      <c r="BK2062" s="249"/>
      <c r="BL2062" s="249"/>
      <c r="BM2062" s="249"/>
      <c r="BN2062" s="249"/>
      <c r="BO2062" s="249"/>
      <c r="BP2062" s="249"/>
      <c r="BQ2062" s="249"/>
      <c r="BR2062" s="249"/>
      <c r="BS2062" s="249"/>
      <c r="BT2062" s="249"/>
      <c r="BU2062" s="249"/>
      <c r="BV2062" s="249"/>
      <c r="BW2062" s="249"/>
      <c r="BX2062" s="249"/>
      <c r="BY2062" s="249"/>
      <c r="BZ2062" s="249"/>
      <c r="CE2062" s="249"/>
    </row>
    <row r="2063" spans="1:83" ht="14.4" x14ac:dyDescent="0.3">
      <c r="A2063" s="271"/>
      <c r="B2063" s="272"/>
      <c r="C2063" s="273"/>
      <c r="D2063" s="273"/>
      <c r="E2063" s="273"/>
      <c r="F2063" s="273"/>
      <c r="G2063" s="273"/>
      <c r="H2063" s="273"/>
      <c r="I2063" s="273"/>
      <c r="J2063" s="273"/>
      <c r="K2063" s="273"/>
      <c r="L2063" s="273"/>
      <c r="M2063" s="273"/>
      <c r="N2063" s="264"/>
      <c r="O2063" s="264"/>
      <c r="P2063" s="264"/>
      <c r="Q2063" s="264"/>
      <c r="R2063" s="264"/>
      <c r="S2063" s="264"/>
      <c r="T2063" s="264"/>
      <c r="U2063" s="264"/>
      <c r="V2063" s="264"/>
      <c r="W2063" s="264"/>
      <c r="X2063" s="264"/>
      <c r="Y2063" s="264"/>
      <c r="Z2063" s="264"/>
      <c r="AA2063" s="264"/>
      <c r="BE2063" s="270"/>
      <c r="BH2063" s="249"/>
      <c r="BI2063" s="249"/>
      <c r="BJ2063" s="249"/>
      <c r="BK2063" s="249"/>
      <c r="BL2063" s="249"/>
      <c r="BM2063" s="249"/>
      <c r="BN2063" s="249"/>
      <c r="BO2063" s="249"/>
      <c r="BP2063" s="249"/>
      <c r="BQ2063" s="249"/>
      <c r="BR2063" s="249"/>
      <c r="BS2063" s="249"/>
      <c r="BT2063" s="249"/>
      <c r="BU2063" s="249"/>
      <c r="BV2063" s="249"/>
      <c r="BW2063" s="249"/>
      <c r="BX2063" s="249"/>
      <c r="BY2063" s="249"/>
      <c r="BZ2063" s="249"/>
      <c r="CE2063" s="249"/>
    </row>
    <row r="2064" spans="1:83" ht="14.4" x14ac:dyDescent="0.3">
      <c r="A2064" s="271"/>
      <c r="B2064" s="272"/>
      <c r="C2064" s="273"/>
      <c r="D2064" s="273"/>
      <c r="E2064" s="273"/>
      <c r="F2064" s="273"/>
      <c r="G2064" s="273"/>
      <c r="H2064" s="273"/>
      <c r="I2064" s="273"/>
      <c r="J2064" s="273"/>
      <c r="K2064" s="273"/>
      <c r="L2064" s="273"/>
      <c r="M2064" s="273"/>
      <c r="N2064" s="264"/>
      <c r="O2064" s="264"/>
      <c r="P2064" s="264"/>
      <c r="Q2064" s="264"/>
      <c r="R2064" s="264"/>
      <c r="S2064" s="264"/>
      <c r="T2064" s="264"/>
      <c r="U2064" s="264"/>
      <c r="V2064" s="264"/>
      <c r="W2064" s="264"/>
      <c r="X2064" s="264"/>
      <c r="Y2064" s="264"/>
      <c r="Z2064" s="264"/>
      <c r="AA2064" s="264"/>
      <c r="BE2064" s="270"/>
      <c r="BH2064" s="249"/>
      <c r="BI2064" s="249"/>
      <c r="BJ2064" s="249"/>
      <c r="BK2064" s="249"/>
      <c r="BL2064" s="249"/>
      <c r="BM2064" s="249"/>
      <c r="BN2064" s="249"/>
      <c r="BO2064" s="249"/>
      <c r="BP2064" s="249"/>
      <c r="BQ2064" s="249"/>
      <c r="BR2064" s="249"/>
      <c r="BS2064" s="249"/>
      <c r="BT2064" s="249"/>
      <c r="BU2064" s="249"/>
      <c r="BV2064" s="249"/>
      <c r="BW2064" s="249"/>
      <c r="BX2064" s="249"/>
      <c r="BY2064" s="249"/>
      <c r="BZ2064" s="249"/>
      <c r="CE2064" s="249"/>
    </row>
    <row r="2065" spans="1:83" ht="14.4" x14ac:dyDescent="0.3">
      <c r="A2065" s="271"/>
      <c r="B2065" s="272"/>
      <c r="C2065" s="273"/>
      <c r="D2065" s="273"/>
      <c r="E2065" s="273"/>
      <c r="F2065" s="273"/>
      <c r="G2065" s="273"/>
      <c r="H2065" s="273"/>
      <c r="I2065" s="273"/>
      <c r="J2065" s="273"/>
      <c r="K2065" s="273"/>
      <c r="L2065" s="273"/>
      <c r="M2065" s="273"/>
      <c r="N2065" s="264"/>
      <c r="O2065" s="264"/>
      <c r="P2065" s="264"/>
      <c r="Q2065" s="264"/>
      <c r="R2065" s="264"/>
      <c r="S2065" s="264"/>
      <c r="T2065" s="264"/>
      <c r="U2065" s="264"/>
      <c r="V2065" s="264"/>
      <c r="W2065" s="264"/>
      <c r="X2065" s="264"/>
      <c r="Y2065" s="264"/>
      <c r="Z2065" s="264"/>
      <c r="AA2065" s="264"/>
      <c r="BE2065" s="270"/>
      <c r="BH2065" s="249"/>
      <c r="BI2065" s="249"/>
      <c r="BJ2065" s="249"/>
      <c r="BK2065" s="249"/>
      <c r="BL2065" s="249"/>
      <c r="BM2065" s="249"/>
      <c r="BN2065" s="249"/>
      <c r="BO2065" s="249"/>
      <c r="BP2065" s="249"/>
      <c r="BQ2065" s="249"/>
      <c r="BR2065" s="249"/>
      <c r="BS2065" s="249"/>
      <c r="BT2065" s="249"/>
      <c r="BU2065" s="249"/>
      <c r="BV2065" s="249"/>
      <c r="BW2065" s="249"/>
      <c r="BX2065" s="249"/>
      <c r="BY2065" s="249"/>
      <c r="BZ2065" s="249"/>
      <c r="CE2065" s="249"/>
    </row>
    <row r="2066" spans="1:83" ht="14.4" x14ac:dyDescent="0.3">
      <c r="A2066" s="271"/>
      <c r="B2066" s="272"/>
      <c r="C2066" s="273"/>
      <c r="D2066" s="273"/>
      <c r="E2066" s="273"/>
      <c r="F2066" s="273"/>
      <c r="G2066" s="273"/>
      <c r="H2066" s="273"/>
      <c r="I2066" s="273"/>
      <c r="J2066" s="273"/>
      <c r="K2066" s="273"/>
      <c r="L2066" s="273"/>
      <c r="M2066" s="273"/>
      <c r="N2066" s="264"/>
      <c r="O2066" s="264"/>
      <c r="P2066" s="264"/>
      <c r="Q2066" s="264"/>
      <c r="R2066" s="264"/>
      <c r="S2066" s="264"/>
      <c r="T2066" s="264"/>
      <c r="U2066" s="264"/>
      <c r="V2066" s="264"/>
      <c r="W2066" s="264"/>
      <c r="X2066" s="264"/>
      <c r="Y2066" s="264"/>
      <c r="Z2066" s="264"/>
      <c r="AA2066" s="264"/>
      <c r="BE2066" s="270"/>
      <c r="BH2066" s="249"/>
      <c r="BI2066" s="249"/>
      <c r="BJ2066" s="249"/>
      <c r="BK2066" s="249"/>
      <c r="BL2066" s="249"/>
      <c r="BM2066" s="249"/>
      <c r="BN2066" s="249"/>
      <c r="BO2066" s="249"/>
      <c r="BP2066" s="249"/>
      <c r="BQ2066" s="249"/>
      <c r="BR2066" s="249"/>
      <c r="BS2066" s="249"/>
      <c r="BT2066" s="249"/>
      <c r="BU2066" s="249"/>
      <c r="BV2066" s="249"/>
      <c r="BW2066" s="249"/>
      <c r="BX2066" s="249"/>
      <c r="BY2066" s="249"/>
      <c r="BZ2066" s="249"/>
      <c r="CE2066" s="249"/>
    </row>
    <row r="2067" spans="1:83" ht="14.4" x14ac:dyDescent="0.3">
      <c r="A2067" s="271"/>
      <c r="B2067" s="272"/>
      <c r="C2067" s="273"/>
      <c r="D2067" s="273"/>
      <c r="E2067" s="273"/>
      <c r="F2067" s="273"/>
      <c r="G2067" s="273"/>
      <c r="H2067" s="273"/>
      <c r="I2067" s="273"/>
      <c r="J2067" s="273"/>
      <c r="K2067" s="273"/>
      <c r="L2067" s="273"/>
      <c r="M2067" s="273"/>
      <c r="N2067" s="264"/>
      <c r="O2067" s="264"/>
      <c r="P2067" s="264"/>
      <c r="Q2067" s="264"/>
      <c r="R2067" s="264"/>
      <c r="S2067" s="264"/>
      <c r="T2067" s="264"/>
      <c r="U2067" s="264"/>
      <c r="V2067" s="264"/>
      <c r="W2067" s="264"/>
      <c r="X2067" s="264"/>
      <c r="Y2067" s="264"/>
      <c r="Z2067" s="264"/>
      <c r="AA2067" s="264"/>
      <c r="BE2067" s="270"/>
      <c r="BH2067" s="249"/>
      <c r="BI2067" s="249"/>
      <c r="BJ2067" s="249"/>
      <c r="BK2067" s="249"/>
      <c r="BL2067" s="249"/>
      <c r="BM2067" s="249"/>
      <c r="BN2067" s="249"/>
      <c r="BO2067" s="249"/>
      <c r="BP2067" s="249"/>
      <c r="BQ2067" s="249"/>
      <c r="BR2067" s="249"/>
      <c r="BS2067" s="249"/>
      <c r="BT2067" s="249"/>
      <c r="BU2067" s="249"/>
      <c r="BV2067" s="249"/>
      <c r="BW2067" s="249"/>
      <c r="BX2067" s="249"/>
      <c r="BY2067" s="249"/>
      <c r="BZ2067" s="249"/>
      <c r="CE2067" s="249"/>
    </row>
    <row r="2068" spans="1:83" ht="14.4" x14ac:dyDescent="0.3">
      <c r="A2068" s="271"/>
      <c r="B2068" s="272"/>
      <c r="C2068" s="273"/>
      <c r="D2068" s="273"/>
      <c r="E2068" s="273"/>
      <c r="F2068" s="273"/>
      <c r="G2068" s="273"/>
      <c r="H2068" s="273"/>
      <c r="I2068" s="273"/>
      <c r="J2068" s="273"/>
      <c r="K2068" s="273"/>
      <c r="L2068" s="273"/>
      <c r="M2068" s="273"/>
      <c r="N2068" s="264"/>
      <c r="O2068" s="264"/>
      <c r="P2068" s="264"/>
      <c r="Q2068" s="264"/>
      <c r="R2068" s="264"/>
      <c r="S2068" s="264"/>
      <c r="T2068" s="264"/>
      <c r="U2068" s="264"/>
      <c r="V2068" s="264"/>
      <c r="W2068" s="264"/>
      <c r="X2068" s="264"/>
      <c r="Y2068" s="264"/>
      <c r="Z2068" s="264"/>
      <c r="AA2068" s="264"/>
      <c r="BE2068" s="270"/>
      <c r="BH2068" s="240"/>
      <c r="BI2068" s="240"/>
      <c r="BJ2068" s="240"/>
      <c r="BK2068" s="240"/>
      <c r="BL2068" s="240"/>
      <c r="BM2068" s="240"/>
      <c r="BN2068" s="240"/>
      <c r="BO2068" s="240"/>
      <c r="BP2068" s="240"/>
      <c r="BQ2068" s="240"/>
      <c r="BR2068" s="240"/>
      <c r="BS2068" s="240"/>
      <c r="BT2068" s="240"/>
      <c r="BU2068" s="240"/>
      <c r="BV2068" s="239"/>
      <c r="BW2068" s="240"/>
      <c r="BX2068" s="240"/>
      <c r="BY2068" s="240"/>
      <c r="BZ2068" s="240"/>
      <c r="CA2068" s="241"/>
      <c r="CB2068" s="241"/>
      <c r="CC2068" s="241"/>
      <c r="CD2068" s="241"/>
      <c r="CE2068" s="240"/>
    </row>
    <row r="2069" spans="1:83" ht="14.4" x14ac:dyDescent="0.3">
      <c r="A2069" s="271"/>
      <c r="B2069" s="272"/>
      <c r="C2069" s="273"/>
      <c r="D2069" s="273"/>
      <c r="E2069" s="273"/>
      <c r="F2069" s="273"/>
      <c r="G2069" s="273"/>
      <c r="H2069" s="273"/>
      <c r="I2069" s="273"/>
      <c r="J2069" s="273"/>
      <c r="K2069" s="273"/>
      <c r="L2069" s="273"/>
      <c r="M2069" s="273"/>
      <c r="N2069" s="264"/>
      <c r="O2069" s="264"/>
      <c r="P2069" s="264"/>
      <c r="Q2069" s="264"/>
      <c r="R2069" s="264"/>
      <c r="S2069" s="264"/>
      <c r="T2069" s="264"/>
      <c r="U2069" s="264"/>
      <c r="V2069" s="264"/>
      <c r="W2069" s="264"/>
      <c r="X2069" s="264"/>
      <c r="Y2069" s="264"/>
      <c r="Z2069" s="264"/>
      <c r="AA2069" s="264"/>
      <c r="BE2069" s="270"/>
      <c r="BH2069" s="249"/>
      <c r="BI2069" s="249"/>
      <c r="BJ2069" s="249"/>
      <c r="BK2069" s="249"/>
      <c r="BL2069" s="249"/>
      <c r="BM2069" s="249"/>
      <c r="BN2069" s="249"/>
      <c r="BO2069" s="249"/>
      <c r="BP2069" s="249"/>
      <c r="BQ2069" s="249"/>
      <c r="BR2069" s="249"/>
      <c r="BS2069" s="249"/>
      <c r="BT2069" s="249"/>
      <c r="BU2069" s="249"/>
      <c r="BV2069" s="249"/>
      <c r="BW2069" s="249"/>
      <c r="BX2069" s="249"/>
      <c r="BY2069" s="249"/>
      <c r="BZ2069" s="249"/>
      <c r="CE2069" s="249"/>
    </row>
    <row r="2070" spans="1:83" ht="14.4" x14ac:dyDescent="0.3">
      <c r="A2070" s="271"/>
      <c r="B2070" s="272"/>
      <c r="C2070" s="273"/>
      <c r="D2070" s="273"/>
      <c r="E2070" s="273"/>
      <c r="F2070" s="273"/>
      <c r="G2070" s="273"/>
      <c r="H2070" s="273"/>
      <c r="I2070" s="273"/>
      <c r="J2070" s="273"/>
      <c r="K2070" s="273"/>
      <c r="L2070" s="273"/>
      <c r="M2070" s="273"/>
      <c r="N2070" s="264"/>
      <c r="O2070" s="264"/>
      <c r="P2070" s="264"/>
      <c r="Q2070" s="264"/>
      <c r="R2070" s="264"/>
      <c r="S2070" s="264"/>
      <c r="T2070" s="264"/>
      <c r="U2070" s="264"/>
      <c r="V2070" s="264"/>
      <c r="W2070" s="264"/>
      <c r="X2070" s="264"/>
      <c r="Y2070" s="264"/>
      <c r="Z2070" s="264"/>
      <c r="AA2070" s="264"/>
      <c r="BE2070" s="270"/>
      <c r="BH2070" s="249"/>
      <c r="BI2070" s="249"/>
      <c r="BJ2070" s="249"/>
      <c r="BK2070" s="249"/>
      <c r="BL2070" s="249"/>
      <c r="BM2070" s="249"/>
      <c r="BN2070" s="249"/>
      <c r="BO2070" s="249"/>
      <c r="BP2070" s="249"/>
      <c r="BQ2070" s="249"/>
      <c r="BR2070" s="249"/>
      <c r="BS2070" s="249"/>
      <c r="BT2070" s="249"/>
      <c r="BU2070" s="249"/>
      <c r="BV2070" s="249"/>
      <c r="BW2070" s="249"/>
      <c r="BX2070" s="249"/>
      <c r="BY2070" s="249"/>
      <c r="BZ2070" s="249"/>
      <c r="CE2070" s="249"/>
    </row>
    <row r="2071" spans="1:83" ht="14.4" x14ac:dyDescent="0.3">
      <c r="A2071" s="271"/>
      <c r="B2071" s="272"/>
      <c r="C2071" s="273"/>
      <c r="D2071" s="273"/>
      <c r="E2071" s="273"/>
      <c r="F2071" s="273"/>
      <c r="G2071" s="273"/>
      <c r="H2071" s="273"/>
      <c r="I2071" s="273"/>
      <c r="J2071" s="273"/>
      <c r="K2071" s="273"/>
      <c r="L2071" s="273"/>
      <c r="M2071" s="273"/>
      <c r="N2071" s="264"/>
      <c r="O2071" s="264"/>
      <c r="P2071" s="264"/>
      <c r="Q2071" s="264"/>
      <c r="R2071" s="264"/>
      <c r="S2071" s="264"/>
      <c r="T2071" s="264"/>
      <c r="U2071" s="264"/>
      <c r="V2071" s="264"/>
      <c r="W2071" s="264"/>
      <c r="X2071" s="264"/>
      <c r="Y2071" s="264"/>
      <c r="Z2071" s="264"/>
      <c r="AA2071" s="264"/>
      <c r="BE2071" s="270"/>
      <c r="BH2071" s="249"/>
      <c r="BI2071" s="249"/>
      <c r="BJ2071" s="249"/>
      <c r="BK2071" s="249"/>
      <c r="BL2071" s="249"/>
      <c r="BM2071" s="249"/>
      <c r="BN2071" s="249"/>
      <c r="BO2071" s="249"/>
      <c r="BP2071" s="249"/>
      <c r="BQ2071" s="249"/>
      <c r="BR2071" s="249"/>
      <c r="BS2071" s="249"/>
      <c r="BT2071" s="249"/>
      <c r="BU2071" s="249"/>
      <c r="BV2071" s="249"/>
      <c r="BW2071" s="249"/>
      <c r="BX2071" s="249"/>
      <c r="BY2071" s="249"/>
      <c r="BZ2071" s="249"/>
      <c r="CE2071" s="249"/>
    </row>
    <row r="2072" spans="1:83" ht="14.4" x14ac:dyDescent="0.3">
      <c r="A2072" s="271"/>
      <c r="B2072" s="272"/>
      <c r="C2072" s="273"/>
      <c r="D2072" s="273"/>
      <c r="E2072" s="273"/>
      <c r="F2072" s="273"/>
      <c r="G2072" s="273"/>
      <c r="H2072" s="273"/>
      <c r="I2072" s="273"/>
      <c r="J2072" s="273"/>
      <c r="K2072" s="273"/>
      <c r="L2072" s="273"/>
      <c r="M2072" s="273"/>
      <c r="N2072" s="264"/>
      <c r="O2072" s="264"/>
      <c r="P2072" s="264"/>
      <c r="Q2072" s="264"/>
      <c r="R2072" s="264"/>
      <c r="S2072" s="264"/>
      <c r="T2072" s="264"/>
      <c r="U2072" s="264"/>
      <c r="V2072" s="264"/>
      <c r="W2072" s="264"/>
      <c r="X2072" s="264"/>
      <c r="Y2072" s="264"/>
      <c r="Z2072" s="264"/>
      <c r="AA2072" s="264"/>
      <c r="BE2072" s="270"/>
      <c r="BH2072" s="240"/>
      <c r="BI2072" s="240"/>
      <c r="BJ2072" s="240"/>
      <c r="BK2072" s="240"/>
      <c r="BL2072" s="240"/>
      <c r="BM2072" s="240"/>
      <c r="BN2072" s="240"/>
      <c r="BO2072" s="240"/>
      <c r="BP2072" s="240"/>
      <c r="BQ2072" s="240"/>
      <c r="BR2072" s="240"/>
      <c r="BS2072" s="240"/>
      <c r="BT2072" s="240"/>
      <c r="BU2072" s="240"/>
      <c r="BV2072" s="239"/>
      <c r="BW2072" s="240"/>
      <c r="BX2072" s="240"/>
      <c r="BY2072" s="240"/>
      <c r="BZ2072" s="240"/>
      <c r="CA2072" s="241"/>
      <c r="CB2072" s="241"/>
      <c r="CC2072" s="241"/>
      <c r="CD2072" s="241"/>
      <c r="CE2072" s="240"/>
    </row>
    <row r="2073" spans="1:83" ht="14.4" x14ac:dyDescent="0.3">
      <c r="A2073" s="271"/>
      <c r="B2073" s="272"/>
      <c r="C2073" s="273"/>
      <c r="D2073" s="273"/>
      <c r="E2073" s="273"/>
      <c r="F2073" s="273"/>
      <c r="G2073" s="273"/>
      <c r="H2073" s="273"/>
      <c r="I2073" s="273"/>
      <c r="J2073" s="273"/>
      <c r="K2073" s="273"/>
      <c r="L2073" s="273"/>
      <c r="M2073" s="273"/>
      <c r="N2073" s="264"/>
      <c r="O2073" s="264"/>
      <c r="P2073" s="264"/>
      <c r="Q2073" s="264"/>
      <c r="R2073" s="264"/>
      <c r="S2073" s="264"/>
      <c r="T2073" s="264"/>
      <c r="U2073" s="264"/>
      <c r="V2073" s="264"/>
      <c r="W2073" s="264"/>
      <c r="X2073" s="264"/>
      <c r="Y2073" s="264"/>
      <c r="Z2073" s="264"/>
      <c r="AA2073" s="264"/>
      <c r="BE2073" s="270"/>
      <c r="BH2073" s="240"/>
      <c r="BI2073" s="240"/>
      <c r="BJ2073" s="240"/>
      <c r="BK2073" s="240"/>
      <c r="BL2073" s="240"/>
      <c r="BM2073" s="240"/>
      <c r="BN2073" s="240"/>
      <c r="BO2073" s="240"/>
      <c r="BP2073" s="240"/>
      <c r="BQ2073" s="240"/>
      <c r="BR2073" s="240"/>
      <c r="BS2073" s="240"/>
      <c r="BT2073" s="240"/>
      <c r="BU2073" s="240"/>
      <c r="BV2073" s="239"/>
      <c r="BW2073" s="240"/>
      <c r="BX2073" s="240"/>
      <c r="BY2073" s="240"/>
      <c r="BZ2073" s="240"/>
      <c r="CA2073" s="241"/>
      <c r="CB2073" s="241"/>
      <c r="CC2073" s="241"/>
      <c r="CD2073" s="241"/>
      <c r="CE2073" s="240"/>
    </row>
    <row r="2074" spans="1:83" ht="14.4" x14ac:dyDescent="0.3">
      <c r="A2074" s="271"/>
      <c r="B2074" s="272"/>
      <c r="C2074" s="273"/>
      <c r="D2074" s="273"/>
      <c r="E2074" s="273"/>
      <c r="F2074" s="273"/>
      <c r="G2074" s="273"/>
      <c r="H2074" s="273"/>
      <c r="I2074" s="273"/>
      <c r="J2074" s="273"/>
      <c r="K2074" s="273"/>
      <c r="L2074" s="273"/>
      <c r="M2074" s="273"/>
      <c r="N2074" s="264"/>
      <c r="O2074" s="264"/>
      <c r="P2074" s="264"/>
      <c r="Q2074" s="264"/>
      <c r="R2074" s="264"/>
      <c r="S2074" s="264"/>
      <c r="T2074" s="264"/>
      <c r="U2074" s="264"/>
      <c r="V2074" s="264"/>
      <c r="W2074" s="264"/>
      <c r="X2074" s="264"/>
      <c r="Y2074" s="264"/>
      <c r="Z2074" s="264"/>
      <c r="AA2074" s="264"/>
      <c r="BE2074" s="270"/>
      <c r="BH2074" s="249"/>
      <c r="BI2074" s="249"/>
      <c r="BJ2074" s="249"/>
      <c r="BK2074" s="249"/>
      <c r="BL2074" s="249"/>
      <c r="BM2074" s="249"/>
      <c r="BN2074" s="249"/>
      <c r="BO2074" s="249"/>
      <c r="BP2074" s="249"/>
      <c r="BQ2074" s="249"/>
      <c r="BR2074" s="249"/>
      <c r="BS2074" s="249"/>
      <c r="BT2074" s="249"/>
      <c r="BU2074" s="249"/>
      <c r="BV2074" s="249"/>
      <c r="BW2074" s="249"/>
      <c r="BX2074" s="249"/>
      <c r="BY2074" s="249"/>
      <c r="BZ2074" s="249"/>
      <c r="CE2074" s="249"/>
    </row>
    <row r="2075" spans="1:83" ht="14.4" x14ac:dyDescent="0.3">
      <c r="A2075" s="271"/>
      <c r="B2075" s="272"/>
      <c r="C2075" s="273"/>
      <c r="D2075" s="273"/>
      <c r="E2075" s="273"/>
      <c r="F2075" s="273"/>
      <c r="G2075" s="273"/>
      <c r="H2075" s="273"/>
      <c r="I2075" s="273"/>
      <c r="J2075" s="273"/>
      <c r="K2075" s="273"/>
      <c r="L2075" s="273"/>
      <c r="M2075" s="273"/>
      <c r="N2075" s="264"/>
      <c r="O2075" s="264"/>
      <c r="P2075" s="264"/>
      <c r="Q2075" s="264"/>
      <c r="R2075" s="264"/>
      <c r="S2075" s="264"/>
      <c r="T2075" s="264"/>
      <c r="U2075" s="264"/>
      <c r="V2075" s="264"/>
      <c r="W2075" s="264"/>
      <c r="X2075" s="264"/>
      <c r="Y2075" s="264"/>
      <c r="Z2075" s="264"/>
      <c r="AA2075" s="264"/>
      <c r="BE2075" s="270"/>
      <c r="BH2075" s="240"/>
      <c r="BI2075" s="240"/>
      <c r="BJ2075" s="240"/>
      <c r="BK2075" s="240"/>
      <c r="BL2075" s="240"/>
      <c r="BM2075" s="240"/>
      <c r="BN2075" s="240"/>
      <c r="BO2075" s="240"/>
      <c r="BP2075" s="240"/>
      <c r="BQ2075" s="240"/>
      <c r="BR2075" s="240"/>
      <c r="BS2075" s="240"/>
      <c r="BT2075" s="240"/>
      <c r="BU2075" s="240"/>
      <c r="BV2075" s="239"/>
      <c r="BW2075" s="240"/>
      <c r="BX2075" s="240"/>
      <c r="BY2075" s="240"/>
      <c r="BZ2075" s="240"/>
      <c r="CA2075" s="241"/>
      <c r="CB2075" s="241"/>
      <c r="CC2075" s="241"/>
      <c r="CD2075" s="241"/>
      <c r="CE2075" s="240"/>
    </row>
    <row r="2076" spans="1:83" ht="14.4" x14ac:dyDescent="0.3">
      <c r="A2076" s="271"/>
      <c r="B2076" s="272"/>
      <c r="C2076" s="273"/>
      <c r="D2076" s="273"/>
      <c r="E2076" s="273"/>
      <c r="F2076" s="273"/>
      <c r="G2076" s="273"/>
      <c r="H2076" s="273"/>
      <c r="I2076" s="273"/>
      <c r="J2076" s="273"/>
      <c r="K2076" s="273"/>
      <c r="L2076" s="273"/>
      <c r="M2076" s="273"/>
      <c r="N2076" s="264"/>
      <c r="O2076" s="264"/>
      <c r="P2076" s="264"/>
      <c r="Q2076" s="264"/>
      <c r="R2076" s="264"/>
      <c r="S2076" s="264"/>
      <c r="T2076" s="264"/>
      <c r="U2076" s="264"/>
      <c r="V2076" s="264"/>
      <c r="W2076" s="264"/>
      <c r="X2076" s="264"/>
      <c r="Y2076" s="264"/>
      <c r="Z2076" s="264"/>
      <c r="AA2076" s="264"/>
      <c r="BE2076" s="270"/>
      <c r="BH2076" s="240"/>
      <c r="BI2076" s="240"/>
      <c r="BJ2076" s="240"/>
      <c r="BK2076" s="240"/>
      <c r="BL2076" s="240"/>
      <c r="BM2076" s="240"/>
      <c r="BN2076" s="240"/>
      <c r="BO2076" s="240"/>
      <c r="BP2076" s="240"/>
      <c r="BQ2076" s="240"/>
      <c r="BR2076" s="240"/>
      <c r="BS2076" s="240"/>
      <c r="BT2076" s="240"/>
      <c r="BU2076" s="240"/>
      <c r="BV2076" s="239"/>
      <c r="BW2076" s="240"/>
      <c r="BX2076" s="240"/>
      <c r="BY2076" s="240"/>
      <c r="BZ2076" s="240"/>
      <c r="CA2076" s="241"/>
      <c r="CB2076" s="241"/>
      <c r="CC2076" s="241"/>
      <c r="CD2076" s="241"/>
      <c r="CE2076" s="240"/>
    </row>
    <row r="2077" spans="1:83" ht="14.4" x14ac:dyDescent="0.3">
      <c r="A2077" s="271"/>
      <c r="B2077" s="272"/>
      <c r="C2077" s="273"/>
      <c r="D2077" s="273"/>
      <c r="E2077" s="273"/>
      <c r="F2077" s="273"/>
      <c r="G2077" s="273"/>
      <c r="H2077" s="273"/>
      <c r="I2077" s="273"/>
      <c r="J2077" s="273"/>
      <c r="K2077" s="273"/>
      <c r="L2077" s="273"/>
      <c r="M2077" s="273"/>
      <c r="N2077" s="264"/>
      <c r="O2077" s="264"/>
      <c r="P2077" s="264"/>
      <c r="Q2077" s="264"/>
      <c r="R2077" s="264"/>
      <c r="S2077" s="264"/>
      <c r="T2077" s="264"/>
      <c r="U2077" s="264"/>
      <c r="V2077" s="264"/>
      <c r="W2077" s="264"/>
      <c r="X2077" s="264"/>
      <c r="Y2077" s="264"/>
      <c r="Z2077" s="264"/>
      <c r="AA2077" s="264"/>
      <c r="BE2077" s="270"/>
      <c r="BH2077" s="249"/>
      <c r="BI2077" s="249"/>
      <c r="BJ2077" s="249"/>
      <c r="BK2077" s="249"/>
      <c r="BL2077" s="249"/>
      <c r="BM2077" s="249"/>
      <c r="BN2077" s="249"/>
      <c r="BO2077" s="249"/>
      <c r="BP2077" s="249"/>
      <c r="BQ2077" s="249"/>
      <c r="BR2077" s="249"/>
      <c r="BS2077" s="249"/>
      <c r="BT2077" s="249"/>
      <c r="BU2077" s="249"/>
      <c r="BV2077" s="249"/>
      <c r="BW2077" s="249"/>
      <c r="BX2077" s="249"/>
      <c r="BY2077" s="249"/>
      <c r="BZ2077" s="249"/>
      <c r="CE2077" s="249"/>
    </row>
    <row r="2078" spans="1:83" ht="14.4" x14ac:dyDescent="0.3">
      <c r="A2078" s="271"/>
      <c r="B2078" s="272"/>
      <c r="C2078" s="273"/>
      <c r="D2078" s="273"/>
      <c r="E2078" s="273"/>
      <c r="F2078" s="273"/>
      <c r="G2078" s="273"/>
      <c r="H2078" s="273"/>
      <c r="I2078" s="273"/>
      <c r="J2078" s="273"/>
      <c r="K2078" s="273"/>
      <c r="L2078" s="273"/>
      <c r="M2078" s="273"/>
      <c r="N2078" s="264"/>
      <c r="O2078" s="264"/>
      <c r="P2078" s="264"/>
      <c r="Q2078" s="264"/>
      <c r="R2078" s="264"/>
      <c r="S2078" s="264"/>
      <c r="T2078" s="264"/>
      <c r="U2078" s="264"/>
      <c r="V2078" s="264"/>
      <c r="W2078" s="264"/>
      <c r="X2078" s="264"/>
      <c r="Y2078" s="264"/>
      <c r="Z2078" s="264"/>
      <c r="AA2078" s="264"/>
      <c r="BE2078" s="270"/>
      <c r="BH2078" s="249"/>
      <c r="BI2078" s="249"/>
      <c r="BJ2078" s="249"/>
      <c r="BK2078" s="249"/>
      <c r="BL2078" s="249"/>
      <c r="BM2078" s="249"/>
      <c r="BN2078" s="249"/>
      <c r="BO2078" s="249"/>
      <c r="BP2078" s="249"/>
      <c r="BQ2078" s="249"/>
      <c r="BR2078" s="249"/>
      <c r="BS2078" s="249"/>
      <c r="BT2078" s="249"/>
      <c r="BU2078" s="249"/>
      <c r="BV2078" s="249"/>
      <c r="BW2078" s="249"/>
      <c r="BX2078" s="249"/>
      <c r="BY2078" s="249"/>
      <c r="BZ2078" s="249"/>
      <c r="CE2078" s="249"/>
    </row>
    <row r="2079" spans="1:83" ht="14.4" x14ac:dyDescent="0.3">
      <c r="A2079" s="271"/>
      <c r="B2079" s="272"/>
      <c r="C2079" s="273"/>
      <c r="D2079" s="273"/>
      <c r="E2079" s="273"/>
      <c r="F2079" s="273"/>
      <c r="G2079" s="273"/>
      <c r="H2079" s="273"/>
      <c r="I2079" s="273"/>
      <c r="J2079" s="273"/>
      <c r="K2079" s="273"/>
      <c r="L2079" s="273"/>
      <c r="M2079" s="273"/>
      <c r="N2079" s="264"/>
      <c r="O2079" s="264"/>
      <c r="P2079" s="264"/>
      <c r="Q2079" s="264"/>
      <c r="R2079" s="264"/>
      <c r="S2079" s="264"/>
      <c r="T2079" s="264"/>
      <c r="U2079" s="264"/>
      <c r="V2079" s="264"/>
      <c r="W2079" s="264"/>
      <c r="X2079" s="264"/>
      <c r="Y2079" s="264"/>
      <c r="Z2079" s="264"/>
      <c r="AA2079" s="264"/>
      <c r="BE2079" s="270"/>
      <c r="BH2079" s="249"/>
      <c r="BI2079" s="249"/>
      <c r="BJ2079" s="249"/>
      <c r="BK2079" s="249"/>
      <c r="BL2079" s="249"/>
      <c r="BM2079" s="249"/>
      <c r="BN2079" s="249"/>
      <c r="BO2079" s="249"/>
      <c r="BP2079" s="249"/>
      <c r="BQ2079" s="249"/>
      <c r="BR2079" s="249"/>
      <c r="BS2079" s="249"/>
      <c r="BT2079" s="249"/>
      <c r="BU2079" s="249"/>
      <c r="BV2079" s="249"/>
      <c r="BW2079" s="249"/>
      <c r="BX2079" s="249"/>
      <c r="BY2079" s="249"/>
      <c r="BZ2079" s="249"/>
      <c r="CE2079" s="249"/>
    </row>
    <row r="2080" spans="1:83" ht="14.4" x14ac:dyDescent="0.3">
      <c r="A2080" s="271"/>
      <c r="B2080" s="272"/>
      <c r="C2080" s="273"/>
      <c r="D2080" s="273"/>
      <c r="E2080" s="273"/>
      <c r="F2080" s="273"/>
      <c r="G2080" s="273"/>
      <c r="H2080" s="273"/>
      <c r="I2080" s="273"/>
      <c r="J2080" s="273"/>
      <c r="K2080" s="273"/>
      <c r="L2080" s="273"/>
      <c r="M2080" s="273"/>
      <c r="N2080" s="264"/>
      <c r="O2080" s="264"/>
      <c r="P2080" s="264"/>
      <c r="Q2080" s="264"/>
      <c r="R2080" s="264"/>
      <c r="S2080" s="264"/>
      <c r="T2080" s="264"/>
      <c r="U2080" s="264"/>
      <c r="V2080" s="264"/>
      <c r="W2080" s="264"/>
      <c r="X2080" s="264"/>
      <c r="Y2080" s="264"/>
      <c r="Z2080" s="264"/>
      <c r="AA2080" s="264"/>
      <c r="BE2080" s="270"/>
      <c r="BH2080" s="249"/>
      <c r="BI2080" s="249"/>
      <c r="BJ2080" s="249"/>
      <c r="BK2080" s="249"/>
      <c r="BL2080" s="249"/>
      <c r="BM2080" s="249"/>
      <c r="BN2080" s="249"/>
      <c r="BO2080" s="249"/>
      <c r="BP2080" s="249"/>
      <c r="BQ2080" s="249"/>
      <c r="BR2080" s="249"/>
      <c r="BS2080" s="249"/>
      <c r="BT2080" s="249"/>
      <c r="BU2080" s="249"/>
      <c r="BV2080" s="249"/>
      <c r="BW2080" s="249"/>
      <c r="BX2080" s="249"/>
      <c r="BY2080" s="249"/>
      <c r="BZ2080" s="249"/>
      <c r="CE2080" s="249"/>
    </row>
    <row r="2081" spans="1:83" ht="14.4" x14ac:dyDescent="0.3">
      <c r="A2081" s="271"/>
      <c r="B2081" s="272"/>
      <c r="C2081" s="273"/>
      <c r="D2081" s="273"/>
      <c r="E2081" s="273"/>
      <c r="F2081" s="273"/>
      <c r="G2081" s="273"/>
      <c r="H2081" s="273"/>
      <c r="I2081" s="273"/>
      <c r="J2081" s="273"/>
      <c r="K2081" s="273"/>
      <c r="L2081" s="273"/>
      <c r="M2081" s="273"/>
      <c r="N2081" s="264"/>
      <c r="O2081" s="264"/>
      <c r="P2081" s="264"/>
      <c r="Q2081" s="264"/>
      <c r="R2081" s="264"/>
      <c r="S2081" s="264"/>
      <c r="T2081" s="264"/>
      <c r="U2081" s="264"/>
      <c r="V2081" s="264"/>
      <c r="W2081" s="264"/>
      <c r="X2081" s="264"/>
      <c r="Y2081" s="264"/>
      <c r="Z2081" s="264"/>
      <c r="AA2081" s="264"/>
      <c r="BE2081" s="270"/>
      <c r="BH2081" s="249"/>
      <c r="BI2081" s="249"/>
      <c r="BJ2081" s="249"/>
      <c r="BK2081" s="249"/>
      <c r="BL2081" s="249"/>
      <c r="BM2081" s="249"/>
      <c r="BN2081" s="249"/>
      <c r="BO2081" s="249"/>
      <c r="BP2081" s="249"/>
      <c r="BQ2081" s="249"/>
      <c r="BR2081" s="249"/>
      <c r="BS2081" s="249"/>
      <c r="BT2081" s="249"/>
      <c r="BU2081" s="249"/>
      <c r="BV2081" s="249"/>
      <c r="BW2081" s="249"/>
      <c r="BX2081" s="249"/>
      <c r="BY2081" s="249"/>
      <c r="BZ2081" s="249"/>
      <c r="CE2081" s="249"/>
    </row>
    <row r="2082" spans="1:83" ht="14.4" x14ac:dyDescent="0.3">
      <c r="A2082" s="271"/>
      <c r="B2082" s="272"/>
      <c r="C2082" s="273"/>
      <c r="D2082" s="273"/>
      <c r="E2082" s="273"/>
      <c r="F2082" s="273"/>
      <c r="G2082" s="273"/>
      <c r="H2082" s="273"/>
      <c r="I2082" s="273"/>
      <c r="J2082" s="273"/>
      <c r="K2082" s="273"/>
      <c r="L2082" s="273"/>
      <c r="M2082" s="273"/>
      <c r="N2082" s="264"/>
      <c r="O2082" s="264"/>
      <c r="P2082" s="264"/>
      <c r="Q2082" s="264"/>
      <c r="R2082" s="264"/>
      <c r="S2082" s="264"/>
      <c r="T2082" s="264"/>
      <c r="U2082" s="264"/>
      <c r="V2082" s="264"/>
      <c r="W2082" s="264"/>
      <c r="X2082" s="264"/>
      <c r="Y2082" s="264"/>
      <c r="Z2082" s="264"/>
      <c r="AA2082" s="264"/>
      <c r="BE2082" s="270"/>
      <c r="BH2082" s="249"/>
      <c r="BI2082" s="249"/>
      <c r="BJ2082" s="249"/>
      <c r="BK2082" s="249"/>
      <c r="BL2082" s="249"/>
      <c r="BM2082" s="249"/>
      <c r="BN2082" s="249"/>
      <c r="BO2082" s="249"/>
      <c r="BP2082" s="249"/>
      <c r="BQ2082" s="249"/>
      <c r="BR2082" s="249"/>
      <c r="BS2082" s="249"/>
      <c r="BT2082" s="249"/>
      <c r="BU2082" s="249"/>
      <c r="BV2082" s="249"/>
      <c r="BW2082" s="249"/>
      <c r="BX2082" s="249"/>
      <c r="BY2082" s="249"/>
      <c r="BZ2082" s="249"/>
      <c r="CE2082" s="249"/>
    </row>
    <row r="2083" spans="1:83" ht="14.4" x14ac:dyDescent="0.3">
      <c r="A2083" s="271"/>
      <c r="B2083" s="272"/>
      <c r="C2083" s="273"/>
      <c r="D2083" s="273"/>
      <c r="E2083" s="273"/>
      <c r="F2083" s="273"/>
      <c r="G2083" s="273"/>
      <c r="H2083" s="273"/>
      <c r="I2083" s="273"/>
      <c r="J2083" s="273"/>
      <c r="K2083" s="273"/>
      <c r="L2083" s="273"/>
      <c r="M2083" s="273"/>
      <c r="N2083" s="264"/>
      <c r="O2083" s="264"/>
      <c r="P2083" s="264"/>
      <c r="Q2083" s="264"/>
      <c r="R2083" s="264"/>
      <c r="S2083" s="264"/>
      <c r="T2083" s="264"/>
      <c r="U2083" s="264"/>
      <c r="V2083" s="264"/>
      <c r="W2083" s="264"/>
      <c r="X2083" s="264"/>
      <c r="Y2083" s="264"/>
      <c r="Z2083" s="264"/>
      <c r="AA2083" s="264"/>
      <c r="BE2083" s="270"/>
      <c r="BH2083" s="249"/>
      <c r="BI2083" s="249"/>
      <c r="BJ2083" s="249"/>
      <c r="BK2083" s="249"/>
      <c r="BL2083" s="249"/>
      <c r="BM2083" s="249"/>
      <c r="BN2083" s="249"/>
      <c r="BO2083" s="249"/>
      <c r="BP2083" s="249"/>
      <c r="BQ2083" s="249"/>
      <c r="BR2083" s="249"/>
      <c r="BS2083" s="249"/>
      <c r="BT2083" s="249"/>
      <c r="BU2083" s="249"/>
      <c r="BV2083" s="249"/>
      <c r="BW2083" s="249"/>
      <c r="BX2083" s="249"/>
      <c r="BY2083" s="249"/>
      <c r="BZ2083" s="249"/>
      <c r="CE2083" s="249"/>
    </row>
    <row r="2084" spans="1:83" ht="14.4" x14ac:dyDescent="0.3">
      <c r="A2084" s="271"/>
      <c r="B2084" s="272"/>
      <c r="C2084" s="273"/>
      <c r="D2084" s="273"/>
      <c r="E2084" s="273"/>
      <c r="F2084" s="273"/>
      <c r="G2084" s="273"/>
      <c r="H2084" s="273"/>
      <c r="I2084" s="273"/>
      <c r="J2084" s="273"/>
      <c r="K2084" s="273"/>
      <c r="L2084" s="273"/>
      <c r="M2084" s="273"/>
      <c r="N2084" s="264"/>
      <c r="O2084" s="264"/>
      <c r="P2084" s="264"/>
      <c r="Q2084" s="264"/>
      <c r="R2084" s="264"/>
      <c r="S2084" s="264"/>
      <c r="T2084" s="264"/>
      <c r="U2084" s="264"/>
      <c r="V2084" s="264"/>
      <c r="W2084" s="264"/>
      <c r="X2084" s="264"/>
      <c r="Y2084" s="264"/>
      <c r="Z2084" s="264"/>
      <c r="AA2084" s="264"/>
      <c r="BE2084" s="270"/>
      <c r="BH2084" s="240"/>
      <c r="BI2084" s="240"/>
      <c r="BJ2084" s="240"/>
      <c r="BK2084" s="240"/>
      <c r="BL2084" s="240"/>
      <c r="BM2084" s="240"/>
      <c r="BN2084" s="240"/>
      <c r="BO2084" s="240"/>
      <c r="BP2084" s="240"/>
      <c r="BQ2084" s="240"/>
      <c r="BR2084" s="240"/>
      <c r="BS2084" s="240"/>
      <c r="BT2084" s="240"/>
      <c r="BU2084" s="240"/>
      <c r="BV2084" s="239"/>
      <c r="BW2084" s="240"/>
      <c r="BX2084" s="240"/>
      <c r="BY2084" s="240"/>
      <c r="BZ2084" s="240"/>
      <c r="CA2084" s="241"/>
      <c r="CB2084" s="241"/>
      <c r="CC2084" s="241"/>
      <c r="CD2084" s="241"/>
      <c r="CE2084" s="240"/>
    </row>
    <row r="2085" spans="1:83" ht="14.4" x14ac:dyDescent="0.3">
      <c r="A2085" s="271"/>
      <c r="B2085" s="272"/>
      <c r="C2085" s="273"/>
      <c r="D2085" s="273"/>
      <c r="E2085" s="273"/>
      <c r="F2085" s="273"/>
      <c r="G2085" s="273"/>
      <c r="H2085" s="273"/>
      <c r="I2085" s="273"/>
      <c r="J2085" s="273"/>
      <c r="K2085" s="273"/>
      <c r="L2085" s="273"/>
      <c r="M2085" s="273"/>
      <c r="N2085" s="264"/>
      <c r="O2085" s="264"/>
      <c r="P2085" s="264"/>
      <c r="Q2085" s="264"/>
      <c r="R2085" s="264"/>
      <c r="S2085" s="264"/>
      <c r="T2085" s="264"/>
      <c r="U2085" s="264"/>
      <c r="V2085" s="264"/>
      <c r="W2085" s="264"/>
      <c r="X2085" s="264"/>
      <c r="Y2085" s="264"/>
      <c r="Z2085" s="264"/>
      <c r="AA2085" s="264"/>
      <c r="BE2085" s="270"/>
      <c r="BH2085" s="249"/>
      <c r="BI2085" s="249"/>
      <c r="BJ2085" s="249"/>
      <c r="BK2085" s="249"/>
      <c r="BL2085" s="249"/>
      <c r="BM2085" s="249"/>
      <c r="BN2085" s="249"/>
      <c r="BO2085" s="249"/>
      <c r="BP2085" s="249"/>
      <c r="BQ2085" s="249"/>
      <c r="BR2085" s="249"/>
      <c r="BS2085" s="249"/>
      <c r="BT2085" s="249"/>
      <c r="BU2085" s="249"/>
      <c r="BV2085" s="249"/>
      <c r="BW2085" s="249"/>
      <c r="BX2085" s="249"/>
      <c r="BY2085" s="249"/>
      <c r="BZ2085" s="249"/>
      <c r="CE2085" s="249"/>
    </row>
    <row r="2086" spans="1:83" ht="14.4" x14ac:dyDescent="0.3">
      <c r="A2086" s="271"/>
      <c r="B2086" s="272"/>
      <c r="C2086" s="273"/>
      <c r="D2086" s="273"/>
      <c r="E2086" s="273"/>
      <c r="F2086" s="273"/>
      <c r="G2086" s="273"/>
      <c r="H2086" s="273"/>
      <c r="I2086" s="273"/>
      <c r="J2086" s="273"/>
      <c r="K2086" s="273"/>
      <c r="L2086" s="273"/>
      <c r="M2086" s="273"/>
      <c r="N2086" s="264"/>
      <c r="O2086" s="264"/>
      <c r="P2086" s="264"/>
      <c r="Q2086" s="264"/>
      <c r="R2086" s="264"/>
      <c r="S2086" s="264"/>
      <c r="T2086" s="264"/>
      <c r="U2086" s="264"/>
      <c r="V2086" s="264"/>
      <c r="W2086" s="264"/>
      <c r="X2086" s="264"/>
      <c r="Y2086" s="264"/>
      <c r="Z2086" s="264"/>
      <c r="AA2086" s="264"/>
      <c r="BE2086" s="270"/>
      <c r="BH2086" s="249"/>
      <c r="BI2086" s="249"/>
      <c r="BJ2086" s="249"/>
      <c r="BK2086" s="249"/>
      <c r="BL2086" s="249"/>
      <c r="BM2086" s="249"/>
      <c r="BN2086" s="249"/>
      <c r="BO2086" s="249"/>
      <c r="BP2086" s="249"/>
      <c r="BQ2086" s="249"/>
      <c r="BR2086" s="249"/>
      <c r="BS2086" s="249"/>
      <c r="BT2086" s="249"/>
      <c r="BU2086" s="249"/>
      <c r="BV2086" s="249"/>
      <c r="BW2086" s="249"/>
      <c r="BX2086" s="249"/>
      <c r="BY2086" s="249"/>
      <c r="BZ2086" s="249"/>
      <c r="CE2086" s="249"/>
    </row>
    <row r="2087" spans="1:83" ht="14.4" x14ac:dyDescent="0.3">
      <c r="A2087" s="271"/>
      <c r="B2087" s="272"/>
      <c r="C2087" s="273"/>
      <c r="D2087" s="273"/>
      <c r="E2087" s="273"/>
      <c r="F2087" s="273"/>
      <c r="G2087" s="273"/>
      <c r="H2087" s="273"/>
      <c r="I2087" s="273"/>
      <c r="J2087" s="273"/>
      <c r="K2087" s="273"/>
      <c r="L2087" s="273"/>
      <c r="M2087" s="273"/>
      <c r="N2087" s="264"/>
      <c r="O2087" s="264"/>
      <c r="P2087" s="264"/>
      <c r="Q2087" s="264"/>
      <c r="R2087" s="264"/>
      <c r="S2087" s="264"/>
      <c r="T2087" s="264"/>
      <c r="U2087" s="264"/>
      <c r="V2087" s="264"/>
      <c r="W2087" s="264"/>
      <c r="X2087" s="264"/>
      <c r="Y2087" s="264"/>
      <c r="Z2087" s="264"/>
      <c r="AA2087" s="264"/>
      <c r="BE2087" s="270"/>
      <c r="BH2087" s="249"/>
      <c r="BI2087" s="249"/>
      <c r="BJ2087" s="249"/>
      <c r="BK2087" s="249"/>
      <c r="BL2087" s="249"/>
      <c r="BM2087" s="249"/>
      <c r="BN2087" s="249"/>
      <c r="BO2087" s="249"/>
      <c r="BP2087" s="249"/>
      <c r="BQ2087" s="249"/>
      <c r="BR2087" s="249"/>
      <c r="BS2087" s="249"/>
      <c r="BT2087" s="249"/>
      <c r="BU2087" s="249"/>
      <c r="BV2087" s="249"/>
      <c r="BW2087" s="249"/>
      <c r="BX2087" s="249"/>
      <c r="BY2087" s="249"/>
      <c r="BZ2087" s="249"/>
      <c r="CE2087" s="249"/>
    </row>
    <row r="2088" spans="1:83" ht="14.4" x14ac:dyDescent="0.3">
      <c r="A2088" s="271"/>
      <c r="B2088" s="272"/>
      <c r="C2088" s="273"/>
      <c r="D2088" s="273"/>
      <c r="E2088" s="273"/>
      <c r="F2088" s="273"/>
      <c r="G2088" s="273"/>
      <c r="H2088" s="273"/>
      <c r="I2088" s="273"/>
      <c r="J2088" s="273"/>
      <c r="K2088" s="273"/>
      <c r="L2088" s="273"/>
      <c r="M2088" s="273"/>
      <c r="N2088" s="264"/>
      <c r="O2088" s="264"/>
      <c r="P2088" s="264"/>
      <c r="Q2088" s="264"/>
      <c r="R2088" s="264"/>
      <c r="S2088" s="264"/>
      <c r="T2088" s="264"/>
      <c r="U2088" s="264"/>
      <c r="V2088" s="264"/>
      <c r="W2088" s="264"/>
      <c r="X2088" s="264"/>
      <c r="Y2088" s="264"/>
      <c r="Z2088" s="264"/>
      <c r="AA2088" s="264"/>
      <c r="BE2088" s="270"/>
      <c r="BH2088" s="249"/>
      <c r="BI2088" s="249"/>
      <c r="BJ2088" s="249"/>
      <c r="BK2088" s="249"/>
      <c r="BL2088" s="249"/>
      <c r="BM2088" s="249"/>
      <c r="BN2088" s="249"/>
      <c r="BO2088" s="249"/>
      <c r="BP2088" s="249"/>
      <c r="BQ2088" s="249"/>
      <c r="BR2088" s="249"/>
      <c r="BS2088" s="249"/>
      <c r="BT2088" s="249"/>
      <c r="BU2088" s="249"/>
      <c r="BV2088" s="249"/>
      <c r="BW2088" s="249"/>
      <c r="BX2088" s="249"/>
      <c r="BY2088" s="249"/>
      <c r="BZ2088" s="249"/>
      <c r="CE2088" s="249"/>
    </row>
    <row r="2089" spans="1:83" ht="14.4" x14ac:dyDescent="0.3">
      <c r="A2089" s="271"/>
      <c r="B2089" s="272"/>
      <c r="C2089" s="273"/>
      <c r="D2089" s="273"/>
      <c r="E2089" s="273"/>
      <c r="F2089" s="273"/>
      <c r="G2089" s="273"/>
      <c r="H2089" s="273"/>
      <c r="I2089" s="273"/>
      <c r="J2089" s="273"/>
      <c r="K2089" s="273"/>
      <c r="L2089" s="273"/>
      <c r="M2089" s="273"/>
      <c r="N2089" s="264"/>
      <c r="O2089" s="264"/>
      <c r="P2089" s="264"/>
      <c r="Q2089" s="264"/>
      <c r="R2089" s="264"/>
      <c r="S2089" s="264"/>
      <c r="T2089" s="264"/>
      <c r="U2089" s="264"/>
      <c r="V2089" s="264"/>
      <c r="W2089" s="264"/>
      <c r="X2089" s="264"/>
      <c r="Y2089" s="264"/>
      <c r="Z2089" s="264"/>
      <c r="AA2089" s="264"/>
      <c r="BE2089" s="270"/>
      <c r="BH2089" s="249"/>
      <c r="BI2089" s="249"/>
      <c r="BJ2089" s="249"/>
      <c r="BK2089" s="249"/>
      <c r="BL2089" s="249"/>
      <c r="BM2089" s="249"/>
      <c r="BN2089" s="249"/>
      <c r="BO2089" s="249"/>
      <c r="BP2089" s="249"/>
      <c r="BQ2089" s="249"/>
      <c r="BR2089" s="249"/>
      <c r="BS2089" s="249"/>
      <c r="BT2089" s="249"/>
      <c r="BU2089" s="249"/>
      <c r="BV2089" s="249"/>
      <c r="BW2089" s="249"/>
      <c r="BX2089" s="249"/>
      <c r="BY2089" s="249"/>
      <c r="BZ2089" s="249"/>
      <c r="CE2089" s="249"/>
    </row>
    <row r="2090" spans="1:83" ht="14.4" x14ac:dyDescent="0.3">
      <c r="A2090" s="271"/>
      <c r="B2090" s="272"/>
      <c r="C2090" s="273"/>
      <c r="D2090" s="273"/>
      <c r="E2090" s="273"/>
      <c r="F2090" s="273"/>
      <c r="G2090" s="273"/>
      <c r="H2090" s="273"/>
      <c r="I2090" s="273"/>
      <c r="J2090" s="273"/>
      <c r="K2090" s="273"/>
      <c r="L2090" s="273"/>
      <c r="M2090" s="273"/>
      <c r="N2090" s="264"/>
      <c r="O2090" s="264"/>
      <c r="P2090" s="264"/>
      <c r="Q2090" s="264"/>
      <c r="R2090" s="264"/>
      <c r="S2090" s="264"/>
      <c r="T2090" s="264"/>
      <c r="U2090" s="264"/>
      <c r="V2090" s="264"/>
      <c r="W2090" s="264"/>
      <c r="X2090" s="264"/>
      <c r="Y2090" s="264"/>
      <c r="Z2090" s="264"/>
      <c r="AA2090" s="264"/>
      <c r="BE2090" s="270"/>
      <c r="BH2090" s="249"/>
      <c r="BI2090" s="249"/>
      <c r="BJ2090" s="249"/>
      <c r="BK2090" s="249"/>
      <c r="BL2090" s="249"/>
      <c r="BM2090" s="249"/>
      <c r="BN2090" s="249"/>
      <c r="BO2090" s="249"/>
      <c r="BP2090" s="249"/>
      <c r="BQ2090" s="249"/>
      <c r="BR2090" s="249"/>
      <c r="BS2090" s="249"/>
      <c r="BT2090" s="249"/>
      <c r="BU2090" s="249"/>
      <c r="BV2090" s="249"/>
      <c r="BW2090" s="249"/>
      <c r="BX2090" s="249"/>
      <c r="BY2090" s="249"/>
      <c r="BZ2090" s="249"/>
      <c r="CE2090" s="249"/>
    </row>
    <row r="2091" spans="1:83" ht="14.4" x14ac:dyDescent="0.3">
      <c r="A2091" s="271"/>
      <c r="B2091" s="272"/>
      <c r="C2091" s="273"/>
      <c r="D2091" s="273"/>
      <c r="E2091" s="273"/>
      <c r="F2091" s="273"/>
      <c r="G2091" s="273"/>
      <c r="H2091" s="273"/>
      <c r="I2091" s="273"/>
      <c r="J2091" s="273"/>
      <c r="K2091" s="273"/>
      <c r="L2091" s="273"/>
      <c r="M2091" s="273"/>
      <c r="N2091" s="264"/>
      <c r="O2091" s="264"/>
      <c r="P2091" s="264"/>
      <c r="Q2091" s="264"/>
      <c r="R2091" s="264"/>
      <c r="S2091" s="264"/>
      <c r="T2091" s="264"/>
      <c r="U2091" s="264"/>
      <c r="V2091" s="264"/>
      <c r="W2091" s="264"/>
      <c r="X2091" s="264"/>
      <c r="Y2091" s="264"/>
      <c r="Z2091" s="264"/>
      <c r="AA2091" s="264"/>
      <c r="BE2091" s="270"/>
      <c r="BH2091" s="249"/>
      <c r="BI2091" s="249"/>
      <c r="BJ2091" s="249"/>
      <c r="BK2091" s="249"/>
      <c r="BL2091" s="249"/>
      <c r="BM2091" s="249"/>
      <c r="BN2091" s="249"/>
      <c r="BO2091" s="249"/>
      <c r="BP2091" s="249"/>
      <c r="BQ2091" s="249"/>
      <c r="BR2091" s="249"/>
      <c r="BS2091" s="249"/>
      <c r="BT2091" s="249"/>
      <c r="BU2091" s="249"/>
      <c r="BV2091" s="249"/>
      <c r="BW2091" s="249"/>
      <c r="BX2091" s="249"/>
      <c r="BY2091" s="249"/>
      <c r="BZ2091" s="249"/>
      <c r="CE2091" s="249"/>
    </row>
    <row r="2092" spans="1:83" ht="14.4" x14ac:dyDescent="0.3">
      <c r="A2092" s="271"/>
      <c r="B2092" s="272"/>
      <c r="C2092" s="273"/>
      <c r="D2092" s="273"/>
      <c r="E2092" s="273"/>
      <c r="F2092" s="273"/>
      <c r="G2092" s="273"/>
      <c r="H2092" s="273"/>
      <c r="I2092" s="273"/>
      <c r="J2092" s="273"/>
      <c r="K2092" s="273"/>
      <c r="L2092" s="273"/>
      <c r="M2092" s="273"/>
      <c r="N2092" s="264"/>
      <c r="O2092" s="264"/>
      <c r="P2092" s="264"/>
      <c r="Q2092" s="264"/>
      <c r="R2092" s="264"/>
      <c r="S2092" s="264"/>
      <c r="T2092" s="264"/>
      <c r="U2092" s="264"/>
      <c r="V2092" s="264"/>
      <c r="W2092" s="264"/>
      <c r="X2092" s="264"/>
      <c r="Y2092" s="264"/>
      <c r="Z2092" s="264"/>
      <c r="AA2092" s="264"/>
      <c r="BE2092" s="270"/>
      <c r="BH2092" s="249"/>
      <c r="BI2092" s="249"/>
      <c r="BJ2092" s="249"/>
      <c r="BK2092" s="249"/>
      <c r="BL2092" s="249"/>
      <c r="BM2092" s="249"/>
      <c r="BN2092" s="249"/>
      <c r="BO2092" s="249"/>
      <c r="BP2092" s="249"/>
      <c r="BQ2092" s="249"/>
      <c r="BR2092" s="249"/>
      <c r="BS2092" s="249"/>
      <c r="BT2092" s="249"/>
      <c r="BU2092" s="249"/>
      <c r="BV2092" s="249"/>
      <c r="BW2092" s="249"/>
      <c r="BX2092" s="249"/>
      <c r="BY2092" s="249"/>
      <c r="BZ2092" s="249"/>
      <c r="CE2092" s="249"/>
    </row>
    <row r="2093" spans="1:83" ht="14.4" x14ac:dyDescent="0.3">
      <c r="A2093" s="271"/>
      <c r="B2093" s="272"/>
      <c r="C2093" s="273"/>
      <c r="D2093" s="273"/>
      <c r="E2093" s="273"/>
      <c r="F2093" s="273"/>
      <c r="G2093" s="273"/>
      <c r="H2093" s="273"/>
      <c r="I2093" s="273"/>
      <c r="J2093" s="273"/>
      <c r="K2093" s="273"/>
      <c r="L2093" s="273"/>
      <c r="M2093" s="273"/>
      <c r="N2093" s="264"/>
      <c r="O2093" s="264"/>
      <c r="P2093" s="264"/>
      <c r="Q2093" s="264"/>
      <c r="R2093" s="264"/>
      <c r="S2093" s="264"/>
      <c r="T2093" s="264"/>
      <c r="U2093" s="264"/>
      <c r="V2093" s="264"/>
      <c r="W2093" s="264"/>
      <c r="X2093" s="264"/>
      <c r="Y2093" s="264"/>
      <c r="Z2093" s="264"/>
      <c r="AA2093" s="264"/>
      <c r="BE2093" s="270"/>
      <c r="BH2093" s="240"/>
      <c r="BI2093" s="240"/>
      <c r="BJ2093" s="240"/>
      <c r="BK2093" s="240"/>
      <c r="BL2093" s="240"/>
      <c r="BM2093" s="240"/>
      <c r="BN2093" s="240"/>
      <c r="BO2093" s="240"/>
      <c r="BP2093" s="240"/>
      <c r="BQ2093" s="240"/>
      <c r="BR2093" s="240"/>
      <c r="BS2093" s="240"/>
      <c r="BT2093" s="240"/>
      <c r="BU2093" s="240"/>
      <c r="BV2093" s="239"/>
      <c r="BW2093" s="240"/>
      <c r="BX2093" s="240"/>
      <c r="BY2093" s="240"/>
      <c r="BZ2093" s="240"/>
      <c r="CA2093" s="241"/>
      <c r="CB2093" s="241"/>
      <c r="CC2093" s="241"/>
      <c r="CD2093" s="241"/>
      <c r="CE2093" s="240"/>
    </row>
    <row r="2094" spans="1:83" ht="14.4" x14ac:dyDescent="0.3">
      <c r="A2094" s="271"/>
      <c r="B2094" s="272"/>
      <c r="C2094" s="273"/>
      <c r="D2094" s="273"/>
      <c r="E2094" s="273"/>
      <c r="F2094" s="273"/>
      <c r="G2094" s="273"/>
      <c r="H2094" s="273"/>
      <c r="I2094" s="273"/>
      <c r="J2094" s="273"/>
      <c r="K2094" s="273"/>
      <c r="L2094" s="273"/>
      <c r="M2094" s="273"/>
      <c r="N2094" s="264"/>
      <c r="O2094" s="264"/>
      <c r="P2094" s="264"/>
      <c r="Q2094" s="264"/>
      <c r="R2094" s="264"/>
      <c r="S2094" s="264"/>
      <c r="T2094" s="264"/>
      <c r="U2094" s="264"/>
      <c r="V2094" s="264"/>
      <c r="W2094" s="264"/>
      <c r="X2094" s="264"/>
      <c r="Y2094" s="264"/>
      <c r="Z2094" s="264"/>
      <c r="AA2094" s="264"/>
      <c r="BE2094" s="270"/>
      <c r="BH2094" s="249"/>
      <c r="BI2094" s="249"/>
      <c r="BJ2094" s="249"/>
      <c r="BK2094" s="249"/>
      <c r="BL2094" s="249"/>
      <c r="BM2094" s="249"/>
      <c r="BN2094" s="249"/>
      <c r="BO2094" s="249"/>
      <c r="BP2094" s="249"/>
      <c r="BQ2094" s="249"/>
      <c r="BR2094" s="249"/>
      <c r="BS2094" s="249"/>
      <c r="BT2094" s="249"/>
      <c r="BU2094" s="249"/>
      <c r="BV2094" s="249"/>
      <c r="BW2094" s="249"/>
      <c r="BX2094" s="249"/>
      <c r="BY2094" s="249"/>
      <c r="BZ2094" s="249"/>
      <c r="CE2094" s="249"/>
    </row>
    <row r="2095" spans="1:83" ht="14.4" x14ac:dyDescent="0.3">
      <c r="A2095" s="271"/>
      <c r="B2095" s="272"/>
      <c r="C2095" s="273"/>
      <c r="D2095" s="273"/>
      <c r="E2095" s="273"/>
      <c r="F2095" s="273"/>
      <c r="G2095" s="273"/>
      <c r="H2095" s="273"/>
      <c r="I2095" s="273"/>
      <c r="J2095" s="273"/>
      <c r="K2095" s="273"/>
      <c r="L2095" s="273"/>
      <c r="M2095" s="273"/>
      <c r="N2095" s="264"/>
      <c r="O2095" s="264"/>
      <c r="P2095" s="264"/>
      <c r="Q2095" s="264"/>
      <c r="R2095" s="264"/>
      <c r="S2095" s="264"/>
      <c r="T2095" s="264"/>
      <c r="U2095" s="264"/>
      <c r="V2095" s="264"/>
      <c r="W2095" s="264"/>
      <c r="X2095" s="264"/>
      <c r="Y2095" s="264"/>
      <c r="Z2095" s="264"/>
      <c r="AA2095" s="264"/>
      <c r="BE2095" s="270"/>
      <c r="BH2095" s="249"/>
      <c r="BI2095" s="249"/>
      <c r="BJ2095" s="249"/>
      <c r="BK2095" s="249"/>
      <c r="BL2095" s="249"/>
      <c r="BM2095" s="249"/>
      <c r="BN2095" s="249"/>
      <c r="BO2095" s="249"/>
      <c r="BP2095" s="249"/>
      <c r="BQ2095" s="249"/>
      <c r="BR2095" s="249"/>
      <c r="BS2095" s="249"/>
      <c r="BT2095" s="249"/>
      <c r="BU2095" s="249"/>
      <c r="BV2095" s="249"/>
      <c r="BW2095" s="249"/>
      <c r="BX2095" s="249"/>
      <c r="BY2095" s="249"/>
      <c r="BZ2095" s="249"/>
      <c r="CE2095" s="249"/>
    </row>
    <row r="2096" spans="1:83" ht="14.4" x14ac:dyDescent="0.3">
      <c r="A2096" s="271"/>
      <c r="B2096" s="272"/>
      <c r="C2096" s="273"/>
      <c r="D2096" s="273"/>
      <c r="E2096" s="273"/>
      <c r="F2096" s="273"/>
      <c r="G2096" s="273"/>
      <c r="H2096" s="273"/>
      <c r="I2096" s="273"/>
      <c r="J2096" s="273"/>
      <c r="K2096" s="273"/>
      <c r="L2096" s="273"/>
      <c r="M2096" s="273"/>
      <c r="N2096" s="264"/>
      <c r="O2096" s="264"/>
      <c r="P2096" s="264"/>
      <c r="Q2096" s="264"/>
      <c r="R2096" s="264"/>
      <c r="S2096" s="264"/>
      <c r="T2096" s="264"/>
      <c r="U2096" s="264"/>
      <c r="V2096" s="264"/>
      <c r="W2096" s="264"/>
      <c r="X2096" s="264"/>
      <c r="Y2096" s="264"/>
      <c r="Z2096" s="264"/>
      <c r="AA2096" s="264"/>
      <c r="BE2096" s="270"/>
      <c r="BH2096" s="249"/>
      <c r="BI2096" s="249"/>
      <c r="BJ2096" s="249"/>
      <c r="BK2096" s="249"/>
      <c r="BL2096" s="249"/>
      <c r="BM2096" s="249"/>
      <c r="BN2096" s="249"/>
      <c r="BO2096" s="249"/>
      <c r="BP2096" s="249"/>
      <c r="BQ2096" s="249"/>
      <c r="BR2096" s="249"/>
      <c r="BS2096" s="249"/>
      <c r="BT2096" s="249"/>
      <c r="BU2096" s="249"/>
      <c r="BV2096" s="249"/>
      <c r="BW2096" s="249"/>
      <c r="BX2096" s="249"/>
      <c r="BY2096" s="249"/>
      <c r="BZ2096" s="249"/>
      <c r="CE2096" s="249"/>
    </row>
    <row r="2097" spans="1:83" ht="14.4" x14ac:dyDescent="0.3">
      <c r="A2097" s="271"/>
      <c r="B2097" s="270"/>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BE2097" s="270"/>
      <c r="BH2097" s="249"/>
      <c r="BI2097" s="249"/>
      <c r="BJ2097" s="249"/>
      <c r="BK2097" s="249"/>
      <c r="BL2097" s="249"/>
      <c r="BM2097" s="249"/>
      <c r="BN2097" s="249"/>
      <c r="BO2097" s="249"/>
      <c r="BP2097" s="249"/>
      <c r="BQ2097" s="249"/>
      <c r="BR2097" s="249"/>
      <c r="BS2097" s="249"/>
      <c r="BT2097" s="249"/>
      <c r="BU2097" s="249"/>
      <c r="BV2097" s="249"/>
      <c r="BW2097" s="249"/>
      <c r="BX2097" s="249"/>
      <c r="BY2097" s="249"/>
      <c r="BZ2097" s="249"/>
      <c r="CE2097" s="249"/>
    </row>
    <row r="2098" spans="1:83" ht="14.4" x14ac:dyDescent="0.3">
      <c r="A2098" s="271"/>
      <c r="B2098" s="272"/>
      <c r="C2098" s="273"/>
      <c r="D2098" s="273"/>
      <c r="E2098" s="273"/>
      <c r="F2098" s="273"/>
      <c r="G2098" s="273"/>
      <c r="H2098" s="273"/>
      <c r="I2098" s="273"/>
      <c r="J2098" s="273"/>
      <c r="K2098" s="273"/>
      <c r="L2098" s="273"/>
      <c r="M2098" s="273"/>
      <c r="N2098" s="264"/>
      <c r="O2098" s="264"/>
      <c r="P2098" s="264"/>
      <c r="Q2098" s="264"/>
      <c r="R2098" s="264"/>
      <c r="S2098" s="264"/>
      <c r="T2098" s="264"/>
      <c r="U2098" s="264"/>
      <c r="V2098" s="264"/>
      <c r="W2098" s="264"/>
      <c r="X2098" s="264"/>
      <c r="Y2098" s="264"/>
      <c r="Z2098" s="264"/>
      <c r="AA2098" s="264"/>
      <c r="BE2098" s="270"/>
      <c r="BH2098" s="249"/>
      <c r="BI2098" s="249"/>
      <c r="BJ2098" s="249"/>
      <c r="BK2098" s="249"/>
      <c r="BL2098" s="249"/>
      <c r="BM2098" s="249"/>
      <c r="BN2098" s="249"/>
      <c r="BO2098" s="249"/>
      <c r="BP2098" s="249"/>
      <c r="BQ2098" s="249"/>
      <c r="BR2098" s="249"/>
      <c r="BS2098" s="249"/>
      <c r="BT2098" s="249"/>
      <c r="BU2098" s="249"/>
      <c r="BV2098" s="249"/>
      <c r="BW2098" s="249"/>
      <c r="BX2098" s="249"/>
      <c r="BY2098" s="249"/>
      <c r="BZ2098" s="249"/>
      <c r="CE2098" s="249"/>
    </row>
    <row r="2099" spans="1:83" ht="14.4" x14ac:dyDescent="0.3">
      <c r="A2099" s="271"/>
      <c r="B2099" s="272"/>
      <c r="C2099" s="273"/>
      <c r="D2099" s="273"/>
      <c r="E2099" s="273"/>
      <c r="F2099" s="273"/>
      <c r="G2099" s="273"/>
      <c r="H2099" s="273"/>
      <c r="I2099" s="273"/>
      <c r="J2099" s="273"/>
      <c r="K2099" s="273"/>
      <c r="L2099" s="273"/>
      <c r="M2099" s="273"/>
      <c r="N2099" s="264"/>
      <c r="O2099" s="264"/>
      <c r="P2099" s="264"/>
      <c r="Q2099" s="264"/>
      <c r="R2099" s="264"/>
      <c r="S2099" s="264"/>
      <c r="T2099" s="264"/>
      <c r="U2099" s="264"/>
      <c r="V2099" s="264"/>
      <c r="W2099" s="264"/>
      <c r="X2099" s="264"/>
      <c r="Y2099" s="264"/>
      <c r="Z2099" s="264"/>
      <c r="AA2099" s="264"/>
      <c r="BE2099" s="270"/>
      <c r="BH2099" s="240"/>
      <c r="BI2099" s="240"/>
      <c r="BJ2099" s="240"/>
      <c r="BK2099" s="240"/>
      <c r="BL2099" s="240"/>
      <c r="BM2099" s="240"/>
      <c r="BN2099" s="240"/>
      <c r="BO2099" s="240"/>
      <c r="BP2099" s="240"/>
      <c r="BQ2099" s="240"/>
      <c r="BR2099" s="240"/>
      <c r="BS2099" s="240"/>
      <c r="BT2099" s="240"/>
      <c r="BU2099" s="240"/>
      <c r="BV2099" s="239"/>
      <c r="BW2099" s="240"/>
      <c r="BX2099" s="240"/>
      <c r="BY2099" s="240"/>
      <c r="BZ2099" s="240"/>
      <c r="CA2099" s="241"/>
      <c r="CB2099" s="241"/>
      <c r="CC2099" s="241"/>
      <c r="CD2099" s="241"/>
      <c r="CE2099" s="240"/>
    </row>
    <row r="2100" spans="1:83" ht="14.4" x14ac:dyDescent="0.3">
      <c r="A2100" s="271"/>
      <c r="B2100" s="272"/>
      <c r="C2100" s="273"/>
      <c r="D2100" s="273"/>
      <c r="E2100" s="273"/>
      <c r="F2100" s="273"/>
      <c r="G2100" s="273"/>
      <c r="H2100" s="273"/>
      <c r="I2100" s="273"/>
      <c r="J2100" s="273"/>
      <c r="K2100" s="273"/>
      <c r="L2100" s="273"/>
      <c r="M2100" s="273"/>
      <c r="N2100" s="264"/>
      <c r="O2100" s="264"/>
      <c r="P2100" s="264"/>
      <c r="Q2100" s="264"/>
      <c r="R2100" s="264"/>
      <c r="S2100" s="264"/>
      <c r="T2100" s="264"/>
      <c r="U2100" s="264"/>
      <c r="V2100" s="264"/>
      <c r="W2100" s="264"/>
      <c r="X2100" s="264"/>
      <c r="Y2100" s="264"/>
      <c r="Z2100" s="264"/>
      <c r="AA2100" s="264"/>
      <c r="BE2100" s="270"/>
      <c r="BH2100" s="240"/>
      <c r="BI2100" s="240"/>
      <c r="BJ2100" s="240"/>
      <c r="BK2100" s="240"/>
      <c r="BL2100" s="240"/>
      <c r="BM2100" s="240"/>
      <c r="BN2100" s="240"/>
      <c r="BO2100" s="240"/>
      <c r="BP2100" s="240"/>
      <c r="BQ2100" s="240"/>
      <c r="BR2100" s="240"/>
      <c r="BS2100" s="240"/>
      <c r="BT2100" s="240"/>
      <c r="BU2100" s="240"/>
      <c r="BV2100" s="239"/>
      <c r="BW2100" s="240"/>
      <c r="BX2100" s="240"/>
      <c r="BY2100" s="240"/>
      <c r="BZ2100" s="240"/>
      <c r="CA2100" s="241"/>
      <c r="CB2100" s="241"/>
      <c r="CC2100" s="241"/>
      <c r="CD2100" s="241"/>
      <c r="CE2100" s="240"/>
    </row>
    <row r="2101" spans="1:83" ht="14.4" x14ac:dyDescent="0.3">
      <c r="A2101" s="271"/>
      <c r="B2101" s="272"/>
      <c r="C2101" s="273"/>
      <c r="D2101" s="273"/>
      <c r="E2101" s="273"/>
      <c r="F2101" s="273"/>
      <c r="G2101" s="273"/>
      <c r="H2101" s="273"/>
      <c r="I2101" s="273"/>
      <c r="J2101" s="273"/>
      <c r="K2101" s="273"/>
      <c r="L2101" s="273"/>
      <c r="M2101" s="273"/>
      <c r="N2101" s="264"/>
      <c r="O2101" s="264"/>
      <c r="P2101" s="264"/>
      <c r="Q2101" s="264"/>
      <c r="R2101" s="264"/>
      <c r="S2101" s="264"/>
      <c r="T2101" s="264"/>
      <c r="U2101" s="264"/>
      <c r="V2101" s="264"/>
      <c r="W2101" s="264"/>
      <c r="X2101" s="264"/>
      <c r="Y2101" s="264"/>
      <c r="Z2101" s="264"/>
      <c r="AA2101" s="264"/>
      <c r="BE2101" s="270"/>
      <c r="BH2101" s="240"/>
      <c r="BI2101" s="240"/>
      <c r="BJ2101" s="240"/>
      <c r="BK2101" s="240"/>
      <c r="BL2101" s="240"/>
      <c r="BM2101" s="240"/>
      <c r="BN2101" s="240"/>
      <c r="BO2101" s="240"/>
      <c r="BP2101" s="240"/>
      <c r="BQ2101" s="240"/>
      <c r="BR2101" s="240"/>
      <c r="BS2101" s="240"/>
      <c r="BT2101" s="240"/>
      <c r="BU2101" s="240"/>
      <c r="BV2101" s="239"/>
      <c r="BW2101" s="240"/>
      <c r="BX2101" s="240"/>
      <c r="BY2101" s="240"/>
      <c r="BZ2101" s="240"/>
      <c r="CA2101" s="241"/>
      <c r="CB2101" s="241"/>
      <c r="CC2101" s="241"/>
      <c r="CD2101" s="241"/>
      <c r="CE2101" s="240"/>
    </row>
    <row r="2102" spans="1:83" ht="14.4" x14ac:dyDescent="0.3">
      <c r="A2102" s="271"/>
      <c r="B2102" s="272"/>
      <c r="C2102" s="273"/>
      <c r="D2102" s="273"/>
      <c r="E2102" s="273"/>
      <c r="F2102" s="273"/>
      <c r="G2102" s="273"/>
      <c r="H2102" s="273"/>
      <c r="I2102" s="273"/>
      <c r="J2102" s="273"/>
      <c r="K2102" s="273"/>
      <c r="L2102" s="273"/>
      <c r="M2102" s="273"/>
      <c r="N2102" s="264"/>
      <c r="O2102" s="264"/>
      <c r="P2102" s="264"/>
      <c r="Q2102" s="264"/>
      <c r="R2102" s="264"/>
      <c r="S2102" s="264"/>
      <c r="T2102" s="264"/>
      <c r="U2102" s="264"/>
      <c r="V2102" s="264"/>
      <c r="W2102" s="264"/>
      <c r="X2102" s="264"/>
      <c r="Y2102" s="264"/>
      <c r="Z2102" s="264"/>
      <c r="AA2102" s="264"/>
      <c r="BE2102" s="270"/>
      <c r="BH2102" s="240"/>
      <c r="BI2102" s="240"/>
      <c r="BJ2102" s="240"/>
      <c r="BK2102" s="240"/>
      <c r="BL2102" s="240"/>
      <c r="BM2102" s="240"/>
      <c r="BN2102" s="240"/>
      <c r="BO2102" s="240"/>
      <c r="BP2102" s="240"/>
      <c r="BQ2102" s="240"/>
      <c r="BR2102" s="240"/>
      <c r="BS2102" s="240"/>
      <c r="BT2102" s="240"/>
      <c r="BU2102" s="240"/>
      <c r="BV2102" s="239"/>
      <c r="BW2102" s="240"/>
      <c r="BX2102" s="240"/>
      <c r="BY2102" s="240"/>
      <c r="BZ2102" s="240"/>
      <c r="CA2102" s="241"/>
      <c r="CB2102" s="241"/>
      <c r="CC2102" s="241"/>
      <c r="CD2102" s="241"/>
      <c r="CE2102" s="240"/>
    </row>
    <row r="2103" spans="1:83" ht="14.4" x14ac:dyDescent="0.3">
      <c r="A2103" s="271"/>
      <c r="B2103" s="272"/>
      <c r="C2103" s="273"/>
      <c r="D2103" s="273"/>
      <c r="E2103" s="273"/>
      <c r="F2103" s="273"/>
      <c r="G2103" s="273"/>
      <c r="H2103" s="273"/>
      <c r="I2103" s="273"/>
      <c r="J2103" s="273"/>
      <c r="K2103" s="273"/>
      <c r="L2103" s="273"/>
      <c r="M2103" s="273"/>
      <c r="N2103" s="264"/>
      <c r="O2103" s="264"/>
      <c r="P2103" s="264"/>
      <c r="Q2103" s="264"/>
      <c r="R2103" s="264"/>
      <c r="S2103" s="264"/>
      <c r="T2103" s="264"/>
      <c r="U2103" s="264"/>
      <c r="V2103" s="264"/>
      <c r="W2103" s="264"/>
      <c r="X2103" s="264"/>
      <c r="Y2103" s="264"/>
      <c r="Z2103" s="264"/>
      <c r="AA2103" s="264"/>
      <c r="BE2103" s="270"/>
      <c r="BH2103" s="249"/>
      <c r="BI2103" s="249"/>
      <c r="BJ2103" s="249"/>
      <c r="BK2103" s="249"/>
      <c r="BL2103" s="249"/>
      <c r="BM2103" s="249"/>
      <c r="BN2103" s="249"/>
      <c r="BO2103" s="249"/>
      <c r="BP2103" s="249"/>
      <c r="BQ2103" s="249"/>
      <c r="BR2103" s="249"/>
      <c r="BS2103" s="249"/>
      <c r="BT2103" s="249"/>
      <c r="BU2103" s="249"/>
      <c r="BV2103" s="249"/>
      <c r="BW2103" s="249"/>
      <c r="BX2103" s="249"/>
      <c r="BY2103" s="249"/>
      <c r="BZ2103" s="249"/>
      <c r="CE2103" s="249"/>
    </row>
    <row r="2104" spans="1:83" ht="14.4" x14ac:dyDescent="0.3">
      <c r="A2104" s="271"/>
      <c r="B2104" s="272"/>
      <c r="C2104" s="273"/>
      <c r="D2104" s="273"/>
      <c r="E2104" s="273"/>
      <c r="F2104" s="273"/>
      <c r="G2104" s="273"/>
      <c r="H2104" s="273"/>
      <c r="I2104" s="273"/>
      <c r="J2104" s="273"/>
      <c r="K2104" s="273"/>
      <c r="L2104" s="273"/>
      <c r="M2104" s="273"/>
      <c r="N2104" s="264"/>
      <c r="O2104" s="264"/>
      <c r="P2104" s="264"/>
      <c r="Q2104" s="264"/>
      <c r="R2104" s="264"/>
      <c r="S2104" s="264"/>
      <c r="T2104" s="264"/>
      <c r="U2104" s="264"/>
      <c r="V2104" s="264"/>
      <c r="W2104" s="264"/>
      <c r="X2104" s="264"/>
      <c r="Y2104" s="264"/>
      <c r="Z2104" s="264"/>
      <c r="AA2104" s="264"/>
      <c r="BE2104" s="270"/>
      <c r="BH2104" s="249"/>
      <c r="BI2104" s="249"/>
      <c r="BJ2104" s="249"/>
      <c r="BK2104" s="249"/>
      <c r="BL2104" s="249"/>
      <c r="BM2104" s="249"/>
      <c r="BN2104" s="249"/>
      <c r="BO2104" s="249"/>
      <c r="BP2104" s="249"/>
      <c r="BQ2104" s="249"/>
      <c r="BR2104" s="249"/>
      <c r="BS2104" s="249"/>
      <c r="BT2104" s="249"/>
      <c r="BU2104" s="249"/>
      <c r="BV2104" s="249"/>
      <c r="BW2104" s="249"/>
      <c r="BX2104" s="249"/>
      <c r="BY2104" s="249"/>
      <c r="BZ2104" s="249"/>
      <c r="CE2104" s="249"/>
    </row>
    <row r="2105" spans="1:83" ht="14.4" x14ac:dyDescent="0.3">
      <c r="A2105" s="271"/>
      <c r="B2105" s="272"/>
      <c r="C2105" s="273"/>
      <c r="D2105" s="273"/>
      <c r="E2105" s="273"/>
      <c r="F2105" s="273"/>
      <c r="G2105" s="273"/>
      <c r="H2105" s="273"/>
      <c r="I2105" s="273"/>
      <c r="J2105" s="273"/>
      <c r="K2105" s="273"/>
      <c r="L2105" s="273"/>
      <c r="M2105" s="273"/>
      <c r="N2105" s="264"/>
      <c r="O2105" s="264"/>
      <c r="P2105" s="264"/>
      <c r="Q2105" s="264"/>
      <c r="R2105" s="264"/>
      <c r="S2105" s="264"/>
      <c r="T2105" s="264"/>
      <c r="U2105" s="264"/>
      <c r="V2105" s="264"/>
      <c r="W2105" s="264"/>
      <c r="X2105" s="264"/>
      <c r="Y2105" s="264"/>
      <c r="Z2105" s="264"/>
      <c r="AA2105" s="264"/>
      <c r="BE2105" s="270"/>
      <c r="BH2105" s="249"/>
      <c r="BI2105" s="249"/>
      <c r="BJ2105" s="249"/>
      <c r="BK2105" s="249"/>
      <c r="BL2105" s="249"/>
      <c r="BM2105" s="249"/>
      <c r="BN2105" s="249"/>
      <c r="BO2105" s="249"/>
      <c r="BP2105" s="249"/>
      <c r="BQ2105" s="249"/>
      <c r="BR2105" s="249"/>
      <c r="BS2105" s="249"/>
      <c r="BT2105" s="249"/>
      <c r="BU2105" s="249"/>
      <c r="BV2105" s="249"/>
      <c r="BW2105" s="249"/>
      <c r="BX2105" s="249"/>
      <c r="BY2105" s="249"/>
      <c r="BZ2105" s="249"/>
      <c r="CE2105" s="249"/>
    </row>
    <row r="2106" spans="1:83" ht="14.4" x14ac:dyDescent="0.3">
      <c r="A2106" s="271"/>
      <c r="B2106" s="272"/>
      <c r="C2106" s="273"/>
      <c r="D2106" s="273"/>
      <c r="E2106" s="273"/>
      <c r="F2106" s="273"/>
      <c r="G2106" s="273"/>
      <c r="H2106" s="273"/>
      <c r="I2106" s="273"/>
      <c r="J2106" s="273"/>
      <c r="K2106" s="273"/>
      <c r="L2106" s="273"/>
      <c r="M2106" s="273"/>
      <c r="N2106" s="264"/>
      <c r="O2106" s="264"/>
      <c r="P2106" s="264"/>
      <c r="Q2106" s="264"/>
      <c r="R2106" s="264"/>
      <c r="S2106" s="264"/>
      <c r="T2106" s="264"/>
      <c r="U2106" s="264"/>
      <c r="V2106" s="264"/>
      <c r="W2106" s="264"/>
      <c r="X2106" s="264"/>
      <c r="Y2106" s="264"/>
      <c r="Z2106" s="264"/>
      <c r="AA2106" s="264"/>
      <c r="BE2106" s="270"/>
      <c r="BH2106" s="240"/>
      <c r="BI2106" s="240"/>
      <c r="BJ2106" s="240"/>
      <c r="BK2106" s="240"/>
      <c r="BL2106" s="240"/>
      <c r="BM2106" s="240"/>
      <c r="BN2106" s="240"/>
      <c r="BO2106" s="240"/>
      <c r="BP2106" s="240"/>
      <c r="BQ2106" s="240"/>
      <c r="BR2106" s="240"/>
      <c r="BS2106" s="240"/>
      <c r="BT2106" s="240"/>
      <c r="BU2106" s="240"/>
      <c r="BV2106" s="239"/>
      <c r="BW2106" s="240"/>
      <c r="BX2106" s="240"/>
      <c r="BY2106" s="240"/>
      <c r="BZ2106" s="240"/>
      <c r="CA2106" s="241"/>
      <c r="CB2106" s="241"/>
      <c r="CC2106" s="241"/>
      <c r="CD2106" s="241"/>
      <c r="CE2106" s="240"/>
    </row>
    <row r="2107" spans="1:83" ht="14.4" x14ac:dyDescent="0.3">
      <c r="A2107" s="271"/>
      <c r="B2107" s="272"/>
      <c r="C2107" s="273"/>
      <c r="D2107" s="273"/>
      <c r="E2107" s="273"/>
      <c r="F2107" s="273"/>
      <c r="G2107" s="273"/>
      <c r="H2107" s="273"/>
      <c r="I2107" s="273"/>
      <c r="J2107" s="273"/>
      <c r="K2107" s="273"/>
      <c r="L2107" s="273"/>
      <c r="M2107" s="273"/>
      <c r="N2107" s="264"/>
      <c r="O2107" s="264"/>
      <c r="P2107" s="264"/>
      <c r="Q2107" s="264"/>
      <c r="R2107" s="264"/>
      <c r="S2107" s="264"/>
      <c r="T2107" s="264"/>
      <c r="U2107" s="264"/>
      <c r="V2107" s="264"/>
      <c r="W2107" s="264"/>
      <c r="X2107" s="264"/>
      <c r="Y2107" s="264"/>
      <c r="Z2107" s="264"/>
      <c r="AA2107" s="264"/>
      <c r="BE2107" s="270"/>
      <c r="BH2107" s="240"/>
      <c r="BI2107" s="240"/>
      <c r="BJ2107" s="240"/>
      <c r="BK2107" s="240"/>
      <c r="BL2107" s="240"/>
      <c r="BM2107" s="240"/>
      <c r="BN2107" s="240"/>
      <c r="BO2107" s="240"/>
      <c r="BP2107" s="240"/>
      <c r="BQ2107" s="240"/>
      <c r="BR2107" s="240"/>
      <c r="BS2107" s="240"/>
      <c r="BT2107" s="240"/>
      <c r="BU2107" s="240"/>
      <c r="BV2107" s="239"/>
      <c r="BW2107" s="240"/>
      <c r="BX2107" s="240"/>
      <c r="BY2107" s="240"/>
      <c r="BZ2107" s="240"/>
      <c r="CA2107" s="241"/>
      <c r="CB2107" s="241"/>
      <c r="CC2107" s="241"/>
      <c r="CD2107" s="241"/>
      <c r="CE2107" s="240"/>
    </row>
    <row r="2108" spans="1:83" ht="14.4" x14ac:dyDescent="0.3">
      <c r="A2108" s="271"/>
      <c r="B2108" s="272"/>
      <c r="C2108" s="273"/>
      <c r="D2108" s="273"/>
      <c r="E2108" s="273"/>
      <c r="F2108" s="273"/>
      <c r="G2108" s="273"/>
      <c r="H2108" s="273"/>
      <c r="I2108" s="273"/>
      <c r="J2108" s="273"/>
      <c r="K2108" s="273"/>
      <c r="L2108" s="273"/>
      <c r="M2108" s="273"/>
      <c r="N2108" s="264"/>
      <c r="O2108" s="264"/>
      <c r="P2108" s="264"/>
      <c r="Q2108" s="264"/>
      <c r="R2108" s="264"/>
      <c r="S2108" s="264"/>
      <c r="T2108" s="264"/>
      <c r="U2108" s="264"/>
      <c r="V2108" s="264"/>
      <c r="W2108" s="264"/>
      <c r="X2108" s="264"/>
      <c r="Y2108" s="264"/>
      <c r="Z2108" s="264"/>
      <c r="AA2108" s="264"/>
      <c r="BE2108" s="270"/>
      <c r="BH2108" s="240"/>
      <c r="BI2108" s="240"/>
      <c r="BJ2108" s="240"/>
      <c r="BK2108" s="240"/>
      <c r="BL2108" s="240"/>
      <c r="BM2108" s="240"/>
      <c r="BN2108" s="240"/>
      <c r="BO2108" s="240"/>
      <c r="BP2108" s="240"/>
      <c r="BQ2108" s="240"/>
      <c r="BR2108" s="240"/>
      <c r="BS2108" s="240"/>
      <c r="BT2108" s="240"/>
      <c r="BU2108" s="240"/>
      <c r="BV2108" s="239"/>
      <c r="BW2108" s="240"/>
      <c r="BX2108" s="240"/>
      <c r="BY2108" s="240"/>
      <c r="BZ2108" s="240"/>
      <c r="CA2108" s="241"/>
      <c r="CB2108" s="241"/>
      <c r="CC2108" s="241"/>
      <c r="CD2108" s="241"/>
      <c r="CE2108" s="240"/>
    </row>
    <row r="2109" spans="1:83" ht="14.4" x14ac:dyDescent="0.3">
      <c r="A2109" s="271"/>
      <c r="B2109" s="272"/>
      <c r="C2109" s="273"/>
      <c r="D2109" s="273"/>
      <c r="E2109" s="273"/>
      <c r="F2109" s="273"/>
      <c r="G2109" s="273"/>
      <c r="H2109" s="273"/>
      <c r="I2109" s="273"/>
      <c r="J2109" s="273"/>
      <c r="K2109" s="273"/>
      <c r="L2109" s="273"/>
      <c r="M2109" s="273"/>
      <c r="N2109" s="264"/>
      <c r="O2109" s="264"/>
      <c r="P2109" s="264"/>
      <c r="Q2109" s="264"/>
      <c r="R2109" s="264"/>
      <c r="S2109" s="264"/>
      <c r="T2109" s="264"/>
      <c r="U2109" s="264"/>
      <c r="V2109" s="264"/>
      <c r="W2109" s="264"/>
      <c r="X2109" s="264"/>
      <c r="Y2109" s="264"/>
      <c r="Z2109" s="264"/>
      <c r="AA2109" s="264"/>
      <c r="BE2109" s="270"/>
      <c r="BH2109" s="249"/>
      <c r="BI2109" s="249"/>
      <c r="BJ2109" s="249"/>
      <c r="BK2109" s="249"/>
      <c r="BL2109" s="249"/>
      <c r="BM2109" s="249"/>
      <c r="BN2109" s="249"/>
      <c r="BO2109" s="249"/>
      <c r="BP2109" s="249"/>
      <c r="BQ2109" s="249"/>
      <c r="BR2109" s="249"/>
      <c r="BS2109" s="249"/>
      <c r="BT2109" s="249"/>
      <c r="BU2109" s="249"/>
      <c r="BV2109" s="249"/>
      <c r="BW2109" s="249"/>
      <c r="BX2109" s="249"/>
      <c r="BY2109" s="249"/>
      <c r="BZ2109" s="249"/>
      <c r="CE2109" s="249"/>
    </row>
    <row r="2110" spans="1:83" ht="14.4" x14ac:dyDescent="0.3">
      <c r="A2110" s="271"/>
      <c r="B2110" s="272"/>
      <c r="C2110" s="273"/>
      <c r="D2110" s="273"/>
      <c r="E2110" s="273"/>
      <c r="F2110" s="273"/>
      <c r="G2110" s="273"/>
      <c r="H2110" s="273"/>
      <c r="I2110" s="273"/>
      <c r="J2110" s="273"/>
      <c r="K2110" s="273"/>
      <c r="L2110" s="273"/>
      <c r="M2110" s="273"/>
      <c r="N2110" s="264"/>
      <c r="O2110" s="264"/>
      <c r="P2110" s="264"/>
      <c r="Q2110" s="264"/>
      <c r="R2110" s="264"/>
      <c r="S2110" s="264"/>
      <c r="T2110" s="264"/>
      <c r="U2110" s="264"/>
      <c r="V2110" s="264"/>
      <c r="W2110" s="264"/>
      <c r="X2110" s="264"/>
      <c r="Y2110" s="264"/>
      <c r="Z2110" s="264"/>
      <c r="AA2110" s="264"/>
      <c r="BE2110" s="270"/>
      <c r="BH2110" s="249"/>
      <c r="BI2110" s="249"/>
      <c r="BJ2110" s="249"/>
      <c r="BK2110" s="249"/>
      <c r="BL2110" s="249"/>
      <c r="BM2110" s="249"/>
      <c r="BN2110" s="249"/>
      <c r="BO2110" s="249"/>
      <c r="BP2110" s="249"/>
      <c r="BQ2110" s="249"/>
      <c r="BR2110" s="249"/>
      <c r="BS2110" s="249"/>
      <c r="BT2110" s="249"/>
      <c r="BU2110" s="249"/>
      <c r="BV2110" s="249"/>
      <c r="BW2110" s="249"/>
      <c r="BX2110" s="249"/>
      <c r="BY2110" s="249"/>
      <c r="BZ2110" s="249"/>
      <c r="CE2110" s="249"/>
    </row>
    <row r="2111" spans="1:83" ht="14.4" x14ac:dyDescent="0.3">
      <c r="A2111" s="271"/>
      <c r="B2111" s="272"/>
      <c r="C2111" s="273"/>
      <c r="D2111" s="273"/>
      <c r="E2111" s="273"/>
      <c r="F2111" s="273"/>
      <c r="G2111" s="273"/>
      <c r="H2111" s="273"/>
      <c r="I2111" s="273"/>
      <c r="J2111" s="273"/>
      <c r="K2111" s="273"/>
      <c r="L2111" s="273"/>
      <c r="M2111" s="273"/>
      <c r="N2111" s="264"/>
      <c r="O2111" s="264"/>
      <c r="P2111" s="264"/>
      <c r="Q2111" s="264"/>
      <c r="R2111" s="264"/>
      <c r="S2111" s="264"/>
      <c r="T2111" s="264"/>
      <c r="U2111" s="264"/>
      <c r="V2111" s="264"/>
      <c r="W2111" s="264"/>
      <c r="X2111" s="264"/>
      <c r="Y2111" s="264"/>
      <c r="Z2111" s="264"/>
      <c r="AA2111" s="264"/>
      <c r="BE2111" s="270"/>
      <c r="BH2111" s="249"/>
      <c r="BI2111" s="249"/>
      <c r="BJ2111" s="249"/>
      <c r="BK2111" s="249"/>
      <c r="BL2111" s="249"/>
      <c r="BM2111" s="249"/>
      <c r="BN2111" s="249"/>
      <c r="BO2111" s="249"/>
      <c r="BP2111" s="249"/>
      <c r="BQ2111" s="249"/>
      <c r="BR2111" s="249"/>
      <c r="BS2111" s="249"/>
      <c r="BT2111" s="249"/>
      <c r="BU2111" s="249"/>
      <c r="BV2111" s="249"/>
      <c r="BW2111" s="249"/>
      <c r="BX2111" s="249"/>
      <c r="BY2111" s="249"/>
      <c r="BZ2111" s="249"/>
      <c r="CE2111" s="249"/>
    </row>
    <row r="2112" spans="1:83" ht="14.4" x14ac:dyDescent="0.3">
      <c r="A2112" s="271"/>
      <c r="B2112" s="272"/>
      <c r="C2112" s="273"/>
      <c r="D2112" s="273"/>
      <c r="E2112" s="273"/>
      <c r="F2112" s="273"/>
      <c r="G2112" s="273"/>
      <c r="H2112" s="273"/>
      <c r="I2112" s="273"/>
      <c r="J2112" s="273"/>
      <c r="K2112" s="273"/>
      <c r="L2112" s="273"/>
      <c r="M2112" s="273"/>
      <c r="N2112" s="264"/>
      <c r="O2112" s="264"/>
      <c r="P2112" s="264"/>
      <c r="Q2112" s="264"/>
      <c r="R2112" s="264"/>
      <c r="S2112" s="264"/>
      <c r="T2112" s="264"/>
      <c r="U2112" s="264"/>
      <c r="V2112" s="264"/>
      <c r="W2112" s="264"/>
      <c r="X2112" s="264"/>
      <c r="Y2112" s="264"/>
      <c r="Z2112" s="264"/>
      <c r="AA2112" s="264"/>
      <c r="BE2112" s="270"/>
      <c r="BH2112" s="249"/>
      <c r="BI2112" s="249"/>
      <c r="BJ2112" s="249"/>
      <c r="BK2112" s="249"/>
      <c r="BL2112" s="249"/>
      <c r="BM2112" s="249"/>
      <c r="BN2112" s="249"/>
      <c r="BO2112" s="249"/>
      <c r="BP2112" s="249"/>
      <c r="BQ2112" s="249"/>
      <c r="BR2112" s="249"/>
      <c r="BS2112" s="249"/>
      <c r="BT2112" s="249"/>
      <c r="BU2112" s="249"/>
      <c r="BV2112" s="249"/>
      <c r="BW2112" s="249"/>
      <c r="BX2112" s="249"/>
      <c r="BY2112" s="249"/>
      <c r="BZ2112" s="249"/>
      <c r="CE2112" s="249"/>
    </row>
    <row r="2113" spans="1:83" ht="14.4" x14ac:dyDescent="0.3">
      <c r="A2113" s="271"/>
      <c r="B2113" s="272"/>
      <c r="C2113" s="273"/>
      <c r="D2113" s="273"/>
      <c r="E2113" s="273"/>
      <c r="F2113" s="273"/>
      <c r="G2113" s="273"/>
      <c r="H2113" s="273"/>
      <c r="I2113" s="273"/>
      <c r="J2113" s="273"/>
      <c r="K2113" s="273"/>
      <c r="L2113" s="273"/>
      <c r="M2113" s="273"/>
      <c r="N2113" s="264"/>
      <c r="O2113" s="264"/>
      <c r="P2113" s="264"/>
      <c r="Q2113" s="264"/>
      <c r="R2113" s="264"/>
      <c r="S2113" s="264"/>
      <c r="T2113" s="264"/>
      <c r="U2113" s="264"/>
      <c r="V2113" s="264"/>
      <c r="W2113" s="264"/>
      <c r="X2113" s="264"/>
      <c r="Y2113" s="264"/>
      <c r="Z2113" s="264"/>
      <c r="AA2113" s="264"/>
      <c r="BE2113" s="270"/>
      <c r="BH2113" s="249"/>
      <c r="BI2113" s="249"/>
      <c r="BJ2113" s="249"/>
      <c r="BK2113" s="249"/>
      <c r="BL2113" s="249"/>
      <c r="BM2113" s="249"/>
      <c r="BN2113" s="249"/>
      <c r="BO2113" s="249"/>
      <c r="BP2113" s="249"/>
      <c r="BQ2113" s="249"/>
      <c r="BR2113" s="249"/>
      <c r="BS2113" s="249"/>
      <c r="BT2113" s="249"/>
      <c r="BU2113" s="249"/>
      <c r="BV2113" s="249"/>
      <c r="BW2113" s="249"/>
      <c r="BX2113" s="249"/>
      <c r="BY2113" s="249"/>
      <c r="BZ2113" s="249"/>
      <c r="CE2113" s="249"/>
    </row>
    <row r="2114" spans="1:83" ht="14.4" x14ac:dyDescent="0.3">
      <c r="A2114" s="271"/>
      <c r="B2114" s="272"/>
      <c r="C2114" s="273"/>
      <c r="D2114" s="273"/>
      <c r="E2114" s="273"/>
      <c r="F2114" s="273"/>
      <c r="G2114" s="273"/>
      <c r="H2114" s="273"/>
      <c r="I2114" s="273"/>
      <c r="J2114" s="273"/>
      <c r="K2114" s="273"/>
      <c r="L2114" s="273"/>
      <c r="M2114" s="273"/>
      <c r="N2114" s="264"/>
      <c r="O2114" s="264"/>
      <c r="P2114" s="264"/>
      <c r="Q2114" s="264"/>
      <c r="R2114" s="264"/>
      <c r="S2114" s="264"/>
      <c r="T2114" s="264"/>
      <c r="U2114" s="264"/>
      <c r="V2114" s="264"/>
      <c r="W2114" s="264"/>
      <c r="X2114" s="264"/>
      <c r="Y2114" s="264"/>
      <c r="Z2114" s="264"/>
      <c r="AA2114" s="264"/>
      <c r="BE2114" s="270"/>
      <c r="BH2114" s="249"/>
      <c r="BI2114" s="249"/>
      <c r="BJ2114" s="249"/>
      <c r="BK2114" s="249"/>
      <c r="BL2114" s="249"/>
      <c r="BM2114" s="249"/>
      <c r="BN2114" s="249"/>
      <c r="BO2114" s="249"/>
      <c r="BP2114" s="249"/>
      <c r="BQ2114" s="249"/>
      <c r="BR2114" s="249"/>
      <c r="BS2114" s="249"/>
      <c r="BT2114" s="249"/>
      <c r="BU2114" s="249"/>
      <c r="BV2114" s="249"/>
      <c r="BW2114" s="249"/>
      <c r="BX2114" s="249"/>
      <c r="BY2114" s="249"/>
      <c r="BZ2114" s="249"/>
      <c r="CE2114" s="249"/>
    </row>
    <row r="2115" spans="1:83" ht="14.4" x14ac:dyDescent="0.3">
      <c r="A2115" s="271"/>
      <c r="B2115" s="272"/>
      <c r="C2115" s="273"/>
      <c r="D2115" s="273"/>
      <c r="E2115" s="273"/>
      <c r="F2115" s="273"/>
      <c r="G2115" s="273"/>
      <c r="H2115" s="273"/>
      <c r="I2115" s="273"/>
      <c r="J2115" s="273"/>
      <c r="K2115" s="273"/>
      <c r="L2115" s="273"/>
      <c r="M2115" s="273"/>
      <c r="N2115" s="264"/>
      <c r="O2115" s="264"/>
      <c r="P2115" s="264"/>
      <c r="Q2115" s="264"/>
      <c r="R2115" s="264"/>
      <c r="S2115" s="264"/>
      <c r="T2115" s="264"/>
      <c r="U2115" s="264"/>
      <c r="V2115" s="264"/>
      <c r="W2115" s="264"/>
      <c r="X2115" s="264"/>
      <c r="Y2115" s="264"/>
      <c r="Z2115" s="264"/>
      <c r="AA2115" s="264"/>
      <c r="BE2115" s="270"/>
      <c r="BH2115" s="249"/>
      <c r="BI2115" s="249"/>
      <c r="BJ2115" s="249"/>
      <c r="BK2115" s="249"/>
      <c r="BL2115" s="249"/>
      <c r="BM2115" s="249"/>
      <c r="BN2115" s="249"/>
      <c r="BO2115" s="249"/>
      <c r="BP2115" s="249"/>
      <c r="BQ2115" s="249"/>
      <c r="BR2115" s="249"/>
      <c r="BS2115" s="249"/>
      <c r="BT2115" s="249"/>
      <c r="BU2115" s="249"/>
      <c r="BV2115" s="249"/>
      <c r="BW2115" s="249"/>
      <c r="BX2115" s="249"/>
      <c r="BY2115" s="249"/>
      <c r="BZ2115" s="249"/>
      <c r="CE2115" s="249"/>
    </row>
    <row r="2116" spans="1:83" ht="14.4" x14ac:dyDescent="0.3">
      <c r="A2116" s="271"/>
      <c r="B2116" s="272"/>
      <c r="C2116" s="273"/>
      <c r="D2116" s="273"/>
      <c r="E2116" s="273"/>
      <c r="F2116" s="273"/>
      <c r="G2116" s="273"/>
      <c r="H2116" s="273"/>
      <c r="I2116" s="273"/>
      <c r="J2116" s="273"/>
      <c r="K2116" s="273"/>
      <c r="L2116" s="273"/>
      <c r="M2116" s="273"/>
      <c r="N2116" s="264"/>
      <c r="O2116" s="264"/>
      <c r="P2116" s="264"/>
      <c r="Q2116" s="264"/>
      <c r="R2116" s="264"/>
      <c r="S2116" s="264"/>
      <c r="T2116" s="264"/>
      <c r="U2116" s="264"/>
      <c r="V2116" s="264"/>
      <c r="W2116" s="264"/>
      <c r="X2116" s="264"/>
      <c r="Y2116" s="264"/>
      <c r="Z2116" s="264"/>
      <c r="AA2116" s="264"/>
      <c r="BE2116" s="270"/>
      <c r="BH2116" s="240"/>
      <c r="BI2116" s="240"/>
      <c r="BJ2116" s="240"/>
      <c r="BK2116" s="240"/>
      <c r="BL2116" s="240"/>
      <c r="BM2116" s="240"/>
      <c r="BN2116" s="240"/>
      <c r="BO2116" s="240"/>
      <c r="BP2116" s="240"/>
      <c r="BQ2116" s="240"/>
      <c r="BR2116" s="240"/>
      <c r="BS2116" s="240"/>
      <c r="BT2116" s="240"/>
      <c r="BU2116" s="240"/>
      <c r="BV2116" s="239"/>
      <c r="BW2116" s="240"/>
      <c r="BX2116" s="240"/>
      <c r="BY2116" s="240"/>
      <c r="BZ2116" s="240"/>
      <c r="CA2116" s="241"/>
      <c r="CB2116" s="241"/>
      <c r="CC2116" s="241"/>
      <c r="CD2116" s="241"/>
      <c r="CE2116" s="240"/>
    </row>
    <row r="2117" spans="1:83" ht="14.4" x14ac:dyDescent="0.3">
      <c r="A2117" s="271"/>
      <c r="B2117" s="272"/>
      <c r="C2117" s="273"/>
      <c r="D2117" s="273"/>
      <c r="E2117" s="273"/>
      <c r="F2117" s="273"/>
      <c r="G2117" s="273"/>
      <c r="H2117" s="273"/>
      <c r="I2117" s="273"/>
      <c r="J2117" s="273"/>
      <c r="K2117" s="273"/>
      <c r="L2117" s="273"/>
      <c r="M2117" s="273"/>
      <c r="N2117" s="264"/>
      <c r="O2117" s="264"/>
      <c r="P2117" s="264"/>
      <c r="Q2117" s="264"/>
      <c r="R2117" s="264"/>
      <c r="S2117" s="264"/>
      <c r="T2117" s="264"/>
      <c r="U2117" s="264"/>
      <c r="V2117" s="264"/>
      <c r="W2117" s="264"/>
      <c r="X2117" s="264"/>
      <c r="Y2117" s="264"/>
      <c r="Z2117" s="264"/>
      <c r="AA2117" s="264"/>
      <c r="BE2117" s="270"/>
      <c r="BH2117" s="240"/>
      <c r="BI2117" s="240"/>
      <c r="BJ2117" s="240"/>
      <c r="BK2117" s="240"/>
      <c r="BL2117" s="240"/>
      <c r="BM2117" s="240"/>
      <c r="BN2117" s="240"/>
      <c r="BO2117" s="240"/>
      <c r="BP2117" s="240"/>
      <c r="BQ2117" s="240"/>
      <c r="BR2117" s="240"/>
      <c r="BS2117" s="240"/>
      <c r="BT2117" s="240"/>
      <c r="BU2117" s="240"/>
      <c r="BV2117" s="239"/>
      <c r="BW2117" s="240"/>
      <c r="BX2117" s="240"/>
      <c r="BY2117" s="240"/>
      <c r="BZ2117" s="240"/>
      <c r="CA2117" s="241"/>
      <c r="CB2117" s="241"/>
      <c r="CC2117" s="241"/>
      <c r="CD2117" s="241"/>
      <c r="CE2117" s="240"/>
    </row>
    <row r="2118" spans="1:83" ht="14.4" x14ac:dyDescent="0.3">
      <c r="A2118" s="271"/>
      <c r="B2118" s="272"/>
      <c r="C2118" s="273"/>
      <c r="D2118" s="273"/>
      <c r="E2118" s="273"/>
      <c r="F2118" s="273"/>
      <c r="G2118" s="273"/>
      <c r="H2118" s="273"/>
      <c r="I2118" s="273"/>
      <c r="J2118" s="273"/>
      <c r="K2118" s="273"/>
      <c r="L2118" s="273"/>
      <c r="M2118" s="273"/>
      <c r="N2118" s="264"/>
      <c r="O2118" s="264"/>
      <c r="P2118" s="264"/>
      <c r="Q2118" s="264"/>
      <c r="R2118" s="264"/>
      <c r="S2118" s="264"/>
      <c r="T2118" s="264"/>
      <c r="U2118" s="264"/>
      <c r="V2118" s="264"/>
      <c r="W2118" s="264"/>
      <c r="X2118" s="264"/>
      <c r="Y2118" s="264"/>
      <c r="Z2118" s="264"/>
      <c r="AA2118" s="264"/>
      <c r="BE2118" s="270"/>
      <c r="BH2118" s="249"/>
      <c r="BI2118" s="249"/>
      <c r="BJ2118" s="249"/>
      <c r="BK2118" s="249"/>
      <c r="BL2118" s="249"/>
      <c r="BM2118" s="249"/>
      <c r="BN2118" s="249"/>
      <c r="BO2118" s="249"/>
      <c r="BP2118" s="249"/>
      <c r="BQ2118" s="249"/>
      <c r="BR2118" s="249"/>
      <c r="BS2118" s="249"/>
      <c r="BT2118" s="249"/>
      <c r="BU2118" s="249"/>
      <c r="BV2118" s="249"/>
      <c r="BW2118" s="249"/>
      <c r="BX2118" s="249"/>
      <c r="BY2118" s="249"/>
      <c r="BZ2118" s="249"/>
      <c r="CE2118" s="249"/>
    </row>
    <row r="2119" spans="1:83" ht="14.4" x14ac:dyDescent="0.3">
      <c r="A2119" s="271"/>
      <c r="B2119" s="272"/>
      <c r="C2119" s="273"/>
      <c r="D2119" s="273"/>
      <c r="E2119" s="273"/>
      <c r="F2119" s="273"/>
      <c r="G2119" s="273"/>
      <c r="H2119" s="273"/>
      <c r="I2119" s="273"/>
      <c r="J2119" s="273"/>
      <c r="K2119" s="273"/>
      <c r="L2119" s="273"/>
      <c r="M2119" s="273"/>
      <c r="N2119" s="264"/>
      <c r="O2119" s="264"/>
      <c r="P2119" s="264"/>
      <c r="Q2119" s="264"/>
      <c r="R2119" s="264"/>
      <c r="S2119" s="264"/>
      <c r="T2119" s="264"/>
      <c r="U2119" s="264"/>
      <c r="V2119" s="264"/>
      <c r="W2119" s="264"/>
      <c r="X2119" s="264"/>
      <c r="Y2119" s="264"/>
      <c r="Z2119" s="264"/>
      <c r="AA2119" s="264"/>
      <c r="BE2119" s="270"/>
      <c r="BH2119" s="249"/>
      <c r="BI2119" s="249"/>
      <c r="BJ2119" s="249"/>
      <c r="BK2119" s="249"/>
      <c r="BL2119" s="249"/>
      <c r="BM2119" s="249"/>
      <c r="BN2119" s="249"/>
      <c r="BO2119" s="249"/>
      <c r="BP2119" s="249"/>
      <c r="BQ2119" s="249"/>
      <c r="BR2119" s="249"/>
      <c r="BS2119" s="249"/>
      <c r="BT2119" s="249"/>
      <c r="BU2119" s="249"/>
      <c r="BV2119" s="249"/>
      <c r="BW2119" s="249"/>
      <c r="BX2119" s="249"/>
      <c r="BY2119" s="249"/>
      <c r="BZ2119" s="249"/>
      <c r="CE2119" s="249"/>
    </row>
    <row r="2120" spans="1:83" ht="14.4" x14ac:dyDescent="0.3">
      <c r="A2120" s="271"/>
      <c r="B2120" s="272"/>
      <c r="C2120" s="273"/>
      <c r="D2120" s="273"/>
      <c r="E2120" s="273"/>
      <c r="F2120" s="273"/>
      <c r="G2120" s="273"/>
      <c r="H2120" s="273"/>
      <c r="I2120" s="273"/>
      <c r="J2120" s="273"/>
      <c r="K2120" s="273"/>
      <c r="L2120" s="273"/>
      <c r="M2120" s="273"/>
      <c r="N2120" s="264"/>
      <c r="O2120" s="264"/>
      <c r="P2120" s="264"/>
      <c r="Q2120" s="264"/>
      <c r="R2120" s="264"/>
      <c r="S2120" s="264"/>
      <c r="T2120" s="264"/>
      <c r="U2120" s="264"/>
      <c r="V2120" s="264"/>
      <c r="W2120" s="264"/>
      <c r="X2120" s="264"/>
      <c r="Y2120" s="264"/>
      <c r="Z2120" s="264"/>
      <c r="AA2120" s="264"/>
      <c r="BE2120" s="270"/>
      <c r="BH2120" s="249"/>
      <c r="BI2120" s="249"/>
      <c r="BJ2120" s="249"/>
      <c r="BK2120" s="249"/>
      <c r="BL2120" s="249"/>
      <c r="BM2120" s="249"/>
      <c r="BN2120" s="249"/>
      <c r="BO2120" s="249"/>
      <c r="BP2120" s="249"/>
      <c r="BQ2120" s="249"/>
      <c r="BR2120" s="249"/>
      <c r="BS2120" s="249"/>
      <c r="BT2120" s="249"/>
      <c r="BU2120" s="249"/>
      <c r="BV2120" s="249"/>
      <c r="BW2120" s="249"/>
      <c r="BX2120" s="249"/>
      <c r="BY2120" s="249"/>
      <c r="BZ2120" s="249"/>
      <c r="CE2120" s="249"/>
    </row>
    <row r="2121" spans="1:83" ht="14.4" x14ac:dyDescent="0.3">
      <c r="A2121" s="271"/>
      <c r="B2121" s="272"/>
      <c r="C2121" s="273"/>
      <c r="D2121" s="273"/>
      <c r="E2121" s="273"/>
      <c r="F2121" s="273"/>
      <c r="G2121" s="273"/>
      <c r="H2121" s="273"/>
      <c r="I2121" s="273"/>
      <c r="J2121" s="273"/>
      <c r="K2121" s="273"/>
      <c r="L2121" s="273"/>
      <c r="M2121" s="273"/>
      <c r="N2121" s="264"/>
      <c r="O2121" s="264"/>
      <c r="P2121" s="264"/>
      <c r="Q2121" s="264"/>
      <c r="R2121" s="264"/>
      <c r="S2121" s="264"/>
      <c r="T2121" s="264"/>
      <c r="U2121" s="264"/>
      <c r="V2121" s="264"/>
      <c r="W2121" s="264"/>
      <c r="X2121" s="264"/>
      <c r="Y2121" s="264"/>
      <c r="Z2121" s="264"/>
      <c r="AA2121" s="264"/>
      <c r="BE2121" s="270"/>
      <c r="BH2121" s="249"/>
      <c r="BI2121" s="249"/>
      <c r="BJ2121" s="249"/>
      <c r="BK2121" s="249"/>
      <c r="BL2121" s="249"/>
      <c r="BM2121" s="249"/>
      <c r="BN2121" s="249"/>
      <c r="BO2121" s="249"/>
      <c r="BP2121" s="249"/>
      <c r="BQ2121" s="249"/>
      <c r="BR2121" s="249"/>
      <c r="BS2121" s="249"/>
      <c r="BT2121" s="249"/>
      <c r="BU2121" s="249"/>
      <c r="BV2121" s="249"/>
      <c r="BW2121" s="249"/>
      <c r="BX2121" s="249"/>
      <c r="BY2121" s="249"/>
      <c r="BZ2121" s="249"/>
      <c r="CE2121" s="249"/>
    </row>
    <row r="2122" spans="1:83" ht="14.4" x14ac:dyDescent="0.3">
      <c r="A2122" s="271"/>
      <c r="B2122" s="272"/>
      <c r="C2122" s="273"/>
      <c r="D2122" s="273"/>
      <c r="E2122" s="273"/>
      <c r="F2122" s="273"/>
      <c r="G2122" s="273"/>
      <c r="H2122" s="273"/>
      <c r="I2122" s="273"/>
      <c r="J2122" s="273"/>
      <c r="K2122" s="273"/>
      <c r="L2122" s="273"/>
      <c r="M2122" s="273"/>
      <c r="N2122" s="264"/>
      <c r="O2122" s="264"/>
      <c r="P2122" s="264"/>
      <c r="Q2122" s="264"/>
      <c r="R2122" s="264"/>
      <c r="S2122" s="264"/>
      <c r="T2122" s="264"/>
      <c r="U2122" s="264"/>
      <c r="V2122" s="264"/>
      <c r="W2122" s="264"/>
      <c r="X2122" s="264"/>
      <c r="Y2122" s="264"/>
      <c r="Z2122" s="264"/>
      <c r="AA2122" s="264"/>
      <c r="BE2122" s="270"/>
      <c r="BH2122" s="249"/>
      <c r="BI2122" s="249"/>
      <c r="BJ2122" s="249"/>
      <c r="BK2122" s="249"/>
      <c r="BL2122" s="249"/>
      <c r="BM2122" s="249"/>
      <c r="BN2122" s="249"/>
      <c r="BO2122" s="249"/>
      <c r="BP2122" s="249"/>
      <c r="BQ2122" s="249"/>
      <c r="BR2122" s="249"/>
      <c r="BS2122" s="249"/>
      <c r="BT2122" s="249"/>
      <c r="BU2122" s="249"/>
      <c r="BV2122" s="249"/>
      <c r="BW2122" s="249"/>
      <c r="BX2122" s="249"/>
      <c r="BY2122" s="249"/>
      <c r="BZ2122" s="249"/>
      <c r="CE2122" s="249"/>
    </row>
    <row r="2123" spans="1:83" ht="14.4" x14ac:dyDescent="0.3">
      <c r="A2123" s="271"/>
      <c r="B2123" s="272"/>
      <c r="C2123" s="273"/>
      <c r="D2123" s="273"/>
      <c r="E2123" s="273"/>
      <c r="F2123" s="273"/>
      <c r="G2123" s="273"/>
      <c r="H2123" s="273"/>
      <c r="I2123" s="273"/>
      <c r="J2123" s="273"/>
      <c r="K2123" s="273"/>
      <c r="L2123" s="273"/>
      <c r="M2123" s="273"/>
      <c r="N2123" s="264"/>
      <c r="O2123" s="264"/>
      <c r="P2123" s="264"/>
      <c r="Q2123" s="264"/>
      <c r="R2123" s="264"/>
      <c r="S2123" s="264"/>
      <c r="T2123" s="264"/>
      <c r="U2123" s="264"/>
      <c r="V2123" s="264"/>
      <c r="W2123" s="264"/>
      <c r="X2123" s="264"/>
      <c r="Y2123" s="264"/>
      <c r="Z2123" s="264"/>
      <c r="AA2123" s="264"/>
      <c r="BE2123" s="270"/>
      <c r="BH2123" s="249"/>
      <c r="BI2123" s="249"/>
      <c r="BJ2123" s="249"/>
      <c r="BK2123" s="249"/>
      <c r="BL2123" s="249"/>
      <c r="BM2123" s="249"/>
      <c r="BN2123" s="249"/>
      <c r="BO2123" s="249"/>
      <c r="BP2123" s="249"/>
      <c r="BQ2123" s="249"/>
      <c r="BR2123" s="249"/>
      <c r="BS2123" s="249"/>
      <c r="BT2123" s="249"/>
      <c r="BU2123" s="249"/>
      <c r="BV2123" s="249"/>
      <c r="BW2123" s="249"/>
      <c r="BX2123" s="249"/>
      <c r="BY2123" s="249"/>
      <c r="BZ2123" s="249"/>
      <c r="CE2123" s="249"/>
    </row>
    <row r="2124" spans="1:83" ht="14.4" x14ac:dyDescent="0.3">
      <c r="A2124" s="271"/>
      <c r="B2124" s="272"/>
      <c r="C2124" s="273"/>
      <c r="D2124" s="273"/>
      <c r="E2124" s="273"/>
      <c r="F2124" s="273"/>
      <c r="G2124" s="273"/>
      <c r="H2124" s="273"/>
      <c r="I2124" s="273"/>
      <c r="J2124" s="273"/>
      <c r="K2124" s="273"/>
      <c r="L2124" s="273"/>
      <c r="M2124" s="273"/>
      <c r="N2124" s="264"/>
      <c r="O2124" s="264"/>
      <c r="P2124" s="264"/>
      <c r="Q2124" s="264"/>
      <c r="R2124" s="264"/>
      <c r="S2124" s="264"/>
      <c r="T2124" s="264"/>
      <c r="U2124" s="264"/>
      <c r="V2124" s="264"/>
      <c r="W2124" s="264"/>
      <c r="X2124" s="264"/>
      <c r="Y2124" s="264"/>
      <c r="Z2124" s="264"/>
      <c r="AA2124" s="264"/>
      <c r="BE2124" s="270"/>
      <c r="BH2124" s="249"/>
      <c r="BI2124" s="249"/>
      <c r="BJ2124" s="249"/>
      <c r="BK2124" s="249"/>
      <c r="BL2124" s="249"/>
      <c r="BM2124" s="249"/>
      <c r="BN2124" s="249"/>
      <c r="BO2124" s="249"/>
      <c r="BP2124" s="249"/>
      <c r="BQ2124" s="249"/>
      <c r="BR2124" s="249"/>
      <c r="BS2124" s="249"/>
      <c r="BT2124" s="249"/>
      <c r="BU2124" s="249"/>
      <c r="BV2124" s="249"/>
      <c r="BW2124" s="249"/>
      <c r="BX2124" s="249"/>
      <c r="BY2124" s="249"/>
      <c r="BZ2124" s="249"/>
      <c r="CE2124" s="249"/>
    </row>
    <row r="2125" spans="1:83" ht="14.4" x14ac:dyDescent="0.3">
      <c r="A2125" s="271"/>
      <c r="B2125" s="272"/>
      <c r="C2125" s="273"/>
      <c r="D2125" s="273"/>
      <c r="E2125" s="273"/>
      <c r="F2125" s="273"/>
      <c r="G2125" s="273"/>
      <c r="H2125" s="273"/>
      <c r="I2125" s="273"/>
      <c r="J2125" s="273"/>
      <c r="K2125" s="273"/>
      <c r="L2125" s="273"/>
      <c r="M2125" s="273"/>
      <c r="N2125" s="264"/>
      <c r="O2125" s="264"/>
      <c r="P2125" s="264"/>
      <c r="Q2125" s="264"/>
      <c r="R2125" s="264"/>
      <c r="S2125" s="264"/>
      <c r="T2125" s="264"/>
      <c r="U2125" s="264"/>
      <c r="V2125" s="264"/>
      <c r="W2125" s="264"/>
      <c r="X2125" s="264"/>
      <c r="Y2125" s="264"/>
      <c r="Z2125" s="264"/>
      <c r="AA2125" s="264"/>
      <c r="BE2125" s="270"/>
      <c r="BH2125" s="240"/>
      <c r="BI2125" s="240"/>
      <c r="BJ2125" s="240"/>
      <c r="BK2125" s="240"/>
      <c r="BL2125" s="240"/>
      <c r="BM2125" s="240"/>
      <c r="BN2125" s="240"/>
      <c r="BO2125" s="240"/>
      <c r="BP2125" s="240"/>
      <c r="BQ2125" s="240"/>
      <c r="BR2125" s="240"/>
      <c r="BS2125" s="240"/>
      <c r="BT2125" s="240"/>
      <c r="BU2125" s="240"/>
      <c r="BV2125" s="239"/>
      <c r="BW2125" s="240"/>
      <c r="BX2125" s="240"/>
      <c r="BY2125" s="240"/>
      <c r="BZ2125" s="240"/>
      <c r="CA2125" s="241"/>
      <c r="CB2125" s="241"/>
      <c r="CC2125" s="241"/>
      <c r="CD2125" s="241"/>
      <c r="CE2125" s="240"/>
    </row>
    <row r="2126" spans="1:83" ht="14.4" x14ac:dyDescent="0.3">
      <c r="A2126" s="271"/>
      <c r="B2126" s="272"/>
      <c r="C2126" s="273"/>
      <c r="D2126" s="273"/>
      <c r="E2126" s="273"/>
      <c r="F2126" s="273"/>
      <c r="G2126" s="273"/>
      <c r="H2126" s="273"/>
      <c r="I2126" s="273"/>
      <c r="J2126" s="273"/>
      <c r="K2126" s="273"/>
      <c r="L2126" s="273"/>
      <c r="M2126" s="273"/>
      <c r="N2126" s="264"/>
      <c r="O2126" s="264"/>
      <c r="P2126" s="264"/>
      <c r="Q2126" s="264"/>
      <c r="R2126" s="264"/>
      <c r="S2126" s="264"/>
      <c r="T2126" s="264"/>
      <c r="U2126" s="264"/>
      <c r="V2126" s="264"/>
      <c r="W2126" s="264"/>
      <c r="X2126" s="264"/>
      <c r="Y2126" s="264"/>
      <c r="Z2126" s="264"/>
      <c r="AA2126" s="264"/>
      <c r="BE2126" s="270"/>
      <c r="BH2126" s="240"/>
      <c r="BI2126" s="240"/>
      <c r="BJ2126" s="240"/>
      <c r="BK2126" s="240"/>
      <c r="BL2126" s="240"/>
      <c r="BM2126" s="240"/>
      <c r="BN2126" s="240"/>
      <c r="BO2126" s="240"/>
      <c r="BP2126" s="240"/>
      <c r="BQ2126" s="240"/>
      <c r="BR2126" s="240"/>
      <c r="BS2126" s="240"/>
      <c r="BT2126" s="240"/>
      <c r="BU2126" s="240"/>
      <c r="BV2126" s="239"/>
      <c r="BW2126" s="240"/>
      <c r="BX2126" s="240"/>
      <c r="BY2126" s="240"/>
      <c r="BZ2126" s="240"/>
      <c r="CA2126" s="241"/>
      <c r="CB2126" s="241"/>
      <c r="CC2126" s="241"/>
      <c r="CD2126" s="241"/>
      <c r="CE2126" s="240"/>
    </row>
    <row r="2127" spans="1:83" ht="14.4" x14ac:dyDescent="0.3">
      <c r="A2127" s="271"/>
      <c r="B2127" s="272"/>
      <c r="C2127" s="273"/>
      <c r="D2127" s="273"/>
      <c r="E2127" s="273"/>
      <c r="F2127" s="273"/>
      <c r="G2127" s="273"/>
      <c r="H2127" s="273"/>
      <c r="I2127" s="273"/>
      <c r="J2127" s="273"/>
      <c r="K2127" s="273"/>
      <c r="L2127" s="273"/>
      <c r="M2127" s="273"/>
      <c r="N2127" s="264"/>
      <c r="O2127" s="264"/>
      <c r="P2127" s="264"/>
      <c r="Q2127" s="264"/>
      <c r="R2127" s="264"/>
      <c r="S2127" s="264"/>
      <c r="T2127" s="264"/>
      <c r="U2127" s="264"/>
      <c r="V2127" s="264"/>
      <c r="W2127" s="264"/>
      <c r="X2127" s="264"/>
      <c r="Y2127" s="264"/>
      <c r="Z2127" s="264"/>
      <c r="AA2127" s="264"/>
      <c r="BE2127" s="270"/>
      <c r="BH2127" s="240"/>
      <c r="BI2127" s="240"/>
      <c r="BJ2127" s="240"/>
      <c r="BK2127" s="240"/>
      <c r="BL2127" s="240"/>
      <c r="BM2127" s="240"/>
      <c r="BN2127" s="240"/>
      <c r="BO2127" s="240"/>
      <c r="BP2127" s="240"/>
      <c r="BQ2127" s="240"/>
      <c r="BR2127" s="240"/>
      <c r="BS2127" s="240"/>
      <c r="BT2127" s="240"/>
      <c r="BU2127" s="240"/>
      <c r="BV2127" s="239"/>
      <c r="BW2127" s="240"/>
      <c r="BX2127" s="240"/>
      <c r="BY2127" s="240"/>
      <c r="BZ2127" s="240"/>
      <c r="CA2127" s="241"/>
      <c r="CB2127" s="241"/>
      <c r="CC2127" s="241"/>
      <c r="CD2127" s="241"/>
      <c r="CE2127" s="240"/>
    </row>
    <row r="2128" spans="1:83" ht="14.4" x14ac:dyDescent="0.3">
      <c r="A2128" s="271"/>
      <c r="B2128" s="272"/>
      <c r="C2128" s="273"/>
      <c r="D2128" s="273"/>
      <c r="E2128" s="273"/>
      <c r="F2128" s="273"/>
      <c r="G2128" s="273"/>
      <c r="H2128" s="273"/>
      <c r="I2128" s="273"/>
      <c r="J2128" s="273"/>
      <c r="K2128" s="273"/>
      <c r="L2128" s="273"/>
      <c r="M2128" s="273"/>
      <c r="N2128" s="264"/>
      <c r="O2128" s="264"/>
      <c r="P2128" s="264"/>
      <c r="Q2128" s="264"/>
      <c r="R2128" s="264"/>
      <c r="S2128" s="264"/>
      <c r="T2128" s="264"/>
      <c r="U2128" s="264"/>
      <c r="V2128" s="264"/>
      <c r="W2128" s="264"/>
      <c r="X2128" s="264"/>
      <c r="Y2128" s="264"/>
      <c r="Z2128" s="264"/>
      <c r="AA2128" s="264"/>
      <c r="BE2128" s="270"/>
      <c r="BH2128" s="249"/>
      <c r="BI2128" s="249"/>
      <c r="BJ2128" s="249"/>
      <c r="BK2128" s="249"/>
      <c r="BL2128" s="249"/>
      <c r="BM2128" s="249"/>
      <c r="BN2128" s="249"/>
      <c r="BO2128" s="249"/>
      <c r="BP2128" s="249"/>
      <c r="BQ2128" s="249"/>
      <c r="BR2128" s="249"/>
      <c r="BS2128" s="249"/>
      <c r="BT2128" s="249"/>
      <c r="BU2128" s="249"/>
      <c r="BV2128" s="249"/>
      <c r="BW2128" s="249"/>
      <c r="BX2128" s="249"/>
      <c r="BY2128" s="249"/>
      <c r="BZ2128" s="249"/>
      <c r="CE2128" s="249"/>
    </row>
    <row r="2129" spans="1:83" ht="14.4" x14ac:dyDescent="0.3">
      <c r="A2129" s="271"/>
      <c r="B2129" s="272"/>
      <c r="C2129" s="273"/>
      <c r="D2129" s="273"/>
      <c r="E2129" s="273"/>
      <c r="F2129" s="273"/>
      <c r="G2129" s="273"/>
      <c r="H2129" s="273"/>
      <c r="I2129" s="273"/>
      <c r="J2129" s="273"/>
      <c r="K2129" s="273"/>
      <c r="L2129" s="273"/>
      <c r="M2129" s="273"/>
      <c r="N2129" s="264"/>
      <c r="O2129" s="264"/>
      <c r="P2129" s="264"/>
      <c r="Q2129" s="264"/>
      <c r="R2129" s="264"/>
      <c r="S2129" s="264"/>
      <c r="T2129" s="264"/>
      <c r="U2129" s="264"/>
      <c r="V2129" s="264"/>
      <c r="W2129" s="264"/>
      <c r="X2129" s="264"/>
      <c r="Y2129" s="264"/>
      <c r="Z2129" s="264"/>
      <c r="AA2129" s="264"/>
      <c r="BE2129" s="270"/>
      <c r="BH2129" s="249"/>
      <c r="BI2129" s="249"/>
      <c r="BJ2129" s="249"/>
      <c r="BK2129" s="249"/>
      <c r="BL2129" s="249"/>
      <c r="BM2129" s="249"/>
      <c r="BN2129" s="249"/>
      <c r="BO2129" s="249"/>
      <c r="BP2129" s="249"/>
      <c r="BQ2129" s="249"/>
      <c r="BR2129" s="249"/>
      <c r="BS2129" s="249"/>
      <c r="BT2129" s="249"/>
      <c r="BU2129" s="249"/>
      <c r="BV2129" s="249"/>
      <c r="BW2129" s="249"/>
      <c r="BX2129" s="249"/>
      <c r="BY2129" s="249"/>
      <c r="BZ2129" s="249"/>
      <c r="CE2129" s="249"/>
    </row>
    <row r="2130" spans="1:83" ht="14.4" x14ac:dyDescent="0.3">
      <c r="A2130" s="271"/>
      <c r="B2130" s="272"/>
      <c r="C2130" s="273"/>
      <c r="D2130" s="273"/>
      <c r="E2130" s="273"/>
      <c r="F2130" s="273"/>
      <c r="G2130" s="273"/>
      <c r="H2130" s="273"/>
      <c r="I2130" s="273"/>
      <c r="J2130" s="273"/>
      <c r="K2130" s="273"/>
      <c r="L2130" s="273"/>
      <c r="M2130" s="273"/>
      <c r="N2130" s="264"/>
      <c r="O2130" s="264"/>
      <c r="P2130" s="264"/>
      <c r="Q2130" s="264"/>
      <c r="R2130" s="264"/>
      <c r="S2130" s="264"/>
      <c r="T2130" s="264"/>
      <c r="U2130" s="264"/>
      <c r="V2130" s="264"/>
      <c r="W2130" s="264"/>
      <c r="X2130" s="264"/>
      <c r="Y2130" s="264"/>
      <c r="Z2130" s="264"/>
      <c r="AA2130" s="264"/>
      <c r="BE2130" s="270"/>
      <c r="BH2130" s="249"/>
      <c r="BI2130" s="249"/>
      <c r="BJ2130" s="249"/>
      <c r="BK2130" s="249"/>
      <c r="BL2130" s="249"/>
      <c r="BM2130" s="249"/>
      <c r="BN2130" s="249"/>
      <c r="BO2130" s="249"/>
      <c r="BP2130" s="249"/>
      <c r="BQ2130" s="249"/>
      <c r="BR2130" s="249"/>
      <c r="BS2130" s="249"/>
      <c r="BT2130" s="249"/>
      <c r="BU2130" s="249"/>
      <c r="BV2130" s="249"/>
      <c r="BW2130" s="249"/>
      <c r="BX2130" s="249"/>
      <c r="BY2130" s="249"/>
      <c r="BZ2130" s="249"/>
      <c r="CE2130" s="249"/>
    </row>
    <row r="2131" spans="1:83" ht="14.4" x14ac:dyDescent="0.3">
      <c r="A2131" s="271"/>
      <c r="B2131" s="272"/>
      <c r="C2131" s="273"/>
      <c r="D2131" s="273"/>
      <c r="E2131" s="273"/>
      <c r="F2131" s="273"/>
      <c r="G2131" s="273"/>
      <c r="H2131" s="273"/>
      <c r="I2131" s="273"/>
      <c r="J2131" s="273"/>
      <c r="K2131" s="273"/>
      <c r="L2131" s="273"/>
      <c r="M2131" s="273"/>
      <c r="N2131" s="264"/>
      <c r="O2131" s="264"/>
      <c r="P2131" s="264"/>
      <c r="Q2131" s="264"/>
      <c r="R2131" s="264"/>
      <c r="S2131" s="264"/>
      <c r="T2131" s="264"/>
      <c r="U2131" s="264"/>
      <c r="V2131" s="264"/>
      <c r="W2131" s="264"/>
      <c r="X2131" s="264"/>
      <c r="Y2131" s="264"/>
      <c r="Z2131" s="264"/>
      <c r="AA2131" s="264"/>
      <c r="BE2131" s="270"/>
      <c r="BH2131" s="240"/>
      <c r="BI2131" s="240"/>
      <c r="BJ2131" s="240"/>
      <c r="BK2131" s="240"/>
      <c r="BL2131" s="240"/>
      <c r="BM2131" s="240"/>
      <c r="BN2131" s="240"/>
      <c r="BO2131" s="240"/>
      <c r="BP2131" s="240"/>
      <c r="BQ2131" s="240"/>
      <c r="BR2131" s="240"/>
      <c r="BS2131" s="240"/>
      <c r="BT2131" s="240"/>
      <c r="BU2131" s="240"/>
      <c r="BV2131" s="239"/>
      <c r="BW2131" s="240"/>
      <c r="BX2131" s="240"/>
      <c r="BY2131" s="240"/>
      <c r="BZ2131" s="240"/>
      <c r="CA2131" s="241"/>
      <c r="CB2131" s="241"/>
      <c r="CC2131" s="241"/>
      <c r="CD2131" s="241"/>
      <c r="CE2131" s="240"/>
    </row>
    <row r="2132" spans="1:83" ht="14.4" x14ac:dyDescent="0.3">
      <c r="A2132" s="271"/>
      <c r="B2132" s="272"/>
      <c r="C2132" s="273"/>
      <c r="D2132" s="273"/>
      <c r="E2132" s="273"/>
      <c r="F2132" s="273"/>
      <c r="G2132" s="273"/>
      <c r="H2132" s="273"/>
      <c r="I2132" s="273"/>
      <c r="J2132" s="273"/>
      <c r="K2132" s="273"/>
      <c r="L2132" s="273"/>
      <c r="M2132" s="273"/>
      <c r="N2132" s="264"/>
      <c r="O2132" s="264"/>
      <c r="P2132" s="264"/>
      <c r="Q2132" s="264"/>
      <c r="R2132" s="264"/>
      <c r="S2132" s="264"/>
      <c r="T2132" s="264"/>
      <c r="U2132" s="264"/>
      <c r="V2132" s="264"/>
      <c r="W2132" s="264"/>
      <c r="X2132" s="264"/>
      <c r="Y2132" s="264"/>
      <c r="Z2132" s="264"/>
      <c r="AA2132" s="264"/>
      <c r="BE2132" s="270"/>
      <c r="BH2132" s="249"/>
      <c r="BI2132" s="249"/>
      <c r="BJ2132" s="249"/>
      <c r="BK2132" s="249"/>
      <c r="BL2132" s="249"/>
      <c r="BM2132" s="249"/>
      <c r="BN2132" s="249"/>
      <c r="BO2132" s="249"/>
      <c r="BP2132" s="249"/>
      <c r="BQ2132" s="249"/>
      <c r="BR2132" s="249"/>
      <c r="BS2132" s="249"/>
      <c r="BT2132" s="249"/>
      <c r="BU2132" s="249"/>
      <c r="BV2132" s="249"/>
      <c r="BW2132" s="249"/>
      <c r="BX2132" s="249"/>
      <c r="BY2132" s="249"/>
      <c r="BZ2132" s="249"/>
      <c r="CE2132" s="249"/>
    </row>
    <row r="2133" spans="1:83" ht="14.4" x14ac:dyDescent="0.3">
      <c r="A2133" s="271"/>
      <c r="B2133" s="272"/>
      <c r="C2133" s="273"/>
      <c r="D2133" s="273"/>
      <c r="E2133" s="273"/>
      <c r="F2133" s="273"/>
      <c r="G2133" s="273"/>
      <c r="H2133" s="273"/>
      <c r="I2133" s="273"/>
      <c r="J2133" s="273"/>
      <c r="K2133" s="273"/>
      <c r="L2133" s="273"/>
      <c r="M2133" s="273"/>
      <c r="N2133" s="264"/>
      <c r="O2133" s="264"/>
      <c r="P2133" s="264"/>
      <c r="Q2133" s="264"/>
      <c r="R2133" s="264"/>
      <c r="S2133" s="264"/>
      <c r="T2133" s="264"/>
      <c r="U2133" s="264"/>
      <c r="V2133" s="264"/>
      <c r="W2133" s="264"/>
      <c r="X2133" s="264"/>
      <c r="Y2133" s="264"/>
      <c r="Z2133" s="264"/>
      <c r="AA2133" s="264"/>
      <c r="BE2133" s="270"/>
      <c r="BH2133" s="240"/>
      <c r="BI2133" s="240"/>
      <c r="BJ2133" s="240"/>
      <c r="BK2133" s="240"/>
      <c r="BL2133" s="240"/>
      <c r="BM2133" s="240"/>
      <c r="BN2133" s="240"/>
      <c r="BO2133" s="240"/>
      <c r="BP2133" s="240"/>
      <c r="BQ2133" s="240"/>
      <c r="BR2133" s="240"/>
      <c r="BS2133" s="240"/>
      <c r="BT2133" s="240"/>
      <c r="BU2133" s="240"/>
      <c r="BV2133" s="239"/>
      <c r="BW2133" s="240"/>
      <c r="BX2133" s="240"/>
      <c r="BY2133" s="240"/>
      <c r="BZ2133" s="240"/>
      <c r="CA2133" s="241"/>
      <c r="CB2133" s="241"/>
      <c r="CC2133" s="241"/>
      <c r="CD2133" s="241"/>
      <c r="CE2133" s="240"/>
    </row>
    <row r="2134" spans="1:83" ht="14.4" x14ac:dyDescent="0.3">
      <c r="A2134" s="271"/>
      <c r="B2134" s="272"/>
      <c r="C2134" s="273"/>
      <c r="D2134" s="273"/>
      <c r="E2134" s="273"/>
      <c r="F2134" s="273"/>
      <c r="G2134" s="273"/>
      <c r="H2134" s="273"/>
      <c r="I2134" s="273"/>
      <c r="J2134" s="273"/>
      <c r="K2134" s="273"/>
      <c r="L2134" s="273"/>
      <c r="M2134" s="273"/>
      <c r="N2134" s="264"/>
      <c r="O2134" s="264"/>
      <c r="P2134" s="264"/>
      <c r="Q2134" s="264"/>
      <c r="R2134" s="264"/>
      <c r="S2134" s="264"/>
      <c r="T2134" s="264"/>
      <c r="U2134" s="264"/>
      <c r="V2134" s="264"/>
      <c r="W2134" s="264"/>
      <c r="X2134" s="264"/>
      <c r="Y2134" s="264"/>
      <c r="Z2134" s="264"/>
      <c r="AA2134" s="264"/>
      <c r="BE2134" s="270"/>
      <c r="BH2134" s="249"/>
      <c r="BI2134" s="249"/>
      <c r="BJ2134" s="249"/>
      <c r="BK2134" s="249"/>
      <c r="BL2134" s="249"/>
      <c r="BM2134" s="249"/>
      <c r="BN2134" s="249"/>
      <c r="BO2134" s="249"/>
      <c r="BP2134" s="249"/>
      <c r="BQ2134" s="249"/>
      <c r="BR2134" s="249"/>
      <c r="BS2134" s="249"/>
      <c r="BT2134" s="249"/>
      <c r="BU2134" s="249"/>
      <c r="BV2134" s="249"/>
      <c r="BW2134" s="249"/>
      <c r="BX2134" s="249"/>
      <c r="BY2134" s="249"/>
      <c r="BZ2134" s="249"/>
      <c r="CE2134" s="249"/>
    </row>
    <row r="2135" spans="1:83" ht="14.4" x14ac:dyDescent="0.3">
      <c r="A2135" s="271"/>
      <c r="B2135" s="272"/>
      <c r="C2135" s="273"/>
      <c r="D2135" s="273"/>
      <c r="E2135" s="273"/>
      <c r="F2135" s="273"/>
      <c r="G2135" s="273"/>
      <c r="H2135" s="273"/>
      <c r="I2135" s="273"/>
      <c r="J2135" s="273"/>
      <c r="K2135" s="273"/>
      <c r="L2135" s="273"/>
      <c r="M2135" s="273"/>
      <c r="N2135" s="264"/>
      <c r="O2135" s="264"/>
      <c r="P2135" s="264"/>
      <c r="Q2135" s="264"/>
      <c r="R2135" s="264"/>
      <c r="S2135" s="264"/>
      <c r="T2135" s="264"/>
      <c r="U2135" s="264"/>
      <c r="V2135" s="264"/>
      <c r="W2135" s="264"/>
      <c r="X2135" s="264"/>
      <c r="Y2135" s="264"/>
      <c r="Z2135" s="264"/>
      <c r="AA2135" s="264"/>
      <c r="BE2135" s="270"/>
      <c r="BH2135" s="240"/>
      <c r="BI2135" s="240"/>
      <c r="BJ2135" s="240"/>
      <c r="BK2135" s="240"/>
      <c r="BL2135" s="240"/>
      <c r="BM2135" s="240"/>
      <c r="BN2135" s="240"/>
      <c r="BO2135" s="240"/>
      <c r="BP2135" s="240"/>
      <c r="BQ2135" s="240"/>
      <c r="BR2135" s="240"/>
      <c r="BS2135" s="240"/>
      <c r="BT2135" s="240"/>
      <c r="BU2135" s="240"/>
      <c r="BV2135" s="239"/>
      <c r="BW2135" s="240"/>
      <c r="BX2135" s="240"/>
      <c r="BY2135" s="240"/>
      <c r="BZ2135" s="240"/>
      <c r="CA2135" s="241"/>
      <c r="CB2135" s="241"/>
      <c r="CC2135" s="241"/>
      <c r="CD2135" s="241"/>
      <c r="CE2135" s="240"/>
    </row>
    <row r="2136" spans="1:83" ht="14.4" x14ac:dyDescent="0.3">
      <c r="A2136" s="271"/>
      <c r="B2136" s="272"/>
      <c r="C2136" s="273"/>
      <c r="D2136" s="273"/>
      <c r="E2136" s="273"/>
      <c r="F2136" s="273"/>
      <c r="G2136" s="273"/>
      <c r="H2136" s="273"/>
      <c r="I2136" s="273"/>
      <c r="J2136" s="273"/>
      <c r="K2136" s="273"/>
      <c r="L2136" s="273"/>
      <c r="M2136" s="273"/>
      <c r="N2136" s="264"/>
      <c r="O2136" s="264"/>
      <c r="P2136" s="264"/>
      <c r="Q2136" s="264"/>
      <c r="R2136" s="264"/>
      <c r="S2136" s="264"/>
      <c r="T2136" s="264"/>
      <c r="U2136" s="264"/>
      <c r="V2136" s="264"/>
      <c r="W2136" s="264"/>
      <c r="X2136" s="264"/>
      <c r="Y2136" s="264"/>
      <c r="Z2136" s="264"/>
      <c r="AA2136" s="264"/>
      <c r="BE2136" s="270"/>
      <c r="BH2136" s="249"/>
      <c r="BI2136" s="249"/>
      <c r="BJ2136" s="249"/>
      <c r="BK2136" s="249"/>
      <c r="BL2136" s="249"/>
      <c r="BM2136" s="249"/>
      <c r="BN2136" s="249"/>
      <c r="BO2136" s="249"/>
      <c r="BP2136" s="249"/>
      <c r="BQ2136" s="249"/>
      <c r="BR2136" s="249"/>
      <c r="BS2136" s="249"/>
      <c r="BT2136" s="249"/>
      <c r="BU2136" s="249"/>
      <c r="BV2136" s="249"/>
      <c r="BW2136" s="249"/>
      <c r="BX2136" s="249"/>
      <c r="BY2136" s="249"/>
      <c r="BZ2136" s="249"/>
      <c r="CE2136" s="249"/>
    </row>
    <row r="2137" spans="1:83" ht="14.4" x14ac:dyDescent="0.3">
      <c r="A2137" s="271"/>
      <c r="B2137" s="272"/>
      <c r="C2137" s="273"/>
      <c r="D2137" s="273"/>
      <c r="E2137" s="273"/>
      <c r="F2137" s="273"/>
      <c r="G2137" s="273"/>
      <c r="H2137" s="273"/>
      <c r="I2137" s="273"/>
      <c r="J2137" s="273"/>
      <c r="K2137" s="273"/>
      <c r="L2137" s="273"/>
      <c r="M2137" s="273"/>
      <c r="N2137" s="264"/>
      <c r="O2137" s="264"/>
      <c r="P2137" s="264"/>
      <c r="Q2137" s="264"/>
      <c r="R2137" s="264"/>
      <c r="S2137" s="264"/>
      <c r="T2137" s="264"/>
      <c r="U2137" s="264"/>
      <c r="V2137" s="264"/>
      <c r="W2137" s="264"/>
      <c r="X2137" s="264"/>
      <c r="Y2137" s="264"/>
      <c r="Z2137" s="264"/>
      <c r="AA2137" s="264"/>
      <c r="BE2137" s="270"/>
      <c r="BH2137" s="249"/>
      <c r="BI2137" s="249"/>
      <c r="BJ2137" s="249"/>
      <c r="BK2137" s="249"/>
      <c r="BL2137" s="249"/>
      <c r="BM2137" s="249"/>
      <c r="BN2137" s="249"/>
      <c r="BO2137" s="249"/>
      <c r="BP2137" s="249"/>
      <c r="BQ2137" s="249"/>
      <c r="BR2137" s="249"/>
      <c r="BS2137" s="249"/>
      <c r="BT2137" s="249"/>
      <c r="BU2137" s="249"/>
      <c r="BV2137" s="249"/>
      <c r="BW2137" s="249"/>
      <c r="BX2137" s="249"/>
      <c r="BY2137" s="249"/>
      <c r="BZ2137" s="249"/>
      <c r="CE2137" s="249"/>
    </row>
    <row r="2138" spans="1:83" ht="14.4" x14ac:dyDescent="0.3">
      <c r="A2138" s="271"/>
      <c r="B2138" s="272"/>
      <c r="C2138" s="273"/>
      <c r="D2138" s="273"/>
      <c r="E2138" s="273"/>
      <c r="F2138" s="273"/>
      <c r="G2138" s="273"/>
      <c r="H2138" s="273"/>
      <c r="I2138" s="273"/>
      <c r="J2138" s="273"/>
      <c r="K2138" s="273"/>
      <c r="L2138" s="273"/>
      <c r="M2138" s="273"/>
      <c r="N2138" s="264"/>
      <c r="O2138" s="264"/>
      <c r="P2138" s="264"/>
      <c r="Q2138" s="264"/>
      <c r="R2138" s="264"/>
      <c r="S2138" s="264"/>
      <c r="T2138" s="264"/>
      <c r="U2138" s="264"/>
      <c r="V2138" s="264"/>
      <c r="W2138" s="264"/>
      <c r="X2138" s="264"/>
      <c r="Y2138" s="264"/>
      <c r="Z2138" s="264"/>
      <c r="AA2138" s="264"/>
      <c r="BE2138" s="270"/>
      <c r="BH2138" s="249"/>
      <c r="BI2138" s="249"/>
      <c r="BJ2138" s="249"/>
      <c r="BK2138" s="249"/>
      <c r="BL2138" s="249"/>
      <c r="BM2138" s="249"/>
      <c r="BN2138" s="249"/>
      <c r="BO2138" s="249"/>
      <c r="BP2138" s="249"/>
      <c r="BQ2138" s="249"/>
      <c r="BR2138" s="249"/>
      <c r="BS2138" s="249"/>
      <c r="BT2138" s="249"/>
      <c r="BU2138" s="249"/>
      <c r="BV2138" s="249"/>
      <c r="BW2138" s="249"/>
      <c r="BX2138" s="249"/>
      <c r="BY2138" s="249"/>
      <c r="BZ2138" s="249"/>
      <c r="CE2138" s="249"/>
    </row>
    <row r="2139" spans="1:83" ht="14.4" x14ac:dyDescent="0.3">
      <c r="A2139" s="271"/>
      <c r="B2139" s="272"/>
      <c r="C2139" s="273"/>
      <c r="D2139" s="273"/>
      <c r="E2139" s="273"/>
      <c r="F2139" s="273"/>
      <c r="G2139" s="273"/>
      <c r="H2139" s="273"/>
      <c r="I2139" s="273"/>
      <c r="J2139" s="273"/>
      <c r="K2139" s="273"/>
      <c r="L2139" s="273"/>
      <c r="M2139" s="273"/>
      <c r="N2139" s="264"/>
      <c r="O2139" s="264"/>
      <c r="P2139" s="264"/>
      <c r="Q2139" s="264"/>
      <c r="R2139" s="264"/>
      <c r="S2139" s="264"/>
      <c r="T2139" s="264"/>
      <c r="U2139" s="264"/>
      <c r="V2139" s="264"/>
      <c r="W2139" s="264"/>
      <c r="X2139" s="264"/>
      <c r="Y2139" s="264"/>
      <c r="Z2139" s="264"/>
      <c r="AA2139" s="264"/>
      <c r="BE2139" s="270"/>
      <c r="BH2139" s="240"/>
      <c r="BI2139" s="240"/>
      <c r="BJ2139" s="240"/>
      <c r="BK2139" s="240"/>
      <c r="BL2139" s="240"/>
      <c r="BM2139" s="240"/>
      <c r="BN2139" s="240"/>
      <c r="BO2139" s="240"/>
      <c r="BP2139" s="240"/>
      <c r="BQ2139" s="240"/>
      <c r="BR2139" s="240"/>
      <c r="BS2139" s="240"/>
      <c r="BT2139" s="240"/>
      <c r="BU2139" s="240"/>
      <c r="BV2139" s="239"/>
      <c r="BW2139" s="240"/>
      <c r="BX2139" s="240"/>
      <c r="BY2139" s="240"/>
      <c r="BZ2139" s="240"/>
      <c r="CA2139" s="250"/>
      <c r="CB2139" s="241"/>
      <c r="CC2139" s="241"/>
      <c r="CD2139" s="241"/>
      <c r="CE2139" s="240"/>
    </row>
    <row r="2140" spans="1:83" ht="14.4" x14ac:dyDescent="0.3">
      <c r="A2140" s="271"/>
      <c r="B2140" s="272"/>
      <c r="C2140" s="273"/>
      <c r="D2140" s="273"/>
      <c r="E2140" s="273"/>
      <c r="F2140" s="273"/>
      <c r="G2140" s="273"/>
      <c r="H2140" s="273"/>
      <c r="I2140" s="273"/>
      <c r="J2140" s="273"/>
      <c r="K2140" s="273"/>
      <c r="L2140" s="273"/>
      <c r="M2140" s="273"/>
      <c r="N2140" s="264"/>
      <c r="O2140" s="264"/>
      <c r="P2140" s="264"/>
      <c r="Q2140" s="264"/>
      <c r="R2140" s="264"/>
      <c r="S2140" s="264"/>
      <c r="T2140" s="264"/>
      <c r="U2140" s="264"/>
      <c r="V2140" s="264"/>
      <c r="W2140" s="264"/>
      <c r="X2140" s="264"/>
      <c r="Y2140" s="264"/>
      <c r="Z2140" s="264"/>
      <c r="AA2140" s="264"/>
      <c r="BE2140" s="270"/>
      <c r="BH2140" s="240"/>
      <c r="BI2140" s="240"/>
      <c r="BJ2140" s="240"/>
      <c r="BK2140" s="240"/>
      <c r="BL2140" s="240"/>
      <c r="BM2140" s="240"/>
      <c r="BN2140" s="240"/>
      <c r="BO2140" s="240"/>
      <c r="BP2140" s="240"/>
      <c r="BQ2140" s="240"/>
      <c r="BR2140" s="240"/>
      <c r="BS2140" s="240"/>
      <c r="BT2140" s="240"/>
      <c r="BU2140" s="240"/>
      <c r="BV2140" s="239"/>
      <c r="BW2140" s="240"/>
      <c r="BX2140" s="240"/>
      <c r="BY2140" s="240"/>
      <c r="BZ2140" s="240"/>
      <c r="CA2140" s="241"/>
      <c r="CB2140" s="241"/>
      <c r="CC2140" s="241"/>
      <c r="CD2140" s="241"/>
      <c r="CE2140" s="240"/>
    </row>
    <row r="2141" spans="1:83" ht="14.4" x14ac:dyDescent="0.3">
      <c r="A2141" s="271"/>
      <c r="B2141" s="272"/>
      <c r="C2141" s="273"/>
      <c r="D2141" s="273"/>
      <c r="E2141" s="273"/>
      <c r="F2141" s="273"/>
      <c r="G2141" s="273"/>
      <c r="H2141" s="273"/>
      <c r="I2141" s="273"/>
      <c r="J2141" s="273"/>
      <c r="K2141" s="273"/>
      <c r="L2141" s="273"/>
      <c r="M2141" s="273"/>
      <c r="N2141" s="264"/>
      <c r="O2141" s="264"/>
      <c r="P2141" s="264"/>
      <c r="Q2141" s="264"/>
      <c r="R2141" s="264"/>
      <c r="S2141" s="264"/>
      <c r="T2141" s="264"/>
      <c r="U2141" s="264"/>
      <c r="V2141" s="264"/>
      <c r="W2141" s="264"/>
      <c r="X2141" s="264"/>
      <c r="Y2141" s="264"/>
      <c r="Z2141" s="264"/>
      <c r="AA2141" s="264"/>
      <c r="BE2141" s="270"/>
      <c r="BH2141" s="249"/>
      <c r="BI2141" s="249"/>
      <c r="BJ2141" s="249"/>
      <c r="BK2141" s="249"/>
      <c r="BL2141" s="249"/>
      <c r="BM2141" s="249"/>
      <c r="BN2141" s="249"/>
      <c r="BO2141" s="249"/>
      <c r="BP2141" s="249"/>
      <c r="BQ2141" s="249"/>
      <c r="BR2141" s="249"/>
      <c r="BS2141" s="249"/>
      <c r="BT2141" s="249"/>
      <c r="BU2141" s="249"/>
      <c r="BV2141" s="249"/>
      <c r="BW2141" s="249"/>
      <c r="BX2141" s="249"/>
      <c r="BY2141" s="249"/>
      <c r="BZ2141" s="249"/>
      <c r="CE2141" s="249"/>
    </row>
    <row r="2142" spans="1:83" ht="14.4" x14ac:dyDescent="0.3">
      <c r="A2142" s="271"/>
      <c r="B2142" s="272"/>
      <c r="C2142" s="273"/>
      <c r="D2142" s="273"/>
      <c r="E2142" s="273"/>
      <c r="F2142" s="273"/>
      <c r="G2142" s="273"/>
      <c r="H2142" s="273"/>
      <c r="I2142" s="273"/>
      <c r="J2142" s="273"/>
      <c r="K2142" s="273"/>
      <c r="L2142" s="273"/>
      <c r="M2142" s="273"/>
      <c r="N2142" s="264"/>
      <c r="O2142" s="264"/>
      <c r="P2142" s="264"/>
      <c r="Q2142" s="264"/>
      <c r="R2142" s="264"/>
      <c r="S2142" s="264"/>
      <c r="T2142" s="264"/>
      <c r="U2142" s="264"/>
      <c r="V2142" s="264"/>
      <c r="W2142" s="264"/>
      <c r="X2142" s="264"/>
      <c r="Y2142" s="264"/>
      <c r="Z2142" s="264"/>
      <c r="AA2142" s="264"/>
      <c r="BE2142" s="270"/>
      <c r="BH2142" s="249"/>
      <c r="BI2142" s="249"/>
      <c r="BJ2142" s="249"/>
      <c r="BK2142" s="249"/>
      <c r="BL2142" s="249"/>
      <c r="BM2142" s="249"/>
      <c r="BN2142" s="249"/>
      <c r="BO2142" s="249"/>
      <c r="BP2142" s="249"/>
      <c r="BQ2142" s="249"/>
      <c r="BR2142" s="249"/>
      <c r="BS2142" s="249"/>
      <c r="BT2142" s="249"/>
      <c r="BU2142" s="249"/>
      <c r="BV2142" s="249"/>
      <c r="BW2142" s="249"/>
      <c r="BX2142" s="249"/>
      <c r="BY2142" s="249"/>
      <c r="BZ2142" s="249"/>
      <c r="CE2142" s="249"/>
    </row>
    <row r="2143" spans="1:83" ht="14.4" x14ac:dyDescent="0.3">
      <c r="A2143" s="271"/>
      <c r="B2143" s="272"/>
      <c r="C2143" s="273"/>
      <c r="D2143" s="273"/>
      <c r="E2143" s="273"/>
      <c r="F2143" s="273"/>
      <c r="G2143" s="273"/>
      <c r="H2143" s="273"/>
      <c r="I2143" s="273"/>
      <c r="J2143" s="273"/>
      <c r="K2143" s="273"/>
      <c r="L2143" s="273"/>
      <c r="M2143" s="273"/>
      <c r="N2143" s="264"/>
      <c r="O2143" s="264"/>
      <c r="P2143" s="264"/>
      <c r="Q2143" s="264"/>
      <c r="R2143" s="264"/>
      <c r="S2143" s="264"/>
      <c r="T2143" s="264"/>
      <c r="U2143" s="264"/>
      <c r="V2143" s="264"/>
      <c r="W2143" s="264"/>
      <c r="X2143" s="264"/>
      <c r="Y2143" s="264"/>
      <c r="Z2143" s="264"/>
      <c r="AA2143" s="264"/>
      <c r="BE2143" s="270"/>
      <c r="BH2143" s="249"/>
      <c r="BI2143" s="249"/>
      <c r="BJ2143" s="249"/>
      <c r="BK2143" s="249"/>
      <c r="BL2143" s="249"/>
      <c r="BM2143" s="249"/>
      <c r="BN2143" s="249"/>
      <c r="BO2143" s="249"/>
      <c r="BP2143" s="249"/>
      <c r="BQ2143" s="249"/>
      <c r="BR2143" s="249"/>
      <c r="BS2143" s="249"/>
      <c r="BT2143" s="249"/>
      <c r="BU2143" s="249"/>
      <c r="BV2143" s="249"/>
      <c r="BW2143" s="249"/>
      <c r="BX2143" s="249"/>
      <c r="BY2143" s="249"/>
      <c r="BZ2143" s="249"/>
      <c r="CE2143" s="249"/>
    </row>
    <row r="2144" spans="1:83" ht="14.4" x14ac:dyDescent="0.3">
      <c r="A2144" s="271"/>
      <c r="B2144" s="272"/>
      <c r="C2144" s="273"/>
      <c r="D2144" s="273"/>
      <c r="E2144" s="273"/>
      <c r="F2144" s="273"/>
      <c r="G2144" s="273"/>
      <c r="H2144" s="273"/>
      <c r="I2144" s="273"/>
      <c r="J2144" s="273"/>
      <c r="K2144" s="273"/>
      <c r="L2144" s="273"/>
      <c r="M2144" s="273"/>
      <c r="N2144" s="264"/>
      <c r="O2144" s="264"/>
      <c r="P2144" s="264"/>
      <c r="Q2144" s="264"/>
      <c r="R2144" s="264"/>
      <c r="S2144" s="264"/>
      <c r="T2144" s="264"/>
      <c r="U2144" s="264"/>
      <c r="V2144" s="264"/>
      <c r="W2144" s="264"/>
      <c r="X2144" s="264"/>
      <c r="Y2144" s="264"/>
      <c r="Z2144" s="264"/>
      <c r="AA2144" s="264"/>
      <c r="BE2144" s="270"/>
      <c r="BH2144" s="249"/>
      <c r="BI2144" s="249"/>
      <c r="BJ2144" s="249"/>
      <c r="BK2144" s="249"/>
      <c r="BL2144" s="249"/>
      <c r="BM2144" s="249"/>
      <c r="BN2144" s="249"/>
      <c r="BO2144" s="249"/>
      <c r="BP2144" s="249"/>
      <c r="BQ2144" s="249"/>
      <c r="BR2144" s="249"/>
      <c r="BS2144" s="249"/>
      <c r="BT2144" s="249"/>
      <c r="BU2144" s="249"/>
      <c r="BV2144" s="249"/>
      <c r="BW2144" s="249"/>
      <c r="BX2144" s="249"/>
      <c r="BY2144" s="249"/>
      <c r="BZ2144" s="249"/>
      <c r="CE2144" s="249"/>
    </row>
    <row r="2145" spans="1:83" ht="14.4" x14ac:dyDescent="0.3">
      <c r="A2145" s="271"/>
      <c r="B2145" s="272"/>
      <c r="C2145" s="273"/>
      <c r="D2145" s="273"/>
      <c r="E2145" s="273"/>
      <c r="F2145" s="273"/>
      <c r="G2145" s="273"/>
      <c r="H2145" s="273"/>
      <c r="I2145" s="273"/>
      <c r="J2145" s="273"/>
      <c r="K2145" s="273"/>
      <c r="L2145" s="273"/>
      <c r="M2145" s="273"/>
      <c r="N2145" s="264"/>
      <c r="O2145" s="264"/>
      <c r="P2145" s="264"/>
      <c r="Q2145" s="264"/>
      <c r="R2145" s="264"/>
      <c r="S2145" s="264"/>
      <c r="T2145" s="264"/>
      <c r="U2145" s="264"/>
      <c r="V2145" s="264"/>
      <c r="W2145" s="264"/>
      <c r="X2145" s="264"/>
      <c r="Y2145" s="264"/>
      <c r="Z2145" s="264"/>
      <c r="AA2145" s="264"/>
      <c r="BE2145" s="270"/>
      <c r="BH2145" s="240"/>
      <c r="BI2145" s="240"/>
      <c r="BJ2145" s="240"/>
      <c r="BK2145" s="240"/>
      <c r="BL2145" s="240"/>
      <c r="BM2145" s="240"/>
      <c r="BN2145" s="240"/>
      <c r="BO2145" s="240"/>
      <c r="BP2145" s="240"/>
      <c r="BQ2145" s="240"/>
      <c r="BR2145" s="240"/>
      <c r="BS2145" s="240"/>
      <c r="BT2145" s="240"/>
      <c r="BU2145" s="240"/>
      <c r="BV2145" s="239"/>
      <c r="BW2145" s="240"/>
      <c r="BX2145" s="240"/>
      <c r="BY2145" s="240"/>
      <c r="BZ2145" s="240"/>
      <c r="CA2145" s="241"/>
      <c r="CB2145" s="241"/>
      <c r="CC2145" s="241"/>
      <c r="CD2145" s="241"/>
      <c r="CE2145" s="240"/>
    </row>
    <row r="2146" spans="1:83" ht="14.4" x14ac:dyDescent="0.3">
      <c r="A2146" s="271"/>
      <c r="B2146" s="272"/>
      <c r="C2146" s="273"/>
      <c r="D2146" s="273"/>
      <c r="E2146" s="273"/>
      <c r="F2146" s="273"/>
      <c r="G2146" s="273"/>
      <c r="H2146" s="273"/>
      <c r="I2146" s="273"/>
      <c r="J2146" s="273"/>
      <c r="K2146" s="273"/>
      <c r="L2146" s="273"/>
      <c r="M2146" s="273"/>
      <c r="N2146" s="264"/>
      <c r="O2146" s="264"/>
      <c r="P2146" s="264"/>
      <c r="Q2146" s="264"/>
      <c r="R2146" s="264"/>
      <c r="S2146" s="264"/>
      <c r="T2146" s="264"/>
      <c r="U2146" s="264"/>
      <c r="V2146" s="264"/>
      <c r="W2146" s="264"/>
      <c r="X2146" s="264"/>
      <c r="Y2146" s="264"/>
      <c r="Z2146" s="264"/>
      <c r="AA2146" s="264"/>
      <c r="BE2146" s="270"/>
      <c r="BH2146" s="240"/>
      <c r="BI2146" s="240"/>
      <c r="BJ2146" s="240"/>
      <c r="BK2146" s="240"/>
      <c r="BL2146" s="240"/>
      <c r="BM2146" s="240"/>
      <c r="BN2146" s="240"/>
      <c r="BO2146" s="240"/>
      <c r="BP2146" s="240"/>
      <c r="BQ2146" s="240"/>
      <c r="BR2146" s="240"/>
      <c r="BS2146" s="240"/>
      <c r="BT2146" s="240"/>
      <c r="BU2146" s="240"/>
      <c r="BV2146" s="239"/>
      <c r="BW2146" s="240"/>
      <c r="BX2146" s="240"/>
      <c r="BY2146" s="240"/>
      <c r="BZ2146" s="240"/>
      <c r="CA2146" s="241"/>
      <c r="CB2146" s="241"/>
      <c r="CC2146" s="241"/>
      <c r="CD2146" s="241"/>
      <c r="CE2146" s="240"/>
    </row>
    <row r="2147" spans="1:83" ht="14.4" x14ac:dyDescent="0.3">
      <c r="A2147" s="271"/>
      <c r="B2147" s="272"/>
      <c r="C2147" s="273"/>
      <c r="D2147" s="273"/>
      <c r="E2147" s="273"/>
      <c r="F2147" s="273"/>
      <c r="G2147" s="273"/>
      <c r="H2147" s="273"/>
      <c r="I2147" s="273"/>
      <c r="J2147" s="273"/>
      <c r="K2147" s="273"/>
      <c r="L2147" s="273"/>
      <c r="M2147" s="273"/>
      <c r="N2147" s="264"/>
      <c r="O2147" s="264"/>
      <c r="P2147" s="264"/>
      <c r="Q2147" s="264"/>
      <c r="R2147" s="264"/>
      <c r="S2147" s="264"/>
      <c r="T2147" s="264"/>
      <c r="U2147" s="264"/>
      <c r="V2147" s="264"/>
      <c r="W2147" s="264"/>
      <c r="X2147" s="264"/>
      <c r="Y2147" s="264"/>
      <c r="Z2147" s="264"/>
      <c r="AA2147" s="264"/>
      <c r="BE2147" s="270"/>
      <c r="BH2147" s="249"/>
      <c r="BI2147" s="249"/>
      <c r="BJ2147" s="249"/>
      <c r="BK2147" s="249"/>
      <c r="BL2147" s="249"/>
      <c r="BM2147" s="249"/>
      <c r="BN2147" s="249"/>
      <c r="BO2147" s="249"/>
      <c r="BP2147" s="249"/>
      <c r="BQ2147" s="249"/>
      <c r="BR2147" s="249"/>
      <c r="BS2147" s="249"/>
      <c r="BT2147" s="249"/>
      <c r="BU2147" s="249"/>
      <c r="BV2147" s="249"/>
      <c r="BW2147" s="249"/>
      <c r="BX2147" s="249"/>
      <c r="BY2147" s="249"/>
      <c r="BZ2147" s="249"/>
      <c r="CE2147" s="249"/>
    </row>
    <row r="2148" spans="1:83" ht="14.4" x14ac:dyDescent="0.3">
      <c r="A2148" s="271"/>
      <c r="B2148" s="272"/>
      <c r="C2148" s="273"/>
      <c r="D2148" s="273"/>
      <c r="E2148" s="273"/>
      <c r="F2148" s="273"/>
      <c r="G2148" s="273"/>
      <c r="H2148" s="273"/>
      <c r="I2148" s="273"/>
      <c r="J2148" s="273"/>
      <c r="K2148" s="273"/>
      <c r="L2148" s="273"/>
      <c r="M2148" s="273"/>
      <c r="N2148" s="264"/>
      <c r="O2148" s="264"/>
      <c r="P2148" s="264"/>
      <c r="Q2148" s="264"/>
      <c r="R2148" s="264"/>
      <c r="S2148" s="264"/>
      <c r="T2148" s="264"/>
      <c r="U2148" s="264"/>
      <c r="V2148" s="264"/>
      <c r="W2148" s="264"/>
      <c r="X2148" s="264"/>
      <c r="Y2148" s="264"/>
      <c r="Z2148" s="264"/>
      <c r="AA2148" s="264"/>
      <c r="BE2148" s="270"/>
      <c r="BH2148" s="240"/>
      <c r="BI2148" s="240"/>
      <c r="BJ2148" s="240"/>
      <c r="BK2148" s="240"/>
      <c r="BL2148" s="240"/>
      <c r="BM2148" s="240"/>
      <c r="BN2148" s="240"/>
      <c r="BO2148" s="240"/>
      <c r="BP2148" s="240"/>
      <c r="BQ2148" s="240"/>
      <c r="BR2148" s="240"/>
      <c r="BS2148" s="240"/>
      <c r="BT2148" s="240"/>
      <c r="BU2148" s="240"/>
      <c r="BV2148" s="239"/>
      <c r="BW2148" s="240"/>
      <c r="BX2148" s="240"/>
      <c r="BY2148" s="240"/>
      <c r="BZ2148" s="240"/>
      <c r="CA2148" s="241"/>
      <c r="CB2148" s="241"/>
      <c r="CC2148" s="241"/>
      <c r="CD2148" s="241"/>
      <c r="CE2148" s="240"/>
    </row>
    <row r="2149" spans="1:83" ht="14.4" x14ac:dyDescent="0.3">
      <c r="A2149" s="271"/>
      <c r="B2149" s="272"/>
      <c r="C2149" s="273"/>
      <c r="D2149" s="273"/>
      <c r="E2149" s="273"/>
      <c r="F2149" s="273"/>
      <c r="G2149" s="273"/>
      <c r="H2149" s="273"/>
      <c r="I2149" s="273"/>
      <c r="J2149" s="273"/>
      <c r="K2149" s="273"/>
      <c r="L2149" s="273"/>
      <c r="M2149" s="273"/>
      <c r="N2149" s="264"/>
      <c r="O2149" s="264"/>
      <c r="P2149" s="264"/>
      <c r="Q2149" s="264"/>
      <c r="R2149" s="264"/>
      <c r="S2149" s="264"/>
      <c r="T2149" s="264"/>
      <c r="U2149" s="264"/>
      <c r="V2149" s="264"/>
      <c r="W2149" s="264"/>
      <c r="X2149" s="264"/>
      <c r="Y2149" s="264"/>
      <c r="Z2149" s="264"/>
      <c r="AA2149" s="264"/>
      <c r="BE2149" s="270"/>
      <c r="BH2149" s="249"/>
      <c r="BI2149" s="249"/>
      <c r="BJ2149" s="249"/>
      <c r="BK2149" s="249"/>
      <c r="BL2149" s="249"/>
      <c r="BM2149" s="249"/>
      <c r="BN2149" s="249"/>
      <c r="BO2149" s="249"/>
      <c r="BP2149" s="249"/>
      <c r="BQ2149" s="249"/>
      <c r="BR2149" s="249"/>
      <c r="BS2149" s="249"/>
      <c r="BT2149" s="249"/>
      <c r="BU2149" s="249"/>
      <c r="BV2149" s="249"/>
      <c r="BW2149" s="249"/>
      <c r="BX2149" s="249"/>
      <c r="BY2149" s="249"/>
      <c r="BZ2149" s="249"/>
      <c r="CE2149" s="249"/>
    </row>
    <row r="2150" spans="1:83" ht="14.4" x14ac:dyDescent="0.3">
      <c r="A2150" s="271"/>
      <c r="B2150" s="272"/>
      <c r="C2150" s="273"/>
      <c r="D2150" s="273"/>
      <c r="E2150" s="273"/>
      <c r="F2150" s="273"/>
      <c r="G2150" s="273"/>
      <c r="H2150" s="273"/>
      <c r="I2150" s="273"/>
      <c r="J2150" s="273"/>
      <c r="K2150" s="273"/>
      <c r="L2150" s="273"/>
      <c r="M2150" s="273"/>
      <c r="N2150" s="264"/>
      <c r="O2150" s="264"/>
      <c r="P2150" s="264"/>
      <c r="Q2150" s="264"/>
      <c r="R2150" s="264"/>
      <c r="S2150" s="264"/>
      <c r="T2150" s="264"/>
      <c r="U2150" s="264"/>
      <c r="V2150" s="264"/>
      <c r="W2150" s="264"/>
      <c r="X2150" s="264"/>
      <c r="Y2150" s="264"/>
      <c r="Z2150" s="264"/>
      <c r="AA2150" s="264"/>
      <c r="BE2150" s="270"/>
      <c r="BH2150" s="249"/>
      <c r="BI2150" s="249"/>
      <c r="BJ2150" s="249"/>
      <c r="BK2150" s="249"/>
      <c r="BL2150" s="249"/>
      <c r="BM2150" s="249"/>
      <c r="BN2150" s="249"/>
      <c r="BO2150" s="249"/>
      <c r="BP2150" s="249"/>
      <c r="BQ2150" s="249"/>
      <c r="BR2150" s="249"/>
      <c r="BS2150" s="249"/>
      <c r="BT2150" s="249"/>
      <c r="BU2150" s="249"/>
      <c r="BV2150" s="249"/>
      <c r="BW2150" s="249"/>
      <c r="BX2150" s="249"/>
      <c r="BY2150" s="249"/>
      <c r="BZ2150" s="249"/>
      <c r="CE2150" s="249"/>
    </row>
    <row r="2151" spans="1:83" ht="14.4" x14ac:dyDescent="0.3">
      <c r="A2151" s="271"/>
      <c r="B2151" s="272"/>
      <c r="C2151" s="273"/>
      <c r="D2151" s="273"/>
      <c r="E2151" s="273"/>
      <c r="F2151" s="273"/>
      <c r="G2151" s="273"/>
      <c r="H2151" s="273"/>
      <c r="I2151" s="273"/>
      <c r="J2151" s="273"/>
      <c r="K2151" s="273"/>
      <c r="L2151" s="273"/>
      <c r="M2151" s="273"/>
      <c r="N2151" s="264"/>
      <c r="O2151" s="264"/>
      <c r="P2151" s="264"/>
      <c r="Q2151" s="264"/>
      <c r="R2151" s="264"/>
      <c r="S2151" s="264"/>
      <c r="T2151" s="264"/>
      <c r="U2151" s="264"/>
      <c r="V2151" s="264"/>
      <c r="W2151" s="264"/>
      <c r="X2151" s="264"/>
      <c r="Y2151" s="264"/>
      <c r="Z2151" s="264"/>
      <c r="AA2151" s="264"/>
      <c r="BE2151" s="270"/>
      <c r="BH2151" s="249"/>
      <c r="BI2151" s="249"/>
      <c r="BJ2151" s="249"/>
      <c r="BK2151" s="249"/>
      <c r="BL2151" s="249"/>
      <c r="BM2151" s="249"/>
      <c r="BN2151" s="249"/>
      <c r="BO2151" s="249"/>
      <c r="BP2151" s="249"/>
      <c r="BQ2151" s="249"/>
      <c r="BR2151" s="249"/>
      <c r="BS2151" s="249"/>
      <c r="BT2151" s="249"/>
      <c r="BU2151" s="249"/>
      <c r="BV2151" s="249"/>
      <c r="BW2151" s="249"/>
      <c r="BX2151" s="249"/>
      <c r="BY2151" s="249"/>
      <c r="BZ2151" s="249"/>
      <c r="CE2151" s="249"/>
    </row>
    <row r="2152" spans="1:83" ht="14.4" x14ac:dyDescent="0.3">
      <c r="A2152" s="271"/>
      <c r="B2152" s="272"/>
      <c r="C2152" s="273"/>
      <c r="D2152" s="273"/>
      <c r="E2152" s="273"/>
      <c r="F2152" s="273"/>
      <c r="G2152" s="273"/>
      <c r="H2152" s="273"/>
      <c r="I2152" s="273"/>
      <c r="J2152" s="273"/>
      <c r="K2152" s="273"/>
      <c r="L2152" s="273"/>
      <c r="M2152" s="273"/>
      <c r="N2152" s="264"/>
      <c r="O2152" s="264"/>
      <c r="P2152" s="264"/>
      <c r="Q2152" s="264"/>
      <c r="R2152" s="264"/>
      <c r="S2152" s="264"/>
      <c r="T2152" s="264"/>
      <c r="U2152" s="264"/>
      <c r="V2152" s="264"/>
      <c r="W2152" s="264"/>
      <c r="X2152" s="264"/>
      <c r="Y2152" s="264"/>
      <c r="Z2152" s="264"/>
      <c r="AA2152" s="264"/>
      <c r="BE2152" s="270"/>
      <c r="BH2152" s="249"/>
      <c r="BI2152" s="249"/>
      <c r="BJ2152" s="249"/>
      <c r="BK2152" s="249"/>
      <c r="BL2152" s="249"/>
      <c r="BM2152" s="249"/>
      <c r="BN2152" s="249"/>
      <c r="BO2152" s="249"/>
      <c r="BP2152" s="249"/>
      <c r="BQ2152" s="249"/>
      <c r="BR2152" s="249"/>
      <c r="BS2152" s="249"/>
      <c r="BT2152" s="249"/>
      <c r="BU2152" s="249"/>
      <c r="BV2152" s="249"/>
      <c r="BW2152" s="249"/>
      <c r="BX2152" s="249"/>
      <c r="BY2152" s="249"/>
      <c r="BZ2152" s="249"/>
      <c r="CE2152" s="249"/>
    </row>
    <row r="2153" spans="1:83" ht="14.4" x14ac:dyDescent="0.3">
      <c r="A2153" s="271"/>
      <c r="B2153" s="272"/>
      <c r="C2153" s="273"/>
      <c r="D2153" s="273"/>
      <c r="E2153" s="273"/>
      <c r="F2153" s="273"/>
      <c r="G2153" s="273"/>
      <c r="H2153" s="273"/>
      <c r="I2153" s="273"/>
      <c r="J2153" s="273"/>
      <c r="K2153" s="273"/>
      <c r="L2153" s="273"/>
      <c r="M2153" s="273"/>
      <c r="N2153" s="264"/>
      <c r="O2153" s="264"/>
      <c r="P2153" s="264"/>
      <c r="Q2153" s="264"/>
      <c r="R2153" s="264"/>
      <c r="S2153" s="264"/>
      <c r="T2153" s="264"/>
      <c r="U2153" s="264"/>
      <c r="V2153" s="264"/>
      <c r="W2153" s="264"/>
      <c r="X2153" s="264"/>
      <c r="Y2153" s="264"/>
      <c r="Z2153" s="264"/>
      <c r="AA2153" s="264"/>
      <c r="BE2153" s="270"/>
      <c r="BH2153" s="240"/>
      <c r="BI2153" s="240"/>
      <c r="BJ2153" s="240"/>
      <c r="BK2153" s="240"/>
      <c r="BL2153" s="240"/>
      <c r="BM2153" s="240"/>
      <c r="BN2153" s="240"/>
      <c r="BO2153" s="240"/>
      <c r="BP2153" s="240"/>
      <c r="BQ2153" s="240"/>
      <c r="BR2153" s="240"/>
      <c r="BS2153" s="240"/>
      <c r="BT2153" s="240"/>
      <c r="BU2153" s="240"/>
      <c r="BV2153" s="239"/>
      <c r="BW2153" s="240"/>
      <c r="BX2153" s="240"/>
      <c r="BY2153" s="240"/>
      <c r="BZ2153" s="240"/>
      <c r="CA2153" s="241"/>
      <c r="CB2153" s="241"/>
      <c r="CC2153" s="241"/>
      <c r="CD2153" s="241"/>
      <c r="CE2153" s="240"/>
    </row>
    <row r="2154" spans="1:83" ht="14.4" x14ac:dyDescent="0.3">
      <c r="A2154" s="271"/>
      <c r="B2154" s="272"/>
      <c r="C2154" s="273"/>
      <c r="D2154" s="273"/>
      <c r="E2154" s="273"/>
      <c r="F2154" s="273"/>
      <c r="G2154" s="273"/>
      <c r="H2154" s="273"/>
      <c r="I2154" s="273"/>
      <c r="J2154" s="273"/>
      <c r="K2154" s="273"/>
      <c r="L2154" s="273"/>
      <c r="M2154" s="273"/>
      <c r="N2154" s="264"/>
      <c r="O2154" s="264"/>
      <c r="P2154" s="264"/>
      <c r="Q2154" s="264"/>
      <c r="R2154" s="264"/>
      <c r="S2154" s="264"/>
      <c r="T2154" s="264"/>
      <c r="U2154" s="264"/>
      <c r="V2154" s="264"/>
      <c r="W2154" s="264"/>
      <c r="X2154" s="264"/>
      <c r="Y2154" s="264"/>
      <c r="Z2154" s="264"/>
      <c r="AA2154" s="264"/>
      <c r="BE2154" s="270"/>
      <c r="BH2154" s="240"/>
      <c r="BI2154" s="240"/>
      <c r="BJ2154" s="240"/>
      <c r="BK2154" s="240"/>
      <c r="BL2154" s="240"/>
      <c r="BM2154" s="240"/>
      <c r="BN2154" s="240"/>
      <c r="BO2154" s="240"/>
      <c r="BP2154" s="240"/>
      <c r="BQ2154" s="240"/>
      <c r="BR2154" s="240"/>
      <c r="BS2154" s="240"/>
      <c r="BT2154" s="240"/>
      <c r="BU2154" s="240"/>
      <c r="BV2154" s="239"/>
      <c r="BW2154" s="240"/>
      <c r="BX2154" s="240"/>
      <c r="BY2154" s="240"/>
      <c r="BZ2154" s="240"/>
      <c r="CA2154" s="241"/>
      <c r="CB2154" s="241"/>
      <c r="CC2154" s="241"/>
      <c r="CD2154" s="241"/>
      <c r="CE2154" s="240"/>
    </row>
    <row r="2155" spans="1:83" ht="14.4" x14ac:dyDescent="0.3">
      <c r="A2155" s="271"/>
      <c r="B2155" s="272"/>
      <c r="C2155" s="273"/>
      <c r="D2155" s="273"/>
      <c r="E2155" s="273"/>
      <c r="F2155" s="273"/>
      <c r="G2155" s="273"/>
      <c r="H2155" s="273"/>
      <c r="I2155" s="273"/>
      <c r="J2155" s="273"/>
      <c r="K2155" s="273"/>
      <c r="L2155" s="273"/>
      <c r="M2155" s="273"/>
      <c r="N2155" s="264"/>
      <c r="O2155" s="264"/>
      <c r="P2155" s="264"/>
      <c r="Q2155" s="264"/>
      <c r="R2155" s="264"/>
      <c r="S2155" s="264"/>
      <c r="T2155" s="264"/>
      <c r="U2155" s="264"/>
      <c r="V2155" s="264"/>
      <c r="W2155" s="264"/>
      <c r="X2155" s="264"/>
      <c r="Y2155" s="264"/>
      <c r="Z2155" s="264"/>
      <c r="AA2155" s="264"/>
      <c r="BE2155" s="270"/>
      <c r="BH2155" s="240"/>
      <c r="BI2155" s="240"/>
      <c r="BJ2155" s="240"/>
      <c r="BK2155" s="240"/>
      <c r="BL2155" s="240"/>
      <c r="BM2155" s="240"/>
      <c r="BN2155" s="240"/>
      <c r="BO2155" s="240"/>
      <c r="BP2155" s="240"/>
      <c r="BQ2155" s="240"/>
      <c r="BR2155" s="240"/>
      <c r="BS2155" s="240"/>
      <c r="BT2155" s="240"/>
      <c r="BU2155" s="240"/>
      <c r="BV2155" s="239"/>
      <c r="BW2155" s="240"/>
      <c r="BX2155" s="240"/>
      <c r="BY2155" s="240"/>
      <c r="BZ2155" s="240"/>
      <c r="CA2155" s="241"/>
      <c r="CB2155" s="241"/>
      <c r="CC2155" s="241"/>
      <c r="CD2155" s="241"/>
      <c r="CE2155" s="240"/>
    </row>
    <row r="2156" spans="1:83" ht="14.4" x14ac:dyDescent="0.3">
      <c r="A2156" s="271"/>
      <c r="B2156" s="272"/>
      <c r="C2156" s="273"/>
      <c r="D2156" s="273"/>
      <c r="E2156" s="273"/>
      <c r="F2156" s="273"/>
      <c r="G2156" s="273"/>
      <c r="H2156" s="273"/>
      <c r="I2156" s="273"/>
      <c r="J2156" s="273"/>
      <c r="K2156" s="273"/>
      <c r="L2156" s="273"/>
      <c r="M2156" s="273"/>
      <c r="N2156" s="264"/>
      <c r="O2156" s="264"/>
      <c r="P2156" s="264"/>
      <c r="Q2156" s="264"/>
      <c r="R2156" s="264"/>
      <c r="S2156" s="264"/>
      <c r="T2156" s="264"/>
      <c r="U2156" s="264"/>
      <c r="V2156" s="264"/>
      <c r="W2156" s="264"/>
      <c r="X2156" s="264"/>
      <c r="Y2156" s="264"/>
      <c r="Z2156" s="264"/>
      <c r="AA2156" s="264"/>
      <c r="BE2156" s="270"/>
      <c r="BH2156" s="249"/>
      <c r="BI2156" s="249"/>
      <c r="BJ2156" s="249"/>
      <c r="BK2156" s="249"/>
      <c r="BL2156" s="249"/>
      <c r="BM2156" s="249"/>
      <c r="BN2156" s="249"/>
      <c r="BO2156" s="249"/>
      <c r="BP2156" s="249"/>
      <c r="BQ2156" s="249"/>
      <c r="BR2156" s="249"/>
      <c r="BS2156" s="249"/>
      <c r="BT2156" s="249"/>
      <c r="BU2156" s="249"/>
      <c r="BV2156" s="249"/>
      <c r="BW2156" s="249"/>
      <c r="BX2156" s="249"/>
      <c r="BY2156" s="249"/>
      <c r="BZ2156" s="249"/>
      <c r="CE2156" s="249"/>
    </row>
    <row r="2157" spans="1:83" ht="14.4" x14ac:dyDescent="0.3">
      <c r="A2157" s="271"/>
      <c r="B2157" s="272"/>
      <c r="C2157" s="273"/>
      <c r="D2157" s="273"/>
      <c r="E2157" s="273"/>
      <c r="F2157" s="273"/>
      <c r="G2157" s="273"/>
      <c r="H2157" s="273"/>
      <c r="I2157" s="273"/>
      <c r="J2157" s="273"/>
      <c r="K2157" s="273"/>
      <c r="L2157" s="273"/>
      <c r="M2157" s="273"/>
      <c r="N2157" s="264"/>
      <c r="O2157" s="264"/>
      <c r="P2157" s="264"/>
      <c r="Q2157" s="264"/>
      <c r="R2157" s="264"/>
      <c r="S2157" s="264"/>
      <c r="T2157" s="264"/>
      <c r="U2157" s="264"/>
      <c r="V2157" s="264"/>
      <c r="W2157" s="264"/>
      <c r="X2157" s="264"/>
      <c r="Y2157" s="264"/>
      <c r="Z2157" s="264"/>
      <c r="AA2157" s="264"/>
      <c r="BE2157" s="270"/>
      <c r="BH2157" s="249"/>
      <c r="BI2157" s="249"/>
      <c r="BJ2157" s="249"/>
      <c r="BK2157" s="249"/>
      <c r="BL2157" s="249"/>
      <c r="BM2157" s="249"/>
      <c r="BN2157" s="249"/>
      <c r="BO2157" s="249"/>
      <c r="BP2157" s="249"/>
      <c r="BQ2157" s="249"/>
      <c r="BR2157" s="249"/>
      <c r="BS2157" s="249"/>
      <c r="BT2157" s="249"/>
      <c r="BU2157" s="249"/>
      <c r="BV2157" s="249"/>
      <c r="BW2157" s="249"/>
      <c r="BX2157" s="249"/>
      <c r="BY2157" s="249"/>
      <c r="BZ2157" s="249"/>
      <c r="CE2157" s="249"/>
    </row>
    <row r="2158" spans="1:83" ht="14.4" x14ac:dyDescent="0.3">
      <c r="A2158" s="271"/>
      <c r="B2158" s="272"/>
      <c r="C2158" s="273"/>
      <c r="D2158" s="273"/>
      <c r="E2158" s="273"/>
      <c r="F2158" s="273"/>
      <c r="G2158" s="273"/>
      <c r="H2158" s="273"/>
      <c r="I2158" s="273"/>
      <c r="J2158" s="273"/>
      <c r="K2158" s="273"/>
      <c r="L2158" s="273"/>
      <c r="M2158" s="273"/>
      <c r="N2158" s="264"/>
      <c r="O2158" s="264"/>
      <c r="P2158" s="264"/>
      <c r="Q2158" s="264"/>
      <c r="R2158" s="264"/>
      <c r="S2158" s="264"/>
      <c r="T2158" s="264"/>
      <c r="U2158" s="264"/>
      <c r="V2158" s="264"/>
      <c r="W2158" s="264"/>
      <c r="X2158" s="264"/>
      <c r="Y2158" s="264"/>
      <c r="Z2158" s="264"/>
      <c r="AA2158" s="264"/>
      <c r="BE2158" s="270"/>
      <c r="BH2158" s="249"/>
      <c r="BI2158" s="249"/>
      <c r="BJ2158" s="249"/>
      <c r="BK2158" s="249"/>
      <c r="BL2158" s="249"/>
      <c r="BM2158" s="249"/>
      <c r="BN2158" s="249"/>
      <c r="BO2158" s="249"/>
      <c r="BP2158" s="249"/>
      <c r="BQ2158" s="249"/>
      <c r="BR2158" s="249"/>
      <c r="BS2158" s="249"/>
      <c r="BT2158" s="249"/>
      <c r="BU2158" s="249"/>
      <c r="BV2158" s="249"/>
      <c r="BW2158" s="249"/>
      <c r="BX2158" s="249"/>
      <c r="BY2158" s="249"/>
      <c r="BZ2158" s="249"/>
      <c r="CE2158" s="249"/>
    </row>
    <row r="2159" spans="1:83" ht="14.4" x14ac:dyDescent="0.3">
      <c r="A2159" s="271"/>
      <c r="B2159" s="272"/>
      <c r="C2159" s="273"/>
      <c r="D2159" s="273"/>
      <c r="E2159" s="273"/>
      <c r="F2159" s="273"/>
      <c r="G2159" s="273"/>
      <c r="H2159" s="273"/>
      <c r="I2159" s="273"/>
      <c r="J2159" s="273"/>
      <c r="K2159" s="273"/>
      <c r="L2159" s="273"/>
      <c r="M2159" s="273"/>
      <c r="N2159" s="264"/>
      <c r="O2159" s="264"/>
      <c r="P2159" s="264"/>
      <c r="Q2159" s="264"/>
      <c r="R2159" s="264"/>
      <c r="S2159" s="264"/>
      <c r="T2159" s="264"/>
      <c r="U2159" s="264"/>
      <c r="V2159" s="264"/>
      <c r="W2159" s="264"/>
      <c r="X2159" s="264"/>
      <c r="Y2159" s="264"/>
      <c r="Z2159" s="264"/>
      <c r="AA2159" s="264"/>
      <c r="BE2159" s="270"/>
      <c r="BH2159" s="249"/>
      <c r="BI2159" s="249"/>
      <c r="BJ2159" s="249"/>
      <c r="BK2159" s="249"/>
      <c r="BL2159" s="249"/>
      <c r="BM2159" s="249"/>
      <c r="BN2159" s="249"/>
      <c r="BO2159" s="249"/>
      <c r="BP2159" s="249"/>
      <c r="BQ2159" s="249"/>
      <c r="BR2159" s="249"/>
      <c r="BS2159" s="249"/>
      <c r="BT2159" s="249"/>
      <c r="BU2159" s="249"/>
      <c r="BV2159" s="249"/>
      <c r="BW2159" s="249"/>
      <c r="BX2159" s="249"/>
      <c r="BY2159" s="249"/>
      <c r="BZ2159" s="249"/>
      <c r="CE2159" s="249"/>
    </row>
    <row r="2160" spans="1:83" ht="14.4" x14ac:dyDescent="0.3">
      <c r="A2160" s="271"/>
      <c r="B2160" s="272"/>
      <c r="C2160" s="273"/>
      <c r="D2160" s="273"/>
      <c r="E2160" s="273"/>
      <c r="F2160" s="273"/>
      <c r="G2160" s="273"/>
      <c r="H2160" s="273"/>
      <c r="I2160" s="273"/>
      <c r="J2160" s="273"/>
      <c r="K2160" s="273"/>
      <c r="L2160" s="273"/>
      <c r="M2160" s="273"/>
      <c r="N2160" s="264"/>
      <c r="O2160" s="264"/>
      <c r="P2160" s="264"/>
      <c r="Q2160" s="264"/>
      <c r="R2160" s="264"/>
      <c r="S2160" s="264"/>
      <c r="T2160" s="264"/>
      <c r="U2160" s="264"/>
      <c r="V2160" s="264"/>
      <c r="W2160" s="264"/>
      <c r="X2160" s="264"/>
      <c r="Y2160" s="264"/>
      <c r="Z2160" s="264"/>
      <c r="AA2160" s="264"/>
      <c r="BE2160" s="270"/>
      <c r="BH2160" s="249"/>
      <c r="BI2160" s="249"/>
      <c r="BJ2160" s="249"/>
      <c r="BK2160" s="249"/>
      <c r="BL2160" s="249"/>
      <c r="BM2160" s="249"/>
      <c r="BN2160" s="249"/>
      <c r="BO2160" s="249"/>
      <c r="BP2160" s="249"/>
      <c r="BQ2160" s="249"/>
      <c r="BR2160" s="249"/>
      <c r="BS2160" s="249"/>
      <c r="BT2160" s="249"/>
      <c r="BU2160" s="249"/>
      <c r="BV2160" s="249"/>
      <c r="BW2160" s="249"/>
      <c r="BX2160" s="249"/>
      <c r="BY2160" s="249"/>
      <c r="BZ2160" s="249"/>
      <c r="CE2160" s="249"/>
    </row>
    <row r="2161" spans="1:83" ht="14.4" x14ac:dyDescent="0.3">
      <c r="A2161" s="271"/>
      <c r="B2161" s="272"/>
      <c r="C2161" s="273"/>
      <c r="D2161" s="273"/>
      <c r="E2161" s="273"/>
      <c r="F2161" s="273"/>
      <c r="G2161" s="273"/>
      <c r="H2161" s="273"/>
      <c r="I2161" s="273"/>
      <c r="J2161" s="273"/>
      <c r="K2161" s="273"/>
      <c r="L2161" s="273"/>
      <c r="M2161" s="273"/>
      <c r="N2161" s="264"/>
      <c r="O2161" s="264"/>
      <c r="P2161" s="264"/>
      <c r="Q2161" s="264"/>
      <c r="R2161" s="264"/>
      <c r="S2161" s="264"/>
      <c r="T2161" s="264"/>
      <c r="U2161" s="264"/>
      <c r="V2161" s="264"/>
      <c r="W2161" s="264"/>
      <c r="X2161" s="264"/>
      <c r="Y2161" s="264"/>
      <c r="Z2161" s="264"/>
      <c r="AA2161" s="264"/>
      <c r="BE2161" s="270"/>
      <c r="BH2161" s="249"/>
      <c r="BI2161" s="249"/>
      <c r="BJ2161" s="249"/>
      <c r="BK2161" s="249"/>
      <c r="BL2161" s="249"/>
      <c r="BM2161" s="249"/>
      <c r="BN2161" s="249"/>
      <c r="BO2161" s="249"/>
      <c r="BP2161" s="249"/>
      <c r="BQ2161" s="249"/>
      <c r="BR2161" s="249"/>
      <c r="BS2161" s="249"/>
      <c r="BT2161" s="249"/>
      <c r="BU2161" s="249"/>
      <c r="BV2161" s="249"/>
      <c r="BW2161" s="249"/>
      <c r="BX2161" s="249"/>
      <c r="BY2161" s="249"/>
      <c r="BZ2161" s="249"/>
      <c r="CE2161" s="249"/>
    </row>
    <row r="2162" spans="1:83" ht="14.4" x14ac:dyDescent="0.3">
      <c r="A2162" s="271"/>
      <c r="B2162" s="272"/>
      <c r="C2162" s="273"/>
      <c r="D2162" s="273"/>
      <c r="E2162" s="273"/>
      <c r="F2162" s="273"/>
      <c r="G2162" s="273"/>
      <c r="H2162" s="273"/>
      <c r="I2162" s="273"/>
      <c r="J2162" s="273"/>
      <c r="K2162" s="273"/>
      <c r="L2162" s="273"/>
      <c r="M2162" s="273"/>
      <c r="N2162" s="264"/>
      <c r="O2162" s="264"/>
      <c r="P2162" s="264"/>
      <c r="Q2162" s="264"/>
      <c r="R2162" s="264"/>
      <c r="S2162" s="264"/>
      <c r="T2162" s="264"/>
      <c r="U2162" s="264"/>
      <c r="V2162" s="264"/>
      <c r="W2162" s="264"/>
      <c r="X2162" s="264"/>
      <c r="Y2162" s="264"/>
      <c r="Z2162" s="264"/>
      <c r="AA2162" s="264"/>
      <c r="BE2162" s="270"/>
      <c r="BH2162" s="240"/>
      <c r="BI2162" s="240"/>
      <c r="BJ2162" s="240"/>
      <c r="BK2162" s="240"/>
      <c r="BL2162" s="240"/>
      <c r="BM2162" s="240"/>
      <c r="BN2162" s="240"/>
      <c r="BO2162" s="240"/>
      <c r="BP2162" s="240"/>
      <c r="BQ2162" s="240"/>
      <c r="BR2162" s="240"/>
      <c r="BS2162" s="240"/>
      <c r="BT2162" s="240"/>
      <c r="BU2162" s="240"/>
      <c r="BV2162" s="239"/>
      <c r="BW2162" s="240"/>
      <c r="BX2162" s="240"/>
      <c r="BY2162" s="240"/>
      <c r="BZ2162" s="240"/>
      <c r="CA2162" s="241"/>
      <c r="CB2162" s="241"/>
      <c r="CC2162" s="241"/>
      <c r="CD2162" s="241"/>
      <c r="CE2162" s="240"/>
    </row>
    <row r="2163" spans="1:83" ht="14.4" x14ac:dyDescent="0.3">
      <c r="A2163" s="271"/>
      <c r="B2163" s="272"/>
      <c r="C2163" s="273"/>
      <c r="D2163" s="273"/>
      <c r="E2163" s="273"/>
      <c r="F2163" s="273"/>
      <c r="G2163" s="273"/>
      <c r="H2163" s="273"/>
      <c r="I2163" s="273"/>
      <c r="J2163" s="273"/>
      <c r="K2163" s="273"/>
      <c r="L2163" s="273"/>
      <c r="M2163" s="273"/>
      <c r="N2163" s="264"/>
      <c r="O2163" s="264"/>
      <c r="P2163" s="264"/>
      <c r="Q2163" s="264"/>
      <c r="R2163" s="264"/>
      <c r="S2163" s="264"/>
      <c r="T2163" s="264"/>
      <c r="U2163" s="264"/>
      <c r="V2163" s="264"/>
      <c r="W2163" s="264"/>
      <c r="X2163" s="264"/>
      <c r="Y2163" s="264"/>
      <c r="Z2163" s="264"/>
      <c r="AA2163" s="264"/>
      <c r="BE2163" s="270"/>
      <c r="BH2163" s="249"/>
      <c r="BI2163" s="249"/>
      <c r="BJ2163" s="249"/>
      <c r="BK2163" s="249"/>
      <c r="BL2163" s="249"/>
      <c r="BM2163" s="249"/>
      <c r="BN2163" s="249"/>
      <c r="BO2163" s="249"/>
      <c r="BP2163" s="249"/>
      <c r="BQ2163" s="249"/>
      <c r="BR2163" s="249"/>
      <c r="BS2163" s="249"/>
      <c r="BT2163" s="249"/>
      <c r="BU2163" s="249"/>
      <c r="BV2163" s="249"/>
      <c r="BW2163" s="249"/>
      <c r="BX2163" s="249"/>
      <c r="BY2163" s="249"/>
      <c r="BZ2163" s="249"/>
      <c r="CE2163" s="249"/>
    </row>
    <row r="2164" spans="1:83" ht="14.4" x14ac:dyDescent="0.3">
      <c r="A2164" s="271"/>
      <c r="B2164" s="272"/>
      <c r="C2164" s="273"/>
      <c r="D2164" s="273"/>
      <c r="E2164" s="273"/>
      <c r="F2164" s="273"/>
      <c r="G2164" s="273"/>
      <c r="H2164" s="273"/>
      <c r="I2164" s="273"/>
      <c r="J2164" s="273"/>
      <c r="K2164" s="273"/>
      <c r="L2164" s="273"/>
      <c r="M2164" s="273"/>
      <c r="N2164" s="264"/>
      <c r="O2164" s="264"/>
      <c r="P2164" s="264"/>
      <c r="Q2164" s="264"/>
      <c r="R2164" s="264"/>
      <c r="S2164" s="264"/>
      <c r="T2164" s="264"/>
      <c r="U2164" s="264"/>
      <c r="V2164" s="264"/>
      <c r="W2164" s="264"/>
      <c r="X2164" s="264"/>
      <c r="Y2164" s="264"/>
      <c r="Z2164" s="264"/>
      <c r="AA2164" s="264"/>
      <c r="BE2164" s="270"/>
      <c r="BH2164" s="249"/>
      <c r="BI2164" s="249"/>
      <c r="BJ2164" s="249"/>
      <c r="BK2164" s="249"/>
      <c r="BL2164" s="249"/>
      <c r="BM2164" s="249"/>
      <c r="BN2164" s="249"/>
      <c r="BO2164" s="249"/>
      <c r="BP2164" s="249"/>
      <c r="BQ2164" s="249"/>
      <c r="BR2164" s="249"/>
      <c r="BS2164" s="249"/>
      <c r="BT2164" s="249"/>
      <c r="BU2164" s="249"/>
      <c r="BV2164" s="249"/>
      <c r="BW2164" s="249"/>
      <c r="BX2164" s="249"/>
      <c r="BY2164" s="249"/>
      <c r="BZ2164" s="249"/>
      <c r="CE2164" s="249"/>
    </row>
    <row r="2165" spans="1:83" ht="14.4" x14ac:dyDescent="0.3">
      <c r="A2165" s="271"/>
      <c r="B2165" s="272"/>
      <c r="C2165" s="273"/>
      <c r="D2165" s="273"/>
      <c r="E2165" s="273"/>
      <c r="F2165" s="273"/>
      <c r="G2165" s="273"/>
      <c r="H2165" s="273"/>
      <c r="I2165" s="273"/>
      <c r="J2165" s="273"/>
      <c r="K2165" s="273"/>
      <c r="L2165" s="273"/>
      <c r="M2165" s="273"/>
      <c r="N2165" s="264"/>
      <c r="O2165" s="264"/>
      <c r="P2165" s="264"/>
      <c r="Q2165" s="264"/>
      <c r="R2165" s="264"/>
      <c r="S2165" s="264"/>
      <c r="T2165" s="264"/>
      <c r="U2165" s="264"/>
      <c r="V2165" s="264"/>
      <c r="W2165" s="264"/>
      <c r="X2165" s="264"/>
      <c r="Y2165" s="264"/>
      <c r="Z2165" s="264"/>
      <c r="AA2165" s="264"/>
      <c r="BE2165" s="270"/>
      <c r="BH2165" s="249"/>
      <c r="BI2165" s="249"/>
      <c r="BJ2165" s="249"/>
      <c r="BK2165" s="249"/>
      <c r="BL2165" s="249"/>
      <c r="BM2165" s="249"/>
      <c r="BN2165" s="249"/>
      <c r="BO2165" s="249"/>
      <c r="BP2165" s="249"/>
      <c r="BQ2165" s="249"/>
      <c r="BR2165" s="249"/>
      <c r="BS2165" s="249"/>
      <c r="BT2165" s="249"/>
      <c r="BU2165" s="249"/>
      <c r="BV2165" s="249"/>
      <c r="BW2165" s="249"/>
      <c r="BX2165" s="249"/>
      <c r="BY2165" s="249"/>
      <c r="BZ2165" s="249"/>
      <c r="CE2165" s="249"/>
    </row>
    <row r="2166" spans="1:83" ht="14.4" x14ac:dyDescent="0.3">
      <c r="A2166" s="271"/>
      <c r="B2166" s="272"/>
      <c r="C2166" s="273"/>
      <c r="D2166" s="273"/>
      <c r="E2166" s="273"/>
      <c r="F2166" s="273"/>
      <c r="G2166" s="273"/>
      <c r="H2166" s="273"/>
      <c r="I2166" s="273"/>
      <c r="J2166" s="273"/>
      <c r="K2166" s="273"/>
      <c r="L2166" s="273"/>
      <c r="M2166" s="273"/>
      <c r="N2166" s="264"/>
      <c r="O2166" s="264"/>
      <c r="P2166" s="264"/>
      <c r="Q2166" s="264"/>
      <c r="R2166" s="264"/>
      <c r="S2166" s="264"/>
      <c r="T2166" s="264"/>
      <c r="U2166" s="264"/>
      <c r="V2166" s="264"/>
      <c r="W2166" s="264"/>
      <c r="X2166" s="264"/>
      <c r="Y2166" s="264"/>
      <c r="Z2166" s="264"/>
      <c r="AA2166" s="264"/>
      <c r="BE2166" s="270"/>
      <c r="BH2166" s="240"/>
      <c r="BI2166" s="240"/>
      <c r="BJ2166" s="240"/>
      <c r="BK2166" s="240"/>
      <c r="BL2166" s="240"/>
      <c r="BM2166" s="240"/>
      <c r="BN2166" s="240"/>
      <c r="BO2166" s="240"/>
      <c r="BP2166" s="240"/>
      <c r="BQ2166" s="240"/>
      <c r="BR2166" s="240"/>
      <c r="BS2166" s="240"/>
      <c r="BT2166" s="240"/>
      <c r="BU2166" s="240"/>
      <c r="BV2166" s="239"/>
      <c r="BW2166" s="240"/>
      <c r="BX2166" s="240"/>
      <c r="BY2166" s="240"/>
      <c r="BZ2166" s="240"/>
      <c r="CA2166" s="241"/>
      <c r="CB2166" s="241"/>
      <c r="CC2166" s="241"/>
      <c r="CD2166" s="241"/>
      <c r="CE2166" s="240"/>
    </row>
    <row r="2167" spans="1:83" ht="14.4" x14ac:dyDescent="0.3">
      <c r="A2167" s="271"/>
      <c r="B2167" s="272"/>
      <c r="C2167" s="273"/>
      <c r="D2167" s="273"/>
      <c r="E2167" s="273"/>
      <c r="F2167" s="273"/>
      <c r="G2167" s="273"/>
      <c r="H2167" s="273"/>
      <c r="I2167" s="273"/>
      <c r="J2167" s="273"/>
      <c r="K2167" s="273"/>
      <c r="L2167" s="273"/>
      <c r="M2167" s="273"/>
      <c r="N2167" s="264"/>
      <c r="O2167" s="264"/>
      <c r="P2167" s="264"/>
      <c r="Q2167" s="264"/>
      <c r="R2167" s="264"/>
      <c r="S2167" s="264"/>
      <c r="T2167" s="264"/>
      <c r="U2167" s="264"/>
      <c r="V2167" s="264"/>
      <c r="W2167" s="264"/>
      <c r="X2167" s="264"/>
      <c r="Y2167" s="264"/>
      <c r="Z2167" s="264"/>
      <c r="AA2167" s="264"/>
      <c r="BE2167" s="270"/>
      <c r="BH2167" s="240"/>
      <c r="BI2167" s="240"/>
      <c r="BJ2167" s="240"/>
      <c r="BK2167" s="240"/>
      <c r="BL2167" s="240"/>
      <c r="BM2167" s="240"/>
      <c r="BN2167" s="240"/>
      <c r="BO2167" s="240"/>
      <c r="BP2167" s="240"/>
      <c r="BQ2167" s="240"/>
      <c r="BR2167" s="240"/>
      <c r="BS2167" s="240"/>
      <c r="BT2167" s="240"/>
      <c r="BU2167" s="240"/>
      <c r="BV2167" s="239"/>
      <c r="BW2167" s="240"/>
      <c r="BX2167" s="240"/>
      <c r="BY2167" s="240"/>
      <c r="BZ2167" s="240"/>
      <c r="CA2167" s="241"/>
      <c r="CB2167" s="241"/>
      <c r="CC2167" s="241"/>
      <c r="CD2167" s="241"/>
      <c r="CE2167" s="240"/>
    </row>
    <row r="2168" spans="1:83" ht="14.4" x14ac:dyDescent="0.3">
      <c r="A2168" s="271"/>
      <c r="B2168" s="272"/>
      <c r="C2168" s="273"/>
      <c r="D2168" s="273"/>
      <c r="E2168" s="273"/>
      <c r="F2168" s="273"/>
      <c r="G2168" s="273"/>
      <c r="H2168" s="273"/>
      <c r="I2168" s="273"/>
      <c r="J2168" s="273"/>
      <c r="K2168" s="273"/>
      <c r="L2168" s="273"/>
      <c r="M2168" s="273"/>
      <c r="N2168" s="264"/>
      <c r="O2168" s="264"/>
      <c r="P2168" s="264"/>
      <c r="Q2168" s="264"/>
      <c r="R2168" s="264"/>
      <c r="S2168" s="264"/>
      <c r="T2168" s="264"/>
      <c r="U2168" s="264"/>
      <c r="V2168" s="264"/>
      <c r="W2168" s="264"/>
      <c r="X2168" s="264"/>
      <c r="Y2168" s="264"/>
      <c r="Z2168" s="264"/>
      <c r="AA2168" s="264"/>
      <c r="BE2168" s="270"/>
      <c r="BH2168" s="249"/>
      <c r="BI2168" s="249"/>
      <c r="BJ2168" s="249"/>
      <c r="BK2168" s="249"/>
      <c r="BL2168" s="249"/>
      <c r="BM2168" s="249"/>
      <c r="BN2168" s="249"/>
      <c r="BO2168" s="249"/>
      <c r="BP2168" s="249"/>
      <c r="BQ2168" s="249"/>
      <c r="BR2168" s="249"/>
      <c r="BS2168" s="249"/>
      <c r="BT2168" s="249"/>
      <c r="BU2168" s="249"/>
      <c r="BV2168" s="249"/>
      <c r="BW2168" s="249"/>
      <c r="BX2168" s="249"/>
      <c r="BY2168" s="249"/>
      <c r="BZ2168" s="249"/>
      <c r="CE2168" s="249"/>
    </row>
    <row r="2169" spans="1:83" ht="14.4" x14ac:dyDescent="0.3">
      <c r="A2169" s="271"/>
      <c r="B2169" s="272"/>
      <c r="C2169" s="273"/>
      <c r="D2169" s="273"/>
      <c r="E2169" s="273"/>
      <c r="F2169" s="273"/>
      <c r="G2169" s="273"/>
      <c r="H2169" s="273"/>
      <c r="I2169" s="273"/>
      <c r="J2169" s="273"/>
      <c r="K2169" s="273"/>
      <c r="L2169" s="273"/>
      <c r="M2169" s="273"/>
      <c r="N2169" s="264"/>
      <c r="O2169" s="264"/>
      <c r="P2169" s="264"/>
      <c r="Q2169" s="264"/>
      <c r="R2169" s="264"/>
      <c r="S2169" s="264"/>
      <c r="T2169" s="264"/>
      <c r="U2169" s="264"/>
      <c r="V2169" s="264"/>
      <c r="W2169" s="264"/>
      <c r="X2169" s="264"/>
      <c r="Y2169" s="264"/>
      <c r="Z2169" s="264"/>
      <c r="AA2169" s="264"/>
      <c r="BE2169" s="270"/>
      <c r="BH2169" s="240"/>
      <c r="BI2169" s="240"/>
      <c r="BJ2169" s="240"/>
      <c r="BK2169" s="240"/>
      <c r="BL2169" s="240"/>
      <c r="BM2169" s="240"/>
      <c r="BN2169" s="240"/>
      <c r="BO2169" s="240"/>
      <c r="BP2169" s="240"/>
      <c r="BQ2169" s="240"/>
      <c r="BR2169" s="240"/>
      <c r="BS2169" s="240"/>
      <c r="BT2169" s="240"/>
      <c r="BU2169" s="240"/>
      <c r="BV2169" s="239"/>
      <c r="BW2169" s="240"/>
      <c r="BX2169" s="240"/>
      <c r="BY2169" s="240"/>
      <c r="BZ2169" s="240"/>
      <c r="CA2169" s="241"/>
      <c r="CB2169" s="241"/>
      <c r="CC2169" s="241"/>
      <c r="CD2169" s="241"/>
      <c r="CE2169" s="240"/>
    </row>
    <row r="2170" spans="1:83" ht="14.4" x14ac:dyDescent="0.3">
      <c r="A2170" s="271"/>
      <c r="B2170" s="272"/>
      <c r="C2170" s="273"/>
      <c r="D2170" s="273"/>
      <c r="E2170" s="273"/>
      <c r="F2170" s="273"/>
      <c r="G2170" s="273"/>
      <c r="H2170" s="273"/>
      <c r="I2170" s="273"/>
      <c r="J2170" s="273"/>
      <c r="K2170" s="273"/>
      <c r="L2170" s="273"/>
      <c r="M2170" s="273"/>
      <c r="N2170" s="264"/>
      <c r="O2170" s="264"/>
      <c r="P2170" s="264"/>
      <c r="Q2170" s="264"/>
      <c r="R2170" s="264"/>
      <c r="S2170" s="264"/>
      <c r="T2170" s="264"/>
      <c r="U2170" s="264"/>
      <c r="V2170" s="264"/>
      <c r="W2170" s="264"/>
      <c r="X2170" s="264"/>
      <c r="Y2170" s="264"/>
      <c r="Z2170" s="264"/>
      <c r="AA2170" s="264"/>
      <c r="BE2170" s="270"/>
      <c r="BH2170" s="240"/>
      <c r="BI2170" s="240"/>
      <c r="BJ2170" s="240"/>
      <c r="BK2170" s="240"/>
      <c r="BL2170" s="240"/>
      <c r="BM2170" s="240"/>
      <c r="BN2170" s="240"/>
      <c r="BO2170" s="240"/>
      <c r="BP2170" s="240"/>
      <c r="BQ2170" s="240"/>
      <c r="BR2170" s="240"/>
      <c r="BS2170" s="240"/>
      <c r="BT2170" s="240"/>
      <c r="BU2170" s="240"/>
      <c r="BV2170" s="239"/>
      <c r="BW2170" s="240"/>
      <c r="BX2170" s="240"/>
      <c r="BY2170" s="240"/>
      <c r="BZ2170" s="240"/>
      <c r="CA2170" s="241"/>
      <c r="CB2170" s="241"/>
      <c r="CC2170" s="241"/>
      <c r="CD2170" s="241"/>
      <c r="CE2170" s="240"/>
    </row>
    <row r="2171" spans="1:83" ht="14.4" x14ac:dyDescent="0.3">
      <c r="A2171" s="271"/>
      <c r="B2171" s="272"/>
      <c r="C2171" s="273"/>
      <c r="D2171" s="273"/>
      <c r="E2171" s="273"/>
      <c r="F2171" s="273"/>
      <c r="G2171" s="273"/>
      <c r="H2171" s="273"/>
      <c r="I2171" s="273"/>
      <c r="J2171" s="273"/>
      <c r="K2171" s="273"/>
      <c r="L2171" s="273"/>
      <c r="M2171" s="273"/>
      <c r="N2171" s="264"/>
      <c r="O2171" s="264"/>
      <c r="P2171" s="264"/>
      <c r="Q2171" s="264"/>
      <c r="R2171" s="264"/>
      <c r="S2171" s="264"/>
      <c r="T2171" s="264"/>
      <c r="U2171" s="264"/>
      <c r="V2171" s="264"/>
      <c r="W2171" s="264"/>
      <c r="X2171" s="264"/>
      <c r="Y2171" s="264"/>
      <c r="Z2171" s="264"/>
      <c r="AA2171" s="264"/>
      <c r="BE2171" s="270"/>
      <c r="BH2171" s="240"/>
      <c r="BI2171" s="240"/>
      <c r="BJ2171" s="240"/>
      <c r="BK2171" s="240"/>
      <c r="BL2171" s="240"/>
      <c r="BM2171" s="240"/>
      <c r="BN2171" s="240"/>
      <c r="BO2171" s="240"/>
      <c r="BP2171" s="240"/>
      <c r="BQ2171" s="240"/>
      <c r="BR2171" s="240"/>
      <c r="BS2171" s="240"/>
      <c r="BT2171" s="240"/>
      <c r="BU2171" s="240"/>
      <c r="BV2171" s="239"/>
      <c r="BW2171" s="240"/>
      <c r="BX2171" s="240"/>
      <c r="BY2171" s="240"/>
      <c r="BZ2171" s="240"/>
      <c r="CA2171" s="241"/>
      <c r="CB2171" s="241"/>
      <c r="CC2171" s="241"/>
      <c r="CD2171" s="241"/>
      <c r="CE2171" s="240"/>
    </row>
    <row r="2172" spans="1:83" ht="14.4" x14ac:dyDescent="0.3">
      <c r="A2172" s="271"/>
      <c r="B2172" s="272"/>
      <c r="C2172" s="273"/>
      <c r="D2172" s="273"/>
      <c r="E2172" s="273"/>
      <c r="F2172" s="273"/>
      <c r="G2172" s="273"/>
      <c r="H2172" s="273"/>
      <c r="I2172" s="273"/>
      <c r="J2172" s="273"/>
      <c r="K2172" s="273"/>
      <c r="L2172" s="273"/>
      <c r="M2172" s="273"/>
      <c r="N2172" s="264"/>
      <c r="O2172" s="264"/>
      <c r="P2172" s="264"/>
      <c r="Q2172" s="264"/>
      <c r="R2172" s="264"/>
      <c r="S2172" s="264"/>
      <c r="T2172" s="264"/>
      <c r="U2172" s="264"/>
      <c r="V2172" s="264"/>
      <c r="W2172" s="264"/>
      <c r="X2172" s="264"/>
      <c r="Y2172" s="264"/>
      <c r="Z2172" s="264"/>
      <c r="AA2172" s="264"/>
      <c r="BE2172" s="270"/>
      <c r="BH2172" s="249"/>
      <c r="BI2172" s="249"/>
      <c r="BJ2172" s="249"/>
      <c r="BK2172" s="249"/>
      <c r="BL2172" s="249"/>
      <c r="BM2172" s="249"/>
      <c r="BN2172" s="249"/>
      <c r="BO2172" s="249"/>
      <c r="BP2172" s="249"/>
      <c r="BQ2172" s="249"/>
      <c r="BR2172" s="249"/>
      <c r="BS2172" s="249"/>
      <c r="BT2172" s="249"/>
      <c r="BU2172" s="249"/>
      <c r="BV2172" s="249"/>
      <c r="BW2172" s="249"/>
      <c r="BX2172" s="249"/>
      <c r="BY2172" s="249"/>
      <c r="BZ2172" s="249"/>
      <c r="CE2172" s="249"/>
    </row>
    <row r="2173" spans="1:83" ht="14.4" x14ac:dyDescent="0.3">
      <c r="A2173" s="271"/>
      <c r="B2173" s="272"/>
      <c r="C2173" s="273"/>
      <c r="D2173" s="273"/>
      <c r="E2173" s="273"/>
      <c r="F2173" s="273"/>
      <c r="G2173" s="273"/>
      <c r="H2173" s="273"/>
      <c r="I2173" s="273"/>
      <c r="J2173" s="273"/>
      <c r="K2173" s="273"/>
      <c r="L2173" s="273"/>
      <c r="M2173" s="273"/>
      <c r="N2173" s="264"/>
      <c r="O2173" s="264"/>
      <c r="P2173" s="264"/>
      <c r="Q2173" s="264"/>
      <c r="R2173" s="264"/>
      <c r="S2173" s="264"/>
      <c r="T2173" s="264"/>
      <c r="U2173" s="264"/>
      <c r="V2173" s="264"/>
      <c r="W2173" s="264"/>
      <c r="X2173" s="264"/>
      <c r="Y2173" s="264"/>
      <c r="Z2173" s="264"/>
      <c r="AA2173" s="264"/>
      <c r="BE2173" s="270"/>
      <c r="BH2173" s="249"/>
      <c r="BI2173" s="249"/>
      <c r="BJ2173" s="249"/>
      <c r="BK2173" s="249"/>
      <c r="BL2173" s="249"/>
      <c r="BM2173" s="249"/>
      <c r="BN2173" s="249"/>
      <c r="BO2173" s="249"/>
      <c r="BP2173" s="249"/>
      <c r="BQ2173" s="249"/>
      <c r="BR2173" s="249"/>
      <c r="BS2173" s="249"/>
      <c r="BT2173" s="249"/>
      <c r="BU2173" s="249"/>
      <c r="BV2173" s="249"/>
      <c r="BW2173" s="249"/>
      <c r="BX2173" s="249"/>
      <c r="BY2173" s="249"/>
      <c r="BZ2173" s="249"/>
      <c r="CE2173" s="249"/>
    </row>
    <row r="2174" spans="1:83" ht="14.4" x14ac:dyDescent="0.3">
      <c r="A2174" s="271"/>
      <c r="B2174" s="272"/>
      <c r="C2174" s="273"/>
      <c r="D2174" s="273"/>
      <c r="E2174" s="273"/>
      <c r="F2174" s="273"/>
      <c r="G2174" s="273"/>
      <c r="H2174" s="273"/>
      <c r="I2174" s="273"/>
      <c r="J2174" s="273"/>
      <c r="K2174" s="273"/>
      <c r="L2174" s="273"/>
      <c r="M2174" s="273"/>
      <c r="N2174" s="264"/>
      <c r="O2174" s="264"/>
      <c r="P2174" s="264"/>
      <c r="Q2174" s="264"/>
      <c r="R2174" s="264"/>
      <c r="S2174" s="264"/>
      <c r="T2174" s="264"/>
      <c r="U2174" s="264"/>
      <c r="V2174" s="264"/>
      <c r="W2174" s="264"/>
      <c r="X2174" s="264"/>
      <c r="Y2174" s="264"/>
      <c r="Z2174" s="264"/>
      <c r="AA2174" s="264"/>
      <c r="BE2174" s="270"/>
      <c r="BH2174" s="240"/>
      <c r="BI2174" s="240"/>
      <c r="BJ2174" s="240"/>
      <c r="BK2174" s="240"/>
      <c r="BL2174" s="240"/>
      <c r="BM2174" s="240"/>
      <c r="BN2174" s="240"/>
      <c r="BO2174" s="240"/>
      <c r="BP2174" s="240"/>
      <c r="BQ2174" s="240"/>
      <c r="BR2174" s="240"/>
      <c r="BS2174" s="240"/>
      <c r="BT2174" s="240"/>
      <c r="BU2174" s="240"/>
      <c r="BV2174" s="239"/>
      <c r="BW2174" s="240"/>
      <c r="BX2174" s="240"/>
      <c r="BY2174" s="240"/>
      <c r="BZ2174" s="240"/>
      <c r="CA2174" s="251"/>
      <c r="CB2174" s="251"/>
      <c r="CC2174" s="251"/>
      <c r="CD2174" s="251"/>
      <c r="CE2174" s="240"/>
    </row>
    <row r="2175" spans="1:83" ht="14.4" x14ac:dyDescent="0.3">
      <c r="A2175" s="271"/>
      <c r="B2175" s="272"/>
      <c r="C2175" s="273"/>
      <c r="D2175" s="273"/>
      <c r="E2175" s="273"/>
      <c r="F2175" s="273"/>
      <c r="G2175" s="273"/>
      <c r="H2175" s="273"/>
      <c r="I2175" s="273"/>
      <c r="J2175" s="273"/>
      <c r="K2175" s="273"/>
      <c r="L2175" s="273"/>
      <c r="M2175" s="273"/>
      <c r="N2175" s="264"/>
      <c r="O2175" s="264"/>
      <c r="P2175" s="264"/>
      <c r="Q2175" s="264"/>
      <c r="R2175" s="264"/>
      <c r="S2175" s="264"/>
      <c r="T2175" s="264"/>
      <c r="U2175" s="264"/>
      <c r="V2175" s="264"/>
      <c r="W2175" s="264"/>
      <c r="X2175" s="264"/>
      <c r="Y2175" s="264"/>
      <c r="Z2175" s="264"/>
      <c r="AA2175" s="264"/>
      <c r="BE2175" s="270"/>
      <c r="BH2175" s="249"/>
      <c r="BI2175" s="249"/>
      <c r="BJ2175" s="249"/>
      <c r="BK2175" s="249"/>
      <c r="BL2175" s="249"/>
      <c r="BM2175" s="249"/>
      <c r="BN2175" s="249"/>
      <c r="BO2175" s="249"/>
      <c r="BP2175" s="249"/>
      <c r="BQ2175" s="249"/>
      <c r="BR2175" s="249"/>
      <c r="BS2175" s="249"/>
      <c r="BT2175" s="249"/>
      <c r="BU2175" s="249"/>
      <c r="BV2175" s="249"/>
      <c r="BW2175" s="249"/>
      <c r="BX2175" s="249"/>
      <c r="BY2175" s="249"/>
      <c r="BZ2175" s="249"/>
      <c r="CE2175" s="249"/>
    </row>
    <row r="2176" spans="1:83" ht="14.4" x14ac:dyDescent="0.3">
      <c r="A2176" s="271"/>
      <c r="B2176" s="272"/>
      <c r="C2176" s="273"/>
      <c r="D2176" s="273"/>
      <c r="E2176" s="273"/>
      <c r="F2176" s="273"/>
      <c r="G2176" s="273"/>
      <c r="H2176" s="273"/>
      <c r="I2176" s="273"/>
      <c r="J2176" s="273"/>
      <c r="K2176" s="273"/>
      <c r="L2176" s="273"/>
      <c r="M2176" s="273"/>
      <c r="N2176" s="264"/>
      <c r="O2176" s="264"/>
      <c r="P2176" s="264"/>
      <c r="Q2176" s="264"/>
      <c r="R2176" s="264"/>
      <c r="S2176" s="264"/>
      <c r="T2176" s="264"/>
      <c r="U2176" s="264"/>
      <c r="V2176" s="264"/>
      <c r="W2176" s="264"/>
      <c r="X2176" s="264"/>
      <c r="Y2176" s="264"/>
      <c r="Z2176" s="264"/>
      <c r="AA2176" s="264"/>
      <c r="BE2176" s="270"/>
      <c r="BH2176" s="249"/>
      <c r="BI2176" s="249"/>
      <c r="BJ2176" s="249"/>
      <c r="BK2176" s="249"/>
      <c r="BL2176" s="249"/>
      <c r="BM2176" s="249"/>
      <c r="BN2176" s="249"/>
      <c r="BO2176" s="249"/>
      <c r="BP2176" s="249"/>
      <c r="BQ2176" s="249"/>
      <c r="BR2176" s="249"/>
      <c r="BS2176" s="249"/>
      <c r="BT2176" s="249"/>
      <c r="BU2176" s="249"/>
      <c r="BV2176" s="249"/>
      <c r="BW2176" s="249"/>
      <c r="BX2176" s="249"/>
      <c r="BY2176" s="249"/>
      <c r="BZ2176" s="249"/>
      <c r="CE2176" s="249"/>
    </row>
    <row r="2177" spans="1:83" ht="14.4" x14ac:dyDescent="0.3">
      <c r="A2177" s="271"/>
      <c r="B2177" s="272"/>
      <c r="C2177" s="273"/>
      <c r="D2177" s="273"/>
      <c r="E2177" s="273"/>
      <c r="F2177" s="273"/>
      <c r="G2177" s="273"/>
      <c r="H2177" s="273"/>
      <c r="I2177" s="273"/>
      <c r="J2177" s="273"/>
      <c r="K2177" s="273"/>
      <c r="L2177" s="273"/>
      <c r="M2177" s="273"/>
      <c r="N2177" s="264"/>
      <c r="O2177" s="264"/>
      <c r="P2177" s="264"/>
      <c r="Q2177" s="264"/>
      <c r="R2177" s="264"/>
      <c r="S2177" s="264"/>
      <c r="T2177" s="264"/>
      <c r="U2177" s="264"/>
      <c r="V2177" s="264"/>
      <c r="W2177" s="264"/>
      <c r="X2177" s="264"/>
      <c r="Y2177" s="264"/>
      <c r="Z2177" s="264"/>
      <c r="AA2177" s="264"/>
      <c r="BE2177" s="270"/>
      <c r="BH2177" s="240"/>
      <c r="BI2177" s="240"/>
      <c r="BJ2177" s="240"/>
      <c r="BK2177" s="240"/>
      <c r="BL2177" s="240"/>
      <c r="BM2177" s="240"/>
      <c r="BN2177" s="240"/>
      <c r="BO2177" s="240"/>
      <c r="BP2177" s="240"/>
      <c r="BQ2177" s="240"/>
      <c r="BR2177" s="240"/>
      <c r="BS2177" s="240"/>
      <c r="BT2177" s="240"/>
      <c r="BU2177" s="240"/>
      <c r="BV2177" s="239"/>
      <c r="BW2177" s="240"/>
      <c r="BX2177" s="240"/>
      <c r="BY2177" s="240"/>
      <c r="BZ2177" s="240"/>
      <c r="CA2177" s="241"/>
      <c r="CB2177" s="241"/>
      <c r="CC2177" s="241"/>
      <c r="CD2177" s="241"/>
      <c r="CE2177" s="240"/>
    </row>
    <row r="2178" spans="1:83" ht="14.4" x14ac:dyDescent="0.3">
      <c r="A2178" s="271"/>
      <c r="B2178" s="272"/>
      <c r="C2178" s="273"/>
      <c r="D2178" s="273"/>
      <c r="E2178" s="273"/>
      <c r="F2178" s="273"/>
      <c r="G2178" s="273"/>
      <c r="H2178" s="273"/>
      <c r="I2178" s="273"/>
      <c r="J2178" s="273"/>
      <c r="K2178" s="273"/>
      <c r="L2178" s="273"/>
      <c r="M2178" s="273"/>
      <c r="N2178" s="264"/>
      <c r="O2178" s="264"/>
      <c r="P2178" s="264"/>
      <c r="Q2178" s="264"/>
      <c r="R2178" s="264"/>
      <c r="S2178" s="264"/>
      <c r="T2178" s="264"/>
      <c r="U2178" s="264"/>
      <c r="V2178" s="264"/>
      <c r="W2178" s="264"/>
      <c r="X2178" s="264"/>
      <c r="Y2178" s="264"/>
      <c r="Z2178" s="264"/>
      <c r="AA2178" s="264"/>
      <c r="BE2178" s="270"/>
      <c r="BH2178" s="249"/>
      <c r="BI2178" s="249"/>
      <c r="BJ2178" s="249"/>
      <c r="BK2178" s="249"/>
      <c r="BL2178" s="249"/>
      <c r="BM2178" s="249"/>
      <c r="BN2178" s="249"/>
      <c r="BO2178" s="249"/>
      <c r="BP2178" s="249"/>
      <c r="BQ2178" s="249"/>
      <c r="BR2178" s="249"/>
      <c r="BS2178" s="249"/>
      <c r="BT2178" s="249"/>
      <c r="BU2178" s="249"/>
      <c r="BV2178" s="249"/>
      <c r="BW2178" s="249"/>
      <c r="BX2178" s="249"/>
      <c r="BY2178" s="249"/>
      <c r="BZ2178" s="249"/>
      <c r="CE2178" s="249"/>
    </row>
    <row r="2179" spans="1:83" ht="14.4" x14ac:dyDescent="0.3">
      <c r="A2179" s="271"/>
      <c r="B2179" s="272"/>
      <c r="C2179" s="273"/>
      <c r="D2179" s="273"/>
      <c r="E2179" s="273"/>
      <c r="F2179" s="273"/>
      <c r="G2179" s="273"/>
      <c r="H2179" s="273"/>
      <c r="I2179" s="273"/>
      <c r="J2179" s="273"/>
      <c r="K2179" s="273"/>
      <c r="L2179" s="273"/>
      <c r="M2179" s="273"/>
      <c r="N2179" s="264"/>
      <c r="O2179" s="264"/>
      <c r="P2179" s="264"/>
      <c r="Q2179" s="264"/>
      <c r="R2179" s="264"/>
      <c r="S2179" s="264"/>
      <c r="T2179" s="264"/>
      <c r="U2179" s="264"/>
      <c r="V2179" s="264"/>
      <c r="W2179" s="264"/>
      <c r="X2179" s="264"/>
      <c r="Y2179" s="264"/>
      <c r="Z2179" s="264"/>
      <c r="AA2179" s="264"/>
      <c r="BE2179" s="270"/>
      <c r="BH2179" s="249"/>
      <c r="BI2179" s="249"/>
      <c r="BJ2179" s="249"/>
      <c r="BK2179" s="249"/>
      <c r="BL2179" s="249"/>
      <c r="BM2179" s="249"/>
      <c r="BN2179" s="249"/>
      <c r="BO2179" s="249"/>
      <c r="BP2179" s="249"/>
      <c r="BQ2179" s="249"/>
      <c r="BR2179" s="249"/>
      <c r="BS2179" s="249"/>
      <c r="BT2179" s="249"/>
      <c r="BU2179" s="249"/>
      <c r="BV2179" s="249"/>
      <c r="BW2179" s="249"/>
      <c r="BX2179" s="249"/>
      <c r="BY2179" s="249"/>
      <c r="BZ2179" s="249"/>
      <c r="CE2179" s="249"/>
    </row>
    <row r="2180" spans="1:83" ht="14.4" x14ac:dyDescent="0.3">
      <c r="A2180" s="271"/>
      <c r="B2180" s="272"/>
      <c r="C2180" s="273"/>
      <c r="D2180" s="273"/>
      <c r="E2180" s="273"/>
      <c r="F2180" s="273"/>
      <c r="G2180" s="273"/>
      <c r="H2180" s="273"/>
      <c r="I2180" s="273"/>
      <c r="J2180" s="273"/>
      <c r="K2180" s="273"/>
      <c r="L2180" s="273"/>
      <c r="M2180" s="273"/>
      <c r="N2180" s="264"/>
      <c r="O2180" s="264"/>
      <c r="P2180" s="264"/>
      <c r="Q2180" s="264"/>
      <c r="R2180" s="264"/>
      <c r="S2180" s="264"/>
      <c r="T2180" s="264"/>
      <c r="U2180" s="264"/>
      <c r="V2180" s="264"/>
      <c r="W2180" s="264"/>
      <c r="X2180" s="264"/>
      <c r="Y2180" s="264"/>
      <c r="Z2180" s="264"/>
      <c r="AA2180" s="264"/>
      <c r="BE2180" s="270"/>
      <c r="BH2180" s="240"/>
      <c r="BI2180" s="240"/>
      <c r="BJ2180" s="240"/>
      <c r="BK2180" s="240"/>
      <c r="BL2180" s="240"/>
      <c r="BM2180" s="240"/>
      <c r="BN2180" s="240"/>
      <c r="BO2180" s="240"/>
      <c r="BP2180" s="240"/>
      <c r="BQ2180" s="240"/>
      <c r="BR2180" s="240"/>
      <c r="BS2180" s="240"/>
      <c r="BT2180" s="240"/>
      <c r="BU2180" s="240"/>
      <c r="BV2180" s="239"/>
      <c r="BW2180" s="240"/>
      <c r="BX2180" s="240"/>
      <c r="BY2180" s="240"/>
      <c r="BZ2180" s="240"/>
      <c r="CA2180" s="241"/>
      <c r="CB2180" s="241"/>
      <c r="CC2180" s="241"/>
      <c r="CD2180" s="241"/>
      <c r="CE2180" s="240"/>
    </row>
    <row r="2181" spans="1:83" ht="14.4" x14ac:dyDescent="0.3">
      <c r="A2181" s="271"/>
      <c r="B2181" s="272"/>
      <c r="C2181" s="273"/>
      <c r="D2181" s="273"/>
      <c r="E2181" s="273"/>
      <c r="F2181" s="273"/>
      <c r="G2181" s="273"/>
      <c r="H2181" s="273"/>
      <c r="I2181" s="273"/>
      <c r="J2181" s="273"/>
      <c r="K2181" s="273"/>
      <c r="L2181" s="273"/>
      <c r="M2181" s="273"/>
      <c r="N2181" s="264"/>
      <c r="O2181" s="264"/>
      <c r="P2181" s="264"/>
      <c r="Q2181" s="264"/>
      <c r="R2181" s="264"/>
      <c r="S2181" s="264"/>
      <c r="T2181" s="264"/>
      <c r="U2181" s="264"/>
      <c r="V2181" s="264"/>
      <c r="W2181" s="264"/>
      <c r="X2181" s="264"/>
      <c r="Y2181" s="264"/>
      <c r="Z2181" s="264"/>
      <c r="AA2181" s="264"/>
      <c r="BE2181" s="270"/>
      <c r="BH2181" s="249"/>
      <c r="BI2181" s="249"/>
      <c r="BJ2181" s="249"/>
      <c r="BK2181" s="249"/>
      <c r="BL2181" s="249"/>
      <c r="BM2181" s="249"/>
      <c r="BN2181" s="249"/>
      <c r="BO2181" s="249"/>
      <c r="BP2181" s="249"/>
      <c r="BQ2181" s="249"/>
      <c r="BR2181" s="249"/>
      <c r="BS2181" s="249"/>
      <c r="BT2181" s="249"/>
      <c r="BU2181" s="249"/>
      <c r="BV2181" s="249"/>
      <c r="BW2181" s="249"/>
      <c r="BX2181" s="249"/>
      <c r="BY2181" s="249"/>
      <c r="BZ2181" s="249"/>
      <c r="CE2181" s="249"/>
    </row>
    <row r="2182" spans="1:83" ht="14.4" x14ac:dyDescent="0.3">
      <c r="A2182" s="271"/>
      <c r="B2182" s="272"/>
      <c r="C2182" s="273"/>
      <c r="D2182" s="273"/>
      <c r="E2182" s="273"/>
      <c r="F2182" s="273"/>
      <c r="G2182" s="273"/>
      <c r="H2182" s="273"/>
      <c r="I2182" s="273"/>
      <c r="J2182" s="273"/>
      <c r="K2182" s="273"/>
      <c r="L2182" s="273"/>
      <c r="M2182" s="273"/>
      <c r="N2182" s="264"/>
      <c r="O2182" s="264"/>
      <c r="P2182" s="264"/>
      <c r="Q2182" s="264"/>
      <c r="R2182" s="264"/>
      <c r="S2182" s="264"/>
      <c r="T2182" s="264"/>
      <c r="U2182" s="264"/>
      <c r="V2182" s="264"/>
      <c r="W2182" s="264"/>
      <c r="X2182" s="264"/>
      <c r="Y2182" s="264"/>
      <c r="Z2182" s="264"/>
      <c r="AA2182" s="264"/>
      <c r="BE2182" s="270"/>
      <c r="BH2182" s="249"/>
      <c r="BI2182" s="249"/>
      <c r="BJ2182" s="249"/>
      <c r="BK2182" s="249"/>
      <c r="BL2182" s="249"/>
      <c r="BM2182" s="249"/>
      <c r="BN2182" s="249"/>
      <c r="BO2182" s="249"/>
      <c r="BP2182" s="249"/>
      <c r="BQ2182" s="249"/>
      <c r="BR2182" s="249"/>
      <c r="BS2182" s="249"/>
      <c r="BT2182" s="249"/>
      <c r="BU2182" s="249"/>
      <c r="BV2182" s="249"/>
      <c r="BW2182" s="249"/>
      <c r="BX2182" s="249"/>
      <c r="BY2182" s="249"/>
      <c r="BZ2182" s="249"/>
      <c r="CE2182" s="249"/>
    </row>
    <row r="2183" spans="1:83" ht="14.4" x14ac:dyDescent="0.3">
      <c r="A2183" s="271"/>
      <c r="B2183" s="272"/>
      <c r="C2183" s="273"/>
      <c r="D2183" s="273"/>
      <c r="E2183" s="273"/>
      <c r="F2183" s="273"/>
      <c r="G2183" s="273"/>
      <c r="H2183" s="273"/>
      <c r="I2183" s="273"/>
      <c r="J2183" s="273"/>
      <c r="K2183" s="273"/>
      <c r="L2183" s="273"/>
      <c r="M2183" s="273"/>
      <c r="N2183" s="264"/>
      <c r="O2183" s="264"/>
      <c r="P2183" s="264"/>
      <c r="Q2183" s="264"/>
      <c r="R2183" s="264"/>
      <c r="S2183" s="264"/>
      <c r="T2183" s="264"/>
      <c r="U2183" s="264"/>
      <c r="V2183" s="264"/>
      <c r="W2183" s="264"/>
      <c r="X2183" s="264"/>
      <c r="Y2183" s="264"/>
      <c r="Z2183" s="264"/>
      <c r="AA2183" s="264"/>
      <c r="BE2183" s="270"/>
      <c r="BH2183" s="240"/>
      <c r="BI2183" s="240"/>
      <c r="BJ2183" s="240"/>
      <c r="BK2183" s="240"/>
      <c r="BL2183" s="240"/>
      <c r="BM2183" s="240"/>
      <c r="BN2183" s="240"/>
      <c r="BO2183" s="240"/>
      <c r="BP2183" s="240"/>
      <c r="BQ2183" s="240"/>
      <c r="BR2183" s="240"/>
      <c r="BS2183" s="240"/>
      <c r="BT2183" s="240"/>
      <c r="BU2183" s="240"/>
      <c r="BV2183" s="239"/>
      <c r="BW2183" s="240"/>
      <c r="BX2183" s="240"/>
      <c r="BY2183" s="240"/>
      <c r="BZ2183" s="240"/>
      <c r="CA2183" s="241"/>
      <c r="CB2183" s="241"/>
      <c r="CC2183" s="241"/>
      <c r="CD2183" s="241"/>
      <c r="CE2183" s="240"/>
    </row>
    <row r="2184" spans="1:83" ht="14.4" x14ac:dyDescent="0.3">
      <c r="A2184" s="271"/>
      <c r="B2184" s="272"/>
      <c r="C2184" s="273"/>
      <c r="D2184" s="273"/>
      <c r="E2184" s="273"/>
      <c r="F2184" s="273"/>
      <c r="G2184" s="273"/>
      <c r="H2184" s="273"/>
      <c r="I2184" s="273"/>
      <c r="J2184" s="273"/>
      <c r="K2184" s="273"/>
      <c r="L2184" s="273"/>
      <c r="M2184" s="273"/>
      <c r="N2184" s="264"/>
      <c r="O2184" s="264"/>
      <c r="P2184" s="264"/>
      <c r="Q2184" s="264"/>
      <c r="R2184" s="264"/>
      <c r="S2184" s="264"/>
      <c r="T2184" s="264"/>
      <c r="U2184" s="264"/>
      <c r="V2184" s="264"/>
      <c r="W2184" s="264"/>
      <c r="X2184" s="264"/>
      <c r="Y2184" s="264"/>
      <c r="Z2184" s="264"/>
      <c r="AA2184" s="264"/>
      <c r="BE2184" s="270"/>
      <c r="BH2184" s="249"/>
      <c r="BI2184" s="249"/>
      <c r="BJ2184" s="249"/>
      <c r="BK2184" s="249"/>
      <c r="BL2184" s="249"/>
      <c r="BM2184" s="249"/>
      <c r="BN2184" s="249"/>
      <c r="BO2184" s="249"/>
      <c r="BP2184" s="249"/>
      <c r="BQ2184" s="249"/>
      <c r="BR2184" s="249"/>
      <c r="BS2184" s="249"/>
      <c r="BT2184" s="249"/>
      <c r="BU2184" s="249"/>
      <c r="BV2184" s="249"/>
      <c r="BW2184" s="249"/>
      <c r="BX2184" s="249"/>
      <c r="BY2184" s="249"/>
      <c r="BZ2184" s="249"/>
      <c r="CE2184" s="249"/>
    </row>
    <row r="2185" spans="1:83" ht="14.4" x14ac:dyDescent="0.3">
      <c r="A2185" s="271"/>
      <c r="B2185" s="272"/>
      <c r="C2185" s="273"/>
      <c r="D2185" s="273"/>
      <c r="E2185" s="273"/>
      <c r="F2185" s="273"/>
      <c r="G2185" s="273"/>
      <c r="H2185" s="273"/>
      <c r="I2185" s="273"/>
      <c r="J2185" s="273"/>
      <c r="K2185" s="273"/>
      <c r="L2185" s="273"/>
      <c r="M2185" s="273"/>
      <c r="N2185" s="264"/>
      <c r="O2185" s="264"/>
      <c r="P2185" s="264"/>
      <c r="Q2185" s="264"/>
      <c r="R2185" s="264"/>
      <c r="S2185" s="264"/>
      <c r="T2185" s="264"/>
      <c r="U2185" s="264"/>
      <c r="V2185" s="264"/>
      <c r="W2185" s="264"/>
      <c r="X2185" s="264"/>
      <c r="Y2185" s="264"/>
      <c r="Z2185" s="264"/>
      <c r="AA2185" s="264"/>
      <c r="BE2185" s="270"/>
      <c r="BH2185" s="249"/>
      <c r="BI2185" s="249"/>
      <c r="BJ2185" s="249"/>
      <c r="BK2185" s="249"/>
      <c r="BL2185" s="249"/>
      <c r="BM2185" s="249"/>
      <c r="BN2185" s="249"/>
      <c r="BO2185" s="249"/>
      <c r="BP2185" s="249"/>
      <c r="BQ2185" s="249"/>
      <c r="BR2185" s="249"/>
      <c r="BS2185" s="249"/>
      <c r="BT2185" s="249"/>
      <c r="BU2185" s="249"/>
      <c r="BV2185" s="249"/>
      <c r="BW2185" s="249"/>
      <c r="BX2185" s="249"/>
      <c r="BY2185" s="249"/>
      <c r="BZ2185" s="249"/>
      <c r="CE2185" s="249"/>
    </row>
    <row r="2186" spans="1:83" ht="14.4" x14ac:dyDescent="0.3">
      <c r="A2186" s="271"/>
      <c r="B2186" s="272"/>
      <c r="C2186" s="273"/>
      <c r="D2186" s="273"/>
      <c r="E2186" s="273"/>
      <c r="F2186" s="273"/>
      <c r="G2186" s="273"/>
      <c r="H2186" s="273"/>
      <c r="I2186" s="273"/>
      <c r="J2186" s="273"/>
      <c r="K2186" s="273"/>
      <c r="L2186" s="273"/>
      <c r="M2186" s="273"/>
      <c r="N2186" s="264"/>
      <c r="O2186" s="264"/>
      <c r="P2186" s="264"/>
      <c r="Q2186" s="264"/>
      <c r="R2186" s="264"/>
      <c r="S2186" s="264"/>
      <c r="T2186" s="264"/>
      <c r="U2186" s="264"/>
      <c r="V2186" s="264"/>
      <c r="W2186" s="264"/>
      <c r="X2186" s="264"/>
      <c r="Y2186" s="264"/>
      <c r="Z2186" s="264"/>
      <c r="AA2186" s="264"/>
      <c r="BE2186" s="270"/>
      <c r="BH2186" s="249"/>
      <c r="BI2186" s="249"/>
      <c r="BJ2186" s="249"/>
      <c r="BK2186" s="249"/>
      <c r="BL2186" s="249"/>
      <c r="BM2186" s="249"/>
      <c r="BN2186" s="249"/>
      <c r="BO2186" s="249"/>
      <c r="BP2186" s="249"/>
      <c r="BQ2186" s="249"/>
      <c r="BR2186" s="249"/>
      <c r="BS2186" s="249"/>
      <c r="BT2186" s="249"/>
      <c r="BU2186" s="249"/>
      <c r="BV2186" s="249"/>
      <c r="BW2186" s="249"/>
      <c r="BX2186" s="249"/>
      <c r="BY2186" s="249"/>
      <c r="BZ2186" s="249"/>
      <c r="CE2186" s="249"/>
    </row>
    <row r="2187" spans="1:83" ht="14.4" x14ac:dyDescent="0.3">
      <c r="A2187" s="271"/>
      <c r="B2187" s="272"/>
      <c r="C2187" s="273"/>
      <c r="D2187" s="273"/>
      <c r="E2187" s="273"/>
      <c r="F2187" s="273"/>
      <c r="G2187" s="273"/>
      <c r="H2187" s="273"/>
      <c r="I2187" s="273"/>
      <c r="J2187" s="273"/>
      <c r="K2187" s="273"/>
      <c r="L2187" s="273"/>
      <c r="M2187" s="273"/>
      <c r="N2187" s="264"/>
      <c r="O2187" s="264"/>
      <c r="P2187" s="264"/>
      <c r="Q2187" s="264"/>
      <c r="R2187" s="264"/>
      <c r="S2187" s="264"/>
      <c r="T2187" s="264"/>
      <c r="U2187" s="264"/>
      <c r="V2187" s="264"/>
      <c r="W2187" s="264"/>
      <c r="X2187" s="264"/>
      <c r="Y2187" s="264"/>
      <c r="Z2187" s="264"/>
      <c r="AA2187" s="264"/>
      <c r="BE2187" s="270"/>
      <c r="BH2187" s="240"/>
      <c r="BI2187" s="240"/>
      <c r="BJ2187" s="240"/>
      <c r="BK2187" s="240"/>
      <c r="BL2187" s="240"/>
      <c r="BM2187" s="240"/>
      <c r="BN2187" s="240"/>
      <c r="BO2187" s="240"/>
      <c r="BP2187" s="240"/>
      <c r="BQ2187" s="240"/>
      <c r="BR2187" s="240"/>
      <c r="BS2187" s="240"/>
      <c r="BT2187" s="240"/>
      <c r="BU2187" s="240"/>
      <c r="BV2187" s="239"/>
      <c r="BW2187" s="240"/>
      <c r="BX2187" s="240"/>
      <c r="BY2187" s="240"/>
      <c r="BZ2187" s="240"/>
      <c r="CA2187" s="241"/>
      <c r="CB2187" s="241"/>
      <c r="CC2187" s="241"/>
      <c r="CD2187" s="241"/>
      <c r="CE2187" s="240"/>
    </row>
    <row r="2188" spans="1:83" ht="14.4" x14ac:dyDescent="0.3">
      <c r="A2188" s="271"/>
      <c r="B2188" s="272"/>
      <c r="C2188" s="273"/>
      <c r="D2188" s="273"/>
      <c r="E2188" s="273"/>
      <c r="F2188" s="273"/>
      <c r="G2188" s="273"/>
      <c r="H2188" s="273"/>
      <c r="I2188" s="273"/>
      <c r="J2188" s="273"/>
      <c r="K2188" s="273"/>
      <c r="L2188" s="273"/>
      <c r="M2188" s="273"/>
      <c r="N2188" s="264"/>
      <c r="O2188" s="264"/>
      <c r="P2188" s="264"/>
      <c r="Q2188" s="264"/>
      <c r="R2188" s="264"/>
      <c r="S2188" s="264"/>
      <c r="T2188" s="264"/>
      <c r="U2188" s="264"/>
      <c r="V2188" s="264"/>
      <c r="W2188" s="264"/>
      <c r="X2188" s="264"/>
      <c r="Y2188" s="264"/>
      <c r="Z2188" s="264"/>
      <c r="AA2188" s="264"/>
      <c r="BE2188" s="270"/>
      <c r="BH2188" s="249"/>
      <c r="BI2188" s="249"/>
      <c r="BJ2188" s="249"/>
      <c r="BK2188" s="249"/>
      <c r="BL2188" s="249"/>
      <c r="BM2188" s="249"/>
      <c r="BN2188" s="249"/>
      <c r="BO2188" s="249"/>
      <c r="BP2188" s="249"/>
      <c r="BQ2188" s="249"/>
      <c r="BR2188" s="249"/>
      <c r="BS2188" s="249"/>
      <c r="BT2188" s="249"/>
      <c r="BU2188" s="249"/>
      <c r="BV2188" s="249"/>
      <c r="BW2188" s="249"/>
      <c r="BX2188" s="249"/>
      <c r="BY2188" s="249"/>
      <c r="BZ2188" s="249"/>
      <c r="CE2188" s="249"/>
    </row>
    <row r="2189" spans="1:83" ht="14.4" x14ac:dyDescent="0.3">
      <c r="A2189" s="271"/>
      <c r="B2189" s="272"/>
      <c r="C2189" s="273"/>
      <c r="D2189" s="273"/>
      <c r="E2189" s="273"/>
      <c r="F2189" s="273"/>
      <c r="G2189" s="273"/>
      <c r="H2189" s="273"/>
      <c r="I2189" s="273"/>
      <c r="J2189" s="273"/>
      <c r="K2189" s="273"/>
      <c r="L2189" s="273"/>
      <c r="M2189" s="273"/>
      <c r="N2189" s="264"/>
      <c r="O2189" s="264"/>
      <c r="P2189" s="264"/>
      <c r="Q2189" s="264"/>
      <c r="R2189" s="264"/>
      <c r="S2189" s="264"/>
      <c r="T2189" s="264"/>
      <c r="U2189" s="264"/>
      <c r="V2189" s="264"/>
      <c r="W2189" s="264"/>
      <c r="X2189" s="264"/>
      <c r="Y2189" s="264"/>
      <c r="Z2189" s="264"/>
      <c r="AA2189" s="264"/>
      <c r="BE2189" s="270"/>
      <c r="BH2189" s="249"/>
      <c r="BI2189" s="249"/>
      <c r="BJ2189" s="249"/>
      <c r="BK2189" s="249"/>
      <c r="BL2189" s="249"/>
      <c r="BM2189" s="249"/>
      <c r="BN2189" s="249"/>
      <c r="BO2189" s="249"/>
      <c r="BP2189" s="249"/>
      <c r="BQ2189" s="249"/>
      <c r="BR2189" s="249"/>
      <c r="BS2189" s="249"/>
      <c r="BT2189" s="249"/>
      <c r="BU2189" s="249"/>
      <c r="BV2189" s="249"/>
      <c r="BW2189" s="249"/>
      <c r="BX2189" s="249"/>
      <c r="BY2189" s="249"/>
      <c r="BZ2189" s="249"/>
      <c r="CE2189" s="249"/>
    </row>
    <row r="2190" spans="1:83" ht="14.4" x14ac:dyDescent="0.3">
      <c r="A2190" s="271"/>
      <c r="B2190" s="272"/>
      <c r="C2190" s="273"/>
      <c r="D2190" s="273"/>
      <c r="E2190" s="273"/>
      <c r="F2190" s="273"/>
      <c r="G2190" s="273"/>
      <c r="H2190" s="273"/>
      <c r="I2190" s="273"/>
      <c r="J2190" s="273"/>
      <c r="K2190" s="273"/>
      <c r="L2190" s="273"/>
      <c r="M2190" s="273"/>
      <c r="N2190" s="264"/>
      <c r="O2190" s="264"/>
      <c r="P2190" s="264"/>
      <c r="Q2190" s="264"/>
      <c r="R2190" s="264"/>
      <c r="S2190" s="264"/>
      <c r="T2190" s="264"/>
      <c r="U2190" s="264"/>
      <c r="V2190" s="264"/>
      <c r="W2190" s="264"/>
      <c r="X2190" s="264"/>
      <c r="Y2190" s="264"/>
      <c r="Z2190" s="264"/>
      <c r="AA2190" s="264"/>
      <c r="BE2190" s="270"/>
      <c r="BH2190" s="249"/>
      <c r="BI2190" s="249"/>
      <c r="BJ2190" s="249"/>
      <c r="BK2190" s="249"/>
      <c r="BL2190" s="249"/>
      <c r="BM2190" s="249"/>
      <c r="BN2190" s="249"/>
      <c r="BO2190" s="249"/>
      <c r="BP2190" s="249"/>
      <c r="BQ2190" s="249"/>
      <c r="BR2190" s="249"/>
      <c r="BS2190" s="249"/>
      <c r="BT2190" s="249"/>
      <c r="BU2190" s="249"/>
      <c r="BV2190" s="249"/>
      <c r="BW2190" s="249"/>
      <c r="BX2190" s="249"/>
      <c r="BY2190" s="249"/>
      <c r="BZ2190" s="249"/>
      <c r="CE2190" s="249"/>
    </row>
    <row r="2191" spans="1:83" ht="14.4" x14ac:dyDescent="0.3">
      <c r="A2191" s="271"/>
      <c r="B2191" s="272"/>
      <c r="C2191" s="274"/>
      <c r="D2191" s="274"/>
      <c r="E2191" s="274"/>
      <c r="F2191" s="274"/>
      <c r="G2191" s="274"/>
      <c r="H2191" s="274"/>
      <c r="I2191" s="274"/>
      <c r="J2191" s="274"/>
      <c r="K2191" s="274"/>
      <c r="L2191" s="274"/>
      <c r="M2191" s="274"/>
      <c r="BE2191" s="270"/>
      <c r="BH2191" s="249"/>
      <c r="BI2191" s="249"/>
      <c r="BJ2191" s="249"/>
      <c r="BK2191" s="249"/>
      <c r="BL2191" s="249"/>
      <c r="BM2191" s="249"/>
      <c r="BN2191" s="249"/>
      <c r="BO2191" s="249"/>
      <c r="BP2191" s="249"/>
      <c r="BQ2191" s="249"/>
      <c r="BR2191" s="249"/>
      <c r="BS2191" s="249"/>
      <c r="BT2191" s="249"/>
      <c r="BU2191" s="249"/>
      <c r="BV2191" s="249"/>
      <c r="BW2191" s="249"/>
      <c r="BX2191" s="249"/>
      <c r="BY2191" s="249"/>
      <c r="BZ2191" s="249"/>
      <c r="CE2191" s="249"/>
    </row>
    <row r="2192" spans="1:83" ht="14.4" x14ac:dyDescent="0.3">
      <c r="A2192" s="271"/>
      <c r="B2192" s="272"/>
      <c r="C2192" s="274"/>
      <c r="D2192" s="274"/>
      <c r="E2192" s="274"/>
      <c r="F2192" s="274"/>
      <c r="G2192" s="274"/>
      <c r="H2192" s="274"/>
      <c r="I2192" s="274"/>
      <c r="J2192" s="274"/>
      <c r="K2192" s="274"/>
      <c r="L2192" s="274"/>
      <c r="M2192" s="274"/>
      <c r="BE2192" s="270"/>
      <c r="BH2192" s="240"/>
      <c r="BI2192" s="240"/>
      <c r="BJ2192" s="240"/>
      <c r="BK2192" s="240"/>
      <c r="BL2192" s="240"/>
      <c r="BM2192" s="240"/>
      <c r="BN2192" s="240"/>
      <c r="BO2192" s="240"/>
      <c r="BP2192" s="240"/>
      <c r="BQ2192" s="240"/>
      <c r="BR2192" s="240"/>
      <c r="BS2192" s="240"/>
      <c r="BT2192" s="240"/>
      <c r="BU2192" s="240"/>
      <c r="BV2192" s="239"/>
      <c r="BW2192" s="240"/>
      <c r="BX2192" s="240"/>
      <c r="BY2192" s="240"/>
      <c r="BZ2192" s="240"/>
      <c r="CA2192" s="241"/>
      <c r="CB2192" s="241"/>
      <c r="CC2192" s="241"/>
      <c r="CD2192" s="241"/>
      <c r="CE2192" s="240"/>
    </row>
    <row r="2193" spans="1:83" ht="14.4" x14ac:dyDescent="0.3">
      <c r="A2193" s="271"/>
      <c r="B2193" s="272"/>
      <c r="C2193" s="274"/>
      <c r="D2193" s="274"/>
      <c r="E2193" s="274"/>
      <c r="F2193" s="274"/>
      <c r="G2193" s="274"/>
      <c r="H2193" s="274"/>
      <c r="I2193" s="274"/>
      <c r="J2193" s="274"/>
      <c r="K2193" s="274"/>
      <c r="L2193" s="274"/>
      <c r="M2193" s="274"/>
      <c r="BE2193" s="270"/>
      <c r="BH2193" s="249"/>
      <c r="BI2193" s="249"/>
      <c r="BJ2193" s="249"/>
      <c r="BK2193" s="249"/>
      <c r="BL2193" s="249"/>
      <c r="BM2193" s="249"/>
      <c r="BN2193" s="249"/>
      <c r="BO2193" s="249"/>
      <c r="BP2193" s="249"/>
      <c r="BQ2193" s="249"/>
      <c r="BR2193" s="249"/>
      <c r="BS2193" s="249"/>
      <c r="BT2193" s="249"/>
      <c r="BU2193" s="249"/>
      <c r="BV2193" s="249"/>
      <c r="BW2193" s="249"/>
      <c r="BX2193" s="249"/>
      <c r="BY2193" s="249"/>
      <c r="BZ2193" s="249"/>
      <c r="CE2193" s="249"/>
    </row>
    <row r="2194" spans="1:83" ht="14.4" x14ac:dyDescent="0.3">
      <c r="A2194" s="271"/>
      <c r="B2194" s="272"/>
      <c r="C2194" s="274"/>
      <c r="D2194" s="274"/>
      <c r="E2194" s="274"/>
      <c r="F2194" s="274"/>
      <c r="G2194" s="274"/>
      <c r="H2194" s="274"/>
      <c r="I2194" s="274"/>
      <c r="J2194" s="274"/>
      <c r="K2194" s="274"/>
      <c r="L2194" s="274"/>
      <c r="M2194" s="274"/>
      <c r="BE2194" s="270"/>
      <c r="BH2194" s="249"/>
      <c r="BI2194" s="249"/>
      <c r="BJ2194" s="249"/>
      <c r="BK2194" s="249"/>
      <c r="BL2194" s="249"/>
      <c r="BM2194" s="249"/>
      <c r="BN2194" s="249"/>
      <c r="BO2194" s="249"/>
      <c r="BP2194" s="249"/>
      <c r="BQ2194" s="249"/>
      <c r="BR2194" s="249"/>
      <c r="BS2194" s="249"/>
      <c r="BT2194" s="249"/>
      <c r="BU2194" s="249"/>
      <c r="BV2194" s="249"/>
      <c r="BW2194" s="249"/>
      <c r="BX2194" s="249"/>
      <c r="BY2194" s="249"/>
      <c r="BZ2194" s="249"/>
      <c r="CE2194" s="249"/>
    </row>
    <row r="2195" spans="1:83" ht="14.4" x14ac:dyDescent="0.3">
      <c r="A2195" s="271"/>
      <c r="B2195" s="272"/>
      <c r="C2195" s="274"/>
      <c r="D2195" s="274"/>
      <c r="E2195" s="274"/>
      <c r="F2195" s="274"/>
      <c r="G2195" s="274"/>
      <c r="H2195" s="274"/>
      <c r="I2195" s="274"/>
      <c r="J2195" s="274"/>
      <c r="K2195" s="274"/>
      <c r="L2195" s="274"/>
      <c r="M2195" s="274"/>
      <c r="BE2195" s="270"/>
      <c r="BH2195" s="240"/>
      <c r="BI2195" s="240"/>
      <c r="BJ2195" s="240"/>
      <c r="BK2195" s="240"/>
      <c r="BL2195" s="240"/>
      <c r="BM2195" s="240"/>
      <c r="BN2195" s="240"/>
      <c r="BO2195" s="240"/>
      <c r="BP2195" s="240"/>
      <c r="BQ2195" s="240"/>
      <c r="BR2195" s="240"/>
      <c r="BS2195" s="240"/>
      <c r="BT2195" s="240"/>
      <c r="BU2195" s="240"/>
      <c r="BV2195" s="239"/>
      <c r="BW2195" s="240"/>
      <c r="BX2195" s="240"/>
      <c r="BY2195" s="240"/>
      <c r="BZ2195" s="240"/>
      <c r="CA2195" s="241"/>
      <c r="CB2195" s="241"/>
      <c r="CC2195" s="241"/>
      <c r="CD2195" s="241"/>
      <c r="CE2195" s="240"/>
    </row>
    <row r="2196" spans="1:83" ht="14.4" x14ac:dyDescent="0.3">
      <c r="A2196" s="271"/>
      <c r="B2196" s="272"/>
      <c r="C2196" s="274"/>
      <c r="D2196" s="274"/>
      <c r="E2196" s="274"/>
      <c r="F2196" s="274"/>
      <c r="G2196" s="274"/>
      <c r="H2196" s="274"/>
      <c r="I2196" s="274"/>
      <c r="J2196" s="274"/>
      <c r="K2196" s="274"/>
      <c r="L2196" s="274"/>
      <c r="M2196" s="274"/>
      <c r="BE2196" s="270"/>
      <c r="BH2196" s="240"/>
      <c r="BI2196" s="240"/>
      <c r="BJ2196" s="240"/>
      <c r="BK2196" s="240"/>
      <c r="BL2196" s="240"/>
      <c r="BM2196" s="240"/>
      <c r="BN2196" s="240"/>
      <c r="BO2196" s="240"/>
      <c r="BP2196" s="240"/>
      <c r="BQ2196" s="240"/>
      <c r="BR2196" s="240"/>
      <c r="BS2196" s="240"/>
      <c r="BT2196" s="240"/>
      <c r="BU2196" s="240"/>
      <c r="BV2196" s="239"/>
      <c r="BW2196" s="240"/>
      <c r="BX2196" s="240"/>
      <c r="BY2196" s="240"/>
      <c r="BZ2196" s="240"/>
      <c r="CA2196" s="241"/>
      <c r="CB2196" s="241"/>
      <c r="CC2196" s="241"/>
      <c r="CD2196" s="241"/>
      <c r="CE2196" s="240"/>
    </row>
    <row r="2197" spans="1:83" ht="14.4" x14ac:dyDescent="0.3">
      <c r="A2197" s="271"/>
      <c r="B2197" s="272"/>
      <c r="C2197" s="274"/>
      <c r="D2197" s="274"/>
      <c r="E2197" s="274"/>
      <c r="F2197" s="274"/>
      <c r="G2197" s="274"/>
      <c r="H2197" s="274"/>
      <c r="I2197" s="274"/>
      <c r="J2197" s="274"/>
      <c r="K2197" s="274"/>
      <c r="L2197" s="274"/>
      <c r="M2197" s="274"/>
      <c r="BE2197" s="270"/>
      <c r="BH2197" s="249"/>
      <c r="BI2197" s="249"/>
      <c r="BJ2197" s="249"/>
      <c r="BK2197" s="249"/>
      <c r="BL2197" s="249"/>
      <c r="BM2197" s="249"/>
      <c r="BN2197" s="249"/>
      <c r="BO2197" s="249"/>
      <c r="BP2197" s="249"/>
      <c r="BQ2197" s="249"/>
      <c r="BR2197" s="249"/>
      <c r="BS2197" s="249"/>
      <c r="BT2197" s="249"/>
      <c r="BU2197" s="249"/>
      <c r="BV2197" s="249"/>
      <c r="BW2197" s="249"/>
      <c r="BX2197" s="249"/>
      <c r="BY2197" s="249"/>
      <c r="BZ2197" s="249"/>
      <c r="CE2197" s="249"/>
    </row>
    <row r="2198" spans="1:83" ht="14.4" x14ac:dyDescent="0.3">
      <c r="A2198" s="271"/>
      <c r="B2198" s="272"/>
      <c r="C2198" s="274"/>
      <c r="D2198" s="274"/>
      <c r="E2198" s="274"/>
      <c r="F2198" s="274"/>
      <c r="G2198" s="274"/>
      <c r="H2198" s="274"/>
      <c r="I2198" s="274"/>
      <c r="J2198" s="274"/>
      <c r="K2198" s="274"/>
      <c r="L2198" s="274"/>
      <c r="M2198" s="274"/>
      <c r="BE2198" s="270"/>
      <c r="BH2198" s="249"/>
      <c r="BI2198" s="249"/>
      <c r="BJ2198" s="249"/>
      <c r="BK2198" s="249"/>
      <c r="BL2198" s="249"/>
      <c r="BM2198" s="249"/>
      <c r="BN2198" s="249"/>
      <c r="BO2198" s="249"/>
      <c r="BP2198" s="249"/>
      <c r="BQ2198" s="249"/>
      <c r="BR2198" s="249"/>
      <c r="BS2198" s="249"/>
      <c r="BT2198" s="249"/>
      <c r="BU2198" s="249"/>
      <c r="BV2198" s="249"/>
      <c r="BW2198" s="249"/>
      <c r="BX2198" s="249"/>
      <c r="BY2198" s="249"/>
      <c r="BZ2198" s="249"/>
      <c r="CE2198" s="249"/>
    </row>
    <row r="2199" spans="1:83" ht="14.4" x14ac:dyDescent="0.3">
      <c r="A2199" s="271"/>
      <c r="B2199" s="272"/>
      <c r="C2199" s="274"/>
      <c r="D2199" s="274"/>
      <c r="E2199" s="274"/>
      <c r="F2199" s="274"/>
      <c r="G2199" s="274"/>
      <c r="H2199" s="274"/>
      <c r="I2199" s="274"/>
      <c r="J2199" s="274"/>
      <c r="K2199" s="274"/>
      <c r="L2199" s="274"/>
      <c r="M2199" s="274"/>
      <c r="BE2199" s="270"/>
      <c r="BH2199" s="249"/>
      <c r="BI2199" s="249"/>
      <c r="BJ2199" s="249"/>
      <c r="BK2199" s="249"/>
      <c r="BL2199" s="249"/>
      <c r="BM2199" s="249"/>
      <c r="BN2199" s="249"/>
      <c r="BO2199" s="249"/>
      <c r="BP2199" s="249"/>
      <c r="BQ2199" s="249"/>
      <c r="BR2199" s="249"/>
      <c r="BS2199" s="249"/>
      <c r="BT2199" s="249"/>
      <c r="BU2199" s="249"/>
      <c r="BV2199" s="249"/>
      <c r="BW2199" s="249"/>
      <c r="BX2199" s="249"/>
      <c r="BY2199" s="249"/>
      <c r="BZ2199" s="249"/>
      <c r="CE2199" s="249"/>
    </row>
    <row r="2200" spans="1:83" ht="14.4" x14ac:dyDescent="0.3">
      <c r="A2200" s="271"/>
      <c r="B2200" s="272"/>
      <c r="C2200" s="274"/>
      <c r="D2200" s="274"/>
      <c r="E2200" s="274"/>
      <c r="F2200" s="274"/>
      <c r="G2200" s="274"/>
      <c r="H2200" s="274"/>
      <c r="I2200" s="274"/>
      <c r="J2200" s="274"/>
      <c r="K2200" s="274"/>
      <c r="L2200" s="274"/>
      <c r="M2200" s="274"/>
      <c r="BE2200" s="270"/>
      <c r="BH2200" s="249"/>
      <c r="BI2200" s="249"/>
      <c r="BJ2200" s="249"/>
      <c r="BK2200" s="249"/>
      <c r="BL2200" s="249"/>
      <c r="BM2200" s="249"/>
      <c r="BN2200" s="249"/>
      <c r="BO2200" s="249"/>
      <c r="BP2200" s="249"/>
      <c r="BQ2200" s="249"/>
      <c r="BR2200" s="249"/>
      <c r="BS2200" s="249"/>
      <c r="BT2200" s="249"/>
      <c r="BU2200" s="249"/>
      <c r="BV2200" s="249"/>
      <c r="BW2200" s="249"/>
      <c r="BX2200" s="249"/>
      <c r="BY2200" s="249"/>
      <c r="BZ2200" s="249"/>
      <c r="CE2200" s="249"/>
    </row>
    <row r="2201" spans="1:83" ht="14.4" x14ac:dyDescent="0.3">
      <c r="A2201" s="271"/>
      <c r="B2201" s="272"/>
      <c r="C2201" s="274"/>
      <c r="D2201" s="274"/>
      <c r="E2201" s="274"/>
      <c r="F2201" s="274"/>
      <c r="G2201" s="274"/>
      <c r="H2201" s="274"/>
      <c r="I2201" s="274"/>
      <c r="J2201" s="274"/>
      <c r="K2201" s="274"/>
      <c r="L2201" s="274"/>
      <c r="M2201" s="274"/>
      <c r="BE2201" s="270"/>
      <c r="BH2201" s="249"/>
      <c r="BI2201" s="249"/>
      <c r="BJ2201" s="249"/>
      <c r="BK2201" s="249"/>
      <c r="BL2201" s="249"/>
      <c r="BM2201" s="249"/>
      <c r="BN2201" s="249"/>
      <c r="BO2201" s="249"/>
      <c r="BP2201" s="249"/>
      <c r="BQ2201" s="249"/>
      <c r="BR2201" s="249"/>
      <c r="BS2201" s="249"/>
      <c r="BT2201" s="249"/>
      <c r="BU2201" s="249"/>
      <c r="BV2201" s="249"/>
      <c r="BW2201" s="249"/>
      <c r="BX2201" s="249"/>
      <c r="BY2201" s="249"/>
      <c r="BZ2201" s="249"/>
      <c r="CE2201" s="249"/>
    </row>
    <row r="2202" spans="1:83" ht="14.4" x14ac:dyDescent="0.3">
      <c r="A2202" s="271"/>
      <c r="B2202" s="272"/>
      <c r="C2202" s="274"/>
      <c r="D2202" s="274"/>
      <c r="E2202" s="274"/>
      <c r="F2202" s="274"/>
      <c r="G2202" s="274"/>
      <c r="H2202" s="274"/>
      <c r="I2202" s="274"/>
      <c r="J2202" s="274"/>
      <c r="K2202" s="274"/>
      <c r="L2202" s="274"/>
      <c r="M2202" s="274"/>
      <c r="BE2202" s="270"/>
      <c r="BH2202" s="249"/>
      <c r="BI2202" s="249"/>
      <c r="BJ2202" s="249"/>
      <c r="BK2202" s="249"/>
      <c r="BL2202" s="249"/>
      <c r="BM2202" s="249"/>
      <c r="BN2202" s="249"/>
      <c r="BO2202" s="249"/>
      <c r="BP2202" s="249"/>
      <c r="BQ2202" s="249"/>
      <c r="BR2202" s="249"/>
      <c r="BS2202" s="249"/>
      <c r="BT2202" s="249"/>
      <c r="BU2202" s="249"/>
      <c r="BV2202" s="249"/>
      <c r="BW2202" s="249"/>
      <c r="BX2202" s="249"/>
      <c r="BY2202" s="249"/>
      <c r="BZ2202" s="249"/>
      <c r="CE2202" s="249"/>
    </row>
    <row r="2203" spans="1:83" ht="14.4" x14ac:dyDescent="0.3">
      <c r="A2203" s="271"/>
      <c r="B2203" s="272"/>
      <c r="C2203" s="274"/>
      <c r="D2203" s="274"/>
      <c r="E2203" s="274"/>
      <c r="F2203" s="274"/>
      <c r="G2203" s="274"/>
      <c r="H2203" s="274"/>
      <c r="I2203" s="274"/>
      <c r="J2203" s="274"/>
      <c r="K2203" s="274"/>
      <c r="L2203" s="274"/>
      <c r="M2203" s="274"/>
      <c r="BE2203" s="270"/>
      <c r="BH2203" s="249"/>
      <c r="BI2203" s="249"/>
      <c r="BJ2203" s="249"/>
      <c r="BK2203" s="249"/>
      <c r="BL2203" s="249"/>
      <c r="BM2203" s="249"/>
      <c r="BN2203" s="249"/>
      <c r="BO2203" s="249"/>
      <c r="BP2203" s="249"/>
      <c r="BQ2203" s="249"/>
      <c r="BR2203" s="249"/>
      <c r="BS2203" s="249"/>
      <c r="BT2203" s="249"/>
      <c r="BU2203" s="249"/>
      <c r="BV2203" s="249"/>
      <c r="BW2203" s="249"/>
      <c r="BX2203" s="249"/>
      <c r="BY2203" s="249"/>
      <c r="BZ2203" s="249"/>
      <c r="CE2203" s="249"/>
    </row>
    <row r="2204" spans="1:83" ht="14.4" x14ac:dyDescent="0.3">
      <c r="A2204" s="271"/>
      <c r="B2204" s="272"/>
      <c r="C2204" s="274"/>
      <c r="D2204" s="274"/>
      <c r="E2204" s="274"/>
      <c r="F2204" s="274"/>
      <c r="G2204" s="274"/>
      <c r="H2204" s="274"/>
      <c r="I2204" s="274"/>
      <c r="J2204" s="274"/>
      <c r="K2204" s="274"/>
      <c r="L2204" s="274"/>
      <c r="M2204" s="274"/>
      <c r="BE2204" s="270"/>
      <c r="BH2204" s="249"/>
      <c r="BI2204" s="249"/>
      <c r="BJ2204" s="249"/>
      <c r="BK2204" s="249"/>
      <c r="BL2204" s="249"/>
      <c r="BM2204" s="249"/>
      <c r="BN2204" s="249"/>
      <c r="BO2204" s="249"/>
      <c r="BP2204" s="249"/>
      <c r="BQ2204" s="249"/>
      <c r="BR2204" s="249"/>
      <c r="BS2204" s="249"/>
      <c r="BT2204" s="249"/>
      <c r="BU2204" s="249"/>
      <c r="BV2204" s="249"/>
      <c r="BW2204" s="249"/>
      <c r="BX2204" s="249"/>
      <c r="BY2204" s="249"/>
      <c r="BZ2204" s="249"/>
      <c r="CE2204" s="249"/>
    </row>
    <row r="2205" spans="1:83" ht="14.4" x14ac:dyDescent="0.3">
      <c r="A2205" s="271"/>
      <c r="B2205" s="272"/>
      <c r="C2205" s="274"/>
      <c r="D2205" s="274"/>
      <c r="E2205" s="274"/>
      <c r="F2205" s="274"/>
      <c r="G2205" s="274"/>
      <c r="H2205" s="274"/>
      <c r="I2205" s="274"/>
      <c r="J2205" s="274"/>
      <c r="K2205" s="274"/>
      <c r="L2205" s="274"/>
      <c r="M2205" s="274"/>
      <c r="BE2205" s="270"/>
      <c r="BH2205" s="249"/>
      <c r="BI2205" s="249"/>
      <c r="BJ2205" s="249"/>
      <c r="BK2205" s="249"/>
      <c r="BL2205" s="249"/>
      <c r="BM2205" s="249"/>
      <c r="BN2205" s="249"/>
      <c r="BO2205" s="249"/>
      <c r="BP2205" s="249"/>
      <c r="BQ2205" s="249"/>
      <c r="BR2205" s="249"/>
      <c r="BS2205" s="249"/>
      <c r="BT2205" s="249"/>
      <c r="BU2205" s="249"/>
      <c r="BV2205" s="249"/>
      <c r="BW2205" s="249"/>
      <c r="BX2205" s="249"/>
      <c r="BY2205" s="249"/>
      <c r="BZ2205" s="249"/>
      <c r="CE2205" s="249"/>
    </row>
    <row r="2206" spans="1:83" ht="14.4" x14ac:dyDescent="0.3">
      <c r="A2206" s="271"/>
      <c r="B2206" s="272"/>
      <c r="C2206" s="274"/>
      <c r="D2206" s="274"/>
      <c r="E2206" s="274"/>
      <c r="F2206" s="274"/>
      <c r="G2206" s="274"/>
      <c r="H2206" s="274"/>
      <c r="I2206" s="274"/>
      <c r="J2206" s="274"/>
      <c r="K2206" s="274"/>
      <c r="L2206" s="274"/>
      <c r="M2206" s="274"/>
      <c r="BE2206" s="270"/>
      <c r="BH2206" s="240"/>
      <c r="BI2206" s="240"/>
      <c r="BJ2206" s="240"/>
      <c r="BK2206" s="240"/>
      <c r="BL2206" s="240"/>
      <c r="BM2206" s="240"/>
      <c r="BN2206" s="240"/>
      <c r="BO2206" s="240"/>
      <c r="BP2206" s="240"/>
      <c r="BQ2206" s="240"/>
      <c r="BR2206" s="240"/>
      <c r="BS2206" s="240"/>
      <c r="BT2206" s="240"/>
      <c r="BU2206" s="240"/>
      <c r="BV2206" s="239"/>
      <c r="BW2206" s="240"/>
      <c r="BX2206" s="240"/>
      <c r="BY2206" s="240"/>
      <c r="BZ2206" s="240"/>
      <c r="CA2206" s="241"/>
      <c r="CB2206" s="241"/>
      <c r="CC2206" s="241"/>
      <c r="CD2206" s="241"/>
      <c r="CE2206" s="240"/>
    </row>
    <row r="2207" spans="1:83" ht="14.4" x14ac:dyDescent="0.3">
      <c r="A2207" s="271"/>
      <c r="B2207" s="272"/>
      <c r="C2207" s="274"/>
      <c r="D2207" s="274"/>
      <c r="E2207" s="274"/>
      <c r="F2207" s="274"/>
      <c r="G2207" s="274"/>
      <c r="H2207" s="274"/>
      <c r="I2207" s="274"/>
      <c r="J2207" s="274"/>
      <c r="K2207" s="274"/>
      <c r="L2207" s="274"/>
      <c r="M2207" s="274"/>
      <c r="BE2207" s="270"/>
      <c r="BH2207" s="249"/>
      <c r="BI2207" s="249"/>
      <c r="BJ2207" s="249"/>
      <c r="BK2207" s="249"/>
      <c r="BL2207" s="249"/>
      <c r="BM2207" s="249"/>
      <c r="BN2207" s="249"/>
      <c r="BO2207" s="249"/>
      <c r="BP2207" s="249"/>
      <c r="BQ2207" s="249"/>
      <c r="BR2207" s="249"/>
      <c r="BS2207" s="249"/>
      <c r="BT2207" s="249"/>
      <c r="BU2207" s="249"/>
      <c r="BV2207" s="249"/>
      <c r="BW2207" s="249"/>
      <c r="BX2207" s="249"/>
      <c r="BY2207" s="249"/>
      <c r="BZ2207" s="249"/>
      <c r="CE2207" s="249"/>
    </row>
    <row r="2208" spans="1:83" ht="14.4" x14ac:dyDescent="0.3">
      <c r="A2208" s="271"/>
      <c r="B2208" s="272"/>
      <c r="C2208" s="274"/>
      <c r="D2208" s="274"/>
      <c r="E2208" s="274"/>
      <c r="F2208" s="274"/>
      <c r="G2208" s="274"/>
      <c r="H2208" s="274"/>
      <c r="I2208" s="274"/>
      <c r="J2208" s="274"/>
      <c r="K2208" s="274"/>
      <c r="L2208" s="274"/>
      <c r="M2208" s="274"/>
      <c r="BE2208" s="270"/>
      <c r="BH2208" s="240"/>
      <c r="BI2208" s="240"/>
      <c r="BJ2208" s="240"/>
      <c r="BK2208" s="240"/>
      <c r="BL2208" s="240"/>
      <c r="BM2208" s="240"/>
      <c r="BN2208" s="240"/>
      <c r="BO2208" s="240"/>
      <c r="BP2208" s="240"/>
      <c r="BQ2208" s="240"/>
      <c r="BR2208" s="240"/>
      <c r="BS2208" s="240"/>
      <c r="BT2208" s="240"/>
      <c r="BU2208" s="240"/>
      <c r="BV2208" s="239"/>
      <c r="BW2208" s="240"/>
      <c r="BX2208" s="240"/>
      <c r="BY2208" s="240"/>
      <c r="BZ2208" s="240"/>
      <c r="CA2208" s="241"/>
      <c r="CB2208" s="241"/>
      <c r="CC2208" s="241"/>
      <c r="CD2208" s="241"/>
      <c r="CE2208" s="240"/>
    </row>
    <row r="2209" spans="1:83" ht="14.4" x14ac:dyDescent="0.3">
      <c r="A2209" s="271"/>
      <c r="B2209" s="272"/>
      <c r="C2209" s="274"/>
      <c r="D2209" s="274"/>
      <c r="E2209" s="274"/>
      <c r="F2209" s="274"/>
      <c r="G2209" s="274"/>
      <c r="H2209" s="274"/>
      <c r="I2209" s="274"/>
      <c r="J2209" s="274"/>
      <c r="K2209" s="274"/>
      <c r="L2209" s="274"/>
      <c r="M2209" s="274"/>
      <c r="BE2209" s="270"/>
      <c r="BH2209" s="249"/>
      <c r="BI2209" s="249"/>
      <c r="BJ2209" s="249"/>
      <c r="BK2209" s="249"/>
      <c r="BL2209" s="249"/>
      <c r="BM2209" s="249"/>
      <c r="BN2209" s="249"/>
      <c r="BO2209" s="249"/>
      <c r="BP2209" s="249"/>
      <c r="BQ2209" s="249"/>
      <c r="BR2209" s="249"/>
      <c r="BS2209" s="249"/>
      <c r="BT2209" s="249"/>
      <c r="BU2209" s="249"/>
      <c r="BV2209" s="249"/>
      <c r="BW2209" s="249"/>
      <c r="BX2209" s="249"/>
      <c r="BY2209" s="249"/>
      <c r="BZ2209" s="249"/>
      <c r="CE2209" s="249"/>
    </row>
    <row r="2210" spans="1:83" ht="14.4" x14ac:dyDescent="0.3">
      <c r="A2210" s="271"/>
      <c r="B2210" s="272"/>
      <c r="C2210" s="274"/>
      <c r="D2210" s="274"/>
      <c r="E2210" s="274"/>
      <c r="F2210" s="274"/>
      <c r="G2210" s="274"/>
      <c r="H2210" s="274"/>
      <c r="I2210" s="274"/>
      <c r="J2210" s="274"/>
      <c r="K2210" s="274"/>
      <c r="L2210" s="274"/>
      <c r="M2210" s="274"/>
      <c r="BE2210" s="270"/>
      <c r="BH2210" s="240"/>
      <c r="BI2210" s="240"/>
      <c r="BJ2210" s="240"/>
      <c r="BK2210" s="240"/>
      <c r="BL2210" s="240"/>
      <c r="BM2210" s="240"/>
      <c r="BN2210" s="240"/>
      <c r="BO2210" s="240"/>
      <c r="BP2210" s="240"/>
      <c r="BQ2210" s="240"/>
      <c r="BR2210" s="240"/>
      <c r="BS2210" s="240"/>
      <c r="BT2210" s="240"/>
      <c r="BU2210" s="240"/>
      <c r="BV2210" s="239"/>
      <c r="BW2210" s="240"/>
      <c r="BX2210" s="240"/>
      <c r="BY2210" s="240"/>
      <c r="BZ2210" s="240"/>
      <c r="CA2210" s="241"/>
      <c r="CB2210" s="241"/>
      <c r="CC2210" s="241"/>
      <c r="CD2210" s="241"/>
      <c r="CE2210" s="240"/>
    </row>
    <row r="2211" spans="1:83" ht="14.4" x14ac:dyDescent="0.3">
      <c r="A2211" s="271"/>
      <c r="B2211" s="272"/>
      <c r="C2211" s="274"/>
      <c r="D2211" s="274"/>
      <c r="E2211" s="274"/>
      <c r="F2211" s="274"/>
      <c r="G2211" s="274"/>
      <c r="H2211" s="274"/>
      <c r="I2211" s="274"/>
      <c r="J2211" s="274"/>
      <c r="K2211" s="274"/>
      <c r="L2211" s="274"/>
      <c r="M2211" s="274"/>
      <c r="BE2211" s="270"/>
      <c r="BH2211" s="240"/>
      <c r="BI2211" s="240"/>
      <c r="BJ2211" s="240"/>
      <c r="BK2211" s="240"/>
      <c r="BL2211" s="240"/>
      <c r="BM2211" s="240"/>
      <c r="BN2211" s="240"/>
      <c r="BO2211" s="240"/>
      <c r="BP2211" s="240"/>
      <c r="BQ2211" s="240"/>
      <c r="BR2211" s="240"/>
      <c r="BS2211" s="240"/>
      <c r="BT2211" s="240"/>
      <c r="BU2211" s="240"/>
      <c r="BV2211" s="239"/>
      <c r="BW2211" s="240"/>
      <c r="BX2211" s="240"/>
      <c r="BY2211" s="240"/>
      <c r="BZ2211" s="240"/>
      <c r="CA2211" s="241"/>
      <c r="CB2211" s="241"/>
      <c r="CC2211" s="241"/>
      <c r="CD2211" s="241"/>
      <c r="CE2211" s="240"/>
    </row>
    <row r="2212" spans="1:83" ht="14.4" x14ac:dyDescent="0.3">
      <c r="A2212" s="271"/>
      <c r="B2212" s="272"/>
      <c r="C2212" s="274"/>
      <c r="D2212" s="274"/>
      <c r="E2212" s="274"/>
      <c r="F2212" s="274"/>
      <c r="G2212" s="274"/>
      <c r="H2212" s="274"/>
      <c r="I2212" s="274"/>
      <c r="J2212" s="274"/>
      <c r="K2212" s="274"/>
      <c r="L2212" s="274"/>
      <c r="M2212" s="274"/>
      <c r="BE2212" s="270"/>
      <c r="BH2212" s="249"/>
      <c r="BI2212" s="249"/>
      <c r="BJ2212" s="249"/>
      <c r="BK2212" s="249"/>
      <c r="BL2212" s="249"/>
      <c r="BM2212" s="249"/>
      <c r="BN2212" s="249"/>
      <c r="BO2212" s="249"/>
      <c r="BP2212" s="249"/>
      <c r="BQ2212" s="249"/>
      <c r="BR2212" s="249"/>
      <c r="BS2212" s="249"/>
      <c r="BT2212" s="249"/>
      <c r="BU2212" s="249"/>
      <c r="BV2212" s="249"/>
      <c r="BW2212" s="249"/>
      <c r="BX2212" s="249"/>
      <c r="BY2212" s="249"/>
      <c r="BZ2212" s="249"/>
      <c r="CE2212" s="249"/>
    </row>
    <row r="2213" spans="1:83" ht="14.4" x14ac:dyDescent="0.3">
      <c r="A2213" s="271"/>
      <c r="B2213" s="272"/>
      <c r="C2213" s="274"/>
      <c r="D2213" s="274"/>
      <c r="E2213" s="274"/>
      <c r="F2213" s="274"/>
      <c r="G2213" s="274"/>
      <c r="H2213" s="274"/>
      <c r="I2213" s="274"/>
      <c r="J2213" s="274"/>
      <c r="K2213" s="274"/>
      <c r="L2213" s="274"/>
      <c r="M2213" s="274"/>
      <c r="BE2213" s="270"/>
      <c r="BH2213" s="249"/>
      <c r="BI2213" s="249"/>
      <c r="BJ2213" s="249"/>
      <c r="BK2213" s="249"/>
      <c r="BL2213" s="249"/>
      <c r="BM2213" s="249"/>
      <c r="BN2213" s="249"/>
      <c r="BO2213" s="249"/>
      <c r="BP2213" s="249"/>
      <c r="BQ2213" s="249"/>
      <c r="BR2213" s="249"/>
      <c r="BS2213" s="249"/>
      <c r="BT2213" s="249"/>
      <c r="BU2213" s="249"/>
      <c r="BV2213" s="249"/>
      <c r="BW2213" s="249"/>
      <c r="BX2213" s="249"/>
      <c r="BY2213" s="249"/>
      <c r="BZ2213" s="249"/>
      <c r="CE2213" s="249"/>
    </row>
    <row r="2214" spans="1:83" ht="14.4" x14ac:dyDescent="0.3">
      <c r="A2214" s="271"/>
      <c r="B2214" s="272"/>
      <c r="C2214" s="274"/>
      <c r="D2214" s="274"/>
      <c r="E2214" s="274"/>
      <c r="F2214" s="274"/>
      <c r="G2214" s="274"/>
      <c r="H2214" s="274"/>
      <c r="I2214" s="274"/>
      <c r="J2214" s="274"/>
      <c r="K2214" s="274"/>
      <c r="L2214" s="274"/>
      <c r="M2214" s="274"/>
      <c r="BE2214" s="270"/>
      <c r="BH2214" s="249"/>
      <c r="BI2214" s="249"/>
      <c r="BJ2214" s="249"/>
      <c r="BK2214" s="249"/>
      <c r="BL2214" s="249"/>
      <c r="BM2214" s="249"/>
      <c r="BN2214" s="249"/>
      <c r="BO2214" s="249"/>
      <c r="BP2214" s="249"/>
      <c r="BQ2214" s="249"/>
      <c r="BR2214" s="249"/>
      <c r="BS2214" s="249"/>
      <c r="BT2214" s="249"/>
      <c r="BU2214" s="249"/>
      <c r="BV2214" s="249"/>
      <c r="BW2214" s="249"/>
      <c r="BX2214" s="249"/>
      <c r="BY2214" s="249"/>
      <c r="BZ2214" s="249"/>
      <c r="CE2214" s="249"/>
    </row>
    <row r="2215" spans="1:83" ht="14.4" x14ac:dyDescent="0.3">
      <c r="A2215" s="271"/>
      <c r="B2215" s="272"/>
      <c r="C2215" s="274"/>
      <c r="D2215" s="274"/>
      <c r="E2215" s="274"/>
      <c r="F2215" s="274"/>
      <c r="G2215" s="274"/>
      <c r="H2215" s="274"/>
      <c r="I2215" s="274"/>
      <c r="J2215" s="274"/>
      <c r="K2215" s="274"/>
      <c r="L2215" s="274"/>
      <c r="M2215" s="274"/>
      <c r="BE2215" s="270"/>
      <c r="BH2215" s="240"/>
      <c r="BI2215" s="240"/>
      <c r="BJ2215" s="240"/>
      <c r="BK2215" s="240"/>
      <c r="BL2215" s="240"/>
      <c r="BM2215" s="240"/>
      <c r="BN2215" s="240"/>
      <c r="BO2215" s="240"/>
      <c r="BP2215" s="240"/>
      <c r="BQ2215" s="240"/>
      <c r="BR2215" s="240"/>
      <c r="BS2215" s="240"/>
      <c r="BT2215" s="240"/>
      <c r="BU2215" s="240"/>
      <c r="BV2215" s="239"/>
      <c r="BW2215" s="240"/>
      <c r="BX2215" s="240"/>
      <c r="BY2215" s="240"/>
      <c r="BZ2215" s="240"/>
      <c r="CA2215" s="241"/>
      <c r="CB2215" s="241"/>
      <c r="CC2215" s="241"/>
      <c r="CD2215" s="241"/>
      <c r="CE2215" s="240"/>
    </row>
    <row r="2216" spans="1:83" ht="14.4" x14ac:dyDescent="0.3">
      <c r="A2216" s="271"/>
      <c r="B2216" s="272"/>
      <c r="C2216" s="274"/>
      <c r="D2216" s="274"/>
      <c r="E2216" s="274"/>
      <c r="F2216" s="274"/>
      <c r="G2216" s="274"/>
      <c r="H2216" s="274"/>
      <c r="I2216" s="274"/>
      <c r="J2216" s="274"/>
      <c r="K2216" s="274"/>
      <c r="L2216" s="274"/>
      <c r="M2216" s="274"/>
      <c r="BE2216" s="270"/>
      <c r="BH2216" s="249"/>
      <c r="BI2216" s="249"/>
      <c r="BJ2216" s="249"/>
      <c r="BK2216" s="249"/>
      <c r="BL2216" s="249"/>
      <c r="BM2216" s="249"/>
      <c r="BN2216" s="249"/>
      <c r="BO2216" s="249"/>
      <c r="BP2216" s="249"/>
      <c r="BQ2216" s="249"/>
      <c r="BR2216" s="249"/>
      <c r="BS2216" s="249"/>
      <c r="BT2216" s="249"/>
      <c r="BU2216" s="249"/>
      <c r="BV2216" s="249"/>
      <c r="BW2216" s="249"/>
      <c r="BX2216" s="249"/>
      <c r="BY2216" s="249"/>
      <c r="BZ2216" s="249"/>
      <c r="CE2216" s="249"/>
    </row>
    <row r="2217" spans="1:83" ht="14.4" x14ac:dyDescent="0.3">
      <c r="A2217" s="271"/>
      <c r="B2217" s="272"/>
      <c r="C2217" s="274"/>
      <c r="D2217" s="274"/>
      <c r="E2217" s="274"/>
      <c r="F2217" s="274"/>
      <c r="G2217" s="274"/>
      <c r="H2217" s="274"/>
      <c r="I2217" s="274"/>
      <c r="J2217" s="274"/>
      <c r="K2217" s="274"/>
      <c r="L2217" s="274"/>
      <c r="M2217" s="274"/>
      <c r="BE2217" s="270"/>
      <c r="BH2217" s="249"/>
      <c r="BI2217" s="249"/>
      <c r="BJ2217" s="249"/>
      <c r="BK2217" s="249"/>
      <c r="BL2217" s="249"/>
      <c r="BM2217" s="249"/>
      <c r="BN2217" s="249"/>
      <c r="BO2217" s="249"/>
      <c r="BP2217" s="249"/>
      <c r="BQ2217" s="249"/>
      <c r="BR2217" s="249"/>
      <c r="BS2217" s="249"/>
      <c r="BT2217" s="249"/>
      <c r="BU2217" s="249"/>
      <c r="BV2217" s="249"/>
      <c r="BW2217" s="249"/>
      <c r="BX2217" s="249"/>
      <c r="BY2217" s="249"/>
      <c r="BZ2217" s="249"/>
      <c r="CE2217" s="249"/>
    </row>
    <row r="2218" spans="1:83" ht="14.4" x14ac:dyDescent="0.3">
      <c r="A2218" s="271"/>
      <c r="B2218" s="272"/>
      <c r="C2218" s="274"/>
      <c r="D2218" s="274"/>
      <c r="E2218" s="274"/>
      <c r="F2218" s="274"/>
      <c r="G2218" s="274"/>
      <c r="H2218" s="274"/>
      <c r="I2218" s="274"/>
      <c r="J2218" s="274"/>
      <c r="K2218" s="274"/>
      <c r="L2218" s="274"/>
      <c r="M2218" s="274"/>
      <c r="BE2218" s="270"/>
      <c r="BH2218" s="240"/>
      <c r="BI2218" s="240"/>
      <c r="BJ2218" s="240"/>
      <c r="BK2218" s="240"/>
      <c r="BL2218" s="240"/>
      <c r="BM2218" s="240"/>
      <c r="BN2218" s="240"/>
      <c r="BO2218" s="240"/>
      <c r="BP2218" s="240"/>
      <c r="BQ2218" s="240"/>
      <c r="BR2218" s="240"/>
      <c r="BS2218" s="240"/>
      <c r="BT2218" s="240"/>
      <c r="BU2218" s="240"/>
      <c r="BV2218" s="239"/>
      <c r="BW2218" s="240"/>
      <c r="BX2218" s="240"/>
      <c r="BY2218" s="240"/>
      <c r="BZ2218" s="240"/>
      <c r="CA2218" s="241"/>
      <c r="CB2218" s="241"/>
      <c r="CC2218" s="241"/>
      <c r="CD2218" s="241"/>
      <c r="CE2218" s="240"/>
    </row>
    <row r="2219" spans="1:83" ht="14.4" x14ac:dyDescent="0.3">
      <c r="A2219" s="271"/>
      <c r="B2219" s="272"/>
      <c r="C2219" s="274"/>
      <c r="D2219" s="274"/>
      <c r="E2219" s="274"/>
      <c r="F2219" s="274"/>
      <c r="G2219" s="274"/>
      <c r="H2219" s="274"/>
      <c r="I2219" s="274"/>
      <c r="J2219" s="274"/>
      <c r="K2219" s="274"/>
      <c r="L2219" s="274"/>
      <c r="M2219" s="274"/>
      <c r="BE2219" s="270"/>
      <c r="BH2219" s="249"/>
      <c r="BI2219" s="249"/>
      <c r="BJ2219" s="249"/>
      <c r="BK2219" s="249"/>
      <c r="BL2219" s="249"/>
      <c r="BM2219" s="249"/>
      <c r="BN2219" s="249"/>
      <c r="BO2219" s="249"/>
      <c r="BP2219" s="249"/>
      <c r="BQ2219" s="249"/>
      <c r="BR2219" s="249"/>
      <c r="BS2219" s="249"/>
      <c r="BT2219" s="249"/>
      <c r="BU2219" s="249"/>
      <c r="BV2219" s="249"/>
      <c r="BW2219" s="249"/>
      <c r="BX2219" s="249"/>
      <c r="BY2219" s="249"/>
      <c r="BZ2219" s="249"/>
      <c r="CE2219" s="249"/>
    </row>
    <row r="2220" spans="1:83" ht="14.4" x14ac:dyDescent="0.3">
      <c r="A2220" s="271"/>
      <c r="B2220" s="272"/>
      <c r="C2220" s="274"/>
      <c r="D2220" s="274"/>
      <c r="E2220" s="274"/>
      <c r="F2220" s="274"/>
      <c r="G2220" s="274"/>
      <c r="H2220" s="274"/>
      <c r="I2220" s="274"/>
      <c r="J2220" s="274"/>
      <c r="K2220" s="274"/>
      <c r="L2220" s="274"/>
      <c r="M2220" s="274"/>
      <c r="BE2220" s="270"/>
      <c r="BH2220" s="240"/>
      <c r="BI2220" s="240"/>
      <c r="BJ2220" s="240"/>
      <c r="BK2220" s="240"/>
      <c r="BL2220" s="240"/>
      <c r="BM2220" s="240"/>
      <c r="BN2220" s="240"/>
      <c r="BO2220" s="240"/>
      <c r="BP2220" s="240"/>
      <c r="BQ2220" s="240"/>
      <c r="BR2220" s="240"/>
      <c r="BS2220" s="240"/>
      <c r="BT2220" s="240"/>
      <c r="BU2220" s="240"/>
      <c r="BV2220" s="239"/>
      <c r="BW2220" s="240"/>
      <c r="BX2220" s="240"/>
      <c r="BY2220" s="240"/>
      <c r="BZ2220" s="240"/>
      <c r="CA2220" s="241"/>
      <c r="CB2220" s="241"/>
      <c r="CC2220" s="241"/>
      <c r="CD2220" s="241"/>
      <c r="CE2220" s="240"/>
    </row>
    <row r="2221" spans="1:83" ht="14.4" x14ac:dyDescent="0.3">
      <c r="A2221" s="271"/>
      <c r="B2221" s="272"/>
      <c r="C2221" s="274"/>
      <c r="D2221" s="274"/>
      <c r="E2221" s="274"/>
      <c r="F2221" s="274"/>
      <c r="G2221" s="274"/>
      <c r="H2221" s="274"/>
      <c r="I2221" s="274"/>
      <c r="J2221" s="274"/>
      <c r="K2221" s="274"/>
      <c r="L2221" s="274"/>
      <c r="M2221" s="274"/>
      <c r="BE2221" s="270"/>
      <c r="BH2221" s="240"/>
      <c r="BI2221" s="240"/>
      <c r="BJ2221" s="240"/>
      <c r="BK2221" s="240"/>
      <c r="BL2221" s="240"/>
      <c r="BM2221" s="240"/>
      <c r="BN2221" s="240"/>
      <c r="BO2221" s="240"/>
      <c r="BP2221" s="240"/>
      <c r="BQ2221" s="240"/>
      <c r="BR2221" s="240"/>
      <c r="BS2221" s="240"/>
      <c r="BT2221" s="240"/>
      <c r="BU2221" s="240"/>
      <c r="BV2221" s="239"/>
      <c r="BW2221" s="240"/>
      <c r="BX2221" s="240"/>
      <c r="BY2221" s="240"/>
      <c r="BZ2221" s="240"/>
      <c r="CA2221" s="241"/>
      <c r="CB2221" s="241"/>
      <c r="CC2221" s="241"/>
      <c r="CD2221" s="241"/>
      <c r="CE2221" s="240"/>
    </row>
    <row r="2222" spans="1:83" ht="14.4" x14ac:dyDescent="0.3">
      <c r="A2222" s="271"/>
      <c r="B2222" s="272"/>
      <c r="C2222" s="274"/>
      <c r="D2222" s="274"/>
      <c r="E2222" s="274"/>
      <c r="F2222" s="274"/>
      <c r="G2222" s="274"/>
      <c r="H2222" s="274"/>
      <c r="I2222" s="274"/>
      <c r="J2222" s="274"/>
      <c r="K2222" s="274"/>
      <c r="L2222" s="274"/>
      <c r="M2222" s="274"/>
      <c r="BE2222" s="270"/>
      <c r="BH2222" s="249"/>
      <c r="BI2222" s="249"/>
      <c r="BJ2222" s="249"/>
      <c r="BK2222" s="249"/>
      <c r="BL2222" s="249"/>
      <c r="BM2222" s="249"/>
      <c r="BN2222" s="249"/>
      <c r="BO2222" s="249"/>
      <c r="BP2222" s="249"/>
      <c r="BQ2222" s="249"/>
      <c r="BR2222" s="249"/>
      <c r="BS2222" s="249"/>
      <c r="BT2222" s="249"/>
      <c r="BU2222" s="249"/>
      <c r="BV2222" s="249"/>
      <c r="BW2222" s="249"/>
      <c r="BX2222" s="249"/>
      <c r="BY2222" s="249"/>
      <c r="BZ2222" s="249"/>
      <c r="CE2222" s="249"/>
    </row>
    <row r="2223" spans="1:83" ht="14.4" x14ac:dyDescent="0.3">
      <c r="A2223" s="271"/>
      <c r="B2223" s="272"/>
      <c r="C2223" s="274"/>
      <c r="D2223" s="274"/>
      <c r="E2223" s="274"/>
      <c r="F2223" s="274"/>
      <c r="G2223" s="274"/>
      <c r="H2223" s="274"/>
      <c r="I2223" s="274"/>
      <c r="J2223" s="274"/>
      <c r="K2223" s="274"/>
      <c r="L2223" s="274"/>
      <c r="M2223" s="274"/>
      <c r="BE2223" s="270"/>
      <c r="BH2223" s="249"/>
      <c r="BI2223" s="249"/>
      <c r="BJ2223" s="249"/>
      <c r="BK2223" s="249"/>
      <c r="BL2223" s="249"/>
      <c r="BM2223" s="249"/>
      <c r="BN2223" s="249"/>
      <c r="BO2223" s="249"/>
      <c r="BP2223" s="249"/>
      <c r="BQ2223" s="249"/>
      <c r="BR2223" s="249"/>
      <c r="BS2223" s="249"/>
      <c r="BT2223" s="249"/>
      <c r="BU2223" s="249"/>
      <c r="BV2223" s="249"/>
      <c r="BW2223" s="249"/>
      <c r="BX2223" s="249"/>
      <c r="BY2223" s="249"/>
      <c r="BZ2223" s="249"/>
      <c r="CE2223" s="249"/>
    </row>
    <row r="2224" spans="1:83" ht="14.4" x14ac:dyDescent="0.3">
      <c r="A2224" s="271"/>
      <c r="B2224" s="272"/>
      <c r="C2224" s="274"/>
      <c r="D2224" s="274"/>
      <c r="E2224" s="274"/>
      <c r="F2224" s="274"/>
      <c r="G2224" s="274"/>
      <c r="H2224" s="274"/>
      <c r="I2224" s="274"/>
      <c r="J2224" s="274"/>
      <c r="K2224" s="274"/>
      <c r="L2224" s="274"/>
      <c r="M2224" s="274"/>
      <c r="BE2224" s="270"/>
      <c r="BH2224" s="240"/>
      <c r="BI2224" s="240"/>
      <c r="BJ2224" s="240"/>
      <c r="BK2224" s="240"/>
      <c r="BL2224" s="240"/>
      <c r="BM2224" s="240"/>
      <c r="BN2224" s="240"/>
      <c r="BO2224" s="240"/>
      <c r="BP2224" s="240"/>
      <c r="BQ2224" s="240"/>
      <c r="BR2224" s="240"/>
      <c r="BS2224" s="240"/>
      <c r="BT2224" s="240"/>
      <c r="BU2224" s="240"/>
      <c r="BV2224" s="239"/>
      <c r="BW2224" s="240"/>
      <c r="BX2224" s="240"/>
      <c r="BY2224" s="240"/>
      <c r="BZ2224" s="240"/>
      <c r="CA2224" s="241"/>
      <c r="CB2224" s="241"/>
      <c r="CC2224" s="241"/>
      <c r="CD2224" s="241"/>
      <c r="CE2224" s="240"/>
    </row>
    <row r="2225" spans="1:83" ht="14.4" x14ac:dyDescent="0.3">
      <c r="A2225" s="271"/>
      <c r="B2225" s="272"/>
      <c r="C2225" s="274"/>
      <c r="D2225" s="274"/>
      <c r="E2225" s="274"/>
      <c r="F2225" s="274"/>
      <c r="G2225" s="274"/>
      <c r="H2225" s="274"/>
      <c r="I2225" s="274"/>
      <c r="J2225" s="274"/>
      <c r="K2225" s="274"/>
      <c r="L2225" s="274"/>
      <c r="M2225" s="274"/>
      <c r="BE2225" s="270"/>
      <c r="BH2225" s="249"/>
      <c r="BI2225" s="249"/>
      <c r="BJ2225" s="249"/>
      <c r="BK2225" s="249"/>
      <c r="BL2225" s="249"/>
      <c r="BM2225" s="249"/>
      <c r="BN2225" s="249"/>
      <c r="BO2225" s="249"/>
      <c r="BP2225" s="249"/>
      <c r="BQ2225" s="249"/>
      <c r="BR2225" s="249"/>
      <c r="BS2225" s="249"/>
      <c r="BT2225" s="249"/>
      <c r="BU2225" s="249"/>
      <c r="BV2225" s="249"/>
      <c r="BW2225" s="249"/>
      <c r="BX2225" s="249"/>
      <c r="BY2225" s="249"/>
      <c r="BZ2225" s="249"/>
      <c r="CE2225" s="249"/>
    </row>
    <row r="2226" spans="1:83" ht="14.4" x14ac:dyDescent="0.3">
      <c r="A2226" s="271"/>
      <c r="B2226" s="272"/>
      <c r="C2226" s="274"/>
      <c r="D2226" s="274"/>
      <c r="E2226" s="274"/>
      <c r="F2226" s="274"/>
      <c r="G2226" s="274"/>
      <c r="H2226" s="274"/>
      <c r="I2226" s="274"/>
      <c r="J2226" s="274"/>
      <c r="K2226" s="274"/>
      <c r="L2226" s="274"/>
      <c r="M2226" s="274"/>
      <c r="BE2226" s="270"/>
      <c r="BH2226" s="249"/>
      <c r="BI2226" s="249"/>
      <c r="BJ2226" s="249"/>
      <c r="BK2226" s="249"/>
      <c r="BL2226" s="249"/>
      <c r="BM2226" s="249"/>
      <c r="BN2226" s="249"/>
      <c r="BO2226" s="249"/>
      <c r="BP2226" s="249"/>
      <c r="BQ2226" s="249"/>
      <c r="BR2226" s="249"/>
      <c r="BS2226" s="249"/>
      <c r="BT2226" s="249"/>
      <c r="BU2226" s="249"/>
      <c r="BV2226" s="249"/>
      <c r="BW2226" s="249"/>
      <c r="BX2226" s="249"/>
      <c r="BY2226" s="249"/>
      <c r="BZ2226" s="249"/>
      <c r="CE2226" s="249"/>
    </row>
    <row r="2227" spans="1:83" ht="14.4" x14ac:dyDescent="0.3">
      <c r="A2227" s="271"/>
      <c r="B2227" s="272"/>
      <c r="C2227" s="274"/>
      <c r="D2227" s="274"/>
      <c r="E2227" s="274"/>
      <c r="F2227" s="274"/>
      <c r="G2227" s="274"/>
      <c r="H2227" s="274"/>
      <c r="I2227" s="274"/>
      <c r="J2227" s="274"/>
      <c r="K2227" s="274"/>
      <c r="L2227" s="274"/>
      <c r="M2227" s="274"/>
      <c r="BE2227" s="270"/>
      <c r="BH2227" s="249"/>
      <c r="BI2227" s="249"/>
      <c r="BJ2227" s="249"/>
      <c r="BK2227" s="249"/>
      <c r="BL2227" s="249"/>
      <c r="BM2227" s="249"/>
      <c r="BN2227" s="249"/>
      <c r="BO2227" s="249"/>
      <c r="BP2227" s="249"/>
      <c r="BQ2227" s="249"/>
      <c r="BR2227" s="249"/>
      <c r="BS2227" s="249"/>
      <c r="BT2227" s="249"/>
      <c r="BU2227" s="249"/>
      <c r="BV2227" s="249"/>
      <c r="BW2227" s="249"/>
      <c r="BX2227" s="249"/>
      <c r="BY2227" s="249"/>
      <c r="BZ2227" s="249"/>
      <c r="CE2227" s="249"/>
    </row>
    <row r="2228" spans="1:83" ht="14.4" x14ac:dyDescent="0.3">
      <c r="A2228" s="271"/>
      <c r="B2228" s="272"/>
      <c r="C2228" s="274"/>
      <c r="D2228" s="274"/>
      <c r="E2228" s="274"/>
      <c r="F2228" s="274"/>
      <c r="G2228" s="274"/>
      <c r="H2228" s="274"/>
      <c r="I2228" s="274"/>
      <c r="J2228" s="274"/>
      <c r="K2228" s="274"/>
      <c r="L2228" s="274"/>
      <c r="M2228" s="274"/>
      <c r="BE2228" s="270"/>
      <c r="BH2228" s="249"/>
      <c r="BI2228" s="249"/>
      <c r="BJ2228" s="249"/>
      <c r="BK2228" s="249"/>
      <c r="BL2228" s="249"/>
      <c r="BM2228" s="249"/>
      <c r="BN2228" s="249"/>
      <c r="BO2228" s="249"/>
      <c r="BP2228" s="249"/>
      <c r="BQ2228" s="249"/>
      <c r="BR2228" s="249"/>
      <c r="BS2228" s="249"/>
      <c r="BT2228" s="249"/>
      <c r="BU2228" s="249"/>
      <c r="BV2228" s="249"/>
      <c r="BW2228" s="249"/>
      <c r="BX2228" s="249"/>
      <c r="BY2228" s="249"/>
      <c r="BZ2228" s="249"/>
      <c r="CE2228" s="249"/>
    </row>
    <row r="2229" spans="1:83" ht="14.4" x14ac:dyDescent="0.3">
      <c r="A2229" s="271"/>
      <c r="B2229" s="272"/>
      <c r="C2229" s="274"/>
      <c r="D2229" s="274"/>
      <c r="E2229" s="274"/>
      <c r="F2229" s="274"/>
      <c r="G2229" s="274"/>
      <c r="H2229" s="274"/>
      <c r="I2229" s="274"/>
      <c r="J2229" s="274"/>
      <c r="K2229" s="274"/>
      <c r="L2229" s="274"/>
      <c r="M2229" s="274"/>
      <c r="BE2229" s="270"/>
      <c r="BH2229" s="240"/>
      <c r="BI2229" s="240"/>
      <c r="BJ2229" s="240"/>
      <c r="BK2229" s="240"/>
      <c r="BL2229" s="240"/>
      <c r="BM2229" s="240"/>
      <c r="BN2229" s="240"/>
      <c r="BO2229" s="240"/>
      <c r="BP2229" s="240"/>
      <c r="BQ2229" s="240"/>
      <c r="BR2229" s="240"/>
      <c r="BS2229" s="240"/>
      <c r="BT2229" s="240"/>
      <c r="BU2229" s="240"/>
      <c r="BV2229" s="239"/>
      <c r="BW2229" s="240"/>
      <c r="BX2229" s="240"/>
      <c r="BY2229" s="240"/>
      <c r="BZ2229" s="240"/>
      <c r="CA2229" s="241"/>
      <c r="CB2229" s="241"/>
      <c r="CC2229" s="241"/>
      <c r="CD2229" s="241"/>
      <c r="CE2229" s="240"/>
    </row>
    <row r="2230" spans="1:83" ht="14.4" x14ac:dyDescent="0.3">
      <c r="A2230" s="271"/>
      <c r="B2230" s="272"/>
      <c r="C2230" s="274"/>
      <c r="D2230" s="274"/>
      <c r="E2230" s="274"/>
      <c r="F2230" s="274"/>
      <c r="G2230" s="274"/>
      <c r="H2230" s="274"/>
      <c r="I2230" s="274"/>
      <c r="J2230" s="274"/>
      <c r="K2230" s="274"/>
      <c r="L2230" s="274"/>
      <c r="M2230" s="274"/>
      <c r="BE2230" s="270"/>
      <c r="BH2230" s="240"/>
      <c r="BI2230" s="240"/>
      <c r="BJ2230" s="240"/>
      <c r="BK2230" s="240"/>
      <c r="BL2230" s="240"/>
      <c r="BM2230" s="240"/>
      <c r="BN2230" s="240"/>
      <c r="BO2230" s="240"/>
      <c r="BP2230" s="240"/>
      <c r="BQ2230" s="240"/>
      <c r="BR2230" s="240"/>
      <c r="BS2230" s="240"/>
      <c r="BT2230" s="240"/>
      <c r="BU2230" s="240"/>
      <c r="BV2230" s="239"/>
      <c r="BW2230" s="240"/>
      <c r="BX2230" s="240"/>
      <c r="BY2230" s="240"/>
      <c r="BZ2230" s="240"/>
      <c r="CA2230" s="241"/>
      <c r="CB2230" s="241"/>
      <c r="CC2230" s="241"/>
      <c r="CD2230" s="241"/>
      <c r="CE2230" s="240"/>
    </row>
    <row r="2231" spans="1:83" ht="14.4" x14ac:dyDescent="0.3">
      <c r="A2231" s="271"/>
      <c r="B2231" s="272"/>
      <c r="C2231" s="274"/>
      <c r="D2231" s="274"/>
      <c r="E2231" s="274"/>
      <c r="F2231" s="274"/>
      <c r="G2231" s="274"/>
      <c r="H2231" s="274"/>
      <c r="I2231" s="274"/>
      <c r="J2231" s="274"/>
      <c r="K2231" s="274"/>
      <c r="L2231" s="274"/>
      <c r="M2231" s="274"/>
      <c r="BE2231" s="270"/>
      <c r="BH2231" s="240"/>
      <c r="BI2231" s="240"/>
      <c r="BJ2231" s="240"/>
      <c r="BK2231" s="240"/>
      <c r="BL2231" s="240"/>
      <c r="BM2231" s="240"/>
      <c r="BN2231" s="240"/>
      <c r="BO2231" s="240"/>
      <c r="BP2231" s="240"/>
      <c r="BQ2231" s="240"/>
      <c r="BR2231" s="240"/>
      <c r="BS2231" s="240"/>
      <c r="BT2231" s="240"/>
      <c r="BU2231" s="240"/>
      <c r="BV2231" s="239"/>
      <c r="BW2231" s="240"/>
      <c r="BX2231" s="240"/>
      <c r="BY2231" s="240"/>
      <c r="BZ2231" s="240"/>
      <c r="CA2231" s="241"/>
      <c r="CB2231" s="241"/>
      <c r="CC2231" s="241"/>
      <c r="CD2231" s="241"/>
      <c r="CE2231" s="240"/>
    </row>
    <row r="2232" spans="1:83" ht="14.4" x14ac:dyDescent="0.3">
      <c r="A2232" s="271"/>
      <c r="B2232" s="272"/>
      <c r="C2232" s="274"/>
      <c r="D2232" s="274"/>
      <c r="E2232" s="274"/>
      <c r="F2232" s="274"/>
      <c r="G2232" s="274"/>
      <c r="H2232" s="274"/>
      <c r="I2232" s="274"/>
      <c r="J2232" s="274"/>
      <c r="K2232" s="274"/>
      <c r="L2232" s="274"/>
      <c r="M2232" s="274"/>
      <c r="BE2232" s="270"/>
      <c r="BH2232" s="249"/>
      <c r="BI2232" s="249"/>
      <c r="BJ2232" s="249"/>
      <c r="BK2232" s="249"/>
      <c r="BL2232" s="249"/>
      <c r="BM2232" s="249"/>
      <c r="BN2232" s="249"/>
      <c r="BO2232" s="249"/>
      <c r="BP2232" s="249"/>
      <c r="BQ2232" s="249"/>
      <c r="BR2232" s="249"/>
      <c r="BS2232" s="249"/>
      <c r="BT2232" s="249"/>
      <c r="BU2232" s="249"/>
      <c r="BV2232" s="249"/>
      <c r="BW2232" s="249"/>
      <c r="BX2232" s="249"/>
      <c r="BY2232" s="249"/>
      <c r="BZ2232" s="249"/>
      <c r="CE2232" s="249"/>
    </row>
    <row r="2233" spans="1:83" ht="14.4" x14ac:dyDescent="0.3">
      <c r="A2233" s="271"/>
      <c r="B2233" s="272"/>
      <c r="C2233" s="274"/>
      <c r="D2233" s="274"/>
      <c r="E2233" s="274"/>
      <c r="F2233" s="274"/>
      <c r="G2233" s="274"/>
      <c r="H2233" s="274"/>
      <c r="I2233" s="274"/>
      <c r="J2233" s="274"/>
      <c r="K2233" s="274"/>
      <c r="L2233" s="274"/>
      <c r="M2233" s="274"/>
      <c r="BE2233" s="270"/>
      <c r="BH2233" s="249"/>
      <c r="BI2233" s="249"/>
      <c r="BJ2233" s="249"/>
      <c r="BK2233" s="249"/>
      <c r="BL2233" s="249"/>
      <c r="BM2233" s="249"/>
      <c r="BN2233" s="249"/>
      <c r="BO2233" s="249"/>
      <c r="BP2233" s="249"/>
      <c r="BQ2233" s="249"/>
      <c r="BR2233" s="249"/>
      <c r="BS2233" s="249"/>
      <c r="BT2233" s="249"/>
      <c r="BU2233" s="249"/>
      <c r="BV2233" s="249"/>
      <c r="BW2233" s="249"/>
      <c r="BX2233" s="249"/>
      <c r="BY2233" s="249"/>
      <c r="BZ2233" s="249"/>
      <c r="CE2233" s="249"/>
    </row>
    <row r="2234" spans="1:83" ht="14.4" x14ac:dyDescent="0.3">
      <c r="A2234" s="271"/>
      <c r="B2234" s="272"/>
      <c r="C2234" s="274"/>
      <c r="D2234" s="274"/>
      <c r="E2234" s="274"/>
      <c r="F2234" s="274"/>
      <c r="G2234" s="274"/>
      <c r="H2234" s="274"/>
      <c r="I2234" s="274"/>
      <c r="J2234" s="274"/>
      <c r="K2234" s="274"/>
      <c r="L2234" s="274"/>
      <c r="M2234" s="274"/>
      <c r="BE2234" s="270"/>
      <c r="BH2234" s="249"/>
      <c r="BI2234" s="249"/>
      <c r="BJ2234" s="249"/>
      <c r="BK2234" s="249"/>
      <c r="BL2234" s="249"/>
      <c r="BM2234" s="249"/>
      <c r="BN2234" s="249"/>
      <c r="BO2234" s="249"/>
      <c r="BP2234" s="249"/>
      <c r="BQ2234" s="249"/>
      <c r="BR2234" s="249"/>
      <c r="BS2234" s="249"/>
      <c r="BT2234" s="249"/>
      <c r="BU2234" s="249"/>
      <c r="BV2234" s="249"/>
      <c r="BW2234" s="249"/>
      <c r="BX2234" s="249"/>
      <c r="BY2234" s="249"/>
      <c r="BZ2234" s="249"/>
      <c r="CE2234" s="249"/>
    </row>
    <row r="2235" spans="1:83" ht="14.4" x14ac:dyDescent="0.3">
      <c r="A2235" s="271"/>
      <c r="B2235" s="272"/>
      <c r="C2235" s="274"/>
      <c r="D2235" s="274"/>
      <c r="E2235" s="274"/>
      <c r="F2235" s="274"/>
      <c r="G2235" s="274"/>
      <c r="H2235" s="274"/>
      <c r="I2235" s="274"/>
      <c r="J2235" s="274"/>
      <c r="K2235" s="274"/>
      <c r="L2235" s="274"/>
      <c r="M2235" s="274"/>
      <c r="BE2235" s="270"/>
      <c r="BH2235" s="240"/>
      <c r="BI2235" s="240"/>
      <c r="BJ2235" s="240"/>
      <c r="BK2235" s="240"/>
      <c r="BL2235" s="240"/>
      <c r="BM2235" s="240"/>
      <c r="BN2235" s="240"/>
      <c r="BO2235" s="240"/>
      <c r="BP2235" s="240"/>
      <c r="BQ2235" s="240"/>
      <c r="BR2235" s="240"/>
      <c r="BS2235" s="240"/>
      <c r="BT2235" s="240"/>
      <c r="BU2235" s="240"/>
      <c r="BV2235" s="239"/>
      <c r="BW2235" s="240"/>
      <c r="BX2235" s="240"/>
      <c r="BY2235" s="240"/>
      <c r="BZ2235" s="240"/>
      <c r="CA2235" s="241"/>
      <c r="CB2235" s="241"/>
      <c r="CC2235" s="241"/>
      <c r="CD2235" s="241"/>
      <c r="CE2235" s="240"/>
    </row>
    <row r="2236" spans="1:83" ht="14.4" x14ac:dyDescent="0.3">
      <c r="A2236" s="271"/>
      <c r="B2236" s="272"/>
      <c r="C2236" s="274"/>
      <c r="D2236" s="274"/>
      <c r="E2236" s="274"/>
      <c r="F2236" s="274"/>
      <c r="G2236" s="274"/>
      <c r="H2236" s="274"/>
      <c r="I2236" s="274"/>
      <c r="J2236" s="274"/>
      <c r="K2236" s="274"/>
      <c r="L2236" s="274"/>
      <c r="M2236" s="274"/>
      <c r="BE2236" s="270"/>
      <c r="BH2236" s="249"/>
      <c r="BI2236" s="249"/>
      <c r="BJ2236" s="249"/>
      <c r="BK2236" s="249"/>
      <c r="BL2236" s="249"/>
      <c r="BM2236" s="249"/>
      <c r="BN2236" s="249"/>
      <c r="BO2236" s="249"/>
      <c r="BP2236" s="249"/>
      <c r="BQ2236" s="249"/>
      <c r="BR2236" s="249"/>
      <c r="BS2236" s="249"/>
      <c r="BT2236" s="249"/>
      <c r="BU2236" s="249"/>
      <c r="BV2236" s="249"/>
      <c r="BW2236" s="249"/>
      <c r="BX2236" s="249"/>
      <c r="BY2236" s="249"/>
      <c r="BZ2236" s="249"/>
      <c r="CE2236" s="249"/>
    </row>
    <row r="2237" spans="1:83" ht="14.4" x14ac:dyDescent="0.3">
      <c r="A2237" s="271"/>
      <c r="B2237" s="272"/>
      <c r="C2237" s="274"/>
      <c r="D2237" s="274"/>
      <c r="E2237" s="274"/>
      <c r="F2237" s="274"/>
      <c r="G2237" s="274"/>
      <c r="H2237" s="274"/>
      <c r="I2237" s="274"/>
      <c r="J2237" s="274"/>
      <c r="K2237" s="274"/>
      <c r="L2237" s="274"/>
      <c r="M2237" s="274"/>
      <c r="BE2237" s="270"/>
      <c r="BH2237" s="249"/>
      <c r="BI2237" s="249"/>
      <c r="BJ2237" s="249"/>
      <c r="BK2237" s="249"/>
      <c r="BL2237" s="249"/>
      <c r="BM2237" s="249"/>
      <c r="BN2237" s="249"/>
      <c r="BO2237" s="249"/>
      <c r="BP2237" s="249"/>
      <c r="BQ2237" s="249"/>
      <c r="BR2237" s="249"/>
      <c r="BS2237" s="249"/>
      <c r="BT2237" s="249"/>
      <c r="BU2237" s="249"/>
      <c r="BV2237" s="249"/>
      <c r="BW2237" s="249"/>
      <c r="BX2237" s="249"/>
      <c r="BY2237" s="249"/>
      <c r="BZ2237" s="249"/>
      <c r="CE2237" s="249"/>
    </row>
    <row r="2238" spans="1:83" ht="14.4" x14ac:dyDescent="0.3">
      <c r="A2238" s="271"/>
      <c r="B2238" s="272"/>
      <c r="C2238" s="274"/>
      <c r="D2238" s="274"/>
      <c r="E2238" s="274"/>
      <c r="F2238" s="274"/>
      <c r="G2238" s="274"/>
      <c r="H2238" s="274"/>
      <c r="I2238" s="274"/>
      <c r="J2238" s="274"/>
      <c r="K2238" s="274"/>
      <c r="L2238" s="274"/>
      <c r="M2238" s="274"/>
      <c r="BE2238" s="270"/>
      <c r="BH2238" s="240"/>
      <c r="BI2238" s="240"/>
      <c r="BJ2238" s="240"/>
      <c r="BK2238" s="240"/>
      <c r="BL2238" s="240"/>
      <c r="BM2238" s="240"/>
      <c r="BN2238" s="240"/>
      <c r="BO2238" s="240"/>
      <c r="BP2238" s="240"/>
      <c r="BQ2238" s="240"/>
      <c r="BR2238" s="240"/>
      <c r="BS2238" s="240"/>
      <c r="BT2238" s="240"/>
      <c r="BU2238" s="240"/>
      <c r="BV2238" s="239"/>
      <c r="BW2238" s="240"/>
      <c r="BX2238" s="240"/>
      <c r="BY2238" s="240"/>
      <c r="BZ2238" s="240"/>
      <c r="CA2238" s="241"/>
      <c r="CB2238" s="241"/>
      <c r="CC2238" s="241"/>
      <c r="CD2238" s="241"/>
      <c r="CE2238" s="240"/>
    </row>
    <row r="2239" spans="1:83" ht="14.4" x14ac:dyDescent="0.3">
      <c r="A2239" s="271"/>
      <c r="B2239" s="272"/>
      <c r="C2239" s="274"/>
      <c r="D2239" s="274"/>
      <c r="E2239" s="274"/>
      <c r="F2239" s="274"/>
      <c r="G2239" s="274"/>
      <c r="H2239" s="274"/>
      <c r="I2239" s="274"/>
      <c r="J2239" s="274"/>
      <c r="K2239" s="274"/>
      <c r="L2239" s="274"/>
      <c r="M2239" s="274"/>
      <c r="BE2239" s="270"/>
      <c r="BH2239" s="240"/>
      <c r="BI2239" s="240"/>
      <c r="BJ2239" s="240"/>
      <c r="BK2239" s="240"/>
      <c r="BL2239" s="240"/>
      <c r="BM2239" s="240"/>
      <c r="BN2239" s="240"/>
      <c r="BO2239" s="240"/>
      <c r="BP2239" s="240"/>
      <c r="BQ2239" s="240"/>
      <c r="BR2239" s="240"/>
      <c r="BS2239" s="240"/>
      <c r="BT2239" s="240"/>
      <c r="BU2239" s="240"/>
      <c r="BV2239" s="239"/>
      <c r="BW2239" s="240"/>
      <c r="BX2239" s="240"/>
      <c r="BY2239" s="240"/>
      <c r="BZ2239" s="240"/>
      <c r="CA2239" s="241"/>
      <c r="CB2239" s="241"/>
      <c r="CC2239" s="241"/>
      <c r="CD2239" s="241"/>
      <c r="CE2239" s="240"/>
    </row>
    <row r="2240" spans="1:83" ht="13.95" customHeight="1" x14ac:dyDescent="0.3">
      <c r="A2240" s="271"/>
      <c r="B2240" s="272"/>
      <c r="C2240" s="274"/>
      <c r="D2240" s="274"/>
      <c r="E2240" s="274"/>
      <c r="F2240" s="274"/>
      <c r="G2240" s="274"/>
      <c r="H2240" s="274"/>
      <c r="I2240" s="274"/>
      <c r="J2240" s="274"/>
      <c r="K2240" s="274"/>
      <c r="L2240" s="274"/>
      <c r="M2240" s="274"/>
      <c r="BE2240" s="270"/>
      <c r="BH2240" s="249"/>
      <c r="BI2240" s="249"/>
      <c r="BJ2240" s="249"/>
      <c r="BK2240" s="249"/>
      <c r="BL2240" s="249"/>
      <c r="BM2240" s="249"/>
      <c r="BN2240" s="249"/>
      <c r="BO2240" s="249"/>
      <c r="BP2240" s="249"/>
      <c r="BQ2240" s="249"/>
      <c r="BR2240" s="249"/>
      <c r="BS2240" s="249"/>
      <c r="BT2240" s="249"/>
      <c r="BU2240" s="249"/>
      <c r="BV2240" s="249"/>
      <c r="BW2240" s="249"/>
      <c r="BX2240" s="249"/>
      <c r="BY2240" s="249"/>
      <c r="BZ2240" s="249"/>
      <c r="CE2240" s="249"/>
    </row>
    <row r="2241" spans="1:83" ht="14.4" x14ac:dyDescent="0.3">
      <c r="A2241" s="271"/>
      <c r="B2241" s="272"/>
      <c r="C2241" s="274"/>
      <c r="D2241" s="274"/>
      <c r="E2241" s="274"/>
      <c r="F2241" s="274"/>
      <c r="G2241" s="274"/>
      <c r="H2241" s="274"/>
      <c r="I2241" s="274"/>
      <c r="J2241" s="274"/>
      <c r="K2241" s="274"/>
      <c r="L2241" s="274"/>
      <c r="M2241" s="274"/>
      <c r="BE2241" s="270"/>
      <c r="BH2241" s="249"/>
      <c r="BI2241" s="249"/>
      <c r="BJ2241" s="249"/>
      <c r="BK2241" s="249"/>
      <c r="BL2241" s="249"/>
      <c r="BM2241" s="249"/>
      <c r="BN2241" s="249"/>
      <c r="BO2241" s="249"/>
      <c r="BP2241" s="249"/>
      <c r="BQ2241" s="249"/>
      <c r="BR2241" s="249"/>
      <c r="BS2241" s="249"/>
      <c r="BT2241" s="249"/>
      <c r="BU2241" s="249"/>
      <c r="BV2241" s="249"/>
      <c r="BW2241" s="249"/>
      <c r="BX2241" s="249"/>
      <c r="BY2241" s="249"/>
      <c r="BZ2241" s="249"/>
      <c r="CE2241" s="249"/>
    </row>
    <row r="2242" spans="1:83" ht="14.4" x14ac:dyDescent="0.3">
      <c r="A2242" s="271"/>
      <c r="B2242" s="272"/>
      <c r="C2242" s="274"/>
      <c r="D2242" s="274"/>
      <c r="E2242" s="274"/>
      <c r="F2242" s="274"/>
      <c r="G2242" s="274"/>
      <c r="H2242" s="274"/>
      <c r="I2242" s="274"/>
      <c r="J2242" s="274"/>
      <c r="K2242" s="274"/>
      <c r="L2242" s="274"/>
      <c r="M2242" s="274"/>
      <c r="BE2242" s="270"/>
      <c r="BH2242" s="249"/>
      <c r="BI2242" s="249"/>
      <c r="BJ2242" s="249"/>
      <c r="BK2242" s="249"/>
      <c r="BL2242" s="249"/>
      <c r="BM2242" s="249"/>
      <c r="BN2242" s="249"/>
      <c r="BO2242" s="249"/>
      <c r="BP2242" s="249"/>
      <c r="BQ2242" s="249"/>
      <c r="BR2242" s="249"/>
      <c r="BS2242" s="249"/>
      <c r="BT2242" s="249"/>
      <c r="BU2242" s="249"/>
      <c r="BV2242" s="249"/>
      <c r="BW2242" s="249"/>
      <c r="BX2242" s="249"/>
      <c r="BY2242" s="249"/>
      <c r="BZ2242" s="249"/>
      <c r="CE2242" s="249"/>
    </row>
    <row r="2243" spans="1:83" ht="14.4" x14ac:dyDescent="0.3">
      <c r="A2243" s="271"/>
      <c r="B2243" s="272"/>
      <c r="C2243" s="274"/>
      <c r="D2243" s="274"/>
      <c r="E2243" s="274"/>
      <c r="F2243" s="274"/>
      <c r="G2243" s="274"/>
      <c r="H2243" s="274"/>
      <c r="I2243" s="274"/>
      <c r="J2243" s="274"/>
      <c r="K2243" s="274"/>
      <c r="L2243" s="274"/>
      <c r="M2243" s="274"/>
      <c r="BE2243" s="270"/>
      <c r="BH2243" s="240"/>
      <c r="BI2243" s="240"/>
      <c r="BJ2243" s="240"/>
      <c r="BK2243" s="240"/>
      <c r="BL2243" s="240"/>
      <c r="BM2243" s="240"/>
      <c r="BN2243" s="240"/>
      <c r="BO2243" s="240"/>
      <c r="BP2243" s="240"/>
      <c r="BQ2243" s="240"/>
      <c r="BR2243" s="240"/>
      <c r="BS2243" s="240"/>
      <c r="BT2243" s="240"/>
      <c r="BU2243" s="240"/>
      <c r="BV2243" s="239"/>
      <c r="BW2243" s="240"/>
      <c r="BX2243" s="240"/>
      <c r="BY2243" s="240"/>
      <c r="BZ2243" s="240"/>
      <c r="CA2243" s="241"/>
      <c r="CB2243" s="241"/>
      <c r="CC2243" s="241"/>
      <c r="CD2243" s="241"/>
      <c r="CE2243" s="240"/>
    </row>
    <row r="2244" spans="1:83" ht="14.4" x14ac:dyDescent="0.3">
      <c r="A2244" s="271"/>
      <c r="B2244" s="272"/>
      <c r="C2244" s="274"/>
      <c r="D2244" s="274"/>
      <c r="E2244" s="274"/>
      <c r="F2244" s="274"/>
      <c r="G2244" s="274"/>
      <c r="H2244" s="274"/>
      <c r="I2244" s="274"/>
      <c r="J2244" s="274"/>
      <c r="K2244" s="274"/>
      <c r="L2244" s="274"/>
      <c r="M2244" s="274"/>
      <c r="BE2244" s="270"/>
      <c r="BH2244" s="249"/>
      <c r="BI2244" s="249"/>
      <c r="BJ2244" s="249"/>
      <c r="BK2244" s="249"/>
      <c r="BL2244" s="249"/>
      <c r="BM2244" s="249"/>
      <c r="BN2244" s="249"/>
      <c r="BO2244" s="249"/>
      <c r="BP2244" s="249"/>
      <c r="BQ2244" s="249"/>
      <c r="BR2244" s="249"/>
      <c r="BS2244" s="249"/>
      <c r="BT2244" s="249"/>
      <c r="BU2244" s="249"/>
      <c r="BV2244" s="249"/>
      <c r="BW2244" s="249"/>
      <c r="BX2244" s="249"/>
      <c r="BY2244" s="249"/>
      <c r="BZ2244" s="249"/>
      <c r="CE2244" s="249"/>
    </row>
    <row r="2245" spans="1:83" ht="14.4" x14ac:dyDescent="0.3">
      <c r="A2245" s="271"/>
      <c r="B2245" s="272"/>
      <c r="C2245" s="274"/>
      <c r="D2245" s="274"/>
      <c r="E2245" s="274"/>
      <c r="F2245" s="274"/>
      <c r="G2245" s="274"/>
      <c r="H2245" s="274"/>
      <c r="I2245" s="274"/>
      <c r="J2245" s="274"/>
      <c r="K2245" s="274"/>
      <c r="L2245" s="274"/>
      <c r="M2245" s="274"/>
      <c r="BE2245" s="270"/>
      <c r="BH2245" s="240"/>
      <c r="BI2245" s="240"/>
      <c r="BJ2245" s="240"/>
      <c r="BK2245" s="240"/>
      <c r="BL2245" s="240"/>
      <c r="BM2245" s="240"/>
      <c r="BN2245" s="240"/>
      <c r="BO2245" s="240"/>
      <c r="BP2245" s="240"/>
      <c r="BQ2245" s="240"/>
      <c r="BR2245" s="240"/>
      <c r="BS2245" s="240"/>
      <c r="BT2245" s="240"/>
      <c r="BU2245" s="240"/>
      <c r="BV2245" s="239"/>
      <c r="BW2245" s="240"/>
      <c r="BX2245" s="240"/>
      <c r="BY2245" s="240"/>
      <c r="BZ2245" s="240"/>
      <c r="CA2245" s="241"/>
      <c r="CB2245" s="241"/>
      <c r="CC2245" s="241"/>
      <c r="CD2245" s="241"/>
      <c r="CE2245" s="240"/>
    </row>
    <row r="2246" spans="1:83" ht="14.4" x14ac:dyDescent="0.3">
      <c r="A2246" s="271"/>
      <c r="B2246" s="272"/>
      <c r="C2246" s="274"/>
      <c r="D2246" s="274"/>
      <c r="E2246" s="274"/>
      <c r="F2246" s="274"/>
      <c r="G2246" s="274"/>
      <c r="H2246" s="274"/>
      <c r="I2246" s="274"/>
      <c r="J2246" s="274"/>
      <c r="K2246" s="274"/>
      <c r="L2246" s="274"/>
      <c r="M2246" s="274"/>
      <c r="BE2246" s="270"/>
      <c r="BH2246" s="240"/>
      <c r="BI2246" s="240"/>
      <c r="BJ2246" s="240"/>
      <c r="BK2246" s="240"/>
      <c r="BL2246" s="240"/>
      <c r="BM2246" s="240"/>
      <c r="BN2246" s="240"/>
      <c r="BO2246" s="240"/>
      <c r="BP2246" s="240"/>
      <c r="BQ2246" s="240"/>
      <c r="BR2246" s="240"/>
      <c r="BS2246" s="240"/>
      <c r="BT2246" s="240"/>
      <c r="BU2246" s="240"/>
      <c r="BV2246" s="239"/>
      <c r="BW2246" s="240"/>
      <c r="BX2246" s="240"/>
      <c r="BY2246" s="240"/>
      <c r="BZ2246" s="240"/>
      <c r="CA2246" s="241"/>
      <c r="CB2246" s="241"/>
      <c r="CC2246" s="241"/>
      <c r="CD2246" s="241"/>
      <c r="CE2246" s="240"/>
    </row>
    <row r="2247" spans="1:83" ht="14.4" x14ac:dyDescent="0.3">
      <c r="A2247" s="271"/>
      <c r="B2247" s="272"/>
      <c r="C2247" s="274"/>
      <c r="D2247" s="274"/>
      <c r="E2247" s="274"/>
      <c r="F2247" s="274"/>
      <c r="G2247" s="274"/>
      <c r="H2247" s="274"/>
      <c r="I2247" s="274"/>
      <c r="J2247" s="274"/>
      <c r="K2247" s="274"/>
      <c r="L2247" s="274"/>
      <c r="M2247" s="274"/>
      <c r="BE2247" s="270"/>
      <c r="BH2247" s="249"/>
      <c r="BI2247" s="249"/>
      <c r="BJ2247" s="249"/>
      <c r="BK2247" s="249"/>
      <c r="BL2247" s="249"/>
      <c r="BM2247" s="249"/>
      <c r="BN2247" s="249"/>
      <c r="BO2247" s="249"/>
      <c r="BP2247" s="249"/>
      <c r="BQ2247" s="249"/>
      <c r="BR2247" s="249"/>
      <c r="BS2247" s="249"/>
      <c r="BT2247" s="249"/>
      <c r="BU2247" s="249"/>
      <c r="BV2247" s="249"/>
      <c r="BW2247" s="249"/>
      <c r="BX2247" s="249"/>
      <c r="BY2247" s="249"/>
      <c r="BZ2247" s="249"/>
      <c r="CE2247" s="249"/>
    </row>
    <row r="2248" spans="1:83" ht="14.4" x14ac:dyDescent="0.3">
      <c r="A2248" s="271"/>
      <c r="B2248" s="272"/>
      <c r="C2248" s="274"/>
      <c r="D2248" s="274"/>
      <c r="E2248" s="274"/>
      <c r="F2248" s="274"/>
      <c r="G2248" s="274"/>
      <c r="H2248" s="274"/>
      <c r="I2248" s="274"/>
      <c r="J2248" s="274"/>
      <c r="K2248" s="274"/>
      <c r="L2248" s="274"/>
      <c r="M2248" s="274"/>
      <c r="BE2248" s="270"/>
      <c r="BH2248" s="249"/>
      <c r="BI2248" s="249"/>
      <c r="BJ2248" s="249"/>
      <c r="BK2248" s="249"/>
      <c r="BL2248" s="249"/>
      <c r="BM2248" s="249"/>
      <c r="BN2248" s="249"/>
      <c r="BO2248" s="249"/>
      <c r="BP2248" s="249"/>
      <c r="BQ2248" s="249"/>
      <c r="BR2248" s="249"/>
      <c r="BS2248" s="249"/>
      <c r="BT2248" s="249"/>
      <c r="BU2248" s="249"/>
      <c r="BV2248" s="249"/>
      <c r="BW2248" s="249"/>
      <c r="BX2248" s="249"/>
      <c r="BY2248" s="249"/>
      <c r="BZ2248" s="249"/>
      <c r="CE2248" s="249"/>
    </row>
    <row r="2249" spans="1:83" ht="14.4" x14ac:dyDescent="0.3">
      <c r="A2249" s="271"/>
      <c r="B2249" s="270"/>
      <c r="C2249" s="274"/>
      <c r="D2249" s="274"/>
      <c r="E2249" s="274"/>
      <c r="F2249" s="274"/>
      <c r="G2249" s="274"/>
      <c r="H2249" s="274"/>
      <c r="I2249" s="274"/>
      <c r="J2249" s="274"/>
      <c r="K2249" s="274"/>
      <c r="L2249" s="274"/>
      <c r="M2249" s="274"/>
      <c r="N2249" s="274"/>
      <c r="O2249" s="274"/>
      <c r="P2249" s="274"/>
      <c r="Q2249" s="274"/>
      <c r="R2249" s="274"/>
      <c r="S2249" s="274"/>
      <c r="T2249" s="274"/>
      <c r="U2249" s="274"/>
      <c r="V2249" s="274"/>
      <c r="W2249" s="274"/>
      <c r="X2249" s="274"/>
      <c r="Y2249" s="274"/>
      <c r="Z2249" s="274"/>
      <c r="AA2249" s="274"/>
      <c r="BE2249" s="270"/>
      <c r="BH2249" s="240"/>
      <c r="BI2249" s="240"/>
      <c r="BJ2249" s="240"/>
      <c r="BK2249" s="240"/>
      <c r="BL2249" s="240"/>
      <c r="BM2249" s="240"/>
      <c r="BN2249" s="240"/>
      <c r="BO2249" s="240"/>
      <c r="BP2249" s="240"/>
      <c r="BQ2249" s="240"/>
      <c r="BR2249" s="240"/>
      <c r="BS2249" s="240"/>
      <c r="BT2249" s="240"/>
      <c r="BU2249" s="240"/>
      <c r="BV2249" s="239"/>
      <c r="BW2249" s="240"/>
      <c r="BX2249" s="240"/>
      <c r="BY2249" s="240"/>
      <c r="BZ2249" s="240"/>
      <c r="CA2249" s="241"/>
      <c r="CB2249" s="241"/>
      <c r="CC2249" s="241"/>
      <c r="CD2249" s="241"/>
      <c r="CE2249" s="240"/>
    </row>
    <row r="2250" spans="1:83" ht="14.4" x14ac:dyDescent="0.3">
      <c r="A2250" s="271"/>
      <c r="B2250" s="270"/>
      <c r="C2250" s="274"/>
      <c r="D2250" s="274"/>
      <c r="E2250" s="274"/>
      <c r="F2250" s="274"/>
      <c r="G2250" s="274"/>
      <c r="H2250" s="274"/>
      <c r="I2250" s="274"/>
      <c r="J2250" s="274"/>
      <c r="K2250" s="274"/>
      <c r="L2250" s="274"/>
      <c r="M2250" s="274"/>
      <c r="N2250" s="274"/>
      <c r="O2250" s="274"/>
      <c r="P2250" s="274"/>
      <c r="Q2250" s="274"/>
      <c r="R2250" s="274"/>
      <c r="S2250" s="274"/>
      <c r="T2250" s="274"/>
      <c r="U2250" s="274"/>
      <c r="V2250" s="274"/>
      <c r="W2250" s="274"/>
      <c r="X2250" s="274"/>
      <c r="Y2250" s="274"/>
      <c r="Z2250" s="274"/>
      <c r="AA2250" s="274"/>
      <c r="BE2250" s="270"/>
      <c r="BH2250" s="249"/>
      <c r="BI2250" s="249"/>
      <c r="BJ2250" s="249"/>
      <c r="BK2250" s="249"/>
      <c r="BL2250" s="249"/>
      <c r="BM2250" s="249"/>
      <c r="BN2250" s="249"/>
      <c r="BO2250" s="249"/>
      <c r="BP2250" s="249"/>
      <c r="BQ2250" s="249"/>
      <c r="BR2250" s="249"/>
      <c r="BS2250" s="249"/>
      <c r="BT2250" s="249"/>
      <c r="BU2250" s="249"/>
      <c r="BV2250" s="249"/>
      <c r="BW2250" s="249"/>
      <c r="BX2250" s="249"/>
      <c r="BY2250" s="249"/>
      <c r="BZ2250" s="249"/>
      <c r="CE2250" s="249"/>
    </row>
    <row r="2251" spans="1:83" ht="14.4" x14ac:dyDescent="0.3">
      <c r="A2251" s="271"/>
      <c r="B2251" s="272"/>
      <c r="C2251" s="274"/>
      <c r="D2251" s="274"/>
      <c r="E2251" s="274"/>
      <c r="F2251" s="274"/>
      <c r="G2251" s="274"/>
      <c r="H2251" s="274"/>
      <c r="I2251" s="274"/>
      <c r="J2251" s="274"/>
      <c r="K2251" s="274"/>
      <c r="L2251" s="274"/>
      <c r="M2251" s="274"/>
      <c r="BE2251" s="270"/>
      <c r="BH2251" s="240"/>
      <c r="BI2251" s="240"/>
      <c r="BJ2251" s="240"/>
      <c r="BK2251" s="240"/>
      <c r="BL2251" s="240"/>
      <c r="BM2251" s="240"/>
      <c r="BN2251" s="240"/>
      <c r="BO2251" s="240"/>
      <c r="BP2251" s="240"/>
      <c r="BQ2251" s="240"/>
      <c r="BR2251" s="240"/>
      <c r="BS2251" s="240"/>
      <c r="BT2251" s="240"/>
      <c r="BU2251" s="240"/>
      <c r="BV2251" s="239"/>
      <c r="BW2251" s="240"/>
      <c r="BX2251" s="240"/>
      <c r="BY2251" s="240"/>
      <c r="BZ2251" s="240"/>
      <c r="CA2251" s="241"/>
      <c r="CB2251" s="241"/>
      <c r="CC2251" s="241"/>
      <c r="CD2251" s="241"/>
      <c r="CE2251" s="240"/>
    </row>
    <row r="2252" spans="1:83" ht="14.4" x14ac:dyDescent="0.3">
      <c r="A2252" s="271"/>
      <c r="B2252" s="272"/>
      <c r="C2252" s="274"/>
      <c r="D2252" s="274"/>
      <c r="E2252" s="274"/>
      <c r="F2252" s="274"/>
      <c r="G2252" s="274"/>
      <c r="H2252" s="274"/>
      <c r="I2252" s="274"/>
      <c r="J2252" s="274"/>
      <c r="K2252" s="274"/>
      <c r="L2252" s="274"/>
      <c r="M2252" s="274"/>
      <c r="BE2252" s="270"/>
      <c r="BH2252" s="249"/>
      <c r="BI2252" s="249"/>
      <c r="BJ2252" s="249"/>
      <c r="BK2252" s="249"/>
      <c r="BL2252" s="249"/>
      <c r="BM2252" s="249"/>
      <c r="BN2252" s="249"/>
      <c r="BO2252" s="249"/>
      <c r="BP2252" s="249"/>
      <c r="BQ2252" s="249"/>
      <c r="BR2252" s="249"/>
      <c r="BS2252" s="249"/>
      <c r="BT2252" s="249"/>
      <c r="BU2252" s="249"/>
      <c r="BV2252" s="249"/>
      <c r="BW2252" s="249"/>
      <c r="BX2252" s="249"/>
      <c r="BY2252" s="249"/>
      <c r="BZ2252" s="249"/>
      <c r="CE2252" s="249"/>
    </row>
    <row r="2253" spans="1:83" ht="14.4" x14ac:dyDescent="0.3">
      <c r="A2253" s="271"/>
      <c r="B2253" s="272"/>
      <c r="C2253" s="274"/>
      <c r="D2253" s="274"/>
      <c r="E2253" s="274"/>
      <c r="F2253" s="274"/>
      <c r="G2253" s="274"/>
      <c r="H2253" s="274"/>
      <c r="I2253" s="274"/>
      <c r="J2253" s="274"/>
      <c r="K2253" s="274"/>
      <c r="L2253" s="274"/>
      <c r="M2253" s="274"/>
      <c r="BE2253" s="270"/>
      <c r="BH2253" s="249"/>
      <c r="BI2253" s="249"/>
      <c r="BJ2253" s="249"/>
      <c r="BK2253" s="249"/>
      <c r="BL2253" s="249"/>
      <c r="BM2253" s="249"/>
      <c r="BN2253" s="249"/>
      <c r="BO2253" s="249"/>
      <c r="BP2253" s="249"/>
      <c r="BQ2253" s="249"/>
      <c r="BR2253" s="249"/>
      <c r="BS2253" s="249"/>
      <c r="BT2253" s="249"/>
      <c r="BU2253" s="249"/>
      <c r="BV2253" s="249"/>
      <c r="BW2253" s="249"/>
      <c r="BX2253" s="249"/>
      <c r="BY2253" s="249"/>
      <c r="BZ2253" s="249"/>
      <c r="CE2253" s="249"/>
    </row>
    <row r="2254" spans="1:83" ht="14.4" x14ac:dyDescent="0.3">
      <c r="A2254" s="271"/>
      <c r="B2254" s="272"/>
      <c r="C2254" s="274"/>
      <c r="D2254" s="274"/>
      <c r="E2254" s="274"/>
      <c r="F2254" s="274"/>
      <c r="G2254" s="274"/>
      <c r="H2254" s="274"/>
      <c r="I2254" s="274"/>
      <c r="J2254" s="274"/>
      <c r="K2254" s="274"/>
      <c r="L2254" s="274"/>
      <c r="M2254" s="274"/>
      <c r="BE2254" s="270"/>
      <c r="BH2254" s="240"/>
      <c r="BI2254" s="240"/>
      <c r="BJ2254" s="240"/>
      <c r="BK2254" s="240"/>
      <c r="BL2254" s="240"/>
      <c r="BM2254" s="240"/>
      <c r="BN2254" s="240"/>
      <c r="BO2254" s="240"/>
      <c r="BP2254" s="240"/>
      <c r="BQ2254" s="240"/>
      <c r="BR2254" s="240"/>
      <c r="BS2254" s="240"/>
      <c r="BT2254" s="240"/>
      <c r="BU2254" s="240"/>
      <c r="BV2254" s="239"/>
      <c r="BW2254" s="240"/>
      <c r="BX2254" s="240"/>
      <c r="BY2254" s="240"/>
      <c r="BZ2254" s="240"/>
      <c r="CA2254" s="241"/>
      <c r="CB2254" s="241"/>
      <c r="CC2254" s="241"/>
      <c r="CD2254" s="241"/>
      <c r="CE2254" s="240"/>
    </row>
    <row r="2255" spans="1:83" ht="14.4" x14ac:dyDescent="0.3">
      <c r="A2255" s="271"/>
      <c r="B2255" s="272"/>
      <c r="C2255" s="270"/>
      <c r="D2255" s="270"/>
      <c r="E2255" s="270"/>
      <c r="F2255" s="270"/>
      <c r="G2255" s="270"/>
      <c r="H2255" s="270"/>
      <c r="I2255" s="270"/>
      <c r="J2255" s="270"/>
      <c r="K2255" s="270"/>
      <c r="L2255" s="270"/>
      <c r="M2255" s="270"/>
    </row>
    <row r="2256" spans="1:83" ht="14.4" x14ac:dyDescent="0.3">
      <c r="A2256" s="271"/>
      <c r="B2256" s="272"/>
      <c r="C2256" s="270"/>
      <c r="D2256" s="270"/>
      <c r="E2256" s="270"/>
      <c r="F2256" s="270"/>
      <c r="G2256" s="270"/>
      <c r="H2256" s="270"/>
      <c r="I2256" s="270"/>
      <c r="J2256" s="270"/>
      <c r="K2256" s="270"/>
      <c r="L2256" s="270"/>
      <c r="M2256" s="270"/>
      <c r="N2256" s="270"/>
      <c r="O2256" s="270"/>
      <c r="P2256" s="270"/>
      <c r="Q2256" s="270"/>
      <c r="R2256" s="270"/>
      <c r="S2256" s="270"/>
      <c r="T2256" s="270"/>
      <c r="U2256" s="270"/>
      <c r="V2256" s="270"/>
      <c r="W2256" s="270"/>
      <c r="X2256" s="270"/>
      <c r="Y2256" s="270"/>
      <c r="Z2256" s="270"/>
      <c r="AA2256" s="270"/>
    </row>
    <row r="2257" spans="1:49" ht="14.4" x14ac:dyDescent="0.3">
      <c r="A2257" s="271"/>
      <c r="B2257" s="272"/>
      <c r="C2257" s="270"/>
      <c r="D2257" s="270"/>
      <c r="E2257" s="270"/>
      <c r="F2257" s="270"/>
      <c r="G2257" s="270"/>
      <c r="H2257" s="270"/>
      <c r="I2257" s="270"/>
      <c r="J2257" s="270"/>
      <c r="K2257" s="270"/>
      <c r="L2257" s="270"/>
      <c r="M2257" s="270"/>
      <c r="N2257" s="270"/>
      <c r="O2257" s="270"/>
      <c r="P2257" s="270"/>
      <c r="Q2257" s="270"/>
      <c r="R2257" s="270"/>
      <c r="S2257" s="270"/>
      <c r="T2257" s="270"/>
      <c r="U2257" s="270"/>
      <c r="V2257" s="270"/>
      <c r="W2257" s="270"/>
      <c r="X2257" s="270"/>
      <c r="Y2257" s="270"/>
      <c r="Z2257" s="270"/>
      <c r="AA2257" s="270"/>
      <c r="AB2257" s="270"/>
      <c r="AC2257" s="270"/>
      <c r="AD2257" s="270"/>
      <c r="AE2257" s="270"/>
      <c r="AF2257" s="270"/>
      <c r="AG2257" s="270"/>
      <c r="AH2257" s="270"/>
      <c r="AI2257" s="270"/>
      <c r="AJ2257" s="270"/>
      <c r="AK2257" s="270"/>
      <c r="AL2257" s="270"/>
      <c r="AM2257" s="270"/>
      <c r="AN2257" s="270"/>
      <c r="AO2257" s="270"/>
      <c r="AP2257" s="270"/>
      <c r="AQ2257" s="270"/>
      <c r="AR2257" s="270"/>
      <c r="AS2257" s="270"/>
      <c r="AT2257" s="270"/>
      <c r="AU2257" s="270"/>
      <c r="AV2257" s="270"/>
      <c r="AW2257" s="270"/>
    </row>
    <row r="2258" spans="1:49" ht="14.4" x14ac:dyDescent="0.3">
      <c r="A2258" s="271"/>
      <c r="B2258" s="272"/>
      <c r="C2258" s="270"/>
      <c r="D2258" s="270"/>
      <c r="E2258" s="270"/>
      <c r="F2258" s="270"/>
      <c r="G2258" s="270"/>
      <c r="H2258" s="270"/>
      <c r="I2258" s="270"/>
      <c r="J2258" s="270"/>
      <c r="K2258" s="270"/>
      <c r="L2258" s="270"/>
      <c r="M2258" s="270"/>
      <c r="N2258" s="270"/>
      <c r="O2258" s="270"/>
      <c r="P2258" s="270"/>
      <c r="Q2258" s="270"/>
      <c r="R2258" s="270"/>
      <c r="S2258" s="270"/>
      <c r="T2258" s="270"/>
      <c r="U2258" s="270"/>
      <c r="V2258" s="270"/>
      <c r="W2258" s="270"/>
      <c r="X2258" s="270"/>
      <c r="Y2258" s="270"/>
      <c r="Z2258" s="270"/>
      <c r="AA2258" s="270"/>
      <c r="AB2258" s="270"/>
      <c r="AC2258" s="270"/>
      <c r="AD2258" s="270"/>
      <c r="AE2258" s="270"/>
      <c r="AF2258" s="270"/>
      <c r="AG2258" s="270"/>
      <c r="AH2258" s="270"/>
      <c r="AI2258" s="270"/>
      <c r="AJ2258" s="270"/>
      <c r="AK2258" s="270"/>
      <c r="AL2258" s="270"/>
      <c r="AM2258" s="270"/>
      <c r="AN2258" s="270"/>
      <c r="AO2258" s="270"/>
      <c r="AP2258" s="270"/>
      <c r="AQ2258" s="270"/>
      <c r="AR2258" s="270"/>
      <c r="AS2258" s="270"/>
      <c r="AT2258" s="270"/>
      <c r="AU2258" s="270"/>
      <c r="AV2258" s="270"/>
      <c r="AW2258" s="270"/>
    </row>
    <row r="2259" spans="1:49" ht="14.4" x14ac:dyDescent="0.3">
      <c r="A2259" s="271"/>
      <c r="B2259" s="272"/>
      <c r="C2259" s="270"/>
      <c r="D2259" s="270"/>
      <c r="E2259" s="270"/>
      <c r="F2259" s="270"/>
      <c r="G2259" s="270"/>
      <c r="H2259" s="270"/>
      <c r="I2259" s="270"/>
      <c r="J2259" s="270"/>
      <c r="K2259" s="270"/>
      <c r="L2259" s="270"/>
      <c r="M2259" s="270"/>
      <c r="N2259" s="270"/>
      <c r="O2259" s="270"/>
      <c r="P2259" s="270"/>
      <c r="Q2259" s="270"/>
      <c r="R2259" s="270"/>
      <c r="S2259" s="270"/>
      <c r="T2259" s="270"/>
      <c r="U2259" s="270"/>
      <c r="V2259" s="270"/>
      <c r="W2259" s="270"/>
      <c r="X2259" s="270"/>
      <c r="Y2259" s="270"/>
      <c r="Z2259" s="270"/>
      <c r="AA2259" s="270"/>
      <c r="AB2259" s="270"/>
      <c r="AC2259" s="270"/>
      <c r="AD2259" s="270"/>
      <c r="AE2259" s="270"/>
      <c r="AF2259" s="270"/>
      <c r="AG2259" s="270"/>
      <c r="AH2259" s="270"/>
      <c r="AI2259" s="270"/>
      <c r="AJ2259" s="270"/>
      <c r="AK2259" s="270"/>
      <c r="AL2259" s="270"/>
      <c r="AM2259" s="270"/>
      <c r="AN2259" s="270"/>
      <c r="AO2259" s="270"/>
      <c r="AP2259" s="270"/>
      <c r="AQ2259" s="270"/>
      <c r="AR2259" s="270"/>
      <c r="AS2259" s="270"/>
      <c r="AT2259" s="270"/>
      <c r="AU2259" s="270"/>
      <c r="AV2259" s="270"/>
      <c r="AW2259" s="270"/>
    </row>
    <row r="2260" spans="1:49" ht="14.4" x14ac:dyDescent="0.3">
      <c r="A2260" s="271"/>
      <c r="B2260" s="272"/>
      <c r="C2260" s="270"/>
      <c r="D2260" s="270"/>
      <c r="E2260" s="270"/>
      <c r="F2260" s="270"/>
      <c r="G2260" s="270"/>
      <c r="H2260" s="270"/>
      <c r="I2260" s="270"/>
      <c r="J2260" s="270"/>
      <c r="K2260" s="270"/>
      <c r="L2260" s="270"/>
      <c r="M2260" s="270"/>
      <c r="N2260" s="270"/>
      <c r="O2260" s="270"/>
      <c r="P2260" s="270"/>
      <c r="Q2260" s="270"/>
      <c r="R2260" s="270"/>
      <c r="S2260" s="270"/>
      <c r="T2260" s="270"/>
      <c r="U2260" s="270"/>
      <c r="V2260" s="270"/>
      <c r="W2260" s="270"/>
      <c r="X2260" s="270"/>
      <c r="Y2260" s="270"/>
      <c r="Z2260" s="270"/>
      <c r="AA2260" s="270"/>
      <c r="AB2260" s="270"/>
      <c r="AC2260" s="270"/>
      <c r="AD2260" s="270"/>
      <c r="AE2260" s="270"/>
      <c r="AF2260" s="270"/>
      <c r="AG2260" s="270"/>
      <c r="AH2260" s="270"/>
      <c r="AI2260" s="270"/>
      <c r="AJ2260" s="270"/>
      <c r="AK2260" s="270"/>
      <c r="AL2260" s="270"/>
      <c r="AM2260" s="270"/>
      <c r="AN2260" s="270"/>
      <c r="AO2260" s="270"/>
      <c r="AP2260" s="270"/>
      <c r="AQ2260" s="270"/>
      <c r="AR2260" s="270"/>
      <c r="AS2260" s="270"/>
      <c r="AT2260" s="270"/>
      <c r="AU2260" s="270"/>
      <c r="AV2260" s="270"/>
      <c r="AW2260" s="270"/>
    </row>
    <row r="2261" spans="1:49" ht="14.4" x14ac:dyDescent="0.3">
      <c r="A2261" s="271"/>
      <c r="B2261" s="272"/>
      <c r="C2261" s="270"/>
      <c r="D2261" s="270"/>
      <c r="E2261" s="270"/>
      <c r="F2261" s="270"/>
      <c r="G2261" s="270"/>
      <c r="H2261" s="270"/>
      <c r="I2261" s="270"/>
      <c r="J2261" s="270"/>
      <c r="K2261" s="270"/>
      <c r="L2261" s="270"/>
      <c r="M2261" s="270"/>
      <c r="N2261" s="270"/>
      <c r="O2261" s="270"/>
      <c r="P2261" s="270"/>
      <c r="Q2261" s="270"/>
      <c r="R2261" s="270"/>
      <c r="S2261" s="270"/>
      <c r="T2261" s="270"/>
      <c r="U2261" s="270"/>
      <c r="V2261" s="270"/>
      <c r="W2261" s="270"/>
      <c r="X2261" s="270"/>
      <c r="Y2261" s="270"/>
      <c r="Z2261" s="270"/>
      <c r="AA2261" s="270"/>
      <c r="AB2261" s="270"/>
      <c r="AC2261" s="270"/>
      <c r="AD2261" s="270"/>
      <c r="AE2261" s="270"/>
      <c r="AF2261" s="270"/>
      <c r="AG2261" s="270"/>
      <c r="AH2261" s="270"/>
      <c r="AI2261" s="270"/>
      <c r="AJ2261" s="270"/>
      <c r="AK2261" s="270"/>
      <c r="AL2261" s="270"/>
      <c r="AM2261" s="270"/>
      <c r="AN2261" s="270"/>
      <c r="AO2261" s="270"/>
      <c r="AP2261" s="270"/>
      <c r="AQ2261" s="270"/>
      <c r="AR2261" s="270"/>
      <c r="AS2261" s="270"/>
      <c r="AT2261" s="270"/>
      <c r="AU2261" s="270"/>
      <c r="AV2261" s="270"/>
      <c r="AW2261" s="270"/>
    </row>
    <row r="2262" spans="1:49" ht="14.4" x14ac:dyDescent="0.3">
      <c r="A2262" s="271"/>
      <c r="B2262" s="272"/>
      <c r="C2262" s="270"/>
      <c r="D2262" s="270"/>
      <c r="E2262" s="270"/>
      <c r="F2262" s="270"/>
      <c r="G2262" s="270"/>
      <c r="H2262" s="270"/>
      <c r="I2262" s="270"/>
      <c r="J2262" s="270"/>
      <c r="K2262" s="270"/>
      <c r="L2262" s="270"/>
      <c r="M2262" s="270"/>
      <c r="N2262" s="270"/>
      <c r="O2262" s="270"/>
      <c r="P2262" s="270"/>
      <c r="Q2262" s="270"/>
      <c r="R2262" s="270"/>
      <c r="S2262" s="270"/>
      <c r="T2262" s="270"/>
      <c r="U2262" s="270"/>
      <c r="V2262" s="270"/>
      <c r="W2262" s="270"/>
      <c r="X2262" s="270"/>
      <c r="Y2262" s="270"/>
      <c r="Z2262" s="270"/>
      <c r="AA2262" s="270"/>
      <c r="AB2262" s="270"/>
      <c r="AC2262" s="270"/>
      <c r="AD2262" s="270"/>
      <c r="AE2262" s="270"/>
      <c r="AF2262" s="270"/>
      <c r="AG2262" s="270"/>
      <c r="AH2262" s="270"/>
      <c r="AI2262" s="270"/>
      <c r="AJ2262" s="270"/>
      <c r="AK2262" s="270"/>
      <c r="AL2262" s="270"/>
      <c r="AM2262" s="270"/>
      <c r="AN2262" s="270"/>
      <c r="AO2262" s="270"/>
      <c r="AP2262" s="270"/>
      <c r="AQ2262" s="270"/>
      <c r="AR2262" s="270"/>
      <c r="AS2262" s="270"/>
      <c r="AT2262" s="270"/>
      <c r="AU2262" s="270"/>
      <c r="AV2262" s="270"/>
      <c r="AW2262" s="270"/>
    </row>
    <row r="2263" spans="1:49" ht="14.4" x14ac:dyDescent="0.3">
      <c r="A2263" s="271"/>
      <c r="B2263" s="272"/>
      <c r="C2263" s="270"/>
      <c r="D2263" s="270"/>
      <c r="E2263" s="270"/>
      <c r="F2263" s="270"/>
      <c r="G2263" s="270"/>
      <c r="H2263" s="270"/>
      <c r="I2263" s="270"/>
      <c r="J2263" s="270"/>
      <c r="K2263" s="270"/>
      <c r="L2263" s="270"/>
      <c r="M2263" s="270"/>
      <c r="N2263" s="270"/>
      <c r="O2263" s="270"/>
      <c r="P2263" s="270"/>
      <c r="Q2263" s="270"/>
      <c r="R2263" s="270"/>
      <c r="S2263" s="270"/>
      <c r="T2263" s="270"/>
      <c r="U2263" s="270"/>
      <c r="V2263" s="270"/>
      <c r="W2263" s="270"/>
      <c r="X2263" s="270"/>
      <c r="Y2263" s="270"/>
      <c r="Z2263" s="270"/>
      <c r="AA2263" s="270"/>
      <c r="AB2263" s="270"/>
      <c r="AC2263" s="270"/>
      <c r="AD2263" s="270"/>
      <c r="AE2263" s="270"/>
      <c r="AF2263" s="270"/>
      <c r="AG2263" s="270"/>
      <c r="AH2263" s="270"/>
      <c r="AI2263" s="270"/>
      <c r="AJ2263" s="270"/>
      <c r="AK2263" s="270"/>
      <c r="AL2263" s="270"/>
      <c r="AM2263" s="270"/>
      <c r="AN2263" s="270"/>
      <c r="AO2263" s="270"/>
      <c r="AP2263" s="270"/>
      <c r="AQ2263" s="270"/>
      <c r="AR2263" s="270"/>
      <c r="AS2263" s="270"/>
      <c r="AT2263" s="270"/>
      <c r="AU2263" s="270"/>
      <c r="AV2263" s="270"/>
      <c r="AW2263" s="270"/>
    </row>
    <row r="2264" spans="1:49" ht="14.4" x14ac:dyDescent="0.3">
      <c r="A2264" s="271"/>
      <c r="B2264" s="272"/>
      <c r="C2264" s="270"/>
      <c r="D2264" s="270"/>
      <c r="E2264" s="270"/>
      <c r="F2264" s="270"/>
      <c r="G2264" s="270"/>
      <c r="H2264" s="270"/>
      <c r="I2264" s="270"/>
      <c r="J2264" s="270"/>
      <c r="K2264" s="270"/>
      <c r="L2264" s="270"/>
      <c r="M2264" s="270"/>
      <c r="N2264" s="270"/>
      <c r="O2264" s="270"/>
      <c r="P2264" s="270"/>
      <c r="Q2264" s="270"/>
      <c r="R2264" s="270"/>
      <c r="S2264" s="270"/>
      <c r="T2264" s="270"/>
      <c r="U2264" s="270"/>
      <c r="V2264" s="270"/>
      <c r="W2264" s="270"/>
      <c r="X2264" s="270"/>
      <c r="Y2264" s="270"/>
      <c r="Z2264" s="270"/>
      <c r="AA2264" s="270"/>
      <c r="AB2264" s="270"/>
      <c r="AC2264" s="270"/>
      <c r="AD2264" s="270"/>
      <c r="AE2264" s="270"/>
      <c r="AF2264" s="270"/>
      <c r="AG2264" s="270"/>
      <c r="AH2264" s="270"/>
      <c r="AI2264" s="270"/>
      <c r="AJ2264" s="270"/>
      <c r="AK2264" s="270"/>
      <c r="AL2264" s="270"/>
      <c r="AM2264" s="270"/>
      <c r="AN2264" s="270"/>
      <c r="AO2264" s="270"/>
      <c r="AP2264" s="270"/>
      <c r="AQ2264" s="270"/>
      <c r="AR2264" s="270"/>
      <c r="AS2264" s="270"/>
      <c r="AT2264" s="270"/>
      <c r="AU2264" s="270"/>
      <c r="AV2264" s="270"/>
      <c r="AW2264" s="270"/>
    </row>
    <row r="2265" spans="1:49" ht="14.4" x14ac:dyDescent="0.3">
      <c r="A2265" s="271"/>
      <c r="B2265" s="272"/>
      <c r="C2265" s="270"/>
      <c r="D2265" s="270"/>
      <c r="E2265" s="270"/>
      <c r="F2265" s="270"/>
      <c r="G2265" s="270"/>
      <c r="H2265" s="270"/>
      <c r="I2265" s="270"/>
      <c r="J2265" s="270"/>
      <c r="K2265" s="270"/>
      <c r="L2265" s="270"/>
      <c r="M2265" s="270"/>
      <c r="N2265" s="270"/>
      <c r="O2265" s="270"/>
      <c r="P2265" s="270"/>
      <c r="Q2265" s="270"/>
      <c r="R2265" s="270"/>
      <c r="S2265" s="270"/>
      <c r="T2265" s="270"/>
      <c r="U2265" s="270"/>
      <c r="V2265" s="270"/>
      <c r="W2265" s="270"/>
      <c r="X2265" s="270"/>
      <c r="Y2265" s="270"/>
      <c r="Z2265" s="270"/>
      <c r="AA2265" s="270"/>
      <c r="AB2265" s="270"/>
      <c r="AC2265" s="270"/>
      <c r="AD2265" s="270"/>
      <c r="AE2265" s="270"/>
      <c r="AF2265" s="270"/>
      <c r="AG2265" s="270"/>
      <c r="AH2265" s="270"/>
      <c r="AI2265" s="270"/>
      <c r="AJ2265" s="270"/>
      <c r="AK2265" s="270"/>
      <c r="AL2265" s="270"/>
      <c r="AM2265" s="270"/>
      <c r="AN2265" s="270"/>
      <c r="AO2265" s="270"/>
      <c r="AP2265" s="270"/>
      <c r="AQ2265" s="270"/>
      <c r="AR2265" s="270"/>
      <c r="AS2265" s="270"/>
      <c r="AT2265" s="270"/>
      <c r="AU2265" s="270"/>
      <c r="AV2265" s="270"/>
      <c r="AW2265" s="270"/>
    </row>
    <row r="2266" spans="1:49" ht="14.4" x14ac:dyDescent="0.3">
      <c r="A2266" s="271"/>
      <c r="B2266" s="272"/>
      <c r="C2266" s="270"/>
      <c r="D2266" s="270"/>
      <c r="E2266" s="270"/>
      <c r="F2266" s="270"/>
      <c r="G2266" s="270"/>
      <c r="H2266" s="270"/>
      <c r="I2266" s="270"/>
      <c r="J2266" s="270"/>
      <c r="K2266" s="270"/>
      <c r="L2266" s="270"/>
      <c r="M2266" s="270"/>
      <c r="N2266" s="270"/>
      <c r="O2266" s="270"/>
      <c r="P2266" s="270"/>
      <c r="Q2266" s="270"/>
      <c r="R2266" s="270"/>
      <c r="S2266" s="270"/>
      <c r="T2266" s="270"/>
      <c r="U2266" s="270"/>
      <c r="V2266" s="270"/>
      <c r="W2266" s="270"/>
      <c r="X2266" s="270"/>
      <c r="Y2266" s="270"/>
      <c r="Z2266" s="270"/>
      <c r="AA2266" s="270"/>
      <c r="AB2266" s="270"/>
      <c r="AC2266" s="270"/>
      <c r="AD2266" s="270"/>
      <c r="AE2266" s="270"/>
      <c r="AF2266" s="270"/>
      <c r="AG2266" s="270"/>
      <c r="AH2266" s="270"/>
      <c r="AI2266" s="270"/>
      <c r="AJ2266" s="270"/>
      <c r="AK2266" s="270"/>
      <c r="AL2266" s="270"/>
      <c r="AM2266" s="270"/>
      <c r="AN2266" s="270"/>
      <c r="AO2266" s="270"/>
      <c r="AP2266" s="270"/>
      <c r="AQ2266" s="270"/>
      <c r="AR2266" s="270"/>
      <c r="AS2266" s="270"/>
      <c r="AT2266" s="270"/>
      <c r="AU2266" s="270"/>
      <c r="AV2266" s="270"/>
      <c r="AW2266" s="270"/>
    </row>
    <row r="2267" spans="1:49" ht="14.4" x14ac:dyDescent="0.3">
      <c r="A2267" s="271"/>
      <c r="B2267" s="272"/>
      <c r="C2267" s="270"/>
      <c r="D2267" s="270"/>
      <c r="E2267" s="270"/>
      <c r="F2267" s="270"/>
      <c r="G2267" s="270"/>
      <c r="H2267" s="270"/>
      <c r="I2267" s="270"/>
      <c r="J2267" s="270"/>
      <c r="K2267" s="270"/>
      <c r="L2267" s="270"/>
      <c r="M2267" s="270"/>
      <c r="N2267" s="270"/>
      <c r="O2267" s="270"/>
      <c r="P2267" s="270"/>
      <c r="Q2267" s="270"/>
      <c r="R2267" s="270"/>
      <c r="S2267" s="270"/>
      <c r="T2267" s="270"/>
      <c r="U2267" s="270"/>
      <c r="V2267" s="270"/>
      <c r="W2267" s="270"/>
      <c r="X2267" s="270"/>
      <c r="Y2267" s="270"/>
      <c r="Z2267" s="270"/>
      <c r="AA2267" s="270"/>
      <c r="AB2267" s="270"/>
      <c r="AC2267" s="270"/>
      <c r="AD2267" s="270"/>
      <c r="AE2267" s="270"/>
      <c r="AF2267" s="270"/>
      <c r="AG2267" s="270"/>
      <c r="AH2267" s="270"/>
      <c r="AI2267" s="270"/>
      <c r="AJ2267" s="270"/>
      <c r="AK2267" s="270"/>
      <c r="AL2267" s="270"/>
      <c r="AM2267" s="270"/>
      <c r="AN2267" s="270"/>
      <c r="AO2267" s="270"/>
      <c r="AP2267" s="270"/>
      <c r="AQ2267" s="270"/>
      <c r="AR2267" s="270"/>
      <c r="AS2267" s="270"/>
      <c r="AT2267" s="270"/>
      <c r="AU2267" s="270"/>
      <c r="AV2267" s="270"/>
      <c r="AW2267" s="270"/>
    </row>
    <row r="2268" spans="1:49" ht="14.4" x14ac:dyDescent="0.3">
      <c r="A2268" s="271"/>
      <c r="B2268" s="272"/>
      <c r="C2268" s="270"/>
      <c r="D2268" s="270"/>
      <c r="E2268" s="270"/>
      <c r="F2268" s="270"/>
      <c r="G2268" s="270"/>
      <c r="H2268" s="270"/>
      <c r="I2268" s="270"/>
      <c r="J2268" s="270"/>
      <c r="K2268" s="270"/>
      <c r="L2268" s="270"/>
      <c r="M2268" s="270"/>
      <c r="N2268" s="270"/>
      <c r="O2268" s="270"/>
      <c r="P2268" s="270"/>
      <c r="Q2268" s="270"/>
      <c r="R2268" s="270"/>
      <c r="S2268" s="270"/>
      <c r="T2268" s="270"/>
      <c r="U2268" s="270"/>
      <c r="V2268" s="270"/>
      <c r="W2268" s="270"/>
      <c r="X2268" s="270"/>
      <c r="Y2268" s="270"/>
      <c r="Z2268" s="270"/>
      <c r="AA2268" s="270"/>
      <c r="AB2268" s="270"/>
      <c r="AC2268" s="270"/>
      <c r="AD2268" s="270"/>
      <c r="AE2268" s="270"/>
      <c r="AF2268" s="270"/>
      <c r="AG2268" s="270"/>
      <c r="AH2268" s="270"/>
      <c r="AI2268" s="270"/>
      <c r="AJ2268" s="270"/>
      <c r="AK2268" s="270"/>
      <c r="AL2268" s="270"/>
      <c r="AM2268" s="270"/>
      <c r="AN2268" s="270"/>
      <c r="AO2268" s="270"/>
      <c r="AP2268" s="270"/>
      <c r="AQ2268" s="270"/>
      <c r="AR2268" s="270"/>
      <c r="AS2268" s="270"/>
      <c r="AT2268" s="270"/>
      <c r="AU2268" s="270"/>
      <c r="AV2268" s="270"/>
      <c r="AW2268" s="270"/>
    </row>
    <row r="2269" spans="1:49" ht="14.4" x14ac:dyDescent="0.3">
      <c r="A2269" s="271"/>
      <c r="B2269" s="272"/>
      <c r="C2269" s="270"/>
      <c r="D2269" s="270"/>
      <c r="E2269" s="270"/>
      <c r="F2269" s="270"/>
      <c r="G2269" s="270"/>
      <c r="H2269" s="270"/>
      <c r="I2269" s="270"/>
      <c r="J2269" s="270"/>
      <c r="K2269" s="270"/>
      <c r="L2269" s="270"/>
      <c r="M2269" s="270"/>
      <c r="N2269" s="270"/>
      <c r="O2269" s="270"/>
      <c r="P2269" s="270"/>
      <c r="Q2269" s="270"/>
      <c r="R2269" s="270"/>
      <c r="S2269" s="270"/>
      <c r="T2269" s="270"/>
      <c r="U2269" s="270"/>
      <c r="V2269" s="270"/>
      <c r="W2269" s="270"/>
      <c r="X2269" s="270"/>
      <c r="Y2269" s="270"/>
      <c r="Z2269" s="270"/>
      <c r="AA2269" s="270"/>
      <c r="AB2269" s="270"/>
      <c r="AC2269" s="270"/>
      <c r="AD2269" s="270"/>
      <c r="AE2269" s="270"/>
      <c r="AF2269" s="270"/>
      <c r="AG2269" s="270"/>
      <c r="AH2269" s="270"/>
      <c r="AI2269" s="270"/>
      <c r="AJ2269" s="270"/>
      <c r="AK2269" s="270"/>
      <c r="AL2269" s="270"/>
      <c r="AM2269" s="270"/>
      <c r="AN2269" s="270"/>
      <c r="AO2269" s="270"/>
      <c r="AP2269" s="270"/>
      <c r="AQ2269" s="270"/>
      <c r="AR2269" s="270"/>
      <c r="AS2269" s="270"/>
      <c r="AT2269" s="270"/>
      <c r="AU2269" s="270"/>
      <c r="AV2269" s="270"/>
      <c r="AW2269" s="270"/>
    </row>
    <row r="2270" spans="1:49" ht="14.4" x14ac:dyDescent="0.3">
      <c r="A2270" s="271"/>
      <c r="B2270" s="272"/>
      <c r="C2270" s="270"/>
      <c r="D2270" s="270"/>
      <c r="E2270" s="270"/>
      <c r="F2270" s="270"/>
      <c r="G2270" s="270"/>
      <c r="H2270" s="270"/>
      <c r="I2270" s="270"/>
      <c r="J2270" s="270"/>
      <c r="K2270" s="270"/>
      <c r="L2270" s="270"/>
      <c r="M2270" s="270"/>
      <c r="N2270" s="270"/>
      <c r="O2270" s="270"/>
      <c r="P2270" s="270"/>
      <c r="Q2270" s="270"/>
      <c r="R2270" s="270"/>
      <c r="S2270" s="270"/>
      <c r="T2270" s="270"/>
      <c r="U2270" s="270"/>
      <c r="V2270" s="270"/>
      <c r="W2270" s="270"/>
      <c r="X2270" s="270"/>
      <c r="Y2270" s="270"/>
      <c r="Z2270" s="270"/>
      <c r="AA2270" s="270"/>
      <c r="AB2270" s="270"/>
      <c r="AC2270" s="270"/>
      <c r="AD2270" s="270"/>
      <c r="AE2270" s="270"/>
      <c r="AF2270" s="270"/>
      <c r="AG2270" s="270"/>
      <c r="AH2270" s="270"/>
      <c r="AI2270" s="270"/>
      <c r="AJ2270" s="270"/>
      <c r="AK2270" s="270"/>
      <c r="AL2270" s="270"/>
      <c r="AM2270" s="270"/>
      <c r="AN2270" s="270"/>
      <c r="AO2270" s="270"/>
      <c r="AP2270" s="270"/>
      <c r="AQ2270" s="270"/>
      <c r="AR2270" s="270"/>
      <c r="AS2270" s="270"/>
      <c r="AT2270" s="270"/>
      <c r="AU2270" s="270"/>
      <c r="AV2270" s="270"/>
      <c r="AW2270" s="270"/>
    </row>
    <row r="2271" spans="1:49" ht="14.4" x14ac:dyDescent="0.3">
      <c r="A2271" s="271"/>
      <c r="B2271" s="272"/>
      <c r="C2271" s="270"/>
      <c r="D2271" s="270"/>
      <c r="E2271" s="270"/>
      <c r="F2271" s="270"/>
      <c r="G2271" s="270"/>
      <c r="H2271" s="270"/>
      <c r="I2271" s="270"/>
      <c r="J2271" s="270"/>
      <c r="K2271" s="270"/>
      <c r="L2271" s="270"/>
      <c r="M2271" s="270"/>
      <c r="N2271" s="270"/>
      <c r="O2271" s="270"/>
      <c r="P2271" s="270"/>
      <c r="Q2271" s="270"/>
      <c r="R2271" s="270"/>
      <c r="S2271" s="270"/>
      <c r="T2271" s="270"/>
      <c r="U2271" s="270"/>
      <c r="V2271" s="270"/>
      <c r="W2271" s="270"/>
      <c r="X2271" s="270"/>
      <c r="Y2271" s="270"/>
      <c r="Z2271" s="270"/>
      <c r="AA2271" s="270"/>
      <c r="AB2271" s="270"/>
      <c r="AC2271" s="270"/>
      <c r="AD2271" s="270"/>
      <c r="AE2271" s="270"/>
      <c r="AF2271" s="270"/>
      <c r="AG2271" s="270"/>
      <c r="AH2271" s="270"/>
      <c r="AI2271" s="270"/>
      <c r="AJ2271" s="270"/>
      <c r="AK2271" s="270"/>
      <c r="AL2271" s="270"/>
      <c r="AM2271" s="270"/>
      <c r="AN2271" s="270"/>
      <c r="AO2271" s="270"/>
      <c r="AP2271" s="270"/>
      <c r="AQ2271" s="270"/>
      <c r="AR2271" s="270"/>
      <c r="AS2271" s="270"/>
      <c r="AT2271" s="270"/>
      <c r="AU2271" s="270"/>
      <c r="AV2271" s="270"/>
      <c r="AW2271" s="270"/>
    </row>
    <row r="2272" spans="1:49" ht="14.4" x14ac:dyDescent="0.3">
      <c r="A2272" s="271"/>
      <c r="B2272" s="272"/>
      <c r="C2272" s="270"/>
      <c r="D2272" s="270"/>
      <c r="E2272" s="270"/>
      <c r="F2272" s="270"/>
      <c r="G2272" s="270"/>
      <c r="H2272" s="270"/>
      <c r="I2272" s="270"/>
      <c r="J2272" s="270"/>
      <c r="K2272" s="270"/>
      <c r="L2272" s="270"/>
      <c r="M2272" s="270"/>
      <c r="N2272" s="270"/>
      <c r="O2272" s="270"/>
      <c r="P2272" s="270"/>
      <c r="Q2272" s="270"/>
      <c r="R2272" s="270"/>
      <c r="S2272" s="270"/>
      <c r="T2272" s="270"/>
      <c r="U2272" s="270"/>
      <c r="V2272" s="270"/>
      <c r="W2272" s="270"/>
      <c r="X2272" s="270"/>
      <c r="Y2272" s="270"/>
      <c r="Z2272" s="270"/>
      <c r="AA2272" s="270"/>
      <c r="AB2272" s="270"/>
      <c r="AC2272" s="270"/>
      <c r="AD2272" s="270"/>
      <c r="AE2272" s="270"/>
      <c r="AF2272" s="270"/>
      <c r="AG2272" s="270"/>
      <c r="AH2272" s="270"/>
      <c r="AI2272" s="270"/>
      <c r="AJ2272" s="270"/>
      <c r="AK2272" s="270"/>
      <c r="AL2272" s="270"/>
      <c r="AM2272" s="270"/>
      <c r="AN2272" s="270"/>
      <c r="AO2272" s="270"/>
      <c r="AP2272" s="270"/>
      <c r="AQ2272" s="270"/>
      <c r="AR2272" s="270"/>
      <c r="AS2272" s="270"/>
      <c r="AT2272" s="270"/>
      <c r="AU2272" s="270"/>
      <c r="AV2272" s="270"/>
      <c r="AW2272" s="270"/>
    </row>
  </sheetData>
  <sheetProtection selectLockedCells="1" selectUnlockedCells="1"/>
  <autoFilter ref="A2:CE2254" xr:uid="{00000000-0009-0000-0000-000005000000}">
    <sortState xmlns:xlrd2="http://schemas.microsoft.com/office/spreadsheetml/2017/richdata2" ref="A3:CE2254">
      <sortCondition ref="A2:A2254"/>
    </sortState>
  </autoFilter>
  <conditionalFormatting sqref="A3:A1434">
    <cfRule type="duplicateValues" dxfId="18" priority="7387"/>
  </conditionalFormatting>
  <conditionalFormatting sqref="A3:A1674">
    <cfRule type="duplicateValues" dxfId="17" priority="7389"/>
  </conditionalFormatting>
  <conditionalFormatting sqref="A181:A186">
    <cfRule type="duplicateValues" dxfId="16" priority="7153"/>
    <cfRule type="duplicateValues" dxfId="15" priority="7154"/>
  </conditionalFormatting>
  <conditionalFormatting sqref="A378:A386">
    <cfRule type="duplicateValues" dxfId="14" priority="6852"/>
    <cfRule type="duplicateValues" dxfId="13" priority="6853"/>
  </conditionalFormatting>
  <conditionalFormatting sqref="A387:A1433 A139:A377">
    <cfRule type="duplicateValues" dxfId="12" priority="6833"/>
  </conditionalFormatting>
  <conditionalFormatting sqref="A387:A1433">
    <cfRule type="duplicateValues" dxfId="11" priority="6835"/>
  </conditionalFormatting>
  <conditionalFormatting sqref="A1434">
    <cfRule type="duplicateValues" dxfId="10" priority="6"/>
    <cfRule type="expression" dxfId="9" priority="17" stopIfTrue="1">
      <formula>#VALUE!</formula>
    </cfRule>
    <cfRule type="expression" dxfId="8" priority="2634" stopIfTrue="1">
      <formula>AND(COUNTIF($B$269:$B$1433, A1434)+COUNTIF($B$4:$B$257, A1434)&gt;1,NOT(ISBLANK(A1434)))</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5"/>
  <dimension ref="A1:AI2022"/>
  <sheetViews>
    <sheetView rightToLeft="1" workbookViewId="0">
      <pane ySplit="2" topLeftCell="A3" activePane="bottomLeft" state="frozen"/>
      <selection activeCell="J1" sqref="J1"/>
      <selection pane="bottomLeft" activeCell="A3" sqref="A3"/>
    </sheetView>
  </sheetViews>
  <sheetFormatPr defaultColWidth="9" defaultRowHeight="13.8" x14ac:dyDescent="0.25"/>
  <cols>
    <col min="1" max="1" width="16" customWidth="1"/>
    <col min="2" max="2" width="21.09765625" customWidth="1"/>
    <col min="3" max="4" width="11.3984375" customWidth="1"/>
    <col min="6" max="6" width="11" bestFit="1" customWidth="1"/>
    <col min="8" max="8" width="12.8984375" bestFit="1" customWidth="1"/>
    <col min="9" max="9" width="9.3984375" bestFit="1" customWidth="1"/>
    <col min="10" max="10" width="12" bestFit="1" customWidth="1"/>
    <col min="11" max="11" width="12.3984375" bestFit="1" customWidth="1"/>
    <col min="12" max="12" width="14.3984375" bestFit="1" customWidth="1"/>
    <col min="13" max="13" width="10.3984375" bestFit="1" customWidth="1"/>
    <col min="14" max="14" width="30.3984375" bestFit="1" customWidth="1"/>
    <col min="15" max="15" width="26.3984375" style="253" bestFit="1" customWidth="1"/>
    <col min="16" max="16" width="13.3984375" bestFit="1" customWidth="1"/>
    <col min="17" max="17" width="12.3984375" bestFit="1" customWidth="1"/>
    <col min="18" max="18" width="15.3984375" bestFit="1" customWidth="1"/>
    <col min="19" max="19" width="14.3984375" bestFit="1" customWidth="1"/>
    <col min="20" max="20" width="14.8984375" bestFit="1" customWidth="1"/>
    <col min="21" max="21" width="12.3984375" bestFit="1" customWidth="1"/>
    <col min="22" max="27" width="17.3984375" bestFit="1" customWidth="1"/>
    <col min="28" max="28" width="17.3984375" customWidth="1"/>
    <col min="29" max="29" width="24.3984375" bestFit="1" customWidth="1"/>
    <col min="30" max="30" width="12.09765625" customWidth="1"/>
    <col min="34" max="34" width="16.19921875" customWidth="1"/>
  </cols>
  <sheetData>
    <row r="1" spans="1:35" x14ac:dyDescent="0.25">
      <c r="A1">
        <v>1</v>
      </c>
      <c r="B1">
        <v>2</v>
      </c>
      <c r="C1">
        <v>3</v>
      </c>
      <c r="D1">
        <v>4</v>
      </c>
      <c r="E1">
        <v>5</v>
      </c>
      <c r="F1">
        <v>6</v>
      </c>
      <c r="G1">
        <v>7</v>
      </c>
      <c r="H1">
        <v>8</v>
      </c>
      <c r="I1">
        <v>9</v>
      </c>
      <c r="J1">
        <v>10</v>
      </c>
      <c r="K1">
        <v>11</v>
      </c>
      <c r="L1">
        <v>12</v>
      </c>
      <c r="M1">
        <v>13</v>
      </c>
      <c r="N1">
        <v>14</v>
      </c>
      <c r="O1" s="253">
        <v>15</v>
      </c>
      <c r="P1">
        <v>16</v>
      </c>
      <c r="Q1">
        <v>17</v>
      </c>
      <c r="R1">
        <v>18</v>
      </c>
      <c r="S1">
        <v>19</v>
      </c>
      <c r="T1">
        <v>20</v>
      </c>
      <c r="U1">
        <v>21</v>
      </c>
      <c r="V1">
        <v>22</v>
      </c>
      <c r="W1">
        <v>23</v>
      </c>
      <c r="X1">
        <v>24</v>
      </c>
      <c r="Y1">
        <v>25</v>
      </c>
      <c r="Z1">
        <v>26</v>
      </c>
      <c r="AA1">
        <v>27</v>
      </c>
      <c r="AB1">
        <v>28</v>
      </c>
      <c r="AC1">
        <v>29</v>
      </c>
      <c r="AD1">
        <v>30</v>
      </c>
      <c r="AE1">
        <v>31</v>
      </c>
      <c r="AF1">
        <v>32</v>
      </c>
      <c r="AG1">
        <v>33</v>
      </c>
      <c r="AH1">
        <v>34</v>
      </c>
    </row>
    <row r="2" spans="1:35" ht="15" customHeight="1" x14ac:dyDescent="0.3">
      <c r="A2" s="242" t="s">
        <v>5340</v>
      </c>
      <c r="B2" s="242" t="s">
        <v>590</v>
      </c>
      <c r="C2" s="242" t="s">
        <v>42</v>
      </c>
      <c r="D2" s="242" t="s">
        <v>43</v>
      </c>
      <c r="E2" s="242" t="s">
        <v>11</v>
      </c>
      <c r="F2" s="243" t="s">
        <v>53</v>
      </c>
      <c r="G2" s="242" t="s">
        <v>6</v>
      </c>
      <c r="H2" s="242" t="s">
        <v>10</v>
      </c>
      <c r="I2" s="242" t="s">
        <v>9</v>
      </c>
      <c r="J2" s="242" t="s">
        <v>12</v>
      </c>
      <c r="K2" s="242" t="s">
        <v>56</v>
      </c>
      <c r="L2" s="242" t="s">
        <v>57</v>
      </c>
      <c r="M2" s="242" t="s">
        <v>156</v>
      </c>
      <c r="N2" s="242" t="s">
        <v>61</v>
      </c>
      <c r="O2" s="254" t="s">
        <v>157</v>
      </c>
      <c r="P2" s="242" t="s">
        <v>46</v>
      </c>
      <c r="Q2" s="242" t="s">
        <v>122</v>
      </c>
      <c r="R2" s="242" t="s">
        <v>140</v>
      </c>
      <c r="S2" s="242" t="s">
        <v>141</v>
      </c>
      <c r="T2" s="242" t="s">
        <v>142</v>
      </c>
      <c r="U2" s="242" t="s">
        <v>143</v>
      </c>
      <c r="V2" s="244" t="s">
        <v>555</v>
      </c>
      <c r="W2" s="244" t="s">
        <v>556</v>
      </c>
      <c r="X2" s="244" t="s">
        <v>557</v>
      </c>
      <c r="Y2" s="244" t="s">
        <v>571</v>
      </c>
      <c r="Z2" s="244" t="s">
        <v>1252</v>
      </c>
      <c r="AA2" s="244" t="s">
        <v>1253</v>
      </c>
      <c r="AB2" s="244" t="s">
        <v>2254</v>
      </c>
      <c r="AD2" s="242"/>
      <c r="AE2" s="242" t="s">
        <v>4514</v>
      </c>
      <c r="AF2" s="242" t="s">
        <v>5062</v>
      </c>
      <c r="AG2" s="252" t="s">
        <v>5063</v>
      </c>
      <c r="AH2" s="252" t="s">
        <v>5213</v>
      </c>
      <c r="AI2" s="252" t="s">
        <v>5341</v>
      </c>
    </row>
    <row r="3" spans="1:35" ht="15" customHeight="1" x14ac:dyDescent="0.3">
      <c r="A3" s="260">
        <v>500330</v>
      </c>
      <c r="B3" s="261" t="s">
        <v>5342</v>
      </c>
      <c r="C3" s="261" t="s">
        <v>66</v>
      </c>
      <c r="D3" s="261" t="s">
        <v>521</v>
      </c>
      <c r="E3" s="261" t="s">
        <v>116</v>
      </c>
      <c r="F3" s="262">
        <v>29376</v>
      </c>
      <c r="G3" s="261" t="s">
        <v>152</v>
      </c>
      <c r="H3" s="261" t="s">
        <v>677</v>
      </c>
      <c r="I3" s="257" t="s">
        <v>554</v>
      </c>
      <c r="J3" s="261" t="s">
        <v>139</v>
      </c>
      <c r="K3" s="257"/>
      <c r="M3" s="257"/>
      <c r="N3" s="249" t="s">
        <v>3258</v>
      </c>
      <c r="O3" s="259" t="s">
        <v>3258</v>
      </c>
      <c r="P3" s="256">
        <v>0</v>
      </c>
      <c r="Q3" s="249"/>
      <c r="R3" s="249"/>
      <c r="S3" s="249"/>
      <c r="T3" s="249"/>
      <c r="U3" s="249"/>
      <c r="V3" s="249"/>
      <c r="W3" s="249"/>
      <c r="X3" s="249"/>
      <c r="Y3" s="249"/>
      <c r="Z3" s="249"/>
      <c r="AA3" s="249"/>
      <c r="AB3" s="249"/>
      <c r="AC3" s="249"/>
      <c r="AD3" s="249"/>
      <c r="AE3" s="245"/>
      <c r="AF3" s="249"/>
      <c r="AG3" s="249"/>
      <c r="AH3" s="249"/>
      <c r="AI3" s="249"/>
    </row>
    <row r="4" spans="1:35" ht="15" customHeight="1" x14ac:dyDescent="0.3">
      <c r="A4" s="249">
        <v>501177</v>
      </c>
      <c r="B4" s="249" t="s">
        <v>5249</v>
      </c>
      <c r="C4" s="249" t="s">
        <v>88</v>
      </c>
      <c r="D4" s="249" t="s">
        <v>5250</v>
      </c>
      <c r="E4" s="249" t="s">
        <v>116</v>
      </c>
      <c r="F4" s="253">
        <v>29381</v>
      </c>
      <c r="G4" s="249"/>
      <c r="H4" s="249" t="s">
        <v>677</v>
      </c>
      <c r="I4" t="s">
        <v>553</v>
      </c>
      <c r="J4" s="249" t="s">
        <v>139</v>
      </c>
      <c r="K4">
        <v>2000</v>
      </c>
      <c r="L4" s="249" t="s">
        <v>136</v>
      </c>
      <c r="N4" s="249" t="s">
        <v>3258</v>
      </c>
      <c r="O4" s="259" t="s">
        <v>3258</v>
      </c>
      <c r="P4" s="256">
        <v>0</v>
      </c>
      <c r="Q4" s="249"/>
      <c r="R4" s="249"/>
      <c r="S4" s="249"/>
      <c r="T4" s="249"/>
      <c r="U4" s="249"/>
      <c r="V4" s="249"/>
      <c r="W4" s="249"/>
      <c r="X4" s="249"/>
      <c r="Y4" s="249"/>
      <c r="Z4" s="249"/>
      <c r="AA4" s="249"/>
      <c r="AB4" s="249"/>
      <c r="AC4" s="249"/>
      <c r="AD4" s="249"/>
      <c r="AE4" s="249"/>
      <c r="AF4" s="249"/>
      <c r="AG4" s="249"/>
      <c r="AH4" s="249"/>
      <c r="AI4" s="249"/>
    </row>
    <row r="5" spans="1:35" ht="15" customHeight="1" x14ac:dyDescent="0.3">
      <c r="A5" s="260">
        <v>501184</v>
      </c>
      <c r="B5" s="261" t="s">
        <v>344</v>
      </c>
      <c r="C5" s="261" t="s">
        <v>854</v>
      </c>
      <c r="D5" s="261" t="s">
        <v>377</v>
      </c>
      <c r="E5" s="261" t="s">
        <v>116</v>
      </c>
      <c r="F5" s="262">
        <v>29284</v>
      </c>
      <c r="G5" s="261" t="s">
        <v>2614</v>
      </c>
      <c r="H5" s="261" t="s">
        <v>677</v>
      </c>
      <c r="I5" s="257" t="s">
        <v>553</v>
      </c>
      <c r="J5" s="261" t="s">
        <v>724</v>
      </c>
      <c r="K5" s="257"/>
      <c r="L5" s="249"/>
      <c r="M5" s="257"/>
      <c r="N5" s="249" t="s">
        <v>3258</v>
      </c>
      <c r="O5" s="259" t="s">
        <v>3258</v>
      </c>
      <c r="P5" s="256">
        <v>0</v>
      </c>
      <c r="Q5" s="261" t="s">
        <v>3258</v>
      </c>
      <c r="R5" s="261" t="s">
        <v>4291</v>
      </c>
      <c r="S5" s="261" t="s">
        <v>4292</v>
      </c>
      <c r="T5" s="261" t="s">
        <v>2272</v>
      </c>
      <c r="U5" s="261" t="s">
        <v>2313</v>
      </c>
      <c r="V5" s="261" t="s">
        <v>3258</v>
      </c>
      <c r="W5" s="261" t="s">
        <v>3258</v>
      </c>
      <c r="X5" s="261" t="s">
        <v>3258</v>
      </c>
      <c r="Y5" s="261" t="s">
        <v>3258</v>
      </c>
      <c r="Z5" s="261" t="s">
        <v>2253</v>
      </c>
      <c r="AA5" s="261" t="s">
        <v>3258</v>
      </c>
      <c r="AB5" s="261" t="s">
        <v>3258</v>
      </c>
      <c r="AC5" s="261" t="s">
        <v>5212</v>
      </c>
      <c r="AD5" s="261"/>
      <c r="AE5" s="246"/>
      <c r="AF5" s="261" t="s">
        <v>3258</v>
      </c>
      <c r="AG5" s="261" t="s">
        <v>3258</v>
      </c>
      <c r="AH5" s="261" t="s">
        <v>3258</v>
      </c>
      <c r="AI5" s="249"/>
    </row>
    <row r="6" spans="1:35" ht="15" customHeight="1" x14ac:dyDescent="0.3">
      <c r="A6" s="260">
        <v>501612</v>
      </c>
      <c r="B6" s="261" t="s">
        <v>5233</v>
      </c>
      <c r="C6" s="261" t="s">
        <v>229</v>
      </c>
      <c r="D6" s="261" t="s">
        <v>442</v>
      </c>
      <c r="E6" s="261" t="s">
        <v>116</v>
      </c>
      <c r="F6" s="249"/>
      <c r="G6" s="249"/>
      <c r="H6" s="249"/>
      <c r="I6" s="257" t="s">
        <v>553</v>
      </c>
      <c r="J6" s="249"/>
      <c r="L6" s="249"/>
      <c r="N6" s="249" t="s">
        <v>3258</v>
      </c>
      <c r="O6" s="259" t="s">
        <v>3258</v>
      </c>
      <c r="P6" s="256">
        <v>0</v>
      </c>
      <c r="Q6" s="249"/>
      <c r="R6" s="249"/>
      <c r="S6" s="249"/>
      <c r="T6" s="249"/>
      <c r="U6" s="249"/>
      <c r="V6" s="249"/>
      <c r="W6" s="249"/>
      <c r="X6" s="249"/>
      <c r="Y6" s="249"/>
      <c r="Z6" s="249"/>
      <c r="AA6" s="249"/>
      <c r="AB6" s="249"/>
      <c r="AC6" s="249"/>
      <c r="AD6" s="249"/>
      <c r="AE6" s="249"/>
      <c r="AF6" s="249"/>
      <c r="AG6" s="249"/>
      <c r="AH6" s="249"/>
      <c r="AI6" s="249" t="s">
        <v>2253</v>
      </c>
    </row>
    <row r="7" spans="1:35" ht="15" customHeight="1" x14ac:dyDescent="0.3">
      <c r="A7" s="260">
        <v>501661</v>
      </c>
      <c r="B7" s="261" t="s">
        <v>5227</v>
      </c>
      <c r="C7" s="261" t="s">
        <v>219</v>
      </c>
      <c r="D7" s="261" t="s">
        <v>494</v>
      </c>
      <c r="E7" s="261" t="s">
        <v>116</v>
      </c>
      <c r="F7" s="261"/>
      <c r="G7" s="262"/>
      <c r="H7" s="261"/>
      <c r="I7" s="257" t="s">
        <v>553</v>
      </c>
      <c r="J7" s="261"/>
      <c r="K7" s="257"/>
      <c r="L7" s="256"/>
      <c r="M7" s="257"/>
      <c r="N7" s="249" t="s">
        <v>3258</v>
      </c>
      <c r="O7" s="259" t="s">
        <v>3258</v>
      </c>
      <c r="P7" s="256">
        <v>0</v>
      </c>
      <c r="Q7" s="249"/>
      <c r="R7" s="249"/>
      <c r="S7" s="249"/>
      <c r="T7" s="249"/>
      <c r="U7" s="249"/>
      <c r="V7" s="249"/>
      <c r="W7" s="249"/>
      <c r="X7" s="249"/>
      <c r="Y7" s="249"/>
      <c r="Z7" s="249"/>
      <c r="AA7" s="249"/>
      <c r="AB7" s="249"/>
      <c r="AC7" s="249"/>
      <c r="AD7" s="249"/>
      <c r="AE7" s="246"/>
      <c r="AF7" s="249"/>
      <c r="AG7" s="249"/>
      <c r="AH7" s="249"/>
      <c r="AI7" s="249"/>
    </row>
    <row r="8" spans="1:35" ht="15" customHeight="1" x14ac:dyDescent="0.3">
      <c r="A8" s="260">
        <v>502096</v>
      </c>
      <c r="B8" s="261" t="s">
        <v>1105</v>
      </c>
      <c r="C8" s="261" t="s">
        <v>62</v>
      </c>
      <c r="D8" s="261" t="s">
        <v>505</v>
      </c>
      <c r="E8" s="261" t="s">
        <v>116</v>
      </c>
      <c r="F8" s="262">
        <v>28130</v>
      </c>
      <c r="G8" s="261" t="s">
        <v>4515</v>
      </c>
      <c r="H8" s="261" t="s">
        <v>687</v>
      </c>
      <c r="I8" s="257" t="s">
        <v>553</v>
      </c>
      <c r="J8" s="261" t="s">
        <v>139</v>
      </c>
      <c r="K8" s="267">
        <v>2004</v>
      </c>
      <c r="L8" s="261" t="s">
        <v>136</v>
      </c>
      <c r="N8" s="249" t="s">
        <v>3258</v>
      </c>
      <c r="O8" s="259" t="s">
        <v>3258</v>
      </c>
      <c r="P8" s="256">
        <v>0</v>
      </c>
      <c r="Q8" s="261" t="s">
        <v>3258</v>
      </c>
      <c r="R8" s="261" t="s">
        <v>4516</v>
      </c>
      <c r="S8" s="261" t="s">
        <v>3398</v>
      </c>
      <c r="T8" s="261" t="s">
        <v>4517</v>
      </c>
      <c r="U8" s="261" t="s">
        <v>2788</v>
      </c>
      <c r="V8" s="261" t="s">
        <v>3258</v>
      </c>
      <c r="W8" s="261" t="s">
        <v>3258</v>
      </c>
      <c r="X8" s="261" t="s">
        <v>3258</v>
      </c>
      <c r="Y8" s="261" t="s">
        <v>3258</v>
      </c>
      <c r="Z8" s="261" t="s">
        <v>3258</v>
      </c>
      <c r="AA8" s="261" t="s">
        <v>3258</v>
      </c>
      <c r="AB8" s="261" t="s">
        <v>3258</v>
      </c>
      <c r="AC8" s="261" t="s">
        <v>5212</v>
      </c>
      <c r="AD8" s="261"/>
      <c r="AE8" s="245"/>
      <c r="AF8" s="261" t="s">
        <v>3258</v>
      </c>
      <c r="AG8" s="261" t="s">
        <v>3258</v>
      </c>
      <c r="AH8" s="261" t="s">
        <v>3258</v>
      </c>
      <c r="AI8" s="249"/>
    </row>
    <row r="9" spans="1:35" ht="15" customHeight="1" x14ac:dyDescent="0.3">
      <c r="A9" s="249">
        <v>502240</v>
      </c>
      <c r="B9" s="249" t="s">
        <v>5251</v>
      </c>
      <c r="C9" s="249" t="s">
        <v>94</v>
      </c>
      <c r="D9" s="249" t="s">
        <v>362</v>
      </c>
      <c r="E9" s="249" t="s">
        <v>116</v>
      </c>
      <c r="F9" s="308">
        <v>30034</v>
      </c>
      <c r="G9" s="249" t="s">
        <v>150</v>
      </c>
      <c r="H9" s="249" t="s">
        <v>677</v>
      </c>
      <c r="I9" t="s">
        <v>553</v>
      </c>
      <c r="J9" s="249" t="s">
        <v>139</v>
      </c>
      <c r="K9">
        <v>2003</v>
      </c>
      <c r="L9" s="249" t="s">
        <v>150</v>
      </c>
      <c r="N9" s="249" t="s">
        <v>3258</v>
      </c>
      <c r="O9" s="259" t="s">
        <v>3258</v>
      </c>
      <c r="P9" s="256">
        <v>0</v>
      </c>
      <c r="Q9" s="249"/>
      <c r="R9" s="249"/>
      <c r="S9" s="249"/>
      <c r="T9" s="249"/>
      <c r="U9" s="249"/>
      <c r="V9" s="249"/>
      <c r="W9" s="249"/>
      <c r="X9" s="249"/>
      <c r="Y9" s="249"/>
      <c r="Z9" s="249"/>
      <c r="AA9" s="249"/>
      <c r="AB9" s="249"/>
      <c r="AC9" s="249" t="s">
        <v>5252</v>
      </c>
      <c r="AD9" s="249" t="s">
        <v>5252</v>
      </c>
      <c r="AE9" s="249"/>
      <c r="AF9" s="249" t="s">
        <v>5252</v>
      </c>
      <c r="AG9" s="249"/>
      <c r="AH9" s="249"/>
      <c r="AI9" s="249"/>
    </row>
    <row r="10" spans="1:35" ht="15" customHeight="1" x14ac:dyDescent="0.3">
      <c r="A10" s="249">
        <v>502370</v>
      </c>
      <c r="B10" s="249" t="s">
        <v>5338</v>
      </c>
      <c r="C10" s="249" t="s">
        <v>105</v>
      </c>
      <c r="D10" s="249" t="s">
        <v>5339</v>
      </c>
      <c r="E10" s="249"/>
      <c r="F10" s="249"/>
      <c r="G10" s="249"/>
      <c r="H10" s="249"/>
      <c r="I10" t="s">
        <v>553</v>
      </c>
      <c r="J10" s="249"/>
      <c r="L10" s="249"/>
      <c r="N10" s="249" t="s">
        <v>3258</v>
      </c>
      <c r="O10" s="259" t="s">
        <v>3258</v>
      </c>
      <c r="P10" s="256">
        <v>0</v>
      </c>
      <c r="Q10" s="249"/>
      <c r="R10" s="249"/>
      <c r="S10" s="249"/>
      <c r="T10" s="249"/>
      <c r="U10" s="249"/>
      <c r="V10" s="249"/>
      <c r="W10" s="249"/>
      <c r="X10" s="249"/>
      <c r="Y10" s="249"/>
      <c r="Z10" s="249"/>
      <c r="AA10" s="249"/>
      <c r="AB10" s="249"/>
      <c r="AC10" s="249" t="s">
        <v>5252</v>
      </c>
      <c r="AD10" s="249" t="s">
        <v>5252</v>
      </c>
      <c r="AE10" s="249"/>
      <c r="AF10" s="249" t="s">
        <v>5252</v>
      </c>
      <c r="AG10" s="249"/>
      <c r="AH10" s="249"/>
      <c r="AI10" s="249" t="s">
        <v>2253</v>
      </c>
    </row>
    <row r="11" spans="1:35" ht="15" customHeight="1" x14ac:dyDescent="0.3">
      <c r="A11" s="260">
        <v>502518</v>
      </c>
      <c r="B11" s="261" t="s">
        <v>5228</v>
      </c>
      <c r="C11" s="261" t="s">
        <v>5229</v>
      </c>
      <c r="D11" s="261" t="s">
        <v>1090</v>
      </c>
      <c r="E11" s="261" t="s">
        <v>116</v>
      </c>
      <c r="F11" s="261"/>
      <c r="G11" s="262"/>
      <c r="H11" s="261"/>
      <c r="I11" s="257" t="s">
        <v>553</v>
      </c>
      <c r="J11" s="261"/>
      <c r="K11" s="257"/>
      <c r="L11" s="256"/>
      <c r="M11" s="257"/>
      <c r="N11" s="249">
        <v>2145</v>
      </c>
      <c r="O11" s="259">
        <v>45510</v>
      </c>
      <c r="P11" s="256">
        <v>140000</v>
      </c>
      <c r="Q11" s="249"/>
      <c r="R11" s="249"/>
      <c r="S11" s="249"/>
      <c r="T11" s="249"/>
      <c r="U11" s="249"/>
      <c r="V11" s="249"/>
      <c r="W11" s="249"/>
      <c r="X11" s="249"/>
      <c r="Y11" s="249"/>
      <c r="Z11" s="249"/>
      <c r="AA11" s="249"/>
      <c r="AB11" s="249"/>
      <c r="AC11" s="249"/>
      <c r="AD11" s="249"/>
      <c r="AE11" s="246"/>
      <c r="AF11" s="249"/>
      <c r="AG11" s="249"/>
      <c r="AH11" s="249"/>
      <c r="AI11" s="249"/>
    </row>
    <row r="12" spans="1:35" ht="15" customHeight="1" x14ac:dyDescent="0.3">
      <c r="A12" s="260">
        <v>502608</v>
      </c>
      <c r="B12" s="261" t="s">
        <v>1091</v>
      </c>
      <c r="C12" s="261" t="s">
        <v>83</v>
      </c>
      <c r="D12" s="261" t="s">
        <v>501</v>
      </c>
      <c r="E12" s="261" t="s">
        <v>116</v>
      </c>
      <c r="F12" s="262">
        <v>28130</v>
      </c>
      <c r="G12" s="261" t="s">
        <v>136</v>
      </c>
      <c r="H12" s="261" t="s">
        <v>677</v>
      </c>
      <c r="I12" s="257" t="s">
        <v>553</v>
      </c>
      <c r="J12" s="261" t="s">
        <v>139</v>
      </c>
      <c r="K12" s="257"/>
      <c r="L12" s="249"/>
      <c r="M12" s="257"/>
      <c r="N12" s="249" t="s">
        <v>3258</v>
      </c>
      <c r="O12" s="259" t="s">
        <v>3258</v>
      </c>
      <c r="P12" s="256">
        <v>0</v>
      </c>
      <c r="Q12" s="261" t="s">
        <v>3258</v>
      </c>
      <c r="R12" s="261" t="s">
        <v>3292</v>
      </c>
      <c r="S12" s="261" t="s">
        <v>3293</v>
      </c>
      <c r="T12" s="261" t="s">
        <v>2282</v>
      </c>
      <c r="U12" s="261" t="s">
        <v>2259</v>
      </c>
      <c r="V12" s="261" t="s">
        <v>3258</v>
      </c>
      <c r="W12" s="261" t="s">
        <v>3258</v>
      </c>
      <c r="X12" s="261" t="s">
        <v>3258</v>
      </c>
      <c r="Y12" s="261" t="s">
        <v>3258</v>
      </c>
      <c r="Z12" s="261" t="s">
        <v>3258</v>
      </c>
      <c r="AA12" s="261" t="s">
        <v>3258</v>
      </c>
      <c r="AB12" s="261" t="s">
        <v>3258</v>
      </c>
      <c r="AC12" s="261" t="s">
        <v>5212</v>
      </c>
      <c r="AD12" s="261"/>
      <c r="AE12" s="246"/>
      <c r="AF12" s="261" t="s">
        <v>3258</v>
      </c>
      <c r="AG12" s="261"/>
      <c r="AH12" s="261" t="s">
        <v>3258</v>
      </c>
      <c r="AI12" s="249"/>
    </row>
    <row r="13" spans="1:35" ht="15" customHeight="1" x14ac:dyDescent="0.3">
      <c r="A13" s="260">
        <v>502610</v>
      </c>
      <c r="B13" s="261" t="s">
        <v>1086</v>
      </c>
      <c r="C13" s="261" t="s">
        <v>83</v>
      </c>
      <c r="D13" s="261" t="s">
        <v>528</v>
      </c>
      <c r="E13" s="261" t="s">
        <v>116</v>
      </c>
      <c r="F13" s="261"/>
      <c r="G13" s="262"/>
      <c r="H13" s="261"/>
      <c r="I13" s="257" t="s">
        <v>553</v>
      </c>
      <c r="J13" s="257"/>
      <c r="K13" s="257"/>
      <c r="L13" s="256"/>
      <c r="M13" s="257"/>
      <c r="N13" s="249" t="s">
        <v>3258</v>
      </c>
      <c r="O13" s="259" t="s">
        <v>3258</v>
      </c>
      <c r="P13" s="256">
        <v>0</v>
      </c>
      <c r="Q13" s="249"/>
      <c r="R13" s="249"/>
      <c r="S13" s="249"/>
      <c r="T13" s="249"/>
      <c r="U13" s="249"/>
      <c r="V13" s="249"/>
      <c r="W13" s="249"/>
      <c r="X13" s="249"/>
      <c r="Y13" s="249"/>
      <c r="Z13" s="249"/>
      <c r="AA13" s="249"/>
      <c r="AB13" s="249"/>
      <c r="AC13" s="249"/>
      <c r="AD13" s="249"/>
      <c r="AE13" s="246"/>
      <c r="AF13" s="249"/>
      <c r="AG13" s="249"/>
      <c r="AH13" s="249"/>
      <c r="AI13" s="249"/>
    </row>
    <row r="14" spans="1:35" ht="15" customHeight="1" x14ac:dyDescent="0.3">
      <c r="A14" s="260">
        <v>502788</v>
      </c>
      <c r="B14" s="261" t="s">
        <v>5230</v>
      </c>
      <c r="C14" s="261" t="s">
        <v>343</v>
      </c>
      <c r="D14" s="261" t="s">
        <v>377</v>
      </c>
      <c r="E14" s="261" t="s">
        <v>116</v>
      </c>
      <c r="F14" s="261"/>
      <c r="G14" s="262"/>
      <c r="H14" s="261"/>
      <c r="I14" s="257" t="s">
        <v>553</v>
      </c>
      <c r="J14" s="261"/>
      <c r="K14" s="257"/>
      <c r="L14" s="256"/>
      <c r="M14" s="257"/>
      <c r="N14" s="249" t="s">
        <v>3258</v>
      </c>
      <c r="O14" s="259" t="s">
        <v>3258</v>
      </c>
      <c r="P14" s="256">
        <v>0</v>
      </c>
      <c r="Q14" s="249"/>
      <c r="R14" s="249"/>
      <c r="S14" s="249"/>
      <c r="T14" s="249"/>
      <c r="U14" s="249"/>
      <c r="V14" s="249"/>
      <c r="W14" s="249"/>
      <c r="X14" s="249"/>
      <c r="Y14" s="249"/>
      <c r="Z14" s="249"/>
      <c r="AA14" s="249"/>
      <c r="AB14" s="249"/>
      <c r="AC14" s="249"/>
      <c r="AD14" s="249"/>
      <c r="AE14" s="246"/>
      <c r="AF14" s="249"/>
      <c r="AG14" s="249"/>
      <c r="AH14" s="249"/>
      <c r="AI14" s="249"/>
    </row>
    <row r="15" spans="1:35" ht="15" customHeight="1" x14ac:dyDescent="0.3">
      <c r="A15" s="249">
        <v>502920</v>
      </c>
      <c r="B15" s="249" t="s">
        <v>5253</v>
      </c>
      <c r="C15" s="249" t="s">
        <v>610</v>
      </c>
      <c r="D15" s="249" t="s">
        <v>5254</v>
      </c>
      <c r="E15" s="249"/>
      <c r="F15" s="249"/>
      <c r="G15" s="249"/>
      <c r="H15" s="249"/>
      <c r="I15" t="s">
        <v>553</v>
      </c>
      <c r="J15" s="249"/>
      <c r="L15" s="249"/>
      <c r="N15" s="249" t="s">
        <v>3258</v>
      </c>
      <c r="O15" s="259" t="s">
        <v>3258</v>
      </c>
      <c r="P15" s="256">
        <v>0</v>
      </c>
      <c r="Q15" s="249"/>
      <c r="R15" s="249"/>
      <c r="S15" s="249"/>
      <c r="T15" s="249"/>
      <c r="U15" s="249"/>
      <c r="V15" s="249"/>
      <c r="W15" s="249"/>
      <c r="X15" s="249"/>
      <c r="Y15" s="249"/>
      <c r="Z15" s="249"/>
      <c r="AA15" s="249"/>
      <c r="AB15" s="249"/>
      <c r="AC15" s="249" t="s">
        <v>5252</v>
      </c>
      <c r="AD15" s="249" t="s">
        <v>5252</v>
      </c>
      <c r="AE15" s="249"/>
      <c r="AF15" s="249" t="s">
        <v>5252</v>
      </c>
      <c r="AG15" s="249"/>
      <c r="AH15" s="249"/>
      <c r="AI15" s="249" t="s">
        <v>2253</v>
      </c>
    </row>
    <row r="16" spans="1:35" ht="15" customHeight="1" x14ac:dyDescent="0.3">
      <c r="A16" s="249">
        <v>503090</v>
      </c>
      <c r="B16" s="249" t="s">
        <v>5255</v>
      </c>
      <c r="C16" s="249" t="s">
        <v>104</v>
      </c>
      <c r="D16" s="249" t="s">
        <v>593</v>
      </c>
      <c r="E16" s="249" t="s">
        <v>116</v>
      </c>
      <c r="F16" s="308">
        <v>31300</v>
      </c>
      <c r="G16" s="249" t="s">
        <v>5256</v>
      </c>
      <c r="H16" s="249" t="s">
        <v>677</v>
      </c>
      <c r="I16" t="s">
        <v>553</v>
      </c>
      <c r="J16" s="249" t="s">
        <v>139</v>
      </c>
      <c r="K16">
        <v>2005</v>
      </c>
      <c r="L16" s="249" t="s">
        <v>138</v>
      </c>
      <c r="N16" s="249" t="s">
        <v>3258</v>
      </c>
      <c r="O16" s="259" t="s">
        <v>3258</v>
      </c>
      <c r="P16" s="256">
        <v>0</v>
      </c>
      <c r="Q16" s="249"/>
      <c r="R16" s="249"/>
      <c r="S16" s="249"/>
      <c r="T16" s="249"/>
      <c r="U16" s="249"/>
      <c r="V16" s="249"/>
      <c r="W16" s="249"/>
      <c r="X16" s="249"/>
      <c r="Y16" s="249"/>
      <c r="Z16" s="249"/>
      <c r="AA16" s="249"/>
      <c r="AB16" s="249"/>
      <c r="AC16" s="249" t="s">
        <v>5252</v>
      </c>
      <c r="AD16" s="249" t="s">
        <v>5252</v>
      </c>
      <c r="AE16" s="249"/>
      <c r="AF16" s="249" t="s">
        <v>5252</v>
      </c>
      <c r="AG16" s="249"/>
      <c r="AH16" s="249"/>
      <c r="AI16" s="249"/>
    </row>
    <row r="17" spans="1:35" ht="15" customHeight="1" x14ac:dyDescent="0.3">
      <c r="A17" s="249">
        <v>503646</v>
      </c>
      <c r="B17" s="249" t="s">
        <v>5257</v>
      </c>
      <c r="C17" s="249" t="s">
        <v>65</v>
      </c>
      <c r="D17" s="249" t="s">
        <v>5258</v>
      </c>
      <c r="E17" s="249"/>
      <c r="F17" s="249"/>
      <c r="G17" s="249"/>
      <c r="H17" s="249"/>
      <c r="I17" t="s">
        <v>553</v>
      </c>
      <c r="J17" s="249"/>
      <c r="L17" s="249"/>
      <c r="M17" s="249"/>
      <c r="N17" s="249" t="s">
        <v>3258</v>
      </c>
      <c r="O17" s="259" t="s">
        <v>3258</v>
      </c>
      <c r="P17" s="256">
        <v>0</v>
      </c>
      <c r="Q17" s="249"/>
      <c r="R17" s="249"/>
      <c r="S17" s="249"/>
      <c r="T17" s="249"/>
      <c r="U17" s="249"/>
      <c r="V17" s="249"/>
      <c r="W17" s="249"/>
      <c r="X17" s="249"/>
      <c r="Y17" s="249"/>
      <c r="Z17" s="249"/>
      <c r="AA17" s="249"/>
      <c r="AB17" s="249"/>
      <c r="AC17" s="249" t="s">
        <v>5252</v>
      </c>
      <c r="AD17" s="249" t="s">
        <v>5252</v>
      </c>
      <c r="AE17" s="249"/>
      <c r="AF17" s="249" t="s">
        <v>5252</v>
      </c>
      <c r="AG17" s="249"/>
      <c r="AH17" s="249"/>
      <c r="AI17" s="249" t="s">
        <v>2253</v>
      </c>
    </row>
    <row r="18" spans="1:35" ht="15" customHeight="1" x14ac:dyDescent="0.3">
      <c r="A18" s="260">
        <v>503747</v>
      </c>
      <c r="B18" s="261" t="s">
        <v>5231</v>
      </c>
      <c r="C18" s="261" t="s">
        <v>293</v>
      </c>
      <c r="D18" s="261" t="s">
        <v>416</v>
      </c>
      <c r="E18" s="261" t="s">
        <v>116</v>
      </c>
      <c r="F18" s="261"/>
      <c r="G18" s="262"/>
      <c r="H18" s="261"/>
      <c r="I18" s="257" t="s">
        <v>553</v>
      </c>
      <c r="J18" s="261"/>
      <c r="K18" s="257"/>
      <c r="L18" s="256"/>
      <c r="M18" s="257"/>
      <c r="N18" s="249" t="s">
        <v>3258</v>
      </c>
      <c r="O18" s="259" t="s">
        <v>3258</v>
      </c>
      <c r="P18" s="256">
        <v>0</v>
      </c>
      <c r="Q18" s="249"/>
      <c r="R18" s="249"/>
      <c r="S18" s="249"/>
      <c r="T18" s="249"/>
      <c r="U18" s="249"/>
      <c r="V18" s="249"/>
      <c r="W18" s="249"/>
      <c r="X18" s="249"/>
      <c r="Y18" s="249"/>
      <c r="Z18" s="249"/>
      <c r="AA18" s="249"/>
      <c r="AB18" s="249"/>
      <c r="AC18" s="249"/>
      <c r="AD18" s="249"/>
      <c r="AE18" s="246"/>
      <c r="AF18" s="249"/>
      <c r="AG18" s="249"/>
      <c r="AH18" s="249"/>
      <c r="AI18" s="249"/>
    </row>
    <row r="19" spans="1:35" ht="15" customHeight="1" x14ac:dyDescent="0.3">
      <c r="A19" s="249">
        <v>504073</v>
      </c>
      <c r="B19" s="249" t="s">
        <v>5259</v>
      </c>
      <c r="C19" s="249" t="s">
        <v>79</v>
      </c>
      <c r="D19" s="249" t="s">
        <v>451</v>
      </c>
      <c r="E19" s="249" t="s">
        <v>116</v>
      </c>
      <c r="F19" s="308">
        <v>30916</v>
      </c>
      <c r="G19" s="249" t="s">
        <v>148</v>
      </c>
      <c r="H19" s="249" t="s">
        <v>677</v>
      </c>
      <c r="I19" t="s">
        <v>553</v>
      </c>
      <c r="J19" s="249" t="s">
        <v>724</v>
      </c>
      <c r="K19">
        <v>2003</v>
      </c>
      <c r="L19" s="249" t="s">
        <v>148</v>
      </c>
      <c r="N19" s="249" t="s">
        <v>3258</v>
      </c>
      <c r="O19" s="259" t="s">
        <v>3258</v>
      </c>
      <c r="P19" s="256">
        <v>0</v>
      </c>
      <c r="Q19" s="249"/>
      <c r="R19" s="249"/>
      <c r="S19" s="249"/>
      <c r="T19" s="249"/>
      <c r="U19" s="249"/>
      <c r="V19" s="249"/>
      <c r="W19" s="249"/>
      <c r="X19" s="249"/>
      <c r="Y19" s="249"/>
      <c r="Z19" s="249"/>
      <c r="AA19" s="249"/>
      <c r="AB19" s="249"/>
      <c r="AC19" s="249"/>
      <c r="AD19" s="249"/>
      <c r="AE19" s="249"/>
      <c r="AF19" s="249"/>
      <c r="AG19" s="249"/>
      <c r="AH19" s="249"/>
      <c r="AI19" s="249"/>
    </row>
    <row r="20" spans="1:35" ht="15" customHeight="1" x14ac:dyDescent="0.3">
      <c r="A20" s="260">
        <v>504336</v>
      </c>
      <c r="B20" s="261" t="s">
        <v>2129</v>
      </c>
      <c r="C20" s="261" t="s">
        <v>66</v>
      </c>
      <c r="D20" s="261" t="s">
        <v>551</v>
      </c>
      <c r="E20" s="261" t="s">
        <v>116</v>
      </c>
      <c r="F20" s="262">
        <v>29536</v>
      </c>
      <c r="G20" s="261" t="s">
        <v>136</v>
      </c>
      <c r="H20" s="261" t="s">
        <v>677</v>
      </c>
      <c r="I20" s="257" t="s">
        <v>553</v>
      </c>
      <c r="J20" s="261" t="s">
        <v>139</v>
      </c>
      <c r="K20" s="257"/>
      <c r="L20" s="256" t="s">
        <v>150</v>
      </c>
      <c r="M20" s="257"/>
      <c r="N20" s="249" t="s">
        <v>3258</v>
      </c>
      <c r="O20" s="259" t="s">
        <v>3258</v>
      </c>
      <c r="P20" s="256">
        <v>0</v>
      </c>
      <c r="Q20" s="261" t="s">
        <v>3258</v>
      </c>
      <c r="R20" s="261" t="s">
        <v>3373</v>
      </c>
      <c r="S20" s="261" t="s">
        <v>3281</v>
      </c>
      <c r="T20" s="261" t="s">
        <v>2535</v>
      </c>
      <c r="U20" s="261" t="s">
        <v>2259</v>
      </c>
      <c r="V20" s="261" t="s">
        <v>3258</v>
      </c>
      <c r="W20" s="261" t="s">
        <v>3258</v>
      </c>
      <c r="X20" s="261" t="s">
        <v>3258</v>
      </c>
      <c r="Y20" s="261" t="s">
        <v>3258</v>
      </c>
      <c r="Z20" s="261" t="s">
        <v>3258</v>
      </c>
      <c r="AA20" s="261" t="s">
        <v>3258</v>
      </c>
      <c r="AB20" s="261" t="s">
        <v>3258</v>
      </c>
      <c r="AC20" s="261" t="s">
        <v>5212</v>
      </c>
      <c r="AD20" s="261"/>
      <c r="AE20" s="245"/>
      <c r="AF20" s="261"/>
      <c r="AG20" s="261" t="s">
        <v>3258</v>
      </c>
      <c r="AH20" s="261" t="s">
        <v>3258</v>
      </c>
      <c r="AI20" s="249"/>
    </row>
    <row r="21" spans="1:35" ht="15" customHeight="1" x14ac:dyDescent="0.3">
      <c r="A21" s="260">
        <v>504382</v>
      </c>
      <c r="B21" s="261" t="s">
        <v>1106</v>
      </c>
      <c r="C21" s="261" t="s">
        <v>66</v>
      </c>
      <c r="D21" s="261" t="s">
        <v>428</v>
      </c>
      <c r="E21" s="261" t="s">
        <v>2275</v>
      </c>
      <c r="F21" s="262">
        <v>33647</v>
      </c>
      <c r="G21" s="261" t="s">
        <v>148</v>
      </c>
      <c r="H21" s="261" t="s">
        <v>677</v>
      </c>
      <c r="I21" s="257" t="s">
        <v>553</v>
      </c>
      <c r="J21" s="261" t="s">
        <v>2257</v>
      </c>
      <c r="K21" s="267">
        <v>1997</v>
      </c>
      <c r="L21" s="249"/>
      <c r="M21" s="257"/>
      <c r="N21" s="249" t="s">
        <v>3258</v>
      </c>
      <c r="O21" s="259" t="s">
        <v>3258</v>
      </c>
      <c r="P21" s="256">
        <v>0</v>
      </c>
      <c r="Q21" s="261" t="s">
        <v>3258</v>
      </c>
      <c r="R21" s="261" t="s">
        <v>4518</v>
      </c>
      <c r="S21" s="261" t="s">
        <v>3313</v>
      </c>
      <c r="T21" s="261" t="s">
        <v>2801</v>
      </c>
      <c r="U21" s="261" t="s">
        <v>2328</v>
      </c>
      <c r="V21" s="261" t="s">
        <v>3258</v>
      </c>
      <c r="W21" s="261" t="s">
        <v>3258</v>
      </c>
      <c r="X21" s="261" t="s">
        <v>3258</v>
      </c>
      <c r="Y21" s="261" t="s">
        <v>3258</v>
      </c>
      <c r="Z21" s="261" t="s">
        <v>3258</v>
      </c>
      <c r="AA21" s="261" t="s">
        <v>3258</v>
      </c>
      <c r="AB21" s="261" t="s">
        <v>3258</v>
      </c>
      <c r="AC21" s="261" t="s">
        <v>5212</v>
      </c>
      <c r="AD21" s="261"/>
      <c r="AE21" s="245"/>
      <c r="AF21" s="261" t="s">
        <v>3258</v>
      </c>
      <c r="AG21" s="261" t="s">
        <v>3258</v>
      </c>
      <c r="AH21" s="261" t="s">
        <v>3258</v>
      </c>
      <c r="AI21" s="249"/>
    </row>
    <row r="22" spans="1:35" ht="15" customHeight="1" x14ac:dyDescent="0.3">
      <c r="A22" s="255">
        <v>504468</v>
      </c>
      <c r="B22" s="256" t="s">
        <v>5155</v>
      </c>
      <c r="C22" s="256" t="s">
        <v>83</v>
      </c>
      <c r="D22" s="256" t="s">
        <v>485</v>
      </c>
      <c r="E22" s="256" t="s">
        <v>3258</v>
      </c>
      <c r="F22" s="256" t="s">
        <v>3258</v>
      </c>
      <c r="G22" s="256" t="s">
        <v>3258</v>
      </c>
      <c r="H22" s="256"/>
      <c r="I22" s="257" t="s">
        <v>553</v>
      </c>
      <c r="J22" s="249"/>
      <c r="K22" s="258" t="s">
        <v>3258</v>
      </c>
      <c r="L22" s="256" t="s">
        <v>3258</v>
      </c>
      <c r="M22" s="258" t="s">
        <v>3258</v>
      </c>
      <c r="N22" s="249" t="s">
        <v>3258</v>
      </c>
      <c r="O22" s="259" t="s">
        <v>3258</v>
      </c>
      <c r="P22" s="256">
        <v>0</v>
      </c>
      <c r="Q22" s="256" t="s">
        <v>3258</v>
      </c>
      <c r="R22" s="256" t="s">
        <v>3258</v>
      </c>
      <c r="S22" s="256" t="s">
        <v>3258</v>
      </c>
      <c r="T22" s="256" t="s">
        <v>3258</v>
      </c>
      <c r="U22" s="256" t="s">
        <v>3258</v>
      </c>
      <c r="V22" s="256" t="s">
        <v>3258</v>
      </c>
      <c r="W22" s="256" t="s">
        <v>3258</v>
      </c>
      <c r="X22" s="256" t="s">
        <v>3258</v>
      </c>
      <c r="Y22" s="256" t="s">
        <v>3258</v>
      </c>
      <c r="Z22" s="256" t="s">
        <v>3258</v>
      </c>
      <c r="AA22" s="256" t="s">
        <v>3258</v>
      </c>
      <c r="AB22" s="256" t="s">
        <v>3258</v>
      </c>
      <c r="AC22" s="261" t="s">
        <v>5212</v>
      </c>
      <c r="AD22" s="261"/>
      <c r="AE22" s="245"/>
      <c r="AF22" s="256" t="s">
        <v>3258</v>
      </c>
      <c r="AG22" s="256" t="s">
        <v>3258</v>
      </c>
      <c r="AH22" s="256" t="s">
        <v>2253</v>
      </c>
      <c r="AI22" s="249" t="s">
        <v>2253</v>
      </c>
    </row>
    <row r="23" spans="1:35" ht="15" customHeight="1" x14ac:dyDescent="0.3">
      <c r="A23" s="249">
        <v>504556</v>
      </c>
      <c r="B23" s="249" t="s">
        <v>5260</v>
      </c>
      <c r="C23" s="249" t="s">
        <v>229</v>
      </c>
      <c r="D23" s="249" t="s">
        <v>493</v>
      </c>
      <c r="E23" s="249" t="s">
        <v>116</v>
      </c>
      <c r="F23" s="308">
        <v>29611</v>
      </c>
      <c r="G23" s="249" t="s">
        <v>136</v>
      </c>
      <c r="H23" s="249" t="s">
        <v>677</v>
      </c>
      <c r="I23" t="s">
        <v>553</v>
      </c>
      <c r="J23" s="249" t="s">
        <v>724</v>
      </c>
      <c r="K23">
        <v>1998</v>
      </c>
      <c r="L23" s="249" t="s">
        <v>136</v>
      </c>
      <c r="N23" s="249" t="s">
        <v>3258</v>
      </c>
      <c r="O23" s="259" t="s">
        <v>3258</v>
      </c>
      <c r="P23" s="256">
        <v>0</v>
      </c>
      <c r="Q23" s="249"/>
      <c r="R23" s="249"/>
      <c r="S23" s="249"/>
      <c r="T23" s="249"/>
      <c r="U23" s="249"/>
      <c r="V23" s="249"/>
      <c r="W23" s="249"/>
      <c r="X23" s="249"/>
      <c r="Y23" s="249"/>
      <c r="Z23" s="249"/>
      <c r="AA23" s="249"/>
      <c r="AB23" s="249"/>
      <c r="AC23" s="249"/>
      <c r="AD23" s="249"/>
      <c r="AE23" s="249"/>
      <c r="AF23" s="249"/>
      <c r="AG23" s="249"/>
      <c r="AH23" s="249"/>
      <c r="AI23" s="249"/>
    </row>
    <row r="24" spans="1:35" ht="15" customHeight="1" x14ac:dyDescent="0.3">
      <c r="A24" s="260">
        <v>504586</v>
      </c>
      <c r="B24" s="261" t="s">
        <v>1107</v>
      </c>
      <c r="C24" s="261" t="s">
        <v>280</v>
      </c>
      <c r="D24" s="261" t="s">
        <v>744</v>
      </c>
      <c r="E24" s="261" t="s">
        <v>116</v>
      </c>
      <c r="F24" s="262">
        <v>28199</v>
      </c>
      <c r="G24" s="261" t="s">
        <v>2776</v>
      </c>
      <c r="H24" s="261" t="s">
        <v>677</v>
      </c>
      <c r="I24" s="257" t="s">
        <v>553</v>
      </c>
      <c r="J24" s="261" t="s">
        <v>139</v>
      </c>
      <c r="K24" s="257"/>
      <c r="L24" s="256" t="s">
        <v>150</v>
      </c>
      <c r="M24" s="257"/>
      <c r="N24" s="249" t="s">
        <v>3258</v>
      </c>
      <c r="O24" s="259" t="s">
        <v>3258</v>
      </c>
      <c r="P24" s="256">
        <v>0</v>
      </c>
      <c r="Q24" s="261" t="s">
        <v>3258</v>
      </c>
      <c r="R24" s="261" t="s">
        <v>3551</v>
      </c>
      <c r="S24" s="261" t="s">
        <v>3298</v>
      </c>
      <c r="T24" s="261" t="s">
        <v>2458</v>
      </c>
      <c r="U24" s="261" t="s">
        <v>2270</v>
      </c>
      <c r="V24" s="261" t="s">
        <v>3258</v>
      </c>
      <c r="W24" s="261" t="s">
        <v>3258</v>
      </c>
      <c r="X24" s="261" t="s">
        <v>3258</v>
      </c>
      <c r="Y24" s="261" t="s">
        <v>3258</v>
      </c>
      <c r="Z24" s="261" t="s">
        <v>3258</v>
      </c>
      <c r="AA24" s="261" t="s">
        <v>3258</v>
      </c>
      <c r="AB24" s="261" t="s">
        <v>3258</v>
      </c>
      <c r="AC24" s="261" t="s">
        <v>5212</v>
      </c>
      <c r="AD24" s="261"/>
      <c r="AE24" s="246"/>
      <c r="AF24" s="261" t="s">
        <v>3258</v>
      </c>
      <c r="AG24" s="261" t="s">
        <v>3258</v>
      </c>
      <c r="AH24" s="261" t="s">
        <v>3258</v>
      </c>
      <c r="AI24" s="249"/>
    </row>
    <row r="25" spans="1:35" ht="15" customHeight="1" x14ac:dyDescent="0.3">
      <c r="A25" s="249">
        <v>504635</v>
      </c>
      <c r="B25" s="249" t="s">
        <v>5261</v>
      </c>
      <c r="C25" s="249" t="s">
        <v>306</v>
      </c>
      <c r="D25" s="249" t="s">
        <v>528</v>
      </c>
      <c r="E25" s="249" t="s">
        <v>116</v>
      </c>
      <c r="F25" s="308">
        <v>29572</v>
      </c>
      <c r="G25" s="249" t="s">
        <v>152</v>
      </c>
      <c r="H25" s="249" t="s">
        <v>677</v>
      </c>
      <c r="I25" t="s">
        <v>553</v>
      </c>
      <c r="J25" s="249" t="s">
        <v>139</v>
      </c>
      <c r="K25">
        <v>2002</v>
      </c>
      <c r="L25" s="249" t="s">
        <v>152</v>
      </c>
      <c r="N25" s="249" t="s">
        <v>3258</v>
      </c>
      <c r="O25" s="259" t="s">
        <v>3258</v>
      </c>
      <c r="P25" s="256">
        <v>0</v>
      </c>
      <c r="Q25" s="249"/>
      <c r="R25" s="249"/>
      <c r="S25" s="249"/>
      <c r="T25" s="249"/>
      <c r="U25" s="249"/>
      <c r="V25" s="249"/>
      <c r="W25" s="249"/>
      <c r="X25" s="249"/>
      <c r="Y25" s="249"/>
      <c r="Z25" s="249"/>
      <c r="AA25" s="249"/>
      <c r="AB25" s="249"/>
      <c r="AC25" s="249" t="s">
        <v>5252</v>
      </c>
      <c r="AD25" s="249" t="s">
        <v>5252</v>
      </c>
      <c r="AE25" s="249"/>
      <c r="AF25" s="249" t="s">
        <v>5252</v>
      </c>
      <c r="AG25" s="249"/>
      <c r="AH25" s="249"/>
      <c r="AI25" s="249"/>
    </row>
    <row r="26" spans="1:35" ht="15" customHeight="1" x14ac:dyDescent="0.3">
      <c r="A26" s="249">
        <v>504670</v>
      </c>
      <c r="B26" s="249" t="s">
        <v>5262</v>
      </c>
      <c r="C26" s="249" t="s">
        <v>5263</v>
      </c>
      <c r="D26" s="249" t="s">
        <v>454</v>
      </c>
      <c r="E26" s="249" t="s">
        <v>116</v>
      </c>
      <c r="F26" s="308">
        <v>31382</v>
      </c>
      <c r="G26" s="249" t="s">
        <v>5264</v>
      </c>
      <c r="H26" s="249" t="s">
        <v>677</v>
      </c>
      <c r="I26" t="s">
        <v>553</v>
      </c>
      <c r="J26" s="249" t="s">
        <v>139</v>
      </c>
      <c r="K26">
        <v>2002</v>
      </c>
      <c r="L26" s="249" t="s">
        <v>148</v>
      </c>
      <c r="N26" s="249" t="s">
        <v>3258</v>
      </c>
      <c r="O26" s="259" t="s">
        <v>3258</v>
      </c>
      <c r="P26" s="256">
        <v>0</v>
      </c>
      <c r="Q26" s="249"/>
      <c r="R26" s="249"/>
      <c r="S26" s="249"/>
      <c r="T26" s="249"/>
      <c r="U26" s="249"/>
      <c r="V26" s="249"/>
      <c r="W26" s="249"/>
      <c r="X26" s="249"/>
      <c r="Y26" s="249"/>
      <c r="Z26" s="249"/>
      <c r="AA26" s="249"/>
      <c r="AB26" s="249"/>
      <c r="AC26" s="249"/>
      <c r="AD26" s="249"/>
      <c r="AE26" s="249"/>
      <c r="AF26" s="249"/>
      <c r="AG26" s="249"/>
      <c r="AI26" s="249"/>
    </row>
    <row r="27" spans="1:35" ht="15" customHeight="1" x14ac:dyDescent="0.3">
      <c r="A27" s="249">
        <v>504726</v>
      </c>
      <c r="B27" s="249" t="s">
        <v>5265</v>
      </c>
      <c r="C27" s="249" t="s">
        <v>80</v>
      </c>
      <c r="D27" s="249" t="s">
        <v>770</v>
      </c>
      <c r="E27" s="249"/>
      <c r="F27" s="249"/>
      <c r="G27" s="249"/>
      <c r="H27" s="249"/>
      <c r="I27" t="s">
        <v>553</v>
      </c>
      <c r="J27" s="249"/>
      <c r="L27" s="249"/>
      <c r="N27" s="249" t="s">
        <v>3258</v>
      </c>
      <c r="O27" s="259" t="s">
        <v>3258</v>
      </c>
      <c r="P27" s="256">
        <v>0</v>
      </c>
      <c r="Q27" s="249"/>
      <c r="R27" s="249"/>
      <c r="S27" s="249"/>
      <c r="T27" s="249"/>
      <c r="U27" s="249"/>
      <c r="V27" s="249"/>
      <c r="W27" s="249"/>
      <c r="X27" s="249"/>
      <c r="Y27" s="249"/>
      <c r="Z27" s="249"/>
      <c r="AA27" s="249"/>
      <c r="AB27" s="249"/>
      <c r="AC27" s="249" t="s">
        <v>5252</v>
      </c>
      <c r="AD27" s="249" t="s">
        <v>5252</v>
      </c>
      <c r="AE27" s="249"/>
      <c r="AF27" s="249" t="s">
        <v>5252</v>
      </c>
      <c r="AG27" s="249"/>
      <c r="AH27" s="249"/>
      <c r="AI27" s="249" t="s">
        <v>2253</v>
      </c>
    </row>
    <row r="28" spans="1:35" ht="15" customHeight="1" x14ac:dyDescent="0.3">
      <c r="A28" s="249">
        <v>504733</v>
      </c>
      <c r="B28" s="249" t="s">
        <v>5266</v>
      </c>
      <c r="C28" s="249" t="s">
        <v>93</v>
      </c>
      <c r="D28" s="249" t="s">
        <v>464</v>
      </c>
      <c r="E28" s="249"/>
      <c r="F28" s="249"/>
      <c r="G28" s="249"/>
      <c r="H28" s="249"/>
      <c r="I28" t="s">
        <v>553</v>
      </c>
      <c r="J28" s="249"/>
      <c r="L28" s="249"/>
      <c r="N28" s="249" t="s">
        <v>3258</v>
      </c>
      <c r="O28" s="259" t="s">
        <v>3258</v>
      </c>
      <c r="P28" s="256">
        <v>0</v>
      </c>
      <c r="Q28" s="249"/>
      <c r="R28" s="249"/>
      <c r="S28" s="249"/>
      <c r="T28" s="249"/>
      <c r="U28" s="249"/>
      <c r="V28" s="249"/>
      <c r="W28" s="249"/>
      <c r="X28" s="249"/>
      <c r="Y28" s="249"/>
      <c r="Z28" s="249"/>
      <c r="AA28" s="249"/>
      <c r="AB28" s="249"/>
      <c r="AC28" s="249"/>
      <c r="AD28" s="249"/>
      <c r="AE28" s="249"/>
      <c r="AF28" s="249"/>
      <c r="AG28" s="249"/>
      <c r="AH28" s="249"/>
      <c r="AI28" s="249" t="s">
        <v>2253</v>
      </c>
    </row>
    <row r="29" spans="1:35" ht="15" customHeight="1" x14ac:dyDescent="0.3">
      <c r="A29" s="260">
        <v>504747</v>
      </c>
      <c r="B29" s="261" t="s">
        <v>5183</v>
      </c>
      <c r="C29" s="261" t="s">
        <v>220</v>
      </c>
      <c r="D29" s="261" t="s">
        <v>1433</v>
      </c>
      <c r="E29" s="261" t="s">
        <v>2275</v>
      </c>
      <c r="F29" s="262">
        <v>25452</v>
      </c>
      <c r="G29" s="261" t="s">
        <v>136</v>
      </c>
      <c r="H29" s="261" t="s">
        <v>677</v>
      </c>
      <c r="I29" s="257" t="s">
        <v>553</v>
      </c>
      <c r="J29" s="261" t="s">
        <v>2257</v>
      </c>
      <c r="K29" s="257"/>
      <c r="L29" s="249"/>
      <c r="M29" s="257"/>
      <c r="N29" s="249" t="s">
        <v>3258</v>
      </c>
      <c r="O29" s="259" t="s">
        <v>3258</v>
      </c>
      <c r="P29" s="256">
        <v>0</v>
      </c>
      <c r="Q29" s="249"/>
      <c r="R29" s="249"/>
      <c r="S29" s="249"/>
      <c r="T29" s="249"/>
      <c r="U29" s="249"/>
      <c r="V29" s="249"/>
      <c r="W29" s="249"/>
      <c r="X29" s="249"/>
      <c r="Y29" s="249"/>
      <c r="Z29" s="249"/>
      <c r="AA29" s="249"/>
      <c r="AB29" s="249"/>
      <c r="AC29" s="249"/>
      <c r="AD29" s="249"/>
      <c r="AE29" s="246"/>
      <c r="AF29" s="249"/>
      <c r="AG29" s="249"/>
      <c r="AH29" s="249"/>
      <c r="AI29" s="249"/>
    </row>
    <row r="30" spans="1:35" ht="15" customHeight="1" x14ac:dyDescent="0.3">
      <c r="A30" s="249">
        <v>504826</v>
      </c>
      <c r="B30" s="249" t="s">
        <v>5267</v>
      </c>
      <c r="C30" s="249" t="s">
        <v>66</v>
      </c>
      <c r="D30" s="249"/>
      <c r="E30" s="249"/>
      <c r="F30" s="249"/>
      <c r="G30" s="249"/>
      <c r="H30" s="249"/>
      <c r="I30" t="s">
        <v>553</v>
      </c>
      <c r="J30" s="249"/>
      <c r="L30" s="249"/>
      <c r="N30" s="249" t="s">
        <v>3258</v>
      </c>
      <c r="O30" s="259" t="s">
        <v>3258</v>
      </c>
      <c r="P30" s="256">
        <v>0</v>
      </c>
      <c r="Q30" s="249"/>
      <c r="R30" s="249"/>
      <c r="S30" s="249"/>
      <c r="T30" s="249"/>
      <c r="U30" s="249"/>
      <c r="V30" s="249"/>
      <c r="W30" s="249"/>
      <c r="X30" s="249"/>
      <c r="Y30" s="249"/>
      <c r="Z30" s="249"/>
      <c r="AA30" s="249"/>
      <c r="AB30" s="249"/>
      <c r="AC30" s="249" t="s">
        <v>5252</v>
      </c>
      <c r="AD30" s="249" t="s">
        <v>5252</v>
      </c>
      <c r="AE30" s="249"/>
      <c r="AF30" s="249" t="s">
        <v>5252</v>
      </c>
      <c r="AG30" s="249"/>
      <c r="AH30" s="249"/>
      <c r="AI30" s="249" t="s">
        <v>2253</v>
      </c>
    </row>
    <row r="31" spans="1:35" ht="15" customHeight="1" x14ac:dyDescent="0.3">
      <c r="A31" s="249">
        <v>505328</v>
      </c>
      <c r="B31" s="249" t="s">
        <v>5268</v>
      </c>
      <c r="C31" s="249" t="s">
        <v>239</v>
      </c>
      <c r="D31" s="249" t="s">
        <v>630</v>
      </c>
      <c r="E31" s="249" t="s">
        <v>116</v>
      </c>
      <c r="F31" s="308">
        <v>32076</v>
      </c>
      <c r="G31" s="249">
        <v>32076</v>
      </c>
      <c r="H31" s="249" t="s">
        <v>677</v>
      </c>
      <c r="I31" t="s">
        <v>553</v>
      </c>
      <c r="J31" s="249" t="s">
        <v>139</v>
      </c>
      <c r="K31">
        <v>2005</v>
      </c>
      <c r="L31" s="249" t="s">
        <v>136</v>
      </c>
      <c r="N31" s="249" t="s">
        <v>3258</v>
      </c>
      <c r="O31" s="259" t="s">
        <v>3258</v>
      </c>
      <c r="P31" s="256">
        <v>0</v>
      </c>
      <c r="Q31" s="249"/>
      <c r="R31" s="249"/>
      <c r="S31" s="249"/>
      <c r="T31" s="249"/>
      <c r="U31" s="249"/>
      <c r="V31" s="249"/>
      <c r="W31" s="249"/>
      <c r="X31" s="249"/>
      <c r="Y31" s="249"/>
      <c r="Z31" s="249"/>
      <c r="AA31" s="249"/>
      <c r="AB31" s="249"/>
      <c r="AC31" s="249"/>
      <c r="AD31" s="249"/>
      <c r="AE31" s="249"/>
      <c r="AF31" s="249"/>
      <c r="AG31" s="249"/>
      <c r="AH31" s="249"/>
      <c r="AI31" s="249"/>
    </row>
    <row r="32" spans="1:35" ht="15" customHeight="1" x14ac:dyDescent="0.3">
      <c r="A32" s="260">
        <v>505433</v>
      </c>
      <c r="B32" s="261" t="s">
        <v>5234</v>
      </c>
      <c r="C32" s="261" t="s">
        <v>308</v>
      </c>
      <c r="D32" s="261" t="s">
        <v>439</v>
      </c>
      <c r="E32" s="261" t="s">
        <v>116</v>
      </c>
      <c r="F32" s="249"/>
      <c r="G32" s="249"/>
      <c r="H32" s="249"/>
      <c r="I32" s="257" t="s">
        <v>553</v>
      </c>
      <c r="J32" s="249"/>
      <c r="L32" s="249"/>
      <c r="N32" s="249" t="s">
        <v>3258</v>
      </c>
      <c r="O32" s="259" t="s">
        <v>3258</v>
      </c>
      <c r="P32" s="256">
        <v>0</v>
      </c>
      <c r="Q32" s="249"/>
      <c r="R32" s="249"/>
      <c r="S32" s="249"/>
      <c r="T32" s="249"/>
      <c r="U32" s="249"/>
      <c r="V32" s="249"/>
      <c r="W32" s="249"/>
      <c r="X32" s="249"/>
      <c r="Y32" s="249"/>
      <c r="Z32" s="249"/>
      <c r="AA32" s="249"/>
      <c r="AB32" s="249"/>
      <c r="AC32" s="249"/>
      <c r="AD32" s="249"/>
      <c r="AE32" s="249"/>
      <c r="AF32" s="249"/>
      <c r="AG32" s="249"/>
      <c r="AH32" s="249"/>
      <c r="AI32" s="249"/>
    </row>
    <row r="33" spans="1:35" ht="15" customHeight="1" x14ac:dyDescent="0.3">
      <c r="A33" s="249">
        <v>505697</v>
      </c>
      <c r="B33" s="249" t="s">
        <v>5269</v>
      </c>
      <c r="C33" s="249" t="s">
        <v>271</v>
      </c>
      <c r="D33" s="249" t="s">
        <v>440</v>
      </c>
      <c r="E33" s="249"/>
      <c r="F33" s="249"/>
      <c r="G33" s="249"/>
      <c r="H33" s="249"/>
      <c r="I33" t="s">
        <v>553</v>
      </c>
      <c r="J33" s="249"/>
      <c r="L33" s="249"/>
      <c r="N33" s="249" t="s">
        <v>3258</v>
      </c>
      <c r="O33" s="259" t="s">
        <v>3258</v>
      </c>
      <c r="P33" s="256">
        <v>0</v>
      </c>
      <c r="Q33" s="249"/>
      <c r="R33" s="249"/>
      <c r="S33" s="249"/>
      <c r="T33" s="249"/>
      <c r="U33" s="249"/>
      <c r="V33" s="249"/>
      <c r="W33" s="249"/>
      <c r="X33" s="249"/>
      <c r="Y33" s="249"/>
      <c r="Z33" s="249"/>
      <c r="AA33" s="249"/>
      <c r="AB33" s="249"/>
      <c r="AC33" s="249" t="s">
        <v>5252</v>
      </c>
      <c r="AD33" s="249" t="s">
        <v>5252</v>
      </c>
      <c r="AE33" s="249"/>
      <c r="AF33" s="249" t="s">
        <v>5252</v>
      </c>
      <c r="AG33" s="249"/>
      <c r="AH33" s="249"/>
      <c r="AI33" s="249" t="s">
        <v>2253</v>
      </c>
    </row>
    <row r="34" spans="1:35" ht="15" customHeight="1" x14ac:dyDescent="0.3">
      <c r="A34" s="260">
        <v>505730</v>
      </c>
      <c r="B34" s="261" t="s">
        <v>5235</v>
      </c>
      <c r="C34" s="261" t="s">
        <v>79</v>
      </c>
      <c r="D34" s="261" t="s">
        <v>821</v>
      </c>
      <c r="E34" s="261" t="s">
        <v>115</v>
      </c>
      <c r="F34" s="249"/>
      <c r="G34" s="249"/>
      <c r="H34" s="249"/>
      <c r="I34" s="257" t="s">
        <v>553</v>
      </c>
      <c r="J34" s="249"/>
      <c r="L34" s="249"/>
      <c r="N34" s="249" t="s">
        <v>3258</v>
      </c>
      <c r="O34" s="259" t="s">
        <v>3258</v>
      </c>
      <c r="P34" s="256">
        <v>0</v>
      </c>
      <c r="Q34" s="249"/>
      <c r="R34" s="249"/>
      <c r="S34" s="249"/>
      <c r="T34" s="249"/>
      <c r="U34" s="249"/>
      <c r="V34" s="249"/>
      <c r="W34" s="249"/>
      <c r="X34" s="249"/>
      <c r="Y34" s="249"/>
      <c r="Z34" s="249"/>
      <c r="AA34" s="249"/>
      <c r="AB34" s="249"/>
      <c r="AC34" s="249"/>
      <c r="AD34" s="249"/>
      <c r="AE34" s="249"/>
      <c r="AF34" s="249"/>
      <c r="AG34" s="249"/>
      <c r="AH34" s="249"/>
      <c r="AI34" s="249"/>
    </row>
    <row r="35" spans="1:35" ht="15" customHeight="1" x14ac:dyDescent="0.3">
      <c r="A35" s="249">
        <v>505754</v>
      </c>
      <c r="B35" s="249" t="s">
        <v>5270</v>
      </c>
      <c r="C35" s="249" t="s">
        <v>296</v>
      </c>
      <c r="D35" s="249" t="s">
        <v>671</v>
      </c>
      <c r="E35" s="249"/>
      <c r="F35" s="249"/>
      <c r="G35" s="249"/>
      <c r="H35" s="249"/>
      <c r="I35" t="s">
        <v>553</v>
      </c>
      <c r="J35" s="249"/>
      <c r="L35" s="249"/>
      <c r="N35" s="249" t="s">
        <v>3258</v>
      </c>
      <c r="O35" s="259" t="s">
        <v>3258</v>
      </c>
      <c r="P35" s="256">
        <v>0</v>
      </c>
      <c r="Q35" s="249"/>
      <c r="R35" s="249"/>
      <c r="S35" s="249"/>
      <c r="T35" s="249"/>
      <c r="U35" s="249"/>
      <c r="V35" s="249"/>
      <c r="W35" s="249"/>
      <c r="X35" s="249"/>
      <c r="Y35" s="249"/>
      <c r="Z35" s="249"/>
      <c r="AA35" s="249"/>
      <c r="AB35" s="249"/>
      <c r="AC35" s="249" t="s">
        <v>5252</v>
      </c>
      <c r="AD35" s="249" t="s">
        <v>5252</v>
      </c>
      <c r="AE35" s="249"/>
      <c r="AF35" s="249" t="s">
        <v>5252</v>
      </c>
      <c r="AG35" s="249"/>
      <c r="AH35" s="249"/>
      <c r="AI35" s="249" t="s">
        <v>2253</v>
      </c>
    </row>
    <row r="36" spans="1:35" ht="15" customHeight="1" x14ac:dyDescent="0.3">
      <c r="A36" s="260">
        <v>505979</v>
      </c>
      <c r="B36" s="261" t="s">
        <v>5236</v>
      </c>
      <c r="C36" s="261" t="s">
        <v>271</v>
      </c>
      <c r="D36" s="261" t="s">
        <v>5237</v>
      </c>
      <c r="E36" s="261" t="s">
        <v>116</v>
      </c>
      <c r="F36" s="249"/>
      <c r="G36" s="249"/>
      <c r="H36" s="249"/>
      <c r="I36" s="257" t="s">
        <v>553</v>
      </c>
      <c r="J36" s="249"/>
      <c r="L36" s="249"/>
      <c r="N36" s="249" t="s">
        <v>3258</v>
      </c>
      <c r="O36" s="259" t="s">
        <v>3258</v>
      </c>
      <c r="P36" s="256">
        <v>0</v>
      </c>
      <c r="Q36" s="249"/>
      <c r="R36" s="249"/>
      <c r="S36" s="249"/>
      <c r="T36" s="249"/>
      <c r="U36" s="249"/>
      <c r="V36" s="249"/>
      <c r="W36" s="249"/>
      <c r="X36" s="249"/>
      <c r="Y36" s="249"/>
      <c r="Z36" s="249"/>
      <c r="AA36" s="249"/>
      <c r="AB36" s="249"/>
      <c r="AC36" s="249"/>
      <c r="AD36" s="249"/>
      <c r="AE36" s="249"/>
      <c r="AF36" s="249"/>
      <c r="AG36" s="249"/>
      <c r="AH36" s="249"/>
      <c r="AI36" s="249" t="s">
        <v>2253</v>
      </c>
    </row>
    <row r="37" spans="1:35" ht="15" customHeight="1" x14ac:dyDescent="0.3">
      <c r="A37" s="249">
        <v>506006</v>
      </c>
      <c r="B37" s="249" t="s">
        <v>5271</v>
      </c>
      <c r="C37" s="249" t="s">
        <v>83</v>
      </c>
      <c r="D37" s="249" t="s">
        <v>497</v>
      </c>
      <c r="E37" s="249" t="s">
        <v>116</v>
      </c>
      <c r="F37" s="308">
        <v>31852</v>
      </c>
      <c r="G37" s="249" t="s">
        <v>2302</v>
      </c>
      <c r="H37" s="249" t="s">
        <v>679</v>
      </c>
      <c r="I37" t="s">
        <v>553</v>
      </c>
      <c r="J37" s="249" t="s">
        <v>139</v>
      </c>
      <c r="K37">
        <v>2005</v>
      </c>
      <c r="L37" s="249" t="s">
        <v>136</v>
      </c>
      <c r="N37" s="249" t="s">
        <v>3258</v>
      </c>
      <c r="O37" s="259" t="s">
        <v>3258</v>
      </c>
      <c r="P37" s="256">
        <v>0</v>
      </c>
      <c r="Q37" s="249"/>
      <c r="R37" s="249"/>
      <c r="S37" s="249"/>
      <c r="T37" s="249"/>
      <c r="U37" s="249"/>
      <c r="V37" s="249"/>
      <c r="W37" s="249"/>
      <c r="X37" s="249"/>
      <c r="Y37" s="249"/>
      <c r="Z37" s="249"/>
      <c r="AA37" s="249"/>
      <c r="AB37" s="249"/>
      <c r="AC37" s="249"/>
      <c r="AD37" s="249"/>
      <c r="AE37" s="249"/>
      <c r="AF37" s="249"/>
      <c r="AG37" s="249"/>
      <c r="AH37" s="249"/>
      <c r="AI37" s="249"/>
    </row>
    <row r="38" spans="1:35" ht="15" customHeight="1" x14ac:dyDescent="0.3">
      <c r="A38" s="260">
        <v>506079</v>
      </c>
      <c r="B38" s="261" t="s">
        <v>5343</v>
      </c>
      <c r="C38" s="261" t="s">
        <v>5344</v>
      </c>
      <c r="D38" s="261" t="s">
        <v>493</v>
      </c>
      <c r="E38" s="261" t="s">
        <v>116</v>
      </c>
      <c r="F38" s="262">
        <v>27134</v>
      </c>
      <c r="G38" s="261" t="s">
        <v>136</v>
      </c>
      <c r="H38" s="261" t="s">
        <v>677</v>
      </c>
      <c r="I38" s="257" t="s">
        <v>554</v>
      </c>
      <c r="J38" s="249" t="s">
        <v>724</v>
      </c>
      <c r="K38" s="257" t="s">
        <v>3258</v>
      </c>
      <c r="L38" s="261"/>
      <c r="M38" s="257"/>
      <c r="N38" s="249" t="s">
        <v>3258</v>
      </c>
      <c r="O38" s="259" t="s">
        <v>3258</v>
      </c>
      <c r="P38" s="256">
        <v>0</v>
      </c>
      <c r="Q38" s="261" t="s">
        <v>3258</v>
      </c>
      <c r="R38" s="261" t="s">
        <v>5345</v>
      </c>
      <c r="S38" s="261" t="s">
        <v>5346</v>
      </c>
      <c r="T38" s="261" t="s">
        <v>2256</v>
      </c>
      <c r="U38" s="261" t="s">
        <v>5347</v>
      </c>
      <c r="V38" s="261" t="s">
        <v>3258</v>
      </c>
      <c r="W38" s="261" t="s">
        <v>3258</v>
      </c>
      <c r="X38" s="261" t="s">
        <v>3258</v>
      </c>
      <c r="Y38" s="261" t="s">
        <v>3258</v>
      </c>
      <c r="Z38" s="261" t="s">
        <v>3258</v>
      </c>
      <c r="AA38" s="261" t="s">
        <v>3258</v>
      </c>
      <c r="AB38" s="261" t="s">
        <v>3258</v>
      </c>
      <c r="AC38" s="261" t="s">
        <v>5348</v>
      </c>
      <c r="AD38" s="261"/>
      <c r="AE38" s="246"/>
      <c r="AF38" s="261"/>
      <c r="AG38" s="261"/>
      <c r="AH38" s="249"/>
      <c r="AI38" s="249"/>
    </row>
    <row r="39" spans="1:35" ht="15" customHeight="1" x14ac:dyDescent="0.3">
      <c r="A39" s="260">
        <v>506169</v>
      </c>
      <c r="B39" s="261" t="s">
        <v>5238</v>
      </c>
      <c r="C39" s="261" t="s">
        <v>93</v>
      </c>
      <c r="D39" s="261" t="s">
        <v>350</v>
      </c>
      <c r="E39" s="261" t="s">
        <v>116</v>
      </c>
      <c r="F39" s="249"/>
      <c r="G39" s="249"/>
      <c r="H39" s="249"/>
      <c r="I39" s="257" t="s">
        <v>553</v>
      </c>
      <c r="J39" s="249"/>
      <c r="L39" s="249"/>
      <c r="N39" s="249" t="s">
        <v>3258</v>
      </c>
      <c r="O39" s="259" t="s">
        <v>3258</v>
      </c>
      <c r="P39" s="256">
        <v>0</v>
      </c>
      <c r="Q39" s="249"/>
      <c r="R39" s="249"/>
      <c r="S39" s="249"/>
      <c r="T39" s="249"/>
      <c r="U39" s="249"/>
      <c r="V39" s="249"/>
      <c r="W39" s="249"/>
      <c r="X39" s="249"/>
      <c r="Y39" s="249"/>
      <c r="Z39" s="249"/>
      <c r="AA39" s="249"/>
      <c r="AB39" s="249"/>
      <c r="AC39" s="249"/>
      <c r="AD39" s="249"/>
      <c r="AE39" s="249"/>
      <c r="AF39" s="249"/>
      <c r="AG39" s="249"/>
      <c r="AH39" s="249"/>
      <c r="AI39" s="249"/>
    </row>
    <row r="40" spans="1:35" ht="15" customHeight="1" x14ac:dyDescent="0.3">
      <c r="A40" s="249">
        <v>506692</v>
      </c>
      <c r="B40" s="249" t="s">
        <v>5272</v>
      </c>
      <c r="C40" s="249" t="s">
        <v>559</v>
      </c>
      <c r="D40" s="249" t="s">
        <v>5068</v>
      </c>
      <c r="E40" s="249" t="s">
        <v>116</v>
      </c>
      <c r="F40" s="308">
        <v>31427</v>
      </c>
      <c r="G40" s="249" t="s">
        <v>5273</v>
      </c>
      <c r="H40" s="249" t="s">
        <v>677</v>
      </c>
      <c r="I40" t="s">
        <v>553</v>
      </c>
      <c r="J40" s="249" t="s">
        <v>139</v>
      </c>
      <c r="K40">
        <v>20006</v>
      </c>
      <c r="L40" s="249" t="s">
        <v>154</v>
      </c>
      <c r="M40" s="249"/>
      <c r="N40" s="249" t="s">
        <v>3258</v>
      </c>
      <c r="O40" s="259" t="s">
        <v>3258</v>
      </c>
      <c r="P40" s="256">
        <v>0</v>
      </c>
      <c r="Q40" s="249"/>
      <c r="R40" s="249"/>
      <c r="S40" s="249"/>
      <c r="T40" s="249"/>
      <c r="U40" s="249"/>
      <c r="V40" s="249"/>
      <c r="W40" s="249"/>
      <c r="X40" s="249"/>
      <c r="Y40" s="249"/>
      <c r="Z40" s="249"/>
      <c r="AA40" s="249"/>
      <c r="AB40" s="249"/>
      <c r="AC40" s="249"/>
      <c r="AD40" s="249"/>
      <c r="AE40" s="249"/>
      <c r="AF40" s="249"/>
      <c r="AG40" s="249"/>
      <c r="AH40" s="249"/>
      <c r="AI40" s="249"/>
    </row>
    <row r="41" spans="1:35" ht="15" customHeight="1" x14ac:dyDescent="0.3">
      <c r="A41" s="249">
        <v>507032</v>
      </c>
      <c r="B41" s="249" t="s">
        <v>5274</v>
      </c>
      <c r="C41" s="249" t="s">
        <v>66</v>
      </c>
      <c r="D41" s="249" t="s">
        <v>5275</v>
      </c>
      <c r="E41" s="249" t="s">
        <v>116</v>
      </c>
      <c r="F41" s="308">
        <v>31611</v>
      </c>
      <c r="G41" s="249" t="s">
        <v>148</v>
      </c>
      <c r="H41" s="249" t="s">
        <v>677</v>
      </c>
      <c r="I41" t="s">
        <v>553</v>
      </c>
      <c r="J41" s="249" t="s">
        <v>139</v>
      </c>
      <c r="K41">
        <v>2005</v>
      </c>
      <c r="L41" s="249" t="s">
        <v>148</v>
      </c>
      <c r="N41" s="249" t="s">
        <v>3258</v>
      </c>
      <c r="O41" s="259" t="s">
        <v>3258</v>
      </c>
      <c r="P41" s="256">
        <v>0</v>
      </c>
      <c r="Q41" s="249"/>
      <c r="R41" s="249"/>
      <c r="S41" s="249"/>
      <c r="T41" s="249"/>
      <c r="U41" s="249"/>
      <c r="V41" s="249"/>
      <c r="W41" s="249"/>
      <c r="X41" s="249"/>
      <c r="Y41" s="249"/>
      <c r="Z41" s="249"/>
      <c r="AA41" s="249"/>
      <c r="AB41" s="249"/>
      <c r="AC41" s="249"/>
      <c r="AD41" s="249"/>
      <c r="AE41" s="249"/>
      <c r="AF41" s="249"/>
      <c r="AG41" s="249"/>
      <c r="AH41" s="249"/>
      <c r="AI41" s="249"/>
    </row>
    <row r="42" spans="1:35" ht="15" customHeight="1" x14ac:dyDescent="0.3">
      <c r="A42" s="249">
        <v>507374</v>
      </c>
      <c r="B42" s="249" t="s">
        <v>5276</v>
      </c>
      <c r="C42" s="249" t="s">
        <v>796</v>
      </c>
      <c r="D42" s="249" t="s">
        <v>360</v>
      </c>
      <c r="E42" s="249"/>
      <c r="F42" s="249"/>
      <c r="G42" s="249"/>
      <c r="H42" s="249"/>
      <c r="I42" t="s">
        <v>553</v>
      </c>
      <c r="J42" s="249"/>
      <c r="L42" s="249"/>
      <c r="N42" s="249" t="s">
        <v>3258</v>
      </c>
      <c r="O42" s="259" t="s">
        <v>3258</v>
      </c>
      <c r="P42" s="256">
        <v>0</v>
      </c>
      <c r="Q42" s="249"/>
      <c r="R42" s="249"/>
      <c r="S42" s="249"/>
      <c r="T42" s="249"/>
      <c r="U42" s="249"/>
      <c r="V42" s="249"/>
      <c r="W42" s="249"/>
      <c r="X42" s="249"/>
      <c r="Y42" s="249"/>
      <c r="Z42" s="249"/>
      <c r="AA42" s="249"/>
      <c r="AB42" s="249"/>
      <c r="AC42" s="249" t="s">
        <v>5252</v>
      </c>
      <c r="AD42" s="249" t="s">
        <v>5252</v>
      </c>
      <c r="AE42" s="249"/>
      <c r="AF42" s="249" t="s">
        <v>5252</v>
      </c>
      <c r="AG42" s="249"/>
      <c r="AH42" s="249"/>
      <c r="AI42" s="249" t="s">
        <v>2253</v>
      </c>
    </row>
    <row r="43" spans="1:35" ht="15" customHeight="1" x14ac:dyDescent="0.3">
      <c r="A43" s="260">
        <v>507572</v>
      </c>
      <c r="B43" s="261" t="s">
        <v>5349</v>
      </c>
      <c r="C43" s="261" t="s">
        <v>274</v>
      </c>
      <c r="D43" s="261" t="s">
        <v>414</v>
      </c>
      <c r="E43" s="261" t="s">
        <v>2275</v>
      </c>
      <c r="F43" s="262">
        <v>33647</v>
      </c>
      <c r="G43" s="261" t="s">
        <v>136</v>
      </c>
      <c r="H43" s="261" t="s">
        <v>677</v>
      </c>
      <c r="I43" s="257" t="s">
        <v>554</v>
      </c>
      <c r="J43" s="261" t="s">
        <v>2257</v>
      </c>
      <c r="K43" s="267">
        <v>1996</v>
      </c>
      <c r="L43" s="249"/>
      <c r="M43" s="257"/>
      <c r="N43" s="249" t="s">
        <v>3258</v>
      </c>
      <c r="O43" s="259" t="s">
        <v>3258</v>
      </c>
      <c r="P43" s="256">
        <v>0</v>
      </c>
      <c r="Q43" s="249"/>
      <c r="R43" s="249"/>
      <c r="S43" s="249"/>
      <c r="T43" s="249"/>
      <c r="U43" s="249"/>
      <c r="V43" s="249"/>
      <c r="W43" s="249"/>
      <c r="X43" s="249"/>
      <c r="Y43" s="249"/>
      <c r="Z43" s="249"/>
      <c r="AA43" s="249"/>
      <c r="AB43" s="249"/>
      <c r="AC43" s="249"/>
      <c r="AD43" s="249"/>
      <c r="AE43" s="249"/>
      <c r="AF43" s="249"/>
      <c r="AG43" s="249"/>
      <c r="AH43" s="249"/>
      <c r="AI43" s="249"/>
    </row>
    <row r="44" spans="1:35" ht="15" customHeight="1" x14ac:dyDescent="0.3">
      <c r="A44" s="249">
        <v>507607</v>
      </c>
      <c r="B44" s="249" t="s">
        <v>5277</v>
      </c>
      <c r="C44" s="249" t="s">
        <v>272</v>
      </c>
      <c r="D44" s="249" t="s">
        <v>358</v>
      </c>
      <c r="E44" s="249" t="s">
        <v>116</v>
      </c>
      <c r="F44" s="308">
        <v>30751</v>
      </c>
      <c r="G44" s="249" t="s">
        <v>2258</v>
      </c>
      <c r="H44" s="249" t="s">
        <v>677</v>
      </c>
      <c r="I44" t="s">
        <v>553</v>
      </c>
      <c r="J44" s="249" t="s">
        <v>139</v>
      </c>
      <c r="K44">
        <v>2004</v>
      </c>
      <c r="L44" s="249" t="s">
        <v>2325</v>
      </c>
      <c r="N44" s="249" t="s">
        <v>3258</v>
      </c>
      <c r="O44" s="259" t="s">
        <v>3258</v>
      </c>
      <c r="P44" s="256">
        <v>0</v>
      </c>
      <c r="Q44" s="249"/>
      <c r="R44" s="249"/>
      <c r="S44" s="249"/>
      <c r="T44" s="249"/>
      <c r="U44" s="249"/>
      <c r="V44" s="249"/>
      <c r="W44" s="249"/>
      <c r="X44" s="249"/>
      <c r="Y44" s="249"/>
      <c r="Z44" s="249"/>
      <c r="AA44" s="249"/>
      <c r="AB44" s="249"/>
      <c r="AC44" s="249" t="s">
        <v>5252</v>
      </c>
      <c r="AD44" s="249" t="s">
        <v>5252</v>
      </c>
      <c r="AE44" s="249"/>
      <c r="AF44" s="249" t="s">
        <v>5252</v>
      </c>
      <c r="AG44" s="249"/>
      <c r="AH44" s="249"/>
      <c r="AI44" s="249"/>
    </row>
    <row r="45" spans="1:35" ht="15" customHeight="1" x14ac:dyDescent="0.3">
      <c r="A45" s="249">
        <v>507955</v>
      </c>
      <c r="B45" s="249" t="s">
        <v>5278</v>
      </c>
      <c r="C45" s="249" t="s">
        <v>69</v>
      </c>
      <c r="D45" s="249"/>
      <c r="E45" s="249"/>
      <c r="F45" s="249"/>
      <c r="G45" s="249"/>
      <c r="H45" s="249"/>
      <c r="I45" t="s">
        <v>553</v>
      </c>
      <c r="J45" s="249"/>
      <c r="L45" s="249"/>
      <c r="N45" s="249" t="s">
        <v>3258</v>
      </c>
      <c r="O45" s="259" t="s">
        <v>3258</v>
      </c>
      <c r="P45" s="256">
        <v>0</v>
      </c>
      <c r="Q45" s="249"/>
      <c r="R45" s="249"/>
      <c r="S45" s="249"/>
      <c r="T45" s="249"/>
      <c r="U45" s="249"/>
      <c r="V45" s="249"/>
      <c r="W45" s="249"/>
      <c r="X45" s="249"/>
      <c r="Y45" s="249"/>
      <c r="Z45" s="249"/>
      <c r="AA45" s="249"/>
      <c r="AB45" s="249"/>
      <c r="AC45" s="249" t="s">
        <v>5252</v>
      </c>
      <c r="AD45" s="249" t="s">
        <v>5252</v>
      </c>
      <c r="AE45" s="249"/>
      <c r="AF45" s="249" t="s">
        <v>5252</v>
      </c>
      <c r="AG45" s="249"/>
      <c r="AH45" s="249"/>
      <c r="AI45" s="249" t="s">
        <v>2253</v>
      </c>
    </row>
    <row r="46" spans="1:35" ht="15" customHeight="1" x14ac:dyDescent="0.3">
      <c r="A46" s="249">
        <v>507957</v>
      </c>
      <c r="B46" s="249" t="s">
        <v>5279</v>
      </c>
      <c r="C46" s="249" t="s">
        <v>65</v>
      </c>
      <c r="D46" s="249" t="s">
        <v>464</v>
      </c>
      <c r="E46" s="249"/>
      <c r="F46" s="249"/>
      <c r="G46" s="249"/>
      <c r="H46" s="249"/>
      <c r="I46" t="s">
        <v>553</v>
      </c>
      <c r="J46" s="249"/>
      <c r="L46" s="249"/>
      <c r="N46" s="249" t="s">
        <v>3258</v>
      </c>
      <c r="O46" s="259" t="s">
        <v>3258</v>
      </c>
      <c r="P46" s="256">
        <v>0</v>
      </c>
      <c r="Q46" s="249"/>
      <c r="R46" s="249"/>
      <c r="S46" s="249"/>
      <c r="T46" s="249"/>
      <c r="U46" s="249"/>
      <c r="V46" s="249"/>
      <c r="W46" s="249"/>
      <c r="X46" s="249"/>
      <c r="Y46" s="249"/>
      <c r="Z46" s="249"/>
      <c r="AA46" s="249"/>
      <c r="AB46" s="249"/>
      <c r="AC46" s="249" t="s">
        <v>5252</v>
      </c>
      <c r="AD46" s="249" t="s">
        <v>5252</v>
      </c>
      <c r="AE46" s="249"/>
      <c r="AF46" s="249" t="s">
        <v>5252</v>
      </c>
      <c r="AG46" s="249"/>
      <c r="AH46" s="249"/>
      <c r="AI46" s="249" t="s">
        <v>2253</v>
      </c>
    </row>
    <row r="47" spans="1:35" ht="15" customHeight="1" x14ac:dyDescent="0.3">
      <c r="A47" s="260">
        <v>507982</v>
      </c>
      <c r="B47" s="261" t="s">
        <v>5239</v>
      </c>
      <c r="C47" s="261" t="s">
        <v>661</v>
      </c>
      <c r="D47" s="261" t="s">
        <v>632</v>
      </c>
      <c r="E47" s="261" t="s">
        <v>116</v>
      </c>
      <c r="F47" s="249"/>
      <c r="G47" s="249"/>
      <c r="H47" s="249"/>
      <c r="I47" s="257" t="s">
        <v>553</v>
      </c>
      <c r="J47" s="249"/>
      <c r="L47" s="249"/>
      <c r="M47" s="249"/>
      <c r="N47" s="249">
        <v>2203</v>
      </c>
      <c r="O47" s="259">
        <v>45512</v>
      </c>
      <c r="P47" s="256">
        <v>70000</v>
      </c>
      <c r="Q47" s="249"/>
      <c r="R47" s="249"/>
      <c r="S47" s="249"/>
      <c r="T47" s="249"/>
      <c r="U47" s="249"/>
      <c r="V47" s="249"/>
      <c r="W47" s="249"/>
      <c r="X47" s="249"/>
      <c r="Y47" s="249"/>
      <c r="Z47" s="249"/>
      <c r="AA47" s="249"/>
      <c r="AB47" s="249"/>
      <c r="AC47" s="249"/>
      <c r="AD47" s="249"/>
      <c r="AE47" s="249"/>
      <c r="AF47" s="249"/>
      <c r="AG47" s="249"/>
      <c r="AI47" s="249"/>
    </row>
    <row r="48" spans="1:35" ht="15" customHeight="1" x14ac:dyDescent="0.3">
      <c r="A48" s="260">
        <v>508027</v>
      </c>
      <c r="B48" s="261" t="s">
        <v>412</v>
      </c>
      <c r="C48" s="261" t="s">
        <v>69</v>
      </c>
      <c r="D48" s="261" t="s">
        <v>531</v>
      </c>
      <c r="E48" s="261" t="s">
        <v>116</v>
      </c>
      <c r="F48" s="261"/>
      <c r="G48" s="262"/>
      <c r="H48" s="261"/>
      <c r="I48" s="257" t="s">
        <v>553</v>
      </c>
      <c r="J48" s="261"/>
      <c r="K48" s="257"/>
      <c r="L48" s="256"/>
      <c r="M48" s="257"/>
      <c r="N48" s="249">
        <v>2117</v>
      </c>
      <c r="O48" s="259">
        <v>45510</v>
      </c>
      <c r="P48" s="256">
        <v>70000</v>
      </c>
      <c r="Q48" s="249"/>
      <c r="R48" s="249"/>
      <c r="S48" s="249"/>
      <c r="T48" s="249"/>
      <c r="U48" s="249"/>
      <c r="V48" s="249"/>
      <c r="W48" s="249"/>
      <c r="X48" s="249"/>
      <c r="Y48" s="249"/>
      <c r="Z48" s="249"/>
      <c r="AA48" s="249"/>
      <c r="AB48" s="249"/>
      <c r="AC48" s="249"/>
      <c r="AD48" s="249"/>
      <c r="AE48" s="246"/>
      <c r="AF48" s="249"/>
      <c r="AG48" s="249"/>
      <c r="AH48" s="249"/>
      <c r="AI48" s="249"/>
    </row>
    <row r="49" spans="1:35" ht="15" customHeight="1" x14ac:dyDescent="0.3">
      <c r="A49" s="260">
        <v>508076</v>
      </c>
      <c r="B49" s="261" t="s">
        <v>5240</v>
      </c>
      <c r="C49" s="261" t="s">
        <v>336</v>
      </c>
      <c r="D49" s="261" t="s">
        <v>356</v>
      </c>
      <c r="E49" s="261" t="s">
        <v>116</v>
      </c>
      <c r="F49" s="249"/>
      <c r="G49" s="249"/>
      <c r="H49" s="249"/>
      <c r="I49" s="257" t="s">
        <v>553</v>
      </c>
      <c r="J49" s="249"/>
      <c r="L49" s="249"/>
      <c r="N49" s="249" t="s">
        <v>3258</v>
      </c>
      <c r="O49" s="259" t="s">
        <v>3258</v>
      </c>
      <c r="P49" s="256">
        <v>0</v>
      </c>
      <c r="Q49" s="249"/>
      <c r="R49" s="249"/>
      <c r="S49" s="249"/>
      <c r="T49" s="249"/>
      <c r="U49" s="249"/>
      <c r="V49" s="249"/>
      <c r="W49" s="249"/>
      <c r="X49" s="249"/>
      <c r="Y49" s="249"/>
      <c r="Z49" s="249"/>
      <c r="AA49" s="249"/>
      <c r="AB49" s="249"/>
      <c r="AC49" s="249"/>
      <c r="AD49" s="249"/>
      <c r="AE49" s="249"/>
      <c r="AF49" s="249"/>
      <c r="AG49" s="249"/>
      <c r="AH49" s="249"/>
      <c r="AI49" s="249"/>
    </row>
    <row r="50" spans="1:35" ht="15" customHeight="1" x14ac:dyDescent="0.3">
      <c r="A50" s="260">
        <v>508277</v>
      </c>
      <c r="B50" s="261" t="s">
        <v>5350</v>
      </c>
      <c r="C50" s="261" t="s">
        <v>379</v>
      </c>
      <c r="D50" s="261" t="s">
        <v>442</v>
      </c>
      <c r="E50" s="261" t="s">
        <v>3258</v>
      </c>
      <c r="F50" s="261" t="s">
        <v>3258</v>
      </c>
      <c r="G50" s="262"/>
      <c r="H50" s="261"/>
      <c r="I50" s="257" t="s">
        <v>554</v>
      </c>
      <c r="J50" s="261" t="s">
        <v>139</v>
      </c>
      <c r="K50" s="267">
        <v>2006</v>
      </c>
      <c r="L50" s="261" t="s">
        <v>147</v>
      </c>
      <c r="M50" s="257" t="s">
        <v>3258</v>
      </c>
      <c r="N50" s="249" t="s">
        <v>3258</v>
      </c>
      <c r="O50" s="259" t="s">
        <v>3258</v>
      </c>
      <c r="P50" s="256">
        <v>0</v>
      </c>
      <c r="Q50" s="249"/>
      <c r="R50" s="249"/>
      <c r="S50" s="249"/>
      <c r="T50" s="249"/>
      <c r="U50" s="249"/>
      <c r="V50" s="249"/>
      <c r="W50" s="249"/>
      <c r="X50" s="249"/>
      <c r="Y50" s="249"/>
      <c r="Z50" s="249"/>
      <c r="AA50" s="249"/>
      <c r="AB50" s="249"/>
      <c r="AC50" s="249"/>
      <c r="AD50" s="249"/>
      <c r="AE50" s="245"/>
      <c r="AF50" s="249"/>
      <c r="AG50" s="249"/>
      <c r="AH50" s="249"/>
      <c r="AI50" s="249"/>
    </row>
    <row r="51" spans="1:35" ht="15" customHeight="1" x14ac:dyDescent="0.3">
      <c r="A51" s="249">
        <v>508722</v>
      </c>
      <c r="B51" s="249" t="s">
        <v>5280</v>
      </c>
      <c r="C51" s="249" t="s">
        <v>307</v>
      </c>
      <c r="D51" s="249" t="s">
        <v>446</v>
      </c>
      <c r="E51" s="249" t="s">
        <v>116</v>
      </c>
      <c r="F51" s="308">
        <v>30818</v>
      </c>
      <c r="G51" s="249" t="s">
        <v>5281</v>
      </c>
      <c r="H51" s="249" t="s">
        <v>677</v>
      </c>
      <c r="I51" t="s">
        <v>553</v>
      </c>
      <c r="J51" s="249" t="s">
        <v>139</v>
      </c>
      <c r="K51">
        <v>2004</v>
      </c>
      <c r="L51" s="249" t="s">
        <v>152</v>
      </c>
      <c r="N51" s="249" t="s">
        <v>3258</v>
      </c>
      <c r="O51" s="259" t="s">
        <v>3258</v>
      </c>
      <c r="P51" s="256">
        <v>0</v>
      </c>
      <c r="Q51" s="249"/>
      <c r="R51" s="249"/>
      <c r="S51" s="249"/>
      <c r="T51" s="249"/>
      <c r="U51" s="249"/>
      <c r="V51" s="249"/>
      <c r="W51" s="249"/>
      <c r="X51" s="249"/>
      <c r="Y51" s="249"/>
      <c r="Z51" s="249"/>
      <c r="AA51" s="249"/>
      <c r="AB51" s="249"/>
      <c r="AC51" s="249"/>
      <c r="AD51" s="249"/>
      <c r="AE51" s="249"/>
      <c r="AF51" s="249"/>
      <c r="AG51" s="249"/>
      <c r="AH51" s="249"/>
      <c r="AI51" s="249"/>
    </row>
    <row r="52" spans="1:35" ht="15" customHeight="1" x14ac:dyDescent="0.3">
      <c r="A52" s="260">
        <v>509053</v>
      </c>
      <c r="B52" s="261" t="s">
        <v>5192</v>
      </c>
      <c r="C52" s="261" t="s">
        <v>5193</v>
      </c>
      <c r="D52" s="261" t="s">
        <v>5194</v>
      </c>
      <c r="E52" s="261" t="s">
        <v>116</v>
      </c>
      <c r="F52" s="262">
        <v>31100</v>
      </c>
      <c r="G52" s="261" t="s">
        <v>136</v>
      </c>
      <c r="H52" s="261" t="s">
        <v>677</v>
      </c>
      <c r="I52" s="257" t="s">
        <v>553</v>
      </c>
      <c r="J52" s="261" t="s">
        <v>724</v>
      </c>
      <c r="K52" s="257"/>
      <c r="L52" s="249"/>
      <c r="M52" s="257"/>
      <c r="N52" s="249" t="s">
        <v>3258</v>
      </c>
      <c r="O52" s="259" t="s">
        <v>3258</v>
      </c>
      <c r="P52" s="256">
        <v>0</v>
      </c>
      <c r="Q52" s="249"/>
      <c r="R52" s="249"/>
      <c r="S52" s="249"/>
      <c r="T52" s="249"/>
      <c r="U52" s="249"/>
      <c r="V52" s="249"/>
      <c r="W52" s="249"/>
      <c r="X52" s="249"/>
      <c r="Y52" s="249"/>
      <c r="Z52" s="249"/>
      <c r="AA52" s="249"/>
      <c r="AB52" s="249"/>
      <c r="AC52" s="249"/>
      <c r="AD52" s="249"/>
      <c r="AE52" s="246"/>
      <c r="AF52" s="249"/>
      <c r="AG52" s="249"/>
      <c r="AH52" s="249"/>
      <c r="AI52" s="249"/>
    </row>
    <row r="53" spans="1:35" ht="15" customHeight="1" x14ac:dyDescent="0.3">
      <c r="A53" s="249">
        <v>509377</v>
      </c>
      <c r="B53" s="249" t="s">
        <v>5282</v>
      </c>
      <c r="C53" s="249" t="s">
        <v>99</v>
      </c>
      <c r="D53" s="249" t="s">
        <v>348</v>
      </c>
      <c r="E53" s="249" t="s">
        <v>116</v>
      </c>
      <c r="F53" s="308">
        <v>31906</v>
      </c>
      <c r="G53" s="249" t="s">
        <v>2304</v>
      </c>
      <c r="H53" s="249" t="s">
        <v>677</v>
      </c>
      <c r="I53" t="s">
        <v>553</v>
      </c>
      <c r="J53" s="249" t="s">
        <v>139</v>
      </c>
      <c r="K53">
        <v>2005</v>
      </c>
      <c r="L53" s="249" t="s">
        <v>150</v>
      </c>
      <c r="N53" s="249" t="s">
        <v>3258</v>
      </c>
      <c r="O53" s="259" t="s">
        <v>3258</v>
      </c>
      <c r="P53" s="256">
        <v>0</v>
      </c>
      <c r="Q53" s="249"/>
      <c r="R53" s="249"/>
      <c r="S53" s="249"/>
      <c r="T53" s="249"/>
      <c r="U53" s="249"/>
      <c r="V53" s="249"/>
      <c r="W53" s="249"/>
      <c r="X53" s="249"/>
      <c r="Y53" s="249"/>
      <c r="Z53" s="249"/>
      <c r="AA53" s="249"/>
      <c r="AB53" s="249"/>
      <c r="AC53" s="249"/>
      <c r="AD53" s="249"/>
      <c r="AE53" s="249"/>
      <c r="AF53" s="249"/>
      <c r="AG53" s="249"/>
      <c r="AH53" s="249"/>
      <c r="AI53" s="249"/>
    </row>
    <row r="54" spans="1:35" ht="15" customHeight="1" x14ac:dyDescent="0.3">
      <c r="A54" s="260">
        <v>509476</v>
      </c>
      <c r="B54" s="261" t="s">
        <v>5232</v>
      </c>
      <c r="C54" s="261" t="s">
        <v>74</v>
      </c>
      <c r="D54" s="261" t="s">
        <v>357</v>
      </c>
      <c r="E54" s="261" t="s">
        <v>116</v>
      </c>
      <c r="F54" s="261"/>
      <c r="G54" s="262"/>
      <c r="H54" s="261"/>
      <c r="I54" s="257" t="s">
        <v>553</v>
      </c>
      <c r="J54" s="261"/>
      <c r="K54" s="257"/>
      <c r="L54" s="256"/>
      <c r="M54" s="257"/>
      <c r="N54" s="249" t="s">
        <v>3258</v>
      </c>
      <c r="O54" s="259" t="s">
        <v>3258</v>
      </c>
      <c r="P54" s="256">
        <v>0</v>
      </c>
      <c r="Q54" s="249"/>
      <c r="R54" s="249"/>
      <c r="S54" s="249"/>
      <c r="T54" s="249"/>
      <c r="U54" s="249"/>
      <c r="V54" s="249"/>
      <c r="W54" s="249"/>
      <c r="X54" s="249"/>
      <c r="Y54" s="249"/>
      <c r="Z54" s="249"/>
      <c r="AA54" s="249"/>
      <c r="AB54" s="249"/>
      <c r="AC54" s="249"/>
      <c r="AD54" s="249"/>
      <c r="AE54" s="246"/>
      <c r="AF54" s="249"/>
      <c r="AG54" s="249"/>
      <c r="AH54" s="249"/>
      <c r="AI54" s="249"/>
    </row>
    <row r="55" spans="1:35" ht="15" customHeight="1" x14ac:dyDescent="0.3">
      <c r="A55" s="249">
        <v>509550</v>
      </c>
      <c r="B55" s="249" t="s">
        <v>5283</v>
      </c>
      <c r="C55" s="249" t="s">
        <v>304</v>
      </c>
      <c r="D55" s="249" t="s">
        <v>362</v>
      </c>
      <c r="E55" s="249" t="s">
        <v>116</v>
      </c>
      <c r="F55" s="308">
        <v>30012</v>
      </c>
      <c r="G55" s="249">
        <v>30012</v>
      </c>
      <c r="H55" s="249" t="s">
        <v>677</v>
      </c>
      <c r="I55" t="s">
        <v>553</v>
      </c>
      <c r="J55" s="249" t="s">
        <v>724</v>
      </c>
      <c r="K55">
        <v>2000</v>
      </c>
      <c r="L55" s="249" t="s">
        <v>136</v>
      </c>
      <c r="M55" s="249"/>
      <c r="N55" s="249" t="s">
        <v>3258</v>
      </c>
      <c r="O55" s="259" t="s">
        <v>3258</v>
      </c>
      <c r="P55" s="256">
        <v>0</v>
      </c>
      <c r="Q55" s="249"/>
      <c r="R55" s="249"/>
      <c r="S55" s="249"/>
      <c r="T55" s="249"/>
      <c r="U55" s="249"/>
      <c r="V55" s="249"/>
      <c r="W55" s="249"/>
      <c r="X55" s="249"/>
      <c r="Y55" s="249"/>
      <c r="Z55" s="249"/>
      <c r="AA55" s="249"/>
      <c r="AB55" s="249"/>
      <c r="AC55" s="249"/>
      <c r="AD55" s="249"/>
      <c r="AE55" s="249"/>
      <c r="AF55" s="249"/>
      <c r="AG55" s="249"/>
      <c r="AH55" s="249"/>
      <c r="AI55" s="249"/>
    </row>
    <row r="56" spans="1:35" ht="15" customHeight="1" x14ac:dyDescent="0.3">
      <c r="A56" s="249">
        <v>509636</v>
      </c>
      <c r="B56" s="249" t="s">
        <v>5284</v>
      </c>
      <c r="C56" s="249" t="s">
        <v>65</v>
      </c>
      <c r="D56" s="249" t="s">
        <v>5285</v>
      </c>
      <c r="E56" s="249" t="s">
        <v>116</v>
      </c>
      <c r="F56" s="308">
        <v>31778</v>
      </c>
      <c r="G56" s="249" t="s">
        <v>136</v>
      </c>
      <c r="H56" s="249" t="s">
        <v>677</v>
      </c>
      <c r="I56" t="s">
        <v>553</v>
      </c>
      <c r="J56" s="249" t="s">
        <v>139</v>
      </c>
      <c r="K56">
        <v>2008</v>
      </c>
      <c r="L56" s="249" t="s">
        <v>154</v>
      </c>
      <c r="N56" s="249" t="s">
        <v>3258</v>
      </c>
      <c r="O56" s="259" t="s">
        <v>3258</v>
      </c>
      <c r="P56" s="256">
        <v>0</v>
      </c>
      <c r="Q56" s="249"/>
      <c r="R56" s="249"/>
      <c r="S56" s="249"/>
      <c r="T56" s="249"/>
      <c r="U56" s="249"/>
      <c r="V56" s="249"/>
      <c r="W56" s="249"/>
      <c r="X56" s="249"/>
      <c r="Y56" s="249"/>
      <c r="Z56" s="249"/>
      <c r="AA56" s="249"/>
      <c r="AB56" s="249"/>
      <c r="AC56" s="249"/>
      <c r="AD56" s="249"/>
      <c r="AE56" s="249"/>
      <c r="AF56" s="249"/>
      <c r="AG56" s="249"/>
      <c r="AH56" s="249"/>
      <c r="AI56" s="249"/>
    </row>
    <row r="57" spans="1:35" ht="15" customHeight="1" x14ac:dyDescent="0.3">
      <c r="A57" s="260">
        <v>509764</v>
      </c>
      <c r="B57" s="261" t="s">
        <v>5241</v>
      </c>
      <c r="C57" s="261" t="s">
        <v>5242</v>
      </c>
      <c r="D57" s="261" t="s">
        <v>360</v>
      </c>
      <c r="E57" s="261" t="s">
        <v>116</v>
      </c>
      <c r="F57" s="249"/>
      <c r="G57" s="249"/>
      <c r="H57" s="249"/>
      <c r="I57" s="257" t="s">
        <v>553</v>
      </c>
      <c r="J57" s="249"/>
      <c r="L57" s="249"/>
      <c r="M57" s="249"/>
      <c r="N57" s="249" t="s">
        <v>3258</v>
      </c>
      <c r="O57" s="259" t="s">
        <v>3258</v>
      </c>
      <c r="P57" s="256">
        <v>0</v>
      </c>
      <c r="Q57" s="249"/>
      <c r="R57" s="249"/>
      <c r="S57" s="249"/>
      <c r="T57" s="249"/>
      <c r="U57" s="249"/>
      <c r="V57" s="249"/>
      <c r="W57" s="249"/>
      <c r="X57" s="249"/>
      <c r="Y57" s="249"/>
      <c r="Z57" s="249"/>
      <c r="AA57" s="249"/>
      <c r="AB57" s="249"/>
      <c r="AC57" s="249"/>
      <c r="AD57" s="249"/>
      <c r="AE57" s="249"/>
      <c r="AF57" s="249"/>
      <c r="AG57" s="249"/>
      <c r="AH57" s="249"/>
      <c r="AI57" s="249"/>
    </row>
    <row r="58" spans="1:35" ht="15" customHeight="1" x14ac:dyDescent="0.3">
      <c r="A58" s="249">
        <v>509866</v>
      </c>
      <c r="B58" s="249" t="s">
        <v>5286</v>
      </c>
      <c r="C58" s="249" t="s">
        <v>79</v>
      </c>
      <c r="D58" s="249" t="s">
        <v>439</v>
      </c>
      <c r="E58" s="249" t="s">
        <v>116</v>
      </c>
      <c r="F58" s="308">
        <v>31948</v>
      </c>
      <c r="G58" s="249" t="s">
        <v>2490</v>
      </c>
      <c r="H58" s="249" t="s">
        <v>677</v>
      </c>
      <c r="I58" t="s">
        <v>553</v>
      </c>
      <c r="J58" s="249" t="s">
        <v>724</v>
      </c>
      <c r="K58">
        <v>2004</v>
      </c>
      <c r="L58" s="249" t="s">
        <v>138</v>
      </c>
      <c r="N58" s="249" t="s">
        <v>3258</v>
      </c>
      <c r="O58" s="259" t="s">
        <v>3258</v>
      </c>
      <c r="P58" s="256">
        <v>0</v>
      </c>
      <c r="Q58" s="249"/>
      <c r="R58" s="249"/>
      <c r="S58" s="249"/>
      <c r="T58" s="249"/>
      <c r="U58" s="249"/>
      <c r="V58" s="249"/>
      <c r="W58" s="249"/>
      <c r="X58" s="249"/>
      <c r="Y58" s="249"/>
      <c r="Z58" s="249"/>
      <c r="AA58" s="249"/>
      <c r="AB58" s="249"/>
      <c r="AC58" s="249" t="s">
        <v>5252</v>
      </c>
      <c r="AD58" s="249" t="s">
        <v>5252</v>
      </c>
      <c r="AE58" s="249"/>
      <c r="AF58" s="249" t="s">
        <v>5252</v>
      </c>
      <c r="AG58" s="249"/>
      <c r="AH58" s="249"/>
      <c r="AI58" s="249"/>
    </row>
    <row r="59" spans="1:35" ht="15" customHeight="1" x14ac:dyDescent="0.3">
      <c r="A59" s="260">
        <v>510015</v>
      </c>
      <c r="B59" s="261" t="s">
        <v>332</v>
      </c>
      <c r="C59" s="261" t="s">
        <v>69</v>
      </c>
      <c r="D59" s="261" t="s">
        <v>438</v>
      </c>
      <c r="E59" s="261" t="s">
        <v>116</v>
      </c>
      <c r="F59" s="261"/>
      <c r="G59" s="262"/>
      <c r="H59" s="261"/>
      <c r="I59" s="257" t="s">
        <v>553</v>
      </c>
      <c r="J59" s="261"/>
      <c r="K59" s="257"/>
      <c r="L59" s="256"/>
      <c r="M59" s="257"/>
      <c r="N59" s="249" t="s">
        <v>3258</v>
      </c>
      <c r="O59" s="259" t="s">
        <v>3258</v>
      </c>
      <c r="P59" s="256">
        <v>0</v>
      </c>
      <c r="Q59" s="249"/>
      <c r="R59" s="249"/>
      <c r="S59" s="249"/>
      <c r="T59" s="249"/>
      <c r="U59" s="249"/>
      <c r="V59" s="249"/>
      <c r="W59" s="249"/>
      <c r="X59" s="249"/>
      <c r="Y59" s="249"/>
      <c r="Z59" s="249"/>
      <c r="AA59" s="249"/>
      <c r="AB59" s="249"/>
      <c r="AC59" s="249"/>
      <c r="AD59" s="249"/>
      <c r="AE59" s="246"/>
      <c r="AF59" s="249"/>
      <c r="AG59" s="249"/>
      <c r="AH59" s="249"/>
      <c r="AI59" s="249"/>
    </row>
    <row r="60" spans="1:35" ht="15" customHeight="1" x14ac:dyDescent="0.3">
      <c r="A60" s="249">
        <v>510393</v>
      </c>
      <c r="B60" s="249" t="s">
        <v>1552</v>
      </c>
      <c r="C60" s="249" t="s">
        <v>82</v>
      </c>
      <c r="D60" s="249" t="s">
        <v>493</v>
      </c>
      <c r="E60" s="249" t="s">
        <v>116</v>
      </c>
      <c r="F60" s="308">
        <v>29010</v>
      </c>
      <c r="G60" s="249" t="s">
        <v>2932</v>
      </c>
      <c r="H60" s="249" t="s">
        <v>677</v>
      </c>
      <c r="I60" t="s">
        <v>553</v>
      </c>
      <c r="J60" t="s">
        <v>139</v>
      </c>
      <c r="K60">
        <v>2002</v>
      </c>
      <c r="L60" s="249" t="s">
        <v>150</v>
      </c>
      <c r="N60" s="249" t="s">
        <v>3258</v>
      </c>
      <c r="O60" s="259" t="s">
        <v>3258</v>
      </c>
      <c r="P60" s="256">
        <v>0</v>
      </c>
      <c r="Q60" s="249"/>
      <c r="R60" s="249"/>
      <c r="S60" s="249"/>
      <c r="T60" s="249"/>
      <c r="U60" s="249"/>
      <c r="V60" s="249"/>
      <c r="W60" s="249"/>
      <c r="X60" s="249"/>
      <c r="Y60" s="249"/>
      <c r="Z60" s="249"/>
      <c r="AA60" s="249"/>
      <c r="AB60" s="249"/>
      <c r="AC60" s="249"/>
      <c r="AD60" s="249"/>
      <c r="AE60" s="249"/>
      <c r="AF60" s="249"/>
      <c r="AG60" s="249"/>
      <c r="AH60" s="249"/>
      <c r="AI60" s="249"/>
    </row>
    <row r="61" spans="1:35" ht="15" customHeight="1" x14ac:dyDescent="0.3">
      <c r="A61" s="260">
        <v>510452</v>
      </c>
      <c r="B61" s="261" t="s">
        <v>5351</v>
      </c>
      <c r="C61" s="261" t="s">
        <v>5352</v>
      </c>
      <c r="D61" s="261" t="s">
        <v>5353</v>
      </c>
      <c r="E61" s="261" t="s">
        <v>2275</v>
      </c>
      <c r="F61" s="262">
        <v>29392</v>
      </c>
      <c r="G61" s="261" t="s">
        <v>5354</v>
      </c>
      <c r="H61" s="261" t="s">
        <v>677</v>
      </c>
      <c r="I61" s="257" t="s">
        <v>554</v>
      </c>
      <c r="J61" s="257" t="s">
        <v>5355</v>
      </c>
      <c r="K61" s="257"/>
      <c r="L61" s="256" t="s">
        <v>151</v>
      </c>
      <c r="M61" s="257"/>
      <c r="N61" s="249" t="s">
        <v>3258</v>
      </c>
      <c r="O61" s="259" t="s">
        <v>3258</v>
      </c>
      <c r="P61" s="256">
        <v>0</v>
      </c>
      <c r="Q61" s="249"/>
      <c r="R61" s="249"/>
      <c r="S61" s="249"/>
      <c r="T61" s="249"/>
      <c r="U61" s="249"/>
      <c r="V61" s="249"/>
      <c r="W61" s="249"/>
      <c r="X61" s="249"/>
      <c r="Y61" s="249"/>
      <c r="Z61" s="249"/>
      <c r="AA61" s="249"/>
      <c r="AB61" s="249"/>
      <c r="AC61" s="249"/>
      <c r="AD61" s="249"/>
      <c r="AE61" s="245"/>
      <c r="AF61" s="249"/>
      <c r="AG61" s="249"/>
      <c r="AH61" s="249"/>
      <c r="AI61" s="249"/>
    </row>
    <row r="62" spans="1:35" ht="15" customHeight="1" x14ac:dyDescent="0.3">
      <c r="A62" s="260">
        <v>510497</v>
      </c>
      <c r="B62" s="261" t="s">
        <v>5180</v>
      </c>
      <c r="C62" s="261" t="s">
        <v>268</v>
      </c>
      <c r="D62" s="261" t="s">
        <v>5181</v>
      </c>
      <c r="E62" s="261" t="s">
        <v>2275</v>
      </c>
      <c r="F62" s="262">
        <v>33647</v>
      </c>
      <c r="G62" s="261" t="s">
        <v>148</v>
      </c>
      <c r="H62" s="261" t="s">
        <v>677</v>
      </c>
      <c r="I62" s="257" t="s">
        <v>553</v>
      </c>
      <c r="J62" s="257" t="s">
        <v>2257</v>
      </c>
      <c r="K62" s="267">
        <v>2003</v>
      </c>
      <c r="M62" s="257"/>
      <c r="N62" s="249" t="s">
        <v>3258</v>
      </c>
      <c r="O62" s="259" t="s">
        <v>3258</v>
      </c>
      <c r="P62" s="256">
        <v>0</v>
      </c>
      <c r="Q62" s="249"/>
      <c r="R62" s="249"/>
      <c r="S62" s="249"/>
      <c r="T62" s="249"/>
      <c r="U62" s="249"/>
      <c r="V62" s="249"/>
      <c r="W62" s="249"/>
      <c r="X62" s="249"/>
      <c r="Y62" s="249"/>
      <c r="Z62" s="249"/>
      <c r="AA62" s="249"/>
      <c r="AB62" s="249"/>
      <c r="AC62" s="249"/>
      <c r="AD62" s="249"/>
      <c r="AE62" s="245"/>
      <c r="AF62" s="249"/>
      <c r="AG62" s="249"/>
      <c r="AH62" s="249"/>
      <c r="AI62" s="249"/>
    </row>
    <row r="63" spans="1:35" ht="15" customHeight="1" x14ac:dyDescent="0.3">
      <c r="A63" s="249">
        <v>510642</v>
      </c>
      <c r="B63" s="249" t="s">
        <v>5287</v>
      </c>
      <c r="C63" s="249" t="s">
        <v>5288</v>
      </c>
      <c r="D63" s="249" t="s">
        <v>429</v>
      </c>
      <c r="E63" s="249" t="s">
        <v>116</v>
      </c>
      <c r="F63" s="308">
        <v>21747</v>
      </c>
      <c r="G63" s="249" t="s">
        <v>150</v>
      </c>
      <c r="H63" s="249" t="s">
        <v>677</v>
      </c>
      <c r="I63" t="s">
        <v>553</v>
      </c>
      <c r="J63" t="s">
        <v>139</v>
      </c>
      <c r="K63">
        <v>1987</v>
      </c>
      <c r="L63" t="s">
        <v>150</v>
      </c>
      <c r="N63" s="249" t="s">
        <v>3258</v>
      </c>
      <c r="O63" s="259" t="s">
        <v>3258</v>
      </c>
      <c r="P63" s="256">
        <v>0</v>
      </c>
      <c r="Q63" s="249"/>
      <c r="R63" s="249"/>
      <c r="S63" s="249"/>
      <c r="T63" s="249"/>
      <c r="U63" s="249"/>
      <c r="V63" s="249"/>
      <c r="W63" s="249"/>
      <c r="X63" s="249"/>
      <c r="Y63" s="249"/>
      <c r="Z63" s="249"/>
      <c r="AA63" s="249"/>
      <c r="AB63" s="249"/>
      <c r="AC63" s="249"/>
      <c r="AD63" s="249"/>
      <c r="AE63" s="249"/>
      <c r="AF63" s="249"/>
      <c r="AG63" s="249"/>
      <c r="AH63" s="249"/>
      <c r="AI63" s="249"/>
    </row>
    <row r="64" spans="1:35" ht="15" customHeight="1" x14ac:dyDescent="0.3">
      <c r="A64" s="249">
        <v>510849</v>
      </c>
      <c r="B64" s="249" t="s">
        <v>5289</v>
      </c>
      <c r="C64" s="249" t="s">
        <v>5290</v>
      </c>
      <c r="D64" s="249"/>
      <c r="E64" s="249"/>
      <c r="F64" s="249"/>
      <c r="G64" s="249"/>
      <c r="H64" s="249"/>
      <c r="I64" t="s">
        <v>553</v>
      </c>
      <c r="N64" s="249" t="s">
        <v>3258</v>
      </c>
      <c r="O64" s="259" t="s">
        <v>3258</v>
      </c>
      <c r="P64" s="256">
        <v>0</v>
      </c>
      <c r="Q64" s="249"/>
      <c r="R64" s="249"/>
      <c r="S64" s="249"/>
      <c r="T64" s="249"/>
      <c r="U64" s="249"/>
      <c r="V64" s="249"/>
      <c r="W64" s="249"/>
      <c r="X64" s="249"/>
      <c r="Y64" s="249"/>
      <c r="Z64" s="249"/>
      <c r="AA64" s="249"/>
      <c r="AB64" s="249"/>
      <c r="AC64" s="249" t="s">
        <v>5252</v>
      </c>
      <c r="AD64" s="249" t="s">
        <v>5252</v>
      </c>
      <c r="AE64" s="249"/>
      <c r="AF64" s="249" t="s">
        <v>5252</v>
      </c>
      <c r="AG64" s="249"/>
      <c r="AH64" s="249"/>
      <c r="AI64" s="249" t="s">
        <v>2253</v>
      </c>
    </row>
    <row r="65" spans="1:35" ht="15" customHeight="1" x14ac:dyDescent="0.3">
      <c r="A65" s="249">
        <v>511024</v>
      </c>
      <c r="B65" s="249" t="s">
        <v>5291</v>
      </c>
      <c r="C65" s="249" t="s">
        <v>96</v>
      </c>
      <c r="D65" s="249" t="s">
        <v>439</v>
      </c>
      <c r="E65" s="249"/>
      <c r="F65" s="249"/>
      <c r="G65" s="249"/>
      <c r="H65" s="249"/>
      <c r="I65" t="s">
        <v>553</v>
      </c>
      <c r="J65" s="249"/>
      <c r="L65" s="249"/>
      <c r="M65" s="249"/>
      <c r="N65" s="249" t="s">
        <v>3258</v>
      </c>
      <c r="O65" s="259" t="s">
        <v>3258</v>
      </c>
      <c r="P65" s="256">
        <v>0</v>
      </c>
      <c r="Q65" s="249"/>
      <c r="R65" s="249"/>
      <c r="S65" s="249"/>
      <c r="T65" s="249"/>
      <c r="U65" s="249"/>
      <c r="V65" s="249"/>
      <c r="W65" s="249"/>
      <c r="X65" s="249"/>
      <c r="Y65" s="249"/>
      <c r="Z65" s="249"/>
      <c r="AA65" s="249"/>
      <c r="AB65" s="249"/>
      <c r="AC65" s="249" t="s">
        <v>5252</v>
      </c>
      <c r="AD65" s="249" t="s">
        <v>5252</v>
      </c>
      <c r="AE65" s="249"/>
      <c r="AF65" s="249" t="s">
        <v>5252</v>
      </c>
      <c r="AG65" s="249"/>
      <c r="AH65" s="249"/>
      <c r="AI65" s="249" t="s">
        <v>2253</v>
      </c>
    </row>
    <row r="66" spans="1:35" ht="15" customHeight="1" x14ac:dyDescent="0.3">
      <c r="A66" s="249">
        <v>511057</v>
      </c>
      <c r="B66" s="249" t="s">
        <v>5292</v>
      </c>
      <c r="C66" s="249" t="s">
        <v>71</v>
      </c>
      <c r="D66" s="249" t="s">
        <v>360</v>
      </c>
      <c r="E66" s="249" t="s">
        <v>116</v>
      </c>
      <c r="F66" s="308">
        <v>31229</v>
      </c>
      <c r="G66" s="249" t="s">
        <v>2333</v>
      </c>
      <c r="H66" s="249" t="s">
        <v>677</v>
      </c>
      <c r="I66" t="s">
        <v>553</v>
      </c>
      <c r="J66" s="249" t="s">
        <v>139</v>
      </c>
      <c r="K66">
        <v>2007</v>
      </c>
      <c r="L66" s="249" t="s">
        <v>152</v>
      </c>
      <c r="N66" s="249" t="s">
        <v>3258</v>
      </c>
      <c r="O66" s="259" t="s">
        <v>3258</v>
      </c>
      <c r="P66" s="256">
        <v>0</v>
      </c>
      <c r="Q66" s="249"/>
      <c r="R66" s="249"/>
      <c r="S66" s="249"/>
      <c r="T66" s="249"/>
      <c r="U66" s="249"/>
      <c r="V66" s="249"/>
      <c r="W66" s="249"/>
      <c r="X66" s="249"/>
      <c r="Y66" s="249"/>
      <c r="Z66" s="249"/>
      <c r="AA66" s="249"/>
      <c r="AB66" s="249"/>
      <c r="AC66" s="249"/>
      <c r="AD66" s="249"/>
      <c r="AE66" s="249"/>
      <c r="AF66" s="249"/>
      <c r="AG66" s="249"/>
      <c r="AI66" s="249"/>
    </row>
    <row r="67" spans="1:35" ht="15" customHeight="1" x14ac:dyDescent="0.3">
      <c r="A67" s="249">
        <v>511127</v>
      </c>
      <c r="B67" s="249" t="s">
        <v>5293</v>
      </c>
      <c r="C67" s="249" t="s">
        <v>318</v>
      </c>
      <c r="D67" s="249" t="s">
        <v>493</v>
      </c>
      <c r="E67" s="249" t="s">
        <v>116</v>
      </c>
      <c r="F67" s="308">
        <v>29140</v>
      </c>
      <c r="G67" s="249" t="s">
        <v>2304</v>
      </c>
      <c r="H67" s="249" t="s">
        <v>677</v>
      </c>
      <c r="I67" t="s">
        <v>553</v>
      </c>
      <c r="J67" s="249" t="s">
        <v>724</v>
      </c>
      <c r="K67">
        <v>2000</v>
      </c>
      <c r="L67" s="249" t="s">
        <v>138</v>
      </c>
      <c r="N67" s="249" t="s">
        <v>3258</v>
      </c>
      <c r="O67" s="259" t="s">
        <v>3258</v>
      </c>
      <c r="P67" s="256">
        <v>0</v>
      </c>
      <c r="Q67" s="249"/>
      <c r="R67" s="249"/>
      <c r="S67" s="249"/>
      <c r="T67" s="249"/>
      <c r="U67" s="249"/>
      <c r="V67" s="249"/>
      <c r="W67" s="249"/>
      <c r="X67" s="249"/>
      <c r="Y67" s="249"/>
      <c r="Z67" s="249"/>
      <c r="AA67" s="249"/>
      <c r="AB67" s="249"/>
      <c r="AC67" s="249" t="s">
        <v>5252</v>
      </c>
      <c r="AD67" s="249" t="s">
        <v>5252</v>
      </c>
      <c r="AE67" s="249"/>
      <c r="AF67" s="249" t="s">
        <v>5252</v>
      </c>
      <c r="AG67" s="249"/>
      <c r="AH67" s="249"/>
      <c r="AI67" s="249"/>
    </row>
    <row r="68" spans="1:35" ht="15" customHeight="1" x14ac:dyDescent="0.3">
      <c r="A68" s="260">
        <v>511320</v>
      </c>
      <c r="B68" s="261" t="s">
        <v>5356</v>
      </c>
      <c r="C68" s="261" t="s">
        <v>226</v>
      </c>
      <c r="D68" s="261" t="s">
        <v>359</v>
      </c>
      <c r="E68" s="261" t="s">
        <v>115</v>
      </c>
      <c r="F68" s="262">
        <v>31373</v>
      </c>
      <c r="G68" s="261" t="s">
        <v>2302</v>
      </c>
      <c r="H68" s="261" t="s">
        <v>677</v>
      </c>
      <c r="I68" s="257" t="s">
        <v>554</v>
      </c>
      <c r="J68" s="261" t="s">
        <v>137</v>
      </c>
      <c r="L68" s="261" t="s">
        <v>147</v>
      </c>
      <c r="M68" s="257"/>
      <c r="N68" s="249" t="s">
        <v>3258</v>
      </c>
      <c r="O68" s="259" t="s">
        <v>3258</v>
      </c>
      <c r="P68" s="256">
        <v>0</v>
      </c>
      <c r="Q68" s="249"/>
      <c r="R68" s="249"/>
      <c r="S68" s="249"/>
      <c r="T68" s="249"/>
      <c r="U68" s="249"/>
      <c r="V68" s="249"/>
      <c r="W68" s="249"/>
      <c r="X68" s="249"/>
      <c r="Y68" s="249"/>
      <c r="Z68" s="249"/>
      <c r="AA68" s="249"/>
      <c r="AB68" s="249"/>
      <c r="AC68" s="249"/>
      <c r="AD68" s="249"/>
      <c r="AE68" s="245"/>
      <c r="AF68" s="249"/>
      <c r="AG68" s="249"/>
      <c r="AH68" s="249"/>
      <c r="AI68" s="249"/>
    </row>
    <row r="69" spans="1:35" ht="15" customHeight="1" x14ac:dyDescent="0.3">
      <c r="A69" s="260">
        <v>511407</v>
      </c>
      <c r="B69" s="261" t="s">
        <v>5243</v>
      </c>
      <c r="C69" s="261" t="s">
        <v>262</v>
      </c>
      <c r="D69" s="261" t="s">
        <v>5244</v>
      </c>
      <c r="E69" s="261" t="s">
        <v>116</v>
      </c>
      <c r="F69" s="249"/>
      <c r="G69" s="249"/>
      <c r="H69" s="249"/>
      <c r="I69" s="257" t="s">
        <v>553</v>
      </c>
      <c r="J69" s="249"/>
      <c r="L69" s="249"/>
      <c r="N69" s="249" t="s">
        <v>3258</v>
      </c>
      <c r="O69" s="259" t="s">
        <v>3258</v>
      </c>
      <c r="P69" s="256">
        <v>0</v>
      </c>
      <c r="Q69" s="249"/>
      <c r="R69" s="249"/>
      <c r="S69" s="249"/>
      <c r="T69" s="249"/>
      <c r="U69" s="249"/>
      <c r="V69" s="249"/>
      <c r="W69" s="249"/>
      <c r="X69" s="249"/>
      <c r="Y69" s="249"/>
      <c r="Z69" s="249"/>
      <c r="AA69" s="249"/>
      <c r="AB69" s="249"/>
      <c r="AC69" s="249"/>
      <c r="AD69" s="249"/>
      <c r="AE69" s="249"/>
      <c r="AF69" s="249"/>
      <c r="AG69" s="249"/>
      <c r="AH69" s="249"/>
      <c r="AI69" s="249"/>
    </row>
    <row r="70" spans="1:35" ht="15" customHeight="1" x14ac:dyDescent="0.3">
      <c r="A70" s="260">
        <v>511569</v>
      </c>
      <c r="B70" s="261" t="s">
        <v>5357</v>
      </c>
      <c r="C70" s="261" t="s">
        <v>5358</v>
      </c>
      <c r="D70" s="261" t="s">
        <v>5359</v>
      </c>
      <c r="E70" s="261" t="s">
        <v>116</v>
      </c>
      <c r="F70" s="262">
        <v>30922</v>
      </c>
      <c r="G70" s="261" t="s">
        <v>5360</v>
      </c>
      <c r="H70" s="261" t="s">
        <v>677</v>
      </c>
      <c r="I70" s="257" t="s">
        <v>553</v>
      </c>
      <c r="J70" s="261" t="s">
        <v>139</v>
      </c>
      <c r="K70" s="257"/>
      <c r="L70" s="249"/>
      <c r="M70" s="257"/>
      <c r="N70" s="249" t="s">
        <v>3258</v>
      </c>
      <c r="O70" s="259" t="s">
        <v>3258</v>
      </c>
      <c r="P70" s="256">
        <v>0</v>
      </c>
      <c r="Q70" s="249"/>
      <c r="R70" s="249"/>
      <c r="S70" s="249"/>
      <c r="T70" s="249"/>
      <c r="U70" s="249"/>
      <c r="V70" s="249"/>
      <c r="W70" s="249"/>
      <c r="X70" s="249"/>
      <c r="Y70" s="249"/>
      <c r="Z70" s="249"/>
      <c r="AA70" s="249"/>
      <c r="AB70" s="249"/>
      <c r="AC70" s="249"/>
      <c r="AD70" s="249"/>
      <c r="AE70" s="245"/>
      <c r="AF70" s="249"/>
      <c r="AG70" s="249"/>
      <c r="AH70" s="249"/>
      <c r="AI70" s="249"/>
    </row>
    <row r="71" spans="1:35" ht="15" customHeight="1" x14ac:dyDescent="0.3">
      <c r="A71" s="260">
        <v>511691</v>
      </c>
      <c r="B71" s="261" t="s">
        <v>5245</v>
      </c>
      <c r="C71" s="261" t="s">
        <v>5246</v>
      </c>
      <c r="D71" s="261" t="s">
        <v>611</v>
      </c>
      <c r="E71" s="261" t="s">
        <v>116</v>
      </c>
      <c r="F71" s="249"/>
      <c r="G71" s="249"/>
      <c r="H71" s="249"/>
      <c r="I71" s="257" t="s">
        <v>553</v>
      </c>
      <c r="J71" s="249"/>
      <c r="L71" s="249"/>
      <c r="N71" s="249" t="s">
        <v>3258</v>
      </c>
      <c r="O71" s="259" t="s">
        <v>3258</v>
      </c>
      <c r="P71" s="256">
        <v>0</v>
      </c>
      <c r="Q71" s="249"/>
      <c r="R71" s="249"/>
      <c r="S71" s="249"/>
      <c r="T71" s="249"/>
      <c r="U71" s="249"/>
      <c r="V71" s="249"/>
      <c r="W71" s="249"/>
      <c r="X71" s="249"/>
      <c r="Y71" s="249"/>
      <c r="Z71" s="249"/>
      <c r="AA71" s="249"/>
      <c r="AB71" s="249"/>
      <c r="AC71" s="249"/>
      <c r="AD71" s="249"/>
      <c r="AE71" s="249"/>
      <c r="AF71" s="249"/>
      <c r="AG71" s="249"/>
      <c r="AH71" s="249"/>
      <c r="AI71" s="249"/>
    </row>
    <row r="72" spans="1:35" ht="15" customHeight="1" x14ac:dyDescent="0.3">
      <c r="A72" s="249">
        <v>511763</v>
      </c>
      <c r="B72" s="249" t="s">
        <v>5294</v>
      </c>
      <c r="C72" s="249" t="s">
        <v>5295</v>
      </c>
      <c r="D72" s="249" t="s">
        <v>5296</v>
      </c>
      <c r="E72" s="249" t="s">
        <v>116</v>
      </c>
      <c r="F72" s="308">
        <v>33117</v>
      </c>
      <c r="G72" s="249">
        <v>33117</v>
      </c>
      <c r="H72" s="249" t="s">
        <v>677</v>
      </c>
      <c r="I72" t="s">
        <v>553</v>
      </c>
      <c r="J72" s="249" t="s">
        <v>137</v>
      </c>
      <c r="K72">
        <v>2008</v>
      </c>
      <c r="L72" s="249" t="s">
        <v>150</v>
      </c>
      <c r="N72" s="249" t="s">
        <v>3258</v>
      </c>
      <c r="O72" s="259" t="s">
        <v>3258</v>
      </c>
      <c r="P72" s="256">
        <v>0</v>
      </c>
      <c r="Q72" s="249"/>
      <c r="R72" s="249"/>
      <c r="S72" s="249"/>
      <c r="T72" s="249"/>
      <c r="U72" s="249"/>
      <c r="V72" s="249"/>
      <c r="W72" s="249"/>
      <c r="X72" s="249"/>
      <c r="Y72" s="249"/>
      <c r="Z72" s="249"/>
      <c r="AA72" s="249"/>
      <c r="AB72" s="249"/>
      <c r="AC72" s="249"/>
      <c r="AD72" s="249"/>
      <c r="AE72" s="249"/>
      <c r="AF72" s="249"/>
      <c r="AG72" s="249"/>
      <c r="AH72" s="249"/>
      <c r="AI72" s="249"/>
    </row>
    <row r="73" spans="1:35" ht="15" customHeight="1" x14ac:dyDescent="0.3">
      <c r="A73" s="260">
        <v>511835</v>
      </c>
      <c r="B73" s="261" t="s">
        <v>1110</v>
      </c>
      <c r="C73" s="261" t="s">
        <v>1111</v>
      </c>
      <c r="D73" s="261" t="s">
        <v>497</v>
      </c>
      <c r="E73" s="261" t="s">
        <v>116</v>
      </c>
      <c r="F73" s="262">
        <v>32268</v>
      </c>
      <c r="G73" s="261" t="s">
        <v>2803</v>
      </c>
      <c r="H73" s="261" t="s">
        <v>677</v>
      </c>
      <c r="I73" s="257" t="s">
        <v>553</v>
      </c>
      <c r="J73" s="249" t="s">
        <v>724</v>
      </c>
      <c r="K73" s="257" t="s">
        <v>3258</v>
      </c>
      <c r="L73" s="261"/>
      <c r="M73" s="257"/>
      <c r="N73" s="249" t="s">
        <v>3258</v>
      </c>
      <c r="O73" s="259" t="s">
        <v>3258</v>
      </c>
      <c r="P73" s="256">
        <v>0</v>
      </c>
      <c r="Q73" s="261" t="s">
        <v>3258</v>
      </c>
      <c r="R73" s="261" t="s">
        <v>4367</v>
      </c>
      <c r="S73" s="261" t="s">
        <v>4368</v>
      </c>
      <c r="T73" s="261" t="s">
        <v>2323</v>
      </c>
      <c r="U73" s="261" t="s">
        <v>2259</v>
      </c>
      <c r="V73" s="261" t="s">
        <v>3258</v>
      </c>
      <c r="W73" s="261" t="s">
        <v>3258</v>
      </c>
      <c r="X73" s="261" t="s">
        <v>3258</v>
      </c>
      <c r="Y73" s="261" t="s">
        <v>3258</v>
      </c>
      <c r="Z73" s="261" t="s">
        <v>3258</v>
      </c>
      <c r="AA73" s="261" t="s">
        <v>3258</v>
      </c>
      <c r="AB73" s="261" t="s">
        <v>3258</v>
      </c>
      <c r="AC73" s="261" t="s">
        <v>5212</v>
      </c>
      <c r="AD73" s="261"/>
      <c r="AE73" s="245"/>
      <c r="AF73" s="261" t="s">
        <v>3258</v>
      </c>
      <c r="AG73" s="261" t="s">
        <v>3258</v>
      </c>
      <c r="AH73" s="261" t="s">
        <v>3258</v>
      </c>
      <c r="AI73" s="249"/>
    </row>
    <row r="74" spans="1:35" ht="15" customHeight="1" x14ac:dyDescent="0.3">
      <c r="A74" s="249">
        <v>511847</v>
      </c>
      <c r="B74" s="249" t="s">
        <v>5297</v>
      </c>
      <c r="C74" s="249" t="s">
        <v>5298</v>
      </c>
      <c r="D74" s="249" t="s">
        <v>450</v>
      </c>
      <c r="E74" s="249" t="s">
        <v>116</v>
      </c>
      <c r="F74" s="308">
        <v>32541</v>
      </c>
      <c r="G74" s="249" t="s">
        <v>136</v>
      </c>
      <c r="H74" s="249" t="s">
        <v>729</v>
      </c>
      <c r="I74" t="s">
        <v>553</v>
      </c>
      <c r="J74" s="249" t="s">
        <v>724</v>
      </c>
      <c r="K74">
        <v>2008</v>
      </c>
      <c r="L74" s="249" t="s">
        <v>138</v>
      </c>
      <c r="N74" s="249" t="s">
        <v>3258</v>
      </c>
      <c r="O74" s="259" t="s">
        <v>3258</v>
      </c>
      <c r="P74" s="256">
        <v>0</v>
      </c>
      <c r="Q74" s="249"/>
      <c r="R74" s="249"/>
      <c r="S74" s="249"/>
      <c r="T74" s="249"/>
      <c r="U74" s="249"/>
      <c r="V74" s="249"/>
      <c r="W74" s="249"/>
      <c r="X74" s="249"/>
      <c r="Y74" s="249"/>
      <c r="Z74" s="249"/>
      <c r="AA74" s="249"/>
      <c r="AB74" s="249"/>
      <c r="AC74" s="249"/>
      <c r="AD74" s="249"/>
      <c r="AE74" s="249"/>
      <c r="AF74" s="249"/>
      <c r="AG74" s="249"/>
      <c r="AH74" s="249"/>
      <c r="AI74" s="249"/>
    </row>
    <row r="75" spans="1:35" ht="15" customHeight="1" x14ac:dyDescent="0.3">
      <c r="A75" s="249">
        <v>511890</v>
      </c>
      <c r="B75" s="249" t="s">
        <v>5299</v>
      </c>
      <c r="C75" s="249" t="s">
        <v>1438</v>
      </c>
      <c r="D75" s="249" t="s">
        <v>493</v>
      </c>
      <c r="E75" s="249"/>
      <c r="F75" s="249"/>
      <c r="G75" s="249"/>
      <c r="H75" s="249"/>
      <c r="I75" t="s">
        <v>553</v>
      </c>
      <c r="J75" s="249"/>
      <c r="L75" s="249"/>
      <c r="M75" s="249"/>
      <c r="N75" s="249" t="s">
        <v>3258</v>
      </c>
      <c r="O75" s="259" t="s">
        <v>3258</v>
      </c>
      <c r="P75" s="256">
        <v>0</v>
      </c>
      <c r="Q75" s="249"/>
      <c r="R75" s="249"/>
      <c r="S75" s="249"/>
      <c r="T75" s="249"/>
      <c r="U75" s="249"/>
      <c r="V75" s="249"/>
      <c r="W75" s="249"/>
      <c r="X75" s="249"/>
      <c r="Y75" s="249"/>
      <c r="Z75" s="249"/>
      <c r="AA75" s="249"/>
      <c r="AB75" s="249"/>
      <c r="AC75" s="249"/>
      <c r="AD75" s="249"/>
      <c r="AE75" s="249"/>
      <c r="AF75" s="249"/>
      <c r="AG75" s="249"/>
      <c r="AH75" s="249"/>
      <c r="AI75" s="249" t="s">
        <v>2253</v>
      </c>
    </row>
    <row r="76" spans="1:35" ht="15" customHeight="1" x14ac:dyDescent="0.3">
      <c r="A76" s="249">
        <v>512138</v>
      </c>
      <c r="B76" s="249" t="s">
        <v>5300</v>
      </c>
      <c r="C76" s="249" t="s">
        <v>64</v>
      </c>
      <c r="D76" s="249" t="s">
        <v>526</v>
      </c>
      <c r="E76" s="249" t="s">
        <v>116</v>
      </c>
      <c r="F76" s="308">
        <v>33239</v>
      </c>
      <c r="G76" s="249" t="s">
        <v>5074</v>
      </c>
      <c r="H76" s="249" t="s">
        <v>677</v>
      </c>
      <c r="I76" t="s">
        <v>553</v>
      </c>
      <c r="J76" s="249" t="s">
        <v>139</v>
      </c>
      <c r="K76">
        <v>2008</v>
      </c>
      <c r="L76" s="249" t="s">
        <v>136</v>
      </c>
      <c r="N76" s="249" t="s">
        <v>3258</v>
      </c>
      <c r="O76" s="259" t="s">
        <v>3258</v>
      </c>
      <c r="P76" s="256">
        <v>0</v>
      </c>
      <c r="Q76" s="249"/>
      <c r="R76" s="249"/>
      <c r="S76" s="249"/>
      <c r="T76" s="249"/>
      <c r="U76" s="249"/>
      <c r="V76" s="249"/>
      <c r="W76" s="249"/>
      <c r="X76" s="249"/>
      <c r="Y76" s="249"/>
      <c r="Z76" s="249"/>
      <c r="AA76" s="249"/>
      <c r="AB76" s="249"/>
      <c r="AC76" s="249"/>
      <c r="AD76" s="249"/>
      <c r="AE76" s="249"/>
      <c r="AF76" s="249"/>
      <c r="AG76" s="249"/>
      <c r="AH76" s="249"/>
      <c r="AI76" s="249"/>
    </row>
    <row r="77" spans="1:35" ht="15" customHeight="1" x14ac:dyDescent="0.3">
      <c r="A77" s="249">
        <v>512224</v>
      </c>
      <c r="B77" s="249" t="s">
        <v>5301</v>
      </c>
      <c r="C77" s="249" t="s">
        <v>380</v>
      </c>
      <c r="D77" s="249" t="s">
        <v>598</v>
      </c>
      <c r="E77" s="249" t="s">
        <v>116</v>
      </c>
      <c r="F77" s="308">
        <v>32874</v>
      </c>
      <c r="G77" s="249" t="s">
        <v>2522</v>
      </c>
      <c r="H77" s="249" t="s">
        <v>677</v>
      </c>
      <c r="I77" t="s">
        <v>553</v>
      </c>
      <c r="J77" s="249" t="s">
        <v>724</v>
      </c>
      <c r="K77">
        <v>2008</v>
      </c>
      <c r="L77" s="249" t="s">
        <v>136</v>
      </c>
      <c r="N77" s="249" t="s">
        <v>3258</v>
      </c>
      <c r="O77" s="259" t="s">
        <v>3258</v>
      </c>
      <c r="P77" s="256">
        <v>0</v>
      </c>
      <c r="Q77" s="249"/>
      <c r="R77" s="249"/>
      <c r="S77" s="249"/>
      <c r="T77" s="249"/>
      <c r="U77" s="249"/>
      <c r="V77" s="249"/>
      <c r="W77" s="249"/>
      <c r="X77" s="249"/>
      <c r="Y77" s="249"/>
      <c r="Z77" s="249"/>
      <c r="AA77" s="249"/>
      <c r="AB77" s="249"/>
      <c r="AC77" s="249"/>
      <c r="AD77" s="249"/>
      <c r="AE77" s="249"/>
      <c r="AF77" s="249"/>
      <c r="AG77" s="249"/>
      <c r="AI77" s="249"/>
    </row>
    <row r="78" spans="1:35" ht="15" customHeight="1" x14ac:dyDescent="0.3">
      <c r="A78" s="260">
        <v>512471</v>
      </c>
      <c r="B78" s="261" t="s">
        <v>1112</v>
      </c>
      <c r="C78" s="261" t="s">
        <v>85</v>
      </c>
      <c r="D78" s="261" t="s">
        <v>357</v>
      </c>
      <c r="E78" s="261" t="s">
        <v>116</v>
      </c>
      <c r="F78" s="262">
        <v>31319</v>
      </c>
      <c r="G78" s="261" t="s">
        <v>148</v>
      </c>
      <c r="H78" s="261" t="s">
        <v>677</v>
      </c>
      <c r="I78" s="257" t="s">
        <v>553</v>
      </c>
      <c r="J78" s="261" t="s">
        <v>724</v>
      </c>
      <c r="K78" s="267">
        <v>2005</v>
      </c>
      <c r="L78" s="249"/>
      <c r="M78" s="257"/>
      <c r="N78" s="249" t="s">
        <v>3258</v>
      </c>
      <c r="O78" s="259" t="s">
        <v>3258</v>
      </c>
      <c r="P78" s="256">
        <v>0</v>
      </c>
      <c r="Q78" s="261" t="s">
        <v>3258</v>
      </c>
      <c r="R78" s="261" t="s">
        <v>4310</v>
      </c>
      <c r="S78" s="261" t="s">
        <v>4311</v>
      </c>
      <c r="T78" s="261" t="s">
        <v>2516</v>
      </c>
      <c r="U78" s="261" t="s">
        <v>2285</v>
      </c>
      <c r="V78" s="261" t="s">
        <v>3258</v>
      </c>
      <c r="W78" s="261" t="s">
        <v>3258</v>
      </c>
      <c r="X78" s="261" t="s">
        <v>3258</v>
      </c>
      <c r="Y78" s="261" t="s">
        <v>3258</v>
      </c>
      <c r="Z78" s="261" t="s">
        <v>3258</v>
      </c>
      <c r="AA78" s="261" t="s">
        <v>3258</v>
      </c>
      <c r="AB78" s="261" t="s">
        <v>3258</v>
      </c>
      <c r="AC78" s="261" t="s">
        <v>5212</v>
      </c>
      <c r="AD78" s="261"/>
      <c r="AE78" s="246"/>
      <c r="AF78" s="261" t="s">
        <v>3258</v>
      </c>
      <c r="AG78" s="261"/>
      <c r="AH78" s="261" t="s">
        <v>3258</v>
      </c>
      <c r="AI78" s="249"/>
    </row>
    <row r="79" spans="1:35" ht="15" customHeight="1" x14ac:dyDescent="0.3">
      <c r="A79" s="249">
        <v>512486</v>
      </c>
      <c r="B79" s="249" t="s">
        <v>5302</v>
      </c>
      <c r="C79" s="249" t="s">
        <v>83</v>
      </c>
      <c r="D79" s="249" t="s">
        <v>821</v>
      </c>
      <c r="E79" s="249"/>
      <c r="F79" s="249"/>
      <c r="G79" s="249"/>
      <c r="H79" s="249"/>
      <c r="I79" t="s">
        <v>553</v>
      </c>
      <c r="J79" s="249"/>
      <c r="L79" s="249"/>
      <c r="N79" s="249" t="s">
        <v>3258</v>
      </c>
      <c r="O79" s="259" t="s">
        <v>3258</v>
      </c>
      <c r="P79" s="256">
        <v>0</v>
      </c>
      <c r="Q79" s="249"/>
      <c r="R79" s="249"/>
      <c r="S79" s="249"/>
      <c r="T79" s="249"/>
      <c r="U79" s="249"/>
      <c r="V79" s="249"/>
      <c r="W79" s="249"/>
      <c r="X79" s="249"/>
      <c r="Y79" s="249"/>
      <c r="Z79" s="249"/>
      <c r="AA79" s="249"/>
      <c r="AB79" s="249"/>
      <c r="AC79" s="249"/>
      <c r="AD79" s="249"/>
      <c r="AE79" s="249"/>
      <c r="AF79" s="249"/>
      <c r="AG79" s="249"/>
      <c r="AH79" s="249"/>
      <c r="AI79" s="249" t="s">
        <v>2253</v>
      </c>
    </row>
    <row r="80" spans="1:35" ht="15" customHeight="1" x14ac:dyDescent="0.3">
      <c r="A80" s="249">
        <v>512533</v>
      </c>
      <c r="B80" s="249" t="s">
        <v>5303</v>
      </c>
      <c r="C80" s="249" t="s">
        <v>66</v>
      </c>
      <c r="D80" s="249" t="s">
        <v>351</v>
      </c>
      <c r="E80" s="249" t="s">
        <v>116</v>
      </c>
      <c r="F80" s="308">
        <v>27943</v>
      </c>
      <c r="G80" s="249">
        <v>27943</v>
      </c>
      <c r="H80" s="249" t="s">
        <v>677</v>
      </c>
      <c r="I80" t="s">
        <v>553</v>
      </c>
      <c r="J80" s="249" t="s">
        <v>724</v>
      </c>
      <c r="K80">
        <v>1996</v>
      </c>
      <c r="L80" s="249" t="s">
        <v>136</v>
      </c>
      <c r="N80" s="249" t="s">
        <v>3258</v>
      </c>
      <c r="O80" s="259" t="s">
        <v>3258</v>
      </c>
      <c r="P80" s="256">
        <v>0</v>
      </c>
      <c r="Q80" s="249"/>
      <c r="R80" s="249"/>
      <c r="S80" s="249"/>
      <c r="T80" s="249"/>
      <c r="U80" s="249"/>
      <c r="V80" s="249"/>
      <c r="W80" s="249"/>
      <c r="X80" s="249"/>
      <c r="Y80" s="249"/>
      <c r="Z80" s="249"/>
      <c r="AA80" s="249"/>
      <c r="AB80" s="249"/>
      <c r="AC80" s="249"/>
      <c r="AD80" s="249"/>
      <c r="AE80" s="249"/>
      <c r="AF80" s="249"/>
      <c r="AG80" s="249"/>
      <c r="AH80" s="249"/>
      <c r="AI80" s="249"/>
    </row>
    <row r="81" spans="1:35" ht="15" customHeight="1" x14ac:dyDescent="0.3">
      <c r="A81" s="249">
        <v>512682</v>
      </c>
      <c r="B81" s="249" t="s">
        <v>5304</v>
      </c>
      <c r="C81" s="249" t="s">
        <v>79</v>
      </c>
      <c r="D81" s="249" t="s">
        <v>5305</v>
      </c>
      <c r="E81" s="249" t="s">
        <v>116</v>
      </c>
      <c r="F81" s="308">
        <v>30283</v>
      </c>
      <c r="G81" s="249">
        <v>30283</v>
      </c>
      <c r="H81" s="249" t="s">
        <v>677</v>
      </c>
      <c r="I81" t="s">
        <v>553</v>
      </c>
      <c r="J81" s="249" t="s">
        <v>724</v>
      </c>
      <c r="K81">
        <v>2005</v>
      </c>
      <c r="L81" s="249" t="s">
        <v>150</v>
      </c>
      <c r="N81" s="249" t="s">
        <v>3258</v>
      </c>
      <c r="O81" s="259" t="s">
        <v>3258</v>
      </c>
      <c r="P81" s="256">
        <v>0</v>
      </c>
      <c r="Q81" s="249"/>
      <c r="R81" s="249"/>
      <c r="S81" s="249"/>
      <c r="T81" s="249"/>
      <c r="U81" s="249"/>
      <c r="V81" s="249"/>
      <c r="W81" s="249"/>
      <c r="X81" s="249"/>
      <c r="Y81" s="249"/>
      <c r="Z81" s="249"/>
      <c r="AA81" s="249"/>
      <c r="AB81" s="249"/>
      <c r="AC81" s="249" t="s">
        <v>5252</v>
      </c>
      <c r="AD81" s="249" t="s">
        <v>5252</v>
      </c>
      <c r="AE81" s="249"/>
      <c r="AF81" s="249" t="s">
        <v>5252</v>
      </c>
      <c r="AG81" s="249"/>
      <c r="AH81" s="249"/>
      <c r="AI81" s="249"/>
    </row>
    <row r="82" spans="1:35" ht="15" customHeight="1" x14ac:dyDescent="0.3">
      <c r="A82" s="260">
        <v>512827</v>
      </c>
      <c r="B82" s="261" t="s">
        <v>5361</v>
      </c>
      <c r="C82" s="261" t="s">
        <v>66</v>
      </c>
      <c r="D82" s="261" t="s">
        <v>5362</v>
      </c>
      <c r="E82" s="261" t="s">
        <v>116</v>
      </c>
      <c r="F82" s="262">
        <v>31732</v>
      </c>
      <c r="G82" s="261" t="s">
        <v>136</v>
      </c>
      <c r="H82" s="261" t="s">
        <v>677</v>
      </c>
      <c r="I82" s="257" t="s">
        <v>554</v>
      </c>
      <c r="J82" s="261" t="s">
        <v>139</v>
      </c>
      <c r="L82" s="261" t="s">
        <v>147</v>
      </c>
      <c r="M82" s="257"/>
      <c r="N82" s="249" t="s">
        <v>3258</v>
      </c>
      <c r="O82" s="259" t="s">
        <v>3258</v>
      </c>
      <c r="P82" s="256">
        <v>0</v>
      </c>
      <c r="Q82" s="261" t="s">
        <v>3258</v>
      </c>
      <c r="R82" s="261" t="s">
        <v>5363</v>
      </c>
      <c r="S82" s="261" t="s">
        <v>5364</v>
      </c>
      <c r="T82" s="261" t="s">
        <v>5365</v>
      </c>
      <c r="U82" s="261" t="s">
        <v>2386</v>
      </c>
      <c r="V82" s="261" t="s">
        <v>3258</v>
      </c>
      <c r="W82" s="261" t="s">
        <v>3258</v>
      </c>
      <c r="X82" s="261" t="s">
        <v>3258</v>
      </c>
      <c r="Y82" s="261" t="s">
        <v>3258</v>
      </c>
      <c r="Z82" s="261" t="s">
        <v>3258</v>
      </c>
      <c r="AA82" s="261" t="s">
        <v>3258</v>
      </c>
      <c r="AB82" s="261" t="s">
        <v>3258</v>
      </c>
      <c r="AC82" s="261" t="s">
        <v>5212</v>
      </c>
      <c r="AD82" s="261"/>
      <c r="AE82" s="245"/>
      <c r="AF82" s="261" t="s">
        <v>3258</v>
      </c>
      <c r="AG82" s="261"/>
      <c r="AH82" s="261" t="s">
        <v>3258</v>
      </c>
      <c r="AI82" s="249"/>
    </row>
    <row r="83" spans="1:35" ht="15" customHeight="1" x14ac:dyDescent="0.3">
      <c r="A83" s="249">
        <v>513057</v>
      </c>
      <c r="B83" s="249" t="s">
        <v>5306</v>
      </c>
      <c r="C83" s="249" t="s">
        <v>5307</v>
      </c>
      <c r="D83" s="249" t="s">
        <v>497</v>
      </c>
      <c r="E83" s="249" t="s">
        <v>116</v>
      </c>
      <c r="F83" s="308">
        <v>33248</v>
      </c>
      <c r="G83" s="249" t="s">
        <v>150</v>
      </c>
      <c r="H83" s="249" t="s">
        <v>677</v>
      </c>
      <c r="I83" t="s">
        <v>553</v>
      </c>
      <c r="J83" s="249" t="s">
        <v>724</v>
      </c>
      <c r="K83">
        <v>2009</v>
      </c>
      <c r="L83" s="249" t="s">
        <v>150</v>
      </c>
      <c r="N83" s="249">
        <v>2253</v>
      </c>
      <c r="O83" s="259">
        <v>45512</v>
      </c>
      <c r="P83" s="256">
        <v>85000</v>
      </c>
      <c r="Q83" s="249"/>
      <c r="R83" s="249"/>
      <c r="S83" s="249"/>
      <c r="T83" s="249"/>
      <c r="U83" s="249"/>
      <c r="V83" s="249"/>
      <c r="W83" s="249"/>
      <c r="X83" s="249"/>
      <c r="Y83" s="249"/>
      <c r="Z83" s="249"/>
      <c r="AA83" s="249"/>
      <c r="AB83" s="249"/>
      <c r="AC83" s="249"/>
      <c r="AD83" s="249"/>
      <c r="AE83" s="249"/>
      <c r="AF83" s="249"/>
      <c r="AG83" s="249"/>
      <c r="AH83" s="249"/>
      <c r="AI83" s="249"/>
    </row>
    <row r="84" spans="1:35" ht="15" customHeight="1" x14ac:dyDescent="0.3">
      <c r="A84" s="249">
        <v>513075</v>
      </c>
      <c r="B84" s="249" t="s">
        <v>5308</v>
      </c>
      <c r="C84" s="249" t="s">
        <v>83</v>
      </c>
      <c r="D84" s="249" t="s">
        <v>606</v>
      </c>
      <c r="E84" s="249" t="s">
        <v>116</v>
      </c>
      <c r="F84" s="308">
        <v>33034</v>
      </c>
      <c r="G84" s="249">
        <v>33034</v>
      </c>
      <c r="H84" s="249" t="s">
        <v>677</v>
      </c>
      <c r="I84" t="s">
        <v>553</v>
      </c>
      <c r="J84" s="249" t="s">
        <v>139</v>
      </c>
      <c r="K84">
        <v>2009</v>
      </c>
      <c r="L84" s="249" t="s">
        <v>151</v>
      </c>
      <c r="N84" s="249" t="s">
        <v>3258</v>
      </c>
      <c r="O84" s="259" t="s">
        <v>3258</v>
      </c>
      <c r="P84" s="256">
        <v>0</v>
      </c>
      <c r="Q84" s="249"/>
      <c r="R84" s="249"/>
      <c r="S84" s="249"/>
      <c r="T84" s="249"/>
      <c r="U84" s="249"/>
      <c r="V84" s="249"/>
      <c r="W84" s="249"/>
      <c r="X84" s="249"/>
      <c r="Y84" s="249"/>
      <c r="Z84" s="249"/>
      <c r="AA84" s="249"/>
      <c r="AB84" s="249"/>
      <c r="AC84" s="249" t="s">
        <v>5252</v>
      </c>
      <c r="AD84" s="249" t="s">
        <v>5252</v>
      </c>
      <c r="AE84" s="249"/>
      <c r="AF84" s="249" t="s">
        <v>5252</v>
      </c>
      <c r="AG84" s="249"/>
      <c r="AH84" s="249"/>
      <c r="AI84" s="249"/>
    </row>
    <row r="85" spans="1:35" ht="15" customHeight="1" x14ac:dyDescent="0.3">
      <c r="A85" s="249">
        <v>513079</v>
      </c>
      <c r="B85" s="249" t="s">
        <v>5309</v>
      </c>
      <c r="C85" s="249" t="s">
        <v>66</v>
      </c>
      <c r="D85" s="249" t="s">
        <v>454</v>
      </c>
      <c r="E85" s="249" t="s">
        <v>116</v>
      </c>
      <c r="F85" s="308">
        <v>31416</v>
      </c>
      <c r="G85" s="249">
        <v>31416</v>
      </c>
      <c r="H85" s="249" t="s">
        <v>677</v>
      </c>
      <c r="I85" t="s">
        <v>553</v>
      </c>
      <c r="J85" s="249" t="s">
        <v>724</v>
      </c>
      <c r="K85">
        <v>2004</v>
      </c>
      <c r="L85" s="249" t="s">
        <v>2325</v>
      </c>
      <c r="N85" s="249" t="s">
        <v>3258</v>
      </c>
      <c r="O85" s="259" t="s">
        <v>3258</v>
      </c>
      <c r="P85" s="256">
        <v>0</v>
      </c>
      <c r="Q85" s="249"/>
      <c r="R85" s="249"/>
      <c r="S85" s="249"/>
      <c r="T85" s="249"/>
      <c r="U85" s="249"/>
      <c r="V85" s="249"/>
      <c r="W85" s="249"/>
      <c r="X85" s="249"/>
      <c r="Y85" s="249"/>
      <c r="Z85" s="249"/>
      <c r="AA85" s="249"/>
      <c r="AB85" s="249"/>
      <c r="AC85" s="249" t="s">
        <v>5252</v>
      </c>
      <c r="AD85" s="249" t="s">
        <v>5252</v>
      </c>
      <c r="AE85" s="249"/>
      <c r="AF85" s="249" t="s">
        <v>5252</v>
      </c>
      <c r="AG85" s="249"/>
      <c r="AH85" s="249"/>
      <c r="AI85" s="249"/>
    </row>
    <row r="86" spans="1:35" ht="15" customHeight="1" x14ac:dyDescent="0.3">
      <c r="A86" s="260">
        <v>513081</v>
      </c>
      <c r="B86" s="261" t="s">
        <v>5247</v>
      </c>
      <c r="C86" s="261" t="s">
        <v>326</v>
      </c>
      <c r="D86" s="261" t="s">
        <v>475</v>
      </c>
      <c r="E86" s="261" t="s">
        <v>116</v>
      </c>
      <c r="F86" s="249"/>
      <c r="G86" s="249"/>
      <c r="H86" s="249"/>
      <c r="I86" s="257" t="s">
        <v>553</v>
      </c>
      <c r="J86" s="249"/>
      <c r="L86" s="249"/>
      <c r="N86" s="249" t="s">
        <v>3258</v>
      </c>
      <c r="O86" s="259" t="s">
        <v>3258</v>
      </c>
      <c r="P86" s="256">
        <v>0</v>
      </c>
      <c r="Q86" s="249"/>
      <c r="R86" s="249"/>
      <c r="S86" s="249"/>
      <c r="T86" s="249"/>
      <c r="U86" s="249"/>
      <c r="V86" s="249"/>
      <c r="W86" s="249"/>
      <c r="X86" s="249"/>
      <c r="Y86" s="249"/>
      <c r="Z86" s="249"/>
      <c r="AA86" s="249"/>
      <c r="AB86" s="249"/>
      <c r="AC86" s="249"/>
      <c r="AD86" s="249"/>
      <c r="AE86" s="249"/>
      <c r="AF86" s="249"/>
      <c r="AG86" s="249"/>
      <c r="AH86" s="249"/>
      <c r="AI86" s="249"/>
    </row>
    <row r="87" spans="1:35" ht="15" customHeight="1" x14ac:dyDescent="0.3">
      <c r="A87" s="249">
        <v>513114</v>
      </c>
      <c r="B87" s="249" t="s">
        <v>5310</v>
      </c>
      <c r="C87" s="249" t="s">
        <v>1458</v>
      </c>
      <c r="D87" s="249" t="s">
        <v>475</v>
      </c>
      <c r="E87" s="249" t="s">
        <v>116</v>
      </c>
      <c r="F87" s="308">
        <v>31049</v>
      </c>
      <c r="G87" s="249" t="s">
        <v>136</v>
      </c>
      <c r="H87" s="249" t="s">
        <v>677</v>
      </c>
      <c r="I87" t="s">
        <v>553</v>
      </c>
      <c r="J87" s="249" t="s">
        <v>724</v>
      </c>
      <c r="K87">
        <v>2002</v>
      </c>
      <c r="L87" s="249" t="s">
        <v>136</v>
      </c>
      <c r="N87" s="249" t="s">
        <v>3258</v>
      </c>
      <c r="O87" s="259" t="s">
        <v>3258</v>
      </c>
      <c r="P87" s="256">
        <v>0</v>
      </c>
      <c r="Q87" s="249"/>
      <c r="R87" s="249"/>
      <c r="S87" s="249"/>
      <c r="T87" s="249"/>
      <c r="U87" s="249"/>
      <c r="V87" s="249"/>
      <c r="W87" s="249"/>
      <c r="X87" s="249"/>
      <c r="Y87" s="249"/>
      <c r="Z87" s="249"/>
      <c r="AA87" s="249"/>
      <c r="AB87" s="249"/>
      <c r="AC87" s="249"/>
      <c r="AD87" s="249"/>
      <c r="AE87" s="249"/>
      <c r="AF87" s="249"/>
      <c r="AG87" s="249"/>
      <c r="AH87" s="249"/>
      <c r="AI87" s="249"/>
    </row>
    <row r="88" spans="1:35" ht="15" customHeight="1" x14ac:dyDescent="0.3">
      <c r="A88" s="249">
        <v>513121</v>
      </c>
      <c r="B88" s="249" t="s">
        <v>5311</v>
      </c>
      <c r="C88" s="249" t="s">
        <v>5312</v>
      </c>
      <c r="D88" s="249" t="s">
        <v>438</v>
      </c>
      <c r="E88" s="249"/>
      <c r="F88" s="249"/>
      <c r="G88" s="249"/>
      <c r="H88" s="249"/>
      <c r="I88" t="s">
        <v>553</v>
      </c>
      <c r="J88" s="249"/>
      <c r="L88" s="249"/>
      <c r="N88" s="249" t="s">
        <v>3258</v>
      </c>
      <c r="O88" s="259" t="s">
        <v>3258</v>
      </c>
      <c r="P88" s="256">
        <v>0</v>
      </c>
      <c r="Q88" s="249"/>
      <c r="R88" s="249"/>
      <c r="S88" s="249"/>
      <c r="T88" s="249"/>
      <c r="U88" s="249"/>
      <c r="V88" s="249"/>
      <c r="W88" s="249"/>
      <c r="X88" s="249"/>
      <c r="Y88" s="249"/>
      <c r="Z88" s="249"/>
      <c r="AA88" s="249"/>
      <c r="AB88" s="249"/>
      <c r="AC88" s="249"/>
      <c r="AD88" s="249"/>
      <c r="AE88" s="249"/>
      <c r="AF88" s="249"/>
      <c r="AG88" s="249"/>
      <c r="AH88" s="249"/>
      <c r="AI88" s="249" t="s">
        <v>2253</v>
      </c>
    </row>
    <row r="89" spans="1:35" ht="15" customHeight="1" x14ac:dyDescent="0.3">
      <c r="A89" s="249">
        <v>513126</v>
      </c>
      <c r="B89" s="249" t="s">
        <v>5313</v>
      </c>
      <c r="C89" s="249" t="s">
        <v>5314</v>
      </c>
      <c r="D89" s="249" t="s">
        <v>5315</v>
      </c>
      <c r="E89" s="249"/>
      <c r="F89" s="249"/>
      <c r="G89" s="249"/>
      <c r="H89" s="249"/>
      <c r="I89" t="s">
        <v>553</v>
      </c>
      <c r="J89" s="249"/>
      <c r="L89" s="249"/>
      <c r="N89" s="249" t="s">
        <v>3258</v>
      </c>
      <c r="O89" s="259" t="s">
        <v>3258</v>
      </c>
      <c r="P89" s="256">
        <v>0</v>
      </c>
      <c r="Q89" s="249"/>
      <c r="R89" s="249"/>
      <c r="S89" s="249"/>
      <c r="T89" s="249"/>
      <c r="U89" s="249"/>
      <c r="V89" s="249"/>
      <c r="W89" s="249"/>
      <c r="X89" s="249"/>
      <c r="Y89" s="249"/>
      <c r="Z89" s="249"/>
      <c r="AA89" s="249"/>
      <c r="AB89" s="249"/>
      <c r="AC89" s="249" t="s">
        <v>5252</v>
      </c>
      <c r="AD89" s="249" t="s">
        <v>5252</v>
      </c>
      <c r="AE89" s="249"/>
      <c r="AF89" s="249" t="s">
        <v>5252</v>
      </c>
      <c r="AG89" s="249"/>
      <c r="AH89" s="249"/>
      <c r="AI89" s="249" t="s">
        <v>2253</v>
      </c>
    </row>
    <row r="90" spans="1:35" ht="15" customHeight="1" x14ac:dyDescent="0.3">
      <c r="A90" s="249">
        <v>513254</v>
      </c>
      <c r="B90" s="249" t="s">
        <v>5316</v>
      </c>
      <c r="C90" s="249" t="s">
        <v>5317</v>
      </c>
      <c r="D90" s="249" t="s">
        <v>448</v>
      </c>
      <c r="E90" s="249" t="s">
        <v>116</v>
      </c>
      <c r="F90" s="308">
        <v>28714</v>
      </c>
      <c r="G90" s="249">
        <v>28714</v>
      </c>
      <c r="H90" s="249" t="s">
        <v>677</v>
      </c>
      <c r="I90" t="s">
        <v>553</v>
      </c>
      <c r="J90" s="249" t="s">
        <v>724</v>
      </c>
      <c r="K90">
        <v>1995</v>
      </c>
      <c r="L90" s="249" t="s">
        <v>150</v>
      </c>
      <c r="N90" s="249" t="s">
        <v>3258</v>
      </c>
      <c r="O90" s="259" t="s">
        <v>3258</v>
      </c>
      <c r="P90" s="256">
        <v>0</v>
      </c>
      <c r="Q90" s="249"/>
      <c r="R90" s="249"/>
      <c r="S90" s="249"/>
      <c r="T90" s="249"/>
      <c r="U90" s="249"/>
      <c r="V90" s="249"/>
      <c r="W90" s="249"/>
      <c r="X90" s="249"/>
      <c r="Y90" s="249"/>
      <c r="Z90" s="249"/>
      <c r="AA90" s="249"/>
      <c r="AB90" s="249"/>
      <c r="AC90" s="249"/>
      <c r="AD90" s="249"/>
      <c r="AE90" s="249"/>
      <c r="AF90" s="249"/>
      <c r="AG90" s="249"/>
      <c r="AH90" s="249"/>
      <c r="AI90" s="249"/>
    </row>
    <row r="91" spans="1:35" ht="15" customHeight="1" x14ac:dyDescent="0.3">
      <c r="A91" s="249">
        <v>513258</v>
      </c>
      <c r="B91" s="249" t="s">
        <v>5318</v>
      </c>
      <c r="C91" s="249" t="s">
        <v>5319</v>
      </c>
      <c r="D91" s="249" t="s">
        <v>443</v>
      </c>
      <c r="E91" s="249" t="s">
        <v>116</v>
      </c>
      <c r="F91" s="308">
        <v>29279</v>
      </c>
      <c r="G91" s="249" t="s">
        <v>2335</v>
      </c>
      <c r="H91" s="249" t="s">
        <v>677</v>
      </c>
      <c r="I91" t="s">
        <v>553</v>
      </c>
      <c r="J91" s="249" t="s">
        <v>139</v>
      </c>
      <c r="K91">
        <v>1997</v>
      </c>
      <c r="L91" s="249" t="s">
        <v>136</v>
      </c>
      <c r="N91" s="249" t="s">
        <v>3258</v>
      </c>
      <c r="O91" s="259" t="s">
        <v>3258</v>
      </c>
      <c r="P91" s="256">
        <v>0</v>
      </c>
      <c r="Q91" s="249"/>
      <c r="R91" s="249"/>
      <c r="S91" s="249"/>
      <c r="T91" s="249"/>
      <c r="U91" s="249"/>
      <c r="V91" s="249"/>
      <c r="W91" s="249"/>
      <c r="X91" s="249"/>
      <c r="Y91" s="249"/>
      <c r="Z91" s="249"/>
      <c r="AA91" s="249"/>
      <c r="AB91" s="249"/>
      <c r="AC91" s="249" t="s">
        <v>5252</v>
      </c>
      <c r="AD91" s="249" t="s">
        <v>5252</v>
      </c>
      <c r="AE91" s="249"/>
      <c r="AF91" s="249" t="s">
        <v>5252</v>
      </c>
      <c r="AG91" s="249"/>
      <c r="AH91" s="249"/>
      <c r="AI91" s="249"/>
    </row>
    <row r="92" spans="1:35" ht="15" customHeight="1" x14ac:dyDescent="0.3">
      <c r="A92" s="260">
        <v>513270</v>
      </c>
      <c r="B92" s="261" t="s">
        <v>1690</v>
      </c>
      <c r="C92" s="261" t="s">
        <v>341</v>
      </c>
      <c r="D92" s="261" t="s">
        <v>778</v>
      </c>
      <c r="E92" s="261" t="s">
        <v>116</v>
      </c>
      <c r="F92" s="261"/>
      <c r="G92" s="262"/>
      <c r="H92" s="261"/>
      <c r="I92" s="257" t="s">
        <v>553</v>
      </c>
      <c r="J92" s="261"/>
      <c r="K92" s="257"/>
      <c r="L92" s="256"/>
      <c r="M92" s="257"/>
      <c r="N92" s="249" t="s">
        <v>3258</v>
      </c>
      <c r="O92" s="259" t="s">
        <v>3258</v>
      </c>
      <c r="P92" s="256">
        <v>0</v>
      </c>
      <c r="Q92" s="249"/>
      <c r="R92" s="249"/>
      <c r="S92" s="249"/>
      <c r="T92" s="249"/>
      <c r="U92" s="249"/>
      <c r="V92" s="249"/>
      <c r="W92" s="249"/>
      <c r="X92" s="249"/>
      <c r="Y92" s="249"/>
      <c r="Z92" s="249"/>
      <c r="AA92" s="249"/>
      <c r="AB92" s="249"/>
      <c r="AC92" s="249"/>
      <c r="AD92" s="249"/>
      <c r="AE92" s="246"/>
      <c r="AF92" s="249"/>
      <c r="AG92" s="249"/>
      <c r="AH92" s="249"/>
      <c r="AI92" s="249"/>
    </row>
    <row r="93" spans="1:35" ht="15" customHeight="1" x14ac:dyDescent="0.3">
      <c r="A93" s="249">
        <v>513300</v>
      </c>
      <c r="B93" s="249" t="s">
        <v>5320</v>
      </c>
      <c r="C93" s="249" t="s">
        <v>296</v>
      </c>
      <c r="D93" s="249" t="s">
        <v>5321</v>
      </c>
      <c r="E93" s="249"/>
      <c r="F93" s="249"/>
      <c r="G93" s="249"/>
      <c r="H93" s="249"/>
      <c r="I93" t="s">
        <v>553</v>
      </c>
      <c r="J93" s="249"/>
      <c r="L93" s="249"/>
      <c r="N93" s="249" t="s">
        <v>3258</v>
      </c>
      <c r="O93" s="259" t="s">
        <v>3258</v>
      </c>
      <c r="P93" s="256">
        <v>0</v>
      </c>
      <c r="Q93" s="249"/>
      <c r="R93" s="249"/>
      <c r="S93" s="249"/>
      <c r="T93" s="249"/>
      <c r="U93" s="249"/>
      <c r="V93" s="249"/>
      <c r="W93" s="249"/>
      <c r="X93" s="249"/>
      <c r="Y93" s="249"/>
      <c r="Z93" s="249"/>
      <c r="AA93" s="249"/>
      <c r="AB93" s="249"/>
      <c r="AC93" s="249"/>
      <c r="AD93" s="249"/>
      <c r="AE93" s="249"/>
      <c r="AF93" s="249"/>
      <c r="AG93" s="249"/>
      <c r="AH93" s="249"/>
      <c r="AI93" s="249" t="s">
        <v>2253</v>
      </c>
    </row>
    <row r="94" spans="1:35" ht="15" customHeight="1" x14ac:dyDescent="0.3">
      <c r="A94" s="249">
        <v>513532</v>
      </c>
      <c r="B94" s="249" t="s">
        <v>5322</v>
      </c>
      <c r="C94" s="249" t="s">
        <v>333</v>
      </c>
      <c r="D94" s="249" t="s">
        <v>652</v>
      </c>
      <c r="E94" s="249"/>
      <c r="F94" s="249"/>
      <c r="G94" s="249"/>
      <c r="H94" s="249"/>
      <c r="I94" t="s">
        <v>553</v>
      </c>
      <c r="J94" s="249"/>
      <c r="L94" s="249"/>
      <c r="N94" s="249" t="s">
        <v>3258</v>
      </c>
      <c r="O94" s="259" t="s">
        <v>3258</v>
      </c>
      <c r="P94" s="256">
        <v>0</v>
      </c>
      <c r="Q94" s="249"/>
      <c r="R94" s="249"/>
      <c r="S94" s="249"/>
      <c r="T94" s="249"/>
      <c r="U94" s="249"/>
      <c r="V94" s="249"/>
      <c r="W94" s="249"/>
      <c r="X94" s="249"/>
      <c r="Y94" s="249"/>
      <c r="Z94" s="249"/>
      <c r="AA94" s="249"/>
      <c r="AB94" s="249"/>
      <c r="AC94" s="249" t="s">
        <v>5252</v>
      </c>
      <c r="AD94" s="249" t="s">
        <v>5252</v>
      </c>
      <c r="AE94" s="249"/>
      <c r="AF94" s="249" t="s">
        <v>5252</v>
      </c>
      <c r="AG94" s="249"/>
      <c r="AH94" s="249"/>
      <c r="AI94" s="249" t="s">
        <v>2253</v>
      </c>
    </row>
    <row r="95" spans="1:35" ht="15" customHeight="1" x14ac:dyDescent="0.3">
      <c r="A95" s="260">
        <v>513597</v>
      </c>
      <c r="B95" s="261" t="s">
        <v>2092</v>
      </c>
      <c r="C95" s="261" t="s">
        <v>94</v>
      </c>
      <c r="D95" s="261" t="s">
        <v>531</v>
      </c>
      <c r="E95" s="261" t="s">
        <v>116</v>
      </c>
      <c r="F95" s="262">
        <v>33081</v>
      </c>
      <c r="G95" s="261" t="s">
        <v>136</v>
      </c>
      <c r="H95" s="261" t="s">
        <v>677</v>
      </c>
      <c r="I95" s="257" t="s">
        <v>553</v>
      </c>
      <c r="J95" s="261" t="s">
        <v>137</v>
      </c>
      <c r="K95" s="257"/>
      <c r="L95" s="249"/>
      <c r="M95" s="257"/>
      <c r="N95" s="249" t="s">
        <v>3258</v>
      </c>
      <c r="O95" s="259" t="s">
        <v>3258</v>
      </c>
      <c r="P95" s="256">
        <v>0</v>
      </c>
      <c r="Q95" s="261" t="s">
        <v>3258</v>
      </c>
      <c r="R95" s="261" t="s">
        <v>4521</v>
      </c>
      <c r="S95" s="261" t="s">
        <v>3505</v>
      </c>
      <c r="T95" s="261" t="s">
        <v>3041</v>
      </c>
      <c r="U95" s="261" t="s">
        <v>2266</v>
      </c>
      <c r="V95" s="261" t="s">
        <v>3258</v>
      </c>
      <c r="W95" s="261" t="s">
        <v>3258</v>
      </c>
      <c r="X95" s="261" t="s">
        <v>3258</v>
      </c>
      <c r="Y95" s="261" t="s">
        <v>3258</v>
      </c>
      <c r="Z95" s="261" t="s">
        <v>3258</v>
      </c>
      <c r="AA95" s="261" t="s">
        <v>3258</v>
      </c>
      <c r="AB95" s="261" t="s">
        <v>3258</v>
      </c>
      <c r="AC95" s="261" t="s">
        <v>3258</v>
      </c>
      <c r="AD95" s="261"/>
      <c r="AE95" s="245"/>
      <c r="AF95" s="261" t="s">
        <v>3258</v>
      </c>
      <c r="AG95" s="261" t="s">
        <v>3258</v>
      </c>
      <c r="AH95" s="261" t="s">
        <v>3258</v>
      </c>
      <c r="AI95" s="249"/>
    </row>
    <row r="96" spans="1:35" ht="15" customHeight="1" x14ac:dyDescent="0.3">
      <c r="A96" s="260">
        <v>513605</v>
      </c>
      <c r="B96" s="261" t="s">
        <v>5366</v>
      </c>
      <c r="C96" s="261" t="s">
        <v>5367</v>
      </c>
      <c r="D96" s="261" t="s">
        <v>426</v>
      </c>
      <c r="E96" s="261" t="s">
        <v>116</v>
      </c>
      <c r="F96" s="262">
        <v>33278</v>
      </c>
      <c r="G96" s="261" t="s">
        <v>2806</v>
      </c>
      <c r="H96" s="261" t="s">
        <v>677</v>
      </c>
      <c r="I96" s="257" t="s">
        <v>554</v>
      </c>
      <c r="J96" s="261" t="s">
        <v>139</v>
      </c>
      <c r="K96" s="257"/>
      <c r="L96" s="256" t="s">
        <v>150</v>
      </c>
      <c r="M96" s="257"/>
      <c r="N96" s="249" t="s">
        <v>3258</v>
      </c>
      <c r="O96" s="259" t="s">
        <v>3258</v>
      </c>
      <c r="P96" s="256">
        <v>0</v>
      </c>
      <c r="Q96" s="261" t="s">
        <v>3258</v>
      </c>
      <c r="R96" s="261" t="s">
        <v>5368</v>
      </c>
      <c r="S96" s="261" t="s">
        <v>5369</v>
      </c>
      <c r="T96" s="261" t="s">
        <v>5370</v>
      </c>
      <c r="U96" s="261" t="s">
        <v>5371</v>
      </c>
      <c r="V96" s="261" t="s">
        <v>3258</v>
      </c>
      <c r="W96" s="261" t="s">
        <v>3258</v>
      </c>
      <c r="X96" s="261" t="s">
        <v>3258</v>
      </c>
      <c r="Y96" s="261" t="s">
        <v>3258</v>
      </c>
      <c r="Z96" s="261" t="s">
        <v>3258</v>
      </c>
      <c r="AA96" s="261" t="s">
        <v>3258</v>
      </c>
      <c r="AB96" s="261" t="s">
        <v>3258</v>
      </c>
      <c r="AC96" s="261" t="s">
        <v>3258</v>
      </c>
      <c r="AD96" s="261"/>
      <c r="AE96" s="245"/>
      <c r="AF96" s="261" t="s">
        <v>3258</v>
      </c>
      <c r="AG96" s="261"/>
      <c r="AH96" s="261" t="s">
        <v>3258</v>
      </c>
      <c r="AI96" s="249"/>
    </row>
    <row r="97" spans="1:35" ht="15" customHeight="1" x14ac:dyDescent="0.3">
      <c r="A97" s="260">
        <v>513636</v>
      </c>
      <c r="B97" s="261" t="s">
        <v>2093</v>
      </c>
      <c r="C97" s="261" t="s">
        <v>1678</v>
      </c>
      <c r="D97" s="261" t="s">
        <v>529</v>
      </c>
      <c r="E97" s="261" t="s">
        <v>116</v>
      </c>
      <c r="F97" s="262">
        <v>33881</v>
      </c>
      <c r="G97" s="261" t="s">
        <v>136</v>
      </c>
      <c r="H97" s="261" t="s">
        <v>677</v>
      </c>
      <c r="I97" s="257" t="s">
        <v>553</v>
      </c>
      <c r="J97" s="261" t="s">
        <v>139</v>
      </c>
      <c r="K97" s="257" t="s">
        <v>3258</v>
      </c>
      <c r="L97" s="261"/>
      <c r="M97" s="257"/>
      <c r="N97" s="249" t="s">
        <v>3258</v>
      </c>
      <c r="O97" s="259" t="s">
        <v>3258</v>
      </c>
      <c r="P97" s="256">
        <v>0</v>
      </c>
      <c r="Q97" s="261" t="s">
        <v>3258</v>
      </c>
      <c r="R97" s="261" t="s">
        <v>3554</v>
      </c>
      <c r="S97" s="261" t="s">
        <v>3555</v>
      </c>
      <c r="T97" s="261" t="s">
        <v>2807</v>
      </c>
      <c r="U97" s="261" t="s">
        <v>2259</v>
      </c>
      <c r="V97" s="261" t="s">
        <v>3258</v>
      </c>
      <c r="W97" s="261" t="s">
        <v>3258</v>
      </c>
      <c r="X97" s="261" t="s">
        <v>3258</v>
      </c>
      <c r="Y97" s="261" t="s">
        <v>3258</v>
      </c>
      <c r="Z97" s="261" t="s">
        <v>3258</v>
      </c>
      <c r="AA97" s="261" t="s">
        <v>3258</v>
      </c>
      <c r="AB97" s="261" t="s">
        <v>3258</v>
      </c>
      <c r="AC97" s="261" t="s">
        <v>3258</v>
      </c>
      <c r="AD97" s="261"/>
      <c r="AE97" s="245"/>
      <c r="AF97" s="261" t="s">
        <v>3258</v>
      </c>
      <c r="AG97" s="261" t="s">
        <v>3258</v>
      </c>
      <c r="AH97" s="257" t="s">
        <v>3258</v>
      </c>
      <c r="AI97" s="249"/>
    </row>
    <row r="98" spans="1:35" ht="15" customHeight="1" x14ac:dyDescent="0.3">
      <c r="A98" s="260">
        <v>513642</v>
      </c>
      <c r="B98" s="261" t="s">
        <v>1733</v>
      </c>
      <c r="C98" s="261" t="s">
        <v>99</v>
      </c>
      <c r="D98" s="261" t="s">
        <v>509</v>
      </c>
      <c r="E98" s="261" t="s">
        <v>116</v>
      </c>
      <c r="F98" s="262">
        <v>29849</v>
      </c>
      <c r="G98" s="261" t="s">
        <v>2808</v>
      </c>
      <c r="H98" s="261" t="s">
        <v>677</v>
      </c>
      <c r="I98" s="257" t="s">
        <v>553</v>
      </c>
      <c r="J98" s="249" t="s">
        <v>724</v>
      </c>
      <c r="K98" s="257" t="s">
        <v>3258</v>
      </c>
      <c r="L98" s="261"/>
      <c r="M98" s="257"/>
      <c r="N98" s="249" t="s">
        <v>3258</v>
      </c>
      <c r="O98" s="259" t="s">
        <v>3258</v>
      </c>
      <c r="P98" s="256">
        <v>0</v>
      </c>
      <c r="Q98" s="261" t="s">
        <v>3258</v>
      </c>
      <c r="R98" s="261" t="s">
        <v>4369</v>
      </c>
      <c r="S98" s="261" t="s">
        <v>4282</v>
      </c>
      <c r="T98" s="261" t="s">
        <v>2809</v>
      </c>
      <c r="U98" s="261" t="s">
        <v>2344</v>
      </c>
      <c r="V98" s="261" t="s">
        <v>3258</v>
      </c>
      <c r="W98" s="261" t="s">
        <v>3258</v>
      </c>
      <c r="X98" s="261" t="s">
        <v>3258</v>
      </c>
      <c r="Y98" s="261" t="s">
        <v>3258</v>
      </c>
      <c r="Z98" s="261" t="s">
        <v>3258</v>
      </c>
      <c r="AA98" s="261" t="s">
        <v>3258</v>
      </c>
      <c r="AB98" s="261" t="s">
        <v>3258</v>
      </c>
      <c r="AC98" s="261" t="s">
        <v>3258</v>
      </c>
      <c r="AD98" s="261"/>
      <c r="AE98" s="245"/>
      <c r="AF98" s="261" t="s">
        <v>3258</v>
      </c>
      <c r="AG98" s="261" t="s">
        <v>3258</v>
      </c>
      <c r="AH98" s="261" t="s">
        <v>3258</v>
      </c>
      <c r="AI98" s="249"/>
    </row>
    <row r="99" spans="1:35" ht="15" customHeight="1" x14ac:dyDescent="0.3">
      <c r="A99" s="255">
        <v>513779</v>
      </c>
      <c r="B99" s="256" t="s">
        <v>1256</v>
      </c>
      <c r="C99" s="256" t="s">
        <v>373</v>
      </c>
      <c r="D99" s="256" t="s">
        <v>497</v>
      </c>
      <c r="E99" s="256" t="s">
        <v>116</v>
      </c>
      <c r="F99" s="256" t="s">
        <v>5127</v>
      </c>
      <c r="G99" s="256" t="s">
        <v>136</v>
      </c>
      <c r="H99" s="256" t="s">
        <v>677</v>
      </c>
      <c r="I99" s="257" t="s">
        <v>553</v>
      </c>
      <c r="J99" s="256" t="s">
        <v>139</v>
      </c>
      <c r="K99" s="258" t="s">
        <v>5128</v>
      </c>
      <c r="L99" s="256" t="s">
        <v>136</v>
      </c>
      <c r="N99" s="249" t="s">
        <v>3258</v>
      </c>
      <c r="O99" s="259" t="s">
        <v>3258</v>
      </c>
      <c r="P99" s="256">
        <v>0</v>
      </c>
      <c r="Q99" s="256" t="s">
        <v>3258</v>
      </c>
      <c r="R99" s="256" t="s">
        <v>3556</v>
      </c>
      <c r="S99" s="256" t="s">
        <v>3557</v>
      </c>
      <c r="T99" s="256" t="s">
        <v>2421</v>
      </c>
      <c r="U99" s="256" t="s">
        <v>2386</v>
      </c>
      <c r="V99" s="256" t="s">
        <v>3258</v>
      </c>
      <c r="W99" s="256" t="s">
        <v>3258</v>
      </c>
      <c r="X99" s="256" t="s">
        <v>3258</v>
      </c>
      <c r="Y99" s="256" t="s">
        <v>3258</v>
      </c>
      <c r="Z99" s="256" t="s">
        <v>3258</v>
      </c>
      <c r="AA99" s="256" t="s">
        <v>3258</v>
      </c>
      <c r="AB99" s="256" t="s">
        <v>3258</v>
      </c>
      <c r="AC99" s="256" t="s">
        <v>3258</v>
      </c>
      <c r="AD99" s="256"/>
      <c r="AE99" s="245"/>
      <c r="AF99" s="256" t="s">
        <v>3258</v>
      </c>
      <c r="AG99" s="256" t="s">
        <v>3258</v>
      </c>
      <c r="AH99" s="256" t="s">
        <v>2253</v>
      </c>
      <c r="AI99" s="249"/>
    </row>
    <row r="100" spans="1:35" ht="15" customHeight="1" x14ac:dyDescent="0.3">
      <c r="A100" s="260">
        <v>513836</v>
      </c>
      <c r="B100" s="261" t="s">
        <v>325</v>
      </c>
      <c r="C100" s="261" t="s">
        <v>251</v>
      </c>
      <c r="D100" s="261" t="s">
        <v>435</v>
      </c>
      <c r="E100" s="261" t="s">
        <v>116</v>
      </c>
      <c r="F100" s="262">
        <v>31546</v>
      </c>
      <c r="G100" s="261" t="s">
        <v>144</v>
      </c>
      <c r="H100" s="261" t="s">
        <v>677</v>
      </c>
      <c r="I100" s="257" t="s">
        <v>553</v>
      </c>
      <c r="J100" s="261" t="s">
        <v>139</v>
      </c>
      <c r="K100" s="257"/>
      <c r="L100" s="249"/>
      <c r="M100" s="257"/>
      <c r="N100" s="249" t="s">
        <v>3258</v>
      </c>
      <c r="O100" s="259" t="s">
        <v>3258</v>
      </c>
      <c r="P100" s="256">
        <v>0</v>
      </c>
      <c r="Q100" s="261" t="s">
        <v>3258</v>
      </c>
      <c r="R100" s="261" t="s">
        <v>4522</v>
      </c>
      <c r="S100" s="261" t="s">
        <v>4523</v>
      </c>
      <c r="T100" s="261" t="s">
        <v>2577</v>
      </c>
      <c r="U100" s="261" t="s">
        <v>2259</v>
      </c>
      <c r="V100" s="261"/>
      <c r="W100" s="261"/>
      <c r="X100" s="261"/>
      <c r="Y100" s="261"/>
      <c r="Z100" s="261"/>
      <c r="AA100" s="261"/>
      <c r="AB100" s="261"/>
      <c r="AC100" s="261"/>
      <c r="AD100" s="261"/>
      <c r="AE100" s="245"/>
      <c r="AF100" s="261"/>
      <c r="AG100" s="261"/>
      <c r="AH100" s="249"/>
      <c r="AI100" s="249"/>
    </row>
    <row r="101" spans="1:35" ht="15" customHeight="1" x14ac:dyDescent="0.3">
      <c r="A101" s="260">
        <v>513930</v>
      </c>
      <c r="B101" s="261" t="s">
        <v>5210</v>
      </c>
      <c r="C101" s="261" t="s">
        <v>66</v>
      </c>
      <c r="D101" s="261" t="s">
        <v>359</v>
      </c>
      <c r="E101" s="261" t="s">
        <v>116</v>
      </c>
      <c r="F101" s="262">
        <v>33625</v>
      </c>
      <c r="G101" s="261" t="s">
        <v>5211</v>
      </c>
      <c r="H101" s="261" t="s">
        <v>677</v>
      </c>
      <c r="I101" s="257" t="s">
        <v>553</v>
      </c>
      <c r="J101" s="261" t="s">
        <v>724</v>
      </c>
      <c r="K101" s="257"/>
      <c r="L101" s="249"/>
      <c r="M101" s="257"/>
      <c r="N101" s="249" t="s">
        <v>3258</v>
      </c>
      <c r="O101" s="259" t="s">
        <v>3258</v>
      </c>
      <c r="P101" s="256">
        <v>0</v>
      </c>
      <c r="Q101" s="249"/>
      <c r="R101" s="249"/>
      <c r="S101" s="249"/>
      <c r="T101" s="249"/>
      <c r="U101" s="249"/>
      <c r="V101" s="249"/>
      <c r="W101" s="249"/>
      <c r="X101" s="249"/>
      <c r="Y101" s="249"/>
      <c r="Z101" s="249"/>
      <c r="AA101" s="249"/>
      <c r="AB101" s="249"/>
      <c r="AC101" s="249"/>
      <c r="AD101" s="249"/>
      <c r="AE101" s="245"/>
      <c r="AF101" s="249"/>
      <c r="AG101" s="249"/>
      <c r="AH101" s="249"/>
      <c r="AI101" s="249"/>
    </row>
    <row r="102" spans="1:35" ht="15" customHeight="1" x14ac:dyDescent="0.3">
      <c r="A102" s="260">
        <v>514044</v>
      </c>
      <c r="B102" s="261" t="s">
        <v>2252</v>
      </c>
      <c r="C102" s="261" t="s">
        <v>365</v>
      </c>
      <c r="D102" s="261" t="s">
        <v>791</v>
      </c>
      <c r="E102" s="261" t="s">
        <v>116</v>
      </c>
      <c r="F102" s="262">
        <v>32167</v>
      </c>
      <c r="G102" s="261" t="s">
        <v>2493</v>
      </c>
      <c r="H102" s="261" t="s">
        <v>677</v>
      </c>
      <c r="I102" s="257" t="s">
        <v>553</v>
      </c>
      <c r="J102" s="261" t="s">
        <v>724</v>
      </c>
      <c r="K102" s="267">
        <v>2007</v>
      </c>
      <c r="L102" s="249"/>
      <c r="M102" s="257"/>
      <c r="N102" s="249" t="s">
        <v>3258</v>
      </c>
      <c r="O102" s="259" t="s">
        <v>3258</v>
      </c>
      <c r="P102" s="256">
        <v>0</v>
      </c>
      <c r="Q102" s="261" t="s">
        <v>3258</v>
      </c>
      <c r="R102" s="261" t="s">
        <v>4322</v>
      </c>
      <c r="S102" s="261" t="s">
        <v>3774</v>
      </c>
      <c r="T102" s="261" t="s">
        <v>2618</v>
      </c>
      <c r="U102" s="261" t="s">
        <v>2360</v>
      </c>
      <c r="V102" s="261" t="s">
        <v>3258</v>
      </c>
      <c r="W102" s="261" t="s">
        <v>3258</v>
      </c>
      <c r="X102" s="261" t="s">
        <v>3258</v>
      </c>
      <c r="Y102" s="261" t="s">
        <v>3258</v>
      </c>
      <c r="Z102" s="261" t="s">
        <v>3258</v>
      </c>
      <c r="AA102" s="261" t="s">
        <v>3258</v>
      </c>
      <c r="AB102" s="261" t="s">
        <v>3258</v>
      </c>
      <c r="AC102" s="261" t="s">
        <v>3258</v>
      </c>
      <c r="AD102" s="261"/>
      <c r="AE102" s="245"/>
      <c r="AF102" s="261" t="s">
        <v>3258</v>
      </c>
      <c r="AG102" s="261" t="s">
        <v>3258</v>
      </c>
      <c r="AH102" s="261" t="s">
        <v>3258</v>
      </c>
      <c r="AI102" s="249"/>
    </row>
    <row r="103" spans="1:35" ht="15" customHeight="1" x14ac:dyDescent="0.3">
      <c r="A103" s="260">
        <v>514136</v>
      </c>
      <c r="B103" s="261" t="s">
        <v>5190</v>
      </c>
      <c r="C103" s="261" t="s">
        <v>246</v>
      </c>
      <c r="D103" s="261" t="s">
        <v>459</v>
      </c>
      <c r="E103" s="261" t="s">
        <v>116</v>
      </c>
      <c r="F103" s="262">
        <v>33390</v>
      </c>
      <c r="G103" s="261" t="s">
        <v>136</v>
      </c>
      <c r="H103" s="261" t="s">
        <v>677</v>
      </c>
      <c r="I103" s="257" t="s">
        <v>553</v>
      </c>
      <c r="J103" s="261" t="s">
        <v>137</v>
      </c>
      <c r="K103" s="257"/>
      <c r="L103" s="249"/>
      <c r="M103" s="257"/>
      <c r="N103" s="249" t="s">
        <v>3258</v>
      </c>
      <c r="O103" s="259" t="s">
        <v>3258</v>
      </c>
      <c r="P103" s="256">
        <v>0</v>
      </c>
      <c r="Q103" s="249"/>
      <c r="R103" s="249"/>
      <c r="S103" s="249"/>
      <c r="T103" s="249"/>
      <c r="U103" s="249"/>
      <c r="V103" s="249"/>
      <c r="W103" s="249"/>
      <c r="X103" s="249"/>
      <c r="Y103" s="249"/>
      <c r="Z103" s="249"/>
      <c r="AA103" s="249"/>
      <c r="AB103" s="249"/>
      <c r="AC103" s="249"/>
      <c r="AD103" s="249"/>
      <c r="AE103" s="245"/>
      <c r="AF103" s="249"/>
      <c r="AG103" s="249"/>
      <c r="AH103" s="249"/>
      <c r="AI103" s="249"/>
    </row>
    <row r="104" spans="1:35" ht="15" customHeight="1" x14ac:dyDescent="0.3">
      <c r="A104" s="260">
        <v>514228</v>
      </c>
      <c r="B104" s="261" t="s">
        <v>1704</v>
      </c>
      <c r="C104" s="261" t="s">
        <v>285</v>
      </c>
      <c r="D104" s="261" t="s">
        <v>444</v>
      </c>
      <c r="E104" s="261" t="s">
        <v>116</v>
      </c>
      <c r="F104" s="262">
        <v>33243</v>
      </c>
      <c r="G104" s="261" t="s">
        <v>136</v>
      </c>
      <c r="H104" s="261" t="s">
        <v>677</v>
      </c>
      <c r="I104" s="257" t="s">
        <v>553</v>
      </c>
      <c r="J104" s="249" t="s">
        <v>724</v>
      </c>
      <c r="K104" s="257" t="s">
        <v>3258</v>
      </c>
      <c r="L104" s="261"/>
      <c r="M104" s="257"/>
      <c r="N104" s="249">
        <v>2147</v>
      </c>
      <c r="O104" s="259">
        <v>45510</v>
      </c>
      <c r="P104" s="256">
        <v>70000</v>
      </c>
      <c r="Q104" s="261" t="s">
        <v>3258</v>
      </c>
      <c r="R104" s="261" t="s">
        <v>4313</v>
      </c>
      <c r="S104" s="261" t="s">
        <v>4314</v>
      </c>
      <c r="T104" s="261" t="s">
        <v>2286</v>
      </c>
      <c r="U104" s="261" t="s">
        <v>2322</v>
      </c>
      <c r="V104" s="261" t="s">
        <v>3258</v>
      </c>
      <c r="W104" s="261" t="s">
        <v>3258</v>
      </c>
      <c r="X104" s="261" t="s">
        <v>3258</v>
      </c>
      <c r="Y104" s="261" t="s">
        <v>3258</v>
      </c>
      <c r="Z104" s="261" t="s">
        <v>3258</v>
      </c>
      <c r="AA104" s="261" t="s">
        <v>3258</v>
      </c>
      <c r="AB104" s="261" t="s">
        <v>3258</v>
      </c>
      <c r="AC104" s="261" t="s">
        <v>3258</v>
      </c>
      <c r="AD104" s="261"/>
      <c r="AE104" s="245"/>
      <c r="AF104" s="261" t="s">
        <v>3258</v>
      </c>
      <c r="AG104" s="261" t="s">
        <v>3258</v>
      </c>
      <c r="AH104" s="261" t="s">
        <v>3258</v>
      </c>
      <c r="AI104" s="249"/>
    </row>
    <row r="105" spans="1:35" ht="15" customHeight="1" x14ac:dyDescent="0.3">
      <c r="A105" s="260">
        <v>514271</v>
      </c>
      <c r="B105" s="261" t="s">
        <v>5182</v>
      </c>
      <c r="C105" s="261" t="s">
        <v>105</v>
      </c>
      <c r="D105" s="261" t="s">
        <v>821</v>
      </c>
      <c r="E105" s="261" t="s">
        <v>2275</v>
      </c>
      <c r="F105" s="249"/>
      <c r="G105" s="261" t="s">
        <v>2513</v>
      </c>
      <c r="H105" s="256" t="s">
        <v>677</v>
      </c>
      <c r="I105" s="257" t="s">
        <v>553</v>
      </c>
      <c r="J105" s="261" t="s">
        <v>724</v>
      </c>
      <c r="K105" s="267">
        <v>2000</v>
      </c>
      <c r="L105" s="249"/>
      <c r="M105" s="257"/>
      <c r="N105" s="249" t="s">
        <v>3258</v>
      </c>
      <c r="O105" s="259" t="s">
        <v>3258</v>
      </c>
      <c r="P105" s="256">
        <v>0</v>
      </c>
      <c r="Q105" s="249"/>
      <c r="R105" s="249"/>
      <c r="S105" s="249"/>
      <c r="T105" s="249"/>
      <c r="U105" s="249"/>
      <c r="V105" s="249"/>
      <c r="W105" s="249"/>
      <c r="X105" s="249"/>
      <c r="Y105" s="249"/>
      <c r="Z105" s="249"/>
      <c r="AA105" s="249"/>
      <c r="AB105" s="249"/>
      <c r="AC105" s="249"/>
      <c r="AD105" s="249"/>
      <c r="AE105" s="246"/>
      <c r="AF105" s="249"/>
      <c r="AG105" s="249"/>
      <c r="AH105" s="249"/>
      <c r="AI105" s="249"/>
    </row>
    <row r="106" spans="1:35" ht="15" customHeight="1" x14ac:dyDescent="0.3">
      <c r="A106" s="260">
        <v>514436</v>
      </c>
      <c r="B106" s="261" t="s">
        <v>1113</v>
      </c>
      <c r="C106" s="261" t="s">
        <v>87</v>
      </c>
      <c r="D106" s="261" t="s">
        <v>475</v>
      </c>
      <c r="E106" s="261" t="s">
        <v>116</v>
      </c>
      <c r="F106" s="262">
        <v>33817</v>
      </c>
      <c r="G106" s="261" t="s">
        <v>2347</v>
      </c>
      <c r="H106" s="261" t="s">
        <v>677</v>
      </c>
      <c r="I106" s="257" t="s">
        <v>553</v>
      </c>
      <c r="J106" s="261" t="s">
        <v>139</v>
      </c>
      <c r="K106" s="267">
        <v>2011</v>
      </c>
      <c r="L106" s="249"/>
      <c r="M106" s="257"/>
      <c r="N106" s="249" t="s">
        <v>3258</v>
      </c>
      <c r="O106" s="259" t="s">
        <v>3258</v>
      </c>
      <c r="P106" s="256">
        <v>0</v>
      </c>
      <c r="Q106" s="261" t="s">
        <v>3258</v>
      </c>
      <c r="R106" s="261" t="s">
        <v>3559</v>
      </c>
      <c r="S106" s="261" t="s">
        <v>3300</v>
      </c>
      <c r="T106" s="261" t="s">
        <v>2603</v>
      </c>
      <c r="U106" s="261" t="s">
        <v>2259</v>
      </c>
      <c r="V106" s="261"/>
      <c r="W106" s="261"/>
      <c r="X106" s="261"/>
      <c r="Y106" s="261"/>
      <c r="Z106" s="261"/>
      <c r="AA106" s="261"/>
      <c r="AB106" s="261"/>
      <c r="AC106" s="261" t="s">
        <v>5212</v>
      </c>
      <c r="AD106" s="261"/>
      <c r="AE106" s="245"/>
      <c r="AF106" s="261"/>
      <c r="AG106" s="261"/>
      <c r="AH106" s="261"/>
      <c r="AI106" s="249"/>
    </row>
    <row r="107" spans="1:35" ht="15" customHeight="1" x14ac:dyDescent="0.3">
      <c r="A107" s="260">
        <v>514486</v>
      </c>
      <c r="B107" s="261" t="s">
        <v>2112</v>
      </c>
      <c r="C107" s="261" t="s">
        <v>80</v>
      </c>
      <c r="D107" s="261" t="s">
        <v>441</v>
      </c>
      <c r="E107" s="261" t="s">
        <v>116</v>
      </c>
      <c r="F107" s="262">
        <v>32543</v>
      </c>
      <c r="G107" s="261" t="s">
        <v>2423</v>
      </c>
      <c r="H107" s="261" t="s">
        <v>677</v>
      </c>
      <c r="I107" s="257" t="s">
        <v>553</v>
      </c>
      <c r="J107" s="261" t="s">
        <v>139</v>
      </c>
      <c r="K107" s="257"/>
      <c r="L107" s="249"/>
      <c r="M107" s="257"/>
      <c r="N107" s="249" t="s">
        <v>3258</v>
      </c>
      <c r="O107" s="259" t="s">
        <v>3258</v>
      </c>
      <c r="P107" s="256">
        <v>0</v>
      </c>
      <c r="Q107" s="261" t="s">
        <v>3258</v>
      </c>
      <c r="R107" s="261" t="s">
        <v>3384</v>
      </c>
      <c r="S107" s="261" t="s">
        <v>3385</v>
      </c>
      <c r="T107" s="261" t="s">
        <v>2556</v>
      </c>
      <c r="U107" s="261" t="s">
        <v>2420</v>
      </c>
      <c r="V107" s="261" t="s">
        <v>3258</v>
      </c>
      <c r="W107" s="261" t="s">
        <v>3258</v>
      </c>
      <c r="X107" s="261" t="s">
        <v>3258</v>
      </c>
      <c r="Y107" s="261" t="s">
        <v>3258</v>
      </c>
      <c r="Z107" s="261" t="s">
        <v>3258</v>
      </c>
      <c r="AA107" s="261" t="s">
        <v>3258</v>
      </c>
      <c r="AB107" s="261" t="s">
        <v>3258</v>
      </c>
      <c r="AC107" s="261" t="s">
        <v>3258</v>
      </c>
      <c r="AD107" s="261"/>
      <c r="AE107" s="245"/>
      <c r="AF107" s="261" t="s">
        <v>3258</v>
      </c>
      <c r="AG107" s="261" t="s">
        <v>3258</v>
      </c>
      <c r="AH107" s="261" t="s">
        <v>3258</v>
      </c>
      <c r="AI107" s="249"/>
    </row>
    <row r="108" spans="1:35" ht="15" customHeight="1" x14ac:dyDescent="0.3">
      <c r="A108" s="260">
        <v>514498</v>
      </c>
      <c r="B108" s="261" t="s">
        <v>2133</v>
      </c>
      <c r="C108" s="261" t="s">
        <v>94</v>
      </c>
      <c r="D108" s="261" t="s">
        <v>1087</v>
      </c>
      <c r="E108" s="261" t="s">
        <v>116</v>
      </c>
      <c r="F108" s="262">
        <v>34067</v>
      </c>
      <c r="G108" s="261" t="s">
        <v>136</v>
      </c>
      <c r="H108" s="261" t="s">
        <v>677</v>
      </c>
      <c r="I108" s="257" t="s">
        <v>553</v>
      </c>
      <c r="J108" s="261" t="s">
        <v>139</v>
      </c>
      <c r="L108" s="261" t="s">
        <v>147</v>
      </c>
      <c r="M108" s="257"/>
      <c r="N108" s="249" t="s">
        <v>3258</v>
      </c>
      <c r="O108" s="259" t="s">
        <v>3258</v>
      </c>
      <c r="P108" s="256">
        <v>0</v>
      </c>
      <c r="Q108" s="261" t="s">
        <v>3258</v>
      </c>
      <c r="R108" s="261" t="s">
        <v>4524</v>
      </c>
      <c r="S108" s="261" t="s">
        <v>4104</v>
      </c>
      <c r="T108" s="261" t="s">
        <v>4525</v>
      </c>
      <c r="U108" s="261" t="s">
        <v>2259</v>
      </c>
      <c r="V108" s="261" t="s">
        <v>3258</v>
      </c>
      <c r="W108" s="261" t="s">
        <v>3258</v>
      </c>
      <c r="X108" s="261" t="s">
        <v>3258</v>
      </c>
      <c r="Y108" s="261" t="s">
        <v>3258</v>
      </c>
      <c r="Z108" s="261" t="s">
        <v>3258</v>
      </c>
      <c r="AA108" s="261" t="s">
        <v>3258</v>
      </c>
      <c r="AB108" s="261" t="s">
        <v>3258</v>
      </c>
      <c r="AC108" s="261" t="s">
        <v>3258</v>
      </c>
      <c r="AD108" s="261"/>
      <c r="AE108" s="246"/>
      <c r="AF108" s="261" t="s">
        <v>3258</v>
      </c>
      <c r="AG108" s="261" t="s">
        <v>3258</v>
      </c>
      <c r="AH108" s="261" t="s">
        <v>3258</v>
      </c>
      <c r="AI108" s="249"/>
    </row>
    <row r="109" spans="1:35" ht="15" customHeight="1" x14ac:dyDescent="0.3">
      <c r="A109" s="260">
        <v>514514</v>
      </c>
      <c r="B109" s="261" t="s">
        <v>1114</v>
      </c>
      <c r="C109" s="261" t="s">
        <v>240</v>
      </c>
      <c r="D109" s="261" t="s">
        <v>1115</v>
      </c>
      <c r="E109" s="261" t="s">
        <v>116</v>
      </c>
      <c r="F109" s="262">
        <v>34335</v>
      </c>
      <c r="G109" s="261" t="s">
        <v>2811</v>
      </c>
      <c r="H109" s="261" t="s">
        <v>677</v>
      </c>
      <c r="I109" s="257" t="s">
        <v>553</v>
      </c>
      <c r="J109" s="261" t="s">
        <v>724</v>
      </c>
      <c r="L109" s="261" t="s">
        <v>149</v>
      </c>
      <c r="M109" s="257"/>
      <c r="N109" s="249" t="s">
        <v>3258</v>
      </c>
      <c r="O109" s="259" t="s">
        <v>3258</v>
      </c>
      <c r="P109" s="256">
        <v>0</v>
      </c>
      <c r="Q109" s="261" t="s">
        <v>3258</v>
      </c>
      <c r="R109" s="261" t="s">
        <v>4526</v>
      </c>
      <c r="S109" s="261" t="s">
        <v>4527</v>
      </c>
      <c r="T109" s="261" t="s">
        <v>4528</v>
      </c>
      <c r="U109" s="261" t="s">
        <v>4529</v>
      </c>
      <c r="V109" s="261" t="s">
        <v>3258</v>
      </c>
      <c r="W109" s="261" t="s">
        <v>3258</v>
      </c>
      <c r="X109" s="261" t="s">
        <v>3258</v>
      </c>
      <c r="Y109" s="261" t="s">
        <v>3258</v>
      </c>
      <c r="Z109" s="261" t="s">
        <v>3258</v>
      </c>
      <c r="AA109" s="261" t="s">
        <v>3258</v>
      </c>
      <c r="AB109" s="261" t="s">
        <v>3258</v>
      </c>
      <c r="AC109" s="261" t="s">
        <v>5065</v>
      </c>
      <c r="AD109" s="261"/>
      <c r="AE109" s="245"/>
      <c r="AF109" s="261" t="s">
        <v>3258</v>
      </c>
      <c r="AG109" s="261" t="s">
        <v>3258</v>
      </c>
      <c r="AH109" s="249"/>
      <c r="AI109" s="249"/>
    </row>
    <row r="110" spans="1:35" ht="15" customHeight="1" x14ac:dyDescent="0.3">
      <c r="A110" s="260">
        <v>514540</v>
      </c>
      <c r="B110" s="261" t="s">
        <v>906</v>
      </c>
      <c r="C110" s="261" t="s">
        <v>280</v>
      </c>
      <c r="D110" s="261" t="s">
        <v>907</v>
      </c>
      <c r="E110" s="261" t="s">
        <v>116</v>
      </c>
      <c r="F110" s="262">
        <v>32467</v>
      </c>
      <c r="G110" s="261" t="s">
        <v>2812</v>
      </c>
      <c r="H110" s="261" t="s">
        <v>677</v>
      </c>
      <c r="I110" s="257" t="s">
        <v>553</v>
      </c>
      <c r="J110" s="261" t="s">
        <v>139</v>
      </c>
      <c r="K110" s="257" t="s">
        <v>3258</v>
      </c>
      <c r="L110" s="249" t="s">
        <v>155</v>
      </c>
      <c r="M110" s="257"/>
      <c r="N110" s="249" t="s">
        <v>3258</v>
      </c>
      <c r="O110" s="259" t="s">
        <v>3258</v>
      </c>
      <c r="P110" s="256">
        <v>0</v>
      </c>
      <c r="Q110" s="261" t="s">
        <v>3258</v>
      </c>
      <c r="R110" s="261" t="s">
        <v>3560</v>
      </c>
      <c r="S110" s="261" t="s">
        <v>3561</v>
      </c>
      <c r="T110" s="261" t="s">
        <v>2813</v>
      </c>
      <c r="U110" s="261" t="s">
        <v>2814</v>
      </c>
      <c r="V110" s="261" t="s">
        <v>3258</v>
      </c>
      <c r="W110" s="261" t="s">
        <v>3258</v>
      </c>
      <c r="X110" s="261" t="s">
        <v>3258</v>
      </c>
      <c r="Y110" s="261" t="s">
        <v>3258</v>
      </c>
      <c r="Z110" s="261" t="s">
        <v>3258</v>
      </c>
      <c r="AA110" s="261" t="s">
        <v>3258</v>
      </c>
      <c r="AB110" s="261" t="s">
        <v>3258</v>
      </c>
      <c r="AC110" s="261" t="s">
        <v>3258</v>
      </c>
      <c r="AD110" s="261"/>
      <c r="AE110" s="245"/>
      <c r="AF110" s="261" t="s">
        <v>3258</v>
      </c>
      <c r="AG110" s="261" t="s">
        <v>3258</v>
      </c>
      <c r="AH110" s="261" t="s">
        <v>3258</v>
      </c>
      <c r="AI110" s="249"/>
    </row>
    <row r="111" spans="1:35" ht="15" customHeight="1" x14ac:dyDescent="0.3">
      <c r="A111" s="260">
        <v>514687</v>
      </c>
      <c r="B111" s="261" t="s">
        <v>5372</v>
      </c>
      <c r="C111" s="261" t="s">
        <v>5373</v>
      </c>
      <c r="D111" s="261" t="s">
        <v>450</v>
      </c>
      <c r="E111" s="261" t="s">
        <v>116</v>
      </c>
      <c r="F111" s="262">
        <v>34355</v>
      </c>
      <c r="G111" s="261" t="s">
        <v>136</v>
      </c>
      <c r="H111" s="261" t="s">
        <v>677</v>
      </c>
      <c r="I111" s="257" t="s">
        <v>553</v>
      </c>
      <c r="J111" s="261" t="s">
        <v>724</v>
      </c>
      <c r="K111" s="257"/>
      <c r="L111" s="249"/>
      <c r="M111" s="257"/>
      <c r="N111" s="249" t="s">
        <v>3258</v>
      </c>
      <c r="O111" s="259" t="s">
        <v>3258</v>
      </c>
      <c r="P111" s="256">
        <v>0</v>
      </c>
      <c r="Q111" s="249"/>
      <c r="R111" s="249"/>
      <c r="S111" s="249"/>
      <c r="T111" s="249"/>
      <c r="U111" s="249"/>
      <c r="V111" s="249"/>
      <c r="W111" s="249"/>
      <c r="X111" s="249"/>
      <c r="Y111" s="249"/>
      <c r="Z111" s="249"/>
      <c r="AA111" s="249"/>
      <c r="AB111" s="249"/>
      <c r="AC111" s="249"/>
      <c r="AD111" s="249"/>
      <c r="AE111" s="245"/>
      <c r="AF111" s="249"/>
      <c r="AG111" s="249"/>
      <c r="AH111" s="249"/>
      <c r="AI111" s="249"/>
    </row>
    <row r="112" spans="1:35" ht="15" customHeight="1" x14ac:dyDescent="0.3">
      <c r="A112" s="260">
        <v>514743</v>
      </c>
      <c r="B112" s="261" t="s">
        <v>1117</v>
      </c>
      <c r="C112" s="261" t="s">
        <v>244</v>
      </c>
      <c r="D112" s="261" t="s">
        <v>464</v>
      </c>
      <c r="E112" s="261" t="s">
        <v>116</v>
      </c>
      <c r="F112" s="262">
        <v>31168</v>
      </c>
      <c r="G112" s="261" t="s">
        <v>136</v>
      </c>
      <c r="H112" s="261" t="s">
        <v>677</v>
      </c>
      <c r="I112" s="257" t="s">
        <v>553</v>
      </c>
      <c r="J112" s="261" t="s">
        <v>724</v>
      </c>
      <c r="K112" s="257"/>
      <c r="L112" s="249"/>
      <c r="M112" s="257"/>
      <c r="N112" s="249">
        <v>2193</v>
      </c>
      <c r="O112" s="259">
        <v>45511</v>
      </c>
      <c r="P112" s="256">
        <v>100000</v>
      </c>
      <c r="Q112" s="261" t="s">
        <v>3258</v>
      </c>
      <c r="R112" s="261" t="s">
        <v>4530</v>
      </c>
      <c r="S112" s="261" t="s">
        <v>3514</v>
      </c>
      <c r="T112" s="261" t="s">
        <v>2520</v>
      </c>
      <c r="U112" s="261" t="s">
        <v>2259</v>
      </c>
      <c r="V112" s="261" t="s">
        <v>3258</v>
      </c>
      <c r="W112" s="261" t="s">
        <v>3258</v>
      </c>
      <c r="X112" s="261" t="s">
        <v>3258</v>
      </c>
      <c r="Y112" s="261" t="s">
        <v>3258</v>
      </c>
      <c r="Z112" s="261" t="s">
        <v>3258</v>
      </c>
      <c r="AA112" s="261" t="s">
        <v>3258</v>
      </c>
      <c r="AB112" s="261" t="s">
        <v>3258</v>
      </c>
      <c r="AC112" s="261" t="s">
        <v>3258</v>
      </c>
      <c r="AD112" s="261"/>
      <c r="AE112" s="245"/>
      <c r="AF112" s="261" t="s">
        <v>3258</v>
      </c>
      <c r="AG112" s="261" t="s">
        <v>3258</v>
      </c>
      <c r="AH112" s="261" t="s">
        <v>3258</v>
      </c>
      <c r="AI112" s="249"/>
    </row>
    <row r="113" spans="1:35" ht="15" customHeight="1" x14ac:dyDescent="0.3">
      <c r="A113" s="260">
        <v>514747</v>
      </c>
      <c r="B113" s="261" t="s">
        <v>5174</v>
      </c>
      <c r="C113" s="261" t="s">
        <v>103</v>
      </c>
      <c r="D113" s="261" t="s">
        <v>454</v>
      </c>
      <c r="E113" s="261" t="s">
        <v>116</v>
      </c>
      <c r="F113" s="262">
        <v>33252</v>
      </c>
      <c r="G113" s="261" t="s">
        <v>136</v>
      </c>
      <c r="H113" s="261" t="s">
        <v>677</v>
      </c>
      <c r="I113" s="257" t="s">
        <v>553</v>
      </c>
      <c r="J113" s="261" t="s">
        <v>724</v>
      </c>
      <c r="K113" s="267">
        <v>2008</v>
      </c>
      <c r="L113" s="261" t="s">
        <v>136</v>
      </c>
      <c r="N113" s="249" t="s">
        <v>3258</v>
      </c>
      <c r="O113" s="259" t="s">
        <v>3258</v>
      </c>
      <c r="P113" s="256">
        <v>0</v>
      </c>
      <c r="Q113" s="249"/>
      <c r="R113" s="249"/>
      <c r="S113" s="249"/>
      <c r="T113" s="249"/>
      <c r="U113" s="249"/>
      <c r="V113" s="249"/>
      <c r="W113" s="249"/>
      <c r="X113" s="249"/>
      <c r="Y113" s="249"/>
      <c r="Z113" s="249"/>
      <c r="AA113" s="249"/>
      <c r="AB113" s="249"/>
      <c r="AC113" s="249"/>
      <c r="AD113" s="249"/>
      <c r="AE113" s="245"/>
      <c r="AF113" s="249"/>
      <c r="AG113" s="249"/>
      <c r="AH113" s="249"/>
      <c r="AI113" s="249"/>
    </row>
    <row r="114" spans="1:35" ht="15" customHeight="1" x14ac:dyDescent="0.3">
      <c r="A114" s="260">
        <v>514775</v>
      </c>
      <c r="B114" s="261" t="s">
        <v>1689</v>
      </c>
      <c r="C114" s="261" t="s">
        <v>95</v>
      </c>
      <c r="D114" s="261" t="s">
        <v>1433</v>
      </c>
      <c r="E114" s="261" t="s">
        <v>116</v>
      </c>
      <c r="F114" s="262">
        <v>34335</v>
      </c>
      <c r="G114" s="261" t="s">
        <v>2384</v>
      </c>
      <c r="H114" s="261" t="s">
        <v>677</v>
      </c>
      <c r="I114" s="257" t="s">
        <v>553</v>
      </c>
      <c r="J114" s="261" t="s">
        <v>724</v>
      </c>
      <c r="K114" s="257"/>
      <c r="L114" s="249"/>
      <c r="M114" s="257"/>
      <c r="N114" s="249" t="s">
        <v>3258</v>
      </c>
      <c r="O114" s="259" t="s">
        <v>3258</v>
      </c>
      <c r="P114" s="256">
        <v>0</v>
      </c>
      <c r="Q114" s="261" t="s">
        <v>3258</v>
      </c>
      <c r="R114" s="261" t="s">
        <v>4531</v>
      </c>
      <c r="S114" s="261" t="s">
        <v>2484</v>
      </c>
      <c r="T114" s="261" t="s">
        <v>4532</v>
      </c>
      <c r="U114" s="261" t="s">
        <v>4533</v>
      </c>
      <c r="V114" s="261" t="s">
        <v>3258</v>
      </c>
      <c r="W114" s="261" t="s">
        <v>3258</v>
      </c>
      <c r="X114" s="261" t="s">
        <v>3258</v>
      </c>
      <c r="Y114" s="261" t="s">
        <v>3258</v>
      </c>
      <c r="Z114" s="261" t="s">
        <v>3258</v>
      </c>
      <c r="AA114" s="261" t="s">
        <v>3258</v>
      </c>
      <c r="AB114" s="261" t="s">
        <v>3258</v>
      </c>
      <c r="AC114" s="261" t="s">
        <v>3258</v>
      </c>
      <c r="AD114" s="261"/>
      <c r="AE114" s="245"/>
      <c r="AF114" s="261" t="s">
        <v>3258</v>
      </c>
      <c r="AG114" s="261" t="s">
        <v>3258</v>
      </c>
      <c r="AH114" s="261" t="s">
        <v>3258</v>
      </c>
      <c r="AI114" s="249"/>
    </row>
    <row r="115" spans="1:35" ht="15" customHeight="1" x14ac:dyDescent="0.3">
      <c r="A115" s="260">
        <v>514809</v>
      </c>
      <c r="B115" s="261" t="s">
        <v>908</v>
      </c>
      <c r="C115" s="261" t="s">
        <v>375</v>
      </c>
      <c r="D115" s="261" t="s">
        <v>415</v>
      </c>
      <c r="E115" s="261" t="s">
        <v>116</v>
      </c>
      <c r="F115" s="262">
        <v>34335</v>
      </c>
      <c r="G115" s="261" t="s">
        <v>2441</v>
      </c>
      <c r="H115" s="261" t="s">
        <v>677</v>
      </c>
      <c r="I115" s="257" t="s">
        <v>553</v>
      </c>
      <c r="J115" s="261" t="s">
        <v>724</v>
      </c>
      <c r="K115" s="267">
        <v>2011</v>
      </c>
      <c r="L115" s="249"/>
      <c r="M115" s="257"/>
      <c r="N115" s="249">
        <v>2122</v>
      </c>
      <c r="O115" s="259">
        <v>45510</v>
      </c>
      <c r="P115" s="256">
        <v>60000</v>
      </c>
      <c r="Q115" s="261" t="s">
        <v>3258</v>
      </c>
      <c r="R115" s="261" t="s">
        <v>4371</v>
      </c>
      <c r="S115" s="261" t="s">
        <v>2536</v>
      </c>
      <c r="T115" s="261" t="s">
        <v>2454</v>
      </c>
      <c r="U115" s="261" t="s">
        <v>4534</v>
      </c>
      <c r="V115" s="261" t="s">
        <v>3258</v>
      </c>
      <c r="W115" s="261" t="s">
        <v>3258</v>
      </c>
      <c r="X115" s="261" t="s">
        <v>3258</v>
      </c>
      <c r="Y115" s="261" t="s">
        <v>3258</v>
      </c>
      <c r="Z115" s="261" t="s">
        <v>3258</v>
      </c>
      <c r="AA115" s="261" t="s">
        <v>3258</v>
      </c>
      <c r="AB115" s="261" t="s">
        <v>3258</v>
      </c>
      <c r="AC115" s="261" t="s">
        <v>3258</v>
      </c>
      <c r="AD115" s="261"/>
      <c r="AE115" s="245"/>
      <c r="AF115" s="261" t="s">
        <v>3258</v>
      </c>
      <c r="AG115" s="261" t="s">
        <v>3258</v>
      </c>
      <c r="AH115" s="261" t="s">
        <v>3258</v>
      </c>
      <c r="AI115" s="249"/>
    </row>
    <row r="116" spans="1:35" ht="15" customHeight="1" x14ac:dyDescent="0.3">
      <c r="A116" s="260">
        <v>514813</v>
      </c>
      <c r="B116" s="261" t="s">
        <v>1727</v>
      </c>
      <c r="C116" s="261" t="s">
        <v>1728</v>
      </c>
      <c r="D116" s="261" t="s">
        <v>1400</v>
      </c>
      <c r="E116" s="261" t="s">
        <v>116</v>
      </c>
      <c r="F116" s="262">
        <v>31284</v>
      </c>
      <c r="G116" s="261" t="s">
        <v>2537</v>
      </c>
      <c r="H116" s="261" t="s">
        <v>677</v>
      </c>
      <c r="I116" s="257" t="s">
        <v>553</v>
      </c>
      <c r="J116" s="249" t="s">
        <v>724</v>
      </c>
      <c r="K116" s="257"/>
      <c r="L116" s="256" t="s">
        <v>150</v>
      </c>
      <c r="M116" s="257"/>
      <c r="N116" s="249" t="s">
        <v>3258</v>
      </c>
      <c r="O116" s="259" t="s">
        <v>3258</v>
      </c>
      <c r="P116" s="256">
        <v>0</v>
      </c>
      <c r="Q116" s="261" t="s">
        <v>3258</v>
      </c>
      <c r="R116" s="261" t="s">
        <v>4372</v>
      </c>
      <c r="S116" s="261" t="s">
        <v>4405</v>
      </c>
      <c r="T116" s="261" t="s">
        <v>2815</v>
      </c>
      <c r="U116" s="261" t="s">
        <v>2270</v>
      </c>
      <c r="V116" s="261" t="s">
        <v>3258</v>
      </c>
      <c r="W116" s="261" t="s">
        <v>3258</v>
      </c>
      <c r="X116" s="261" t="s">
        <v>3258</v>
      </c>
      <c r="Y116" s="261" t="s">
        <v>3258</v>
      </c>
      <c r="Z116" s="261" t="s">
        <v>3258</v>
      </c>
      <c r="AA116" s="261" t="s">
        <v>3258</v>
      </c>
      <c r="AB116" s="261" t="s">
        <v>3258</v>
      </c>
      <c r="AC116" s="261" t="s">
        <v>3258</v>
      </c>
      <c r="AD116" s="261"/>
      <c r="AE116" s="245"/>
      <c r="AF116" s="261" t="s">
        <v>3258</v>
      </c>
      <c r="AG116" s="261" t="s">
        <v>3258</v>
      </c>
      <c r="AH116" s="261" t="s">
        <v>3258</v>
      </c>
      <c r="AI116" s="249"/>
    </row>
    <row r="117" spans="1:35" ht="15" customHeight="1" x14ac:dyDescent="0.3">
      <c r="A117" s="260">
        <v>514846</v>
      </c>
      <c r="B117" s="261" t="s">
        <v>1705</v>
      </c>
      <c r="C117" s="261" t="s">
        <v>342</v>
      </c>
      <c r="D117" s="261" t="s">
        <v>669</v>
      </c>
      <c r="E117" s="261" t="s">
        <v>116</v>
      </c>
      <c r="F117" s="262">
        <v>32874</v>
      </c>
      <c r="G117" s="261" t="s">
        <v>4535</v>
      </c>
      <c r="H117" s="261" t="s">
        <v>677</v>
      </c>
      <c r="I117" s="257" t="s">
        <v>553</v>
      </c>
      <c r="J117" s="261" t="s">
        <v>139</v>
      </c>
      <c r="K117" s="257"/>
      <c r="L117" s="256"/>
      <c r="M117" s="257"/>
      <c r="N117" s="249" t="s">
        <v>3258</v>
      </c>
      <c r="O117" s="259" t="s">
        <v>3258</v>
      </c>
      <c r="P117" s="256">
        <v>0</v>
      </c>
      <c r="Q117" s="261" t="s">
        <v>3258</v>
      </c>
      <c r="R117" s="261" t="s">
        <v>4536</v>
      </c>
      <c r="S117" s="261" t="s">
        <v>4537</v>
      </c>
      <c r="T117" s="261" t="s">
        <v>4538</v>
      </c>
      <c r="U117" s="261" t="s">
        <v>4539</v>
      </c>
      <c r="V117" s="261" t="s">
        <v>3258</v>
      </c>
      <c r="W117" s="261" t="s">
        <v>3258</v>
      </c>
      <c r="X117" s="261" t="s">
        <v>3258</v>
      </c>
      <c r="Y117" s="261" t="s">
        <v>3258</v>
      </c>
      <c r="Z117" s="261" t="s">
        <v>3258</v>
      </c>
      <c r="AA117" s="261" t="s">
        <v>3258</v>
      </c>
      <c r="AB117" s="261" t="s">
        <v>3258</v>
      </c>
      <c r="AC117" s="261" t="s">
        <v>3258</v>
      </c>
      <c r="AD117" s="261"/>
      <c r="AE117" s="245"/>
      <c r="AF117" s="261" t="s">
        <v>3258</v>
      </c>
      <c r="AG117" s="261" t="s">
        <v>3258</v>
      </c>
      <c r="AH117" s="261" t="s">
        <v>3258</v>
      </c>
      <c r="AI117" s="249"/>
    </row>
    <row r="118" spans="1:35" ht="15" customHeight="1" x14ac:dyDescent="0.3">
      <c r="A118" s="260">
        <v>514862</v>
      </c>
      <c r="B118" s="261" t="s">
        <v>2132</v>
      </c>
      <c r="C118" s="261" t="s">
        <v>96</v>
      </c>
      <c r="D118" s="261" t="s">
        <v>779</v>
      </c>
      <c r="E118" s="261" t="s">
        <v>116</v>
      </c>
      <c r="F118" s="262">
        <v>33019</v>
      </c>
      <c r="G118" s="261" t="s">
        <v>136</v>
      </c>
      <c r="H118" s="261" t="s">
        <v>679</v>
      </c>
      <c r="I118" s="257" t="s">
        <v>553</v>
      </c>
      <c r="J118" s="261" t="s">
        <v>724</v>
      </c>
      <c r="K118" s="267">
        <v>2008</v>
      </c>
      <c r="L118" s="261" t="s">
        <v>151</v>
      </c>
      <c r="N118" s="249" t="s">
        <v>3258</v>
      </c>
      <c r="O118" s="259" t="s">
        <v>3258</v>
      </c>
      <c r="P118" s="256">
        <v>0</v>
      </c>
      <c r="Q118" s="261" t="s">
        <v>3258</v>
      </c>
      <c r="R118" s="261" t="s">
        <v>4301</v>
      </c>
      <c r="S118" s="261" t="s">
        <v>3403</v>
      </c>
      <c r="T118" s="261" t="s">
        <v>2488</v>
      </c>
      <c r="U118" s="261" t="s">
        <v>2259</v>
      </c>
      <c r="V118" s="261" t="s">
        <v>3258</v>
      </c>
      <c r="W118" s="261" t="s">
        <v>3258</v>
      </c>
      <c r="X118" s="261" t="s">
        <v>3258</v>
      </c>
      <c r="Y118" s="261" t="s">
        <v>3258</v>
      </c>
      <c r="Z118" s="261" t="s">
        <v>3258</v>
      </c>
      <c r="AA118" s="261" t="s">
        <v>3258</v>
      </c>
      <c r="AB118" s="261" t="s">
        <v>3258</v>
      </c>
      <c r="AC118" s="261" t="s">
        <v>3258</v>
      </c>
      <c r="AD118" s="261"/>
      <c r="AE118" s="246"/>
      <c r="AF118" s="261" t="s">
        <v>3258</v>
      </c>
      <c r="AG118" s="261"/>
      <c r="AH118" s="261" t="s">
        <v>3258</v>
      </c>
      <c r="AI118" s="249"/>
    </row>
    <row r="119" spans="1:35" ht="15" customHeight="1" x14ac:dyDescent="0.3">
      <c r="A119" s="260">
        <v>515086</v>
      </c>
      <c r="B119" s="261" t="s">
        <v>909</v>
      </c>
      <c r="C119" s="261" t="s">
        <v>69</v>
      </c>
      <c r="D119" s="261" t="s">
        <v>910</v>
      </c>
      <c r="E119" s="261" t="s">
        <v>116</v>
      </c>
      <c r="F119" s="262">
        <v>29475</v>
      </c>
      <c r="G119" s="257" t="s">
        <v>136</v>
      </c>
      <c r="H119" s="261" t="s">
        <v>677</v>
      </c>
      <c r="I119" s="257" t="s">
        <v>553</v>
      </c>
      <c r="J119" s="261" t="s">
        <v>139</v>
      </c>
      <c r="K119" s="257" t="s">
        <v>3258</v>
      </c>
      <c r="L119" s="261"/>
      <c r="M119" s="257"/>
      <c r="N119" s="249" t="s">
        <v>3258</v>
      </c>
      <c r="O119" s="259" t="s">
        <v>3258</v>
      </c>
      <c r="P119" s="256">
        <v>0</v>
      </c>
      <c r="Q119" s="261" t="s">
        <v>3258</v>
      </c>
      <c r="R119" s="261" t="s">
        <v>4541</v>
      </c>
      <c r="S119" s="261" t="s">
        <v>3290</v>
      </c>
      <c r="T119" s="261" t="s">
        <v>4542</v>
      </c>
      <c r="U119" s="261" t="s">
        <v>2259</v>
      </c>
      <c r="V119" s="261" t="s">
        <v>3258</v>
      </c>
      <c r="W119" s="261" t="s">
        <v>3258</v>
      </c>
      <c r="X119" s="261" t="s">
        <v>3258</v>
      </c>
      <c r="Y119" s="261" t="s">
        <v>3258</v>
      </c>
      <c r="Z119" s="261" t="s">
        <v>3258</v>
      </c>
      <c r="AA119" s="261" t="s">
        <v>3258</v>
      </c>
      <c r="AB119" s="261" t="s">
        <v>3258</v>
      </c>
      <c r="AC119" s="261" t="s">
        <v>3258</v>
      </c>
      <c r="AD119" s="261"/>
      <c r="AE119" s="245"/>
      <c r="AF119" s="261" t="s">
        <v>3258</v>
      </c>
      <c r="AG119" s="261" t="s">
        <v>3258</v>
      </c>
      <c r="AH119" s="261" t="s">
        <v>3258</v>
      </c>
      <c r="AI119" s="249"/>
    </row>
    <row r="120" spans="1:35" ht="15" customHeight="1" x14ac:dyDescent="0.3">
      <c r="A120" s="260">
        <v>515116</v>
      </c>
      <c r="B120" s="261" t="s">
        <v>1696</v>
      </c>
      <c r="C120" s="261" t="s">
        <v>1386</v>
      </c>
      <c r="D120" s="261" t="s">
        <v>1473</v>
      </c>
      <c r="E120" s="261" t="s">
        <v>116</v>
      </c>
      <c r="F120" s="262">
        <v>33613</v>
      </c>
      <c r="G120" s="261" t="s">
        <v>136</v>
      </c>
      <c r="H120" s="261" t="s">
        <v>677</v>
      </c>
      <c r="I120" s="257" t="s">
        <v>553</v>
      </c>
      <c r="J120" s="261" t="s">
        <v>724</v>
      </c>
      <c r="K120" s="267">
        <v>2009</v>
      </c>
      <c r="L120" s="249"/>
      <c r="M120" s="257"/>
      <c r="N120" s="249" t="s">
        <v>3258</v>
      </c>
      <c r="O120" s="259" t="s">
        <v>3258</v>
      </c>
      <c r="P120" s="256">
        <v>0</v>
      </c>
      <c r="Q120" s="261" t="s">
        <v>3258</v>
      </c>
      <c r="R120" s="261" t="s">
        <v>4307</v>
      </c>
      <c r="S120" s="261" t="s">
        <v>4308</v>
      </c>
      <c r="T120" s="261" t="s">
        <v>2501</v>
      </c>
      <c r="U120" s="261" t="s">
        <v>2259</v>
      </c>
      <c r="V120" s="261" t="s">
        <v>3258</v>
      </c>
      <c r="W120" s="261" t="s">
        <v>3258</v>
      </c>
      <c r="X120" s="261" t="s">
        <v>3258</v>
      </c>
      <c r="Y120" s="261" t="s">
        <v>3258</v>
      </c>
      <c r="Z120" s="261" t="s">
        <v>3258</v>
      </c>
      <c r="AA120" s="261" t="s">
        <v>3258</v>
      </c>
      <c r="AB120" s="261" t="s">
        <v>3258</v>
      </c>
      <c r="AC120" s="261" t="s">
        <v>3258</v>
      </c>
      <c r="AD120" s="261"/>
      <c r="AE120" s="245"/>
      <c r="AF120" s="261" t="s">
        <v>3258</v>
      </c>
      <c r="AG120" s="261"/>
      <c r="AH120" s="261" t="s">
        <v>3258</v>
      </c>
      <c r="AI120" s="249"/>
    </row>
    <row r="121" spans="1:35" ht="15" customHeight="1" x14ac:dyDescent="0.3">
      <c r="A121" s="260">
        <v>515215</v>
      </c>
      <c r="B121" s="261" t="s">
        <v>1118</v>
      </c>
      <c r="C121" s="261" t="s">
        <v>68</v>
      </c>
      <c r="D121" s="261" t="s">
        <v>533</v>
      </c>
      <c r="E121" s="261" t="s">
        <v>116</v>
      </c>
      <c r="F121" s="262">
        <v>33828</v>
      </c>
      <c r="G121" s="261" t="s">
        <v>152</v>
      </c>
      <c r="H121" s="261" t="s">
        <v>679</v>
      </c>
      <c r="I121" s="257" t="s">
        <v>553</v>
      </c>
      <c r="J121" s="261" t="s">
        <v>139</v>
      </c>
      <c r="K121" s="267">
        <v>2011</v>
      </c>
      <c r="L121" s="261" t="s">
        <v>152</v>
      </c>
      <c r="N121" s="249" t="s">
        <v>3258</v>
      </c>
      <c r="O121" s="259" t="s">
        <v>3258</v>
      </c>
      <c r="P121" s="256">
        <v>0</v>
      </c>
      <c r="Q121" s="261" t="s">
        <v>3258</v>
      </c>
      <c r="R121" s="261" t="s">
        <v>3563</v>
      </c>
      <c r="S121" s="261" t="s">
        <v>3564</v>
      </c>
      <c r="T121" s="261" t="s">
        <v>2816</v>
      </c>
      <c r="U121" s="261" t="s">
        <v>2313</v>
      </c>
      <c r="V121" s="261" t="s">
        <v>3258</v>
      </c>
      <c r="W121" s="261" t="s">
        <v>3258</v>
      </c>
      <c r="X121" s="261" t="s">
        <v>3258</v>
      </c>
      <c r="Y121" s="261" t="s">
        <v>3258</v>
      </c>
      <c r="Z121" s="261" t="s">
        <v>3258</v>
      </c>
      <c r="AA121" s="261" t="s">
        <v>3258</v>
      </c>
      <c r="AB121" s="261" t="s">
        <v>3258</v>
      </c>
      <c r="AC121" s="261" t="s">
        <v>5065</v>
      </c>
      <c r="AD121" s="261"/>
      <c r="AE121" s="246"/>
      <c r="AF121" s="261" t="s">
        <v>3258</v>
      </c>
      <c r="AG121" s="261" t="s">
        <v>3258</v>
      </c>
      <c r="AH121" s="249"/>
      <c r="AI121" s="249"/>
    </row>
    <row r="122" spans="1:35" ht="15" customHeight="1" x14ac:dyDescent="0.3">
      <c r="A122" s="260">
        <v>515239</v>
      </c>
      <c r="B122" s="261" t="s">
        <v>2094</v>
      </c>
      <c r="C122" s="261" t="s">
        <v>83</v>
      </c>
      <c r="D122" s="261" t="s">
        <v>650</v>
      </c>
      <c r="E122" s="261" t="s">
        <v>116</v>
      </c>
      <c r="F122" s="262">
        <v>32082</v>
      </c>
      <c r="G122" s="261" t="s">
        <v>2817</v>
      </c>
      <c r="H122" s="261" t="s">
        <v>679</v>
      </c>
      <c r="I122" s="257" t="s">
        <v>553</v>
      </c>
      <c r="J122" s="261" t="s">
        <v>724</v>
      </c>
      <c r="K122" s="267">
        <v>2006</v>
      </c>
      <c r="L122" s="261" t="s">
        <v>138</v>
      </c>
      <c r="N122" s="249" t="s">
        <v>3258</v>
      </c>
      <c r="O122" s="259" t="s">
        <v>3258</v>
      </c>
      <c r="P122" s="256">
        <v>0</v>
      </c>
      <c r="Q122" s="261" t="s">
        <v>3258</v>
      </c>
      <c r="R122" s="261" t="s">
        <v>4543</v>
      </c>
      <c r="S122" s="261" t="s">
        <v>3289</v>
      </c>
      <c r="T122" s="261" t="s">
        <v>2954</v>
      </c>
      <c r="U122" s="261" t="s">
        <v>2259</v>
      </c>
      <c r="V122" s="261" t="s">
        <v>3258</v>
      </c>
      <c r="W122" s="261" t="s">
        <v>3258</v>
      </c>
      <c r="X122" s="261" t="s">
        <v>3258</v>
      </c>
      <c r="Y122" s="261" t="s">
        <v>3258</v>
      </c>
      <c r="Z122" s="261" t="s">
        <v>3258</v>
      </c>
      <c r="AA122" s="261" t="s">
        <v>3258</v>
      </c>
      <c r="AB122" s="261" t="s">
        <v>3258</v>
      </c>
      <c r="AC122" s="261" t="s">
        <v>3258</v>
      </c>
      <c r="AD122" s="261"/>
      <c r="AE122" s="245"/>
      <c r="AF122" s="261" t="s">
        <v>3258</v>
      </c>
      <c r="AG122" s="261" t="s">
        <v>3258</v>
      </c>
      <c r="AH122" s="261" t="s">
        <v>3258</v>
      </c>
      <c r="AI122" s="249"/>
    </row>
    <row r="123" spans="1:35" ht="15" customHeight="1" x14ac:dyDescent="0.3">
      <c r="A123" s="260">
        <v>515293</v>
      </c>
      <c r="B123" s="261" t="s">
        <v>1278</v>
      </c>
      <c r="C123" s="261" t="s">
        <v>1279</v>
      </c>
      <c r="D123" s="261" t="s">
        <v>466</v>
      </c>
      <c r="E123" s="261" t="s">
        <v>116</v>
      </c>
      <c r="F123" s="262">
        <v>34049</v>
      </c>
      <c r="G123" s="261" t="s">
        <v>2356</v>
      </c>
      <c r="H123" s="261" t="s">
        <v>677</v>
      </c>
      <c r="I123" s="257" t="s">
        <v>553</v>
      </c>
      <c r="J123" s="261" t="s">
        <v>139</v>
      </c>
      <c r="K123" s="267">
        <v>2010</v>
      </c>
      <c r="L123" s="249"/>
      <c r="M123" s="257"/>
      <c r="N123" s="249" t="s">
        <v>3258</v>
      </c>
      <c r="O123" s="259" t="s">
        <v>3258</v>
      </c>
      <c r="P123" s="256">
        <v>0</v>
      </c>
      <c r="Q123" s="261" t="s">
        <v>3258</v>
      </c>
      <c r="R123" s="261" t="s">
        <v>3565</v>
      </c>
      <c r="S123" s="261" t="s">
        <v>3566</v>
      </c>
      <c r="T123" s="261" t="s">
        <v>2303</v>
      </c>
      <c r="U123" s="261" t="s">
        <v>2357</v>
      </c>
      <c r="V123" s="261" t="s">
        <v>3258</v>
      </c>
      <c r="W123" s="261" t="s">
        <v>3258</v>
      </c>
      <c r="X123" s="261" t="s">
        <v>3258</v>
      </c>
      <c r="Y123" s="261" t="s">
        <v>3258</v>
      </c>
      <c r="Z123" s="261" t="s">
        <v>3258</v>
      </c>
      <c r="AA123" s="261" t="s">
        <v>3258</v>
      </c>
      <c r="AB123" s="261" t="s">
        <v>3258</v>
      </c>
      <c r="AC123" s="261" t="s">
        <v>3258</v>
      </c>
      <c r="AD123" s="261"/>
      <c r="AE123" s="245"/>
      <c r="AF123" s="261" t="s">
        <v>3258</v>
      </c>
      <c r="AG123" s="261" t="s">
        <v>3258</v>
      </c>
      <c r="AH123" s="261" t="s">
        <v>3258</v>
      </c>
      <c r="AI123" s="249"/>
    </row>
    <row r="124" spans="1:35" ht="15" customHeight="1" x14ac:dyDescent="0.3">
      <c r="A124" s="260">
        <v>515325</v>
      </c>
      <c r="B124" s="261" t="s">
        <v>1119</v>
      </c>
      <c r="C124" s="261" t="s">
        <v>98</v>
      </c>
      <c r="D124" s="261" t="s">
        <v>362</v>
      </c>
      <c r="E124" s="261" t="s">
        <v>116</v>
      </c>
      <c r="F124" s="261" t="s">
        <v>3258</v>
      </c>
      <c r="G124" s="262"/>
      <c r="H124" s="261" t="s">
        <v>677</v>
      </c>
      <c r="I124" s="257" t="s">
        <v>553</v>
      </c>
      <c r="J124" s="261"/>
      <c r="K124" s="257"/>
      <c r="L124" s="260"/>
      <c r="M124" s="257"/>
      <c r="N124" s="249" t="s">
        <v>3258</v>
      </c>
      <c r="O124" s="259" t="s">
        <v>3258</v>
      </c>
      <c r="P124" s="256">
        <v>0</v>
      </c>
      <c r="Q124" s="249"/>
      <c r="R124" s="249"/>
      <c r="S124" s="249"/>
      <c r="T124" s="249"/>
      <c r="U124" s="249"/>
      <c r="V124" s="249"/>
      <c r="W124" s="249"/>
      <c r="X124" s="249"/>
      <c r="Y124" s="249"/>
      <c r="Z124" s="249"/>
      <c r="AA124" s="249"/>
      <c r="AB124" s="249"/>
      <c r="AC124" s="249"/>
      <c r="AD124" s="249"/>
      <c r="AE124" s="245"/>
      <c r="AF124" s="249"/>
      <c r="AG124" s="249"/>
      <c r="AH124" s="249"/>
      <c r="AI124" s="249"/>
    </row>
    <row r="125" spans="1:35" ht="15" customHeight="1" x14ac:dyDescent="0.3">
      <c r="A125" s="255">
        <v>515398</v>
      </c>
      <c r="B125" s="256" t="s">
        <v>2140</v>
      </c>
      <c r="C125" s="256" t="s">
        <v>1687</v>
      </c>
      <c r="D125" s="256" t="s">
        <v>439</v>
      </c>
      <c r="E125" s="256" t="s">
        <v>116</v>
      </c>
      <c r="F125" s="256" t="s">
        <v>5136</v>
      </c>
      <c r="G125" s="256" t="s">
        <v>2394</v>
      </c>
      <c r="H125" s="256" t="s">
        <v>677</v>
      </c>
      <c r="I125" s="257" t="s">
        <v>553</v>
      </c>
      <c r="J125" s="256" t="s">
        <v>137</v>
      </c>
      <c r="K125" s="258" t="s">
        <v>5057</v>
      </c>
      <c r="L125" s="249"/>
      <c r="M125" s="258"/>
      <c r="N125" s="249">
        <v>2224</v>
      </c>
      <c r="O125" s="259">
        <v>45512</v>
      </c>
      <c r="P125" s="256">
        <v>20000</v>
      </c>
      <c r="Q125" s="256" t="s">
        <v>3258</v>
      </c>
      <c r="R125" s="256" t="s">
        <v>4115</v>
      </c>
      <c r="S125" s="256" t="s">
        <v>4116</v>
      </c>
      <c r="T125" s="256" t="s">
        <v>2391</v>
      </c>
      <c r="U125" s="256" t="s">
        <v>2619</v>
      </c>
      <c r="V125" s="256" t="s">
        <v>3258</v>
      </c>
      <c r="W125" s="256" t="s">
        <v>3258</v>
      </c>
      <c r="X125" s="256" t="s">
        <v>3258</v>
      </c>
      <c r="Y125" s="256" t="s">
        <v>3258</v>
      </c>
      <c r="Z125" s="256" t="s">
        <v>3258</v>
      </c>
      <c r="AA125" s="256" t="s">
        <v>3258</v>
      </c>
      <c r="AB125" s="256" t="s">
        <v>3258</v>
      </c>
      <c r="AC125" s="256" t="s">
        <v>3258</v>
      </c>
      <c r="AD125" s="256"/>
      <c r="AE125" s="245"/>
      <c r="AF125" s="256" t="s">
        <v>3258</v>
      </c>
      <c r="AG125" s="256" t="s">
        <v>3258</v>
      </c>
      <c r="AH125" s="256" t="s">
        <v>2253</v>
      </c>
      <c r="AI125" s="249"/>
    </row>
    <row r="126" spans="1:35" ht="15" customHeight="1" x14ac:dyDescent="0.3">
      <c r="A126" s="260">
        <v>515436</v>
      </c>
      <c r="B126" s="261" t="s">
        <v>5374</v>
      </c>
      <c r="C126" s="261" t="s">
        <v>5375</v>
      </c>
      <c r="D126" s="261" t="s">
        <v>467</v>
      </c>
      <c r="E126" s="261" t="s">
        <v>116</v>
      </c>
      <c r="F126" s="262">
        <v>34064</v>
      </c>
      <c r="G126" s="261" t="s">
        <v>2417</v>
      </c>
      <c r="H126" s="261" t="s">
        <v>677</v>
      </c>
      <c r="I126" s="257" t="s">
        <v>554</v>
      </c>
      <c r="J126" s="261" t="s">
        <v>137</v>
      </c>
      <c r="K126" s="257"/>
      <c r="L126" s="261" t="s">
        <v>151</v>
      </c>
      <c r="M126" s="257"/>
      <c r="N126" s="249" t="s">
        <v>3258</v>
      </c>
      <c r="O126" s="259" t="s">
        <v>3258</v>
      </c>
      <c r="P126" s="256">
        <v>0</v>
      </c>
      <c r="Q126" s="249"/>
      <c r="R126" s="249"/>
      <c r="S126" s="249"/>
      <c r="T126" s="249"/>
      <c r="U126" s="249"/>
      <c r="V126" s="249"/>
      <c r="W126" s="249"/>
      <c r="X126" s="249"/>
      <c r="Y126" s="249"/>
      <c r="Z126" s="249"/>
      <c r="AA126" s="249"/>
      <c r="AB126" s="249"/>
      <c r="AC126" s="249"/>
      <c r="AD126" s="249"/>
      <c r="AE126" s="245"/>
      <c r="AF126" s="249"/>
      <c r="AG126" s="249"/>
      <c r="AH126" s="249"/>
      <c r="AI126" s="249"/>
    </row>
    <row r="127" spans="1:35" ht="15" customHeight="1" x14ac:dyDescent="0.3">
      <c r="A127" s="260">
        <v>515528</v>
      </c>
      <c r="B127" s="261" t="s">
        <v>2147</v>
      </c>
      <c r="C127" s="261" t="s">
        <v>1676</v>
      </c>
      <c r="D127" s="261" t="s">
        <v>771</v>
      </c>
      <c r="E127" s="261" t="s">
        <v>116</v>
      </c>
      <c r="F127" s="262">
        <v>33691</v>
      </c>
      <c r="G127" s="261" t="s">
        <v>136</v>
      </c>
      <c r="H127" s="261" t="s">
        <v>677</v>
      </c>
      <c r="I127" s="257" t="s">
        <v>553</v>
      </c>
      <c r="J127" s="261" t="s">
        <v>137</v>
      </c>
      <c r="K127" s="257" t="s">
        <v>3258</v>
      </c>
      <c r="L127" s="261"/>
      <c r="M127" s="257"/>
      <c r="N127" s="249" t="s">
        <v>3258</v>
      </c>
      <c r="O127" s="259" t="s">
        <v>3258</v>
      </c>
      <c r="P127" s="256">
        <v>0</v>
      </c>
      <c r="Q127" s="261" t="s">
        <v>3258</v>
      </c>
      <c r="R127" s="261" t="s">
        <v>4117</v>
      </c>
      <c r="S127" s="261" t="s">
        <v>4118</v>
      </c>
      <c r="T127" s="261" t="s">
        <v>2620</v>
      </c>
      <c r="U127" s="261" t="s">
        <v>2266</v>
      </c>
      <c r="V127" s="261" t="s">
        <v>3258</v>
      </c>
      <c r="W127" s="261" t="s">
        <v>3258</v>
      </c>
      <c r="X127" s="261" t="s">
        <v>3258</v>
      </c>
      <c r="Y127" s="261" t="s">
        <v>3258</v>
      </c>
      <c r="Z127" s="261" t="s">
        <v>3258</v>
      </c>
      <c r="AA127" s="261" t="s">
        <v>3258</v>
      </c>
      <c r="AB127" s="261" t="s">
        <v>3258</v>
      </c>
      <c r="AC127" s="261" t="s">
        <v>3258</v>
      </c>
      <c r="AD127" s="261"/>
      <c r="AE127" s="246"/>
      <c r="AF127" s="261" t="s">
        <v>3258</v>
      </c>
      <c r="AG127" s="261" t="s">
        <v>3258</v>
      </c>
      <c r="AH127" s="261" t="s">
        <v>3258</v>
      </c>
      <c r="AI127" s="249"/>
    </row>
    <row r="128" spans="1:35" ht="15" customHeight="1" x14ac:dyDescent="0.3">
      <c r="A128" s="260">
        <v>515575</v>
      </c>
      <c r="B128" s="261" t="s">
        <v>911</v>
      </c>
      <c r="C128" s="261" t="s">
        <v>96</v>
      </c>
      <c r="D128" s="261" t="s">
        <v>444</v>
      </c>
      <c r="E128" s="261" t="s">
        <v>116</v>
      </c>
      <c r="F128" s="262">
        <v>30926</v>
      </c>
      <c r="G128" s="261" t="s">
        <v>2818</v>
      </c>
      <c r="H128" s="261" t="s">
        <v>677</v>
      </c>
      <c r="I128" s="257" t="s">
        <v>553</v>
      </c>
      <c r="J128" s="261" t="s">
        <v>137</v>
      </c>
      <c r="K128" s="257" t="s">
        <v>3258</v>
      </c>
      <c r="L128" s="261"/>
      <c r="M128" s="257"/>
      <c r="N128" s="249" t="s">
        <v>3258</v>
      </c>
      <c r="O128" s="259" t="s">
        <v>3258</v>
      </c>
      <c r="P128" s="256">
        <v>0</v>
      </c>
      <c r="Q128" s="261" t="s">
        <v>3258</v>
      </c>
      <c r="R128" s="261" t="s">
        <v>4172</v>
      </c>
      <c r="S128" s="261" t="s">
        <v>4173</v>
      </c>
      <c r="T128" s="261" t="s">
        <v>2415</v>
      </c>
      <c r="U128" s="261" t="s">
        <v>2819</v>
      </c>
      <c r="V128" s="261" t="s">
        <v>3258</v>
      </c>
      <c r="W128" s="261" t="s">
        <v>3258</v>
      </c>
      <c r="X128" s="261" t="s">
        <v>3258</v>
      </c>
      <c r="Y128" s="261" t="s">
        <v>3258</v>
      </c>
      <c r="Z128" s="261" t="s">
        <v>3258</v>
      </c>
      <c r="AA128" s="261" t="s">
        <v>3258</v>
      </c>
      <c r="AB128" s="261" t="s">
        <v>3258</v>
      </c>
      <c r="AC128" s="261" t="s">
        <v>3258</v>
      </c>
      <c r="AD128" s="261"/>
      <c r="AE128" s="245"/>
      <c r="AF128" s="261"/>
      <c r="AG128" s="261" t="s">
        <v>3258</v>
      </c>
      <c r="AH128" s="261" t="s">
        <v>3258</v>
      </c>
      <c r="AI128" s="249"/>
    </row>
    <row r="129" spans="1:35" ht="15" customHeight="1" x14ac:dyDescent="0.3">
      <c r="A129" s="260">
        <v>515586</v>
      </c>
      <c r="B129" s="261" t="s">
        <v>2148</v>
      </c>
      <c r="C129" s="261" t="s">
        <v>252</v>
      </c>
      <c r="D129" s="261" t="s">
        <v>356</v>
      </c>
      <c r="E129" s="261" t="s">
        <v>116</v>
      </c>
      <c r="F129" s="262">
        <v>31048</v>
      </c>
      <c r="G129" s="261" t="s">
        <v>136</v>
      </c>
      <c r="H129" s="261" t="s">
        <v>677</v>
      </c>
      <c r="I129" s="257" t="s">
        <v>553</v>
      </c>
      <c r="J129" s="261" t="s">
        <v>724</v>
      </c>
      <c r="L129" s="261" t="s">
        <v>151</v>
      </c>
      <c r="M129" s="257"/>
      <c r="N129" s="249" t="s">
        <v>3258</v>
      </c>
      <c r="O129" s="259" t="s">
        <v>3258</v>
      </c>
      <c r="P129" s="256">
        <v>0</v>
      </c>
      <c r="Q129" s="261" t="s">
        <v>3258</v>
      </c>
      <c r="R129" s="261" t="s">
        <v>4323</v>
      </c>
      <c r="S129" s="261" t="s">
        <v>3570</v>
      </c>
      <c r="T129" s="261" t="s">
        <v>2385</v>
      </c>
      <c r="U129" s="261" t="s">
        <v>2266</v>
      </c>
      <c r="V129" s="261" t="s">
        <v>3258</v>
      </c>
      <c r="W129" s="261" t="s">
        <v>3258</v>
      </c>
      <c r="X129" s="261" t="s">
        <v>3258</v>
      </c>
      <c r="Y129" s="261" t="s">
        <v>3258</v>
      </c>
      <c r="Z129" s="261" t="s">
        <v>3258</v>
      </c>
      <c r="AA129" s="261" t="s">
        <v>3258</v>
      </c>
      <c r="AB129" s="261" t="s">
        <v>3258</v>
      </c>
      <c r="AC129" s="261" t="s">
        <v>3258</v>
      </c>
      <c r="AD129" s="261"/>
      <c r="AE129" s="246"/>
      <c r="AF129" s="261" t="s">
        <v>3258</v>
      </c>
      <c r="AG129" s="261" t="s">
        <v>3258</v>
      </c>
      <c r="AH129" s="261" t="s">
        <v>3258</v>
      </c>
      <c r="AI129" s="249"/>
    </row>
    <row r="130" spans="1:35" ht="15" customHeight="1" x14ac:dyDescent="0.3">
      <c r="A130" s="260">
        <v>515658</v>
      </c>
      <c r="B130" s="261" t="s">
        <v>5175</v>
      </c>
      <c r="C130" s="261" t="s">
        <v>66</v>
      </c>
      <c r="D130" s="261" t="s">
        <v>523</v>
      </c>
      <c r="E130" s="261" t="s">
        <v>116</v>
      </c>
      <c r="F130" s="262">
        <v>33025</v>
      </c>
      <c r="G130" s="261" t="s">
        <v>2347</v>
      </c>
      <c r="H130" s="261" t="s">
        <v>677</v>
      </c>
      <c r="I130" s="257" t="s">
        <v>553</v>
      </c>
      <c r="J130" s="261" t="s">
        <v>724</v>
      </c>
      <c r="K130" s="267">
        <v>2008</v>
      </c>
      <c r="L130" s="249"/>
      <c r="M130" s="257"/>
      <c r="N130" s="249" t="s">
        <v>3258</v>
      </c>
      <c r="O130" s="259" t="s">
        <v>3258</v>
      </c>
      <c r="P130" s="256">
        <v>0</v>
      </c>
      <c r="Q130" s="249"/>
      <c r="R130" s="249"/>
      <c r="S130" s="249"/>
      <c r="T130" s="249"/>
      <c r="U130" s="249"/>
      <c r="V130" s="249"/>
      <c r="W130" s="249"/>
      <c r="X130" s="249"/>
      <c r="Y130" s="249"/>
      <c r="Z130" s="249"/>
      <c r="AA130" s="249"/>
      <c r="AB130" s="249"/>
      <c r="AC130" s="249"/>
      <c r="AD130" s="249"/>
      <c r="AE130" s="245"/>
      <c r="AF130" s="249"/>
      <c r="AG130" s="249"/>
      <c r="AH130" s="249"/>
      <c r="AI130" s="249" t="s">
        <v>2253</v>
      </c>
    </row>
    <row r="131" spans="1:35" ht="15" customHeight="1" x14ac:dyDescent="0.3">
      <c r="A131" s="260">
        <v>515774</v>
      </c>
      <c r="B131" s="261" t="s">
        <v>912</v>
      </c>
      <c r="C131" s="261" t="s">
        <v>751</v>
      </c>
      <c r="D131" s="261" t="s">
        <v>662</v>
      </c>
      <c r="E131" s="261" t="s">
        <v>116</v>
      </c>
      <c r="F131" s="262">
        <v>34700</v>
      </c>
      <c r="G131" s="261" t="s">
        <v>2820</v>
      </c>
      <c r="H131" s="261" t="s">
        <v>677</v>
      </c>
      <c r="I131" s="257" t="s">
        <v>553</v>
      </c>
      <c r="J131" s="261" t="s">
        <v>139</v>
      </c>
      <c r="K131" s="257"/>
      <c r="L131" s="256" t="s">
        <v>151</v>
      </c>
      <c r="M131" s="257"/>
      <c r="N131" s="249" t="s">
        <v>3258</v>
      </c>
      <c r="O131" s="259" t="s">
        <v>3258</v>
      </c>
      <c r="P131" s="256">
        <v>0</v>
      </c>
      <c r="Q131" s="261" t="s">
        <v>3258</v>
      </c>
      <c r="R131" s="261" t="s">
        <v>3567</v>
      </c>
      <c r="S131" s="261" t="s">
        <v>3568</v>
      </c>
      <c r="T131" s="261" t="s">
        <v>2821</v>
      </c>
      <c r="U131" s="261" t="s">
        <v>2560</v>
      </c>
      <c r="V131" s="261" t="s">
        <v>3258</v>
      </c>
      <c r="W131" s="261" t="s">
        <v>3258</v>
      </c>
      <c r="X131" s="261" t="s">
        <v>3258</v>
      </c>
      <c r="Y131" s="261" t="s">
        <v>3258</v>
      </c>
      <c r="Z131" s="261" t="s">
        <v>3258</v>
      </c>
      <c r="AA131" s="261" t="s">
        <v>3258</v>
      </c>
      <c r="AB131" s="261" t="s">
        <v>3258</v>
      </c>
      <c r="AC131" s="261" t="s">
        <v>3258</v>
      </c>
      <c r="AD131" s="261"/>
      <c r="AE131" s="246"/>
      <c r="AF131" s="261" t="s">
        <v>3258</v>
      </c>
      <c r="AG131" s="261" t="s">
        <v>3258</v>
      </c>
      <c r="AH131" s="261" t="s">
        <v>3258</v>
      </c>
      <c r="AI131" s="249"/>
    </row>
    <row r="132" spans="1:35" ht="15" customHeight="1" x14ac:dyDescent="0.3">
      <c r="A132" s="260">
        <v>515851</v>
      </c>
      <c r="B132" s="261" t="s">
        <v>913</v>
      </c>
      <c r="C132" s="261" t="s">
        <v>65</v>
      </c>
      <c r="D132" s="261" t="s">
        <v>414</v>
      </c>
      <c r="E132" s="261" t="s">
        <v>116</v>
      </c>
      <c r="F132" s="262">
        <v>34825</v>
      </c>
      <c r="G132" s="261" t="s">
        <v>2823</v>
      </c>
      <c r="H132" s="261" t="s">
        <v>677</v>
      </c>
      <c r="I132" s="257" t="s">
        <v>553</v>
      </c>
      <c r="J132" s="261" t="s">
        <v>139</v>
      </c>
      <c r="K132" s="257"/>
      <c r="L132" s="261" t="s">
        <v>144</v>
      </c>
      <c r="M132" s="257"/>
      <c r="N132" s="249" t="s">
        <v>3258</v>
      </c>
      <c r="O132" s="259" t="s">
        <v>3258</v>
      </c>
      <c r="P132" s="256">
        <v>0</v>
      </c>
      <c r="Q132" s="261" t="s">
        <v>3258</v>
      </c>
      <c r="R132" s="261" t="s">
        <v>3569</v>
      </c>
      <c r="S132" s="261" t="s">
        <v>3259</v>
      </c>
      <c r="T132" s="261" t="s">
        <v>2271</v>
      </c>
      <c r="U132" s="261" t="s">
        <v>2259</v>
      </c>
      <c r="V132" s="261" t="s">
        <v>3258</v>
      </c>
      <c r="W132" s="261" t="s">
        <v>3258</v>
      </c>
      <c r="X132" s="261" t="s">
        <v>3258</v>
      </c>
      <c r="Y132" s="261" t="s">
        <v>3258</v>
      </c>
      <c r="Z132" s="261" t="s">
        <v>3258</v>
      </c>
      <c r="AA132" s="261" t="s">
        <v>3258</v>
      </c>
      <c r="AB132" s="261" t="s">
        <v>3258</v>
      </c>
      <c r="AC132" s="261" t="s">
        <v>3258</v>
      </c>
      <c r="AD132" s="261"/>
      <c r="AE132" s="245"/>
      <c r="AF132" s="261" t="s">
        <v>3258</v>
      </c>
      <c r="AG132" s="261" t="s">
        <v>3258</v>
      </c>
      <c r="AH132" s="261" t="s">
        <v>3258</v>
      </c>
      <c r="AI132" s="249"/>
    </row>
    <row r="133" spans="1:35" ht="15" customHeight="1" x14ac:dyDescent="0.3">
      <c r="A133" s="260">
        <v>515881</v>
      </c>
      <c r="B133" s="261" t="s">
        <v>5376</v>
      </c>
      <c r="C133" s="261" t="s">
        <v>1466</v>
      </c>
      <c r="D133" s="261" t="s">
        <v>1706</v>
      </c>
      <c r="E133" s="261" t="s">
        <v>116</v>
      </c>
      <c r="F133" s="262">
        <v>32258</v>
      </c>
      <c r="G133" s="261" t="s">
        <v>150</v>
      </c>
      <c r="H133" s="261" t="s">
        <v>677</v>
      </c>
      <c r="I133" s="257" t="s">
        <v>554</v>
      </c>
      <c r="J133" s="261" t="s">
        <v>724</v>
      </c>
      <c r="K133" s="257"/>
      <c r="L133" s="256" t="s">
        <v>150</v>
      </c>
      <c r="M133" s="257"/>
      <c r="N133" s="249" t="s">
        <v>3258</v>
      </c>
      <c r="O133" s="259" t="s">
        <v>3258</v>
      </c>
      <c r="P133" s="256">
        <v>0</v>
      </c>
      <c r="Q133" s="261" t="s">
        <v>3258</v>
      </c>
      <c r="R133" s="261" t="s">
        <v>5377</v>
      </c>
      <c r="S133" s="261" t="s">
        <v>4544</v>
      </c>
      <c r="T133" s="261" t="s">
        <v>2825</v>
      </c>
      <c r="U133" s="261" t="s">
        <v>2270</v>
      </c>
      <c r="V133" s="261" t="s">
        <v>3258</v>
      </c>
      <c r="W133" s="261" t="s">
        <v>3258</v>
      </c>
      <c r="X133" s="261" t="s">
        <v>3258</v>
      </c>
      <c r="Y133" s="261" t="s">
        <v>3258</v>
      </c>
      <c r="Z133" s="261" t="s">
        <v>3258</v>
      </c>
      <c r="AA133" s="261" t="s">
        <v>3258</v>
      </c>
      <c r="AB133" s="261" t="s">
        <v>3258</v>
      </c>
      <c r="AC133" s="261" t="s">
        <v>3258</v>
      </c>
      <c r="AD133" s="261"/>
      <c r="AE133" s="245"/>
      <c r="AF133" s="261" t="s">
        <v>3258</v>
      </c>
      <c r="AG133" s="261" t="s">
        <v>3258</v>
      </c>
      <c r="AH133" s="261" t="s">
        <v>3258</v>
      </c>
      <c r="AI133" s="249"/>
    </row>
    <row r="134" spans="1:35" ht="15" customHeight="1" x14ac:dyDescent="0.3">
      <c r="A134" s="260">
        <v>515913</v>
      </c>
      <c r="B134" s="261" t="s">
        <v>1120</v>
      </c>
      <c r="C134" s="261" t="s">
        <v>70</v>
      </c>
      <c r="D134" s="261" t="s">
        <v>508</v>
      </c>
      <c r="E134" s="261" t="s">
        <v>116</v>
      </c>
      <c r="F134" s="262">
        <v>33146</v>
      </c>
      <c r="G134" s="261" t="s">
        <v>136</v>
      </c>
      <c r="H134" s="261" t="s">
        <v>677</v>
      </c>
      <c r="I134" s="257" t="s">
        <v>553</v>
      </c>
      <c r="J134" s="249" t="s">
        <v>724</v>
      </c>
      <c r="K134" s="257" t="s">
        <v>3258</v>
      </c>
      <c r="L134" s="261"/>
      <c r="M134" s="257"/>
      <c r="N134" s="249" t="s">
        <v>3258</v>
      </c>
      <c r="O134" s="259" t="s">
        <v>3258</v>
      </c>
      <c r="P134" s="256">
        <v>0</v>
      </c>
      <c r="Q134" s="261" t="s">
        <v>3258</v>
      </c>
      <c r="R134" s="261" t="s">
        <v>4315</v>
      </c>
      <c r="S134" s="261" t="s">
        <v>3257</v>
      </c>
      <c r="T134" s="261" t="s">
        <v>2557</v>
      </c>
      <c r="U134" s="261" t="s">
        <v>2259</v>
      </c>
      <c r="V134" s="261"/>
      <c r="W134" s="261"/>
      <c r="X134" s="261"/>
      <c r="Y134" s="261"/>
      <c r="Z134" s="261"/>
      <c r="AA134" s="261"/>
      <c r="AB134" s="261"/>
      <c r="AC134" s="261"/>
      <c r="AD134" s="261"/>
      <c r="AE134" s="246"/>
      <c r="AF134" s="261"/>
      <c r="AG134" s="261"/>
      <c r="AH134" s="261"/>
      <c r="AI134" s="249"/>
    </row>
    <row r="135" spans="1:35" ht="15" customHeight="1" x14ac:dyDescent="0.3">
      <c r="A135" s="260">
        <v>515916</v>
      </c>
      <c r="B135" s="261" t="s">
        <v>2149</v>
      </c>
      <c r="C135" s="261" t="s">
        <v>2150</v>
      </c>
      <c r="D135" s="261" t="s">
        <v>552</v>
      </c>
      <c r="E135" s="261" t="s">
        <v>116</v>
      </c>
      <c r="F135" s="262">
        <v>33675</v>
      </c>
      <c r="G135" s="261" t="s">
        <v>2280</v>
      </c>
      <c r="H135" s="261" t="s">
        <v>677</v>
      </c>
      <c r="I135" s="257" t="s">
        <v>553</v>
      </c>
      <c r="J135" s="249" t="s">
        <v>724</v>
      </c>
      <c r="K135" s="257" t="s">
        <v>3258</v>
      </c>
      <c r="L135" s="261"/>
      <c r="M135" s="257"/>
      <c r="N135" s="249" t="s">
        <v>3258</v>
      </c>
      <c r="O135" s="259" t="s">
        <v>3258</v>
      </c>
      <c r="P135" s="256">
        <v>0</v>
      </c>
      <c r="Q135" s="261" t="s">
        <v>3258</v>
      </c>
      <c r="R135" s="261" t="s">
        <v>2311</v>
      </c>
      <c r="S135" s="261" t="s">
        <v>4545</v>
      </c>
      <c r="T135" s="261" t="s">
        <v>2272</v>
      </c>
      <c r="U135" s="261" t="s">
        <v>4546</v>
      </c>
      <c r="V135" s="261" t="s">
        <v>3258</v>
      </c>
      <c r="W135" s="261" t="s">
        <v>3258</v>
      </c>
      <c r="X135" s="261" t="s">
        <v>3258</v>
      </c>
      <c r="Y135" s="261" t="s">
        <v>3258</v>
      </c>
      <c r="Z135" s="261" t="s">
        <v>3258</v>
      </c>
      <c r="AA135" s="261" t="s">
        <v>3258</v>
      </c>
      <c r="AB135" s="261" t="s">
        <v>3258</v>
      </c>
      <c r="AC135" s="261" t="s">
        <v>3258</v>
      </c>
      <c r="AD135" s="261"/>
      <c r="AE135" s="245"/>
      <c r="AF135" s="261" t="s">
        <v>3258</v>
      </c>
      <c r="AG135" s="261" t="s">
        <v>3258</v>
      </c>
      <c r="AH135" s="261" t="s">
        <v>3258</v>
      </c>
      <c r="AI135" s="249" t="s">
        <v>2253</v>
      </c>
    </row>
    <row r="136" spans="1:35" ht="15" customHeight="1" x14ac:dyDescent="0.3">
      <c r="A136" s="260">
        <v>515933</v>
      </c>
      <c r="B136" s="261" t="s">
        <v>1121</v>
      </c>
      <c r="C136" s="261" t="s">
        <v>66</v>
      </c>
      <c r="D136" s="261" t="s">
        <v>634</v>
      </c>
      <c r="E136" s="261" t="s">
        <v>116</v>
      </c>
      <c r="F136" s="262">
        <v>34900</v>
      </c>
      <c r="G136" s="261" t="s">
        <v>136</v>
      </c>
      <c r="H136" s="261" t="s">
        <v>677</v>
      </c>
      <c r="I136" s="257" t="s">
        <v>553</v>
      </c>
      <c r="J136" s="261" t="s">
        <v>139</v>
      </c>
      <c r="K136" s="257"/>
      <c r="L136" s="249"/>
      <c r="M136" s="257"/>
      <c r="N136" s="249" t="s">
        <v>3258</v>
      </c>
      <c r="O136" s="259" t="s">
        <v>3258</v>
      </c>
      <c r="P136" s="256">
        <v>0</v>
      </c>
      <c r="Q136" s="261" t="s">
        <v>3258</v>
      </c>
      <c r="R136" s="261" t="s">
        <v>4118</v>
      </c>
      <c r="S136" s="261" t="s">
        <v>3302</v>
      </c>
      <c r="T136" s="261" t="s">
        <v>4547</v>
      </c>
      <c r="U136" s="261" t="s">
        <v>2386</v>
      </c>
      <c r="V136" s="261" t="s">
        <v>3258</v>
      </c>
      <c r="W136" s="261" t="s">
        <v>3258</v>
      </c>
      <c r="X136" s="261" t="s">
        <v>3258</v>
      </c>
      <c r="Y136" s="261" t="s">
        <v>3258</v>
      </c>
      <c r="Z136" s="261" t="s">
        <v>3258</v>
      </c>
      <c r="AA136" s="261" t="s">
        <v>3258</v>
      </c>
      <c r="AB136" s="261" t="s">
        <v>3258</v>
      </c>
      <c r="AC136" s="261" t="s">
        <v>3258</v>
      </c>
      <c r="AD136" s="261"/>
      <c r="AE136" s="246"/>
      <c r="AF136" s="261" t="s">
        <v>3258</v>
      </c>
      <c r="AG136" s="261" t="s">
        <v>3258</v>
      </c>
      <c r="AH136" s="261" t="s">
        <v>3258</v>
      </c>
      <c r="AI136" s="249"/>
    </row>
    <row r="137" spans="1:35" ht="15" customHeight="1" x14ac:dyDescent="0.3">
      <c r="A137" s="260">
        <v>515939</v>
      </c>
      <c r="B137" s="261" t="s">
        <v>5378</v>
      </c>
      <c r="C137" s="261" t="s">
        <v>66</v>
      </c>
      <c r="D137" s="261" t="s">
        <v>446</v>
      </c>
      <c r="E137" s="261" t="s">
        <v>116</v>
      </c>
      <c r="F137" s="262">
        <v>32518</v>
      </c>
      <c r="G137" s="261" t="s">
        <v>136</v>
      </c>
      <c r="H137" s="261" t="s">
        <v>677</v>
      </c>
      <c r="I137" s="257" t="s">
        <v>554</v>
      </c>
      <c r="J137" s="261" t="s">
        <v>139</v>
      </c>
      <c r="K137" s="257"/>
      <c r="L137" s="249"/>
      <c r="M137" s="257"/>
      <c r="N137" s="249" t="s">
        <v>3258</v>
      </c>
      <c r="O137" s="259" t="s">
        <v>3258</v>
      </c>
      <c r="P137" s="256">
        <v>0</v>
      </c>
      <c r="Q137" s="261" t="s">
        <v>3258</v>
      </c>
      <c r="R137" s="261" t="s">
        <v>5379</v>
      </c>
      <c r="S137" s="261" t="s">
        <v>3269</v>
      </c>
      <c r="T137" s="261" t="s">
        <v>5380</v>
      </c>
      <c r="U137" s="261" t="s">
        <v>2259</v>
      </c>
      <c r="V137" s="261" t="s">
        <v>3258</v>
      </c>
      <c r="W137" s="261" t="s">
        <v>3258</v>
      </c>
      <c r="X137" s="261" t="s">
        <v>3258</v>
      </c>
      <c r="Y137" s="261" t="s">
        <v>3258</v>
      </c>
      <c r="Z137" s="261" t="s">
        <v>3258</v>
      </c>
      <c r="AA137" s="261" t="s">
        <v>3258</v>
      </c>
      <c r="AB137" s="261" t="s">
        <v>3258</v>
      </c>
      <c r="AC137" s="261" t="s">
        <v>3258</v>
      </c>
      <c r="AD137" s="261"/>
      <c r="AE137" s="245"/>
      <c r="AF137" s="261" t="s">
        <v>3258</v>
      </c>
      <c r="AG137" s="261" t="s">
        <v>3258</v>
      </c>
      <c r="AH137" s="261" t="s">
        <v>3258</v>
      </c>
      <c r="AI137" s="249"/>
    </row>
    <row r="138" spans="1:35" ht="15" customHeight="1" x14ac:dyDescent="0.3">
      <c r="A138" s="255">
        <v>515962</v>
      </c>
      <c r="B138" s="256" t="s">
        <v>2113</v>
      </c>
      <c r="C138" s="256" t="s">
        <v>2114</v>
      </c>
      <c r="D138" s="256" t="s">
        <v>1787</v>
      </c>
      <c r="E138" s="256" t="s">
        <v>116</v>
      </c>
      <c r="F138" s="256" t="s">
        <v>5113</v>
      </c>
      <c r="G138" s="256" t="s">
        <v>136</v>
      </c>
      <c r="H138" s="256" t="s">
        <v>677</v>
      </c>
      <c r="I138" s="257" t="s">
        <v>553</v>
      </c>
      <c r="J138" s="256" t="s">
        <v>724</v>
      </c>
      <c r="K138" s="258" t="s">
        <v>5107</v>
      </c>
      <c r="L138" s="256" t="s">
        <v>136</v>
      </c>
      <c r="N138" s="249" t="s">
        <v>3258</v>
      </c>
      <c r="O138" s="259" t="s">
        <v>3258</v>
      </c>
      <c r="P138" s="256">
        <v>0</v>
      </c>
      <c r="Q138" s="256" t="s">
        <v>3258</v>
      </c>
      <c r="R138" s="256" t="s">
        <v>4548</v>
      </c>
      <c r="S138" s="256" t="s">
        <v>4549</v>
      </c>
      <c r="T138" s="256" t="s">
        <v>2422</v>
      </c>
      <c r="U138" s="256" t="s">
        <v>2259</v>
      </c>
      <c r="V138" s="256" t="s">
        <v>3258</v>
      </c>
      <c r="W138" s="256" t="s">
        <v>3258</v>
      </c>
      <c r="X138" s="256" t="s">
        <v>3258</v>
      </c>
      <c r="Y138" s="256" t="s">
        <v>3258</v>
      </c>
      <c r="Z138" s="256" t="s">
        <v>3258</v>
      </c>
      <c r="AA138" s="256" t="s">
        <v>3258</v>
      </c>
      <c r="AB138" s="256" t="s">
        <v>3258</v>
      </c>
      <c r="AC138" s="256" t="s">
        <v>3258</v>
      </c>
      <c r="AD138" s="256"/>
      <c r="AE138" s="245"/>
      <c r="AF138" s="256" t="s">
        <v>3258</v>
      </c>
      <c r="AG138" s="256" t="s">
        <v>2253</v>
      </c>
      <c r="AH138" s="256" t="s">
        <v>2253</v>
      </c>
      <c r="AI138" s="249" t="s">
        <v>2253</v>
      </c>
    </row>
    <row r="139" spans="1:35" ht="15" customHeight="1" x14ac:dyDescent="0.3">
      <c r="A139" s="260">
        <v>515968</v>
      </c>
      <c r="B139" s="261" t="s">
        <v>5157</v>
      </c>
      <c r="C139" s="261" t="s">
        <v>87</v>
      </c>
      <c r="D139" s="261" t="s">
        <v>353</v>
      </c>
      <c r="E139" s="261" t="s">
        <v>116</v>
      </c>
      <c r="F139" s="262">
        <v>35065</v>
      </c>
      <c r="G139" s="261" t="s">
        <v>136</v>
      </c>
      <c r="H139" s="261" t="s">
        <v>677</v>
      </c>
      <c r="I139" s="257" t="s">
        <v>553</v>
      </c>
      <c r="J139" s="249" t="s">
        <v>724</v>
      </c>
      <c r="K139" s="257" t="s">
        <v>3258</v>
      </c>
      <c r="L139" s="261"/>
      <c r="M139" s="257"/>
      <c r="N139" s="249">
        <v>2262</v>
      </c>
      <c r="O139" s="259">
        <v>45512</v>
      </c>
      <c r="P139" s="256">
        <v>70000</v>
      </c>
      <c r="Q139" s="249"/>
      <c r="R139" s="249"/>
      <c r="S139" s="249"/>
      <c r="T139" s="249"/>
      <c r="U139" s="249"/>
      <c r="V139" s="249"/>
      <c r="W139" s="249"/>
      <c r="X139" s="249"/>
      <c r="Y139" s="249"/>
      <c r="Z139" s="249"/>
      <c r="AA139" s="249"/>
      <c r="AB139" s="249"/>
      <c r="AC139" s="249"/>
      <c r="AD139" s="249"/>
      <c r="AE139" s="246"/>
      <c r="AF139" s="249"/>
      <c r="AG139" s="249"/>
      <c r="AH139" s="249"/>
      <c r="AI139" s="249"/>
    </row>
    <row r="140" spans="1:35" ht="15" customHeight="1" x14ac:dyDescent="0.3">
      <c r="A140" s="260">
        <v>515985</v>
      </c>
      <c r="B140" s="261" t="s">
        <v>782</v>
      </c>
      <c r="C140" s="261" t="s">
        <v>394</v>
      </c>
      <c r="D140" s="261" t="s">
        <v>362</v>
      </c>
      <c r="E140" s="261" t="s">
        <v>116</v>
      </c>
      <c r="F140" s="262">
        <v>34405</v>
      </c>
      <c r="G140" s="261" t="s">
        <v>150</v>
      </c>
      <c r="H140" s="261" t="s">
        <v>677</v>
      </c>
      <c r="I140" s="257" t="s">
        <v>553</v>
      </c>
      <c r="J140" s="261" t="s">
        <v>724</v>
      </c>
      <c r="K140" s="257"/>
      <c r="L140" s="256" t="s">
        <v>150</v>
      </c>
      <c r="M140" s="257"/>
      <c r="N140" s="249" t="s">
        <v>3258</v>
      </c>
      <c r="O140" s="259" t="s">
        <v>3258</v>
      </c>
      <c r="P140" s="256">
        <v>0</v>
      </c>
      <c r="Q140" s="261" t="s">
        <v>3258</v>
      </c>
      <c r="R140" s="261" t="s">
        <v>4373</v>
      </c>
      <c r="S140" s="261" t="s">
        <v>4374</v>
      </c>
      <c r="T140" s="261" t="s">
        <v>2372</v>
      </c>
      <c r="U140" s="261" t="s">
        <v>2270</v>
      </c>
      <c r="V140" s="261" t="s">
        <v>3258</v>
      </c>
      <c r="W140" s="261" t="s">
        <v>3258</v>
      </c>
      <c r="X140" s="261" t="s">
        <v>3258</v>
      </c>
      <c r="Y140" s="261" t="s">
        <v>3258</v>
      </c>
      <c r="Z140" s="261" t="s">
        <v>3258</v>
      </c>
      <c r="AA140" s="261" t="s">
        <v>3258</v>
      </c>
      <c r="AB140" s="261" t="s">
        <v>3258</v>
      </c>
      <c r="AC140" s="261" t="s">
        <v>3258</v>
      </c>
      <c r="AD140" s="261"/>
      <c r="AE140" s="245"/>
      <c r="AF140" s="261" t="s">
        <v>3258</v>
      </c>
      <c r="AG140" s="261" t="s">
        <v>3258</v>
      </c>
      <c r="AH140" s="261" t="s">
        <v>3258</v>
      </c>
      <c r="AI140" s="249"/>
    </row>
    <row r="141" spans="1:35" ht="15" customHeight="1" x14ac:dyDescent="0.3">
      <c r="A141" s="260">
        <v>516012</v>
      </c>
      <c r="B141" s="261" t="s">
        <v>5168</v>
      </c>
      <c r="C141" s="261" t="s">
        <v>65</v>
      </c>
      <c r="D141" s="261" t="s">
        <v>5169</v>
      </c>
      <c r="E141" s="261" t="s">
        <v>2275</v>
      </c>
      <c r="F141" s="262">
        <v>34335</v>
      </c>
      <c r="G141" s="261" t="s">
        <v>136</v>
      </c>
      <c r="H141" s="261" t="s">
        <v>677</v>
      </c>
      <c r="I141" s="257" t="s">
        <v>553</v>
      </c>
      <c r="J141" s="261" t="s">
        <v>2257</v>
      </c>
      <c r="K141" s="267">
        <v>2013</v>
      </c>
      <c r="L141" s="249"/>
      <c r="M141" s="257"/>
      <c r="N141" s="249">
        <v>2178</v>
      </c>
      <c r="O141" s="259">
        <v>45511</v>
      </c>
      <c r="P141" s="256">
        <v>70000</v>
      </c>
      <c r="Q141" s="249"/>
      <c r="R141" s="249"/>
      <c r="S141" s="249"/>
      <c r="T141" s="249"/>
      <c r="U141" s="249"/>
      <c r="V141" s="249"/>
      <c r="W141" s="249"/>
      <c r="X141" s="249"/>
      <c r="Y141" s="249"/>
      <c r="Z141" s="249"/>
      <c r="AA141" s="249"/>
      <c r="AB141" s="249"/>
      <c r="AC141" s="249"/>
      <c r="AD141" s="249"/>
      <c r="AE141" s="245"/>
      <c r="AF141" s="249"/>
      <c r="AG141" s="249"/>
      <c r="AH141" s="249"/>
      <c r="AI141" s="249"/>
    </row>
    <row r="142" spans="1:35" ht="15" customHeight="1" x14ac:dyDescent="0.3">
      <c r="A142" s="260">
        <v>516016</v>
      </c>
      <c r="B142" s="261" t="s">
        <v>1122</v>
      </c>
      <c r="C142" s="261" t="s">
        <v>312</v>
      </c>
      <c r="D142" s="261" t="s">
        <v>614</v>
      </c>
      <c r="E142" s="261" t="s">
        <v>2275</v>
      </c>
      <c r="F142" s="262">
        <v>33647</v>
      </c>
      <c r="G142" s="261" t="s">
        <v>2299</v>
      </c>
      <c r="H142" s="261" t="s">
        <v>677</v>
      </c>
      <c r="I142" s="257" t="s">
        <v>553</v>
      </c>
      <c r="J142" s="261" t="s">
        <v>2257</v>
      </c>
      <c r="K142" s="267">
        <v>1997</v>
      </c>
      <c r="L142" s="249"/>
      <c r="M142" s="257"/>
      <c r="N142" s="249" t="s">
        <v>3258</v>
      </c>
      <c r="O142" s="259" t="s">
        <v>3258</v>
      </c>
      <c r="P142" s="256">
        <v>0</v>
      </c>
      <c r="Q142" s="261" t="s">
        <v>3258</v>
      </c>
      <c r="R142" s="261" t="s">
        <v>4312</v>
      </c>
      <c r="S142" s="261" t="s">
        <v>3272</v>
      </c>
      <c r="T142" s="261" t="s">
        <v>2517</v>
      </c>
      <c r="U142" s="261" t="s">
        <v>2518</v>
      </c>
      <c r="V142" s="261" t="s">
        <v>3258</v>
      </c>
      <c r="W142" s="261" t="s">
        <v>3258</v>
      </c>
      <c r="X142" s="261" t="s">
        <v>3258</v>
      </c>
      <c r="Y142" s="261" t="s">
        <v>3258</v>
      </c>
      <c r="Z142" s="261" t="s">
        <v>3258</v>
      </c>
      <c r="AA142" s="261" t="s">
        <v>3258</v>
      </c>
      <c r="AB142" s="261" t="s">
        <v>3258</v>
      </c>
      <c r="AC142" s="261" t="s">
        <v>3258</v>
      </c>
      <c r="AD142" s="261"/>
      <c r="AE142" s="246"/>
      <c r="AF142" s="261" t="s">
        <v>3258</v>
      </c>
      <c r="AG142" s="261"/>
      <c r="AH142" s="261" t="s">
        <v>3258</v>
      </c>
      <c r="AI142" s="249"/>
    </row>
    <row r="143" spans="1:35" ht="15" customHeight="1" x14ac:dyDescent="0.3">
      <c r="A143" s="255">
        <v>516039</v>
      </c>
      <c r="B143" s="256" t="s">
        <v>1255</v>
      </c>
      <c r="C143" s="256" t="s">
        <v>660</v>
      </c>
      <c r="D143" s="256" t="s">
        <v>439</v>
      </c>
      <c r="E143" s="256" t="s">
        <v>116</v>
      </c>
      <c r="F143" s="256" t="s">
        <v>5075</v>
      </c>
      <c r="G143" s="256" t="s">
        <v>136</v>
      </c>
      <c r="H143" s="256" t="s">
        <v>677</v>
      </c>
      <c r="I143" s="257" t="s">
        <v>553</v>
      </c>
      <c r="J143" s="256" t="s">
        <v>137</v>
      </c>
      <c r="K143" s="258" t="s">
        <v>5115</v>
      </c>
      <c r="L143" s="249"/>
      <c r="M143" s="258"/>
      <c r="N143" s="249" t="s">
        <v>3258</v>
      </c>
      <c r="O143" s="259" t="s">
        <v>3258</v>
      </c>
      <c r="P143" s="256">
        <v>0</v>
      </c>
      <c r="Q143" s="256" t="s">
        <v>3258</v>
      </c>
      <c r="R143" s="256" t="s">
        <v>4551</v>
      </c>
      <c r="S143" s="256" t="s">
        <v>3458</v>
      </c>
      <c r="T143" s="256" t="s">
        <v>2391</v>
      </c>
      <c r="U143" s="256" t="s">
        <v>2259</v>
      </c>
      <c r="V143" s="256" t="s">
        <v>3258</v>
      </c>
      <c r="W143" s="256" t="s">
        <v>3258</v>
      </c>
      <c r="X143" s="256" t="s">
        <v>3258</v>
      </c>
      <c r="Y143" s="256" t="s">
        <v>3258</v>
      </c>
      <c r="Z143" s="256" t="s">
        <v>3258</v>
      </c>
      <c r="AA143" s="256" t="s">
        <v>3258</v>
      </c>
      <c r="AB143" s="256" t="s">
        <v>2253</v>
      </c>
      <c r="AC143" s="256" t="s">
        <v>3258</v>
      </c>
      <c r="AD143" s="256"/>
      <c r="AE143" s="246"/>
      <c r="AF143" s="256" t="s">
        <v>3258</v>
      </c>
      <c r="AG143" s="256" t="s">
        <v>2253</v>
      </c>
      <c r="AH143" s="256" t="s">
        <v>2253</v>
      </c>
      <c r="AI143" s="249" t="s">
        <v>2253</v>
      </c>
    </row>
    <row r="144" spans="1:35" ht="15" customHeight="1" x14ac:dyDescent="0.3">
      <c r="A144" s="260">
        <v>516069</v>
      </c>
      <c r="B144" s="261" t="s">
        <v>783</v>
      </c>
      <c r="C144" s="261" t="s">
        <v>265</v>
      </c>
      <c r="D144" s="261" t="s">
        <v>784</v>
      </c>
      <c r="E144" s="261" t="s">
        <v>116</v>
      </c>
      <c r="F144" s="262">
        <v>35065</v>
      </c>
      <c r="G144" s="261" t="s">
        <v>136</v>
      </c>
      <c r="H144" s="261" t="s">
        <v>677</v>
      </c>
      <c r="I144" s="257" t="s">
        <v>553</v>
      </c>
      <c r="J144" s="261" t="s">
        <v>139</v>
      </c>
      <c r="K144" s="257"/>
      <c r="L144" s="249"/>
      <c r="M144" s="257"/>
      <c r="N144" s="249" t="s">
        <v>3258</v>
      </c>
      <c r="O144" s="259" t="s">
        <v>3258</v>
      </c>
      <c r="P144" s="256">
        <v>0</v>
      </c>
      <c r="Q144" s="261" t="s">
        <v>3258</v>
      </c>
      <c r="R144" s="261" t="s">
        <v>3572</v>
      </c>
      <c r="S144" s="261" t="s">
        <v>3543</v>
      </c>
      <c r="T144" s="261" t="s">
        <v>2826</v>
      </c>
      <c r="U144" s="261" t="s">
        <v>2259</v>
      </c>
      <c r="V144" s="261" t="s">
        <v>3258</v>
      </c>
      <c r="W144" s="261" t="s">
        <v>3258</v>
      </c>
      <c r="X144" s="261" t="s">
        <v>3258</v>
      </c>
      <c r="Y144" s="261" t="s">
        <v>3258</v>
      </c>
      <c r="Z144" s="261" t="s">
        <v>3258</v>
      </c>
      <c r="AA144" s="261" t="s">
        <v>3258</v>
      </c>
      <c r="AB144" s="261" t="s">
        <v>3258</v>
      </c>
      <c r="AC144" s="261" t="s">
        <v>3258</v>
      </c>
      <c r="AD144" s="261"/>
      <c r="AE144" s="245"/>
      <c r="AF144" s="261" t="s">
        <v>3258</v>
      </c>
      <c r="AG144" s="261" t="s">
        <v>3258</v>
      </c>
      <c r="AH144" s="261" t="s">
        <v>3258</v>
      </c>
      <c r="AI144" s="249"/>
    </row>
    <row r="145" spans="1:35" ht="15" customHeight="1" x14ac:dyDescent="0.3">
      <c r="A145" s="260">
        <v>516070</v>
      </c>
      <c r="B145" s="261" t="s">
        <v>2086</v>
      </c>
      <c r="C145" s="261" t="s">
        <v>397</v>
      </c>
      <c r="D145" s="261" t="s">
        <v>436</v>
      </c>
      <c r="E145" s="261" t="s">
        <v>116</v>
      </c>
      <c r="F145" s="262">
        <v>34365</v>
      </c>
      <c r="G145" s="261" t="s">
        <v>2578</v>
      </c>
      <c r="H145" s="261" t="s">
        <v>677</v>
      </c>
      <c r="I145" s="257" t="s">
        <v>553</v>
      </c>
      <c r="J145" s="261" t="s">
        <v>139</v>
      </c>
      <c r="K145" s="267">
        <v>2012</v>
      </c>
      <c r="L145" s="249"/>
      <c r="M145" s="257"/>
      <c r="N145" s="249" t="s">
        <v>3258</v>
      </c>
      <c r="O145" s="259" t="s">
        <v>3258</v>
      </c>
      <c r="P145" s="256">
        <v>0</v>
      </c>
      <c r="Q145" s="261" t="s">
        <v>3258</v>
      </c>
      <c r="R145" s="261" t="s">
        <v>4552</v>
      </c>
      <c r="S145" s="261" t="s">
        <v>4553</v>
      </c>
      <c r="T145" s="261" t="s">
        <v>2967</v>
      </c>
      <c r="U145" s="261" t="s">
        <v>4554</v>
      </c>
      <c r="V145" s="261" t="s">
        <v>3258</v>
      </c>
      <c r="W145" s="261" t="s">
        <v>3258</v>
      </c>
      <c r="X145" s="261" t="s">
        <v>3258</v>
      </c>
      <c r="Y145" s="261" t="s">
        <v>3258</v>
      </c>
      <c r="Z145" s="261" t="s">
        <v>3258</v>
      </c>
      <c r="AA145" s="261" t="s">
        <v>3258</v>
      </c>
      <c r="AB145" s="261" t="s">
        <v>3258</v>
      </c>
      <c r="AC145" s="261" t="s">
        <v>3258</v>
      </c>
      <c r="AD145" s="261"/>
      <c r="AE145" s="245"/>
      <c r="AF145" s="261" t="s">
        <v>3258</v>
      </c>
      <c r="AG145" s="261" t="s">
        <v>3258</v>
      </c>
      <c r="AH145" s="261" t="s">
        <v>3258</v>
      </c>
      <c r="AI145" s="249" t="s">
        <v>2253</v>
      </c>
    </row>
    <row r="146" spans="1:35" ht="15" customHeight="1" x14ac:dyDescent="0.3">
      <c r="A146" s="260">
        <v>516072</v>
      </c>
      <c r="B146" s="261" t="s">
        <v>1123</v>
      </c>
      <c r="C146" s="261" t="s">
        <v>624</v>
      </c>
      <c r="D146" s="261" t="s">
        <v>515</v>
      </c>
      <c r="E146" s="261" t="s">
        <v>116</v>
      </c>
      <c r="F146" s="262">
        <v>34444</v>
      </c>
      <c r="G146" s="261" t="s">
        <v>136</v>
      </c>
      <c r="H146" s="261" t="s">
        <v>677</v>
      </c>
      <c r="I146" s="257" t="s">
        <v>553</v>
      </c>
      <c r="J146" s="249" t="s">
        <v>724</v>
      </c>
      <c r="K146" s="257" t="s">
        <v>3258</v>
      </c>
      <c r="L146" s="261"/>
      <c r="M146" s="257"/>
      <c r="N146" s="249" t="s">
        <v>3258</v>
      </c>
      <c r="O146" s="259" t="s">
        <v>3258</v>
      </c>
      <c r="P146" s="256">
        <v>0</v>
      </c>
      <c r="Q146" s="261" t="s">
        <v>3258</v>
      </c>
      <c r="R146" s="261" t="s">
        <v>4555</v>
      </c>
      <c r="S146" s="261" t="s">
        <v>3545</v>
      </c>
      <c r="T146" s="261" t="s">
        <v>2589</v>
      </c>
      <c r="U146" s="261" t="s">
        <v>2259</v>
      </c>
      <c r="V146" s="261" t="s">
        <v>3258</v>
      </c>
      <c r="W146" s="261" t="s">
        <v>3258</v>
      </c>
      <c r="X146" s="261" t="s">
        <v>3258</v>
      </c>
      <c r="Y146" s="261" t="s">
        <v>3258</v>
      </c>
      <c r="Z146" s="261" t="s">
        <v>3258</v>
      </c>
      <c r="AA146" s="261" t="s">
        <v>3258</v>
      </c>
      <c r="AB146" s="261" t="s">
        <v>3258</v>
      </c>
      <c r="AC146" s="261" t="s">
        <v>5212</v>
      </c>
      <c r="AD146" s="261"/>
      <c r="AE146" s="246"/>
      <c r="AF146" s="261" t="s">
        <v>3258</v>
      </c>
      <c r="AG146" s="261" t="s">
        <v>3258</v>
      </c>
      <c r="AH146" s="261" t="s">
        <v>3258</v>
      </c>
      <c r="AI146" s="249"/>
    </row>
    <row r="147" spans="1:35" ht="15" customHeight="1" x14ac:dyDescent="0.3">
      <c r="A147" s="260">
        <v>516111</v>
      </c>
      <c r="B147" s="261" t="s">
        <v>914</v>
      </c>
      <c r="C147" s="261" t="s">
        <v>334</v>
      </c>
      <c r="D147" s="261" t="s">
        <v>428</v>
      </c>
      <c r="E147" s="261" t="s">
        <v>116</v>
      </c>
      <c r="F147" s="262">
        <v>34335</v>
      </c>
      <c r="G147" s="261" t="s">
        <v>2731</v>
      </c>
      <c r="H147" s="261" t="s">
        <v>677</v>
      </c>
      <c r="I147" s="257" t="s">
        <v>553</v>
      </c>
      <c r="J147" s="261" t="s">
        <v>724</v>
      </c>
      <c r="K147" s="257"/>
      <c r="L147" s="249"/>
      <c r="M147" s="257"/>
      <c r="N147" s="249" t="s">
        <v>3258</v>
      </c>
      <c r="O147" s="259" t="s">
        <v>3258</v>
      </c>
      <c r="P147" s="256">
        <v>0</v>
      </c>
      <c r="Q147" s="261" t="s">
        <v>3258</v>
      </c>
      <c r="R147" s="261" t="s">
        <v>4375</v>
      </c>
      <c r="S147" s="261" t="s">
        <v>4376</v>
      </c>
      <c r="T147" s="261" t="s">
        <v>2827</v>
      </c>
      <c r="U147" s="261" t="s">
        <v>2828</v>
      </c>
      <c r="V147" s="261" t="s">
        <v>3258</v>
      </c>
      <c r="W147" s="261" t="s">
        <v>3258</v>
      </c>
      <c r="X147" s="261" t="s">
        <v>3258</v>
      </c>
      <c r="Y147" s="261" t="s">
        <v>3258</v>
      </c>
      <c r="Z147" s="261" t="s">
        <v>3258</v>
      </c>
      <c r="AA147" s="261" t="s">
        <v>3258</v>
      </c>
      <c r="AB147" s="261" t="s">
        <v>3258</v>
      </c>
      <c r="AC147" s="261" t="s">
        <v>3258</v>
      </c>
      <c r="AD147" s="261"/>
      <c r="AE147" s="245"/>
      <c r="AF147" s="261"/>
      <c r="AG147" s="261"/>
      <c r="AH147" s="261" t="s">
        <v>3258</v>
      </c>
      <c r="AI147" s="249" t="s">
        <v>2253</v>
      </c>
    </row>
    <row r="148" spans="1:35" ht="15" customHeight="1" x14ac:dyDescent="0.3">
      <c r="A148" s="260">
        <v>516115</v>
      </c>
      <c r="B148" s="261" t="s">
        <v>1124</v>
      </c>
      <c r="C148" s="261" t="s">
        <v>84</v>
      </c>
      <c r="D148" s="261" t="s">
        <v>417</v>
      </c>
      <c r="E148" s="261" t="s">
        <v>116</v>
      </c>
      <c r="F148" s="262">
        <v>32014</v>
      </c>
      <c r="G148" s="261" t="s">
        <v>136</v>
      </c>
      <c r="H148" s="261" t="s">
        <v>677</v>
      </c>
      <c r="I148" s="257" t="s">
        <v>553</v>
      </c>
      <c r="J148" s="261" t="s">
        <v>724</v>
      </c>
      <c r="K148" s="257"/>
      <c r="L148" s="249"/>
      <c r="M148" s="257"/>
      <c r="N148" s="249" t="s">
        <v>3258</v>
      </c>
      <c r="O148" s="259" t="s">
        <v>3258</v>
      </c>
      <c r="P148" s="256">
        <v>0</v>
      </c>
      <c r="Q148" s="261" t="s">
        <v>3258</v>
      </c>
      <c r="R148" s="261" t="s">
        <v>4316</v>
      </c>
      <c r="S148" s="261" t="s">
        <v>4317</v>
      </c>
      <c r="T148" s="261" t="s">
        <v>2464</v>
      </c>
      <c r="U148" s="261" t="s">
        <v>2259</v>
      </c>
      <c r="V148" s="261"/>
      <c r="W148" s="261"/>
      <c r="X148" s="261"/>
      <c r="Y148" s="261"/>
      <c r="Z148" s="261"/>
      <c r="AA148" s="261"/>
      <c r="AB148" s="261"/>
      <c r="AC148" s="261"/>
      <c r="AD148" s="261"/>
      <c r="AE148" s="245"/>
      <c r="AF148" s="261"/>
      <c r="AG148" s="261"/>
      <c r="AH148" s="261"/>
      <c r="AI148" s="249"/>
    </row>
    <row r="149" spans="1:35" ht="15" customHeight="1" x14ac:dyDescent="0.3">
      <c r="A149" s="260">
        <v>516135</v>
      </c>
      <c r="B149" s="261" t="s">
        <v>785</v>
      </c>
      <c r="C149" s="261" t="s">
        <v>786</v>
      </c>
      <c r="D149" s="261" t="s">
        <v>748</v>
      </c>
      <c r="E149" s="261" t="s">
        <v>116</v>
      </c>
      <c r="F149" s="262">
        <v>33696</v>
      </c>
      <c r="G149" s="261" t="s">
        <v>136</v>
      </c>
      <c r="H149" s="261" t="s">
        <v>677</v>
      </c>
      <c r="I149" s="257" t="s">
        <v>553</v>
      </c>
      <c r="J149" s="261" t="s">
        <v>724</v>
      </c>
      <c r="K149" s="257"/>
      <c r="L149" s="249"/>
      <c r="M149" s="257"/>
      <c r="N149" s="249">
        <v>2096</v>
      </c>
      <c r="O149" s="259">
        <v>45509</v>
      </c>
      <c r="P149" s="256">
        <v>60000</v>
      </c>
      <c r="Q149" s="261" t="s">
        <v>3258</v>
      </c>
      <c r="R149" s="261" t="s">
        <v>4377</v>
      </c>
      <c r="S149" s="261" t="s">
        <v>4556</v>
      </c>
      <c r="T149" s="261" t="s">
        <v>2829</v>
      </c>
      <c r="U149" s="261" t="s">
        <v>2259</v>
      </c>
      <c r="V149" s="261" t="s">
        <v>3258</v>
      </c>
      <c r="W149" s="261" t="s">
        <v>3258</v>
      </c>
      <c r="X149" s="261" t="s">
        <v>3258</v>
      </c>
      <c r="Y149" s="261" t="s">
        <v>3258</v>
      </c>
      <c r="Z149" s="261" t="s">
        <v>3258</v>
      </c>
      <c r="AA149" s="261" t="s">
        <v>3258</v>
      </c>
      <c r="AB149" s="261" t="s">
        <v>3258</v>
      </c>
      <c r="AC149" s="261" t="s">
        <v>3258</v>
      </c>
      <c r="AD149" s="261"/>
      <c r="AE149" s="245"/>
      <c r="AF149" s="261" t="s">
        <v>3258</v>
      </c>
      <c r="AG149" s="261" t="s">
        <v>3258</v>
      </c>
      <c r="AH149" s="261" t="s">
        <v>3258</v>
      </c>
      <c r="AI149" s="249"/>
    </row>
    <row r="150" spans="1:35" ht="15" customHeight="1" x14ac:dyDescent="0.3">
      <c r="A150" s="260">
        <v>516171</v>
      </c>
      <c r="B150" s="261" t="s">
        <v>915</v>
      </c>
      <c r="C150" s="261" t="s">
        <v>81</v>
      </c>
      <c r="D150" s="261" t="s">
        <v>522</v>
      </c>
      <c r="E150" s="261" t="s">
        <v>116</v>
      </c>
      <c r="F150" s="262">
        <v>32162</v>
      </c>
      <c r="G150" s="261" t="s">
        <v>2394</v>
      </c>
      <c r="H150" s="261" t="s">
        <v>677</v>
      </c>
      <c r="I150" s="257" t="s">
        <v>553</v>
      </c>
      <c r="J150" s="261" t="s">
        <v>724</v>
      </c>
      <c r="K150" s="267">
        <v>2005</v>
      </c>
      <c r="L150" s="249"/>
      <c r="M150" s="257"/>
      <c r="N150" s="249" t="s">
        <v>3258</v>
      </c>
      <c r="O150" s="259" t="s">
        <v>3258</v>
      </c>
      <c r="P150" s="256">
        <v>0</v>
      </c>
      <c r="Q150" s="261" t="s">
        <v>3258</v>
      </c>
      <c r="R150" s="261" t="s">
        <v>4378</v>
      </c>
      <c r="S150" s="261" t="s">
        <v>3540</v>
      </c>
      <c r="T150" s="261" t="s">
        <v>4557</v>
      </c>
      <c r="U150" s="261" t="s">
        <v>2259</v>
      </c>
      <c r="V150" s="261" t="s">
        <v>3258</v>
      </c>
      <c r="W150" s="261" t="s">
        <v>3258</v>
      </c>
      <c r="X150" s="261" t="s">
        <v>3258</v>
      </c>
      <c r="Y150" s="261" t="s">
        <v>3258</v>
      </c>
      <c r="Z150" s="261" t="s">
        <v>3258</v>
      </c>
      <c r="AA150" s="261" t="s">
        <v>3258</v>
      </c>
      <c r="AB150" s="261" t="s">
        <v>3258</v>
      </c>
      <c r="AC150" s="261" t="s">
        <v>3258</v>
      </c>
      <c r="AD150" s="261"/>
      <c r="AE150" s="245"/>
      <c r="AF150" s="261" t="s">
        <v>3258</v>
      </c>
      <c r="AG150" s="261" t="s">
        <v>3258</v>
      </c>
      <c r="AH150" s="261" t="s">
        <v>3258</v>
      </c>
      <c r="AI150" s="249"/>
    </row>
    <row r="151" spans="1:35" ht="15" customHeight="1" x14ac:dyDescent="0.3">
      <c r="A151" s="260">
        <v>516180</v>
      </c>
      <c r="B151" s="261" t="s">
        <v>788</v>
      </c>
      <c r="C151" s="261" t="s">
        <v>88</v>
      </c>
      <c r="D151" s="261" t="s">
        <v>466</v>
      </c>
      <c r="E151" s="261" t="s">
        <v>116</v>
      </c>
      <c r="F151" s="262">
        <v>35080</v>
      </c>
      <c r="G151" s="261" t="s">
        <v>136</v>
      </c>
      <c r="H151" s="261" t="s">
        <v>677</v>
      </c>
      <c r="I151" s="257" t="s">
        <v>553</v>
      </c>
      <c r="J151" s="261" t="s">
        <v>137</v>
      </c>
      <c r="K151" s="257" t="s">
        <v>3258</v>
      </c>
      <c r="L151" s="261"/>
      <c r="M151" s="257"/>
      <c r="N151" s="249" t="s">
        <v>3258</v>
      </c>
      <c r="O151" s="259" t="s">
        <v>3258</v>
      </c>
      <c r="P151" s="256">
        <v>0</v>
      </c>
      <c r="Q151" s="261" t="s">
        <v>3258</v>
      </c>
      <c r="R151" s="261" t="s">
        <v>4174</v>
      </c>
      <c r="S151" s="261" t="s">
        <v>3366</v>
      </c>
      <c r="T151" s="261" t="s">
        <v>2565</v>
      </c>
      <c r="U151" s="261" t="s">
        <v>2259</v>
      </c>
      <c r="V151" s="261" t="s">
        <v>3258</v>
      </c>
      <c r="W151" s="261" t="s">
        <v>3258</v>
      </c>
      <c r="X151" s="261" t="s">
        <v>3258</v>
      </c>
      <c r="Y151" s="261" t="s">
        <v>3258</v>
      </c>
      <c r="Z151" s="261" t="s">
        <v>3258</v>
      </c>
      <c r="AA151" s="261" t="s">
        <v>3258</v>
      </c>
      <c r="AB151" s="261" t="s">
        <v>3258</v>
      </c>
      <c r="AC151" s="261" t="s">
        <v>3258</v>
      </c>
      <c r="AD151" s="261"/>
      <c r="AE151" s="245"/>
      <c r="AF151" s="261"/>
      <c r="AG151" s="261" t="s">
        <v>3258</v>
      </c>
      <c r="AH151" s="261" t="s">
        <v>3258</v>
      </c>
      <c r="AI151" s="249"/>
    </row>
    <row r="152" spans="1:35" ht="15" customHeight="1" x14ac:dyDescent="0.3">
      <c r="A152" s="260">
        <v>516216</v>
      </c>
      <c r="B152" s="261" t="s">
        <v>2151</v>
      </c>
      <c r="C152" s="261" t="s">
        <v>390</v>
      </c>
      <c r="D152" s="261" t="s">
        <v>770</v>
      </c>
      <c r="E152" s="261" t="s">
        <v>116</v>
      </c>
      <c r="F152" s="262">
        <v>33649</v>
      </c>
      <c r="G152" s="261" t="s">
        <v>136</v>
      </c>
      <c r="H152" s="261" t="s">
        <v>677</v>
      </c>
      <c r="I152" s="257" t="s">
        <v>553</v>
      </c>
      <c r="J152" s="261" t="s">
        <v>139</v>
      </c>
      <c r="K152" s="257"/>
      <c r="L152" s="256" t="s">
        <v>151</v>
      </c>
      <c r="M152" s="257"/>
      <c r="N152" s="249" t="s">
        <v>3258</v>
      </c>
      <c r="O152" s="259" t="s">
        <v>3258</v>
      </c>
      <c r="P152" s="256">
        <v>0</v>
      </c>
      <c r="Q152" s="249"/>
      <c r="R152" s="249"/>
      <c r="S152" s="249"/>
      <c r="T152" s="249"/>
      <c r="U152" s="249"/>
      <c r="V152" s="249"/>
      <c r="W152" s="249"/>
      <c r="X152" s="249"/>
      <c r="Y152" s="249"/>
      <c r="Z152" s="249"/>
      <c r="AA152" s="249"/>
      <c r="AB152" s="249"/>
      <c r="AC152" s="249"/>
      <c r="AD152" s="249"/>
      <c r="AE152" s="246"/>
      <c r="AF152" s="249"/>
      <c r="AG152" s="249"/>
      <c r="AH152" s="249"/>
      <c r="AI152" s="249"/>
    </row>
    <row r="153" spans="1:35" ht="15" customHeight="1" x14ac:dyDescent="0.3">
      <c r="A153" s="260">
        <v>516221</v>
      </c>
      <c r="B153" s="261" t="s">
        <v>5195</v>
      </c>
      <c r="C153" s="261" t="s">
        <v>83</v>
      </c>
      <c r="D153" s="261" t="s">
        <v>444</v>
      </c>
      <c r="E153" s="261" t="s">
        <v>116</v>
      </c>
      <c r="F153" s="262">
        <v>32212</v>
      </c>
      <c r="G153" s="261" t="s">
        <v>136</v>
      </c>
      <c r="H153" s="261" t="s">
        <v>677</v>
      </c>
      <c r="I153" s="257" t="s">
        <v>553</v>
      </c>
      <c r="J153" s="261" t="s">
        <v>724</v>
      </c>
      <c r="K153" s="257"/>
      <c r="L153" s="249"/>
      <c r="M153" s="257"/>
      <c r="N153" s="249" t="s">
        <v>3258</v>
      </c>
      <c r="O153" s="259" t="s">
        <v>3258</v>
      </c>
      <c r="P153" s="256">
        <v>0</v>
      </c>
      <c r="Q153" s="249"/>
      <c r="R153" s="249"/>
      <c r="S153" s="249"/>
      <c r="T153" s="249"/>
      <c r="U153" s="249"/>
      <c r="V153" s="249"/>
      <c r="W153" s="249"/>
      <c r="X153" s="249"/>
      <c r="Y153" s="249"/>
      <c r="Z153" s="249"/>
      <c r="AA153" s="249"/>
      <c r="AB153" s="249"/>
      <c r="AC153" s="249"/>
      <c r="AD153" s="249"/>
      <c r="AE153" s="246"/>
      <c r="AF153" s="249"/>
      <c r="AG153" s="249"/>
      <c r="AH153" s="249"/>
      <c r="AI153" s="249"/>
    </row>
    <row r="154" spans="1:35" ht="15" customHeight="1" x14ac:dyDescent="0.3">
      <c r="A154" s="260">
        <v>516240</v>
      </c>
      <c r="B154" s="261" t="s">
        <v>5196</v>
      </c>
      <c r="C154" s="261" t="s">
        <v>66</v>
      </c>
      <c r="D154" s="261" t="s">
        <v>638</v>
      </c>
      <c r="E154" s="261" t="s">
        <v>2275</v>
      </c>
      <c r="F154" s="262">
        <v>31325</v>
      </c>
      <c r="G154" s="261" t="s">
        <v>5197</v>
      </c>
      <c r="H154" s="261" t="s">
        <v>677</v>
      </c>
      <c r="I154" s="257" t="s">
        <v>553</v>
      </c>
      <c r="J154" s="261" t="s">
        <v>724</v>
      </c>
      <c r="K154" s="257"/>
      <c r="L154" s="249"/>
      <c r="M154" s="257"/>
      <c r="N154" s="249">
        <v>2173</v>
      </c>
      <c r="O154" s="259">
        <v>45511</v>
      </c>
      <c r="P154" s="256">
        <v>105000</v>
      </c>
      <c r="Q154" s="249"/>
      <c r="R154" s="249"/>
      <c r="S154" s="249"/>
      <c r="T154" s="249"/>
      <c r="U154" s="249"/>
      <c r="V154" s="249"/>
      <c r="W154" s="249"/>
      <c r="X154" s="249"/>
      <c r="Y154" s="249"/>
      <c r="Z154" s="249"/>
      <c r="AA154" s="249"/>
      <c r="AB154" s="249"/>
      <c r="AC154" s="249"/>
      <c r="AD154" s="249"/>
      <c r="AE154" s="245"/>
      <c r="AF154" s="249"/>
      <c r="AG154" s="249"/>
      <c r="AH154" s="249"/>
      <c r="AI154" s="249"/>
    </row>
    <row r="155" spans="1:35" ht="15" customHeight="1" x14ac:dyDescent="0.3">
      <c r="A155" s="260">
        <v>516270</v>
      </c>
      <c r="B155" s="261" t="s">
        <v>1691</v>
      </c>
      <c r="C155" s="261" t="s">
        <v>1687</v>
      </c>
      <c r="D155" s="261" t="s">
        <v>1434</v>
      </c>
      <c r="E155" s="261" t="s">
        <v>116</v>
      </c>
      <c r="F155" s="262">
        <v>34881</v>
      </c>
      <c r="G155" s="261" t="s">
        <v>2493</v>
      </c>
      <c r="H155" s="261" t="s">
        <v>677</v>
      </c>
      <c r="I155" s="257" t="s">
        <v>553</v>
      </c>
      <c r="J155" s="261" t="s">
        <v>137</v>
      </c>
      <c r="K155" s="260">
        <v>2013</v>
      </c>
      <c r="M155" s="257"/>
      <c r="N155" s="249" t="s">
        <v>3258</v>
      </c>
      <c r="O155" s="259" t="s">
        <v>3258</v>
      </c>
      <c r="P155" s="256">
        <v>0</v>
      </c>
      <c r="Q155" s="261" t="s">
        <v>3258</v>
      </c>
      <c r="R155" s="261" t="s">
        <v>4109</v>
      </c>
      <c r="S155" s="261" t="s">
        <v>4110</v>
      </c>
      <c r="T155" s="261" t="s">
        <v>2527</v>
      </c>
      <c r="U155" s="261" t="s">
        <v>2528</v>
      </c>
      <c r="V155" s="261" t="s">
        <v>3258</v>
      </c>
      <c r="W155" s="261" t="s">
        <v>3258</v>
      </c>
      <c r="X155" s="261" t="s">
        <v>3258</v>
      </c>
      <c r="Y155" s="261" t="s">
        <v>3258</v>
      </c>
      <c r="Z155" s="261" t="s">
        <v>3258</v>
      </c>
      <c r="AA155" s="261" t="s">
        <v>3258</v>
      </c>
      <c r="AB155" s="261" t="s">
        <v>3258</v>
      </c>
      <c r="AC155" s="261" t="s">
        <v>3258</v>
      </c>
      <c r="AD155" s="261"/>
      <c r="AE155" s="246"/>
      <c r="AF155" s="261" t="s">
        <v>3258</v>
      </c>
      <c r="AG155" s="261" t="s">
        <v>3258</v>
      </c>
      <c r="AH155" s="261" t="s">
        <v>3258</v>
      </c>
      <c r="AI155" s="249"/>
    </row>
    <row r="156" spans="1:35" ht="15" customHeight="1" x14ac:dyDescent="0.3">
      <c r="A156" s="260">
        <v>516295</v>
      </c>
      <c r="B156" s="261" t="s">
        <v>1707</v>
      </c>
      <c r="C156" s="261" t="s">
        <v>1466</v>
      </c>
      <c r="D156" s="261" t="s">
        <v>1706</v>
      </c>
      <c r="E156" s="261" t="s">
        <v>116</v>
      </c>
      <c r="F156" s="262">
        <v>31181</v>
      </c>
      <c r="G156" s="261" t="s">
        <v>150</v>
      </c>
      <c r="H156" s="261" t="s">
        <v>677</v>
      </c>
      <c r="I156" s="257" t="s">
        <v>553</v>
      </c>
      <c r="J156" s="261" t="s">
        <v>724</v>
      </c>
      <c r="K156" s="261"/>
      <c r="L156" s="258" t="s">
        <v>150</v>
      </c>
      <c r="M156" s="257"/>
      <c r="N156" s="249" t="s">
        <v>3258</v>
      </c>
      <c r="O156" s="259" t="s">
        <v>3258</v>
      </c>
      <c r="P156" s="256">
        <v>0</v>
      </c>
      <c r="Q156" s="261" t="s">
        <v>3258</v>
      </c>
      <c r="R156" s="261" t="s">
        <v>4379</v>
      </c>
      <c r="S156" s="261" t="s">
        <v>4544</v>
      </c>
      <c r="T156" s="261" t="s">
        <v>2825</v>
      </c>
      <c r="U156" s="261" t="s">
        <v>2270</v>
      </c>
      <c r="V156" s="261" t="s">
        <v>3258</v>
      </c>
      <c r="W156" s="261" t="s">
        <v>3258</v>
      </c>
      <c r="X156" s="261" t="s">
        <v>3258</v>
      </c>
      <c r="Y156" s="261" t="s">
        <v>3258</v>
      </c>
      <c r="Z156" s="261" t="s">
        <v>3258</v>
      </c>
      <c r="AA156" s="261" t="s">
        <v>3258</v>
      </c>
      <c r="AB156" s="261" t="s">
        <v>3258</v>
      </c>
      <c r="AC156" s="261" t="s">
        <v>3258</v>
      </c>
      <c r="AD156" s="261"/>
      <c r="AE156" s="246"/>
      <c r="AF156" s="261" t="s">
        <v>3258</v>
      </c>
      <c r="AG156" s="261" t="s">
        <v>3258</v>
      </c>
      <c r="AH156" s="261" t="s">
        <v>3258</v>
      </c>
      <c r="AI156" s="249"/>
    </row>
    <row r="157" spans="1:35" ht="15" customHeight="1" x14ac:dyDescent="0.3">
      <c r="A157" s="260">
        <v>516300</v>
      </c>
      <c r="B157" s="261" t="s">
        <v>1125</v>
      </c>
      <c r="C157" s="261" t="s">
        <v>617</v>
      </c>
      <c r="D157" s="261" t="s">
        <v>498</v>
      </c>
      <c r="E157" s="261" t="s">
        <v>116</v>
      </c>
      <c r="F157" s="262">
        <v>34234</v>
      </c>
      <c r="G157" s="261" t="s">
        <v>2394</v>
      </c>
      <c r="H157" s="261" t="s">
        <v>677</v>
      </c>
      <c r="I157" s="257" t="s">
        <v>553</v>
      </c>
      <c r="J157" s="261" t="s">
        <v>724</v>
      </c>
      <c r="K157" s="260">
        <v>2013</v>
      </c>
      <c r="M157" s="257"/>
      <c r="N157" s="249" t="s">
        <v>3258</v>
      </c>
      <c r="O157" s="259" t="s">
        <v>3258</v>
      </c>
      <c r="P157" s="256">
        <v>0</v>
      </c>
      <c r="Q157" s="261" t="s">
        <v>3258</v>
      </c>
      <c r="R157" s="261" t="s">
        <v>4380</v>
      </c>
      <c r="S157" s="261" t="s">
        <v>3300</v>
      </c>
      <c r="T157" s="261" t="s">
        <v>2267</v>
      </c>
      <c r="U157" s="261" t="s">
        <v>2259</v>
      </c>
      <c r="V157" s="261" t="s">
        <v>3258</v>
      </c>
      <c r="W157" s="261" t="s">
        <v>3258</v>
      </c>
      <c r="X157" s="261" t="s">
        <v>3258</v>
      </c>
      <c r="Y157" s="261" t="s">
        <v>3258</v>
      </c>
      <c r="Z157" s="261" t="s">
        <v>3258</v>
      </c>
      <c r="AA157" s="261" t="s">
        <v>3258</v>
      </c>
      <c r="AB157" s="261" t="s">
        <v>3258</v>
      </c>
      <c r="AC157" s="261" t="s">
        <v>3258</v>
      </c>
      <c r="AD157" s="261"/>
      <c r="AE157" s="245"/>
      <c r="AF157" s="261" t="s">
        <v>3258</v>
      </c>
      <c r="AG157" s="261" t="s">
        <v>3258</v>
      </c>
      <c r="AH157" s="261" t="s">
        <v>3258</v>
      </c>
      <c r="AI157" s="249"/>
    </row>
    <row r="158" spans="1:35" ht="15" customHeight="1" x14ac:dyDescent="0.3">
      <c r="A158" s="260">
        <v>516342</v>
      </c>
      <c r="B158" s="261" t="s">
        <v>1126</v>
      </c>
      <c r="C158" s="261" t="s">
        <v>616</v>
      </c>
      <c r="D158" s="261" t="s">
        <v>1127</v>
      </c>
      <c r="E158" s="261" t="s">
        <v>116</v>
      </c>
      <c r="F158" s="262">
        <v>32804</v>
      </c>
      <c r="G158" s="261" t="s">
        <v>2832</v>
      </c>
      <c r="H158" s="261" t="s">
        <v>677</v>
      </c>
      <c r="I158" s="257" t="s">
        <v>553</v>
      </c>
      <c r="J158" s="249" t="s">
        <v>724</v>
      </c>
      <c r="K158" s="261" t="s">
        <v>3258</v>
      </c>
      <c r="L158" s="257"/>
      <c r="M158" s="257"/>
      <c r="N158" s="249" t="s">
        <v>3258</v>
      </c>
      <c r="O158" s="259" t="s">
        <v>3258</v>
      </c>
      <c r="P158" s="256">
        <v>0</v>
      </c>
      <c r="Q158" s="261" t="s">
        <v>3258</v>
      </c>
      <c r="R158" s="261" t="s">
        <v>4381</v>
      </c>
      <c r="S158" s="261" t="s">
        <v>4382</v>
      </c>
      <c r="T158" s="261" t="s">
        <v>2833</v>
      </c>
      <c r="U158" s="261" t="s">
        <v>2834</v>
      </c>
      <c r="V158" s="261" t="s">
        <v>3258</v>
      </c>
      <c r="W158" s="261" t="s">
        <v>3258</v>
      </c>
      <c r="X158" s="261" t="s">
        <v>3258</v>
      </c>
      <c r="Y158" s="261" t="s">
        <v>3258</v>
      </c>
      <c r="Z158" s="261" t="s">
        <v>3258</v>
      </c>
      <c r="AA158" s="261" t="s">
        <v>3258</v>
      </c>
      <c r="AB158" s="261" t="s">
        <v>3258</v>
      </c>
      <c r="AC158" s="261" t="s">
        <v>3258</v>
      </c>
      <c r="AD158" s="261"/>
      <c r="AE158" s="245"/>
      <c r="AF158" s="261" t="s">
        <v>3258</v>
      </c>
      <c r="AG158" s="261" t="s">
        <v>3258</v>
      </c>
      <c r="AH158" s="261" t="s">
        <v>3258</v>
      </c>
      <c r="AI158" s="249"/>
    </row>
    <row r="159" spans="1:35" ht="15" customHeight="1" x14ac:dyDescent="0.3">
      <c r="A159" s="260">
        <v>516357</v>
      </c>
      <c r="B159" s="261" t="s">
        <v>1258</v>
      </c>
      <c r="C159" s="261" t="s">
        <v>96</v>
      </c>
      <c r="D159" s="261" t="s">
        <v>1108</v>
      </c>
      <c r="E159" s="261" t="s">
        <v>116</v>
      </c>
      <c r="F159" s="262">
        <v>31432</v>
      </c>
      <c r="G159" s="261" t="s">
        <v>2835</v>
      </c>
      <c r="H159" s="261" t="s">
        <v>677</v>
      </c>
      <c r="I159" s="257" t="s">
        <v>553</v>
      </c>
      <c r="J159" s="261" t="s">
        <v>139</v>
      </c>
      <c r="K159" s="261"/>
      <c r="L159" s="258" t="s">
        <v>151</v>
      </c>
      <c r="M159" s="257"/>
      <c r="N159" s="249" t="s">
        <v>3258</v>
      </c>
      <c r="O159" s="259" t="s">
        <v>3258</v>
      </c>
      <c r="P159" s="256">
        <v>0</v>
      </c>
      <c r="Q159" s="261" t="s">
        <v>3258</v>
      </c>
      <c r="R159" s="261" t="s">
        <v>3574</v>
      </c>
      <c r="S159" s="261" t="s">
        <v>3403</v>
      </c>
      <c r="T159" s="261" t="s">
        <v>2836</v>
      </c>
      <c r="U159" s="261" t="s">
        <v>2259</v>
      </c>
      <c r="V159" s="261" t="s">
        <v>3258</v>
      </c>
      <c r="W159" s="261" t="s">
        <v>3258</v>
      </c>
      <c r="X159" s="261" t="s">
        <v>3258</v>
      </c>
      <c r="Y159" s="261" t="s">
        <v>3258</v>
      </c>
      <c r="Z159" s="261" t="s">
        <v>3258</v>
      </c>
      <c r="AA159" s="261" t="s">
        <v>3258</v>
      </c>
      <c r="AB159" s="261" t="s">
        <v>3258</v>
      </c>
      <c r="AC159" s="261" t="s">
        <v>3258</v>
      </c>
      <c r="AD159" s="261"/>
      <c r="AE159" s="245"/>
      <c r="AF159" s="261" t="s">
        <v>3258</v>
      </c>
      <c r="AG159" s="261" t="s">
        <v>3258</v>
      </c>
      <c r="AH159" s="261" t="s">
        <v>3258</v>
      </c>
      <c r="AI159" s="249" t="s">
        <v>2253</v>
      </c>
    </row>
    <row r="160" spans="1:35" ht="15" customHeight="1" x14ac:dyDescent="0.3">
      <c r="A160" s="255">
        <v>516399</v>
      </c>
      <c r="B160" s="256" t="s">
        <v>1128</v>
      </c>
      <c r="C160" s="256" t="s">
        <v>65</v>
      </c>
      <c r="D160" s="256" t="s">
        <v>469</v>
      </c>
      <c r="E160" s="256" t="s">
        <v>3258</v>
      </c>
      <c r="F160" s="256" t="s">
        <v>3258</v>
      </c>
      <c r="G160" s="256" t="s">
        <v>3258</v>
      </c>
      <c r="H160" s="256"/>
      <c r="I160" s="257" t="s">
        <v>553</v>
      </c>
      <c r="J160" s="249"/>
      <c r="K160" s="256" t="s">
        <v>3258</v>
      </c>
      <c r="L160" s="258" t="s">
        <v>3258</v>
      </c>
      <c r="M160" s="258" t="s">
        <v>3258</v>
      </c>
      <c r="N160" s="249" t="s">
        <v>3258</v>
      </c>
      <c r="O160" s="259" t="s">
        <v>3258</v>
      </c>
      <c r="P160" s="256">
        <v>0</v>
      </c>
      <c r="Q160" s="256" t="s">
        <v>3258</v>
      </c>
      <c r="R160" s="256" t="s">
        <v>3258</v>
      </c>
      <c r="S160" s="256" t="s">
        <v>3258</v>
      </c>
      <c r="T160" s="256" t="s">
        <v>3258</v>
      </c>
      <c r="U160" s="256" t="s">
        <v>3258</v>
      </c>
      <c r="V160" s="256" t="s">
        <v>3258</v>
      </c>
      <c r="W160" s="256" t="s">
        <v>3258</v>
      </c>
      <c r="X160" s="256" t="s">
        <v>3258</v>
      </c>
      <c r="Y160" s="256" t="s">
        <v>3258</v>
      </c>
      <c r="Z160" s="256" t="s">
        <v>3258</v>
      </c>
      <c r="AA160" s="256" t="s">
        <v>3258</v>
      </c>
      <c r="AB160" s="256" t="s">
        <v>2253</v>
      </c>
      <c r="AC160" s="256" t="s">
        <v>3258</v>
      </c>
      <c r="AD160" s="256"/>
      <c r="AE160" s="245"/>
      <c r="AF160" s="256"/>
      <c r="AG160" s="256" t="s">
        <v>2253</v>
      </c>
      <c r="AH160" s="256" t="s">
        <v>2253</v>
      </c>
      <c r="AI160" s="249" t="s">
        <v>2253</v>
      </c>
    </row>
    <row r="161" spans="1:35" ht="15" customHeight="1" x14ac:dyDescent="0.3">
      <c r="A161" s="260">
        <v>516416</v>
      </c>
      <c r="B161" s="261" t="s">
        <v>5201</v>
      </c>
      <c r="C161" s="261" t="s">
        <v>100</v>
      </c>
      <c r="D161" s="261" t="s">
        <v>346</v>
      </c>
      <c r="E161" s="261" t="s">
        <v>116</v>
      </c>
      <c r="F161" s="262">
        <v>33989</v>
      </c>
      <c r="G161" s="261" t="s">
        <v>2539</v>
      </c>
      <c r="H161" s="261" t="s">
        <v>677</v>
      </c>
      <c r="I161" s="257" t="s">
        <v>553</v>
      </c>
      <c r="J161" s="261" t="s">
        <v>724</v>
      </c>
      <c r="K161" s="261"/>
      <c r="M161" s="257"/>
      <c r="N161" s="249" t="s">
        <v>3258</v>
      </c>
      <c r="O161" s="259" t="s">
        <v>3258</v>
      </c>
      <c r="P161" s="256">
        <v>0</v>
      </c>
      <c r="Q161" s="249"/>
      <c r="R161" s="249"/>
      <c r="S161" s="249"/>
      <c r="T161" s="249"/>
      <c r="U161" s="249"/>
      <c r="V161" s="249"/>
      <c r="W161" s="249"/>
      <c r="X161" s="249"/>
      <c r="Y161" s="249"/>
      <c r="Z161" s="249"/>
      <c r="AA161" s="249"/>
      <c r="AB161" s="249"/>
      <c r="AC161" s="249"/>
      <c r="AD161" s="249"/>
      <c r="AE161" s="246"/>
      <c r="AF161" s="249"/>
      <c r="AG161" s="249"/>
      <c r="AH161" s="249"/>
      <c r="AI161" s="249" t="s">
        <v>2253</v>
      </c>
    </row>
    <row r="162" spans="1:35" ht="15" customHeight="1" x14ac:dyDescent="0.3">
      <c r="A162" s="249">
        <v>516427</v>
      </c>
      <c r="B162" s="249" t="s">
        <v>5323</v>
      </c>
      <c r="C162" s="249" t="s">
        <v>66</v>
      </c>
      <c r="D162" s="249" t="s">
        <v>509</v>
      </c>
      <c r="E162" s="249" t="s">
        <v>116</v>
      </c>
      <c r="F162" s="308">
        <v>34335</v>
      </c>
      <c r="G162" s="249" t="s">
        <v>136</v>
      </c>
      <c r="H162" s="249" t="s">
        <v>677</v>
      </c>
      <c r="I162" t="s">
        <v>553</v>
      </c>
      <c r="J162" s="249" t="s">
        <v>724</v>
      </c>
      <c r="K162" s="249">
        <v>2012</v>
      </c>
      <c r="L162" t="s">
        <v>136</v>
      </c>
      <c r="N162" s="249" t="s">
        <v>3258</v>
      </c>
      <c r="O162" s="259" t="s">
        <v>3258</v>
      </c>
      <c r="P162" s="256">
        <v>0</v>
      </c>
      <c r="Q162" s="249"/>
      <c r="R162" s="249"/>
      <c r="S162" s="249"/>
      <c r="T162" s="249"/>
      <c r="U162" s="249"/>
      <c r="V162" s="249"/>
      <c r="W162" s="249"/>
      <c r="X162" s="249"/>
      <c r="Y162" s="249"/>
      <c r="Z162" s="249"/>
      <c r="AA162" s="249"/>
      <c r="AB162" s="249"/>
      <c r="AC162" s="249"/>
      <c r="AD162" s="249"/>
      <c r="AE162" s="249"/>
      <c r="AF162" s="249"/>
      <c r="AG162" s="249"/>
      <c r="AH162" s="249"/>
      <c r="AI162" s="249"/>
    </row>
    <row r="163" spans="1:35" ht="15" customHeight="1" x14ac:dyDescent="0.3">
      <c r="A163" s="260">
        <v>516453</v>
      </c>
      <c r="B163" s="261" t="s">
        <v>4558</v>
      </c>
      <c r="C163" s="261" t="s">
        <v>69</v>
      </c>
      <c r="D163" s="261" t="s">
        <v>639</v>
      </c>
      <c r="E163" s="261" t="s">
        <v>116</v>
      </c>
      <c r="F163" s="262">
        <v>34903</v>
      </c>
      <c r="G163" s="261" t="s">
        <v>2696</v>
      </c>
      <c r="H163" s="261" t="s">
        <v>677</v>
      </c>
      <c r="I163" s="257" t="s">
        <v>553</v>
      </c>
      <c r="J163" s="261" t="s">
        <v>139</v>
      </c>
      <c r="K163" s="261"/>
      <c r="M163" s="257"/>
      <c r="N163" s="249" t="s">
        <v>3258</v>
      </c>
      <c r="O163" s="259" t="s">
        <v>3258</v>
      </c>
      <c r="P163" s="256">
        <v>0</v>
      </c>
      <c r="Q163" s="261" t="s">
        <v>3258</v>
      </c>
      <c r="R163" s="261" t="s">
        <v>4559</v>
      </c>
      <c r="S163" s="261" t="s">
        <v>3290</v>
      </c>
      <c r="T163" s="261" t="s">
        <v>3044</v>
      </c>
      <c r="U163" s="261" t="s">
        <v>4560</v>
      </c>
      <c r="V163" s="261"/>
      <c r="W163" s="261"/>
      <c r="X163" s="261"/>
      <c r="Y163" s="261"/>
      <c r="Z163" s="261"/>
      <c r="AA163" s="261"/>
      <c r="AB163" s="261"/>
      <c r="AC163" s="261"/>
      <c r="AD163" s="261"/>
      <c r="AE163" s="245"/>
      <c r="AF163" s="261"/>
      <c r="AG163" s="261"/>
      <c r="AH163" s="261"/>
      <c r="AI163" s="249" t="s">
        <v>2253</v>
      </c>
    </row>
    <row r="164" spans="1:35" ht="15" customHeight="1" x14ac:dyDescent="0.3">
      <c r="A164" s="255">
        <v>516455</v>
      </c>
      <c r="B164" s="256" t="s">
        <v>1708</v>
      </c>
      <c r="C164" s="256" t="s">
        <v>282</v>
      </c>
      <c r="D164" s="256" t="s">
        <v>775</v>
      </c>
      <c r="E164" s="256" t="s">
        <v>116</v>
      </c>
      <c r="F164" s="256" t="s">
        <v>5124</v>
      </c>
      <c r="G164" s="256" t="s">
        <v>150</v>
      </c>
      <c r="H164" s="256" t="s">
        <v>677</v>
      </c>
      <c r="I164" s="257" t="s">
        <v>553</v>
      </c>
      <c r="J164" s="256" t="s">
        <v>724</v>
      </c>
      <c r="K164" s="256" t="s">
        <v>5120</v>
      </c>
      <c r="L164" s="258" t="s">
        <v>150</v>
      </c>
      <c r="M164" s="258"/>
      <c r="N164" s="249" t="s">
        <v>3258</v>
      </c>
      <c r="O164" s="259" t="s">
        <v>3258</v>
      </c>
      <c r="P164" s="256">
        <v>0</v>
      </c>
      <c r="Q164" s="256" t="s">
        <v>3258</v>
      </c>
      <c r="R164" s="256" t="s">
        <v>4383</v>
      </c>
      <c r="S164" s="256" t="s">
        <v>4181</v>
      </c>
      <c r="T164" s="256" t="s">
        <v>2837</v>
      </c>
      <c r="U164" s="256" t="s">
        <v>2270</v>
      </c>
      <c r="V164" s="256" t="s">
        <v>3258</v>
      </c>
      <c r="W164" s="256" t="s">
        <v>3258</v>
      </c>
      <c r="X164" s="256" t="s">
        <v>3258</v>
      </c>
      <c r="Y164" s="256" t="s">
        <v>3258</v>
      </c>
      <c r="Z164" s="256" t="s">
        <v>3258</v>
      </c>
      <c r="AA164" s="256" t="s">
        <v>3258</v>
      </c>
      <c r="AB164" s="256" t="s">
        <v>3258</v>
      </c>
      <c r="AC164" s="256" t="s">
        <v>3258</v>
      </c>
      <c r="AD164" s="256"/>
      <c r="AE164" s="245"/>
      <c r="AF164" s="256" t="s">
        <v>3258</v>
      </c>
      <c r="AG164" s="256" t="s">
        <v>3258</v>
      </c>
      <c r="AH164" s="256" t="s">
        <v>2253</v>
      </c>
      <c r="AI164" s="249" t="s">
        <v>2253</v>
      </c>
    </row>
    <row r="165" spans="1:35" ht="15" customHeight="1" x14ac:dyDescent="0.3">
      <c r="A165" s="260">
        <v>516500</v>
      </c>
      <c r="B165" s="261" t="s">
        <v>1129</v>
      </c>
      <c r="C165" s="261" t="s">
        <v>1130</v>
      </c>
      <c r="D165" s="261" t="s">
        <v>541</v>
      </c>
      <c r="E165" s="261" t="s">
        <v>116</v>
      </c>
      <c r="F165" s="262">
        <v>28590</v>
      </c>
      <c r="G165" s="261" t="s">
        <v>2384</v>
      </c>
      <c r="H165" s="261" t="s">
        <v>677</v>
      </c>
      <c r="I165" s="257" t="s">
        <v>553</v>
      </c>
      <c r="J165" s="261" t="s">
        <v>137</v>
      </c>
      <c r="K165" s="261"/>
      <c r="M165" s="257"/>
      <c r="N165" s="249" t="s">
        <v>3258</v>
      </c>
      <c r="O165" s="259" t="s">
        <v>3258</v>
      </c>
      <c r="P165" s="256">
        <v>0</v>
      </c>
      <c r="Q165" s="261" t="s">
        <v>3258</v>
      </c>
      <c r="R165" s="261" t="s">
        <v>4100</v>
      </c>
      <c r="S165" s="261" t="s">
        <v>4101</v>
      </c>
      <c r="T165" s="261" t="s">
        <v>2286</v>
      </c>
      <c r="U165" s="261" t="s">
        <v>2259</v>
      </c>
      <c r="V165" s="261"/>
      <c r="W165" s="261"/>
      <c r="X165" s="261"/>
      <c r="Y165" s="261"/>
      <c r="Z165" s="261"/>
      <c r="AA165" s="261"/>
      <c r="AB165" s="261"/>
      <c r="AC165" s="261"/>
      <c r="AD165" s="261"/>
      <c r="AE165" s="245"/>
      <c r="AF165" s="261"/>
      <c r="AG165" s="261"/>
      <c r="AH165" s="261"/>
      <c r="AI165" s="249"/>
    </row>
    <row r="166" spans="1:35" ht="15" customHeight="1" x14ac:dyDescent="0.3">
      <c r="A166" s="260">
        <v>516516</v>
      </c>
      <c r="B166" s="261" t="s">
        <v>1131</v>
      </c>
      <c r="C166" s="261" t="s">
        <v>1132</v>
      </c>
      <c r="D166" s="261" t="s">
        <v>905</v>
      </c>
      <c r="E166" s="261" t="s">
        <v>116</v>
      </c>
      <c r="F166" s="262">
        <v>32559</v>
      </c>
      <c r="G166" s="261" t="s">
        <v>1483</v>
      </c>
      <c r="H166" s="261" t="s">
        <v>677</v>
      </c>
      <c r="I166" s="257" t="s">
        <v>553</v>
      </c>
      <c r="J166" s="261" t="s">
        <v>724</v>
      </c>
      <c r="K166" s="261"/>
      <c r="L166" s="258" t="s">
        <v>150</v>
      </c>
      <c r="M166" s="257"/>
      <c r="N166" s="249" t="s">
        <v>3258</v>
      </c>
      <c r="O166" s="259" t="s">
        <v>3258</v>
      </c>
      <c r="P166" s="256">
        <v>0</v>
      </c>
      <c r="Q166" s="261" t="s">
        <v>3258</v>
      </c>
      <c r="R166" s="261" t="s">
        <v>4561</v>
      </c>
      <c r="S166" s="261" t="s">
        <v>3381</v>
      </c>
      <c r="T166" s="261" t="s">
        <v>4562</v>
      </c>
      <c r="U166" s="261" t="s">
        <v>2268</v>
      </c>
      <c r="V166" s="261" t="s">
        <v>3258</v>
      </c>
      <c r="W166" s="261" t="s">
        <v>3258</v>
      </c>
      <c r="X166" s="261" t="s">
        <v>3258</v>
      </c>
      <c r="Y166" s="261" t="s">
        <v>3258</v>
      </c>
      <c r="Z166" s="261" t="s">
        <v>3258</v>
      </c>
      <c r="AA166" s="261" t="s">
        <v>3258</v>
      </c>
      <c r="AB166" s="261" t="s">
        <v>3258</v>
      </c>
      <c r="AC166" s="261" t="s">
        <v>5212</v>
      </c>
      <c r="AD166" s="261"/>
      <c r="AE166" s="245"/>
      <c r="AF166" s="261" t="s">
        <v>3258</v>
      </c>
      <c r="AG166" s="261" t="s">
        <v>3258</v>
      </c>
      <c r="AH166" s="261" t="s">
        <v>3258</v>
      </c>
      <c r="AI166" s="249"/>
    </row>
    <row r="167" spans="1:35" ht="15" customHeight="1" x14ac:dyDescent="0.3">
      <c r="A167" s="260">
        <v>516518</v>
      </c>
      <c r="B167" s="261" t="s">
        <v>2128</v>
      </c>
      <c r="C167" s="261" t="s">
        <v>894</v>
      </c>
      <c r="D167" s="261" t="s">
        <v>1436</v>
      </c>
      <c r="E167" s="261" t="s">
        <v>116</v>
      </c>
      <c r="F167" s="262">
        <v>28941</v>
      </c>
      <c r="G167" s="261" t="s">
        <v>1483</v>
      </c>
      <c r="H167" s="261" t="s">
        <v>677</v>
      </c>
      <c r="I167" s="257" t="s">
        <v>553</v>
      </c>
      <c r="J167" s="261" t="s">
        <v>724</v>
      </c>
      <c r="K167" s="261"/>
      <c r="L167" s="258" t="s">
        <v>150</v>
      </c>
      <c r="M167" s="257"/>
      <c r="N167" s="249" t="s">
        <v>3258</v>
      </c>
      <c r="O167" s="259" t="s">
        <v>3258</v>
      </c>
      <c r="P167" s="256">
        <v>0</v>
      </c>
      <c r="Q167" s="261" t="s">
        <v>3258</v>
      </c>
      <c r="R167" s="261" t="s">
        <v>4563</v>
      </c>
      <c r="S167" s="261" t="s">
        <v>4564</v>
      </c>
      <c r="T167" s="261" t="s">
        <v>4565</v>
      </c>
      <c r="U167" s="261" t="s">
        <v>2259</v>
      </c>
      <c r="V167" s="261" t="s">
        <v>3258</v>
      </c>
      <c r="W167" s="261" t="s">
        <v>3258</v>
      </c>
      <c r="X167" s="261" t="s">
        <v>3258</v>
      </c>
      <c r="Y167" s="261" t="s">
        <v>3258</v>
      </c>
      <c r="Z167" s="261" t="s">
        <v>3258</v>
      </c>
      <c r="AA167" s="261" t="s">
        <v>3258</v>
      </c>
      <c r="AB167" s="261" t="s">
        <v>2253</v>
      </c>
      <c r="AC167" s="261" t="s">
        <v>3258</v>
      </c>
      <c r="AD167" s="261"/>
      <c r="AE167" s="245"/>
      <c r="AF167" s="261" t="s">
        <v>3258</v>
      </c>
      <c r="AG167" s="261" t="s">
        <v>3258</v>
      </c>
      <c r="AH167" s="261" t="s">
        <v>3258</v>
      </c>
      <c r="AI167" s="249"/>
    </row>
    <row r="168" spans="1:35" ht="15" customHeight="1" x14ac:dyDescent="0.3">
      <c r="A168" s="260">
        <v>516531</v>
      </c>
      <c r="B168" s="261" t="s">
        <v>2095</v>
      </c>
      <c r="C168" s="261" t="s">
        <v>288</v>
      </c>
      <c r="D168" s="261" t="s">
        <v>498</v>
      </c>
      <c r="E168" s="261" t="s">
        <v>116</v>
      </c>
      <c r="F168" s="262">
        <v>34693</v>
      </c>
      <c r="G168" s="261" t="s">
        <v>2839</v>
      </c>
      <c r="H168" s="261" t="s">
        <v>677</v>
      </c>
      <c r="I168" s="257" t="s">
        <v>553</v>
      </c>
      <c r="J168" s="261" t="s">
        <v>139</v>
      </c>
      <c r="K168" s="261" t="s">
        <v>3258</v>
      </c>
      <c r="L168" s="257"/>
      <c r="M168" s="257"/>
      <c r="N168" s="249" t="s">
        <v>3258</v>
      </c>
      <c r="O168" s="259" t="s">
        <v>3258</v>
      </c>
      <c r="P168" s="256">
        <v>0</v>
      </c>
      <c r="Q168" s="261" t="s">
        <v>3258</v>
      </c>
      <c r="R168" s="261" t="s">
        <v>3575</v>
      </c>
      <c r="S168" s="261" t="s">
        <v>3576</v>
      </c>
      <c r="T168" s="261" t="s">
        <v>2365</v>
      </c>
      <c r="U168" s="261" t="s">
        <v>2386</v>
      </c>
      <c r="V168" s="261" t="s">
        <v>3258</v>
      </c>
      <c r="W168" s="261" t="s">
        <v>3258</v>
      </c>
      <c r="X168" s="261" t="s">
        <v>3258</v>
      </c>
      <c r="Y168" s="261" t="s">
        <v>3258</v>
      </c>
      <c r="Z168" s="261" t="s">
        <v>3258</v>
      </c>
      <c r="AA168" s="261" t="s">
        <v>3258</v>
      </c>
      <c r="AB168" s="261" t="s">
        <v>3258</v>
      </c>
      <c r="AC168" s="261" t="s">
        <v>3258</v>
      </c>
      <c r="AD168" s="261"/>
      <c r="AE168" s="246"/>
      <c r="AF168" s="261" t="s">
        <v>3258</v>
      </c>
      <c r="AG168" s="261" t="s">
        <v>3258</v>
      </c>
      <c r="AH168" s="261" t="s">
        <v>3258</v>
      </c>
      <c r="AI168" s="249"/>
    </row>
    <row r="169" spans="1:35" ht="15" customHeight="1" x14ac:dyDescent="0.3">
      <c r="A169" s="260">
        <v>516537</v>
      </c>
      <c r="B169" s="261" t="s">
        <v>772</v>
      </c>
      <c r="C169" s="261" t="s">
        <v>75</v>
      </c>
      <c r="D169" s="261" t="s">
        <v>515</v>
      </c>
      <c r="E169" s="261" t="s">
        <v>116</v>
      </c>
      <c r="F169" s="262">
        <v>34517</v>
      </c>
      <c r="G169" s="261" t="s">
        <v>136</v>
      </c>
      <c r="H169" s="261" t="s">
        <v>677</v>
      </c>
      <c r="I169" s="257" t="s">
        <v>553</v>
      </c>
      <c r="J169" s="261" t="s">
        <v>137</v>
      </c>
      <c r="K169" s="260">
        <v>2012</v>
      </c>
      <c r="M169" s="257"/>
      <c r="N169" s="249" t="s">
        <v>3258</v>
      </c>
      <c r="O169" s="259" t="s">
        <v>3258</v>
      </c>
      <c r="P169" s="256">
        <v>0</v>
      </c>
      <c r="Q169" s="261" t="s">
        <v>3258</v>
      </c>
      <c r="R169" s="261" t="s">
        <v>4566</v>
      </c>
      <c r="S169" s="261" t="s">
        <v>3307</v>
      </c>
      <c r="T169" s="261" t="s">
        <v>2294</v>
      </c>
      <c r="U169" s="261" t="s">
        <v>2266</v>
      </c>
      <c r="V169" s="261" t="s">
        <v>3258</v>
      </c>
      <c r="W169" s="261" t="s">
        <v>3258</v>
      </c>
      <c r="X169" s="261" t="s">
        <v>3258</v>
      </c>
      <c r="Y169" s="261" t="s">
        <v>3258</v>
      </c>
      <c r="Z169" s="261" t="s">
        <v>3258</v>
      </c>
      <c r="AA169" s="261" t="s">
        <v>3258</v>
      </c>
      <c r="AB169" s="261" t="s">
        <v>3258</v>
      </c>
      <c r="AC169" s="261" t="s">
        <v>3258</v>
      </c>
      <c r="AD169" s="261"/>
      <c r="AE169" s="245"/>
      <c r="AF169" s="261" t="s">
        <v>3258</v>
      </c>
      <c r="AG169" s="261" t="s">
        <v>3258</v>
      </c>
      <c r="AH169" s="261" t="s">
        <v>3258</v>
      </c>
      <c r="AI169" s="249"/>
    </row>
    <row r="170" spans="1:35" ht="15" customHeight="1" x14ac:dyDescent="0.3">
      <c r="A170" s="260">
        <v>516552</v>
      </c>
      <c r="B170" s="261" t="s">
        <v>2089</v>
      </c>
      <c r="C170" s="261" t="s">
        <v>76</v>
      </c>
      <c r="D170" s="261" t="s">
        <v>444</v>
      </c>
      <c r="E170" s="261" t="s">
        <v>116</v>
      </c>
      <c r="F170" s="262">
        <v>30884</v>
      </c>
      <c r="G170" s="261" t="s">
        <v>2394</v>
      </c>
      <c r="H170" s="261" t="s">
        <v>677</v>
      </c>
      <c r="I170" s="257" t="s">
        <v>553</v>
      </c>
      <c r="J170" s="261" t="s">
        <v>139</v>
      </c>
      <c r="K170" s="260">
        <v>2004</v>
      </c>
      <c r="M170" s="257"/>
      <c r="N170" s="249" t="s">
        <v>3258</v>
      </c>
      <c r="O170" s="259" t="s">
        <v>3258</v>
      </c>
      <c r="P170" s="256">
        <v>0</v>
      </c>
      <c r="Q170" s="261" t="s">
        <v>3258</v>
      </c>
      <c r="R170" s="261" t="s">
        <v>3577</v>
      </c>
      <c r="S170" s="261" t="s">
        <v>3578</v>
      </c>
      <c r="T170" s="261" t="s">
        <v>2515</v>
      </c>
      <c r="U170" s="261" t="s">
        <v>2840</v>
      </c>
      <c r="V170" s="261" t="s">
        <v>3258</v>
      </c>
      <c r="W170" s="261" t="s">
        <v>3258</v>
      </c>
      <c r="X170" s="261" t="s">
        <v>3258</v>
      </c>
      <c r="Y170" s="261" t="s">
        <v>3258</v>
      </c>
      <c r="Z170" s="261" t="s">
        <v>3258</v>
      </c>
      <c r="AA170" s="261" t="s">
        <v>3258</v>
      </c>
      <c r="AB170" s="261" t="s">
        <v>3258</v>
      </c>
      <c r="AC170" s="261" t="s">
        <v>3258</v>
      </c>
      <c r="AD170" s="261"/>
      <c r="AE170" s="245"/>
      <c r="AF170" s="261" t="s">
        <v>3258</v>
      </c>
      <c r="AG170" s="261" t="s">
        <v>3258</v>
      </c>
      <c r="AH170" s="261" t="s">
        <v>3258</v>
      </c>
      <c r="AI170" s="249"/>
    </row>
    <row r="171" spans="1:35" ht="15" customHeight="1" x14ac:dyDescent="0.3">
      <c r="A171" s="260">
        <v>516561</v>
      </c>
      <c r="B171" s="261" t="s">
        <v>2134</v>
      </c>
      <c r="C171" s="261" t="s">
        <v>576</v>
      </c>
      <c r="D171" s="261" t="s">
        <v>439</v>
      </c>
      <c r="E171" s="261" t="s">
        <v>2275</v>
      </c>
      <c r="F171" s="262">
        <v>33647</v>
      </c>
      <c r="G171" s="261" t="s">
        <v>136</v>
      </c>
      <c r="H171" s="261"/>
      <c r="I171" s="257" t="s">
        <v>553</v>
      </c>
      <c r="J171" s="261" t="s">
        <v>724</v>
      </c>
      <c r="K171" s="260">
        <v>2011</v>
      </c>
      <c r="L171" s="257" t="s">
        <v>136</v>
      </c>
      <c r="M171" s="257" t="s">
        <v>3258</v>
      </c>
      <c r="N171" s="249" t="s">
        <v>3258</v>
      </c>
      <c r="O171" s="259" t="s">
        <v>3258</v>
      </c>
      <c r="P171" s="256">
        <v>0</v>
      </c>
      <c r="Q171" s="249"/>
      <c r="R171" s="249"/>
      <c r="S171" s="249"/>
      <c r="T171" s="249"/>
      <c r="U171" s="249"/>
      <c r="V171" s="249"/>
      <c r="W171" s="249"/>
      <c r="X171" s="249"/>
      <c r="Y171" s="249"/>
      <c r="Z171" s="249"/>
      <c r="AA171" s="249"/>
      <c r="AB171" s="249"/>
      <c r="AC171" s="249"/>
      <c r="AD171" s="249"/>
      <c r="AE171" s="246"/>
      <c r="AF171" s="249"/>
      <c r="AG171" s="249"/>
      <c r="AH171" s="249"/>
      <c r="AI171" s="249"/>
    </row>
    <row r="172" spans="1:35" ht="15" customHeight="1" x14ac:dyDescent="0.3">
      <c r="A172" s="260">
        <v>516567</v>
      </c>
      <c r="B172" s="261" t="s">
        <v>1749</v>
      </c>
      <c r="C172" s="261" t="s">
        <v>1750</v>
      </c>
      <c r="D172" s="261" t="s">
        <v>454</v>
      </c>
      <c r="E172" s="261" t="s">
        <v>116</v>
      </c>
      <c r="F172" s="262">
        <v>34045</v>
      </c>
      <c r="G172" s="261" t="s">
        <v>2561</v>
      </c>
      <c r="H172" s="261" t="s">
        <v>677</v>
      </c>
      <c r="I172" s="257" t="s">
        <v>553</v>
      </c>
      <c r="J172" s="249" t="s">
        <v>724</v>
      </c>
      <c r="K172" s="261"/>
      <c r="L172" s="258" t="s">
        <v>150</v>
      </c>
      <c r="M172" s="257"/>
      <c r="N172" s="249" t="s">
        <v>3258</v>
      </c>
      <c r="O172" s="259" t="s">
        <v>3258</v>
      </c>
      <c r="P172" s="256">
        <v>0</v>
      </c>
      <c r="Q172" s="261" t="s">
        <v>3258</v>
      </c>
      <c r="R172" s="261" t="s">
        <v>4318</v>
      </c>
      <c r="S172" s="261" t="s">
        <v>4319</v>
      </c>
      <c r="T172" s="261" t="s">
        <v>2562</v>
      </c>
      <c r="U172" s="261" t="s">
        <v>2563</v>
      </c>
      <c r="V172" s="261" t="s">
        <v>3258</v>
      </c>
      <c r="W172" s="261" t="s">
        <v>3258</v>
      </c>
      <c r="X172" s="261" t="s">
        <v>3258</v>
      </c>
      <c r="Y172" s="261" t="s">
        <v>3258</v>
      </c>
      <c r="Z172" s="261" t="s">
        <v>3258</v>
      </c>
      <c r="AA172" s="261" t="s">
        <v>3258</v>
      </c>
      <c r="AB172" s="261" t="s">
        <v>3258</v>
      </c>
      <c r="AC172" s="261" t="s">
        <v>3258</v>
      </c>
      <c r="AD172" s="261"/>
      <c r="AE172" s="245"/>
      <c r="AF172" s="261" t="s">
        <v>3258</v>
      </c>
      <c r="AG172" s="261" t="s">
        <v>3258</v>
      </c>
      <c r="AH172" s="261" t="s">
        <v>3258</v>
      </c>
      <c r="AI172" s="249"/>
    </row>
    <row r="173" spans="1:35" ht="15" customHeight="1" x14ac:dyDescent="0.3">
      <c r="A173" s="260">
        <v>516597</v>
      </c>
      <c r="B173" s="261" t="s">
        <v>5381</v>
      </c>
      <c r="C173" s="261" t="s">
        <v>5382</v>
      </c>
      <c r="D173" s="261" t="s">
        <v>5383</v>
      </c>
      <c r="E173" s="261" t="s">
        <v>116</v>
      </c>
      <c r="F173" s="262">
        <v>30522</v>
      </c>
      <c r="G173" s="261" t="s">
        <v>136</v>
      </c>
      <c r="H173" s="261" t="s">
        <v>677</v>
      </c>
      <c r="I173" s="257" t="s">
        <v>554</v>
      </c>
      <c r="J173" s="261" t="s">
        <v>139</v>
      </c>
      <c r="K173" s="261"/>
      <c r="M173" s="257"/>
      <c r="N173" s="249" t="s">
        <v>3258</v>
      </c>
      <c r="O173" s="259" t="s">
        <v>3258</v>
      </c>
      <c r="P173" s="256">
        <v>0</v>
      </c>
      <c r="Q173" s="261" t="s">
        <v>3258</v>
      </c>
      <c r="R173" s="261" t="s">
        <v>5384</v>
      </c>
      <c r="S173" s="261" t="s">
        <v>5385</v>
      </c>
      <c r="T173" s="261" t="s">
        <v>5386</v>
      </c>
      <c r="U173" s="261" t="s">
        <v>2295</v>
      </c>
      <c r="V173" s="261" t="s">
        <v>3258</v>
      </c>
      <c r="W173" s="261" t="s">
        <v>3258</v>
      </c>
      <c r="X173" s="261" t="s">
        <v>3258</v>
      </c>
      <c r="Y173" s="261" t="s">
        <v>3258</v>
      </c>
      <c r="Z173" s="261" t="s">
        <v>3258</v>
      </c>
      <c r="AA173" s="261" t="s">
        <v>3258</v>
      </c>
      <c r="AB173" s="261" t="s">
        <v>3258</v>
      </c>
      <c r="AC173" s="261" t="s">
        <v>3258</v>
      </c>
      <c r="AD173" s="261"/>
      <c r="AE173" s="245"/>
      <c r="AF173" s="261" t="s">
        <v>3258</v>
      </c>
      <c r="AG173" s="261" t="s">
        <v>3258</v>
      </c>
      <c r="AH173" s="261" t="s">
        <v>3258</v>
      </c>
      <c r="AI173" s="249"/>
    </row>
    <row r="174" spans="1:35" ht="15" customHeight="1" x14ac:dyDescent="0.3">
      <c r="A174" s="260">
        <v>516610</v>
      </c>
      <c r="B174" s="261" t="s">
        <v>1133</v>
      </c>
      <c r="C174" s="261" t="s">
        <v>95</v>
      </c>
      <c r="D174" s="261" t="s">
        <v>1134</v>
      </c>
      <c r="E174" s="261" t="s">
        <v>116</v>
      </c>
      <c r="F174" s="262">
        <v>33979</v>
      </c>
      <c r="G174" s="261" t="s">
        <v>2304</v>
      </c>
      <c r="H174" s="261" t="s">
        <v>677</v>
      </c>
      <c r="I174" s="257" t="s">
        <v>553</v>
      </c>
      <c r="J174" s="261" t="s">
        <v>724</v>
      </c>
      <c r="K174" s="260">
        <v>2010</v>
      </c>
      <c r="M174" s="257"/>
      <c r="N174" s="249" t="s">
        <v>3258</v>
      </c>
      <c r="O174" s="259" t="s">
        <v>3258</v>
      </c>
      <c r="P174" s="256">
        <v>0</v>
      </c>
      <c r="Q174" s="261" t="s">
        <v>3258</v>
      </c>
      <c r="R174" s="261" t="s">
        <v>4567</v>
      </c>
      <c r="S174" s="261" t="s">
        <v>3573</v>
      </c>
      <c r="T174" s="261" t="s">
        <v>4568</v>
      </c>
      <c r="U174" s="261" t="s">
        <v>2431</v>
      </c>
      <c r="V174" s="261" t="s">
        <v>3258</v>
      </c>
      <c r="W174" s="261" t="s">
        <v>3258</v>
      </c>
      <c r="X174" s="261" t="s">
        <v>3258</v>
      </c>
      <c r="Y174" s="261" t="s">
        <v>3258</v>
      </c>
      <c r="Z174" s="261" t="s">
        <v>3258</v>
      </c>
      <c r="AA174" s="261" t="s">
        <v>3258</v>
      </c>
      <c r="AB174" s="261" t="s">
        <v>3258</v>
      </c>
      <c r="AC174" s="261" t="s">
        <v>5212</v>
      </c>
      <c r="AD174" s="261"/>
      <c r="AE174" s="245"/>
      <c r="AF174" s="261" t="s">
        <v>3258</v>
      </c>
      <c r="AG174" s="261" t="s">
        <v>3258</v>
      </c>
      <c r="AH174" s="261" t="s">
        <v>3258</v>
      </c>
      <c r="AI174" s="249"/>
    </row>
    <row r="175" spans="1:35" ht="15" customHeight="1" x14ac:dyDescent="0.3">
      <c r="A175" s="255">
        <v>516639</v>
      </c>
      <c r="B175" s="256" t="s">
        <v>2146</v>
      </c>
      <c r="C175" s="256" t="s">
        <v>71</v>
      </c>
      <c r="D175" s="256" t="s">
        <v>438</v>
      </c>
      <c r="E175" s="256" t="s">
        <v>116</v>
      </c>
      <c r="F175" s="256" t="s">
        <v>5108</v>
      </c>
      <c r="G175" s="256" t="s">
        <v>2510</v>
      </c>
      <c r="H175" s="256" t="s">
        <v>677</v>
      </c>
      <c r="I175" s="257" t="s">
        <v>553</v>
      </c>
      <c r="J175" s="256" t="s">
        <v>139</v>
      </c>
      <c r="K175" s="256" t="s">
        <v>5107</v>
      </c>
      <c r="L175" s="258" t="s">
        <v>3258</v>
      </c>
      <c r="N175" s="249" t="s">
        <v>3258</v>
      </c>
      <c r="O175" s="259" t="s">
        <v>3258</v>
      </c>
      <c r="P175" s="256">
        <v>0</v>
      </c>
      <c r="Q175" s="256" t="s">
        <v>3258</v>
      </c>
      <c r="R175" s="256" t="s">
        <v>3419</v>
      </c>
      <c r="S175" s="256" t="s">
        <v>3420</v>
      </c>
      <c r="T175" s="256" t="s">
        <v>2316</v>
      </c>
      <c r="U175" s="256" t="s">
        <v>2622</v>
      </c>
      <c r="V175" s="256" t="s">
        <v>3258</v>
      </c>
      <c r="W175" s="256" t="s">
        <v>3258</v>
      </c>
      <c r="X175" s="256" t="s">
        <v>3258</v>
      </c>
      <c r="Y175" s="256" t="s">
        <v>3258</v>
      </c>
      <c r="Z175" s="256" t="s">
        <v>3258</v>
      </c>
      <c r="AA175" s="256" t="s">
        <v>3258</v>
      </c>
      <c r="AB175" s="256" t="s">
        <v>3258</v>
      </c>
      <c r="AC175" s="256" t="s">
        <v>3258</v>
      </c>
      <c r="AD175" s="256"/>
      <c r="AE175" s="246"/>
      <c r="AF175" s="256"/>
      <c r="AG175" s="256" t="s">
        <v>2253</v>
      </c>
      <c r="AH175" s="256" t="s">
        <v>2253</v>
      </c>
      <c r="AI175" s="249" t="s">
        <v>2253</v>
      </c>
    </row>
    <row r="176" spans="1:35" ht="15" customHeight="1" x14ac:dyDescent="0.3">
      <c r="A176" s="249">
        <v>516644</v>
      </c>
      <c r="B176" s="249" t="s">
        <v>5324</v>
      </c>
      <c r="C176" s="249" t="s">
        <v>65</v>
      </c>
      <c r="D176" s="249" t="s">
        <v>602</v>
      </c>
      <c r="E176" s="249" t="s">
        <v>116</v>
      </c>
      <c r="F176" s="308">
        <v>29396</v>
      </c>
      <c r="G176" s="249" t="s">
        <v>2379</v>
      </c>
      <c r="H176" s="249" t="s">
        <v>677</v>
      </c>
      <c r="I176" t="s">
        <v>553</v>
      </c>
      <c r="J176" s="249" t="s">
        <v>724</v>
      </c>
      <c r="K176" s="249">
        <v>1999</v>
      </c>
      <c r="L176" t="s">
        <v>152</v>
      </c>
      <c r="N176" s="249" t="s">
        <v>3258</v>
      </c>
      <c r="O176" s="259" t="s">
        <v>3258</v>
      </c>
      <c r="P176" s="256">
        <v>0</v>
      </c>
      <c r="Q176" s="249"/>
      <c r="R176" s="249"/>
      <c r="S176" s="249"/>
      <c r="T176" s="249"/>
      <c r="U176" s="249"/>
      <c r="V176" s="249"/>
      <c r="W176" s="249"/>
      <c r="X176" s="249"/>
      <c r="Y176" s="249"/>
      <c r="Z176" s="249"/>
      <c r="AA176" s="249"/>
      <c r="AB176" s="249"/>
      <c r="AC176" s="249"/>
      <c r="AD176" s="249"/>
      <c r="AE176" s="249"/>
      <c r="AF176" s="249"/>
      <c r="AG176" s="249"/>
      <c r="AH176" s="249"/>
      <c r="AI176" s="249"/>
    </row>
    <row r="177" spans="1:35" ht="15" customHeight="1" x14ac:dyDescent="0.3">
      <c r="A177" s="255">
        <v>516649</v>
      </c>
      <c r="B177" s="256" t="s">
        <v>1135</v>
      </c>
      <c r="C177" s="256" t="s">
        <v>82</v>
      </c>
      <c r="D177" s="256" t="s">
        <v>460</v>
      </c>
      <c r="E177" s="256" t="s">
        <v>116</v>
      </c>
      <c r="F177" s="256" t="s">
        <v>5106</v>
      </c>
      <c r="G177" s="256" t="s">
        <v>2280</v>
      </c>
      <c r="H177" s="256" t="s">
        <v>677</v>
      </c>
      <c r="I177" s="257" t="s">
        <v>553</v>
      </c>
      <c r="J177" s="256" t="s">
        <v>724</v>
      </c>
      <c r="K177" s="256" t="s">
        <v>5060</v>
      </c>
      <c r="L177" s="258" t="s">
        <v>136</v>
      </c>
      <c r="N177" s="249" t="s">
        <v>3258</v>
      </c>
      <c r="O177" s="259" t="s">
        <v>3258</v>
      </c>
      <c r="P177" s="256">
        <v>0</v>
      </c>
      <c r="Q177" s="256" t="s">
        <v>3258</v>
      </c>
      <c r="R177" s="256" t="s">
        <v>3226</v>
      </c>
      <c r="S177" s="256" t="s">
        <v>4005</v>
      </c>
      <c r="T177" s="256" t="s">
        <v>2305</v>
      </c>
      <c r="U177" s="256" t="s">
        <v>4546</v>
      </c>
      <c r="V177" s="256" t="s">
        <v>3258</v>
      </c>
      <c r="W177" s="256" t="s">
        <v>3258</v>
      </c>
      <c r="X177" s="256" t="s">
        <v>3258</v>
      </c>
      <c r="Y177" s="256" t="s">
        <v>3258</v>
      </c>
      <c r="Z177" s="256" t="s">
        <v>3258</v>
      </c>
      <c r="AA177" s="256" t="s">
        <v>3258</v>
      </c>
      <c r="AB177" s="256" t="s">
        <v>3258</v>
      </c>
      <c r="AC177" s="256" t="s">
        <v>3258</v>
      </c>
      <c r="AD177" s="256"/>
      <c r="AE177" s="245"/>
      <c r="AF177" s="256" t="s">
        <v>3258</v>
      </c>
      <c r="AG177" s="256" t="s">
        <v>2253</v>
      </c>
      <c r="AH177" s="256" t="s">
        <v>2253</v>
      </c>
      <c r="AI177" s="249" t="s">
        <v>2253</v>
      </c>
    </row>
    <row r="178" spans="1:35" ht="15" customHeight="1" x14ac:dyDescent="0.3">
      <c r="A178" s="260">
        <v>516651</v>
      </c>
      <c r="B178" s="261" t="s">
        <v>766</v>
      </c>
      <c r="C178" s="261" t="s">
        <v>70</v>
      </c>
      <c r="D178" s="261" t="s">
        <v>673</v>
      </c>
      <c r="E178" s="261" t="s">
        <v>116</v>
      </c>
      <c r="F178" s="262">
        <v>30730</v>
      </c>
      <c r="G178" s="261" t="s">
        <v>136</v>
      </c>
      <c r="H178" s="261" t="s">
        <v>677</v>
      </c>
      <c r="I178" s="257" t="s">
        <v>553</v>
      </c>
      <c r="J178" s="261" t="s">
        <v>139</v>
      </c>
      <c r="K178" s="261"/>
      <c r="M178" s="257"/>
      <c r="N178" s="249" t="s">
        <v>3258</v>
      </c>
      <c r="O178" s="259" t="s">
        <v>3258</v>
      </c>
      <c r="P178" s="256">
        <v>0</v>
      </c>
      <c r="Q178" s="261" t="s">
        <v>3258</v>
      </c>
      <c r="R178" s="261" t="s">
        <v>3579</v>
      </c>
      <c r="S178" s="261" t="s">
        <v>3334</v>
      </c>
      <c r="T178" s="261" t="s">
        <v>2557</v>
      </c>
      <c r="U178" s="261" t="s">
        <v>2259</v>
      </c>
      <c r="V178" s="261" t="s">
        <v>3258</v>
      </c>
      <c r="W178" s="261" t="s">
        <v>3258</v>
      </c>
      <c r="X178" s="261" t="s">
        <v>3258</v>
      </c>
      <c r="Y178" s="261" t="s">
        <v>3258</v>
      </c>
      <c r="Z178" s="261" t="s">
        <v>3258</v>
      </c>
      <c r="AA178" s="261" t="s">
        <v>3258</v>
      </c>
      <c r="AB178" s="261" t="s">
        <v>3258</v>
      </c>
      <c r="AC178" s="261" t="s">
        <v>3258</v>
      </c>
      <c r="AD178" s="261"/>
      <c r="AE178" s="246"/>
      <c r="AF178" s="261"/>
      <c r="AG178" s="261" t="s">
        <v>3258</v>
      </c>
      <c r="AH178" s="261" t="s">
        <v>3258</v>
      </c>
      <c r="AI178" s="249"/>
    </row>
    <row r="179" spans="1:35" ht="15" customHeight="1" x14ac:dyDescent="0.3">
      <c r="A179" s="260">
        <v>516672</v>
      </c>
      <c r="B179" s="261" t="s">
        <v>5198</v>
      </c>
      <c r="C179" s="261" t="s">
        <v>66</v>
      </c>
      <c r="D179" s="261" t="s">
        <v>459</v>
      </c>
      <c r="E179" s="261" t="s">
        <v>116</v>
      </c>
      <c r="F179" s="262">
        <v>30509</v>
      </c>
      <c r="G179" s="261" t="s">
        <v>2541</v>
      </c>
      <c r="H179" s="261" t="s">
        <v>677</v>
      </c>
      <c r="I179" s="257" t="s">
        <v>553</v>
      </c>
      <c r="J179" s="261" t="s">
        <v>137</v>
      </c>
      <c r="K179" s="261"/>
      <c r="M179" s="257"/>
      <c r="N179" s="249" t="s">
        <v>3258</v>
      </c>
      <c r="O179" s="259" t="s">
        <v>3258</v>
      </c>
      <c r="P179" s="256">
        <v>0</v>
      </c>
      <c r="Q179" s="249"/>
      <c r="R179" s="249"/>
      <c r="S179" s="249"/>
      <c r="T179" s="249"/>
      <c r="U179" s="249"/>
      <c r="V179" s="249"/>
      <c r="W179" s="249"/>
      <c r="X179" s="249"/>
      <c r="Y179" s="249"/>
      <c r="Z179" s="249"/>
      <c r="AA179" s="249"/>
      <c r="AB179" s="249"/>
      <c r="AC179" s="249"/>
      <c r="AD179" s="249"/>
      <c r="AE179" s="245"/>
      <c r="AF179" s="249"/>
      <c r="AG179" s="249"/>
      <c r="AH179" s="249"/>
      <c r="AI179" s="249"/>
    </row>
    <row r="180" spans="1:35" ht="15" customHeight="1" x14ac:dyDescent="0.3">
      <c r="A180" s="260">
        <v>516758</v>
      </c>
      <c r="B180" s="261" t="s">
        <v>2139</v>
      </c>
      <c r="C180" s="261" t="s">
        <v>65</v>
      </c>
      <c r="D180" s="261" t="s">
        <v>777</v>
      </c>
      <c r="E180" s="261" t="s">
        <v>116</v>
      </c>
      <c r="F180" s="262">
        <v>34700</v>
      </c>
      <c r="G180" s="261" t="s">
        <v>136</v>
      </c>
      <c r="H180" s="261" t="s">
        <v>677</v>
      </c>
      <c r="I180" s="257" t="s">
        <v>553</v>
      </c>
      <c r="J180" s="249" t="s">
        <v>724</v>
      </c>
      <c r="K180" s="261" t="s">
        <v>3258</v>
      </c>
      <c r="L180" s="257"/>
      <c r="M180" s="257"/>
      <c r="N180" s="249" t="s">
        <v>3258</v>
      </c>
      <c r="O180" s="259" t="s">
        <v>3258</v>
      </c>
      <c r="P180" s="256">
        <v>0</v>
      </c>
      <c r="Q180" s="261" t="s">
        <v>3258</v>
      </c>
      <c r="R180" s="261" t="s">
        <v>4569</v>
      </c>
      <c r="S180" s="261" t="s">
        <v>4550</v>
      </c>
      <c r="T180" s="261" t="s">
        <v>2781</v>
      </c>
      <c r="U180" s="261" t="s">
        <v>2259</v>
      </c>
      <c r="V180" s="261" t="s">
        <v>3258</v>
      </c>
      <c r="W180" s="261" t="s">
        <v>3258</v>
      </c>
      <c r="X180" s="261" t="s">
        <v>3258</v>
      </c>
      <c r="Y180" s="261" t="s">
        <v>3258</v>
      </c>
      <c r="Z180" s="261" t="s">
        <v>3258</v>
      </c>
      <c r="AA180" s="261" t="s">
        <v>3258</v>
      </c>
      <c r="AB180" s="261" t="s">
        <v>3258</v>
      </c>
      <c r="AC180" s="261" t="s">
        <v>3258</v>
      </c>
      <c r="AD180" s="261"/>
      <c r="AE180" s="245"/>
      <c r="AF180" s="261" t="s">
        <v>3258</v>
      </c>
      <c r="AG180" s="261" t="s">
        <v>3258</v>
      </c>
      <c r="AH180" s="261" t="s">
        <v>3258</v>
      </c>
      <c r="AI180" s="249"/>
    </row>
    <row r="181" spans="1:35" ht="15" customHeight="1" x14ac:dyDescent="0.3">
      <c r="A181" s="260">
        <v>516782</v>
      </c>
      <c r="B181" s="261" t="s">
        <v>2096</v>
      </c>
      <c r="C181" s="261" t="s">
        <v>559</v>
      </c>
      <c r="D181" s="261" t="s">
        <v>647</v>
      </c>
      <c r="E181" s="261" t="s">
        <v>116</v>
      </c>
      <c r="F181" s="262">
        <v>34814</v>
      </c>
      <c r="G181" s="261" t="s">
        <v>2842</v>
      </c>
      <c r="H181" s="261" t="s">
        <v>677</v>
      </c>
      <c r="I181" s="257" t="s">
        <v>553</v>
      </c>
      <c r="J181" s="261" t="s">
        <v>139</v>
      </c>
      <c r="K181" s="261" t="s">
        <v>3258</v>
      </c>
      <c r="L181" s="257"/>
      <c r="M181" s="257"/>
      <c r="N181" s="249" t="s">
        <v>3258</v>
      </c>
      <c r="O181" s="259" t="s">
        <v>3258</v>
      </c>
      <c r="P181" s="256">
        <v>0</v>
      </c>
      <c r="Q181" s="261" t="s">
        <v>3258</v>
      </c>
      <c r="R181" s="261" t="s">
        <v>3581</v>
      </c>
      <c r="S181" s="261" t="s">
        <v>3582</v>
      </c>
      <c r="T181" s="261" t="s">
        <v>2843</v>
      </c>
      <c r="U181" s="261" t="s">
        <v>2844</v>
      </c>
      <c r="V181" s="261" t="s">
        <v>3258</v>
      </c>
      <c r="W181" s="261" t="s">
        <v>3258</v>
      </c>
      <c r="X181" s="261" t="s">
        <v>3258</v>
      </c>
      <c r="Y181" s="261" t="s">
        <v>3258</v>
      </c>
      <c r="Z181" s="261" t="s">
        <v>3258</v>
      </c>
      <c r="AA181" s="261" t="s">
        <v>3258</v>
      </c>
      <c r="AB181" s="261" t="s">
        <v>3258</v>
      </c>
      <c r="AC181" s="261" t="s">
        <v>3258</v>
      </c>
      <c r="AD181" s="261"/>
      <c r="AE181" s="245"/>
      <c r="AF181" s="261" t="s">
        <v>3258</v>
      </c>
      <c r="AG181" s="261" t="s">
        <v>3258</v>
      </c>
      <c r="AH181" s="261" t="s">
        <v>3258</v>
      </c>
      <c r="AI181" s="249"/>
    </row>
    <row r="182" spans="1:35" ht="15" customHeight="1" x14ac:dyDescent="0.3">
      <c r="A182" s="260">
        <v>516794</v>
      </c>
      <c r="B182" s="261" t="s">
        <v>1700</v>
      </c>
      <c r="C182" s="261" t="s">
        <v>83</v>
      </c>
      <c r="D182" s="261" t="s">
        <v>601</v>
      </c>
      <c r="E182" s="261" t="s">
        <v>2275</v>
      </c>
      <c r="F182" s="262">
        <v>33647</v>
      </c>
      <c r="G182" s="261" t="s">
        <v>136</v>
      </c>
      <c r="H182" s="261" t="s">
        <v>677</v>
      </c>
      <c r="I182" s="257" t="s">
        <v>553</v>
      </c>
      <c r="J182" s="261" t="s">
        <v>2257</v>
      </c>
      <c r="K182" s="260">
        <v>2008</v>
      </c>
      <c r="M182" s="257"/>
      <c r="N182" s="249">
        <v>2225</v>
      </c>
      <c r="O182" s="259">
        <v>45512</v>
      </c>
      <c r="P182" s="256">
        <v>70000</v>
      </c>
      <c r="Q182" s="261" t="s">
        <v>3258</v>
      </c>
      <c r="R182" s="261" t="s">
        <v>3374</v>
      </c>
      <c r="S182" s="261" t="s">
        <v>3289</v>
      </c>
      <c r="T182" s="261" t="s">
        <v>2538</v>
      </c>
      <c r="U182" s="261" t="s">
        <v>2259</v>
      </c>
      <c r="V182" s="261" t="s">
        <v>3258</v>
      </c>
      <c r="W182" s="261" t="s">
        <v>3258</v>
      </c>
      <c r="X182" s="261" t="s">
        <v>3258</v>
      </c>
      <c r="Y182" s="261" t="s">
        <v>3258</v>
      </c>
      <c r="Z182" s="261" t="s">
        <v>2253</v>
      </c>
      <c r="AA182" s="261" t="s">
        <v>3258</v>
      </c>
      <c r="AB182" s="261" t="s">
        <v>3258</v>
      </c>
      <c r="AC182" s="261" t="s">
        <v>3258</v>
      </c>
      <c r="AD182" s="261"/>
      <c r="AE182" s="245"/>
      <c r="AF182" s="261" t="s">
        <v>3258</v>
      </c>
      <c r="AG182" s="261" t="s">
        <v>3258</v>
      </c>
      <c r="AH182" s="261" t="s">
        <v>3258</v>
      </c>
      <c r="AI182" s="249"/>
    </row>
    <row r="183" spans="1:35" ht="15" customHeight="1" x14ac:dyDescent="0.3">
      <c r="A183" s="255">
        <v>516866</v>
      </c>
      <c r="B183" s="256" t="s">
        <v>916</v>
      </c>
      <c r="C183" s="256" t="s">
        <v>262</v>
      </c>
      <c r="D183" s="256" t="s">
        <v>598</v>
      </c>
      <c r="E183" s="256" t="s">
        <v>3258</v>
      </c>
      <c r="F183" s="256" t="s">
        <v>3258</v>
      </c>
      <c r="G183" s="256" t="s">
        <v>3258</v>
      </c>
      <c r="H183" s="256"/>
      <c r="I183" s="257" t="s">
        <v>553</v>
      </c>
      <c r="J183" s="249"/>
      <c r="K183" s="256" t="s">
        <v>3258</v>
      </c>
      <c r="L183" s="258" t="s">
        <v>3258</v>
      </c>
      <c r="M183" s="258" t="s">
        <v>3258</v>
      </c>
      <c r="N183" s="249" t="s">
        <v>3258</v>
      </c>
      <c r="O183" s="259" t="s">
        <v>3258</v>
      </c>
      <c r="P183" s="256">
        <v>0</v>
      </c>
      <c r="Q183" s="256" t="s">
        <v>3258</v>
      </c>
      <c r="R183" s="256" t="s">
        <v>3258</v>
      </c>
      <c r="S183" s="256" t="s">
        <v>3258</v>
      </c>
      <c r="T183" s="256" t="s">
        <v>3258</v>
      </c>
      <c r="U183" s="256" t="s">
        <v>3258</v>
      </c>
      <c r="V183" s="256" t="s">
        <v>3258</v>
      </c>
      <c r="W183" s="256" t="s">
        <v>3258</v>
      </c>
      <c r="X183" s="256" t="s">
        <v>3258</v>
      </c>
      <c r="Y183" s="256" t="s">
        <v>3258</v>
      </c>
      <c r="Z183" s="256" t="s">
        <v>3258</v>
      </c>
      <c r="AA183" s="256" t="s">
        <v>3258</v>
      </c>
      <c r="AB183" s="256" t="s">
        <v>2253</v>
      </c>
      <c r="AC183" s="256" t="s">
        <v>3258</v>
      </c>
      <c r="AD183" s="256"/>
      <c r="AE183" s="246"/>
      <c r="AF183" s="256"/>
      <c r="AG183" s="256" t="s">
        <v>2253</v>
      </c>
      <c r="AH183" s="256" t="s">
        <v>2253</v>
      </c>
      <c r="AI183" s="249" t="s">
        <v>2253</v>
      </c>
    </row>
    <row r="184" spans="1:35" ht="15" customHeight="1" x14ac:dyDescent="0.3">
      <c r="A184" s="260">
        <v>516873</v>
      </c>
      <c r="B184" s="261" t="s">
        <v>2087</v>
      </c>
      <c r="C184" s="261" t="s">
        <v>338</v>
      </c>
      <c r="D184" s="261" t="s">
        <v>444</v>
      </c>
      <c r="E184" s="261" t="s">
        <v>116</v>
      </c>
      <c r="F184" s="262">
        <v>35065</v>
      </c>
      <c r="G184" s="261" t="s">
        <v>390</v>
      </c>
      <c r="H184" s="261" t="s">
        <v>677</v>
      </c>
      <c r="I184" s="257" t="s">
        <v>553</v>
      </c>
      <c r="J184" s="261" t="s">
        <v>139</v>
      </c>
      <c r="K184" s="261" t="s">
        <v>3258</v>
      </c>
      <c r="L184" s="257"/>
      <c r="M184" s="257"/>
      <c r="N184" s="249" t="s">
        <v>3258</v>
      </c>
      <c r="O184" s="259" t="s">
        <v>3258</v>
      </c>
      <c r="P184" s="256">
        <v>0</v>
      </c>
      <c r="Q184" s="261" t="s">
        <v>3258</v>
      </c>
      <c r="R184" s="261" t="s">
        <v>3583</v>
      </c>
      <c r="S184" s="261" t="s">
        <v>3584</v>
      </c>
      <c r="T184" s="261" t="s">
        <v>2846</v>
      </c>
      <c r="U184" s="261" t="s">
        <v>2298</v>
      </c>
      <c r="V184" s="261" t="s">
        <v>3258</v>
      </c>
      <c r="W184" s="261" t="s">
        <v>3258</v>
      </c>
      <c r="X184" s="261" t="s">
        <v>3258</v>
      </c>
      <c r="Y184" s="261" t="s">
        <v>3258</v>
      </c>
      <c r="Z184" s="261" t="s">
        <v>3258</v>
      </c>
      <c r="AA184" s="261" t="s">
        <v>3258</v>
      </c>
      <c r="AB184" s="261" t="s">
        <v>3258</v>
      </c>
      <c r="AC184" s="261" t="s">
        <v>3258</v>
      </c>
      <c r="AD184" s="261"/>
      <c r="AE184" s="245"/>
      <c r="AF184" s="261" t="s">
        <v>3258</v>
      </c>
      <c r="AG184" s="261" t="s">
        <v>3258</v>
      </c>
      <c r="AH184" s="261" t="s">
        <v>3258</v>
      </c>
      <c r="AI184" s="249"/>
    </row>
    <row r="185" spans="1:35" ht="15" customHeight="1" x14ac:dyDescent="0.3">
      <c r="A185" s="260">
        <v>516883</v>
      </c>
      <c r="B185" s="261" t="s">
        <v>917</v>
      </c>
      <c r="C185" s="261" t="s">
        <v>102</v>
      </c>
      <c r="D185" s="261" t="s">
        <v>918</v>
      </c>
      <c r="E185" s="261" t="s">
        <v>116</v>
      </c>
      <c r="F185" s="262">
        <v>33970</v>
      </c>
      <c r="G185" s="261" t="s">
        <v>136</v>
      </c>
      <c r="H185" s="261" t="s">
        <v>677</v>
      </c>
      <c r="I185" s="257" t="s">
        <v>553</v>
      </c>
      <c r="J185" s="261" t="s">
        <v>137</v>
      </c>
      <c r="K185" s="261" t="s">
        <v>3258</v>
      </c>
      <c r="L185" s="257"/>
      <c r="M185" s="257"/>
      <c r="N185" s="249" t="s">
        <v>3258</v>
      </c>
      <c r="O185" s="259" t="s">
        <v>3258</v>
      </c>
      <c r="P185" s="256">
        <v>0</v>
      </c>
      <c r="Q185" s="261" t="s">
        <v>3258</v>
      </c>
      <c r="R185" s="261" t="s">
        <v>4175</v>
      </c>
      <c r="S185" s="261" t="s">
        <v>3694</v>
      </c>
      <c r="T185" s="261" t="s">
        <v>4570</v>
      </c>
      <c r="U185" s="261" t="s">
        <v>2295</v>
      </c>
      <c r="V185" s="261" t="s">
        <v>3258</v>
      </c>
      <c r="W185" s="261" t="s">
        <v>3258</v>
      </c>
      <c r="X185" s="261" t="s">
        <v>3258</v>
      </c>
      <c r="Y185" s="261" t="s">
        <v>3258</v>
      </c>
      <c r="Z185" s="261" t="s">
        <v>3258</v>
      </c>
      <c r="AA185" s="261" t="s">
        <v>3258</v>
      </c>
      <c r="AB185" s="261" t="s">
        <v>3258</v>
      </c>
      <c r="AC185" s="261" t="s">
        <v>3258</v>
      </c>
      <c r="AD185" s="261"/>
      <c r="AE185" s="246"/>
      <c r="AF185" s="261" t="s">
        <v>3258</v>
      </c>
      <c r="AG185" s="261" t="s">
        <v>3258</v>
      </c>
      <c r="AH185" s="261" t="s">
        <v>3258</v>
      </c>
      <c r="AI185" s="249"/>
    </row>
    <row r="186" spans="1:35" ht="15" customHeight="1" x14ac:dyDescent="0.3">
      <c r="A186" s="260">
        <v>516889</v>
      </c>
      <c r="B186" s="261" t="s">
        <v>789</v>
      </c>
      <c r="C186" s="261" t="s">
        <v>252</v>
      </c>
      <c r="D186" s="261" t="s">
        <v>346</v>
      </c>
      <c r="E186" s="261" t="s">
        <v>3258</v>
      </c>
      <c r="F186" s="261" t="s">
        <v>3258</v>
      </c>
      <c r="G186" s="262"/>
      <c r="H186" s="261"/>
      <c r="I186" s="257" t="s">
        <v>553</v>
      </c>
      <c r="J186" s="261" t="s">
        <v>139</v>
      </c>
      <c r="K186" s="260">
        <v>2012</v>
      </c>
      <c r="L186" s="257" t="s">
        <v>151</v>
      </c>
      <c r="M186" s="257" t="s">
        <v>3258</v>
      </c>
      <c r="N186" s="249" t="s">
        <v>3258</v>
      </c>
      <c r="O186" s="259" t="s">
        <v>3258</v>
      </c>
      <c r="P186" s="256">
        <v>0</v>
      </c>
      <c r="Q186" s="249"/>
      <c r="R186" s="249"/>
      <c r="S186" s="249"/>
      <c r="T186" s="249"/>
      <c r="U186" s="249"/>
      <c r="V186" s="249"/>
      <c r="W186" s="249"/>
      <c r="X186" s="249"/>
      <c r="Y186" s="249"/>
      <c r="Z186" s="249"/>
      <c r="AA186" s="249"/>
      <c r="AB186" s="249"/>
      <c r="AC186" s="249"/>
      <c r="AD186" s="249"/>
      <c r="AE186" s="246"/>
      <c r="AF186" s="249"/>
      <c r="AG186" s="249"/>
      <c r="AH186" s="249"/>
      <c r="AI186" s="249"/>
    </row>
    <row r="187" spans="1:35" ht="15" customHeight="1" x14ac:dyDescent="0.3">
      <c r="A187" s="255">
        <v>516903</v>
      </c>
      <c r="B187" s="256" t="s">
        <v>1498</v>
      </c>
      <c r="C187" s="256" t="s">
        <v>313</v>
      </c>
      <c r="D187" s="256" t="s">
        <v>791</v>
      </c>
      <c r="E187" s="256" t="s">
        <v>3258</v>
      </c>
      <c r="F187" s="256" t="s">
        <v>3258</v>
      </c>
      <c r="G187" s="256" t="s">
        <v>3258</v>
      </c>
      <c r="H187" s="256"/>
      <c r="I187" s="257" t="s">
        <v>553</v>
      </c>
      <c r="J187" s="249"/>
      <c r="K187" s="256" t="s">
        <v>3258</v>
      </c>
      <c r="L187" s="258" t="s">
        <v>3258</v>
      </c>
      <c r="M187" s="258" t="s">
        <v>3258</v>
      </c>
      <c r="N187" s="249" t="s">
        <v>3258</v>
      </c>
      <c r="O187" s="259" t="s">
        <v>3258</v>
      </c>
      <c r="P187" s="256">
        <v>0</v>
      </c>
      <c r="Q187" s="256" t="s">
        <v>3258</v>
      </c>
      <c r="R187" s="256" t="s">
        <v>3258</v>
      </c>
      <c r="S187" s="256" t="s">
        <v>3258</v>
      </c>
      <c r="T187" s="256" t="s">
        <v>3258</v>
      </c>
      <c r="U187" s="256" t="s">
        <v>3258</v>
      </c>
      <c r="V187" s="256" t="s">
        <v>3258</v>
      </c>
      <c r="W187" s="256" t="s">
        <v>3258</v>
      </c>
      <c r="X187" s="256" t="s">
        <v>3258</v>
      </c>
      <c r="Y187" s="256" t="s">
        <v>3258</v>
      </c>
      <c r="Z187" s="256" t="s">
        <v>3258</v>
      </c>
      <c r="AA187" s="256" t="s">
        <v>3258</v>
      </c>
      <c r="AB187" s="256" t="s">
        <v>3258</v>
      </c>
      <c r="AC187" s="256" t="s">
        <v>3258</v>
      </c>
      <c r="AD187" s="256"/>
      <c r="AE187" s="245"/>
      <c r="AF187" s="256" t="s">
        <v>3258</v>
      </c>
      <c r="AG187" s="256" t="s">
        <v>2253</v>
      </c>
      <c r="AH187" s="256" t="s">
        <v>2253</v>
      </c>
      <c r="AI187" s="249"/>
    </row>
    <row r="188" spans="1:35" ht="15" customHeight="1" x14ac:dyDescent="0.3">
      <c r="A188" s="260">
        <v>516913</v>
      </c>
      <c r="B188" s="261" t="s">
        <v>1694</v>
      </c>
      <c r="C188" s="261" t="s">
        <v>1470</v>
      </c>
      <c r="D188" s="261" t="s">
        <v>438</v>
      </c>
      <c r="E188" s="261" t="s">
        <v>116</v>
      </c>
      <c r="F188" s="262">
        <v>34142</v>
      </c>
      <c r="G188" s="261" t="s">
        <v>2445</v>
      </c>
      <c r="H188" s="261" t="s">
        <v>677</v>
      </c>
      <c r="I188" s="257" t="s">
        <v>553</v>
      </c>
      <c r="J188" s="261" t="s">
        <v>139</v>
      </c>
      <c r="K188" s="260">
        <v>2013</v>
      </c>
      <c r="M188" s="257"/>
      <c r="N188" s="249" t="s">
        <v>3258</v>
      </c>
      <c r="O188" s="259" t="s">
        <v>3258</v>
      </c>
      <c r="P188" s="256">
        <v>0</v>
      </c>
      <c r="Q188" s="261" t="s">
        <v>3258</v>
      </c>
      <c r="R188" s="261" t="s">
        <v>3362</v>
      </c>
      <c r="S188" s="261" t="s">
        <v>3363</v>
      </c>
      <c r="T188" s="261" t="s">
        <v>2319</v>
      </c>
      <c r="U188" s="261" t="s">
        <v>2259</v>
      </c>
      <c r="V188" s="261" t="s">
        <v>3258</v>
      </c>
      <c r="W188" s="261" t="s">
        <v>3258</v>
      </c>
      <c r="X188" s="261" t="s">
        <v>3258</v>
      </c>
      <c r="Y188" s="261" t="s">
        <v>3258</v>
      </c>
      <c r="Z188" s="261" t="s">
        <v>3258</v>
      </c>
      <c r="AA188" s="261" t="s">
        <v>3258</v>
      </c>
      <c r="AB188" s="261" t="s">
        <v>3258</v>
      </c>
      <c r="AC188" s="261" t="s">
        <v>3258</v>
      </c>
      <c r="AD188" s="261"/>
      <c r="AE188" s="245"/>
      <c r="AF188" s="261" t="s">
        <v>3258</v>
      </c>
      <c r="AG188" s="261" t="s">
        <v>3258</v>
      </c>
      <c r="AH188" s="261" t="s">
        <v>3258</v>
      </c>
      <c r="AI188" s="249"/>
    </row>
    <row r="189" spans="1:35" ht="15" customHeight="1" x14ac:dyDescent="0.3">
      <c r="A189" s="260">
        <v>516970</v>
      </c>
      <c r="B189" s="261" t="s">
        <v>792</v>
      </c>
      <c r="C189" s="261" t="s">
        <v>92</v>
      </c>
      <c r="D189" s="261" t="s">
        <v>457</v>
      </c>
      <c r="E189" s="261" t="s">
        <v>116</v>
      </c>
      <c r="F189" s="262">
        <v>34881</v>
      </c>
      <c r="G189" s="261" t="s">
        <v>136</v>
      </c>
      <c r="H189" s="261" t="s">
        <v>677</v>
      </c>
      <c r="I189" s="257" t="s">
        <v>553</v>
      </c>
      <c r="J189" s="261" t="s">
        <v>139</v>
      </c>
      <c r="K189" s="261" t="s">
        <v>3258</v>
      </c>
      <c r="L189" s="257"/>
      <c r="M189" s="257"/>
      <c r="N189" s="249" t="s">
        <v>3258</v>
      </c>
      <c r="O189" s="259" t="s">
        <v>3258</v>
      </c>
      <c r="P189" s="256">
        <v>0</v>
      </c>
      <c r="Q189" s="261" t="s">
        <v>3258</v>
      </c>
      <c r="R189" s="261" t="s">
        <v>4571</v>
      </c>
      <c r="S189" s="261" t="s">
        <v>4572</v>
      </c>
      <c r="T189" s="261" t="s">
        <v>2433</v>
      </c>
      <c r="U189" s="261" t="s">
        <v>2259</v>
      </c>
      <c r="V189" s="261" t="s">
        <v>3258</v>
      </c>
      <c r="W189" s="261" t="s">
        <v>3258</v>
      </c>
      <c r="X189" s="261" t="s">
        <v>3258</v>
      </c>
      <c r="Y189" s="261" t="s">
        <v>3258</v>
      </c>
      <c r="Z189" s="261" t="s">
        <v>3258</v>
      </c>
      <c r="AA189" s="261" t="s">
        <v>3258</v>
      </c>
      <c r="AB189" s="261" t="s">
        <v>3258</v>
      </c>
      <c r="AC189" s="261" t="s">
        <v>3258</v>
      </c>
      <c r="AD189" s="261"/>
      <c r="AE189" s="245"/>
      <c r="AF189" s="261" t="s">
        <v>3258</v>
      </c>
      <c r="AG189" s="261" t="s">
        <v>3258</v>
      </c>
      <c r="AH189" s="261" t="s">
        <v>3258</v>
      </c>
      <c r="AI189" s="249"/>
    </row>
    <row r="190" spans="1:35" ht="15" customHeight="1" x14ac:dyDescent="0.3">
      <c r="A190" s="260">
        <v>516977</v>
      </c>
      <c r="B190" s="261" t="s">
        <v>919</v>
      </c>
      <c r="C190" s="261" t="s">
        <v>232</v>
      </c>
      <c r="D190" s="261" t="s">
        <v>469</v>
      </c>
      <c r="E190" s="261" t="s">
        <v>116</v>
      </c>
      <c r="F190" s="262">
        <v>33261</v>
      </c>
      <c r="G190" s="261" t="s">
        <v>136</v>
      </c>
      <c r="H190" s="261" t="s">
        <v>677</v>
      </c>
      <c r="I190" s="257" t="s">
        <v>553</v>
      </c>
      <c r="J190" s="249" t="s">
        <v>724</v>
      </c>
      <c r="K190" s="261" t="s">
        <v>3258</v>
      </c>
      <c r="L190" s="257"/>
      <c r="M190" s="257"/>
      <c r="N190" s="249" t="s">
        <v>3258</v>
      </c>
      <c r="O190" s="259" t="s">
        <v>3258</v>
      </c>
      <c r="P190" s="256">
        <v>0</v>
      </c>
      <c r="Q190" s="261" t="s">
        <v>3258</v>
      </c>
      <c r="R190" s="261" t="s">
        <v>4573</v>
      </c>
      <c r="S190" s="261" t="s">
        <v>4384</v>
      </c>
      <c r="T190" s="261" t="s">
        <v>2796</v>
      </c>
      <c r="U190" s="261" t="s">
        <v>2266</v>
      </c>
      <c r="V190" s="261" t="s">
        <v>3258</v>
      </c>
      <c r="W190" s="261" t="s">
        <v>3258</v>
      </c>
      <c r="X190" s="261" t="s">
        <v>3258</v>
      </c>
      <c r="Y190" s="261" t="s">
        <v>3258</v>
      </c>
      <c r="Z190" s="261" t="s">
        <v>3258</v>
      </c>
      <c r="AA190" s="261" t="s">
        <v>3258</v>
      </c>
      <c r="AB190" s="261" t="s">
        <v>3258</v>
      </c>
      <c r="AC190" s="261" t="s">
        <v>3258</v>
      </c>
      <c r="AD190" s="261"/>
      <c r="AE190" s="246"/>
      <c r="AF190" s="261" t="s">
        <v>3258</v>
      </c>
      <c r="AG190" s="261"/>
      <c r="AH190" s="261" t="s">
        <v>3258</v>
      </c>
      <c r="AI190" s="249"/>
    </row>
    <row r="191" spans="1:35" ht="15" customHeight="1" x14ac:dyDescent="0.3">
      <c r="A191" s="260">
        <v>517006</v>
      </c>
      <c r="B191" s="261" t="s">
        <v>920</v>
      </c>
      <c r="C191" s="261" t="s">
        <v>406</v>
      </c>
      <c r="D191" s="261" t="s">
        <v>439</v>
      </c>
      <c r="E191" s="261" t="s">
        <v>116</v>
      </c>
      <c r="F191" s="262">
        <v>31286</v>
      </c>
      <c r="G191" s="261" t="s">
        <v>136</v>
      </c>
      <c r="H191" s="261" t="s">
        <v>677</v>
      </c>
      <c r="I191" s="257" t="s">
        <v>553</v>
      </c>
      <c r="J191" s="261" t="s">
        <v>139</v>
      </c>
      <c r="K191" s="261" t="s">
        <v>3258</v>
      </c>
      <c r="L191" s="257"/>
      <c r="M191" s="257"/>
      <c r="N191" s="249" t="s">
        <v>3258</v>
      </c>
      <c r="O191" s="259" t="s">
        <v>3258</v>
      </c>
      <c r="P191" s="256">
        <v>0</v>
      </c>
      <c r="Q191" s="261" t="s">
        <v>3258</v>
      </c>
      <c r="R191" s="261" t="s">
        <v>3585</v>
      </c>
      <c r="S191" s="261" t="s">
        <v>3586</v>
      </c>
      <c r="T191" s="261" t="s">
        <v>2391</v>
      </c>
      <c r="U191" s="261" t="s">
        <v>2259</v>
      </c>
      <c r="V191" s="261" t="s">
        <v>3258</v>
      </c>
      <c r="W191" s="261" t="s">
        <v>3258</v>
      </c>
      <c r="X191" s="261" t="s">
        <v>3258</v>
      </c>
      <c r="Y191" s="261" t="s">
        <v>3258</v>
      </c>
      <c r="Z191" s="261" t="s">
        <v>3258</v>
      </c>
      <c r="AA191" s="261" t="s">
        <v>3258</v>
      </c>
      <c r="AB191" s="261" t="s">
        <v>3258</v>
      </c>
      <c r="AC191" s="261" t="s">
        <v>3258</v>
      </c>
      <c r="AD191" s="261"/>
      <c r="AE191" s="245"/>
      <c r="AF191" s="261" t="s">
        <v>3258</v>
      </c>
      <c r="AG191" s="261" t="s">
        <v>3258</v>
      </c>
      <c r="AH191" s="261" t="s">
        <v>3258</v>
      </c>
      <c r="AI191" s="249"/>
    </row>
    <row r="192" spans="1:35" ht="15" customHeight="1" x14ac:dyDescent="0.3">
      <c r="A192" s="260">
        <v>517010</v>
      </c>
      <c r="B192" s="261" t="s">
        <v>2152</v>
      </c>
      <c r="C192" s="261" t="s">
        <v>1652</v>
      </c>
      <c r="D192" s="261" t="s">
        <v>414</v>
      </c>
      <c r="E192" s="261" t="s">
        <v>116</v>
      </c>
      <c r="F192" s="262">
        <v>33255</v>
      </c>
      <c r="G192" s="261" t="s">
        <v>136</v>
      </c>
      <c r="H192" s="261" t="s">
        <v>677</v>
      </c>
      <c r="I192" s="257" t="s">
        <v>553</v>
      </c>
      <c r="J192" s="249" t="s">
        <v>724</v>
      </c>
      <c r="K192" s="261" t="s">
        <v>3258</v>
      </c>
      <c r="L192" s="257"/>
      <c r="M192" s="257"/>
      <c r="N192" s="249" t="s">
        <v>3258</v>
      </c>
      <c r="O192" s="259" t="s">
        <v>3258</v>
      </c>
      <c r="P192" s="256">
        <v>0</v>
      </c>
      <c r="Q192" s="261" t="s">
        <v>3258</v>
      </c>
      <c r="R192" s="261" t="s">
        <v>4324</v>
      </c>
      <c r="S192" s="261" t="s">
        <v>3644</v>
      </c>
      <c r="T192" s="261" t="s">
        <v>2271</v>
      </c>
      <c r="U192" s="261" t="s">
        <v>2259</v>
      </c>
      <c r="V192" s="261" t="s">
        <v>3258</v>
      </c>
      <c r="W192" s="261" t="s">
        <v>3258</v>
      </c>
      <c r="X192" s="261" t="s">
        <v>3258</v>
      </c>
      <c r="Y192" s="261" t="s">
        <v>3258</v>
      </c>
      <c r="Z192" s="261" t="s">
        <v>3258</v>
      </c>
      <c r="AA192" s="261" t="s">
        <v>3258</v>
      </c>
      <c r="AB192" s="261" t="s">
        <v>3258</v>
      </c>
      <c r="AC192" s="261" t="s">
        <v>3258</v>
      </c>
      <c r="AD192" s="261"/>
      <c r="AE192" s="246"/>
      <c r="AF192" s="261" t="s">
        <v>3258</v>
      </c>
      <c r="AG192" s="261" t="s">
        <v>3258</v>
      </c>
      <c r="AH192" s="261" t="s">
        <v>3258</v>
      </c>
      <c r="AI192" s="249"/>
    </row>
    <row r="193" spans="1:35" ht="15" customHeight="1" x14ac:dyDescent="0.3">
      <c r="A193" s="260">
        <v>517014</v>
      </c>
      <c r="B193" s="261" t="s">
        <v>1734</v>
      </c>
      <c r="C193" s="261" t="s">
        <v>78</v>
      </c>
      <c r="D193" s="261" t="s">
        <v>423</v>
      </c>
      <c r="E193" s="261" t="s">
        <v>116</v>
      </c>
      <c r="F193" s="262">
        <v>31472</v>
      </c>
      <c r="G193" s="261" t="s">
        <v>136</v>
      </c>
      <c r="H193" s="261" t="s">
        <v>679</v>
      </c>
      <c r="I193" s="257" t="s">
        <v>553</v>
      </c>
      <c r="J193" s="261" t="s">
        <v>139</v>
      </c>
      <c r="K193" s="260">
        <v>2004</v>
      </c>
      <c r="L193" s="257" t="s">
        <v>136</v>
      </c>
      <c r="N193" s="249" t="s">
        <v>3258</v>
      </c>
      <c r="O193" s="259" t="s">
        <v>3258</v>
      </c>
      <c r="P193" s="256">
        <v>0</v>
      </c>
      <c r="Q193" s="261" t="s">
        <v>3258</v>
      </c>
      <c r="R193" s="261" t="s">
        <v>4574</v>
      </c>
      <c r="S193" s="261" t="s">
        <v>3365</v>
      </c>
      <c r="T193" s="261" t="s">
        <v>2654</v>
      </c>
      <c r="U193" s="261" t="s">
        <v>2259</v>
      </c>
      <c r="V193" s="261" t="s">
        <v>3258</v>
      </c>
      <c r="W193" s="261" t="s">
        <v>3258</v>
      </c>
      <c r="X193" s="261" t="s">
        <v>3258</v>
      </c>
      <c r="Y193" s="261" t="s">
        <v>3258</v>
      </c>
      <c r="Z193" s="261" t="s">
        <v>3258</v>
      </c>
      <c r="AA193" s="261" t="s">
        <v>3258</v>
      </c>
      <c r="AB193" s="261" t="s">
        <v>3258</v>
      </c>
      <c r="AC193" s="261" t="s">
        <v>3258</v>
      </c>
      <c r="AD193" s="261"/>
      <c r="AE193" s="245"/>
      <c r="AF193" s="261" t="s">
        <v>3258</v>
      </c>
      <c r="AG193" s="261" t="s">
        <v>3258</v>
      </c>
      <c r="AH193" s="261" t="s">
        <v>3258</v>
      </c>
      <c r="AI193" s="249"/>
    </row>
    <row r="194" spans="1:35" ht="15" customHeight="1" x14ac:dyDescent="0.3">
      <c r="A194" s="260">
        <v>517017</v>
      </c>
      <c r="B194" s="261" t="s">
        <v>1136</v>
      </c>
      <c r="C194" s="261" t="s">
        <v>302</v>
      </c>
      <c r="D194" s="261" t="s">
        <v>525</v>
      </c>
      <c r="E194" s="261" t="s">
        <v>2275</v>
      </c>
      <c r="F194" s="262">
        <v>33647</v>
      </c>
      <c r="G194" s="261" t="s">
        <v>136</v>
      </c>
      <c r="H194" s="261" t="s">
        <v>679</v>
      </c>
      <c r="I194" s="257" t="s">
        <v>553</v>
      </c>
      <c r="J194" s="261" t="s">
        <v>724</v>
      </c>
      <c r="K194" s="260"/>
      <c r="L194" s="258" t="s">
        <v>151</v>
      </c>
      <c r="M194" s="257" t="s">
        <v>151</v>
      </c>
      <c r="N194" s="249" t="s">
        <v>3258</v>
      </c>
      <c r="O194" s="259" t="s">
        <v>3258</v>
      </c>
      <c r="P194" s="256">
        <v>0</v>
      </c>
      <c r="Q194" s="261" t="s">
        <v>3258</v>
      </c>
      <c r="R194" s="261" t="s">
        <v>4575</v>
      </c>
      <c r="S194" s="261" t="s">
        <v>3709</v>
      </c>
      <c r="T194" s="261" t="s">
        <v>2569</v>
      </c>
      <c r="U194" s="261" t="s">
        <v>2259</v>
      </c>
      <c r="V194" s="261" t="s">
        <v>3258</v>
      </c>
      <c r="W194" s="261" t="s">
        <v>3258</v>
      </c>
      <c r="X194" s="261" t="s">
        <v>3258</v>
      </c>
      <c r="Y194" s="261" t="s">
        <v>3258</v>
      </c>
      <c r="Z194" s="261" t="s">
        <v>3258</v>
      </c>
      <c r="AA194" s="261" t="s">
        <v>3258</v>
      </c>
      <c r="AB194" s="261" t="s">
        <v>3258</v>
      </c>
      <c r="AC194" s="261" t="s">
        <v>3258</v>
      </c>
      <c r="AD194" s="261"/>
      <c r="AE194" s="246"/>
      <c r="AF194" s="261" t="s">
        <v>3258</v>
      </c>
      <c r="AG194" s="261" t="s">
        <v>3258</v>
      </c>
      <c r="AH194" s="261" t="s">
        <v>3258</v>
      </c>
      <c r="AI194" s="249" t="s">
        <v>2253</v>
      </c>
    </row>
    <row r="195" spans="1:35" ht="15" customHeight="1" x14ac:dyDescent="0.3">
      <c r="A195" s="260">
        <v>517027</v>
      </c>
      <c r="B195" s="261" t="s">
        <v>1137</v>
      </c>
      <c r="C195" s="261" t="s">
        <v>5167</v>
      </c>
      <c r="D195" s="261" t="s">
        <v>790</v>
      </c>
      <c r="E195" s="261" t="s">
        <v>116</v>
      </c>
      <c r="F195" s="262">
        <v>31500</v>
      </c>
      <c r="G195" s="261" t="s">
        <v>2335</v>
      </c>
      <c r="H195" s="261" t="s">
        <v>677</v>
      </c>
      <c r="I195" s="257" t="s">
        <v>553</v>
      </c>
      <c r="J195" s="261" t="s">
        <v>139</v>
      </c>
      <c r="K195" s="260">
        <v>2014</v>
      </c>
      <c r="M195" s="257"/>
      <c r="N195" s="249" t="s">
        <v>3258</v>
      </c>
      <c r="O195" s="259" t="s">
        <v>3258</v>
      </c>
      <c r="P195" s="256">
        <v>0</v>
      </c>
      <c r="Q195" s="261" t="s">
        <v>3258</v>
      </c>
      <c r="R195" s="261" t="s">
        <v>3276</v>
      </c>
      <c r="S195" s="261" t="s">
        <v>3277</v>
      </c>
      <c r="T195" s="261" t="s">
        <v>2307</v>
      </c>
      <c r="U195" s="261" t="s">
        <v>2847</v>
      </c>
      <c r="V195" s="261" t="s">
        <v>3258</v>
      </c>
      <c r="W195" s="261" t="s">
        <v>3258</v>
      </c>
      <c r="X195" s="261" t="s">
        <v>3258</v>
      </c>
      <c r="Y195" s="261" t="s">
        <v>3258</v>
      </c>
      <c r="Z195" s="261" t="s">
        <v>3258</v>
      </c>
      <c r="AA195" s="261" t="s">
        <v>3258</v>
      </c>
      <c r="AB195" s="261" t="s">
        <v>3258</v>
      </c>
      <c r="AC195" s="261" t="s">
        <v>3258</v>
      </c>
      <c r="AD195" s="261"/>
      <c r="AE195" s="245"/>
      <c r="AF195" s="261" t="s">
        <v>3258</v>
      </c>
      <c r="AG195" s="261" t="s">
        <v>3258</v>
      </c>
      <c r="AH195" s="261" t="s">
        <v>3258</v>
      </c>
      <c r="AI195" s="249"/>
    </row>
    <row r="196" spans="1:35" ht="15" customHeight="1" x14ac:dyDescent="0.3">
      <c r="A196" s="260">
        <v>517033</v>
      </c>
      <c r="B196" s="261" t="s">
        <v>2136</v>
      </c>
      <c r="C196" s="261" t="s">
        <v>76</v>
      </c>
      <c r="D196" s="261" t="s">
        <v>2137</v>
      </c>
      <c r="E196" s="261" t="s">
        <v>116</v>
      </c>
      <c r="F196" s="262">
        <v>26316</v>
      </c>
      <c r="G196" s="261" t="s">
        <v>2498</v>
      </c>
      <c r="H196" s="261" t="s">
        <v>677</v>
      </c>
      <c r="I196" s="257" t="s">
        <v>553</v>
      </c>
      <c r="J196" s="261" t="s">
        <v>724</v>
      </c>
      <c r="K196" s="261"/>
      <c r="L196" s="258" t="s">
        <v>150</v>
      </c>
      <c r="M196" s="257"/>
      <c r="N196" s="249" t="s">
        <v>3258</v>
      </c>
      <c r="O196" s="259" t="s">
        <v>3258</v>
      </c>
      <c r="P196" s="256">
        <v>0</v>
      </c>
      <c r="Q196" s="261" t="s">
        <v>3258</v>
      </c>
      <c r="R196" s="261" t="s">
        <v>4305</v>
      </c>
      <c r="S196" s="261" t="s">
        <v>4306</v>
      </c>
      <c r="T196" s="261" t="s">
        <v>2499</v>
      </c>
      <c r="U196" s="261" t="s">
        <v>2500</v>
      </c>
      <c r="V196" s="261" t="s">
        <v>3258</v>
      </c>
      <c r="W196" s="261" t="s">
        <v>3258</v>
      </c>
      <c r="X196" s="261" t="s">
        <v>3258</v>
      </c>
      <c r="Y196" s="261" t="s">
        <v>3258</v>
      </c>
      <c r="Z196" s="261" t="s">
        <v>3258</v>
      </c>
      <c r="AA196" s="261" t="s">
        <v>3258</v>
      </c>
      <c r="AB196" s="261" t="s">
        <v>3258</v>
      </c>
      <c r="AC196" s="261" t="s">
        <v>3258</v>
      </c>
      <c r="AD196" s="261"/>
      <c r="AE196" s="245"/>
      <c r="AF196" s="261" t="s">
        <v>3258</v>
      </c>
      <c r="AG196" s="261" t="s">
        <v>3258</v>
      </c>
      <c r="AH196" s="261" t="s">
        <v>3258</v>
      </c>
      <c r="AI196" s="249"/>
    </row>
    <row r="197" spans="1:35" ht="15" customHeight="1" x14ac:dyDescent="0.3">
      <c r="A197" s="255">
        <v>517057</v>
      </c>
      <c r="B197" s="256" t="s">
        <v>793</v>
      </c>
      <c r="C197" s="256" t="s">
        <v>66</v>
      </c>
      <c r="D197" s="256" t="s">
        <v>444</v>
      </c>
      <c r="E197" s="256" t="s">
        <v>116</v>
      </c>
      <c r="F197" s="256" t="s">
        <v>5105</v>
      </c>
      <c r="G197" s="256" t="s">
        <v>136</v>
      </c>
      <c r="H197" s="256" t="s">
        <v>677</v>
      </c>
      <c r="I197" s="257" t="s">
        <v>553</v>
      </c>
      <c r="J197" s="256" t="s">
        <v>139</v>
      </c>
      <c r="K197" s="256" t="s">
        <v>5107</v>
      </c>
      <c r="L197" s="258" t="s">
        <v>145</v>
      </c>
      <c r="N197" s="249" t="s">
        <v>3258</v>
      </c>
      <c r="O197" s="259" t="s">
        <v>3258</v>
      </c>
      <c r="P197" s="256">
        <v>0</v>
      </c>
      <c r="Q197" s="256" t="s">
        <v>3258</v>
      </c>
      <c r="R197" s="256" t="s">
        <v>3587</v>
      </c>
      <c r="S197" s="256" t="s">
        <v>3269</v>
      </c>
      <c r="T197" s="256" t="s">
        <v>2286</v>
      </c>
      <c r="U197" s="256" t="s">
        <v>2259</v>
      </c>
      <c r="V197" s="256" t="s">
        <v>3258</v>
      </c>
      <c r="W197" s="256" t="s">
        <v>3258</v>
      </c>
      <c r="X197" s="256" t="s">
        <v>3258</v>
      </c>
      <c r="Y197" s="256" t="s">
        <v>3258</v>
      </c>
      <c r="Z197" s="256" t="s">
        <v>3258</v>
      </c>
      <c r="AA197" s="256" t="s">
        <v>3258</v>
      </c>
      <c r="AB197" s="256" t="s">
        <v>3258</v>
      </c>
      <c r="AC197" s="256" t="s">
        <v>3258</v>
      </c>
      <c r="AD197" s="256"/>
      <c r="AE197" s="246"/>
      <c r="AF197" s="256" t="s">
        <v>3258</v>
      </c>
      <c r="AG197" s="256" t="s">
        <v>2253</v>
      </c>
      <c r="AH197" s="256" t="s">
        <v>2253</v>
      </c>
      <c r="AI197" s="249" t="s">
        <v>2253</v>
      </c>
    </row>
    <row r="198" spans="1:35" ht="15" customHeight="1" x14ac:dyDescent="0.3">
      <c r="A198" s="260">
        <v>517062</v>
      </c>
      <c r="B198" s="261" t="s">
        <v>5177</v>
      </c>
      <c r="C198" s="261" t="s">
        <v>264</v>
      </c>
      <c r="D198" s="261" t="s">
        <v>794</v>
      </c>
      <c r="E198" s="261" t="s">
        <v>116</v>
      </c>
      <c r="F198" s="262">
        <v>31800</v>
      </c>
      <c r="G198" s="261" t="s">
        <v>2529</v>
      </c>
      <c r="H198" s="261" t="s">
        <v>677</v>
      </c>
      <c r="I198" s="257" t="s">
        <v>553</v>
      </c>
      <c r="J198" s="261" t="s">
        <v>139</v>
      </c>
      <c r="K198" s="260">
        <v>2005</v>
      </c>
      <c r="M198" s="257"/>
      <c r="N198" s="249" t="s">
        <v>3258</v>
      </c>
      <c r="O198" s="259" t="s">
        <v>3258</v>
      </c>
      <c r="P198" s="256">
        <v>0</v>
      </c>
      <c r="Q198" s="249"/>
      <c r="R198" s="249"/>
      <c r="S198" s="249"/>
      <c r="T198" s="249"/>
      <c r="U198" s="249"/>
      <c r="V198" s="249"/>
      <c r="W198" s="249"/>
      <c r="X198" s="249"/>
      <c r="Y198" s="249"/>
      <c r="Z198" s="249"/>
      <c r="AA198" s="249"/>
      <c r="AB198" s="249"/>
      <c r="AC198" s="249"/>
      <c r="AD198" s="249"/>
      <c r="AE198" s="245"/>
      <c r="AF198" s="249"/>
      <c r="AG198" s="249"/>
      <c r="AH198" s="249"/>
      <c r="AI198" s="249"/>
    </row>
    <row r="199" spans="1:35" ht="15" customHeight="1" x14ac:dyDescent="0.3">
      <c r="A199" s="260">
        <v>517076</v>
      </c>
      <c r="B199" s="261" t="s">
        <v>921</v>
      </c>
      <c r="C199" s="261" t="s">
        <v>241</v>
      </c>
      <c r="D199" s="261" t="s">
        <v>467</v>
      </c>
      <c r="E199" s="261" t="s">
        <v>116</v>
      </c>
      <c r="F199" s="262">
        <v>35065</v>
      </c>
      <c r="G199" s="261" t="s">
        <v>136</v>
      </c>
      <c r="H199" s="261" t="s">
        <v>677</v>
      </c>
      <c r="I199" s="257" t="s">
        <v>553</v>
      </c>
      <c r="J199" s="261" t="s">
        <v>724</v>
      </c>
      <c r="K199" s="261"/>
      <c r="M199" s="257"/>
      <c r="N199" s="249" t="s">
        <v>3258</v>
      </c>
      <c r="O199" s="259" t="s">
        <v>3258</v>
      </c>
      <c r="P199" s="256">
        <v>0</v>
      </c>
      <c r="Q199" s="249"/>
      <c r="R199" s="249"/>
      <c r="S199" s="249"/>
      <c r="T199" s="249"/>
      <c r="U199" s="249"/>
      <c r="V199" s="249"/>
      <c r="W199" s="249"/>
      <c r="X199" s="249"/>
      <c r="Y199" s="249"/>
      <c r="Z199" s="249"/>
      <c r="AA199" s="249"/>
      <c r="AB199" s="249"/>
      <c r="AC199" s="249"/>
      <c r="AD199" s="249"/>
      <c r="AE199" s="246"/>
      <c r="AF199" s="249"/>
      <c r="AG199" s="249"/>
      <c r="AH199" s="249"/>
      <c r="AI199" s="249"/>
    </row>
    <row r="200" spans="1:35" ht="15" customHeight="1" x14ac:dyDescent="0.3">
      <c r="A200" s="260">
        <v>517088</v>
      </c>
      <c r="B200" s="261" t="s">
        <v>1735</v>
      </c>
      <c r="C200" s="261" t="s">
        <v>1449</v>
      </c>
      <c r="D200" s="261" t="s">
        <v>416</v>
      </c>
      <c r="E200" s="261" t="s">
        <v>116</v>
      </c>
      <c r="F200" s="262">
        <v>29437</v>
      </c>
      <c r="G200" s="261" t="s">
        <v>136</v>
      </c>
      <c r="H200" s="261" t="s">
        <v>677</v>
      </c>
      <c r="I200" s="257" t="s">
        <v>553</v>
      </c>
      <c r="J200" s="249" t="s">
        <v>724</v>
      </c>
      <c r="K200" s="261" t="s">
        <v>3258</v>
      </c>
      <c r="L200" s="257"/>
      <c r="M200" s="257"/>
      <c r="N200" s="249" t="s">
        <v>3258</v>
      </c>
      <c r="O200" s="259" t="s">
        <v>3258</v>
      </c>
      <c r="P200" s="256">
        <v>0</v>
      </c>
      <c r="Q200" s="261" t="s">
        <v>3258</v>
      </c>
      <c r="R200" s="261" t="s">
        <v>4576</v>
      </c>
      <c r="S200" s="261" t="s">
        <v>4148</v>
      </c>
      <c r="T200" s="261" t="s">
        <v>2460</v>
      </c>
      <c r="U200" s="261" t="s">
        <v>2259</v>
      </c>
      <c r="V200" s="261" t="s">
        <v>3258</v>
      </c>
      <c r="W200" s="261" t="s">
        <v>3258</v>
      </c>
      <c r="X200" s="261" t="s">
        <v>3258</v>
      </c>
      <c r="Y200" s="261" t="s">
        <v>3258</v>
      </c>
      <c r="Z200" s="261" t="s">
        <v>3258</v>
      </c>
      <c r="AA200" s="261" t="s">
        <v>3258</v>
      </c>
      <c r="AB200" s="261" t="s">
        <v>3258</v>
      </c>
      <c r="AC200" s="261" t="s">
        <v>3258</v>
      </c>
      <c r="AD200" s="261"/>
      <c r="AE200" s="245"/>
      <c r="AF200" s="261" t="s">
        <v>3258</v>
      </c>
      <c r="AG200" s="261" t="s">
        <v>3258</v>
      </c>
      <c r="AH200" s="261" t="s">
        <v>3258</v>
      </c>
      <c r="AI200" s="249"/>
    </row>
    <row r="201" spans="1:35" ht="15" customHeight="1" x14ac:dyDescent="0.3">
      <c r="A201" s="260">
        <v>517101</v>
      </c>
      <c r="B201" s="261" t="s">
        <v>1437</v>
      </c>
      <c r="C201" s="261" t="s">
        <v>87</v>
      </c>
      <c r="D201" s="261" t="s">
        <v>414</v>
      </c>
      <c r="E201" s="261" t="s">
        <v>116</v>
      </c>
      <c r="F201" s="262">
        <v>35205</v>
      </c>
      <c r="G201" s="261" t="s">
        <v>2260</v>
      </c>
      <c r="H201" s="261" t="s">
        <v>677</v>
      </c>
      <c r="I201" s="257" t="s">
        <v>553</v>
      </c>
      <c r="J201" s="249" t="s">
        <v>724</v>
      </c>
      <c r="K201" s="261" t="s">
        <v>3258</v>
      </c>
      <c r="L201" s="257"/>
      <c r="M201" s="257"/>
      <c r="N201" s="249" t="s">
        <v>3258</v>
      </c>
      <c r="O201" s="259" t="s">
        <v>3258</v>
      </c>
      <c r="P201" s="256">
        <v>0</v>
      </c>
      <c r="Q201" s="261" t="s">
        <v>3258</v>
      </c>
      <c r="R201" s="261" t="s">
        <v>4288</v>
      </c>
      <c r="S201" s="261" t="s">
        <v>3547</v>
      </c>
      <c r="T201" s="261" t="s">
        <v>2261</v>
      </c>
      <c r="U201" s="261" t="s">
        <v>4504</v>
      </c>
      <c r="V201" s="261" t="s">
        <v>3258</v>
      </c>
      <c r="W201" s="261" t="s">
        <v>3258</v>
      </c>
      <c r="X201" s="261" t="s">
        <v>3258</v>
      </c>
      <c r="Y201" s="261" t="s">
        <v>3258</v>
      </c>
      <c r="Z201" s="261" t="s">
        <v>3258</v>
      </c>
      <c r="AA201" s="261" t="s">
        <v>3258</v>
      </c>
      <c r="AB201" s="261" t="s">
        <v>3258</v>
      </c>
      <c r="AC201" s="261" t="s">
        <v>3258</v>
      </c>
      <c r="AD201" s="261"/>
      <c r="AE201" s="245"/>
      <c r="AF201" s="261" t="s">
        <v>3258</v>
      </c>
      <c r="AG201" s="261" t="s">
        <v>3258</v>
      </c>
      <c r="AH201" s="261" t="s">
        <v>3258</v>
      </c>
      <c r="AI201" s="249"/>
    </row>
    <row r="202" spans="1:35" ht="15" customHeight="1" x14ac:dyDescent="0.3">
      <c r="A202" s="260">
        <v>517105</v>
      </c>
      <c r="B202" s="261" t="s">
        <v>1138</v>
      </c>
      <c r="C202" s="261" t="s">
        <v>66</v>
      </c>
      <c r="D202" s="261" t="s">
        <v>1139</v>
      </c>
      <c r="E202" s="261" t="s">
        <v>116</v>
      </c>
      <c r="F202" s="262">
        <v>35178</v>
      </c>
      <c r="G202" s="261" t="s">
        <v>136</v>
      </c>
      <c r="H202" s="261" t="s">
        <v>677</v>
      </c>
      <c r="I202" s="257" t="s">
        <v>553</v>
      </c>
      <c r="J202" s="261" t="s">
        <v>139</v>
      </c>
      <c r="K202" s="260">
        <v>2014</v>
      </c>
      <c r="M202" s="257"/>
      <c r="N202" s="249" t="s">
        <v>3258</v>
      </c>
      <c r="O202" s="259" t="s">
        <v>3258</v>
      </c>
      <c r="P202" s="256">
        <v>0</v>
      </c>
      <c r="Q202" s="261" t="s">
        <v>3258</v>
      </c>
      <c r="R202" s="261" t="s">
        <v>3588</v>
      </c>
      <c r="S202" s="261" t="s">
        <v>3269</v>
      </c>
      <c r="T202" s="261" t="s">
        <v>2848</v>
      </c>
      <c r="U202" s="261" t="s">
        <v>2259</v>
      </c>
      <c r="V202" s="261" t="s">
        <v>3258</v>
      </c>
      <c r="W202" s="261" t="s">
        <v>3258</v>
      </c>
      <c r="X202" s="261" t="s">
        <v>3258</v>
      </c>
      <c r="Y202" s="261" t="s">
        <v>3258</v>
      </c>
      <c r="Z202" s="261" t="s">
        <v>3258</v>
      </c>
      <c r="AA202" s="261" t="s">
        <v>3258</v>
      </c>
      <c r="AB202" s="261" t="s">
        <v>3258</v>
      </c>
      <c r="AC202" s="261" t="s">
        <v>5212</v>
      </c>
      <c r="AD202" s="261"/>
      <c r="AE202" s="246"/>
      <c r="AF202" s="261" t="s">
        <v>3258</v>
      </c>
      <c r="AG202" s="261" t="s">
        <v>3258</v>
      </c>
      <c r="AH202" s="261" t="s">
        <v>3258</v>
      </c>
      <c r="AI202" s="249"/>
    </row>
    <row r="203" spans="1:35" ht="15" customHeight="1" x14ac:dyDescent="0.3">
      <c r="A203" s="260">
        <v>517108</v>
      </c>
      <c r="B203" s="261" t="s">
        <v>776</v>
      </c>
      <c r="C203" s="261" t="s">
        <v>224</v>
      </c>
      <c r="D203" s="261" t="s">
        <v>356</v>
      </c>
      <c r="E203" s="261" t="s">
        <v>116</v>
      </c>
      <c r="F203" s="262">
        <v>30790</v>
      </c>
      <c r="G203" s="261" t="s">
        <v>136</v>
      </c>
      <c r="H203" s="261" t="s">
        <v>677</v>
      </c>
      <c r="I203" s="257" t="s">
        <v>553</v>
      </c>
      <c r="J203" s="261" t="s">
        <v>137</v>
      </c>
      <c r="K203" s="261"/>
      <c r="M203" s="257"/>
      <c r="N203" s="249">
        <v>2244</v>
      </c>
      <c r="O203" s="259">
        <v>45512</v>
      </c>
      <c r="P203" s="256">
        <v>20000</v>
      </c>
      <c r="Q203" s="261" t="s">
        <v>3258</v>
      </c>
      <c r="R203" s="261" t="s">
        <v>4176</v>
      </c>
      <c r="S203" s="261" t="s">
        <v>3898</v>
      </c>
      <c r="T203" s="261" t="s">
        <v>2495</v>
      </c>
      <c r="U203" s="261" t="s">
        <v>2259</v>
      </c>
      <c r="V203" s="261" t="s">
        <v>3258</v>
      </c>
      <c r="W203" s="261" t="s">
        <v>3258</v>
      </c>
      <c r="X203" s="261" t="s">
        <v>3258</v>
      </c>
      <c r="Y203" s="261" t="s">
        <v>3258</v>
      </c>
      <c r="Z203" s="261" t="s">
        <v>3258</v>
      </c>
      <c r="AA203" s="261" t="s">
        <v>3258</v>
      </c>
      <c r="AB203" s="261" t="s">
        <v>3258</v>
      </c>
      <c r="AC203" s="261" t="s">
        <v>3258</v>
      </c>
      <c r="AD203" s="261"/>
      <c r="AE203" s="245"/>
      <c r="AF203" s="261"/>
      <c r="AG203" s="261"/>
      <c r="AH203" s="261" t="s">
        <v>3258</v>
      </c>
      <c r="AI203" s="249"/>
    </row>
    <row r="204" spans="1:35" ht="15" customHeight="1" x14ac:dyDescent="0.3">
      <c r="A204" s="260">
        <v>517109</v>
      </c>
      <c r="B204" s="261" t="s">
        <v>4577</v>
      </c>
      <c r="C204" s="261" t="s">
        <v>304</v>
      </c>
      <c r="D204" s="261" t="s">
        <v>463</v>
      </c>
      <c r="E204" s="261" t="s">
        <v>116</v>
      </c>
      <c r="F204" s="262">
        <v>32727</v>
      </c>
      <c r="G204" s="261" t="s">
        <v>2371</v>
      </c>
      <c r="H204" s="261" t="s">
        <v>677</v>
      </c>
      <c r="I204" s="257" t="s">
        <v>553</v>
      </c>
      <c r="J204" s="261" t="s">
        <v>139</v>
      </c>
      <c r="K204" s="261"/>
      <c r="M204" s="257"/>
      <c r="N204" s="249" t="s">
        <v>3258</v>
      </c>
      <c r="O204" s="259" t="s">
        <v>3258</v>
      </c>
      <c r="P204" s="256">
        <v>0</v>
      </c>
      <c r="Q204" s="261" t="s">
        <v>3258</v>
      </c>
      <c r="R204" s="261" t="s">
        <v>4578</v>
      </c>
      <c r="S204" s="261" t="s">
        <v>3355</v>
      </c>
      <c r="T204" s="261" t="s">
        <v>4579</v>
      </c>
      <c r="U204" s="261" t="s">
        <v>4580</v>
      </c>
      <c r="V204" s="261" t="s">
        <v>3258</v>
      </c>
      <c r="W204" s="261" t="s">
        <v>3258</v>
      </c>
      <c r="X204" s="261" t="s">
        <v>3258</v>
      </c>
      <c r="Y204" s="261" t="s">
        <v>3258</v>
      </c>
      <c r="Z204" s="261" t="s">
        <v>3258</v>
      </c>
      <c r="AA204" s="261" t="s">
        <v>2253</v>
      </c>
      <c r="AB204" s="261" t="s">
        <v>2253</v>
      </c>
      <c r="AC204" s="261" t="s">
        <v>3258</v>
      </c>
      <c r="AD204" s="261"/>
      <c r="AE204" s="245"/>
      <c r="AF204" s="261" t="s">
        <v>3258</v>
      </c>
      <c r="AG204" s="261" t="s">
        <v>3258</v>
      </c>
      <c r="AH204" s="261" t="s">
        <v>3258</v>
      </c>
      <c r="AI204" s="249"/>
    </row>
    <row r="205" spans="1:35" ht="15" customHeight="1" x14ac:dyDescent="0.3">
      <c r="A205" s="260">
        <v>517145</v>
      </c>
      <c r="B205" s="261" t="s">
        <v>922</v>
      </c>
      <c r="C205" s="261" t="s">
        <v>774</v>
      </c>
      <c r="D205" s="261" t="s">
        <v>498</v>
      </c>
      <c r="E205" s="261" t="s">
        <v>2275</v>
      </c>
      <c r="F205" s="262">
        <v>35149</v>
      </c>
      <c r="G205" s="261" t="s">
        <v>136</v>
      </c>
      <c r="H205" s="261" t="s">
        <v>677</v>
      </c>
      <c r="I205" s="257" t="s">
        <v>553</v>
      </c>
      <c r="J205" s="261" t="s">
        <v>724</v>
      </c>
      <c r="K205" s="261"/>
      <c r="M205" s="257"/>
      <c r="N205" s="249" t="s">
        <v>3258</v>
      </c>
      <c r="O205" s="259" t="s">
        <v>3258</v>
      </c>
      <c r="P205" s="256">
        <v>0</v>
      </c>
      <c r="Q205" s="261" t="s">
        <v>3258</v>
      </c>
      <c r="R205" s="261" t="s">
        <v>4285</v>
      </c>
      <c r="S205" s="261" t="s">
        <v>3357</v>
      </c>
      <c r="T205" s="261" t="s">
        <v>2267</v>
      </c>
      <c r="U205" s="261" t="s">
        <v>2259</v>
      </c>
      <c r="V205" s="261" t="s">
        <v>3258</v>
      </c>
      <c r="W205" s="261" t="s">
        <v>3258</v>
      </c>
      <c r="X205" s="261" t="s">
        <v>3258</v>
      </c>
      <c r="Y205" s="261" t="s">
        <v>3258</v>
      </c>
      <c r="Z205" s="261" t="s">
        <v>3258</v>
      </c>
      <c r="AA205" s="261" t="s">
        <v>3258</v>
      </c>
      <c r="AB205" s="261" t="s">
        <v>3258</v>
      </c>
      <c r="AC205" s="261" t="s">
        <v>3258</v>
      </c>
      <c r="AD205" s="261"/>
      <c r="AE205" s="245"/>
      <c r="AF205" s="261"/>
      <c r="AG205" s="261" t="s">
        <v>3258</v>
      </c>
      <c r="AH205" s="261" t="s">
        <v>3258</v>
      </c>
      <c r="AI205" s="249"/>
    </row>
    <row r="206" spans="1:35" ht="15" customHeight="1" x14ac:dyDescent="0.3">
      <c r="A206" s="260">
        <v>517151</v>
      </c>
      <c r="B206" s="261" t="s">
        <v>1140</v>
      </c>
      <c r="C206" s="261" t="s">
        <v>69</v>
      </c>
      <c r="D206" s="261" t="s">
        <v>1141</v>
      </c>
      <c r="E206" s="261" t="s">
        <v>116</v>
      </c>
      <c r="F206" s="262">
        <v>34731</v>
      </c>
      <c r="G206" s="261" t="s">
        <v>136</v>
      </c>
      <c r="H206" s="261" t="s">
        <v>677</v>
      </c>
      <c r="I206" s="257" t="s">
        <v>553</v>
      </c>
      <c r="J206" s="261" t="s">
        <v>724</v>
      </c>
      <c r="K206" s="261"/>
      <c r="M206" s="257"/>
      <c r="N206" s="249" t="s">
        <v>3258</v>
      </c>
      <c r="O206" s="259" t="s">
        <v>3258</v>
      </c>
      <c r="P206" s="256">
        <v>0</v>
      </c>
      <c r="Q206" s="261" t="s">
        <v>3258</v>
      </c>
      <c r="R206" s="261" t="s">
        <v>4581</v>
      </c>
      <c r="S206" s="261" t="s">
        <v>3290</v>
      </c>
      <c r="T206" s="261" t="s">
        <v>2849</v>
      </c>
      <c r="U206" s="261" t="s">
        <v>2259</v>
      </c>
      <c r="V206" s="261" t="s">
        <v>3258</v>
      </c>
      <c r="W206" s="261" t="s">
        <v>3258</v>
      </c>
      <c r="X206" s="261" t="s">
        <v>3258</v>
      </c>
      <c r="Y206" s="261" t="s">
        <v>3258</v>
      </c>
      <c r="Z206" s="261" t="s">
        <v>3258</v>
      </c>
      <c r="AA206" s="261" t="s">
        <v>3258</v>
      </c>
      <c r="AB206" s="261" t="s">
        <v>3258</v>
      </c>
      <c r="AC206" s="261" t="s">
        <v>3258</v>
      </c>
      <c r="AD206" s="261"/>
      <c r="AE206" s="245"/>
      <c r="AF206" s="261" t="s">
        <v>3258</v>
      </c>
      <c r="AG206" s="261" t="s">
        <v>3258</v>
      </c>
      <c r="AH206" s="261" t="s">
        <v>3258</v>
      </c>
      <c r="AI206" s="249"/>
    </row>
    <row r="207" spans="1:35" ht="15" customHeight="1" x14ac:dyDescent="0.3">
      <c r="A207" s="260">
        <v>517154</v>
      </c>
      <c r="B207" s="261" t="s">
        <v>1729</v>
      </c>
      <c r="C207" s="261" t="s">
        <v>83</v>
      </c>
      <c r="D207" s="261" t="s">
        <v>586</v>
      </c>
      <c r="E207" s="261" t="s">
        <v>116</v>
      </c>
      <c r="F207" s="262">
        <v>34931</v>
      </c>
      <c r="G207" s="261" t="s">
        <v>136</v>
      </c>
      <c r="H207" s="261" t="s">
        <v>677</v>
      </c>
      <c r="I207" s="257" t="s">
        <v>553</v>
      </c>
      <c r="J207" s="249" t="s">
        <v>724</v>
      </c>
      <c r="K207" s="261" t="s">
        <v>3258</v>
      </c>
      <c r="L207" s="257"/>
      <c r="M207" s="257"/>
      <c r="N207" s="249" t="s">
        <v>3258</v>
      </c>
      <c r="O207" s="259" t="s">
        <v>3258</v>
      </c>
      <c r="P207" s="256">
        <v>0</v>
      </c>
      <c r="Q207" s="261" t="s">
        <v>3258</v>
      </c>
      <c r="R207" s="261" t="s">
        <v>4582</v>
      </c>
      <c r="S207" s="261" t="s">
        <v>3289</v>
      </c>
      <c r="T207" s="261" t="s">
        <v>2644</v>
      </c>
      <c r="U207" s="261" t="s">
        <v>2259</v>
      </c>
      <c r="V207" s="261" t="s">
        <v>3258</v>
      </c>
      <c r="W207" s="261" t="s">
        <v>3258</v>
      </c>
      <c r="X207" s="261" t="s">
        <v>3258</v>
      </c>
      <c r="Y207" s="261" t="s">
        <v>3258</v>
      </c>
      <c r="Z207" s="261" t="s">
        <v>3258</v>
      </c>
      <c r="AA207" s="261" t="s">
        <v>3258</v>
      </c>
      <c r="AB207" s="261" t="s">
        <v>3258</v>
      </c>
      <c r="AC207" s="261" t="s">
        <v>3258</v>
      </c>
      <c r="AD207" s="261"/>
      <c r="AE207" s="245"/>
      <c r="AF207" s="261" t="s">
        <v>3258</v>
      </c>
      <c r="AG207" s="261" t="s">
        <v>3258</v>
      </c>
      <c r="AH207" s="261" t="s">
        <v>3258</v>
      </c>
      <c r="AI207" s="249"/>
    </row>
    <row r="208" spans="1:35" ht="15" customHeight="1" x14ac:dyDescent="0.3">
      <c r="A208" s="260">
        <v>517156</v>
      </c>
      <c r="B208" s="261" t="s">
        <v>1524</v>
      </c>
      <c r="C208" s="261" t="s">
        <v>338</v>
      </c>
      <c r="D208" s="261" t="s">
        <v>476</v>
      </c>
      <c r="E208" s="261" t="s">
        <v>116</v>
      </c>
      <c r="F208" s="262">
        <v>32358</v>
      </c>
      <c r="G208" s="261" t="s">
        <v>136</v>
      </c>
      <c r="H208" s="261" t="s">
        <v>677</v>
      </c>
      <c r="I208" s="257" t="s">
        <v>553</v>
      </c>
      <c r="J208" s="261" t="s">
        <v>724</v>
      </c>
      <c r="K208" s="261"/>
      <c r="M208" s="257"/>
      <c r="N208" s="249" t="s">
        <v>3258</v>
      </c>
      <c r="O208" s="259" t="s">
        <v>3258</v>
      </c>
      <c r="P208" s="256">
        <v>0</v>
      </c>
      <c r="Q208" s="261" t="s">
        <v>3258</v>
      </c>
      <c r="R208" s="261" t="s">
        <v>4302</v>
      </c>
      <c r="S208" s="261" t="s">
        <v>3703</v>
      </c>
      <c r="T208" s="261" t="s">
        <v>2489</v>
      </c>
      <c r="U208" s="261" t="s">
        <v>2266</v>
      </c>
      <c r="V208" s="261" t="s">
        <v>3258</v>
      </c>
      <c r="W208" s="261" t="s">
        <v>3258</v>
      </c>
      <c r="X208" s="261" t="s">
        <v>3258</v>
      </c>
      <c r="Y208" s="261" t="s">
        <v>3258</v>
      </c>
      <c r="Z208" s="261" t="s">
        <v>3258</v>
      </c>
      <c r="AA208" s="261" t="s">
        <v>3258</v>
      </c>
      <c r="AB208" s="261" t="s">
        <v>3258</v>
      </c>
      <c r="AC208" s="261" t="s">
        <v>3258</v>
      </c>
      <c r="AD208" s="261"/>
      <c r="AE208" s="245"/>
      <c r="AF208" s="261" t="s">
        <v>3258</v>
      </c>
      <c r="AG208" s="261" t="s">
        <v>3258</v>
      </c>
      <c r="AH208" s="261" t="s">
        <v>3258</v>
      </c>
      <c r="AI208" s="249"/>
    </row>
    <row r="209" spans="1:35" ht="15" customHeight="1" x14ac:dyDescent="0.3">
      <c r="A209" s="260">
        <v>517211</v>
      </c>
      <c r="B209" s="261" t="s">
        <v>809</v>
      </c>
      <c r="C209" s="261" t="s">
        <v>399</v>
      </c>
      <c r="D209" s="261" t="s">
        <v>923</v>
      </c>
      <c r="E209" s="261" t="s">
        <v>116</v>
      </c>
      <c r="F209" s="262">
        <v>35094</v>
      </c>
      <c r="G209" s="261" t="s">
        <v>2278</v>
      </c>
      <c r="H209" s="261" t="s">
        <v>677</v>
      </c>
      <c r="I209" s="257" t="s">
        <v>553</v>
      </c>
      <c r="J209" s="261" t="s">
        <v>724</v>
      </c>
      <c r="K209" s="260">
        <v>2015</v>
      </c>
      <c r="M209" s="257"/>
      <c r="N209" s="249" t="s">
        <v>3258</v>
      </c>
      <c r="O209" s="259" t="s">
        <v>3258</v>
      </c>
      <c r="P209" s="256">
        <v>0</v>
      </c>
      <c r="Q209" s="261" t="s">
        <v>3258</v>
      </c>
      <c r="R209" s="261" t="s">
        <v>4583</v>
      </c>
      <c r="S209" s="261" t="s">
        <v>4385</v>
      </c>
      <c r="T209" s="261" t="s">
        <v>4584</v>
      </c>
      <c r="U209" s="261" t="s">
        <v>2360</v>
      </c>
      <c r="V209" s="261" t="s">
        <v>3258</v>
      </c>
      <c r="W209" s="261" t="s">
        <v>3258</v>
      </c>
      <c r="X209" s="261" t="s">
        <v>3258</v>
      </c>
      <c r="Y209" s="261" t="s">
        <v>3258</v>
      </c>
      <c r="Z209" s="261" t="s">
        <v>3258</v>
      </c>
      <c r="AA209" s="261" t="s">
        <v>3258</v>
      </c>
      <c r="AB209" s="261" t="s">
        <v>3258</v>
      </c>
      <c r="AC209" s="261" t="s">
        <v>3258</v>
      </c>
      <c r="AD209" s="261"/>
      <c r="AE209" s="245"/>
      <c r="AF209" s="261" t="s">
        <v>3258</v>
      </c>
      <c r="AG209" s="261" t="s">
        <v>3258</v>
      </c>
      <c r="AH209" s="261" t="s">
        <v>3258</v>
      </c>
      <c r="AI209" s="249"/>
    </row>
    <row r="210" spans="1:35" ht="15" customHeight="1" x14ac:dyDescent="0.3">
      <c r="A210" s="260">
        <v>517287</v>
      </c>
      <c r="B210" s="261" t="s">
        <v>5166</v>
      </c>
      <c r="C210" s="261" t="s">
        <v>76</v>
      </c>
      <c r="D210" s="261" t="s">
        <v>462</v>
      </c>
      <c r="E210" s="261" t="s">
        <v>2275</v>
      </c>
      <c r="F210" s="262">
        <v>33647</v>
      </c>
      <c r="G210" s="261" t="s">
        <v>136</v>
      </c>
      <c r="H210" s="261" t="s">
        <v>677</v>
      </c>
      <c r="I210" s="257" t="s">
        <v>553</v>
      </c>
      <c r="J210" s="261" t="s">
        <v>2257</v>
      </c>
      <c r="K210" s="260">
        <v>2014</v>
      </c>
      <c r="M210" s="257"/>
      <c r="N210" s="249" t="s">
        <v>3258</v>
      </c>
      <c r="O210" s="259" t="s">
        <v>3258</v>
      </c>
      <c r="P210" s="256">
        <v>0</v>
      </c>
      <c r="Q210" s="249"/>
      <c r="R210" s="249"/>
      <c r="S210" s="249"/>
      <c r="T210" s="249"/>
      <c r="U210" s="249"/>
      <c r="V210" s="249"/>
      <c r="W210" s="249"/>
      <c r="X210" s="249"/>
      <c r="Y210" s="249"/>
      <c r="Z210" s="249"/>
      <c r="AA210" s="249"/>
      <c r="AB210" s="249"/>
      <c r="AC210" s="249"/>
      <c r="AD210" s="249"/>
      <c r="AE210" s="245"/>
      <c r="AF210" s="249"/>
      <c r="AG210" s="249"/>
      <c r="AH210" s="249"/>
      <c r="AI210" s="249"/>
    </row>
    <row r="211" spans="1:35" ht="15" customHeight="1" x14ac:dyDescent="0.3">
      <c r="A211" s="260">
        <v>517294</v>
      </c>
      <c r="B211" s="261" t="s">
        <v>2090</v>
      </c>
      <c r="C211" s="261" t="s">
        <v>265</v>
      </c>
      <c r="D211" s="261" t="s">
        <v>485</v>
      </c>
      <c r="E211" s="261" t="s">
        <v>115</v>
      </c>
      <c r="F211" s="262">
        <v>30514</v>
      </c>
      <c r="G211" s="261" t="s">
        <v>4585</v>
      </c>
      <c r="H211" s="261" t="s">
        <v>677</v>
      </c>
      <c r="I211" s="257" t="s">
        <v>553</v>
      </c>
      <c r="J211" s="261" t="s">
        <v>139</v>
      </c>
      <c r="K211" s="261" t="s">
        <v>3258</v>
      </c>
      <c r="L211" t="s">
        <v>155</v>
      </c>
      <c r="M211" s="257"/>
      <c r="N211" s="249" t="s">
        <v>3258</v>
      </c>
      <c r="O211" s="259" t="s">
        <v>3258</v>
      </c>
      <c r="P211" s="256">
        <v>0</v>
      </c>
      <c r="Q211" s="261" t="s">
        <v>3258</v>
      </c>
      <c r="R211" s="261" t="s">
        <v>4586</v>
      </c>
      <c r="S211" s="261" t="s">
        <v>4309</v>
      </c>
      <c r="T211" s="261" t="s">
        <v>4587</v>
      </c>
      <c r="U211" s="261" t="s">
        <v>4588</v>
      </c>
      <c r="V211" s="261" t="s">
        <v>3258</v>
      </c>
      <c r="W211" s="261" t="s">
        <v>3258</v>
      </c>
      <c r="X211" s="261" t="s">
        <v>3258</v>
      </c>
      <c r="Y211" s="261" t="s">
        <v>3258</v>
      </c>
      <c r="Z211" s="261" t="s">
        <v>3258</v>
      </c>
      <c r="AA211" s="261" t="s">
        <v>3258</v>
      </c>
      <c r="AB211" s="261" t="s">
        <v>3258</v>
      </c>
      <c r="AC211" s="261" t="s">
        <v>3258</v>
      </c>
      <c r="AD211" s="261"/>
      <c r="AE211" s="245"/>
      <c r="AF211" s="261" t="s">
        <v>3258</v>
      </c>
      <c r="AG211" s="261" t="s">
        <v>3258</v>
      </c>
      <c r="AH211" s="261" t="s">
        <v>3258</v>
      </c>
      <c r="AI211" s="249"/>
    </row>
    <row r="212" spans="1:35" ht="15" customHeight="1" x14ac:dyDescent="0.3">
      <c r="A212" s="260">
        <v>517302</v>
      </c>
      <c r="B212" s="261" t="s">
        <v>1142</v>
      </c>
      <c r="C212" s="261" t="s">
        <v>1143</v>
      </c>
      <c r="D212" s="261" t="s">
        <v>1079</v>
      </c>
      <c r="E212" s="261" t="s">
        <v>116</v>
      </c>
      <c r="F212" s="262">
        <v>30417</v>
      </c>
      <c r="G212" s="261" t="s">
        <v>136</v>
      </c>
      <c r="H212" s="261" t="s">
        <v>677</v>
      </c>
      <c r="I212" s="257" t="s">
        <v>553</v>
      </c>
      <c r="J212" s="261" t="s">
        <v>724</v>
      </c>
      <c r="K212" s="261"/>
      <c r="M212" s="257"/>
      <c r="N212" s="249" t="s">
        <v>3258</v>
      </c>
      <c r="O212" s="259" t="s">
        <v>3258</v>
      </c>
      <c r="P212" s="256">
        <v>0</v>
      </c>
      <c r="Q212" s="261" t="s">
        <v>3258</v>
      </c>
      <c r="R212" s="261" t="s">
        <v>4589</v>
      </c>
      <c r="S212" s="261" t="s">
        <v>4386</v>
      </c>
      <c r="T212" s="261" t="s">
        <v>2851</v>
      </c>
      <c r="U212" s="261" t="s">
        <v>2306</v>
      </c>
      <c r="V212" s="261"/>
      <c r="W212" s="261"/>
      <c r="X212" s="261"/>
      <c r="Y212" s="261"/>
      <c r="Z212" s="261"/>
      <c r="AA212" s="261"/>
      <c r="AB212" s="261"/>
      <c r="AC212" s="261"/>
      <c r="AD212" s="261"/>
      <c r="AE212" s="245"/>
      <c r="AF212" s="261"/>
      <c r="AG212" s="261"/>
      <c r="AH212" s="261"/>
      <c r="AI212" s="249"/>
    </row>
    <row r="213" spans="1:35" ht="15" customHeight="1" x14ac:dyDescent="0.3">
      <c r="A213" s="260">
        <v>517324</v>
      </c>
      <c r="B213" s="261" t="s">
        <v>5162</v>
      </c>
      <c r="C213" s="261" t="s">
        <v>75</v>
      </c>
      <c r="D213" s="261" t="s">
        <v>523</v>
      </c>
      <c r="E213" s="261" t="s">
        <v>116</v>
      </c>
      <c r="F213" s="262">
        <v>35460</v>
      </c>
      <c r="G213" s="261" t="s">
        <v>136</v>
      </c>
      <c r="H213" s="261" t="s">
        <v>679</v>
      </c>
      <c r="I213" s="257" t="s">
        <v>553</v>
      </c>
      <c r="J213" s="261" t="s">
        <v>139</v>
      </c>
      <c r="K213" s="260">
        <v>2014</v>
      </c>
      <c r="L213" s="257" t="s">
        <v>136</v>
      </c>
      <c r="N213" s="249" t="s">
        <v>3258</v>
      </c>
      <c r="O213" s="259" t="s">
        <v>3258</v>
      </c>
      <c r="P213" s="256">
        <v>0</v>
      </c>
      <c r="Q213" s="249"/>
      <c r="R213" s="249"/>
      <c r="S213" s="249"/>
      <c r="T213" s="249"/>
      <c r="U213" s="249"/>
      <c r="V213" s="249"/>
      <c r="W213" s="249"/>
      <c r="X213" s="249"/>
      <c r="Y213" s="249"/>
      <c r="Z213" s="249"/>
      <c r="AA213" s="249"/>
      <c r="AB213" s="249"/>
      <c r="AC213" s="249"/>
      <c r="AD213" s="249"/>
      <c r="AE213" s="246"/>
      <c r="AF213" s="249"/>
      <c r="AG213" s="249"/>
      <c r="AH213" s="249"/>
      <c r="AI213" s="249"/>
    </row>
    <row r="214" spans="1:35" ht="15" customHeight="1" x14ac:dyDescent="0.3">
      <c r="A214" s="260">
        <v>517330</v>
      </c>
      <c r="B214" s="261" t="s">
        <v>795</v>
      </c>
      <c r="C214" s="261" t="s">
        <v>66</v>
      </c>
      <c r="D214" s="261" t="s">
        <v>437</v>
      </c>
      <c r="E214" s="261" t="s">
        <v>116</v>
      </c>
      <c r="F214" s="262">
        <v>35431</v>
      </c>
      <c r="G214" s="261" t="s">
        <v>136</v>
      </c>
      <c r="H214" s="261" t="s">
        <v>677</v>
      </c>
      <c r="I214" s="257" t="s">
        <v>553</v>
      </c>
      <c r="J214" s="261" t="s">
        <v>139</v>
      </c>
      <c r="K214" s="261"/>
      <c r="M214" s="257"/>
      <c r="N214" s="249" t="s">
        <v>3258</v>
      </c>
      <c r="O214" s="259" t="s">
        <v>3258</v>
      </c>
      <c r="P214" s="256">
        <v>0</v>
      </c>
      <c r="Q214" s="261" t="s">
        <v>3258</v>
      </c>
      <c r="R214" s="261" t="s">
        <v>3589</v>
      </c>
      <c r="S214" s="261" t="s">
        <v>3269</v>
      </c>
      <c r="T214" s="261" t="s">
        <v>2852</v>
      </c>
      <c r="U214" s="261" t="s">
        <v>2259</v>
      </c>
      <c r="V214" s="261" t="s">
        <v>3258</v>
      </c>
      <c r="W214" s="261" t="s">
        <v>3258</v>
      </c>
      <c r="X214" s="261" t="s">
        <v>3258</v>
      </c>
      <c r="Y214" s="261" t="s">
        <v>3258</v>
      </c>
      <c r="Z214" s="261" t="s">
        <v>3258</v>
      </c>
      <c r="AA214" s="261" t="s">
        <v>3258</v>
      </c>
      <c r="AB214" s="261" t="s">
        <v>3258</v>
      </c>
      <c r="AC214" s="261" t="s">
        <v>3258</v>
      </c>
      <c r="AD214" s="261"/>
      <c r="AE214" s="246"/>
      <c r="AF214" s="261" t="s">
        <v>3258</v>
      </c>
      <c r="AG214" s="261" t="s">
        <v>3258</v>
      </c>
      <c r="AH214" s="261" t="s">
        <v>3258</v>
      </c>
      <c r="AI214" s="249"/>
    </row>
    <row r="215" spans="1:35" ht="15" customHeight="1" x14ac:dyDescent="0.3">
      <c r="A215" s="260">
        <v>517377</v>
      </c>
      <c r="B215" s="261" t="s">
        <v>1144</v>
      </c>
      <c r="C215" s="261" t="s">
        <v>361</v>
      </c>
      <c r="D215" s="261" t="s">
        <v>499</v>
      </c>
      <c r="E215" s="261" t="s">
        <v>2275</v>
      </c>
      <c r="F215" s="262">
        <v>33647</v>
      </c>
      <c r="G215" s="261" t="s">
        <v>2655</v>
      </c>
      <c r="H215" s="261" t="s">
        <v>677</v>
      </c>
      <c r="I215" s="257" t="s">
        <v>553</v>
      </c>
      <c r="J215" s="261" t="s">
        <v>724</v>
      </c>
      <c r="K215" s="260">
        <v>1998</v>
      </c>
      <c r="L215" s="257" t="s">
        <v>2655</v>
      </c>
      <c r="M215" s="257"/>
      <c r="N215" s="249" t="s">
        <v>3258</v>
      </c>
      <c r="O215" s="259" t="s">
        <v>3258</v>
      </c>
      <c r="P215" s="256">
        <v>0</v>
      </c>
      <c r="Q215" s="261" t="s">
        <v>3258</v>
      </c>
      <c r="R215" s="261" t="s">
        <v>2749</v>
      </c>
      <c r="S215" s="261" t="s">
        <v>2459</v>
      </c>
      <c r="T215" s="261" t="s">
        <v>4590</v>
      </c>
      <c r="U215" s="261" t="s">
        <v>4591</v>
      </c>
      <c r="V215" s="261" t="s">
        <v>3258</v>
      </c>
      <c r="W215" s="261" t="s">
        <v>3258</v>
      </c>
      <c r="X215" s="261" t="s">
        <v>3258</v>
      </c>
      <c r="Y215" s="261" t="s">
        <v>3258</v>
      </c>
      <c r="Z215" s="261" t="s">
        <v>3258</v>
      </c>
      <c r="AA215" s="261" t="s">
        <v>3258</v>
      </c>
      <c r="AB215" s="261" t="s">
        <v>3258</v>
      </c>
      <c r="AC215" s="261" t="s">
        <v>5212</v>
      </c>
      <c r="AD215" s="261"/>
      <c r="AE215" s="245"/>
      <c r="AF215" s="261" t="s">
        <v>3258</v>
      </c>
      <c r="AG215" s="261" t="s">
        <v>3258</v>
      </c>
      <c r="AH215" s="261" t="s">
        <v>3258</v>
      </c>
      <c r="AI215" s="249"/>
    </row>
    <row r="216" spans="1:35" ht="15" customHeight="1" x14ac:dyDescent="0.3">
      <c r="A216" s="260">
        <v>517379</v>
      </c>
      <c r="B216" s="261" t="s">
        <v>1145</v>
      </c>
      <c r="C216" s="261" t="s">
        <v>89</v>
      </c>
      <c r="D216" s="261" t="s">
        <v>493</v>
      </c>
      <c r="E216" s="261" t="s">
        <v>116</v>
      </c>
      <c r="F216" s="261" t="s">
        <v>3258</v>
      </c>
      <c r="G216" s="262"/>
      <c r="H216" s="261" t="s">
        <v>677</v>
      </c>
      <c r="I216" s="257" t="s">
        <v>553</v>
      </c>
      <c r="J216" s="261"/>
      <c r="K216" s="261"/>
      <c r="L216" s="267"/>
      <c r="M216" s="257"/>
      <c r="N216" s="249" t="s">
        <v>3258</v>
      </c>
      <c r="O216" s="259" t="s">
        <v>3258</v>
      </c>
      <c r="P216" s="256">
        <v>0</v>
      </c>
      <c r="Q216" s="249"/>
      <c r="R216" s="249"/>
      <c r="S216" s="249"/>
      <c r="T216" s="249"/>
      <c r="U216" s="249"/>
      <c r="V216" s="249"/>
      <c r="W216" s="249"/>
      <c r="X216" s="249"/>
      <c r="Y216" s="249"/>
      <c r="Z216" s="249"/>
      <c r="AA216" s="249"/>
      <c r="AB216" s="249"/>
      <c r="AC216" s="249"/>
      <c r="AD216" s="249"/>
      <c r="AE216" s="245"/>
      <c r="AF216" s="249"/>
      <c r="AG216" s="249"/>
      <c r="AH216" s="249"/>
      <c r="AI216" s="249"/>
    </row>
    <row r="217" spans="1:35" ht="15" customHeight="1" x14ac:dyDescent="0.3">
      <c r="A217" s="260">
        <v>517384</v>
      </c>
      <c r="B217" s="261" t="s">
        <v>1146</v>
      </c>
      <c r="C217" s="261" t="s">
        <v>69</v>
      </c>
      <c r="D217" s="261" t="s">
        <v>642</v>
      </c>
      <c r="E217" s="261" t="s">
        <v>116</v>
      </c>
      <c r="F217" s="262">
        <v>34501</v>
      </c>
      <c r="G217" s="261" t="s">
        <v>2299</v>
      </c>
      <c r="H217" s="261" t="s">
        <v>679</v>
      </c>
      <c r="I217" s="257" t="s">
        <v>553</v>
      </c>
      <c r="J217" s="261" t="s">
        <v>139</v>
      </c>
      <c r="K217" s="260">
        <v>2013</v>
      </c>
      <c r="L217" s="257" t="s">
        <v>151</v>
      </c>
      <c r="N217" s="249" t="s">
        <v>3258</v>
      </c>
      <c r="O217" s="259" t="s">
        <v>3258</v>
      </c>
      <c r="P217" s="256">
        <v>0</v>
      </c>
      <c r="Q217" s="261" t="s">
        <v>3258</v>
      </c>
      <c r="R217" s="261" t="s">
        <v>3590</v>
      </c>
      <c r="S217" s="261" t="s">
        <v>3372</v>
      </c>
      <c r="T217" s="261" t="s">
        <v>2853</v>
      </c>
      <c r="U217" s="261" t="s">
        <v>2854</v>
      </c>
      <c r="V217" s="261"/>
      <c r="W217" s="261"/>
      <c r="X217" s="261"/>
      <c r="Y217" s="261"/>
      <c r="Z217" s="261"/>
      <c r="AA217" s="261"/>
      <c r="AB217" s="261"/>
      <c r="AC217" s="261"/>
      <c r="AD217" s="261"/>
      <c r="AE217" s="246"/>
      <c r="AF217" s="261"/>
      <c r="AG217" s="261"/>
      <c r="AH217" s="261"/>
      <c r="AI217" s="249"/>
    </row>
    <row r="218" spans="1:35" ht="15" customHeight="1" x14ac:dyDescent="0.3">
      <c r="A218" s="260">
        <v>517397</v>
      </c>
      <c r="B218" s="261" t="s">
        <v>924</v>
      </c>
      <c r="C218" s="261" t="s">
        <v>236</v>
      </c>
      <c r="D218" s="261" t="s">
        <v>443</v>
      </c>
      <c r="E218" s="261" t="s">
        <v>116</v>
      </c>
      <c r="F218" s="262">
        <v>35447</v>
      </c>
      <c r="G218" s="261" t="s">
        <v>136</v>
      </c>
      <c r="H218" s="261" t="s">
        <v>677</v>
      </c>
      <c r="I218" s="257" t="s">
        <v>553</v>
      </c>
      <c r="J218" s="261" t="s">
        <v>724</v>
      </c>
      <c r="K218" s="261"/>
      <c r="M218" s="257"/>
      <c r="N218" s="249">
        <v>2087</v>
      </c>
      <c r="O218" s="259">
        <v>45509</v>
      </c>
      <c r="P218" s="256">
        <v>40000</v>
      </c>
      <c r="Q218" s="261" t="s">
        <v>3258</v>
      </c>
      <c r="R218" s="261" t="s">
        <v>4592</v>
      </c>
      <c r="S218" s="261" t="s">
        <v>4593</v>
      </c>
      <c r="T218" s="261" t="s">
        <v>2549</v>
      </c>
      <c r="U218" s="261" t="s">
        <v>2306</v>
      </c>
      <c r="V218" s="261" t="s">
        <v>3258</v>
      </c>
      <c r="W218" s="261" t="s">
        <v>3258</v>
      </c>
      <c r="X218" s="261" t="s">
        <v>3258</v>
      </c>
      <c r="Y218" s="261" t="s">
        <v>3258</v>
      </c>
      <c r="Z218" s="261" t="s">
        <v>3258</v>
      </c>
      <c r="AA218" s="261" t="s">
        <v>3258</v>
      </c>
      <c r="AB218" s="261" t="s">
        <v>3258</v>
      </c>
      <c r="AC218" s="261" t="s">
        <v>3258</v>
      </c>
      <c r="AD218" s="261"/>
      <c r="AE218" s="245"/>
      <c r="AF218" s="261" t="s">
        <v>3258</v>
      </c>
      <c r="AG218" s="261" t="s">
        <v>3258</v>
      </c>
      <c r="AH218" s="261" t="s">
        <v>3258</v>
      </c>
      <c r="AI218" s="249"/>
    </row>
    <row r="219" spans="1:35" ht="15" customHeight="1" x14ac:dyDescent="0.3">
      <c r="A219" s="260">
        <v>517403</v>
      </c>
      <c r="B219" s="261" t="s">
        <v>2097</v>
      </c>
      <c r="C219" s="261" t="s">
        <v>2098</v>
      </c>
      <c r="D219" s="261" t="s">
        <v>464</v>
      </c>
      <c r="E219" s="261" t="s">
        <v>116</v>
      </c>
      <c r="F219" s="262">
        <v>35073</v>
      </c>
      <c r="G219" s="261" t="s">
        <v>136</v>
      </c>
      <c r="H219" s="261" t="s">
        <v>677</v>
      </c>
      <c r="I219" s="257" t="s">
        <v>553</v>
      </c>
      <c r="J219" s="261" t="s">
        <v>724</v>
      </c>
      <c r="K219" s="261"/>
      <c r="M219" s="257"/>
      <c r="N219" s="249" t="s">
        <v>3258</v>
      </c>
      <c r="O219" s="259" t="s">
        <v>3258</v>
      </c>
      <c r="P219" s="256">
        <v>0</v>
      </c>
      <c r="Q219" s="261" t="s">
        <v>3258</v>
      </c>
      <c r="R219" s="261" t="s">
        <v>4387</v>
      </c>
      <c r="S219" s="261" t="s">
        <v>4388</v>
      </c>
      <c r="T219" s="261" t="s">
        <v>2603</v>
      </c>
      <c r="U219" s="261" t="s">
        <v>2259</v>
      </c>
      <c r="V219" s="261" t="s">
        <v>3258</v>
      </c>
      <c r="W219" s="261" t="s">
        <v>3258</v>
      </c>
      <c r="X219" s="261" t="s">
        <v>3258</v>
      </c>
      <c r="Y219" s="261" t="s">
        <v>3258</v>
      </c>
      <c r="Z219" s="261" t="s">
        <v>3258</v>
      </c>
      <c r="AA219" s="261" t="s">
        <v>3258</v>
      </c>
      <c r="AB219" s="261" t="s">
        <v>3258</v>
      </c>
      <c r="AC219" s="261" t="s">
        <v>3258</v>
      </c>
      <c r="AD219" s="261"/>
      <c r="AE219" s="246"/>
      <c r="AF219" s="261" t="s">
        <v>3258</v>
      </c>
      <c r="AG219" s="261" t="s">
        <v>3258</v>
      </c>
      <c r="AH219" s="261" t="s">
        <v>3258</v>
      </c>
      <c r="AI219" s="249"/>
    </row>
    <row r="220" spans="1:35" ht="15" customHeight="1" x14ac:dyDescent="0.3">
      <c r="A220" s="260">
        <v>517430</v>
      </c>
      <c r="B220" s="261" t="s">
        <v>925</v>
      </c>
      <c r="C220" s="261" t="s">
        <v>91</v>
      </c>
      <c r="D220" s="261" t="s">
        <v>516</v>
      </c>
      <c r="E220" s="261" t="s">
        <v>116</v>
      </c>
      <c r="F220" s="262">
        <v>34526</v>
      </c>
      <c r="G220" s="261" t="s">
        <v>136</v>
      </c>
      <c r="H220" s="261" t="s">
        <v>677</v>
      </c>
      <c r="I220" s="257" t="s">
        <v>553</v>
      </c>
      <c r="J220" s="261" t="s">
        <v>139</v>
      </c>
      <c r="K220" s="261"/>
      <c r="M220" s="257"/>
      <c r="N220" s="249" t="s">
        <v>3258</v>
      </c>
      <c r="O220" s="259" t="s">
        <v>3258</v>
      </c>
      <c r="P220" s="256">
        <v>0</v>
      </c>
      <c r="Q220" s="261" t="s">
        <v>3258</v>
      </c>
      <c r="R220" s="261" t="s">
        <v>3591</v>
      </c>
      <c r="S220" s="261" t="s">
        <v>3157</v>
      </c>
      <c r="T220" s="261" t="s">
        <v>2856</v>
      </c>
      <c r="U220" s="261" t="s">
        <v>2259</v>
      </c>
      <c r="V220" s="261" t="s">
        <v>3258</v>
      </c>
      <c r="W220" s="261" t="s">
        <v>3258</v>
      </c>
      <c r="X220" s="261" t="s">
        <v>3258</v>
      </c>
      <c r="Y220" s="261" t="s">
        <v>3258</v>
      </c>
      <c r="Z220" s="261" t="s">
        <v>3258</v>
      </c>
      <c r="AA220" s="261" t="s">
        <v>3258</v>
      </c>
      <c r="AB220" s="261" t="s">
        <v>3258</v>
      </c>
      <c r="AC220" s="261" t="s">
        <v>3258</v>
      </c>
      <c r="AD220" s="261"/>
      <c r="AE220" s="246"/>
      <c r="AF220" s="261" t="s">
        <v>3258</v>
      </c>
      <c r="AG220" s="261" t="s">
        <v>3258</v>
      </c>
      <c r="AH220" s="261" t="s">
        <v>3258</v>
      </c>
      <c r="AI220" s="249"/>
    </row>
    <row r="221" spans="1:35" ht="15" customHeight="1" x14ac:dyDescent="0.3">
      <c r="A221" s="260">
        <v>517452</v>
      </c>
      <c r="B221" s="261" t="s">
        <v>1257</v>
      </c>
      <c r="C221" s="261" t="s">
        <v>368</v>
      </c>
      <c r="D221" s="261" t="s">
        <v>378</v>
      </c>
      <c r="E221" s="261" t="s">
        <v>116</v>
      </c>
      <c r="F221" s="262">
        <v>29734</v>
      </c>
      <c r="G221" s="261" t="s">
        <v>2529</v>
      </c>
      <c r="H221" s="261" t="s">
        <v>677</v>
      </c>
      <c r="I221" s="257" t="s">
        <v>553</v>
      </c>
      <c r="J221" s="261" t="s">
        <v>139</v>
      </c>
      <c r="K221" s="260">
        <v>2005</v>
      </c>
      <c r="M221" s="257"/>
      <c r="N221" s="249" t="s">
        <v>3258</v>
      </c>
      <c r="O221" s="259" t="s">
        <v>3258</v>
      </c>
      <c r="P221" s="256">
        <v>0</v>
      </c>
      <c r="Q221" s="261" t="s">
        <v>3258</v>
      </c>
      <c r="R221" s="261" t="s">
        <v>3592</v>
      </c>
      <c r="S221" s="261" t="s">
        <v>3593</v>
      </c>
      <c r="T221" s="261" t="s">
        <v>2857</v>
      </c>
      <c r="U221" s="261" t="s">
        <v>2858</v>
      </c>
      <c r="V221" s="261" t="s">
        <v>3258</v>
      </c>
      <c r="W221" s="261" t="s">
        <v>3258</v>
      </c>
      <c r="X221" s="261" t="s">
        <v>3258</v>
      </c>
      <c r="Y221" s="261" t="s">
        <v>3258</v>
      </c>
      <c r="Z221" s="261" t="s">
        <v>3258</v>
      </c>
      <c r="AA221" s="261" t="s">
        <v>3258</v>
      </c>
      <c r="AB221" s="261" t="s">
        <v>3258</v>
      </c>
      <c r="AC221" s="261" t="s">
        <v>3258</v>
      </c>
      <c r="AD221" s="261"/>
      <c r="AE221" s="245"/>
      <c r="AF221" s="261" t="s">
        <v>3258</v>
      </c>
      <c r="AG221" s="261" t="s">
        <v>3258</v>
      </c>
      <c r="AH221" s="261" t="s">
        <v>3258</v>
      </c>
      <c r="AI221" s="249"/>
    </row>
    <row r="222" spans="1:35" ht="15" customHeight="1" x14ac:dyDescent="0.3">
      <c r="A222" s="260">
        <v>517460</v>
      </c>
      <c r="B222" s="261" t="s">
        <v>926</v>
      </c>
      <c r="C222" s="261" t="s">
        <v>305</v>
      </c>
      <c r="D222" s="261" t="s">
        <v>821</v>
      </c>
      <c r="E222" s="261" t="s">
        <v>116</v>
      </c>
      <c r="F222" s="261"/>
      <c r="G222" s="262">
        <v>32458</v>
      </c>
      <c r="H222" s="261" t="s">
        <v>677</v>
      </c>
      <c r="I222" s="257" t="s">
        <v>553</v>
      </c>
      <c r="J222" s="249" t="s">
        <v>724</v>
      </c>
      <c r="K222" s="261" t="s">
        <v>3258</v>
      </c>
      <c r="L222" s="257"/>
      <c r="M222" s="257"/>
      <c r="N222" s="249" t="s">
        <v>3258</v>
      </c>
      <c r="O222" s="259" t="s">
        <v>3258</v>
      </c>
      <c r="P222" s="256">
        <v>0</v>
      </c>
      <c r="Q222" s="261" t="s">
        <v>3258</v>
      </c>
      <c r="R222" s="261" t="s">
        <v>4389</v>
      </c>
      <c r="S222" s="261" t="s">
        <v>4390</v>
      </c>
      <c r="T222" s="261" t="s">
        <v>2732</v>
      </c>
      <c r="U222" s="261" t="s">
        <v>2859</v>
      </c>
      <c r="V222" s="261" t="s">
        <v>3258</v>
      </c>
      <c r="W222" s="261" t="s">
        <v>3258</v>
      </c>
      <c r="X222" s="261" t="s">
        <v>3258</v>
      </c>
      <c r="Y222" s="261" t="s">
        <v>3258</v>
      </c>
      <c r="Z222" s="261" t="s">
        <v>3258</v>
      </c>
      <c r="AA222" s="261" t="s">
        <v>3258</v>
      </c>
      <c r="AB222" s="261" t="s">
        <v>3258</v>
      </c>
      <c r="AC222" s="261" t="s">
        <v>3258</v>
      </c>
      <c r="AD222" s="261"/>
      <c r="AE222" s="245"/>
      <c r="AF222" s="261" t="s">
        <v>3258</v>
      </c>
      <c r="AG222" s="261" t="s">
        <v>3258</v>
      </c>
      <c r="AH222" s="261" t="s">
        <v>3258</v>
      </c>
      <c r="AI222" s="249"/>
    </row>
    <row r="223" spans="1:35" ht="15" customHeight="1" x14ac:dyDescent="0.3">
      <c r="A223" s="260">
        <v>517464</v>
      </c>
      <c r="B223" s="261" t="s">
        <v>1147</v>
      </c>
      <c r="C223" s="261" t="s">
        <v>747</v>
      </c>
      <c r="D223" s="261" t="s">
        <v>1148</v>
      </c>
      <c r="E223" s="261" t="s">
        <v>116</v>
      </c>
      <c r="F223" s="262">
        <v>28790</v>
      </c>
      <c r="G223" s="261" t="s">
        <v>136</v>
      </c>
      <c r="H223" s="261" t="s">
        <v>677</v>
      </c>
      <c r="I223" s="257" t="s">
        <v>553</v>
      </c>
      <c r="J223" s="261" t="s">
        <v>139</v>
      </c>
      <c r="K223" s="261"/>
      <c r="M223" s="257"/>
      <c r="N223" s="249" t="s">
        <v>3258</v>
      </c>
      <c r="O223" s="259" t="s">
        <v>3258</v>
      </c>
      <c r="P223" s="256">
        <v>0</v>
      </c>
      <c r="Q223" s="261" t="s">
        <v>3258</v>
      </c>
      <c r="R223" s="261" t="s">
        <v>3594</v>
      </c>
      <c r="S223" s="261" t="s">
        <v>3595</v>
      </c>
      <c r="T223" s="261" t="s">
        <v>2860</v>
      </c>
      <c r="U223" s="261" t="s">
        <v>2386</v>
      </c>
      <c r="V223" s="261"/>
      <c r="W223" s="261"/>
      <c r="X223" s="261"/>
      <c r="Y223" s="261"/>
      <c r="Z223" s="261"/>
      <c r="AA223" s="261"/>
      <c r="AB223" s="261"/>
      <c r="AC223" s="261" t="s">
        <v>5212</v>
      </c>
      <c r="AD223" s="261"/>
      <c r="AE223" s="245"/>
      <c r="AF223" s="261"/>
      <c r="AG223" s="261"/>
      <c r="AH223" s="261"/>
      <c r="AI223" s="249"/>
    </row>
    <row r="224" spans="1:35" ht="15" customHeight="1" x14ac:dyDescent="0.3">
      <c r="A224" s="260">
        <v>517527</v>
      </c>
      <c r="B224" s="261" t="s">
        <v>1149</v>
      </c>
      <c r="C224" s="261" t="s">
        <v>66</v>
      </c>
      <c r="D224" s="261" t="s">
        <v>522</v>
      </c>
      <c r="E224" s="261" t="s">
        <v>116</v>
      </c>
      <c r="F224" s="262">
        <v>34553</v>
      </c>
      <c r="G224" s="261" t="s">
        <v>136</v>
      </c>
      <c r="H224" s="261" t="s">
        <v>679</v>
      </c>
      <c r="I224" s="257" t="s">
        <v>553</v>
      </c>
      <c r="J224" s="261" t="s">
        <v>139</v>
      </c>
      <c r="K224" s="260">
        <v>2014</v>
      </c>
      <c r="L224" s="257" t="s">
        <v>138</v>
      </c>
      <c r="N224" s="249" t="s">
        <v>3258</v>
      </c>
      <c r="O224" s="259" t="s">
        <v>3258</v>
      </c>
      <c r="P224" s="256">
        <v>0</v>
      </c>
      <c r="Q224" s="261" t="s">
        <v>3258</v>
      </c>
      <c r="R224" s="261" t="s">
        <v>3596</v>
      </c>
      <c r="S224" s="261" t="s">
        <v>3320</v>
      </c>
      <c r="T224" s="261" t="s">
        <v>2861</v>
      </c>
      <c r="U224" s="261" t="s">
        <v>2259</v>
      </c>
      <c r="V224" s="261" t="s">
        <v>3258</v>
      </c>
      <c r="W224" s="261" t="s">
        <v>3258</v>
      </c>
      <c r="X224" s="261" t="s">
        <v>3258</v>
      </c>
      <c r="Y224" s="261" t="s">
        <v>3258</v>
      </c>
      <c r="Z224" s="261" t="s">
        <v>3258</v>
      </c>
      <c r="AA224" s="261" t="s">
        <v>3258</v>
      </c>
      <c r="AB224" s="261" t="s">
        <v>3258</v>
      </c>
      <c r="AC224" s="261" t="s">
        <v>3258</v>
      </c>
      <c r="AD224" s="261"/>
      <c r="AE224" s="245"/>
      <c r="AF224" s="261" t="s">
        <v>3258</v>
      </c>
      <c r="AG224" s="261" t="s">
        <v>3258</v>
      </c>
      <c r="AH224" s="261" t="s">
        <v>3258</v>
      </c>
      <c r="AI224" s="249" t="s">
        <v>2253</v>
      </c>
    </row>
    <row r="225" spans="1:35" ht="15" customHeight="1" x14ac:dyDescent="0.3">
      <c r="A225" s="260">
        <v>517575</v>
      </c>
      <c r="B225" s="261" t="s">
        <v>1150</v>
      </c>
      <c r="C225" s="261" t="s">
        <v>66</v>
      </c>
      <c r="D225" s="261" t="s">
        <v>1151</v>
      </c>
      <c r="E225" s="261" t="s">
        <v>116</v>
      </c>
      <c r="F225" s="262">
        <v>33733</v>
      </c>
      <c r="G225" s="261" t="s">
        <v>136</v>
      </c>
      <c r="H225" s="261" t="s">
        <v>677</v>
      </c>
      <c r="I225" s="257" t="s">
        <v>553</v>
      </c>
      <c r="J225" s="261" t="s">
        <v>139</v>
      </c>
      <c r="K225" s="261"/>
      <c r="M225" s="257"/>
      <c r="N225" s="249" t="s">
        <v>3258</v>
      </c>
      <c r="O225" s="259" t="s">
        <v>3258</v>
      </c>
      <c r="P225" s="256">
        <v>0</v>
      </c>
      <c r="Q225" s="261" t="s">
        <v>3258</v>
      </c>
      <c r="R225" s="261" t="s">
        <v>3598</v>
      </c>
      <c r="S225" s="261" t="s">
        <v>3313</v>
      </c>
      <c r="T225" s="261" t="s">
        <v>2862</v>
      </c>
      <c r="U225" s="261" t="s">
        <v>2266</v>
      </c>
      <c r="V225" s="261"/>
      <c r="W225" s="261"/>
      <c r="X225" s="261"/>
      <c r="Y225" s="261"/>
      <c r="Z225" s="261"/>
      <c r="AA225" s="261"/>
      <c r="AB225" s="261"/>
      <c r="AC225" s="261"/>
      <c r="AD225" s="261"/>
      <c r="AE225" s="245"/>
      <c r="AF225" s="261"/>
      <c r="AG225" s="261"/>
      <c r="AH225" s="249"/>
      <c r="AI225" s="249"/>
    </row>
    <row r="226" spans="1:35" ht="15" customHeight="1" x14ac:dyDescent="0.3">
      <c r="A226" s="260">
        <v>517588</v>
      </c>
      <c r="B226" s="261" t="s">
        <v>927</v>
      </c>
      <c r="C226" s="261" t="s">
        <v>87</v>
      </c>
      <c r="D226" s="261" t="s">
        <v>443</v>
      </c>
      <c r="E226" s="261" t="s">
        <v>116</v>
      </c>
      <c r="F226" s="262">
        <v>35215</v>
      </c>
      <c r="G226" s="261" t="s">
        <v>3100</v>
      </c>
      <c r="H226" s="261" t="s">
        <v>677</v>
      </c>
      <c r="I226" s="257" t="s">
        <v>553</v>
      </c>
      <c r="J226" s="261" t="s">
        <v>724</v>
      </c>
      <c r="K226" s="260">
        <v>2014</v>
      </c>
      <c r="M226" s="257"/>
      <c r="N226" s="249" t="s">
        <v>3258</v>
      </c>
      <c r="O226" s="259" t="s">
        <v>3258</v>
      </c>
      <c r="P226" s="256">
        <v>0</v>
      </c>
      <c r="Q226" s="261" t="s">
        <v>3258</v>
      </c>
      <c r="R226" s="261" t="s">
        <v>4595</v>
      </c>
      <c r="S226" s="261" t="s">
        <v>3335</v>
      </c>
      <c r="T226" s="261" t="s">
        <v>2487</v>
      </c>
      <c r="U226" s="261" t="s">
        <v>3101</v>
      </c>
      <c r="V226" s="261" t="s">
        <v>3258</v>
      </c>
      <c r="W226" s="261" t="s">
        <v>3258</v>
      </c>
      <c r="X226" s="261" t="s">
        <v>3258</v>
      </c>
      <c r="Y226" s="261" t="s">
        <v>3258</v>
      </c>
      <c r="Z226" s="261" t="s">
        <v>3258</v>
      </c>
      <c r="AA226" s="261" t="s">
        <v>3258</v>
      </c>
      <c r="AB226" s="261" t="s">
        <v>3258</v>
      </c>
      <c r="AC226" s="261" t="s">
        <v>3258</v>
      </c>
      <c r="AD226" s="261"/>
      <c r="AE226" s="245"/>
      <c r="AF226" s="261" t="s">
        <v>3258</v>
      </c>
      <c r="AG226" s="261" t="s">
        <v>3258</v>
      </c>
      <c r="AH226" s="261" t="s">
        <v>3258</v>
      </c>
      <c r="AI226" s="249"/>
    </row>
    <row r="227" spans="1:35" ht="15" customHeight="1" x14ac:dyDescent="0.3">
      <c r="A227" s="260">
        <v>517595</v>
      </c>
      <c r="B227" s="261" t="s">
        <v>928</v>
      </c>
      <c r="C227" s="261" t="s">
        <v>246</v>
      </c>
      <c r="D227" s="261" t="s">
        <v>644</v>
      </c>
      <c r="E227" s="261" t="s">
        <v>116</v>
      </c>
      <c r="F227" s="262">
        <v>34414</v>
      </c>
      <c r="G227" s="261" t="s">
        <v>136</v>
      </c>
      <c r="H227" s="261" t="s">
        <v>677</v>
      </c>
      <c r="I227" s="257" t="s">
        <v>553</v>
      </c>
      <c r="J227" s="261" t="s">
        <v>139</v>
      </c>
      <c r="K227" s="261" t="s">
        <v>3258</v>
      </c>
      <c r="L227" s="257"/>
      <c r="M227" s="257"/>
      <c r="N227" s="249" t="s">
        <v>3258</v>
      </c>
      <c r="O227" s="259" t="s">
        <v>3258</v>
      </c>
      <c r="P227" s="256">
        <v>0</v>
      </c>
      <c r="Q227" s="261" t="s">
        <v>3258</v>
      </c>
      <c r="R227" s="261" t="s">
        <v>4177</v>
      </c>
      <c r="S227" s="261" t="s">
        <v>4596</v>
      </c>
      <c r="T227" s="261" t="s">
        <v>4597</v>
      </c>
      <c r="U227" s="261" t="s">
        <v>2259</v>
      </c>
      <c r="V227" s="261" t="s">
        <v>3258</v>
      </c>
      <c r="W227" s="261" t="s">
        <v>3258</v>
      </c>
      <c r="X227" s="261" t="s">
        <v>3258</v>
      </c>
      <c r="Y227" s="261" t="s">
        <v>3258</v>
      </c>
      <c r="Z227" s="261" t="s">
        <v>3258</v>
      </c>
      <c r="AA227" s="261" t="s">
        <v>3258</v>
      </c>
      <c r="AB227" s="261" t="s">
        <v>3258</v>
      </c>
      <c r="AC227" s="261" t="s">
        <v>3258</v>
      </c>
      <c r="AD227" s="261"/>
      <c r="AE227" s="245"/>
      <c r="AF227" s="261" t="s">
        <v>3258</v>
      </c>
      <c r="AG227" s="261" t="s">
        <v>3258</v>
      </c>
      <c r="AH227" s="261" t="s">
        <v>3258</v>
      </c>
      <c r="AI227" s="249" t="s">
        <v>2253</v>
      </c>
    </row>
    <row r="228" spans="1:35" ht="15" customHeight="1" x14ac:dyDescent="0.3">
      <c r="A228" s="260">
        <v>517603</v>
      </c>
      <c r="B228" s="261" t="s">
        <v>1152</v>
      </c>
      <c r="C228" s="261" t="s">
        <v>76</v>
      </c>
      <c r="D228" s="261" t="s">
        <v>418</v>
      </c>
      <c r="E228" s="261" t="s">
        <v>116</v>
      </c>
      <c r="F228" s="262">
        <v>35082</v>
      </c>
      <c r="G228" s="261" t="s">
        <v>136</v>
      </c>
      <c r="H228" s="261" t="s">
        <v>677</v>
      </c>
      <c r="I228" s="257" t="s">
        <v>553</v>
      </c>
      <c r="J228" s="261" t="s">
        <v>724</v>
      </c>
      <c r="K228" s="249"/>
      <c r="L228" s="257" t="s">
        <v>147</v>
      </c>
      <c r="M228" s="257"/>
      <c r="N228" s="249" t="s">
        <v>3258</v>
      </c>
      <c r="O228" s="259" t="s">
        <v>3258</v>
      </c>
      <c r="P228" s="256">
        <v>0</v>
      </c>
      <c r="Q228" s="261" t="s">
        <v>3258</v>
      </c>
      <c r="R228" s="261" t="s">
        <v>4391</v>
      </c>
      <c r="S228" s="261" t="s">
        <v>4392</v>
      </c>
      <c r="T228" s="261" t="s">
        <v>2792</v>
      </c>
      <c r="U228" s="261" t="s">
        <v>2259</v>
      </c>
      <c r="V228" s="261" t="s">
        <v>3258</v>
      </c>
      <c r="W228" s="261" t="s">
        <v>3258</v>
      </c>
      <c r="X228" s="261" t="s">
        <v>3258</v>
      </c>
      <c r="Y228" s="261" t="s">
        <v>3258</v>
      </c>
      <c r="Z228" s="261" t="s">
        <v>3258</v>
      </c>
      <c r="AA228" s="261" t="s">
        <v>3258</v>
      </c>
      <c r="AB228" s="261" t="s">
        <v>3258</v>
      </c>
      <c r="AC228" s="261" t="s">
        <v>3258</v>
      </c>
      <c r="AD228" s="261"/>
      <c r="AE228" s="245"/>
      <c r="AF228" s="261" t="s">
        <v>3258</v>
      </c>
      <c r="AG228" s="261" t="s">
        <v>3258</v>
      </c>
      <c r="AH228" s="261" t="s">
        <v>3258</v>
      </c>
      <c r="AI228" s="249"/>
    </row>
    <row r="229" spans="1:35" ht="15" customHeight="1" x14ac:dyDescent="0.3">
      <c r="A229" s="260">
        <v>517616</v>
      </c>
      <c r="B229" s="261" t="s">
        <v>1736</v>
      </c>
      <c r="C229" s="261" t="s">
        <v>796</v>
      </c>
      <c r="D229" s="261" t="s">
        <v>438</v>
      </c>
      <c r="E229" s="261" t="s">
        <v>116</v>
      </c>
      <c r="F229" s="262">
        <v>34759</v>
      </c>
      <c r="G229" s="261" t="s">
        <v>2478</v>
      </c>
      <c r="H229" s="261" t="s">
        <v>677</v>
      </c>
      <c r="I229" s="257" t="s">
        <v>553</v>
      </c>
      <c r="J229" s="261" t="s">
        <v>139</v>
      </c>
      <c r="K229" s="260">
        <v>2014</v>
      </c>
      <c r="M229" s="257"/>
      <c r="N229" s="249" t="s">
        <v>3258</v>
      </c>
      <c r="O229" s="259" t="s">
        <v>3258</v>
      </c>
      <c r="P229" s="256">
        <v>0</v>
      </c>
      <c r="Q229" s="261" t="s">
        <v>3258</v>
      </c>
      <c r="R229" s="261" t="s">
        <v>3599</v>
      </c>
      <c r="S229" s="261" t="s">
        <v>3600</v>
      </c>
      <c r="T229" s="261" t="s">
        <v>2705</v>
      </c>
      <c r="U229" s="261" t="s">
        <v>2710</v>
      </c>
      <c r="V229" s="261" t="s">
        <v>3258</v>
      </c>
      <c r="W229" s="261" t="s">
        <v>3258</v>
      </c>
      <c r="X229" s="261" t="s">
        <v>3258</v>
      </c>
      <c r="Y229" s="261" t="s">
        <v>3258</v>
      </c>
      <c r="Z229" s="261" t="s">
        <v>3258</v>
      </c>
      <c r="AA229" s="261" t="s">
        <v>3258</v>
      </c>
      <c r="AB229" s="261" t="s">
        <v>3258</v>
      </c>
      <c r="AC229" s="261" t="s">
        <v>3258</v>
      </c>
      <c r="AD229" s="261"/>
      <c r="AE229" s="245"/>
      <c r="AF229" s="261" t="s">
        <v>3258</v>
      </c>
      <c r="AG229" s="261" t="s">
        <v>3258</v>
      </c>
      <c r="AH229" s="261" t="s">
        <v>3258</v>
      </c>
      <c r="AI229" s="249"/>
    </row>
    <row r="230" spans="1:35" ht="15" customHeight="1" x14ac:dyDescent="0.3">
      <c r="A230" s="260">
        <v>517620</v>
      </c>
      <c r="B230" s="261" t="s">
        <v>797</v>
      </c>
      <c r="C230" s="261" t="s">
        <v>285</v>
      </c>
      <c r="D230" s="261" t="s">
        <v>444</v>
      </c>
      <c r="E230" s="261" t="s">
        <v>116</v>
      </c>
      <c r="F230" s="262">
        <v>29653</v>
      </c>
      <c r="G230" s="261" t="s">
        <v>136</v>
      </c>
      <c r="H230" s="261" t="s">
        <v>677</v>
      </c>
      <c r="I230" s="257" t="s">
        <v>553</v>
      </c>
      <c r="J230" s="261" t="s">
        <v>724</v>
      </c>
      <c r="K230" s="261"/>
      <c r="M230" s="257"/>
      <c r="N230" s="249" t="s">
        <v>3258</v>
      </c>
      <c r="O230" s="259" t="s">
        <v>3258</v>
      </c>
      <c r="P230" s="256">
        <v>0</v>
      </c>
      <c r="Q230" s="261" t="s">
        <v>3258</v>
      </c>
      <c r="R230" s="261" t="s">
        <v>4393</v>
      </c>
      <c r="S230" s="261" t="s">
        <v>4394</v>
      </c>
      <c r="T230" s="261" t="s">
        <v>2515</v>
      </c>
      <c r="U230" s="261" t="s">
        <v>2259</v>
      </c>
      <c r="V230" s="261" t="s">
        <v>3258</v>
      </c>
      <c r="W230" s="261" t="s">
        <v>3258</v>
      </c>
      <c r="X230" s="261" t="s">
        <v>3258</v>
      </c>
      <c r="Y230" s="261" t="s">
        <v>3258</v>
      </c>
      <c r="Z230" s="261" t="s">
        <v>3258</v>
      </c>
      <c r="AA230" s="261" t="s">
        <v>3258</v>
      </c>
      <c r="AB230" s="261" t="s">
        <v>3258</v>
      </c>
      <c r="AC230" s="261" t="s">
        <v>3258</v>
      </c>
      <c r="AD230" s="261"/>
      <c r="AE230" s="246"/>
      <c r="AF230" s="261" t="s">
        <v>3258</v>
      </c>
      <c r="AG230" s="261" t="s">
        <v>3258</v>
      </c>
      <c r="AH230" s="261" t="s">
        <v>3258</v>
      </c>
      <c r="AI230" s="249"/>
    </row>
    <row r="231" spans="1:35" ht="15" customHeight="1" x14ac:dyDescent="0.3">
      <c r="A231" s="260">
        <v>517626</v>
      </c>
      <c r="B231" s="261" t="s">
        <v>2091</v>
      </c>
      <c r="C231" s="261" t="s">
        <v>70</v>
      </c>
      <c r="D231" s="261" t="s">
        <v>1469</v>
      </c>
      <c r="E231" s="261" t="s">
        <v>116</v>
      </c>
      <c r="F231" s="262">
        <v>34185</v>
      </c>
      <c r="G231" s="261" t="s">
        <v>136</v>
      </c>
      <c r="H231" s="261" t="s">
        <v>677</v>
      </c>
      <c r="I231" s="257" t="s">
        <v>553</v>
      </c>
      <c r="J231" s="261" t="s">
        <v>724</v>
      </c>
      <c r="K231" s="261"/>
      <c r="M231" s="257"/>
      <c r="N231" s="249" t="s">
        <v>3258</v>
      </c>
      <c r="O231" s="259" t="s">
        <v>3258</v>
      </c>
      <c r="P231" s="256">
        <v>0</v>
      </c>
      <c r="Q231" s="261" t="s">
        <v>3258</v>
      </c>
      <c r="R231" s="261" t="s">
        <v>4598</v>
      </c>
      <c r="S231" s="261" t="s">
        <v>3312</v>
      </c>
      <c r="T231" s="261" t="s">
        <v>4599</v>
      </c>
      <c r="U231" s="261" t="s">
        <v>2266</v>
      </c>
      <c r="V231" s="261" t="s">
        <v>3258</v>
      </c>
      <c r="W231" s="261" t="s">
        <v>3258</v>
      </c>
      <c r="X231" s="261" t="s">
        <v>3258</v>
      </c>
      <c r="Y231" s="261" t="s">
        <v>3258</v>
      </c>
      <c r="Z231" s="261" t="s">
        <v>3258</v>
      </c>
      <c r="AA231" s="261" t="s">
        <v>3258</v>
      </c>
      <c r="AB231" s="261" t="s">
        <v>3258</v>
      </c>
      <c r="AC231" s="261" t="s">
        <v>3258</v>
      </c>
      <c r="AD231" s="261"/>
      <c r="AE231" s="245"/>
      <c r="AF231" s="261" t="s">
        <v>3258</v>
      </c>
      <c r="AG231" s="261" t="s">
        <v>3258</v>
      </c>
      <c r="AH231" s="261" t="s">
        <v>3258</v>
      </c>
      <c r="AI231" s="249"/>
    </row>
    <row r="232" spans="1:35" ht="15" customHeight="1" x14ac:dyDescent="0.3">
      <c r="A232" s="260">
        <v>517628</v>
      </c>
      <c r="B232" s="261" t="s">
        <v>929</v>
      </c>
      <c r="C232" s="261" t="s">
        <v>380</v>
      </c>
      <c r="D232" s="261" t="s">
        <v>471</v>
      </c>
      <c r="E232" s="261" t="s">
        <v>116</v>
      </c>
      <c r="F232" s="262">
        <v>35079</v>
      </c>
      <c r="G232" s="261" t="s">
        <v>136</v>
      </c>
      <c r="H232" s="261" t="s">
        <v>677</v>
      </c>
      <c r="I232" s="257" t="s">
        <v>553</v>
      </c>
      <c r="J232" s="261" t="s">
        <v>139</v>
      </c>
      <c r="K232" s="261"/>
      <c r="M232" s="257"/>
      <c r="N232" s="249" t="s">
        <v>3258</v>
      </c>
      <c r="O232" s="259" t="s">
        <v>3258</v>
      </c>
      <c r="P232" s="256">
        <v>0</v>
      </c>
      <c r="Q232" s="261" t="s">
        <v>3258</v>
      </c>
      <c r="R232" s="261" t="s">
        <v>3601</v>
      </c>
      <c r="S232" s="261" t="s">
        <v>3602</v>
      </c>
      <c r="T232" s="261" t="s">
        <v>2782</v>
      </c>
      <c r="U232" s="261" t="s">
        <v>2259</v>
      </c>
      <c r="V232" s="261" t="s">
        <v>3258</v>
      </c>
      <c r="W232" s="261" t="s">
        <v>3258</v>
      </c>
      <c r="X232" s="261" t="s">
        <v>3258</v>
      </c>
      <c r="Y232" s="261" t="s">
        <v>3258</v>
      </c>
      <c r="Z232" s="261" t="s">
        <v>3258</v>
      </c>
      <c r="AA232" s="261" t="s">
        <v>3258</v>
      </c>
      <c r="AB232" s="261" t="s">
        <v>3258</v>
      </c>
      <c r="AC232" s="261" t="s">
        <v>3258</v>
      </c>
      <c r="AD232" s="261"/>
      <c r="AE232" s="245"/>
      <c r="AF232" s="261" t="s">
        <v>3258</v>
      </c>
      <c r="AG232" s="261" t="s">
        <v>3258</v>
      </c>
      <c r="AH232" s="261" t="s">
        <v>3258</v>
      </c>
      <c r="AI232" s="249"/>
    </row>
    <row r="233" spans="1:35" ht="15" customHeight="1" x14ac:dyDescent="0.3">
      <c r="A233" s="255">
        <v>517638</v>
      </c>
      <c r="B233" s="256" t="s">
        <v>2099</v>
      </c>
      <c r="C233" s="256" t="s">
        <v>1645</v>
      </c>
      <c r="D233" s="256" t="s">
        <v>552</v>
      </c>
      <c r="E233" s="256" t="s">
        <v>116</v>
      </c>
      <c r="F233" s="256" t="s">
        <v>5101</v>
      </c>
      <c r="G233" s="256" t="s">
        <v>2380</v>
      </c>
      <c r="H233" s="256" t="s">
        <v>677</v>
      </c>
      <c r="I233" s="257" t="s">
        <v>553</v>
      </c>
      <c r="J233" s="256" t="s">
        <v>139</v>
      </c>
      <c r="K233" s="256" t="s">
        <v>5060</v>
      </c>
      <c r="L233" s="258" t="s">
        <v>146</v>
      </c>
      <c r="N233" s="249" t="s">
        <v>3258</v>
      </c>
      <c r="O233" s="259" t="s">
        <v>3258</v>
      </c>
      <c r="P233" s="256">
        <v>0</v>
      </c>
      <c r="Q233" s="256" t="s">
        <v>3258</v>
      </c>
      <c r="R233" s="256" t="s">
        <v>3603</v>
      </c>
      <c r="S233" s="256" t="s">
        <v>3604</v>
      </c>
      <c r="T233" s="256" t="s">
        <v>2863</v>
      </c>
      <c r="U233" s="256" t="s">
        <v>2259</v>
      </c>
      <c r="V233" s="256" t="s">
        <v>3258</v>
      </c>
      <c r="W233" s="256" t="s">
        <v>3258</v>
      </c>
      <c r="X233" s="256" t="s">
        <v>3258</v>
      </c>
      <c r="Y233" s="256" t="s">
        <v>3258</v>
      </c>
      <c r="Z233" s="256" t="s">
        <v>3258</v>
      </c>
      <c r="AA233" s="256" t="s">
        <v>3258</v>
      </c>
      <c r="AB233" s="256" t="s">
        <v>3258</v>
      </c>
      <c r="AC233" s="256" t="s">
        <v>3258</v>
      </c>
      <c r="AD233" s="256"/>
      <c r="AE233" s="245"/>
      <c r="AF233" s="256" t="s">
        <v>3258</v>
      </c>
      <c r="AG233" s="256" t="s">
        <v>3258</v>
      </c>
      <c r="AH233" s="256" t="s">
        <v>2253</v>
      </c>
      <c r="AI233" s="249" t="s">
        <v>2253</v>
      </c>
    </row>
    <row r="234" spans="1:35" ht="15" customHeight="1" x14ac:dyDescent="0.3">
      <c r="A234" s="260">
        <v>517640</v>
      </c>
      <c r="B234" s="261" t="s">
        <v>1153</v>
      </c>
      <c r="C234" s="261" t="s">
        <v>338</v>
      </c>
      <c r="D234" s="261" t="s">
        <v>441</v>
      </c>
      <c r="E234" s="261" t="s">
        <v>116</v>
      </c>
      <c r="F234" s="262">
        <v>35178</v>
      </c>
      <c r="G234" s="261" t="s">
        <v>136</v>
      </c>
      <c r="H234" s="261" t="s">
        <v>677</v>
      </c>
      <c r="I234" s="257" t="s">
        <v>553</v>
      </c>
      <c r="J234" s="249" t="s">
        <v>724</v>
      </c>
      <c r="K234" s="261" t="s">
        <v>3258</v>
      </c>
      <c r="L234" s="257"/>
      <c r="M234" s="257"/>
      <c r="N234" s="249" t="s">
        <v>3258</v>
      </c>
      <c r="O234" s="259" t="s">
        <v>3258</v>
      </c>
      <c r="P234" s="256">
        <v>0</v>
      </c>
      <c r="Q234" s="261" t="s">
        <v>3258</v>
      </c>
      <c r="R234" s="261" t="s">
        <v>4600</v>
      </c>
      <c r="S234" s="261" t="s">
        <v>3336</v>
      </c>
      <c r="T234" s="261" t="s">
        <v>4601</v>
      </c>
      <c r="U234" s="261" t="s">
        <v>2266</v>
      </c>
      <c r="V234" s="261" t="s">
        <v>3258</v>
      </c>
      <c r="W234" s="261" t="s">
        <v>3258</v>
      </c>
      <c r="X234" s="261" t="s">
        <v>3258</v>
      </c>
      <c r="Y234" s="261" t="s">
        <v>3258</v>
      </c>
      <c r="Z234" s="261" t="s">
        <v>3258</v>
      </c>
      <c r="AA234" s="261" t="s">
        <v>3258</v>
      </c>
      <c r="AB234" s="261" t="s">
        <v>3258</v>
      </c>
      <c r="AC234" s="261" t="s">
        <v>3258</v>
      </c>
      <c r="AD234" s="261"/>
      <c r="AE234" s="245"/>
      <c r="AF234" s="261" t="s">
        <v>3258</v>
      </c>
      <c r="AG234" s="261" t="s">
        <v>3258</v>
      </c>
      <c r="AH234" s="261" t="s">
        <v>3258</v>
      </c>
      <c r="AI234" s="249"/>
    </row>
    <row r="235" spans="1:35" ht="15" customHeight="1" x14ac:dyDescent="0.3">
      <c r="A235" s="260">
        <v>517649</v>
      </c>
      <c r="B235" s="261" t="s">
        <v>2100</v>
      </c>
      <c r="C235" s="261" t="s">
        <v>83</v>
      </c>
      <c r="D235" s="261" t="s">
        <v>505</v>
      </c>
      <c r="E235" s="261" t="s">
        <v>116</v>
      </c>
      <c r="F235" s="262">
        <v>34875</v>
      </c>
      <c r="G235" s="261" t="s">
        <v>2417</v>
      </c>
      <c r="H235" s="261" t="s">
        <v>679</v>
      </c>
      <c r="I235" s="257" t="s">
        <v>553</v>
      </c>
      <c r="J235" s="261" t="s">
        <v>139</v>
      </c>
      <c r="K235" s="260">
        <v>2015</v>
      </c>
      <c r="L235" s="257" t="s">
        <v>136</v>
      </c>
      <c r="N235" s="249">
        <v>2164</v>
      </c>
      <c r="O235" s="259">
        <v>45512</v>
      </c>
      <c r="P235" s="256">
        <v>20000</v>
      </c>
      <c r="Q235" s="261" t="s">
        <v>3258</v>
      </c>
      <c r="R235" s="261" t="s">
        <v>3605</v>
      </c>
      <c r="S235" s="261" t="s">
        <v>3301</v>
      </c>
      <c r="T235" s="261" t="s">
        <v>2864</v>
      </c>
      <c r="U235" s="261" t="s">
        <v>2865</v>
      </c>
      <c r="V235" s="261" t="s">
        <v>3258</v>
      </c>
      <c r="W235" s="261" t="s">
        <v>3258</v>
      </c>
      <c r="X235" s="261" t="s">
        <v>3258</v>
      </c>
      <c r="Y235" s="261" t="s">
        <v>3258</v>
      </c>
      <c r="Z235" s="261" t="s">
        <v>3258</v>
      </c>
      <c r="AA235" s="261" t="s">
        <v>3258</v>
      </c>
      <c r="AB235" s="261" t="s">
        <v>3258</v>
      </c>
      <c r="AC235" s="261" t="s">
        <v>3258</v>
      </c>
      <c r="AD235" s="261"/>
      <c r="AE235" s="245"/>
      <c r="AF235" s="261" t="s">
        <v>3258</v>
      </c>
      <c r="AG235" s="261" t="s">
        <v>3258</v>
      </c>
      <c r="AH235" s="261" t="s">
        <v>3258</v>
      </c>
      <c r="AI235" s="249"/>
    </row>
    <row r="236" spans="1:35" ht="15" customHeight="1" x14ac:dyDescent="0.3">
      <c r="A236" s="260">
        <v>517657</v>
      </c>
      <c r="B236" s="261" t="s">
        <v>2101</v>
      </c>
      <c r="C236" s="261" t="s">
        <v>289</v>
      </c>
      <c r="D236" s="261" t="s">
        <v>443</v>
      </c>
      <c r="E236" s="261" t="s">
        <v>116</v>
      </c>
      <c r="F236" s="262">
        <v>36161</v>
      </c>
      <c r="G236" s="261" t="s">
        <v>2866</v>
      </c>
      <c r="H236" s="261" t="s">
        <v>677</v>
      </c>
      <c r="I236" s="257" t="s">
        <v>553</v>
      </c>
      <c r="J236" s="249" t="s">
        <v>724</v>
      </c>
      <c r="K236" s="261" t="s">
        <v>3258</v>
      </c>
      <c r="L236" s="257"/>
      <c r="M236" s="257"/>
      <c r="N236" s="249" t="s">
        <v>3258</v>
      </c>
      <c r="O236" s="259" t="s">
        <v>3258</v>
      </c>
      <c r="P236" s="256">
        <v>0</v>
      </c>
      <c r="Q236" s="261" t="s">
        <v>3258</v>
      </c>
      <c r="R236" s="261" t="s">
        <v>4395</v>
      </c>
      <c r="S236" s="261" t="s">
        <v>3342</v>
      </c>
      <c r="T236" s="261" t="s">
        <v>2487</v>
      </c>
      <c r="U236" s="261" t="s">
        <v>2867</v>
      </c>
      <c r="V236" s="261" t="s">
        <v>3258</v>
      </c>
      <c r="W236" s="261" t="s">
        <v>3258</v>
      </c>
      <c r="X236" s="261" t="s">
        <v>3258</v>
      </c>
      <c r="Y236" s="261" t="s">
        <v>3258</v>
      </c>
      <c r="Z236" s="261" t="s">
        <v>3258</v>
      </c>
      <c r="AA236" s="261" t="s">
        <v>3258</v>
      </c>
      <c r="AB236" s="261" t="s">
        <v>3258</v>
      </c>
      <c r="AC236" s="261" t="s">
        <v>3258</v>
      </c>
      <c r="AD236" s="261"/>
      <c r="AE236" s="246"/>
      <c r="AF236" s="261" t="s">
        <v>3258</v>
      </c>
      <c r="AG236" s="261" t="s">
        <v>3258</v>
      </c>
      <c r="AH236" s="261" t="s">
        <v>3258</v>
      </c>
      <c r="AI236" s="249"/>
    </row>
    <row r="237" spans="1:35" ht="15" customHeight="1" x14ac:dyDescent="0.3">
      <c r="A237" s="255">
        <v>517659</v>
      </c>
      <c r="B237" s="256" t="s">
        <v>930</v>
      </c>
      <c r="C237" s="256" t="s">
        <v>241</v>
      </c>
      <c r="D237" s="256" t="s">
        <v>931</v>
      </c>
      <c r="E237" s="256" t="s">
        <v>3258</v>
      </c>
      <c r="F237" s="256" t="s">
        <v>3258</v>
      </c>
      <c r="G237" s="256" t="s">
        <v>3258</v>
      </c>
      <c r="H237" s="256"/>
      <c r="I237" s="257" t="s">
        <v>553</v>
      </c>
      <c r="J237" s="249"/>
      <c r="K237" s="256" t="s">
        <v>3258</v>
      </c>
      <c r="L237" s="258" t="s">
        <v>3258</v>
      </c>
      <c r="M237" s="258" t="s">
        <v>3258</v>
      </c>
      <c r="N237" s="249" t="s">
        <v>3258</v>
      </c>
      <c r="O237" s="259" t="s">
        <v>3258</v>
      </c>
      <c r="P237" s="256">
        <v>0</v>
      </c>
      <c r="Q237" s="256" t="s">
        <v>3258</v>
      </c>
      <c r="R237" s="256" t="s">
        <v>3258</v>
      </c>
      <c r="S237" s="256" t="s">
        <v>3258</v>
      </c>
      <c r="T237" s="256" t="s">
        <v>3258</v>
      </c>
      <c r="U237" s="256" t="s">
        <v>3258</v>
      </c>
      <c r="V237" s="256" t="s">
        <v>3258</v>
      </c>
      <c r="W237" s="256" t="s">
        <v>3258</v>
      </c>
      <c r="X237" s="256" t="s">
        <v>3258</v>
      </c>
      <c r="Y237" s="256" t="s">
        <v>3258</v>
      </c>
      <c r="Z237" s="256" t="s">
        <v>3258</v>
      </c>
      <c r="AA237" s="256" t="s">
        <v>2253</v>
      </c>
      <c r="AB237" s="256" t="s">
        <v>2253</v>
      </c>
      <c r="AC237" s="256" t="s">
        <v>3258</v>
      </c>
      <c r="AD237" s="256"/>
      <c r="AE237" s="245"/>
      <c r="AF237" s="256"/>
      <c r="AG237" s="256" t="s">
        <v>2253</v>
      </c>
      <c r="AH237" s="256" t="s">
        <v>2253</v>
      </c>
      <c r="AI237" s="249" t="s">
        <v>2253</v>
      </c>
    </row>
    <row r="238" spans="1:35" ht="15" customHeight="1" x14ac:dyDescent="0.3">
      <c r="A238" s="260">
        <v>517668</v>
      </c>
      <c r="B238" s="261" t="s">
        <v>1154</v>
      </c>
      <c r="C238" s="261" t="s">
        <v>329</v>
      </c>
      <c r="D238" s="261" t="s">
        <v>1155</v>
      </c>
      <c r="E238" s="261" t="s">
        <v>116</v>
      </c>
      <c r="F238" s="262">
        <v>34781</v>
      </c>
      <c r="G238" s="261" t="s">
        <v>2304</v>
      </c>
      <c r="H238" s="261" t="s">
        <v>677</v>
      </c>
      <c r="I238" s="257" t="s">
        <v>553</v>
      </c>
      <c r="J238" s="261" t="s">
        <v>724</v>
      </c>
      <c r="K238" s="260">
        <v>2014</v>
      </c>
      <c r="M238" s="257"/>
      <c r="N238" s="249" t="s">
        <v>3258</v>
      </c>
      <c r="O238" s="259" t="s">
        <v>3258</v>
      </c>
      <c r="P238" s="256">
        <v>0</v>
      </c>
      <c r="Q238" s="261" t="s">
        <v>3258</v>
      </c>
      <c r="R238" s="261" t="s">
        <v>4602</v>
      </c>
      <c r="S238" s="261" t="s">
        <v>3352</v>
      </c>
      <c r="T238" s="261" t="s">
        <v>4603</v>
      </c>
      <c r="U238" s="261" t="s">
        <v>4604</v>
      </c>
      <c r="V238" s="261" t="s">
        <v>3258</v>
      </c>
      <c r="W238" s="261" t="s">
        <v>3258</v>
      </c>
      <c r="X238" s="261" t="s">
        <v>3258</v>
      </c>
      <c r="Y238" s="261" t="s">
        <v>3258</v>
      </c>
      <c r="Z238" s="261" t="s">
        <v>3258</v>
      </c>
      <c r="AA238" s="261" t="s">
        <v>3258</v>
      </c>
      <c r="AB238" s="261" t="s">
        <v>3258</v>
      </c>
      <c r="AC238" s="261" t="s">
        <v>5212</v>
      </c>
      <c r="AD238" s="261"/>
      <c r="AE238" s="245"/>
      <c r="AF238" s="261" t="s">
        <v>3258</v>
      </c>
      <c r="AG238" s="261" t="s">
        <v>3258</v>
      </c>
      <c r="AH238" s="261" t="s">
        <v>3258</v>
      </c>
      <c r="AI238" s="249"/>
    </row>
    <row r="239" spans="1:35" ht="15" customHeight="1" x14ac:dyDescent="0.3">
      <c r="A239" s="260">
        <v>517670</v>
      </c>
      <c r="B239" s="261" t="s">
        <v>2153</v>
      </c>
      <c r="C239" s="261" t="s">
        <v>66</v>
      </c>
      <c r="D239" s="261" t="s">
        <v>350</v>
      </c>
      <c r="E239" s="261" t="s">
        <v>116</v>
      </c>
      <c r="F239" s="262">
        <v>33834</v>
      </c>
      <c r="G239" s="261" t="s">
        <v>136</v>
      </c>
      <c r="H239" s="261" t="s">
        <v>677</v>
      </c>
      <c r="I239" s="257" t="s">
        <v>553</v>
      </c>
      <c r="J239" s="261" t="s">
        <v>139</v>
      </c>
      <c r="K239" s="260">
        <v>2014</v>
      </c>
      <c r="M239" s="257"/>
      <c r="N239" s="249" t="s">
        <v>3258</v>
      </c>
      <c r="O239" s="259" t="s">
        <v>3258</v>
      </c>
      <c r="P239" s="256">
        <v>0</v>
      </c>
      <c r="Q239" s="261" t="s">
        <v>3258</v>
      </c>
      <c r="R239" s="261" t="s">
        <v>3421</v>
      </c>
      <c r="S239" s="261" t="s">
        <v>3320</v>
      </c>
      <c r="T239" s="261" t="s">
        <v>2326</v>
      </c>
      <c r="U239" s="261" t="s">
        <v>2259</v>
      </c>
      <c r="V239" s="261" t="s">
        <v>3258</v>
      </c>
      <c r="W239" s="261" t="s">
        <v>3258</v>
      </c>
      <c r="X239" s="261" t="s">
        <v>3258</v>
      </c>
      <c r="Y239" s="261" t="s">
        <v>3258</v>
      </c>
      <c r="Z239" s="261" t="s">
        <v>3258</v>
      </c>
      <c r="AA239" s="261" t="s">
        <v>3258</v>
      </c>
      <c r="AB239" s="261" t="s">
        <v>3258</v>
      </c>
      <c r="AC239" s="261" t="s">
        <v>3258</v>
      </c>
      <c r="AD239" s="261"/>
      <c r="AE239" s="245"/>
      <c r="AF239" s="261" t="s">
        <v>3258</v>
      </c>
      <c r="AG239" s="261" t="s">
        <v>3258</v>
      </c>
      <c r="AH239" s="261" t="s">
        <v>3258</v>
      </c>
      <c r="AI239" s="249"/>
    </row>
    <row r="240" spans="1:35" ht="15" customHeight="1" x14ac:dyDescent="0.3">
      <c r="A240" s="260">
        <v>517673</v>
      </c>
      <c r="B240" s="261" t="s">
        <v>1156</v>
      </c>
      <c r="C240" s="261" t="s">
        <v>609</v>
      </c>
      <c r="D240" s="261" t="s">
        <v>516</v>
      </c>
      <c r="E240" s="261" t="s">
        <v>116</v>
      </c>
      <c r="F240" s="262">
        <v>34164</v>
      </c>
      <c r="G240" s="261" t="s">
        <v>136</v>
      </c>
      <c r="H240" s="261" t="s">
        <v>677</v>
      </c>
      <c r="I240" s="257" t="s">
        <v>553</v>
      </c>
      <c r="J240" s="261" t="s">
        <v>724</v>
      </c>
      <c r="K240" s="261"/>
      <c r="M240" s="261"/>
      <c r="N240" s="249" t="s">
        <v>3258</v>
      </c>
      <c r="O240" s="259" t="s">
        <v>3258</v>
      </c>
      <c r="P240" s="256">
        <v>0</v>
      </c>
      <c r="Q240" s="261" t="s">
        <v>3258</v>
      </c>
      <c r="R240" s="261" t="s">
        <v>4396</v>
      </c>
      <c r="S240" s="261" t="s">
        <v>3261</v>
      </c>
      <c r="T240" s="261" t="s">
        <v>2868</v>
      </c>
      <c r="U240" s="261" t="s">
        <v>2259</v>
      </c>
      <c r="V240" s="261"/>
      <c r="W240" s="261"/>
      <c r="X240" s="261"/>
      <c r="Y240" s="261"/>
      <c r="Z240" s="261"/>
      <c r="AA240" s="261"/>
      <c r="AB240" s="261"/>
      <c r="AC240" s="261"/>
      <c r="AD240" s="261"/>
      <c r="AE240" s="245"/>
      <c r="AF240" s="261"/>
      <c r="AG240" s="261"/>
      <c r="AH240" s="261"/>
      <c r="AI240" s="249"/>
    </row>
    <row r="241" spans="1:35" ht="15" customHeight="1" x14ac:dyDescent="0.3">
      <c r="A241" s="260">
        <v>517675</v>
      </c>
      <c r="B241" s="261" t="s">
        <v>1709</v>
      </c>
      <c r="C241" s="261" t="s">
        <v>93</v>
      </c>
      <c r="D241" s="261" t="s">
        <v>493</v>
      </c>
      <c r="E241" s="261" t="s">
        <v>116</v>
      </c>
      <c r="F241" s="262">
        <v>34763</v>
      </c>
      <c r="G241" s="261" t="s">
        <v>2417</v>
      </c>
      <c r="H241" s="261" t="s">
        <v>679</v>
      </c>
      <c r="I241" s="257" t="s">
        <v>553</v>
      </c>
      <c r="J241" s="261" t="s">
        <v>139</v>
      </c>
      <c r="K241" s="260">
        <v>2012</v>
      </c>
      <c r="L241" s="257" t="s">
        <v>138</v>
      </c>
      <c r="M241" s="249"/>
      <c r="N241" s="249" t="s">
        <v>3258</v>
      </c>
      <c r="O241" s="259" t="s">
        <v>3258</v>
      </c>
      <c r="P241" s="256">
        <v>0</v>
      </c>
      <c r="Q241" s="261" t="s">
        <v>3258</v>
      </c>
      <c r="R241" s="261" t="s">
        <v>3606</v>
      </c>
      <c r="S241" s="261" t="s">
        <v>3607</v>
      </c>
      <c r="T241" s="261" t="s">
        <v>2850</v>
      </c>
      <c r="U241" s="261" t="s">
        <v>2306</v>
      </c>
      <c r="V241" s="261" t="s">
        <v>3258</v>
      </c>
      <c r="W241" s="261" t="s">
        <v>3258</v>
      </c>
      <c r="X241" s="261" t="s">
        <v>3258</v>
      </c>
      <c r="Y241" s="261" t="s">
        <v>3258</v>
      </c>
      <c r="Z241" s="261" t="s">
        <v>3258</v>
      </c>
      <c r="AA241" s="261" t="s">
        <v>3258</v>
      </c>
      <c r="AB241" s="261" t="s">
        <v>3258</v>
      </c>
      <c r="AC241" s="261" t="s">
        <v>3258</v>
      </c>
      <c r="AD241" s="261"/>
      <c r="AE241" s="245"/>
      <c r="AF241" s="261" t="s">
        <v>3258</v>
      </c>
      <c r="AG241" s="261" t="s">
        <v>3258</v>
      </c>
      <c r="AH241" s="261" t="s">
        <v>3258</v>
      </c>
      <c r="AI241" s="249"/>
    </row>
    <row r="242" spans="1:35" ht="15" customHeight="1" x14ac:dyDescent="0.3">
      <c r="A242" s="260">
        <v>517684</v>
      </c>
      <c r="B242" s="261" t="s">
        <v>5387</v>
      </c>
      <c r="C242" s="261" t="s">
        <v>604</v>
      </c>
      <c r="D242" s="261" t="s">
        <v>438</v>
      </c>
      <c r="E242" s="261" t="s">
        <v>116</v>
      </c>
      <c r="F242" s="262">
        <v>30317</v>
      </c>
      <c r="G242" s="261" t="s">
        <v>5388</v>
      </c>
      <c r="H242" s="261" t="s">
        <v>679</v>
      </c>
      <c r="I242" s="257" t="s">
        <v>554</v>
      </c>
      <c r="J242" s="261" t="s">
        <v>139</v>
      </c>
      <c r="K242" s="260">
        <v>2005</v>
      </c>
      <c r="L242" s="257" t="s">
        <v>136</v>
      </c>
      <c r="M242" s="249"/>
      <c r="N242" s="249" t="s">
        <v>3258</v>
      </c>
      <c r="O242" s="259" t="s">
        <v>3258</v>
      </c>
      <c r="P242" s="256">
        <v>0</v>
      </c>
      <c r="Q242" s="261" t="s">
        <v>3258</v>
      </c>
      <c r="R242" s="261" t="s">
        <v>5389</v>
      </c>
      <c r="S242" s="261" t="s">
        <v>3302</v>
      </c>
      <c r="T242" s="261" t="s">
        <v>2316</v>
      </c>
      <c r="U242" s="261" t="s">
        <v>5390</v>
      </c>
      <c r="V242" s="261" t="s">
        <v>3258</v>
      </c>
      <c r="W242" s="261" t="s">
        <v>3258</v>
      </c>
      <c r="X242" s="261" t="s">
        <v>3258</v>
      </c>
      <c r="Y242" s="261" t="s">
        <v>3258</v>
      </c>
      <c r="Z242" s="261" t="s">
        <v>3258</v>
      </c>
      <c r="AA242" s="261" t="s">
        <v>3258</v>
      </c>
      <c r="AB242" s="261" t="s">
        <v>3258</v>
      </c>
      <c r="AC242" s="261" t="s">
        <v>3258</v>
      </c>
      <c r="AD242" s="261"/>
      <c r="AE242" s="245"/>
      <c r="AF242" s="261" t="s">
        <v>3258</v>
      </c>
      <c r="AG242" s="261" t="s">
        <v>3258</v>
      </c>
      <c r="AH242" s="261" t="s">
        <v>3258</v>
      </c>
      <c r="AI242" s="249"/>
    </row>
    <row r="243" spans="1:35" ht="15" customHeight="1" x14ac:dyDescent="0.3">
      <c r="A243" s="260">
        <v>517697</v>
      </c>
      <c r="B243" s="261" t="s">
        <v>1737</v>
      </c>
      <c r="C243" s="261" t="s">
        <v>93</v>
      </c>
      <c r="D243" s="261" t="s">
        <v>506</v>
      </c>
      <c r="E243" s="261" t="s">
        <v>116</v>
      </c>
      <c r="F243" s="262">
        <v>27870</v>
      </c>
      <c r="G243" s="261" t="s">
        <v>138</v>
      </c>
      <c r="H243" s="261" t="s">
        <v>677</v>
      </c>
      <c r="I243" s="257" t="s">
        <v>553</v>
      </c>
      <c r="J243" s="261" t="s">
        <v>139</v>
      </c>
      <c r="K243" s="249"/>
      <c r="L243" s="257" t="s">
        <v>151</v>
      </c>
      <c r="M243" s="261"/>
      <c r="N243" s="249" t="s">
        <v>3258</v>
      </c>
      <c r="O243" s="259" t="s">
        <v>3258</v>
      </c>
      <c r="P243" s="256">
        <v>0</v>
      </c>
      <c r="Q243" s="261" t="s">
        <v>3258</v>
      </c>
      <c r="R243" s="261" t="s">
        <v>3608</v>
      </c>
      <c r="S243" s="261" t="s">
        <v>3609</v>
      </c>
      <c r="T243" s="261" t="s">
        <v>2869</v>
      </c>
      <c r="U243" s="261" t="s">
        <v>2432</v>
      </c>
      <c r="V243" s="261" t="s">
        <v>3258</v>
      </c>
      <c r="W243" s="261" t="s">
        <v>3258</v>
      </c>
      <c r="X243" s="261" t="s">
        <v>3258</v>
      </c>
      <c r="Y243" s="261" t="s">
        <v>3258</v>
      </c>
      <c r="Z243" s="261" t="s">
        <v>3258</v>
      </c>
      <c r="AA243" s="261" t="s">
        <v>3258</v>
      </c>
      <c r="AB243" s="261" t="s">
        <v>3258</v>
      </c>
      <c r="AC243" s="261" t="s">
        <v>3258</v>
      </c>
      <c r="AD243" s="261"/>
      <c r="AE243" s="245"/>
      <c r="AF243" s="261" t="s">
        <v>3258</v>
      </c>
      <c r="AG243" s="261" t="s">
        <v>3258</v>
      </c>
      <c r="AH243" s="261" t="s">
        <v>3258</v>
      </c>
      <c r="AI243" s="249"/>
    </row>
    <row r="244" spans="1:35" ht="15" customHeight="1" x14ac:dyDescent="0.3">
      <c r="A244" s="255">
        <v>517742</v>
      </c>
      <c r="B244" s="256" t="s">
        <v>932</v>
      </c>
      <c r="C244" s="256" t="s">
        <v>241</v>
      </c>
      <c r="D244" s="256" t="s">
        <v>903</v>
      </c>
      <c r="E244" s="256" t="s">
        <v>116</v>
      </c>
      <c r="F244" s="256" t="s">
        <v>5170</v>
      </c>
      <c r="G244" s="256" t="s">
        <v>136</v>
      </c>
      <c r="H244" s="256" t="s">
        <v>677</v>
      </c>
      <c r="I244" s="257" t="s">
        <v>553</v>
      </c>
      <c r="J244" s="256" t="s">
        <v>139</v>
      </c>
      <c r="K244" s="249">
        <v>2011</v>
      </c>
      <c r="L244" s="258" t="s">
        <v>147</v>
      </c>
      <c r="M244" s="256"/>
      <c r="N244" s="249" t="s">
        <v>3258</v>
      </c>
      <c r="O244" s="259" t="s">
        <v>3258</v>
      </c>
      <c r="P244" s="256">
        <v>0</v>
      </c>
      <c r="Q244" s="256" t="s">
        <v>3258</v>
      </c>
      <c r="R244" s="256" t="s">
        <v>3610</v>
      </c>
      <c r="S244" s="256" t="s">
        <v>3611</v>
      </c>
      <c r="T244" s="256" t="s">
        <v>2870</v>
      </c>
      <c r="U244" s="256" t="s">
        <v>2306</v>
      </c>
      <c r="V244" s="256" t="s">
        <v>3258</v>
      </c>
      <c r="W244" s="256" t="s">
        <v>3258</v>
      </c>
      <c r="X244" s="256" t="s">
        <v>3258</v>
      </c>
      <c r="Y244" s="256" t="s">
        <v>3258</v>
      </c>
      <c r="Z244" s="256" t="s">
        <v>3258</v>
      </c>
      <c r="AA244" s="256" t="s">
        <v>3258</v>
      </c>
      <c r="AB244" s="256" t="s">
        <v>3258</v>
      </c>
      <c r="AC244" s="256" t="s">
        <v>3258</v>
      </c>
      <c r="AD244" s="256"/>
      <c r="AE244" s="245"/>
      <c r="AF244" s="256" t="s">
        <v>3258</v>
      </c>
      <c r="AG244" s="256" t="s">
        <v>2253</v>
      </c>
      <c r="AH244" s="256" t="s">
        <v>2253</v>
      </c>
      <c r="AI244" s="249" t="s">
        <v>2253</v>
      </c>
    </row>
    <row r="245" spans="1:35" ht="15" customHeight="1" x14ac:dyDescent="0.3">
      <c r="A245" s="260">
        <v>517746</v>
      </c>
      <c r="B245" s="261" t="s">
        <v>2116</v>
      </c>
      <c r="C245" s="261" t="s">
        <v>4605</v>
      </c>
      <c r="D245" s="261" t="s">
        <v>513</v>
      </c>
      <c r="E245" s="261" t="s">
        <v>116</v>
      </c>
      <c r="F245" s="261" t="s">
        <v>3258</v>
      </c>
      <c r="G245" s="262"/>
      <c r="H245" s="261" t="s">
        <v>677</v>
      </c>
      <c r="I245" s="257" t="s">
        <v>553</v>
      </c>
      <c r="J245" s="261"/>
      <c r="K245" s="261"/>
      <c r="L245" s="267"/>
      <c r="M245" s="261"/>
      <c r="N245" s="249" t="s">
        <v>3258</v>
      </c>
      <c r="O245" s="259" t="s">
        <v>3258</v>
      </c>
      <c r="P245" s="256">
        <v>0</v>
      </c>
      <c r="Q245" s="249"/>
      <c r="R245" s="249"/>
      <c r="S245" s="249"/>
      <c r="T245" s="249"/>
      <c r="U245" s="249"/>
      <c r="V245" s="249"/>
      <c r="W245" s="249"/>
      <c r="X245" s="249"/>
      <c r="Y245" s="249"/>
      <c r="Z245" s="249"/>
      <c r="AA245" s="249"/>
      <c r="AB245" s="249"/>
      <c r="AC245" s="249"/>
      <c r="AD245" s="249"/>
      <c r="AE245" s="245"/>
      <c r="AF245" s="249"/>
      <c r="AG245" s="249"/>
      <c r="AH245" s="249"/>
      <c r="AI245" s="249"/>
    </row>
    <row r="246" spans="1:35" ht="15" customHeight="1" x14ac:dyDescent="0.3">
      <c r="A246" s="260">
        <v>517755</v>
      </c>
      <c r="B246" s="261" t="s">
        <v>2154</v>
      </c>
      <c r="C246" s="261" t="s">
        <v>2155</v>
      </c>
      <c r="D246" s="261" t="s">
        <v>435</v>
      </c>
      <c r="E246" s="261" t="s">
        <v>116</v>
      </c>
      <c r="F246" s="262">
        <v>30199</v>
      </c>
      <c r="G246" s="261" t="s">
        <v>2624</v>
      </c>
      <c r="H246" s="261" t="s">
        <v>677</v>
      </c>
      <c r="I246" s="257" t="s">
        <v>553</v>
      </c>
      <c r="J246" s="261" t="s">
        <v>724</v>
      </c>
      <c r="K246" s="261"/>
      <c r="M246" s="261"/>
      <c r="N246" s="249" t="s">
        <v>3258</v>
      </c>
      <c r="O246" s="259" t="s">
        <v>3258</v>
      </c>
      <c r="P246" s="256">
        <v>0</v>
      </c>
      <c r="Q246" s="261" t="s">
        <v>3258</v>
      </c>
      <c r="R246" s="261" t="s">
        <v>4325</v>
      </c>
      <c r="S246" s="261" t="s">
        <v>3344</v>
      </c>
      <c r="T246" s="261" t="s">
        <v>2562</v>
      </c>
      <c r="U246" s="261" t="s">
        <v>2337</v>
      </c>
      <c r="V246" s="261" t="s">
        <v>3258</v>
      </c>
      <c r="W246" s="261" t="s">
        <v>3258</v>
      </c>
      <c r="X246" s="261" t="s">
        <v>3258</v>
      </c>
      <c r="Y246" s="261" t="s">
        <v>3258</v>
      </c>
      <c r="Z246" s="261" t="s">
        <v>3258</v>
      </c>
      <c r="AA246" s="261" t="s">
        <v>3258</v>
      </c>
      <c r="AB246" s="261" t="s">
        <v>3258</v>
      </c>
      <c r="AC246" s="261" t="s">
        <v>3258</v>
      </c>
      <c r="AD246" s="261"/>
      <c r="AE246" s="245"/>
      <c r="AF246" s="261"/>
      <c r="AG246" s="261" t="s">
        <v>3258</v>
      </c>
      <c r="AH246" s="261" t="s">
        <v>3258</v>
      </c>
      <c r="AI246" s="249"/>
    </row>
    <row r="247" spans="1:35" ht="15" customHeight="1" x14ac:dyDescent="0.3">
      <c r="A247" s="260">
        <v>517783</v>
      </c>
      <c r="B247" s="261" t="s">
        <v>933</v>
      </c>
      <c r="C247" s="261" t="s">
        <v>68</v>
      </c>
      <c r="D247" s="261" t="s">
        <v>878</v>
      </c>
      <c r="E247" s="261" t="s">
        <v>116</v>
      </c>
      <c r="F247" s="262">
        <v>33017</v>
      </c>
      <c r="G247" s="261" t="s">
        <v>136</v>
      </c>
      <c r="H247" s="261" t="s">
        <v>677</v>
      </c>
      <c r="I247" s="257" t="s">
        <v>553</v>
      </c>
      <c r="J247" s="261" t="s">
        <v>137</v>
      </c>
      <c r="K247" s="261"/>
      <c r="M247" s="261"/>
      <c r="N247" s="249" t="s">
        <v>3258</v>
      </c>
      <c r="O247" s="259" t="s">
        <v>3258</v>
      </c>
      <c r="P247" s="256">
        <v>0</v>
      </c>
      <c r="Q247" s="261" t="s">
        <v>3258</v>
      </c>
      <c r="R247" s="261" t="s">
        <v>4606</v>
      </c>
      <c r="S247" s="261" t="s">
        <v>3418</v>
      </c>
      <c r="T247" s="261" t="s">
        <v>3079</v>
      </c>
      <c r="U247" s="261" t="s">
        <v>2266</v>
      </c>
      <c r="V247" s="261" t="s">
        <v>3258</v>
      </c>
      <c r="W247" s="261" t="s">
        <v>3258</v>
      </c>
      <c r="X247" s="261" t="s">
        <v>3258</v>
      </c>
      <c r="Y247" s="261" t="s">
        <v>3258</v>
      </c>
      <c r="Z247" s="261" t="s">
        <v>3258</v>
      </c>
      <c r="AA247" s="261" t="s">
        <v>3258</v>
      </c>
      <c r="AB247" s="261" t="s">
        <v>3258</v>
      </c>
      <c r="AC247" s="261" t="s">
        <v>3258</v>
      </c>
      <c r="AD247" s="261"/>
      <c r="AE247" s="245"/>
      <c r="AF247" s="261" t="s">
        <v>3258</v>
      </c>
      <c r="AG247" s="261" t="s">
        <v>3258</v>
      </c>
      <c r="AH247" s="261" t="s">
        <v>3258</v>
      </c>
      <c r="AI247" s="249" t="s">
        <v>2253</v>
      </c>
    </row>
    <row r="248" spans="1:35" ht="15" customHeight="1" x14ac:dyDescent="0.3">
      <c r="A248" s="260">
        <v>517787</v>
      </c>
      <c r="B248" s="261" t="s">
        <v>1461</v>
      </c>
      <c r="C248" s="261" t="s">
        <v>2102</v>
      </c>
      <c r="D248" s="261" t="s">
        <v>2103</v>
      </c>
      <c r="E248" s="261" t="s">
        <v>116</v>
      </c>
      <c r="F248" s="262">
        <v>30543</v>
      </c>
      <c r="G248" s="261" t="s">
        <v>2576</v>
      </c>
      <c r="H248" s="261" t="s">
        <v>677</v>
      </c>
      <c r="I248" s="257" t="s">
        <v>553</v>
      </c>
      <c r="J248" s="261" t="s">
        <v>139</v>
      </c>
      <c r="K248" s="261"/>
      <c r="L248" s="258" t="s">
        <v>151</v>
      </c>
      <c r="M248" s="261"/>
      <c r="N248" s="249" t="s">
        <v>3258</v>
      </c>
      <c r="O248" s="259" t="s">
        <v>3258</v>
      </c>
      <c r="P248" s="256">
        <v>0</v>
      </c>
      <c r="Q248" s="261" t="s">
        <v>3258</v>
      </c>
      <c r="R248" s="261" t="s">
        <v>3612</v>
      </c>
      <c r="S248" s="261" t="s">
        <v>3613</v>
      </c>
      <c r="T248" s="261" t="s">
        <v>2871</v>
      </c>
      <c r="U248" s="261" t="s">
        <v>2259</v>
      </c>
      <c r="V248" s="261" t="s">
        <v>3258</v>
      </c>
      <c r="W248" s="261" t="s">
        <v>3258</v>
      </c>
      <c r="X248" s="261" t="s">
        <v>3258</v>
      </c>
      <c r="Y248" s="261" t="s">
        <v>3258</v>
      </c>
      <c r="Z248" s="261" t="s">
        <v>3258</v>
      </c>
      <c r="AA248" s="261" t="s">
        <v>3258</v>
      </c>
      <c r="AB248" s="261" t="s">
        <v>3258</v>
      </c>
      <c r="AC248" s="261" t="s">
        <v>3258</v>
      </c>
      <c r="AD248" s="261"/>
      <c r="AE248" s="245"/>
      <c r="AF248" s="261"/>
      <c r="AG248" s="261" t="s">
        <v>3258</v>
      </c>
      <c r="AH248" s="261" t="s">
        <v>3258</v>
      </c>
      <c r="AI248" s="249"/>
    </row>
    <row r="249" spans="1:35" ht="15" customHeight="1" x14ac:dyDescent="0.3">
      <c r="A249" s="260">
        <v>517820</v>
      </c>
      <c r="B249" s="261" t="s">
        <v>5204</v>
      </c>
      <c r="C249" s="261" t="s">
        <v>87</v>
      </c>
      <c r="D249" s="261" t="s">
        <v>438</v>
      </c>
      <c r="E249" s="261" t="s">
        <v>116</v>
      </c>
      <c r="F249" s="262">
        <v>32143</v>
      </c>
      <c r="G249" s="261" t="s">
        <v>2325</v>
      </c>
      <c r="H249" s="261" t="s">
        <v>677</v>
      </c>
      <c r="I249" s="257" t="s">
        <v>553</v>
      </c>
      <c r="J249" s="261" t="s">
        <v>2257</v>
      </c>
      <c r="K249" s="261"/>
      <c r="L249" s="258"/>
      <c r="M249" s="261"/>
      <c r="N249" s="249" t="s">
        <v>3258</v>
      </c>
      <c r="O249" s="259" t="s">
        <v>3258</v>
      </c>
      <c r="P249" s="256">
        <v>0</v>
      </c>
      <c r="Q249" s="249"/>
      <c r="R249" s="249"/>
      <c r="S249" s="249"/>
      <c r="T249" s="249"/>
      <c r="U249" s="249"/>
      <c r="V249" s="249"/>
      <c r="W249" s="249"/>
      <c r="X249" s="249"/>
      <c r="Y249" s="249"/>
      <c r="Z249" s="249"/>
      <c r="AA249" s="249"/>
      <c r="AB249" s="249"/>
      <c r="AC249" s="249"/>
      <c r="AD249" s="249"/>
      <c r="AE249" s="245"/>
      <c r="AF249" s="249"/>
      <c r="AG249" s="249"/>
      <c r="AH249" s="249"/>
      <c r="AI249" s="249"/>
    </row>
    <row r="250" spans="1:35" ht="15" customHeight="1" x14ac:dyDescent="0.3">
      <c r="A250" s="260">
        <v>517870</v>
      </c>
      <c r="B250" s="261" t="s">
        <v>5391</v>
      </c>
      <c r="C250" s="261" t="s">
        <v>5392</v>
      </c>
      <c r="D250" s="261" t="s">
        <v>523</v>
      </c>
      <c r="E250" s="261" t="s">
        <v>116</v>
      </c>
      <c r="F250" s="262">
        <v>35243</v>
      </c>
      <c r="G250" s="261" t="s">
        <v>136</v>
      </c>
      <c r="H250" s="261" t="s">
        <v>677</v>
      </c>
      <c r="I250" s="257" t="s">
        <v>554</v>
      </c>
      <c r="J250" s="261" t="s">
        <v>139</v>
      </c>
      <c r="K250" s="261"/>
      <c r="M250" s="261"/>
      <c r="N250" s="249" t="s">
        <v>3258</v>
      </c>
      <c r="O250" s="259" t="s">
        <v>3258</v>
      </c>
      <c r="P250" s="256">
        <v>0</v>
      </c>
      <c r="Q250" s="261" t="s">
        <v>3258</v>
      </c>
      <c r="R250" s="261" t="s">
        <v>5393</v>
      </c>
      <c r="S250" s="261" t="s">
        <v>5394</v>
      </c>
      <c r="T250" s="261" t="s">
        <v>2872</v>
      </c>
      <c r="U250" s="261" t="s">
        <v>2259</v>
      </c>
      <c r="V250" s="261" t="s">
        <v>3258</v>
      </c>
      <c r="W250" s="261" t="s">
        <v>3258</v>
      </c>
      <c r="X250" s="261" t="s">
        <v>3258</v>
      </c>
      <c r="Y250" s="261" t="s">
        <v>3258</v>
      </c>
      <c r="Z250" s="261" t="s">
        <v>3258</v>
      </c>
      <c r="AA250" s="261" t="s">
        <v>3258</v>
      </c>
      <c r="AB250" s="261" t="s">
        <v>3258</v>
      </c>
      <c r="AC250" s="261" t="s">
        <v>5212</v>
      </c>
      <c r="AD250" s="261"/>
      <c r="AE250" s="245"/>
      <c r="AF250" s="261" t="s">
        <v>3258</v>
      </c>
      <c r="AG250" s="261" t="s">
        <v>3258</v>
      </c>
      <c r="AH250" s="261" t="s">
        <v>3258</v>
      </c>
      <c r="AI250" s="249"/>
    </row>
    <row r="251" spans="1:35" ht="15" customHeight="1" x14ac:dyDescent="0.3">
      <c r="A251" s="260">
        <v>517885</v>
      </c>
      <c r="B251" s="261" t="s">
        <v>4607</v>
      </c>
      <c r="C251" s="261" t="s">
        <v>4608</v>
      </c>
      <c r="D251" s="261" t="s">
        <v>4609</v>
      </c>
      <c r="E251" s="261" t="s">
        <v>116</v>
      </c>
      <c r="F251" s="262">
        <v>34734</v>
      </c>
      <c r="G251" s="261" t="s">
        <v>136</v>
      </c>
      <c r="H251" s="261" t="s">
        <v>677</v>
      </c>
      <c r="I251" s="257" t="s">
        <v>553</v>
      </c>
      <c r="J251" s="261" t="s">
        <v>139</v>
      </c>
      <c r="K251" s="249"/>
      <c r="L251" s="257" t="s">
        <v>151</v>
      </c>
      <c r="M251" s="261"/>
      <c r="N251" s="249" t="s">
        <v>3258</v>
      </c>
      <c r="O251" s="259" t="s">
        <v>3258</v>
      </c>
      <c r="P251" s="256">
        <v>0</v>
      </c>
      <c r="Q251" s="249"/>
      <c r="R251" s="249"/>
      <c r="S251" s="249"/>
      <c r="T251" s="249"/>
      <c r="U251" s="249"/>
      <c r="V251" s="249"/>
      <c r="W251" s="249"/>
      <c r="X251" s="249"/>
      <c r="Y251" s="249"/>
      <c r="Z251" s="249"/>
      <c r="AA251" s="249"/>
      <c r="AB251" s="249"/>
      <c r="AC251" s="249"/>
      <c r="AD251" s="249"/>
      <c r="AE251" s="245"/>
      <c r="AF251" s="249"/>
      <c r="AG251" s="249"/>
      <c r="AH251" s="249"/>
      <c r="AI251" s="249"/>
    </row>
    <row r="252" spans="1:35" ht="15" customHeight="1" x14ac:dyDescent="0.3">
      <c r="A252" s="260">
        <v>517887</v>
      </c>
      <c r="B252" s="261" t="s">
        <v>2104</v>
      </c>
      <c r="C252" s="261" t="s">
        <v>2105</v>
      </c>
      <c r="D252" s="261" t="s">
        <v>467</v>
      </c>
      <c r="E252" s="261" t="s">
        <v>116</v>
      </c>
      <c r="F252" s="262">
        <v>32874</v>
      </c>
      <c r="G252" s="261" t="s">
        <v>136</v>
      </c>
      <c r="H252" s="261" t="s">
        <v>677</v>
      </c>
      <c r="I252" s="257" t="s">
        <v>553</v>
      </c>
      <c r="J252" s="261" t="s">
        <v>139</v>
      </c>
      <c r="K252" s="261" t="s">
        <v>3258</v>
      </c>
      <c r="L252" s="257"/>
      <c r="M252" s="261"/>
      <c r="N252" s="249" t="s">
        <v>3258</v>
      </c>
      <c r="O252" s="259" t="s">
        <v>3258</v>
      </c>
      <c r="P252" s="256">
        <v>0</v>
      </c>
      <c r="Q252" s="261" t="s">
        <v>3258</v>
      </c>
      <c r="R252" s="261" t="s">
        <v>3614</v>
      </c>
      <c r="S252" s="261" t="s">
        <v>3615</v>
      </c>
      <c r="T252" s="261" t="s">
        <v>2601</v>
      </c>
      <c r="U252" s="261" t="s">
        <v>2306</v>
      </c>
      <c r="V252" s="261" t="s">
        <v>3258</v>
      </c>
      <c r="W252" s="261" t="s">
        <v>3258</v>
      </c>
      <c r="X252" s="261" t="s">
        <v>3258</v>
      </c>
      <c r="Y252" s="261" t="s">
        <v>3258</v>
      </c>
      <c r="Z252" s="261" t="s">
        <v>3258</v>
      </c>
      <c r="AA252" s="261" t="s">
        <v>3258</v>
      </c>
      <c r="AB252" s="261" t="s">
        <v>3258</v>
      </c>
      <c r="AC252" s="261" t="s">
        <v>3258</v>
      </c>
      <c r="AD252" s="261"/>
      <c r="AE252" s="245"/>
      <c r="AF252" s="261" t="s">
        <v>3258</v>
      </c>
      <c r="AG252" s="261" t="s">
        <v>3258</v>
      </c>
      <c r="AH252" s="261" t="s">
        <v>3258</v>
      </c>
      <c r="AI252" s="249"/>
    </row>
    <row r="253" spans="1:35" ht="15" customHeight="1" x14ac:dyDescent="0.3">
      <c r="A253" s="260">
        <v>517895</v>
      </c>
      <c r="B253" s="261" t="s">
        <v>1157</v>
      </c>
      <c r="C253" s="261" t="s">
        <v>994</v>
      </c>
      <c r="D253" s="261" t="s">
        <v>763</v>
      </c>
      <c r="E253" s="261" t="s">
        <v>116</v>
      </c>
      <c r="F253" s="262">
        <v>34048</v>
      </c>
      <c r="G253" s="261" t="s">
        <v>136</v>
      </c>
      <c r="H253" s="261" t="s">
        <v>677</v>
      </c>
      <c r="I253" s="257" t="s">
        <v>553</v>
      </c>
      <c r="J253" s="261" t="s">
        <v>139</v>
      </c>
      <c r="K253" s="261" t="s">
        <v>3258</v>
      </c>
      <c r="L253" s="257"/>
      <c r="M253" s="261"/>
      <c r="N253" s="249" t="s">
        <v>3258</v>
      </c>
      <c r="O253" s="259" t="s">
        <v>3258</v>
      </c>
      <c r="P253" s="256">
        <v>0</v>
      </c>
      <c r="Q253" s="261" t="s">
        <v>3258</v>
      </c>
      <c r="R253" s="261" t="s">
        <v>3616</v>
      </c>
      <c r="S253" s="261" t="s">
        <v>3356</v>
      </c>
      <c r="T253" s="261" t="s">
        <v>2873</v>
      </c>
      <c r="U253" s="261" t="s">
        <v>2259</v>
      </c>
      <c r="V253" s="261" t="s">
        <v>3258</v>
      </c>
      <c r="W253" s="261" t="s">
        <v>3258</v>
      </c>
      <c r="X253" s="261" t="s">
        <v>3258</v>
      </c>
      <c r="Y253" s="261" t="s">
        <v>3258</v>
      </c>
      <c r="Z253" s="261" t="s">
        <v>3258</v>
      </c>
      <c r="AA253" s="261" t="s">
        <v>3258</v>
      </c>
      <c r="AB253" s="261" t="s">
        <v>3258</v>
      </c>
      <c r="AC253" s="261" t="s">
        <v>5212</v>
      </c>
      <c r="AD253" s="261"/>
      <c r="AE253" s="245"/>
      <c r="AF253" s="261" t="s">
        <v>3258</v>
      </c>
      <c r="AG253" s="261" t="s">
        <v>3258</v>
      </c>
      <c r="AH253" s="261" t="s">
        <v>3258</v>
      </c>
      <c r="AI253" s="249"/>
    </row>
    <row r="254" spans="1:35" ht="15" customHeight="1" x14ac:dyDescent="0.3">
      <c r="A254" s="260">
        <v>517901</v>
      </c>
      <c r="B254" s="261" t="s">
        <v>5184</v>
      </c>
      <c r="C254" s="261" t="s">
        <v>246</v>
      </c>
      <c r="D254" s="261" t="s">
        <v>443</v>
      </c>
      <c r="E254" s="261" t="s">
        <v>116</v>
      </c>
      <c r="F254" s="262">
        <v>34585</v>
      </c>
      <c r="G254" s="261" t="s">
        <v>136</v>
      </c>
      <c r="H254" s="261" t="s">
        <v>677</v>
      </c>
      <c r="I254" s="257" t="s">
        <v>553</v>
      </c>
      <c r="J254" s="261" t="s">
        <v>2257</v>
      </c>
      <c r="K254" s="261"/>
      <c r="M254" s="261"/>
      <c r="N254" s="249" t="s">
        <v>3258</v>
      </c>
      <c r="O254" s="259" t="s">
        <v>3258</v>
      </c>
      <c r="P254" s="256">
        <v>0</v>
      </c>
      <c r="Q254" s="249"/>
      <c r="R254" s="249"/>
      <c r="S254" s="249"/>
      <c r="T254" s="249"/>
      <c r="U254" s="249"/>
      <c r="V254" s="249"/>
      <c r="W254" s="249"/>
      <c r="X254" s="249"/>
      <c r="Y254" s="249"/>
      <c r="Z254" s="249"/>
      <c r="AA254" s="249"/>
      <c r="AB254" s="249"/>
      <c r="AC254" s="249"/>
      <c r="AD254" s="249"/>
      <c r="AE254" s="245"/>
      <c r="AF254" s="249"/>
      <c r="AG254" s="249"/>
      <c r="AH254" s="249"/>
      <c r="AI254" s="249"/>
    </row>
    <row r="255" spans="1:35" ht="15" customHeight="1" x14ac:dyDescent="0.3">
      <c r="A255" s="260">
        <v>517908</v>
      </c>
      <c r="B255" s="261" t="s">
        <v>934</v>
      </c>
      <c r="C255" s="261" t="s">
        <v>935</v>
      </c>
      <c r="D255" s="261" t="s">
        <v>645</v>
      </c>
      <c r="E255" s="261" t="s">
        <v>116</v>
      </c>
      <c r="F255" s="262">
        <v>34377</v>
      </c>
      <c r="G255" s="261" t="s">
        <v>2579</v>
      </c>
      <c r="H255" s="261" t="s">
        <v>677</v>
      </c>
      <c r="I255" s="257" t="s">
        <v>553</v>
      </c>
      <c r="J255" s="261" t="s">
        <v>139</v>
      </c>
      <c r="K255" s="261"/>
      <c r="M255" s="261"/>
      <c r="N255" s="249" t="s">
        <v>3258</v>
      </c>
      <c r="O255" s="259" t="s">
        <v>3258</v>
      </c>
      <c r="P255" s="256">
        <v>0</v>
      </c>
      <c r="Q255" s="249"/>
      <c r="R255" s="249"/>
      <c r="S255" s="249"/>
      <c r="T255" s="249"/>
      <c r="U255" s="249"/>
      <c r="V255" s="249"/>
      <c r="W255" s="249"/>
      <c r="X255" s="249"/>
      <c r="Y255" s="249"/>
      <c r="Z255" s="249"/>
      <c r="AA255" s="249"/>
      <c r="AB255" s="249"/>
      <c r="AC255" s="249"/>
      <c r="AD255" s="249"/>
      <c r="AE255" s="245"/>
      <c r="AF255" s="249"/>
      <c r="AG255" s="249"/>
      <c r="AH255" s="249"/>
      <c r="AI255" s="249"/>
    </row>
    <row r="256" spans="1:35" ht="15" customHeight="1" x14ac:dyDescent="0.3">
      <c r="A256" s="260">
        <v>517909</v>
      </c>
      <c r="B256" s="261" t="s">
        <v>798</v>
      </c>
      <c r="C256" s="261" t="s">
        <v>799</v>
      </c>
      <c r="D256" s="261" t="s">
        <v>357</v>
      </c>
      <c r="E256" s="261" t="s">
        <v>116</v>
      </c>
      <c r="F256" s="262">
        <v>34632</v>
      </c>
      <c r="G256" s="261" t="s">
        <v>136</v>
      </c>
      <c r="H256" s="261" t="s">
        <v>677</v>
      </c>
      <c r="I256" s="257" t="s">
        <v>553</v>
      </c>
      <c r="J256" s="261" t="s">
        <v>139</v>
      </c>
      <c r="K256" s="261"/>
      <c r="L256" s="249"/>
      <c r="M256" s="257"/>
      <c r="N256" s="249" t="s">
        <v>3258</v>
      </c>
      <c r="O256" s="259" t="s">
        <v>3258</v>
      </c>
      <c r="P256" s="256">
        <v>0</v>
      </c>
      <c r="Q256" s="261" t="s">
        <v>3258</v>
      </c>
      <c r="R256" s="261" t="s">
        <v>3617</v>
      </c>
      <c r="S256" s="261" t="s">
        <v>3618</v>
      </c>
      <c r="T256" s="261" t="s">
        <v>2350</v>
      </c>
      <c r="U256" s="261" t="s">
        <v>2306</v>
      </c>
      <c r="V256" s="261" t="s">
        <v>3258</v>
      </c>
      <c r="W256" s="261" t="s">
        <v>3258</v>
      </c>
      <c r="X256" s="261" t="s">
        <v>3258</v>
      </c>
      <c r="Y256" s="261" t="s">
        <v>3258</v>
      </c>
      <c r="Z256" s="261" t="s">
        <v>3258</v>
      </c>
      <c r="AA256" s="261" t="s">
        <v>3258</v>
      </c>
      <c r="AB256" s="261" t="s">
        <v>3258</v>
      </c>
      <c r="AC256" s="261" t="s">
        <v>3258</v>
      </c>
      <c r="AD256" s="261"/>
      <c r="AE256" s="246"/>
      <c r="AF256" s="261" t="s">
        <v>3258</v>
      </c>
      <c r="AG256" s="261" t="s">
        <v>3258</v>
      </c>
      <c r="AH256" s="261" t="s">
        <v>3258</v>
      </c>
      <c r="AI256" s="249"/>
    </row>
    <row r="257" spans="1:35" ht="15" customHeight="1" x14ac:dyDescent="0.3">
      <c r="A257" s="260">
        <v>517940</v>
      </c>
      <c r="B257" s="261" t="s">
        <v>4610</v>
      </c>
      <c r="C257" s="261" t="s">
        <v>93</v>
      </c>
      <c r="D257" s="261" t="s">
        <v>353</v>
      </c>
      <c r="E257" s="261" t="s">
        <v>116</v>
      </c>
      <c r="F257" s="261" t="s">
        <v>3258</v>
      </c>
      <c r="G257" s="262"/>
      <c r="H257" s="261" t="s">
        <v>677</v>
      </c>
      <c r="I257" s="257" t="s">
        <v>553</v>
      </c>
      <c r="J257" s="261"/>
      <c r="K257" s="261"/>
      <c r="L257" s="267"/>
      <c r="M257" s="261"/>
      <c r="N257" s="249" t="s">
        <v>3258</v>
      </c>
      <c r="O257" s="259" t="s">
        <v>3258</v>
      </c>
      <c r="P257" s="256">
        <v>0</v>
      </c>
      <c r="Q257" s="249"/>
      <c r="R257" s="249"/>
      <c r="S257" s="249"/>
      <c r="T257" s="249"/>
      <c r="U257" s="249"/>
      <c r="V257" s="249"/>
      <c r="W257" s="249"/>
      <c r="X257" s="249"/>
      <c r="Y257" s="249"/>
      <c r="Z257" s="249"/>
      <c r="AA257" s="249"/>
      <c r="AB257" s="249"/>
      <c r="AC257" s="249"/>
      <c r="AD257" s="249"/>
      <c r="AE257" s="245"/>
      <c r="AF257" s="249"/>
      <c r="AG257" s="249"/>
      <c r="AH257" s="249"/>
      <c r="AI257" s="249" t="s">
        <v>2253</v>
      </c>
    </row>
    <row r="258" spans="1:35" ht="15" customHeight="1" x14ac:dyDescent="0.3">
      <c r="A258" s="260">
        <v>517958</v>
      </c>
      <c r="B258" s="261" t="s">
        <v>1158</v>
      </c>
      <c r="C258" s="261" t="s">
        <v>787</v>
      </c>
      <c r="D258" s="261" t="s">
        <v>360</v>
      </c>
      <c r="E258" s="261" t="s">
        <v>116</v>
      </c>
      <c r="F258" s="262">
        <v>33509</v>
      </c>
      <c r="G258" s="261" t="s">
        <v>2559</v>
      </c>
      <c r="H258" s="261" t="s">
        <v>679</v>
      </c>
      <c r="I258" s="257" t="s">
        <v>553</v>
      </c>
      <c r="J258" s="261" t="s">
        <v>724</v>
      </c>
      <c r="K258" s="260">
        <v>2010</v>
      </c>
      <c r="L258" s="257" t="s">
        <v>136</v>
      </c>
      <c r="M258" s="249"/>
      <c r="N258" s="249" t="s">
        <v>3258</v>
      </c>
      <c r="O258" s="259" t="s">
        <v>3258</v>
      </c>
      <c r="P258" s="256">
        <v>0</v>
      </c>
      <c r="Q258" s="261" t="s">
        <v>3258</v>
      </c>
      <c r="R258" s="261" t="s">
        <v>4611</v>
      </c>
      <c r="S258" s="261" t="s">
        <v>3540</v>
      </c>
      <c r="T258" s="261" t="s">
        <v>2682</v>
      </c>
      <c r="U258" s="261" t="s">
        <v>2259</v>
      </c>
      <c r="V258" s="261"/>
      <c r="W258" s="261"/>
      <c r="X258" s="261"/>
      <c r="Y258" s="261"/>
      <c r="Z258" s="261"/>
      <c r="AA258" s="261"/>
      <c r="AB258" s="261"/>
      <c r="AC258" s="261"/>
      <c r="AD258" s="261"/>
      <c r="AE258" s="245"/>
      <c r="AF258" s="261"/>
      <c r="AG258" s="261"/>
      <c r="AH258" s="261"/>
      <c r="AI258" s="249"/>
    </row>
    <row r="259" spans="1:35" ht="15" customHeight="1" x14ac:dyDescent="0.3">
      <c r="A259" s="255">
        <v>517960</v>
      </c>
      <c r="B259" s="256" t="s">
        <v>5066</v>
      </c>
      <c r="C259" s="256" t="s">
        <v>70</v>
      </c>
      <c r="D259" s="256" t="s">
        <v>362</v>
      </c>
      <c r="E259" s="256" t="s">
        <v>116</v>
      </c>
      <c r="F259" s="256" t="s">
        <v>5102</v>
      </c>
      <c r="G259" s="256" t="s">
        <v>2793</v>
      </c>
      <c r="H259" s="256" t="s">
        <v>677</v>
      </c>
      <c r="I259" s="257" t="s">
        <v>553</v>
      </c>
      <c r="J259" s="256" t="s">
        <v>139</v>
      </c>
      <c r="K259" s="256" t="s">
        <v>5060</v>
      </c>
      <c r="L259" s="258" t="s">
        <v>3258</v>
      </c>
      <c r="M259" s="249"/>
      <c r="N259" s="249" t="s">
        <v>3258</v>
      </c>
      <c r="O259" s="259" t="s">
        <v>3258</v>
      </c>
      <c r="P259" s="256">
        <v>0</v>
      </c>
      <c r="Q259" s="256" t="s">
        <v>3258</v>
      </c>
      <c r="R259" s="256" t="s">
        <v>3620</v>
      </c>
      <c r="S259" s="256" t="s">
        <v>3257</v>
      </c>
      <c r="T259" s="256" t="s">
        <v>2375</v>
      </c>
      <c r="U259" s="256" t="s">
        <v>2259</v>
      </c>
      <c r="V259" s="256" t="s">
        <v>3258</v>
      </c>
      <c r="W259" s="256" t="s">
        <v>3258</v>
      </c>
      <c r="X259" s="256" t="s">
        <v>3258</v>
      </c>
      <c r="Y259" s="256" t="s">
        <v>3258</v>
      </c>
      <c r="Z259" s="256" t="s">
        <v>3258</v>
      </c>
      <c r="AA259" s="256" t="s">
        <v>3258</v>
      </c>
      <c r="AB259" s="256" t="s">
        <v>3258</v>
      </c>
      <c r="AC259" s="256" t="s">
        <v>3258</v>
      </c>
      <c r="AD259" s="256"/>
      <c r="AE259" s="245"/>
      <c r="AF259" s="256"/>
      <c r="AG259" s="256" t="s">
        <v>3258</v>
      </c>
      <c r="AH259" s="256" t="s">
        <v>2253</v>
      </c>
      <c r="AI259" s="249" t="s">
        <v>2253</v>
      </c>
    </row>
    <row r="260" spans="1:35" ht="15" customHeight="1" x14ac:dyDescent="0.3">
      <c r="A260" s="260">
        <v>517975</v>
      </c>
      <c r="B260" s="261" t="s">
        <v>1159</v>
      </c>
      <c r="C260" s="261" t="s">
        <v>1160</v>
      </c>
      <c r="D260" s="261" t="s">
        <v>640</v>
      </c>
      <c r="E260" s="261" t="s">
        <v>116</v>
      </c>
      <c r="F260" s="262">
        <v>35617</v>
      </c>
      <c r="G260" s="261" t="s">
        <v>2304</v>
      </c>
      <c r="H260" s="261" t="s">
        <v>677</v>
      </c>
      <c r="I260" s="257" t="s">
        <v>553</v>
      </c>
      <c r="J260" s="261" t="s">
        <v>139</v>
      </c>
      <c r="K260" s="261"/>
      <c r="M260" s="261"/>
      <c r="N260" s="249" t="s">
        <v>3258</v>
      </c>
      <c r="O260" s="259" t="s">
        <v>3258</v>
      </c>
      <c r="P260" s="256">
        <v>0</v>
      </c>
      <c r="Q260" s="261" t="s">
        <v>3258</v>
      </c>
      <c r="R260" s="261" t="s">
        <v>3621</v>
      </c>
      <c r="S260" s="261" t="s">
        <v>3622</v>
      </c>
      <c r="T260" s="261" t="s">
        <v>2874</v>
      </c>
      <c r="U260" s="261" t="s">
        <v>2875</v>
      </c>
      <c r="V260" s="261"/>
      <c r="W260" s="261"/>
      <c r="X260" s="261"/>
      <c r="Y260" s="261"/>
      <c r="Z260" s="261"/>
      <c r="AA260" s="261"/>
      <c r="AB260" s="261"/>
      <c r="AC260" s="261"/>
      <c r="AD260" s="261"/>
      <c r="AE260" s="245"/>
      <c r="AF260" s="261"/>
      <c r="AG260" s="261"/>
      <c r="AH260" s="261"/>
      <c r="AI260" s="249"/>
    </row>
    <row r="261" spans="1:35" ht="15" customHeight="1" x14ac:dyDescent="0.3">
      <c r="A261" s="255">
        <v>518028</v>
      </c>
      <c r="B261" s="256" t="s">
        <v>936</v>
      </c>
      <c r="C261" s="256" t="s">
        <v>69</v>
      </c>
      <c r="D261" s="256" t="s">
        <v>741</v>
      </c>
      <c r="E261" s="256" t="s">
        <v>3258</v>
      </c>
      <c r="F261" s="256" t="s">
        <v>3258</v>
      </c>
      <c r="G261" s="256" t="s">
        <v>3258</v>
      </c>
      <c r="H261" s="256"/>
      <c r="I261" s="257" t="s">
        <v>553</v>
      </c>
      <c r="J261" s="249"/>
      <c r="K261" s="256" t="s">
        <v>3258</v>
      </c>
      <c r="L261" s="258" t="s">
        <v>3258</v>
      </c>
      <c r="M261" s="256" t="s">
        <v>3258</v>
      </c>
      <c r="N261" s="249" t="s">
        <v>3258</v>
      </c>
      <c r="O261" s="259" t="s">
        <v>3258</v>
      </c>
      <c r="P261" s="256">
        <v>0</v>
      </c>
      <c r="Q261" s="256" t="s">
        <v>3258</v>
      </c>
      <c r="R261" s="256" t="s">
        <v>3258</v>
      </c>
      <c r="S261" s="256" t="s">
        <v>3258</v>
      </c>
      <c r="T261" s="256" t="s">
        <v>3258</v>
      </c>
      <c r="U261" s="256" t="s">
        <v>3258</v>
      </c>
      <c r="V261" s="256" t="s">
        <v>3258</v>
      </c>
      <c r="W261" s="256" t="s">
        <v>3258</v>
      </c>
      <c r="X261" s="256" t="s">
        <v>3258</v>
      </c>
      <c r="Y261" s="256" t="s">
        <v>3258</v>
      </c>
      <c r="Z261" s="256" t="s">
        <v>3258</v>
      </c>
      <c r="AA261" s="256" t="s">
        <v>3258</v>
      </c>
      <c r="AB261" s="256" t="s">
        <v>3258</v>
      </c>
      <c r="AC261" s="256" t="s">
        <v>3258</v>
      </c>
      <c r="AD261" s="256"/>
      <c r="AE261" s="245"/>
      <c r="AF261" s="256" t="s">
        <v>3258</v>
      </c>
      <c r="AG261" s="256" t="s">
        <v>3258</v>
      </c>
      <c r="AH261" s="256" t="s">
        <v>2253</v>
      </c>
      <c r="AI261" s="249"/>
    </row>
    <row r="262" spans="1:35" ht="15" customHeight="1" x14ac:dyDescent="0.3">
      <c r="A262" s="260">
        <v>518035</v>
      </c>
      <c r="B262" s="261" t="s">
        <v>1741</v>
      </c>
      <c r="C262" s="261" t="s">
        <v>83</v>
      </c>
      <c r="D262" s="261" t="s">
        <v>521</v>
      </c>
      <c r="E262" s="261" t="s">
        <v>116</v>
      </c>
      <c r="F262" s="262">
        <v>34055</v>
      </c>
      <c r="G262" s="261" t="s">
        <v>2783</v>
      </c>
      <c r="H262" s="261" t="s">
        <v>679</v>
      </c>
      <c r="I262" s="257" t="s">
        <v>553</v>
      </c>
      <c r="J262" s="261" t="s">
        <v>139</v>
      </c>
      <c r="K262" s="260">
        <v>2012</v>
      </c>
      <c r="L262" s="257" t="s">
        <v>138</v>
      </c>
      <c r="M262" s="249"/>
      <c r="N262" s="249" t="s">
        <v>3258</v>
      </c>
      <c r="O262" s="259" t="s">
        <v>3258</v>
      </c>
      <c r="P262" s="256">
        <v>0</v>
      </c>
      <c r="Q262" s="261" t="s">
        <v>3258</v>
      </c>
      <c r="R262" s="261" t="s">
        <v>3550</v>
      </c>
      <c r="S262" s="261" t="s">
        <v>2588</v>
      </c>
      <c r="T262" s="261" t="s">
        <v>2799</v>
      </c>
      <c r="U262" s="261" t="s">
        <v>2800</v>
      </c>
      <c r="V262" s="261" t="s">
        <v>3258</v>
      </c>
      <c r="W262" s="261" t="s">
        <v>3258</v>
      </c>
      <c r="X262" s="261" t="s">
        <v>3258</v>
      </c>
      <c r="Y262" s="261" t="s">
        <v>3258</v>
      </c>
      <c r="Z262" s="261" t="s">
        <v>3258</v>
      </c>
      <c r="AA262" s="261" t="s">
        <v>3258</v>
      </c>
      <c r="AB262" s="261" t="s">
        <v>3258</v>
      </c>
      <c r="AC262" s="261" t="s">
        <v>3258</v>
      </c>
      <c r="AD262" s="261"/>
      <c r="AE262" s="246"/>
      <c r="AF262" s="261" t="s">
        <v>3258</v>
      </c>
      <c r="AG262" s="261" t="s">
        <v>3258</v>
      </c>
      <c r="AH262" s="261" t="s">
        <v>3258</v>
      </c>
      <c r="AI262" s="249"/>
    </row>
    <row r="263" spans="1:35" ht="15" customHeight="1" x14ac:dyDescent="0.3">
      <c r="A263" s="260">
        <v>518057</v>
      </c>
      <c r="B263" s="261" t="s">
        <v>2106</v>
      </c>
      <c r="C263" s="261" t="s">
        <v>617</v>
      </c>
      <c r="D263" s="261" t="s">
        <v>436</v>
      </c>
      <c r="E263" s="261" t="s">
        <v>116</v>
      </c>
      <c r="F263" s="262">
        <v>32143</v>
      </c>
      <c r="G263" s="261" t="s">
        <v>136</v>
      </c>
      <c r="H263" s="261" t="s">
        <v>677</v>
      </c>
      <c r="I263" s="257" t="s">
        <v>553</v>
      </c>
      <c r="J263" s="261" t="s">
        <v>139</v>
      </c>
      <c r="K263" s="261" t="s">
        <v>3258</v>
      </c>
      <c r="L263" s="257"/>
      <c r="M263" s="261"/>
      <c r="N263" s="249" t="s">
        <v>3258</v>
      </c>
      <c r="O263" s="259" t="s">
        <v>3258</v>
      </c>
      <c r="P263" s="256">
        <v>0</v>
      </c>
      <c r="Q263" s="261" t="s">
        <v>3258</v>
      </c>
      <c r="R263" s="261" t="s">
        <v>3623</v>
      </c>
      <c r="S263" s="261" t="s">
        <v>3335</v>
      </c>
      <c r="T263" s="261" t="s">
        <v>2831</v>
      </c>
      <c r="U263" s="261" t="s">
        <v>2386</v>
      </c>
      <c r="V263" s="261" t="s">
        <v>3258</v>
      </c>
      <c r="W263" s="261" t="s">
        <v>3258</v>
      </c>
      <c r="X263" s="261" t="s">
        <v>3258</v>
      </c>
      <c r="Y263" s="261" t="s">
        <v>3258</v>
      </c>
      <c r="Z263" s="261" t="s">
        <v>3258</v>
      </c>
      <c r="AA263" s="261" t="s">
        <v>3258</v>
      </c>
      <c r="AB263" s="261" t="s">
        <v>3258</v>
      </c>
      <c r="AC263" s="261" t="s">
        <v>3258</v>
      </c>
      <c r="AD263" s="261"/>
      <c r="AE263" s="245"/>
      <c r="AF263" s="261" t="s">
        <v>3258</v>
      </c>
      <c r="AG263" s="261" t="s">
        <v>3258</v>
      </c>
      <c r="AH263" s="261" t="s">
        <v>3258</v>
      </c>
      <c r="AI263" s="249"/>
    </row>
    <row r="264" spans="1:35" ht="15" customHeight="1" x14ac:dyDescent="0.3">
      <c r="A264" s="249">
        <v>518059</v>
      </c>
      <c r="B264" s="249" t="s">
        <v>5325</v>
      </c>
      <c r="C264" s="249" t="s">
        <v>5326</v>
      </c>
      <c r="D264" s="249" t="s">
        <v>439</v>
      </c>
      <c r="E264" s="249" t="s">
        <v>116</v>
      </c>
      <c r="F264" s="308">
        <v>31906</v>
      </c>
      <c r="G264" s="249" t="s">
        <v>2493</v>
      </c>
      <c r="H264" s="249" t="s">
        <v>677</v>
      </c>
      <c r="I264" t="s">
        <v>553</v>
      </c>
      <c r="J264" s="249" t="s">
        <v>139</v>
      </c>
      <c r="K264" s="249">
        <v>2007</v>
      </c>
      <c r="L264" t="s">
        <v>138</v>
      </c>
      <c r="M264" s="249"/>
      <c r="N264" s="249" t="s">
        <v>3258</v>
      </c>
      <c r="O264" s="259" t="s">
        <v>3258</v>
      </c>
      <c r="P264" s="256">
        <v>0</v>
      </c>
      <c r="Q264" s="249"/>
      <c r="R264" s="249"/>
      <c r="S264" s="249"/>
      <c r="T264" s="249"/>
      <c r="U264" s="249"/>
      <c r="V264" s="249"/>
      <c r="W264" s="249"/>
      <c r="X264" s="249"/>
      <c r="Y264" s="249"/>
      <c r="Z264" s="249"/>
      <c r="AA264" s="249"/>
      <c r="AB264" s="249"/>
      <c r="AC264" s="249"/>
      <c r="AD264" s="249"/>
      <c r="AE264" s="249"/>
      <c r="AF264" s="249"/>
      <c r="AG264" s="249"/>
      <c r="AH264" s="249"/>
      <c r="AI264" s="249"/>
    </row>
    <row r="265" spans="1:35" ht="15" customHeight="1" x14ac:dyDescent="0.3">
      <c r="A265" s="260">
        <v>518066</v>
      </c>
      <c r="B265" s="261" t="s">
        <v>800</v>
      </c>
      <c r="C265" s="261" t="s">
        <v>801</v>
      </c>
      <c r="D265" s="261" t="s">
        <v>802</v>
      </c>
      <c r="E265" s="261" t="s">
        <v>116</v>
      </c>
      <c r="F265" s="262">
        <v>33363</v>
      </c>
      <c r="G265" s="261" t="s">
        <v>2876</v>
      </c>
      <c r="H265" s="261" t="s">
        <v>677</v>
      </c>
      <c r="I265" s="257" t="s">
        <v>553</v>
      </c>
      <c r="J265" s="261" t="s">
        <v>137</v>
      </c>
      <c r="K265" s="261"/>
      <c r="M265" s="261"/>
      <c r="N265" s="249" t="s">
        <v>3258</v>
      </c>
      <c r="O265" s="259" t="s">
        <v>3258</v>
      </c>
      <c r="P265" s="256">
        <v>0</v>
      </c>
      <c r="Q265" s="261" t="s">
        <v>3258</v>
      </c>
      <c r="R265" s="261" t="s">
        <v>4178</v>
      </c>
      <c r="S265" s="261" t="s">
        <v>4179</v>
      </c>
      <c r="T265" s="261" t="s">
        <v>2604</v>
      </c>
      <c r="U265" s="261" t="s">
        <v>4612</v>
      </c>
      <c r="V265" s="261" t="s">
        <v>3258</v>
      </c>
      <c r="W265" s="261" t="s">
        <v>3258</v>
      </c>
      <c r="X265" s="261" t="s">
        <v>3258</v>
      </c>
      <c r="Y265" s="261" t="s">
        <v>3258</v>
      </c>
      <c r="Z265" s="261" t="s">
        <v>3258</v>
      </c>
      <c r="AA265" s="261" t="s">
        <v>3258</v>
      </c>
      <c r="AB265" s="261" t="s">
        <v>3258</v>
      </c>
      <c r="AC265" s="261" t="s">
        <v>3258</v>
      </c>
      <c r="AD265" s="261"/>
      <c r="AE265" s="246"/>
      <c r="AF265" s="261" t="s">
        <v>3258</v>
      </c>
      <c r="AG265" s="261" t="s">
        <v>3258</v>
      </c>
      <c r="AH265" s="261" t="s">
        <v>3258</v>
      </c>
      <c r="AI265" s="249"/>
    </row>
    <row r="266" spans="1:35" ht="15" customHeight="1" x14ac:dyDescent="0.3">
      <c r="A266" s="260">
        <v>518075</v>
      </c>
      <c r="B266" s="261" t="s">
        <v>1161</v>
      </c>
      <c r="C266" s="261" t="s">
        <v>388</v>
      </c>
      <c r="D266" s="261" t="s">
        <v>513</v>
      </c>
      <c r="E266" s="261" t="s">
        <v>116</v>
      </c>
      <c r="F266" s="262">
        <v>34700</v>
      </c>
      <c r="G266" s="261" t="s">
        <v>136</v>
      </c>
      <c r="H266" s="261" t="s">
        <v>677</v>
      </c>
      <c r="I266" s="257" t="s">
        <v>553</v>
      </c>
      <c r="J266" s="261" t="s">
        <v>137</v>
      </c>
      <c r="K266" s="261" t="s">
        <v>3258</v>
      </c>
      <c r="L266" s="257"/>
      <c r="M266" s="261"/>
      <c r="N266" s="249" t="s">
        <v>3258</v>
      </c>
      <c r="O266" s="259" t="s">
        <v>3258</v>
      </c>
      <c r="P266" s="256">
        <v>0</v>
      </c>
      <c r="Q266" s="261" t="s">
        <v>3258</v>
      </c>
      <c r="R266" s="261" t="s">
        <v>4613</v>
      </c>
      <c r="S266" s="261" t="s">
        <v>4614</v>
      </c>
      <c r="T266" s="261" t="s">
        <v>2749</v>
      </c>
      <c r="U266" s="261" t="s">
        <v>2344</v>
      </c>
      <c r="V266" s="261" t="s">
        <v>3258</v>
      </c>
      <c r="W266" s="261" t="s">
        <v>3258</v>
      </c>
      <c r="X266" s="261" t="s">
        <v>3258</v>
      </c>
      <c r="Y266" s="261" t="s">
        <v>3258</v>
      </c>
      <c r="Z266" s="261" t="s">
        <v>3258</v>
      </c>
      <c r="AA266" s="261" t="s">
        <v>3258</v>
      </c>
      <c r="AB266" s="261" t="s">
        <v>3258</v>
      </c>
      <c r="AC266" s="261" t="s">
        <v>5212</v>
      </c>
      <c r="AD266" s="261"/>
      <c r="AE266" s="245"/>
      <c r="AF266" s="261" t="s">
        <v>3258</v>
      </c>
      <c r="AG266" s="261" t="s">
        <v>3258</v>
      </c>
      <c r="AH266" s="261" t="s">
        <v>3258</v>
      </c>
      <c r="AI266" s="249"/>
    </row>
    <row r="267" spans="1:35" ht="15" customHeight="1" x14ac:dyDescent="0.3">
      <c r="A267" s="260">
        <v>518081</v>
      </c>
      <c r="B267" s="261" t="s">
        <v>1162</v>
      </c>
      <c r="C267" s="261" t="s">
        <v>287</v>
      </c>
      <c r="D267" s="261" t="s">
        <v>525</v>
      </c>
      <c r="E267" s="261" t="s">
        <v>116</v>
      </c>
      <c r="F267" s="262">
        <v>35347</v>
      </c>
      <c r="G267" s="261" t="s">
        <v>136</v>
      </c>
      <c r="H267" s="261" t="s">
        <v>677</v>
      </c>
      <c r="I267" s="257" t="s">
        <v>553</v>
      </c>
      <c r="J267" s="261" t="s">
        <v>139</v>
      </c>
      <c r="K267" s="260">
        <v>2015</v>
      </c>
      <c r="M267" s="261"/>
      <c r="N267" s="249" t="s">
        <v>3258</v>
      </c>
      <c r="O267" s="259" t="s">
        <v>3258</v>
      </c>
      <c r="P267" s="256">
        <v>0</v>
      </c>
      <c r="Q267" s="261" t="s">
        <v>3258</v>
      </c>
      <c r="R267" s="261" t="s">
        <v>3624</v>
      </c>
      <c r="S267" s="261" t="s">
        <v>2531</v>
      </c>
      <c r="T267" s="261" t="s">
        <v>2877</v>
      </c>
      <c r="U267" s="261" t="s">
        <v>2878</v>
      </c>
      <c r="V267" s="261" t="s">
        <v>3258</v>
      </c>
      <c r="W267" s="261" t="s">
        <v>3258</v>
      </c>
      <c r="X267" s="261" t="s">
        <v>3258</v>
      </c>
      <c r="Y267" s="261" t="s">
        <v>3258</v>
      </c>
      <c r="Z267" s="261" t="s">
        <v>3258</v>
      </c>
      <c r="AA267" s="261" t="s">
        <v>3258</v>
      </c>
      <c r="AB267" s="261" t="s">
        <v>3258</v>
      </c>
      <c r="AC267" s="261" t="s">
        <v>5212</v>
      </c>
      <c r="AD267" s="261"/>
      <c r="AE267" s="245"/>
      <c r="AF267" s="261" t="s">
        <v>3258</v>
      </c>
      <c r="AG267" s="261" t="s">
        <v>3258</v>
      </c>
      <c r="AH267" s="261" t="s">
        <v>3258</v>
      </c>
      <c r="AI267" s="249"/>
    </row>
    <row r="268" spans="1:35" ht="15" customHeight="1" x14ac:dyDescent="0.3">
      <c r="A268" s="260">
        <v>518109</v>
      </c>
      <c r="B268" s="261" t="s">
        <v>1163</v>
      </c>
      <c r="C268" s="261" t="s">
        <v>1164</v>
      </c>
      <c r="D268" s="261" t="s">
        <v>483</v>
      </c>
      <c r="E268" s="261" t="s">
        <v>116</v>
      </c>
      <c r="F268" s="262">
        <v>33547</v>
      </c>
      <c r="G268" s="261" t="s">
        <v>2441</v>
      </c>
      <c r="H268" s="261" t="s">
        <v>677</v>
      </c>
      <c r="I268" s="257" t="s">
        <v>553</v>
      </c>
      <c r="J268" s="261" t="s">
        <v>139</v>
      </c>
      <c r="K268" s="260">
        <v>2012</v>
      </c>
      <c r="L268" s="249"/>
      <c r="M268" s="261"/>
      <c r="N268" s="249" t="s">
        <v>3258</v>
      </c>
      <c r="O268" s="259" t="s">
        <v>3258</v>
      </c>
      <c r="P268" s="256">
        <v>0</v>
      </c>
      <c r="Q268" s="261" t="s">
        <v>3258</v>
      </c>
      <c r="R268" s="261" t="s">
        <v>3626</v>
      </c>
      <c r="S268" s="261" t="s">
        <v>3627</v>
      </c>
      <c r="T268" s="261" t="s">
        <v>2526</v>
      </c>
      <c r="U268" s="261" t="s">
        <v>2879</v>
      </c>
      <c r="V268" s="261" t="s">
        <v>3258</v>
      </c>
      <c r="W268" s="261" t="s">
        <v>3258</v>
      </c>
      <c r="X268" s="261" t="s">
        <v>3258</v>
      </c>
      <c r="Y268" s="261" t="s">
        <v>3258</v>
      </c>
      <c r="Z268" s="261" t="s">
        <v>3258</v>
      </c>
      <c r="AA268" s="261" t="s">
        <v>3258</v>
      </c>
      <c r="AB268" s="261" t="s">
        <v>3258</v>
      </c>
      <c r="AC268" s="261" t="s">
        <v>5212</v>
      </c>
      <c r="AD268" s="261"/>
      <c r="AE268" s="245"/>
      <c r="AF268" s="261" t="s">
        <v>3258</v>
      </c>
      <c r="AG268" s="261" t="s">
        <v>3258</v>
      </c>
      <c r="AH268" s="261" t="s">
        <v>3258</v>
      </c>
      <c r="AI268" s="249"/>
    </row>
    <row r="269" spans="1:35" ht="15" customHeight="1" x14ac:dyDescent="0.3">
      <c r="A269" s="260">
        <v>518124</v>
      </c>
      <c r="B269" s="261" t="s">
        <v>937</v>
      </c>
      <c r="C269" s="261" t="s">
        <v>66</v>
      </c>
      <c r="D269" s="261" t="s">
        <v>360</v>
      </c>
      <c r="E269" s="261" t="s">
        <v>116</v>
      </c>
      <c r="F269" s="262">
        <v>33988</v>
      </c>
      <c r="G269" s="261" t="s">
        <v>136</v>
      </c>
      <c r="H269" s="261" t="s">
        <v>679</v>
      </c>
      <c r="I269" s="257" t="s">
        <v>553</v>
      </c>
      <c r="J269" s="261" t="s">
        <v>724</v>
      </c>
      <c r="K269" s="260">
        <v>2013</v>
      </c>
      <c r="L269" s="261" t="s">
        <v>138</v>
      </c>
      <c r="M269" s="249"/>
      <c r="N269" s="249" t="s">
        <v>3258</v>
      </c>
      <c r="O269" s="259" t="s">
        <v>3258</v>
      </c>
      <c r="P269" s="256">
        <v>0</v>
      </c>
      <c r="Q269" s="261" t="s">
        <v>3258</v>
      </c>
      <c r="R269" s="261" t="s">
        <v>4615</v>
      </c>
      <c r="S269" s="261" t="s">
        <v>3269</v>
      </c>
      <c r="T269" s="261" t="s">
        <v>2708</v>
      </c>
      <c r="U269" s="261" t="s">
        <v>2259</v>
      </c>
      <c r="V269" s="261" t="s">
        <v>3258</v>
      </c>
      <c r="W269" s="261" t="s">
        <v>3258</v>
      </c>
      <c r="X269" s="261" t="s">
        <v>3258</v>
      </c>
      <c r="Y269" s="261" t="s">
        <v>3258</v>
      </c>
      <c r="Z269" s="261" t="s">
        <v>3258</v>
      </c>
      <c r="AA269" s="261" t="s">
        <v>3258</v>
      </c>
      <c r="AB269" s="261" t="s">
        <v>3258</v>
      </c>
      <c r="AC269" s="261" t="s">
        <v>3258</v>
      </c>
      <c r="AD269" s="261"/>
      <c r="AE269" s="245"/>
      <c r="AF269" s="261" t="s">
        <v>3258</v>
      </c>
      <c r="AG269" s="261" t="s">
        <v>3258</v>
      </c>
      <c r="AH269" s="261" t="s">
        <v>3258</v>
      </c>
      <c r="AI269" s="249"/>
    </row>
    <row r="270" spans="1:35" ht="15" customHeight="1" x14ac:dyDescent="0.3">
      <c r="A270" s="260">
        <v>518126</v>
      </c>
      <c r="B270" s="261" t="s">
        <v>2131</v>
      </c>
      <c r="C270" s="261" t="s">
        <v>337</v>
      </c>
      <c r="D270" s="261" t="s">
        <v>444</v>
      </c>
      <c r="E270" s="261" t="s">
        <v>116</v>
      </c>
      <c r="F270" s="262">
        <v>35825</v>
      </c>
      <c r="G270" s="261" t="s">
        <v>136</v>
      </c>
      <c r="H270" s="261" t="s">
        <v>677</v>
      </c>
      <c r="I270" s="257" t="s">
        <v>553</v>
      </c>
      <c r="J270" s="261" t="s">
        <v>139</v>
      </c>
      <c r="K270" s="261"/>
      <c r="M270" s="261"/>
      <c r="N270" s="249">
        <v>2159</v>
      </c>
      <c r="O270" s="259">
        <v>45511</v>
      </c>
      <c r="P270" s="256">
        <v>30000</v>
      </c>
      <c r="Q270" s="261" t="s">
        <v>3258</v>
      </c>
      <c r="R270" s="261" t="s">
        <v>3628</v>
      </c>
      <c r="S270" s="261" t="s">
        <v>3629</v>
      </c>
      <c r="T270" s="261" t="s">
        <v>2286</v>
      </c>
      <c r="U270" s="261" t="s">
        <v>2259</v>
      </c>
      <c r="V270" s="261" t="s">
        <v>3258</v>
      </c>
      <c r="W270" s="261" t="s">
        <v>3258</v>
      </c>
      <c r="X270" s="261" t="s">
        <v>3258</v>
      </c>
      <c r="Y270" s="261" t="s">
        <v>3258</v>
      </c>
      <c r="Z270" s="261" t="s">
        <v>3258</v>
      </c>
      <c r="AA270" s="261" t="s">
        <v>3258</v>
      </c>
      <c r="AB270" s="261" t="s">
        <v>3258</v>
      </c>
      <c r="AC270" s="261" t="s">
        <v>3258</v>
      </c>
      <c r="AD270" s="261"/>
      <c r="AE270" s="246"/>
      <c r="AF270" s="261" t="s">
        <v>3258</v>
      </c>
      <c r="AG270" s="261" t="s">
        <v>3258</v>
      </c>
      <c r="AH270" s="261" t="s">
        <v>3258</v>
      </c>
      <c r="AI270" s="249"/>
    </row>
    <row r="271" spans="1:35" ht="15" customHeight="1" x14ac:dyDescent="0.3">
      <c r="A271" s="260">
        <v>518127</v>
      </c>
      <c r="B271" s="261" t="s">
        <v>1742</v>
      </c>
      <c r="C271" s="261" t="s">
        <v>803</v>
      </c>
      <c r="D271" s="261" t="s">
        <v>1538</v>
      </c>
      <c r="E271" s="261" t="s">
        <v>116</v>
      </c>
      <c r="F271" s="262">
        <v>35311</v>
      </c>
      <c r="G271" s="261" t="s">
        <v>136</v>
      </c>
      <c r="H271" s="261" t="s">
        <v>677</v>
      </c>
      <c r="I271" s="257" t="s">
        <v>553</v>
      </c>
      <c r="J271" s="261" t="s">
        <v>139</v>
      </c>
      <c r="K271" s="260">
        <v>2014</v>
      </c>
      <c r="L271" s="264"/>
      <c r="M271" s="261"/>
      <c r="N271" s="249" t="s">
        <v>3258</v>
      </c>
      <c r="O271" s="259" t="s">
        <v>3258</v>
      </c>
      <c r="P271" s="256">
        <v>0</v>
      </c>
      <c r="Q271" s="261" t="s">
        <v>3258</v>
      </c>
      <c r="R271" s="261" t="s">
        <v>3630</v>
      </c>
      <c r="S271" s="261" t="s">
        <v>3631</v>
      </c>
      <c r="T271" s="261" t="s">
        <v>2657</v>
      </c>
      <c r="U271" s="261" t="s">
        <v>2259</v>
      </c>
      <c r="V271" s="261" t="s">
        <v>3258</v>
      </c>
      <c r="W271" s="261" t="s">
        <v>3258</v>
      </c>
      <c r="X271" s="261" t="s">
        <v>3258</v>
      </c>
      <c r="Y271" s="261" t="s">
        <v>3258</v>
      </c>
      <c r="Z271" s="261" t="s">
        <v>3258</v>
      </c>
      <c r="AA271" s="261" t="s">
        <v>3258</v>
      </c>
      <c r="AB271" s="261" t="s">
        <v>3258</v>
      </c>
      <c r="AC271" s="261" t="s">
        <v>3258</v>
      </c>
      <c r="AD271" s="261"/>
      <c r="AE271" s="245"/>
      <c r="AF271" s="261" t="s">
        <v>3258</v>
      </c>
      <c r="AG271" s="261" t="s">
        <v>3258</v>
      </c>
      <c r="AH271" s="261" t="s">
        <v>3258</v>
      </c>
      <c r="AI271" s="249"/>
    </row>
    <row r="272" spans="1:35" ht="15" customHeight="1" x14ac:dyDescent="0.3">
      <c r="A272" s="260">
        <v>518142</v>
      </c>
      <c r="B272" s="261" t="s">
        <v>5163</v>
      </c>
      <c r="C272" s="261" t="s">
        <v>5164</v>
      </c>
      <c r="D272" s="261" t="s">
        <v>5165</v>
      </c>
      <c r="E272" s="261" t="s">
        <v>116</v>
      </c>
      <c r="F272" s="262">
        <v>33322</v>
      </c>
      <c r="G272" s="261" t="s">
        <v>136</v>
      </c>
      <c r="H272" s="261" t="s">
        <v>677</v>
      </c>
      <c r="I272" s="257" t="s">
        <v>553</v>
      </c>
      <c r="J272" s="261" t="s">
        <v>139</v>
      </c>
      <c r="K272" s="260">
        <v>2014</v>
      </c>
      <c r="L272" s="265" t="s">
        <v>136</v>
      </c>
      <c r="M272" s="249"/>
      <c r="N272" s="249" t="s">
        <v>3258</v>
      </c>
      <c r="O272" s="259" t="s">
        <v>3258</v>
      </c>
      <c r="P272" s="256">
        <v>0</v>
      </c>
      <c r="Q272" s="249"/>
      <c r="R272" s="249"/>
      <c r="S272" s="249"/>
      <c r="T272" s="249"/>
      <c r="U272" s="249"/>
      <c r="V272" s="249"/>
      <c r="W272" s="249"/>
      <c r="X272" s="249"/>
      <c r="Y272" s="249"/>
      <c r="Z272" s="249"/>
      <c r="AA272" s="249"/>
      <c r="AB272" s="249"/>
      <c r="AC272" s="249"/>
      <c r="AD272" s="249"/>
      <c r="AE272" s="245"/>
      <c r="AF272" s="249"/>
      <c r="AG272" s="249"/>
      <c r="AH272" s="249"/>
      <c r="AI272" s="249"/>
    </row>
    <row r="273" spans="1:35" ht="15" customHeight="1" x14ac:dyDescent="0.3">
      <c r="A273" s="260">
        <v>518146</v>
      </c>
      <c r="B273" s="261" t="s">
        <v>1743</v>
      </c>
      <c r="C273" s="261" t="s">
        <v>576</v>
      </c>
      <c r="D273" s="261" t="s">
        <v>413</v>
      </c>
      <c r="E273" s="261" t="s">
        <v>116</v>
      </c>
      <c r="F273" s="262">
        <v>35796</v>
      </c>
      <c r="G273" s="261" t="s">
        <v>136</v>
      </c>
      <c r="H273" s="261" t="s">
        <v>677</v>
      </c>
      <c r="I273" s="257" t="s">
        <v>553</v>
      </c>
      <c r="J273" s="261" t="s">
        <v>139</v>
      </c>
      <c r="K273" s="261"/>
      <c r="M273" s="261"/>
      <c r="N273" s="249" t="s">
        <v>3258</v>
      </c>
      <c r="O273" s="259" t="s">
        <v>3258</v>
      </c>
      <c r="P273" s="256">
        <v>0</v>
      </c>
      <c r="Q273" s="261" t="s">
        <v>3258</v>
      </c>
      <c r="R273" s="261" t="s">
        <v>3633</v>
      </c>
      <c r="S273" s="261" t="s">
        <v>3289</v>
      </c>
      <c r="T273" s="261" t="s">
        <v>2521</v>
      </c>
      <c r="U273" s="261" t="s">
        <v>2259</v>
      </c>
      <c r="V273" s="261" t="s">
        <v>3258</v>
      </c>
      <c r="W273" s="261" t="s">
        <v>3258</v>
      </c>
      <c r="X273" s="261" t="s">
        <v>3258</v>
      </c>
      <c r="Y273" s="261" t="s">
        <v>3258</v>
      </c>
      <c r="Z273" s="261" t="s">
        <v>3258</v>
      </c>
      <c r="AA273" s="261" t="s">
        <v>3258</v>
      </c>
      <c r="AB273" s="261" t="s">
        <v>3258</v>
      </c>
      <c r="AC273" s="261" t="s">
        <v>3258</v>
      </c>
      <c r="AD273" s="261"/>
      <c r="AE273" s="246"/>
      <c r="AF273" s="261" t="s">
        <v>3258</v>
      </c>
      <c r="AG273" s="261"/>
      <c r="AH273" s="261" t="s">
        <v>3258</v>
      </c>
      <c r="AI273" s="249" t="s">
        <v>2253</v>
      </c>
    </row>
    <row r="274" spans="1:35" ht="15" customHeight="1" x14ac:dyDescent="0.3">
      <c r="A274" s="260">
        <v>518171</v>
      </c>
      <c r="B274" s="261" t="s">
        <v>1165</v>
      </c>
      <c r="C274" s="261" t="s">
        <v>403</v>
      </c>
      <c r="D274" s="261" t="s">
        <v>755</v>
      </c>
      <c r="E274" s="261" t="s">
        <v>116</v>
      </c>
      <c r="F274" s="262">
        <v>27810</v>
      </c>
      <c r="G274" s="261" t="s">
        <v>2308</v>
      </c>
      <c r="H274" s="261" t="s">
        <v>677</v>
      </c>
      <c r="I274" s="257" t="s">
        <v>553</v>
      </c>
      <c r="J274" s="261" t="s">
        <v>137</v>
      </c>
      <c r="K274" s="261"/>
      <c r="L274" s="249"/>
      <c r="M274" s="261"/>
      <c r="N274" s="249" t="s">
        <v>3258</v>
      </c>
      <c r="O274" s="259" t="s">
        <v>3258</v>
      </c>
      <c r="P274" s="256">
        <v>0</v>
      </c>
      <c r="Q274" s="261" t="s">
        <v>3258</v>
      </c>
      <c r="R274" s="261" t="s">
        <v>4180</v>
      </c>
      <c r="S274" s="261" t="s">
        <v>4616</v>
      </c>
      <c r="T274" s="261" t="s">
        <v>2880</v>
      </c>
      <c r="U274" s="261" t="s">
        <v>2259</v>
      </c>
      <c r="V274" s="261" t="s">
        <v>3258</v>
      </c>
      <c r="W274" s="261" t="s">
        <v>3258</v>
      </c>
      <c r="X274" s="261" t="s">
        <v>3258</v>
      </c>
      <c r="Y274" s="261" t="s">
        <v>3258</v>
      </c>
      <c r="Z274" s="261" t="s">
        <v>3258</v>
      </c>
      <c r="AA274" s="261" t="s">
        <v>3258</v>
      </c>
      <c r="AB274" s="261" t="s">
        <v>3258</v>
      </c>
      <c r="AC274" s="261" t="s">
        <v>5212</v>
      </c>
      <c r="AD274" s="261"/>
      <c r="AE274" s="245"/>
      <c r="AF274" s="261" t="s">
        <v>3258</v>
      </c>
      <c r="AG274" s="261" t="s">
        <v>3258</v>
      </c>
      <c r="AH274" s="261" t="s">
        <v>3258</v>
      </c>
      <c r="AI274" s="249"/>
    </row>
    <row r="275" spans="1:35" ht="15" customHeight="1" x14ac:dyDescent="0.3">
      <c r="A275" s="260">
        <v>518188</v>
      </c>
      <c r="B275" s="261" t="s">
        <v>2107</v>
      </c>
      <c r="C275" s="261" t="s">
        <v>624</v>
      </c>
      <c r="D275" s="261" t="s">
        <v>360</v>
      </c>
      <c r="E275" s="261" t="s">
        <v>116</v>
      </c>
      <c r="F275" s="262">
        <v>33482</v>
      </c>
      <c r="G275" s="261" t="s">
        <v>147</v>
      </c>
      <c r="H275" s="261" t="s">
        <v>677</v>
      </c>
      <c r="I275" s="257" t="s">
        <v>553</v>
      </c>
      <c r="J275" s="261" t="s">
        <v>139</v>
      </c>
      <c r="K275" s="261"/>
      <c r="L275" s="258" t="s">
        <v>147</v>
      </c>
      <c r="M275" s="261"/>
      <c r="N275" s="249" t="s">
        <v>3258</v>
      </c>
      <c r="O275" s="259" t="s">
        <v>3258</v>
      </c>
      <c r="P275" s="256">
        <v>0</v>
      </c>
      <c r="Q275" s="261" t="s">
        <v>3258</v>
      </c>
      <c r="R275" s="261" t="s">
        <v>4617</v>
      </c>
      <c r="S275" s="261" t="s">
        <v>3545</v>
      </c>
      <c r="T275" s="261" t="s">
        <v>2608</v>
      </c>
      <c r="U275" s="261" t="s">
        <v>2277</v>
      </c>
      <c r="V275" s="261" t="s">
        <v>3258</v>
      </c>
      <c r="W275" s="261" t="s">
        <v>3258</v>
      </c>
      <c r="X275" s="261" t="s">
        <v>3258</v>
      </c>
      <c r="Y275" s="261" t="s">
        <v>3258</v>
      </c>
      <c r="Z275" s="261" t="s">
        <v>3258</v>
      </c>
      <c r="AA275" s="261" t="s">
        <v>3258</v>
      </c>
      <c r="AB275" s="261" t="s">
        <v>2253</v>
      </c>
      <c r="AC275" s="261" t="s">
        <v>3258</v>
      </c>
      <c r="AD275" s="261"/>
      <c r="AE275" s="245"/>
      <c r="AF275" s="261" t="s">
        <v>3258</v>
      </c>
      <c r="AG275" s="261" t="s">
        <v>3258</v>
      </c>
      <c r="AH275" s="261" t="s">
        <v>3258</v>
      </c>
      <c r="AI275" s="249"/>
    </row>
    <row r="276" spans="1:35" ht="15" customHeight="1" x14ac:dyDescent="0.3">
      <c r="A276" s="260">
        <v>518202</v>
      </c>
      <c r="B276" s="261" t="s">
        <v>1166</v>
      </c>
      <c r="C276" s="261" t="s">
        <v>333</v>
      </c>
      <c r="D276" s="261" t="s">
        <v>763</v>
      </c>
      <c r="E276" s="261" t="s">
        <v>116</v>
      </c>
      <c r="F276" s="262">
        <v>31153</v>
      </c>
      <c r="G276" s="261" t="s">
        <v>136</v>
      </c>
      <c r="H276" s="261" t="s">
        <v>677</v>
      </c>
      <c r="I276" s="257" t="s">
        <v>553</v>
      </c>
      <c r="J276" s="261" t="s">
        <v>139</v>
      </c>
      <c r="K276" s="261" t="s">
        <v>3258</v>
      </c>
      <c r="L276" s="257"/>
      <c r="M276" s="261"/>
      <c r="N276" s="249" t="s">
        <v>3258</v>
      </c>
      <c r="O276" s="259" t="s">
        <v>3258</v>
      </c>
      <c r="P276" s="256">
        <v>0</v>
      </c>
      <c r="Q276" s="261" t="s">
        <v>3258</v>
      </c>
      <c r="R276" s="261" t="s">
        <v>3634</v>
      </c>
      <c r="S276" s="261" t="s">
        <v>3356</v>
      </c>
      <c r="T276" s="261" t="s">
        <v>2873</v>
      </c>
      <c r="U276" s="261" t="s">
        <v>2259</v>
      </c>
      <c r="V276" s="261" t="s">
        <v>3258</v>
      </c>
      <c r="W276" s="261" t="s">
        <v>3258</v>
      </c>
      <c r="X276" s="261" t="s">
        <v>3258</v>
      </c>
      <c r="Y276" s="261" t="s">
        <v>3258</v>
      </c>
      <c r="Z276" s="261" t="s">
        <v>3258</v>
      </c>
      <c r="AA276" s="261" t="s">
        <v>3258</v>
      </c>
      <c r="AB276" s="261" t="s">
        <v>3258</v>
      </c>
      <c r="AC276" s="261" t="s">
        <v>5212</v>
      </c>
      <c r="AD276" s="261"/>
      <c r="AE276" s="245"/>
      <c r="AF276" s="261" t="s">
        <v>3258</v>
      </c>
      <c r="AG276" s="261" t="s">
        <v>3258</v>
      </c>
      <c r="AH276" s="261" t="s">
        <v>3258</v>
      </c>
      <c r="AI276" s="249"/>
    </row>
    <row r="277" spans="1:35" ht="15" customHeight="1" x14ac:dyDescent="0.3">
      <c r="A277" s="260">
        <v>518206</v>
      </c>
      <c r="B277" s="261" t="s">
        <v>1744</v>
      </c>
      <c r="C277" s="261" t="s">
        <v>615</v>
      </c>
      <c r="D277" s="261" t="s">
        <v>804</v>
      </c>
      <c r="E277" s="261" t="s">
        <v>116</v>
      </c>
      <c r="F277" s="262">
        <v>35672</v>
      </c>
      <c r="G277" s="261" t="s">
        <v>136</v>
      </c>
      <c r="H277" s="261" t="s">
        <v>677</v>
      </c>
      <c r="I277" s="257" t="s">
        <v>553</v>
      </c>
      <c r="J277" s="261" t="s">
        <v>724</v>
      </c>
      <c r="K277" s="260">
        <v>2015</v>
      </c>
      <c r="M277" s="261"/>
      <c r="N277" s="249" t="s">
        <v>3258</v>
      </c>
      <c r="O277" s="259" t="s">
        <v>3258</v>
      </c>
      <c r="P277" s="256">
        <v>0</v>
      </c>
      <c r="Q277" s="261" t="s">
        <v>3258</v>
      </c>
      <c r="R277" s="261" t="s">
        <v>4618</v>
      </c>
      <c r="S277" s="261" t="s">
        <v>3331</v>
      </c>
      <c r="T277" s="261" t="s">
        <v>4619</v>
      </c>
      <c r="U277" s="261" t="s">
        <v>2259</v>
      </c>
      <c r="V277" s="261" t="s">
        <v>3258</v>
      </c>
      <c r="W277" s="261" t="s">
        <v>3258</v>
      </c>
      <c r="X277" s="261" t="s">
        <v>3258</v>
      </c>
      <c r="Y277" s="261" t="s">
        <v>3258</v>
      </c>
      <c r="Z277" s="261" t="s">
        <v>3258</v>
      </c>
      <c r="AA277" s="261" t="s">
        <v>3258</v>
      </c>
      <c r="AB277" s="261" t="s">
        <v>3258</v>
      </c>
      <c r="AC277" s="261" t="s">
        <v>3258</v>
      </c>
      <c r="AD277" s="261"/>
      <c r="AE277" s="245"/>
      <c r="AF277" s="261" t="s">
        <v>3258</v>
      </c>
      <c r="AG277" s="261" t="s">
        <v>3258</v>
      </c>
      <c r="AH277" s="261" t="s">
        <v>3258</v>
      </c>
      <c r="AI277" s="249"/>
    </row>
    <row r="278" spans="1:35" ht="15" customHeight="1" x14ac:dyDescent="0.3">
      <c r="A278" s="260">
        <v>518233</v>
      </c>
      <c r="B278" s="261" t="s">
        <v>2088</v>
      </c>
      <c r="C278" s="261" t="s">
        <v>66</v>
      </c>
      <c r="D278" s="261" t="s">
        <v>536</v>
      </c>
      <c r="E278" s="261" t="s">
        <v>116</v>
      </c>
      <c r="F278" s="262">
        <v>35750</v>
      </c>
      <c r="G278" s="261" t="s">
        <v>136</v>
      </c>
      <c r="H278" s="261" t="s">
        <v>677</v>
      </c>
      <c r="I278" s="257" t="s">
        <v>553</v>
      </c>
      <c r="J278" s="261" t="s">
        <v>139</v>
      </c>
      <c r="K278" s="249"/>
      <c r="L278" s="261" t="s">
        <v>147</v>
      </c>
      <c r="M278" s="261"/>
      <c r="N278" s="249" t="s">
        <v>3258</v>
      </c>
      <c r="O278" s="259" t="s">
        <v>3258</v>
      </c>
      <c r="P278" s="256">
        <v>0</v>
      </c>
      <c r="Q278" s="261" t="s">
        <v>3258</v>
      </c>
      <c r="R278" s="261" t="s">
        <v>3636</v>
      </c>
      <c r="S278" s="261" t="s">
        <v>3637</v>
      </c>
      <c r="T278" s="261" t="s">
        <v>2462</v>
      </c>
      <c r="U278" s="261" t="s">
        <v>2266</v>
      </c>
      <c r="V278" s="261" t="s">
        <v>3258</v>
      </c>
      <c r="W278" s="261" t="s">
        <v>3258</v>
      </c>
      <c r="X278" s="261" t="s">
        <v>3258</v>
      </c>
      <c r="Y278" s="261" t="s">
        <v>3258</v>
      </c>
      <c r="Z278" s="261" t="s">
        <v>3258</v>
      </c>
      <c r="AA278" s="261" t="s">
        <v>3258</v>
      </c>
      <c r="AB278" s="261" t="s">
        <v>3258</v>
      </c>
      <c r="AC278" s="261" t="s">
        <v>3258</v>
      </c>
      <c r="AD278" s="261"/>
      <c r="AE278" s="246"/>
      <c r="AF278" s="261" t="s">
        <v>3258</v>
      </c>
      <c r="AG278" s="261" t="s">
        <v>3258</v>
      </c>
      <c r="AH278" s="261" t="s">
        <v>3258</v>
      </c>
      <c r="AI278" s="249"/>
    </row>
    <row r="279" spans="1:35" ht="15" customHeight="1" x14ac:dyDescent="0.3">
      <c r="A279" s="260">
        <v>518236</v>
      </c>
      <c r="B279" s="261" t="s">
        <v>806</v>
      </c>
      <c r="C279" s="261" t="s">
        <v>66</v>
      </c>
      <c r="D279" s="261" t="s">
        <v>415</v>
      </c>
      <c r="E279" s="261" t="s">
        <v>116</v>
      </c>
      <c r="F279" s="262">
        <v>34354</v>
      </c>
      <c r="G279" s="261" t="s">
        <v>2572</v>
      </c>
      <c r="H279" s="261" t="s">
        <v>677</v>
      </c>
      <c r="I279" s="257" t="s">
        <v>553</v>
      </c>
      <c r="J279" s="261" t="s">
        <v>2257</v>
      </c>
      <c r="K279" s="260">
        <v>2013</v>
      </c>
      <c r="M279" s="261"/>
      <c r="N279" s="249" t="s">
        <v>3258</v>
      </c>
      <c r="O279" s="259" t="s">
        <v>3258</v>
      </c>
      <c r="P279" s="256">
        <v>0</v>
      </c>
      <c r="Q279" s="261" t="s">
        <v>3258</v>
      </c>
      <c r="R279" s="261" t="s">
        <v>3278</v>
      </c>
      <c r="S279" s="261" t="s">
        <v>3274</v>
      </c>
      <c r="T279" s="261" t="s">
        <v>2382</v>
      </c>
      <c r="U279" s="261" t="s">
        <v>2881</v>
      </c>
      <c r="V279" s="261" t="s">
        <v>3258</v>
      </c>
      <c r="W279" s="261" t="s">
        <v>3258</v>
      </c>
      <c r="X279" s="261" t="s">
        <v>3258</v>
      </c>
      <c r="Y279" s="261" t="s">
        <v>3258</v>
      </c>
      <c r="Z279" s="261" t="s">
        <v>3258</v>
      </c>
      <c r="AA279" s="261" t="s">
        <v>3258</v>
      </c>
      <c r="AB279" s="261" t="s">
        <v>3258</v>
      </c>
      <c r="AC279" s="261" t="s">
        <v>3258</v>
      </c>
      <c r="AD279" s="261"/>
      <c r="AE279" s="245"/>
      <c r="AF279" s="261" t="s">
        <v>3258</v>
      </c>
      <c r="AG279" s="261" t="s">
        <v>3258</v>
      </c>
      <c r="AH279" s="261" t="s">
        <v>3258</v>
      </c>
      <c r="AI279" s="249"/>
    </row>
    <row r="280" spans="1:35" ht="15" customHeight="1" x14ac:dyDescent="0.3">
      <c r="A280" s="260">
        <v>518243</v>
      </c>
      <c r="B280" s="261" t="s">
        <v>1701</v>
      </c>
      <c r="C280" s="261" t="s">
        <v>299</v>
      </c>
      <c r="D280" s="261" t="s">
        <v>1666</v>
      </c>
      <c r="E280" s="261" t="s">
        <v>116</v>
      </c>
      <c r="F280" s="262">
        <v>29844</v>
      </c>
      <c r="G280" s="261" t="s">
        <v>2541</v>
      </c>
      <c r="H280" s="261" t="s">
        <v>677</v>
      </c>
      <c r="I280" s="257" t="s">
        <v>553</v>
      </c>
      <c r="J280" s="261" t="s">
        <v>139</v>
      </c>
      <c r="K280" s="261" t="s">
        <v>3258</v>
      </c>
      <c r="L280" s="257"/>
      <c r="M280" s="261"/>
      <c r="N280" s="249" t="s">
        <v>3258</v>
      </c>
      <c r="O280" s="259" t="s">
        <v>3258</v>
      </c>
      <c r="P280" s="256">
        <v>0</v>
      </c>
      <c r="Q280" s="261" t="s">
        <v>3258</v>
      </c>
      <c r="R280" s="261" t="s">
        <v>3375</v>
      </c>
      <c r="S280" s="261" t="s">
        <v>3376</v>
      </c>
      <c r="T280" s="261" t="s">
        <v>2542</v>
      </c>
      <c r="U280" s="261" t="s">
        <v>2523</v>
      </c>
      <c r="V280" s="261" t="s">
        <v>3258</v>
      </c>
      <c r="W280" s="261" t="s">
        <v>3258</v>
      </c>
      <c r="X280" s="261" t="s">
        <v>3258</v>
      </c>
      <c r="Y280" s="261" t="s">
        <v>3258</v>
      </c>
      <c r="Z280" s="261" t="s">
        <v>2253</v>
      </c>
      <c r="AA280" s="261" t="s">
        <v>3258</v>
      </c>
      <c r="AB280" s="261" t="s">
        <v>3258</v>
      </c>
      <c r="AC280" s="261" t="s">
        <v>3258</v>
      </c>
      <c r="AD280" s="261"/>
      <c r="AE280" s="245"/>
      <c r="AF280" s="261" t="s">
        <v>3258</v>
      </c>
      <c r="AG280" s="261" t="s">
        <v>3258</v>
      </c>
      <c r="AH280" s="261" t="s">
        <v>3258</v>
      </c>
      <c r="AI280" s="249"/>
    </row>
    <row r="281" spans="1:35" ht="15" customHeight="1" x14ac:dyDescent="0.3">
      <c r="A281" s="249">
        <v>518245</v>
      </c>
      <c r="B281" s="249" t="s">
        <v>5327</v>
      </c>
      <c r="C281" s="249" t="s">
        <v>66</v>
      </c>
      <c r="D281" s="249" t="s">
        <v>360</v>
      </c>
      <c r="E281" s="249" t="s">
        <v>116</v>
      </c>
      <c r="F281" s="253">
        <v>30100</v>
      </c>
      <c r="G281" s="249" t="s">
        <v>5328</v>
      </c>
      <c r="H281" s="249" t="s">
        <v>677</v>
      </c>
      <c r="I281" t="s">
        <v>553</v>
      </c>
      <c r="J281" s="249" t="s">
        <v>139</v>
      </c>
      <c r="K281" s="249">
        <v>2013</v>
      </c>
      <c r="L281" t="s">
        <v>138</v>
      </c>
      <c r="M281" s="249"/>
      <c r="N281" s="249" t="s">
        <v>3258</v>
      </c>
      <c r="O281" s="259" t="s">
        <v>3258</v>
      </c>
      <c r="P281" s="256">
        <v>0</v>
      </c>
      <c r="Q281" s="249"/>
      <c r="R281" s="249"/>
      <c r="S281" s="249"/>
      <c r="T281" s="249"/>
      <c r="U281" s="249"/>
      <c r="V281" s="249"/>
      <c r="W281" s="249"/>
      <c r="X281" s="249"/>
      <c r="Y281" s="249"/>
      <c r="Z281" s="249"/>
      <c r="AA281" s="249"/>
      <c r="AB281" s="249"/>
      <c r="AC281" s="249"/>
      <c r="AD281" s="249"/>
      <c r="AE281" s="249"/>
      <c r="AF281" s="249"/>
      <c r="AG281" s="249"/>
      <c r="AH281" s="249"/>
      <c r="AI281" s="249"/>
    </row>
    <row r="282" spans="1:35" ht="15" customHeight="1" x14ac:dyDescent="0.3">
      <c r="A282" s="260">
        <v>518247</v>
      </c>
      <c r="B282" s="261" t="s">
        <v>1745</v>
      </c>
      <c r="C282" s="261" t="s">
        <v>313</v>
      </c>
      <c r="D282" s="261" t="s">
        <v>464</v>
      </c>
      <c r="E282" s="261" t="s">
        <v>116</v>
      </c>
      <c r="F282" s="262">
        <v>32026</v>
      </c>
      <c r="G282" s="261" t="s">
        <v>2332</v>
      </c>
      <c r="H282" s="261" t="s">
        <v>677</v>
      </c>
      <c r="I282" s="257" t="s">
        <v>553</v>
      </c>
      <c r="J282" s="261" t="s">
        <v>139</v>
      </c>
      <c r="K282" s="260">
        <v>2016</v>
      </c>
      <c r="M282" s="261"/>
      <c r="N282" s="249" t="s">
        <v>3258</v>
      </c>
      <c r="O282" s="259" t="s">
        <v>3258</v>
      </c>
      <c r="P282" s="256">
        <v>0</v>
      </c>
      <c r="Q282" s="261" t="s">
        <v>3258</v>
      </c>
      <c r="R282" s="261" t="s">
        <v>3638</v>
      </c>
      <c r="S282" s="261" t="s">
        <v>3639</v>
      </c>
      <c r="T282" s="261" t="s">
        <v>2520</v>
      </c>
      <c r="U282" s="261" t="s">
        <v>2259</v>
      </c>
      <c r="V282" s="261" t="s">
        <v>3258</v>
      </c>
      <c r="W282" s="261" t="s">
        <v>3258</v>
      </c>
      <c r="X282" s="261" t="s">
        <v>3258</v>
      </c>
      <c r="Y282" s="261" t="s">
        <v>3258</v>
      </c>
      <c r="Z282" s="261" t="s">
        <v>3258</v>
      </c>
      <c r="AA282" s="261" t="s">
        <v>3258</v>
      </c>
      <c r="AB282" s="261" t="s">
        <v>3258</v>
      </c>
      <c r="AC282" s="261" t="s">
        <v>3258</v>
      </c>
      <c r="AD282" s="261"/>
      <c r="AE282" s="245"/>
      <c r="AF282" s="261" t="s">
        <v>3258</v>
      </c>
      <c r="AG282" s="261" t="s">
        <v>3258</v>
      </c>
      <c r="AH282" s="261" t="s">
        <v>3258</v>
      </c>
      <c r="AI282" s="249"/>
    </row>
    <row r="283" spans="1:35" ht="15" customHeight="1" x14ac:dyDescent="0.3">
      <c r="A283" s="260">
        <v>518250</v>
      </c>
      <c r="B283" s="261" t="s">
        <v>2156</v>
      </c>
      <c r="C283" s="261" t="s">
        <v>266</v>
      </c>
      <c r="D283" s="261" t="s">
        <v>781</v>
      </c>
      <c r="E283" s="261" t="s">
        <v>116</v>
      </c>
      <c r="F283" s="262">
        <v>32994</v>
      </c>
      <c r="G283" s="261" t="s">
        <v>2625</v>
      </c>
      <c r="H283" s="261" t="s">
        <v>677</v>
      </c>
      <c r="I283" s="257" t="s">
        <v>553</v>
      </c>
      <c r="J283" s="261" t="s">
        <v>139</v>
      </c>
      <c r="K283" s="261" t="s">
        <v>3258</v>
      </c>
      <c r="L283" s="257" t="s">
        <v>2655</v>
      </c>
      <c r="M283" s="261"/>
      <c r="N283" s="249" t="s">
        <v>3258</v>
      </c>
      <c r="O283" s="259" t="s">
        <v>3258</v>
      </c>
      <c r="P283" s="256">
        <v>0</v>
      </c>
      <c r="Q283" s="261" t="s">
        <v>3258</v>
      </c>
      <c r="R283" s="261" t="s">
        <v>3422</v>
      </c>
      <c r="S283" s="261" t="s">
        <v>3423</v>
      </c>
      <c r="T283" s="261" t="s">
        <v>2403</v>
      </c>
      <c r="U283" s="261" t="s">
        <v>2259</v>
      </c>
      <c r="V283" s="261" t="s">
        <v>3258</v>
      </c>
      <c r="W283" s="261" t="s">
        <v>3258</v>
      </c>
      <c r="X283" s="261" t="s">
        <v>3258</v>
      </c>
      <c r="Y283" s="261" t="s">
        <v>3258</v>
      </c>
      <c r="Z283" s="261" t="s">
        <v>3258</v>
      </c>
      <c r="AA283" s="261" t="s">
        <v>3258</v>
      </c>
      <c r="AB283" s="261" t="s">
        <v>3258</v>
      </c>
      <c r="AC283" s="261" t="s">
        <v>3258</v>
      </c>
      <c r="AD283" s="261"/>
      <c r="AE283" s="245"/>
      <c r="AF283" s="261" t="s">
        <v>3258</v>
      </c>
      <c r="AG283" s="261" t="s">
        <v>3258</v>
      </c>
      <c r="AH283" s="261" t="s">
        <v>3258</v>
      </c>
      <c r="AI283" s="249"/>
    </row>
    <row r="284" spans="1:35" ht="15" customHeight="1" x14ac:dyDescent="0.3">
      <c r="A284" s="260">
        <v>518260</v>
      </c>
      <c r="B284" s="261" t="s">
        <v>938</v>
      </c>
      <c r="C284" s="261" t="s">
        <v>604</v>
      </c>
      <c r="D284" s="261" t="s">
        <v>414</v>
      </c>
      <c r="E284" s="261" t="s">
        <v>116</v>
      </c>
      <c r="F284" s="262">
        <v>32662</v>
      </c>
      <c r="G284" s="261" t="s">
        <v>2263</v>
      </c>
      <c r="H284" s="261" t="s">
        <v>677</v>
      </c>
      <c r="I284" s="257" t="s">
        <v>553</v>
      </c>
      <c r="J284" s="261" t="s">
        <v>139</v>
      </c>
      <c r="K284" s="261"/>
      <c r="M284" s="261"/>
      <c r="N284" s="249" t="s">
        <v>3258</v>
      </c>
      <c r="O284" s="259" t="s">
        <v>3258</v>
      </c>
      <c r="P284" s="256">
        <v>0</v>
      </c>
      <c r="Q284" s="261" t="s">
        <v>3258</v>
      </c>
      <c r="R284" s="261" t="s">
        <v>3640</v>
      </c>
      <c r="S284" s="261" t="s">
        <v>3641</v>
      </c>
      <c r="T284" s="261" t="s">
        <v>2882</v>
      </c>
      <c r="U284" s="261" t="s">
        <v>2678</v>
      </c>
      <c r="V284" s="261" t="s">
        <v>3258</v>
      </c>
      <c r="W284" s="261" t="s">
        <v>3258</v>
      </c>
      <c r="X284" s="261" t="s">
        <v>3258</v>
      </c>
      <c r="Y284" s="261" t="s">
        <v>3258</v>
      </c>
      <c r="Z284" s="261" t="s">
        <v>3258</v>
      </c>
      <c r="AA284" s="261" t="s">
        <v>3258</v>
      </c>
      <c r="AB284" s="261" t="s">
        <v>3258</v>
      </c>
      <c r="AC284" s="261" t="s">
        <v>3258</v>
      </c>
      <c r="AD284" s="261"/>
      <c r="AE284" s="245"/>
      <c r="AF284" s="261" t="s">
        <v>3258</v>
      </c>
      <c r="AG284" s="261" t="s">
        <v>3258</v>
      </c>
      <c r="AH284" s="261" t="s">
        <v>3258</v>
      </c>
      <c r="AI284" s="249"/>
    </row>
    <row r="285" spans="1:35" ht="15" customHeight="1" x14ac:dyDescent="0.3">
      <c r="A285" s="260">
        <v>518262</v>
      </c>
      <c r="B285" s="261" t="s">
        <v>1746</v>
      </c>
      <c r="C285" s="261" t="s">
        <v>66</v>
      </c>
      <c r="D285" s="261" t="s">
        <v>457</v>
      </c>
      <c r="E285" s="261" t="s">
        <v>116</v>
      </c>
      <c r="F285" s="262">
        <v>34919</v>
      </c>
      <c r="G285" s="261" t="s">
        <v>136</v>
      </c>
      <c r="H285" s="261" t="s">
        <v>677</v>
      </c>
      <c r="I285" s="257" t="s">
        <v>553</v>
      </c>
      <c r="J285" s="261" t="s">
        <v>724</v>
      </c>
      <c r="K285" s="261"/>
      <c r="M285" s="261"/>
      <c r="N285" s="249" t="s">
        <v>3258</v>
      </c>
      <c r="O285" s="259" t="s">
        <v>3258</v>
      </c>
      <c r="P285" s="256">
        <v>0</v>
      </c>
      <c r="Q285" s="261" t="s">
        <v>3258</v>
      </c>
      <c r="R285" s="261" t="s">
        <v>4620</v>
      </c>
      <c r="S285" s="261" t="s">
        <v>3383</v>
      </c>
      <c r="T285" s="261" t="s">
        <v>2433</v>
      </c>
      <c r="U285" s="261" t="s">
        <v>2259</v>
      </c>
      <c r="V285" s="261" t="s">
        <v>3258</v>
      </c>
      <c r="W285" s="261" t="s">
        <v>3258</v>
      </c>
      <c r="X285" s="261" t="s">
        <v>3258</v>
      </c>
      <c r="Y285" s="261" t="s">
        <v>3258</v>
      </c>
      <c r="Z285" s="261" t="s">
        <v>3258</v>
      </c>
      <c r="AA285" s="261" t="s">
        <v>3258</v>
      </c>
      <c r="AB285" s="261" t="s">
        <v>3258</v>
      </c>
      <c r="AC285" s="261" t="s">
        <v>3258</v>
      </c>
      <c r="AD285" s="261"/>
      <c r="AE285" s="246"/>
      <c r="AF285" s="261" t="s">
        <v>3258</v>
      </c>
      <c r="AG285" s="261"/>
      <c r="AH285" s="261" t="s">
        <v>3258</v>
      </c>
      <c r="AI285" s="249"/>
    </row>
    <row r="286" spans="1:35" ht="15" customHeight="1" x14ac:dyDescent="0.3">
      <c r="A286" s="260">
        <v>518285</v>
      </c>
      <c r="B286" s="261" t="s">
        <v>2157</v>
      </c>
      <c r="C286" s="261" t="s">
        <v>98</v>
      </c>
      <c r="D286" s="261" t="s">
        <v>4621</v>
      </c>
      <c r="E286" s="261" t="s">
        <v>116</v>
      </c>
      <c r="F286" s="262">
        <v>34231</v>
      </c>
      <c r="G286" s="261" t="s">
        <v>2490</v>
      </c>
      <c r="H286" s="261" t="s">
        <v>677</v>
      </c>
      <c r="I286" s="257" t="s">
        <v>553</v>
      </c>
      <c r="J286" s="261" t="s">
        <v>139</v>
      </c>
      <c r="K286" s="261"/>
      <c r="L286" s="258" t="s">
        <v>151</v>
      </c>
      <c r="M286" s="261"/>
      <c r="N286" s="249" t="s">
        <v>3258</v>
      </c>
      <c r="O286" s="259" t="s">
        <v>3258</v>
      </c>
      <c r="P286" s="256">
        <v>0</v>
      </c>
      <c r="Q286" s="261" t="s">
        <v>3258</v>
      </c>
      <c r="R286" s="261" t="s">
        <v>3424</v>
      </c>
      <c r="S286" s="261" t="s">
        <v>3425</v>
      </c>
      <c r="T286" s="261" t="s">
        <v>2473</v>
      </c>
      <c r="U286" s="261" t="s">
        <v>2259</v>
      </c>
      <c r="V286" s="261" t="s">
        <v>3258</v>
      </c>
      <c r="W286" s="261" t="s">
        <v>3258</v>
      </c>
      <c r="X286" s="261" t="s">
        <v>3258</v>
      </c>
      <c r="Y286" s="261" t="s">
        <v>3258</v>
      </c>
      <c r="Z286" s="261" t="s">
        <v>3258</v>
      </c>
      <c r="AA286" s="261" t="s">
        <v>3258</v>
      </c>
      <c r="AB286" s="261" t="s">
        <v>3258</v>
      </c>
      <c r="AC286" s="261" t="s">
        <v>3258</v>
      </c>
      <c r="AD286" s="261"/>
      <c r="AE286" s="246"/>
      <c r="AF286" s="261" t="s">
        <v>3258</v>
      </c>
      <c r="AG286" s="261" t="s">
        <v>3258</v>
      </c>
      <c r="AH286" s="261" t="s">
        <v>3258</v>
      </c>
      <c r="AI286" s="249"/>
    </row>
    <row r="287" spans="1:35" ht="15" customHeight="1" x14ac:dyDescent="0.3">
      <c r="A287" s="260">
        <v>518288</v>
      </c>
      <c r="B287" s="261" t="s">
        <v>5172</v>
      </c>
      <c r="C287" s="261" t="s">
        <v>5173</v>
      </c>
      <c r="D287" s="261" t="s">
        <v>422</v>
      </c>
      <c r="E287" s="261" t="s">
        <v>116</v>
      </c>
      <c r="F287" s="262">
        <v>33263</v>
      </c>
      <c r="G287" s="261" t="s">
        <v>2317</v>
      </c>
      <c r="H287" s="261" t="s">
        <v>677</v>
      </c>
      <c r="I287" s="257" t="s">
        <v>553</v>
      </c>
      <c r="J287" s="261" t="s">
        <v>139</v>
      </c>
      <c r="K287" s="260">
        <v>2011</v>
      </c>
      <c r="M287" s="261"/>
      <c r="N287" s="249" t="s">
        <v>3258</v>
      </c>
      <c r="O287" s="259" t="s">
        <v>3258</v>
      </c>
      <c r="P287" s="256">
        <v>0</v>
      </c>
      <c r="Q287" s="249"/>
      <c r="R287" s="249"/>
      <c r="S287" s="249"/>
      <c r="T287" s="249"/>
      <c r="U287" s="249"/>
      <c r="V287" s="249"/>
      <c r="W287" s="249"/>
      <c r="X287" s="249"/>
      <c r="Y287" s="249"/>
      <c r="Z287" s="249"/>
      <c r="AA287" s="249"/>
      <c r="AB287" s="249"/>
      <c r="AC287" s="249"/>
      <c r="AD287" s="249"/>
      <c r="AE287" s="246"/>
      <c r="AF287" s="249"/>
      <c r="AG287" s="249"/>
      <c r="AH287" s="249"/>
      <c r="AI287" s="249"/>
    </row>
    <row r="288" spans="1:35" ht="15" customHeight="1" x14ac:dyDescent="0.3">
      <c r="A288" s="260">
        <v>518295</v>
      </c>
      <c r="B288" s="261" t="s">
        <v>5395</v>
      </c>
      <c r="C288" s="261" t="s">
        <v>892</v>
      </c>
      <c r="D288" s="261" t="s">
        <v>439</v>
      </c>
      <c r="E288" s="261" t="s">
        <v>116</v>
      </c>
      <c r="F288" s="262">
        <v>34128</v>
      </c>
      <c r="G288" s="261" t="s">
        <v>136</v>
      </c>
      <c r="H288" s="261" t="s">
        <v>677</v>
      </c>
      <c r="I288" s="257" t="s">
        <v>554</v>
      </c>
      <c r="J288" s="261" t="s">
        <v>139</v>
      </c>
      <c r="K288" s="261" t="s">
        <v>3258</v>
      </c>
      <c r="L288" s="257"/>
      <c r="M288" s="261"/>
      <c r="N288" s="249" t="s">
        <v>3258</v>
      </c>
      <c r="O288" s="259" t="s">
        <v>3258</v>
      </c>
      <c r="P288" s="256">
        <v>0</v>
      </c>
      <c r="Q288" s="261" t="s">
        <v>3258</v>
      </c>
      <c r="R288" s="261" t="s">
        <v>5396</v>
      </c>
      <c r="S288" s="261" t="s">
        <v>5397</v>
      </c>
      <c r="T288" s="261" t="s">
        <v>2352</v>
      </c>
      <c r="U288" s="261" t="s">
        <v>2306</v>
      </c>
      <c r="V288" s="261" t="s">
        <v>3258</v>
      </c>
      <c r="W288" s="261" t="s">
        <v>3258</v>
      </c>
      <c r="X288" s="261" t="s">
        <v>3258</v>
      </c>
      <c r="Y288" s="261" t="s">
        <v>3258</v>
      </c>
      <c r="Z288" s="261" t="s">
        <v>3258</v>
      </c>
      <c r="AA288" s="261" t="s">
        <v>3258</v>
      </c>
      <c r="AB288" s="261" t="s">
        <v>3258</v>
      </c>
      <c r="AC288" s="261" t="s">
        <v>3258</v>
      </c>
      <c r="AD288" s="261"/>
      <c r="AE288" s="245"/>
      <c r="AF288" s="261" t="s">
        <v>3258</v>
      </c>
      <c r="AG288" s="261" t="s">
        <v>3258</v>
      </c>
      <c r="AH288" s="261" t="s">
        <v>3258</v>
      </c>
      <c r="AI288" s="249"/>
    </row>
    <row r="289" spans="1:35" ht="15" customHeight="1" x14ac:dyDescent="0.3">
      <c r="A289" s="260">
        <v>518314</v>
      </c>
      <c r="B289" s="261" t="s">
        <v>5398</v>
      </c>
      <c r="C289" s="261" t="s">
        <v>66</v>
      </c>
      <c r="D289" s="261" t="s">
        <v>646</v>
      </c>
      <c r="E289" s="261" t="s">
        <v>116</v>
      </c>
      <c r="F289" s="262">
        <v>35158</v>
      </c>
      <c r="G289" s="261" t="s">
        <v>136</v>
      </c>
      <c r="H289" s="261" t="s">
        <v>677</v>
      </c>
      <c r="I289" s="257" t="s">
        <v>554</v>
      </c>
      <c r="J289" s="261" t="s">
        <v>139</v>
      </c>
      <c r="K289" s="261"/>
      <c r="M289" s="261"/>
      <c r="N289" s="249" t="s">
        <v>3258</v>
      </c>
      <c r="O289" s="259" t="s">
        <v>3258</v>
      </c>
      <c r="P289" s="256">
        <v>0</v>
      </c>
      <c r="Q289" s="261" t="s">
        <v>3258</v>
      </c>
      <c r="R289" s="261" t="s">
        <v>5399</v>
      </c>
      <c r="S289" s="261" t="s">
        <v>5400</v>
      </c>
      <c r="T289" s="261" t="s">
        <v>5401</v>
      </c>
      <c r="U289" s="261" t="s">
        <v>2306</v>
      </c>
      <c r="V289" s="261" t="s">
        <v>3258</v>
      </c>
      <c r="W289" s="261" t="s">
        <v>3258</v>
      </c>
      <c r="X289" s="261" t="s">
        <v>3258</v>
      </c>
      <c r="Y289" s="261" t="s">
        <v>3258</v>
      </c>
      <c r="Z289" s="261" t="s">
        <v>3258</v>
      </c>
      <c r="AA289" s="261" t="s">
        <v>3258</v>
      </c>
      <c r="AB289" s="261" t="s">
        <v>3258</v>
      </c>
      <c r="AC289" s="261" t="s">
        <v>3258</v>
      </c>
      <c r="AD289" s="261"/>
      <c r="AE289" s="245"/>
      <c r="AF289" s="261" t="s">
        <v>3258</v>
      </c>
      <c r="AG289" s="261" t="s">
        <v>3258</v>
      </c>
      <c r="AH289" s="261" t="s">
        <v>3258</v>
      </c>
      <c r="AI289" s="249"/>
    </row>
    <row r="290" spans="1:35" ht="15" customHeight="1" x14ac:dyDescent="0.3">
      <c r="A290" s="255">
        <v>518360</v>
      </c>
      <c r="B290" s="256" t="s">
        <v>807</v>
      </c>
      <c r="C290" s="256" t="s">
        <v>66</v>
      </c>
      <c r="D290" s="256" t="s">
        <v>808</v>
      </c>
      <c r="E290" s="256" t="s">
        <v>116</v>
      </c>
      <c r="F290" s="256" t="s">
        <v>5075</v>
      </c>
      <c r="G290" s="256" t="s">
        <v>152</v>
      </c>
      <c r="H290" s="256" t="s">
        <v>677</v>
      </c>
      <c r="I290" s="257" t="s">
        <v>553</v>
      </c>
      <c r="J290" s="256" t="s">
        <v>139</v>
      </c>
      <c r="K290" s="256" t="s">
        <v>5060</v>
      </c>
      <c r="L290" s="258" t="s">
        <v>152</v>
      </c>
      <c r="M290" s="249"/>
      <c r="N290" s="249">
        <v>2056</v>
      </c>
      <c r="O290" s="259">
        <v>45505</v>
      </c>
      <c r="P290" s="256">
        <v>120000</v>
      </c>
      <c r="Q290" s="256" t="s">
        <v>3258</v>
      </c>
      <c r="R290" s="256" t="s">
        <v>3643</v>
      </c>
      <c r="S290" s="256" t="s">
        <v>3644</v>
      </c>
      <c r="T290" s="256" t="s">
        <v>2883</v>
      </c>
      <c r="U290" s="256" t="s">
        <v>2298</v>
      </c>
      <c r="V290" s="256" t="s">
        <v>3258</v>
      </c>
      <c r="W290" s="256" t="s">
        <v>3258</v>
      </c>
      <c r="X290" s="256" t="s">
        <v>3258</v>
      </c>
      <c r="Y290" s="256" t="s">
        <v>3258</v>
      </c>
      <c r="Z290" s="256" t="s">
        <v>3258</v>
      </c>
      <c r="AA290" s="256" t="s">
        <v>3258</v>
      </c>
      <c r="AB290" s="256" t="s">
        <v>3258</v>
      </c>
      <c r="AC290" s="256" t="s">
        <v>3258</v>
      </c>
      <c r="AD290" s="256"/>
      <c r="AE290" s="245"/>
      <c r="AF290" s="256" t="s">
        <v>3258</v>
      </c>
      <c r="AG290" s="256" t="s">
        <v>2253</v>
      </c>
      <c r="AH290" s="256" t="s">
        <v>2253</v>
      </c>
      <c r="AI290" s="249"/>
    </row>
    <row r="291" spans="1:35" ht="15" customHeight="1" x14ac:dyDescent="0.3">
      <c r="A291" s="260">
        <v>518375</v>
      </c>
      <c r="B291" s="261" t="s">
        <v>2135</v>
      </c>
      <c r="C291" s="261" t="s">
        <v>1532</v>
      </c>
      <c r="D291" s="261" t="s">
        <v>794</v>
      </c>
      <c r="E291" s="261" t="s">
        <v>116</v>
      </c>
      <c r="F291" s="262">
        <v>32754</v>
      </c>
      <c r="G291" s="261" t="s">
        <v>136</v>
      </c>
      <c r="H291" s="261" t="s">
        <v>677</v>
      </c>
      <c r="I291" s="257" t="s">
        <v>553</v>
      </c>
      <c r="J291" s="261" t="s">
        <v>139</v>
      </c>
      <c r="K291" s="261"/>
      <c r="M291" s="261"/>
      <c r="N291" s="249" t="s">
        <v>3258</v>
      </c>
      <c r="O291" s="259" t="s">
        <v>3258</v>
      </c>
      <c r="P291" s="256">
        <v>0</v>
      </c>
      <c r="Q291" s="261" t="s">
        <v>3258</v>
      </c>
      <c r="R291" s="261" t="s">
        <v>4622</v>
      </c>
      <c r="S291" s="261" t="s">
        <v>4070</v>
      </c>
      <c r="T291" s="261" t="s">
        <v>3052</v>
      </c>
      <c r="U291" s="261" t="s">
        <v>2259</v>
      </c>
      <c r="V291" s="261" t="s">
        <v>3258</v>
      </c>
      <c r="W291" s="261" t="s">
        <v>3258</v>
      </c>
      <c r="X291" s="261" t="s">
        <v>3258</v>
      </c>
      <c r="Y291" s="261" t="s">
        <v>3258</v>
      </c>
      <c r="Z291" s="261" t="s">
        <v>3258</v>
      </c>
      <c r="AA291" s="261" t="s">
        <v>3258</v>
      </c>
      <c r="AB291" s="261" t="s">
        <v>3258</v>
      </c>
      <c r="AC291" s="261" t="s">
        <v>3258</v>
      </c>
      <c r="AD291" s="261"/>
      <c r="AE291" s="245"/>
      <c r="AF291" s="261" t="s">
        <v>3258</v>
      </c>
      <c r="AG291" s="261" t="s">
        <v>3258</v>
      </c>
      <c r="AH291" s="261" t="s">
        <v>3258</v>
      </c>
      <c r="AI291" s="249"/>
    </row>
    <row r="292" spans="1:35" ht="15" customHeight="1" x14ac:dyDescent="0.3">
      <c r="A292" s="260">
        <v>518376</v>
      </c>
      <c r="B292" s="261" t="s">
        <v>1747</v>
      </c>
      <c r="C292" s="261" t="s">
        <v>101</v>
      </c>
      <c r="D292" s="261" t="s">
        <v>544</v>
      </c>
      <c r="E292" s="261" t="s">
        <v>116</v>
      </c>
      <c r="F292" s="262">
        <v>33239</v>
      </c>
      <c r="G292" s="261" t="s">
        <v>2884</v>
      </c>
      <c r="H292" s="261" t="s">
        <v>677</v>
      </c>
      <c r="I292" s="257" t="s">
        <v>553</v>
      </c>
      <c r="J292" s="261" t="s">
        <v>139</v>
      </c>
      <c r="K292" s="261"/>
      <c r="M292" s="261"/>
      <c r="N292" s="249" t="s">
        <v>3258</v>
      </c>
      <c r="O292" s="259" t="s">
        <v>3258</v>
      </c>
      <c r="P292" s="256">
        <v>0</v>
      </c>
      <c r="Q292" s="261" t="s">
        <v>3258</v>
      </c>
      <c r="R292" s="261" t="s">
        <v>3645</v>
      </c>
      <c r="S292" s="261" t="s">
        <v>3646</v>
      </c>
      <c r="T292" s="261" t="s">
        <v>2885</v>
      </c>
      <c r="U292" s="261" t="s">
        <v>2886</v>
      </c>
      <c r="V292" s="261" t="s">
        <v>3258</v>
      </c>
      <c r="W292" s="261" t="s">
        <v>3258</v>
      </c>
      <c r="X292" s="261" t="s">
        <v>3258</v>
      </c>
      <c r="Y292" s="261" t="s">
        <v>3258</v>
      </c>
      <c r="Z292" s="261" t="s">
        <v>3258</v>
      </c>
      <c r="AA292" s="261" t="s">
        <v>3258</v>
      </c>
      <c r="AB292" s="261" t="s">
        <v>3258</v>
      </c>
      <c r="AC292" s="261" t="s">
        <v>3258</v>
      </c>
      <c r="AD292" s="261"/>
      <c r="AE292" s="246"/>
      <c r="AF292" s="261" t="s">
        <v>3258</v>
      </c>
      <c r="AG292" s="261" t="s">
        <v>3258</v>
      </c>
      <c r="AH292" s="261" t="s">
        <v>3258</v>
      </c>
      <c r="AI292" s="249" t="s">
        <v>2253</v>
      </c>
    </row>
    <row r="293" spans="1:35" ht="15" customHeight="1" x14ac:dyDescent="0.3">
      <c r="A293" s="260">
        <v>518385</v>
      </c>
      <c r="B293" s="261" t="s">
        <v>1697</v>
      </c>
      <c r="C293" s="261" t="s">
        <v>768</v>
      </c>
      <c r="D293" s="261" t="s">
        <v>422</v>
      </c>
      <c r="E293" s="261" t="s">
        <v>116</v>
      </c>
      <c r="F293" s="262">
        <v>33739</v>
      </c>
      <c r="G293" s="261" t="s">
        <v>2308</v>
      </c>
      <c r="H293" s="261" t="s">
        <v>677</v>
      </c>
      <c r="I293" s="257" t="s">
        <v>553</v>
      </c>
      <c r="J293" s="261" t="s">
        <v>139</v>
      </c>
      <c r="K293" s="261" t="s">
        <v>3258</v>
      </c>
      <c r="L293" s="265"/>
      <c r="M293" s="261"/>
      <c r="N293" s="249" t="s">
        <v>3258</v>
      </c>
      <c r="O293" s="259" t="s">
        <v>3258</v>
      </c>
      <c r="P293" s="256">
        <v>0</v>
      </c>
      <c r="Q293" s="261" t="s">
        <v>3258</v>
      </c>
      <c r="R293" s="261" t="s">
        <v>3346</v>
      </c>
      <c r="S293" s="261" t="s">
        <v>3347</v>
      </c>
      <c r="T293" s="261" t="s">
        <v>2364</v>
      </c>
      <c r="U293" s="261" t="s">
        <v>2502</v>
      </c>
      <c r="V293" s="261" t="s">
        <v>3258</v>
      </c>
      <c r="W293" s="261" t="s">
        <v>3258</v>
      </c>
      <c r="X293" s="261" t="s">
        <v>3258</v>
      </c>
      <c r="Y293" s="261" t="s">
        <v>3258</v>
      </c>
      <c r="Z293" s="261" t="s">
        <v>3258</v>
      </c>
      <c r="AA293" s="261" t="s">
        <v>3258</v>
      </c>
      <c r="AB293" s="261" t="s">
        <v>3258</v>
      </c>
      <c r="AC293" s="261" t="s">
        <v>3258</v>
      </c>
      <c r="AD293" s="261"/>
      <c r="AE293" s="246"/>
      <c r="AF293" s="261" t="s">
        <v>3258</v>
      </c>
      <c r="AG293" s="261" t="s">
        <v>3258</v>
      </c>
      <c r="AH293" s="261" t="s">
        <v>3258</v>
      </c>
      <c r="AI293" s="249"/>
    </row>
    <row r="294" spans="1:35" ht="15" customHeight="1" x14ac:dyDescent="0.3">
      <c r="A294" s="260">
        <v>518393</v>
      </c>
      <c r="B294" s="261" t="s">
        <v>1167</v>
      </c>
      <c r="C294" s="261" t="s">
        <v>559</v>
      </c>
      <c r="D294" s="261" t="s">
        <v>542</v>
      </c>
      <c r="E294" s="261" t="s">
        <v>116</v>
      </c>
      <c r="F294" s="262">
        <v>33733</v>
      </c>
      <c r="G294" s="261" t="s">
        <v>2356</v>
      </c>
      <c r="H294" s="261" t="s">
        <v>677</v>
      </c>
      <c r="I294" s="257" t="s">
        <v>553</v>
      </c>
      <c r="J294" s="261" t="s">
        <v>139</v>
      </c>
      <c r="K294" s="260">
        <v>2011</v>
      </c>
      <c r="M294" s="261"/>
      <c r="N294" s="249">
        <v>2182</v>
      </c>
      <c r="O294" s="259">
        <v>45511</v>
      </c>
      <c r="P294" s="256">
        <v>70000</v>
      </c>
      <c r="Q294" s="261" t="s">
        <v>3258</v>
      </c>
      <c r="R294" s="261" t="s">
        <v>3647</v>
      </c>
      <c r="S294" s="261" t="s">
        <v>3269</v>
      </c>
      <c r="T294" s="261" t="s">
        <v>2887</v>
      </c>
      <c r="U294" s="261" t="s">
        <v>2259</v>
      </c>
      <c r="V294" s="261"/>
      <c r="W294" s="261"/>
      <c r="X294" s="261"/>
      <c r="Y294" s="261"/>
      <c r="Z294" s="261"/>
      <c r="AA294" s="261"/>
      <c r="AB294" s="261"/>
      <c r="AC294" s="261"/>
      <c r="AD294" s="261"/>
      <c r="AE294" s="245"/>
      <c r="AF294" s="261"/>
      <c r="AG294" s="261"/>
      <c r="AH294" s="261"/>
      <c r="AI294" s="249"/>
    </row>
    <row r="295" spans="1:35" ht="15" customHeight="1" x14ac:dyDescent="0.3">
      <c r="A295" s="249">
        <v>518401</v>
      </c>
      <c r="B295" s="249" t="s">
        <v>5329</v>
      </c>
      <c r="C295" s="249" t="s">
        <v>63</v>
      </c>
      <c r="D295" s="249" t="s">
        <v>629</v>
      </c>
      <c r="E295" s="249" t="s">
        <v>116</v>
      </c>
      <c r="F295" s="308">
        <v>30682</v>
      </c>
      <c r="G295" s="249" t="s">
        <v>5330</v>
      </c>
      <c r="H295" s="249" t="s">
        <v>677</v>
      </c>
      <c r="I295" t="s">
        <v>553</v>
      </c>
      <c r="J295" s="249" t="s">
        <v>137</v>
      </c>
      <c r="K295" s="249">
        <v>2002</v>
      </c>
      <c r="L295" t="s">
        <v>154</v>
      </c>
      <c r="M295" s="249"/>
      <c r="N295" s="249" t="s">
        <v>3258</v>
      </c>
      <c r="O295" s="259" t="s">
        <v>3258</v>
      </c>
      <c r="P295" s="256">
        <v>0</v>
      </c>
      <c r="Q295" s="249"/>
      <c r="R295" s="249"/>
      <c r="S295" s="249"/>
      <c r="T295" s="249"/>
      <c r="U295" s="249"/>
      <c r="V295" s="249"/>
      <c r="W295" s="249"/>
      <c r="X295" s="249"/>
      <c r="Y295" s="249"/>
      <c r="Z295" s="249"/>
      <c r="AA295" s="249"/>
      <c r="AB295" s="249"/>
      <c r="AC295" s="249"/>
      <c r="AD295" s="249"/>
      <c r="AE295" s="249"/>
      <c r="AF295" s="249"/>
      <c r="AG295" s="249"/>
      <c r="AH295" s="249"/>
      <c r="AI295" s="249"/>
    </row>
    <row r="296" spans="1:35" ht="15" customHeight="1" x14ac:dyDescent="0.3">
      <c r="A296" s="260">
        <v>518422</v>
      </c>
      <c r="B296" s="261" t="s">
        <v>1748</v>
      </c>
      <c r="C296" s="261" t="s">
        <v>103</v>
      </c>
      <c r="D296" s="261" t="s">
        <v>491</v>
      </c>
      <c r="E296" s="261" t="s">
        <v>2275</v>
      </c>
      <c r="F296" s="262">
        <v>31917</v>
      </c>
      <c r="G296" s="261" t="s">
        <v>136</v>
      </c>
      <c r="H296" s="261" t="s">
        <v>677</v>
      </c>
      <c r="I296" s="257" t="s">
        <v>553</v>
      </c>
      <c r="J296" s="261" t="s">
        <v>2257</v>
      </c>
      <c r="K296" s="261"/>
      <c r="M296" s="261"/>
      <c r="N296" s="249" t="s">
        <v>3258</v>
      </c>
      <c r="O296" s="259" t="s">
        <v>3258</v>
      </c>
      <c r="P296" s="256">
        <v>0</v>
      </c>
      <c r="Q296" s="261" t="s">
        <v>3258</v>
      </c>
      <c r="R296" s="261" t="s">
        <v>3260</v>
      </c>
      <c r="S296" s="261" t="s">
        <v>3261</v>
      </c>
      <c r="T296" s="261" t="s">
        <v>2581</v>
      </c>
      <c r="U296" s="261" t="s">
        <v>2259</v>
      </c>
      <c r="V296" s="261" t="s">
        <v>3258</v>
      </c>
      <c r="W296" s="261" t="s">
        <v>3258</v>
      </c>
      <c r="X296" s="261" t="s">
        <v>3258</v>
      </c>
      <c r="Y296" s="261" t="s">
        <v>3258</v>
      </c>
      <c r="Z296" s="261" t="s">
        <v>3258</v>
      </c>
      <c r="AA296" s="261" t="s">
        <v>3258</v>
      </c>
      <c r="AB296" s="261" t="s">
        <v>3258</v>
      </c>
      <c r="AC296" s="261" t="s">
        <v>3258</v>
      </c>
      <c r="AD296" s="261"/>
      <c r="AE296" s="246"/>
      <c r="AF296" s="261" t="s">
        <v>3258</v>
      </c>
      <c r="AG296" s="261" t="s">
        <v>3258</v>
      </c>
      <c r="AH296" s="261" t="s">
        <v>3258</v>
      </c>
      <c r="AI296" s="249"/>
    </row>
    <row r="297" spans="1:35" ht="15" customHeight="1" x14ac:dyDescent="0.3">
      <c r="A297" s="260">
        <v>518448</v>
      </c>
      <c r="B297" s="261" t="s">
        <v>939</v>
      </c>
      <c r="C297" s="261" t="s">
        <v>576</v>
      </c>
      <c r="D297" s="261" t="s">
        <v>517</v>
      </c>
      <c r="E297" s="261" t="s">
        <v>116</v>
      </c>
      <c r="F297" s="262">
        <v>35072</v>
      </c>
      <c r="G297" s="261" t="s">
        <v>136</v>
      </c>
      <c r="H297" s="261" t="s">
        <v>677</v>
      </c>
      <c r="I297" s="257" t="s">
        <v>553</v>
      </c>
      <c r="J297" s="261" t="s">
        <v>139</v>
      </c>
      <c r="K297" s="261"/>
      <c r="M297" s="261"/>
      <c r="N297" s="249" t="s">
        <v>3258</v>
      </c>
      <c r="O297" s="259" t="s">
        <v>3258</v>
      </c>
      <c r="P297" s="256">
        <v>0</v>
      </c>
      <c r="Q297" s="261" t="s">
        <v>3258</v>
      </c>
      <c r="R297" s="261" t="s">
        <v>3648</v>
      </c>
      <c r="S297" s="261" t="s">
        <v>3649</v>
      </c>
      <c r="T297" s="261" t="s">
        <v>2600</v>
      </c>
      <c r="U297" s="261" t="s">
        <v>2386</v>
      </c>
      <c r="V297" s="261" t="s">
        <v>3258</v>
      </c>
      <c r="W297" s="261" t="s">
        <v>3258</v>
      </c>
      <c r="X297" s="261" t="s">
        <v>3258</v>
      </c>
      <c r="Y297" s="261" t="s">
        <v>3258</v>
      </c>
      <c r="Z297" s="261" t="s">
        <v>3258</v>
      </c>
      <c r="AA297" s="261" t="s">
        <v>3258</v>
      </c>
      <c r="AB297" s="261" t="s">
        <v>3258</v>
      </c>
      <c r="AC297" s="261" t="s">
        <v>3258</v>
      </c>
      <c r="AD297" s="261"/>
      <c r="AE297" s="245"/>
      <c r="AF297" s="261" t="s">
        <v>3258</v>
      </c>
      <c r="AG297" s="261" t="s">
        <v>3258</v>
      </c>
      <c r="AH297" s="261" t="s">
        <v>3258</v>
      </c>
      <c r="AI297" s="249"/>
    </row>
    <row r="298" spans="1:35" ht="15" customHeight="1" x14ac:dyDescent="0.3">
      <c r="A298" s="260">
        <v>518481</v>
      </c>
      <c r="B298" s="261" t="s">
        <v>2130</v>
      </c>
      <c r="C298" s="261" t="s">
        <v>559</v>
      </c>
      <c r="D298" s="261" t="s">
        <v>526</v>
      </c>
      <c r="E298" s="261" t="s">
        <v>116</v>
      </c>
      <c r="F298" s="262">
        <v>32293</v>
      </c>
      <c r="G298" s="261" t="s">
        <v>136</v>
      </c>
      <c r="H298" s="261" t="s">
        <v>677</v>
      </c>
      <c r="I298" s="257" t="s">
        <v>553</v>
      </c>
      <c r="J298" s="261" t="s">
        <v>139</v>
      </c>
      <c r="L298" s="261" t="s">
        <v>147</v>
      </c>
      <c r="M298" s="257"/>
      <c r="N298" s="249" t="s">
        <v>3258</v>
      </c>
      <c r="O298" s="259" t="s">
        <v>3258</v>
      </c>
      <c r="P298" s="256">
        <v>0</v>
      </c>
      <c r="Q298" s="261" t="s">
        <v>3258</v>
      </c>
      <c r="R298" s="261" t="s">
        <v>3377</v>
      </c>
      <c r="S298" s="261" t="s">
        <v>3281</v>
      </c>
      <c r="T298" s="261" t="s">
        <v>2543</v>
      </c>
      <c r="U298" s="261" t="s">
        <v>2259</v>
      </c>
      <c r="V298" s="261" t="s">
        <v>3258</v>
      </c>
      <c r="W298" s="261" t="s">
        <v>3258</v>
      </c>
      <c r="X298" s="261" t="s">
        <v>3258</v>
      </c>
      <c r="Y298" s="261" t="s">
        <v>3258</v>
      </c>
      <c r="Z298" s="261" t="s">
        <v>3258</v>
      </c>
      <c r="AA298" s="261" t="s">
        <v>3258</v>
      </c>
      <c r="AB298" s="261" t="s">
        <v>3258</v>
      </c>
      <c r="AC298" s="261" t="s">
        <v>3258</v>
      </c>
      <c r="AD298" s="261"/>
      <c r="AE298" s="246"/>
      <c r="AF298" s="261" t="s">
        <v>3258</v>
      </c>
      <c r="AG298" s="261" t="s">
        <v>3258</v>
      </c>
      <c r="AH298" s="261" t="s">
        <v>3258</v>
      </c>
      <c r="AI298" s="249"/>
    </row>
    <row r="299" spans="1:35" ht="15" customHeight="1" x14ac:dyDescent="0.3">
      <c r="A299" s="260">
        <v>518482</v>
      </c>
      <c r="B299" s="261" t="s">
        <v>5202</v>
      </c>
      <c r="C299" s="261" t="s">
        <v>288</v>
      </c>
      <c r="D299" s="261" t="s">
        <v>515</v>
      </c>
      <c r="E299" s="261" t="s">
        <v>116</v>
      </c>
      <c r="F299" s="262">
        <v>34148</v>
      </c>
      <c r="G299" s="261" t="s">
        <v>145</v>
      </c>
      <c r="H299" s="261" t="s">
        <v>677</v>
      </c>
      <c r="I299" s="257" t="s">
        <v>553</v>
      </c>
      <c r="J299" s="261" t="s">
        <v>139</v>
      </c>
      <c r="K299" s="257"/>
      <c r="L299" s="249"/>
      <c r="M299" s="257"/>
      <c r="N299" s="249" t="s">
        <v>3258</v>
      </c>
      <c r="O299" s="259" t="s">
        <v>3258</v>
      </c>
      <c r="P299" s="256">
        <v>0</v>
      </c>
      <c r="Q299" s="249"/>
      <c r="R299" s="249"/>
      <c r="S299" s="249"/>
      <c r="T299" s="249"/>
      <c r="U299" s="249"/>
      <c r="V299" s="249"/>
      <c r="W299" s="249"/>
      <c r="X299" s="249"/>
      <c r="Y299" s="249"/>
      <c r="Z299" s="249"/>
      <c r="AA299" s="249"/>
      <c r="AB299" s="249"/>
      <c r="AC299" s="249"/>
      <c r="AD299" s="249"/>
      <c r="AE299" s="245"/>
      <c r="AF299" s="249"/>
      <c r="AG299" s="249"/>
      <c r="AH299" s="249"/>
      <c r="AI299" s="249"/>
    </row>
    <row r="300" spans="1:35" ht="15" customHeight="1" x14ac:dyDescent="0.3">
      <c r="A300" s="260">
        <v>518486</v>
      </c>
      <c r="B300" s="261" t="s">
        <v>1168</v>
      </c>
      <c r="C300" s="261" t="s">
        <v>595</v>
      </c>
      <c r="D300" s="261" t="s">
        <v>456</v>
      </c>
      <c r="E300" s="261" t="s">
        <v>116</v>
      </c>
      <c r="F300" s="262">
        <v>35089</v>
      </c>
      <c r="G300" s="261" t="s">
        <v>136</v>
      </c>
      <c r="H300" s="261" t="s">
        <v>677</v>
      </c>
      <c r="I300" s="257" t="s">
        <v>553</v>
      </c>
      <c r="J300" s="261" t="s">
        <v>139</v>
      </c>
      <c r="K300" s="257"/>
      <c r="L300" s="249"/>
      <c r="M300" s="257"/>
      <c r="N300" s="249" t="s">
        <v>3258</v>
      </c>
      <c r="O300" s="259" t="s">
        <v>3258</v>
      </c>
      <c r="P300" s="256">
        <v>0</v>
      </c>
      <c r="Q300" s="261" t="s">
        <v>3258</v>
      </c>
      <c r="R300" s="261" t="s">
        <v>3651</v>
      </c>
      <c r="S300" s="261" t="s">
        <v>3343</v>
      </c>
      <c r="T300" s="261" t="s">
        <v>2889</v>
      </c>
      <c r="U300" s="261" t="s">
        <v>2259</v>
      </c>
      <c r="V300" s="261"/>
      <c r="W300" s="261"/>
      <c r="X300" s="261"/>
      <c r="Y300" s="261"/>
      <c r="Z300" s="261"/>
      <c r="AA300" s="261"/>
      <c r="AB300" s="261"/>
      <c r="AC300" s="261"/>
      <c r="AD300" s="261"/>
      <c r="AE300" s="245"/>
      <c r="AF300" s="261"/>
      <c r="AG300" s="261"/>
      <c r="AH300" s="261"/>
      <c r="AI300" s="249"/>
    </row>
    <row r="301" spans="1:35" ht="15" customHeight="1" x14ac:dyDescent="0.3">
      <c r="A301" s="260">
        <v>518488</v>
      </c>
      <c r="B301" s="261" t="s">
        <v>2108</v>
      </c>
      <c r="C301" s="261" t="s">
        <v>65</v>
      </c>
      <c r="D301" s="261" t="s">
        <v>439</v>
      </c>
      <c r="E301" s="261" t="s">
        <v>116</v>
      </c>
      <c r="F301" s="262">
        <v>35445</v>
      </c>
      <c r="G301" s="261" t="s">
        <v>2263</v>
      </c>
      <c r="H301" s="261" t="s">
        <v>677</v>
      </c>
      <c r="I301" s="257" t="s">
        <v>553</v>
      </c>
      <c r="J301" s="261" t="s">
        <v>724</v>
      </c>
      <c r="K301" s="257"/>
      <c r="L301" s="249"/>
      <c r="M301" s="257"/>
      <c r="N301" s="249" t="s">
        <v>3258</v>
      </c>
      <c r="O301" s="259" t="s">
        <v>3258</v>
      </c>
      <c r="P301" s="256">
        <v>0</v>
      </c>
      <c r="Q301" s="261" t="s">
        <v>3258</v>
      </c>
      <c r="R301" s="261" t="s">
        <v>4623</v>
      </c>
      <c r="S301" s="261" t="s">
        <v>3259</v>
      </c>
      <c r="T301" s="261" t="s">
        <v>2428</v>
      </c>
      <c r="U301" s="261" t="s">
        <v>2678</v>
      </c>
      <c r="V301" s="261" t="s">
        <v>3258</v>
      </c>
      <c r="W301" s="261" t="s">
        <v>3258</v>
      </c>
      <c r="X301" s="261" t="s">
        <v>3258</v>
      </c>
      <c r="Y301" s="261" t="s">
        <v>3258</v>
      </c>
      <c r="Z301" s="261" t="s">
        <v>3258</v>
      </c>
      <c r="AA301" s="261" t="s">
        <v>3258</v>
      </c>
      <c r="AB301" s="261" t="s">
        <v>2253</v>
      </c>
      <c r="AC301" s="261" t="s">
        <v>3258</v>
      </c>
      <c r="AD301" s="261"/>
      <c r="AE301" s="245"/>
      <c r="AF301" s="261" t="s">
        <v>3258</v>
      </c>
      <c r="AG301" s="261" t="s">
        <v>3258</v>
      </c>
      <c r="AH301" s="261" t="s">
        <v>3258</v>
      </c>
      <c r="AI301" s="249"/>
    </row>
    <row r="302" spans="1:35" ht="15" customHeight="1" x14ac:dyDescent="0.3">
      <c r="A302" s="260">
        <v>518489</v>
      </c>
      <c r="B302" s="261" t="s">
        <v>1169</v>
      </c>
      <c r="C302" s="261" t="s">
        <v>238</v>
      </c>
      <c r="D302" s="261" t="s">
        <v>1170</v>
      </c>
      <c r="E302" s="261" t="s">
        <v>116</v>
      </c>
      <c r="F302" s="262">
        <v>35026</v>
      </c>
      <c r="G302" s="261" t="s">
        <v>150</v>
      </c>
      <c r="H302" s="261" t="s">
        <v>677</v>
      </c>
      <c r="I302" s="257" t="s">
        <v>553</v>
      </c>
      <c r="J302" s="261" t="s">
        <v>139</v>
      </c>
      <c r="K302" s="257"/>
      <c r="L302" s="256" t="s">
        <v>150</v>
      </c>
      <c r="M302" s="257"/>
      <c r="N302" s="249" t="s">
        <v>3258</v>
      </c>
      <c r="O302" s="259" t="s">
        <v>3258</v>
      </c>
      <c r="P302" s="256">
        <v>0</v>
      </c>
      <c r="Q302" s="261" t="s">
        <v>3258</v>
      </c>
      <c r="R302" s="261" t="s">
        <v>4624</v>
      </c>
      <c r="S302" s="261" t="s">
        <v>4625</v>
      </c>
      <c r="T302" s="261" t="s">
        <v>2949</v>
      </c>
      <c r="U302" s="261" t="s">
        <v>2270</v>
      </c>
      <c r="V302" s="261" t="s">
        <v>3258</v>
      </c>
      <c r="W302" s="261" t="s">
        <v>3258</v>
      </c>
      <c r="X302" s="261" t="s">
        <v>3258</v>
      </c>
      <c r="Y302" s="261" t="s">
        <v>3258</v>
      </c>
      <c r="Z302" s="261" t="s">
        <v>3258</v>
      </c>
      <c r="AA302" s="261" t="s">
        <v>3258</v>
      </c>
      <c r="AB302" s="261" t="s">
        <v>3258</v>
      </c>
      <c r="AC302" s="261" t="s">
        <v>3258</v>
      </c>
      <c r="AD302" s="261"/>
      <c r="AE302" s="245"/>
      <c r="AF302" s="261" t="s">
        <v>3258</v>
      </c>
      <c r="AG302" s="261" t="s">
        <v>3258</v>
      </c>
      <c r="AH302" s="261" t="s">
        <v>3258</v>
      </c>
      <c r="AI302" s="249"/>
    </row>
    <row r="303" spans="1:35" ht="15" customHeight="1" x14ac:dyDescent="0.3">
      <c r="A303" s="260">
        <v>518513</v>
      </c>
      <c r="B303" s="261" t="s">
        <v>1172</v>
      </c>
      <c r="C303" s="261" t="s">
        <v>98</v>
      </c>
      <c r="D303" s="261" t="s">
        <v>523</v>
      </c>
      <c r="E303" s="261" t="s">
        <v>116</v>
      </c>
      <c r="F303" s="262">
        <v>35185</v>
      </c>
      <c r="G303" s="261" t="s">
        <v>136</v>
      </c>
      <c r="H303" s="261" t="s">
        <v>677</v>
      </c>
      <c r="I303" s="257" t="s">
        <v>553</v>
      </c>
      <c r="J303" s="261" t="s">
        <v>139</v>
      </c>
      <c r="K303" s="261"/>
      <c r="L303" s="249"/>
      <c r="M303" s="257"/>
      <c r="N303" s="249" t="s">
        <v>3258</v>
      </c>
      <c r="O303" s="259" t="s">
        <v>3258</v>
      </c>
      <c r="P303" s="256">
        <v>0</v>
      </c>
      <c r="Q303" s="261" t="s">
        <v>3258</v>
      </c>
      <c r="R303" s="261" t="s">
        <v>3652</v>
      </c>
      <c r="S303" s="261" t="s">
        <v>3453</v>
      </c>
      <c r="T303" s="261" t="s">
        <v>2872</v>
      </c>
      <c r="U303" s="261" t="s">
        <v>2259</v>
      </c>
      <c r="V303" s="261"/>
      <c r="W303" s="261"/>
      <c r="X303" s="261"/>
      <c r="Y303" s="261"/>
      <c r="Z303" s="261"/>
      <c r="AA303" s="261"/>
      <c r="AB303" s="261"/>
      <c r="AC303" s="261"/>
      <c r="AD303" s="261"/>
      <c r="AE303" s="245"/>
      <c r="AF303" s="261"/>
      <c r="AG303" s="261"/>
      <c r="AH303" s="261"/>
      <c r="AI303" s="249"/>
    </row>
    <row r="304" spans="1:35" ht="15" customHeight="1" x14ac:dyDescent="0.3">
      <c r="A304" s="260">
        <v>518516</v>
      </c>
      <c r="B304" s="261" t="s">
        <v>2109</v>
      </c>
      <c r="C304" s="261" t="s">
        <v>65</v>
      </c>
      <c r="D304" s="261" t="s">
        <v>448</v>
      </c>
      <c r="E304" s="261" t="s">
        <v>116</v>
      </c>
      <c r="F304" s="262">
        <v>34335</v>
      </c>
      <c r="G304" s="261" t="s">
        <v>136</v>
      </c>
      <c r="H304" s="261" t="s">
        <v>677</v>
      </c>
      <c r="I304" s="257" t="s">
        <v>553</v>
      </c>
      <c r="J304" s="261" t="s">
        <v>139</v>
      </c>
      <c r="K304" s="261"/>
      <c r="L304" s="249"/>
      <c r="M304" s="257"/>
      <c r="N304" s="249" t="s">
        <v>3258</v>
      </c>
      <c r="O304" s="259" t="s">
        <v>3258</v>
      </c>
      <c r="P304" s="256">
        <v>0</v>
      </c>
      <c r="Q304" s="261" t="s">
        <v>3258</v>
      </c>
      <c r="R304" s="261" t="s">
        <v>4626</v>
      </c>
      <c r="S304" s="261" t="s">
        <v>3259</v>
      </c>
      <c r="T304" s="261" t="s">
        <v>2706</v>
      </c>
      <c r="U304" s="261" t="s">
        <v>2259</v>
      </c>
      <c r="V304" s="261" t="s">
        <v>3258</v>
      </c>
      <c r="W304" s="261" t="s">
        <v>3258</v>
      </c>
      <c r="X304" s="261" t="s">
        <v>3258</v>
      </c>
      <c r="Y304" s="261" t="s">
        <v>3258</v>
      </c>
      <c r="Z304" s="261" t="s">
        <v>3258</v>
      </c>
      <c r="AA304" s="261" t="s">
        <v>3258</v>
      </c>
      <c r="AB304" s="261" t="s">
        <v>3258</v>
      </c>
      <c r="AC304" s="261" t="s">
        <v>3258</v>
      </c>
      <c r="AD304" s="261"/>
      <c r="AE304" s="245"/>
      <c r="AF304" s="261" t="s">
        <v>3258</v>
      </c>
      <c r="AG304" s="261" t="s">
        <v>3258</v>
      </c>
      <c r="AH304" s="261" t="s">
        <v>3258</v>
      </c>
      <c r="AI304" s="249"/>
    </row>
    <row r="305" spans="1:35" ht="15" customHeight="1" x14ac:dyDescent="0.3">
      <c r="A305" s="260">
        <v>518521</v>
      </c>
      <c r="B305" s="261" t="s">
        <v>940</v>
      </c>
      <c r="C305" s="261" t="s">
        <v>300</v>
      </c>
      <c r="D305" s="261" t="s">
        <v>463</v>
      </c>
      <c r="E305" s="261" t="s">
        <v>116</v>
      </c>
      <c r="F305" s="262">
        <v>33604</v>
      </c>
      <c r="G305" s="261" t="s">
        <v>2263</v>
      </c>
      <c r="H305" s="261" t="s">
        <v>677</v>
      </c>
      <c r="I305" s="257" t="s">
        <v>553</v>
      </c>
      <c r="J305" s="261" t="s">
        <v>139</v>
      </c>
      <c r="K305" s="257"/>
      <c r="L305" s="249"/>
      <c r="M305" s="257"/>
      <c r="N305" s="249" t="s">
        <v>3258</v>
      </c>
      <c r="O305" s="259" t="s">
        <v>3258</v>
      </c>
      <c r="P305" s="256">
        <v>0</v>
      </c>
      <c r="Q305" s="261" t="s">
        <v>3258</v>
      </c>
      <c r="R305" s="261" t="s">
        <v>4627</v>
      </c>
      <c r="S305" s="261" t="s">
        <v>3296</v>
      </c>
      <c r="T305" s="261" t="s">
        <v>2944</v>
      </c>
      <c r="U305" s="261" t="s">
        <v>2386</v>
      </c>
      <c r="V305" s="261" t="s">
        <v>3258</v>
      </c>
      <c r="W305" s="261" t="s">
        <v>3258</v>
      </c>
      <c r="X305" s="261" t="s">
        <v>3258</v>
      </c>
      <c r="Y305" s="261" t="s">
        <v>3258</v>
      </c>
      <c r="Z305" s="261" t="s">
        <v>3258</v>
      </c>
      <c r="AA305" s="261" t="s">
        <v>3258</v>
      </c>
      <c r="AB305" s="261" t="s">
        <v>3258</v>
      </c>
      <c r="AC305" s="261" t="s">
        <v>3258</v>
      </c>
      <c r="AD305" s="261"/>
      <c r="AE305" s="246"/>
      <c r="AF305" s="261" t="s">
        <v>3258</v>
      </c>
      <c r="AG305" s="261" t="s">
        <v>3258</v>
      </c>
      <c r="AH305" s="261" t="s">
        <v>3258</v>
      </c>
      <c r="AI305" s="249"/>
    </row>
    <row r="306" spans="1:35" ht="15" customHeight="1" x14ac:dyDescent="0.3">
      <c r="A306" s="260">
        <v>518526</v>
      </c>
      <c r="B306" s="261" t="s">
        <v>1093</v>
      </c>
      <c r="C306" s="261" t="s">
        <v>1094</v>
      </c>
      <c r="D306" s="261" t="s">
        <v>528</v>
      </c>
      <c r="E306" s="261" t="s">
        <v>116</v>
      </c>
      <c r="F306" s="262">
        <v>33597</v>
      </c>
      <c r="G306" s="261" t="s">
        <v>2529</v>
      </c>
      <c r="H306" s="261" t="s">
        <v>677</v>
      </c>
      <c r="I306" s="257" t="s">
        <v>553</v>
      </c>
      <c r="J306" s="261" t="s">
        <v>139</v>
      </c>
      <c r="K306" s="267">
        <v>2009</v>
      </c>
      <c r="L306" s="249"/>
      <c r="M306" s="257"/>
      <c r="N306" s="249" t="s">
        <v>3258</v>
      </c>
      <c r="O306" s="259" t="s">
        <v>3258</v>
      </c>
      <c r="P306" s="256">
        <v>0</v>
      </c>
      <c r="Q306" s="261" t="s">
        <v>3258</v>
      </c>
      <c r="R306" s="261" t="s">
        <v>4628</v>
      </c>
      <c r="S306" s="261" t="s">
        <v>4629</v>
      </c>
      <c r="T306" s="261" t="s">
        <v>2301</v>
      </c>
      <c r="U306" s="261" t="s">
        <v>2259</v>
      </c>
      <c r="V306" s="261"/>
      <c r="W306" s="261"/>
      <c r="X306" s="261"/>
      <c r="Y306" s="261"/>
      <c r="Z306" s="261"/>
      <c r="AA306" s="261"/>
      <c r="AB306" s="261"/>
      <c r="AC306" s="261"/>
      <c r="AD306" s="261"/>
      <c r="AE306" s="245"/>
      <c r="AF306" s="261"/>
      <c r="AG306" s="261"/>
      <c r="AH306" s="261"/>
      <c r="AI306" s="249"/>
    </row>
    <row r="307" spans="1:35" ht="15" customHeight="1" x14ac:dyDescent="0.3">
      <c r="A307" s="255">
        <v>518535</v>
      </c>
      <c r="B307" s="256" t="s">
        <v>1173</v>
      </c>
      <c r="C307" s="256" t="s">
        <v>835</v>
      </c>
      <c r="D307" s="256" t="s">
        <v>619</v>
      </c>
      <c r="E307" s="256" t="s">
        <v>3258</v>
      </c>
      <c r="F307" s="256" t="s">
        <v>3258</v>
      </c>
      <c r="G307" s="256" t="s">
        <v>3258</v>
      </c>
      <c r="H307" s="256"/>
      <c r="I307" s="257" t="s">
        <v>553</v>
      </c>
      <c r="J307" s="249"/>
      <c r="K307" s="258" t="s">
        <v>3258</v>
      </c>
      <c r="L307" s="256" t="s">
        <v>3258</v>
      </c>
      <c r="M307" s="258" t="s">
        <v>3258</v>
      </c>
      <c r="N307" s="249" t="s">
        <v>3258</v>
      </c>
      <c r="O307" s="259" t="s">
        <v>3258</v>
      </c>
      <c r="P307" s="256">
        <v>0</v>
      </c>
      <c r="Q307" s="256" t="s">
        <v>3258</v>
      </c>
      <c r="R307" s="256" t="s">
        <v>3258</v>
      </c>
      <c r="S307" s="256" t="s">
        <v>3258</v>
      </c>
      <c r="T307" s="256" t="s">
        <v>3258</v>
      </c>
      <c r="U307" s="256" t="s">
        <v>3258</v>
      </c>
      <c r="V307" s="256" t="s">
        <v>3258</v>
      </c>
      <c r="W307" s="256" t="s">
        <v>3258</v>
      </c>
      <c r="X307" s="256" t="s">
        <v>3258</v>
      </c>
      <c r="Y307" s="256" t="s">
        <v>3258</v>
      </c>
      <c r="Z307" s="256" t="s">
        <v>3258</v>
      </c>
      <c r="AA307" s="256" t="s">
        <v>2253</v>
      </c>
      <c r="AB307" s="256" t="s">
        <v>2253</v>
      </c>
      <c r="AC307" s="256" t="s">
        <v>3258</v>
      </c>
      <c r="AD307" s="256"/>
      <c r="AE307" s="245"/>
      <c r="AF307" s="256"/>
      <c r="AG307" s="256" t="s">
        <v>2253</v>
      </c>
      <c r="AH307" s="256" t="s">
        <v>2253</v>
      </c>
      <c r="AI307" s="249" t="s">
        <v>2253</v>
      </c>
    </row>
    <row r="308" spans="1:35" ht="15" customHeight="1" x14ac:dyDescent="0.3">
      <c r="A308" s="260">
        <v>518542</v>
      </c>
      <c r="B308" s="261" t="s">
        <v>1088</v>
      </c>
      <c r="C308" s="261" t="s">
        <v>1089</v>
      </c>
      <c r="D308" s="261" t="s">
        <v>444</v>
      </c>
      <c r="E308" s="261" t="s">
        <v>116</v>
      </c>
      <c r="F308" s="262">
        <v>34783</v>
      </c>
      <c r="G308" s="261" t="s">
        <v>1681</v>
      </c>
      <c r="H308" s="261" t="s">
        <v>688</v>
      </c>
      <c r="I308" s="257" t="s">
        <v>553</v>
      </c>
      <c r="J308" s="261" t="s">
        <v>724</v>
      </c>
      <c r="K308" s="267">
        <v>2015</v>
      </c>
      <c r="L308" s="261" t="s">
        <v>136</v>
      </c>
      <c r="N308" s="249" t="s">
        <v>3258</v>
      </c>
      <c r="O308" s="259" t="s">
        <v>3258</v>
      </c>
      <c r="P308" s="256">
        <v>0</v>
      </c>
      <c r="Q308" s="261" t="s">
        <v>3258</v>
      </c>
      <c r="R308" s="261" t="s">
        <v>4320</v>
      </c>
      <c r="S308" s="261" t="s">
        <v>4321</v>
      </c>
      <c r="T308" s="261" t="s">
        <v>2286</v>
      </c>
      <c r="U308" s="261" t="s">
        <v>2570</v>
      </c>
      <c r="V308" s="261"/>
      <c r="W308" s="261"/>
      <c r="X308" s="261"/>
      <c r="Y308" s="261"/>
      <c r="Z308" s="261"/>
      <c r="AA308" s="261"/>
      <c r="AB308" s="261"/>
      <c r="AC308" s="261"/>
      <c r="AD308" s="261"/>
      <c r="AE308" s="245"/>
      <c r="AF308" s="261"/>
      <c r="AG308" s="261"/>
      <c r="AH308" s="261"/>
      <c r="AI308" s="249" t="s">
        <v>2253</v>
      </c>
    </row>
    <row r="309" spans="1:35" ht="15" customHeight="1" x14ac:dyDescent="0.3">
      <c r="A309" s="260">
        <v>518550</v>
      </c>
      <c r="B309" s="261" t="s">
        <v>941</v>
      </c>
      <c r="C309" s="261" t="s">
        <v>66</v>
      </c>
      <c r="D309" s="261" t="s">
        <v>435</v>
      </c>
      <c r="E309" s="261" t="s">
        <v>116</v>
      </c>
      <c r="F309" s="262">
        <v>33043</v>
      </c>
      <c r="G309" s="261" t="s">
        <v>136</v>
      </c>
      <c r="H309" s="261" t="s">
        <v>677</v>
      </c>
      <c r="I309" s="257" t="s">
        <v>553</v>
      </c>
      <c r="J309" s="261" t="s">
        <v>139</v>
      </c>
      <c r="K309" s="257"/>
      <c r="L309" s="249"/>
      <c r="M309" s="257"/>
      <c r="N309" s="249" t="s">
        <v>3258</v>
      </c>
      <c r="O309" s="259" t="s">
        <v>3258</v>
      </c>
      <c r="P309" s="256">
        <v>0</v>
      </c>
      <c r="Q309" s="261" t="s">
        <v>3258</v>
      </c>
      <c r="R309" s="261" t="s">
        <v>3653</v>
      </c>
      <c r="S309" s="261" t="s">
        <v>3269</v>
      </c>
      <c r="T309" s="261" t="s">
        <v>2577</v>
      </c>
      <c r="U309" s="261" t="s">
        <v>2259</v>
      </c>
      <c r="V309" s="261" t="s">
        <v>3258</v>
      </c>
      <c r="W309" s="261" t="s">
        <v>3258</v>
      </c>
      <c r="X309" s="261" t="s">
        <v>3258</v>
      </c>
      <c r="Y309" s="261" t="s">
        <v>3258</v>
      </c>
      <c r="Z309" s="261" t="s">
        <v>3258</v>
      </c>
      <c r="AA309" s="261" t="s">
        <v>3258</v>
      </c>
      <c r="AB309" s="261" t="s">
        <v>3258</v>
      </c>
      <c r="AC309" s="261" t="s">
        <v>3258</v>
      </c>
      <c r="AD309" s="261"/>
      <c r="AE309" s="245"/>
      <c r="AF309" s="261" t="s">
        <v>3258</v>
      </c>
      <c r="AG309" s="261" t="s">
        <v>3258</v>
      </c>
      <c r="AH309" s="261" t="s">
        <v>3258</v>
      </c>
      <c r="AI309" s="249"/>
    </row>
    <row r="310" spans="1:35" ht="15" customHeight="1" x14ac:dyDescent="0.3">
      <c r="A310" s="260">
        <v>518554</v>
      </c>
      <c r="B310" s="261" t="s">
        <v>1095</v>
      </c>
      <c r="C310" s="261" t="s">
        <v>65</v>
      </c>
      <c r="D310" s="261" t="s">
        <v>416</v>
      </c>
      <c r="E310" s="261" t="s">
        <v>116</v>
      </c>
      <c r="F310" s="262">
        <v>27185</v>
      </c>
      <c r="G310" s="261" t="s">
        <v>2742</v>
      </c>
      <c r="H310" s="261" t="s">
        <v>677</v>
      </c>
      <c r="I310" s="257" t="s">
        <v>553</v>
      </c>
      <c r="J310" s="261" t="s">
        <v>139</v>
      </c>
      <c r="K310" s="267">
        <v>2009</v>
      </c>
      <c r="L310" s="249"/>
      <c r="M310" s="257"/>
      <c r="N310" s="249" t="s">
        <v>3258</v>
      </c>
      <c r="O310" s="259" t="s">
        <v>3258</v>
      </c>
      <c r="P310" s="256">
        <v>0</v>
      </c>
      <c r="Q310" s="261" t="s">
        <v>3258</v>
      </c>
      <c r="R310" s="261" t="s">
        <v>3654</v>
      </c>
      <c r="S310" s="261" t="s">
        <v>3655</v>
      </c>
      <c r="T310" s="261" t="s">
        <v>2891</v>
      </c>
      <c r="U310" s="261" t="s">
        <v>2892</v>
      </c>
      <c r="V310" s="261" t="s">
        <v>3258</v>
      </c>
      <c r="W310" s="261" t="s">
        <v>3258</v>
      </c>
      <c r="X310" s="261" t="s">
        <v>3258</v>
      </c>
      <c r="Y310" s="261" t="s">
        <v>3258</v>
      </c>
      <c r="Z310" s="261" t="s">
        <v>3258</v>
      </c>
      <c r="AA310" s="261" t="s">
        <v>3258</v>
      </c>
      <c r="AB310" s="261" t="s">
        <v>3258</v>
      </c>
      <c r="AC310" s="261" t="s">
        <v>3258</v>
      </c>
      <c r="AD310" s="261"/>
      <c r="AE310" s="246"/>
      <c r="AF310" s="261" t="s">
        <v>3258</v>
      </c>
      <c r="AG310" s="261"/>
      <c r="AH310" s="261" t="s">
        <v>3258</v>
      </c>
      <c r="AI310" s="249" t="s">
        <v>2253</v>
      </c>
    </row>
    <row r="311" spans="1:35" ht="15" customHeight="1" x14ac:dyDescent="0.3">
      <c r="A311" s="260">
        <v>518562</v>
      </c>
      <c r="B311" s="261" t="s">
        <v>4630</v>
      </c>
      <c r="C311" s="261" t="s">
        <v>80</v>
      </c>
      <c r="D311" s="261" t="s">
        <v>467</v>
      </c>
      <c r="E311" s="261" t="s">
        <v>116</v>
      </c>
      <c r="F311" s="261" t="s">
        <v>3258</v>
      </c>
      <c r="G311" s="262"/>
      <c r="H311" s="261" t="s">
        <v>677</v>
      </c>
      <c r="I311" s="257" t="s">
        <v>553</v>
      </c>
      <c r="J311" s="261"/>
      <c r="K311" s="261"/>
      <c r="L311" s="260"/>
      <c r="M311" s="257"/>
      <c r="N311" s="249" t="s">
        <v>3258</v>
      </c>
      <c r="O311" s="259" t="s">
        <v>3258</v>
      </c>
      <c r="P311" s="256">
        <v>0</v>
      </c>
      <c r="Q311" s="249"/>
      <c r="R311" s="249"/>
      <c r="S311" s="249"/>
      <c r="T311" s="249"/>
      <c r="U311" s="249"/>
      <c r="V311" s="249"/>
      <c r="W311" s="249"/>
      <c r="X311" s="249"/>
      <c r="Y311" s="249"/>
      <c r="Z311" s="249"/>
      <c r="AA311" s="249"/>
      <c r="AB311" s="249"/>
      <c r="AC311" s="249"/>
      <c r="AD311" s="249"/>
      <c r="AE311" s="249"/>
      <c r="AF311" s="249"/>
      <c r="AG311" s="249"/>
      <c r="AH311" s="249"/>
      <c r="AI311" s="249"/>
    </row>
    <row r="312" spans="1:35" ht="15" customHeight="1" x14ac:dyDescent="0.3">
      <c r="A312" s="260">
        <v>518568</v>
      </c>
      <c r="B312" s="261" t="s">
        <v>1174</v>
      </c>
      <c r="C312" s="261" t="s">
        <v>803</v>
      </c>
      <c r="D312" s="261" t="s">
        <v>472</v>
      </c>
      <c r="E312" s="261" t="s">
        <v>116</v>
      </c>
      <c r="F312" s="262">
        <v>34700</v>
      </c>
      <c r="G312" s="261" t="s">
        <v>2893</v>
      </c>
      <c r="H312" s="261" t="s">
        <v>677</v>
      </c>
      <c r="I312" s="257" t="s">
        <v>553</v>
      </c>
      <c r="J312" s="261" t="s">
        <v>139</v>
      </c>
      <c r="K312" s="265"/>
      <c r="L312" s="249"/>
      <c r="M312" s="257"/>
      <c r="N312" s="249" t="s">
        <v>3258</v>
      </c>
      <c r="O312" s="259" t="s">
        <v>3258</v>
      </c>
      <c r="P312" s="256">
        <v>0</v>
      </c>
      <c r="Q312" s="261" t="s">
        <v>3258</v>
      </c>
      <c r="R312" s="261" t="s">
        <v>3656</v>
      </c>
      <c r="S312" s="261" t="s">
        <v>3275</v>
      </c>
      <c r="T312" s="261" t="s">
        <v>2894</v>
      </c>
      <c r="U312" s="261" t="s">
        <v>2895</v>
      </c>
      <c r="V312" s="261" t="s">
        <v>3258</v>
      </c>
      <c r="W312" s="261" t="s">
        <v>3258</v>
      </c>
      <c r="X312" s="261" t="s">
        <v>3258</v>
      </c>
      <c r="Y312" s="261" t="s">
        <v>3258</v>
      </c>
      <c r="Z312" s="261" t="s">
        <v>3258</v>
      </c>
      <c r="AA312" s="261" t="s">
        <v>3258</v>
      </c>
      <c r="AB312" s="261" t="s">
        <v>3258</v>
      </c>
      <c r="AC312" s="261" t="s">
        <v>5212</v>
      </c>
      <c r="AD312" s="261"/>
      <c r="AE312" s="245"/>
      <c r="AF312" s="261" t="s">
        <v>3258</v>
      </c>
      <c r="AG312" s="261" t="s">
        <v>3258</v>
      </c>
      <c r="AH312" s="261" t="s">
        <v>3258</v>
      </c>
      <c r="AI312" s="249"/>
    </row>
    <row r="313" spans="1:35" ht="15" customHeight="1" x14ac:dyDescent="0.3">
      <c r="A313" s="260">
        <v>518579</v>
      </c>
      <c r="B313" s="261" t="s">
        <v>2158</v>
      </c>
      <c r="C313" s="261" t="s">
        <v>66</v>
      </c>
      <c r="D313" s="261" t="s">
        <v>1446</v>
      </c>
      <c r="E313" s="261" t="s">
        <v>116</v>
      </c>
      <c r="F313" s="262">
        <v>32526</v>
      </c>
      <c r="G313" s="261" t="s">
        <v>2455</v>
      </c>
      <c r="H313" s="261" t="s">
        <v>677</v>
      </c>
      <c r="I313" s="257" t="s">
        <v>553</v>
      </c>
      <c r="J313" s="261" t="s">
        <v>139</v>
      </c>
      <c r="K313" s="261"/>
      <c r="L313" s="256" t="s">
        <v>151</v>
      </c>
      <c r="M313" s="257"/>
      <c r="N313" s="249" t="s">
        <v>3258</v>
      </c>
      <c r="O313" s="259" t="s">
        <v>3258</v>
      </c>
      <c r="P313" s="256">
        <v>0</v>
      </c>
      <c r="Q313" s="261" t="s">
        <v>3258</v>
      </c>
      <c r="R313" s="261" t="s">
        <v>3426</v>
      </c>
      <c r="S313" s="261" t="s">
        <v>3269</v>
      </c>
      <c r="T313" s="261" t="s">
        <v>2526</v>
      </c>
      <c r="U313" s="261" t="s">
        <v>2259</v>
      </c>
      <c r="V313" s="261" t="s">
        <v>3258</v>
      </c>
      <c r="W313" s="261" t="s">
        <v>3258</v>
      </c>
      <c r="X313" s="261" t="s">
        <v>3258</v>
      </c>
      <c r="Y313" s="261" t="s">
        <v>3258</v>
      </c>
      <c r="Z313" s="261" t="s">
        <v>3258</v>
      </c>
      <c r="AA313" s="261" t="s">
        <v>3258</v>
      </c>
      <c r="AB313" s="261" t="s">
        <v>3258</v>
      </c>
      <c r="AC313" s="261" t="s">
        <v>3258</v>
      </c>
      <c r="AD313" s="261"/>
      <c r="AE313" s="246"/>
      <c r="AF313" s="261" t="s">
        <v>3258</v>
      </c>
      <c r="AG313" s="261" t="s">
        <v>3258</v>
      </c>
      <c r="AH313" s="261" t="s">
        <v>3258</v>
      </c>
      <c r="AI313" s="249"/>
    </row>
    <row r="314" spans="1:35" ht="15" customHeight="1" x14ac:dyDescent="0.3">
      <c r="A314" s="260">
        <v>518580</v>
      </c>
      <c r="B314" s="261" t="s">
        <v>1440</v>
      </c>
      <c r="C314" s="261" t="s">
        <v>1441</v>
      </c>
      <c r="D314" s="261" t="s">
        <v>460</v>
      </c>
      <c r="E314" s="261" t="s">
        <v>116</v>
      </c>
      <c r="F314" s="262">
        <v>31141</v>
      </c>
      <c r="G314" s="261" t="s">
        <v>136</v>
      </c>
      <c r="H314" s="261" t="s">
        <v>677</v>
      </c>
      <c r="I314" s="257" t="s">
        <v>553</v>
      </c>
      <c r="J314" s="249" t="s">
        <v>724</v>
      </c>
      <c r="K314" s="257" t="s">
        <v>3258</v>
      </c>
      <c r="L314" s="261"/>
      <c r="M314" s="257"/>
      <c r="N314" s="249" t="s">
        <v>3258</v>
      </c>
      <c r="O314" s="259" t="s">
        <v>3258</v>
      </c>
      <c r="P314" s="256">
        <v>0</v>
      </c>
      <c r="Q314" s="261" t="s">
        <v>3258</v>
      </c>
      <c r="R314" s="261" t="s">
        <v>4289</v>
      </c>
      <c r="S314" s="261" t="s">
        <v>4290</v>
      </c>
      <c r="T314" s="261" t="s">
        <v>2265</v>
      </c>
      <c r="U314" s="261" t="s">
        <v>2259</v>
      </c>
      <c r="V314" s="261" t="s">
        <v>3258</v>
      </c>
      <c r="W314" s="261" t="s">
        <v>3258</v>
      </c>
      <c r="X314" s="261" t="s">
        <v>3258</v>
      </c>
      <c r="Y314" s="261" t="s">
        <v>3258</v>
      </c>
      <c r="Z314" s="261" t="s">
        <v>3258</v>
      </c>
      <c r="AA314" s="261" t="s">
        <v>3258</v>
      </c>
      <c r="AB314" s="261" t="s">
        <v>3258</v>
      </c>
      <c r="AC314" s="261" t="s">
        <v>3258</v>
      </c>
      <c r="AD314" s="261"/>
      <c r="AE314" s="245"/>
      <c r="AF314" s="261" t="s">
        <v>3258</v>
      </c>
      <c r="AG314" s="261" t="s">
        <v>3258</v>
      </c>
      <c r="AH314" s="261" t="s">
        <v>3258</v>
      </c>
      <c r="AI314" s="249"/>
    </row>
    <row r="315" spans="1:35" ht="15" customHeight="1" x14ac:dyDescent="0.3">
      <c r="A315" s="260">
        <v>518584</v>
      </c>
      <c r="B315" s="261" t="s">
        <v>2159</v>
      </c>
      <c r="C315" s="261" t="s">
        <v>76</v>
      </c>
      <c r="D315" s="261" t="s">
        <v>625</v>
      </c>
      <c r="E315" s="261" t="s">
        <v>116</v>
      </c>
      <c r="F315" s="262">
        <v>34895</v>
      </c>
      <c r="G315" s="261" t="s">
        <v>136</v>
      </c>
      <c r="H315" s="261" t="s">
        <v>677</v>
      </c>
      <c r="I315" s="257" t="s">
        <v>553</v>
      </c>
      <c r="J315" s="261" t="s">
        <v>724</v>
      </c>
      <c r="K315" s="261"/>
      <c r="L315" s="249"/>
      <c r="M315" s="257"/>
      <c r="N315" s="249" t="s">
        <v>3258</v>
      </c>
      <c r="O315" s="259" t="s">
        <v>3258</v>
      </c>
      <c r="P315" s="256">
        <v>0</v>
      </c>
      <c r="Q315" s="261" t="s">
        <v>3258</v>
      </c>
      <c r="R315" s="261" t="s">
        <v>4326</v>
      </c>
      <c r="S315" s="261" t="s">
        <v>2531</v>
      </c>
      <c r="T315" s="261" t="s">
        <v>2450</v>
      </c>
      <c r="U315" s="261" t="s">
        <v>2259</v>
      </c>
      <c r="V315" s="261" t="s">
        <v>3258</v>
      </c>
      <c r="W315" s="261" t="s">
        <v>3258</v>
      </c>
      <c r="X315" s="261" t="s">
        <v>3258</v>
      </c>
      <c r="Y315" s="261" t="s">
        <v>3258</v>
      </c>
      <c r="Z315" s="261" t="s">
        <v>3258</v>
      </c>
      <c r="AA315" s="261" t="s">
        <v>3258</v>
      </c>
      <c r="AB315" s="261" t="s">
        <v>3258</v>
      </c>
      <c r="AC315" s="261" t="s">
        <v>3258</v>
      </c>
      <c r="AD315" s="261"/>
      <c r="AE315" s="246"/>
      <c r="AF315" s="261" t="s">
        <v>3258</v>
      </c>
      <c r="AG315" s="261" t="s">
        <v>3258</v>
      </c>
      <c r="AH315" s="261" t="s">
        <v>3258</v>
      </c>
      <c r="AI315" s="249"/>
    </row>
    <row r="316" spans="1:35" ht="15" customHeight="1" x14ac:dyDescent="0.3">
      <c r="A316" s="260">
        <v>518586</v>
      </c>
      <c r="B316" s="261" t="s">
        <v>1695</v>
      </c>
      <c r="C316" s="261" t="s">
        <v>272</v>
      </c>
      <c r="D316" s="261" t="s">
        <v>1439</v>
      </c>
      <c r="E316" s="261" t="s">
        <v>116</v>
      </c>
      <c r="F316" s="262">
        <v>35737</v>
      </c>
      <c r="G316" s="261" t="s">
        <v>136</v>
      </c>
      <c r="H316" s="261" t="s">
        <v>677</v>
      </c>
      <c r="I316" s="257" t="s">
        <v>553</v>
      </c>
      <c r="J316" s="261" t="s">
        <v>139</v>
      </c>
      <c r="K316" s="265"/>
      <c r="L316" s="249"/>
      <c r="M316" s="257"/>
      <c r="N316" s="249" t="s">
        <v>3258</v>
      </c>
      <c r="O316" s="259" t="s">
        <v>3258</v>
      </c>
      <c r="P316" s="256">
        <v>0</v>
      </c>
      <c r="Q316" s="261" t="s">
        <v>3258</v>
      </c>
      <c r="R316" s="261" t="s">
        <v>3348</v>
      </c>
      <c r="S316" s="261" t="s">
        <v>3349</v>
      </c>
      <c r="T316" s="261" t="s">
        <v>2503</v>
      </c>
      <c r="U316" s="261" t="s">
        <v>2266</v>
      </c>
      <c r="V316" s="261" t="s">
        <v>3258</v>
      </c>
      <c r="W316" s="261" t="s">
        <v>3258</v>
      </c>
      <c r="X316" s="261" t="s">
        <v>3258</v>
      </c>
      <c r="Y316" s="261" t="s">
        <v>3258</v>
      </c>
      <c r="Z316" s="261" t="s">
        <v>3258</v>
      </c>
      <c r="AA316" s="261" t="s">
        <v>3258</v>
      </c>
      <c r="AB316" s="261" t="s">
        <v>3258</v>
      </c>
      <c r="AC316" s="261" t="s">
        <v>3258</v>
      </c>
      <c r="AD316" s="261"/>
      <c r="AE316" s="245"/>
      <c r="AF316" s="261" t="s">
        <v>3258</v>
      </c>
      <c r="AG316" s="261" t="s">
        <v>3258</v>
      </c>
      <c r="AH316" s="261" t="s">
        <v>3258</v>
      </c>
      <c r="AI316" s="249"/>
    </row>
    <row r="317" spans="1:35" ht="15" customHeight="1" x14ac:dyDescent="0.3">
      <c r="A317" s="260">
        <v>518592</v>
      </c>
      <c r="B317" s="261" t="s">
        <v>942</v>
      </c>
      <c r="C317" s="261" t="s">
        <v>397</v>
      </c>
      <c r="D317" s="261" t="s">
        <v>518</v>
      </c>
      <c r="E317" s="261" t="s">
        <v>116</v>
      </c>
      <c r="F317" s="262">
        <v>35756</v>
      </c>
      <c r="G317" s="261" t="s">
        <v>147</v>
      </c>
      <c r="H317" s="261" t="s">
        <v>677</v>
      </c>
      <c r="I317" s="257" t="s">
        <v>553</v>
      </c>
      <c r="J317" s="261" t="s">
        <v>139</v>
      </c>
      <c r="L317" s="261" t="s">
        <v>147</v>
      </c>
      <c r="M317" s="257"/>
      <c r="N317" s="249" t="s">
        <v>3258</v>
      </c>
      <c r="O317" s="259" t="s">
        <v>3258</v>
      </c>
      <c r="P317" s="256">
        <v>0</v>
      </c>
      <c r="Q317" s="261" t="s">
        <v>3258</v>
      </c>
      <c r="R317" s="261" t="s">
        <v>3657</v>
      </c>
      <c r="S317" s="261" t="s">
        <v>3658</v>
      </c>
      <c r="T317" s="261" t="s">
        <v>2896</v>
      </c>
      <c r="U317" s="261" t="s">
        <v>2277</v>
      </c>
      <c r="V317" s="261" t="s">
        <v>3258</v>
      </c>
      <c r="W317" s="261" t="s">
        <v>3258</v>
      </c>
      <c r="X317" s="261" t="s">
        <v>3258</v>
      </c>
      <c r="Y317" s="261" t="s">
        <v>3258</v>
      </c>
      <c r="Z317" s="261" t="s">
        <v>3258</v>
      </c>
      <c r="AA317" s="261" t="s">
        <v>3258</v>
      </c>
      <c r="AB317" s="261" t="s">
        <v>3258</v>
      </c>
      <c r="AC317" s="261" t="s">
        <v>3258</v>
      </c>
      <c r="AD317" s="261"/>
      <c r="AE317" s="245"/>
      <c r="AF317" s="261" t="s">
        <v>3258</v>
      </c>
      <c r="AG317" s="261" t="s">
        <v>3258</v>
      </c>
      <c r="AH317" s="261" t="s">
        <v>3258</v>
      </c>
      <c r="AI317" s="249"/>
    </row>
    <row r="318" spans="1:35" ht="15" customHeight="1" x14ac:dyDescent="0.3">
      <c r="A318" s="260">
        <v>518594</v>
      </c>
      <c r="B318" s="261" t="s">
        <v>943</v>
      </c>
      <c r="C318" s="261" t="s">
        <v>832</v>
      </c>
      <c r="D318" s="261" t="s">
        <v>433</v>
      </c>
      <c r="E318" s="261" t="s">
        <v>116</v>
      </c>
      <c r="F318" s="262">
        <v>26883</v>
      </c>
      <c r="G318" s="261" t="s">
        <v>136</v>
      </c>
      <c r="H318" s="261" t="s">
        <v>677</v>
      </c>
      <c r="I318" s="257" t="s">
        <v>553</v>
      </c>
      <c r="J318" s="261" t="s">
        <v>139</v>
      </c>
      <c r="K318" s="257" t="s">
        <v>3258</v>
      </c>
      <c r="L318" s="261"/>
      <c r="M318" s="257"/>
      <c r="N318" s="249" t="s">
        <v>3258</v>
      </c>
      <c r="O318" s="259" t="s">
        <v>3258</v>
      </c>
      <c r="P318" s="256">
        <v>0</v>
      </c>
      <c r="Q318" s="261" t="s">
        <v>3258</v>
      </c>
      <c r="R318" s="261" t="s">
        <v>3659</v>
      </c>
      <c r="S318" s="261" t="s">
        <v>3660</v>
      </c>
      <c r="T318" s="261" t="s">
        <v>2745</v>
      </c>
      <c r="U318" s="261" t="s">
        <v>2259</v>
      </c>
      <c r="V318" s="261" t="s">
        <v>3258</v>
      </c>
      <c r="W318" s="261" t="s">
        <v>3258</v>
      </c>
      <c r="X318" s="261" t="s">
        <v>3258</v>
      </c>
      <c r="Y318" s="261" t="s">
        <v>3258</v>
      </c>
      <c r="Z318" s="261" t="s">
        <v>3258</v>
      </c>
      <c r="AA318" s="261" t="s">
        <v>3258</v>
      </c>
      <c r="AB318" s="261" t="s">
        <v>3258</v>
      </c>
      <c r="AC318" s="261" t="s">
        <v>3258</v>
      </c>
      <c r="AD318" s="261"/>
      <c r="AE318" s="245"/>
      <c r="AF318" s="261" t="s">
        <v>3258</v>
      </c>
      <c r="AG318" s="261" t="s">
        <v>3258</v>
      </c>
      <c r="AH318" s="261" t="s">
        <v>3258</v>
      </c>
      <c r="AI318" s="249"/>
    </row>
    <row r="319" spans="1:35" ht="15" customHeight="1" x14ac:dyDescent="0.3">
      <c r="A319" s="255">
        <v>518602</v>
      </c>
      <c r="B319" s="256" t="s">
        <v>944</v>
      </c>
      <c r="C319" s="256" t="s">
        <v>849</v>
      </c>
      <c r="D319" s="256" t="s">
        <v>945</v>
      </c>
      <c r="E319" s="256" t="s">
        <v>116</v>
      </c>
      <c r="F319" s="256" t="s">
        <v>5095</v>
      </c>
      <c r="G319" s="256" t="s">
        <v>136</v>
      </c>
      <c r="H319" s="256" t="s">
        <v>677</v>
      </c>
      <c r="I319" s="257" t="s">
        <v>553</v>
      </c>
      <c r="J319" s="256" t="s">
        <v>724</v>
      </c>
      <c r="K319" s="256" t="s">
        <v>5091</v>
      </c>
      <c r="L319" s="256" t="s">
        <v>136</v>
      </c>
      <c r="N319" s="249" t="s">
        <v>3258</v>
      </c>
      <c r="O319" s="259" t="s">
        <v>3258</v>
      </c>
      <c r="P319" s="256">
        <v>0</v>
      </c>
      <c r="Q319" s="256" t="s">
        <v>3258</v>
      </c>
      <c r="R319" s="256" t="s">
        <v>4631</v>
      </c>
      <c r="S319" s="256" t="s">
        <v>2524</v>
      </c>
      <c r="T319" s="256" t="s">
        <v>4632</v>
      </c>
      <c r="U319" s="256" t="s">
        <v>2259</v>
      </c>
      <c r="V319" s="256" t="s">
        <v>3258</v>
      </c>
      <c r="W319" s="256" t="s">
        <v>3258</v>
      </c>
      <c r="X319" s="256" t="s">
        <v>3258</v>
      </c>
      <c r="Y319" s="256" t="s">
        <v>3258</v>
      </c>
      <c r="Z319" s="256" t="s">
        <v>3258</v>
      </c>
      <c r="AA319" s="256" t="s">
        <v>3258</v>
      </c>
      <c r="AB319" s="256" t="s">
        <v>3258</v>
      </c>
      <c r="AC319" s="256" t="s">
        <v>3258</v>
      </c>
      <c r="AD319" s="256"/>
      <c r="AE319" s="245"/>
      <c r="AF319" s="256" t="s">
        <v>3258</v>
      </c>
      <c r="AG319" s="256" t="s">
        <v>3258</v>
      </c>
      <c r="AH319" s="256" t="s">
        <v>2253</v>
      </c>
      <c r="AI319" s="249"/>
    </row>
    <row r="320" spans="1:35" ht="15" customHeight="1" x14ac:dyDescent="0.3">
      <c r="A320" s="260">
        <v>518608</v>
      </c>
      <c r="B320" s="261" t="s">
        <v>1175</v>
      </c>
      <c r="C320" s="261" t="s">
        <v>1176</v>
      </c>
      <c r="D320" s="261" t="s">
        <v>350</v>
      </c>
      <c r="E320" s="261" t="s">
        <v>116</v>
      </c>
      <c r="F320" s="262">
        <v>33750</v>
      </c>
      <c r="G320" s="261" t="s">
        <v>136</v>
      </c>
      <c r="H320" s="261" t="s">
        <v>677</v>
      </c>
      <c r="I320" s="257" t="s">
        <v>553</v>
      </c>
      <c r="J320" s="261" t="s">
        <v>139</v>
      </c>
      <c r="K320" s="261" t="s">
        <v>3258</v>
      </c>
      <c r="L320" s="261"/>
      <c r="M320" s="257"/>
      <c r="N320" s="249" t="s">
        <v>3258</v>
      </c>
      <c r="O320" s="259" t="s">
        <v>3258</v>
      </c>
      <c r="P320" s="256">
        <v>0</v>
      </c>
      <c r="Q320" s="261" t="s">
        <v>3258</v>
      </c>
      <c r="R320" s="261" t="s">
        <v>3661</v>
      </c>
      <c r="S320" s="261" t="s">
        <v>3662</v>
      </c>
      <c r="T320" s="261" t="s">
        <v>2388</v>
      </c>
      <c r="U320" s="261" t="s">
        <v>2259</v>
      </c>
      <c r="V320" s="261" t="s">
        <v>3258</v>
      </c>
      <c r="W320" s="261" t="s">
        <v>3258</v>
      </c>
      <c r="X320" s="261" t="s">
        <v>3258</v>
      </c>
      <c r="Y320" s="261" t="s">
        <v>3258</v>
      </c>
      <c r="Z320" s="261" t="s">
        <v>3258</v>
      </c>
      <c r="AA320" s="261" t="s">
        <v>3258</v>
      </c>
      <c r="AB320" s="261" t="s">
        <v>3258</v>
      </c>
      <c r="AC320" s="261" t="s">
        <v>3258</v>
      </c>
      <c r="AD320" s="261"/>
      <c r="AE320" s="245"/>
      <c r="AF320" s="261" t="s">
        <v>3258</v>
      </c>
      <c r="AG320" s="261" t="s">
        <v>3258</v>
      </c>
      <c r="AH320" s="261" t="s">
        <v>3258</v>
      </c>
      <c r="AI320" s="249" t="s">
        <v>2253</v>
      </c>
    </row>
    <row r="321" spans="1:35" ht="15" customHeight="1" x14ac:dyDescent="0.3">
      <c r="A321" s="260">
        <v>518615</v>
      </c>
      <c r="B321" s="261" t="s">
        <v>809</v>
      </c>
      <c r="C321" s="261" t="s">
        <v>576</v>
      </c>
      <c r="D321" s="261" t="s">
        <v>360</v>
      </c>
      <c r="E321" s="261" t="s">
        <v>116</v>
      </c>
      <c r="F321" s="262">
        <v>35431</v>
      </c>
      <c r="G321" s="261" t="s">
        <v>136</v>
      </c>
      <c r="H321" s="261" t="s">
        <v>677</v>
      </c>
      <c r="I321" s="257" t="s">
        <v>553</v>
      </c>
      <c r="J321" s="261" t="s">
        <v>139</v>
      </c>
      <c r="K321" s="257"/>
      <c r="L321" s="249"/>
      <c r="M321" s="257"/>
      <c r="N321" s="249" t="s">
        <v>3258</v>
      </c>
      <c r="O321" s="259" t="s">
        <v>3258</v>
      </c>
      <c r="P321" s="256">
        <v>0</v>
      </c>
      <c r="Q321" s="261" t="s">
        <v>3258</v>
      </c>
      <c r="R321" s="261" t="s">
        <v>3663</v>
      </c>
      <c r="S321" s="261" t="s">
        <v>3289</v>
      </c>
      <c r="T321" s="261" t="s">
        <v>2708</v>
      </c>
      <c r="U321" s="261" t="s">
        <v>2322</v>
      </c>
      <c r="V321" s="261" t="s">
        <v>3258</v>
      </c>
      <c r="W321" s="261" t="s">
        <v>3258</v>
      </c>
      <c r="X321" s="261" t="s">
        <v>3258</v>
      </c>
      <c r="Y321" s="261" t="s">
        <v>3258</v>
      </c>
      <c r="Z321" s="261" t="s">
        <v>3258</v>
      </c>
      <c r="AA321" s="261" t="s">
        <v>3258</v>
      </c>
      <c r="AB321" s="261" t="s">
        <v>3258</v>
      </c>
      <c r="AC321" s="261" t="s">
        <v>3258</v>
      </c>
      <c r="AD321" s="261"/>
      <c r="AE321" s="245"/>
      <c r="AF321" s="261" t="s">
        <v>3258</v>
      </c>
      <c r="AG321" s="261" t="s">
        <v>3258</v>
      </c>
      <c r="AH321" s="261" t="s">
        <v>3258</v>
      </c>
      <c r="AI321" s="249"/>
    </row>
    <row r="322" spans="1:35" ht="15" customHeight="1" x14ac:dyDescent="0.3">
      <c r="A322" s="255">
        <v>518625</v>
      </c>
      <c r="B322" s="256" t="s">
        <v>946</v>
      </c>
      <c r="C322" s="256" t="s">
        <v>90</v>
      </c>
      <c r="D322" s="256" t="s">
        <v>511</v>
      </c>
      <c r="E322" s="256" t="s">
        <v>116</v>
      </c>
      <c r="F322" s="256" t="s">
        <v>5116</v>
      </c>
      <c r="G322" s="256" t="s">
        <v>136</v>
      </c>
      <c r="H322" s="256" t="s">
        <v>677</v>
      </c>
      <c r="I322" s="257" t="s">
        <v>553</v>
      </c>
      <c r="J322" s="256" t="s">
        <v>139</v>
      </c>
      <c r="K322" s="258" t="s">
        <v>5115</v>
      </c>
      <c r="L322" s="256" t="s">
        <v>146</v>
      </c>
      <c r="N322" s="249" t="s">
        <v>3258</v>
      </c>
      <c r="O322" s="259" t="s">
        <v>3258</v>
      </c>
      <c r="P322" s="256">
        <v>0</v>
      </c>
      <c r="Q322" s="256" t="s">
        <v>3258</v>
      </c>
      <c r="R322" s="256" t="s">
        <v>3664</v>
      </c>
      <c r="S322" s="256" t="s">
        <v>3665</v>
      </c>
      <c r="T322" s="256" t="s">
        <v>2615</v>
      </c>
      <c r="U322" s="256" t="s">
        <v>2306</v>
      </c>
      <c r="V322" s="256" t="s">
        <v>3258</v>
      </c>
      <c r="W322" s="256" t="s">
        <v>3258</v>
      </c>
      <c r="X322" s="256" t="s">
        <v>3258</v>
      </c>
      <c r="Y322" s="256" t="s">
        <v>3258</v>
      </c>
      <c r="Z322" s="256" t="s">
        <v>3258</v>
      </c>
      <c r="AA322" s="256" t="s">
        <v>3258</v>
      </c>
      <c r="AB322" s="256" t="s">
        <v>3258</v>
      </c>
      <c r="AC322" s="256" t="s">
        <v>3258</v>
      </c>
      <c r="AD322" s="256"/>
      <c r="AE322" s="245"/>
      <c r="AF322" s="256" t="s">
        <v>3258</v>
      </c>
      <c r="AG322" s="256" t="s">
        <v>3258</v>
      </c>
      <c r="AH322" s="256" t="s">
        <v>2253</v>
      </c>
      <c r="AI322" s="249" t="s">
        <v>2253</v>
      </c>
    </row>
    <row r="323" spans="1:35" ht="15" customHeight="1" x14ac:dyDescent="0.3">
      <c r="A323" s="260">
        <v>518627</v>
      </c>
      <c r="B323" s="261" t="s">
        <v>1751</v>
      </c>
      <c r="C323" s="261" t="s">
        <v>300</v>
      </c>
      <c r="D323" s="261" t="s">
        <v>360</v>
      </c>
      <c r="E323" s="261" t="s">
        <v>116</v>
      </c>
      <c r="F323" s="262">
        <v>32390</v>
      </c>
      <c r="G323" s="261" t="s">
        <v>147</v>
      </c>
      <c r="H323" s="261" t="s">
        <v>677</v>
      </c>
      <c r="I323" s="257" t="s">
        <v>553</v>
      </c>
      <c r="J323" s="261" t="s">
        <v>139</v>
      </c>
      <c r="K323" s="257"/>
      <c r="L323" s="256" t="s">
        <v>147</v>
      </c>
      <c r="M323" s="257"/>
      <c r="N323" s="249" t="s">
        <v>3258</v>
      </c>
      <c r="O323" s="259" t="s">
        <v>3258</v>
      </c>
      <c r="P323" s="256">
        <v>0</v>
      </c>
      <c r="Q323" s="261" t="s">
        <v>3258</v>
      </c>
      <c r="R323" s="261" t="s">
        <v>3666</v>
      </c>
      <c r="S323" s="261" t="s">
        <v>3545</v>
      </c>
      <c r="T323" s="261" t="s">
        <v>2440</v>
      </c>
      <c r="U323" s="261" t="s">
        <v>2277</v>
      </c>
      <c r="V323" s="261" t="s">
        <v>3258</v>
      </c>
      <c r="W323" s="261" t="s">
        <v>3258</v>
      </c>
      <c r="X323" s="261" t="s">
        <v>3258</v>
      </c>
      <c r="Y323" s="261" t="s">
        <v>3258</v>
      </c>
      <c r="Z323" s="261" t="s">
        <v>3258</v>
      </c>
      <c r="AA323" s="261" t="s">
        <v>3258</v>
      </c>
      <c r="AB323" s="261" t="s">
        <v>3258</v>
      </c>
      <c r="AC323" s="261" t="s">
        <v>3258</v>
      </c>
      <c r="AD323" s="261"/>
      <c r="AE323" s="245"/>
      <c r="AF323" s="261" t="s">
        <v>3258</v>
      </c>
      <c r="AG323" s="261" t="s">
        <v>3258</v>
      </c>
      <c r="AH323" s="261" t="s">
        <v>3258</v>
      </c>
      <c r="AI323" s="249"/>
    </row>
    <row r="324" spans="1:35" ht="15" customHeight="1" x14ac:dyDescent="0.3">
      <c r="A324" s="260">
        <v>518628</v>
      </c>
      <c r="B324" s="261" t="s">
        <v>2160</v>
      </c>
      <c r="C324" s="261" t="s">
        <v>1770</v>
      </c>
      <c r="D324" s="261" t="s">
        <v>586</v>
      </c>
      <c r="E324" s="261" t="s">
        <v>116</v>
      </c>
      <c r="F324" s="262">
        <v>35460</v>
      </c>
      <c r="G324" s="261" t="s">
        <v>152</v>
      </c>
      <c r="H324" s="261" t="s">
        <v>677</v>
      </c>
      <c r="I324" s="257" t="s">
        <v>553</v>
      </c>
      <c r="J324" s="261" t="s">
        <v>139</v>
      </c>
      <c r="K324" s="257"/>
      <c r="L324" s="256" t="s">
        <v>151</v>
      </c>
      <c r="M324" s="257"/>
      <c r="N324" s="249" t="s">
        <v>3258</v>
      </c>
      <c r="O324" s="259" t="s">
        <v>3258</v>
      </c>
      <c r="P324" s="256">
        <v>0</v>
      </c>
      <c r="Q324" s="261" t="s">
        <v>3258</v>
      </c>
      <c r="R324" s="261" t="s">
        <v>4633</v>
      </c>
      <c r="S324" s="261" t="s">
        <v>3519</v>
      </c>
      <c r="T324" s="261" t="s">
        <v>2644</v>
      </c>
      <c r="U324" s="261" t="s">
        <v>2298</v>
      </c>
      <c r="V324" s="261" t="s">
        <v>3258</v>
      </c>
      <c r="W324" s="261" t="s">
        <v>3258</v>
      </c>
      <c r="X324" s="261" t="s">
        <v>3258</v>
      </c>
      <c r="Y324" s="261" t="s">
        <v>3258</v>
      </c>
      <c r="Z324" s="261" t="s">
        <v>3258</v>
      </c>
      <c r="AA324" s="261" t="s">
        <v>3258</v>
      </c>
      <c r="AB324" s="261" t="s">
        <v>3258</v>
      </c>
      <c r="AC324" s="261" t="s">
        <v>3258</v>
      </c>
      <c r="AD324" s="261"/>
      <c r="AE324" s="245"/>
      <c r="AF324" s="261" t="s">
        <v>3258</v>
      </c>
      <c r="AG324" s="261" t="s">
        <v>3258</v>
      </c>
      <c r="AH324" s="261" t="s">
        <v>3258</v>
      </c>
      <c r="AI324" s="249"/>
    </row>
    <row r="325" spans="1:35" ht="15" customHeight="1" x14ac:dyDescent="0.3">
      <c r="A325" s="260">
        <v>518633</v>
      </c>
      <c r="B325" s="261" t="s">
        <v>947</v>
      </c>
      <c r="C325" s="261" t="s">
        <v>66</v>
      </c>
      <c r="D325" s="261" t="s">
        <v>435</v>
      </c>
      <c r="E325" s="261" t="s">
        <v>116</v>
      </c>
      <c r="F325" s="262">
        <v>35799</v>
      </c>
      <c r="G325" s="261" t="s">
        <v>136</v>
      </c>
      <c r="H325" s="261" t="s">
        <v>677</v>
      </c>
      <c r="I325" s="257" t="s">
        <v>553</v>
      </c>
      <c r="J325" s="249" t="s">
        <v>724</v>
      </c>
      <c r="K325" s="257" t="s">
        <v>3258</v>
      </c>
      <c r="L325" s="261"/>
      <c r="M325" s="257"/>
      <c r="N325" s="249" t="s">
        <v>3258</v>
      </c>
      <c r="O325" s="259" t="s">
        <v>3258</v>
      </c>
      <c r="P325" s="256">
        <v>0</v>
      </c>
      <c r="Q325" s="261" t="s">
        <v>3258</v>
      </c>
      <c r="R325" s="261" t="s">
        <v>4634</v>
      </c>
      <c r="S325" s="261" t="s">
        <v>3295</v>
      </c>
      <c r="T325" s="261" t="s">
        <v>2562</v>
      </c>
      <c r="U325" s="261" t="s">
        <v>2306</v>
      </c>
      <c r="V325" s="261" t="s">
        <v>3258</v>
      </c>
      <c r="W325" s="261" t="s">
        <v>3258</v>
      </c>
      <c r="X325" s="261" t="s">
        <v>3258</v>
      </c>
      <c r="Y325" s="261" t="s">
        <v>3258</v>
      </c>
      <c r="Z325" s="261" t="s">
        <v>3258</v>
      </c>
      <c r="AA325" s="261" t="s">
        <v>3258</v>
      </c>
      <c r="AB325" s="261" t="s">
        <v>3258</v>
      </c>
      <c r="AC325" s="261" t="s">
        <v>3258</v>
      </c>
      <c r="AD325" s="261"/>
      <c r="AE325" s="245"/>
      <c r="AF325" s="261" t="s">
        <v>3258</v>
      </c>
      <c r="AG325" s="261" t="s">
        <v>3258</v>
      </c>
      <c r="AH325" s="261" t="s">
        <v>3258</v>
      </c>
      <c r="AI325" s="249" t="s">
        <v>2253</v>
      </c>
    </row>
    <row r="326" spans="1:35" ht="15" customHeight="1" x14ac:dyDescent="0.3">
      <c r="A326" s="260">
        <v>518637</v>
      </c>
      <c r="B326" s="261" t="s">
        <v>1177</v>
      </c>
      <c r="C326" s="261" t="s">
        <v>349</v>
      </c>
      <c r="D326" s="261" t="s">
        <v>550</v>
      </c>
      <c r="E326" s="261" t="s">
        <v>116</v>
      </c>
      <c r="F326" s="262">
        <v>33248</v>
      </c>
      <c r="G326" s="261" t="s">
        <v>2304</v>
      </c>
      <c r="H326" s="261" t="s">
        <v>677</v>
      </c>
      <c r="I326" s="257" t="s">
        <v>553</v>
      </c>
      <c r="J326" s="261" t="s">
        <v>139</v>
      </c>
      <c r="K326" s="268">
        <v>2009</v>
      </c>
      <c r="L326" s="249"/>
      <c r="M326" s="257"/>
      <c r="N326" s="249" t="s">
        <v>3258</v>
      </c>
      <c r="O326" s="259" t="s">
        <v>3258</v>
      </c>
      <c r="P326" s="256">
        <v>0</v>
      </c>
      <c r="Q326" s="261" t="s">
        <v>3258</v>
      </c>
      <c r="R326" s="261" t="s">
        <v>3667</v>
      </c>
      <c r="S326" s="261" t="s">
        <v>3668</v>
      </c>
      <c r="T326" s="261" t="s">
        <v>2568</v>
      </c>
      <c r="U326" s="261" t="s">
        <v>2259</v>
      </c>
      <c r="V326" s="261" t="s">
        <v>3258</v>
      </c>
      <c r="W326" s="261" t="s">
        <v>3258</v>
      </c>
      <c r="X326" s="261" t="s">
        <v>3258</v>
      </c>
      <c r="Y326" s="261" t="s">
        <v>3258</v>
      </c>
      <c r="Z326" s="261" t="s">
        <v>3258</v>
      </c>
      <c r="AA326" s="261" t="s">
        <v>3258</v>
      </c>
      <c r="AB326" s="261" t="s">
        <v>3258</v>
      </c>
      <c r="AC326" s="261" t="s">
        <v>3258</v>
      </c>
      <c r="AD326" s="261"/>
      <c r="AE326" s="246"/>
      <c r="AF326" s="261"/>
      <c r="AG326" s="261"/>
      <c r="AH326" s="261" t="s">
        <v>3258</v>
      </c>
      <c r="AI326" s="249"/>
    </row>
    <row r="327" spans="1:35" ht="15" customHeight="1" x14ac:dyDescent="0.3">
      <c r="A327" s="260">
        <v>518638</v>
      </c>
      <c r="B327" s="261" t="s">
        <v>1752</v>
      </c>
      <c r="C327" s="261" t="s">
        <v>739</v>
      </c>
      <c r="D327" s="261" t="s">
        <v>516</v>
      </c>
      <c r="E327" s="261" t="s">
        <v>116</v>
      </c>
      <c r="F327" s="262">
        <v>34526</v>
      </c>
      <c r="G327" s="261" t="s">
        <v>136</v>
      </c>
      <c r="H327" s="261" t="s">
        <v>677</v>
      </c>
      <c r="I327" s="257" t="s">
        <v>553</v>
      </c>
      <c r="J327" s="261" t="s">
        <v>139</v>
      </c>
      <c r="K327" s="257" t="s">
        <v>3258</v>
      </c>
      <c r="L327" s="261"/>
      <c r="M327" s="257"/>
      <c r="N327" s="249" t="s">
        <v>3258</v>
      </c>
      <c r="O327" s="259" t="s">
        <v>3258</v>
      </c>
      <c r="P327" s="256">
        <v>0</v>
      </c>
      <c r="Q327" s="261" t="s">
        <v>3258</v>
      </c>
      <c r="R327" s="261" t="s">
        <v>3669</v>
      </c>
      <c r="S327" s="261" t="s">
        <v>3157</v>
      </c>
      <c r="T327" s="261" t="s">
        <v>2856</v>
      </c>
      <c r="U327" s="261" t="s">
        <v>2259</v>
      </c>
      <c r="V327" s="261" t="s">
        <v>3258</v>
      </c>
      <c r="W327" s="261" t="s">
        <v>3258</v>
      </c>
      <c r="X327" s="261" t="s">
        <v>3258</v>
      </c>
      <c r="Y327" s="261" t="s">
        <v>3258</v>
      </c>
      <c r="Z327" s="261" t="s">
        <v>3258</v>
      </c>
      <c r="AA327" s="261" t="s">
        <v>3258</v>
      </c>
      <c r="AB327" s="261" t="s">
        <v>3258</v>
      </c>
      <c r="AC327" s="261" t="s">
        <v>3258</v>
      </c>
      <c r="AD327" s="261"/>
      <c r="AE327" s="245"/>
      <c r="AF327" s="261" t="s">
        <v>3258</v>
      </c>
      <c r="AG327" s="261" t="s">
        <v>3258</v>
      </c>
      <c r="AH327" s="261" t="s">
        <v>3258</v>
      </c>
      <c r="AI327" s="249"/>
    </row>
    <row r="328" spans="1:35" ht="15" customHeight="1" x14ac:dyDescent="0.3">
      <c r="A328" s="260">
        <v>518692</v>
      </c>
      <c r="B328" s="261" t="s">
        <v>1753</v>
      </c>
      <c r="C328" s="261" t="s">
        <v>83</v>
      </c>
      <c r="D328" s="261" t="s">
        <v>417</v>
      </c>
      <c r="E328" s="261" t="s">
        <v>116</v>
      </c>
      <c r="F328" s="262">
        <v>34716</v>
      </c>
      <c r="G328" s="261" t="s">
        <v>2665</v>
      </c>
      <c r="H328" s="261" t="s">
        <v>677</v>
      </c>
      <c r="I328" s="257" t="s">
        <v>553</v>
      </c>
      <c r="J328" s="261" t="s">
        <v>139</v>
      </c>
      <c r="L328" s="261" t="s">
        <v>151</v>
      </c>
      <c r="M328" s="257"/>
      <c r="N328" s="249" t="s">
        <v>3258</v>
      </c>
      <c r="O328" s="259" t="s">
        <v>3258</v>
      </c>
      <c r="P328" s="256">
        <v>0</v>
      </c>
      <c r="Q328" s="261" t="s">
        <v>3258</v>
      </c>
      <c r="R328" s="261" t="s">
        <v>3670</v>
      </c>
      <c r="S328" s="261" t="s">
        <v>3289</v>
      </c>
      <c r="T328" s="261" t="s">
        <v>2464</v>
      </c>
      <c r="U328" s="261" t="s">
        <v>2259</v>
      </c>
      <c r="V328" s="261" t="s">
        <v>3258</v>
      </c>
      <c r="W328" s="261" t="s">
        <v>3258</v>
      </c>
      <c r="X328" s="261" t="s">
        <v>3258</v>
      </c>
      <c r="Y328" s="261" t="s">
        <v>3258</v>
      </c>
      <c r="Z328" s="261" t="s">
        <v>3258</v>
      </c>
      <c r="AA328" s="261" t="s">
        <v>3258</v>
      </c>
      <c r="AB328" s="261" t="s">
        <v>3258</v>
      </c>
      <c r="AC328" s="261" t="s">
        <v>3258</v>
      </c>
      <c r="AD328" s="261"/>
      <c r="AE328" s="245"/>
      <c r="AF328" s="261" t="s">
        <v>3258</v>
      </c>
      <c r="AG328" s="261" t="s">
        <v>3258</v>
      </c>
      <c r="AH328" s="261" t="s">
        <v>3258</v>
      </c>
      <c r="AI328" s="249"/>
    </row>
    <row r="329" spans="1:35" ht="15" customHeight="1" x14ac:dyDescent="0.3">
      <c r="A329" s="260">
        <v>518725</v>
      </c>
      <c r="B329" s="261" t="s">
        <v>1754</v>
      </c>
      <c r="C329" s="261" t="s">
        <v>363</v>
      </c>
      <c r="D329" s="261" t="s">
        <v>1465</v>
      </c>
      <c r="E329" s="261" t="s">
        <v>116</v>
      </c>
      <c r="F329" s="262">
        <v>34881</v>
      </c>
      <c r="G329" s="261" t="s">
        <v>2790</v>
      </c>
      <c r="H329" s="261" t="s">
        <v>677</v>
      </c>
      <c r="I329" s="257" t="s">
        <v>553</v>
      </c>
      <c r="J329" s="261" t="s">
        <v>139</v>
      </c>
      <c r="K329" s="257" t="s">
        <v>3258</v>
      </c>
      <c r="L329" s="261"/>
      <c r="M329" s="257"/>
      <c r="N329" s="249" t="s">
        <v>3258</v>
      </c>
      <c r="O329" s="259" t="s">
        <v>3258</v>
      </c>
      <c r="P329" s="256">
        <v>0</v>
      </c>
      <c r="Q329" s="261" t="s">
        <v>3258</v>
      </c>
      <c r="R329" s="261" t="s">
        <v>3671</v>
      </c>
      <c r="S329" s="261" t="s">
        <v>3672</v>
      </c>
      <c r="T329" s="261" t="s">
        <v>2514</v>
      </c>
      <c r="U329" s="261" t="s">
        <v>2897</v>
      </c>
      <c r="V329" s="261" t="s">
        <v>3258</v>
      </c>
      <c r="W329" s="261" t="s">
        <v>3258</v>
      </c>
      <c r="X329" s="261" t="s">
        <v>3258</v>
      </c>
      <c r="Y329" s="261" t="s">
        <v>3258</v>
      </c>
      <c r="Z329" s="261" t="s">
        <v>3258</v>
      </c>
      <c r="AA329" s="261" t="s">
        <v>3258</v>
      </c>
      <c r="AB329" s="261" t="s">
        <v>3258</v>
      </c>
      <c r="AC329" s="261" t="s">
        <v>3258</v>
      </c>
      <c r="AD329" s="261"/>
      <c r="AE329" s="245"/>
      <c r="AF329" s="261" t="s">
        <v>3258</v>
      </c>
      <c r="AG329" s="261" t="s">
        <v>3258</v>
      </c>
      <c r="AH329" s="261" t="s">
        <v>3258</v>
      </c>
      <c r="AI329" s="249"/>
    </row>
    <row r="330" spans="1:35" ht="15" customHeight="1" x14ac:dyDescent="0.3">
      <c r="A330" s="260">
        <v>518727</v>
      </c>
      <c r="B330" s="261" t="s">
        <v>1178</v>
      </c>
      <c r="C330" s="261" t="s">
        <v>370</v>
      </c>
      <c r="D330" s="261" t="s">
        <v>515</v>
      </c>
      <c r="E330" s="261" t="s">
        <v>116</v>
      </c>
      <c r="F330" s="262">
        <v>31444</v>
      </c>
      <c r="G330" s="261" t="s">
        <v>2898</v>
      </c>
      <c r="H330" s="261" t="s">
        <v>677</v>
      </c>
      <c r="I330" s="257" t="s">
        <v>553</v>
      </c>
      <c r="J330" s="261" t="s">
        <v>139</v>
      </c>
      <c r="L330" s="261" t="s">
        <v>150</v>
      </c>
      <c r="M330" s="257"/>
      <c r="N330" s="249" t="s">
        <v>3258</v>
      </c>
      <c r="O330" s="259" t="s">
        <v>3258</v>
      </c>
      <c r="P330" s="256">
        <v>0</v>
      </c>
      <c r="Q330" s="261" t="s">
        <v>3258</v>
      </c>
      <c r="R330" s="261" t="s">
        <v>3673</v>
      </c>
      <c r="S330" s="261" t="s">
        <v>3674</v>
      </c>
      <c r="T330" s="261" t="s">
        <v>2888</v>
      </c>
      <c r="U330" s="261" t="s">
        <v>2899</v>
      </c>
      <c r="V330" s="261"/>
      <c r="W330" s="261"/>
      <c r="X330" s="261"/>
      <c r="Y330" s="261"/>
      <c r="Z330" s="261"/>
      <c r="AA330" s="261"/>
      <c r="AB330" s="261"/>
      <c r="AC330" s="261"/>
      <c r="AD330" s="261"/>
      <c r="AE330" s="246"/>
      <c r="AF330" s="261"/>
      <c r="AG330" s="261"/>
      <c r="AH330" s="261"/>
      <c r="AI330" s="249"/>
    </row>
    <row r="331" spans="1:35" ht="15" customHeight="1" x14ac:dyDescent="0.3">
      <c r="A331" s="260">
        <v>518729</v>
      </c>
      <c r="B331" s="261" t="s">
        <v>1755</v>
      </c>
      <c r="C331" s="261" t="s">
        <v>76</v>
      </c>
      <c r="D331" s="261" t="s">
        <v>529</v>
      </c>
      <c r="E331" s="261" t="s">
        <v>116</v>
      </c>
      <c r="F331" s="262">
        <v>34905</v>
      </c>
      <c r="G331" s="261" t="s">
        <v>2900</v>
      </c>
      <c r="H331" s="261" t="s">
        <v>677</v>
      </c>
      <c r="I331" s="257" t="s">
        <v>553</v>
      </c>
      <c r="J331" s="261" t="s">
        <v>139</v>
      </c>
      <c r="K331" s="257"/>
      <c r="L331" s="256"/>
      <c r="M331" s="257"/>
      <c r="N331" s="249" t="s">
        <v>3258</v>
      </c>
      <c r="O331" s="259" t="s">
        <v>3258</v>
      </c>
      <c r="P331" s="256">
        <v>0</v>
      </c>
      <c r="Q331" s="261" t="s">
        <v>3258</v>
      </c>
      <c r="R331" s="261" t="s">
        <v>3675</v>
      </c>
      <c r="S331" s="261" t="s">
        <v>3288</v>
      </c>
      <c r="T331" s="261" t="s">
        <v>2901</v>
      </c>
      <c r="U331" s="261" t="s">
        <v>2902</v>
      </c>
      <c r="V331" s="261" t="s">
        <v>3258</v>
      </c>
      <c r="W331" s="261" t="s">
        <v>3258</v>
      </c>
      <c r="X331" s="261" t="s">
        <v>3258</v>
      </c>
      <c r="Y331" s="261" t="s">
        <v>3258</v>
      </c>
      <c r="Z331" s="261" t="s">
        <v>3258</v>
      </c>
      <c r="AA331" s="261" t="s">
        <v>3258</v>
      </c>
      <c r="AB331" s="261" t="s">
        <v>3258</v>
      </c>
      <c r="AC331" s="261" t="s">
        <v>3258</v>
      </c>
      <c r="AD331" s="261"/>
      <c r="AE331" s="245"/>
      <c r="AF331" s="261"/>
      <c r="AG331" s="261" t="s">
        <v>3258</v>
      </c>
      <c r="AH331" s="261" t="s">
        <v>3258</v>
      </c>
      <c r="AI331" s="249"/>
    </row>
    <row r="332" spans="1:35" ht="15" customHeight="1" x14ac:dyDescent="0.3">
      <c r="A332" s="255">
        <v>518732</v>
      </c>
      <c r="B332" s="256" t="s">
        <v>2161</v>
      </c>
      <c r="C332" s="256" t="s">
        <v>302</v>
      </c>
      <c r="D332" s="256" t="s">
        <v>635</v>
      </c>
      <c r="E332" s="256" t="s">
        <v>3258</v>
      </c>
      <c r="F332" s="256" t="s">
        <v>3258</v>
      </c>
      <c r="G332" s="256" t="s">
        <v>3258</v>
      </c>
      <c r="H332" s="256"/>
      <c r="I332" s="257" t="s">
        <v>553</v>
      </c>
      <c r="J332" s="249"/>
      <c r="K332" s="256" t="s">
        <v>3258</v>
      </c>
      <c r="L332" s="256" t="s">
        <v>3258</v>
      </c>
      <c r="M332" s="258" t="s">
        <v>3258</v>
      </c>
      <c r="N332" s="249" t="s">
        <v>3258</v>
      </c>
      <c r="O332" s="259" t="s">
        <v>3258</v>
      </c>
      <c r="P332" s="256">
        <v>0</v>
      </c>
      <c r="Q332" s="256" t="s">
        <v>3258</v>
      </c>
      <c r="R332" s="256" t="s">
        <v>3258</v>
      </c>
      <c r="S332" s="256" t="s">
        <v>3258</v>
      </c>
      <c r="T332" s="256" t="s">
        <v>3258</v>
      </c>
      <c r="U332" s="256" t="s">
        <v>3258</v>
      </c>
      <c r="V332" s="256" t="s">
        <v>3258</v>
      </c>
      <c r="W332" s="256" t="s">
        <v>3258</v>
      </c>
      <c r="X332" s="256" t="s">
        <v>3258</v>
      </c>
      <c r="Y332" s="256" t="s">
        <v>3258</v>
      </c>
      <c r="Z332" s="256" t="s">
        <v>3258</v>
      </c>
      <c r="AA332" s="256" t="s">
        <v>3258</v>
      </c>
      <c r="AB332" s="256" t="s">
        <v>3258</v>
      </c>
      <c r="AC332" s="256" t="s">
        <v>3258</v>
      </c>
      <c r="AD332" s="256"/>
      <c r="AE332" s="246"/>
      <c r="AF332" s="256"/>
      <c r="AG332" s="256" t="s">
        <v>2253</v>
      </c>
      <c r="AH332" s="256" t="s">
        <v>2253</v>
      </c>
      <c r="AI332" s="249" t="s">
        <v>2253</v>
      </c>
    </row>
    <row r="333" spans="1:35" ht="15" customHeight="1" x14ac:dyDescent="0.3">
      <c r="A333" s="260">
        <v>518734</v>
      </c>
      <c r="B333" s="261" t="s">
        <v>1179</v>
      </c>
      <c r="C333" s="261" t="s">
        <v>66</v>
      </c>
      <c r="D333" s="261" t="s">
        <v>356</v>
      </c>
      <c r="E333" s="261" t="s">
        <v>116</v>
      </c>
      <c r="F333" s="262">
        <v>34033</v>
      </c>
      <c r="G333" s="261" t="s">
        <v>136</v>
      </c>
      <c r="H333" s="261" t="s">
        <v>677</v>
      </c>
      <c r="I333" s="257" t="s">
        <v>553</v>
      </c>
      <c r="J333" s="261" t="s">
        <v>139</v>
      </c>
      <c r="K333" s="257" t="s">
        <v>3258</v>
      </c>
      <c r="L333" s="261"/>
      <c r="M333" s="257"/>
      <c r="N333" s="249" t="s">
        <v>3258</v>
      </c>
      <c r="O333" s="259" t="s">
        <v>3258</v>
      </c>
      <c r="P333" s="256">
        <v>0</v>
      </c>
      <c r="Q333" s="261" t="s">
        <v>3258</v>
      </c>
      <c r="R333" s="261" t="s">
        <v>3386</v>
      </c>
      <c r="S333" s="261" t="s">
        <v>3269</v>
      </c>
      <c r="T333" s="261" t="s">
        <v>2495</v>
      </c>
      <c r="U333" s="261" t="s">
        <v>2259</v>
      </c>
      <c r="V333" s="261"/>
      <c r="W333" s="261"/>
      <c r="X333" s="261"/>
      <c r="Y333" s="261"/>
      <c r="Z333" s="261"/>
      <c r="AA333" s="261"/>
      <c r="AB333" s="261"/>
      <c r="AC333" s="261"/>
      <c r="AD333" s="261"/>
      <c r="AE333" s="245"/>
      <c r="AF333" s="261"/>
      <c r="AG333" s="261"/>
      <c r="AH333" s="261"/>
      <c r="AI333" s="249"/>
    </row>
    <row r="334" spans="1:35" ht="15" customHeight="1" x14ac:dyDescent="0.3">
      <c r="A334" s="260">
        <v>518739</v>
      </c>
      <c r="B334" s="261" t="s">
        <v>2162</v>
      </c>
      <c r="C334" s="261" t="s">
        <v>230</v>
      </c>
      <c r="D334" s="261" t="s">
        <v>2163</v>
      </c>
      <c r="E334" s="261" t="s">
        <v>116</v>
      </c>
      <c r="F334" s="262">
        <v>31859</v>
      </c>
      <c r="G334" s="261" t="s">
        <v>152</v>
      </c>
      <c r="H334" s="261" t="s">
        <v>677</v>
      </c>
      <c r="I334" s="257" t="s">
        <v>553</v>
      </c>
      <c r="J334" s="261" t="s">
        <v>139</v>
      </c>
      <c r="K334" s="257"/>
      <c r="L334" s="249"/>
      <c r="M334" s="257"/>
      <c r="N334" s="249" t="s">
        <v>3258</v>
      </c>
      <c r="O334" s="259" t="s">
        <v>3258</v>
      </c>
      <c r="P334" s="256">
        <v>0</v>
      </c>
      <c r="Q334" s="261" t="s">
        <v>3258</v>
      </c>
      <c r="R334" s="261" t="s">
        <v>3427</v>
      </c>
      <c r="S334" s="261" t="s">
        <v>3407</v>
      </c>
      <c r="T334" s="261" t="s">
        <v>2626</v>
      </c>
      <c r="U334" s="261" t="s">
        <v>2298</v>
      </c>
      <c r="V334" s="261" t="s">
        <v>3258</v>
      </c>
      <c r="W334" s="261" t="s">
        <v>3258</v>
      </c>
      <c r="X334" s="261" t="s">
        <v>3258</v>
      </c>
      <c r="Y334" s="261" t="s">
        <v>3258</v>
      </c>
      <c r="Z334" s="261" t="s">
        <v>3258</v>
      </c>
      <c r="AA334" s="261" t="s">
        <v>3258</v>
      </c>
      <c r="AB334" s="261" t="s">
        <v>3258</v>
      </c>
      <c r="AC334" s="261" t="s">
        <v>3258</v>
      </c>
      <c r="AD334" s="261"/>
      <c r="AE334" s="245"/>
      <c r="AF334" s="261" t="s">
        <v>3258</v>
      </c>
      <c r="AG334" s="261" t="s">
        <v>3258</v>
      </c>
      <c r="AH334" s="261" t="s">
        <v>3258</v>
      </c>
      <c r="AI334" s="249"/>
    </row>
    <row r="335" spans="1:35" ht="15" customHeight="1" x14ac:dyDescent="0.3">
      <c r="A335" s="260">
        <v>518740</v>
      </c>
      <c r="B335" s="261" t="s">
        <v>2164</v>
      </c>
      <c r="C335" s="261" t="s">
        <v>62</v>
      </c>
      <c r="D335" s="261" t="s">
        <v>744</v>
      </c>
      <c r="E335" s="261" t="s">
        <v>116</v>
      </c>
      <c r="F335" s="262">
        <v>34999</v>
      </c>
      <c r="G335" s="261" t="s">
        <v>2627</v>
      </c>
      <c r="H335" s="261" t="s">
        <v>677</v>
      </c>
      <c r="I335" s="257" t="s">
        <v>553</v>
      </c>
      <c r="J335" s="261" t="s">
        <v>724</v>
      </c>
      <c r="K335" s="267">
        <v>2015</v>
      </c>
      <c r="L335" s="249"/>
      <c r="M335" s="257"/>
      <c r="N335" s="249" t="s">
        <v>3258</v>
      </c>
      <c r="O335" s="259" t="s">
        <v>3258</v>
      </c>
      <c r="P335" s="256">
        <v>0</v>
      </c>
      <c r="Q335" s="261" t="s">
        <v>3258</v>
      </c>
      <c r="R335" s="261" t="s">
        <v>4327</v>
      </c>
      <c r="S335" s="261" t="s">
        <v>3398</v>
      </c>
      <c r="T335" s="261" t="s">
        <v>2628</v>
      </c>
      <c r="U335" s="261" t="s">
        <v>2259</v>
      </c>
      <c r="V335" s="261" t="s">
        <v>3258</v>
      </c>
      <c r="W335" s="261" t="s">
        <v>3258</v>
      </c>
      <c r="X335" s="261" t="s">
        <v>3258</v>
      </c>
      <c r="Y335" s="261" t="s">
        <v>3258</v>
      </c>
      <c r="Z335" s="261" t="s">
        <v>3258</v>
      </c>
      <c r="AA335" s="261" t="s">
        <v>3258</v>
      </c>
      <c r="AB335" s="261" t="s">
        <v>3258</v>
      </c>
      <c r="AC335" s="261" t="s">
        <v>3258</v>
      </c>
      <c r="AD335" s="261"/>
      <c r="AE335" s="246"/>
      <c r="AF335" s="261" t="s">
        <v>3258</v>
      </c>
      <c r="AG335" s="261" t="s">
        <v>3258</v>
      </c>
      <c r="AH335" s="261" t="s">
        <v>3258</v>
      </c>
      <c r="AI335" s="249"/>
    </row>
    <row r="336" spans="1:35" ht="15" customHeight="1" x14ac:dyDescent="0.3">
      <c r="A336" s="260">
        <v>518748</v>
      </c>
      <c r="B336" s="261" t="s">
        <v>948</v>
      </c>
      <c r="C336" s="261" t="s">
        <v>949</v>
      </c>
      <c r="D336" s="261" t="s">
        <v>493</v>
      </c>
      <c r="E336" s="261" t="s">
        <v>116</v>
      </c>
      <c r="F336" s="262">
        <v>33744</v>
      </c>
      <c r="G336" s="261" t="s">
        <v>150</v>
      </c>
      <c r="H336" s="261" t="s">
        <v>677</v>
      </c>
      <c r="I336" s="257" t="s">
        <v>553</v>
      </c>
      <c r="J336" s="261" t="s">
        <v>139</v>
      </c>
      <c r="K336" s="257"/>
      <c r="L336" s="256" t="s">
        <v>150</v>
      </c>
      <c r="M336" s="257"/>
      <c r="N336" s="249" t="s">
        <v>3258</v>
      </c>
      <c r="O336" s="259" t="s">
        <v>3258</v>
      </c>
      <c r="P336" s="256">
        <v>0</v>
      </c>
      <c r="Q336" s="261" t="s">
        <v>3258</v>
      </c>
      <c r="R336" s="261" t="s">
        <v>3676</v>
      </c>
      <c r="S336" s="261" t="s">
        <v>3677</v>
      </c>
      <c r="T336" s="261" t="s">
        <v>2256</v>
      </c>
      <c r="U336" s="261" t="s">
        <v>2270</v>
      </c>
      <c r="V336" s="261" t="s">
        <v>3258</v>
      </c>
      <c r="W336" s="261" t="s">
        <v>3258</v>
      </c>
      <c r="X336" s="261" t="s">
        <v>3258</v>
      </c>
      <c r="Y336" s="261" t="s">
        <v>3258</v>
      </c>
      <c r="Z336" s="261" t="s">
        <v>3258</v>
      </c>
      <c r="AA336" s="261" t="s">
        <v>3258</v>
      </c>
      <c r="AB336" s="261" t="s">
        <v>3258</v>
      </c>
      <c r="AC336" s="261" t="s">
        <v>3258</v>
      </c>
      <c r="AD336" s="261"/>
      <c r="AE336" s="245"/>
      <c r="AF336" s="261" t="s">
        <v>3258</v>
      </c>
      <c r="AG336" s="261" t="s">
        <v>3258</v>
      </c>
      <c r="AH336" s="261" t="s">
        <v>3258</v>
      </c>
      <c r="AI336" s="249"/>
    </row>
    <row r="337" spans="1:35" ht="15" customHeight="1" x14ac:dyDescent="0.3">
      <c r="A337" s="260">
        <v>518753</v>
      </c>
      <c r="B337" s="261" t="s">
        <v>1180</v>
      </c>
      <c r="C337" s="261" t="s">
        <v>72</v>
      </c>
      <c r="D337" s="261" t="s">
        <v>443</v>
      </c>
      <c r="E337" s="261" t="s">
        <v>116</v>
      </c>
      <c r="F337" s="262">
        <v>34425</v>
      </c>
      <c r="G337" s="261" t="s">
        <v>150</v>
      </c>
      <c r="H337" s="261" t="s">
        <v>677</v>
      </c>
      <c r="I337" s="257" t="s">
        <v>553</v>
      </c>
      <c r="J337" s="261" t="s">
        <v>139</v>
      </c>
      <c r="K337" s="257"/>
      <c r="L337" s="256" t="s">
        <v>150</v>
      </c>
      <c r="M337" s="257"/>
      <c r="N337" s="249">
        <v>2251</v>
      </c>
      <c r="O337" s="259">
        <v>45512</v>
      </c>
      <c r="P337" s="256">
        <v>40000</v>
      </c>
      <c r="Q337" s="261" t="s">
        <v>3258</v>
      </c>
      <c r="R337" s="261" t="s">
        <v>4635</v>
      </c>
      <c r="S337" s="261" t="s">
        <v>4636</v>
      </c>
      <c r="T337" s="261" t="s">
        <v>2487</v>
      </c>
      <c r="U337" s="261" t="s">
        <v>2270</v>
      </c>
      <c r="V337" s="261" t="s">
        <v>3258</v>
      </c>
      <c r="W337" s="261" t="s">
        <v>3258</v>
      </c>
      <c r="X337" s="261" t="s">
        <v>3258</v>
      </c>
      <c r="Y337" s="261" t="s">
        <v>3258</v>
      </c>
      <c r="Z337" s="261" t="s">
        <v>3258</v>
      </c>
      <c r="AA337" s="261" t="s">
        <v>3258</v>
      </c>
      <c r="AB337" s="261" t="s">
        <v>3258</v>
      </c>
      <c r="AC337" s="261" t="s">
        <v>3258</v>
      </c>
      <c r="AD337" s="261"/>
      <c r="AE337" s="245"/>
      <c r="AF337" s="261" t="s">
        <v>3258</v>
      </c>
      <c r="AG337" s="261"/>
      <c r="AH337" s="261" t="s">
        <v>3258</v>
      </c>
      <c r="AI337" s="249"/>
    </row>
    <row r="338" spans="1:35" ht="15" customHeight="1" x14ac:dyDescent="0.3">
      <c r="A338" s="255">
        <v>518758</v>
      </c>
      <c r="B338" s="256" t="s">
        <v>1104</v>
      </c>
      <c r="C338" s="256" t="s">
        <v>950</v>
      </c>
      <c r="D338" s="256" t="s">
        <v>452</v>
      </c>
      <c r="E338" s="256" t="s">
        <v>116</v>
      </c>
      <c r="F338" s="256" t="s">
        <v>5126</v>
      </c>
      <c r="G338" s="256" t="s">
        <v>145</v>
      </c>
      <c r="H338" s="256" t="s">
        <v>677</v>
      </c>
      <c r="I338" s="257" t="s">
        <v>553</v>
      </c>
      <c r="J338" s="256" t="s">
        <v>137</v>
      </c>
      <c r="K338" s="263" t="s">
        <v>5120</v>
      </c>
      <c r="L338" s="249"/>
      <c r="M338" s="258"/>
      <c r="N338" s="249" t="s">
        <v>3258</v>
      </c>
      <c r="O338" s="259" t="s">
        <v>3258</v>
      </c>
      <c r="P338" s="256">
        <v>0</v>
      </c>
      <c r="Q338" s="256" t="s">
        <v>3258</v>
      </c>
      <c r="R338" s="256" t="s">
        <v>4637</v>
      </c>
      <c r="S338" s="256" t="s">
        <v>3919</v>
      </c>
      <c r="T338" s="256" t="s">
        <v>2925</v>
      </c>
      <c r="U338" s="256" t="s">
        <v>2259</v>
      </c>
      <c r="V338" s="256" t="s">
        <v>3258</v>
      </c>
      <c r="W338" s="256" t="s">
        <v>3258</v>
      </c>
      <c r="X338" s="256" t="s">
        <v>3258</v>
      </c>
      <c r="Y338" s="256" t="s">
        <v>3258</v>
      </c>
      <c r="Z338" s="256" t="s">
        <v>2253</v>
      </c>
      <c r="AA338" s="256" t="s">
        <v>2253</v>
      </c>
      <c r="AB338" s="256" t="s">
        <v>2253</v>
      </c>
      <c r="AC338" s="256" t="s">
        <v>3258</v>
      </c>
      <c r="AD338" s="256"/>
      <c r="AE338" s="245"/>
      <c r="AF338" s="256" t="s">
        <v>3258</v>
      </c>
      <c r="AG338" s="256" t="s">
        <v>3258</v>
      </c>
      <c r="AH338" s="256" t="s">
        <v>2253</v>
      </c>
      <c r="AI338" s="249" t="s">
        <v>2253</v>
      </c>
    </row>
    <row r="339" spans="1:35" ht="15" customHeight="1" x14ac:dyDescent="0.3">
      <c r="A339" s="260">
        <v>518782</v>
      </c>
      <c r="B339" s="261" t="s">
        <v>1756</v>
      </c>
      <c r="C339" s="261" t="s">
        <v>648</v>
      </c>
      <c r="D339" s="261" t="s">
        <v>467</v>
      </c>
      <c r="E339" s="261" t="s">
        <v>116</v>
      </c>
      <c r="F339" s="262">
        <v>34800</v>
      </c>
      <c r="G339" s="261" t="s">
        <v>136</v>
      </c>
      <c r="H339" s="261" t="s">
        <v>677</v>
      </c>
      <c r="I339" s="257" t="s">
        <v>553</v>
      </c>
      <c r="J339" s="261" t="s">
        <v>139</v>
      </c>
      <c r="K339" s="257" t="s">
        <v>3258</v>
      </c>
      <c r="L339" s="261"/>
      <c r="M339" s="257"/>
      <c r="N339" s="249" t="s">
        <v>3258</v>
      </c>
      <c r="O339" s="259" t="s">
        <v>3258</v>
      </c>
      <c r="P339" s="256">
        <v>0</v>
      </c>
      <c r="Q339" s="261" t="s">
        <v>3258</v>
      </c>
      <c r="R339" s="261" t="s">
        <v>3678</v>
      </c>
      <c r="S339" s="261" t="s">
        <v>3679</v>
      </c>
      <c r="T339" s="261" t="s">
        <v>2264</v>
      </c>
      <c r="U339" s="261" t="s">
        <v>2295</v>
      </c>
      <c r="V339" s="261" t="s">
        <v>3258</v>
      </c>
      <c r="W339" s="261" t="s">
        <v>3258</v>
      </c>
      <c r="X339" s="261" t="s">
        <v>3258</v>
      </c>
      <c r="Y339" s="261" t="s">
        <v>3258</v>
      </c>
      <c r="Z339" s="261" t="s">
        <v>3258</v>
      </c>
      <c r="AA339" s="261" t="s">
        <v>3258</v>
      </c>
      <c r="AB339" s="261" t="s">
        <v>3258</v>
      </c>
      <c r="AC339" s="261" t="s">
        <v>3258</v>
      </c>
      <c r="AD339" s="261"/>
      <c r="AE339" s="245"/>
      <c r="AF339" s="261" t="s">
        <v>3258</v>
      </c>
      <c r="AG339" s="261" t="s">
        <v>3258</v>
      </c>
      <c r="AH339" s="261" t="s">
        <v>3258</v>
      </c>
      <c r="AI339" s="249"/>
    </row>
    <row r="340" spans="1:35" ht="15" customHeight="1" x14ac:dyDescent="0.3">
      <c r="A340" s="260">
        <v>518791</v>
      </c>
      <c r="B340" s="261" t="s">
        <v>810</v>
      </c>
      <c r="C340" s="261" t="s">
        <v>77</v>
      </c>
      <c r="D340" s="261" t="s">
        <v>493</v>
      </c>
      <c r="E340" s="261" t="s">
        <v>116</v>
      </c>
      <c r="F340" s="262">
        <v>33887</v>
      </c>
      <c r="G340" s="261" t="s">
        <v>2578</v>
      </c>
      <c r="H340" s="261" t="s">
        <v>677</v>
      </c>
      <c r="I340" s="257" t="s">
        <v>553</v>
      </c>
      <c r="J340" s="261" t="s">
        <v>139</v>
      </c>
      <c r="L340" s="261" t="s">
        <v>151</v>
      </c>
      <c r="M340" s="257"/>
      <c r="N340" s="249" t="s">
        <v>3258</v>
      </c>
      <c r="O340" s="259" t="s">
        <v>3258</v>
      </c>
      <c r="P340" s="256">
        <v>0</v>
      </c>
      <c r="Q340" s="261" t="s">
        <v>3258</v>
      </c>
      <c r="R340" s="261" t="s">
        <v>3680</v>
      </c>
      <c r="S340" s="261" t="s">
        <v>3339</v>
      </c>
      <c r="T340" s="261" t="s">
        <v>2321</v>
      </c>
      <c r="U340" s="261" t="s">
        <v>2259</v>
      </c>
      <c r="V340" s="261" t="s">
        <v>3258</v>
      </c>
      <c r="W340" s="261" t="s">
        <v>3258</v>
      </c>
      <c r="X340" s="261" t="s">
        <v>3258</v>
      </c>
      <c r="Y340" s="261" t="s">
        <v>3258</v>
      </c>
      <c r="Z340" s="261" t="s">
        <v>3258</v>
      </c>
      <c r="AA340" s="261" t="s">
        <v>3258</v>
      </c>
      <c r="AB340" s="261" t="s">
        <v>3258</v>
      </c>
      <c r="AC340" s="261" t="s">
        <v>3258</v>
      </c>
      <c r="AD340" s="261"/>
      <c r="AE340" s="245"/>
      <c r="AF340" s="261" t="s">
        <v>3258</v>
      </c>
      <c r="AG340" s="261" t="s">
        <v>3258</v>
      </c>
      <c r="AH340" s="261" t="s">
        <v>3258</v>
      </c>
      <c r="AI340" s="249"/>
    </row>
    <row r="341" spans="1:35" ht="15" customHeight="1" x14ac:dyDescent="0.3">
      <c r="A341" s="260">
        <v>518822</v>
      </c>
      <c r="B341" s="261" t="s">
        <v>1096</v>
      </c>
      <c r="C341" s="261" t="s">
        <v>1097</v>
      </c>
      <c r="D341" s="261" t="s">
        <v>462</v>
      </c>
      <c r="E341" s="261" t="s">
        <v>116</v>
      </c>
      <c r="F341" s="262">
        <v>27162</v>
      </c>
      <c r="G341" s="261" t="s">
        <v>136</v>
      </c>
      <c r="H341" s="261" t="s">
        <v>677</v>
      </c>
      <c r="I341" s="257" t="s">
        <v>553</v>
      </c>
      <c r="J341" s="261" t="s">
        <v>139</v>
      </c>
      <c r="K341" s="257" t="s">
        <v>3258</v>
      </c>
      <c r="L341" s="261"/>
      <c r="M341" s="257"/>
      <c r="N341" s="249" t="s">
        <v>3258</v>
      </c>
      <c r="O341" s="259" t="s">
        <v>3258</v>
      </c>
      <c r="P341" s="256">
        <v>0</v>
      </c>
      <c r="Q341" s="261" t="s">
        <v>3258</v>
      </c>
      <c r="R341" s="261" t="s">
        <v>3681</v>
      </c>
      <c r="S341" s="261" t="s">
        <v>3682</v>
      </c>
      <c r="T341" s="261" t="s">
        <v>2855</v>
      </c>
      <c r="U341" s="261" t="s">
        <v>2295</v>
      </c>
      <c r="V341" s="261"/>
      <c r="W341" s="261"/>
      <c r="X341" s="261"/>
      <c r="Y341" s="261"/>
      <c r="Z341" s="261"/>
      <c r="AA341" s="261"/>
      <c r="AB341" s="261"/>
      <c r="AC341" s="261"/>
      <c r="AD341" s="261"/>
      <c r="AE341" s="249"/>
      <c r="AF341" s="261"/>
      <c r="AG341" s="261"/>
      <c r="AH341" s="261"/>
      <c r="AI341" s="249" t="s">
        <v>2253</v>
      </c>
    </row>
    <row r="342" spans="1:35" ht="15" customHeight="1" x14ac:dyDescent="0.3">
      <c r="A342" s="260">
        <v>518830</v>
      </c>
      <c r="B342" s="261" t="s">
        <v>1181</v>
      </c>
      <c r="C342" s="261" t="s">
        <v>66</v>
      </c>
      <c r="D342" s="261" t="s">
        <v>474</v>
      </c>
      <c r="E342" s="261" t="s">
        <v>116</v>
      </c>
      <c r="F342" s="262">
        <v>34789</v>
      </c>
      <c r="G342" s="261" t="s">
        <v>136</v>
      </c>
      <c r="H342" s="261" t="s">
        <v>677</v>
      </c>
      <c r="I342" s="257" t="s">
        <v>553</v>
      </c>
      <c r="J342" s="261" t="s">
        <v>139</v>
      </c>
      <c r="K342" s="257" t="s">
        <v>3258</v>
      </c>
      <c r="L342" s="261"/>
      <c r="M342" s="257"/>
      <c r="N342" s="249" t="s">
        <v>3258</v>
      </c>
      <c r="O342" s="259" t="s">
        <v>3258</v>
      </c>
      <c r="P342" s="256">
        <v>0</v>
      </c>
      <c r="Q342" s="261" t="s">
        <v>3258</v>
      </c>
      <c r="R342" s="261" t="s">
        <v>4639</v>
      </c>
      <c r="S342" s="261" t="s">
        <v>4406</v>
      </c>
      <c r="T342" s="261" t="s">
        <v>2787</v>
      </c>
      <c r="U342" s="261" t="s">
        <v>2259</v>
      </c>
      <c r="V342" s="261"/>
      <c r="W342" s="261"/>
      <c r="X342" s="261"/>
      <c r="Y342" s="261"/>
      <c r="Z342" s="261"/>
      <c r="AA342" s="261"/>
      <c r="AB342" s="261"/>
      <c r="AC342" s="261"/>
      <c r="AD342" s="261"/>
      <c r="AE342" s="245"/>
      <c r="AF342" s="261"/>
      <c r="AG342" s="261"/>
      <c r="AH342" s="261"/>
      <c r="AI342" s="249"/>
    </row>
    <row r="343" spans="1:35" ht="15" customHeight="1" x14ac:dyDescent="0.3">
      <c r="A343" s="260">
        <v>518836</v>
      </c>
      <c r="B343" s="261" t="s">
        <v>2165</v>
      </c>
      <c r="C343" s="261" t="s">
        <v>1680</v>
      </c>
      <c r="D343" s="261" t="s">
        <v>497</v>
      </c>
      <c r="E343" s="261" t="s">
        <v>116</v>
      </c>
      <c r="F343" s="262">
        <v>34643</v>
      </c>
      <c r="G343" s="261" t="s">
        <v>136</v>
      </c>
      <c r="H343" s="261" t="s">
        <v>677</v>
      </c>
      <c r="I343" s="257" t="s">
        <v>553</v>
      </c>
      <c r="J343" s="261" t="s">
        <v>724</v>
      </c>
      <c r="K343" s="257"/>
      <c r="L343" s="249"/>
      <c r="M343" s="257"/>
      <c r="N343" s="249" t="s">
        <v>3258</v>
      </c>
      <c r="O343" s="259" t="s">
        <v>3258</v>
      </c>
      <c r="P343" s="256">
        <v>0</v>
      </c>
      <c r="Q343" s="261" t="s">
        <v>3258</v>
      </c>
      <c r="R343" s="261" t="s">
        <v>4328</v>
      </c>
      <c r="S343" s="261" t="s">
        <v>4329</v>
      </c>
      <c r="T343" s="261" t="s">
        <v>2323</v>
      </c>
      <c r="U343" s="261" t="s">
        <v>2259</v>
      </c>
      <c r="V343" s="261" t="s">
        <v>3258</v>
      </c>
      <c r="W343" s="261" t="s">
        <v>3258</v>
      </c>
      <c r="X343" s="261" t="s">
        <v>3258</v>
      </c>
      <c r="Y343" s="261" t="s">
        <v>3258</v>
      </c>
      <c r="Z343" s="261" t="s">
        <v>3258</v>
      </c>
      <c r="AA343" s="261" t="s">
        <v>3258</v>
      </c>
      <c r="AB343" s="261" t="s">
        <v>3258</v>
      </c>
      <c r="AC343" s="261" t="s">
        <v>3258</v>
      </c>
      <c r="AD343" s="261"/>
      <c r="AE343" s="245"/>
      <c r="AF343" s="261"/>
      <c r="AG343" s="261" t="s">
        <v>3258</v>
      </c>
      <c r="AH343" s="261" t="s">
        <v>3258</v>
      </c>
      <c r="AI343" s="249"/>
    </row>
    <row r="344" spans="1:35" ht="15" customHeight="1" x14ac:dyDescent="0.3">
      <c r="A344" s="260">
        <v>518845</v>
      </c>
      <c r="B344" s="261" t="s">
        <v>1757</v>
      </c>
      <c r="C344" s="261" t="s">
        <v>86</v>
      </c>
      <c r="D344" s="261" t="s">
        <v>419</v>
      </c>
      <c r="E344" s="261" t="s">
        <v>116</v>
      </c>
      <c r="F344" s="262">
        <v>31463</v>
      </c>
      <c r="G344" s="261" t="s">
        <v>2263</v>
      </c>
      <c r="H344" s="261" t="s">
        <v>677</v>
      </c>
      <c r="I344" s="257" t="s">
        <v>553</v>
      </c>
      <c r="J344" s="249" t="s">
        <v>724</v>
      </c>
      <c r="K344" s="257" t="s">
        <v>3258</v>
      </c>
      <c r="L344" s="261"/>
      <c r="M344" s="257"/>
      <c r="N344" s="249" t="s">
        <v>3258</v>
      </c>
      <c r="O344" s="259" t="s">
        <v>3258</v>
      </c>
      <c r="P344" s="256">
        <v>0</v>
      </c>
      <c r="Q344" s="261" t="s">
        <v>3258</v>
      </c>
      <c r="R344" s="261" t="s">
        <v>4397</v>
      </c>
      <c r="S344" s="261" t="s">
        <v>3343</v>
      </c>
      <c r="T344" s="261" t="s">
        <v>2552</v>
      </c>
      <c r="U344" s="261" t="s">
        <v>2678</v>
      </c>
      <c r="V344" s="261" t="s">
        <v>3258</v>
      </c>
      <c r="W344" s="261" t="s">
        <v>3258</v>
      </c>
      <c r="X344" s="261" t="s">
        <v>3258</v>
      </c>
      <c r="Y344" s="261" t="s">
        <v>3258</v>
      </c>
      <c r="Z344" s="261" t="s">
        <v>3258</v>
      </c>
      <c r="AA344" s="261" t="s">
        <v>3258</v>
      </c>
      <c r="AB344" s="261" t="s">
        <v>3258</v>
      </c>
      <c r="AC344" s="261" t="s">
        <v>3258</v>
      </c>
      <c r="AD344" s="261"/>
      <c r="AE344" s="245"/>
      <c r="AF344" s="261" t="s">
        <v>3258</v>
      </c>
      <c r="AG344" s="261" t="s">
        <v>3258</v>
      </c>
      <c r="AH344" s="261" t="s">
        <v>3258</v>
      </c>
      <c r="AI344" s="249"/>
    </row>
    <row r="345" spans="1:35" ht="15" customHeight="1" x14ac:dyDescent="0.3">
      <c r="A345" s="260">
        <v>518847</v>
      </c>
      <c r="B345" s="261" t="s">
        <v>5171</v>
      </c>
      <c r="C345" s="261" t="s">
        <v>63</v>
      </c>
      <c r="D345" s="261" t="s">
        <v>439</v>
      </c>
      <c r="E345" s="261" t="s">
        <v>116</v>
      </c>
      <c r="F345" s="262">
        <v>34150</v>
      </c>
      <c r="G345" s="261" t="s">
        <v>2304</v>
      </c>
      <c r="H345" s="261" t="s">
        <v>725</v>
      </c>
      <c r="I345" s="257" t="s">
        <v>553</v>
      </c>
      <c r="J345" s="261" t="s">
        <v>139</v>
      </c>
      <c r="K345" s="267">
        <v>2011</v>
      </c>
      <c r="L345" s="261" t="s">
        <v>136</v>
      </c>
      <c r="N345" s="249" t="s">
        <v>3258</v>
      </c>
      <c r="O345" s="259" t="s">
        <v>3258</v>
      </c>
      <c r="P345" s="256">
        <v>0</v>
      </c>
      <c r="Q345" s="249"/>
      <c r="R345" s="249"/>
      <c r="S345" s="249"/>
      <c r="T345" s="249"/>
      <c r="U345" s="249"/>
      <c r="V345" s="249"/>
      <c r="W345" s="249"/>
      <c r="X345" s="249"/>
      <c r="Y345" s="249"/>
      <c r="Z345" s="249"/>
      <c r="AA345" s="249"/>
      <c r="AB345" s="249"/>
      <c r="AC345" s="249"/>
      <c r="AD345" s="249"/>
      <c r="AE345" s="246"/>
      <c r="AF345" s="249"/>
      <c r="AG345" s="249"/>
      <c r="AH345" s="249"/>
      <c r="AI345" s="249"/>
    </row>
    <row r="346" spans="1:35" ht="15" customHeight="1" x14ac:dyDescent="0.3">
      <c r="A346" s="260">
        <v>518861</v>
      </c>
      <c r="B346" s="261" t="s">
        <v>1182</v>
      </c>
      <c r="C346" s="261" t="s">
        <v>1183</v>
      </c>
      <c r="D346" s="261" t="s">
        <v>531</v>
      </c>
      <c r="E346" s="261" t="s">
        <v>116</v>
      </c>
      <c r="F346" s="262">
        <v>33992</v>
      </c>
      <c r="G346" s="261" t="s">
        <v>136</v>
      </c>
      <c r="H346" s="261" t="s">
        <v>677</v>
      </c>
      <c r="I346" s="257" t="s">
        <v>553</v>
      </c>
      <c r="J346" s="261" t="s">
        <v>137</v>
      </c>
      <c r="K346" s="260">
        <v>2012</v>
      </c>
      <c r="L346" s="249"/>
      <c r="M346" s="257"/>
      <c r="N346" s="249">
        <v>2141</v>
      </c>
      <c r="O346" s="259">
        <v>45510</v>
      </c>
      <c r="P346" s="256">
        <v>70000</v>
      </c>
      <c r="Q346" s="261" t="s">
        <v>3258</v>
      </c>
      <c r="R346" s="261" t="s">
        <v>4640</v>
      </c>
      <c r="S346" s="261" t="s">
        <v>4181</v>
      </c>
      <c r="T346" s="261" t="s">
        <v>2709</v>
      </c>
      <c r="U346" s="261" t="s">
        <v>2266</v>
      </c>
      <c r="V346" s="261" t="s">
        <v>3258</v>
      </c>
      <c r="W346" s="261" t="s">
        <v>3258</v>
      </c>
      <c r="X346" s="261" t="s">
        <v>3258</v>
      </c>
      <c r="Y346" s="261" t="s">
        <v>3258</v>
      </c>
      <c r="Z346" s="261" t="s">
        <v>3258</v>
      </c>
      <c r="AA346" s="261" t="s">
        <v>3258</v>
      </c>
      <c r="AB346" s="261" t="s">
        <v>3258</v>
      </c>
      <c r="AC346" s="261" t="s">
        <v>5212</v>
      </c>
      <c r="AD346" s="261"/>
      <c r="AE346" s="245"/>
      <c r="AF346" s="261" t="s">
        <v>3258</v>
      </c>
      <c r="AG346" s="261" t="s">
        <v>3258</v>
      </c>
      <c r="AH346" s="261" t="s">
        <v>3258</v>
      </c>
      <c r="AI346" s="249"/>
    </row>
    <row r="347" spans="1:35" ht="15" customHeight="1" x14ac:dyDescent="0.3">
      <c r="A347" s="260">
        <v>518865</v>
      </c>
      <c r="B347" s="261" t="s">
        <v>1184</v>
      </c>
      <c r="C347" s="261" t="s">
        <v>381</v>
      </c>
      <c r="D347" s="261" t="s">
        <v>641</v>
      </c>
      <c r="E347" s="261" t="s">
        <v>116</v>
      </c>
      <c r="F347" s="262">
        <v>34335</v>
      </c>
      <c r="G347" s="261" t="s">
        <v>136</v>
      </c>
      <c r="H347" s="261" t="s">
        <v>677</v>
      </c>
      <c r="I347" s="257" t="s">
        <v>553</v>
      </c>
      <c r="J347" s="261" t="s">
        <v>139</v>
      </c>
      <c r="K347" s="257"/>
      <c r="L347" s="249"/>
      <c r="M347" s="257"/>
      <c r="N347" s="249" t="s">
        <v>3258</v>
      </c>
      <c r="O347" s="259" t="s">
        <v>3258</v>
      </c>
      <c r="P347" s="256">
        <v>0</v>
      </c>
      <c r="Q347" s="261" t="s">
        <v>3258</v>
      </c>
      <c r="R347" s="261" t="s">
        <v>3683</v>
      </c>
      <c r="S347" s="261" t="s">
        <v>3684</v>
      </c>
      <c r="T347" s="261" t="s">
        <v>2641</v>
      </c>
      <c r="U347" s="261" t="s">
        <v>2259</v>
      </c>
      <c r="V347" s="261" t="s">
        <v>3258</v>
      </c>
      <c r="W347" s="261" t="s">
        <v>3258</v>
      </c>
      <c r="X347" s="261" t="s">
        <v>3258</v>
      </c>
      <c r="Y347" s="261" t="s">
        <v>3258</v>
      </c>
      <c r="Z347" s="261" t="s">
        <v>3258</v>
      </c>
      <c r="AA347" s="261" t="s">
        <v>3258</v>
      </c>
      <c r="AB347" s="261" t="s">
        <v>3258</v>
      </c>
      <c r="AC347" s="261" t="s">
        <v>5212</v>
      </c>
      <c r="AD347" s="261"/>
      <c r="AE347" s="245"/>
      <c r="AF347" s="261" t="s">
        <v>3258</v>
      </c>
      <c r="AG347" s="261" t="s">
        <v>3258</v>
      </c>
      <c r="AH347" s="261" t="s">
        <v>3258</v>
      </c>
      <c r="AI347" s="249"/>
    </row>
    <row r="348" spans="1:35" ht="15" customHeight="1" x14ac:dyDescent="0.3">
      <c r="A348" s="260">
        <v>518866</v>
      </c>
      <c r="B348" s="261" t="s">
        <v>811</v>
      </c>
      <c r="C348" s="261" t="s">
        <v>812</v>
      </c>
      <c r="D348" s="261" t="s">
        <v>512</v>
      </c>
      <c r="E348" s="261" t="s">
        <v>116</v>
      </c>
      <c r="F348" s="262">
        <v>30755</v>
      </c>
      <c r="G348" s="261" t="s">
        <v>2905</v>
      </c>
      <c r="H348" s="261" t="s">
        <v>688</v>
      </c>
      <c r="I348" s="257" t="s">
        <v>553</v>
      </c>
      <c r="J348" s="261" t="s">
        <v>139</v>
      </c>
      <c r="K348" s="260">
        <v>2004</v>
      </c>
      <c r="L348" s="261" t="s">
        <v>136</v>
      </c>
      <c r="N348" s="249" t="s">
        <v>3258</v>
      </c>
      <c r="O348" s="259" t="s">
        <v>3258</v>
      </c>
      <c r="P348" s="256">
        <v>0</v>
      </c>
      <c r="Q348" s="261" t="s">
        <v>3258</v>
      </c>
      <c r="R348" s="261" t="s">
        <v>3685</v>
      </c>
      <c r="S348" s="261" t="s">
        <v>3686</v>
      </c>
      <c r="T348" s="261" t="s">
        <v>2564</v>
      </c>
      <c r="U348" s="261" t="s">
        <v>2906</v>
      </c>
      <c r="V348" s="261" t="s">
        <v>3258</v>
      </c>
      <c r="W348" s="261" t="s">
        <v>3258</v>
      </c>
      <c r="X348" s="261" t="s">
        <v>3258</v>
      </c>
      <c r="Y348" s="261" t="s">
        <v>3258</v>
      </c>
      <c r="Z348" s="261" t="s">
        <v>3258</v>
      </c>
      <c r="AA348" s="261" t="s">
        <v>3258</v>
      </c>
      <c r="AB348" s="261" t="s">
        <v>3258</v>
      </c>
      <c r="AC348" s="261" t="s">
        <v>3258</v>
      </c>
      <c r="AD348" s="261"/>
      <c r="AE348" s="246"/>
      <c r="AF348" s="261" t="s">
        <v>3258</v>
      </c>
      <c r="AG348" s="261" t="s">
        <v>3258</v>
      </c>
      <c r="AH348" s="261" t="s">
        <v>3258</v>
      </c>
      <c r="AI348" s="249"/>
    </row>
    <row r="349" spans="1:35" ht="15" customHeight="1" x14ac:dyDescent="0.3">
      <c r="A349" s="260">
        <v>518871</v>
      </c>
      <c r="B349" s="261" t="s">
        <v>5402</v>
      </c>
      <c r="C349" s="261" t="s">
        <v>5403</v>
      </c>
      <c r="D349" s="261" t="s">
        <v>467</v>
      </c>
      <c r="E349" s="261" t="s">
        <v>116</v>
      </c>
      <c r="F349" s="262">
        <v>31677</v>
      </c>
      <c r="G349" s="261" t="s">
        <v>136</v>
      </c>
      <c r="H349" s="261" t="s">
        <v>677</v>
      </c>
      <c r="I349" s="257" t="s">
        <v>554</v>
      </c>
      <c r="J349" s="261" t="s">
        <v>139</v>
      </c>
      <c r="K349" s="257" t="s">
        <v>3258</v>
      </c>
      <c r="L349" s="261"/>
      <c r="M349" s="257"/>
      <c r="N349" s="249" t="s">
        <v>3258</v>
      </c>
      <c r="O349" s="259" t="s">
        <v>3258</v>
      </c>
      <c r="P349" s="256">
        <v>0</v>
      </c>
      <c r="Q349" s="249"/>
      <c r="R349" s="249"/>
      <c r="S349" s="249"/>
      <c r="T349" s="249"/>
      <c r="U349" s="249"/>
      <c r="V349" s="249"/>
      <c r="W349" s="249"/>
      <c r="X349" s="249"/>
      <c r="Y349" s="249"/>
      <c r="Z349" s="249"/>
      <c r="AA349" s="249"/>
      <c r="AB349" s="249"/>
      <c r="AC349" s="249"/>
      <c r="AD349" s="249"/>
      <c r="AE349" s="245"/>
      <c r="AF349" s="249"/>
      <c r="AG349" s="249"/>
      <c r="AH349" s="249"/>
      <c r="AI349" s="249"/>
    </row>
    <row r="350" spans="1:35" ht="15" customHeight="1" x14ac:dyDescent="0.3">
      <c r="A350" s="260">
        <v>518898</v>
      </c>
      <c r="B350" s="261" t="s">
        <v>1442</v>
      </c>
      <c r="C350" s="261" t="s">
        <v>577</v>
      </c>
      <c r="D350" s="261" t="s">
        <v>509</v>
      </c>
      <c r="E350" s="261" t="s">
        <v>116</v>
      </c>
      <c r="F350" s="262">
        <v>32052</v>
      </c>
      <c r="G350" s="261" t="s">
        <v>136</v>
      </c>
      <c r="H350" s="261" t="s">
        <v>677</v>
      </c>
      <c r="I350" s="257" t="s">
        <v>553</v>
      </c>
      <c r="J350" s="261" t="s">
        <v>139</v>
      </c>
      <c r="K350" s="261" t="s">
        <v>3258</v>
      </c>
      <c r="L350" s="261"/>
      <c r="M350" s="257"/>
      <c r="N350" s="249" t="s">
        <v>3258</v>
      </c>
      <c r="O350" s="259" t="s">
        <v>3258</v>
      </c>
      <c r="P350" s="256">
        <v>0</v>
      </c>
      <c r="Q350" s="261" t="s">
        <v>3258</v>
      </c>
      <c r="R350" s="261" t="s">
        <v>4641</v>
      </c>
      <c r="S350" s="261" t="s">
        <v>3738</v>
      </c>
      <c r="T350" s="261" t="s">
        <v>2913</v>
      </c>
      <c r="U350" s="261" t="s">
        <v>2259</v>
      </c>
      <c r="V350" s="261" t="s">
        <v>3258</v>
      </c>
      <c r="W350" s="261" t="s">
        <v>3258</v>
      </c>
      <c r="X350" s="261" t="s">
        <v>3258</v>
      </c>
      <c r="Y350" s="261" t="s">
        <v>3258</v>
      </c>
      <c r="Z350" s="261" t="s">
        <v>3258</v>
      </c>
      <c r="AA350" s="261" t="s">
        <v>3258</v>
      </c>
      <c r="AB350" s="261" t="s">
        <v>3258</v>
      </c>
      <c r="AC350" s="261" t="s">
        <v>3258</v>
      </c>
      <c r="AD350" s="261"/>
      <c r="AE350" s="245"/>
      <c r="AF350" s="261" t="s">
        <v>3258</v>
      </c>
      <c r="AG350" s="261" t="s">
        <v>3258</v>
      </c>
      <c r="AH350" s="261" t="s">
        <v>3258</v>
      </c>
      <c r="AI350" s="249"/>
    </row>
    <row r="351" spans="1:35" ht="15" customHeight="1" x14ac:dyDescent="0.3">
      <c r="A351" s="255">
        <v>518907</v>
      </c>
      <c r="B351" s="256" t="s">
        <v>1098</v>
      </c>
      <c r="C351" s="256" t="s">
        <v>572</v>
      </c>
      <c r="D351" s="256" t="s">
        <v>459</v>
      </c>
      <c r="E351" s="256" t="s">
        <v>3258</v>
      </c>
      <c r="F351" s="256" t="s">
        <v>3258</v>
      </c>
      <c r="G351" s="256" t="s">
        <v>3258</v>
      </c>
      <c r="H351" s="256"/>
      <c r="I351" s="257" t="s">
        <v>553</v>
      </c>
      <c r="J351" s="249"/>
      <c r="K351" s="258" t="s">
        <v>3258</v>
      </c>
      <c r="L351" s="256" t="s">
        <v>3258</v>
      </c>
      <c r="M351" s="258" t="s">
        <v>3258</v>
      </c>
      <c r="N351" s="249" t="s">
        <v>3258</v>
      </c>
      <c r="O351" s="259" t="s">
        <v>3258</v>
      </c>
      <c r="P351" s="256">
        <v>0</v>
      </c>
      <c r="Q351" s="256" t="s">
        <v>3258</v>
      </c>
      <c r="R351" s="256" t="s">
        <v>3258</v>
      </c>
      <c r="S351" s="256" t="s">
        <v>3258</v>
      </c>
      <c r="T351" s="256" t="s">
        <v>3258</v>
      </c>
      <c r="U351" s="256" t="s">
        <v>3258</v>
      </c>
      <c r="V351" s="256" t="s">
        <v>3258</v>
      </c>
      <c r="W351" s="256" t="s">
        <v>3258</v>
      </c>
      <c r="X351" s="256" t="s">
        <v>3258</v>
      </c>
      <c r="Y351" s="256" t="s">
        <v>3258</v>
      </c>
      <c r="Z351" s="256" t="s">
        <v>2253</v>
      </c>
      <c r="AA351" s="256" t="s">
        <v>2253</v>
      </c>
      <c r="AB351" s="256" t="s">
        <v>2253</v>
      </c>
      <c r="AC351" s="256" t="s">
        <v>3258</v>
      </c>
      <c r="AD351" s="256"/>
      <c r="AE351" s="246"/>
      <c r="AF351" s="256"/>
      <c r="AG351" s="256" t="s">
        <v>2253</v>
      </c>
      <c r="AH351" s="256" t="s">
        <v>2253</v>
      </c>
      <c r="AI351" s="249" t="s">
        <v>2253</v>
      </c>
    </row>
    <row r="352" spans="1:35" ht="15" customHeight="1" x14ac:dyDescent="0.3">
      <c r="A352" s="260">
        <v>518913</v>
      </c>
      <c r="B352" s="261" t="s">
        <v>1758</v>
      </c>
      <c r="C352" s="261" t="s">
        <v>251</v>
      </c>
      <c r="D352" s="261" t="s">
        <v>813</v>
      </c>
      <c r="E352" s="261" t="s">
        <v>116</v>
      </c>
      <c r="F352" s="262">
        <v>34024</v>
      </c>
      <c r="G352" s="261" t="s">
        <v>2356</v>
      </c>
      <c r="H352" s="261" t="s">
        <v>677</v>
      </c>
      <c r="I352" s="257" t="s">
        <v>553</v>
      </c>
      <c r="J352" s="261" t="s">
        <v>139</v>
      </c>
      <c r="K352" s="261" t="s">
        <v>3258</v>
      </c>
      <c r="L352" s="261"/>
      <c r="M352" s="257"/>
      <c r="N352" s="249" t="s">
        <v>3258</v>
      </c>
      <c r="O352" s="259" t="s">
        <v>3258</v>
      </c>
      <c r="P352" s="256">
        <v>0</v>
      </c>
      <c r="Q352" s="261" t="s">
        <v>3258</v>
      </c>
      <c r="R352" s="261" t="s">
        <v>4643</v>
      </c>
      <c r="S352" s="261" t="s">
        <v>4093</v>
      </c>
      <c r="T352" s="261" t="s">
        <v>2781</v>
      </c>
      <c r="U352" s="261" t="s">
        <v>2259</v>
      </c>
      <c r="V352" s="261" t="s">
        <v>3258</v>
      </c>
      <c r="W352" s="261" t="s">
        <v>3258</v>
      </c>
      <c r="X352" s="261" t="s">
        <v>3258</v>
      </c>
      <c r="Y352" s="261" t="s">
        <v>3258</v>
      </c>
      <c r="Z352" s="261" t="s">
        <v>3258</v>
      </c>
      <c r="AA352" s="261" t="s">
        <v>3258</v>
      </c>
      <c r="AB352" s="261" t="s">
        <v>3258</v>
      </c>
      <c r="AC352" s="261" t="s">
        <v>3258</v>
      </c>
      <c r="AD352" s="261"/>
      <c r="AE352" s="245"/>
      <c r="AF352" s="261" t="s">
        <v>3258</v>
      </c>
      <c r="AG352" s="261" t="s">
        <v>3258</v>
      </c>
      <c r="AH352" s="261" t="s">
        <v>3258</v>
      </c>
      <c r="AI352" s="249"/>
    </row>
    <row r="353" spans="1:35" ht="15" customHeight="1" x14ac:dyDescent="0.3">
      <c r="A353" s="260">
        <v>518914</v>
      </c>
      <c r="B353" s="261" t="s">
        <v>1759</v>
      </c>
      <c r="C353" s="261" t="s">
        <v>617</v>
      </c>
      <c r="D353" s="261" t="s">
        <v>493</v>
      </c>
      <c r="E353" s="261" t="s">
        <v>116</v>
      </c>
      <c r="F353" s="262">
        <v>31590</v>
      </c>
      <c r="G353" s="261" t="s">
        <v>136</v>
      </c>
      <c r="H353" s="261" t="s">
        <v>677</v>
      </c>
      <c r="I353" s="257" t="s">
        <v>553</v>
      </c>
      <c r="J353" s="261" t="s">
        <v>139</v>
      </c>
      <c r="K353" s="257" t="s">
        <v>3258</v>
      </c>
      <c r="L353" s="261"/>
      <c r="M353" s="257"/>
      <c r="N353" s="249" t="s">
        <v>3258</v>
      </c>
      <c r="O353" s="259" t="s">
        <v>3258</v>
      </c>
      <c r="P353" s="256">
        <v>0</v>
      </c>
      <c r="Q353" s="261" t="s">
        <v>3258</v>
      </c>
      <c r="R353" s="261" t="s">
        <v>3687</v>
      </c>
      <c r="S353" s="261" t="s">
        <v>3300</v>
      </c>
      <c r="T353" s="261" t="s">
        <v>2321</v>
      </c>
      <c r="U353" s="261" t="s">
        <v>2259</v>
      </c>
      <c r="V353" s="261" t="s">
        <v>3258</v>
      </c>
      <c r="W353" s="261" t="s">
        <v>3258</v>
      </c>
      <c r="X353" s="261" t="s">
        <v>3258</v>
      </c>
      <c r="Y353" s="261" t="s">
        <v>3258</v>
      </c>
      <c r="Z353" s="261" t="s">
        <v>3258</v>
      </c>
      <c r="AA353" s="261" t="s">
        <v>3258</v>
      </c>
      <c r="AB353" s="261" t="s">
        <v>3258</v>
      </c>
      <c r="AC353" s="261" t="s">
        <v>3258</v>
      </c>
      <c r="AD353" s="261"/>
      <c r="AE353" s="245"/>
      <c r="AF353" s="261" t="s">
        <v>3258</v>
      </c>
      <c r="AG353" s="261" t="s">
        <v>3258</v>
      </c>
      <c r="AH353" s="261" t="s">
        <v>3258</v>
      </c>
      <c r="AI353" s="249"/>
    </row>
    <row r="354" spans="1:35" ht="15" customHeight="1" x14ac:dyDescent="0.3">
      <c r="A354" s="260">
        <v>518927</v>
      </c>
      <c r="B354" s="261" t="s">
        <v>816</v>
      </c>
      <c r="C354" s="261" t="s">
        <v>66</v>
      </c>
      <c r="D354" s="261" t="s">
        <v>449</v>
      </c>
      <c r="E354" s="261" t="s">
        <v>116</v>
      </c>
      <c r="F354" s="262">
        <v>34492</v>
      </c>
      <c r="G354" s="261" t="s">
        <v>2572</v>
      </c>
      <c r="H354" s="261" t="s">
        <v>677</v>
      </c>
      <c r="I354" s="257" t="s">
        <v>553</v>
      </c>
      <c r="J354" s="261" t="s">
        <v>137</v>
      </c>
      <c r="K354" s="267">
        <v>2012</v>
      </c>
      <c r="L354" s="249"/>
      <c r="M354" s="257"/>
      <c r="N354" s="249" t="s">
        <v>3258</v>
      </c>
      <c r="O354" s="259" t="s">
        <v>3258</v>
      </c>
      <c r="P354" s="256">
        <v>0</v>
      </c>
      <c r="Q354" s="261" t="s">
        <v>3258</v>
      </c>
      <c r="R354" s="261" t="s">
        <v>4644</v>
      </c>
      <c r="S354" s="261" t="s">
        <v>3320</v>
      </c>
      <c r="T354" s="261" t="s">
        <v>2907</v>
      </c>
      <c r="U354" s="261" t="s">
        <v>2360</v>
      </c>
      <c r="V354" s="261" t="s">
        <v>3258</v>
      </c>
      <c r="W354" s="261" t="s">
        <v>3258</v>
      </c>
      <c r="X354" s="261" t="s">
        <v>3258</v>
      </c>
      <c r="Y354" s="261" t="s">
        <v>3258</v>
      </c>
      <c r="Z354" s="261" t="s">
        <v>3258</v>
      </c>
      <c r="AA354" s="261" t="s">
        <v>3258</v>
      </c>
      <c r="AB354" s="261" t="s">
        <v>3258</v>
      </c>
      <c r="AC354" s="261" t="s">
        <v>3258</v>
      </c>
      <c r="AD354" s="261"/>
      <c r="AE354" s="245"/>
      <c r="AF354" s="261" t="s">
        <v>3258</v>
      </c>
      <c r="AG354" s="261" t="s">
        <v>3258</v>
      </c>
      <c r="AH354" s="261" t="s">
        <v>3258</v>
      </c>
      <c r="AI354" s="249" t="s">
        <v>2253</v>
      </c>
    </row>
    <row r="355" spans="1:35" ht="15" customHeight="1" x14ac:dyDescent="0.3">
      <c r="A355" s="260">
        <v>518942</v>
      </c>
      <c r="B355" s="261" t="s">
        <v>1186</v>
      </c>
      <c r="C355" s="261" t="s">
        <v>605</v>
      </c>
      <c r="D355" s="261" t="s">
        <v>606</v>
      </c>
      <c r="E355" s="261" t="s">
        <v>116</v>
      </c>
      <c r="F355" s="262">
        <v>30204</v>
      </c>
      <c r="G355" s="261" t="s">
        <v>2508</v>
      </c>
      <c r="H355" s="261" t="s">
        <v>677</v>
      </c>
      <c r="I355" s="257" t="s">
        <v>553</v>
      </c>
      <c r="J355" s="261" t="s">
        <v>139</v>
      </c>
      <c r="K355" s="257" t="s">
        <v>3258</v>
      </c>
      <c r="L355" s="261"/>
      <c r="M355" s="257"/>
      <c r="N355" s="249" t="s">
        <v>3258</v>
      </c>
      <c r="O355" s="259" t="s">
        <v>3258</v>
      </c>
      <c r="P355" s="256">
        <v>0</v>
      </c>
      <c r="Q355" s="261" t="s">
        <v>3258</v>
      </c>
      <c r="R355" s="261" t="s">
        <v>4645</v>
      </c>
      <c r="S355" s="261" t="s">
        <v>4097</v>
      </c>
      <c r="T355" s="261" t="s">
        <v>2804</v>
      </c>
      <c r="U355" s="261" t="s">
        <v>2298</v>
      </c>
      <c r="V355" s="261"/>
      <c r="W355" s="261"/>
      <c r="X355" s="261"/>
      <c r="Y355" s="261"/>
      <c r="Z355" s="261"/>
      <c r="AA355" s="261"/>
      <c r="AB355" s="261"/>
      <c r="AC355" s="261"/>
      <c r="AD355" s="261"/>
      <c r="AE355" s="245"/>
      <c r="AF355" s="261"/>
      <c r="AG355" s="261"/>
      <c r="AH355" s="261"/>
      <c r="AI355" s="249"/>
    </row>
    <row r="356" spans="1:35" ht="15" customHeight="1" x14ac:dyDescent="0.3">
      <c r="A356" s="260">
        <v>518976</v>
      </c>
      <c r="B356" s="261" t="s">
        <v>817</v>
      </c>
      <c r="C356" s="261" t="s">
        <v>818</v>
      </c>
      <c r="D356" s="261" t="s">
        <v>454</v>
      </c>
      <c r="E356" s="261" t="s">
        <v>116</v>
      </c>
      <c r="F356" s="262">
        <v>33604</v>
      </c>
      <c r="G356" s="261" t="s">
        <v>2380</v>
      </c>
      <c r="H356" s="261" t="s">
        <v>677</v>
      </c>
      <c r="I356" s="257" t="s">
        <v>553</v>
      </c>
      <c r="J356" s="261" t="s">
        <v>137</v>
      </c>
      <c r="K356" s="261" t="s">
        <v>3258</v>
      </c>
      <c r="L356" s="261"/>
      <c r="M356" s="257"/>
      <c r="N356" s="249" t="s">
        <v>3258</v>
      </c>
      <c r="O356" s="259" t="s">
        <v>3258</v>
      </c>
      <c r="P356" s="256">
        <v>0</v>
      </c>
      <c r="Q356" s="261" t="s">
        <v>3258</v>
      </c>
      <c r="R356" s="261" t="s">
        <v>4646</v>
      </c>
      <c r="S356" s="261" t="s">
        <v>3271</v>
      </c>
      <c r="T356" s="261" t="s">
        <v>2358</v>
      </c>
      <c r="U356" s="261" t="s">
        <v>2327</v>
      </c>
      <c r="V356" s="261" t="s">
        <v>3258</v>
      </c>
      <c r="W356" s="261" t="s">
        <v>3258</v>
      </c>
      <c r="X356" s="261" t="s">
        <v>3258</v>
      </c>
      <c r="Y356" s="261" t="s">
        <v>3258</v>
      </c>
      <c r="Z356" s="261" t="s">
        <v>3258</v>
      </c>
      <c r="AA356" s="261" t="s">
        <v>3258</v>
      </c>
      <c r="AB356" s="261" t="s">
        <v>3258</v>
      </c>
      <c r="AC356" s="261" t="s">
        <v>3258</v>
      </c>
      <c r="AD356" s="261"/>
      <c r="AE356" s="246"/>
      <c r="AF356" s="261" t="s">
        <v>3258</v>
      </c>
      <c r="AG356" s="261" t="s">
        <v>3258</v>
      </c>
      <c r="AH356" s="261" t="s">
        <v>3258</v>
      </c>
      <c r="AI356" s="249"/>
    </row>
    <row r="357" spans="1:35" ht="15" customHeight="1" x14ac:dyDescent="0.3">
      <c r="A357" s="260">
        <v>518977</v>
      </c>
      <c r="B357" s="261" t="s">
        <v>1760</v>
      </c>
      <c r="C357" s="261" t="s">
        <v>740</v>
      </c>
      <c r="D357" s="261" t="s">
        <v>532</v>
      </c>
      <c r="E357" s="261" t="s">
        <v>116</v>
      </c>
      <c r="F357" s="262">
        <v>28506</v>
      </c>
      <c r="G357" s="261" t="s">
        <v>136</v>
      </c>
      <c r="H357" s="261" t="s">
        <v>677</v>
      </c>
      <c r="I357" s="257" t="s">
        <v>553</v>
      </c>
      <c r="J357" s="261" t="s">
        <v>139</v>
      </c>
      <c r="K357" s="257"/>
      <c r="L357" s="249"/>
      <c r="M357" s="257"/>
      <c r="N357" s="249" t="s">
        <v>3258</v>
      </c>
      <c r="O357" s="259" t="s">
        <v>3258</v>
      </c>
      <c r="P357" s="256">
        <v>0</v>
      </c>
      <c r="Q357" s="261" t="s">
        <v>3258</v>
      </c>
      <c r="R357" s="261" t="s">
        <v>3688</v>
      </c>
      <c r="S357" s="261" t="s">
        <v>3365</v>
      </c>
      <c r="T357" s="261" t="s">
        <v>2342</v>
      </c>
      <c r="U357" s="261" t="s">
        <v>2259</v>
      </c>
      <c r="V357" s="261" t="s">
        <v>3258</v>
      </c>
      <c r="W357" s="261" t="s">
        <v>3258</v>
      </c>
      <c r="X357" s="261" t="s">
        <v>3258</v>
      </c>
      <c r="Y357" s="261" t="s">
        <v>3258</v>
      </c>
      <c r="Z357" s="261" t="s">
        <v>3258</v>
      </c>
      <c r="AA357" s="261" t="s">
        <v>3258</v>
      </c>
      <c r="AB357" s="261" t="s">
        <v>3258</v>
      </c>
      <c r="AC357" s="261" t="s">
        <v>3258</v>
      </c>
      <c r="AD357" s="261"/>
      <c r="AE357" s="245"/>
      <c r="AF357" s="261" t="s">
        <v>3258</v>
      </c>
      <c r="AG357" s="261" t="s">
        <v>3258</v>
      </c>
      <c r="AH357" s="261" t="s">
        <v>3258</v>
      </c>
      <c r="AI357" s="249"/>
    </row>
    <row r="358" spans="1:35" ht="15" customHeight="1" x14ac:dyDescent="0.3">
      <c r="A358" s="260">
        <v>518978</v>
      </c>
      <c r="B358" s="261" t="s">
        <v>5404</v>
      </c>
      <c r="C358" s="261" t="s">
        <v>5405</v>
      </c>
      <c r="D358" s="261" t="s">
        <v>5406</v>
      </c>
      <c r="E358" s="261" t="s">
        <v>2275</v>
      </c>
      <c r="F358" s="262">
        <v>35079</v>
      </c>
      <c r="G358" s="261" t="s">
        <v>136</v>
      </c>
      <c r="H358" s="261" t="s">
        <v>677</v>
      </c>
      <c r="I358" s="257" t="s">
        <v>554</v>
      </c>
      <c r="J358" s="261" t="s">
        <v>139</v>
      </c>
      <c r="K358" s="257"/>
      <c r="L358" s="256" t="s">
        <v>151</v>
      </c>
      <c r="M358" s="257" t="s">
        <v>151</v>
      </c>
      <c r="N358" s="249" t="s">
        <v>3258</v>
      </c>
      <c r="O358" s="259" t="s">
        <v>3258</v>
      </c>
      <c r="P358" s="256">
        <v>0</v>
      </c>
      <c r="Q358" s="261" t="s">
        <v>3258</v>
      </c>
      <c r="R358" s="261" t="s">
        <v>5407</v>
      </c>
      <c r="S358" s="261" t="s">
        <v>5408</v>
      </c>
      <c r="T358" s="261" t="s">
        <v>5409</v>
      </c>
      <c r="U358" s="261" t="s">
        <v>2266</v>
      </c>
      <c r="V358" s="261" t="s">
        <v>3258</v>
      </c>
      <c r="W358" s="261" t="s">
        <v>3258</v>
      </c>
      <c r="X358" s="261" t="s">
        <v>3258</v>
      </c>
      <c r="Y358" s="261" t="s">
        <v>3258</v>
      </c>
      <c r="Z358" s="261" t="s">
        <v>3258</v>
      </c>
      <c r="AA358" s="261" t="s">
        <v>3258</v>
      </c>
      <c r="AB358" s="261" t="s">
        <v>3258</v>
      </c>
      <c r="AC358" s="261" t="s">
        <v>3258</v>
      </c>
      <c r="AD358" s="261"/>
      <c r="AE358" s="246"/>
      <c r="AF358" s="261" t="s">
        <v>3258</v>
      </c>
      <c r="AG358" s="261" t="s">
        <v>3258</v>
      </c>
      <c r="AH358" s="261" t="s">
        <v>3258</v>
      </c>
      <c r="AI358" s="249"/>
    </row>
    <row r="359" spans="1:35" ht="15" customHeight="1" x14ac:dyDescent="0.3">
      <c r="A359" s="260">
        <v>518984</v>
      </c>
      <c r="B359" s="261" t="s">
        <v>5178</v>
      </c>
      <c r="C359" s="261" t="s">
        <v>281</v>
      </c>
      <c r="D359" s="261" t="s">
        <v>5179</v>
      </c>
      <c r="E359" s="261" t="s">
        <v>2275</v>
      </c>
      <c r="F359" s="262">
        <v>30235</v>
      </c>
      <c r="G359" s="261" t="s">
        <v>136</v>
      </c>
      <c r="H359" s="261" t="s">
        <v>677</v>
      </c>
      <c r="I359" s="257" t="s">
        <v>553</v>
      </c>
      <c r="J359" s="261" t="s">
        <v>2257</v>
      </c>
      <c r="K359" s="267">
        <v>2004</v>
      </c>
      <c r="L359" s="249"/>
      <c r="M359" s="257"/>
      <c r="N359" s="249" t="s">
        <v>3258</v>
      </c>
      <c r="O359" s="259" t="s">
        <v>3258</v>
      </c>
      <c r="P359" s="256">
        <v>0</v>
      </c>
      <c r="Q359" s="249"/>
      <c r="R359" s="249"/>
      <c r="S359" s="249"/>
      <c r="T359" s="249"/>
      <c r="U359" s="249"/>
      <c r="V359" s="249"/>
      <c r="W359" s="249"/>
      <c r="X359" s="249"/>
      <c r="Y359" s="249"/>
      <c r="Z359" s="249"/>
      <c r="AA359" s="249"/>
      <c r="AB359" s="249"/>
      <c r="AC359" s="249"/>
      <c r="AD359" s="249"/>
      <c r="AE359" s="245"/>
      <c r="AF359" s="249"/>
      <c r="AG359" s="249"/>
      <c r="AH359" s="249"/>
      <c r="AI359" s="249" t="s">
        <v>2253</v>
      </c>
    </row>
    <row r="360" spans="1:35" ht="15" customHeight="1" x14ac:dyDescent="0.3">
      <c r="A360" s="260">
        <v>519002</v>
      </c>
      <c r="B360" s="261" t="s">
        <v>5410</v>
      </c>
      <c r="C360" s="261" t="s">
        <v>70</v>
      </c>
      <c r="D360" s="261" t="s">
        <v>529</v>
      </c>
      <c r="E360" s="261" t="s">
        <v>2275</v>
      </c>
      <c r="F360" s="262">
        <v>35250</v>
      </c>
      <c r="G360" s="261" t="s">
        <v>136</v>
      </c>
      <c r="H360" s="261" t="s">
        <v>677</v>
      </c>
      <c r="I360" s="257" t="s">
        <v>554</v>
      </c>
      <c r="J360" s="261" t="s">
        <v>2257</v>
      </c>
      <c r="K360" s="257"/>
      <c r="L360" s="249"/>
      <c r="M360" s="257"/>
      <c r="N360" s="249" t="s">
        <v>3258</v>
      </c>
      <c r="O360" s="259" t="s">
        <v>3258</v>
      </c>
      <c r="P360" s="256">
        <v>0</v>
      </c>
      <c r="Q360" s="261" t="s">
        <v>3258</v>
      </c>
      <c r="R360" s="261" t="s">
        <v>5411</v>
      </c>
      <c r="S360" s="261" t="s">
        <v>3257</v>
      </c>
      <c r="T360" s="261" t="s">
        <v>5412</v>
      </c>
      <c r="U360" s="261" t="s">
        <v>2259</v>
      </c>
      <c r="V360" s="261" t="s">
        <v>3258</v>
      </c>
      <c r="W360" s="261" t="s">
        <v>3258</v>
      </c>
      <c r="X360" s="261" t="s">
        <v>3258</v>
      </c>
      <c r="Y360" s="261" t="s">
        <v>3258</v>
      </c>
      <c r="Z360" s="261" t="s">
        <v>3258</v>
      </c>
      <c r="AA360" s="261" t="s">
        <v>3258</v>
      </c>
      <c r="AB360" s="261" t="s">
        <v>3258</v>
      </c>
      <c r="AC360" s="261" t="s">
        <v>3258</v>
      </c>
      <c r="AD360" s="261"/>
      <c r="AE360" s="245"/>
      <c r="AF360" s="261" t="s">
        <v>3258</v>
      </c>
      <c r="AG360" s="261" t="s">
        <v>3258</v>
      </c>
      <c r="AH360" s="261" t="s">
        <v>3258</v>
      </c>
      <c r="AI360" s="249"/>
    </row>
    <row r="361" spans="1:35" ht="15" customHeight="1" x14ac:dyDescent="0.3">
      <c r="A361" s="255">
        <v>519011</v>
      </c>
      <c r="B361" s="256" t="s">
        <v>2166</v>
      </c>
      <c r="C361" s="256" t="s">
        <v>2167</v>
      </c>
      <c r="D361" s="256" t="s">
        <v>635</v>
      </c>
      <c r="E361" s="256" t="s">
        <v>116</v>
      </c>
      <c r="F361" s="256" t="s">
        <v>5121</v>
      </c>
      <c r="G361" s="256" t="s">
        <v>136</v>
      </c>
      <c r="H361" s="256" t="s">
        <v>677</v>
      </c>
      <c r="I361" s="257" t="s">
        <v>553</v>
      </c>
      <c r="J361" s="256" t="s">
        <v>139</v>
      </c>
      <c r="K361" s="258" t="s">
        <v>5120</v>
      </c>
      <c r="L361" s="256" t="s">
        <v>138</v>
      </c>
      <c r="N361" s="249" t="s">
        <v>3258</v>
      </c>
      <c r="O361" s="259" t="s">
        <v>3258</v>
      </c>
      <c r="P361" s="256">
        <v>0</v>
      </c>
      <c r="Q361" s="256" t="s">
        <v>3258</v>
      </c>
      <c r="R361" s="256" t="s">
        <v>3428</v>
      </c>
      <c r="S361" s="256" t="s">
        <v>3429</v>
      </c>
      <c r="T361" s="256" t="s">
        <v>2629</v>
      </c>
      <c r="U361" s="256" t="s">
        <v>2259</v>
      </c>
      <c r="V361" s="256" t="s">
        <v>3258</v>
      </c>
      <c r="W361" s="256" t="s">
        <v>3258</v>
      </c>
      <c r="X361" s="256" t="s">
        <v>3258</v>
      </c>
      <c r="Y361" s="256" t="s">
        <v>3258</v>
      </c>
      <c r="Z361" s="256" t="s">
        <v>3258</v>
      </c>
      <c r="AA361" s="256" t="s">
        <v>3258</v>
      </c>
      <c r="AB361" s="256" t="s">
        <v>3258</v>
      </c>
      <c r="AC361" s="256" t="s">
        <v>3258</v>
      </c>
      <c r="AD361" s="256"/>
      <c r="AE361" s="246"/>
      <c r="AF361" s="256" t="s">
        <v>3258</v>
      </c>
      <c r="AG361" s="256" t="s">
        <v>3258</v>
      </c>
      <c r="AH361" s="256" t="s">
        <v>2253</v>
      </c>
      <c r="AI361" s="249" t="s">
        <v>2253</v>
      </c>
    </row>
    <row r="362" spans="1:35" ht="15" customHeight="1" x14ac:dyDescent="0.3">
      <c r="A362" s="260">
        <v>519035</v>
      </c>
      <c r="B362" s="261" t="s">
        <v>1099</v>
      </c>
      <c r="C362" s="261" t="s">
        <v>803</v>
      </c>
      <c r="D362" s="261" t="s">
        <v>526</v>
      </c>
      <c r="E362" s="261" t="s">
        <v>116</v>
      </c>
      <c r="F362" s="262">
        <v>29466</v>
      </c>
      <c r="G362" s="261" t="s">
        <v>136</v>
      </c>
      <c r="H362" s="261" t="s">
        <v>677</v>
      </c>
      <c r="I362" s="257" t="s">
        <v>553</v>
      </c>
      <c r="J362" s="261" t="s">
        <v>139</v>
      </c>
      <c r="K362" s="257"/>
      <c r="L362" s="249"/>
      <c r="M362" s="257"/>
      <c r="N362" s="249">
        <v>2243</v>
      </c>
      <c r="O362" s="259">
        <v>45512</v>
      </c>
      <c r="P362" s="256">
        <v>30000</v>
      </c>
      <c r="Q362" s="261" t="s">
        <v>3258</v>
      </c>
      <c r="R362" s="261" t="s">
        <v>3689</v>
      </c>
      <c r="S362" s="261" t="s">
        <v>3631</v>
      </c>
      <c r="T362" s="261" t="s">
        <v>2908</v>
      </c>
      <c r="U362" s="261" t="s">
        <v>4647</v>
      </c>
      <c r="V362" s="261" t="s">
        <v>3258</v>
      </c>
      <c r="W362" s="261" t="s">
        <v>3258</v>
      </c>
      <c r="X362" s="261" t="s">
        <v>3258</v>
      </c>
      <c r="Y362" s="261" t="s">
        <v>3258</v>
      </c>
      <c r="Z362" s="261" t="s">
        <v>3258</v>
      </c>
      <c r="AA362" s="261" t="s">
        <v>3258</v>
      </c>
      <c r="AB362" s="261" t="s">
        <v>3258</v>
      </c>
      <c r="AC362" s="261" t="s">
        <v>3258</v>
      </c>
      <c r="AD362" s="261"/>
      <c r="AE362" s="246"/>
      <c r="AF362" s="261" t="s">
        <v>3258</v>
      </c>
      <c r="AG362" s="261" t="s">
        <v>3258</v>
      </c>
      <c r="AH362" s="261" t="s">
        <v>3258</v>
      </c>
      <c r="AI362" s="249"/>
    </row>
    <row r="363" spans="1:35" ht="15" customHeight="1" x14ac:dyDescent="0.3">
      <c r="A363" s="260">
        <v>519038</v>
      </c>
      <c r="B363" s="261" t="s">
        <v>2168</v>
      </c>
      <c r="C363" s="261" t="s">
        <v>1282</v>
      </c>
      <c r="D363" s="261" t="s">
        <v>503</v>
      </c>
      <c r="E363" s="261" t="s">
        <v>116</v>
      </c>
      <c r="F363" s="262">
        <v>33376</v>
      </c>
      <c r="G363" s="261" t="s">
        <v>136</v>
      </c>
      <c r="H363" s="261" t="s">
        <v>677</v>
      </c>
      <c r="I363" s="257" t="s">
        <v>553</v>
      </c>
      <c r="J363" s="261" t="s">
        <v>139</v>
      </c>
      <c r="K363" s="257"/>
      <c r="L363" s="249"/>
      <c r="M363" s="257"/>
      <c r="N363" s="249" t="s">
        <v>3258</v>
      </c>
      <c r="O363" s="259" t="s">
        <v>3258</v>
      </c>
      <c r="P363" s="256">
        <v>0</v>
      </c>
      <c r="Q363" s="261" t="s">
        <v>3258</v>
      </c>
      <c r="R363" s="261" t="s">
        <v>3430</v>
      </c>
      <c r="S363" s="261" t="s">
        <v>3431</v>
      </c>
      <c r="T363" s="261" t="s">
        <v>2630</v>
      </c>
      <c r="U363" s="261" t="s">
        <v>2259</v>
      </c>
      <c r="V363" s="261" t="s">
        <v>3258</v>
      </c>
      <c r="W363" s="261" t="s">
        <v>3258</v>
      </c>
      <c r="X363" s="261" t="s">
        <v>3258</v>
      </c>
      <c r="Y363" s="261" t="s">
        <v>3258</v>
      </c>
      <c r="Z363" s="261" t="s">
        <v>3258</v>
      </c>
      <c r="AA363" s="261" t="s">
        <v>3258</v>
      </c>
      <c r="AB363" s="261" t="s">
        <v>3258</v>
      </c>
      <c r="AC363" s="261" t="s">
        <v>3258</v>
      </c>
      <c r="AD363" s="261"/>
      <c r="AE363" s="245"/>
      <c r="AF363" s="261"/>
      <c r="AG363" s="261" t="s">
        <v>3258</v>
      </c>
      <c r="AH363" s="261" t="s">
        <v>3258</v>
      </c>
      <c r="AI363" s="249"/>
    </row>
    <row r="364" spans="1:35" ht="15" customHeight="1" x14ac:dyDescent="0.3">
      <c r="A364" s="255">
        <v>519054</v>
      </c>
      <c r="B364" s="256" t="s">
        <v>1698</v>
      </c>
      <c r="C364" s="256" t="s">
        <v>1699</v>
      </c>
      <c r="D364" s="256" t="s">
        <v>587</v>
      </c>
      <c r="E364" s="256" t="s">
        <v>116</v>
      </c>
      <c r="F364" s="256" t="s">
        <v>5133</v>
      </c>
      <c r="G364" s="256" t="s">
        <v>2544</v>
      </c>
      <c r="H364" s="256" t="s">
        <v>677</v>
      </c>
      <c r="I364" s="257" t="s">
        <v>553</v>
      </c>
      <c r="J364" s="256" t="s">
        <v>139</v>
      </c>
      <c r="K364" s="258" t="s">
        <v>5132</v>
      </c>
      <c r="L364" s="249"/>
      <c r="M364" s="258"/>
      <c r="N364" s="249" t="s">
        <v>3258</v>
      </c>
      <c r="O364" s="259" t="s">
        <v>3258</v>
      </c>
      <c r="P364" s="256">
        <v>0</v>
      </c>
      <c r="Q364" s="256" t="s">
        <v>3258</v>
      </c>
      <c r="R364" s="256" t="s">
        <v>3378</v>
      </c>
      <c r="S364" s="256" t="s">
        <v>3379</v>
      </c>
      <c r="T364" s="256" t="s">
        <v>2545</v>
      </c>
      <c r="U364" s="256" t="s">
        <v>2546</v>
      </c>
      <c r="V364" s="256" t="s">
        <v>3258</v>
      </c>
      <c r="W364" s="256" t="s">
        <v>3258</v>
      </c>
      <c r="X364" s="256" t="s">
        <v>3258</v>
      </c>
      <c r="Y364" s="256" t="s">
        <v>3258</v>
      </c>
      <c r="Z364" s="256" t="s">
        <v>3258</v>
      </c>
      <c r="AA364" s="256" t="s">
        <v>3258</v>
      </c>
      <c r="AB364" s="256" t="s">
        <v>3258</v>
      </c>
      <c r="AC364" s="256" t="s">
        <v>3258</v>
      </c>
      <c r="AD364" s="256"/>
      <c r="AE364" s="245"/>
      <c r="AF364" s="256" t="s">
        <v>3258</v>
      </c>
      <c r="AG364" s="256" t="s">
        <v>2253</v>
      </c>
      <c r="AH364" s="256" t="s">
        <v>2253</v>
      </c>
      <c r="AI364" s="249" t="s">
        <v>2253</v>
      </c>
    </row>
    <row r="365" spans="1:35" ht="15" customHeight="1" x14ac:dyDescent="0.3">
      <c r="A365" s="260">
        <v>519069</v>
      </c>
      <c r="B365" s="261" t="s">
        <v>1187</v>
      </c>
      <c r="C365" s="261" t="s">
        <v>1188</v>
      </c>
      <c r="D365" s="261" t="s">
        <v>497</v>
      </c>
      <c r="E365" s="261" t="s">
        <v>116</v>
      </c>
      <c r="F365" s="262">
        <v>33984</v>
      </c>
      <c r="G365" s="261" t="s">
        <v>136</v>
      </c>
      <c r="H365" s="261" t="s">
        <v>677</v>
      </c>
      <c r="I365" s="257" t="s">
        <v>553</v>
      </c>
      <c r="J365" s="261" t="s">
        <v>139</v>
      </c>
      <c r="K365" s="257"/>
      <c r="L365" s="249"/>
      <c r="M365" s="257"/>
      <c r="N365" s="249" t="s">
        <v>3258</v>
      </c>
      <c r="O365" s="259" t="s">
        <v>3258</v>
      </c>
      <c r="P365" s="256">
        <v>0</v>
      </c>
      <c r="Q365" s="261" t="s">
        <v>3258</v>
      </c>
      <c r="R365" s="261" t="s">
        <v>3690</v>
      </c>
      <c r="S365" s="261" t="s">
        <v>3691</v>
      </c>
      <c r="T365" s="261" t="s">
        <v>2421</v>
      </c>
      <c r="U365" s="261" t="s">
        <v>2266</v>
      </c>
      <c r="V365" s="261" t="s">
        <v>3258</v>
      </c>
      <c r="W365" s="261" t="s">
        <v>3258</v>
      </c>
      <c r="X365" s="261" t="s">
        <v>3258</v>
      </c>
      <c r="Y365" s="261" t="s">
        <v>3258</v>
      </c>
      <c r="Z365" s="261" t="s">
        <v>3258</v>
      </c>
      <c r="AA365" s="261" t="s">
        <v>3258</v>
      </c>
      <c r="AB365" s="261" t="s">
        <v>3258</v>
      </c>
      <c r="AC365" s="261" t="s">
        <v>3258</v>
      </c>
      <c r="AD365" s="261"/>
      <c r="AE365" s="246"/>
      <c r="AF365" s="261" t="s">
        <v>3258</v>
      </c>
      <c r="AG365" s="261" t="s">
        <v>3258</v>
      </c>
      <c r="AH365" s="261" t="s">
        <v>3258</v>
      </c>
      <c r="AI365" s="249"/>
    </row>
    <row r="366" spans="1:35" ht="15" customHeight="1" x14ac:dyDescent="0.3">
      <c r="A366" s="260">
        <v>519074</v>
      </c>
      <c r="B366" s="261" t="s">
        <v>1761</v>
      </c>
      <c r="C366" s="261" t="s">
        <v>574</v>
      </c>
      <c r="D366" s="261" t="s">
        <v>597</v>
      </c>
      <c r="E366" s="261" t="s">
        <v>116</v>
      </c>
      <c r="F366" s="262">
        <v>34758</v>
      </c>
      <c r="G366" s="261" t="s">
        <v>2909</v>
      </c>
      <c r="H366" s="261" t="s">
        <v>677</v>
      </c>
      <c r="I366" s="257" t="s">
        <v>553</v>
      </c>
      <c r="J366" s="261" t="s">
        <v>139</v>
      </c>
      <c r="K366" s="257" t="s">
        <v>3258</v>
      </c>
      <c r="L366" s="261"/>
      <c r="M366" s="257"/>
      <c r="N366" s="249" t="s">
        <v>3258</v>
      </c>
      <c r="O366" s="259" t="s">
        <v>3258</v>
      </c>
      <c r="P366" s="256">
        <v>0</v>
      </c>
      <c r="Q366" s="261" t="s">
        <v>3258</v>
      </c>
      <c r="R366" s="261" t="s">
        <v>3692</v>
      </c>
      <c r="S366" s="261" t="s">
        <v>3361</v>
      </c>
      <c r="T366" s="261" t="s">
        <v>2910</v>
      </c>
      <c r="U366" s="261" t="s">
        <v>2911</v>
      </c>
      <c r="V366" s="261" t="s">
        <v>3258</v>
      </c>
      <c r="W366" s="261" t="s">
        <v>3258</v>
      </c>
      <c r="X366" s="261" t="s">
        <v>3258</v>
      </c>
      <c r="Y366" s="261" t="s">
        <v>3258</v>
      </c>
      <c r="Z366" s="261" t="s">
        <v>3258</v>
      </c>
      <c r="AA366" s="261" t="s">
        <v>3258</v>
      </c>
      <c r="AB366" s="261" t="s">
        <v>3258</v>
      </c>
      <c r="AC366" s="261" t="s">
        <v>3258</v>
      </c>
      <c r="AD366" s="261"/>
      <c r="AE366" s="245"/>
      <c r="AF366" s="261" t="s">
        <v>3258</v>
      </c>
      <c r="AG366" s="261" t="s">
        <v>3258</v>
      </c>
      <c r="AH366" s="261" t="s">
        <v>3258</v>
      </c>
      <c r="AI366" s="249"/>
    </row>
    <row r="367" spans="1:35" ht="15" customHeight="1" x14ac:dyDescent="0.3">
      <c r="A367" s="260">
        <v>519084</v>
      </c>
      <c r="B367" s="261" t="s">
        <v>1762</v>
      </c>
      <c r="C367" s="261" t="s">
        <v>102</v>
      </c>
      <c r="D367" s="261" t="s">
        <v>1457</v>
      </c>
      <c r="E367" s="261" t="s">
        <v>116</v>
      </c>
      <c r="F367" s="262">
        <v>34723</v>
      </c>
      <c r="G367" s="261" t="s">
        <v>150</v>
      </c>
      <c r="H367" s="261" t="s">
        <v>677</v>
      </c>
      <c r="I367" s="257" t="s">
        <v>553</v>
      </c>
      <c r="J367" s="261" t="s">
        <v>139</v>
      </c>
      <c r="K367" s="257"/>
      <c r="L367" s="256" t="s">
        <v>150</v>
      </c>
      <c r="M367" s="257"/>
      <c r="N367" s="249" t="s">
        <v>3258</v>
      </c>
      <c r="O367" s="259" t="s">
        <v>3258</v>
      </c>
      <c r="P367" s="256">
        <v>0</v>
      </c>
      <c r="Q367" s="261" t="s">
        <v>3258</v>
      </c>
      <c r="R367" s="261" t="s">
        <v>3693</v>
      </c>
      <c r="S367" s="261" t="s">
        <v>3694</v>
      </c>
      <c r="T367" s="261" t="s">
        <v>2912</v>
      </c>
      <c r="U367" s="261" t="s">
        <v>2270</v>
      </c>
      <c r="V367" s="261" t="s">
        <v>3258</v>
      </c>
      <c r="W367" s="261" t="s">
        <v>3258</v>
      </c>
      <c r="X367" s="261" t="s">
        <v>3258</v>
      </c>
      <c r="Y367" s="261" t="s">
        <v>3258</v>
      </c>
      <c r="Z367" s="261" t="s">
        <v>3258</v>
      </c>
      <c r="AA367" s="261" t="s">
        <v>3258</v>
      </c>
      <c r="AB367" s="261" t="s">
        <v>3258</v>
      </c>
      <c r="AC367" s="261" t="s">
        <v>3258</v>
      </c>
      <c r="AD367" s="261"/>
      <c r="AE367" s="245"/>
      <c r="AF367" s="261" t="s">
        <v>3258</v>
      </c>
      <c r="AG367" s="261" t="s">
        <v>3258</v>
      </c>
      <c r="AH367" s="261" t="s">
        <v>3258</v>
      </c>
      <c r="AI367" s="249"/>
    </row>
    <row r="368" spans="1:35" ht="15" customHeight="1" x14ac:dyDescent="0.3">
      <c r="A368" s="260">
        <v>519154</v>
      </c>
      <c r="B368" s="261" t="s">
        <v>2169</v>
      </c>
      <c r="C368" s="261" t="s">
        <v>383</v>
      </c>
      <c r="D368" s="261" t="s">
        <v>378</v>
      </c>
      <c r="E368" s="261" t="s">
        <v>116</v>
      </c>
      <c r="F368" s="262">
        <v>21565</v>
      </c>
      <c r="G368" s="261" t="s">
        <v>2631</v>
      </c>
      <c r="H368" s="261" t="s">
        <v>677</v>
      </c>
      <c r="I368" s="257" t="s">
        <v>553</v>
      </c>
      <c r="J368" s="261" t="s">
        <v>139</v>
      </c>
      <c r="K368" s="257" t="s">
        <v>3258</v>
      </c>
      <c r="L368" s="261"/>
      <c r="M368" s="257"/>
      <c r="N368" s="249" t="s">
        <v>3258</v>
      </c>
      <c r="O368" s="259" t="s">
        <v>3258</v>
      </c>
      <c r="P368" s="256">
        <v>0</v>
      </c>
      <c r="Q368" s="261" t="s">
        <v>3258</v>
      </c>
      <c r="R368" s="261" t="s">
        <v>3432</v>
      </c>
      <c r="S368" s="261" t="s">
        <v>3415</v>
      </c>
      <c r="T368" s="261" t="s">
        <v>2632</v>
      </c>
      <c r="U368" s="261" t="s">
        <v>2259</v>
      </c>
      <c r="V368" s="261" t="s">
        <v>3258</v>
      </c>
      <c r="W368" s="261" t="s">
        <v>3258</v>
      </c>
      <c r="X368" s="261" t="s">
        <v>3258</v>
      </c>
      <c r="Y368" s="261" t="s">
        <v>3258</v>
      </c>
      <c r="Z368" s="261" t="s">
        <v>3258</v>
      </c>
      <c r="AA368" s="261" t="s">
        <v>3258</v>
      </c>
      <c r="AB368" s="261" t="s">
        <v>3258</v>
      </c>
      <c r="AC368" s="261" t="s">
        <v>3258</v>
      </c>
      <c r="AD368" s="261"/>
      <c r="AE368" s="245"/>
      <c r="AF368" s="261" t="s">
        <v>3258</v>
      </c>
      <c r="AG368" s="261" t="s">
        <v>3258</v>
      </c>
      <c r="AH368" s="261" t="s">
        <v>3258</v>
      </c>
      <c r="AI368" s="249"/>
    </row>
    <row r="369" spans="1:35" ht="15" customHeight="1" x14ac:dyDescent="0.3">
      <c r="A369" s="260">
        <v>519180</v>
      </c>
      <c r="B369" s="261" t="s">
        <v>1763</v>
      </c>
      <c r="C369" s="261" t="s">
        <v>1513</v>
      </c>
      <c r="D369" s="261" t="s">
        <v>1764</v>
      </c>
      <c r="E369" s="261" t="s">
        <v>116</v>
      </c>
      <c r="F369" s="262">
        <v>34087</v>
      </c>
      <c r="G369" s="261" t="s">
        <v>2304</v>
      </c>
      <c r="H369" s="261" t="s">
        <v>677</v>
      </c>
      <c r="I369" s="257" t="s">
        <v>553</v>
      </c>
      <c r="J369" s="261" t="s">
        <v>137</v>
      </c>
      <c r="K369" s="267">
        <v>2011</v>
      </c>
      <c r="L369" s="249"/>
      <c r="M369" s="257"/>
      <c r="N369" s="249" t="s">
        <v>3258</v>
      </c>
      <c r="O369" s="259" t="s">
        <v>3258</v>
      </c>
      <c r="P369" s="256">
        <v>0</v>
      </c>
      <c r="Q369" s="261" t="s">
        <v>3258</v>
      </c>
      <c r="R369" s="261" t="s">
        <v>4182</v>
      </c>
      <c r="S369" s="261" t="s">
        <v>4183</v>
      </c>
      <c r="T369" s="261" t="s">
        <v>2838</v>
      </c>
      <c r="U369" s="261" t="s">
        <v>2431</v>
      </c>
      <c r="V369" s="261" t="s">
        <v>3258</v>
      </c>
      <c r="W369" s="261" t="s">
        <v>3258</v>
      </c>
      <c r="X369" s="261" t="s">
        <v>3258</v>
      </c>
      <c r="Y369" s="261" t="s">
        <v>3258</v>
      </c>
      <c r="Z369" s="261" t="s">
        <v>3258</v>
      </c>
      <c r="AA369" s="261" t="s">
        <v>3258</v>
      </c>
      <c r="AB369" s="261" t="s">
        <v>3258</v>
      </c>
      <c r="AC369" s="261" t="s">
        <v>3258</v>
      </c>
      <c r="AD369" s="261"/>
      <c r="AE369" s="245"/>
      <c r="AF369" s="261" t="s">
        <v>3258</v>
      </c>
      <c r="AG369" s="261" t="s">
        <v>3258</v>
      </c>
      <c r="AH369" s="261" t="s">
        <v>3258</v>
      </c>
      <c r="AI369" s="249"/>
    </row>
    <row r="370" spans="1:35" ht="15" customHeight="1" x14ac:dyDescent="0.3">
      <c r="A370" s="255">
        <v>519185</v>
      </c>
      <c r="B370" s="256" t="s">
        <v>1189</v>
      </c>
      <c r="C370" s="256" t="s">
        <v>245</v>
      </c>
      <c r="D370" s="256" t="s">
        <v>435</v>
      </c>
      <c r="E370" s="256" t="s">
        <v>116</v>
      </c>
      <c r="F370" s="256" t="s">
        <v>5150</v>
      </c>
      <c r="G370" s="256" t="s">
        <v>136</v>
      </c>
      <c r="H370" s="256" t="s">
        <v>677</v>
      </c>
      <c r="I370" s="257" t="s">
        <v>553</v>
      </c>
      <c r="J370" s="256" t="s">
        <v>137</v>
      </c>
      <c r="K370" s="258" t="s">
        <v>5148</v>
      </c>
      <c r="L370" s="249"/>
      <c r="M370" s="258"/>
      <c r="N370" s="249" t="s">
        <v>3258</v>
      </c>
      <c r="O370" s="259" t="s">
        <v>3258</v>
      </c>
      <c r="P370" s="256">
        <v>0</v>
      </c>
      <c r="Q370" s="256" t="s">
        <v>3258</v>
      </c>
      <c r="R370" s="256" t="s">
        <v>4648</v>
      </c>
      <c r="S370" s="256" t="s">
        <v>4649</v>
      </c>
      <c r="T370" s="256" t="s">
        <v>2577</v>
      </c>
      <c r="U370" s="256" t="s">
        <v>2259</v>
      </c>
      <c r="V370" s="256" t="s">
        <v>3258</v>
      </c>
      <c r="W370" s="256" t="s">
        <v>3258</v>
      </c>
      <c r="X370" s="256" t="s">
        <v>3258</v>
      </c>
      <c r="Y370" s="256" t="s">
        <v>3258</v>
      </c>
      <c r="Z370" s="256" t="s">
        <v>3258</v>
      </c>
      <c r="AA370" s="256" t="s">
        <v>3258</v>
      </c>
      <c r="AB370" s="256" t="s">
        <v>3258</v>
      </c>
      <c r="AC370" s="256" t="s">
        <v>3258</v>
      </c>
      <c r="AD370" s="256"/>
      <c r="AE370" s="245"/>
      <c r="AF370" s="256" t="s">
        <v>3258</v>
      </c>
      <c r="AG370" s="256" t="s">
        <v>2253</v>
      </c>
      <c r="AH370" s="256" t="s">
        <v>2253</v>
      </c>
      <c r="AI370" s="249" t="s">
        <v>2253</v>
      </c>
    </row>
    <row r="371" spans="1:35" ht="15" customHeight="1" x14ac:dyDescent="0.3">
      <c r="A371" s="260">
        <v>519196</v>
      </c>
      <c r="B371" s="261" t="s">
        <v>1100</v>
      </c>
      <c r="C371" s="261" t="s">
        <v>339</v>
      </c>
      <c r="D371" s="261" t="s">
        <v>455</v>
      </c>
      <c r="E371" s="261" t="s">
        <v>116</v>
      </c>
      <c r="F371" s="262">
        <v>35495</v>
      </c>
      <c r="G371" s="261" t="s">
        <v>136</v>
      </c>
      <c r="H371" s="261" t="s">
        <v>677</v>
      </c>
      <c r="I371" s="257" t="s">
        <v>553</v>
      </c>
      <c r="J371" s="261" t="s">
        <v>139</v>
      </c>
      <c r="K371" s="257" t="s">
        <v>3258</v>
      </c>
      <c r="L371" s="261"/>
      <c r="M371" s="257"/>
      <c r="N371" s="249" t="s">
        <v>3258</v>
      </c>
      <c r="O371" s="259" t="s">
        <v>3258</v>
      </c>
      <c r="P371" s="256">
        <v>0</v>
      </c>
      <c r="Q371" s="261" t="s">
        <v>3258</v>
      </c>
      <c r="R371" s="261" t="s">
        <v>3330</v>
      </c>
      <c r="S371" s="261" t="s">
        <v>3540</v>
      </c>
      <c r="T371" s="261" t="s">
        <v>4650</v>
      </c>
      <c r="U371" s="261" t="s">
        <v>2259</v>
      </c>
      <c r="V371" s="261" t="s">
        <v>3258</v>
      </c>
      <c r="W371" s="261" t="s">
        <v>3258</v>
      </c>
      <c r="X371" s="261" t="s">
        <v>3258</v>
      </c>
      <c r="Y371" s="261" t="s">
        <v>3258</v>
      </c>
      <c r="Z371" s="261" t="s">
        <v>3258</v>
      </c>
      <c r="AA371" s="261" t="s">
        <v>3258</v>
      </c>
      <c r="AB371" s="261" t="s">
        <v>3258</v>
      </c>
      <c r="AC371" s="261" t="s">
        <v>3258</v>
      </c>
      <c r="AD371" s="261"/>
      <c r="AE371" s="245"/>
      <c r="AF371" s="261" t="s">
        <v>3258</v>
      </c>
      <c r="AG371" s="261" t="s">
        <v>3258</v>
      </c>
      <c r="AH371" s="261" t="s">
        <v>3258</v>
      </c>
      <c r="AI371" s="249"/>
    </row>
    <row r="372" spans="1:35" ht="15" customHeight="1" x14ac:dyDescent="0.3">
      <c r="A372" s="260">
        <v>519229</v>
      </c>
      <c r="B372" s="261" t="s">
        <v>5185</v>
      </c>
      <c r="C372" s="261" t="s">
        <v>5186</v>
      </c>
      <c r="D372" s="261" t="s">
        <v>359</v>
      </c>
      <c r="E372" s="261" t="s">
        <v>116</v>
      </c>
      <c r="F372" s="262">
        <v>28759</v>
      </c>
      <c r="G372" s="261" t="s">
        <v>136</v>
      </c>
      <c r="H372" s="261" t="s">
        <v>677</v>
      </c>
      <c r="I372" s="257" t="s">
        <v>553</v>
      </c>
      <c r="J372" s="261" t="s">
        <v>2257</v>
      </c>
      <c r="K372" s="257"/>
      <c r="L372" s="249"/>
      <c r="M372" s="257"/>
      <c r="N372" s="249" t="s">
        <v>3258</v>
      </c>
      <c r="O372" s="259" t="s">
        <v>3258</v>
      </c>
      <c r="P372" s="256">
        <v>0</v>
      </c>
      <c r="Q372" s="249"/>
      <c r="R372" s="249"/>
      <c r="S372" s="249"/>
      <c r="T372" s="249"/>
      <c r="U372" s="249"/>
      <c r="V372" s="249"/>
      <c r="W372" s="249"/>
      <c r="X372" s="249"/>
      <c r="Y372" s="249"/>
      <c r="Z372" s="249"/>
      <c r="AA372" s="249"/>
      <c r="AB372" s="249"/>
      <c r="AC372" s="249"/>
      <c r="AD372" s="249"/>
      <c r="AE372" s="245"/>
      <c r="AF372" s="249"/>
      <c r="AG372" s="249"/>
      <c r="AH372" s="249"/>
      <c r="AI372" s="249" t="s">
        <v>2253</v>
      </c>
    </row>
    <row r="373" spans="1:35" ht="15" customHeight="1" x14ac:dyDescent="0.3">
      <c r="A373" s="260">
        <v>519264</v>
      </c>
      <c r="B373" s="261" t="s">
        <v>4651</v>
      </c>
      <c r="C373" s="261" t="s">
        <v>4652</v>
      </c>
      <c r="D373" s="261" t="s">
        <v>464</v>
      </c>
      <c r="E373" s="261" t="s">
        <v>116</v>
      </c>
      <c r="F373" s="262">
        <v>35536</v>
      </c>
      <c r="G373" s="261" t="s">
        <v>2441</v>
      </c>
      <c r="H373" s="261" t="s">
        <v>677</v>
      </c>
      <c r="I373" s="257" t="s">
        <v>553</v>
      </c>
      <c r="J373" s="261" t="s">
        <v>724</v>
      </c>
      <c r="K373" s="260">
        <v>2015</v>
      </c>
      <c r="L373" s="249"/>
      <c r="M373" s="257"/>
      <c r="N373" s="249" t="s">
        <v>3258</v>
      </c>
      <c r="O373" s="259" t="s">
        <v>3258</v>
      </c>
      <c r="P373" s="256">
        <v>0</v>
      </c>
      <c r="Q373" s="261" t="s">
        <v>3258</v>
      </c>
      <c r="R373" s="261" t="s">
        <v>4653</v>
      </c>
      <c r="S373" s="261" t="s">
        <v>4654</v>
      </c>
      <c r="T373" s="261" t="s">
        <v>2802</v>
      </c>
      <c r="U373" s="261" t="s">
        <v>4655</v>
      </c>
      <c r="V373" s="261" t="s">
        <v>3258</v>
      </c>
      <c r="W373" s="261" t="s">
        <v>3258</v>
      </c>
      <c r="X373" s="261" t="s">
        <v>3258</v>
      </c>
      <c r="Y373" s="261" t="s">
        <v>3258</v>
      </c>
      <c r="Z373" s="261" t="s">
        <v>3258</v>
      </c>
      <c r="AA373" s="261" t="s">
        <v>3258</v>
      </c>
      <c r="AB373" s="261" t="s">
        <v>3258</v>
      </c>
      <c r="AC373" s="261" t="s">
        <v>3258</v>
      </c>
      <c r="AD373" s="261"/>
      <c r="AE373" s="246"/>
      <c r="AF373" s="261" t="s">
        <v>3258</v>
      </c>
      <c r="AG373" s="261" t="s">
        <v>3258</v>
      </c>
      <c r="AH373" s="261" t="s">
        <v>3258</v>
      </c>
      <c r="AI373" s="249"/>
    </row>
    <row r="374" spans="1:35" ht="15" customHeight="1" x14ac:dyDescent="0.3">
      <c r="A374" s="260">
        <v>519278</v>
      </c>
      <c r="B374" s="261" t="s">
        <v>951</v>
      </c>
      <c r="C374" s="261" t="s">
        <v>952</v>
      </c>
      <c r="D374" s="261" t="s">
        <v>953</v>
      </c>
      <c r="E374" s="261" t="s">
        <v>116</v>
      </c>
      <c r="F374" s="262">
        <v>33974</v>
      </c>
      <c r="G374" s="261" t="s">
        <v>136</v>
      </c>
      <c r="H374" s="261" t="s">
        <v>677</v>
      </c>
      <c r="I374" s="257" t="s">
        <v>553</v>
      </c>
      <c r="J374" s="261" t="s">
        <v>139</v>
      </c>
      <c r="K374" s="257"/>
      <c r="L374" s="256" t="s">
        <v>151</v>
      </c>
      <c r="M374" s="257" t="s">
        <v>151</v>
      </c>
      <c r="N374" s="249" t="s">
        <v>3258</v>
      </c>
      <c r="O374" s="259" t="s">
        <v>3258</v>
      </c>
      <c r="P374" s="256">
        <v>0</v>
      </c>
      <c r="Q374" s="261" t="s">
        <v>3258</v>
      </c>
      <c r="R374" s="261" t="s">
        <v>3695</v>
      </c>
      <c r="S374" s="261" t="s">
        <v>3696</v>
      </c>
      <c r="T374" s="261" t="s">
        <v>2915</v>
      </c>
      <c r="U374" s="261" t="s">
        <v>2259</v>
      </c>
      <c r="V374" s="261" t="s">
        <v>3258</v>
      </c>
      <c r="W374" s="261" t="s">
        <v>3258</v>
      </c>
      <c r="X374" s="261" t="s">
        <v>3258</v>
      </c>
      <c r="Y374" s="261" t="s">
        <v>3258</v>
      </c>
      <c r="Z374" s="261" t="s">
        <v>3258</v>
      </c>
      <c r="AA374" s="261" t="s">
        <v>3258</v>
      </c>
      <c r="AB374" s="261" t="s">
        <v>3258</v>
      </c>
      <c r="AC374" s="261" t="s">
        <v>3258</v>
      </c>
      <c r="AD374" s="261"/>
      <c r="AE374" s="245"/>
      <c r="AF374" s="261" t="s">
        <v>3258</v>
      </c>
      <c r="AG374" s="261" t="s">
        <v>3258</v>
      </c>
      <c r="AH374" s="261" t="s">
        <v>3258</v>
      </c>
      <c r="AI374" s="249"/>
    </row>
    <row r="375" spans="1:35" ht="15" customHeight="1" x14ac:dyDescent="0.3">
      <c r="A375" s="260">
        <v>519281</v>
      </c>
      <c r="B375" s="261" t="s">
        <v>1190</v>
      </c>
      <c r="C375" s="261" t="s">
        <v>576</v>
      </c>
      <c r="D375" s="261" t="s">
        <v>596</v>
      </c>
      <c r="E375" s="261" t="s">
        <v>116</v>
      </c>
      <c r="F375" s="262">
        <v>29913</v>
      </c>
      <c r="G375" s="261" t="s">
        <v>136</v>
      </c>
      <c r="H375" s="261" t="s">
        <v>677</v>
      </c>
      <c r="I375" s="257" t="s">
        <v>553</v>
      </c>
      <c r="J375" s="261" t="s">
        <v>724</v>
      </c>
      <c r="K375" s="267">
        <v>1999</v>
      </c>
      <c r="L375" s="249"/>
      <c r="M375" s="257"/>
      <c r="N375" s="249" t="s">
        <v>3258</v>
      </c>
      <c r="O375" s="259" t="s">
        <v>3258</v>
      </c>
      <c r="P375" s="256">
        <v>0</v>
      </c>
      <c r="Q375" s="261" t="s">
        <v>3258</v>
      </c>
      <c r="R375" s="261" t="s">
        <v>4398</v>
      </c>
      <c r="S375" s="261" t="s">
        <v>3289</v>
      </c>
      <c r="T375" s="261" t="s">
        <v>2916</v>
      </c>
      <c r="U375" s="261" t="s">
        <v>2259</v>
      </c>
      <c r="V375" s="261" t="s">
        <v>3258</v>
      </c>
      <c r="W375" s="261" t="s">
        <v>3258</v>
      </c>
      <c r="X375" s="261" t="s">
        <v>3258</v>
      </c>
      <c r="Y375" s="261" t="s">
        <v>3258</v>
      </c>
      <c r="Z375" s="261" t="s">
        <v>3258</v>
      </c>
      <c r="AA375" s="261" t="s">
        <v>3258</v>
      </c>
      <c r="AB375" s="261" t="s">
        <v>3258</v>
      </c>
      <c r="AC375" s="261" t="s">
        <v>5212</v>
      </c>
      <c r="AD375" s="261"/>
      <c r="AE375" s="245"/>
      <c r="AF375" s="261" t="s">
        <v>3258</v>
      </c>
      <c r="AG375" s="261" t="s">
        <v>3258</v>
      </c>
      <c r="AH375" s="261" t="s">
        <v>3258</v>
      </c>
      <c r="AI375" s="249"/>
    </row>
    <row r="376" spans="1:35" ht="15" customHeight="1" x14ac:dyDescent="0.3">
      <c r="A376" s="260">
        <v>519291</v>
      </c>
      <c r="B376" s="261" t="s">
        <v>5160</v>
      </c>
      <c r="C376" s="261" t="s">
        <v>288</v>
      </c>
      <c r="D376" s="261" t="s">
        <v>5161</v>
      </c>
      <c r="E376" s="261" t="s">
        <v>116</v>
      </c>
      <c r="F376" s="262">
        <v>35801</v>
      </c>
      <c r="G376" s="261" t="s">
        <v>136</v>
      </c>
      <c r="H376" s="261" t="s">
        <v>677</v>
      </c>
      <c r="I376" s="257" t="s">
        <v>553</v>
      </c>
      <c r="J376" s="261" t="s">
        <v>724</v>
      </c>
      <c r="K376" s="267">
        <v>2015</v>
      </c>
      <c r="L376" s="261" t="s">
        <v>136</v>
      </c>
      <c r="N376" s="249">
        <v>2045</v>
      </c>
      <c r="O376" s="259">
        <v>45476</v>
      </c>
      <c r="P376" s="256">
        <v>70000</v>
      </c>
      <c r="Q376" s="249"/>
      <c r="R376" s="249"/>
      <c r="S376" s="249"/>
      <c r="T376" s="249"/>
      <c r="U376" s="249"/>
      <c r="V376" s="249"/>
      <c r="W376" s="249"/>
      <c r="X376" s="249"/>
      <c r="Y376" s="249"/>
      <c r="Z376" s="249"/>
      <c r="AA376" s="249"/>
      <c r="AB376" s="249"/>
      <c r="AC376" s="249"/>
      <c r="AD376" s="249"/>
      <c r="AE376" s="245"/>
      <c r="AF376" s="249"/>
      <c r="AG376" s="249"/>
      <c r="AH376" s="249"/>
      <c r="AI376" s="249"/>
    </row>
    <row r="377" spans="1:35" ht="15" customHeight="1" x14ac:dyDescent="0.3">
      <c r="A377" s="260">
        <v>519293</v>
      </c>
      <c r="B377" s="261" t="s">
        <v>1191</v>
      </c>
      <c r="C377" s="261" t="s">
        <v>1192</v>
      </c>
      <c r="D377" s="261" t="s">
        <v>439</v>
      </c>
      <c r="E377" s="261" t="s">
        <v>116</v>
      </c>
      <c r="F377" s="262">
        <v>32434</v>
      </c>
      <c r="G377" s="261" t="s">
        <v>136</v>
      </c>
      <c r="H377" s="261" t="s">
        <v>677</v>
      </c>
      <c r="I377" s="257" t="s">
        <v>553</v>
      </c>
      <c r="J377" s="261" t="s">
        <v>139</v>
      </c>
      <c r="K377" s="257" t="s">
        <v>3258</v>
      </c>
      <c r="L377" s="261"/>
      <c r="M377" s="257"/>
      <c r="N377" s="249" t="s">
        <v>3258</v>
      </c>
      <c r="O377" s="259" t="s">
        <v>3258</v>
      </c>
      <c r="P377" s="256">
        <v>0</v>
      </c>
      <c r="Q377" s="261" t="s">
        <v>3258</v>
      </c>
      <c r="R377" s="261" t="s">
        <v>4656</v>
      </c>
      <c r="S377" s="261" t="s">
        <v>4657</v>
      </c>
      <c r="T377" s="261" t="s">
        <v>2426</v>
      </c>
      <c r="U377" s="261" t="s">
        <v>2295</v>
      </c>
      <c r="V377" s="261" t="s">
        <v>3258</v>
      </c>
      <c r="W377" s="261" t="s">
        <v>3258</v>
      </c>
      <c r="X377" s="261" t="s">
        <v>3258</v>
      </c>
      <c r="Y377" s="261" t="s">
        <v>3258</v>
      </c>
      <c r="Z377" s="261" t="s">
        <v>3258</v>
      </c>
      <c r="AA377" s="261" t="s">
        <v>3258</v>
      </c>
      <c r="AB377" s="261" t="s">
        <v>3258</v>
      </c>
      <c r="AC377" s="261" t="s">
        <v>5212</v>
      </c>
      <c r="AD377" s="261"/>
      <c r="AE377" s="245"/>
      <c r="AF377" s="261" t="s">
        <v>3258</v>
      </c>
      <c r="AG377" s="261" t="s">
        <v>3258</v>
      </c>
      <c r="AH377" s="261" t="s">
        <v>3258</v>
      </c>
      <c r="AI377" s="249"/>
    </row>
    <row r="378" spans="1:35" ht="15" customHeight="1" x14ac:dyDescent="0.3">
      <c r="A378" s="260">
        <v>519325</v>
      </c>
      <c r="B378" s="261" t="s">
        <v>1193</v>
      </c>
      <c r="C378" s="261" t="s">
        <v>610</v>
      </c>
      <c r="D378" s="261" t="s">
        <v>497</v>
      </c>
      <c r="E378" s="261" t="s">
        <v>116</v>
      </c>
      <c r="F378" s="262">
        <v>33974</v>
      </c>
      <c r="G378" s="261" t="s">
        <v>136</v>
      </c>
      <c r="H378" s="261" t="s">
        <v>677</v>
      </c>
      <c r="I378" s="257" t="s">
        <v>553</v>
      </c>
      <c r="J378" s="261" t="s">
        <v>139</v>
      </c>
      <c r="K378" s="257" t="s">
        <v>3258</v>
      </c>
      <c r="L378" s="261"/>
      <c r="M378" s="257"/>
      <c r="N378" s="249" t="s">
        <v>3258</v>
      </c>
      <c r="O378" s="259" t="s">
        <v>3258</v>
      </c>
      <c r="P378" s="256">
        <v>0</v>
      </c>
      <c r="Q378" s="261" t="s">
        <v>3258</v>
      </c>
      <c r="R378" s="261" t="s">
        <v>3698</v>
      </c>
      <c r="S378" s="261" t="s">
        <v>3699</v>
      </c>
      <c r="T378" s="261" t="s">
        <v>2615</v>
      </c>
      <c r="U378" s="261" t="s">
        <v>2306</v>
      </c>
      <c r="V378" s="261" t="s">
        <v>3258</v>
      </c>
      <c r="W378" s="261" t="s">
        <v>3258</v>
      </c>
      <c r="X378" s="261" t="s">
        <v>3258</v>
      </c>
      <c r="Y378" s="261" t="s">
        <v>3258</v>
      </c>
      <c r="Z378" s="261" t="s">
        <v>3258</v>
      </c>
      <c r="AA378" s="261" t="s">
        <v>3258</v>
      </c>
      <c r="AB378" s="261" t="s">
        <v>3258</v>
      </c>
      <c r="AC378" s="261" t="s">
        <v>3258</v>
      </c>
      <c r="AD378" s="261"/>
      <c r="AE378" s="245"/>
      <c r="AF378" s="261" t="s">
        <v>3258</v>
      </c>
      <c r="AG378" s="261"/>
      <c r="AH378" s="261" t="s">
        <v>3258</v>
      </c>
      <c r="AI378" s="249"/>
    </row>
    <row r="379" spans="1:35" ht="15" customHeight="1" x14ac:dyDescent="0.3">
      <c r="A379" s="260">
        <v>519327</v>
      </c>
      <c r="B379" s="261" t="s">
        <v>819</v>
      </c>
      <c r="C379" s="261" t="s">
        <v>820</v>
      </c>
      <c r="D379" s="261" t="s">
        <v>611</v>
      </c>
      <c r="E379" s="261" t="s">
        <v>116</v>
      </c>
      <c r="F379" s="262">
        <v>34667</v>
      </c>
      <c r="G379" s="261" t="s">
        <v>2533</v>
      </c>
      <c r="H379" s="261" t="s">
        <v>677</v>
      </c>
      <c r="I379" s="257" t="s">
        <v>553</v>
      </c>
      <c r="J379" s="261" t="s">
        <v>139</v>
      </c>
      <c r="K379" s="267">
        <v>2014</v>
      </c>
      <c r="L379" s="249"/>
      <c r="M379" s="257"/>
      <c r="N379" s="249" t="s">
        <v>3258</v>
      </c>
      <c r="O379" s="259" t="s">
        <v>3258</v>
      </c>
      <c r="P379" s="256">
        <v>0</v>
      </c>
      <c r="Q379" s="261" t="s">
        <v>3258</v>
      </c>
      <c r="R379" s="261" t="s">
        <v>3700</v>
      </c>
      <c r="S379" s="261" t="s">
        <v>3701</v>
      </c>
      <c r="T379" s="261" t="s">
        <v>2917</v>
      </c>
      <c r="U379" s="261" t="s">
        <v>2892</v>
      </c>
      <c r="V379" s="261" t="s">
        <v>3258</v>
      </c>
      <c r="W379" s="261" t="s">
        <v>3258</v>
      </c>
      <c r="X379" s="261" t="s">
        <v>3258</v>
      </c>
      <c r="Y379" s="261" t="s">
        <v>3258</v>
      </c>
      <c r="Z379" s="261" t="s">
        <v>3258</v>
      </c>
      <c r="AA379" s="261" t="s">
        <v>3258</v>
      </c>
      <c r="AB379" s="261" t="s">
        <v>3258</v>
      </c>
      <c r="AC379" s="261" t="s">
        <v>3258</v>
      </c>
      <c r="AD379" s="261"/>
      <c r="AE379" s="245"/>
      <c r="AF379" s="261" t="s">
        <v>3258</v>
      </c>
      <c r="AG379" s="261" t="s">
        <v>3258</v>
      </c>
      <c r="AH379" s="261" t="s">
        <v>3258</v>
      </c>
      <c r="AI379" s="249"/>
    </row>
    <row r="380" spans="1:35" ht="15" customHeight="1" x14ac:dyDescent="0.3">
      <c r="A380" s="260">
        <v>519328</v>
      </c>
      <c r="B380" s="261" t="s">
        <v>1765</v>
      </c>
      <c r="C380" s="261" t="s">
        <v>66</v>
      </c>
      <c r="D380" s="261" t="s">
        <v>350</v>
      </c>
      <c r="E380" s="261" t="s">
        <v>116</v>
      </c>
      <c r="F380" s="261" t="s">
        <v>3258</v>
      </c>
      <c r="G380" s="262"/>
      <c r="H380" s="261" t="s">
        <v>677</v>
      </c>
      <c r="I380" s="257" t="s">
        <v>553</v>
      </c>
      <c r="J380" s="261"/>
      <c r="K380" s="257"/>
      <c r="L380" s="260"/>
      <c r="M380" s="257"/>
      <c r="N380" s="249" t="s">
        <v>3258</v>
      </c>
      <c r="O380" s="259" t="s">
        <v>3258</v>
      </c>
      <c r="P380" s="256">
        <v>0</v>
      </c>
      <c r="Q380" s="249"/>
      <c r="R380" s="249"/>
      <c r="S380" s="249"/>
      <c r="T380" s="249"/>
      <c r="U380" s="249"/>
      <c r="V380" s="249"/>
      <c r="W380" s="249"/>
      <c r="X380" s="249"/>
      <c r="Y380" s="249"/>
      <c r="Z380" s="249"/>
      <c r="AA380" s="249"/>
      <c r="AB380" s="249"/>
      <c r="AC380" s="249"/>
      <c r="AD380" s="249"/>
      <c r="AE380" s="245"/>
      <c r="AF380" s="249"/>
      <c r="AG380" s="249"/>
      <c r="AH380" s="249"/>
      <c r="AI380" s="249"/>
    </row>
    <row r="381" spans="1:35" ht="15" customHeight="1" x14ac:dyDescent="0.3">
      <c r="A381" s="260">
        <v>519343</v>
      </c>
      <c r="B381" s="261" t="s">
        <v>1766</v>
      </c>
      <c r="C381" s="261" t="s">
        <v>1529</v>
      </c>
      <c r="D381" s="261" t="s">
        <v>790</v>
      </c>
      <c r="E381" s="261" t="s">
        <v>116</v>
      </c>
      <c r="F381" s="262">
        <v>32336</v>
      </c>
      <c r="G381" s="261" t="s">
        <v>136</v>
      </c>
      <c r="H381" s="261" t="s">
        <v>677</v>
      </c>
      <c r="I381" s="257" t="s">
        <v>553</v>
      </c>
      <c r="J381" s="261" t="s">
        <v>724</v>
      </c>
      <c r="K381" s="267">
        <v>2006</v>
      </c>
      <c r="L381" s="249"/>
      <c r="M381" s="257"/>
      <c r="N381" s="249" t="s">
        <v>3258</v>
      </c>
      <c r="O381" s="259" t="s">
        <v>3258</v>
      </c>
      <c r="P381" s="256">
        <v>0</v>
      </c>
      <c r="Q381" s="261" t="s">
        <v>3258</v>
      </c>
      <c r="R381" s="261" t="s">
        <v>4659</v>
      </c>
      <c r="S381" s="261" t="s">
        <v>3390</v>
      </c>
      <c r="T381" s="261" t="s">
        <v>2307</v>
      </c>
      <c r="U381" s="261" t="s">
        <v>2259</v>
      </c>
      <c r="V381" s="261" t="s">
        <v>3258</v>
      </c>
      <c r="W381" s="261" t="s">
        <v>3258</v>
      </c>
      <c r="X381" s="261" t="s">
        <v>3258</v>
      </c>
      <c r="Y381" s="261" t="s">
        <v>3258</v>
      </c>
      <c r="Z381" s="261" t="s">
        <v>3258</v>
      </c>
      <c r="AA381" s="261" t="s">
        <v>3258</v>
      </c>
      <c r="AB381" s="261" t="s">
        <v>3258</v>
      </c>
      <c r="AC381" s="261" t="s">
        <v>3258</v>
      </c>
      <c r="AD381" s="261"/>
      <c r="AE381" s="245"/>
      <c r="AF381" s="261" t="s">
        <v>3258</v>
      </c>
      <c r="AG381" s="261" t="s">
        <v>3258</v>
      </c>
      <c r="AH381" s="261" t="s">
        <v>3258</v>
      </c>
      <c r="AI381" s="249"/>
    </row>
    <row r="382" spans="1:35" ht="15" customHeight="1" x14ac:dyDescent="0.3">
      <c r="A382" s="260">
        <v>519345</v>
      </c>
      <c r="B382" s="261" t="s">
        <v>1194</v>
      </c>
      <c r="C382" s="261" t="s">
        <v>105</v>
      </c>
      <c r="D382" s="261" t="s">
        <v>415</v>
      </c>
      <c r="E382" s="261" t="s">
        <v>3258</v>
      </c>
      <c r="F382" s="261" t="s">
        <v>3258</v>
      </c>
      <c r="G382" s="262"/>
      <c r="H382" s="261"/>
      <c r="I382" s="257" t="s">
        <v>553</v>
      </c>
      <c r="J382" s="261" t="s">
        <v>177</v>
      </c>
      <c r="K382" s="267">
        <v>2013</v>
      </c>
      <c r="L382" s="261" t="s">
        <v>136</v>
      </c>
      <c r="M382" s="257" t="s">
        <v>3258</v>
      </c>
      <c r="N382" s="249" t="s">
        <v>3258</v>
      </c>
      <c r="O382" s="259" t="s">
        <v>3258</v>
      </c>
      <c r="P382" s="256">
        <v>0</v>
      </c>
      <c r="Q382" s="249"/>
      <c r="R382" s="249"/>
      <c r="S382" s="249"/>
      <c r="T382" s="249"/>
      <c r="U382" s="249"/>
      <c r="V382" s="249"/>
      <c r="W382" s="249"/>
      <c r="X382" s="249"/>
      <c r="Y382" s="249"/>
      <c r="Z382" s="249"/>
      <c r="AA382" s="249"/>
      <c r="AB382" s="249"/>
      <c r="AC382" s="249"/>
      <c r="AD382" s="249"/>
      <c r="AE382" s="246"/>
      <c r="AF382" s="249"/>
      <c r="AG382" s="249"/>
      <c r="AH382" s="249"/>
      <c r="AI382" s="249"/>
    </row>
    <row r="383" spans="1:35" ht="15" customHeight="1" x14ac:dyDescent="0.3">
      <c r="A383" s="260">
        <v>519360</v>
      </c>
      <c r="B383" s="261" t="s">
        <v>1767</v>
      </c>
      <c r="C383" s="261" t="s">
        <v>1768</v>
      </c>
      <c r="D383" s="261" t="s">
        <v>442</v>
      </c>
      <c r="E383" s="261" t="s">
        <v>2275</v>
      </c>
      <c r="F383" s="262">
        <v>32629</v>
      </c>
      <c r="G383" s="261" t="s">
        <v>136</v>
      </c>
      <c r="H383" s="261" t="s">
        <v>677</v>
      </c>
      <c r="I383" s="257" t="s">
        <v>553</v>
      </c>
      <c r="J383" s="261" t="s">
        <v>139</v>
      </c>
      <c r="K383" s="257" t="s">
        <v>3258</v>
      </c>
      <c r="L383" s="261"/>
      <c r="M383" s="257"/>
      <c r="N383" s="249" t="s">
        <v>3258</v>
      </c>
      <c r="O383" s="259" t="s">
        <v>3258</v>
      </c>
      <c r="P383" s="256">
        <v>0</v>
      </c>
      <c r="Q383" s="261" t="s">
        <v>3258</v>
      </c>
      <c r="R383" s="261" t="s">
        <v>3262</v>
      </c>
      <c r="S383" s="261" t="s">
        <v>3263</v>
      </c>
      <c r="T383" s="261" t="s">
        <v>2770</v>
      </c>
      <c r="U383" s="261" t="s">
        <v>2259</v>
      </c>
      <c r="V383" s="261" t="s">
        <v>3258</v>
      </c>
      <c r="W383" s="261" t="s">
        <v>3258</v>
      </c>
      <c r="X383" s="261" t="s">
        <v>3258</v>
      </c>
      <c r="Y383" s="261" t="s">
        <v>3258</v>
      </c>
      <c r="Z383" s="261" t="s">
        <v>3258</v>
      </c>
      <c r="AA383" s="261" t="s">
        <v>3258</v>
      </c>
      <c r="AB383" s="261" t="s">
        <v>3258</v>
      </c>
      <c r="AC383" s="261" t="s">
        <v>3258</v>
      </c>
      <c r="AD383" s="261"/>
      <c r="AE383" s="245"/>
      <c r="AF383" s="261" t="s">
        <v>3258</v>
      </c>
      <c r="AG383" s="261" t="s">
        <v>3258</v>
      </c>
      <c r="AH383" s="261" t="s">
        <v>3258</v>
      </c>
      <c r="AI383" s="249"/>
    </row>
    <row r="384" spans="1:35" ht="15" customHeight="1" x14ac:dyDescent="0.3">
      <c r="A384" s="260">
        <v>519363</v>
      </c>
      <c r="B384" s="261" t="s">
        <v>1478</v>
      </c>
      <c r="C384" s="261" t="s">
        <v>330</v>
      </c>
      <c r="D384" s="261" t="s">
        <v>540</v>
      </c>
      <c r="E384" s="261" t="s">
        <v>116</v>
      </c>
      <c r="F384" s="262">
        <v>29849</v>
      </c>
      <c r="G384" s="261" t="s">
        <v>2361</v>
      </c>
      <c r="H384" s="261" t="s">
        <v>677</v>
      </c>
      <c r="I384" s="257" t="s">
        <v>553</v>
      </c>
      <c r="J384" s="261" t="s">
        <v>724</v>
      </c>
      <c r="K384" s="257"/>
      <c r="L384" s="256"/>
      <c r="M384" s="257"/>
      <c r="N384" s="249" t="s">
        <v>3258</v>
      </c>
      <c r="O384" s="259" t="s">
        <v>3258</v>
      </c>
      <c r="P384" s="256">
        <v>0</v>
      </c>
      <c r="Q384" s="261" t="s">
        <v>3258</v>
      </c>
      <c r="R384" s="261" t="s">
        <v>3310</v>
      </c>
      <c r="S384" s="261" t="s">
        <v>3311</v>
      </c>
      <c r="T384" s="261" t="s">
        <v>2362</v>
      </c>
      <c r="U384" s="261" t="s">
        <v>2363</v>
      </c>
      <c r="V384" s="261" t="s">
        <v>3258</v>
      </c>
      <c r="W384" s="261" t="s">
        <v>3258</v>
      </c>
      <c r="X384" s="261" t="s">
        <v>3258</v>
      </c>
      <c r="Y384" s="261" t="s">
        <v>3258</v>
      </c>
      <c r="Z384" s="261" t="s">
        <v>3258</v>
      </c>
      <c r="AA384" s="261" t="s">
        <v>3258</v>
      </c>
      <c r="AB384" s="261" t="s">
        <v>3258</v>
      </c>
      <c r="AC384" s="261" t="s">
        <v>3258</v>
      </c>
      <c r="AD384" s="261"/>
      <c r="AE384" s="245"/>
      <c r="AF384" s="261" t="s">
        <v>3258</v>
      </c>
      <c r="AG384" s="261" t="s">
        <v>3258</v>
      </c>
      <c r="AH384" s="261" t="s">
        <v>3258</v>
      </c>
      <c r="AI384" s="249"/>
    </row>
    <row r="385" spans="1:35" ht="15" customHeight="1" x14ac:dyDescent="0.3">
      <c r="A385" s="260">
        <v>519371</v>
      </c>
      <c r="B385" s="261" t="s">
        <v>2170</v>
      </c>
      <c r="C385" s="261" t="s">
        <v>1667</v>
      </c>
      <c r="D385" s="261" t="s">
        <v>481</v>
      </c>
      <c r="E385" s="261" t="s">
        <v>116</v>
      </c>
      <c r="F385" s="262">
        <v>31261</v>
      </c>
      <c r="G385" s="261" t="s">
        <v>136</v>
      </c>
      <c r="H385" s="261" t="s">
        <v>677</v>
      </c>
      <c r="I385" s="257" t="s">
        <v>553</v>
      </c>
      <c r="J385" s="261" t="s">
        <v>139</v>
      </c>
      <c r="K385" s="257"/>
      <c r="L385" s="249"/>
      <c r="M385" s="257"/>
      <c r="N385" s="249" t="s">
        <v>3258</v>
      </c>
      <c r="O385" s="259" t="s">
        <v>3258</v>
      </c>
      <c r="P385" s="256">
        <v>0</v>
      </c>
      <c r="Q385" s="261" t="s">
        <v>3258</v>
      </c>
      <c r="R385" s="261" t="s">
        <v>3433</v>
      </c>
      <c r="S385" s="261" t="s">
        <v>3434</v>
      </c>
      <c r="T385" s="261" t="s">
        <v>2633</v>
      </c>
      <c r="U385" s="261" t="s">
        <v>2306</v>
      </c>
      <c r="V385" s="261" t="s">
        <v>3258</v>
      </c>
      <c r="W385" s="261" t="s">
        <v>3258</v>
      </c>
      <c r="X385" s="261" t="s">
        <v>3258</v>
      </c>
      <c r="Y385" s="261" t="s">
        <v>3258</v>
      </c>
      <c r="Z385" s="261" t="s">
        <v>3258</v>
      </c>
      <c r="AA385" s="261" t="s">
        <v>3258</v>
      </c>
      <c r="AB385" s="261" t="s">
        <v>3258</v>
      </c>
      <c r="AC385" s="261" t="s">
        <v>3258</v>
      </c>
      <c r="AD385" s="261"/>
      <c r="AE385" s="246"/>
      <c r="AF385" s="261" t="s">
        <v>3258</v>
      </c>
      <c r="AG385" s="261" t="s">
        <v>3258</v>
      </c>
      <c r="AH385" s="261" t="s">
        <v>3258</v>
      </c>
      <c r="AI385" s="249"/>
    </row>
    <row r="386" spans="1:35" ht="15" customHeight="1" x14ac:dyDescent="0.3">
      <c r="A386" s="255">
        <v>519379</v>
      </c>
      <c r="B386" s="256" t="s">
        <v>954</v>
      </c>
      <c r="C386" s="256" t="s">
        <v>653</v>
      </c>
      <c r="D386" s="256" t="s">
        <v>414</v>
      </c>
      <c r="E386" s="256" t="s">
        <v>116</v>
      </c>
      <c r="F386" s="256" t="s">
        <v>5123</v>
      </c>
      <c r="G386" s="256" t="s">
        <v>136</v>
      </c>
      <c r="H386" s="256" t="s">
        <v>677</v>
      </c>
      <c r="I386" s="257" t="s">
        <v>553</v>
      </c>
      <c r="J386" s="256" t="s">
        <v>139</v>
      </c>
      <c r="K386" s="249">
        <v>2015</v>
      </c>
      <c r="L386" s="256" t="s">
        <v>147</v>
      </c>
      <c r="M386" s="258"/>
      <c r="N386" s="249" t="s">
        <v>3258</v>
      </c>
      <c r="O386" s="259" t="s">
        <v>3258</v>
      </c>
      <c r="P386" s="256">
        <v>0</v>
      </c>
      <c r="Q386" s="256" t="s">
        <v>3258</v>
      </c>
      <c r="R386" s="256" t="s">
        <v>3704</v>
      </c>
      <c r="S386" s="256" t="s">
        <v>3509</v>
      </c>
      <c r="T386" s="256" t="s">
        <v>2271</v>
      </c>
      <c r="U386" s="256" t="s">
        <v>2259</v>
      </c>
      <c r="V386" s="256" t="s">
        <v>3258</v>
      </c>
      <c r="W386" s="256" t="s">
        <v>3258</v>
      </c>
      <c r="X386" s="256" t="s">
        <v>3258</v>
      </c>
      <c r="Y386" s="256" t="s">
        <v>3258</v>
      </c>
      <c r="Z386" s="256" t="s">
        <v>3258</v>
      </c>
      <c r="AA386" s="256" t="s">
        <v>3258</v>
      </c>
      <c r="AB386" s="256" t="s">
        <v>3258</v>
      </c>
      <c r="AC386" s="256" t="s">
        <v>3258</v>
      </c>
      <c r="AD386" s="256"/>
      <c r="AE386" s="245"/>
      <c r="AF386" s="256" t="s">
        <v>3258</v>
      </c>
      <c r="AG386" s="256" t="s">
        <v>2253</v>
      </c>
      <c r="AH386" s="256" t="s">
        <v>2253</v>
      </c>
      <c r="AI386" s="249" t="s">
        <v>2253</v>
      </c>
    </row>
    <row r="387" spans="1:35" ht="15" customHeight="1" x14ac:dyDescent="0.3">
      <c r="A387" s="260">
        <v>519380</v>
      </c>
      <c r="B387" s="261" t="s">
        <v>1692</v>
      </c>
      <c r="C387" s="261" t="s">
        <v>573</v>
      </c>
      <c r="D387" s="261" t="s">
        <v>1693</v>
      </c>
      <c r="E387" s="261" t="s">
        <v>116</v>
      </c>
      <c r="F387" s="262">
        <v>34709</v>
      </c>
      <c r="G387" s="261" t="s">
        <v>136</v>
      </c>
      <c r="H387" s="261" t="s">
        <v>679</v>
      </c>
      <c r="I387" s="257" t="s">
        <v>553</v>
      </c>
      <c r="J387" s="261" t="s">
        <v>139</v>
      </c>
      <c r="K387" s="267">
        <v>2012</v>
      </c>
      <c r="L387" s="261" t="s">
        <v>138</v>
      </c>
      <c r="N387" s="249" t="s">
        <v>3258</v>
      </c>
      <c r="O387" s="259" t="s">
        <v>3258</v>
      </c>
      <c r="P387" s="256">
        <v>0</v>
      </c>
      <c r="Q387" s="261" t="s">
        <v>3258</v>
      </c>
      <c r="R387" s="261" t="s">
        <v>3367</v>
      </c>
      <c r="S387" s="261" t="s">
        <v>3368</v>
      </c>
      <c r="T387" s="261" t="s">
        <v>2530</v>
      </c>
      <c r="U387" s="261" t="s">
        <v>2259</v>
      </c>
      <c r="V387" s="261" t="s">
        <v>3258</v>
      </c>
      <c r="W387" s="261" t="s">
        <v>3258</v>
      </c>
      <c r="X387" s="261" t="s">
        <v>3258</v>
      </c>
      <c r="Y387" s="261" t="s">
        <v>3258</v>
      </c>
      <c r="Z387" s="261" t="s">
        <v>3258</v>
      </c>
      <c r="AA387" s="261" t="s">
        <v>3258</v>
      </c>
      <c r="AB387" s="261" t="s">
        <v>3258</v>
      </c>
      <c r="AC387" s="261" t="s">
        <v>3258</v>
      </c>
      <c r="AD387" s="261"/>
      <c r="AE387" s="245"/>
      <c r="AF387" s="261" t="s">
        <v>3258</v>
      </c>
      <c r="AG387" s="261" t="s">
        <v>3258</v>
      </c>
      <c r="AH387" s="261" t="s">
        <v>3258</v>
      </c>
      <c r="AI387" s="249"/>
    </row>
    <row r="388" spans="1:35" ht="15" customHeight="1" x14ac:dyDescent="0.3">
      <c r="A388" s="260">
        <v>519421</v>
      </c>
      <c r="B388" s="261" t="s">
        <v>955</v>
      </c>
      <c r="C388" s="261" t="s">
        <v>956</v>
      </c>
      <c r="D388" s="261" t="s">
        <v>418</v>
      </c>
      <c r="E388" s="261" t="s">
        <v>116</v>
      </c>
      <c r="F388" s="262">
        <v>35518</v>
      </c>
      <c r="G388" s="261" t="s">
        <v>2918</v>
      </c>
      <c r="H388" s="261" t="s">
        <v>677</v>
      </c>
      <c r="I388" s="257" t="s">
        <v>553</v>
      </c>
      <c r="J388" s="261" t="s">
        <v>139</v>
      </c>
      <c r="L388" s="261" t="s">
        <v>147</v>
      </c>
      <c r="M388" s="257"/>
      <c r="N388" s="249" t="s">
        <v>3258</v>
      </c>
      <c r="O388" s="259" t="s">
        <v>3258</v>
      </c>
      <c r="P388" s="256">
        <v>0</v>
      </c>
      <c r="Q388" s="261" t="s">
        <v>3258</v>
      </c>
      <c r="R388" s="261" t="s">
        <v>3705</v>
      </c>
      <c r="S388" s="261" t="s">
        <v>3339</v>
      </c>
      <c r="T388" s="261" t="s">
        <v>2676</v>
      </c>
      <c r="U388" s="261" t="s">
        <v>2259</v>
      </c>
      <c r="V388" s="261" t="s">
        <v>3258</v>
      </c>
      <c r="W388" s="261" t="s">
        <v>3258</v>
      </c>
      <c r="X388" s="261" t="s">
        <v>3258</v>
      </c>
      <c r="Y388" s="261" t="s">
        <v>3258</v>
      </c>
      <c r="Z388" s="261" t="s">
        <v>3258</v>
      </c>
      <c r="AA388" s="261" t="s">
        <v>3258</v>
      </c>
      <c r="AB388" s="261" t="s">
        <v>3258</v>
      </c>
      <c r="AC388" s="261" t="s">
        <v>3258</v>
      </c>
      <c r="AD388" s="261"/>
      <c r="AE388" s="246"/>
      <c r="AF388" s="261" t="s">
        <v>3258</v>
      </c>
      <c r="AG388" s="261" t="s">
        <v>3258</v>
      </c>
      <c r="AH388" s="261" t="s">
        <v>3258</v>
      </c>
      <c r="AI388" s="249"/>
    </row>
    <row r="389" spans="1:35" ht="15" customHeight="1" x14ac:dyDescent="0.3">
      <c r="A389" s="260">
        <v>519422</v>
      </c>
      <c r="B389" s="261" t="s">
        <v>5187</v>
      </c>
      <c r="C389" s="261" t="s">
        <v>5188</v>
      </c>
      <c r="D389" s="261" t="s">
        <v>443</v>
      </c>
      <c r="E389" s="261" t="s">
        <v>2275</v>
      </c>
      <c r="F389" s="249"/>
      <c r="G389" s="261" t="s">
        <v>136</v>
      </c>
      <c r="H389" s="256" t="s">
        <v>677</v>
      </c>
      <c r="I389" s="257" t="s">
        <v>553</v>
      </c>
      <c r="J389" s="261" t="s">
        <v>2257</v>
      </c>
      <c r="K389" s="257"/>
      <c r="L389" s="249"/>
      <c r="M389" s="257"/>
      <c r="N389" s="249" t="s">
        <v>3258</v>
      </c>
      <c r="O389" s="259" t="s">
        <v>3258</v>
      </c>
      <c r="P389" s="256">
        <v>0</v>
      </c>
      <c r="Q389" s="249"/>
      <c r="R389" s="249"/>
      <c r="S389" s="249"/>
      <c r="T389" s="249"/>
      <c r="U389" s="249"/>
      <c r="V389" s="249"/>
      <c r="W389" s="249"/>
      <c r="X389" s="249"/>
      <c r="Y389" s="249"/>
      <c r="Z389" s="249"/>
      <c r="AA389" s="249"/>
      <c r="AB389" s="249"/>
      <c r="AC389" s="249"/>
      <c r="AD389" s="249"/>
      <c r="AE389" s="245"/>
      <c r="AF389" s="249"/>
      <c r="AG389" s="249"/>
      <c r="AH389" s="249"/>
      <c r="AI389" s="249"/>
    </row>
    <row r="390" spans="1:35" ht="15" customHeight="1" x14ac:dyDescent="0.3">
      <c r="A390" s="260">
        <v>519430</v>
      </c>
      <c r="B390" s="261" t="s">
        <v>2171</v>
      </c>
      <c r="C390" s="261" t="s">
        <v>616</v>
      </c>
      <c r="D390" s="261" t="s">
        <v>531</v>
      </c>
      <c r="E390" s="261" t="s">
        <v>116</v>
      </c>
      <c r="F390" s="262">
        <v>34414</v>
      </c>
      <c r="G390" s="261" t="s">
        <v>136</v>
      </c>
      <c r="H390" s="261" t="s">
        <v>677</v>
      </c>
      <c r="I390" s="257" t="s">
        <v>553</v>
      </c>
      <c r="J390" s="261" t="s">
        <v>139</v>
      </c>
      <c r="K390" s="257"/>
      <c r="L390" s="249"/>
      <c r="M390" s="257"/>
      <c r="N390" s="249" t="s">
        <v>3258</v>
      </c>
      <c r="O390" s="259" t="s">
        <v>3258</v>
      </c>
      <c r="P390" s="256">
        <v>0</v>
      </c>
      <c r="Q390" s="261" t="s">
        <v>3258</v>
      </c>
      <c r="R390" s="261" t="s">
        <v>3436</v>
      </c>
      <c r="S390" s="261" t="s">
        <v>3340</v>
      </c>
      <c r="T390" s="261" t="s">
        <v>2457</v>
      </c>
      <c r="U390" s="261" t="s">
        <v>2259</v>
      </c>
      <c r="V390" s="261" t="s">
        <v>3258</v>
      </c>
      <c r="W390" s="261" t="s">
        <v>3258</v>
      </c>
      <c r="X390" s="261" t="s">
        <v>3258</v>
      </c>
      <c r="Y390" s="261" t="s">
        <v>3258</v>
      </c>
      <c r="Z390" s="261" t="s">
        <v>3258</v>
      </c>
      <c r="AA390" s="261" t="s">
        <v>3258</v>
      </c>
      <c r="AB390" s="261" t="s">
        <v>3258</v>
      </c>
      <c r="AC390" s="261" t="s">
        <v>3258</v>
      </c>
      <c r="AD390" s="261"/>
      <c r="AE390" s="245"/>
      <c r="AF390" s="261" t="s">
        <v>3258</v>
      </c>
      <c r="AG390" s="261" t="s">
        <v>3258</v>
      </c>
      <c r="AH390" s="261" t="s">
        <v>3258</v>
      </c>
      <c r="AI390" s="249"/>
    </row>
    <row r="391" spans="1:35" ht="15" customHeight="1" x14ac:dyDescent="0.3">
      <c r="A391" s="260">
        <v>519436</v>
      </c>
      <c r="B391" s="261" t="s">
        <v>1769</v>
      </c>
      <c r="C391" s="261" t="s">
        <v>1770</v>
      </c>
      <c r="D391" s="261" t="s">
        <v>359</v>
      </c>
      <c r="E391" s="261" t="s">
        <v>116</v>
      </c>
      <c r="F391" s="262">
        <v>34719</v>
      </c>
      <c r="G391" s="261" t="s">
        <v>2715</v>
      </c>
      <c r="H391" s="261" t="s">
        <v>677</v>
      </c>
      <c r="I391" s="257" t="s">
        <v>553</v>
      </c>
      <c r="J391" s="261" t="s">
        <v>139</v>
      </c>
      <c r="K391" s="257" t="s">
        <v>3258</v>
      </c>
      <c r="L391" s="261"/>
      <c r="M391" s="257"/>
      <c r="N391" s="249" t="s">
        <v>3258</v>
      </c>
      <c r="O391" s="259" t="s">
        <v>3258</v>
      </c>
      <c r="P391" s="256">
        <v>0</v>
      </c>
      <c r="Q391" s="261" t="s">
        <v>3258</v>
      </c>
      <c r="R391" s="261" t="s">
        <v>3706</v>
      </c>
      <c r="S391" s="261" t="s">
        <v>3519</v>
      </c>
      <c r="T391" s="261" t="s">
        <v>2271</v>
      </c>
      <c r="U391" s="261" t="s">
        <v>2259</v>
      </c>
      <c r="V391" s="261" t="s">
        <v>3258</v>
      </c>
      <c r="W391" s="261" t="s">
        <v>3258</v>
      </c>
      <c r="X391" s="261" t="s">
        <v>3258</v>
      </c>
      <c r="Y391" s="261" t="s">
        <v>3258</v>
      </c>
      <c r="Z391" s="261" t="s">
        <v>3258</v>
      </c>
      <c r="AA391" s="261" t="s">
        <v>3258</v>
      </c>
      <c r="AB391" s="261" t="s">
        <v>3258</v>
      </c>
      <c r="AC391" s="261" t="s">
        <v>3258</v>
      </c>
      <c r="AD391" s="261"/>
      <c r="AE391" s="245"/>
      <c r="AF391" s="261" t="s">
        <v>3258</v>
      </c>
      <c r="AG391" s="261" t="s">
        <v>3258</v>
      </c>
      <c r="AH391" s="261" t="s">
        <v>3258</v>
      </c>
      <c r="AI391" s="249"/>
    </row>
    <row r="392" spans="1:35" ht="15" customHeight="1" x14ac:dyDescent="0.3">
      <c r="A392" s="260">
        <v>519452</v>
      </c>
      <c r="B392" s="261" t="s">
        <v>2172</v>
      </c>
      <c r="C392" s="261" t="s">
        <v>66</v>
      </c>
      <c r="D392" s="261" t="s">
        <v>2173</v>
      </c>
      <c r="E392" s="261" t="s">
        <v>116</v>
      </c>
      <c r="F392" s="262">
        <v>34834</v>
      </c>
      <c r="G392" s="261" t="s">
        <v>136</v>
      </c>
      <c r="H392" s="261" t="s">
        <v>677</v>
      </c>
      <c r="I392" s="257" t="s">
        <v>553</v>
      </c>
      <c r="J392" s="261" t="s">
        <v>139</v>
      </c>
      <c r="K392" s="257" t="s">
        <v>3258</v>
      </c>
      <c r="L392" s="261"/>
      <c r="M392" s="257"/>
      <c r="N392" s="249" t="s">
        <v>3258</v>
      </c>
      <c r="O392" s="259" t="s">
        <v>3258</v>
      </c>
      <c r="P392" s="256">
        <v>0</v>
      </c>
      <c r="Q392" s="261" t="s">
        <v>3258</v>
      </c>
      <c r="R392" s="261" t="s">
        <v>3437</v>
      </c>
      <c r="S392" s="261" t="s">
        <v>3438</v>
      </c>
      <c r="T392" s="261" t="s">
        <v>2634</v>
      </c>
      <c r="U392" s="261" t="s">
        <v>2259</v>
      </c>
      <c r="V392" s="261" t="s">
        <v>3258</v>
      </c>
      <c r="W392" s="261" t="s">
        <v>3258</v>
      </c>
      <c r="X392" s="261" t="s">
        <v>3258</v>
      </c>
      <c r="Y392" s="261" t="s">
        <v>3258</v>
      </c>
      <c r="Z392" s="261" t="s">
        <v>3258</v>
      </c>
      <c r="AA392" s="261" t="s">
        <v>3258</v>
      </c>
      <c r="AB392" s="261" t="s">
        <v>3258</v>
      </c>
      <c r="AC392" s="261" t="s">
        <v>3258</v>
      </c>
      <c r="AD392" s="261"/>
      <c r="AE392" s="245"/>
      <c r="AF392" s="261" t="s">
        <v>3258</v>
      </c>
      <c r="AG392" s="261" t="s">
        <v>3258</v>
      </c>
      <c r="AH392" s="261" t="s">
        <v>3258</v>
      </c>
      <c r="AI392" s="249" t="s">
        <v>2253</v>
      </c>
    </row>
    <row r="393" spans="1:35" ht="15" customHeight="1" x14ac:dyDescent="0.3">
      <c r="A393" s="260">
        <v>519455</v>
      </c>
      <c r="B393" s="261" t="s">
        <v>1101</v>
      </c>
      <c r="C393" s="261" t="s">
        <v>1102</v>
      </c>
      <c r="D393" s="261" t="s">
        <v>547</v>
      </c>
      <c r="E393" s="261" t="s">
        <v>116</v>
      </c>
      <c r="F393" s="262">
        <v>35385</v>
      </c>
      <c r="G393" s="261" t="s">
        <v>2304</v>
      </c>
      <c r="H393" s="261" t="s">
        <v>679</v>
      </c>
      <c r="I393" s="257" t="s">
        <v>553</v>
      </c>
      <c r="J393" s="261" t="s">
        <v>139</v>
      </c>
      <c r="K393" s="267">
        <v>2016</v>
      </c>
      <c r="L393" s="261" t="s">
        <v>138</v>
      </c>
      <c r="N393" s="249" t="s">
        <v>3258</v>
      </c>
      <c r="O393" s="259" t="s">
        <v>3258</v>
      </c>
      <c r="P393" s="256">
        <v>0</v>
      </c>
      <c r="Q393" s="261" t="s">
        <v>3258</v>
      </c>
      <c r="R393" s="261" t="s">
        <v>3707</v>
      </c>
      <c r="S393" s="261" t="s">
        <v>3708</v>
      </c>
      <c r="T393" s="261" t="s">
        <v>2919</v>
      </c>
      <c r="U393" s="261" t="s">
        <v>2360</v>
      </c>
      <c r="V393" s="261" t="s">
        <v>3258</v>
      </c>
      <c r="W393" s="261" t="s">
        <v>3258</v>
      </c>
      <c r="X393" s="261" t="s">
        <v>3258</v>
      </c>
      <c r="Y393" s="261" t="s">
        <v>3258</v>
      </c>
      <c r="Z393" s="261" t="s">
        <v>3258</v>
      </c>
      <c r="AA393" s="261" t="s">
        <v>3258</v>
      </c>
      <c r="AB393" s="261" t="s">
        <v>3258</v>
      </c>
      <c r="AC393" s="261" t="s">
        <v>3258</v>
      </c>
      <c r="AD393" s="261"/>
      <c r="AE393" s="245"/>
      <c r="AF393" s="261" t="s">
        <v>3258</v>
      </c>
      <c r="AG393" s="261" t="s">
        <v>3258</v>
      </c>
      <c r="AH393" s="261" t="s">
        <v>3258</v>
      </c>
      <c r="AI393" s="249"/>
    </row>
    <row r="394" spans="1:35" ht="15" customHeight="1" x14ac:dyDescent="0.3">
      <c r="A394" s="260">
        <v>519484</v>
      </c>
      <c r="B394" s="261" t="s">
        <v>822</v>
      </c>
      <c r="C394" s="261" t="s">
        <v>66</v>
      </c>
      <c r="D394" s="261" t="s">
        <v>746</v>
      </c>
      <c r="E394" s="261" t="s">
        <v>116</v>
      </c>
      <c r="F394" s="262">
        <v>35263</v>
      </c>
      <c r="G394" s="261" t="s">
        <v>136</v>
      </c>
      <c r="H394" s="261" t="s">
        <v>677</v>
      </c>
      <c r="I394" s="257" t="s">
        <v>553</v>
      </c>
      <c r="J394" s="261" t="s">
        <v>139</v>
      </c>
      <c r="K394" s="257"/>
      <c r="L394" s="249"/>
      <c r="M394" s="257"/>
      <c r="N394" s="249" t="s">
        <v>3258</v>
      </c>
      <c r="O394" s="259" t="s">
        <v>3258</v>
      </c>
      <c r="P394" s="256">
        <v>0</v>
      </c>
      <c r="Q394" s="261" t="s">
        <v>3258</v>
      </c>
      <c r="R394" s="261" t="s">
        <v>4660</v>
      </c>
      <c r="S394" s="261" t="s">
        <v>4661</v>
      </c>
      <c r="T394" s="261" t="s">
        <v>4662</v>
      </c>
      <c r="U394" s="261" t="s">
        <v>2266</v>
      </c>
      <c r="V394" s="261" t="s">
        <v>3258</v>
      </c>
      <c r="W394" s="261" t="s">
        <v>3258</v>
      </c>
      <c r="X394" s="261" t="s">
        <v>3258</v>
      </c>
      <c r="Y394" s="261" t="s">
        <v>3258</v>
      </c>
      <c r="Z394" s="261" t="s">
        <v>3258</v>
      </c>
      <c r="AA394" s="261" t="s">
        <v>3258</v>
      </c>
      <c r="AB394" s="261" t="s">
        <v>3258</v>
      </c>
      <c r="AC394" s="261" t="s">
        <v>3258</v>
      </c>
      <c r="AD394" s="261"/>
      <c r="AE394" s="245"/>
      <c r="AF394" s="261" t="s">
        <v>3258</v>
      </c>
      <c r="AG394" s="261" t="s">
        <v>3258</v>
      </c>
      <c r="AH394" s="261" t="s">
        <v>3258</v>
      </c>
      <c r="AI394" s="249"/>
    </row>
    <row r="395" spans="1:35" ht="15" customHeight="1" x14ac:dyDescent="0.3">
      <c r="A395" s="260">
        <v>519503</v>
      </c>
      <c r="B395" s="261" t="s">
        <v>957</v>
      </c>
      <c r="C395" s="261" t="s">
        <v>623</v>
      </c>
      <c r="D395" s="261" t="s">
        <v>483</v>
      </c>
      <c r="E395" s="261" t="s">
        <v>116</v>
      </c>
      <c r="F395" s="262">
        <v>32509</v>
      </c>
      <c r="G395" s="261" t="s">
        <v>136</v>
      </c>
      <c r="H395" s="261" t="s">
        <v>677</v>
      </c>
      <c r="I395" s="257" t="s">
        <v>553</v>
      </c>
      <c r="J395" s="261" t="s">
        <v>139</v>
      </c>
      <c r="K395" s="257" t="s">
        <v>3258</v>
      </c>
      <c r="L395" s="261"/>
      <c r="M395" s="257"/>
      <c r="N395" s="249" t="s">
        <v>3258</v>
      </c>
      <c r="O395" s="259" t="s">
        <v>3258</v>
      </c>
      <c r="P395" s="256">
        <v>0</v>
      </c>
      <c r="Q395" s="261" t="s">
        <v>3258</v>
      </c>
      <c r="R395" s="261" t="s">
        <v>3710</v>
      </c>
      <c r="S395" s="261" t="s">
        <v>3548</v>
      </c>
      <c r="T395" s="261" t="s">
        <v>2526</v>
      </c>
      <c r="U395" s="261" t="s">
        <v>2259</v>
      </c>
      <c r="V395" s="261" t="s">
        <v>3258</v>
      </c>
      <c r="W395" s="261" t="s">
        <v>3258</v>
      </c>
      <c r="X395" s="261" t="s">
        <v>3258</v>
      </c>
      <c r="Y395" s="261" t="s">
        <v>3258</v>
      </c>
      <c r="Z395" s="261" t="s">
        <v>3258</v>
      </c>
      <c r="AA395" s="261" t="s">
        <v>3258</v>
      </c>
      <c r="AB395" s="261" t="s">
        <v>3258</v>
      </c>
      <c r="AC395" s="261" t="s">
        <v>3258</v>
      </c>
      <c r="AD395" s="261"/>
      <c r="AE395" s="245"/>
      <c r="AF395" s="261" t="s">
        <v>3258</v>
      </c>
      <c r="AG395" s="261" t="s">
        <v>3258</v>
      </c>
      <c r="AH395" s="261" t="s">
        <v>3258</v>
      </c>
      <c r="AI395" s="249"/>
    </row>
    <row r="396" spans="1:35" ht="15" customHeight="1" x14ac:dyDescent="0.3">
      <c r="A396" s="260">
        <v>519511</v>
      </c>
      <c r="B396" s="261" t="s">
        <v>5413</v>
      </c>
      <c r="C396" s="261" t="s">
        <v>5414</v>
      </c>
      <c r="D396" s="261" t="s">
        <v>360</v>
      </c>
      <c r="E396" s="261" t="s">
        <v>116</v>
      </c>
      <c r="F396" s="262">
        <v>34097</v>
      </c>
      <c r="G396" s="261" t="s">
        <v>136</v>
      </c>
      <c r="H396" s="261" t="s">
        <v>677</v>
      </c>
      <c r="I396" s="257" t="s">
        <v>554</v>
      </c>
      <c r="J396" s="261" t="s">
        <v>139</v>
      </c>
      <c r="L396" s="261" t="s">
        <v>147</v>
      </c>
      <c r="M396" s="257"/>
      <c r="N396" s="249" t="s">
        <v>3258</v>
      </c>
      <c r="O396" s="259" t="s">
        <v>3258</v>
      </c>
      <c r="P396" s="256">
        <v>0</v>
      </c>
      <c r="Q396" s="261" t="s">
        <v>3258</v>
      </c>
      <c r="R396" s="261" t="s">
        <v>5415</v>
      </c>
      <c r="S396" s="261" t="s">
        <v>5416</v>
      </c>
      <c r="T396" s="261" t="s">
        <v>2612</v>
      </c>
      <c r="U396" s="261" t="s">
        <v>2266</v>
      </c>
      <c r="V396" s="261" t="s">
        <v>3258</v>
      </c>
      <c r="W396" s="261" t="s">
        <v>3258</v>
      </c>
      <c r="X396" s="261" t="s">
        <v>3258</v>
      </c>
      <c r="Y396" s="261" t="s">
        <v>3258</v>
      </c>
      <c r="Z396" s="261" t="s">
        <v>3258</v>
      </c>
      <c r="AA396" s="261" t="s">
        <v>3258</v>
      </c>
      <c r="AB396" s="261" t="s">
        <v>3258</v>
      </c>
      <c r="AC396" s="261" t="s">
        <v>5212</v>
      </c>
      <c r="AD396" s="261"/>
      <c r="AE396" s="245"/>
      <c r="AF396" s="261" t="s">
        <v>3258</v>
      </c>
      <c r="AG396" s="261" t="s">
        <v>3258</v>
      </c>
      <c r="AH396" s="261" t="s">
        <v>3258</v>
      </c>
      <c r="AI396" s="249"/>
    </row>
    <row r="397" spans="1:35" ht="15" customHeight="1" x14ac:dyDescent="0.3">
      <c r="A397" s="260">
        <v>519514</v>
      </c>
      <c r="B397" s="261" t="s">
        <v>2117</v>
      </c>
      <c r="C397" s="261" t="s">
        <v>823</v>
      </c>
      <c r="D397" s="261" t="s">
        <v>439</v>
      </c>
      <c r="E397" s="261" t="s">
        <v>116</v>
      </c>
      <c r="F397" s="262">
        <v>33605</v>
      </c>
      <c r="G397" s="261" t="s">
        <v>2399</v>
      </c>
      <c r="H397" s="261" t="s">
        <v>677</v>
      </c>
      <c r="I397" s="257" t="s">
        <v>553</v>
      </c>
      <c r="J397" s="261" t="s">
        <v>139</v>
      </c>
      <c r="K397" s="257"/>
      <c r="L397" s="256" t="s">
        <v>150</v>
      </c>
      <c r="M397" s="257"/>
      <c r="N397" s="249" t="s">
        <v>3258</v>
      </c>
      <c r="O397" s="259" t="s">
        <v>3258</v>
      </c>
      <c r="P397" s="256">
        <v>0</v>
      </c>
      <c r="Q397" s="261" t="s">
        <v>3258</v>
      </c>
      <c r="R397" s="261" t="s">
        <v>4663</v>
      </c>
      <c r="S397" s="261" t="s">
        <v>4664</v>
      </c>
      <c r="T397" s="261" t="s">
        <v>3149</v>
      </c>
      <c r="U397" s="261" t="s">
        <v>2270</v>
      </c>
      <c r="V397" s="261" t="s">
        <v>3258</v>
      </c>
      <c r="W397" s="261" t="s">
        <v>3258</v>
      </c>
      <c r="X397" s="261" t="s">
        <v>3258</v>
      </c>
      <c r="Y397" s="261" t="s">
        <v>3258</v>
      </c>
      <c r="Z397" s="261" t="s">
        <v>3258</v>
      </c>
      <c r="AA397" s="261" t="s">
        <v>3258</v>
      </c>
      <c r="AB397" s="261" t="s">
        <v>2253</v>
      </c>
      <c r="AC397" s="261" t="s">
        <v>3258</v>
      </c>
      <c r="AD397" s="261"/>
      <c r="AE397" s="245"/>
      <c r="AF397" s="261" t="s">
        <v>3258</v>
      </c>
      <c r="AG397" s="261" t="s">
        <v>3258</v>
      </c>
      <c r="AH397" s="261" t="s">
        <v>3258</v>
      </c>
      <c r="AI397" s="249"/>
    </row>
    <row r="398" spans="1:35" ht="15" customHeight="1" x14ac:dyDescent="0.3">
      <c r="A398" s="260">
        <v>519531</v>
      </c>
      <c r="B398" s="261" t="s">
        <v>2174</v>
      </c>
      <c r="C398" s="261" t="s">
        <v>657</v>
      </c>
      <c r="D398" s="261" t="s">
        <v>497</v>
      </c>
      <c r="E398" s="261" t="s">
        <v>116</v>
      </c>
      <c r="F398" s="262">
        <v>34447</v>
      </c>
      <c r="G398" s="261" t="s">
        <v>152</v>
      </c>
      <c r="H398" s="261" t="s">
        <v>677</v>
      </c>
      <c r="I398" s="257" t="s">
        <v>553</v>
      </c>
      <c r="J398" s="261" t="s">
        <v>139</v>
      </c>
      <c r="K398" s="257"/>
      <c r="L398" s="249"/>
      <c r="M398" s="257"/>
      <c r="N398" s="249" t="s">
        <v>3258</v>
      </c>
      <c r="O398" s="259" t="s">
        <v>3258</v>
      </c>
      <c r="P398" s="256">
        <v>0</v>
      </c>
      <c r="Q398" s="261" t="s">
        <v>3258</v>
      </c>
      <c r="R398" s="261" t="s">
        <v>3439</v>
      </c>
      <c r="S398" s="261" t="s">
        <v>3222</v>
      </c>
      <c r="T398" s="261" t="s">
        <v>2421</v>
      </c>
      <c r="U398" s="261" t="s">
        <v>2313</v>
      </c>
      <c r="V398" s="261" t="s">
        <v>3258</v>
      </c>
      <c r="W398" s="261" t="s">
        <v>3258</v>
      </c>
      <c r="X398" s="261" t="s">
        <v>3258</v>
      </c>
      <c r="Y398" s="261" t="s">
        <v>3258</v>
      </c>
      <c r="Z398" s="261" t="s">
        <v>3258</v>
      </c>
      <c r="AA398" s="261" t="s">
        <v>3258</v>
      </c>
      <c r="AB398" s="261" t="s">
        <v>3258</v>
      </c>
      <c r="AC398" s="261" t="s">
        <v>3258</v>
      </c>
      <c r="AD398" s="261"/>
      <c r="AE398" s="245"/>
      <c r="AF398" s="261" t="s">
        <v>3258</v>
      </c>
      <c r="AG398" s="261" t="s">
        <v>3258</v>
      </c>
      <c r="AH398" s="261" t="s">
        <v>3258</v>
      </c>
      <c r="AI398" s="249"/>
    </row>
    <row r="399" spans="1:35" ht="15" customHeight="1" x14ac:dyDescent="0.3">
      <c r="A399" s="260">
        <v>519548</v>
      </c>
      <c r="B399" s="261" t="s">
        <v>1196</v>
      </c>
      <c r="C399" s="261" t="s">
        <v>66</v>
      </c>
      <c r="D399" s="261" t="s">
        <v>524</v>
      </c>
      <c r="E399" s="261" t="s">
        <v>116</v>
      </c>
      <c r="F399" s="262">
        <v>29962</v>
      </c>
      <c r="G399" s="261" t="s">
        <v>2339</v>
      </c>
      <c r="H399" s="261" t="s">
        <v>677</v>
      </c>
      <c r="I399" s="257" t="s">
        <v>553</v>
      </c>
      <c r="J399" s="261" t="s">
        <v>139</v>
      </c>
      <c r="K399" s="257" t="s">
        <v>3258</v>
      </c>
      <c r="L399" s="261"/>
      <c r="M399" s="257"/>
      <c r="N399" s="249" t="s">
        <v>3258</v>
      </c>
      <c r="O399" s="259" t="s">
        <v>3258</v>
      </c>
      <c r="P399" s="256">
        <v>0</v>
      </c>
      <c r="Q399" s="261" t="s">
        <v>3258</v>
      </c>
      <c r="R399" s="261" t="s">
        <v>3711</v>
      </c>
      <c r="S399" s="261" t="s">
        <v>3712</v>
      </c>
      <c r="T399" s="261" t="s">
        <v>2920</v>
      </c>
      <c r="U399" s="261" t="s">
        <v>2360</v>
      </c>
      <c r="V399" s="261"/>
      <c r="W399" s="261"/>
      <c r="X399" s="261"/>
      <c r="Y399" s="261"/>
      <c r="Z399" s="261"/>
      <c r="AA399" s="261"/>
      <c r="AB399" s="261"/>
      <c r="AC399" s="261"/>
      <c r="AD399" s="261"/>
      <c r="AE399" s="246"/>
      <c r="AF399" s="261"/>
      <c r="AG399" s="261"/>
      <c r="AH399" s="261"/>
      <c r="AI399" s="249"/>
    </row>
    <row r="400" spans="1:35" ht="15" customHeight="1" x14ac:dyDescent="0.3">
      <c r="A400" s="255">
        <v>519563</v>
      </c>
      <c r="B400" s="256" t="s">
        <v>824</v>
      </c>
      <c r="C400" s="256" t="s">
        <v>76</v>
      </c>
      <c r="D400" s="256" t="s">
        <v>414</v>
      </c>
      <c r="E400" s="256" t="s">
        <v>3258</v>
      </c>
      <c r="F400" s="256" t="s">
        <v>3258</v>
      </c>
      <c r="G400" s="256" t="s">
        <v>3258</v>
      </c>
      <c r="H400" s="256"/>
      <c r="I400" s="257" t="s">
        <v>553</v>
      </c>
      <c r="J400" s="249"/>
      <c r="K400" s="258" t="s">
        <v>3258</v>
      </c>
      <c r="L400" s="256" t="s">
        <v>3258</v>
      </c>
      <c r="M400" s="258" t="s">
        <v>3258</v>
      </c>
      <c r="N400" s="249" t="s">
        <v>3258</v>
      </c>
      <c r="O400" s="259" t="s">
        <v>3258</v>
      </c>
      <c r="P400" s="256">
        <v>0</v>
      </c>
      <c r="Q400" s="256" t="s">
        <v>3258</v>
      </c>
      <c r="R400" s="256" t="s">
        <v>3258</v>
      </c>
      <c r="S400" s="256" t="s">
        <v>3258</v>
      </c>
      <c r="T400" s="256" t="s">
        <v>3258</v>
      </c>
      <c r="U400" s="256" t="s">
        <v>3258</v>
      </c>
      <c r="V400" s="256" t="s">
        <v>3258</v>
      </c>
      <c r="W400" s="256" t="s">
        <v>3258</v>
      </c>
      <c r="X400" s="256" t="s">
        <v>3258</v>
      </c>
      <c r="Y400" s="256" t="s">
        <v>3258</v>
      </c>
      <c r="Z400" s="256" t="s">
        <v>3258</v>
      </c>
      <c r="AA400" s="256" t="s">
        <v>3258</v>
      </c>
      <c r="AB400" s="256" t="s">
        <v>2253</v>
      </c>
      <c r="AC400" s="256" t="s">
        <v>3258</v>
      </c>
      <c r="AD400" s="256"/>
      <c r="AE400" s="245"/>
      <c r="AF400" s="256"/>
      <c r="AG400" s="256" t="s">
        <v>2253</v>
      </c>
      <c r="AH400" s="256" t="s">
        <v>2253</v>
      </c>
      <c r="AI400" s="249" t="s">
        <v>2253</v>
      </c>
    </row>
    <row r="401" spans="1:35" ht="15" customHeight="1" x14ac:dyDescent="0.3">
      <c r="A401" s="255">
        <v>519569</v>
      </c>
      <c r="B401" s="256" t="s">
        <v>825</v>
      </c>
      <c r="C401" s="256" t="s">
        <v>268</v>
      </c>
      <c r="D401" s="256" t="s">
        <v>527</v>
      </c>
      <c r="E401" s="256" t="s">
        <v>116</v>
      </c>
      <c r="F401" s="256" t="s">
        <v>5110</v>
      </c>
      <c r="G401" s="256" t="s">
        <v>2510</v>
      </c>
      <c r="H401" s="256" t="s">
        <v>677</v>
      </c>
      <c r="I401" s="257" t="s">
        <v>553</v>
      </c>
      <c r="J401" s="256" t="s">
        <v>139</v>
      </c>
      <c r="K401" s="258" t="s">
        <v>5107</v>
      </c>
      <c r="L401" s="256" t="s">
        <v>3258</v>
      </c>
      <c r="N401" s="249" t="s">
        <v>3258</v>
      </c>
      <c r="O401" s="259" t="s">
        <v>3258</v>
      </c>
      <c r="P401" s="256">
        <v>0</v>
      </c>
      <c r="Q401" s="256" t="s">
        <v>3258</v>
      </c>
      <c r="R401" s="256" t="s">
        <v>3713</v>
      </c>
      <c r="S401" s="256" t="s">
        <v>3390</v>
      </c>
      <c r="T401" s="256" t="s">
        <v>2773</v>
      </c>
      <c r="U401" s="256" t="s">
        <v>2922</v>
      </c>
      <c r="V401" s="256" t="s">
        <v>3258</v>
      </c>
      <c r="W401" s="256" t="s">
        <v>3258</v>
      </c>
      <c r="X401" s="256" t="s">
        <v>3258</v>
      </c>
      <c r="Y401" s="256" t="s">
        <v>3258</v>
      </c>
      <c r="Z401" s="256" t="s">
        <v>3258</v>
      </c>
      <c r="AA401" s="256" t="s">
        <v>3258</v>
      </c>
      <c r="AB401" s="256" t="s">
        <v>3258</v>
      </c>
      <c r="AC401" s="256" t="s">
        <v>3258</v>
      </c>
      <c r="AD401" s="256"/>
      <c r="AE401" s="246"/>
      <c r="AF401" s="256"/>
      <c r="AG401" s="256" t="s">
        <v>3258</v>
      </c>
      <c r="AH401" s="256" t="s">
        <v>2253</v>
      </c>
      <c r="AI401" s="249" t="s">
        <v>2253</v>
      </c>
    </row>
    <row r="402" spans="1:35" ht="15" customHeight="1" x14ac:dyDescent="0.3">
      <c r="A402" s="260">
        <v>519580</v>
      </c>
      <c r="B402" s="261" t="s">
        <v>1771</v>
      </c>
      <c r="C402" s="261" t="s">
        <v>69</v>
      </c>
      <c r="D402" s="261" t="s">
        <v>482</v>
      </c>
      <c r="E402" s="261" t="s">
        <v>116</v>
      </c>
      <c r="F402" s="262">
        <v>35820</v>
      </c>
      <c r="G402" s="261" t="s">
        <v>2780</v>
      </c>
      <c r="H402" s="261" t="s">
        <v>677</v>
      </c>
      <c r="I402" s="257" t="s">
        <v>553</v>
      </c>
      <c r="J402" s="261" t="s">
        <v>137</v>
      </c>
      <c r="K402" s="257" t="s">
        <v>3258</v>
      </c>
      <c r="L402" s="261"/>
      <c r="M402" s="257"/>
      <c r="N402" s="249" t="s">
        <v>3258</v>
      </c>
      <c r="O402" s="259" t="s">
        <v>3258</v>
      </c>
      <c r="P402" s="256">
        <v>0</v>
      </c>
      <c r="Q402" s="261" t="s">
        <v>3258</v>
      </c>
      <c r="R402" s="261" t="s">
        <v>4184</v>
      </c>
      <c r="S402" s="261" t="s">
        <v>3372</v>
      </c>
      <c r="T402" s="261" t="s">
        <v>2923</v>
      </c>
      <c r="U402" s="261" t="s">
        <v>2924</v>
      </c>
      <c r="V402" s="261" t="s">
        <v>3258</v>
      </c>
      <c r="W402" s="261" t="s">
        <v>3258</v>
      </c>
      <c r="X402" s="261" t="s">
        <v>3258</v>
      </c>
      <c r="Y402" s="261" t="s">
        <v>3258</v>
      </c>
      <c r="Z402" s="261" t="s">
        <v>3258</v>
      </c>
      <c r="AA402" s="261" t="s">
        <v>3258</v>
      </c>
      <c r="AB402" s="261" t="s">
        <v>3258</v>
      </c>
      <c r="AC402" s="261" t="s">
        <v>3258</v>
      </c>
      <c r="AD402" s="261"/>
      <c r="AE402" s="245"/>
      <c r="AF402" s="261"/>
      <c r="AG402" s="261" t="s">
        <v>3258</v>
      </c>
      <c r="AH402" s="261" t="s">
        <v>3258</v>
      </c>
      <c r="AI402" s="249"/>
    </row>
    <row r="403" spans="1:35" ht="15" customHeight="1" x14ac:dyDescent="0.3">
      <c r="A403" s="260">
        <v>519581</v>
      </c>
      <c r="B403" s="261" t="s">
        <v>958</v>
      </c>
      <c r="C403" s="261" t="s">
        <v>959</v>
      </c>
      <c r="D403" s="261" t="s">
        <v>473</v>
      </c>
      <c r="E403" s="261" t="s">
        <v>116</v>
      </c>
      <c r="F403" s="262">
        <v>31524</v>
      </c>
      <c r="G403" s="261" t="s">
        <v>136</v>
      </c>
      <c r="H403" s="261" t="s">
        <v>679</v>
      </c>
      <c r="I403" s="257" t="s">
        <v>553</v>
      </c>
      <c r="J403" s="261" t="s">
        <v>139</v>
      </c>
      <c r="K403" s="267">
        <v>2015</v>
      </c>
      <c r="L403" s="261" t="s">
        <v>138</v>
      </c>
      <c r="N403" s="249" t="s">
        <v>3258</v>
      </c>
      <c r="O403" s="259" t="s">
        <v>3258</v>
      </c>
      <c r="P403" s="256">
        <v>0</v>
      </c>
      <c r="Q403" s="261" t="s">
        <v>3258</v>
      </c>
      <c r="R403" s="261" t="s">
        <v>4665</v>
      </c>
      <c r="S403" s="261" t="s">
        <v>4666</v>
      </c>
      <c r="T403" s="261" t="s">
        <v>3145</v>
      </c>
      <c r="U403" s="261" t="s">
        <v>2259</v>
      </c>
      <c r="V403" s="261" t="s">
        <v>3258</v>
      </c>
      <c r="W403" s="261" t="s">
        <v>3258</v>
      </c>
      <c r="X403" s="261" t="s">
        <v>3258</v>
      </c>
      <c r="Y403" s="261" t="s">
        <v>3258</v>
      </c>
      <c r="Z403" s="261" t="s">
        <v>3258</v>
      </c>
      <c r="AA403" s="261" t="s">
        <v>3258</v>
      </c>
      <c r="AB403" s="261" t="s">
        <v>3258</v>
      </c>
      <c r="AC403" s="261" t="s">
        <v>3258</v>
      </c>
      <c r="AD403" s="261"/>
      <c r="AE403" s="246"/>
      <c r="AF403" s="261" t="s">
        <v>3258</v>
      </c>
      <c r="AG403" s="261" t="s">
        <v>3258</v>
      </c>
      <c r="AH403" s="261" t="s">
        <v>3258</v>
      </c>
      <c r="AI403" s="249"/>
    </row>
    <row r="404" spans="1:35" ht="15" customHeight="1" x14ac:dyDescent="0.3">
      <c r="A404" s="260">
        <v>519582</v>
      </c>
      <c r="B404" s="261" t="s">
        <v>1197</v>
      </c>
      <c r="C404" s="261" t="s">
        <v>97</v>
      </c>
      <c r="D404" s="261" t="s">
        <v>452</v>
      </c>
      <c r="E404" s="261" t="s">
        <v>116</v>
      </c>
      <c r="F404" s="261" t="s">
        <v>3258</v>
      </c>
      <c r="G404" s="262"/>
      <c r="H404" s="261" t="s">
        <v>677</v>
      </c>
      <c r="I404" s="257" t="s">
        <v>553</v>
      </c>
      <c r="J404" s="261"/>
      <c r="K404" s="257"/>
      <c r="L404" s="249"/>
      <c r="M404" s="257"/>
      <c r="N404" s="249" t="s">
        <v>3258</v>
      </c>
      <c r="O404" s="259" t="s">
        <v>3258</v>
      </c>
      <c r="P404" s="256">
        <v>0</v>
      </c>
      <c r="Q404" s="249"/>
      <c r="R404" s="249"/>
      <c r="S404" s="249"/>
      <c r="T404" s="249"/>
      <c r="U404" s="249"/>
      <c r="V404" s="249"/>
      <c r="W404" s="249"/>
      <c r="X404" s="249"/>
      <c r="Y404" s="249"/>
      <c r="Z404" s="249"/>
      <c r="AA404" s="249"/>
      <c r="AB404" s="249"/>
      <c r="AC404" s="249"/>
      <c r="AD404" s="249"/>
      <c r="AE404" s="246"/>
      <c r="AF404" s="249"/>
      <c r="AG404" s="249"/>
      <c r="AH404" s="249"/>
      <c r="AI404" s="249"/>
    </row>
    <row r="405" spans="1:35" ht="15" customHeight="1" x14ac:dyDescent="0.3">
      <c r="A405" s="260">
        <v>519586</v>
      </c>
      <c r="B405" s="261" t="s">
        <v>826</v>
      </c>
      <c r="C405" s="261" t="s">
        <v>66</v>
      </c>
      <c r="D405" s="261" t="s">
        <v>659</v>
      </c>
      <c r="E405" s="261" t="s">
        <v>116</v>
      </c>
      <c r="F405" s="262">
        <v>29129</v>
      </c>
      <c r="G405" s="261" t="s">
        <v>2945</v>
      </c>
      <c r="H405" s="261" t="s">
        <v>677</v>
      </c>
      <c r="I405" s="257" t="s">
        <v>553</v>
      </c>
      <c r="J405" s="261" t="s">
        <v>724</v>
      </c>
      <c r="K405" s="267">
        <v>1992</v>
      </c>
      <c r="L405" s="249"/>
      <c r="M405" s="257"/>
      <c r="N405" s="249" t="s">
        <v>3258</v>
      </c>
      <c r="O405" s="259" t="s">
        <v>3258</v>
      </c>
      <c r="P405" s="256">
        <v>0</v>
      </c>
      <c r="Q405" s="261" t="s">
        <v>3258</v>
      </c>
      <c r="R405" s="261" t="s">
        <v>4667</v>
      </c>
      <c r="S405" s="261" t="s">
        <v>3393</v>
      </c>
      <c r="T405" s="261" t="s">
        <v>4668</v>
      </c>
      <c r="U405" s="261" t="s">
        <v>4669</v>
      </c>
      <c r="V405" s="261" t="s">
        <v>3258</v>
      </c>
      <c r="W405" s="261" t="s">
        <v>3258</v>
      </c>
      <c r="X405" s="261" t="s">
        <v>3258</v>
      </c>
      <c r="Y405" s="261" t="s">
        <v>3258</v>
      </c>
      <c r="Z405" s="261" t="s">
        <v>3258</v>
      </c>
      <c r="AA405" s="261" t="s">
        <v>3258</v>
      </c>
      <c r="AB405" s="261" t="s">
        <v>3258</v>
      </c>
      <c r="AC405" s="261" t="s">
        <v>3258</v>
      </c>
      <c r="AD405" s="261"/>
      <c r="AE405" s="245"/>
      <c r="AF405" s="261" t="s">
        <v>3258</v>
      </c>
      <c r="AG405" s="261" t="s">
        <v>3258</v>
      </c>
      <c r="AH405" s="261" t="s">
        <v>3258</v>
      </c>
      <c r="AI405" s="249"/>
    </row>
    <row r="406" spans="1:35" ht="15" customHeight="1" x14ac:dyDescent="0.3">
      <c r="A406" s="260">
        <v>519598</v>
      </c>
      <c r="B406" s="261" t="s">
        <v>1772</v>
      </c>
      <c r="C406" s="261" t="s">
        <v>827</v>
      </c>
      <c r="D406" s="261" t="s">
        <v>767</v>
      </c>
      <c r="E406" s="261" t="s">
        <v>116</v>
      </c>
      <c r="F406" s="262">
        <v>34244</v>
      </c>
      <c r="G406" s="261" t="s">
        <v>136</v>
      </c>
      <c r="H406" s="261" t="s">
        <v>677</v>
      </c>
      <c r="I406" s="257" t="s">
        <v>553</v>
      </c>
      <c r="J406" s="261" t="s">
        <v>139</v>
      </c>
      <c r="K406" s="257" t="s">
        <v>3258</v>
      </c>
      <c r="L406" s="261"/>
      <c r="M406" s="257"/>
      <c r="N406" s="249" t="s">
        <v>3258</v>
      </c>
      <c r="O406" s="259" t="s">
        <v>3258</v>
      </c>
      <c r="P406" s="256">
        <v>0</v>
      </c>
      <c r="Q406" s="261" t="s">
        <v>3258</v>
      </c>
      <c r="R406" s="261" t="s">
        <v>3714</v>
      </c>
      <c r="S406" s="261" t="s">
        <v>3715</v>
      </c>
      <c r="T406" s="261" t="s">
        <v>2779</v>
      </c>
      <c r="U406" s="261" t="s">
        <v>2259</v>
      </c>
      <c r="V406" s="261" t="s">
        <v>3258</v>
      </c>
      <c r="W406" s="261" t="s">
        <v>3258</v>
      </c>
      <c r="X406" s="261" t="s">
        <v>3258</v>
      </c>
      <c r="Y406" s="261" t="s">
        <v>3258</v>
      </c>
      <c r="Z406" s="261" t="s">
        <v>3258</v>
      </c>
      <c r="AA406" s="261" t="s">
        <v>3258</v>
      </c>
      <c r="AB406" s="261" t="s">
        <v>3258</v>
      </c>
      <c r="AC406" s="261" t="s">
        <v>3258</v>
      </c>
      <c r="AD406" s="261"/>
      <c r="AE406" s="245"/>
      <c r="AF406" s="261" t="s">
        <v>3258</v>
      </c>
      <c r="AG406" s="261" t="s">
        <v>3258</v>
      </c>
      <c r="AH406" s="261" t="s">
        <v>3258</v>
      </c>
      <c r="AI406" s="249"/>
    </row>
    <row r="407" spans="1:35" ht="15" customHeight="1" x14ac:dyDescent="0.3">
      <c r="A407" s="260">
        <v>519609</v>
      </c>
      <c r="B407" s="261" t="s">
        <v>1773</v>
      </c>
      <c r="C407" s="261" t="s">
        <v>1774</v>
      </c>
      <c r="D407" s="261" t="s">
        <v>497</v>
      </c>
      <c r="E407" s="261" t="s">
        <v>116</v>
      </c>
      <c r="F407" s="262">
        <v>33480</v>
      </c>
      <c r="G407" s="261" t="s">
        <v>136</v>
      </c>
      <c r="H407" s="261" t="s">
        <v>677</v>
      </c>
      <c r="I407" s="257" t="s">
        <v>553</v>
      </c>
      <c r="J407" s="257" t="s">
        <v>139</v>
      </c>
      <c r="K407" s="261" t="s">
        <v>3258</v>
      </c>
      <c r="L407" s="261"/>
      <c r="M407" s="257"/>
      <c r="N407" s="249" t="s">
        <v>3258</v>
      </c>
      <c r="O407" s="259" t="s">
        <v>3258</v>
      </c>
      <c r="P407" s="256">
        <v>0</v>
      </c>
      <c r="Q407" s="261" t="s">
        <v>3258</v>
      </c>
      <c r="R407" s="261" t="s">
        <v>3716</v>
      </c>
      <c r="S407" s="261" t="s">
        <v>3717</v>
      </c>
      <c r="T407" s="261" t="s">
        <v>2323</v>
      </c>
      <c r="U407" s="261" t="s">
        <v>2259</v>
      </c>
      <c r="V407" s="261" t="s">
        <v>3258</v>
      </c>
      <c r="W407" s="261" t="s">
        <v>3258</v>
      </c>
      <c r="X407" s="261" t="s">
        <v>3258</v>
      </c>
      <c r="Y407" s="261" t="s">
        <v>3258</v>
      </c>
      <c r="Z407" s="261" t="s">
        <v>3258</v>
      </c>
      <c r="AA407" s="261" t="s">
        <v>3258</v>
      </c>
      <c r="AB407" s="261" t="s">
        <v>3258</v>
      </c>
      <c r="AC407" s="261" t="s">
        <v>3258</v>
      </c>
      <c r="AD407" s="261"/>
      <c r="AE407" s="245"/>
      <c r="AF407" s="261" t="s">
        <v>3258</v>
      </c>
      <c r="AG407" s="261" t="s">
        <v>3258</v>
      </c>
      <c r="AH407" s="261" t="s">
        <v>3258</v>
      </c>
      <c r="AI407" s="249"/>
    </row>
    <row r="408" spans="1:35" ht="15" customHeight="1" x14ac:dyDescent="0.3">
      <c r="A408" s="260">
        <v>519616</v>
      </c>
      <c r="B408" s="261" t="s">
        <v>960</v>
      </c>
      <c r="C408" s="261" t="s">
        <v>600</v>
      </c>
      <c r="D408" s="261" t="s">
        <v>428</v>
      </c>
      <c r="E408" s="261" t="s">
        <v>116</v>
      </c>
      <c r="F408" s="262">
        <v>33140</v>
      </c>
      <c r="G408" s="261" t="s">
        <v>2417</v>
      </c>
      <c r="H408" s="261" t="s">
        <v>679</v>
      </c>
      <c r="I408" s="257" t="s">
        <v>553</v>
      </c>
      <c r="J408" s="257" t="s">
        <v>139</v>
      </c>
      <c r="K408" s="260">
        <v>2015</v>
      </c>
      <c r="L408" s="261" t="s">
        <v>138</v>
      </c>
      <c r="N408" s="249" t="s">
        <v>3258</v>
      </c>
      <c r="O408" s="259" t="s">
        <v>3258</v>
      </c>
      <c r="P408" s="256">
        <v>0</v>
      </c>
      <c r="Q408" s="261" t="s">
        <v>3258</v>
      </c>
      <c r="R408" s="261" t="s">
        <v>3279</v>
      </c>
      <c r="S408" s="261" t="s">
        <v>3280</v>
      </c>
      <c r="T408" s="261" t="s">
        <v>2525</v>
      </c>
      <c r="U408" s="261" t="s">
        <v>2386</v>
      </c>
      <c r="V408" s="261" t="s">
        <v>3258</v>
      </c>
      <c r="W408" s="261" t="s">
        <v>3258</v>
      </c>
      <c r="X408" s="261" t="s">
        <v>3258</v>
      </c>
      <c r="Y408" s="261" t="s">
        <v>3258</v>
      </c>
      <c r="Z408" s="261" t="s">
        <v>3258</v>
      </c>
      <c r="AA408" s="261" t="s">
        <v>3258</v>
      </c>
      <c r="AB408" s="261" t="s">
        <v>3258</v>
      </c>
      <c r="AC408" s="261" t="s">
        <v>3258</v>
      </c>
      <c r="AD408" s="261"/>
      <c r="AE408" s="245"/>
      <c r="AF408" s="261" t="s">
        <v>3258</v>
      </c>
      <c r="AG408" s="261"/>
      <c r="AH408" s="261" t="s">
        <v>3258</v>
      </c>
      <c r="AI408" s="249" t="s">
        <v>2253</v>
      </c>
    </row>
    <row r="409" spans="1:35" ht="15" customHeight="1" x14ac:dyDescent="0.3">
      <c r="A409" s="255">
        <v>519628</v>
      </c>
      <c r="B409" s="256" t="s">
        <v>1775</v>
      </c>
      <c r="C409" s="256" t="s">
        <v>83</v>
      </c>
      <c r="D409" s="256" t="s">
        <v>629</v>
      </c>
      <c r="E409" s="256" t="s">
        <v>116</v>
      </c>
      <c r="F409" s="256" t="s">
        <v>5109</v>
      </c>
      <c r="G409" s="256" t="s">
        <v>2481</v>
      </c>
      <c r="H409" s="256" t="s">
        <v>677</v>
      </c>
      <c r="I409" s="257" t="s">
        <v>553</v>
      </c>
      <c r="J409" s="258" t="s">
        <v>139</v>
      </c>
      <c r="K409" s="249"/>
      <c r="L409" s="256" t="s">
        <v>150</v>
      </c>
      <c r="M409" s="258"/>
      <c r="N409" s="249" t="s">
        <v>3258</v>
      </c>
      <c r="O409" s="259" t="s">
        <v>3258</v>
      </c>
      <c r="P409" s="256">
        <v>0</v>
      </c>
      <c r="Q409" s="256" t="s">
        <v>3258</v>
      </c>
      <c r="R409" s="256" t="s">
        <v>3718</v>
      </c>
      <c r="S409" s="256" t="s">
        <v>3315</v>
      </c>
      <c r="T409" s="256" t="s">
        <v>2926</v>
      </c>
      <c r="U409" s="256" t="s">
        <v>2270</v>
      </c>
      <c r="V409" s="256" t="s">
        <v>3258</v>
      </c>
      <c r="W409" s="256" t="s">
        <v>3258</v>
      </c>
      <c r="X409" s="256" t="s">
        <v>3258</v>
      </c>
      <c r="Y409" s="256" t="s">
        <v>3258</v>
      </c>
      <c r="Z409" s="256" t="s">
        <v>3258</v>
      </c>
      <c r="AA409" s="256" t="s">
        <v>3258</v>
      </c>
      <c r="AB409" s="256" t="s">
        <v>3258</v>
      </c>
      <c r="AC409" s="256" t="s">
        <v>3258</v>
      </c>
      <c r="AD409" s="256"/>
      <c r="AE409" s="245"/>
      <c r="AF409" s="256" t="s">
        <v>3258</v>
      </c>
      <c r="AG409" s="256" t="s">
        <v>3258</v>
      </c>
      <c r="AH409" s="256" t="s">
        <v>2253</v>
      </c>
      <c r="AI409" s="249" t="s">
        <v>2253</v>
      </c>
    </row>
    <row r="410" spans="1:35" ht="15" customHeight="1" x14ac:dyDescent="0.3">
      <c r="A410" s="260">
        <v>519631</v>
      </c>
      <c r="B410" s="261" t="s">
        <v>1776</v>
      </c>
      <c r="C410" s="261" t="s">
        <v>769</v>
      </c>
      <c r="D410" s="261" t="s">
        <v>366</v>
      </c>
      <c r="E410" s="261" t="s">
        <v>116</v>
      </c>
      <c r="F410" s="262">
        <v>35263</v>
      </c>
      <c r="G410" s="261" t="s">
        <v>1195</v>
      </c>
      <c r="H410" s="261" t="s">
        <v>677</v>
      </c>
      <c r="I410" s="257" t="s">
        <v>553</v>
      </c>
      <c r="J410" s="261" t="s">
        <v>139</v>
      </c>
      <c r="K410" s="257"/>
      <c r="L410" s="249"/>
      <c r="M410" s="257"/>
      <c r="N410" s="249" t="s">
        <v>3258</v>
      </c>
      <c r="O410" s="259" t="s">
        <v>3258</v>
      </c>
      <c r="P410" s="256">
        <v>0</v>
      </c>
      <c r="Q410" s="261" t="s">
        <v>3258</v>
      </c>
      <c r="R410" s="261" t="s">
        <v>3719</v>
      </c>
      <c r="S410" s="261" t="s">
        <v>3720</v>
      </c>
      <c r="T410" s="261" t="s">
        <v>2485</v>
      </c>
      <c r="U410" s="261" t="s">
        <v>2327</v>
      </c>
      <c r="V410" s="261" t="s">
        <v>3258</v>
      </c>
      <c r="W410" s="261" t="s">
        <v>3258</v>
      </c>
      <c r="X410" s="261" t="s">
        <v>3258</v>
      </c>
      <c r="Y410" s="261" t="s">
        <v>3258</v>
      </c>
      <c r="Z410" s="261" t="s">
        <v>3258</v>
      </c>
      <c r="AA410" s="261" t="s">
        <v>3258</v>
      </c>
      <c r="AB410" s="261" t="s">
        <v>3258</v>
      </c>
      <c r="AC410" s="261" t="s">
        <v>3258</v>
      </c>
      <c r="AD410" s="261"/>
      <c r="AE410" s="246"/>
      <c r="AF410" s="261" t="s">
        <v>3258</v>
      </c>
      <c r="AG410" s="261" t="s">
        <v>3258</v>
      </c>
      <c r="AH410" s="261" t="s">
        <v>3258</v>
      </c>
      <c r="AI410" s="249"/>
    </row>
    <row r="411" spans="1:35" ht="15" customHeight="1" x14ac:dyDescent="0.3">
      <c r="A411" s="260">
        <v>519654</v>
      </c>
      <c r="B411" s="261" t="s">
        <v>5205</v>
      </c>
      <c r="C411" s="261" t="s">
        <v>262</v>
      </c>
      <c r="D411" s="261" t="s">
        <v>5206</v>
      </c>
      <c r="E411" s="261" t="s">
        <v>116</v>
      </c>
      <c r="F411" s="262">
        <v>32557</v>
      </c>
      <c r="G411" s="261" t="s">
        <v>136</v>
      </c>
      <c r="H411" s="261" t="s">
        <v>677</v>
      </c>
      <c r="I411" s="257" t="s">
        <v>553</v>
      </c>
      <c r="J411" s="261" t="s">
        <v>139</v>
      </c>
      <c r="K411" s="257"/>
      <c r="L411" s="249"/>
      <c r="M411" s="257"/>
      <c r="N411" s="249" t="s">
        <v>3258</v>
      </c>
      <c r="O411" s="259" t="s">
        <v>3258</v>
      </c>
      <c r="P411" s="256">
        <v>0</v>
      </c>
      <c r="Q411" s="249"/>
      <c r="R411" s="249"/>
      <c r="S411" s="249"/>
      <c r="T411" s="249"/>
      <c r="U411" s="249"/>
      <c r="V411" s="249"/>
      <c r="W411" s="249"/>
      <c r="X411" s="249"/>
      <c r="Y411" s="249"/>
      <c r="Z411" s="249"/>
      <c r="AA411" s="249"/>
      <c r="AB411" s="249"/>
      <c r="AC411" s="249"/>
      <c r="AD411" s="249"/>
      <c r="AE411" s="245"/>
      <c r="AF411" s="249"/>
      <c r="AG411" s="249"/>
      <c r="AH411" s="249"/>
      <c r="AI411" s="249"/>
    </row>
    <row r="412" spans="1:35" ht="15" customHeight="1" x14ac:dyDescent="0.3">
      <c r="A412" s="260">
        <v>519692</v>
      </c>
      <c r="B412" s="261" t="s">
        <v>1198</v>
      </c>
      <c r="C412" s="261" t="s">
        <v>262</v>
      </c>
      <c r="D412" s="261" t="s">
        <v>4673</v>
      </c>
      <c r="E412" s="261" t="s">
        <v>116</v>
      </c>
      <c r="F412" s="262">
        <v>30164</v>
      </c>
      <c r="G412" s="261" t="s">
        <v>5209</v>
      </c>
      <c r="H412" s="261" t="s">
        <v>677</v>
      </c>
      <c r="I412" s="257" t="s">
        <v>553</v>
      </c>
      <c r="J412" s="261" t="s">
        <v>724</v>
      </c>
      <c r="K412" s="257"/>
      <c r="L412" s="249"/>
      <c r="M412" s="257"/>
      <c r="N412" s="249" t="s">
        <v>3258</v>
      </c>
      <c r="O412" s="259" t="s">
        <v>3258</v>
      </c>
      <c r="P412" s="256">
        <v>0</v>
      </c>
      <c r="Q412" s="249"/>
      <c r="R412" s="249"/>
      <c r="S412" s="249"/>
      <c r="T412" s="249"/>
      <c r="U412" s="249"/>
      <c r="V412" s="249"/>
      <c r="W412" s="249"/>
      <c r="X412" s="249"/>
      <c r="Y412" s="249"/>
      <c r="Z412" s="249"/>
      <c r="AA412" s="249"/>
      <c r="AB412" s="249"/>
      <c r="AC412" s="249"/>
      <c r="AD412" s="249"/>
      <c r="AE412" s="245"/>
      <c r="AF412" s="249"/>
      <c r="AG412" s="249"/>
      <c r="AH412" s="249"/>
      <c r="AI412" s="249"/>
    </row>
    <row r="413" spans="1:35" ht="15" customHeight="1" x14ac:dyDescent="0.3">
      <c r="A413" s="260">
        <v>519722</v>
      </c>
      <c r="B413" s="261" t="s">
        <v>2110</v>
      </c>
      <c r="C413" s="261" t="s">
        <v>615</v>
      </c>
      <c r="D413" s="261" t="s">
        <v>421</v>
      </c>
      <c r="E413" s="261" t="s">
        <v>116</v>
      </c>
      <c r="F413" s="262">
        <v>32986</v>
      </c>
      <c r="G413" s="261" t="s">
        <v>136</v>
      </c>
      <c r="H413" s="261" t="s">
        <v>677</v>
      </c>
      <c r="I413" s="257" t="s">
        <v>553</v>
      </c>
      <c r="J413" s="261" t="s">
        <v>139</v>
      </c>
      <c r="K413" s="267">
        <v>2010</v>
      </c>
      <c r="L413" s="249"/>
      <c r="M413" s="257"/>
      <c r="N413" s="249" t="s">
        <v>3258</v>
      </c>
      <c r="O413" s="259" t="s">
        <v>3258</v>
      </c>
      <c r="P413" s="256">
        <v>0</v>
      </c>
      <c r="Q413" s="261" t="s">
        <v>3258</v>
      </c>
      <c r="R413" s="261" t="s">
        <v>4674</v>
      </c>
      <c r="S413" s="261" t="s">
        <v>3331</v>
      </c>
      <c r="T413" s="261" t="s">
        <v>2488</v>
      </c>
      <c r="U413" s="261" t="s">
        <v>2259</v>
      </c>
      <c r="V413" s="261" t="s">
        <v>3258</v>
      </c>
      <c r="W413" s="261" t="s">
        <v>3258</v>
      </c>
      <c r="X413" s="261" t="s">
        <v>3258</v>
      </c>
      <c r="Y413" s="261" t="s">
        <v>3258</v>
      </c>
      <c r="Z413" s="261" t="s">
        <v>3258</v>
      </c>
      <c r="AA413" s="261" t="s">
        <v>3258</v>
      </c>
      <c r="AB413" s="261" t="s">
        <v>2253</v>
      </c>
      <c r="AC413" s="261" t="s">
        <v>3258</v>
      </c>
      <c r="AD413" s="261"/>
      <c r="AE413" s="246"/>
      <c r="AF413" s="261" t="s">
        <v>3258</v>
      </c>
      <c r="AG413" s="261" t="s">
        <v>3258</v>
      </c>
      <c r="AH413" s="261" t="s">
        <v>3258</v>
      </c>
      <c r="AI413" s="249"/>
    </row>
    <row r="414" spans="1:35" ht="15" customHeight="1" x14ac:dyDescent="0.3">
      <c r="A414" s="260">
        <v>519740</v>
      </c>
      <c r="B414" s="261" t="s">
        <v>1777</v>
      </c>
      <c r="C414" s="261" t="s">
        <v>297</v>
      </c>
      <c r="D414" s="261" t="s">
        <v>748</v>
      </c>
      <c r="E414" s="261" t="s">
        <v>116</v>
      </c>
      <c r="F414" s="262">
        <v>33254</v>
      </c>
      <c r="G414" s="261" t="s">
        <v>150</v>
      </c>
      <c r="H414" s="261" t="s">
        <v>677</v>
      </c>
      <c r="I414" s="257" t="s">
        <v>553</v>
      </c>
      <c r="J414" s="261" t="s">
        <v>724</v>
      </c>
      <c r="K414" s="257"/>
      <c r="L414" s="256" t="s">
        <v>150</v>
      </c>
      <c r="M414" s="257"/>
      <c r="N414" s="249" t="s">
        <v>3258</v>
      </c>
      <c r="O414" s="259" t="s">
        <v>3258</v>
      </c>
      <c r="P414" s="256">
        <v>0</v>
      </c>
      <c r="Q414" s="261" t="s">
        <v>3258</v>
      </c>
      <c r="R414" s="261" t="s">
        <v>4399</v>
      </c>
      <c r="S414" s="261" t="s">
        <v>4171</v>
      </c>
      <c r="T414" s="261" t="s">
        <v>2927</v>
      </c>
      <c r="U414" s="261" t="s">
        <v>2270</v>
      </c>
      <c r="V414" s="261" t="s">
        <v>3258</v>
      </c>
      <c r="W414" s="261" t="s">
        <v>3258</v>
      </c>
      <c r="X414" s="261" t="s">
        <v>3258</v>
      </c>
      <c r="Y414" s="261" t="s">
        <v>3258</v>
      </c>
      <c r="Z414" s="261" t="s">
        <v>3258</v>
      </c>
      <c r="AA414" s="261" t="s">
        <v>3258</v>
      </c>
      <c r="AB414" s="261" t="s">
        <v>3258</v>
      </c>
      <c r="AC414" s="261" t="s">
        <v>3258</v>
      </c>
      <c r="AD414" s="261"/>
      <c r="AE414" s="246"/>
      <c r="AF414" s="261" t="s">
        <v>3258</v>
      </c>
      <c r="AG414" s="261" t="s">
        <v>3258</v>
      </c>
      <c r="AH414" s="261" t="s">
        <v>3258</v>
      </c>
      <c r="AI414" s="249"/>
    </row>
    <row r="415" spans="1:35" ht="15" customHeight="1" x14ac:dyDescent="0.3">
      <c r="A415" s="260">
        <v>519742</v>
      </c>
      <c r="B415" s="261" t="s">
        <v>2175</v>
      </c>
      <c r="C415" s="261" t="s">
        <v>285</v>
      </c>
      <c r="D415" s="261" t="s">
        <v>552</v>
      </c>
      <c r="E415" s="261" t="s">
        <v>116</v>
      </c>
      <c r="F415" s="262">
        <v>31778</v>
      </c>
      <c r="G415" s="261" t="s">
        <v>154</v>
      </c>
      <c r="H415" s="261" t="s">
        <v>677</v>
      </c>
      <c r="I415" s="257" t="s">
        <v>553</v>
      </c>
      <c r="J415" s="249" t="s">
        <v>724</v>
      </c>
      <c r="K415" s="257" t="s">
        <v>3258</v>
      </c>
      <c r="L415" s="261"/>
      <c r="M415" s="257"/>
      <c r="N415" s="249" t="s">
        <v>3258</v>
      </c>
      <c r="O415" s="259" t="s">
        <v>3258</v>
      </c>
      <c r="P415" s="256">
        <v>0</v>
      </c>
      <c r="Q415" s="261" t="s">
        <v>3258</v>
      </c>
      <c r="R415" s="261" t="s">
        <v>4330</v>
      </c>
      <c r="S415" s="261" t="s">
        <v>3286</v>
      </c>
      <c r="T415" s="261" t="s">
        <v>2467</v>
      </c>
      <c r="U415" s="261" t="s">
        <v>2789</v>
      </c>
      <c r="V415" s="261" t="s">
        <v>3258</v>
      </c>
      <c r="W415" s="261" t="s">
        <v>3258</v>
      </c>
      <c r="X415" s="261" t="s">
        <v>3258</v>
      </c>
      <c r="Y415" s="261" t="s">
        <v>3258</v>
      </c>
      <c r="Z415" s="261" t="s">
        <v>3258</v>
      </c>
      <c r="AA415" s="261" t="s">
        <v>3258</v>
      </c>
      <c r="AB415" s="261" t="s">
        <v>3258</v>
      </c>
      <c r="AC415" s="261" t="s">
        <v>3258</v>
      </c>
      <c r="AD415" s="261"/>
      <c r="AE415" s="245"/>
      <c r="AF415" s="261" t="s">
        <v>3258</v>
      </c>
      <c r="AG415" s="261" t="s">
        <v>3258</v>
      </c>
      <c r="AH415" s="261" t="s">
        <v>3258</v>
      </c>
      <c r="AI415" s="249"/>
    </row>
    <row r="416" spans="1:35" ht="15" customHeight="1" x14ac:dyDescent="0.3">
      <c r="A416" s="260">
        <v>519761</v>
      </c>
      <c r="B416" s="261" t="s">
        <v>1778</v>
      </c>
      <c r="C416" s="261" t="s">
        <v>1500</v>
      </c>
      <c r="D416" s="261" t="s">
        <v>461</v>
      </c>
      <c r="E416" s="261" t="s">
        <v>116</v>
      </c>
      <c r="F416" s="262">
        <v>35231</v>
      </c>
      <c r="G416" s="261" t="s">
        <v>2533</v>
      </c>
      <c r="H416" s="261" t="s">
        <v>677</v>
      </c>
      <c r="I416" s="257" t="s">
        <v>553</v>
      </c>
      <c r="J416" s="261" t="s">
        <v>724</v>
      </c>
      <c r="K416" s="261"/>
      <c r="L416" s="249"/>
      <c r="M416" s="257"/>
      <c r="N416" s="249" t="s">
        <v>3258</v>
      </c>
      <c r="O416" s="259" t="s">
        <v>3258</v>
      </c>
      <c r="P416" s="256">
        <v>0</v>
      </c>
      <c r="Q416" s="261" t="s">
        <v>3258</v>
      </c>
      <c r="R416" s="261" t="s">
        <v>4675</v>
      </c>
      <c r="S416" s="261" t="s">
        <v>4676</v>
      </c>
      <c r="T416" s="261" t="s">
        <v>4677</v>
      </c>
      <c r="U416" s="261" t="s">
        <v>2534</v>
      </c>
      <c r="V416" s="261" t="s">
        <v>3258</v>
      </c>
      <c r="W416" s="261" t="s">
        <v>3258</v>
      </c>
      <c r="X416" s="261" t="s">
        <v>3258</v>
      </c>
      <c r="Y416" s="261" t="s">
        <v>3258</v>
      </c>
      <c r="Z416" s="261" t="s">
        <v>3258</v>
      </c>
      <c r="AA416" s="261" t="s">
        <v>3258</v>
      </c>
      <c r="AB416" s="261" t="s">
        <v>3258</v>
      </c>
      <c r="AC416" s="261" t="s">
        <v>3258</v>
      </c>
      <c r="AD416" s="261"/>
      <c r="AE416" s="246"/>
      <c r="AF416" s="261" t="s">
        <v>3258</v>
      </c>
      <c r="AG416" s="261" t="s">
        <v>3258</v>
      </c>
      <c r="AH416" s="261" t="s">
        <v>3258</v>
      </c>
      <c r="AI416" s="249"/>
    </row>
    <row r="417" spans="1:35" ht="15" customHeight="1" x14ac:dyDescent="0.3">
      <c r="A417" s="260">
        <v>519778</v>
      </c>
      <c r="B417" s="261" t="s">
        <v>961</v>
      </c>
      <c r="C417" s="261" t="s">
        <v>618</v>
      </c>
      <c r="D417" s="261" t="s">
        <v>351</v>
      </c>
      <c r="E417" s="261" t="s">
        <v>5199</v>
      </c>
      <c r="F417" s="262">
        <v>35445</v>
      </c>
      <c r="G417" s="261" t="s">
        <v>2479</v>
      </c>
      <c r="H417" s="261" t="s">
        <v>677</v>
      </c>
      <c r="I417" s="257" t="s">
        <v>553</v>
      </c>
      <c r="J417" s="261" t="s">
        <v>5200</v>
      </c>
      <c r="K417" s="257"/>
      <c r="L417" s="249"/>
      <c r="M417" s="257"/>
      <c r="N417" s="249" t="s">
        <v>3258</v>
      </c>
      <c r="O417" s="259" t="s">
        <v>3258</v>
      </c>
      <c r="P417" s="256">
        <v>0</v>
      </c>
      <c r="Q417" s="261" t="s">
        <v>3258</v>
      </c>
      <c r="R417" s="261" t="s">
        <v>4678</v>
      </c>
      <c r="S417" s="261" t="s">
        <v>4679</v>
      </c>
      <c r="T417" s="261" t="s">
        <v>2486</v>
      </c>
      <c r="U417" s="261" t="s">
        <v>2313</v>
      </c>
      <c r="V417" s="261" t="s">
        <v>3258</v>
      </c>
      <c r="W417" s="261" t="s">
        <v>3258</v>
      </c>
      <c r="X417" s="261" t="s">
        <v>3258</v>
      </c>
      <c r="Y417" s="261" t="s">
        <v>3258</v>
      </c>
      <c r="Z417" s="261" t="s">
        <v>3258</v>
      </c>
      <c r="AA417" s="261" t="s">
        <v>3258</v>
      </c>
      <c r="AB417" s="261" t="s">
        <v>3258</v>
      </c>
      <c r="AC417" s="261" t="s">
        <v>3258</v>
      </c>
      <c r="AD417" s="261"/>
      <c r="AE417" s="245"/>
      <c r="AF417" s="261" t="s">
        <v>3258</v>
      </c>
      <c r="AG417" s="261"/>
      <c r="AH417" s="261" t="s">
        <v>3258</v>
      </c>
      <c r="AI417" s="249" t="s">
        <v>2253</v>
      </c>
    </row>
    <row r="418" spans="1:35" ht="15" customHeight="1" x14ac:dyDescent="0.3">
      <c r="A418" s="260">
        <v>519784</v>
      </c>
      <c r="B418" s="261" t="s">
        <v>828</v>
      </c>
      <c r="C418" s="261" t="s">
        <v>829</v>
      </c>
      <c r="D418" s="261" t="s">
        <v>440</v>
      </c>
      <c r="E418" s="261" t="s">
        <v>116</v>
      </c>
      <c r="F418" s="262">
        <v>33970</v>
      </c>
      <c r="G418" s="261" t="s">
        <v>2493</v>
      </c>
      <c r="H418" s="261" t="s">
        <v>677</v>
      </c>
      <c r="I418" s="257" t="s">
        <v>553</v>
      </c>
      <c r="J418" s="261" t="s">
        <v>724</v>
      </c>
      <c r="K418" s="267">
        <v>2010</v>
      </c>
      <c r="L418" s="249"/>
      <c r="M418" s="257"/>
      <c r="N418" s="249" t="s">
        <v>3258</v>
      </c>
      <c r="O418" s="259" t="s">
        <v>3258</v>
      </c>
      <c r="P418" s="256">
        <v>0</v>
      </c>
      <c r="Q418" s="261" t="s">
        <v>3258</v>
      </c>
      <c r="R418" s="261" t="s">
        <v>4680</v>
      </c>
      <c r="S418" s="261" t="s">
        <v>4404</v>
      </c>
      <c r="T418" s="261" t="s">
        <v>2497</v>
      </c>
      <c r="U418" s="261" t="s">
        <v>2360</v>
      </c>
      <c r="V418" s="261" t="s">
        <v>3258</v>
      </c>
      <c r="W418" s="261" t="s">
        <v>3258</v>
      </c>
      <c r="X418" s="261" t="s">
        <v>3258</v>
      </c>
      <c r="Y418" s="261" t="s">
        <v>3258</v>
      </c>
      <c r="Z418" s="261" t="s">
        <v>3258</v>
      </c>
      <c r="AA418" s="261" t="s">
        <v>3258</v>
      </c>
      <c r="AB418" s="261" t="s">
        <v>3258</v>
      </c>
      <c r="AC418" s="261" t="s">
        <v>3258</v>
      </c>
      <c r="AD418" s="261"/>
      <c r="AE418" s="245"/>
      <c r="AF418" s="261" t="s">
        <v>3258</v>
      </c>
      <c r="AG418" s="261" t="s">
        <v>3258</v>
      </c>
      <c r="AH418" s="261" t="s">
        <v>3258</v>
      </c>
      <c r="AI418" s="249"/>
    </row>
    <row r="419" spans="1:35" ht="15" customHeight="1" x14ac:dyDescent="0.3">
      <c r="A419" s="260">
        <v>519814</v>
      </c>
      <c r="B419" s="261" t="s">
        <v>1779</v>
      </c>
      <c r="C419" s="261" t="s">
        <v>576</v>
      </c>
      <c r="D419" s="261" t="s">
        <v>431</v>
      </c>
      <c r="E419" s="261" t="s">
        <v>116</v>
      </c>
      <c r="F419" s="262">
        <v>36186</v>
      </c>
      <c r="G419" s="261" t="s">
        <v>2371</v>
      </c>
      <c r="H419" s="261" t="s">
        <v>677</v>
      </c>
      <c r="I419" s="257" t="s">
        <v>553</v>
      </c>
      <c r="J419" s="261" t="s">
        <v>724</v>
      </c>
      <c r="K419" s="257"/>
      <c r="L419" s="249"/>
      <c r="M419" s="257"/>
      <c r="N419" s="249" t="s">
        <v>3258</v>
      </c>
      <c r="O419" s="259" t="s">
        <v>3258</v>
      </c>
      <c r="P419" s="256">
        <v>0</v>
      </c>
      <c r="Q419" s="261" t="s">
        <v>3258</v>
      </c>
      <c r="R419" s="261" t="s">
        <v>4400</v>
      </c>
      <c r="S419" s="261" t="s">
        <v>3289</v>
      </c>
      <c r="T419" s="261" t="s">
        <v>2555</v>
      </c>
      <c r="U419" s="261" t="s">
        <v>2298</v>
      </c>
      <c r="V419" s="261" t="s">
        <v>3258</v>
      </c>
      <c r="W419" s="261" t="s">
        <v>3258</v>
      </c>
      <c r="X419" s="261" t="s">
        <v>3258</v>
      </c>
      <c r="Y419" s="261" t="s">
        <v>3258</v>
      </c>
      <c r="Z419" s="261" t="s">
        <v>3258</v>
      </c>
      <c r="AA419" s="261" t="s">
        <v>3258</v>
      </c>
      <c r="AB419" s="261" t="s">
        <v>3258</v>
      </c>
      <c r="AC419" s="261" t="s">
        <v>3258</v>
      </c>
      <c r="AD419" s="261"/>
      <c r="AE419" s="245"/>
      <c r="AF419" s="261"/>
      <c r="AG419" s="261" t="s">
        <v>3258</v>
      </c>
      <c r="AH419" s="261" t="s">
        <v>3258</v>
      </c>
      <c r="AI419" s="249"/>
    </row>
    <row r="420" spans="1:35" ht="15" customHeight="1" x14ac:dyDescent="0.3">
      <c r="A420" s="260">
        <v>519832</v>
      </c>
      <c r="B420" s="261" t="s">
        <v>1280</v>
      </c>
      <c r="C420" s="261" t="s">
        <v>620</v>
      </c>
      <c r="D420" s="261" t="s">
        <v>513</v>
      </c>
      <c r="E420" s="261" t="s">
        <v>116</v>
      </c>
      <c r="F420" s="262">
        <v>36164</v>
      </c>
      <c r="G420" s="261" t="s">
        <v>136</v>
      </c>
      <c r="H420" s="261" t="s">
        <v>677</v>
      </c>
      <c r="I420" s="257" t="s">
        <v>553</v>
      </c>
      <c r="J420" s="261" t="s">
        <v>724</v>
      </c>
      <c r="K420" s="261"/>
      <c r="L420" s="249"/>
      <c r="M420" s="257"/>
      <c r="N420" s="249" t="s">
        <v>3258</v>
      </c>
      <c r="O420" s="259" t="s">
        <v>3258</v>
      </c>
      <c r="P420" s="256">
        <v>0</v>
      </c>
      <c r="Q420" s="261" t="s">
        <v>3258</v>
      </c>
      <c r="R420" s="261" t="s">
        <v>4401</v>
      </c>
      <c r="S420" s="261" t="s">
        <v>4402</v>
      </c>
      <c r="T420" s="261" t="s">
        <v>2930</v>
      </c>
      <c r="U420" s="261" t="s">
        <v>2306</v>
      </c>
      <c r="V420" s="261" t="s">
        <v>3258</v>
      </c>
      <c r="W420" s="261" t="s">
        <v>3258</v>
      </c>
      <c r="X420" s="261" t="s">
        <v>3258</v>
      </c>
      <c r="Y420" s="261" t="s">
        <v>3258</v>
      </c>
      <c r="Z420" s="261" t="s">
        <v>3258</v>
      </c>
      <c r="AA420" s="261" t="s">
        <v>3258</v>
      </c>
      <c r="AB420" s="261" t="s">
        <v>3258</v>
      </c>
      <c r="AC420" s="261" t="s">
        <v>3258</v>
      </c>
      <c r="AD420" s="261"/>
      <c r="AE420" s="245"/>
      <c r="AF420" s="261" t="s">
        <v>3258</v>
      </c>
      <c r="AG420" s="261" t="s">
        <v>3258</v>
      </c>
      <c r="AH420" s="261" t="s">
        <v>3258</v>
      </c>
      <c r="AI420" s="249"/>
    </row>
    <row r="421" spans="1:35" ht="15" customHeight="1" x14ac:dyDescent="0.3">
      <c r="A421" s="260">
        <v>519833</v>
      </c>
      <c r="B421" s="261" t="s">
        <v>851</v>
      </c>
      <c r="C421" s="261" t="s">
        <v>66</v>
      </c>
      <c r="D421" s="261" t="s">
        <v>742</v>
      </c>
      <c r="E421" s="261" t="s">
        <v>116</v>
      </c>
      <c r="F421" s="262">
        <v>33818</v>
      </c>
      <c r="G421" s="261" t="s">
        <v>2931</v>
      </c>
      <c r="H421" s="261" t="s">
        <v>677</v>
      </c>
      <c r="I421" s="257" t="s">
        <v>553</v>
      </c>
      <c r="J421" s="261" t="s">
        <v>139</v>
      </c>
      <c r="K421" s="260">
        <v>2012</v>
      </c>
      <c r="L421" s="249"/>
      <c r="M421" s="257"/>
      <c r="N421" s="249" t="s">
        <v>3258</v>
      </c>
      <c r="O421" s="259" t="s">
        <v>3258</v>
      </c>
      <c r="P421" s="256">
        <v>0</v>
      </c>
      <c r="Q421" s="261" t="s">
        <v>3258</v>
      </c>
      <c r="R421" s="261" t="s">
        <v>3721</v>
      </c>
      <c r="S421" s="261" t="s">
        <v>3269</v>
      </c>
      <c r="T421" s="261" t="s">
        <v>2641</v>
      </c>
      <c r="U421" s="261" t="s">
        <v>2259</v>
      </c>
      <c r="V421" s="261" t="s">
        <v>3258</v>
      </c>
      <c r="W421" s="261" t="s">
        <v>3258</v>
      </c>
      <c r="X421" s="261" t="s">
        <v>3258</v>
      </c>
      <c r="Y421" s="261" t="s">
        <v>3258</v>
      </c>
      <c r="Z421" s="261" t="s">
        <v>3258</v>
      </c>
      <c r="AA421" s="261" t="s">
        <v>3258</v>
      </c>
      <c r="AB421" s="261" t="s">
        <v>3258</v>
      </c>
      <c r="AC421" s="261" t="s">
        <v>3258</v>
      </c>
      <c r="AD421" s="261"/>
      <c r="AE421" s="245"/>
      <c r="AF421" s="261" t="s">
        <v>3258</v>
      </c>
      <c r="AG421" s="261" t="s">
        <v>3258</v>
      </c>
      <c r="AH421" s="261" t="s">
        <v>3258</v>
      </c>
      <c r="AI421" s="249"/>
    </row>
    <row r="422" spans="1:35" ht="15" customHeight="1" x14ac:dyDescent="0.3">
      <c r="A422" s="260">
        <v>519855</v>
      </c>
      <c r="B422" s="261" t="s">
        <v>4681</v>
      </c>
      <c r="C422" s="261" t="s">
        <v>98</v>
      </c>
      <c r="D422" s="261" t="s">
        <v>780</v>
      </c>
      <c r="E422" s="261" t="s">
        <v>116</v>
      </c>
      <c r="F422" s="261" t="s">
        <v>3258</v>
      </c>
      <c r="G422" s="262"/>
      <c r="H422" s="261" t="s">
        <v>677</v>
      </c>
      <c r="I422" s="257" t="s">
        <v>553</v>
      </c>
      <c r="J422" s="261"/>
      <c r="K422" s="257"/>
      <c r="L422" s="260"/>
      <c r="M422" s="257"/>
      <c r="N422" s="249" t="s">
        <v>3258</v>
      </c>
      <c r="O422" s="259" t="s">
        <v>3258</v>
      </c>
      <c r="P422" s="256">
        <v>0</v>
      </c>
      <c r="Q422" s="249"/>
      <c r="R422" s="249"/>
      <c r="S422" s="249"/>
      <c r="T422" s="249"/>
      <c r="U422" s="249"/>
      <c r="V422" s="249"/>
      <c r="W422" s="249"/>
      <c r="X422" s="249"/>
      <c r="Y422" s="249"/>
      <c r="Z422" s="249"/>
      <c r="AA422" s="249"/>
      <c r="AB422" s="249"/>
      <c r="AC422" s="249"/>
      <c r="AD422" s="249"/>
      <c r="AE422" s="245"/>
      <c r="AF422" s="249"/>
      <c r="AG422" s="249"/>
      <c r="AH422" s="249"/>
      <c r="AI422" s="249"/>
    </row>
    <row r="423" spans="1:35" ht="15" customHeight="1" x14ac:dyDescent="0.3">
      <c r="A423" s="260">
        <v>519867</v>
      </c>
      <c r="B423" s="261" t="s">
        <v>962</v>
      </c>
      <c r="C423" s="261" t="s">
        <v>622</v>
      </c>
      <c r="D423" s="261" t="s">
        <v>428</v>
      </c>
      <c r="E423" s="261" t="s">
        <v>116</v>
      </c>
      <c r="F423" s="262">
        <v>27895</v>
      </c>
      <c r="G423" s="261" t="s">
        <v>136</v>
      </c>
      <c r="H423" s="261" t="s">
        <v>677</v>
      </c>
      <c r="I423" s="257" t="s">
        <v>553</v>
      </c>
      <c r="J423" s="261" t="s">
        <v>139</v>
      </c>
      <c r="K423" s="265"/>
      <c r="L423" s="249"/>
      <c r="M423" s="257"/>
      <c r="N423" s="249" t="s">
        <v>3258</v>
      </c>
      <c r="O423" s="259" t="s">
        <v>3258</v>
      </c>
      <c r="P423" s="256">
        <v>0</v>
      </c>
      <c r="Q423" s="261" t="s">
        <v>3258</v>
      </c>
      <c r="R423" s="261" t="s">
        <v>3722</v>
      </c>
      <c r="S423" s="261" t="s">
        <v>3359</v>
      </c>
      <c r="T423" s="261" t="s">
        <v>2354</v>
      </c>
      <c r="U423" s="261" t="s">
        <v>2259</v>
      </c>
      <c r="V423" s="261" t="s">
        <v>3258</v>
      </c>
      <c r="W423" s="261" t="s">
        <v>3258</v>
      </c>
      <c r="X423" s="261" t="s">
        <v>3258</v>
      </c>
      <c r="Y423" s="261" t="s">
        <v>3258</v>
      </c>
      <c r="Z423" s="261" t="s">
        <v>3258</v>
      </c>
      <c r="AA423" s="261" t="s">
        <v>3258</v>
      </c>
      <c r="AB423" s="261" t="s">
        <v>3258</v>
      </c>
      <c r="AC423" s="261" t="s">
        <v>3258</v>
      </c>
      <c r="AD423" s="261"/>
      <c r="AE423" s="245"/>
      <c r="AF423" s="261" t="s">
        <v>3258</v>
      </c>
      <c r="AG423" s="261" t="s">
        <v>3258</v>
      </c>
      <c r="AH423" s="261" t="s">
        <v>3258</v>
      </c>
      <c r="AI423" s="249"/>
    </row>
    <row r="424" spans="1:35" ht="15" customHeight="1" x14ac:dyDescent="0.3">
      <c r="A424" s="260">
        <v>519871</v>
      </c>
      <c r="B424" s="261" t="s">
        <v>2118</v>
      </c>
      <c r="C424" s="261" t="s">
        <v>558</v>
      </c>
      <c r="D424" s="261" t="s">
        <v>511</v>
      </c>
      <c r="E424" s="261" t="s">
        <v>116</v>
      </c>
      <c r="F424" s="262">
        <v>31870</v>
      </c>
      <c r="G424" s="261" t="s">
        <v>4682</v>
      </c>
      <c r="H424" s="261" t="s">
        <v>677</v>
      </c>
      <c r="I424" s="257" t="s">
        <v>553</v>
      </c>
      <c r="J424" s="261" t="s">
        <v>137</v>
      </c>
      <c r="K424" s="260">
        <v>2009</v>
      </c>
      <c r="L424" s="249"/>
      <c r="M424" s="257"/>
      <c r="N424" s="249" t="s">
        <v>3258</v>
      </c>
      <c r="O424" s="259" t="s">
        <v>3258</v>
      </c>
      <c r="P424" s="256">
        <v>0</v>
      </c>
      <c r="Q424" s="261" t="s">
        <v>3258</v>
      </c>
      <c r="R424" s="261" t="s">
        <v>4683</v>
      </c>
      <c r="S424" s="261" t="s">
        <v>4684</v>
      </c>
      <c r="T424" s="261" t="s">
        <v>2323</v>
      </c>
      <c r="U424" s="261" t="s">
        <v>2259</v>
      </c>
      <c r="V424" s="261" t="s">
        <v>3258</v>
      </c>
      <c r="W424" s="261" t="s">
        <v>3258</v>
      </c>
      <c r="X424" s="261" t="s">
        <v>3258</v>
      </c>
      <c r="Y424" s="261" t="s">
        <v>3258</v>
      </c>
      <c r="Z424" s="261" t="s">
        <v>3258</v>
      </c>
      <c r="AA424" s="261" t="s">
        <v>3258</v>
      </c>
      <c r="AB424" s="261" t="s">
        <v>2253</v>
      </c>
      <c r="AC424" s="261" t="s">
        <v>3258</v>
      </c>
      <c r="AD424" s="261"/>
      <c r="AE424" s="245"/>
      <c r="AF424" s="261" t="s">
        <v>3258</v>
      </c>
      <c r="AG424" s="261" t="s">
        <v>3258</v>
      </c>
      <c r="AH424" s="261" t="s">
        <v>3258</v>
      </c>
      <c r="AI424" s="249"/>
    </row>
    <row r="425" spans="1:35" ht="15" customHeight="1" x14ac:dyDescent="0.3">
      <c r="A425" s="260">
        <v>519878</v>
      </c>
      <c r="B425" s="261" t="s">
        <v>1780</v>
      </c>
      <c r="C425" s="261" t="s">
        <v>576</v>
      </c>
      <c r="D425" s="261" t="s">
        <v>444</v>
      </c>
      <c r="E425" s="261" t="s">
        <v>116</v>
      </c>
      <c r="F425" s="262">
        <v>35431</v>
      </c>
      <c r="G425" s="261" t="s">
        <v>2504</v>
      </c>
      <c r="H425" s="261" t="s">
        <v>677</v>
      </c>
      <c r="I425" s="257" t="s">
        <v>553</v>
      </c>
      <c r="J425" s="261" t="s">
        <v>139</v>
      </c>
      <c r="K425" s="267">
        <v>2014</v>
      </c>
      <c r="L425" s="249"/>
      <c r="M425" s="257"/>
      <c r="N425" s="249" t="s">
        <v>3258</v>
      </c>
      <c r="O425" s="259" t="s">
        <v>3258</v>
      </c>
      <c r="P425" s="256">
        <v>0</v>
      </c>
      <c r="Q425" s="261" t="s">
        <v>3258</v>
      </c>
      <c r="R425" s="261" t="s">
        <v>3723</v>
      </c>
      <c r="S425" s="261" t="s">
        <v>3289</v>
      </c>
      <c r="T425" s="261" t="s">
        <v>2286</v>
      </c>
      <c r="U425" s="261" t="s">
        <v>2360</v>
      </c>
      <c r="V425" s="261" t="s">
        <v>3258</v>
      </c>
      <c r="W425" s="261" t="s">
        <v>3258</v>
      </c>
      <c r="X425" s="261" t="s">
        <v>3258</v>
      </c>
      <c r="Y425" s="261" t="s">
        <v>3258</v>
      </c>
      <c r="Z425" s="261" t="s">
        <v>3258</v>
      </c>
      <c r="AA425" s="261" t="s">
        <v>3258</v>
      </c>
      <c r="AB425" s="261" t="s">
        <v>3258</v>
      </c>
      <c r="AC425" s="261" t="s">
        <v>3258</v>
      </c>
      <c r="AD425" s="261"/>
      <c r="AE425" s="245"/>
      <c r="AF425" s="261" t="s">
        <v>3258</v>
      </c>
      <c r="AG425" s="261" t="s">
        <v>3258</v>
      </c>
      <c r="AH425" s="261" t="s">
        <v>3258</v>
      </c>
      <c r="AI425" s="249"/>
    </row>
    <row r="426" spans="1:35" ht="15" customHeight="1" x14ac:dyDescent="0.3">
      <c r="A426" s="260">
        <v>519897</v>
      </c>
      <c r="B426" s="261" t="s">
        <v>1781</v>
      </c>
      <c r="C426" s="261" t="s">
        <v>1782</v>
      </c>
      <c r="D426" s="261" t="s">
        <v>414</v>
      </c>
      <c r="E426" s="261" t="s">
        <v>116</v>
      </c>
      <c r="F426" s="262">
        <v>35097</v>
      </c>
      <c r="G426" s="261" t="s">
        <v>2377</v>
      </c>
      <c r="H426" s="261" t="s">
        <v>677</v>
      </c>
      <c r="I426" s="257" t="s">
        <v>553</v>
      </c>
      <c r="J426" s="261" t="s">
        <v>139</v>
      </c>
      <c r="K426" s="260">
        <v>2016</v>
      </c>
      <c r="L426" s="249"/>
      <c r="M426" s="257"/>
      <c r="N426" s="249" t="s">
        <v>3258</v>
      </c>
      <c r="O426" s="259" t="s">
        <v>3258</v>
      </c>
      <c r="P426" s="256">
        <v>0</v>
      </c>
      <c r="Q426" s="261" t="s">
        <v>3258</v>
      </c>
      <c r="R426" s="261" t="s">
        <v>3724</v>
      </c>
      <c r="S426" s="261" t="s">
        <v>3725</v>
      </c>
      <c r="T426" s="261" t="s">
        <v>2271</v>
      </c>
      <c r="U426" s="261" t="s">
        <v>2496</v>
      </c>
      <c r="V426" s="261" t="s">
        <v>3258</v>
      </c>
      <c r="W426" s="261" t="s">
        <v>3258</v>
      </c>
      <c r="X426" s="261" t="s">
        <v>3258</v>
      </c>
      <c r="Y426" s="261" t="s">
        <v>3258</v>
      </c>
      <c r="Z426" s="261" t="s">
        <v>3258</v>
      </c>
      <c r="AA426" s="261" t="s">
        <v>3258</v>
      </c>
      <c r="AB426" s="261" t="s">
        <v>3258</v>
      </c>
      <c r="AC426" s="261" t="s">
        <v>3258</v>
      </c>
      <c r="AD426" s="261"/>
      <c r="AE426" s="245"/>
      <c r="AF426" s="261" t="s">
        <v>3258</v>
      </c>
      <c r="AG426" s="261" t="s">
        <v>3258</v>
      </c>
      <c r="AH426" s="261" t="s">
        <v>3258</v>
      </c>
      <c r="AI426" s="249"/>
    </row>
    <row r="427" spans="1:35" ht="15" customHeight="1" x14ac:dyDescent="0.3">
      <c r="A427" s="260">
        <v>519899</v>
      </c>
      <c r="B427" s="261" t="s">
        <v>963</v>
      </c>
      <c r="C427" s="261" t="s">
        <v>87</v>
      </c>
      <c r="D427" s="261" t="s">
        <v>481</v>
      </c>
      <c r="E427" s="261" t="s">
        <v>116</v>
      </c>
      <c r="F427" s="262">
        <v>33375</v>
      </c>
      <c r="G427" s="261" t="s">
        <v>2660</v>
      </c>
      <c r="H427" s="261" t="s">
        <v>677</v>
      </c>
      <c r="I427" s="257" t="s">
        <v>553</v>
      </c>
      <c r="J427" s="261" t="s">
        <v>137</v>
      </c>
      <c r="K427" s="257" t="s">
        <v>3258</v>
      </c>
      <c r="L427" s="261"/>
      <c r="M427" s="257"/>
      <c r="N427" s="249" t="s">
        <v>3258</v>
      </c>
      <c r="O427" s="259" t="s">
        <v>3258</v>
      </c>
      <c r="P427" s="256">
        <v>0</v>
      </c>
      <c r="Q427" s="261" t="s">
        <v>3258</v>
      </c>
      <c r="R427" s="261" t="s">
        <v>4685</v>
      </c>
      <c r="S427" s="261" t="s">
        <v>3264</v>
      </c>
      <c r="T427" s="261" t="s">
        <v>3184</v>
      </c>
      <c r="U427" s="261" t="s">
        <v>2360</v>
      </c>
      <c r="V427" s="261" t="s">
        <v>3258</v>
      </c>
      <c r="W427" s="261" t="s">
        <v>3258</v>
      </c>
      <c r="X427" s="261" t="s">
        <v>3258</v>
      </c>
      <c r="Y427" s="261" t="s">
        <v>3258</v>
      </c>
      <c r="Z427" s="261" t="s">
        <v>3258</v>
      </c>
      <c r="AA427" s="261" t="s">
        <v>3258</v>
      </c>
      <c r="AB427" s="261" t="s">
        <v>3258</v>
      </c>
      <c r="AC427" s="261" t="s">
        <v>3258</v>
      </c>
      <c r="AD427" s="261"/>
      <c r="AE427" s="245"/>
      <c r="AF427" s="261" t="s">
        <v>3258</v>
      </c>
      <c r="AG427" s="261" t="s">
        <v>3258</v>
      </c>
      <c r="AH427" s="261" t="s">
        <v>3258</v>
      </c>
      <c r="AI427" s="249"/>
    </row>
    <row r="428" spans="1:35" ht="15" customHeight="1" x14ac:dyDescent="0.3">
      <c r="A428" s="249">
        <v>519922</v>
      </c>
      <c r="B428" s="249" t="s">
        <v>5331</v>
      </c>
      <c r="C428" s="249" t="s">
        <v>235</v>
      </c>
      <c r="D428" s="249" t="s">
        <v>5332</v>
      </c>
      <c r="E428" s="249" t="s">
        <v>116</v>
      </c>
      <c r="F428" s="308">
        <v>35821</v>
      </c>
      <c r="G428" s="249" t="s">
        <v>136</v>
      </c>
      <c r="H428" s="249" t="s">
        <v>677</v>
      </c>
      <c r="I428" t="s">
        <v>553</v>
      </c>
      <c r="J428" s="249" t="s">
        <v>137</v>
      </c>
      <c r="K428">
        <v>2017</v>
      </c>
      <c r="L428" s="249" t="s">
        <v>136</v>
      </c>
      <c r="N428" s="249" t="s">
        <v>3258</v>
      </c>
      <c r="O428" s="259" t="s">
        <v>3258</v>
      </c>
      <c r="P428" s="256">
        <v>0</v>
      </c>
      <c r="Q428" s="249"/>
      <c r="R428" s="249"/>
      <c r="S428" s="249"/>
      <c r="T428" s="249"/>
      <c r="U428" s="249"/>
      <c r="V428" s="249"/>
      <c r="W428" s="249"/>
      <c r="X428" s="249"/>
      <c r="Y428" s="249"/>
      <c r="Z428" s="249"/>
      <c r="AA428" s="249"/>
      <c r="AB428" s="249"/>
      <c r="AC428" s="249"/>
      <c r="AD428" s="249"/>
      <c r="AE428" s="249"/>
      <c r="AF428" s="249"/>
      <c r="AG428" s="249"/>
      <c r="AH428" s="249"/>
      <c r="AI428" s="249"/>
    </row>
    <row r="429" spans="1:35" ht="15" customHeight="1" x14ac:dyDescent="0.3">
      <c r="A429" s="260">
        <v>519924</v>
      </c>
      <c r="B429" s="261" t="s">
        <v>1261</v>
      </c>
      <c r="C429" s="261" t="s">
        <v>633</v>
      </c>
      <c r="D429" s="261" t="s">
        <v>654</v>
      </c>
      <c r="E429" s="261" t="s">
        <v>116</v>
      </c>
      <c r="F429" s="262">
        <v>34023</v>
      </c>
      <c r="G429" s="261" t="s">
        <v>2504</v>
      </c>
      <c r="H429" s="261" t="s">
        <v>677</v>
      </c>
      <c r="I429" s="257" t="s">
        <v>553</v>
      </c>
      <c r="J429" s="261" t="s">
        <v>139</v>
      </c>
      <c r="K429" s="268">
        <v>2015</v>
      </c>
      <c r="L429" s="249"/>
      <c r="M429" s="257"/>
      <c r="N429" s="249" t="s">
        <v>3258</v>
      </c>
      <c r="O429" s="259" t="s">
        <v>3258</v>
      </c>
      <c r="P429" s="256">
        <v>0</v>
      </c>
      <c r="Q429" s="261" t="s">
        <v>3258</v>
      </c>
      <c r="R429" s="261" t="s">
        <v>4686</v>
      </c>
      <c r="S429" s="261" t="s">
        <v>4134</v>
      </c>
      <c r="T429" s="261" t="s">
        <v>4687</v>
      </c>
      <c r="U429" s="261" t="s">
        <v>2383</v>
      </c>
      <c r="V429" s="261" t="s">
        <v>3258</v>
      </c>
      <c r="W429" s="261" t="s">
        <v>3258</v>
      </c>
      <c r="X429" s="261" t="s">
        <v>3258</v>
      </c>
      <c r="Y429" s="261" t="s">
        <v>3258</v>
      </c>
      <c r="Z429" s="261" t="s">
        <v>3258</v>
      </c>
      <c r="AA429" s="261" t="s">
        <v>3258</v>
      </c>
      <c r="AB429" s="261" t="s">
        <v>3258</v>
      </c>
      <c r="AC429" s="261" t="s">
        <v>3258</v>
      </c>
      <c r="AD429" s="261"/>
      <c r="AE429" s="246"/>
      <c r="AF429" s="261" t="s">
        <v>3258</v>
      </c>
      <c r="AG429" s="261" t="s">
        <v>3258</v>
      </c>
      <c r="AH429" s="261" t="s">
        <v>3258</v>
      </c>
      <c r="AI429" s="249"/>
    </row>
    <row r="430" spans="1:35" ht="15" customHeight="1" x14ac:dyDescent="0.3">
      <c r="A430" s="260">
        <v>519932</v>
      </c>
      <c r="B430" s="261" t="s">
        <v>964</v>
      </c>
      <c r="C430" s="261" t="s">
        <v>965</v>
      </c>
      <c r="D430" s="261" t="s">
        <v>646</v>
      </c>
      <c r="E430" s="261" t="s">
        <v>116</v>
      </c>
      <c r="F430" s="262">
        <v>36175</v>
      </c>
      <c r="G430" s="261" t="s">
        <v>2304</v>
      </c>
      <c r="H430" s="261" t="s">
        <v>677</v>
      </c>
      <c r="I430" s="257" t="s">
        <v>553</v>
      </c>
      <c r="J430" s="261" t="s">
        <v>139</v>
      </c>
      <c r="K430" s="265" t="s">
        <v>3258</v>
      </c>
      <c r="L430" s="261"/>
      <c r="M430" s="257"/>
      <c r="N430" s="249" t="s">
        <v>3258</v>
      </c>
      <c r="O430" s="259" t="s">
        <v>3258</v>
      </c>
      <c r="P430" s="256">
        <v>0</v>
      </c>
      <c r="Q430" s="261" t="s">
        <v>3258</v>
      </c>
      <c r="R430" s="261" t="s">
        <v>4688</v>
      </c>
      <c r="S430" s="261" t="s">
        <v>4370</v>
      </c>
      <c r="T430" s="261" t="s">
        <v>2376</v>
      </c>
      <c r="U430" s="261" t="s">
        <v>4689</v>
      </c>
      <c r="V430" s="261" t="s">
        <v>3258</v>
      </c>
      <c r="W430" s="261" t="s">
        <v>3258</v>
      </c>
      <c r="X430" s="261" t="s">
        <v>3258</v>
      </c>
      <c r="Y430" s="261" t="s">
        <v>3258</v>
      </c>
      <c r="Z430" s="261" t="s">
        <v>3258</v>
      </c>
      <c r="AA430" s="261" t="s">
        <v>3258</v>
      </c>
      <c r="AB430" s="261" t="s">
        <v>3258</v>
      </c>
      <c r="AC430" s="261" t="s">
        <v>3258</v>
      </c>
      <c r="AD430" s="261"/>
      <c r="AE430" s="245"/>
      <c r="AF430" s="261" t="s">
        <v>3258</v>
      </c>
      <c r="AG430" s="261" t="s">
        <v>3258</v>
      </c>
      <c r="AH430" s="261" t="s">
        <v>3258</v>
      </c>
      <c r="AI430" s="249"/>
    </row>
    <row r="431" spans="1:35" ht="15" customHeight="1" x14ac:dyDescent="0.3">
      <c r="A431" s="260">
        <v>519977</v>
      </c>
      <c r="B431" s="261" t="s">
        <v>1199</v>
      </c>
      <c r="C431" s="261" t="s">
        <v>582</v>
      </c>
      <c r="D431" s="261" t="s">
        <v>415</v>
      </c>
      <c r="E431" s="261" t="s">
        <v>116</v>
      </c>
      <c r="F431" s="262">
        <v>35885</v>
      </c>
      <c r="G431" s="261" t="s">
        <v>136</v>
      </c>
      <c r="H431" s="261" t="s">
        <v>677</v>
      </c>
      <c r="I431" s="257" t="s">
        <v>553</v>
      </c>
      <c r="J431" s="261" t="s">
        <v>724</v>
      </c>
      <c r="K431" s="261"/>
      <c r="L431" s="249"/>
      <c r="M431" s="257"/>
      <c r="N431" s="249" t="s">
        <v>3258</v>
      </c>
      <c r="O431" s="259" t="s">
        <v>3258</v>
      </c>
      <c r="P431" s="256">
        <v>0</v>
      </c>
      <c r="Q431" s="261" t="s">
        <v>3258</v>
      </c>
      <c r="R431" s="261" t="s">
        <v>4690</v>
      </c>
      <c r="S431" s="261" t="s">
        <v>3305</v>
      </c>
      <c r="T431" s="261" t="s">
        <v>2454</v>
      </c>
      <c r="U431" s="261" t="s">
        <v>2259</v>
      </c>
      <c r="V431" s="261"/>
      <c r="W431" s="261"/>
      <c r="X431" s="261"/>
      <c r="Y431" s="261"/>
      <c r="Z431" s="261"/>
      <c r="AA431" s="261"/>
      <c r="AB431" s="261"/>
      <c r="AC431" s="261"/>
      <c r="AD431" s="261"/>
      <c r="AE431" s="245"/>
      <c r="AF431" s="261"/>
      <c r="AG431" s="261"/>
      <c r="AH431" s="261"/>
      <c r="AI431" s="249"/>
    </row>
    <row r="432" spans="1:35" ht="15" customHeight="1" x14ac:dyDescent="0.3">
      <c r="A432" s="260">
        <v>519978</v>
      </c>
      <c r="B432" s="261" t="s">
        <v>966</v>
      </c>
      <c r="C432" s="261" t="s">
        <v>266</v>
      </c>
      <c r="D432" s="261" t="s">
        <v>353</v>
      </c>
      <c r="E432" s="261" t="s">
        <v>116</v>
      </c>
      <c r="F432" s="262">
        <v>35849</v>
      </c>
      <c r="G432" s="261" t="s">
        <v>136</v>
      </c>
      <c r="H432" s="261" t="s">
        <v>677</v>
      </c>
      <c r="I432" s="257" t="s">
        <v>553</v>
      </c>
      <c r="J432" s="261" t="s">
        <v>724</v>
      </c>
      <c r="K432" s="257"/>
      <c r="L432" s="249"/>
      <c r="M432" s="257"/>
      <c r="N432" s="249" t="s">
        <v>3258</v>
      </c>
      <c r="O432" s="259" t="s">
        <v>3258</v>
      </c>
      <c r="P432" s="256">
        <v>0</v>
      </c>
      <c r="Q432" s="261" t="s">
        <v>3258</v>
      </c>
      <c r="R432" s="261" t="s">
        <v>4691</v>
      </c>
      <c r="S432" s="261" t="s">
        <v>3309</v>
      </c>
      <c r="T432" s="261" t="s">
        <v>2292</v>
      </c>
      <c r="U432" s="261" t="s">
        <v>2259</v>
      </c>
      <c r="V432" s="261" t="s">
        <v>3258</v>
      </c>
      <c r="W432" s="261" t="s">
        <v>3258</v>
      </c>
      <c r="X432" s="261" t="s">
        <v>3258</v>
      </c>
      <c r="Y432" s="261" t="s">
        <v>3258</v>
      </c>
      <c r="Z432" s="261" t="s">
        <v>3258</v>
      </c>
      <c r="AA432" s="261" t="s">
        <v>3258</v>
      </c>
      <c r="AB432" s="261" t="s">
        <v>3258</v>
      </c>
      <c r="AC432" s="261" t="s">
        <v>3258</v>
      </c>
      <c r="AD432" s="261"/>
      <c r="AE432" s="245"/>
      <c r="AF432" s="261" t="s">
        <v>3258</v>
      </c>
      <c r="AG432" s="261" t="s">
        <v>3258</v>
      </c>
      <c r="AH432" s="261" t="s">
        <v>3258</v>
      </c>
      <c r="AI432" s="249"/>
    </row>
    <row r="433" spans="1:35" ht="15" customHeight="1" x14ac:dyDescent="0.3">
      <c r="A433" s="260">
        <v>519980</v>
      </c>
      <c r="B433" s="261" t="s">
        <v>1783</v>
      </c>
      <c r="C433" s="261" t="s">
        <v>609</v>
      </c>
      <c r="D433" s="261" t="s">
        <v>439</v>
      </c>
      <c r="E433" s="261" t="s">
        <v>116</v>
      </c>
      <c r="F433" s="262">
        <v>33991</v>
      </c>
      <c r="G433" s="261" t="s">
        <v>136</v>
      </c>
      <c r="H433" s="261" t="s">
        <v>677</v>
      </c>
      <c r="I433" s="257" t="s">
        <v>553</v>
      </c>
      <c r="J433" s="249" t="s">
        <v>724</v>
      </c>
      <c r="K433" s="257" t="s">
        <v>3258</v>
      </c>
      <c r="L433" s="261"/>
      <c r="M433" s="257"/>
      <c r="N433" s="249" t="s">
        <v>3258</v>
      </c>
      <c r="O433" s="259" t="s">
        <v>3258</v>
      </c>
      <c r="P433" s="256">
        <v>0</v>
      </c>
      <c r="Q433" s="261" t="s">
        <v>3258</v>
      </c>
      <c r="R433" s="261" t="s">
        <v>4403</v>
      </c>
      <c r="S433" s="261" t="s">
        <v>3261</v>
      </c>
      <c r="T433" s="261" t="s">
        <v>2391</v>
      </c>
      <c r="U433" s="261" t="s">
        <v>2259</v>
      </c>
      <c r="V433" s="261" t="s">
        <v>3258</v>
      </c>
      <c r="W433" s="261" t="s">
        <v>3258</v>
      </c>
      <c r="X433" s="261" t="s">
        <v>3258</v>
      </c>
      <c r="Y433" s="261" t="s">
        <v>3258</v>
      </c>
      <c r="Z433" s="261" t="s">
        <v>3258</v>
      </c>
      <c r="AA433" s="261" t="s">
        <v>3258</v>
      </c>
      <c r="AB433" s="261" t="s">
        <v>3258</v>
      </c>
      <c r="AC433" s="261" t="s">
        <v>3258</v>
      </c>
      <c r="AD433" s="261"/>
      <c r="AE433" s="245"/>
      <c r="AF433" s="261" t="s">
        <v>3258</v>
      </c>
      <c r="AG433" s="261" t="s">
        <v>3258</v>
      </c>
      <c r="AH433" s="261" t="s">
        <v>3258</v>
      </c>
      <c r="AI433" s="249"/>
    </row>
    <row r="434" spans="1:35" ht="15" customHeight="1" x14ac:dyDescent="0.3">
      <c r="A434" s="260">
        <v>520015</v>
      </c>
      <c r="B434" s="261" t="s">
        <v>5417</v>
      </c>
      <c r="C434" s="261" t="s">
        <v>5418</v>
      </c>
      <c r="D434" s="261" t="s">
        <v>5419</v>
      </c>
      <c r="E434" s="261" t="s">
        <v>116</v>
      </c>
      <c r="F434" s="262">
        <v>30083</v>
      </c>
      <c r="G434" s="261" t="s">
        <v>136</v>
      </c>
      <c r="H434" s="261" t="s">
        <v>677</v>
      </c>
      <c r="I434" s="257" t="s">
        <v>554</v>
      </c>
      <c r="J434" s="249" t="s">
        <v>724</v>
      </c>
      <c r="K434" s="257" t="s">
        <v>3258</v>
      </c>
      <c r="L434" s="261"/>
      <c r="M434" s="257"/>
      <c r="N434" s="249" t="s">
        <v>3258</v>
      </c>
      <c r="O434" s="259" t="s">
        <v>3258</v>
      </c>
      <c r="P434" s="256">
        <v>0</v>
      </c>
      <c r="Q434" s="261" t="s">
        <v>3258</v>
      </c>
      <c r="R434" s="261" t="s">
        <v>5420</v>
      </c>
      <c r="S434" s="261" t="s">
        <v>5421</v>
      </c>
      <c r="T434" s="261" t="s">
        <v>5422</v>
      </c>
      <c r="U434" s="261" t="s">
        <v>2259</v>
      </c>
      <c r="V434" s="261" t="s">
        <v>3258</v>
      </c>
      <c r="W434" s="261" t="s">
        <v>3258</v>
      </c>
      <c r="X434" s="261" t="s">
        <v>3258</v>
      </c>
      <c r="Y434" s="261" t="s">
        <v>3258</v>
      </c>
      <c r="Z434" s="261" t="s">
        <v>3258</v>
      </c>
      <c r="AA434" s="261" t="s">
        <v>3258</v>
      </c>
      <c r="AB434" s="261" t="s">
        <v>3258</v>
      </c>
      <c r="AC434" s="261" t="s">
        <v>3258</v>
      </c>
      <c r="AD434" s="261"/>
      <c r="AE434" s="245"/>
      <c r="AF434" s="261" t="s">
        <v>3258</v>
      </c>
      <c r="AG434" s="261" t="s">
        <v>3258</v>
      </c>
      <c r="AH434" s="261" t="s">
        <v>3258</v>
      </c>
      <c r="AI434" s="249"/>
    </row>
    <row r="435" spans="1:35" ht="15" customHeight="1" x14ac:dyDescent="0.3">
      <c r="A435" s="260">
        <v>520018</v>
      </c>
      <c r="B435" s="261" t="s">
        <v>1200</v>
      </c>
      <c r="C435" s="261" t="s">
        <v>63</v>
      </c>
      <c r="D435" s="261" t="s">
        <v>662</v>
      </c>
      <c r="E435" s="261" t="s">
        <v>116</v>
      </c>
      <c r="F435" s="262">
        <v>36161</v>
      </c>
      <c r="G435" s="261" t="s">
        <v>2665</v>
      </c>
      <c r="H435" s="261" t="s">
        <v>677</v>
      </c>
      <c r="I435" s="257" t="s">
        <v>553</v>
      </c>
      <c r="J435" s="261" t="s">
        <v>724</v>
      </c>
      <c r="L435" s="261" t="s">
        <v>151</v>
      </c>
      <c r="M435" s="257"/>
      <c r="N435" s="249">
        <v>2166</v>
      </c>
      <c r="O435" s="259">
        <v>45511</v>
      </c>
      <c r="P435" s="256">
        <v>70000</v>
      </c>
      <c r="Q435" s="249"/>
      <c r="R435" s="249"/>
      <c r="S435" s="249"/>
      <c r="T435" s="249"/>
      <c r="U435" s="249"/>
      <c r="V435" s="249"/>
      <c r="W435" s="249"/>
      <c r="X435" s="249"/>
      <c r="Y435" s="249"/>
      <c r="Z435" s="249"/>
      <c r="AA435" s="249"/>
      <c r="AB435" s="249"/>
      <c r="AC435" s="249"/>
      <c r="AD435" s="249"/>
      <c r="AE435" s="245"/>
      <c r="AF435" s="249"/>
      <c r="AG435" s="249"/>
      <c r="AH435" s="249"/>
      <c r="AI435" s="249"/>
    </row>
    <row r="436" spans="1:35" ht="15" customHeight="1" x14ac:dyDescent="0.3">
      <c r="A436" s="260">
        <v>520024</v>
      </c>
      <c r="B436" s="261" t="s">
        <v>967</v>
      </c>
      <c r="C436" s="261" t="s">
        <v>664</v>
      </c>
      <c r="D436" s="261" t="s">
        <v>482</v>
      </c>
      <c r="E436" s="261" t="s">
        <v>116</v>
      </c>
      <c r="F436" s="262">
        <v>34854</v>
      </c>
      <c r="G436" s="261" t="s">
        <v>136</v>
      </c>
      <c r="H436" s="261" t="s">
        <v>677</v>
      </c>
      <c r="I436" s="257" t="s">
        <v>553</v>
      </c>
      <c r="J436" s="261" t="s">
        <v>137</v>
      </c>
      <c r="K436" s="261"/>
      <c r="L436" s="249"/>
      <c r="M436" s="257"/>
      <c r="N436" s="249" t="s">
        <v>3258</v>
      </c>
      <c r="O436" s="259" t="s">
        <v>3258</v>
      </c>
      <c r="P436" s="256">
        <v>0</v>
      </c>
      <c r="Q436" s="261" t="s">
        <v>3258</v>
      </c>
      <c r="R436" s="261" t="s">
        <v>4185</v>
      </c>
      <c r="S436" s="261" t="s">
        <v>4186</v>
      </c>
      <c r="T436" s="261" t="s">
        <v>2443</v>
      </c>
      <c r="U436" s="261" t="s">
        <v>2266</v>
      </c>
      <c r="V436" s="261" t="s">
        <v>3258</v>
      </c>
      <c r="W436" s="261" t="s">
        <v>3258</v>
      </c>
      <c r="X436" s="261" t="s">
        <v>3258</v>
      </c>
      <c r="Y436" s="261" t="s">
        <v>3258</v>
      </c>
      <c r="Z436" s="261" t="s">
        <v>3258</v>
      </c>
      <c r="AA436" s="261" t="s">
        <v>3258</v>
      </c>
      <c r="AB436" s="261" t="s">
        <v>3258</v>
      </c>
      <c r="AC436" s="261" t="s">
        <v>3258</v>
      </c>
      <c r="AD436" s="261"/>
      <c r="AE436" s="246"/>
      <c r="AF436" s="261" t="s">
        <v>3258</v>
      </c>
      <c r="AG436" s="261"/>
      <c r="AH436" s="261" t="s">
        <v>3258</v>
      </c>
      <c r="AI436" s="249"/>
    </row>
    <row r="437" spans="1:35" ht="15" customHeight="1" x14ac:dyDescent="0.3">
      <c r="A437" s="255">
        <v>520041</v>
      </c>
      <c r="B437" s="256" t="s">
        <v>2176</v>
      </c>
      <c r="C437" s="256" t="s">
        <v>251</v>
      </c>
      <c r="D437" s="256" t="s">
        <v>414</v>
      </c>
      <c r="E437" s="256" t="s">
        <v>116</v>
      </c>
      <c r="F437" s="256" t="s">
        <v>5088</v>
      </c>
      <c r="G437" s="256" t="s">
        <v>136</v>
      </c>
      <c r="H437" s="256" t="s">
        <v>677</v>
      </c>
      <c r="I437" s="257" t="s">
        <v>553</v>
      </c>
      <c r="J437" s="256" t="s">
        <v>724</v>
      </c>
      <c r="K437" s="258" t="s">
        <v>5085</v>
      </c>
      <c r="L437" s="256" t="s">
        <v>136</v>
      </c>
      <c r="N437" s="249" t="s">
        <v>3258</v>
      </c>
      <c r="O437" s="259" t="s">
        <v>3258</v>
      </c>
      <c r="P437" s="256">
        <v>0</v>
      </c>
      <c r="Q437" s="256" t="s">
        <v>3258</v>
      </c>
      <c r="R437" s="256" t="s">
        <v>4331</v>
      </c>
      <c r="S437" s="256" t="s">
        <v>4332</v>
      </c>
      <c r="T437" s="256" t="s">
        <v>2329</v>
      </c>
      <c r="U437" s="256" t="s">
        <v>2266</v>
      </c>
      <c r="V437" s="256" t="s">
        <v>3258</v>
      </c>
      <c r="W437" s="256" t="s">
        <v>3258</v>
      </c>
      <c r="X437" s="256" t="s">
        <v>3258</v>
      </c>
      <c r="Y437" s="256" t="s">
        <v>3258</v>
      </c>
      <c r="Z437" s="256" t="s">
        <v>3258</v>
      </c>
      <c r="AA437" s="256" t="s">
        <v>3258</v>
      </c>
      <c r="AB437" s="256" t="s">
        <v>3258</v>
      </c>
      <c r="AC437" s="256" t="s">
        <v>3258</v>
      </c>
      <c r="AD437" s="256"/>
      <c r="AE437" s="246"/>
      <c r="AF437" s="256" t="s">
        <v>3258</v>
      </c>
      <c r="AG437" s="256" t="s">
        <v>2253</v>
      </c>
      <c r="AH437" s="256" t="s">
        <v>2253</v>
      </c>
      <c r="AI437" s="249" t="s">
        <v>2253</v>
      </c>
    </row>
    <row r="438" spans="1:35" ht="15" customHeight="1" x14ac:dyDescent="0.3">
      <c r="A438" s="255">
        <v>520086</v>
      </c>
      <c r="B438" s="256" t="s">
        <v>2177</v>
      </c>
      <c r="C438" s="256" t="s">
        <v>320</v>
      </c>
      <c r="D438" s="256" t="s">
        <v>477</v>
      </c>
      <c r="E438" s="256" t="s">
        <v>116</v>
      </c>
      <c r="F438" s="256" t="s">
        <v>5125</v>
      </c>
      <c r="G438" s="256" t="s">
        <v>136</v>
      </c>
      <c r="H438" s="256" t="s">
        <v>677</v>
      </c>
      <c r="I438" s="257" t="s">
        <v>553</v>
      </c>
      <c r="J438" s="256" t="s">
        <v>724</v>
      </c>
      <c r="K438" s="258" t="s">
        <v>5120</v>
      </c>
      <c r="L438" s="256" t="s">
        <v>138</v>
      </c>
      <c r="N438" s="249" t="s">
        <v>3258</v>
      </c>
      <c r="O438" s="259" t="s">
        <v>3258</v>
      </c>
      <c r="P438" s="256">
        <v>0</v>
      </c>
      <c r="Q438" s="256" t="s">
        <v>3258</v>
      </c>
      <c r="R438" s="256" t="s">
        <v>4333</v>
      </c>
      <c r="S438" s="256" t="s">
        <v>4334</v>
      </c>
      <c r="T438" s="256" t="s">
        <v>2636</v>
      </c>
      <c r="U438" s="256" t="s">
        <v>2259</v>
      </c>
      <c r="V438" s="256" t="s">
        <v>3258</v>
      </c>
      <c r="W438" s="256" t="s">
        <v>3258</v>
      </c>
      <c r="X438" s="256" t="s">
        <v>3258</v>
      </c>
      <c r="Y438" s="256" t="s">
        <v>3258</v>
      </c>
      <c r="Z438" s="256" t="s">
        <v>3258</v>
      </c>
      <c r="AA438" s="256" t="s">
        <v>3258</v>
      </c>
      <c r="AB438" s="256" t="s">
        <v>3258</v>
      </c>
      <c r="AC438" s="256" t="s">
        <v>3258</v>
      </c>
      <c r="AD438" s="256"/>
      <c r="AE438" s="245"/>
      <c r="AF438" s="256" t="s">
        <v>3258</v>
      </c>
      <c r="AG438" s="256" t="s">
        <v>3258</v>
      </c>
      <c r="AH438" s="256" t="s">
        <v>2253</v>
      </c>
      <c r="AI438" s="249"/>
    </row>
    <row r="439" spans="1:35" ht="15" customHeight="1" x14ac:dyDescent="0.3">
      <c r="A439" s="260">
        <v>520134</v>
      </c>
      <c r="B439" s="261" t="s">
        <v>1201</v>
      </c>
      <c r="C439" s="261" t="s">
        <v>313</v>
      </c>
      <c r="D439" s="261" t="s">
        <v>545</v>
      </c>
      <c r="E439" s="261" t="s">
        <v>116</v>
      </c>
      <c r="F439" s="262">
        <v>33022</v>
      </c>
      <c r="G439" s="261" t="s">
        <v>136</v>
      </c>
      <c r="H439" s="261" t="s">
        <v>677</v>
      </c>
      <c r="I439" s="257" t="s">
        <v>553</v>
      </c>
      <c r="J439" s="261" t="s">
        <v>724</v>
      </c>
      <c r="K439" s="257"/>
      <c r="L439" s="249"/>
      <c r="M439" s="257"/>
      <c r="N439" s="249">
        <v>2099</v>
      </c>
      <c r="O439" s="259">
        <v>45509</v>
      </c>
      <c r="P439" s="256">
        <v>40000</v>
      </c>
      <c r="Q439" s="261" t="s">
        <v>3258</v>
      </c>
      <c r="R439" s="261" t="s">
        <v>4407</v>
      </c>
      <c r="S439" s="261" t="s">
        <v>4692</v>
      </c>
      <c r="T439" s="261" t="s">
        <v>2935</v>
      </c>
      <c r="U439" s="261" t="s">
        <v>2259</v>
      </c>
      <c r="V439" s="261" t="s">
        <v>3258</v>
      </c>
      <c r="W439" s="261" t="s">
        <v>3258</v>
      </c>
      <c r="X439" s="261" t="s">
        <v>3258</v>
      </c>
      <c r="Y439" s="261" t="s">
        <v>3258</v>
      </c>
      <c r="Z439" s="261" t="s">
        <v>3258</v>
      </c>
      <c r="AA439" s="261" t="s">
        <v>3258</v>
      </c>
      <c r="AB439" s="261" t="s">
        <v>3258</v>
      </c>
      <c r="AC439" s="261" t="s">
        <v>3258</v>
      </c>
      <c r="AD439" s="261"/>
      <c r="AE439" s="246"/>
      <c r="AF439" s="261" t="s">
        <v>3258</v>
      </c>
      <c r="AG439" s="261" t="s">
        <v>3258</v>
      </c>
      <c r="AH439" s="261" t="s">
        <v>3258</v>
      </c>
      <c r="AI439" s="249"/>
    </row>
    <row r="440" spans="1:35" ht="15" customHeight="1" x14ac:dyDescent="0.3">
      <c r="A440" s="260">
        <v>520140</v>
      </c>
      <c r="B440" s="261" t="s">
        <v>968</v>
      </c>
      <c r="C440" s="261" t="s">
        <v>969</v>
      </c>
      <c r="D440" s="261" t="s">
        <v>360</v>
      </c>
      <c r="E440" s="261" t="s">
        <v>116</v>
      </c>
      <c r="F440" s="262">
        <v>29772</v>
      </c>
      <c r="G440" s="261" t="s">
        <v>2936</v>
      </c>
      <c r="H440" s="261" t="s">
        <v>677</v>
      </c>
      <c r="I440" s="257" t="s">
        <v>553</v>
      </c>
      <c r="J440" s="261" t="s">
        <v>139</v>
      </c>
      <c r="K440" s="257" t="s">
        <v>3258</v>
      </c>
      <c r="L440" s="261"/>
      <c r="M440" s="257"/>
      <c r="N440" s="249" t="s">
        <v>3258</v>
      </c>
      <c r="O440" s="259" t="s">
        <v>3258</v>
      </c>
      <c r="P440" s="256">
        <v>0</v>
      </c>
      <c r="Q440" s="261" t="s">
        <v>3258</v>
      </c>
      <c r="R440" s="261" t="s">
        <v>4187</v>
      </c>
      <c r="S440" s="261" t="s">
        <v>3360</v>
      </c>
      <c r="T440" s="261" t="s">
        <v>2708</v>
      </c>
      <c r="U440" s="261" t="s">
        <v>2259</v>
      </c>
      <c r="V440" s="261" t="s">
        <v>3258</v>
      </c>
      <c r="W440" s="261" t="s">
        <v>3258</v>
      </c>
      <c r="X440" s="261" t="s">
        <v>3258</v>
      </c>
      <c r="Y440" s="261" t="s">
        <v>3258</v>
      </c>
      <c r="Z440" s="261" t="s">
        <v>3258</v>
      </c>
      <c r="AA440" s="261" t="s">
        <v>3258</v>
      </c>
      <c r="AB440" s="261" t="s">
        <v>3258</v>
      </c>
      <c r="AC440" s="261" t="s">
        <v>3258</v>
      </c>
      <c r="AD440" s="261"/>
      <c r="AE440" s="246"/>
      <c r="AF440" s="261" t="s">
        <v>3258</v>
      </c>
      <c r="AG440" s="261" t="s">
        <v>3258</v>
      </c>
      <c r="AH440" s="261" t="s">
        <v>3258</v>
      </c>
      <c r="AI440" s="249"/>
    </row>
    <row r="441" spans="1:35" ht="15" customHeight="1" x14ac:dyDescent="0.3">
      <c r="A441" s="260">
        <v>520143</v>
      </c>
      <c r="B441" s="261" t="s">
        <v>1202</v>
      </c>
      <c r="C441" s="261" t="s">
        <v>609</v>
      </c>
      <c r="D441" s="261" t="s">
        <v>440</v>
      </c>
      <c r="E441" s="261" t="s">
        <v>116</v>
      </c>
      <c r="F441" s="262">
        <v>31192</v>
      </c>
      <c r="G441" s="261" t="s">
        <v>2263</v>
      </c>
      <c r="H441" s="261" t="s">
        <v>677</v>
      </c>
      <c r="I441" s="257" t="s">
        <v>553</v>
      </c>
      <c r="J441" s="261" t="s">
        <v>139</v>
      </c>
      <c r="K441" s="257" t="s">
        <v>3258</v>
      </c>
      <c r="L441" s="261"/>
      <c r="M441" s="257"/>
      <c r="N441" s="249" t="s">
        <v>3258</v>
      </c>
      <c r="O441" s="259" t="s">
        <v>3258</v>
      </c>
      <c r="P441" s="256">
        <v>0</v>
      </c>
      <c r="Q441" s="261" t="s">
        <v>3258</v>
      </c>
      <c r="R441" s="261" t="s">
        <v>4693</v>
      </c>
      <c r="S441" s="261" t="s">
        <v>4295</v>
      </c>
      <c r="T441" s="261" t="s">
        <v>4694</v>
      </c>
      <c r="U441" s="261" t="s">
        <v>2263</v>
      </c>
      <c r="V441" s="261"/>
      <c r="W441" s="261"/>
      <c r="X441" s="261"/>
      <c r="Y441" s="261"/>
      <c r="Z441" s="261"/>
      <c r="AA441" s="261"/>
      <c r="AB441" s="261"/>
      <c r="AC441" s="261"/>
      <c r="AD441" s="261"/>
      <c r="AE441" s="245"/>
      <c r="AF441" s="261"/>
      <c r="AG441" s="261"/>
      <c r="AH441" s="261"/>
      <c r="AI441" s="249" t="s">
        <v>2253</v>
      </c>
    </row>
    <row r="442" spans="1:35" ht="15" customHeight="1" x14ac:dyDescent="0.3">
      <c r="A442" s="249">
        <v>520170</v>
      </c>
      <c r="B442" s="249" t="s">
        <v>5333</v>
      </c>
      <c r="C442" s="249" t="s">
        <v>296</v>
      </c>
      <c r="D442" s="249" t="s">
        <v>498</v>
      </c>
      <c r="E442" s="249" t="s">
        <v>116</v>
      </c>
      <c r="F442" s="308">
        <v>35966</v>
      </c>
      <c r="G442" s="249" t="s">
        <v>5334</v>
      </c>
      <c r="H442" s="249" t="s">
        <v>677</v>
      </c>
      <c r="I442" t="s">
        <v>553</v>
      </c>
      <c r="J442" s="249" t="s">
        <v>137</v>
      </c>
      <c r="K442">
        <v>2018</v>
      </c>
      <c r="L442" s="249" t="s">
        <v>148</v>
      </c>
      <c r="N442" s="249" t="s">
        <v>3258</v>
      </c>
      <c r="O442" s="259" t="s">
        <v>3258</v>
      </c>
      <c r="P442" s="256">
        <v>0</v>
      </c>
      <c r="Q442" s="249"/>
      <c r="R442" s="249"/>
      <c r="S442" s="249"/>
      <c r="T442" s="249"/>
      <c r="U442" s="249"/>
      <c r="V442" s="249"/>
      <c r="W442" s="249"/>
      <c r="X442" s="249"/>
      <c r="Y442" s="249"/>
      <c r="Z442" s="249"/>
      <c r="AA442" s="249"/>
      <c r="AB442" s="249"/>
      <c r="AC442" s="249"/>
      <c r="AD442" s="249"/>
      <c r="AE442" s="249"/>
      <c r="AF442" s="249"/>
      <c r="AG442" s="249"/>
      <c r="AH442" s="249"/>
      <c r="AI442" s="249"/>
    </row>
    <row r="443" spans="1:35" ht="15" customHeight="1" x14ac:dyDescent="0.3">
      <c r="A443" s="260">
        <v>520171</v>
      </c>
      <c r="B443" s="261" t="s">
        <v>830</v>
      </c>
      <c r="C443" s="261" t="s">
        <v>831</v>
      </c>
      <c r="D443" s="261" t="s">
        <v>586</v>
      </c>
      <c r="E443" s="261" t="s">
        <v>116</v>
      </c>
      <c r="F443" s="262">
        <v>33509</v>
      </c>
      <c r="G443" s="261" t="s">
        <v>136</v>
      </c>
      <c r="H443" s="261" t="s">
        <v>677</v>
      </c>
      <c r="I443" s="257" t="s">
        <v>553</v>
      </c>
      <c r="J443" s="261" t="s">
        <v>724</v>
      </c>
      <c r="K443" s="257"/>
      <c r="L443" s="249"/>
      <c r="M443" s="257"/>
      <c r="N443" s="249" t="s">
        <v>3258</v>
      </c>
      <c r="O443" s="259" t="s">
        <v>3258</v>
      </c>
      <c r="P443" s="256">
        <v>0</v>
      </c>
      <c r="Q443" s="261" t="s">
        <v>3258</v>
      </c>
      <c r="R443" s="261" t="s">
        <v>4408</v>
      </c>
      <c r="S443" s="261" t="s">
        <v>4409</v>
      </c>
      <c r="T443" s="261" t="s">
        <v>2644</v>
      </c>
      <c r="U443" s="261" t="s">
        <v>2259</v>
      </c>
      <c r="V443" s="261" t="s">
        <v>3258</v>
      </c>
      <c r="W443" s="261" t="s">
        <v>3258</v>
      </c>
      <c r="X443" s="261" t="s">
        <v>3258</v>
      </c>
      <c r="Y443" s="261" t="s">
        <v>3258</v>
      </c>
      <c r="Z443" s="261" t="s">
        <v>3258</v>
      </c>
      <c r="AA443" s="261" t="s">
        <v>3258</v>
      </c>
      <c r="AB443" s="261" t="s">
        <v>3258</v>
      </c>
      <c r="AC443" s="261" t="s">
        <v>3258</v>
      </c>
      <c r="AD443" s="261"/>
      <c r="AE443" s="245"/>
      <c r="AF443" s="261" t="s">
        <v>3258</v>
      </c>
      <c r="AG443" s="261" t="s">
        <v>3258</v>
      </c>
      <c r="AH443" s="261" t="s">
        <v>3258</v>
      </c>
      <c r="AI443" s="249"/>
    </row>
    <row r="444" spans="1:35" ht="15" customHeight="1" x14ac:dyDescent="0.3">
      <c r="A444" s="260">
        <v>520173</v>
      </c>
      <c r="B444" s="261" t="s">
        <v>1203</v>
      </c>
      <c r="C444" s="261" t="s">
        <v>1171</v>
      </c>
      <c r="D444" s="261" t="s">
        <v>354</v>
      </c>
      <c r="E444" s="261" t="s">
        <v>116</v>
      </c>
      <c r="F444" s="262">
        <v>35816</v>
      </c>
      <c r="G444" s="261" t="s">
        <v>4695</v>
      </c>
      <c r="H444" s="261" t="s">
        <v>677</v>
      </c>
      <c r="I444" s="257" t="s">
        <v>553</v>
      </c>
      <c r="J444" s="261" t="s">
        <v>139</v>
      </c>
      <c r="K444" s="257" t="s">
        <v>3258</v>
      </c>
      <c r="L444" s="261"/>
      <c r="M444" s="257"/>
      <c r="N444" s="249" t="s">
        <v>3258</v>
      </c>
      <c r="O444" s="259" t="s">
        <v>3258</v>
      </c>
      <c r="P444" s="256">
        <v>0</v>
      </c>
      <c r="Q444" s="261" t="s">
        <v>3258</v>
      </c>
      <c r="R444" s="261" t="s">
        <v>4696</v>
      </c>
      <c r="S444" s="261" t="s">
        <v>4697</v>
      </c>
      <c r="T444" s="261" t="s">
        <v>4698</v>
      </c>
      <c r="U444" s="261" t="s">
        <v>2318</v>
      </c>
      <c r="V444" s="261" t="s">
        <v>3258</v>
      </c>
      <c r="W444" s="261" t="s">
        <v>3258</v>
      </c>
      <c r="X444" s="261" t="s">
        <v>3258</v>
      </c>
      <c r="Y444" s="261" t="s">
        <v>3258</v>
      </c>
      <c r="Z444" s="261" t="s">
        <v>3258</v>
      </c>
      <c r="AA444" s="261" t="s">
        <v>3258</v>
      </c>
      <c r="AB444" s="261" t="s">
        <v>3258</v>
      </c>
      <c r="AC444" s="261" t="s">
        <v>5212</v>
      </c>
      <c r="AD444" s="261"/>
      <c r="AE444" s="245"/>
      <c r="AF444" s="261" t="s">
        <v>3258</v>
      </c>
      <c r="AG444" s="261" t="s">
        <v>3258</v>
      </c>
      <c r="AH444" s="261" t="s">
        <v>3258</v>
      </c>
      <c r="AI444" s="249"/>
    </row>
    <row r="445" spans="1:35" ht="15" customHeight="1" x14ac:dyDescent="0.3">
      <c r="A445" s="260">
        <v>520177</v>
      </c>
      <c r="B445" s="261" t="s">
        <v>1784</v>
      </c>
      <c r="C445" s="261" t="s">
        <v>311</v>
      </c>
      <c r="D445" s="261" t="s">
        <v>466</v>
      </c>
      <c r="E445" s="261" t="s">
        <v>116</v>
      </c>
      <c r="F445" s="262">
        <v>33329</v>
      </c>
      <c r="G445" s="261" t="s">
        <v>136</v>
      </c>
      <c r="H445" s="261" t="s">
        <v>677</v>
      </c>
      <c r="I445" s="257" t="s">
        <v>553</v>
      </c>
      <c r="J445" s="249" t="s">
        <v>724</v>
      </c>
      <c r="K445" s="257" t="s">
        <v>3258</v>
      </c>
      <c r="L445" s="261"/>
      <c r="M445" s="257"/>
      <c r="N445" s="249" t="s">
        <v>3258</v>
      </c>
      <c r="O445" s="259" t="s">
        <v>3258</v>
      </c>
      <c r="P445" s="256">
        <v>0</v>
      </c>
      <c r="Q445" s="261" t="s">
        <v>3258</v>
      </c>
      <c r="R445" s="261" t="s">
        <v>4410</v>
      </c>
      <c r="S445" s="261" t="s">
        <v>3548</v>
      </c>
      <c r="T445" s="261" t="s">
        <v>2303</v>
      </c>
      <c r="U445" s="261" t="s">
        <v>2259</v>
      </c>
      <c r="V445" s="261" t="s">
        <v>3258</v>
      </c>
      <c r="W445" s="261" t="s">
        <v>3258</v>
      </c>
      <c r="X445" s="261" t="s">
        <v>3258</v>
      </c>
      <c r="Y445" s="261" t="s">
        <v>3258</v>
      </c>
      <c r="Z445" s="261" t="s">
        <v>3258</v>
      </c>
      <c r="AA445" s="261" t="s">
        <v>3258</v>
      </c>
      <c r="AB445" s="261" t="s">
        <v>3258</v>
      </c>
      <c r="AC445" s="261" t="s">
        <v>3258</v>
      </c>
      <c r="AD445" s="261"/>
      <c r="AE445" s="245"/>
      <c r="AF445" s="261" t="s">
        <v>3258</v>
      </c>
      <c r="AG445" s="261" t="s">
        <v>3258</v>
      </c>
      <c r="AH445" s="261" t="s">
        <v>3258</v>
      </c>
      <c r="AI445" s="249"/>
    </row>
    <row r="446" spans="1:35" ht="15" customHeight="1" x14ac:dyDescent="0.3">
      <c r="A446" s="260">
        <v>520186</v>
      </c>
      <c r="B446" s="261" t="s">
        <v>1785</v>
      </c>
      <c r="C446" s="261" t="s">
        <v>559</v>
      </c>
      <c r="D446" s="261" t="s">
        <v>1786</v>
      </c>
      <c r="E446" s="261" t="s">
        <v>2275</v>
      </c>
      <c r="F446" s="262">
        <v>35832</v>
      </c>
      <c r="G446" s="261" t="s">
        <v>136</v>
      </c>
      <c r="H446" s="261" t="s">
        <v>677</v>
      </c>
      <c r="I446" s="257" t="s">
        <v>553</v>
      </c>
      <c r="J446" s="261" t="s">
        <v>724</v>
      </c>
      <c r="K446" s="257"/>
      <c r="L446" s="256" t="s">
        <v>151</v>
      </c>
      <c r="M446" s="257"/>
      <c r="N446" s="249" t="s">
        <v>3258</v>
      </c>
      <c r="O446" s="259" t="s">
        <v>3258</v>
      </c>
      <c r="P446" s="256">
        <v>0</v>
      </c>
      <c r="Q446" s="261" t="s">
        <v>3258</v>
      </c>
      <c r="R446" s="261" t="s">
        <v>4699</v>
      </c>
      <c r="S446" s="261" t="s">
        <v>3302</v>
      </c>
      <c r="T446" s="261" t="s">
        <v>2937</v>
      </c>
      <c r="U446" s="261" t="s">
        <v>2259</v>
      </c>
      <c r="V446" s="261" t="s">
        <v>3258</v>
      </c>
      <c r="W446" s="261" t="s">
        <v>3258</v>
      </c>
      <c r="X446" s="261" t="s">
        <v>3258</v>
      </c>
      <c r="Y446" s="261" t="s">
        <v>3258</v>
      </c>
      <c r="Z446" s="261" t="s">
        <v>3258</v>
      </c>
      <c r="AA446" s="261" t="s">
        <v>3258</v>
      </c>
      <c r="AB446" s="261" t="s">
        <v>3258</v>
      </c>
      <c r="AC446" s="261" t="s">
        <v>3258</v>
      </c>
      <c r="AD446" s="261"/>
      <c r="AE446" s="246"/>
      <c r="AF446" s="261" t="s">
        <v>3258</v>
      </c>
      <c r="AG446" s="261" t="s">
        <v>3258</v>
      </c>
      <c r="AH446" s="261" t="s">
        <v>3258</v>
      </c>
      <c r="AI446" s="249"/>
    </row>
    <row r="447" spans="1:35" ht="15" customHeight="1" x14ac:dyDescent="0.3">
      <c r="A447" s="260">
        <v>520209</v>
      </c>
      <c r="B447" s="261" t="s">
        <v>5423</v>
      </c>
      <c r="C447" s="261" t="s">
        <v>66</v>
      </c>
      <c r="D447" s="261" t="s">
        <v>377</v>
      </c>
      <c r="E447" s="261" t="s">
        <v>2275</v>
      </c>
      <c r="F447" s="262">
        <v>31099</v>
      </c>
      <c r="G447" s="261" t="s">
        <v>2559</v>
      </c>
      <c r="H447" s="261" t="s">
        <v>677</v>
      </c>
      <c r="I447" s="257" t="s">
        <v>554</v>
      </c>
      <c r="J447" s="261" t="s">
        <v>137</v>
      </c>
      <c r="K447" s="257" t="s">
        <v>3258</v>
      </c>
      <c r="L447" s="261"/>
      <c r="M447" s="257"/>
      <c r="N447" s="249" t="s">
        <v>3258</v>
      </c>
      <c r="O447" s="259" t="s">
        <v>3258</v>
      </c>
      <c r="P447" s="256">
        <v>0</v>
      </c>
      <c r="Q447" s="261" t="s">
        <v>3258</v>
      </c>
      <c r="R447" s="261" t="s">
        <v>5424</v>
      </c>
      <c r="S447" s="261" t="s">
        <v>3302</v>
      </c>
      <c r="T447" s="261" t="s">
        <v>5425</v>
      </c>
      <c r="U447" s="261" t="s">
        <v>2560</v>
      </c>
      <c r="V447" s="261" t="s">
        <v>3258</v>
      </c>
      <c r="W447" s="261" t="s">
        <v>3258</v>
      </c>
      <c r="X447" s="261" t="s">
        <v>3258</v>
      </c>
      <c r="Y447" s="261" t="s">
        <v>3258</v>
      </c>
      <c r="Z447" s="261" t="s">
        <v>3258</v>
      </c>
      <c r="AA447" s="261" t="s">
        <v>3258</v>
      </c>
      <c r="AB447" s="261" t="s">
        <v>3258</v>
      </c>
      <c r="AC447" s="261" t="s">
        <v>3258</v>
      </c>
      <c r="AD447" s="261"/>
      <c r="AE447" s="245"/>
      <c r="AF447" s="261" t="s">
        <v>3258</v>
      </c>
      <c r="AG447" s="261" t="s">
        <v>3258</v>
      </c>
      <c r="AH447" s="261" t="s">
        <v>3258</v>
      </c>
      <c r="AI447" s="249"/>
    </row>
    <row r="448" spans="1:35" ht="15" customHeight="1" x14ac:dyDescent="0.3">
      <c r="A448" s="255">
        <v>520210</v>
      </c>
      <c r="B448" s="256" t="s">
        <v>1204</v>
      </c>
      <c r="C448" s="256" t="s">
        <v>818</v>
      </c>
      <c r="D448" s="256" t="s">
        <v>663</v>
      </c>
      <c r="E448" s="256" t="s">
        <v>116</v>
      </c>
      <c r="F448" s="256" t="s">
        <v>5134</v>
      </c>
      <c r="G448" s="256" t="s">
        <v>148</v>
      </c>
      <c r="H448" s="256" t="s">
        <v>677</v>
      </c>
      <c r="I448" s="257" t="s">
        <v>553</v>
      </c>
      <c r="J448" s="256" t="s">
        <v>137</v>
      </c>
      <c r="K448" s="258" t="s">
        <v>5132</v>
      </c>
      <c r="L448" s="249"/>
      <c r="M448" s="258"/>
      <c r="N448" s="249" t="s">
        <v>3258</v>
      </c>
      <c r="O448" s="259" t="s">
        <v>3258</v>
      </c>
      <c r="P448" s="256">
        <v>0</v>
      </c>
      <c r="Q448" s="256" t="s">
        <v>3258</v>
      </c>
      <c r="R448" s="256" t="s">
        <v>3080</v>
      </c>
      <c r="S448" s="256" t="s">
        <v>4700</v>
      </c>
      <c r="T448" s="256" t="s">
        <v>2427</v>
      </c>
      <c r="U448" s="256" t="s">
        <v>2328</v>
      </c>
      <c r="V448" s="256" t="s">
        <v>3258</v>
      </c>
      <c r="W448" s="256" t="s">
        <v>3258</v>
      </c>
      <c r="X448" s="256" t="s">
        <v>3258</v>
      </c>
      <c r="Y448" s="256" t="s">
        <v>3258</v>
      </c>
      <c r="Z448" s="256" t="s">
        <v>3258</v>
      </c>
      <c r="AA448" s="256" t="s">
        <v>3258</v>
      </c>
      <c r="AB448" s="256" t="s">
        <v>3258</v>
      </c>
      <c r="AC448" s="256" t="s">
        <v>3258</v>
      </c>
      <c r="AD448" s="256"/>
      <c r="AE448" s="246"/>
      <c r="AF448" s="256" t="s">
        <v>3258</v>
      </c>
      <c r="AG448" s="256" t="s">
        <v>3258</v>
      </c>
      <c r="AH448" s="256" t="s">
        <v>2253</v>
      </c>
      <c r="AI448" s="249"/>
    </row>
    <row r="449" spans="1:35" ht="15" customHeight="1" x14ac:dyDescent="0.3">
      <c r="A449" s="260">
        <v>520215</v>
      </c>
      <c r="B449" s="261" t="s">
        <v>1788</v>
      </c>
      <c r="C449" s="261" t="s">
        <v>1680</v>
      </c>
      <c r="D449" s="261" t="s">
        <v>422</v>
      </c>
      <c r="E449" s="261" t="s">
        <v>2275</v>
      </c>
      <c r="F449" s="262">
        <v>35800</v>
      </c>
      <c r="G449" s="261" t="s">
        <v>136</v>
      </c>
      <c r="H449" s="261" t="s">
        <v>677</v>
      </c>
      <c r="I449" s="257" t="s">
        <v>553</v>
      </c>
      <c r="J449" s="261" t="s">
        <v>724</v>
      </c>
      <c r="K449" s="267">
        <v>2016</v>
      </c>
      <c r="L449" s="249"/>
      <c r="N449" s="249" t="s">
        <v>3258</v>
      </c>
      <c r="O449" s="259" t="s">
        <v>3258</v>
      </c>
      <c r="P449" s="256">
        <v>0</v>
      </c>
      <c r="Q449" s="261" t="s">
        <v>3258</v>
      </c>
      <c r="R449" s="261" t="s">
        <v>4286</v>
      </c>
      <c r="S449" s="261" t="s">
        <v>4197</v>
      </c>
      <c r="T449" s="261" t="s">
        <v>2348</v>
      </c>
      <c r="U449" s="261" t="s">
        <v>2259</v>
      </c>
      <c r="V449" s="261" t="s">
        <v>3258</v>
      </c>
      <c r="W449" s="261" t="s">
        <v>3258</v>
      </c>
      <c r="X449" s="261" t="s">
        <v>3258</v>
      </c>
      <c r="Y449" s="261" t="s">
        <v>3258</v>
      </c>
      <c r="Z449" s="261" t="s">
        <v>3258</v>
      </c>
      <c r="AA449" s="261" t="s">
        <v>3258</v>
      </c>
      <c r="AB449" s="261" t="s">
        <v>3258</v>
      </c>
      <c r="AC449" s="261" t="s">
        <v>3258</v>
      </c>
      <c r="AD449" s="261"/>
      <c r="AE449" s="245"/>
      <c r="AF449" s="261" t="s">
        <v>3258</v>
      </c>
      <c r="AG449" s="261" t="s">
        <v>3258</v>
      </c>
      <c r="AH449" s="261" t="s">
        <v>3258</v>
      </c>
      <c r="AI449" s="249"/>
    </row>
    <row r="450" spans="1:35" ht="15" customHeight="1" x14ac:dyDescent="0.3">
      <c r="A450" s="260">
        <v>520216</v>
      </c>
      <c r="B450" s="261" t="s">
        <v>1789</v>
      </c>
      <c r="C450" s="261" t="s">
        <v>657</v>
      </c>
      <c r="D450" s="261" t="s">
        <v>362</v>
      </c>
      <c r="E450" s="261" t="s">
        <v>116</v>
      </c>
      <c r="F450" s="262">
        <v>36046</v>
      </c>
      <c r="G450" s="261" t="s">
        <v>154</v>
      </c>
      <c r="H450" s="261" t="s">
        <v>677</v>
      </c>
      <c r="I450" s="257" t="s">
        <v>553</v>
      </c>
      <c r="J450" s="261" t="s">
        <v>139</v>
      </c>
      <c r="K450" s="257" t="s">
        <v>3258</v>
      </c>
      <c r="L450" s="261"/>
      <c r="M450" s="257"/>
      <c r="N450" s="249" t="s">
        <v>3258</v>
      </c>
      <c r="O450" s="259" t="s">
        <v>3258</v>
      </c>
      <c r="P450" s="256">
        <v>0</v>
      </c>
      <c r="Q450" s="261" t="s">
        <v>3258</v>
      </c>
      <c r="R450" s="261" t="s">
        <v>3726</v>
      </c>
      <c r="S450" s="261" t="s">
        <v>3355</v>
      </c>
      <c r="T450" s="261" t="s">
        <v>2375</v>
      </c>
      <c r="U450" s="261" t="s">
        <v>2259</v>
      </c>
      <c r="V450" s="261" t="s">
        <v>3258</v>
      </c>
      <c r="W450" s="261" t="s">
        <v>3258</v>
      </c>
      <c r="X450" s="261" t="s">
        <v>3258</v>
      </c>
      <c r="Y450" s="261" t="s">
        <v>3258</v>
      </c>
      <c r="Z450" s="261" t="s">
        <v>3258</v>
      </c>
      <c r="AA450" s="261" t="s">
        <v>3258</v>
      </c>
      <c r="AB450" s="261" t="s">
        <v>3258</v>
      </c>
      <c r="AC450" s="261" t="s">
        <v>3258</v>
      </c>
      <c r="AD450" s="261"/>
      <c r="AE450" s="245"/>
      <c r="AF450" s="261" t="s">
        <v>3258</v>
      </c>
      <c r="AG450" s="261" t="s">
        <v>3258</v>
      </c>
      <c r="AH450" s="261" t="s">
        <v>3258</v>
      </c>
      <c r="AI450" s="249"/>
    </row>
    <row r="451" spans="1:35" ht="15" customHeight="1" x14ac:dyDescent="0.3">
      <c r="A451" s="260">
        <v>520219</v>
      </c>
      <c r="B451" s="261" t="s">
        <v>1790</v>
      </c>
      <c r="C451" s="261" t="s">
        <v>572</v>
      </c>
      <c r="D451" s="261" t="s">
        <v>450</v>
      </c>
      <c r="E451" s="261" t="s">
        <v>116</v>
      </c>
      <c r="F451" s="262">
        <v>35447</v>
      </c>
      <c r="G451" s="261" t="s">
        <v>2586</v>
      </c>
      <c r="H451" s="261" t="s">
        <v>677</v>
      </c>
      <c r="I451" s="257" t="s">
        <v>553</v>
      </c>
      <c r="J451" s="261" t="s">
        <v>724</v>
      </c>
      <c r="K451" s="261"/>
      <c r="M451" s="261"/>
      <c r="N451" s="249" t="s">
        <v>3258</v>
      </c>
      <c r="O451" s="259" t="s">
        <v>3258</v>
      </c>
      <c r="P451" s="256">
        <v>0</v>
      </c>
      <c r="Q451" s="261" t="s">
        <v>3258</v>
      </c>
      <c r="R451" s="261" t="s">
        <v>4701</v>
      </c>
      <c r="S451" s="261" t="s">
        <v>4144</v>
      </c>
      <c r="T451" s="261" t="s">
        <v>2762</v>
      </c>
      <c r="U451" s="261" t="s">
        <v>2259</v>
      </c>
      <c r="V451" s="261" t="s">
        <v>3258</v>
      </c>
      <c r="W451" s="261" t="s">
        <v>3258</v>
      </c>
      <c r="X451" s="261" t="s">
        <v>3258</v>
      </c>
      <c r="Y451" s="261" t="s">
        <v>3258</v>
      </c>
      <c r="Z451" s="261" t="s">
        <v>3258</v>
      </c>
      <c r="AA451" s="261" t="s">
        <v>3258</v>
      </c>
      <c r="AB451" s="261" t="s">
        <v>3258</v>
      </c>
      <c r="AC451" s="261" t="s">
        <v>3258</v>
      </c>
      <c r="AD451" s="261"/>
      <c r="AE451" s="246"/>
      <c r="AF451" s="261" t="s">
        <v>3258</v>
      </c>
      <c r="AG451" s="261" t="s">
        <v>3258</v>
      </c>
      <c r="AH451" s="261" t="s">
        <v>3258</v>
      </c>
      <c r="AI451" s="249"/>
    </row>
    <row r="452" spans="1:35" ht="15" customHeight="1" x14ac:dyDescent="0.3">
      <c r="A452" s="255">
        <v>520224</v>
      </c>
      <c r="B452" s="256" t="s">
        <v>970</v>
      </c>
      <c r="C452" s="256" t="s">
        <v>971</v>
      </c>
      <c r="D452" s="256" t="s">
        <v>356</v>
      </c>
      <c r="E452" s="256" t="s">
        <v>116</v>
      </c>
      <c r="F452" s="256" t="s">
        <v>5089</v>
      </c>
      <c r="G452" s="256" t="s">
        <v>136</v>
      </c>
      <c r="H452" s="256" t="s">
        <v>677</v>
      </c>
      <c r="I452" s="257" t="s">
        <v>553</v>
      </c>
      <c r="J452" s="256" t="s">
        <v>724</v>
      </c>
      <c r="K452" s="256" t="s">
        <v>5085</v>
      </c>
      <c r="L452" s="258" t="s">
        <v>138</v>
      </c>
      <c r="M452" s="249"/>
      <c r="N452" s="249" t="s">
        <v>3258</v>
      </c>
      <c r="O452" s="259" t="s">
        <v>3258</v>
      </c>
      <c r="P452" s="256">
        <v>0</v>
      </c>
      <c r="Q452" s="256" t="s">
        <v>3258</v>
      </c>
      <c r="R452" s="256" t="s">
        <v>4411</v>
      </c>
      <c r="S452" s="256" t="s">
        <v>4412</v>
      </c>
      <c r="T452" s="256" t="s">
        <v>2495</v>
      </c>
      <c r="U452" s="256" t="s">
        <v>2259</v>
      </c>
      <c r="V452" s="256" t="s">
        <v>3258</v>
      </c>
      <c r="W452" s="256" t="s">
        <v>3258</v>
      </c>
      <c r="X452" s="256" t="s">
        <v>3258</v>
      </c>
      <c r="Y452" s="256" t="s">
        <v>3258</v>
      </c>
      <c r="Z452" s="256" t="s">
        <v>3258</v>
      </c>
      <c r="AA452" s="256" t="s">
        <v>3258</v>
      </c>
      <c r="AB452" s="256" t="s">
        <v>3258</v>
      </c>
      <c r="AC452" s="256" t="s">
        <v>3258</v>
      </c>
      <c r="AD452" s="256"/>
      <c r="AE452" s="245"/>
      <c r="AF452" s="256" t="s">
        <v>3258</v>
      </c>
      <c r="AG452" s="256" t="s">
        <v>3258</v>
      </c>
      <c r="AH452" s="256" t="s">
        <v>2253</v>
      </c>
      <c r="AI452" s="249" t="s">
        <v>2253</v>
      </c>
    </row>
    <row r="453" spans="1:35" ht="15" customHeight="1" x14ac:dyDescent="0.3">
      <c r="A453" s="260">
        <v>520231</v>
      </c>
      <c r="B453" s="261" t="s">
        <v>833</v>
      </c>
      <c r="C453" s="261" t="s">
        <v>834</v>
      </c>
      <c r="D453" s="261" t="s">
        <v>457</v>
      </c>
      <c r="E453" s="261" t="s">
        <v>116</v>
      </c>
      <c r="F453" s="262">
        <v>35984</v>
      </c>
      <c r="G453" s="261" t="s">
        <v>136</v>
      </c>
      <c r="H453" s="261" t="s">
        <v>677</v>
      </c>
      <c r="I453" s="257" t="s">
        <v>553</v>
      </c>
      <c r="J453" s="261" t="s">
        <v>724</v>
      </c>
      <c r="K453" s="261"/>
      <c r="M453" s="261"/>
      <c r="N453" s="249" t="s">
        <v>3258</v>
      </c>
      <c r="O453" s="259" t="s">
        <v>3258</v>
      </c>
      <c r="P453" s="256">
        <v>0</v>
      </c>
      <c r="Q453" s="261" t="s">
        <v>3258</v>
      </c>
      <c r="R453" s="261" t="s">
        <v>4702</v>
      </c>
      <c r="S453" s="261" t="s">
        <v>4703</v>
      </c>
      <c r="T453" s="261" t="s">
        <v>2723</v>
      </c>
      <c r="U453" s="261" t="s">
        <v>2266</v>
      </c>
      <c r="V453" s="261" t="s">
        <v>3258</v>
      </c>
      <c r="W453" s="261" t="s">
        <v>3258</v>
      </c>
      <c r="X453" s="261" t="s">
        <v>3258</v>
      </c>
      <c r="Y453" s="261" t="s">
        <v>3258</v>
      </c>
      <c r="Z453" s="261" t="s">
        <v>3258</v>
      </c>
      <c r="AA453" s="261" t="s">
        <v>3258</v>
      </c>
      <c r="AB453" s="261" t="s">
        <v>3258</v>
      </c>
      <c r="AC453" s="261" t="s">
        <v>3258</v>
      </c>
      <c r="AD453" s="261"/>
      <c r="AE453" s="245"/>
      <c r="AF453" s="261" t="s">
        <v>3258</v>
      </c>
      <c r="AG453" s="261" t="s">
        <v>3258</v>
      </c>
      <c r="AH453" s="261" t="s">
        <v>3258</v>
      </c>
      <c r="AI453" s="249"/>
    </row>
    <row r="454" spans="1:35" ht="15" customHeight="1" x14ac:dyDescent="0.3">
      <c r="A454" s="260">
        <v>520248</v>
      </c>
      <c r="B454" s="261" t="s">
        <v>4704</v>
      </c>
      <c r="C454" s="261" t="s">
        <v>1622</v>
      </c>
      <c r="D454" s="261" t="s">
        <v>3258</v>
      </c>
      <c r="E454" s="261" t="s">
        <v>116</v>
      </c>
      <c r="F454" s="262">
        <v>31138</v>
      </c>
      <c r="G454" s="261" t="s">
        <v>3233</v>
      </c>
      <c r="H454" s="261" t="s">
        <v>677</v>
      </c>
      <c r="I454" s="257" t="s">
        <v>553</v>
      </c>
      <c r="J454" s="261" t="s">
        <v>139</v>
      </c>
      <c r="K454" s="249"/>
      <c r="L454" s="261" t="s">
        <v>149</v>
      </c>
      <c r="M454" s="261"/>
      <c r="N454" s="249" t="s">
        <v>3258</v>
      </c>
      <c r="O454" s="259" t="s">
        <v>3258</v>
      </c>
      <c r="P454" s="256">
        <v>0</v>
      </c>
      <c r="Q454" s="249"/>
      <c r="R454" s="249"/>
      <c r="S454" s="249"/>
      <c r="T454" s="249"/>
      <c r="U454" s="249"/>
      <c r="V454" s="249"/>
      <c r="W454" s="249"/>
      <c r="X454" s="249"/>
      <c r="Y454" s="249"/>
      <c r="Z454" s="249"/>
      <c r="AA454" s="249"/>
      <c r="AB454" s="249"/>
      <c r="AC454" s="249"/>
      <c r="AD454" s="249"/>
      <c r="AE454" s="245"/>
      <c r="AF454" s="249"/>
      <c r="AG454" s="249"/>
      <c r="AH454" s="249"/>
      <c r="AI454" s="249"/>
    </row>
    <row r="455" spans="1:35" ht="15" customHeight="1" x14ac:dyDescent="0.3">
      <c r="A455" s="260">
        <v>520267</v>
      </c>
      <c r="B455" s="261" t="s">
        <v>1281</v>
      </c>
      <c r="C455" s="261" t="s">
        <v>617</v>
      </c>
      <c r="D455" s="261" t="s">
        <v>641</v>
      </c>
      <c r="E455" s="261" t="s">
        <v>116</v>
      </c>
      <c r="F455" s="262">
        <v>35460</v>
      </c>
      <c r="G455" s="261" t="s">
        <v>154</v>
      </c>
      <c r="H455" s="261" t="s">
        <v>677</v>
      </c>
      <c r="I455" s="257" t="s">
        <v>553</v>
      </c>
      <c r="J455" s="261" t="s">
        <v>724</v>
      </c>
      <c r="K455" s="261"/>
      <c r="L455" s="258" t="s">
        <v>153</v>
      </c>
      <c r="M455" s="261"/>
      <c r="N455" s="249" t="s">
        <v>3258</v>
      </c>
      <c r="O455" s="259" t="s">
        <v>3258</v>
      </c>
      <c r="P455" s="256">
        <v>0</v>
      </c>
      <c r="Q455" s="261" t="s">
        <v>3258</v>
      </c>
      <c r="R455" s="261" t="s">
        <v>4413</v>
      </c>
      <c r="S455" s="261" t="s">
        <v>3547</v>
      </c>
      <c r="T455" s="261" t="s">
        <v>2941</v>
      </c>
      <c r="U455" s="261" t="s">
        <v>2765</v>
      </c>
      <c r="V455" s="261" t="s">
        <v>3258</v>
      </c>
      <c r="W455" s="261" t="s">
        <v>3258</v>
      </c>
      <c r="X455" s="261" t="s">
        <v>3258</v>
      </c>
      <c r="Y455" s="261" t="s">
        <v>3258</v>
      </c>
      <c r="Z455" s="261" t="s">
        <v>3258</v>
      </c>
      <c r="AA455" s="261" t="s">
        <v>3258</v>
      </c>
      <c r="AB455" s="261" t="s">
        <v>3258</v>
      </c>
      <c r="AC455" s="261" t="s">
        <v>3258</v>
      </c>
      <c r="AD455" s="261"/>
      <c r="AE455" s="245"/>
      <c r="AF455" s="261" t="s">
        <v>3258</v>
      </c>
      <c r="AG455" s="261" t="s">
        <v>3258</v>
      </c>
      <c r="AH455" s="261" t="s">
        <v>3258</v>
      </c>
      <c r="AI455" s="249"/>
    </row>
    <row r="456" spans="1:35" ht="15" customHeight="1" x14ac:dyDescent="0.3">
      <c r="A456" s="260">
        <v>520284</v>
      </c>
      <c r="B456" s="261" t="s">
        <v>1738</v>
      </c>
      <c r="C456" s="261" t="s">
        <v>1739</v>
      </c>
      <c r="D456" s="261" t="s">
        <v>1740</v>
      </c>
      <c r="E456" s="261" t="s">
        <v>116</v>
      </c>
      <c r="F456" s="262">
        <v>31508</v>
      </c>
      <c r="G456" s="261" t="s">
        <v>2402</v>
      </c>
      <c r="H456" s="261" t="s">
        <v>677</v>
      </c>
      <c r="I456" s="257" t="s">
        <v>553</v>
      </c>
      <c r="J456" s="261" t="s">
        <v>137</v>
      </c>
      <c r="K456" s="260">
        <v>2004</v>
      </c>
      <c r="L456" s="264"/>
      <c r="M456" s="261"/>
      <c r="N456" s="249" t="s">
        <v>3258</v>
      </c>
      <c r="O456" s="259" t="s">
        <v>3258</v>
      </c>
      <c r="P456" s="256">
        <v>0</v>
      </c>
      <c r="Q456" s="261" t="s">
        <v>3258</v>
      </c>
      <c r="R456" s="261" t="s">
        <v>4705</v>
      </c>
      <c r="S456" s="261" t="s">
        <v>4706</v>
      </c>
      <c r="T456" s="261" t="s">
        <v>4707</v>
      </c>
      <c r="U456" s="261" t="s">
        <v>2306</v>
      </c>
      <c r="V456" s="261" t="s">
        <v>3258</v>
      </c>
      <c r="W456" s="261" t="s">
        <v>3258</v>
      </c>
      <c r="X456" s="261" t="s">
        <v>3258</v>
      </c>
      <c r="Y456" s="261" t="s">
        <v>3258</v>
      </c>
      <c r="Z456" s="261" t="s">
        <v>3258</v>
      </c>
      <c r="AA456" s="261" t="s">
        <v>3258</v>
      </c>
      <c r="AB456" s="261" t="s">
        <v>2253</v>
      </c>
      <c r="AC456" s="261" t="s">
        <v>3258</v>
      </c>
      <c r="AD456" s="261"/>
      <c r="AE456" s="246"/>
      <c r="AF456" s="261" t="s">
        <v>3258</v>
      </c>
      <c r="AG456" s="261" t="s">
        <v>3258</v>
      </c>
      <c r="AH456" s="261" t="s">
        <v>3258</v>
      </c>
      <c r="AI456" s="249"/>
    </row>
    <row r="457" spans="1:35" ht="15" customHeight="1" x14ac:dyDescent="0.3">
      <c r="A457" s="260">
        <v>520292</v>
      </c>
      <c r="B457" s="261" t="s">
        <v>1205</v>
      </c>
      <c r="C457" s="261" t="s">
        <v>66</v>
      </c>
      <c r="D457" s="261" t="s">
        <v>548</v>
      </c>
      <c r="E457" s="261" t="s">
        <v>116</v>
      </c>
      <c r="F457" s="262">
        <v>31355</v>
      </c>
      <c r="G457" s="261" t="s">
        <v>136</v>
      </c>
      <c r="H457" s="261" t="s">
        <v>677</v>
      </c>
      <c r="I457" s="257" t="s">
        <v>553</v>
      </c>
      <c r="J457" s="261" t="s">
        <v>139</v>
      </c>
      <c r="K457" s="261" t="s">
        <v>3258</v>
      </c>
      <c r="L457" s="257"/>
      <c r="M457" s="261"/>
      <c r="N457" s="249" t="s">
        <v>3258</v>
      </c>
      <c r="O457" s="259" t="s">
        <v>3258</v>
      </c>
      <c r="P457" s="256">
        <v>0</v>
      </c>
      <c r="Q457" s="261" t="s">
        <v>3258</v>
      </c>
      <c r="R457" s="261" t="s">
        <v>4708</v>
      </c>
      <c r="S457" s="261" t="s">
        <v>3269</v>
      </c>
      <c r="T457" s="261" t="s">
        <v>2301</v>
      </c>
      <c r="U457" s="261" t="s">
        <v>2259</v>
      </c>
      <c r="V457" s="261" t="s">
        <v>3258</v>
      </c>
      <c r="W457" s="261" t="s">
        <v>3258</v>
      </c>
      <c r="X457" s="261" t="s">
        <v>3258</v>
      </c>
      <c r="Y457" s="261" t="s">
        <v>3258</v>
      </c>
      <c r="Z457" s="261" t="s">
        <v>3258</v>
      </c>
      <c r="AA457" s="261" t="s">
        <v>3258</v>
      </c>
      <c r="AB457" s="261" t="s">
        <v>3258</v>
      </c>
      <c r="AC457" s="261" t="s">
        <v>3258</v>
      </c>
      <c r="AD457" s="261"/>
      <c r="AE457" s="245"/>
      <c r="AF457" s="261" t="s">
        <v>3258</v>
      </c>
      <c r="AG457" s="261"/>
      <c r="AH457" s="261" t="s">
        <v>3258</v>
      </c>
      <c r="AI457" s="249" t="s">
        <v>2253</v>
      </c>
    </row>
    <row r="458" spans="1:35" ht="15" customHeight="1" x14ac:dyDescent="0.3">
      <c r="A458" s="260">
        <v>520297</v>
      </c>
      <c r="B458" s="261" t="s">
        <v>1791</v>
      </c>
      <c r="C458" s="261" t="s">
        <v>581</v>
      </c>
      <c r="D458" s="261" t="s">
        <v>414</v>
      </c>
      <c r="E458" s="261" t="s">
        <v>116</v>
      </c>
      <c r="F458" s="262">
        <v>32453</v>
      </c>
      <c r="G458" s="261" t="s">
        <v>136</v>
      </c>
      <c r="H458" s="261" t="s">
        <v>677</v>
      </c>
      <c r="I458" s="257" t="s">
        <v>553</v>
      </c>
      <c r="J458" s="249" t="s">
        <v>724</v>
      </c>
      <c r="K458" s="261" t="s">
        <v>3258</v>
      </c>
      <c r="L458" s="261"/>
      <c r="M458" s="261"/>
      <c r="N458" s="249" t="s">
        <v>3258</v>
      </c>
      <c r="O458" s="259" t="s">
        <v>3258</v>
      </c>
      <c r="P458" s="256">
        <v>0</v>
      </c>
      <c r="Q458" s="261" t="s">
        <v>3258</v>
      </c>
      <c r="R458" s="261" t="s">
        <v>4414</v>
      </c>
      <c r="S458" s="261" t="s">
        <v>4048</v>
      </c>
      <c r="T458" s="261" t="s">
        <v>2271</v>
      </c>
      <c r="U458" s="261" t="s">
        <v>2259</v>
      </c>
      <c r="V458" s="261" t="s">
        <v>3258</v>
      </c>
      <c r="W458" s="261" t="s">
        <v>3258</v>
      </c>
      <c r="X458" s="261" t="s">
        <v>3258</v>
      </c>
      <c r="Y458" s="261" t="s">
        <v>3258</v>
      </c>
      <c r="Z458" s="261" t="s">
        <v>3258</v>
      </c>
      <c r="AA458" s="261" t="s">
        <v>3258</v>
      </c>
      <c r="AB458" s="261" t="s">
        <v>3258</v>
      </c>
      <c r="AC458" s="261" t="s">
        <v>3258</v>
      </c>
      <c r="AD458" s="261"/>
      <c r="AE458" s="245"/>
      <c r="AF458" s="261" t="s">
        <v>3258</v>
      </c>
      <c r="AG458" s="261" t="s">
        <v>3258</v>
      </c>
      <c r="AH458" s="261" t="s">
        <v>3258</v>
      </c>
      <c r="AI458" s="249"/>
    </row>
    <row r="459" spans="1:35" ht="15" customHeight="1" x14ac:dyDescent="0.3">
      <c r="A459" s="260">
        <v>520339</v>
      </c>
      <c r="B459" s="261" t="s">
        <v>1792</v>
      </c>
      <c r="C459" s="261" t="s">
        <v>1793</v>
      </c>
      <c r="D459" s="261" t="s">
        <v>1459</v>
      </c>
      <c r="E459" s="261" t="s">
        <v>116</v>
      </c>
      <c r="F459" s="262">
        <v>35615</v>
      </c>
      <c r="G459" s="261" t="s">
        <v>2381</v>
      </c>
      <c r="H459" s="261" t="s">
        <v>677</v>
      </c>
      <c r="I459" s="257" t="s">
        <v>553</v>
      </c>
      <c r="J459" s="261" t="s">
        <v>724</v>
      </c>
      <c r="K459" s="260">
        <v>2015</v>
      </c>
      <c r="M459" s="261"/>
      <c r="N459" s="249" t="s">
        <v>3258</v>
      </c>
      <c r="O459" s="259" t="s">
        <v>3258</v>
      </c>
      <c r="P459" s="256">
        <v>0</v>
      </c>
      <c r="Q459" s="261" t="s">
        <v>3258</v>
      </c>
      <c r="R459" s="261" t="s">
        <v>4709</v>
      </c>
      <c r="S459" s="261" t="s">
        <v>3444</v>
      </c>
      <c r="T459" s="261" t="s">
        <v>4710</v>
      </c>
      <c r="U459" s="261" t="s">
        <v>4711</v>
      </c>
      <c r="V459" s="261" t="s">
        <v>3258</v>
      </c>
      <c r="W459" s="261" t="s">
        <v>3258</v>
      </c>
      <c r="X459" s="261" t="s">
        <v>3258</v>
      </c>
      <c r="Y459" s="261" t="s">
        <v>3258</v>
      </c>
      <c r="Z459" s="261" t="s">
        <v>3258</v>
      </c>
      <c r="AA459" s="261" t="s">
        <v>3258</v>
      </c>
      <c r="AB459" s="261" t="s">
        <v>3258</v>
      </c>
      <c r="AC459" s="261" t="s">
        <v>3258</v>
      </c>
      <c r="AD459" s="261"/>
      <c r="AE459" s="245"/>
      <c r="AF459" s="261" t="s">
        <v>3258</v>
      </c>
      <c r="AG459" s="261" t="s">
        <v>3258</v>
      </c>
      <c r="AH459" s="261" t="s">
        <v>3258</v>
      </c>
      <c r="AI459" s="249"/>
    </row>
    <row r="460" spans="1:35" ht="15" customHeight="1" x14ac:dyDescent="0.3">
      <c r="A460" s="260">
        <v>520376</v>
      </c>
      <c r="B460" s="261" t="s">
        <v>972</v>
      </c>
      <c r="C460" s="261" t="s">
        <v>83</v>
      </c>
      <c r="D460" s="261" t="s">
        <v>498</v>
      </c>
      <c r="E460" s="261" t="s">
        <v>116</v>
      </c>
      <c r="F460" s="262">
        <v>33605</v>
      </c>
      <c r="G460" s="261" t="s">
        <v>2493</v>
      </c>
      <c r="H460" s="261" t="s">
        <v>677</v>
      </c>
      <c r="I460" s="257" t="s">
        <v>553</v>
      </c>
      <c r="J460" s="261" t="s">
        <v>724</v>
      </c>
      <c r="K460" s="260">
        <v>2010</v>
      </c>
      <c r="M460" s="261"/>
      <c r="N460" s="249" t="s">
        <v>3258</v>
      </c>
      <c r="O460" s="259" t="s">
        <v>3258</v>
      </c>
      <c r="P460" s="256">
        <v>0</v>
      </c>
      <c r="Q460" s="261" t="s">
        <v>3258</v>
      </c>
      <c r="R460" s="261" t="s">
        <v>4416</v>
      </c>
      <c r="S460" s="261" t="s">
        <v>3289</v>
      </c>
      <c r="T460" s="261" t="s">
        <v>2267</v>
      </c>
      <c r="U460" s="261" t="s">
        <v>2360</v>
      </c>
      <c r="V460" s="261" t="s">
        <v>3258</v>
      </c>
      <c r="W460" s="261" t="s">
        <v>3258</v>
      </c>
      <c r="X460" s="261" t="s">
        <v>3258</v>
      </c>
      <c r="Y460" s="261" t="s">
        <v>3258</v>
      </c>
      <c r="Z460" s="261" t="s">
        <v>3258</v>
      </c>
      <c r="AA460" s="261" t="s">
        <v>3258</v>
      </c>
      <c r="AB460" s="261" t="s">
        <v>3258</v>
      </c>
      <c r="AC460" s="261" t="s">
        <v>3258</v>
      </c>
      <c r="AD460" s="261"/>
      <c r="AE460" s="246"/>
      <c r="AF460" s="261" t="s">
        <v>3258</v>
      </c>
      <c r="AG460" s="261" t="s">
        <v>3258</v>
      </c>
      <c r="AH460" s="261" t="s">
        <v>3258</v>
      </c>
      <c r="AI460" s="249"/>
    </row>
    <row r="461" spans="1:35" ht="15" customHeight="1" x14ac:dyDescent="0.3">
      <c r="A461" s="260">
        <v>520381</v>
      </c>
      <c r="B461" s="261" t="s">
        <v>1710</v>
      </c>
      <c r="C461" s="261" t="s">
        <v>835</v>
      </c>
      <c r="D461" s="261" t="s">
        <v>438</v>
      </c>
      <c r="E461" s="261" t="s">
        <v>116</v>
      </c>
      <c r="F461" s="262">
        <v>33631</v>
      </c>
      <c r="G461" s="261" t="s">
        <v>136</v>
      </c>
      <c r="H461" s="261" t="s">
        <v>677</v>
      </c>
      <c r="I461" s="257" t="s">
        <v>553</v>
      </c>
      <c r="J461" s="261" t="s">
        <v>137</v>
      </c>
      <c r="K461" s="261" t="s">
        <v>3258</v>
      </c>
      <c r="L461" s="257"/>
      <c r="M461" s="261"/>
      <c r="N461" s="249" t="s">
        <v>3258</v>
      </c>
      <c r="O461" s="259" t="s">
        <v>3258</v>
      </c>
      <c r="P461" s="256">
        <v>0</v>
      </c>
      <c r="Q461" s="261" t="s">
        <v>3258</v>
      </c>
      <c r="R461" s="261" t="s">
        <v>4712</v>
      </c>
      <c r="S461" s="261" t="s">
        <v>4294</v>
      </c>
      <c r="T461" s="261" t="s">
        <v>2316</v>
      </c>
      <c r="U461" s="261" t="s">
        <v>2266</v>
      </c>
      <c r="V461" s="261" t="s">
        <v>3258</v>
      </c>
      <c r="W461" s="261" t="s">
        <v>3258</v>
      </c>
      <c r="X461" s="261" t="s">
        <v>3258</v>
      </c>
      <c r="Y461" s="261" t="s">
        <v>3258</v>
      </c>
      <c r="Z461" s="261" t="s">
        <v>3258</v>
      </c>
      <c r="AA461" s="261" t="s">
        <v>3258</v>
      </c>
      <c r="AB461" s="261" t="s">
        <v>3258</v>
      </c>
      <c r="AC461" s="261" t="s">
        <v>3258</v>
      </c>
      <c r="AD461" s="261"/>
      <c r="AE461" s="245"/>
      <c r="AF461" s="261" t="s">
        <v>3258</v>
      </c>
      <c r="AG461" s="261" t="s">
        <v>3258</v>
      </c>
      <c r="AH461" s="261" t="s">
        <v>3258</v>
      </c>
      <c r="AI461" s="249"/>
    </row>
    <row r="462" spans="1:35" ht="15" customHeight="1" x14ac:dyDescent="0.3">
      <c r="A462" s="260">
        <v>520383</v>
      </c>
      <c r="B462" s="261" t="s">
        <v>1794</v>
      </c>
      <c r="C462" s="261" t="s">
        <v>307</v>
      </c>
      <c r="D462" s="261" t="s">
        <v>836</v>
      </c>
      <c r="E462" s="261" t="s">
        <v>116</v>
      </c>
      <c r="F462" s="262">
        <v>31944</v>
      </c>
      <c r="G462" s="261" t="s">
        <v>136</v>
      </c>
      <c r="H462" s="261" t="s">
        <v>677</v>
      </c>
      <c r="I462" s="257" t="s">
        <v>553</v>
      </c>
      <c r="J462" s="261" t="s">
        <v>137</v>
      </c>
      <c r="K462" s="261"/>
      <c r="M462" s="261"/>
      <c r="N462" s="249" t="s">
        <v>3258</v>
      </c>
      <c r="O462" s="259" t="s">
        <v>3258</v>
      </c>
      <c r="P462" s="256">
        <v>0</v>
      </c>
      <c r="Q462" s="261" t="s">
        <v>3258</v>
      </c>
      <c r="R462" s="261" t="s">
        <v>4627</v>
      </c>
      <c r="S462" s="261" t="s">
        <v>4713</v>
      </c>
      <c r="T462" s="261" t="s">
        <v>2751</v>
      </c>
      <c r="U462" s="261" t="s">
        <v>2386</v>
      </c>
      <c r="V462" s="261" t="s">
        <v>3258</v>
      </c>
      <c r="W462" s="261" t="s">
        <v>3258</v>
      </c>
      <c r="X462" s="261" t="s">
        <v>3258</v>
      </c>
      <c r="Y462" s="261" t="s">
        <v>3258</v>
      </c>
      <c r="Z462" s="261" t="s">
        <v>3258</v>
      </c>
      <c r="AA462" s="261" t="s">
        <v>3258</v>
      </c>
      <c r="AB462" s="261" t="s">
        <v>3258</v>
      </c>
      <c r="AC462" s="261" t="s">
        <v>3258</v>
      </c>
      <c r="AD462" s="261"/>
      <c r="AE462" s="245"/>
      <c r="AF462" s="261" t="s">
        <v>3258</v>
      </c>
      <c r="AG462" s="261" t="s">
        <v>3258</v>
      </c>
      <c r="AH462" s="261" t="s">
        <v>3258</v>
      </c>
      <c r="AI462" s="249"/>
    </row>
    <row r="463" spans="1:35" ht="15" customHeight="1" x14ac:dyDescent="0.3">
      <c r="A463" s="260">
        <v>520395</v>
      </c>
      <c r="B463" s="261" t="s">
        <v>837</v>
      </c>
      <c r="C463" s="261" t="s">
        <v>814</v>
      </c>
      <c r="D463" s="261" t="s">
        <v>450</v>
      </c>
      <c r="E463" s="261" t="s">
        <v>116</v>
      </c>
      <c r="F463" s="262">
        <v>35109</v>
      </c>
      <c r="G463" s="261" t="s">
        <v>2356</v>
      </c>
      <c r="H463" s="261" t="s">
        <v>677</v>
      </c>
      <c r="I463" s="257" t="s">
        <v>553</v>
      </c>
      <c r="J463" s="261" t="s">
        <v>139</v>
      </c>
      <c r="K463" s="260">
        <v>2016</v>
      </c>
      <c r="M463" s="261"/>
      <c r="N463" s="249" t="s">
        <v>3258</v>
      </c>
      <c r="O463" s="259" t="s">
        <v>3258</v>
      </c>
      <c r="P463" s="256">
        <v>0</v>
      </c>
      <c r="Q463" s="261" t="s">
        <v>3258</v>
      </c>
      <c r="R463" s="261" t="s">
        <v>3727</v>
      </c>
      <c r="S463" s="261" t="s">
        <v>3728</v>
      </c>
      <c r="T463" s="261" t="s">
        <v>2762</v>
      </c>
      <c r="U463" s="261" t="s">
        <v>2259</v>
      </c>
      <c r="V463" s="261" t="s">
        <v>3258</v>
      </c>
      <c r="W463" s="261" t="s">
        <v>3258</v>
      </c>
      <c r="X463" s="261" t="s">
        <v>3258</v>
      </c>
      <c r="Y463" s="261" t="s">
        <v>3258</v>
      </c>
      <c r="Z463" s="261" t="s">
        <v>3258</v>
      </c>
      <c r="AA463" s="261" t="s">
        <v>3258</v>
      </c>
      <c r="AB463" s="261" t="s">
        <v>3258</v>
      </c>
      <c r="AC463" s="261" t="s">
        <v>3258</v>
      </c>
      <c r="AD463" s="261"/>
      <c r="AE463" s="245"/>
      <c r="AF463" s="261" t="s">
        <v>3258</v>
      </c>
      <c r="AG463" s="261" t="s">
        <v>3258</v>
      </c>
      <c r="AH463" s="261" t="s">
        <v>3258</v>
      </c>
      <c r="AI463" s="249"/>
    </row>
    <row r="464" spans="1:35" ht="15" customHeight="1" x14ac:dyDescent="0.3">
      <c r="A464" s="260">
        <v>520400</v>
      </c>
      <c r="B464" s="261" t="s">
        <v>1206</v>
      </c>
      <c r="C464" s="261" t="s">
        <v>107</v>
      </c>
      <c r="D464" s="261" t="s">
        <v>424</v>
      </c>
      <c r="E464" s="261" t="s">
        <v>116</v>
      </c>
      <c r="F464" s="262">
        <v>35994</v>
      </c>
      <c r="G464" s="261" t="s">
        <v>136</v>
      </c>
      <c r="H464" s="261" t="s">
        <v>677</v>
      </c>
      <c r="I464" s="257" t="s">
        <v>553</v>
      </c>
      <c r="J464" s="261" t="s">
        <v>137</v>
      </c>
      <c r="K464" s="260">
        <v>2016</v>
      </c>
      <c r="M464" s="261"/>
      <c r="N464" s="249" t="s">
        <v>3258</v>
      </c>
      <c r="O464" s="259" t="s">
        <v>3258</v>
      </c>
      <c r="P464" s="256">
        <v>0</v>
      </c>
      <c r="Q464" s="261" t="s">
        <v>3258</v>
      </c>
      <c r="R464" s="261" t="s">
        <v>4714</v>
      </c>
      <c r="S464" s="261" t="s">
        <v>3558</v>
      </c>
      <c r="T464" s="261" t="s">
        <v>2948</v>
      </c>
      <c r="U464" s="261" t="s">
        <v>2259</v>
      </c>
      <c r="V464" s="261" t="s">
        <v>3258</v>
      </c>
      <c r="W464" s="261" t="s">
        <v>3258</v>
      </c>
      <c r="X464" s="261" t="s">
        <v>3258</v>
      </c>
      <c r="Y464" s="261" t="s">
        <v>3258</v>
      </c>
      <c r="Z464" s="261" t="s">
        <v>3258</v>
      </c>
      <c r="AA464" s="261" t="s">
        <v>3258</v>
      </c>
      <c r="AB464" s="261" t="s">
        <v>3258</v>
      </c>
      <c r="AC464" s="261" t="s">
        <v>3258</v>
      </c>
      <c r="AD464" s="261"/>
      <c r="AE464" s="245"/>
      <c r="AF464" s="261" t="s">
        <v>3258</v>
      </c>
      <c r="AG464" s="261"/>
      <c r="AH464" s="261" t="s">
        <v>3258</v>
      </c>
      <c r="AI464" s="249"/>
    </row>
    <row r="465" spans="1:35" ht="15" customHeight="1" x14ac:dyDescent="0.3">
      <c r="A465" s="260">
        <v>520415</v>
      </c>
      <c r="B465" s="261" t="s">
        <v>973</v>
      </c>
      <c r="C465" s="261" t="s">
        <v>275</v>
      </c>
      <c r="D465" s="261" t="s">
        <v>603</v>
      </c>
      <c r="E465" s="261" t="s">
        <v>116</v>
      </c>
      <c r="F465" s="262">
        <v>31921</v>
      </c>
      <c r="G465" s="261" t="s">
        <v>145</v>
      </c>
      <c r="H465" s="261" t="s">
        <v>677</v>
      </c>
      <c r="I465" s="257" t="s">
        <v>553</v>
      </c>
      <c r="J465" s="261" t="s">
        <v>137</v>
      </c>
      <c r="K465" s="261" t="s">
        <v>3258</v>
      </c>
      <c r="L465" s="257"/>
      <c r="M465" s="261"/>
      <c r="N465" s="249" t="s">
        <v>3258</v>
      </c>
      <c r="O465" s="259" t="s">
        <v>3258</v>
      </c>
      <c r="P465" s="256">
        <v>0</v>
      </c>
      <c r="Q465" s="261" t="s">
        <v>3258</v>
      </c>
      <c r="R465" s="261" t="s">
        <v>4715</v>
      </c>
      <c r="S465" s="261" t="s">
        <v>3395</v>
      </c>
      <c r="T465" s="261" t="s">
        <v>2737</v>
      </c>
      <c r="U465" s="261" t="s">
        <v>2369</v>
      </c>
      <c r="V465" s="261" t="s">
        <v>3258</v>
      </c>
      <c r="W465" s="261" t="s">
        <v>3258</v>
      </c>
      <c r="X465" s="261" t="s">
        <v>3258</v>
      </c>
      <c r="Y465" s="261" t="s">
        <v>3258</v>
      </c>
      <c r="Z465" s="261" t="s">
        <v>3258</v>
      </c>
      <c r="AA465" s="261" t="s">
        <v>3258</v>
      </c>
      <c r="AB465" s="261" t="s">
        <v>3258</v>
      </c>
      <c r="AC465" s="261" t="s">
        <v>3258</v>
      </c>
      <c r="AD465" s="261"/>
      <c r="AE465" s="245"/>
      <c r="AF465" s="261" t="s">
        <v>3258</v>
      </c>
      <c r="AG465" s="261" t="s">
        <v>3258</v>
      </c>
      <c r="AH465" s="261" t="s">
        <v>3258</v>
      </c>
      <c r="AI465" s="249"/>
    </row>
    <row r="466" spans="1:35" ht="15" customHeight="1" x14ac:dyDescent="0.3">
      <c r="A466" s="260">
        <v>520417</v>
      </c>
      <c r="B466" s="261" t="s">
        <v>5426</v>
      </c>
      <c r="C466" s="261" t="s">
        <v>70</v>
      </c>
      <c r="D466" s="261" t="s">
        <v>320</v>
      </c>
      <c r="E466" s="261" t="s">
        <v>116</v>
      </c>
      <c r="F466" s="262">
        <v>32812</v>
      </c>
      <c r="G466" s="261" t="s">
        <v>2573</v>
      </c>
      <c r="H466" s="261" t="s">
        <v>677</v>
      </c>
      <c r="I466" s="257" t="s">
        <v>554</v>
      </c>
      <c r="J466" s="261" t="s">
        <v>139</v>
      </c>
      <c r="K466" s="261" t="s">
        <v>3258</v>
      </c>
      <c r="L466" s="257"/>
      <c r="M466" s="261"/>
      <c r="N466" s="249" t="s">
        <v>3258</v>
      </c>
      <c r="O466" s="259" t="s">
        <v>3258</v>
      </c>
      <c r="P466" s="256">
        <v>0</v>
      </c>
      <c r="Q466" s="261" t="s">
        <v>3258</v>
      </c>
      <c r="R466" s="261" t="s">
        <v>5427</v>
      </c>
      <c r="S466" s="261" t="s">
        <v>5428</v>
      </c>
      <c r="T466" s="261" t="s">
        <v>5429</v>
      </c>
      <c r="U466" s="261" t="s">
        <v>2306</v>
      </c>
      <c r="V466" s="261" t="s">
        <v>3258</v>
      </c>
      <c r="W466" s="261" t="s">
        <v>3258</v>
      </c>
      <c r="X466" s="261" t="s">
        <v>3258</v>
      </c>
      <c r="Y466" s="261" t="s">
        <v>3258</v>
      </c>
      <c r="Z466" s="261" t="s">
        <v>3258</v>
      </c>
      <c r="AA466" s="261" t="s">
        <v>3258</v>
      </c>
      <c r="AB466" s="261" t="s">
        <v>3258</v>
      </c>
      <c r="AC466" s="261" t="s">
        <v>3258</v>
      </c>
      <c r="AD466" s="261"/>
      <c r="AE466" s="246"/>
      <c r="AF466" s="261" t="s">
        <v>3258</v>
      </c>
      <c r="AG466" s="261" t="s">
        <v>3258</v>
      </c>
      <c r="AH466" s="261" t="s">
        <v>3258</v>
      </c>
      <c r="AI466" s="249"/>
    </row>
    <row r="467" spans="1:35" ht="15" customHeight="1" x14ac:dyDescent="0.3">
      <c r="A467" s="260">
        <v>520436</v>
      </c>
      <c r="B467" s="261" t="s">
        <v>1795</v>
      </c>
      <c r="C467" s="261" t="s">
        <v>757</v>
      </c>
      <c r="D467" s="261" t="s">
        <v>1796</v>
      </c>
      <c r="E467" s="261" t="s">
        <v>116</v>
      </c>
      <c r="F467" s="262">
        <v>36180</v>
      </c>
      <c r="G467" s="261" t="s">
        <v>2946</v>
      </c>
      <c r="H467" s="261" t="s">
        <v>677</v>
      </c>
      <c r="I467" s="257" t="s">
        <v>553</v>
      </c>
      <c r="J467" s="261" t="s">
        <v>139</v>
      </c>
      <c r="K467" s="261"/>
      <c r="M467" s="261"/>
      <c r="N467" s="249" t="s">
        <v>3258</v>
      </c>
      <c r="O467" s="259" t="s">
        <v>3258</v>
      </c>
      <c r="P467" s="256">
        <v>0</v>
      </c>
      <c r="Q467" s="261" t="s">
        <v>3258</v>
      </c>
      <c r="R467" s="261" t="s">
        <v>3729</v>
      </c>
      <c r="S467" s="261" t="s">
        <v>3290</v>
      </c>
      <c r="T467" s="261" t="s">
        <v>2947</v>
      </c>
      <c r="U467" s="261" t="s">
        <v>2369</v>
      </c>
      <c r="V467" s="261" t="s">
        <v>3258</v>
      </c>
      <c r="W467" s="261" t="s">
        <v>3258</v>
      </c>
      <c r="X467" s="261" t="s">
        <v>3258</v>
      </c>
      <c r="Y467" s="261" t="s">
        <v>3258</v>
      </c>
      <c r="Z467" s="261" t="s">
        <v>3258</v>
      </c>
      <c r="AA467" s="261" t="s">
        <v>3258</v>
      </c>
      <c r="AB467" s="261" t="s">
        <v>3258</v>
      </c>
      <c r="AC467" s="261" t="s">
        <v>3258</v>
      </c>
      <c r="AD467" s="261"/>
      <c r="AE467" s="245"/>
      <c r="AF467" s="261" t="s">
        <v>3258</v>
      </c>
      <c r="AG467" s="261"/>
      <c r="AH467" s="261" t="s">
        <v>3258</v>
      </c>
      <c r="AI467" s="249"/>
    </row>
    <row r="468" spans="1:35" ht="15" customHeight="1" x14ac:dyDescent="0.3">
      <c r="A468" s="260">
        <v>520455</v>
      </c>
      <c r="B468" s="261" t="s">
        <v>1283</v>
      </c>
      <c r="C468" s="261" t="s">
        <v>1284</v>
      </c>
      <c r="D468" s="261" t="s">
        <v>424</v>
      </c>
      <c r="E468" s="261" t="s">
        <v>116</v>
      </c>
      <c r="F468" s="262">
        <v>34337</v>
      </c>
      <c r="G468" s="261" t="s">
        <v>2876</v>
      </c>
      <c r="H468" s="261" t="s">
        <v>677</v>
      </c>
      <c r="I468" s="257" t="s">
        <v>553</v>
      </c>
      <c r="J468" s="261" t="s">
        <v>139</v>
      </c>
      <c r="K468" s="261"/>
      <c r="M468" s="261"/>
      <c r="N468" s="249" t="s">
        <v>3258</v>
      </c>
      <c r="O468" s="259" t="s">
        <v>3258</v>
      </c>
      <c r="P468" s="256">
        <v>0</v>
      </c>
      <c r="Q468" s="261" t="s">
        <v>3258</v>
      </c>
      <c r="R468" s="261" t="s">
        <v>3730</v>
      </c>
      <c r="S468" s="261" t="s">
        <v>3731</v>
      </c>
      <c r="T468" s="261" t="s">
        <v>2948</v>
      </c>
      <c r="U468" s="261" t="s">
        <v>2298</v>
      </c>
      <c r="V468" s="261" t="s">
        <v>3258</v>
      </c>
      <c r="W468" s="261" t="s">
        <v>3258</v>
      </c>
      <c r="X468" s="261" t="s">
        <v>3258</v>
      </c>
      <c r="Y468" s="261" t="s">
        <v>3258</v>
      </c>
      <c r="Z468" s="261" t="s">
        <v>3258</v>
      </c>
      <c r="AA468" s="261" t="s">
        <v>3258</v>
      </c>
      <c r="AB468" s="261" t="s">
        <v>3258</v>
      </c>
      <c r="AC468" s="261" t="s">
        <v>3258</v>
      </c>
      <c r="AD468" s="261"/>
      <c r="AE468" s="245"/>
      <c r="AF468" s="261" t="s">
        <v>3258</v>
      </c>
      <c r="AG468" s="261" t="s">
        <v>3258</v>
      </c>
      <c r="AH468" s="261" t="s">
        <v>3258</v>
      </c>
      <c r="AI468" s="249"/>
    </row>
    <row r="469" spans="1:35" ht="15" customHeight="1" x14ac:dyDescent="0.3">
      <c r="A469" s="260">
        <v>520474</v>
      </c>
      <c r="B469" s="261" t="s">
        <v>1285</v>
      </c>
      <c r="C469" s="261" t="s">
        <v>340</v>
      </c>
      <c r="D469" s="261" t="s">
        <v>1286</v>
      </c>
      <c r="E469" s="261" t="s">
        <v>2275</v>
      </c>
      <c r="F469" s="249"/>
      <c r="G469" s="261" t="s">
        <v>2356</v>
      </c>
      <c r="H469" s="256" t="s">
        <v>677</v>
      </c>
      <c r="I469" s="257" t="s">
        <v>553</v>
      </c>
      <c r="J469" s="261" t="s">
        <v>5430</v>
      </c>
      <c r="K469" s="260">
        <v>2000</v>
      </c>
      <c r="L469" s="257" t="s">
        <v>136</v>
      </c>
      <c r="M469" s="249"/>
      <c r="N469" s="249" t="s">
        <v>3258</v>
      </c>
      <c r="O469" s="259" t="s">
        <v>3258</v>
      </c>
      <c r="P469" s="256">
        <v>0</v>
      </c>
      <c r="Q469" s="261" t="s">
        <v>3258</v>
      </c>
      <c r="R469" s="261" t="s">
        <v>3732</v>
      </c>
      <c r="S469" s="261" t="s">
        <v>3733</v>
      </c>
      <c r="T469" s="261" t="s">
        <v>2950</v>
      </c>
      <c r="U469" s="261" t="s">
        <v>2346</v>
      </c>
      <c r="V469" s="261" t="s">
        <v>3258</v>
      </c>
      <c r="W469" s="261" t="s">
        <v>3258</v>
      </c>
      <c r="X469" s="261" t="s">
        <v>3258</v>
      </c>
      <c r="Y469" s="261" t="s">
        <v>3258</v>
      </c>
      <c r="Z469" s="261" t="s">
        <v>3258</v>
      </c>
      <c r="AA469" s="261" t="s">
        <v>3258</v>
      </c>
      <c r="AB469" s="261" t="s">
        <v>3258</v>
      </c>
      <c r="AC469" s="261" t="s">
        <v>3258</v>
      </c>
      <c r="AD469" s="261"/>
      <c r="AE469" s="245"/>
      <c r="AF469" s="261" t="s">
        <v>3258</v>
      </c>
      <c r="AG469" s="261" t="s">
        <v>3258</v>
      </c>
      <c r="AH469" s="261" t="s">
        <v>3258</v>
      </c>
      <c r="AI469" s="249"/>
    </row>
    <row r="470" spans="1:35" ht="15" customHeight="1" x14ac:dyDescent="0.3">
      <c r="A470" s="260">
        <v>520477</v>
      </c>
      <c r="B470" s="261" t="s">
        <v>1797</v>
      </c>
      <c r="C470" s="261" t="s">
        <v>594</v>
      </c>
      <c r="D470" s="261" t="s">
        <v>457</v>
      </c>
      <c r="E470" s="261" t="s">
        <v>116</v>
      </c>
      <c r="F470" s="249"/>
      <c r="G470" s="261" t="s">
        <v>136</v>
      </c>
      <c r="H470" s="256" t="s">
        <v>677</v>
      </c>
      <c r="I470" s="257" t="s">
        <v>553</v>
      </c>
      <c r="J470" s="261" t="s">
        <v>139</v>
      </c>
      <c r="K470" s="261"/>
      <c r="M470" s="261"/>
      <c r="N470" s="249" t="s">
        <v>3258</v>
      </c>
      <c r="O470" s="259" t="s">
        <v>3258</v>
      </c>
      <c r="P470" s="256">
        <v>0</v>
      </c>
      <c r="Q470" s="249"/>
      <c r="R470" s="249"/>
      <c r="S470" s="249"/>
      <c r="T470" s="249"/>
      <c r="U470" s="249"/>
      <c r="V470" s="249"/>
      <c r="W470" s="249"/>
      <c r="X470" s="249"/>
      <c r="Y470" s="249"/>
      <c r="Z470" s="249"/>
      <c r="AA470" s="249"/>
      <c r="AB470" s="249"/>
      <c r="AC470" s="249"/>
      <c r="AD470" s="249"/>
      <c r="AE470" s="245"/>
      <c r="AF470" s="249"/>
      <c r="AG470" s="249"/>
      <c r="AH470" s="249"/>
      <c r="AI470" s="249"/>
    </row>
    <row r="471" spans="1:35" ht="15" customHeight="1" x14ac:dyDescent="0.3">
      <c r="A471" s="260">
        <v>520492</v>
      </c>
      <c r="B471" s="261" t="s">
        <v>974</v>
      </c>
      <c r="C471" s="261" t="s">
        <v>576</v>
      </c>
      <c r="D471" s="261" t="s">
        <v>510</v>
      </c>
      <c r="E471" s="261" t="s">
        <v>116</v>
      </c>
      <c r="F471" s="262">
        <v>34701</v>
      </c>
      <c r="G471" s="261" t="s">
        <v>136</v>
      </c>
      <c r="H471" s="261" t="s">
        <v>677</v>
      </c>
      <c r="I471" s="257" t="s">
        <v>553</v>
      </c>
      <c r="J471" s="261" t="s">
        <v>139</v>
      </c>
      <c r="K471" s="261"/>
      <c r="M471" s="261"/>
      <c r="N471" s="249" t="s">
        <v>3258</v>
      </c>
      <c r="O471" s="259" t="s">
        <v>3258</v>
      </c>
      <c r="P471" s="256">
        <v>0</v>
      </c>
      <c r="Q471" s="261" t="s">
        <v>3258</v>
      </c>
      <c r="R471" s="261" t="s">
        <v>3734</v>
      </c>
      <c r="S471" s="261" t="s">
        <v>3289</v>
      </c>
      <c r="T471" s="261" t="s">
        <v>2700</v>
      </c>
      <c r="U471" s="261" t="s">
        <v>2259</v>
      </c>
      <c r="V471" s="261" t="s">
        <v>3258</v>
      </c>
      <c r="W471" s="261" t="s">
        <v>3258</v>
      </c>
      <c r="X471" s="261" t="s">
        <v>3258</v>
      </c>
      <c r="Y471" s="261" t="s">
        <v>3258</v>
      </c>
      <c r="Z471" s="261" t="s">
        <v>3258</v>
      </c>
      <c r="AA471" s="261" t="s">
        <v>3258</v>
      </c>
      <c r="AB471" s="261" t="s">
        <v>3258</v>
      </c>
      <c r="AC471" s="261" t="s">
        <v>3258</v>
      </c>
      <c r="AD471" s="261"/>
      <c r="AE471" s="245"/>
      <c r="AF471" s="261" t="s">
        <v>3258</v>
      </c>
      <c r="AG471" s="261"/>
      <c r="AH471" s="261" t="s">
        <v>3258</v>
      </c>
      <c r="AI471" s="249" t="s">
        <v>2253</v>
      </c>
    </row>
    <row r="472" spans="1:35" ht="15" customHeight="1" x14ac:dyDescent="0.3">
      <c r="A472" s="260">
        <v>520506</v>
      </c>
      <c r="B472" s="261" t="s">
        <v>1798</v>
      </c>
      <c r="C472" s="261" t="s">
        <v>65</v>
      </c>
      <c r="D472" s="261" t="s">
        <v>1799</v>
      </c>
      <c r="E472" s="261" t="s">
        <v>116</v>
      </c>
      <c r="F472" s="262">
        <v>36161</v>
      </c>
      <c r="G472" s="261" t="s">
        <v>136</v>
      </c>
      <c r="H472" s="261" t="s">
        <v>677</v>
      </c>
      <c r="I472" s="257" t="s">
        <v>553</v>
      </c>
      <c r="J472" s="261" t="s">
        <v>137</v>
      </c>
      <c r="K472" s="261" t="s">
        <v>3258</v>
      </c>
      <c r="L472" s="257"/>
      <c r="M472" s="261"/>
      <c r="N472" s="249">
        <v>2223</v>
      </c>
      <c r="O472" s="259">
        <v>45512</v>
      </c>
      <c r="P472" s="256">
        <v>16000</v>
      </c>
      <c r="Q472" s="261" t="s">
        <v>3258</v>
      </c>
      <c r="R472" s="261" t="s">
        <v>3916</v>
      </c>
      <c r="S472" s="261" t="s">
        <v>3259</v>
      </c>
      <c r="T472" s="261" t="s">
        <v>2951</v>
      </c>
      <c r="U472" s="261" t="s">
        <v>2259</v>
      </c>
      <c r="V472" s="261" t="s">
        <v>3258</v>
      </c>
      <c r="W472" s="261" t="s">
        <v>3258</v>
      </c>
      <c r="X472" s="261" t="s">
        <v>3258</v>
      </c>
      <c r="Y472" s="261" t="s">
        <v>3258</v>
      </c>
      <c r="Z472" s="261" t="s">
        <v>3258</v>
      </c>
      <c r="AA472" s="261" t="s">
        <v>3258</v>
      </c>
      <c r="AB472" s="261" t="s">
        <v>3258</v>
      </c>
      <c r="AC472" s="261" t="s">
        <v>3258</v>
      </c>
      <c r="AD472" s="261"/>
      <c r="AE472" s="245"/>
      <c r="AF472" s="261" t="s">
        <v>3258</v>
      </c>
      <c r="AG472" s="261" t="s">
        <v>3258</v>
      </c>
      <c r="AH472" s="261" t="s">
        <v>3258</v>
      </c>
      <c r="AI472" s="249"/>
    </row>
    <row r="473" spans="1:35" ht="15" customHeight="1" x14ac:dyDescent="0.3">
      <c r="A473" s="260">
        <v>520508</v>
      </c>
      <c r="B473" s="261" t="s">
        <v>1800</v>
      </c>
      <c r="C473" s="261" t="s">
        <v>1522</v>
      </c>
      <c r="D473" s="261" t="s">
        <v>1801</v>
      </c>
      <c r="E473" s="261" t="s">
        <v>116</v>
      </c>
      <c r="F473" s="262">
        <v>34700</v>
      </c>
      <c r="G473" s="261" t="s">
        <v>136</v>
      </c>
      <c r="H473" s="261" t="s">
        <v>677</v>
      </c>
      <c r="I473" s="257" t="s">
        <v>553</v>
      </c>
      <c r="J473" s="261" t="s">
        <v>724</v>
      </c>
      <c r="K473" s="261"/>
      <c r="M473" s="261"/>
      <c r="N473" s="249" t="s">
        <v>3258</v>
      </c>
      <c r="O473" s="259" t="s">
        <v>3258</v>
      </c>
      <c r="P473" s="256">
        <v>0</v>
      </c>
      <c r="Q473" s="261" t="s">
        <v>3258</v>
      </c>
      <c r="R473" s="261" t="s">
        <v>4716</v>
      </c>
      <c r="S473" s="261" t="s">
        <v>4717</v>
      </c>
      <c r="T473" s="261" t="s">
        <v>4718</v>
      </c>
      <c r="U473" s="261" t="s">
        <v>2259</v>
      </c>
      <c r="V473" s="261" t="s">
        <v>3258</v>
      </c>
      <c r="W473" s="261" t="s">
        <v>3258</v>
      </c>
      <c r="X473" s="261" t="s">
        <v>3258</v>
      </c>
      <c r="Y473" s="261" t="s">
        <v>3258</v>
      </c>
      <c r="Z473" s="261" t="s">
        <v>3258</v>
      </c>
      <c r="AA473" s="261" t="s">
        <v>3258</v>
      </c>
      <c r="AB473" s="261" t="s">
        <v>3258</v>
      </c>
      <c r="AC473" s="261" t="s">
        <v>3258</v>
      </c>
      <c r="AD473" s="261"/>
      <c r="AE473" s="245"/>
      <c r="AF473" s="261" t="s">
        <v>3258</v>
      </c>
      <c r="AG473" s="261" t="s">
        <v>3258</v>
      </c>
      <c r="AH473" s="261" t="s">
        <v>3258</v>
      </c>
      <c r="AI473" s="249"/>
    </row>
    <row r="474" spans="1:35" ht="15" customHeight="1" x14ac:dyDescent="0.3">
      <c r="A474" s="260">
        <v>520509</v>
      </c>
      <c r="B474" s="261" t="s">
        <v>1802</v>
      </c>
      <c r="C474" s="261" t="s">
        <v>364</v>
      </c>
      <c r="D474" s="261" t="s">
        <v>1803</v>
      </c>
      <c r="E474" s="261" t="s">
        <v>116</v>
      </c>
      <c r="F474" s="262">
        <v>35796</v>
      </c>
      <c r="G474" s="261" t="s">
        <v>2263</v>
      </c>
      <c r="H474" s="261" t="s">
        <v>677</v>
      </c>
      <c r="I474" s="257" t="s">
        <v>553</v>
      </c>
      <c r="J474" s="261" t="s">
        <v>139</v>
      </c>
      <c r="K474" s="261" t="s">
        <v>3258</v>
      </c>
      <c r="L474" s="257"/>
      <c r="M474" s="261"/>
      <c r="N474" s="249" t="s">
        <v>3258</v>
      </c>
      <c r="O474" s="259" t="s">
        <v>3258</v>
      </c>
      <c r="P474" s="256">
        <v>0</v>
      </c>
      <c r="Q474" s="261" t="s">
        <v>3258</v>
      </c>
      <c r="R474" s="261" t="s">
        <v>3736</v>
      </c>
      <c r="S474" s="261" t="s">
        <v>3737</v>
      </c>
      <c r="T474" s="261" t="s">
        <v>2952</v>
      </c>
      <c r="U474" s="261" t="s">
        <v>2953</v>
      </c>
      <c r="V474" s="261" t="s">
        <v>3258</v>
      </c>
      <c r="W474" s="261" t="s">
        <v>3258</v>
      </c>
      <c r="X474" s="261" t="s">
        <v>3258</v>
      </c>
      <c r="Y474" s="261" t="s">
        <v>3258</v>
      </c>
      <c r="Z474" s="261" t="s">
        <v>3258</v>
      </c>
      <c r="AA474" s="261" t="s">
        <v>3258</v>
      </c>
      <c r="AB474" s="261" t="s">
        <v>3258</v>
      </c>
      <c r="AC474" s="261" t="s">
        <v>3258</v>
      </c>
      <c r="AD474" s="261"/>
      <c r="AE474" s="245"/>
      <c r="AF474" s="261" t="s">
        <v>3258</v>
      </c>
      <c r="AG474" s="261" t="s">
        <v>3258</v>
      </c>
      <c r="AH474" s="261" t="s">
        <v>3258</v>
      </c>
      <c r="AI474" s="249" t="s">
        <v>2253</v>
      </c>
    </row>
    <row r="475" spans="1:35" ht="15" customHeight="1" x14ac:dyDescent="0.3">
      <c r="A475" s="260">
        <v>520531</v>
      </c>
      <c r="B475" s="261" t="s">
        <v>4719</v>
      </c>
      <c r="C475" s="261" t="s">
        <v>250</v>
      </c>
      <c r="D475" s="261" t="s">
        <v>450</v>
      </c>
      <c r="E475" s="261" t="s">
        <v>116</v>
      </c>
      <c r="F475" s="261" t="s">
        <v>3258</v>
      </c>
      <c r="G475" s="262"/>
      <c r="H475" s="261" t="s">
        <v>677</v>
      </c>
      <c r="I475" s="257" t="s">
        <v>553</v>
      </c>
      <c r="J475" s="261"/>
      <c r="K475" s="261"/>
      <c r="L475" s="260"/>
      <c r="M475" s="261"/>
      <c r="N475" s="249" t="s">
        <v>3258</v>
      </c>
      <c r="O475" s="259" t="s">
        <v>3258</v>
      </c>
      <c r="P475" s="256">
        <v>0</v>
      </c>
      <c r="Q475" s="249"/>
      <c r="R475" s="249"/>
      <c r="S475" s="249"/>
      <c r="T475" s="249"/>
      <c r="U475" s="249"/>
      <c r="V475" s="249"/>
      <c r="W475" s="249"/>
      <c r="X475" s="249"/>
      <c r="Y475" s="249"/>
      <c r="Z475" s="249"/>
      <c r="AA475" s="249"/>
      <c r="AB475" s="249"/>
      <c r="AC475" s="249"/>
      <c r="AD475" s="249"/>
      <c r="AE475" s="245"/>
      <c r="AF475" s="249"/>
      <c r="AG475" s="249"/>
      <c r="AH475" s="249"/>
      <c r="AI475" s="249"/>
    </row>
    <row r="476" spans="1:35" ht="15" customHeight="1" x14ac:dyDescent="0.3">
      <c r="A476" s="260">
        <v>520542</v>
      </c>
      <c r="B476" s="261" t="s">
        <v>1804</v>
      </c>
      <c r="C476" s="261" t="s">
        <v>266</v>
      </c>
      <c r="D476" s="261" t="s">
        <v>439</v>
      </c>
      <c r="E476" s="261" t="s">
        <v>116</v>
      </c>
      <c r="F476" s="262">
        <v>34729</v>
      </c>
      <c r="G476" s="261" t="s">
        <v>136</v>
      </c>
      <c r="H476" s="261" t="s">
        <v>677</v>
      </c>
      <c r="I476" s="257" t="s">
        <v>553</v>
      </c>
      <c r="J476" s="261" t="s">
        <v>137</v>
      </c>
      <c r="K476" s="261"/>
      <c r="M476" s="261"/>
      <c r="N476" s="249" t="s">
        <v>3258</v>
      </c>
      <c r="O476" s="259" t="s">
        <v>3258</v>
      </c>
      <c r="P476" s="256">
        <v>0</v>
      </c>
      <c r="Q476" s="261" t="s">
        <v>3258</v>
      </c>
      <c r="R476" s="261" t="s">
        <v>4188</v>
      </c>
      <c r="S476" s="261" t="s">
        <v>4189</v>
      </c>
      <c r="T476" s="261" t="s">
        <v>2428</v>
      </c>
      <c r="U476" s="261" t="s">
        <v>2259</v>
      </c>
      <c r="V476" s="261" t="s">
        <v>3258</v>
      </c>
      <c r="W476" s="261" t="s">
        <v>3258</v>
      </c>
      <c r="X476" s="261" t="s">
        <v>3258</v>
      </c>
      <c r="Y476" s="261" t="s">
        <v>3258</v>
      </c>
      <c r="Z476" s="261" t="s">
        <v>3258</v>
      </c>
      <c r="AA476" s="261" t="s">
        <v>3258</v>
      </c>
      <c r="AB476" s="261" t="s">
        <v>3258</v>
      </c>
      <c r="AC476" s="261" t="s">
        <v>3258</v>
      </c>
      <c r="AD476" s="261"/>
      <c r="AE476" s="246"/>
      <c r="AF476" s="261" t="s">
        <v>3258</v>
      </c>
      <c r="AG476" s="261" t="s">
        <v>3258</v>
      </c>
      <c r="AH476" s="261" t="s">
        <v>3258</v>
      </c>
      <c r="AI476" s="249"/>
    </row>
    <row r="477" spans="1:35" ht="15" customHeight="1" x14ac:dyDescent="0.3">
      <c r="A477" s="260">
        <v>520544</v>
      </c>
      <c r="B477" s="261" t="s">
        <v>1805</v>
      </c>
      <c r="C477" s="261" t="s">
        <v>1806</v>
      </c>
      <c r="D477" s="261" t="s">
        <v>442</v>
      </c>
      <c r="E477" s="261" t="s">
        <v>116</v>
      </c>
      <c r="F477" s="262">
        <v>35452</v>
      </c>
      <c r="G477" s="261" t="s">
        <v>2955</v>
      </c>
      <c r="H477" s="261" t="s">
        <v>677</v>
      </c>
      <c r="I477" s="257" t="s">
        <v>553</v>
      </c>
      <c r="J477" s="261" t="s">
        <v>139</v>
      </c>
      <c r="K477" s="261" t="s">
        <v>3258</v>
      </c>
      <c r="L477" s="257"/>
      <c r="M477" s="261"/>
      <c r="N477" s="249" t="s">
        <v>3258</v>
      </c>
      <c r="O477" s="259" t="s">
        <v>3258</v>
      </c>
      <c r="P477" s="256">
        <v>0</v>
      </c>
      <c r="Q477" s="261" t="s">
        <v>3258</v>
      </c>
      <c r="R477" s="261" t="s">
        <v>3739</v>
      </c>
      <c r="S477" s="261" t="s">
        <v>3740</v>
      </c>
      <c r="T477" s="261" t="s">
        <v>2623</v>
      </c>
      <c r="U477" s="261" t="s">
        <v>2956</v>
      </c>
      <c r="V477" s="261" t="s">
        <v>3258</v>
      </c>
      <c r="W477" s="261" t="s">
        <v>3258</v>
      </c>
      <c r="X477" s="261" t="s">
        <v>3258</v>
      </c>
      <c r="Y477" s="261" t="s">
        <v>3258</v>
      </c>
      <c r="Z477" s="261" t="s">
        <v>3258</v>
      </c>
      <c r="AA477" s="261" t="s">
        <v>3258</v>
      </c>
      <c r="AB477" s="261" t="s">
        <v>3258</v>
      </c>
      <c r="AC477" s="261" t="s">
        <v>3258</v>
      </c>
      <c r="AD477" s="261"/>
      <c r="AE477" s="245"/>
      <c r="AF477" s="261" t="s">
        <v>3258</v>
      </c>
      <c r="AG477" s="261" t="s">
        <v>3258</v>
      </c>
      <c r="AH477" s="261" t="s">
        <v>3258</v>
      </c>
      <c r="AI477" s="249"/>
    </row>
    <row r="478" spans="1:35" ht="15" customHeight="1" x14ac:dyDescent="0.3">
      <c r="A478" s="260">
        <v>520577</v>
      </c>
      <c r="B478" s="261" t="s">
        <v>1807</v>
      </c>
      <c r="C478" s="261" t="s">
        <v>613</v>
      </c>
      <c r="D478" s="261" t="s">
        <v>1808</v>
      </c>
      <c r="E478" s="261" t="s">
        <v>2275</v>
      </c>
      <c r="F478" s="262">
        <v>28062</v>
      </c>
      <c r="G478" s="261" t="s">
        <v>2903</v>
      </c>
      <c r="H478" s="261" t="s">
        <v>677</v>
      </c>
      <c r="I478" s="257" t="s">
        <v>553</v>
      </c>
      <c r="J478" s="261" t="s">
        <v>139</v>
      </c>
      <c r="K478" s="261" t="s">
        <v>3258</v>
      </c>
      <c r="L478" s="257"/>
      <c r="M478" s="261"/>
      <c r="N478" s="249" t="s">
        <v>3258</v>
      </c>
      <c r="O478" s="259" t="s">
        <v>3258</v>
      </c>
      <c r="P478" s="256">
        <v>0</v>
      </c>
      <c r="Q478" s="261" t="s">
        <v>3258</v>
      </c>
      <c r="R478" s="261" t="s">
        <v>3287</v>
      </c>
      <c r="S478" s="261" t="s">
        <v>3288</v>
      </c>
      <c r="T478" s="261" t="s">
        <v>2957</v>
      </c>
      <c r="U478" s="261" t="s">
        <v>2958</v>
      </c>
      <c r="V478" s="261" t="s">
        <v>3258</v>
      </c>
      <c r="W478" s="261" t="s">
        <v>3258</v>
      </c>
      <c r="X478" s="261" t="s">
        <v>3258</v>
      </c>
      <c r="Y478" s="261" t="s">
        <v>3258</v>
      </c>
      <c r="Z478" s="261" t="s">
        <v>3258</v>
      </c>
      <c r="AA478" s="261" t="s">
        <v>3258</v>
      </c>
      <c r="AB478" s="261" t="s">
        <v>3258</v>
      </c>
      <c r="AC478" s="261" t="s">
        <v>3258</v>
      </c>
      <c r="AD478" s="261"/>
      <c r="AE478" s="245"/>
      <c r="AF478" s="261" t="s">
        <v>3258</v>
      </c>
      <c r="AG478" s="261" t="s">
        <v>3258</v>
      </c>
      <c r="AH478" s="261" t="s">
        <v>3258</v>
      </c>
      <c r="AI478" s="249"/>
    </row>
    <row r="479" spans="1:35" ht="15" customHeight="1" x14ac:dyDescent="0.3">
      <c r="A479" s="260">
        <v>520622</v>
      </c>
      <c r="B479" s="261" t="s">
        <v>1207</v>
      </c>
      <c r="C479" s="261" t="s">
        <v>1208</v>
      </c>
      <c r="D479" s="261" t="s">
        <v>474</v>
      </c>
      <c r="E479" s="261" t="s">
        <v>116</v>
      </c>
      <c r="F479" s="262">
        <v>33972</v>
      </c>
      <c r="G479" s="261" t="s">
        <v>145</v>
      </c>
      <c r="H479" s="261" t="s">
        <v>677</v>
      </c>
      <c r="I479" s="257" t="s">
        <v>553</v>
      </c>
      <c r="J479" s="261" t="s">
        <v>137</v>
      </c>
      <c r="K479" s="261"/>
      <c r="M479" s="261"/>
      <c r="N479" s="249" t="s">
        <v>3258</v>
      </c>
      <c r="O479" s="259" t="s">
        <v>3258</v>
      </c>
      <c r="P479" s="256">
        <v>0</v>
      </c>
      <c r="Q479" s="261" t="s">
        <v>3258</v>
      </c>
      <c r="R479" s="261" t="s">
        <v>4720</v>
      </c>
      <c r="S479" s="261" t="s">
        <v>4721</v>
      </c>
      <c r="T479" s="261" t="s">
        <v>2929</v>
      </c>
      <c r="U479" s="261" t="s">
        <v>2370</v>
      </c>
      <c r="V479" s="261"/>
      <c r="W479" s="261"/>
      <c r="X479" s="261"/>
      <c r="Y479" s="261"/>
      <c r="Z479" s="261"/>
      <c r="AA479" s="261"/>
      <c r="AB479" s="261"/>
      <c r="AC479" s="261"/>
      <c r="AD479" s="261"/>
      <c r="AE479" s="246"/>
      <c r="AF479" s="261"/>
      <c r="AG479" s="261"/>
      <c r="AH479" s="261"/>
      <c r="AI479" s="249"/>
    </row>
    <row r="480" spans="1:35" ht="15" customHeight="1" x14ac:dyDescent="0.3">
      <c r="A480" s="260">
        <v>520624</v>
      </c>
      <c r="B480" s="261" t="s">
        <v>1809</v>
      </c>
      <c r="C480" s="261" t="s">
        <v>1673</v>
      </c>
      <c r="D480" s="261" t="s">
        <v>468</v>
      </c>
      <c r="E480" s="261" t="s">
        <v>116</v>
      </c>
      <c r="F480" s="262">
        <v>35750</v>
      </c>
      <c r="G480" s="261" t="s">
        <v>2959</v>
      </c>
      <c r="H480" s="261" t="s">
        <v>677</v>
      </c>
      <c r="I480" s="257" t="s">
        <v>553</v>
      </c>
      <c r="J480" s="261" t="s">
        <v>139</v>
      </c>
      <c r="K480" s="261"/>
      <c r="M480" s="261"/>
      <c r="N480" s="249" t="s">
        <v>3258</v>
      </c>
      <c r="O480" s="259" t="s">
        <v>3258</v>
      </c>
      <c r="P480" s="256">
        <v>0</v>
      </c>
      <c r="Q480" s="261" t="s">
        <v>3258</v>
      </c>
      <c r="R480" s="261" t="s">
        <v>3741</v>
      </c>
      <c r="S480" s="261" t="s">
        <v>3742</v>
      </c>
      <c r="T480" s="261" t="s">
        <v>2960</v>
      </c>
      <c r="U480" s="261" t="s">
        <v>2313</v>
      </c>
      <c r="V480" s="261" t="s">
        <v>3258</v>
      </c>
      <c r="W480" s="261" t="s">
        <v>3258</v>
      </c>
      <c r="X480" s="261" t="s">
        <v>3258</v>
      </c>
      <c r="Y480" s="261" t="s">
        <v>3258</v>
      </c>
      <c r="Z480" s="261" t="s">
        <v>3258</v>
      </c>
      <c r="AA480" s="261" t="s">
        <v>3258</v>
      </c>
      <c r="AB480" s="261" t="s">
        <v>3258</v>
      </c>
      <c r="AC480" s="261" t="s">
        <v>3258</v>
      </c>
      <c r="AD480" s="261"/>
      <c r="AE480" s="246"/>
      <c r="AF480" s="261" t="s">
        <v>3258</v>
      </c>
      <c r="AG480" s="261" t="s">
        <v>3258</v>
      </c>
      <c r="AH480" s="261" t="s">
        <v>3258</v>
      </c>
      <c r="AI480" s="249" t="s">
        <v>2253</v>
      </c>
    </row>
    <row r="481" spans="1:35" ht="15" customHeight="1" x14ac:dyDescent="0.3">
      <c r="A481" s="255">
        <v>520625</v>
      </c>
      <c r="B481" s="256" t="s">
        <v>838</v>
      </c>
      <c r="C481" s="256" t="s">
        <v>94</v>
      </c>
      <c r="D481" s="256" t="s">
        <v>781</v>
      </c>
      <c r="E481" s="256" t="s">
        <v>116</v>
      </c>
      <c r="F481" s="256" t="s">
        <v>5117</v>
      </c>
      <c r="G481" s="256" t="s">
        <v>2961</v>
      </c>
      <c r="H481" s="256" t="s">
        <v>677</v>
      </c>
      <c r="I481" s="257" t="s">
        <v>553</v>
      </c>
      <c r="J481" s="256" t="s">
        <v>139</v>
      </c>
      <c r="K481" s="256" t="s">
        <v>5115</v>
      </c>
      <c r="L481" s="258" t="s">
        <v>138</v>
      </c>
      <c r="M481" s="249"/>
      <c r="N481" s="249" t="s">
        <v>3258</v>
      </c>
      <c r="O481" s="259" t="s">
        <v>3258</v>
      </c>
      <c r="P481" s="256">
        <v>0</v>
      </c>
      <c r="Q481" s="256" t="s">
        <v>3258</v>
      </c>
      <c r="R481" s="256" t="s">
        <v>3743</v>
      </c>
      <c r="S481" s="256" t="s">
        <v>3744</v>
      </c>
      <c r="T481" s="256" t="s">
        <v>2480</v>
      </c>
      <c r="U481" s="256" t="s">
        <v>2306</v>
      </c>
      <c r="V481" s="256" t="s">
        <v>3258</v>
      </c>
      <c r="W481" s="256" t="s">
        <v>3258</v>
      </c>
      <c r="X481" s="256" t="s">
        <v>3258</v>
      </c>
      <c r="Y481" s="256" t="s">
        <v>3258</v>
      </c>
      <c r="Z481" s="256" t="s">
        <v>3258</v>
      </c>
      <c r="AA481" s="256" t="s">
        <v>3258</v>
      </c>
      <c r="AB481" s="256" t="s">
        <v>3258</v>
      </c>
      <c r="AC481" s="256" t="s">
        <v>3258</v>
      </c>
      <c r="AD481" s="256"/>
      <c r="AE481" s="245"/>
      <c r="AF481" s="256" t="s">
        <v>3258</v>
      </c>
      <c r="AG481" s="256" t="s">
        <v>2253</v>
      </c>
      <c r="AH481" s="256" t="s">
        <v>2253</v>
      </c>
      <c r="AI481" s="249" t="s">
        <v>2253</v>
      </c>
    </row>
    <row r="482" spans="1:35" ht="15" customHeight="1" x14ac:dyDescent="0.3">
      <c r="A482" s="255">
        <v>520630</v>
      </c>
      <c r="B482" s="256" t="s">
        <v>1209</v>
      </c>
      <c r="C482" s="256" t="s">
        <v>580</v>
      </c>
      <c r="D482" s="256" t="s">
        <v>1210</v>
      </c>
      <c r="E482" s="256" t="s">
        <v>116</v>
      </c>
      <c r="F482" s="256" t="s">
        <v>5135</v>
      </c>
      <c r="G482" s="256" t="s">
        <v>136</v>
      </c>
      <c r="H482" s="256" t="s">
        <v>677</v>
      </c>
      <c r="I482" s="257" t="s">
        <v>553</v>
      </c>
      <c r="J482" s="256" t="s">
        <v>139</v>
      </c>
      <c r="K482" s="256" t="s">
        <v>5057</v>
      </c>
      <c r="L482" s="258" t="s">
        <v>136</v>
      </c>
      <c r="M482" s="249"/>
      <c r="N482" s="249" t="s">
        <v>3258</v>
      </c>
      <c r="O482" s="259" t="s">
        <v>3258</v>
      </c>
      <c r="P482" s="256">
        <v>0</v>
      </c>
      <c r="Q482" s="256" t="s">
        <v>3258</v>
      </c>
      <c r="R482" s="256" t="s">
        <v>4722</v>
      </c>
      <c r="S482" s="256" t="s">
        <v>3273</v>
      </c>
      <c r="T482" s="256" t="s">
        <v>4720</v>
      </c>
      <c r="U482" s="256" t="s">
        <v>2306</v>
      </c>
      <c r="V482" s="256" t="s">
        <v>3258</v>
      </c>
      <c r="W482" s="256" t="s">
        <v>3258</v>
      </c>
      <c r="X482" s="256" t="s">
        <v>3258</v>
      </c>
      <c r="Y482" s="256" t="s">
        <v>3258</v>
      </c>
      <c r="Z482" s="256" t="s">
        <v>3258</v>
      </c>
      <c r="AA482" s="256" t="s">
        <v>3258</v>
      </c>
      <c r="AB482" s="256" t="s">
        <v>3258</v>
      </c>
      <c r="AC482" s="256" t="s">
        <v>3258</v>
      </c>
      <c r="AD482" s="256"/>
      <c r="AE482" s="245"/>
      <c r="AF482" s="256" t="s">
        <v>3258</v>
      </c>
      <c r="AG482" s="256" t="s">
        <v>2253</v>
      </c>
      <c r="AH482" s="256" t="s">
        <v>2253</v>
      </c>
      <c r="AI482" s="249" t="s">
        <v>2253</v>
      </c>
    </row>
    <row r="483" spans="1:35" ht="15" customHeight="1" x14ac:dyDescent="0.3">
      <c r="A483" s="255">
        <v>520661</v>
      </c>
      <c r="B483" s="256" t="s">
        <v>975</v>
      </c>
      <c r="C483" s="256" t="s">
        <v>656</v>
      </c>
      <c r="D483" s="256" t="s">
        <v>414</v>
      </c>
      <c r="E483" s="256" t="s">
        <v>116</v>
      </c>
      <c r="F483" s="256" t="s">
        <v>5142</v>
      </c>
      <c r="G483" s="256" t="s">
        <v>2335</v>
      </c>
      <c r="H483" s="256" t="s">
        <v>677</v>
      </c>
      <c r="I483" s="257" t="s">
        <v>553</v>
      </c>
      <c r="J483" s="256" t="s">
        <v>139</v>
      </c>
      <c r="K483" s="256" t="s">
        <v>5143</v>
      </c>
      <c r="L483" s="258" t="s">
        <v>138</v>
      </c>
      <c r="M483" s="249"/>
      <c r="N483" s="249" t="s">
        <v>3258</v>
      </c>
      <c r="O483" s="259" t="s">
        <v>3258</v>
      </c>
      <c r="P483" s="256">
        <v>0</v>
      </c>
      <c r="Q483" s="256" t="s">
        <v>3258</v>
      </c>
      <c r="R483" s="256" t="s">
        <v>4723</v>
      </c>
      <c r="S483" s="256" t="s">
        <v>4724</v>
      </c>
      <c r="T483" s="256" t="s">
        <v>2289</v>
      </c>
      <c r="U483" s="256" t="s">
        <v>2494</v>
      </c>
      <c r="V483" s="256" t="s">
        <v>3258</v>
      </c>
      <c r="W483" s="256" t="s">
        <v>3258</v>
      </c>
      <c r="X483" s="256" t="s">
        <v>3258</v>
      </c>
      <c r="Y483" s="256" t="s">
        <v>3258</v>
      </c>
      <c r="Z483" s="256" t="s">
        <v>3258</v>
      </c>
      <c r="AA483" s="256" t="s">
        <v>3258</v>
      </c>
      <c r="AB483" s="256" t="s">
        <v>2253</v>
      </c>
      <c r="AC483" s="256" t="s">
        <v>3258</v>
      </c>
      <c r="AD483" s="256"/>
      <c r="AE483" s="245"/>
      <c r="AF483" s="256" t="s">
        <v>3258</v>
      </c>
      <c r="AG483" s="256" t="s">
        <v>2253</v>
      </c>
      <c r="AH483" s="256" t="s">
        <v>2253</v>
      </c>
      <c r="AI483" s="249" t="s">
        <v>2253</v>
      </c>
    </row>
    <row r="484" spans="1:35" ht="15" customHeight="1" x14ac:dyDescent="0.3">
      <c r="A484" s="260">
        <v>520717</v>
      </c>
      <c r="B484" s="261" t="s">
        <v>5431</v>
      </c>
      <c r="C484" s="261" t="s">
        <v>5432</v>
      </c>
      <c r="D484" s="261" t="s">
        <v>5433</v>
      </c>
      <c r="E484" s="261" t="s">
        <v>116</v>
      </c>
      <c r="F484" s="262">
        <v>32642</v>
      </c>
      <c r="G484" s="261" t="s">
        <v>2380</v>
      </c>
      <c r="H484" s="261" t="s">
        <v>677</v>
      </c>
      <c r="I484" s="257" t="s">
        <v>554</v>
      </c>
      <c r="J484" s="261" t="s">
        <v>724</v>
      </c>
      <c r="K484" s="261"/>
      <c r="M484" s="261"/>
      <c r="N484" s="249" t="s">
        <v>3258</v>
      </c>
      <c r="O484" s="259" t="s">
        <v>3258</v>
      </c>
      <c r="P484" s="256">
        <v>0</v>
      </c>
      <c r="Q484" s="261" t="s">
        <v>3258</v>
      </c>
      <c r="R484" s="261" t="s">
        <v>5434</v>
      </c>
      <c r="S484" s="261" t="s">
        <v>3882</v>
      </c>
      <c r="T484" s="261" t="s">
        <v>5435</v>
      </c>
      <c r="U484" s="261" t="s">
        <v>2327</v>
      </c>
      <c r="V484" s="261" t="s">
        <v>3258</v>
      </c>
      <c r="W484" s="261" t="s">
        <v>3258</v>
      </c>
      <c r="X484" s="261" t="s">
        <v>3258</v>
      </c>
      <c r="Y484" s="261" t="s">
        <v>3258</v>
      </c>
      <c r="Z484" s="261" t="s">
        <v>3258</v>
      </c>
      <c r="AA484" s="261" t="s">
        <v>3258</v>
      </c>
      <c r="AB484" s="261" t="s">
        <v>3258</v>
      </c>
      <c r="AC484" s="261" t="s">
        <v>5212</v>
      </c>
      <c r="AD484" s="261"/>
      <c r="AE484" s="245"/>
      <c r="AF484" s="261" t="s">
        <v>3258</v>
      </c>
      <c r="AG484" s="261" t="s">
        <v>3258</v>
      </c>
      <c r="AH484" s="261" t="s">
        <v>3258</v>
      </c>
      <c r="AI484" s="249"/>
    </row>
    <row r="485" spans="1:35" ht="15" customHeight="1" x14ac:dyDescent="0.3">
      <c r="A485" s="260">
        <v>520720</v>
      </c>
      <c r="B485" s="261" t="s">
        <v>1810</v>
      </c>
      <c r="C485" s="261" t="s">
        <v>65</v>
      </c>
      <c r="D485" s="261" t="s">
        <v>1811</v>
      </c>
      <c r="E485" s="261" t="s">
        <v>116</v>
      </c>
      <c r="F485" s="262">
        <v>36180</v>
      </c>
      <c r="G485" s="261" t="s">
        <v>2962</v>
      </c>
      <c r="H485" s="261" t="s">
        <v>677</v>
      </c>
      <c r="I485" s="257" t="s">
        <v>553</v>
      </c>
      <c r="J485" s="261" t="s">
        <v>139</v>
      </c>
      <c r="K485" s="261" t="s">
        <v>3258</v>
      </c>
      <c r="L485" s="257"/>
      <c r="M485" s="261"/>
      <c r="N485" s="249" t="s">
        <v>3258</v>
      </c>
      <c r="O485" s="259" t="s">
        <v>3258</v>
      </c>
      <c r="P485" s="256">
        <v>0</v>
      </c>
      <c r="Q485" s="261" t="s">
        <v>3258</v>
      </c>
      <c r="R485" s="261" t="s">
        <v>3745</v>
      </c>
      <c r="S485" s="261" t="s">
        <v>3259</v>
      </c>
      <c r="T485" s="261" t="s">
        <v>2963</v>
      </c>
      <c r="U485" s="261" t="s">
        <v>2351</v>
      </c>
      <c r="V485" s="261" t="s">
        <v>3258</v>
      </c>
      <c r="W485" s="261" t="s">
        <v>3258</v>
      </c>
      <c r="X485" s="261" t="s">
        <v>3258</v>
      </c>
      <c r="Y485" s="261" t="s">
        <v>3258</v>
      </c>
      <c r="Z485" s="261" t="s">
        <v>3258</v>
      </c>
      <c r="AA485" s="261" t="s">
        <v>3258</v>
      </c>
      <c r="AB485" s="261" t="s">
        <v>3258</v>
      </c>
      <c r="AC485" s="261" t="s">
        <v>3258</v>
      </c>
      <c r="AD485" s="261"/>
      <c r="AE485" s="246"/>
      <c r="AF485" s="261" t="s">
        <v>3258</v>
      </c>
      <c r="AG485" s="261" t="s">
        <v>3258</v>
      </c>
      <c r="AH485" s="261" t="s">
        <v>3258</v>
      </c>
      <c r="AI485" s="249"/>
    </row>
    <row r="486" spans="1:35" ht="15" customHeight="1" x14ac:dyDescent="0.3">
      <c r="A486" s="255">
        <v>520740</v>
      </c>
      <c r="B486" s="256" t="s">
        <v>1211</v>
      </c>
      <c r="C486" s="256" t="s">
        <v>848</v>
      </c>
      <c r="D486" s="256" t="s">
        <v>456</v>
      </c>
      <c r="E486" s="256" t="s">
        <v>116</v>
      </c>
      <c r="F486" s="256" t="s">
        <v>5114</v>
      </c>
      <c r="G486" s="256" t="s">
        <v>136</v>
      </c>
      <c r="H486" s="256" t="s">
        <v>677</v>
      </c>
      <c r="I486" s="257" t="s">
        <v>553</v>
      </c>
      <c r="J486" s="256" t="s">
        <v>724</v>
      </c>
      <c r="K486" s="256" t="s">
        <v>5120</v>
      </c>
      <c r="L486" s="258" t="s">
        <v>136</v>
      </c>
      <c r="M486" s="249"/>
      <c r="N486" s="249" t="s">
        <v>3258</v>
      </c>
      <c r="O486" s="259" t="s">
        <v>3258</v>
      </c>
      <c r="P486" s="256">
        <v>0</v>
      </c>
      <c r="Q486" s="256" t="s">
        <v>3258</v>
      </c>
      <c r="R486" s="256" t="s">
        <v>4725</v>
      </c>
      <c r="S486" s="256" t="s">
        <v>3357</v>
      </c>
      <c r="T486" s="256" t="s">
        <v>2390</v>
      </c>
      <c r="U486" s="256" t="s">
        <v>2259</v>
      </c>
      <c r="V486" s="256" t="s">
        <v>3258</v>
      </c>
      <c r="W486" s="256" t="s">
        <v>3258</v>
      </c>
      <c r="X486" s="256" t="s">
        <v>3258</v>
      </c>
      <c r="Y486" s="256" t="s">
        <v>3258</v>
      </c>
      <c r="Z486" s="256" t="s">
        <v>3258</v>
      </c>
      <c r="AA486" s="256" t="s">
        <v>3258</v>
      </c>
      <c r="AB486" s="256" t="s">
        <v>3258</v>
      </c>
      <c r="AC486" s="261" t="s">
        <v>5212</v>
      </c>
      <c r="AD486" s="261"/>
      <c r="AE486" s="245"/>
      <c r="AF486" s="256" t="s">
        <v>3258</v>
      </c>
      <c r="AG486" s="256" t="s">
        <v>3258</v>
      </c>
      <c r="AH486" s="256" t="s">
        <v>2253</v>
      </c>
      <c r="AI486" s="249"/>
    </row>
    <row r="487" spans="1:35" ht="15" customHeight="1" x14ac:dyDescent="0.3">
      <c r="A487" s="260">
        <v>520742</v>
      </c>
      <c r="B487" s="261" t="s">
        <v>839</v>
      </c>
      <c r="C487" s="261" t="s">
        <v>578</v>
      </c>
      <c r="D487" s="261" t="s">
        <v>450</v>
      </c>
      <c r="E487" s="261" t="s">
        <v>116</v>
      </c>
      <c r="F487" s="262">
        <v>32649</v>
      </c>
      <c r="G487" s="261" t="s">
        <v>2356</v>
      </c>
      <c r="H487" s="261" t="s">
        <v>677</v>
      </c>
      <c r="I487" s="257" t="s">
        <v>553</v>
      </c>
      <c r="J487" s="261" t="s">
        <v>139</v>
      </c>
      <c r="K487" s="261" t="s">
        <v>3258</v>
      </c>
      <c r="L487" s="257"/>
      <c r="M487" s="261"/>
      <c r="N487" s="249" t="s">
        <v>3258</v>
      </c>
      <c r="O487" s="259" t="s">
        <v>3258</v>
      </c>
      <c r="P487" s="256">
        <v>0</v>
      </c>
      <c r="Q487" s="261" t="s">
        <v>3258</v>
      </c>
      <c r="R487" s="261" t="s">
        <v>4726</v>
      </c>
      <c r="S487" s="261" t="s">
        <v>3259</v>
      </c>
      <c r="T487" s="261" t="s">
        <v>2964</v>
      </c>
      <c r="U487" s="261" t="s">
        <v>2360</v>
      </c>
      <c r="V487" s="261" t="s">
        <v>3258</v>
      </c>
      <c r="W487" s="261" t="s">
        <v>3258</v>
      </c>
      <c r="X487" s="261" t="s">
        <v>3258</v>
      </c>
      <c r="Y487" s="261" t="s">
        <v>3258</v>
      </c>
      <c r="Z487" s="261" t="s">
        <v>3258</v>
      </c>
      <c r="AA487" s="261" t="s">
        <v>3258</v>
      </c>
      <c r="AB487" s="261" t="s">
        <v>3258</v>
      </c>
      <c r="AC487" s="261" t="s">
        <v>3258</v>
      </c>
      <c r="AD487" s="261"/>
      <c r="AE487" s="245"/>
      <c r="AF487" s="261" t="s">
        <v>3258</v>
      </c>
      <c r="AG487" s="261" t="s">
        <v>3258</v>
      </c>
      <c r="AH487" s="261" t="s">
        <v>3258</v>
      </c>
      <c r="AI487" s="249"/>
    </row>
    <row r="488" spans="1:35" ht="15" customHeight="1" x14ac:dyDescent="0.3">
      <c r="A488" s="260">
        <v>520747</v>
      </c>
      <c r="B488" s="261" t="s">
        <v>1212</v>
      </c>
      <c r="C488" s="261" t="s">
        <v>94</v>
      </c>
      <c r="D488" s="261" t="s">
        <v>540</v>
      </c>
      <c r="E488" s="261" t="s">
        <v>116</v>
      </c>
      <c r="F488" s="262">
        <v>33970</v>
      </c>
      <c r="G488" s="261" t="s">
        <v>154</v>
      </c>
      <c r="H488" s="261" t="s">
        <v>677</v>
      </c>
      <c r="I488" s="257" t="s">
        <v>553</v>
      </c>
      <c r="J488" s="261" t="s">
        <v>139</v>
      </c>
      <c r="K488" s="261"/>
      <c r="M488" s="261"/>
      <c r="N488" s="249">
        <v>2180</v>
      </c>
      <c r="O488" s="259">
        <v>45511</v>
      </c>
      <c r="P488" s="256">
        <v>105000</v>
      </c>
      <c r="Q488" s="261" t="s">
        <v>3258</v>
      </c>
      <c r="R488" s="261" t="s">
        <v>3746</v>
      </c>
      <c r="S488" s="261" t="s">
        <v>3505</v>
      </c>
      <c r="T488" s="261" t="s">
        <v>2362</v>
      </c>
      <c r="U488" s="261" t="s">
        <v>2965</v>
      </c>
      <c r="V488" s="261"/>
      <c r="W488" s="261"/>
      <c r="X488" s="261"/>
      <c r="Y488" s="261"/>
      <c r="Z488" s="261"/>
      <c r="AA488" s="261"/>
      <c r="AB488" s="261"/>
      <c r="AC488" s="261"/>
      <c r="AD488" s="261"/>
      <c r="AE488" s="245"/>
      <c r="AF488" s="261"/>
      <c r="AG488" s="261"/>
      <c r="AH488" s="261"/>
      <c r="AI488" s="249"/>
    </row>
    <row r="489" spans="1:35" ht="15" customHeight="1" x14ac:dyDescent="0.3">
      <c r="A489" s="260">
        <v>520751</v>
      </c>
      <c r="B489" s="261" t="s">
        <v>5436</v>
      </c>
      <c r="C489" s="261" t="s">
        <v>5437</v>
      </c>
      <c r="D489" s="261" t="s">
        <v>5438</v>
      </c>
      <c r="E489" s="261" t="s">
        <v>116</v>
      </c>
      <c r="F489" s="262">
        <v>36161</v>
      </c>
      <c r="G489" s="261" t="s">
        <v>2366</v>
      </c>
      <c r="H489" s="261" t="s">
        <v>677</v>
      </c>
      <c r="I489" s="257" t="s">
        <v>554</v>
      </c>
      <c r="J489" s="261" t="s">
        <v>137</v>
      </c>
      <c r="K489" s="261" t="s">
        <v>3258</v>
      </c>
      <c r="L489" s="257"/>
      <c r="M489" s="261"/>
      <c r="N489" s="249" t="s">
        <v>3258</v>
      </c>
      <c r="O489" s="259" t="s">
        <v>3258</v>
      </c>
      <c r="P489" s="256">
        <v>0</v>
      </c>
      <c r="Q489" s="261" t="s">
        <v>3258</v>
      </c>
      <c r="R489" s="261" t="s">
        <v>5439</v>
      </c>
      <c r="S489" s="261" t="s">
        <v>5440</v>
      </c>
      <c r="T489" s="261" t="s">
        <v>2762</v>
      </c>
      <c r="U489" s="261" t="s">
        <v>2259</v>
      </c>
      <c r="V489" s="261" t="s">
        <v>3258</v>
      </c>
      <c r="W489" s="261" t="s">
        <v>3258</v>
      </c>
      <c r="X489" s="261" t="s">
        <v>3258</v>
      </c>
      <c r="Y489" s="261" t="s">
        <v>3258</v>
      </c>
      <c r="Z489" s="261" t="s">
        <v>3258</v>
      </c>
      <c r="AA489" s="261" t="s">
        <v>3258</v>
      </c>
      <c r="AB489" s="261" t="s">
        <v>3258</v>
      </c>
      <c r="AC489" s="261" t="s">
        <v>3258</v>
      </c>
      <c r="AD489" s="261"/>
      <c r="AE489" s="245"/>
      <c r="AF489" s="261" t="s">
        <v>3258</v>
      </c>
      <c r="AG489" s="261" t="s">
        <v>3258</v>
      </c>
      <c r="AH489" s="261" t="s">
        <v>3258</v>
      </c>
      <c r="AI489" s="249"/>
    </row>
    <row r="490" spans="1:35" ht="15" customHeight="1" x14ac:dyDescent="0.3">
      <c r="A490" s="260">
        <v>520756</v>
      </c>
      <c r="B490" s="261" t="s">
        <v>840</v>
      </c>
      <c r="C490" s="261" t="s">
        <v>832</v>
      </c>
      <c r="D490" s="261" t="s">
        <v>790</v>
      </c>
      <c r="E490" s="261" t="s">
        <v>116</v>
      </c>
      <c r="F490" s="262">
        <v>35511</v>
      </c>
      <c r="G490" s="261" t="s">
        <v>2966</v>
      </c>
      <c r="H490" s="261" t="s">
        <v>677</v>
      </c>
      <c r="I490" s="257" t="s">
        <v>553</v>
      </c>
      <c r="J490" s="249" t="s">
        <v>724</v>
      </c>
      <c r="K490" s="261" t="s">
        <v>3258</v>
      </c>
      <c r="L490" s="257"/>
      <c r="M490" s="261"/>
      <c r="N490" s="249" t="s">
        <v>3258</v>
      </c>
      <c r="O490" s="259" t="s">
        <v>3258</v>
      </c>
      <c r="P490" s="256">
        <v>0</v>
      </c>
      <c r="Q490" s="261" t="s">
        <v>3258</v>
      </c>
      <c r="R490" s="261" t="s">
        <v>4727</v>
      </c>
      <c r="S490" s="261" t="s">
        <v>3313</v>
      </c>
      <c r="T490" s="261" t="s">
        <v>4728</v>
      </c>
      <c r="U490" s="261" t="s">
        <v>2344</v>
      </c>
      <c r="V490" s="261" t="s">
        <v>3258</v>
      </c>
      <c r="W490" s="261" t="s">
        <v>3258</v>
      </c>
      <c r="X490" s="261" t="s">
        <v>3258</v>
      </c>
      <c r="Y490" s="261" t="s">
        <v>3258</v>
      </c>
      <c r="Z490" s="261" t="s">
        <v>3258</v>
      </c>
      <c r="AA490" s="261" t="s">
        <v>3258</v>
      </c>
      <c r="AB490" s="261" t="s">
        <v>3258</v>
      </c>
      <c r="AC490" s="261" t="s">
        <v>3258</v>
      </c>
      <c r="AD490" s="261"/>
      <c r="AE490" s="246"/>
      <c r="AF490" s="261" t="s">
        <v>3258</v>
      </c>
      <c r="AG490" s="261" t="s">
        <v>3258</v>
      </c>
      <c r="AH490" s="261" t="s">
        <v>3258</v>
      </c>
      <c r="AI490" s="249"/>
    </row>
    <row r="491" spans="1:35" ht="15" customHeight="1" x14ac:dyDescent="0.3">
      <c r="A491" s="260">
        <v>520769</v>
      </c>
      <c r="B491" s="261" t="s">
        <v>2178</v>
      </c>
      <c r="C491" s="261" t="s">
        <v>1361</v>
      </c>
      <c r="D491" s="261" t="s">
        <v>841</v>
      </c>
      <c r="E491" s="261" t="s">
        <v>116</v>
      </c>
      <c r="F491" s="262">
        <v>35955</v>
      </c>
      <c r="G491" s="261" t="s">
        <v>136</v>
      </c>
      <c r="H491" s="261" t="s">
        <v>677</v>
      </c>
      <c r="I491" s="257" t="s">
        <v>553</v>
      </c>
      <c r="J491" s="261" t="s">
        <v>724</v>
      </c>
      <c r="K491" s="260">
        <v>2016</v>
      </c>
      <c r="M491" s="261"/>
      <c r="N491" s="249" t="s">
        <v>3258</v>
      </c>
      <c r="O491" s="259" t="s">
        <v>3258</v>
      </c>
      <c r="P491" s="256">
        <v>0</v>
      </c>
      <c r="Q491" s="261" t="s">
        <v>3258</v>
      </c>
      <c r="R491" s="261" t="s">
        <v>4335</v>
      </c>
      <c r="S491" s="261" t="s">
        <v>3571</v>
      </c>
      <c r="T491" s="261" t="s">
        <v>2282</v>
      </c>
      <c r="U491" s="261" t="s">
        <v>2259</v>
      </c>
      <c r="V491" s="261" t="s">
        <v>3258</v>
      </c>
      <c r="W491" s="261" t="s">
        <v>3258</v>
      </c>
      <c r="X491" s="261" t="s">
        <v>3258</v>
      </c>
      <c r="Y491" s="261" t="s">
        <v>3258</v>
      </c>
      <c r="Z491" s="261" t="s">
        <v>3258</v>
      </c>
      <c r="AA491" s="261" t="s">
        <v>3258</v>
      </c>
      <c r="AB491" s="261" t="s">
        <v>3258</v>
      </c>
      <c r="AC491" s="261" t="s">
        <v>3258</v>
      </c>
      <c r="AD491" s="261"/>
      <c r="AE491" s="245"/>
      <c r="AF491" s="261" t="s">
        <v>3258</v>
      </c>
      <c r="AG491" s="261" t="s">
        <v>3258</v>
      </c>
      <c r="AH491" s="261" t="s">
        <v>3258</v>
      </c>
      <c r="AI491" s="249"/>
    </row>
    <row r="492" spans="1:35" ht="15" customHeight="1" x14ac:dyDescent="0.3">
      <c r="A492" s="260">
        <v>520776</v>
      </c>
      <c r="B492" s="261" t="s">
        <v>842</v>
      </c>
      <c r="C492" s="261" t="s">
        <v>843</v>
      </c>
      <c r="D492" s="261" t="s">
        <v>844</v>
      </c>
      <c r="E492" s="261" t="s">
        <v>116</v>
      </c>
      <c r="F492" s="262">
        <v>35628</v>
      </c>
      <c r="G492" s="261" t="s">
        <v>2371</v>
      </c>
      <c r="H492" s="261" t="s">
        <v>677</v>
      </c>
      <c r="I492" s="257" t="s">
        <v>553</v>
      </c>
      <c r="J492" s="249" t="s">
        <v>724</v>
      </c>
      <c r="K492" s="261" t="s">
        <v>3258</v>
      </c>
      <c r="L492" s="257"/>
      <c r="M492" s="261"/>
      <c r="N492" s="249" t="s">
        <v>3258</v>
      </c>
      <c r="O492" s="259" t="s">
        <v>3258</v>
      </c>
      <c r="P492" s="256">
        <v>0</v>
      </c>
      <c r="Q492" s="261" t="s">
        <v>3258</v>
      </c>
      <c r="R492" s="261" t="s">
        <v>4729</v>
      </c>
      <c r="S492" s="261" t="s">
        <v>3989</v>
      </c>
      <c r="T492" s="261" t="s">
        <v>4730</v>
      </c>
      <c r="U492" s="261" t="s">
        <v>2298</v>
      </c>
      <c r="V492" s="261" t="s">
        <v>3258</v>
      </c>
      <c r="W492" s="261" t="s">
        <v>3258</v>
      </c>
      <c r="X492" s="261" t="s">
        <v>3258</v>
      </c>
      <c r="Y492" s="261" t="s">
        <v>3258</v>
      </c>
      <c r="Z492" s="261" t="s">
        <v>3258</v>
      </c>
      <c r="AA492" s="261" t="s">
        <v>3258</v>
      </c>
      <c r="AB492" s="261" t="s">
        <v>3258</v>
      </c>
      <c r="AC492" s="261" t="s">
        <v>3258</v>
      </c>
      <c r="AD492" s="261"/>
      <c r="AE492" s="245"/>
      <c r="AF492" s="261" t="s">
        <v>3258</v>
      </c>
      <c r="AG492" s="261" t="s">
        <v>3258</v>
      </c>
      <c r="AH492" s="261" t="s">
        <v>3258</v>
      </c>
      <c r="AI492" s="249"/>
    </row>
    <row r="493" spans="1:35" ht="15" customHeight="1" x14ac:dyDescent="0.3">
      <c r="A493" s="260">
        <v>520793</v>
      </c>
      <c r="B493" s="261" t="s">
        <v>5441</v>
      </c>
      <c r="C493" s="261" t="s">
        <v>5442</v>
      </c>
      <c r="D493" s="261" t="s">
        <v>5443</v>
      </c>
      <c r="E493" s="261" t="s">
        <v>116</v>
      </c>
      <c r="F493" s="262">
        <v>28491</v>
      </c>
      <c r="G493" s="261" t="s">
        <v>136</v>
      </c>
      <c r="H493" s="261" t="s">
        <v>677</v>
      </c>
      <c r="I493" s="257" t="s">
        <v>554</v>
      </c>
      <c r="J493" s="261" t="s">
        <v>139</v>
      </c>
      <c r="K493" s="261"/>
      <c r="M493" s="261"/>
      <c r="N493" s="249" t="s">
        <v>3258</v>
      </c>
      <c r="O493" s="259" t="s">
        <v>3258</v>
      </c>
      <c r="P493" s="256">
        <v>0</v>
      </c>
      <c r="Q493" s="261" t="s">
        <v>3258</v>
      </c>
      <c r="R493" s="261" t="s">
        <v>5444</v>
      </c>
      <c r="S493" s="261" t="s">
        <v>5445</v>
      </c>
      <c r="T493" s="261" t="s">
        <v>5446</v>
      </c>
      <c r="U493" s="261" t="s">
        <v>2259</v>
      </c>
      <c r="V493" s="261" t="s">
        <v>3258</v>
      </c>
      <c r="W493" s="261" t="s">
        <v>3258</v>
      </c>
      <c r="X493" s="261" t="s">
        <v>3258</v>
      </c>
      <c r="Y493" s="261" t="s">
        <v>3258</v>
      </c>
      <c r="Z493" s="261" t="s">
        <v>3258</v>
      </c>
      <c r="AA493" s="261" t="s">
        <v>3258</v>
      </c>
      <c r="AB493" s="261" t="s">
        <v>3258</v>
      </c>
      <c r="AC493" s="261" t="s">
        <v>3258</v>
      </c>
      <c r="AD493" s="261"/>
      <c r="AE493" s="245"/>
      <c r="AF493" s="261" t="s">
        <v>3258</v>
      </c>
      <c r="AG493" s="261" t="s">
        <v>3258</v>
      </c>
      <c r="AH493" s="261" t="s">
        <v>3258</v>
      </c>
      <c r="AI493" s="249"/>
    </row>
    <row r="494" spans="1:35" ht="15" customHeight="1" x14ac:dyDescent="0.3">
      <c r="A494" s="260">
        <v>520804</v>
      </c>
      <c r="B494" s="261" t="s">
        <v>4731</v>
      </c>
      <c r="C494" s="261" t="s">
        <v>71</v>
      </c>
      <c r="D494" s="261" t="s">
        <v>499</v>
      </c>
      <c r="E494" s="261" t="s">
        <v>116</v>
      </c>
      <c r="F494" s="262"/>
      <c r="G494" s="261" t="s">
        <v>150</v>
      </c>
      <c r="H494" s="261" t="s">
        <v>677</v>
      </c>
      <c r="I494" s="257" t="s">
        <v>553</v>
      </c>
      <c r="J494" s="261" t="s">
        <v>724</v>
      </c>
      <c r="K494" s="261"/>
      <c r="L494" s="258" t="s">
        <v>150</v>
      </c>
      <c r="M494" s="261"/>
      <c r="N494" s="249" t="s">
        <v>3258</v>
      </c>
      <c r="O494" s="259" t="s">
        <v>3258</v>
      </c>
      <c r="P494" s="256">
        <v>0</v>
      </c>
      <c r="Q494" s="249"/>
      <c r="R494" s="249"/>
      <c r="S494" s="249"/>
      <c r="T494" s="249"/>
      <c r="U494" s="249"/>
      <c r="V494" s="249"/>
      <c r="W494" s="249"/>
      <c r="X494" s="249"/>
      <c r="Y494" s="249"/>
      <c r="Z494" s="249"/>
      <c r="AA494" s="249"/>
      <c r="AB494" s="249"/>
      <c r="AC494" s="249"/>
      <c r="AD494" s="249"/>
      <c r="AE494" s="245"/>
      <c r="AF494" s="249"/>
      <c r="AG494" s="249"/>
      <c r="AH494" s="249"/>
      <c r="AI494" s="249"/>
    </row>
    <row r="495" spans="1:35" ht="15" customHeight="1" x14ac:dyDescent="0.3">
      <c r="A495" s="260">
        <v>520810</v>
      </c>
      <c r="B495" s="261" t="s">
        <v>1812</v>
      </c>
      <c r="C495" s="261" t="s">
        <v>613</v>
      </c>
      <c r="D495" s="261" t="s">
        <v>497</v>
      </c>
      <c r="E495" s="261" t="s">
        <v>116</v>
      </c>
      <c r="F495" s="262">
        <v>31947</v>
      </c>
      <c r="G495" s="261" t="s">
        <v>136</v>
      </c>
      <c r="H495" s="261" t="s">
        <v>677</v>
      </c>
      <c r="I495" s="257" t="s">
        <v>553</v>
      </c>
      <c r="J495" s="249" t="s">
        <v>724</v>
      </c>
      <c r="K495" s="261" t="s">
        <v>3258</v>
      </c>
      <c r="L495" s="257"/>
      <c r="M495" s="261"/>
      <c r="N495" s="249" t="s">
        <v>3258</v>
      </c>
      <c r="O495" s="259" t="s">
        <v>3258</v>
      </c>
      <c r="P495" s="256">
        <v>0</v>
      </c>
      <c r="Q495" s="261" t="s">
        <v>3258</v>
      </c>
      <c r="R495" s="261" t="s">
        <v>4417</v>
      </c>
      <c r="S495" s="261" t="s">
        <v>4418</v>
      </c>
      <c r="T495" s="261" t="s">
        <v>2615</v>
      </c>
      <c r="U495" s="261" t="s">
        <v>2306</v>
      </c>
      <c r="V495" s="261" t="s">
        <v>3258</v>
      </c>
      <c r="W495" s="261" t="s">
        <v>3258</v>
      </c>
      <c r="X495" s="261" t="s">
        <v>3258</v>
      </c>
      <c r="Y495" s="261" t="s">
        <v>3258</v>
      </c>
      <c r="Z495" s="261" t="s">
        <v>3258</v>
      </c>
      <c r="AA495" s="261" t="s">
        <v>3258</v>
      </c>
      <c r="AB495" s="261" t="s">
        <v>3258</v>
      </c>
      <c r="AC495" s="261" t="s">
        <v>3258</v>
      </c>
      <c r="AD495" s="261"/>
      <c r="AE495" s="245"/>
      <c r="AF495" s="261" t="s">
        <v>3258</v>
      </c>
      <c r="AG495" s="261" t="s">
        <v>3258</v>
      </c>
      <c r="AH495" s="261" t="s">
        <v>3258</v>
      </c>
      <c r="AI495" s="249"/>
    </row>
    <row r="496" spans="1:35" ht="15" customHeight="1" x14ac:dyDescent="0.3">
      <c r="A496" s="260">
        <v>520826</v>
      </c>
      <c r="B496" s="261" t="s">
        <v>845</v>
      </c>
      <c r="C496" s="261" t="s">
        <v>656</v>
      </c>
      <c r="D496" s="261" t="s">
        <v>433</v>
      </c>
      <c r="E496" s="261" t="s">
        <v>116</v>
      </c>
      <c r="F496" s="262">
        <v>35664</v>
      </c>
      <c r="G496" s="261" t="s">
        <v>136</v>
      </c>
      <c r="H496" s="261" t="s">
        <v>677</v>
      </c>
      <c r="I496" s="257" t="s">
        <v>553</v>
      </c>
      <c r="J496" s="249" t="s">
        <v>724</v>
      </c>
      <c r="K496" s="261" t="s">
        <v>3258</v>
      </c>
      <c r="L496" s="257"/>
      <c r="M496" s="261"/>
      <c r="N496" s="249">
        <v>2156</v>
      </c>
      <c r="O496" s="259">
        <v>45511</v>
      </c>
      <c r="P496" s="256">
        <v>80000</v>
      </c>
      <c r="Q496" s="261" t="s">
        <v>3258</v>
      </c>
      <c r="R496" s="261" t="s">
        <v>4732</v>
      </c>
      <c r="S496" s="261" t="s">
        <v>3531</v>
      </c>
      <c r="T496" s="261" t="s">
        <v>2781</v>
      </c>
      <c r="U496" s="261" t="s">
        <v>2259</v>
      </c>
      <c r="V496" s="261" t="s">
        <v>3258</v>
      </c>
      <c r="W496" s="261" t="s">
        <v>3258</v>
      </c>
      <c r="X496" s="261" t="s">
        <v>3258</v>
      </c>
      <c r="Y496" s="261" t="s">
        <v>3258</v>
      </c>
      <c r="Z496" s="261" t="s">
        <v>3258</v>
      </c>
      <c r="AA496" s="261" t="s">
        <v>3258</v>
      </c>
      <c r="AB496" s="261" t="s">
        <v>3258</v>
      </c>
      <c r="AC496" s="261" t="s">
        <v>3258</v>
      </c>
      <c r="AD496" s="261"/>
      <c r="AE496" s="245"/>
      <c r="AF496" s="261" t="s">
        <v>3258</v>
      </c>
      <c r="AG496" s="261" t="s">
        <v>3258</v>
      </c>
      <c r="AH496" s="261" t="s">
        <v>3258</v>
      </c>
      <c r="AI496" s="249"/>
    </row>
    <row r="497" spans="1:35" ht="15" customHeight="1" x14ac:dyDescent="0.3">
      <c r="A497" s="260">
        <v>520833</v>
      </c>
      <c r="B497" s="261" t="s">
        <v>976</v>
      </c>
      <c r="C497" s="261" t="s">
        <v>977</v>
      </c>
      <c r="D497" s="261" t="s">
        <v>777</v>
      </c>
      <c r="E497" s="261" t="s">
        <v>116</v>
      </c>
      <c r="F497" s="262">
        <v>35822</v>
      </c>
      <c r="G497" s="261" t="s">
        <v>2968</v>
      </c>
      <c r="H497" s="261" t="s">
        <v>677</v>
      </c>
      <c r="I497" s="257" t="s">
        <v>553</v>
      </c>
      <c r="J497" s="261" t="s">
        <v>139</v>
      </c>
      <c r="K497" s="261"/>
      <c r="M497" s="261"/>
      <c r="N497" s="249" t="s">
        <v>3258</v>
      </c>
      <c r="O497" s="259" t="s">
        <v>3258</v>
      </c>
      <c r="P497" s="256">
        <v>0</v>
      </c>
      <c r="Q497" s="261" t="s">
        <v>3258</v>
      </c>
      <c r="R497" s="261" t="s">
        <v>3747</v>
      </c>
      <c r="S497" s="261" t="s">
        <v>3407</v>
      </c>
      <c r="T497" s="261" t="s">
        <v>2969</v>
      </c>
      <c r="U497" s="261" t="s">
        <v>2298</v>
      </c>
      <c r="V497" s="261" t="s">
        <v>3258</v>
      </c>
      <c r="W497" s="261" t="s">
        <v>3258</v>
      </c>
      <c r="X497" s="261" t="s">
        <v>3258</v>
      </c>
      <c r="Y497" s="261" t="s">
        <v>3258</v>
      </c>
      <c r="Z497" s="261" t="s">
        <v>3258</v>
      </c>
      <c r="AA497" s="261" t="s">
        <v>3258</v>
      </c>
      <c r="AB497" s="261" t="s">
        <v>3258</v>
      </c>
      <c r="AC497" s="261" t="s">
        <v>3258</v>
      </c>
      <c r="AD497" s="261"/>
      <c r="AE497" s="245"/>
      <c r="AF497" s="261" t="s">
        <v>3258</v>
      </c>
      <c r="AG497" s="261" t="s">
        <v>3258</v>
      </c>
      <c r="AH497" s="261" t="s">
        <v>3258</v>
      </c>
      <c r="AI497" s="249"/>
    </row>
    <row r="498" spans="1:35" ht="15" customHeight="1" x14ac:dyDescent="0.3">
      <c r="A498" s="260">
        <v>520842</v>
      </c>
      <c r="B498" s="261" t="s">
        <v>1213</v>
      </c>
      <c r="C498" s="261" t="s">
        <v>1214</v>
      </c>
      <c r="D498" s="261" t="s">
        <v>765</v>
      </c>
      <c r="E498" s="261" t="s">
        <v>116</v>
      </c>
      <c r="F498" s="262">
        <v>31969</v>
      </c>
      <c r="G498" s="261" t="s">
        <v>136</v>
      </c>
      <c r="H498" s="261" t="s">
        <v>677</v>
      </c>
      <c r="I498" s="257" t="s">
        <v>553</v>
      </c>
      <c r="J498" s="261" t="s">
        <v>724</v>
      </c>
      <c r="K498" s="261"/>
      <c r="L498" s="258" t="s">
        <v>150</v>
      </c>
      <c r="M498" s="261"/>
      <c r="N498" s="249" t="s">
        <v>3258</v>
      </c>
      <c r="O498" s="259" t="s">
        <v>3258</v>
      </c>
      <c r="P498" s="256">
        <v>0</v>
      </c>
      <c r="Q498" s="261" t="s">
        <v>3258</v>
      </c>
      <c r="R498" s="261" t="s">
        <v>4419</v>
      </c>
      <c r="S498" s="261" t="s">
        <v>3968</v>
      </c>
      <c r="T498" s="261" t="s">
        <v>2970</v>
      </c>
      <c r="U498" s="261" t="s">
        <v>2259</v>
      </c>
      <c r="V498" s="261" t="s">
        <v>3258</v>
      </c>
      <c r="W498" s="261" t="s">
        <v>3258</v>
      </c>
      <c r="X498" s="261" t="s">
        <v>3258</v>
      </c>
      <c r="Y498" s="261" t="s">
        <v>3258</v>
      </c>
      <c r="Z498" s="261" t="s">
        <v>3258</v>
      </c>
      <c r="AA498" s="261" t="s">
        <v>3258</v>
      </c>
      <c r="AB498" s="261" t="s">
        <v>3258</v>
      </c>
      <c r="AC498" s="261" t="s">
        <v>3258</v>
      </c>
      <c r="AD498" s="261"/>
      <c r="AE498" s="245"/>
      <c r="AF498" s="261" t="s">
        <v>3258</v>
      </c>
      <c r="AG498" s="261"/>
      <c r="AH498" s="261" t="s">
        <v>3258</v>
      </c>
      <c r="AI498" s="249" t="s">
        <v>2253</v>
      </c>
    </row>
    <row r="499" spans="1:35" ht="15" customHeight="1" x14ac:dyDescent="0.3">
      <c r="A499" s="255">
        <v>520851</v>
      </c>
      <c r="B499" s="256" t="s">
        <v>4733</v>
      </c>
      <c r="C499" s="256" t="s">
        <v>4734</v>
      </c>
      <c r="D499" s="256" t="s">
        <v>636</v>
      </c>
      <c r="E499" s="256" t="s">
        <v>3258</v>
      </c>
      <c r="F499" s="256" t="s">
        <v>3258</v>
      </c>
      <c r="G499" s="256" t="s">
        <v>3258</v>
      </c>
      <c r="H499" s="256"/>
      <c r="I499" s="257" t="s">
        <v>553</v>
      </c>
      <c r="J499" s="249"/>
      <c r="K499" s="256" t="s">
        <v>3258</v>
      </c>
      <c r="L499" s="258" t="s">
        <v>3258</v>
      </c>
      <c r="M499" s="256" t="s">
        <v>3258</v>
      </c>
      <c r="N499" s="249" t="s">
        <v>3258</v>
      </c>
      <c r="O499" s="259" t="s">
        <v>3258</v>
      </c>
      <c r="P499" s="256">
        <v>0</v>
      </c>
      <c r="Q499" s="256" t="s">
        <v>3258</v>
      </c>
      <c r="R499" s="256" t="s">
        <v>3258</v>
      </c>
      <c r="S499" s="256" t="s">
        <v>3258</v>
      </c>
      <c r="T499" s="256" t="s">
        <v>3258</v>
      </c>
      <c r="U499" s="256" t="s">
        <v>3258</v>
      </c>
      <c r="V499" s="256" t="s">
        <v>3258</v>
      </c>
      <c r="W499" s="256" t="s">
        <v>3258</v>
      </c>
      <c r="X499" s="256" t="s">
        <v>3258</v>
      </c>
      <c r="Y499" s="256" t="s">
        <v>3258</v>
      </c>
      <c r="Z499" s="256" t="s">
        <v>3258</v>
      </c>
      <c r="AA499" s="256" t="s">
        <v>3258</v>
      </c>
      <c r="AB499" s="256" t="s">
        <v>3258</v>
      </c>
      <c r="AC499" s="256" t="s">
        <v>3258</v>
      </c>
      <c r="AD499" s="256"/>
      <c r="AE499" s="246"/>
      <c r="AF499" s="256" t="s">
        <v>3258</v>
      </c>
      <c r="AG499" s="256" t="s">
        <v>2253</v>
      </c>
      <c r="AH499" s="256" t="s">
        <v>2253</v>
      </c>
      <c r="AI499" s="249" t="s">
        <v>2253</v>
      </c>
    </row>
    <row r="500" spans="1:35" ht="15" customHeight="1" x14ac:dyDescent="0.3">
      <c r="A500" s="260">
        <v>520864</v>
      </c>
      <c r="B500" s="261" t="s">
        <v>1215</v>
      </c>
      <c r="C500" s="261" t="s">
        <v>1102</v>
      </c>
      <c r="D500" s="261" t="s">
        <v>1216</v>
      </c>
      <c r="E500" s="261" t="s">
        <v>116</v>
      </c>
      <c r="F500" s="262">
        <v>34340</v>
      </c>
      <c r="G500" s="261" t="s">
        <v>2971</v>
      </c>
      <c r="H500" s="261" t="s">
        <v>677</v>
      </c>
      <c r="I500" s="257" t="s">
        <v>553</v>
      </c>
      <c r="J500" s="261" t="s">
        <v>139</v>
      </c>
      <c r="K500" s="249"/>
      <c r="L500" s="257" t="s">
        <v>149</v>
      </c>
      <c r="M500" s="261"/>
      <c r="N500" s="249" t="s">
        <v>3258</v>
      </c>
      <c r="O500" s="259" t="s">
        <v>3258</v>
      </c>
      <c r="P500" s="256">
        <v>0</v>
      </c>
      <c r="Q500" s="261" t="s">
        <v>3258</v>
      </c>
      <c r="R500" s="261" t="s">
        <v>3748</v>
      </c>
      <c r="S500" s="261" t="s">
        <v>3580</v>
      </c>
      <c r="T500" s="261" t="s">
        <v>2972</v>
      </c>
      <c r="U500" s="261" t="s">
        <v>2259</v>
      </c>
      <c r="V500" s="261" t="s">
        <v>3258</v>
      </c>
      <c r="W500" s="261" t="s">
        <v>3258</v>
      </c>
      <c r="X500" s="261" t="s">
        <v>3258</v>
      </c>
      <c r="Y500" s="261" t="s">
        <v>3258</v>
      </c>
      <c r="Z500" s="261" t="s">
        <v>3258</v>
      </c>
      <c r="AA500" s="261" t="s">
        <v>3258</v>
      </c>
      <c r="AB500" s="261" t="s">
        <v>3258</v>
      </c>
      <c r="AC500" s="261" t="s">
        <v>3258</v>
      </c>
      <c r="AD500" s="261"/>
      <c r="AE500" s="245"/>
      <c r="AF500" s="261" t="s">
        <v>3258</v>
      </c>
      <c r="AG500" s="261" t="s">
        <v>3258</v>
      </c>
      <c r="AH500" s="261" t="s">
        <v>3258</v>
      </c>
      <c r="AI500" s="249"/>
    </row>
    <row r="501" spans="1:35" ht="15" customHeight="1" x14ac:dyDescent="0.3">
      <c r="A501" s="260">
        <v>520894</v>
      </c>
      <c r="B501" s="261" t="s">
        <v>1217</v>
      </c>
      <c r="C501" s="261" t="s">
        <v>288</v>
      </c>
      <c r="D501" s="261" t="s">
        <v>453</v>
      </c>
      <c r="E501" s="261" t="s">
        <v>116</v>
      </c>
      <c r="F501" s="262">
        <v>31285</v>
      </c>
      <c r="G501" s="261" t="s">
        <v>2529</v>
      </c>
      <c r="H501" s="261" t="s">
        <v>677</v>
      </c>
      <c r="I501" s="257" t="s">
        <v>553</v>
      </c>
      <c r="J501" s="261" t="s">
        <v>139</v>
      </c>
      <c r="K501" s="261" t="s">
        <v>3258</v>
      </c>
      <c r="L501" s="257"/>
      <c r="M501" s="261"/>
      <c r="N501" s="249" t="s">
        <v>3258</v>
      </c>
      <c r="O501" s="259" t="s">
        <v>3258</v>
      </c>
      <c r="P501" s="256">
        <v>0</v>
      </c>
      <c r="Q501" s="261" t="s">
        <v>3258</v>
      </c>
      <c r="R501" s="261" t="s">
        <v>3749</v>
      </c>
      <c r="S501" s="261" t="s">
        <v>3382</v>
      </c>
      <c r="T501" s="261" t="s">
        <v>2973</v>
      </c>
      <c r="U501" s="261" t="s">
        <v>2942</v>
      </c>
      <c r="V501" s="261" t="s">
        <v>3258</v>
      </c>
      <c r="W501" s="261" t="s">
        <v>3258</v>
      </c>
      <c r="X501" s="261" t="s">
        <v>3258</v>
      </c>
      <c r="Y501" s="261" t="s">
        <v>3258</v>
      </c>
      <c r="Z501" s="261" t="s">
        <v>3258</v>
      </c>
      <c r="AA501" s="261" t="s">
        <v>3258</v>
      </c>
      <c r="AB501" s="261" t="s">
        <v>3258</v>
      </c>
      <c r="AC501" s="261" t="s">
        <v>3258</v>
      </c>
      <c r="AD501" s="261"/>
      <c r="AE501" s="245"/>
      <c r="AF501" s="261" t="s">
        <v>3258</v>
      </c>
      <c r="AG501" s="261"/>
      <c r="AH501" s="261" t="s">
        <v>3258</v>
      </c>
      <c r="AI501" s="249" t="s">
        <v>2253</v>
      </c>
    </row>
    <row r="502" spans="1:35" ht="15" customHeight="1" x14ac:dyDescent="0.3">
      <c r="A502" s="260">
        <v>520896</v>
      </c>
      <c r="B502" s="261" t="s">
        <v>978</v>
      </c>
      <c r="C502" s="261" t="s">
        <v>979</v>
      </c>
      <c r="D502" s="261" t="s">
        <v>474</v>
      </c>
      <c r="E502" s="261" t="s">
        <v>116</v>
      </c>
      <c r="F502" s="262">
        <v>36251</v>
      </c>
      <c r="G502" s="261" t="s">
        <v>136</v>
      </c>
      <c r="H502" s="261" t="s">
        <v>677</v>
      </c>
      <c r="I502" s="257" t="s">
        <v>553</v>
      </c>
      <c r="J502" s="261" t="s">
        <v>139</v>
      </c>
      <c r="K502" s="261" t="s">
        <v>3258</v>
      </c>
      <c r="L502" s="257"/>
      <c r="M502" s="261"/>
      <c r="N502" s="249" t="s">
        <v>3258</v>
      </c>
      <c r="O502" s="259" t="s">
        <v>3258</v>
      </c>
      <c r="P502" s="256">
        <v>0</v>
      </c>
      <c r="Q502" s="261" t="s">
        <v>3258</v>
      </c>
      <c r="R502" s="261" t="s">
        <v>3750</v>
      </c>
      <c r="S502" s="261" t="s">
        <v>3751</v>
      </c>
      <c r="T502" s="261" t="s">
        <v>2787</v>
      </c>
      <c r="U502" s="261" t="s">
        <v>2259</v>
      </c>
      <c r="V502" s="261" t="s">
        <v>3258</v>
      </c>
      <c r="W502" s="261" t="s">
        <v>3258</v>
      </c>
      <c r="X502" s="261" t="s">
        <v>3258</v>
      </c>
      <c r="Y502" s="261" t="s">
        <v>3258</v>
      </c>
      <c r="Z502" s="261" t="s">
        <v>3258</v>
      </c>
      <c r="AA502" s="261" t="s">
        <v>3258</v>
      </c>
      <c r="AB502" s="261" t="s">
        <v>3258</v>
      </c>
      <c r="AC502" s="261" t="s">
        <v>3258</v>
      </c>
      <c r="AD502" s="261"/>
      <c r="AE502" s="245"/>
      <c r="AF502" s="261" t="s">
        <v>3258</v>
      </c>
      <c r="AG502" s="261" t="s">
        <v>3258</v>
      </c>
      <c r="AH502" s="261" t="s">
        <v>3258</v>
      </c>
      <c r="AI502" s="249"/>
    </row>
    <row r="503" spans="1:35" ht="15" customHeight="1" x14ac:dyDescent="0.3">
      <c r="A503" s="260">
        <v>520904</v>
      </c>
      <c r="B503" s="261" t="s">
        <v>2138</v>
      </c>
      <c r="C503" s="261" t="s">
        <v>615</v>
      </c>
      <c r="D503" s="261" t="s">
        <v>458</v>
      </c>
      <c r="E503" s="261" t="s">
        <v>116</v>
      </c>
      <c r="F503" s="262">
        <v>34901</v>
      </c>
      <c r="G503" s="261" t="s">
        <v>2533</v>
      </c>
      <c r="H503" s="261" t="s">
        <v>677</v>
      </c>
      <c r="I503" s="257" t="s">
        <v>553</v>
      </c>
      <c r="J503" s="261" t="s">
        <v>139</v>
      </c>
      <c r="K503" s="249"/>
      <c r="L503" s="257" t="s">
        <v>147</v>
      </c>
      <c r="M503" s="261"/>
      <c r="N503" s="249" t="s">
        <v>3258</v>
      </c>
      <c r="O503" s="259" t="s">
        <v>3258</v>
      </c>
      <c r="P503" s="256">
        <v>0</v>
      </c>
      <c r="Q503" s="261" t="s">
        <v>3258</v>
      </c>
      <c r="R503" s="261" t="s">
        <v>3370</v>
      </c>
      <c r="S503" s="261" t="s">
        <v>3371</v>
      </c>
      <c r="T503" s="261" t="s">
        <v>2446</v>
      </c>
      <c r="U503" s="261" t="s">
        <v>2534</v>
      </c>
      <c r="V503" s="261" t="s">
        <v>3258</v>
      </c>
      <c r="W503" s="261" t="s">
        <v>3258</v>
      </c>
      <c r="X503" s="261" t="s">
        <v>3258</v>
      </c>
      <c r="Y503" s="261" t="s">
        <v>3258</v>
      </c>
      <c r="Z503" s="261" t="s">
        <v>3258</v>
      </c>
      <c r="AA503" s="261" t="s">
        <v>3258</v>
      </c>
      <c r="AB503" s="261" t="s">
        <v>3258</v>
      </c>
      <c r="AC503" s="261" t="s">
        <v>3258</v>
      </c>
      <c r="AD503" s="261"/>
      <c r="AE503" s="245"/>
      <c r="AF503" s="261" t="s">
        <v>3258</v>
      </c>
      <c r="AG503" s="261" t="s">
        <v>3258</v>
      </c>
      <c r="AH503" s="261" t="s">
        <v>3258</v>
      </c>
      <c r="AI503" s="249"/>
    </row>
    <row r="504" spans="1:35" ht="15" customHeight="1" x14ac:dyDescent="0.3">
      <c r="A504" s="260">
        <v>520916</v>
      </c>
      <c r="B504" s="261" t="s">
        <v>980</v>
      </c>
      <c r="C504" s="261" t="s">
        <v>981</v>
      </c>
      <c r="D504" s="261" t="s">
        <v>755</v>
      </c>
      <c r="E504" s="261" t="s">
        <v>116</v>
      </c>
      <c r="F504" s="262">
        <v>29971</v>
      </c>
      <c r="G504" s="261" t="s">
        <v>2974</v>
      </c>
      <c r="H504" s="261" t="s">
        <v>677</v>
      </c>
      <c r="I504" s="257" t="s">
        <v>553</v>
      </c>
      <c r="J504" s="261" t="s">
        <v>137</v>
      </c>
      <c r="K504" s="260">
        <v>2001</v>
      </c>
      <c r="L504" s="258" t="s">
        <v>150</v>
      </c>
      <c r="M504" s="261"/>
      <c r="N504" s="249" t="s">
        <v>3258</v>
      </c>
      <c r="O504" s="259" t="s">
        <v>3258</v>
      </c>
      <c r="P504" s="256">
        <v>0</v>
      </c>
      <c r="Q504" s="261" t="s">
        <v>3258</v>
      </c>
      <c r="R504" s="261" t="s">
        <v>4190</v>
      </c>
      <c r="S504" s="261" t="s">
        <v>3709</v>
      </c>
      <c r="T504" s="261" t="s">
        <v>4735</v>
      </c>
      <c r="U504" s="261" t="s">
        <v>2259</v>
      </c>
      <c r="V504" s="261" t="s">
        <v>3258</v>
      </c>
      <c r="W504" s="261" t="s">
        <v>3258</v>
      </c>
      <c r="X504" s="261" t="s">
        <v>3258</v>
      </c>
      <c r="Y504" s="261" t="s">
        <v>3258</v>
      </c>
      <c r="Z504" s="261" t="s">
        <v>3258</v>
      </c>
      <c r="AA504" s="261" t="s">
        <v>3258</v>
      </c>
      <c r="AB504" s="261" t="s">
        <v>3258</v>
      </c>
      <c r="AC504" s="261" t="s">
        <v>3258</v>
      </c>
      <c r="AD504" s="261"/>
      <c r="AE504" s="246"/>
      <c r="AF504" s="261" t="s">
        <v>3258</v>
      </c>
      <c r="AG504" s="261" t="s">
        <v>3258</v>
      </c>
      <c r="AH504" s="261" t="s">
        <v>3258</v>
      </c>
      <c r="AI504" s="249"/>
    </row>
    <row r="505" spans="1:35" ht="15" customHeight="1" x14ac:dyDescent="0.3">
      <c r="A505" s="255">
        <v>520927</v>
      </c>
      <c r="B505" s="256" t="s">
        <v>982</v>
      </c>
      <c r="C505" s="256" t="s">
        <v>983</v>
      </c>
      <c r="D505" s="256" t="s">
        <v>984</v>
      </c>
      <c r="E505" s="256" t="s">
        <v>3258</v>
      </c>
      <c r="F505" s="256" t="s">
        <v>3258</v>
      </c>
      <c r="G505" s="256" t="s">
        <v>3258</v>
      </c>
      <c r="H505" s="256"/>
      <c r="I505" s="257" t="s">
        <v>553</v>
      </c>
      <c r="J505" s="249"/>
      <c r="K505" s="256" t="s">
        <v>3258</v>
      </c>
      <c r="L505" s="256" t="s">
        <v>3258</v>
      </c>
      <c r="M505" s="256" t="s">
        <v>3258</v>
      </c>
      <c r="N505" s="249" t="s">
        <v>3258</v>
      </c>
      <c r="O505" s="259" t="s">
        <v>3258</v>
      </c>
      <c r="P505" s="256">
        <v>0</v>
      </c>
      <c r="Q505" s="256" t="s">
        <v>3258</v>
      </c>
      <c r="R505" s="256" t="s">
        <v>3258</v>
      </c>
      <c r="S505" s="256" t="s">
        <v>3258</v>
      </c>
      <c r="T505" s="256" t="s">
        <v>3258</v>
      </c>
      <c r="U505" s="256" t="s">
        <v>3258</v>
      </c>
      <c r="V505" s="256" t="s">
        <v>3258</v>
      </c>
      <c r="W505" s="256" t="s">
        <v>3258</v>
      </c>
      <c r="X505" s="256" t="s">
        <v>3258</v>
      </c>
      <c r="Y505" s="256" t="s">
        <v>3258</v>
      </c>
      <c r="Z505" s="256" t="s">
        <v>3258</v>
      </c>
      <c r="AA505" s="256" t="s">
        <v>3258</v>
      </c>
      <c r="AB505" s="256" t="s">
        <v>2253</v>
      </c>
      <c r="AC505" s="256" t="s">
        <v>3258</v>
      </c>
      <c r="AD505" s="256"/>
      <c r="AE505" s="245"/>
      <c r="AF505" s="256"/>
      <c r="AG505" s="256" t="s">
        <v>2253</v>
      </c>
      <c r="AH505" s="256" t="s">
        <v>2253</v>
      </c>
      <c r="AI505" s="249" t="s">
        <v>2253</v>
      </c>
    </row>
    <row r="506" spans="1:35" ht="15" customHeight="1" x14ac:dyDescent="0.3">
      <c r="A506" s="260">
        <v>520935</v>
      </c>
      <c r="B506" s="261" t="s">
        <v>5447</v>
      </c>
      <c r="C506" s="261" t="s">
        <v>5448</v>
      </c>
      <c r="D506" s="261" t="s">
        <v>5449</v>
      </c>
      <c r="E506" s="261" t="s">
        <v>116</v>
      </c>
      <c r="F506" s="262">
        <v>35652</v>
      </c>
      <c r="G506" s="261" t="s">
        <v>136</v>
      </c>
      <c r="H506" s="261" t="s">
        <v>677</v>
      </c>
      <c r="I506" s="257" t="s">
        <v>554</v>
      </c>
      <c r="J506" s="261" t="s">
        <v>137</v>
      </c>
      <c r="K506" s="261" t="s">
        <v>3258</v>
      </c>
      <c r="L506" s="257"/>
      <c r="M506" s="261"/>
      <c r="N506" s="249" t="s">
        <v>3258</v>
      </c>
      <c r="O506" s="259" t="s">
        <v>3258</v>
      </c>
      <c r="P506" s="256">
        <v>0</v>
      </c>
      <c r="Q506" s="261" t="s">
        <v>3258</v>
      </c>
      <c r="R506" s="261" t="s">
        <v>5450</v>
      </c>
      <c r="S506" s="261" t="s">
        <v>5451</v>
      </c>
      <c r="T506" s="261" t="s">
        <v>2775</v>
      </c>
      <c r="U506" s="261" t="s">
        <v>2259</v>
      </c>
      <c r="V506" s="261" t="s">
        <v>3258</v>
      </c>
      <c r="W506" s="261" t="s">
        <v>3258</v>
      </c>
      <c r="X506" s="261" t="s">
        <v>3258</v>
      </c>
      <c r="Y506" s="261" t="s">
        <v>3258</v>
      </c>
      <c r="Z506" s="261" t="s">
        <v>3258</v>
      </c>
      <c r="AA506" s="261" t="s">
        <v>3258</v>
      </c>
      <c r="AB506" s="261" t="s">
        <v>3258</v>
      </c>
      <c r="AC506" s="261" t="s">
        <v>3258</v>
      </c>
      <c r="AD506" s="261"/>
      <c r="AE506" s="245"/>
      <c r="AF506" s="261" t="s">
        <v>3258</v>
      </c>
      <c r="AG506" s="261" t="s">
        <v>3258</v>
      </c>
      <c r="AH506" s="261" t="s">
        <v>3258</v>
      </c>
      <c r="AI506" s="249"/>
    </row>
    <row r="507" spans="1:35" ht="15" customHeight="1" x14ac:dyDescent="0.3">
      <c r="A507" s="260">
        <v>520968</v>
      </c>
      <c r="B507" s="261" t="s">
        <v>2179</v>
      </c>
      <c r="C507" s="261" t="s">
        <v>282</v>
      </c>
      <c r="D507" s="261" t="s">
        <v>447</v>
      </c>
      <c r="E507" s="261" t="s">
        <v>116</v>
      </c>
      <c r="F507" s="262">
        <v>35967</v>
      </c>
      <c r="G507" s="261" t="s">
        <v>2377</v>
      </c>
      <c r="H507" s="261" t="s">
        <v>677</v>
      </c>
      <c r="I507" s="257" t="s">
        <v>553</v>
      </c>
      <c r="J507" s="261" t="s">
        <v>137</v>
      </c>
      <c r="K507" s="260">
        <v>2016</v>
      </c>
      <c r="M507" s="261"/>
      <c r="N507" s="249" t="s">
        <v>3258</v>
      </c>
      <c r="O507" s="259" t="s">
        <v>3258</v>
      </c>
      <c r="P507" s="256">
        <v>0</v>
      </c>
      <c r="Q507" s="261" t="s">
        <v>3258</v>
      </c>
      <c r="R507" s="261" t="s">
        <v>4119</v>
      </c>
      <c r="S507" s="261" t="s">
        <v>3785</v>
      </c>
      <c r="T507" s="261" t="s">
        <v>2638</v>
      </c>
      <c r="U507" s="261" t="s">
        <v>2259</v>
      </c>
      <c r="V507" s="261" t="s">
        <v>3258</v>
      </c>
      <c r="W507" s="261" t="s">
        <v>3258</v>
      </c>
      <c r="X507" s="261" t="s">
        <v>3258</v>
      </c>
      <c r="Y507" s="261" t="s">
        <v>3258</v>
      </c>
      <c r="Z507" s="261" t="s">
        <v>3258</v>
      </c>
      <c r="AA507" s="261" t="s">
        <v>3258</v>
      </c>
      <c r="AB507" s="261" t="s">
        <v>3258</v>
      </c>
      <c r="AC507" s="261" t="s">
        <v>3258</v>
      </c>
      <c r="AD507" s="261"/>
      <c r="AE507" s="245"/>
      <c r="AF507" s="261" t="s">
        <v>3258</v>
      </c>
      <c r="AG507" s="261" t="s">
        <v>3258</v>
      </c>
      <c r="AH507" s="261" t="s">
        <v>3258</v>
      </c>
      <c r="AI507" s="249"/>
    </row>
    <row r="508" spans="1:35" ht="15" customHeight="1" x14ac:dyDescent="0.3">
      <c r="A508" s="255">
        <v>520995</v>
      </c>
      <c r="B508" s="256" t="s">
        <v>2141</v>
      </c>
      <c r="C508" s="256" t="s">
        <v>827</v>
      </c>
      <c r="D508" s="256" t="s">
        <v>1487</v>
      </c>
      <c r="E508" s="256" t="s">
        <v>116</v>
      </c>
      <c r="F508" s="256" t="s">
        <v>5086</v>
      </c>
      <c r="G508" s="256" t="s">
        <v>2639</v>
      </c>
      <c r="H508" s="256" t="s">
        <v>679</v>
      </c>
      <c r="I508" s="257" t="s">
        <v>553</v>
      </c>
      <c r="J508" s="256" t="s">
        <v>139</v>
      </c>
      <c r="K508" s="256" t="s">
        <v>5085</v>
      </c>
      <c r="L508" s="258" t="s">
        <v>702</v>
      </c>
      <c r="M508" s="249"/>
      <c r="N508" s="249" t="s">
        <v>3258</v>
      </c>
      <c r="O508" s="259" t="s">
        <v>3258</v>
      </c>
      <c r="P508" s="256">
        <v>0</v>
      </c>
      <c r="Q508" s="256" t="s">
        <v>3258</v>
      </c>
      <c r="R508" s="256" t="s">
        <v>3440</v>
      </c>
      <c r="S508" s="256" t="s">
        <v>3441</v>
      </c>
      <c r="T508" s="256" t="s">
        <v>2640</v>
      </c>
      <c r="U508" s="256" t="s">
        <v>2306</v>
      </c>
      <c r="V508" s="256" t="s">
        <v>3258</v>
      </c>
      <c r="W508" s="256" t="s">
        <v>3258</v>
      </c>
      <c r="X508" s="256" t="s">
        <v>3258</v>
      </c>
      <c r="Y508" s="256" t="s">
        <v>3258</v>
      </c>
      <c r="Z508" s="256" t="s">
        <v>3258</v>
      </c>
      <c r="AA508" s="256" t="s">
        <v>3258</v>
      </c>
      <c r="AB508" s="256" t="s">
        <v>3258</v>
      </c>
      <c r="AC508" s="256" t="s">
        <v>3258</v>
      </c>
      <c r="AD508" s="256"/>
      <c r="AE508" s="245"/>
      <c r="AF508" s="256" t="s">
        <v>3258</v>
      </c>
      <c r="AG508" s="256" t="s">
        <v>3258</v>
      </c>
      <c r="AH508" s="256" t="s">
        <v>2253</v>
      </c>
      <c r="AI508" s="249" t="s">
        <v>2253</v>
      </c>
    </row>
    <row r="509" spans="1:35" ht="15" customHeight="1" x14ac:dyDescent="0.3">
      <c r="A509" s="260">
        <v>520996</v>
      </c>
      <c r="B509" s="261" t="s">
        <v>2180</v>
      </c>
      <c r="C509" s="261" t="s">
        <v>757</v>
      </c>
      <c r="D509" s="261" t="s">
        <v>497</v>
      </c>
      <c r="E509" s="261" t="s">
        <v>116</v>
      </c>
      <c r="F509" s="262">
        <v>33647</v>
      </c>
      <c r="G509" s="261" t="s">
        <v>136</v>
      </c>
      <c r="H509" s="261" t="s">
        <v>677</v>
      </c>
      <c r="I509" s="257" t="s">
        <v>553</v>
      </c>
      <c r="J509" s="261" t="s">
        <v>724</v>
      </c>
      <c r="K509" s="260">
        <v>2015</v>
      </c>
      <c r="M509" s="261"/>
      <c r="N509" s="249" t="s">
        <v>3258</v>
      </c>
      <c r="O509" s="259" t="s">
        <v>3258</v>
      </c>
      <c r="P509" s="256">
        <v>0</v>
      </c>
      <c r="Q509" s="261" t="s">
        <v>3258</v>
      </c>
      <c r="R509" s="261" t="s">
        <v>4336</v>
      </c>
      <c r="S509" s="261" t="s">
        <v>3372</v>
      </c>
      <c r="T509" s="261" t="s">
        <v>2421</v>
      </c>
      <c r="U509" s="261" t="s">
        <v>2266</v>
      </c>
      <c r="V509" s="261" t="s">
        <v>3258</v>
      </c>
      <c r="W509" s="261" t="s">
        <v>3258</v>
      </c>
      <c r="X509" s="261" t="s">
        <v>3258</v>
      </c>
      <c r="Y509" s="261" t="s">
        <v>3258</v>
      </c>
      <c r="Z509" s="261" t="s">
        <v>3258</v>
      </c>
      <c r="AA509" s="261" t="s">
        <v>3258</v>
      </c>
      <c r="AB509" s="261" t="s">
        <v>3258</v>
      </c>
      <c r="AC509" s="261" t="s">
        <v>3258</v>
      </c>
      <c r="AD509" s="261"/>
      <c r="AE509" s="245"/>
      <c r="AF509" s="261" t="s">
        <v>3258</v>
      </c>
      <c r="AG509" s="261" t="s">
        <v>3258</v>
      </c>
      <c r="AH509" s="261" t="s">
        <v>3258</v>
      </c>
      <c r="AI509" s="249"/>
    </row>
    <row r="510" spans="1:35" ht="15" customHeight="1" x14ac:dyDescent="0.3">
      <c r="A510" s="260">
        <v>521027</v>
      </c>
      <c r="B510" s="261" t="s">
        <v>985</v>
      </c>
      <c r="C510" s="261" t="s">
        <v>292</v>
      </c>
      <c r="D510" s="261" t="s">
        <v>790</v>
      </c>
      <c r="E510" s="261" t="s">
        <v>116</v>
      </c>
      <c r="F510" s="262">
        <v>31413</v>
      </c>
      <c r="G510" s="261" t="s">
        <v>154</v>
      </c>
      <c r="H510" s="261" t="s">
        <v>677</v>
      </c>
      <c r="I510" s="257" t="s">
        <v>553</v>
      </c>
      <c r="J510" s="261" t="s">
        <v>139</v>
      </c>
      <c r="K510" s="261" t="s">
        <v>3258</v>
      </c>
      <c r="L510" s="257"/>
      <c r="M510" s="261"/>
      <c r="N510" s="249" t="s">
        <v>3258</v>
      </c>
      <c r="O510" s="259" t="s">
        <v>3258</v>
      </c>
      <c r="P510" s="256">
        <v>0</v>
      </c>
      <c r="Q510" s="261" t="s">
        <v>3258</v>
      </c>
      <c r="R510" s="261" t="s">
        <v>3752</v>
      </c>
      <c r="S510" s="261" t="s">
        <v>3753</v>
      </c>
      <c r="T510" s="261" t="s">
        <v>2977</v>
      </c>
      <c r="U510" s="261" t="s">
        <v>2978</v>
      </c>
      <c r="V510" s="261" t="s">
        <v>3258</v>
      </c>
      <c r="W510" s="261" t="s">
        <v>3258</v>
      </c>
      <c r="X510" s="261" t="s">
        <v>3258</v>
      </c>
      <c r="Y510" s="261" t="s">
        <v>3258</v>
      </c>
      <c r="Z510" s="261" t="s">
        <v>3258</v>
      </c>
      <c r="AA510" s="261" t="s">
        <v>3258</v>
      </c>
      <c r="AB510" s="261" t="s">
        <v>3258</v>
      </c>
      <c r="AC510" s="261" t="s">
        <v>3258</v>
      </c>
      <c r="AD510" s="261"/>
      <c r="AE510" s="245"/>
      <c r="AF510" s="261" t="s">
        <v>3258</v>
      </c>
      <c r="AG510" s="261" t="s">
        <v>3258</v>
      </c>
      <c r="AH510" s="261" t="s">
        <v>3258</v>
      </c>
      <c r="AI510" s="249"/>
    </row>
    <row r="511" spans="1:35" ht="15" customHeight="1" x14ac:dyDescent="0.3">
      <c r="A511" s="260">
        <v>521035</v>
      </c>
      <c r="B511" s="261" t="s">
        <v>1218</v>
      </c>
      <c r="C511" s="261" t="s">
        <v>1219</v>
      </c>
      <c r="D511" s="261" t="s">
        <v>1220</v>
      </c>
      <c r="E511" s="261" t="s">
        <v>116</v>
      </c>
      <c r="F511" s="262">
        <v>32425</v>
      </c>
      <c r="G511" s="261" t="s">
        <v>136</v>
      </c>
      <c r="H511" s="261" t="s">
        <v>677</v>
      </c>
      <c r="I511" s="257" t="s">
        <v>553</v>
      </c>
      <c r="J511" s="261" t="s">
        <v>139</v>
      </c>
      <c r="K511" s="261" t="s">
        <v>3258</v>
      </c>
      <c r="L511" s="257"/>
      <c r="M511" s="261"/>
      <c r="N511" s="249">
        <v>2155</v>
      </c>
      <c r="O511" s="259">
        <v>45511</v>
      </c>
      <c r="P511" s="256">
        <v>500</v>
      </c>
      <c r="Q511" s="261" t="s">
        <v>3258</v>
      </c>
      <c r="R511" s="261" t="s">
        <v>3317</v>
      </c>
      <c r="S511" s="261" t="s">
        <v>3318</v>
      </c>
      <c r="T511" s="261" t="s">
        <v>2387</v>
      </c>
      <c r="U511" s="261" t="s">
        <v>2295</v>
      </c>
      <c r="V511" s="261" t="s">
        <v>3258</v>
      </c>
      <c r="W511" s="261" t="s">
        <v>3258</v>
      </c>
      <c r="X511" s="261" t="s">
        <v>3258</v>
      </c>
      <c r="Y511" s="261" t="s">
        <v>3258</v>
      </c>
      <c r="Z511" s="261" t="s">
        <v>3258</v>
      </c>
      <c r="AA511" s="261" t="s">
        <v>3258</v>
      </c>
      <c r="AB511" s="261" t="s">
        <v>3258</v>
      </c>
      <c r="AC511" s="261" t="s">
        <v>3258</v>
      </c>
      <c r="AD511" s="261"/>
      <c r="AE511" s="245"/>
      <c r="AF511" s="261" t="s">
        <v>3258</v>
      </c>
      <c r="AG511" s="261" t="s">
        <v>3258</v>
      </c>
      <c r="AH511" s="261" t="s">
        <v>3258</v>
      </c>
      <c r="AI511" s="249"/>
    </row>
    <row r="512" spans="1:35" ht="15" customHeight="1" x14ac:dyDescent="0.3">
      <c r="A512" s="260">
        <v>521050</v>
      </c>
      <c r="B512" s="261" t="s">
        <v>1221</v>
      </c>
      <c r="C512" s="261" t="s">
        <v>1222</v>
      </c>
      <c r="D512" s="261" t="s">
        <v>505</v>
      </c>
      <c r="E512" s="261" t="s">
        <v>116</v>
      </c>
      <c r="F512" s="262">
        <v>23138</v>
      </c>
      <c r="G512" s="261" t="s">
        <v>2384</v>
      </c>
      <c r="H512" s="261" t="s">
        <v>677</v>
      </c>
      <c r="I512" s="257" t="s">
        <v>553</v>
      </c>
      <c r="J512" s="261" t="s">
        <v>139</v>
      </c>
      <c r="K512" s="261" t="s">
        <v>3258</v>
      </c>
      <c r="L512" s="257"/>
      <c r="M512" s="261"/>
      <c r="N512" s="249" t="s">
        <v>3258</v>
      </c>
      <c r="O512" s="259" t="s">
        <v>3258</v>
      </c>
      <c r="P512" s="256">
        <v>0</v>
      </c>
      <c r="Q512" s="261" t="s">
        <v>3258</v>
      </c>
      <c r="R512" s="261" t="s">
        <v>3754</v>
      </c>
      <c r="S512" s="261" t="s">
        <v>3755</v>
      </c>
      <c r="T512" s="261" t="s">
        <v>2980</v>
      </c>
      <c r="U512" s="261" t="s">
        <v>2259</v>
      </c>
      <c r="V512" s="261" t="s">
        <v>3258</v>
      </c>
      <c r="W512" s="261" t="s">
        <v>3258</v>
      </c>
      <c r="X512" s="261" t="s">
        <v>3258</v>
      </c>
      <c r="Y512" s="261" t="s">
        <v>3258</v>
      </c>
      <c r="Z512" s="261" t="s">
        <v>3258</v>
      </c>
      <c r="AA512" s="261" t="s">
        <v>3258</v>
      </c>
      <c r="AB512" s="261" t="s">
        <v>3258</v>
      </c>
      <c r="AC512" s="261" t="s">
        <v>5212</v>
      </c>
      <c r="AD512" s="261"/>
      <c r="AE512" s="245"/>
      <c r="AF512" s="261" t="s">
        <v>3258</v>
      </c>
      <c r="AG512" s="261" t="s">
        <v>3258</v>
      </c>
      <c r="AH512" s="261" t="s">
        <v>3258</v>
      </c>
      <c r="AI512" s="249"/>
    </row>
    <row r="513" spans="1:35" ht="15" customHeight="1" x14ac:dyDescent="0.3">
      <c r="A513" s="255">
        <v>521053</v>
      </c>
      <c r="B513" s="256" t="s">
        <v>1813</v>
      </c>
      <c r="C513" s="256" t="s">
        <v>1770</v>
      </c>
      <c r="D513" s="256" t="s">
        <v>537</v>
      </c>
      <c r="E513" s="256" t="s">
        <v>116</v>
      </c>
      <c r="F513" s="256" t="s">
        <v>5138</v>
      </c>
      <c r="G513" s="256" t="s">
        <v>136</v>
      </c>
      <c r="H513" s="256" t="s">
        <v>677</v>
      </c>
      <c r="I513" s="257" t="s">
        <v>553</v>
      </c>
      <c r="J513" s="256" t="s">
        <v>724</v>
      </c>
      <c r="K513" s="256" t="s">
        <v>5058</v>
      </c>
      <c r="L513" s="258" t="s">
        <v>136</v>
      </c>
      <c r="M513" s="249"/>
      <c r="N513" s="249" t="s">
        <v>3258</v>
      </c>
      <c r="O513" s="259" t="s">
        <v>3258</v>
      </c>
      <c r="P513" s="256">
        <v>0</v>
      </c>
      <c r="Q513" s="256" t="s">
        <v>3258</v>
      </c>
      <c r="R513" s="256" t="s">
        <v>4420</v>
      </c>
      <c r="S513" s="256" t="s">
        <v>3519</v>
      </c>
      <c r="T513" s="256" t="s">
        <v>2981</v>
      </c>
      <c r="U513" s="256" t="s">
        <v>2259</v>
      </c>
      <c r="V513" s="256" t="s">
        <v>3258</v>
      </c>
      <c r="W513" s="256" t="s">
        <v>3258</v>
      </c>
      <c r="X513" s="256" t="s">
        <v>3258</v>
      </c>
      <c r="Y513" s="256" t="s">
        <v>3258</v>
      </c>
      <c r="Z513" s="256" t="s">
        <v>3258</v>
      </c>
      <c r="AA513" s="256" t="s">
        <v>3258</v>
      </c>
      <c r="AB513" s="256" t="s">
        <v>3258</v>
      </c>
      <c r="AC513" s="256" t="s">
        <v>3258</v>
      </c>
      <c r="AD513" s="256"/>
      <c r="AE513" s="245"/>
      <c r="AF513" s="256" t="s">
        <v>3258</v>
      </c>
      <c r="AG513" s="256" t="s">
        <v>3258</v>
      </c>
      <c r="AH513" s="256" t="s">
        <v>2253</v>
      </c>
      <c r="AI513" s="249"/>
    </row>
    <row r="514" spans="1:35" ht="15" customHeight="1" x14ac:dyDescent="0.3">
      <c r="A514" s="260">
        <v>521103</v>
      </c>
      <c r="B514" s="261" t="s">
        <v>846</v>
      </c>
      <c r="C514" s="261" t="s">
        <v>303</v>
      </c>
      <c r="D514" s="261" t="s">
        <v>847</v>
      </c>
      <c r="E514" s="261" t="s">
        <v>116</v>
      </c>
      <c r="F514" s="262">
        <v>35707</v>
      </c>
      <c r="G514" s="261" t="s">
        <v>2982</v>
      </c>
      <c r="H514" s="261" t="s">
        <v>677</v>
      </c>
      <c r="I514" s="257" t="s">
        <v>553</v>
      </c>
      <c r="J514" s="261" t="s">
        <v>139</v>
      </c>
      <c r="K514" s="260">
        <v>2016</v>
      </c>
      <c r="M514" s="261"/>
      <c r="N514" s="249" t="s">
        <v>3258</v>
      </c>
      <c r="O514" s="259" t="s">
        <v>3258</v>
      </c>
      <c r="P514" s="256">
        <v>0</v>
      </c>
      <c r="Q514" s="261" t="s">
        <v>3258</v>
      </c>
      <c r="R514" s="261" t="s">
        <v>3756</v>
      </c>
      <c r="S514" s="261" t="s">
        <v>3757</v>
      </c>
      <c r="T514" s="261" t="s">
        <v>2796</v>
      </c>
      <c r="U514" s="261" t="s">
        <v>2436</v>
      </c>
      <c r="V514" s="261" t="s">
        <v>3258</v>
      </c>
      <c r="W514" s="261" t="s">
        <v>3258</v>
      </c>
      <c r="X514" s="261" t="s">
        <v>3258</v>
      </c>
      <c r="Y514" s="261" t="s">
        <v>3258</v>
      </c>
      <c r="Z514" s="261" t="s">
        <v>3258</v>
      </c>
      <c r="AA514" s="261" t="s">
        <v>3258</v>
      </c>
      <c r="AB514" s="261" t="s">
        <v>3258</v>
      </c>
      <c r="AC514" s="261" t="s">
        <v>3258</v>
      </c>
      <c r="AD514" s="261"/>
      <c r="AE514" s="245"/>
      <c r="AF514" s="261" t="s">
        <v>3258</v>
      </c>
      <c r="AG514" s="261" t="s">
        <v>3258</v>
      </c>
      <c r="AH514" s="261" t="s">
        <v>3258</v>
      </c>
      <c r="AI514" s="249"/>
    </row>
    <row r="515" spans="1:35" ht="15" customHeight="1" x14ac:dyDescent="0.3">
      <c r="A515" s="260">
        <v>521119</v>
      </c>
      <c r="B515" s="261" t="s">
        <v>1814</v>
      </c>
      <c r="C515" s="261" t="s">
        <v>558</v>
      </c>
      <c r="D515" s="261" t="s">
        <v>417</v>
      </c>
      <c r="E515" s="261" t="s">
        <v>116</v>
      </c>
      <c r="F515" s="262">
        <v>34719</v>
      </c>
      <c r="G515" s="261" t="s">
        <v>2366</v>
      </c>
      <c r="H515" s="261" t="s">
        <v>677</v>
      </c>
      <c r="I515" s="257" t="s">
        <v>553</v>
      </c>
      <c r="J515" s="261" t="s">
        <v>139</v>
      </c>
      <c r="K515" s="260">
        <v>2014</v>
      </c>
      <c r="M515" s="261"/>
      <c r="N515" s="249" t="s">
        <v>3258</v>
      </c>
      <c r="O515" s="259" t="s">
        <v>3258</v>
      </c>
      <c r="P515" s="256">
        <v>0</v>
      </c>
      <c r="Q515" s="261" t="s">
        <v>3258</v>
      </c>
      <c r="R515" s="261" t="s">
        <v>3758</v>
      </c>
      <c r="S515" s="261" t="s">
        <v>3400</v>
      </c>
      <c r="T515" s="261" t="s">
        <v>2983</v>
      </c>
      <c r="U515" s="261" t="s">
        <v>2360</v>
      </c>
      <c r="V515" s="261" t="s">
        <v>3258</v>
      </c>
      <c r="W515" s="261" t="s">
        <v>3258</v>
      </c>
      <c r="X515" s="261" t="s">
        <v>3258</v>
      </c>
      <c r="Y515" s="261" t="s">
        <v>3258</v>
      </c>
      <c r="Z515" s="261" t="s">
        <v>3258</v>
      </c>
      <c r="AA515" s="261" t="s">
        <v>3258</v>
      </c>
      <c r="AB515" s="261" t="s">
        <v>3258</v>
      </c>
      <c r="AC515" s="261" t="s">
        <v>3258</v>
      </c>
      <c r="AD515" s="261"/>
      <c r="AE515" s="246"/>
      <c r="AF515" s="261"/>
      <c r="AG515" s="261" t="s">
        <v>3258</v>
      </c>
      <c r="AH515" s="261" t="s">
        <v>3258</v>
      </c>
      <c r="AI515" s="249"/>
    </row>
    <row r="516" spans="1:35" ht="15" customHeight="1" x14ac:dyDescent="0.3">
      <c r="A516" s="260">
        <v>521140</v>
      </c>
      <c r="B516" s="261" t="s">
        <v>1815</v>
      </c>
      <c r="C516" s="261" t="s">
        <v>1527</v>
      </c>
      <c r="D516" s="261" t="s">
        <v>439</v>
      </c>
      <c r="E516" s="261" t="s">
        <v>116</v>
      </c>
      <c r="F516" s="262">
        <v>30168</v>
      </c>
      <c r="G516" s="261" t="s">
        <v>4737</v>
      </c>
      <c r="H516" s="261" t="s">
        <v>677</v>
      </c>
      <c r="I516" s="257" t="s">
        <v>553</v>
      </c>
      <c r="J516" s="261" t="s">
        <v>724</v>
      </c>
      <c r="K516" s="249"/>
      <c r="L516" s="257" t="s">
        <v>147</v>
      </c>
      <c r="M516" s="261"/>
      <c r="N516" s="249" t="s">
        <v>3258</v>
      </c>
      <c r="O516" s="259" t="s">
        <v>3258</v>
      </c>
      <c r="P516" s="256">
        <v>0</v>
      </c>
      <c r="Q516" s="261" t="s">
        <v>3258</v>
      </c>
      <c r="R516" s="261" t="s">
        <v>4738</v>
      </c>
      <c r="S516" s="261" t="s">
        <v>4739</v>
      </c>
      <c r="T516" s="261" t="s">
        <v>2428</v>
      </c>
      <c r="U516" s="261" t="s">
        <v>2277</v>
      </c>
      <c r="V516" s="261" t="s">
        <v>3258</v>
      </c>
      <c r="W516" s="261" t="s">
        <v>3258</v>
      </c>
      <c r="X516" s="261" t="s">
        <v>3258</v>
      </c>
      <c r="Y516" s="261" t="s">
        <v>3258</v>
      </c>
      <c r="Z516" s="261" t="s">
        <v>3258</v>
      </c>
      <c r="AA516" s="261" t="s">
        <v>3258</v>
      </c>
      <c r="AB516" s="261" t="s">
        <v>3258</v>
      </c>
      <c r="AC516" s="261" t="s">
        <v>3258</v>
      </c>
      <c r="AD516" s="261"/>
      <c r="AE516" s="245"/>
      <c r="AF516" s="261" t="s">
        <v>3258</v>
      </c>
      <c r="AG516" s="261" t="s">
        <v>3258</v>
      </c>
      <c r="AH516" s="261" t="s">
        <v>3258</v>
      </c>
      <c r="AI516" s="249"/>
    </row>
    <row r="517" spans="1:35" ht="15" customHeight="1" x14ac:dyDescent="0.3">
      <c r="A517" s="260">
        <v>521143</v>
      </c>
      <c r="B517" s="261" t="s">
        <v>986</v>
      </c>
      <c r="C517" s="261" t="s">
        <v>660</v>
      </c>
      <c r="D517" s="261" t="s">
        <v>987</v>
      </c>
      <c r="E517" s="261" t="s">
        <v>116</v>
      </c>
      <c r="F517" s="262">
        <v>28034</v>
      </c>
      <c r="G517" s="261" t="s">
        <v>148</v>
      </c>
      <c r="H517" s="261" t="s">
        <v>677</v>
      </c>
      <c r="I517" s="257" t="s">
        <v>553</v>
      </c>
      <c r="J517" s="261" t="s">
        <v>139</v>
      </c>
      <c r="K517" s="261"/>
      <c r="L517" s="258"/>
      <c r="M517" s="261"/>
      <c r="N517" s="249" t="s">
        <v>3258</v>
      </c>
      <c r="O517" s="259" t="s">
        <v>3258</v>
      </c>
      <c r="P517" s="256">
        <v>0</v>
      </c>
      <c r="Q517" s="261" t="s">
        <v>3258</v>
      </c>
      <c r="R517" s="261" t="s">
        <v>3759</v>
      </c>
      <c r="S517" s="261" t="s">
        <v>3760</v>
      </c>
      <c r="T517" s="261" t="s">
        <v>2986</v>
      </c>
      <c r="U517" s="261" t="s">
        <v>2320</v>
      </c>
      <c r="V517" s="261" t="s">
        <v>3258</v>
      </c>
      <c r="W517" s="261" t="s">
        <v>3258</v>
      </c>
      <c r="X517" s="261" t="s">
        <v>3258</v>
      </c>
      <c r="Y517" s="261" t="s">
        <v>3258</v>
      </c>
      <c r="Z517" s="261" t="s">
        <v>3258</v>
      </c>
      <c r="AA517" s="261" t="s">
        <v>3258</v>
      </c>
      <c r="AB517" s="261" t="s">
        <v>3258</v>
      </c>
      <c r="AC517" s="261" t="s">
        <v>3258</v>
      </c>
      <c r="AD517" s="261"/>
      <c r="AE517" s="245"/>
      <c r="AF517" s="261" t="s">
        <v>3258</v>
      </c>
      <c r="AG517" s="261" t="s">
        <v>3258</v>
      </c>
      <c r="AH517" s="261" t="s">
        <v>3258</v>
      </c>
      <c r="AI517" s="249"/>
    </row>
    <row r="518" spans="1:35" ht="15" customHeight="1" x14ac:dyDescent="0.3">
      <c r="A518" s="260">
        <v>521155</v>
      </c>
      <c r="B518" s="261" t="s">
        <v>988</v>
      </c>
      <c r="C518" s="261" t="s">
        <v>989</v>
      </c>
      <c r="D518" s="261" t="s">
        <v>643</v>
      </c>
      <c r="E518" s="261" t="s">
        <v>116</v>
      </c>
      <c r="F518" s="262">
        <v>34090</v>
      </c>
      <c r="G518" s="261" t="s">
        <v>2987</v>
      </c>
      <c r="H518" s="261" t="s">
        <v>677</v>
      </c>
      <c r="I518" s="257" t="s">
        <v>553</v>
      </c>
      <c r="J518" s="261" t="s">
        <v>724</v>
      </c>
      <c r="K518" s="260">
        <v>2013</v>
      </c>
      <c r="M518" s="261"/>
      <c r="N518" s="249" t="s">
        <v>3258</v>
      </c>
      <c r="O518" s="259" t="s">
        <v>3258</v>
      </c>
      <c r="P518" s="256">
        <v>0</v>
      </c>
      <c r="Q518" s="261" t="s">
        <v>3258</v>
      </c>
      <c r="R518" s="261" t="s">
        <v>4740</v>
      </c>
      <c r="S518" s="261" t="s">
        <v>4594</v>
      </c>
      <c r="T518" s="261" t="s">
        <v>2279</v>
      </c>
      <c r="U518" s="261" t="s">
        <v>2320</v>
      </c>
      <c r="V518" s="261" t="s">
        <v>3258</v>
      </c>
      <c r="W518" s="261" t="s">
        <v>3258</v>
      </c>
      <c r="X518" s="261" t="s">
        <v>3258</v>
      </c>
      <c r="Y518" s="261" t="s">
        <v>3258</v>
      </c>
      <c r="Z518" s="261" t="s">
        <v>3258</v>
      </c>
      <c r="AA518" s="261" t="s">
        <v>3258</v>
      </c>
      <c r="AB518" s="261" t="s">
        <v>3258</v>
      </c>
      <c r="AC518" s="261" t="s">
        <v>3258</v>
      </c>
      <c r="AD518" s="261"/>
      <c r="AE518" s="245"/>
      <c r="AF518" s="261" t="s">
        <v>3258</v>
      </c>
      <c r="AG518" s="261" t="s">
        <v>3258</v>
      </c>
      <c r="AH518" s="261" t="s">
        <v>3258</v>
      </c>
      <c r="AI518" s="249"/>
    </row>
    <row r="519" spans="1:35" ht="15" customHeight="1" x14ac:dyDescent="0.3">
      <c r="A519" s="260">
        <v>521165</v>
      </c>
      <c r="B519" s="261" t="s">
        <v>990</v>
      </c>
      <c r="C519" s="261" t="s">
        <v>991</v>
      </c>
      <c r="D519" s="261" t="s">
        <v>538</v>
      </c>
      <c r="E519" s="261" t="s">
        <v>116</v>
      </c>
      <c r="F519" s="262">
        <v>36161</v>
      </c>
      <c r="G519" s="261" t="s">
        <v>136</v>
      </c>
      <c r="H519" s="261" t="s">
        <v>677</v>
      </c>
      <c r="I519" s="257" t="s">
        <v>553</v>
      </c>
      <c r="J519" s="261" t="s">
        <v>177</v>
      </c>
      <c r="K519" s="261" t="s">
        <v>3258</v>
      </c>
      <c r="L519" s="257"/>
      <c r="M519" s="261"/>
      <c r="N519" s="249" t="s">
        <v>3258</v>
      </c>
      <c r="O519" s="259" t="s">
        <v>3258</v>
      </c>
      <c r="P519" s="256">
        <v>0</v>
      </c>
      <c r="Q519" s="261" t="s">
        <v>3258</v>
      </c>
      <c r="R519" s="261" t="s">
        <v>4741</v>
      </c>
      <c r="S519" s="261" t="s">
        <v>4742</v>
      </c>
      <c r="T519" s="261" t="s">
        <v>4743</v>
      </c>
      <c r="U519" s="261" t="s">
        <v>2266</v>
      </c>
      <c r="V519" s="261" t="s">
        <v>3258</v>
      </c>
      <c r="W519" s="261" t="s">
        <v>3258</v>
      </c>
      <c r="X519" s="261" t="s">
        <v>3258</v>
      </c>
      <c r="Y519" s="261" t="s">
        <v>3258</v>
      </c>
      <c r="Z519" s="261" t="s">
        <v>3258</v>
      </c>
      <c r="AA519" s="261" t="s">
        <v>3258</v>
      </c>
      <c r="AB519" s="261" t="s">
        <v>3258</v>
      </c>
      <c r="AC519" s="261" t="s">
        <v>3258</v>
      </c>
      <c r="AD519" s="261"/>
      <c r="AE519" s="245"/>
      <c r="AF519" s="261" t="s">
        <v>3258</v>
      </c>
      <c r="AG519" s="261" t="s">
        <v>3258</v>
      </c>
      <c r="AH519" s="261" t="s">
        <v>3258</v>
      </c>
      <c r="AI519" s="249"/>
    </row>
    <row r="520" spans="1:35" ht="15" customHeight="1" x14ac:dyDescent="0.3">
      <c r="A520" s="260">
        <v>521179</v>
      </c>
      <c r="B520" s="261" t="s">
        <v>1816</v>
      </c>
      <c r="C520" s="261" t="s">
        <v>291</v>
      </c>
      <c r="D520" s="261" t="s">
        <v>771</v>
      </c>
      <c r="E520" s="261" t="s">
        <v>116</v>
      </c>
      <c r="F520" s="262">
        <v>35604</v>
      </c>
      <c r="G520" s="261" t="s">
        <v>2263</v>
      </c>
      <c r="H520" s="261" t="s">
        <v>677</v>
      </c>
      <c r="I520" s="257" t="s">
        <v>553</v>
      </c>
      <c r="J520" s="261" t="s">
        <v>139</v>
      </c>
      <c r="K520" s="261"/>
      <c r="L520" s="258" t="s">
        <v>151</v>
      </c>
      <c r="M520" s="261"/>
      <c r="N520" s="249" t="s">
        <v>3258</v>
      </c>
      <c r="O520" s="259" t="s">
        <v>3258</v>
      </c>
      <c r="P520" s="256">
        <v>0</v>
      </c>
      <c r="Q520" s="261" t="s">
        <v>3258</v>
      </c>
      <c r="R520" s="261" t="s">
        <v>3761</v>
      </c>
      <c r="S520" s="261" t="s">
        <v>4744</v>
      </c>
      <c r="T520" s="261" t="s">
        <v>2768</v>
      </c>
      <c r="U520" s="261" t="s">
        <v>2306</v>
      </c>
      <c r="V520" s="261" t="s">
        <v>3258</v>
      </c>
      <c r="W520" s="261" t="s">
        <v>3258</v>
      </c>
      <c r="X520" s="261" t="s">
        <v>3258</v>
      </c>
      <c r="Y520" s="261" t="s">
        <v>3258</v>
      </c>
      <c r="Z520" s="261" t="s">
        <v>3258</v>
      </c>
      <c r="AA520" s="261" t="s">
        <v>3258</v>
      </c>
      <c r="AB520" s="261" t="s">
        <v>3258</v>
      </c>
      <c r="AC520" s="261" t="s">
        <v>3258</v>
      </c>
      <c r="AD520" s="261"/>
      <c r="AE520" s="246"/>
      <c r="AF520" s="261" t="s">
        <v>3258</v>
      </c>
      <c r="AG520" s="261" t="s">
        <v>3258</v>
      </c>
      <c r="AH520" s="261" t="s">
        <v>3258</v>
      </c>
      <c r="AI520" s="249"/>
    </row>
    <row r="521" spans="1:35" ht="15" customHeight="1" x14ac:dyDescent="0.3">
      <c r="A521" s="260">
        <v>521186</v>
      </c>
      <c r="B521" s="261" t="s">
        <v>4745</v>
      </c>
      <c r="C521" s="261" t="s">
        <v>97</v>
      </c>
      <c r="D521" s="261" t="s">
        <v>414</v>
      </c>
      <c r="E521" s="261" t="s">
        <v>116</v>
      </c>
      <c r="F521" s="261" t="s">
        <v>3258</v>
      </c>
      <c r="G521" s="262"/>
      <c r="H521" s="261" t="s">
        <v>677</v>
      </c>
      <c r="I521" s="257" t="s">
        <v>553</v>
      </c>
      <c r="J521" s="261"/>
      <c r="K521" s="261"/>
      <c r="L521" s="267"/>
      <c r="M521" s="261"/>
      <c r="N521" s="249" t="s">
        <v>3258</v>
      </c>
      <c r="O521" s="259" t="s">
        <v>3258</v>
      </c>
      <c r="P521" s="256">
        <v>0</v>
      </c>
      <c r="Q521" s="249"/>
      <c r="R521" s="249"/>
      <c r="S521" s="249"/>
      <c r="T521" s="249"/>
      <c r="U521" s="249"/>
      <c r="V521" s="249"/>
      <c r="W521" s="249"/>
      <c r="X521" s="249"/>
      <c r="Y521" s="249"/>
      <c r="Z521" s="249"/>
      <c r="AA521" s="249"/>
      <c r="AB521" s="249"/>
      <c r="AC521" s="249"/>
      <c r="AD521" s="249"/>
      <c r="AE521" s="245"/>
      <c r="AF521" s="249"/>
      <c r="AG521" s="249"/>
      <c r="AH521" s="249"/>
      <c r="AI521" s="249"/>
    </row>
    <row r="522" spans="1:35" ht="15" customHeight="1" x14ac:dyDescent="0.3">
      <c r="A522" s="260">
        <v>521214</v>
      </c>
      <c r="B522" s="261" t="s">
        <v>5452</v>
      </c>
      <c r="C522" s="261" t="s">
        <v>311</v>
      </c>
      <c r="D522" s="261" t="s">
        <v>510</v>
      </c>
      <c r="E522" s="261" t="s">
        <v>116</v>
      </c>
      <c r="F522" s="262">
        <v>36173</v>
      </c>
      <c r="G522" s="261" t="s">
        <v>136</v>
      </c>
      <c r="H522" s="261" t="s">
        <v>677</v>
      </c>
      <c r="I522" s="257" t="s">
        <v>554</v>
      </c>
      <c r="J522" s="249" t="s">
        <v>724</v>
      </c>
      <c r="K522" s="261" t="s">
        <v>3258</v>
      </c>
      <c r="L522" s="257"/>
      <c r="M522" s="261"/>
      <c r="N522" s="249" t="s">
        <v>3258</v>
      </c>
      <c r="O522" s="259" t="s">
        <v>3258</v>
      </c>
      <c r="P522" s="256">
        <v>0</v>
      </c>
      <c r="Q522" s="261" t="s">
        <v>3258</v>
      </c>
      <c r="R522" s="261" t="s">
        <v>5453</v>
      </c>
      <c r="S522" s="261" t="s">
        <v>3735</v>
      </c>
      <c r="T522" s="261" t="s">
        <v>4746</v>
      </c>
      <c r="U522" s="261" t="s">
        <v>2306</v>
      </c>
      <c r="V522" s="261" t="s">
        <v>3258</v>
      </c>
      <c r="W522" s="261" t="s">
        <v>3258</v>
      </c>
      <c r="X522" s="261" t="s">
        <v>3258</v>
      </c>
      <c r="Y522" s="261" t="s">
        <v>3258</v>
      </c>
      <c r="Z522" s="261" t="s">
        <v>3258</v>
      </c>
      <c r="AA522" s="261" t="s">
        <v>3258</v>
      </c>
      <c r="AB522" s="261" t="s">
        <v>3258</v>
      </c>
      <c r="AC522" s="261" t="s">
        <v>3258</v>
      </c>
      <c r="AD522" s="261"/>
      <c r="AE522" s="245"/>
      <c r="AF522" s="261" t="s">
        <v>3258</v>
      </c>
      <c r="AG522" s="261" t="s">
        <v>3258</v>
      </c>
      <c r="AH522" s="261" t="s">
        <v>3258</v>
      </c>
      <c r="AI522" s="249"/>
    </row>
    <row r="523" spans="1:35" ht="15" customHeight="1" x14ac:dyDescent="0.3">
      <c r="A523" s="260">
        <v>521241</v>
      </c>
      <c r="B523" s="261" t="s">
        <v>1817</v>
      </c>
      <c r="C523" s="261" t="s">
        <v>100</v>
      </c>
      <c r="D523" s="261" t="s">
        <v>414</v>
      </c>
      <c r="E523" s="261" t="s">
        <v>116</v>
      </c>
      <c r="F523" s="262">
        <v>35513</v>
      </c>
      <c r="G523" s="261" t="s">
        <v>136</v>
      </c>
      <c r="H523" s="261" t="s">
        <v>677</v>
      </c>
      <c r="I523" s="257" t="s">
        <v>553</v>
      </c>
      <c r="J523" s="261" t="s">
        <v>139</v>
      </c>
      <c r="K523" s="260">
        <v>2016</v>
      </c>
      <c r="M523" s="261"/>
      <c r="N523" s="249" t="s">
        <v>3258</v>
      </c>
      <c r="O523" s="259" t="s">
        <v>3258</v>
      </c>
      <c r="P523" s="256">
        <v>0</v>
      </c>
      <c r="Q523" s="261" t="s">
        <v>3258</v>
      </c>
      <c r="R523" s="261" t="s">
        <v>3763</v>
      </c>
      <c r="S523" s="261" t="s">
        <v>3389</v>
      </c>
      <c r="T523" s="261" t="s">
        <v>2271</v>
      </c>
      <c r="U523" s="261" t="s">
        <v>2259</v>
      </c>
      <c r="V523" s="261" t="s">
        <v>3258</v>
      </c>
      <c r="W523" s="261" t="s">
        <v>3258</v>
      </c>
      <c r="X523" s="261" t="s">
        <v>3258</v>
      </c>
      <c r="Y523" s="261" t="s">
        <v>3258</v>
      </c>
      <c r="Z523" s="261" t="s">
        <v>3258</v>
      </c>
      <c r="AA523" s="261" t="s">
        <v>3258</v>
      </c>
      <c r="AB523" s="261" t="s">
        <v>3258</v>
      </c>
      <c r="AC523" s="261" t="s">
        <v>3258</v>
      </c>
      <c r="AD523" s="261"/>
      <c r="AE523" s="245"/>
      <c r="AF523" s="261" t="s">
        <v>3258</v>
      </c>
      <c r="AG523" s="261" t="s">
        <v>3258</v>
      </c>
      <c r="AH523" s="261" t="s">
        <v>3258</v>
      </c>
      <c r="AI523" s="249"/>
    </row>
    <row r="524" spans="1:35" ht="15" customHeight="1" x14ac:dyDescent="0.3">
      <c r="A524" s="255">
        <v>521247</v>
      </c>
      <c r="B524" s="256" t="s">
        <v>992</v>
      </c>
      <c r="C524" s="256" t="s">
        <v>610</v>
      </c>
      <c r="D524" s="256" t="s">
        <v>759</v>
      </c>
      <c r="E524" s="256" t="s">
        <v>3258</v>
      </c>
      <c r="F524" s="256" t="s">
        <v>3258</v>
      </c>
      <c r="G524" s="256" t="s">
        <v>3258</v>
      </c>
      <c r="H524" s="256"/>
      <c r="I524" s="257" t="s">
        <v>553</v>
      </c>
      <c r="J524" s="249"/>
      <c r="K524" s="256" t="s">
        <v>3258</v>
      </c>
      <c r="L524" s="258" t="s">
        <v>3258</v>
      </c>
      <c r="M524" s="256" t="s">
        <v>3258</v>
      </c>
      <c r="N524" s="249" t="s">
        <v>3258</v>
      </c>
      <c r="O524" s="259" t="s">
        <v>3258</v>
      </c>
      <c r="P524" s="256">
        <v>0</v>
      </c>
      <c r="Q524" s="256" t="s">
        <v>3258</v>
      </c>
      <c r="R524" s="256" t="s">
        <v>3258</v>
      </c>
      <c r="S524" s="256" t="s">
        <v>3258</v>
      </c>
      <c r="T524" s="256" t="s">
        <v>3258</v>
      </c>
      <c r="U524" s="256" t="s">
        <v>3258</v>
      </c>
      <c r="V524" s="256" t="s">
        <v>3258</v>
      </c>
      <c r="W524" s="256" t="s">
        <v>3258</v>
      </c>
      <c r="X524" s="256" t="s">
        <v>3258</v>
      </c>
      <c r="Y524" s="256" t="s">
        <v>3258</v>
      </c>
      <c r="Z524" s="256" t="s">
        <v>3258</v>
      </c>
      <c r="AA524" s="256" t="s">
        <v>3258</v>
      </c>
      <c r="AB524" s="256" t="s">
        <v>2253</v>
      </c>
      <c r="AC524" s="256" t="s">
        <v>3258</v>
      </c>
      <c r="AD524" s="256"/>
      <c r="AE524" s="245"/>
      <c r="AF524" s="256"/>
      <c r="AG524" s="256" t="s">
        <v>2253</v>
      </c>
      <c r="AH524" s="256" t="s">
        <v>2253</v>
      </c>
      <c r="AI524" s="249" t="s">
        <v>2253</v>
      </c>
    </row>
    <row r="525" spans="1:35" ht="15" customHeight="1" x14ac:dyDescent="0.3">
      <c r="A525" s="260">
        <v>521258</v>
      </c>
      <c r="B525" s="261" t="s">
        <v>1818</v>
      </c>
      <c r="C525" s="261" t="s">
        <v>220</v>
      </c>
      <c r="D525" s="261" t="s">
        <v>435</v>
      </c>
      <c r="E525" s="261" t="s">
        <v>116</v>
      </c>
      <c r="F525" s="262">
        <v>34859</v>
      </c>
      <c r="G525" s="261" t="s">
        <v>136</v>
      </c>
      <c r="H525" s="261" t="s">
        <v>677</v>
      </c>
      <c r="I525" s="257" t="s">
        <v>553</v>
      </c>
      <c r="J525" s="249" t="s">
        <v>724</v>
      </c>
      <c r="K525" s="261" t="s">
        <v>3258</v>
      </c>
      <c r="L525" s="257"/>
      <c r="M525" s="261"/>
      <c r="N525" s="249" t="s">
        <v>3258</v>
      </c>
      <c r="O525" s="259" t="s">
        <v>3258</v>
      </c>
      <c r="P525" s="256">
        <v>0</v>
      </c>
      <c r="Q525" s="261" t="s">
        <v>3258</v>
      </c>
      <c r="R525" s="261" t="s">
        <v>4747</v>
      </c>
      <c r="S525" s="261" t="s">
        <v>3269</v>
      </c>
      <c r="T525" s="261" t="s">
        <v>2890</v>
      </c>
      <c r="U525" s="261" t="s">
        <v>2259</v>
      </c>
      <c r="V525" s="261" t="s">
        <v>3258</v>
      </c>
      <c r="W525" s="261" t="s">
        <v>3258</v>
      </c>
      <c r="X525" s="261" t="s">
        <v>3258</v>
      </c>
      <c r="Y525" s="261" t="s">
        <v>3258</v>
      </c>
      <c r="Z525" s="261" t="s">
        <v>3258</v>
      </c>
      <c r="AA525" s="261" t="s">
        <v>3258</v>
      </c>
      <c r="AB525" s="261" t="s">
        <v>3258</v>
      </c>
      <c r="AC525" s="261" t="s">
        <v>3258</v>
      </c>
      <c r="AD525" s="261"/>
      <c r="AE525" s="245"/>
      <c r="AF525" s="261" t="s">
        <v>3258</v>
      </c>
      <c r="AG525" s="261" t="s">
        <v>3258</v>
      </c>
      <c r="AH525" s="261" t="s">
        <v>3258</v>
      </c>
      <c r="AI525" s="249"/>
    </row>
    <row r="526" spans="1:35" ht="15" customHeight="1" x14ac:dyDescent="0.3">
      <c r="A526" s="260">
        <v>521262</v>
      </c>
      <c r="B526" s="261" t="s">
        <v>993</v>
      </c>
      <c r="C526" s="261" t="s">
        <v>994</v>
      </c>
      <c r="D526" s="261" t="s">
        <v>527</v>
      </c>
      <c r="E526" s="261" t="s">
        <v>116</v>
      </c>
      <c r="F526" s="262">
        <v>29428</v>
      </c>
      <c r="G526" s="261" t="s">
        <v>136</v>
      </c>
      <c r="H526" s="261" t="s">
        <v>677</v>
      </c>
      <c r="I526" s="257" t="s">
        <v>553</v>
      </c>
      <c r="J526" s="261" t="s">
        <v>139</v>
      </c>
      <c r="K526" s="261" t="s">
        <v>3258</v>
      </c>
      <c r="L526" s="257"/>
      <c r="M526" s="261"/>
      <c r="N526" s="249" t="s">
        <v>3258</v>
      </c>
      <c r="O526" s="259" t="s">
        <v>3258</v>
      </c>
      <c r="P526" s="256">
        <v>0</v>
      </c>
      <c r="Q526" s="261" t="s">
        <v>3258</v>
      </c>
      <c r="R526" s="261" t="s">
        <v>3764</v>
      </c>
      <c r="S526" s="261" t="s">
        <v>3765</v>
      </c>
      <c r="T526" s="261" t="s">
        <v>2473</v>
      </c>
      <c r="U526" s="261" t="s">
        <v>2259</v>
      </c>
      <c r="V526" s="261" t="s">
        <v>3258</v>
      </c>
      <c r="W526" s="261" t="s">
        <v>3258</v>
      </c>
      <c r="X526" s="261" t="s">
        <v>3258</v>
      </c>
      <c r="Y526" s="261" t="s">
        <v>3258</v>
      </c>
      <c r="Z526" s="261" t="s">
        <v>3258</v>
      </c>
      <c r="AA526" s="261" t="s">
        <v>3258</v>
      </c>
      <c r="AB526" s="261" t="s">
        <v>3258</v>
      </c>
      <c r="AC526" s="261" t="s">
        <v>3258</v>
      </c>
      <c r="AD526" s="261"/>
      <c r="AE526" s="245"/>
      <c r="AF526" s="261" t="s">
        <v>3258</v>
      </c>
      <c r="AG526" s="261" t="s">
        <v>3258</v>
      </c>
      <c r="AH526" s="261" t="s">
        <v>3258</v>
      </c>
      <c r="AI526" s="249"/>
    </row>
    <row r="527" spans="1:35" ht="15" customHeight="1" x14ac:dyDescent="0.3">
      <c r="A527" s="260">
        <v>521268</v>
      </c>
      <c r="B527" s="261" t="s">
        <v>995</v>
      </c>
      <c r="C527" s="261" t="s">
        <v>237</v>
      </c>
      <c r="D527" s="261" t="s">
        <v>821</v>
      </c>
      <c r="E527" s="261" t="s">
        <v>116</v>
      </c>
      <c r="F527" s="262">
        <v>34718</v>
      </c>
      <c r="G527" s="261" t="s">
        <v>2356</v>
      </c>
      <c r="H527" s="261" t="s">
        <v>677</v>
      </c>
      <c r="I527" s="257" t="s">
        <v>553</v>
      </c>
      <c r="J527" s="261" t="s">
        <v>139</v>
      </c>
      <c r="K527" s="261" t="s">
        <v>3258</v>
      </c>
      <c r="L527" s="257"/>
      <c r="M527" s="261"/>
      <c r="N527" s="249" t="s">
        <v>3258</v>
      </c>
      <c r="O527" s="259" t="s">
        <v>3258</v>
      </c>
      <c r="P527" s="256">
        <v>0</v>
      </c>
      <c r="Q527" s="261" t="s">
        <v>3258</v>
      </c>
      <c r="R527" s="261" t="s">
        <v>3766</v>
      </c>
      <c r="S527" s="261" t="s">
        <v>3767</v>
      </c>
      <c r="T527" s="261" t="s">
        <v>2990</v>
      </c>
      <c r="U527" s="261" t="s">
        <v>2360</v>
      </c>
      <c r="V527" s="261" t="s">
        <v>3258</v>
      </c>
      <c r="W527" s="261" t="s">
        <v>3258</v>
      </c>
      <c r="X527" s="261" t="s">
        <v>3258</v>
      </c>
      <c r="Y527" s="261" t="s">
        <v>3258</v>
      </c>
      <c r="Z527" s="261" t="s">
        <v>3258</v>
      </c>
      <c r="AA527" s="261" t="s">
        <v>3258</v>
      </c>
      <c r="AB527" s="261" t="s">
        <v>3258</v>
      </c>
      <c r="AC527" s="261" t="s">
        <v>3258</v>
      </c>
      <c r="AD527" s="261"/>
      <c r="AE527" s="245"/>
      <c r="AF527" s="261" t="s">
        <v>3258</v>
      </c>
      <c r="AG527" s="261" t="s">
        <v>3258</v>
      </c>
      <c r="AH527" s="261" t="s">
        <v>3258</v>
      </c>
      <c r="AI527" s="249"/>
    </row>
    <row r="528" spans="1:35" ht="15" customHeight="1" x14ac:dyDescent="0.3">
      <c r="A528" s="260">
        <v>521286</v>
      </c>
      <c r="B528" s="261" t="s">
        <v>1819</v>
      </c>
      <c r="C528" s="261" t="s">
        <v>573</v>
      </c>
      <c r="D528" s="261" t="s">
        <v>459</v>
      </c>
      <c r="E528" s="261" t="s">
        <v>116</v>
      </c>
      <c r="F528" s="262">
        <v>35711</v>
      </c>
      <c r="G528" s="261" t="s">
        <v>136</v>
      </c>
      <c r="H528" s="261" t="s">
        <v>677</v>
      </c>
      <c r="I528" s="257" t="s">
        <v>553</v>
      </c>
      <c r="J528" s="261" t="s">
        <v>139</v>
      </c>
      <c r="K528" s="261"/>
      <c r="M528" s="261"/>
      <c r="N528" s="249" t="s">
        <v>3258</v>
      </c>
      <c r="O528" s="259" t="s">
        <v>3258</v>
      </c>
      <c r="P528" s="256">
        <v>0</v>
      </c>
      <c r="Q528" s="261" t="s">
        <v>3258</v>
      </c>
      <c r="R528" s="261" t="s">
        <v>3768</v>
      </c>
      <c r="S528" s="261" t="s">
        <v>3297</v>
      </c>
      <c r="T528" s="261" t="s">
        <v>2452</v>
      </c>
      <c r="U528" s="261" t="s">
        <v>2259</v>
      </c>
      <c r="V528" s="261" t="s">
        <v>3258</v>
      </c>
      <c r="W528" s="261" t="s">
        <v>3258</v>
      </c>
      <c r="X528" s="261" t="s">
        <v>3258</v>
      </c>
      <c r="Y528" s="261" t="s">
        <v>3258</v>
      </c>
      <c r="Z528" s="261" t="s">
        <v>3258</v>
      </c>
      <c r="AA528" s="261" t="s">
        <v>3258</v>
      </c>
      <c r="AB528" s="261" t="s">
        <v>3258</v>
      </c>
      <c r="AC528" s="261" t="s">
        <v>3258</v>
      </c>
      <c r="AD528" s="261"/>
      <c r="AE528" s="245"/>
      <c r="AF528" s="261" t="s">
        <v>3258</v>
      </c>
      <c r="AG528" s="261" t="s">
        <v>3258</v>
      </c>
      <c r="AH528" s="261" t="s">
        <v>3258</v>
      </c>
      <c r="AI528" s="249"/>
    </row>
    <row r="529" spans="1:35" ht="15" customHeight="1" x14ac:dyDescent="0.3">
      <c r="A529" s="260">
        <v>521298</v>
      </c>
      <c r="B529" s="261" t="s">
        <v>1224</v>
      </c>
      <c r="C529" s="261" t="s">
        <v>1225</v>
      </c>
      <c r="D529" s="261" t="s">
        <v>479</v>
      </c>
      <c r="E529" s="261" t="s">
        <v>116</v>
      </c>
      <c r="F529" s="262">
        <v>33872</v>
      </c>
      <c r="G529" s="261" t="s">
        <v>136</v>
      </c>
      <c r="H529" s="261" t="s">
        <v>677</v>
      </c>
      <c r="I529" s="257" t="s">
        <v>553</v>
      </c>
      <c r="J529" s="261" t="s">
        <v>724</v>
      </c>
      <c r="K529" s="260">
        <v>2010</v>
      </c>
      <c r="M529" s="261"/>
      <c r="N529" s="249" t="s">
        <v>3258</v>
      </c>
      <c r="O529" s="259" t="s">
        <v>3258</v>
      </c>
      <c r="P529" s="256">
        <v>0</v>
      </c>
      <c r="Q529" s="261" t="s">
        <v>3258</v>
      </c>
      <c r="R529" s="261" t="s">
        <v>4748</v>
      </c>
      <c r="S529" s="261" t="s">
        <v>4749</v>
      </c>
      <c r="T529" s="261" t="s">
        <v>2991</v>
      </c>
      <c r="U529" s="261" t="s">
        <v>2259</v>
      </c>
      <c r="V529" s="261" t="s">
        <v>3258</v>
      </c>
      <c r="W529" s="261" t="s">
        <v>3258</v>
      </c>
      <c r="X529" s="261" t="s">
        <v>3258</v>
      </c>
      <c r="Y529" s="261" t="s">
        <v>3258</v>
      </c>
      <c r="Z529" s="261" t="s">
        <v>3258</v>
      </c>
      <c r="AA529" s="261" t="s">
        <v>3258</v>
      </c>
      <c r="AB529" s="261" t="s">
        <v>3258</v>
      </c>
      <c r="AC529" s="261" t="s">
        <v>3258</v>
      </c>
      <c r="AD529" s="261"/>
      <c r="AE529" s="245"/>
      <c r="AF529" s="261" t="s">
        <v>3258</v>
      </c>
      <c r="AG529" s="261" t="s">
        <v>3258</v>
      </c>
      <c r="AH529" s="261" t="s">
        <v>3258</v>
      </c>
      <c r="AI529" s="249"/>
    </row>
    <row r="530" spans="1:35" ht="15" customHeight="1" x14ac:dyDescent="0.3">
      <c r="A530" s="260">
        <v>521303</v>
      </c>
      <c r="B530" s="261" t="s">
        <v>1820</v>
      </c>
      <c r="C530" s="261" t="s">
        <v>818</v>
      </c>
      <c r="D530" s="261" t="s">
        <v>489</v>
      </c>
      <c r="E530" s="261" t="s">
        <v>116</v>
      </c>
      <c r="F530" s="262">
        <v>30195</v>
      </c>
      <c r="G530" s="261" t="s">
        <v>2356</v>
      </c>
      <c r="H530" s="261" t="s">
        <v>677</v>
      </c>
      <c r="I530" s="257" t="s">
        <v>553</v>
      </c>
      <c r="J530" s="261" t="s">
        <v>139</v>
      </c>
      <c r="K530" s="261" t="s">
        <v>3258</v>
      </c>
      <c r="L530" s="261"/>
      <c r="M530" s="261"/>
      <c r="N530" s="249" t="s">
        <v>3258</v>
      </c>
      <c r="O530" s="259" t="s">
        <v>3258</v>
      </c>
      <c r="P530" s="256">
        <v>0</v>
      </c>
      <c r="Q530" s="261" t="s">
        <v>3258</v>
      </c>
      <c r="R530" s="261" t="s">
        <v>3769</v>
      </c>
      <c r="S530" s="261" t="s">
        <v>3770</v>
      </c>
      <c r="T530" s="261" t="s">
        <v>2769</v>
      </c>
      <c r="U530" s="261" t="s">
        <v>2511</v>
      </c>
      <c r="V530" s="261" t="s">
        <v>3258</v>
      </c>
      <c r="W530" s="261" t="s">
        <v>3258</v>
      </c>
      <c r="X530" s="261" t="s">
        <v>3258</v>
      </c>
      <c r="Y530" s="261" t="s">
        <v>3258</v>
      </c>
      <c r="Z530" s="261" t="s">
        <v>3258</v>
      </c>
      <c r="AA530" s="261" t="s">
        <v>3258</v>
      </c>
      <c r="AB530" s="261" t="s">
        <v>3258</v>
      </c>
      <c r="AC530" s="261" t="s">
        <v>3258</v>
      </c>
      <c r="AD530" s="261"/>
      <c r="AE530" s="245"/>
      <c r="AF530" s="261"/>
      <c r="AG530" s="261" t="s">
        <v>3258</v>
      </c>
      <c r="AH530" s="261" t="s">
        <v>3258</v>
      </c>
      <c r="AI530" s="249"/>
    </row>
    <row r="531" spans="1:35" ht="15" customHeight="1" x14ac:dyDescent="0.3">
      <c r="A531" s="260">
        <v>521307</v>
      </c>
      <c r="B531" s="261" t="s">
        <v>1821</v>
      </c>
      <c r="C531" s="261" t="s">
        <v>849</v>
      </c>
      <c r="D531" s="261" t="s">
        <v>815</v>
      </c>
      <c r="E531" s="261" t="s">
        <v>116</v>
      </c>
      <c r="F531" s="262">
        <v>34851</v>
      </c>
      <c r="G531" s="261" t="s">
        <v>2711</v>
      </c>
      <c r="H531" s="261" t="s">
        <v>677</v>
      </c>
      <c r="I531" s="257" t="s">
        <v>553</v>
      </c>
      <c r="J531" s="261" t="s">
        <v>724</v>
      </c>
      <c r="K531" s="260">
        <v>2013</v>
      </c>
      <c r="M531" s="261"/>
      <c r="N531" s="249" t="s">
        <v>3258</v>
      </c>
      <c r="O531" s="259" t="s">
        <v>3258</v>
      </c>
      <c r="P531" s="256">
        <v>0</v>
      </c>
      <c r="Q531" s="261" t="s">
        <v>3258</v>
      </c>
      <c r="R531" s="261" t="s">
        <v>4750</v>
      </c>
      <c r="S531" s="261" t="s">
        <v>2524</v>
      </c>
      <c r="T531" s="261" t="s">
        <v>3253</v>
      </c>
      <c r="U531" s="261" t="s">
        <v>2322</v>
      </c>
      <c r="V531" s="261" t="s">
        <v>3258</v>
      </c>
      <c r="W531" s="261" t="s">
        <v>3258</v>
      </c>
      <c r="X531" s="261" t="s">
        <v>3258</v>
      </c>
      <c r="Y531" s="261" t="s">
        <v>3258</v>
      </c>
      <c r="Z531" s="261" t="s">
        <v>3258</v>
      </c>
      <c r="AA531" s="261" t="s">
        <v>3258</v>
      </c>
      <c r="AB531" s="261" t="s">
        <v>3258</v>
      </c>
      <c r="AC531" s="261" t="s">
        <v>3258</v>
      </c>
      <c r="AD531" s="261"/>
      <c r="AE531" s="245"/>
      <c r="AF531" s="261" t="s">
        <v>3258</v>
      </c>
      <c r="AG531" s="261"/>
      <c r="AH531" s="261" t="s">
        <v>3258</v>
      </c>
      <c r="AI531" s="249" t="s">
        <v>2253</v>
      </c>
    </row>
    <row r="532" spans="1:35" ht="15" customHeight="1" x14ac:dyDescent="0.3">
      <c r="A532" s="260">
        <v>521319</v>
      </c>
      <c r="B532" s="261" t="s">
        <v>2181</v>
      </c>
      <c r="C532" s="261" t="s">
        <v>801</v>
      </c>
      <c r="D532" s="261" t="s">
        <v>764</v>
      </c>
      <c r="E532" s="261" t="s">
        <v>116</v>
      </c>
      <c r="F532" s="262">
        <v>34936</v>
      </c>
      <c r="G532" s="261" t="s">
        <v>2379</v>
      </c>
      <c r="H532" s="261" t="s">
        <v>677</v>
      </c>
      <c r="I532" s="257" t="s">
        <v>553</v>
      </c>
      <c r="J532" s="261" t="s">
        <v>139</v>
      </c>
      <c r="K532" s="261" t="s">
        <v>3258</v>
      </c>
      <c r="L532" s="257"/>
      <c r="M532" s="261"/>
      <c r="N532" s="249" t="s">
        <v>3258</v>
      </c>
      <c r="O532" s="259" t="s">
        <v>3258</v>
      </c>
      <c r="P532" s="256">
        <v>0</v>
      </c>
      <c r="Q532" s="261" t="s">
        <v>3258</v>
      </c>
      <c r="R532" s="261" t="s">
        <v>3442</v>
      </c>
      <c r="S532" s="261" t="s">
        <v>3443</v>
      </c>
      <c r="T532" s="261" t="s">
        <v>2642</v>
      </c>
      <c r="U532" s="261" t="s">
        <v>2298</v>
      </c>
      <c r="V532" s="261" t="s">
        <v>3258</v>
      </c>
      <c r="W532" s="261" t="s">
        <v>3258</v>
      </c>
      <c r="X532" s="261" t="s">
        <v>3258</v>
      </c>
      <c r="Y532" s="261" t="s">
        <v>3258</v>
      </c>
      <c r="Z532" s="261" t="s">
        <v>3258</v>
      </c>
      <c r="AA532" s="261" t="s">
        <v>3258</v>
      </c>
      <c r="AB532" s="261" t="s">
        <v>3258</v>
      </c>
      <c r="AC532" s="261" t="s">
        <v>3258</v>
      </c>
      <c r="AD532" s="261"/>
      <c r="AE532" s="245"/>
      <c r="AF532" s="261" t="s">
        <v>3258</v>
      </c>
      <c r="AG532" s="261" t="s">
        <v>3258</v>
      </c>
      <c r="AH532" s="261" t="s">
        <v>3258</v>
      </c>
      <c r="AI532" s="249"/>
    </row>
    <row r="533" spans="1:35" ht="15" customHeight="1" x14ac:dyDescent="0.3">
      <c r="A533" s="260">
        <v>521333</v>
      </c>
      <c r="B533" s="261" t="s">
        <v>996</v>
      </c>
      <c r="C533" s="261" t="s">
        <v>576</v>
      </c>
      <c r="D533" s="261" t="s">
        <v>997</v>
      </c>
      <c r="E533" s="261" t="s">
        <v>116</v>
      </c>
      <c r="F533" s="262">
        <v>33869</v>
      </c>
      <c r="G533" s="261" t="s">
        <v>2366</v>
      </c>
      <c r="H533" s="261" t="s">
        <v>677</v>
      </c>
      <c r="I533" s="257" t="s">
        <v>553</v>
      </c>
      <c r="J533" s="261" t="s">
        <v>724</v>
      </c>
      <c r="K533" s="260">
        <v>2011</v>
      </c>
      <c r="M533" s="261"/>
      <c r="N533" s="249" t="s">
        <v>3258</v>
      </c>
      <c r="O533" s="259" t="s">
        <v>3258</v>
      </c>
      <c r="P533" s="256">
        <v>0</v>
      </c>
      <c r="Q533" s="261" t="s">
        <v>3258</v>
      </c>
      <c r="R533" s="261" t="s">
        <v>4421</v>
      </c>
      <c r="S533" s="261" t="s">
        <v>2588</v>
      </c>
      <c r="T533" s="261" t="s">
        <v>2992</v>
      </c>
      <c r="U533" s="261" t="s">
        <v>2306</v>
      </c>
      <c r="V533" s="261" t="s">
        <v>3258</v>
      </c>
      <c r="W533" s="261" t="s">
        <v>3258</v>
      </c>
      <c r="X533" s="261" t="s">
        <v>3258</v>
      </c>
      <c r="Y533" s="261" t="s">
        <v>3258</v>
      </c>
      <c r="Z533" s="261" t="s">
        <v>3258</v>
      </c>
      <c r="AA533" s="261" t="s">
        <v>3258</v>
      </c>
      <c r="AB533" s="261" t="s">
        <v>3258</v>
      </c>
      <c r="AC533" s="261" t="s">
        <v>3258</v>
      </c>
      <c r="AD533" s="261"/>
      <c r="AE533" s="246"/>
      <c r="AF533" s="261" t="s">
        <v>3258</v>
      </c>
      <c r="AG533" s="261" t="s">
        <v>3258</v>
      </c>
      <c r="AH533" s="261" t="s">
        <v>3258</v>
      </c>
      <c r="AI533" s="249"/>
    </row>
    <row r="534" spans="1:35" ht="15" customHeight="1" x14ac:dyDescent="0.3">
      <c r="A534" s="260">
        <v>521336</v>
      </c>
      <c r="B534" s="261" t="s">
        <v>1822</v>
      </c>
      <c r="C534" s="261" t="s">
        <v>579</v>
      </c>
      <c r="D534" s="261" t="s">
        <v>515</v>
      </c>
      <c r="E534" s="261" t="s">
        <v>116</v>
      </c>
      <c r="F534" s="262">
        <v>35154</v>
      </c>
      <c r="G534" s="261" t="s">
        <v>136</v>
      </c>
      <c r="H534" s="261" t="s">
        <v>677</v>
      </c>
      <c r="I534" s="257" t="s">
        <v>553</v>
      </c>
      <c r="J534" s="261" t="s">
        <v>139</v>
      </c>
      <c r="K534" s="261"/>
      <c r="M534" s="261"/>
      <c r="N534" s="249" t="s">
        <v>3258</v>
      </c>
      <c r="O534" s="259" t="s">
        <v>3258</v>
      </c>
      <c r="P534" s="256">
        <v>0</v>
      </c>
      <c r="Q534" s="261" t="s">
        <v>3258</v>
      </c>
      <c r="R534" s="261" t="s">
        <v>3771</v>
      </c>
      <c r="S534" s="261" t="s">
        <v>3573</v>
      </c>
      <c r="T534" s="261" t="s">
        <v>2294</v>
      </c>
      <c r="U534" s="261" t="s">
        <v>2266</v>
      </c>
      <c r="V534" s="261" t="s">
        <v>3258</v>
      </c>
      <c r="W534" s="261" t="s">
        <v>3258</v>
      </c>
      <c r="X534" s="261" t="s">
        <v>3258</v>
      </c>
      <c r="Y534" s="261" t="s">
        <v>3258</v>
      </c>
      <c r="Z534" s="261" t="s">
        <v>3258</v>
      </c>
      <c r="AA534" s="261" t="s">
        <v>3258</v>
      </c>
      <c r="AB534" s="261" t="s">
        <v>3258</v>
      </c>
      <c r="AC534" s="261" t="s">
        <v>3258</v>
      </c>
      <c r="AD534" s="261"/>
      <c r="AE534" s="245"/>
      <c r="AF534" s="261" t="s">
        <v>3258</v>
      </c>
      <c r="AG534" s="261" t="s">
        <v>3258</v>
      </c>
      <c r="AH534" s="261" t="s">
        <v>3258</v>
      </c>
      <c r="AI534" s="249"/>
    </row>
    <row r="535" spans="1:35" ht="15" customHeight="1" x14ac:dyDescent="0.3">
      <c r="A535" s="260">
        <v>521337</v>
      </c>
      <c r="B535" s="261" t="s">
        <v>2182</v>
      </c>
      <c r="C535" s="261" t="s">
        <v>2183</v>
      </c>
      <c r="D535" s="261" t="s">
        <v>649</v>
      </c>
      <c r="E535" s="261" t="s">
        <v>116</v>
      </c>
      <c r="F535" s="262">
        <v>32262</v>
      </c>
      <c r="G535" s="261" t="s">
        <v>136</v>
      </c>
      <c r="H535" s="261" t="s">
        <v>677</v>
      </c>
      <c r="I535" s="257" t="s">
        <v>553</v>
      </c>
      <c r="J535" s="261" t="s">
        <v>137</v>
      </c>
      <c r="K535" s="261" t="s">
        <v>3258</v>
      </c>
      <c r="L535" s="257"/>
      <c r="M535" s="261"/>
      <c r="N535" s="249" t="s">
        <v>3258</v>
      </c>
      <c r="O535" s="259" t="s">
        <v>3258</v>
      </c>
      <c r="P535" s="256">
        <v>0</v>
      </c>
      <c r="Q535" s="261" t="s">
        <v>3258</v>
      </c>
      <c r="R535" s="261" t="s">
        <v>4120</v>
      </c>
      <c r="S535" s="261" t="s">
        <v>4121</v>
      </c>
      <c r="T535" s="261" t="s">
        <v>2643</v>
      </c>
      <c r="U535" s="261" t="s">
        <v>2266</v>
      </c>
      <c r="V535" s="261" t="s">
        <v>3258</v>
      </c>
      <c r="W535" s="261" t="s">
        <v>3258</v>
      </c>
      <c r="X535" s="261" t="s">
        <v>3258</v>
      </c>
      <c r="Y535" s="261" t="s">
        <v>3258</v>
      </c>
      <c r="Z535" s="261" t="s">
        <v>3258</v>
      </c>
      <c r="AA535" s="261" t="s">
        <v>3258</v>
      </c>
      <c r="AB535" s="261" t="s">
        <v>3258</v>
      </c>
      <c r="AC535" s="261" t="s">
        <v>3258</v>
      </c>
      <c r="AD535" s="261"/>
      <c r="AE535" s="245"/>
      <c r="AF535" s="261" t="s">
        <v>3258</v>
      </c>
      <c r="AG535" s="261" t="s">
        <v>3258</v>
      </c>
      <c r="AH535" s="261" t="s">
        <v>3258</v>
      </c>
      <c r="AI535" s="249"/>
    </row>
    <row r="536" spans="1:35" ht="15" customHeight="1" x14ac:dyDescent="0.3">
      <c r="A536" s="249">
        <v>521340</v>
      </c>
      <c r="B536" s="249" t="s">
        <v>5335</v>
      </c>
      <c r="C536" s="249" t="s">
        <v>66</v>
      </c>
      <c r="D536" s="249" t="s">
        <v>474</v>
      </c>
      <c r="E536" s="249" t="s">
        <v>116</v>
      </c>
      <c r="F536" s="308">
        <v>33979</v>
      </c>
      <c r="G536" s="249" t="s">
        <v>136</v>
      </c>
      <c r="H536" s="249" t="s">
        <v>677</v>
      </c>
      <c r="I536" t="s">
        <v>553</v>
      </c>
      <c r="J536" s="249" t="s">
        <v>139</v>
      </c>
      <c r="K536" s="249">
        <v>2019</v>
      </c>
      <c r="L536" t="s">
        <v>136</v>
      </c>
      <c r="M536" s="249"/>
      <c r="N536" s="249" t="s">
        <v>3258</v>
      </c>
      <c r="O536" s="259" t="s">
        <v>3258</v>
      </c>
      <c r="P536" s="256">
        <v>0</v>
      </c>
      <c r="Q536" s="249"/>
      <c r="R536" s="249"/>
      <c r="S536" s="249"/>
      <c r="T536" s="249"/>
      <c r="U536" s="249"/>
      <c r="V536" s="249"/>
      <c r="W536" s="249"/>
      <c r="X536" s="249"/>
      <c r="Y536" s="249"/>
      <c r="Z536" s="249"/>
      <c r="AA536" s="249"/>
      <c r="AB536" s="249"/>
      <c r="AC536" s="249" t="s">
        <v>5252</v>
      </c>
      <c r="AD536" s="249" t="s">
        <v>5252</v>
      </c>
      <c r="AE536" s="249"/>
      <c r="AF536" s="249" t="s">
        <v>5252</v>
      </c>
      <c r="AG536" s="249"/>
      <c r="AH536" s="249"/>
      <c r="AI536" s="249"/>
    </row>
    <row r="537" spans="1:35" ht="15" customHeight="1" x14ac:dyDescent="0.3">
      <c r="A537" s="260">
        <v>521344</v>
      </c>
      <c r="B537" s="261" t="s">
        <v>998</v>
      </c>
      <c r="C537" s="261" t="s">
        <v>805</v>
      </c>
      <c r="D537" s="261" t="s">
        <v>443</v>
      </c>
      <c r="E537" s="261" t="s">
        <v>116</v>
      </c>
      <c r="F537" s="262">
        <v>30888</v>
      </c>
      <c r="G537" s="261" t="s">
        <v>2263</v>
      </c>
      <c r="H537" s="261" t="s">
        <v>679</v>
      </c>
      <c r="I537" s="257" t="s">
        <v>553</v>
      </c>
      <c r="J537" s="261" t="s">
        <v>139</v>
      </c>
      <c r="K537" s="260">
        <v>2013</v>
      </c>
      <c r="L537" s="261" t="s">
        <v>144</v>
      </c>
      <c r="M537" s="249"/>
      <c r="N537" s="249" t="s">
        <v>3258</v>
      </c>
      <c r="O537" s="259" t="s">
        <v>3258</v>
      </c>
      <c r="P537" s="256">
        <v>0</v>
      </c>
      <c r="Q537" s="261" t="s">
        <v>3258</v>
      </c>
      <c r="R537" s="261" t="s">
        <v>3772</v>
      </c>
      <c r="S537" s="261" t="s">
        <v>3773</v>
      </c>
      <c r="T537" s="261" t="s">
        <v>2993</v>
      </c>
      <c r="U537" s="261" t="s">
        <v>2269</v>
      </c>
      <c r="V537" s="261" t="s">
        <v>3258</v>
      </c>
      <c r="W537" s="261" t="s">
        <v>3258</v>
      </c>
      <c r="X537" s="261" t="s">
        <v>3258</v>
      </c>
      <c r="Y537" s="261" t="s">
        <v>3258</v>
      </c>
      <c r="Z537" s="261" t="s">
        <v>3258</v>
      </c>
      <c r="AA537" s="261" t="s">
        <v>3258</v>
      </c>
      <c r="AB537" s="261" t="s">
        <v>3258</v>
      </c>
      <c r="AC537" s="261" t="s">
        <v>3258</v>
      </c>
      <c r="AD537" s="261"/>
      <c r="AE537" s="245"/>
      <c r="AF537" s="261" t="s">
        <v>3258</v>
      </c>
      <c r="AG537" s="261" t="s">
        <v>3258</v>
      </c>
      <c r="AH537" s="261" t="s">
        <v>3258</v>
      </c>
      <c r="AI537" s="249" t="s">
        <v>2253</v>
      </c>
    </row>
    <row r="538" spans="1:35" ht="15" customHeight="1" x14ac:dyDescent="0.3">
      <c r="A538" s="260">
        <v>521345</v>
      </c>
      <c r="B538" s="261" t="s">
        <v>2184</v>
      </c>
      <c r="C538" s="261" t="s">
        <v>263</v>
      </c>
      <c r="D538" s="261" t="s">
        <v>586</v>
      </c>
      <c r="E538" s="261" t="s">
        <v>116</v>
      </c>
      <c r="F538" s="262">
        <v>34535</v>
      </c>
      <c r="G538" s="261" t="s">
        <v>136</v>
      </c>
      <c r="H538" s="261" t="s">
        <v>677</v>
      </c>
      <c r="I538" s="257" t="s">
        <v>553</v>
      </c>
      <c r="J538" s="261" t="s">
        <v>724</v>
      </c>
      <c r="K538" s="261"/>
      <c r="M538" s="261"/>
      <c r="N538" s="249" t="s">
        <v>3258</v>
      </c>
      <c r="O538" s="259" t="s">
        <v>3258</v>
      </c>
      <c r="P538" s="256">
        <v>0</v>
      </c>
      <c r="Q538" s="261" t="s">
        <v>3258</v>
      </c>
      <c r="R538" s="261" t="s">
        <v>4337</v>
      </c>
      <c r="S538" s="261" t="s">
        <v>4338</v>
      </c>
      <c r="T538" s="261" t="s">
        <v>2644</v>
      </c>
      <c r="U538" s="261" t="s">
        <v>2259</v>
      </c>
      <c r="V538" s="261" t="s">
        <v>3258</v>
      </c>
      <c r="W538" s="261" t="s">
        <v>3258</v>
      </c>
      <c r="X538" s="261" t="s">
        <v>3258</v>
      </c>
      <c r="Y538" s="261" t="s">
        <v>3258</v>
      </c>
      <c r="Z538" s="261" t="s">
        <v>3258</v>
      </c>
      <c r="AA538" s="261" t="s">
        <v>3258</v>
      </c>
      <c r="AB538" s="261" t="s">
        <v>3258</v>
      </c>
      <c r="AC538" s="261" t="s">
        <v>3258</v>
      </c>
      <c r="AD538" s="261"/>
      <c r="AE538" s="245"/>
      <c r="AF538" s="261" t="s">
        <v>3258</v>
      </c>
      <c r="AG538" s="261" t="s">
        <v>3258</v>
      </c>
      <c r="AH538" s="261" t="s">
        <v>3258</v>
      </c>
      <c r="AI538" s="249"/>
    </row>
    <row r="539" spans="1:35" ht="15" customHeight="1" x14ac:dyDescent="0.3">
      <c r="A539" s="260">
        <v>521349</v>
      </c>
      <c r="B539" s="261" t="s">
        <v>1823</v>
      </c>
      <c r="C539" s="261" t="s">
        <v>1824</v>
      </c>
      <c r="D539" s="261" t="s">
        <v>414</v>
      </c>
      <c r="E539" s="261" t="s">
        <v>116</v>
      </c>
      <c r="F539" s="262">
        <v>34855</v>
      </c>
      <c r="G539" s="261" t="s">
        <v>2377</v>
      </c>
      <c r="H539" s="261" t="s">
        <v>677</v>
      </c>
      <c r="I539" s="257" t="s">
        <v>553</v>
      </c>
      <c r="J539" s="261" t="s">
        <v>137</v>
      </c>
      <c r="K539" s="260">
        <v>2016</v>
      </c>
      <c r="M539" s="261"/>
      <c r="N539" s="249" t="s">
        <v>3258</v>
      </c>
      <c r="O539" s="259" t="s">
        <v>3258</v>
      </c>
      <c r="P539" s="256">
        <v>0</v>
      </c>
      <c r="Q539" s="261" t="s">
        <v>3258</v>
      </c>
      <c r="R539" s="261" t="s">
        <v>4751</v>
      </c>
      <c r="S539" s="261" t="s">
        <v>4191</v>
      </c>
      <c r="T539" s="261" t="s">
        <v>2904</v>
      </c>
      <c r="U539" s="261" t="s">
        <v>2933</v>
      </c>
      <c r="V539" s="261" t="s">
        <v>3258</v>
      </c>
      <c r="W539" s="261" t="s">
        <v>3258</v>
      </c>
      <c r="X539" s="261" t="s">
        <v>3258</v>
      </c>
      <c r="Y539" s="261" t="s">
        <v>3258</v>
      </c>
      <c r="Z539" s="261" t="s">
        <v>3258</v>
      </c>
      <c r="AA539" s="261" t="s">
        <v>3258</v>
      </c>
      <c r="AB539" s="261" t="s">
        <v>3258</v>
      </c>
      <c r="AC539" s="261" t="s">
        <v>3258</v>
      </c>
      <c r="AD539" s="261"/>
      <c r="AE539" s="245"/>
      <c r="AF539" s="261" t="s">
        <v>3258</v>
      </c>
      <c r="AG539" s="261" t="s">
        <v>3258</v>
      </c>
      <c r="AH539" s="261" t="s">
        <v>3258</v>
      </c>
      <c r="AI539" s="249"/>
    </row>
    <row r="540" spans="1:35" ht="15" customHeight="1" x14ac:dyDescent="0.3">
      <c r="A540" s="260">
        <v>521365</v>
      </c>
      <c r="B540" s="261" t="s">
        <v>850</v>
      </c>
      <c r="C540" s="261" t="s">
        <v>65</v>
      </c>
      <c r="D540" s="261" t="s">
        <v>438</v>
      </c>
      <c r="E540" s="261" t="s">
        <v>116</v>
      </c>
      <c r="F540" s="262">
        <v>35125</v>
      </c>
      <c r="G540" s="261" t="s">
        <v>2586</v>
      </c>
      <c r="H540" s="261" t="s">
        <v>677</v>
      </c>
      <c r="I540" s="257" t="s">
        <v>553</v>
      </c>
      <c r="J540" s="249" t="s">
        <v>724</v>
      </c>
      <c r="K540" s="261" t="s">
        <v>3258</v>
      </c>
      <c r="L540" s="257"/>
      <c r="M540" s="261"/>
      <c r="N540" s="249" t="s">
        <v>3258</v>
      </c>
      <c r="O540" s="259" t="s">
        <v>3258</v>
      </c>
      <c r="P540" s="256">
        <v>0</v>
      </c>
      <c r="Q540" s="261" t="s">
        <v>3258</v>
      </c>
      <c r="R540" s="261" t="s">
        <v>4752</v>
      </c>
      <c r="S540" s="261" t="s">
        <v>3259</v>
      </c>
      <c r="T540" s="261" t="s">
        <v>2319</v>
      </c>
      <c r="U540" s="261" t="s">
        <v>2360</v>
      </c>
      <c r="V540" s="261" t="s">
        <v>3258</v>
      </c>
      <c r="W540" s="261" t="s">
        <v>3258</v>
      </c>
      <c r="X540" s="261" t="s">
        <v>3258</v>
      </c>
      <c r="Y540" s="261" t="s">
        <v>3258</v>
      </c>
      <c r="Z540" s="261" t="s">
        <v>3258</v>
      </c>
      <c r="AA540" s="261" t="s">
        <v>3258</v>
      </c>
      <c r="AB540" s="261" t="s">
        <v>3258</v>
      </c>
      <c r="AC540" s="261" t="s">
        <v>3258</v>
      </c>
      <c r="AD540" s="261"/>
      <c r="AE540" s="245"/>
      <c r="AF540" s="261" t="s">
        <v>3258</v>
      </c>
      <c r="AG540" s="261"/>
      <c r="AH540" s="261" t="s">
        <v>3258</v>
      </c>
      <c r="AI540" s="249"/>
    </row>
    <row r="541" spans="1:35" ht="15" customHeight="1" x14ac:dyDescent="0.3">
      <c r="A541" s="260">
        <v>521378</v>
      </c>
      <c r="B541" s="261" t="s">
        <v>1825</v>
      </c>
      <c r="C541" s="261" t="s">
        <v>757</v>
      </c>
      <c r="D541" s="261" t="s">
        <v>496</v>
      </c>
      <c r="E541" s="261" t="s">
        <v>116</v>
      </c>
      <c r="F541" s="262">
        <v>36187</v>
      </c>
      <c r="G541" s="261" t="s">
        <v>136</v>
      </c>
      <c r="H541" s="261" t="s">
        <v>679</v>
      </c>
      <c r="I541" s="257" t="s">
        <v>553</v>
      </c>
      <c r="J541" s="261" t="s">
        <v>724</v>
      </c>
      <c r="K541" s="260">
        <v>2016</v>
      </c>
      <c r="L541" s="257" t="s">
        <v>151</v>
      </c>
      <c r="M541" s="249"/>
      <c r="N541" s="249" t="s">
        <v>3258</v>
      </c>
      <c r="O541" s="259" t="s">
        <v>3258</v>
      </c>
      <c r="P541" s="256">
        <v>0</v>
      </c>
      <c r="Q541" s="261" t="s">
        <v>3258</v>
      </c>
      <c r="R541" s="261" t="s">
        <v>4753</v>
      </c>
      <c r="S541" s="261" t="s">
        <v>3290</v>
      </c>
      <c r="T541" s="261" t="s">
        <v>2785</v>
      </c>
      <c r="U541" s="261" t="s">
        <v>2259</v>
      </c>
      <c r="V541" s="261" t="s">
        <v>3258</v>
      </c>
      <c r="W541" s="261" t="s">
        <v>3258</v>
      </c>
      <c r="X541" s="261" t="s">
        <v>3258</v>
      </c>
      <c r="Y541" s="261" t="s">
        <v>3258</v>
      </c>
      <c r="Z541" s="261" t="s">
        <v>3258</v>
      </c>
      <c r="AA541" s="261" t="s">
        <v>3258</v>
      </c>
      <c r="AB541" s="261" t="s">
        <v>3258</v>
      </c>
      <c r="AC541" s="261" t="s">
        <v>3258</v>
      </c>
      <c r="AD541" s="261"/>
      <c r="AE541" s="245"/>
      <c r="AF541" s="261" t="s">
        <v>3258</v>
      </c>
      <c r="AG541" s="261" t="s">
        <v>3258</v>
      </c>
      <c r="AH541" s="261" t="s">
        <v>3258</v>
      </c>
      <c r="AI541" s="249"/>
    </row>
    <row r="542" spans="1:35" ht="15" customHeight="1" x14ac:dyDescent="0.3">
      <c r="A542" s="260">
        <v>521385</v>
      </c>
      <c r="B542" s="261" t="s">
        <v>999</v>
      </c>
      <c r="C542" s="261" t="s">
        <v>246</v>
      </c>
      <c r="D542" s="261" t="s">
        <v>1000</v>
      </c>
      <c r="E542" s="261" t="s">
        <v>116</v>
      </c>
      <c r="F542" s="262">
        <v>34525</v>
      </c>
      <c r="G542" s="261" t="s">
        <v>136</v>
      </c>
      <c r="H542" s="261" t="s">
        <v>677</v>
      </c>
      <c r="I542" s="257" t="s">
        <v>553</v>
      </c>
      <c r="J542" s="261" t="s">
        <v>724</v>
      </c>
      <c r="K542" s="261"/>
      <c r="M542" s="261"/>
      <c r="N542" s="249" t="s">
        <v>3258</v>
      </c>
      <c r="O542" s="259" t="s">
        <v>3258</v>
      </c>
      <c r="P542" s="256">
        <v>0</v>
      </c>
      <c r="Q542" s="261" t="s">
        <v>3258</v>
      </c>
      <c r="R542" s="261" t="s">
        <v>4754</v>
      </c>
      <c r="S542" s="261" t="s">
        <v>3844</v>
      </c>
      <c r="T542" s="261" t="s">
        <v>4755</v>
      </c>
      <c r="U542" s="261" t="s">
        <v>2259</v>
      </c>
      <c r="V542" s="261" t="s">
        <v>3258</v>
      </c>
      <c r="W542" s="261" t="s">
        <v>3258</v>
      </c>
      <c r="X542" s="261" t="s">
        <v>3258</v>
      </c>
      <c r="Y542" s="261" t="s">
        <v>3258</v>
      </c>
      <c r="Z542" s="261" t="s">
        <v>3258</v>
      </c>
      <c r="AA542" s="261" t="s">
        <v>3258</v>
      </c>
      <c r="AB542" s="261" t="s">
        <v>3258</v>
      </c>
      <c r="AC542" s="261" t="s">
        <v>3258</v>
      </c>
      <c r="AD542" s="261"/>
      <c r="AE542" s="245"/>
      <c r="AF542" s="261" t="s">
        <v>3258</v>
      </c>
      <c r="AG542" s="261" t="s">
        <v>3258</v>
      </c>
      <c r="AH542" s="261" t="s">
        <v>3258</v>
      </c>
      <c r="AI542" s="249"/>
    </row>
    <row r="543" spans="1:35" ht="15" customHeight="1" x14ac:dyDescent="0.3">
      <c r="A543" s="260">
        <v>521388</v>
      </c>
      <c r="B543" s="261" t="s">
        <v>1226</v>
      </c>
      <c r="C543" s="261" t="s">
        <v>69</v>
      </c>
      <c r="D543" s="261" t="s">
        <v>665</v>
      </c>
      <c r="E543" s="261" t="s">
        <v>116</v>
      </c>
      <c r="F543" s="262">
        <v>31291</v>
      </c>
      <c r="G543" s="261" t="s">
        <v>665</v>
      </c>
      <c r="H543" s="261" t="s">
        <v>677</v>
      </c>
      <c r="I543" s="257" t="s">
        <v>553</v>
      </c>
      <c r="J543" s="261" t="s">
        <v>139</v>
      </c>
      <c r="K543" s="261"/>
      <c r="L543" s="257" t="s">
        <v>144</v>
      </c>
      <c r="M543" s="261"/>
      <c r="N543" s="249">
        <v>2110</v>
      </c>
      <c r="O543" s="259">
        <v>45510</v>
      </c>
      <c r="P543" s="256">
        <v>35000</v>
      </c>
      <c r="Q543" s="261" t="s">
        <v>3258</v>
      </c>
      <c r="R543" s="261" t="s">
        <v>3392</v>
      </c>
      <c r="S543" s="261" t="s">
        <v>3372</v>
      </c>
      <c r="T543" s="261" t="s">
        <v>2574</v>
      </c>
      <c r="U543" s="261" t="s">
        <v>2575</v>
      </c>
      <c r="V543" s="261"/>
      <c r="W543" s="261"/>
      <c r="X543" s="261"/>
      <c r="Y543" s="261"/>
      <c r="Z543" s="261"/>
      <c r="AA543" s="261"/>
      <c r="AB543" s="261"/>
      <c r="AC543" s="261"/>
      <c r="AD543" s="261"/>
      <c r="AE543" s="246"/>
      <c r="AF543" s="261"/>
      <c r="AG543" s="261"/>
      <c r="AH543" s="261"/>
      <c r="AI543" s="249"/>
    </row>
    <row r="544" spans="1:35" ht="15" customHeight="1" x14ac:dyDescent="0.3">
      <c r="A544" s="260">
        <v>521400</v>
      </c>
      <c r="B544" s="261" t="s">
        <v>1826</v>
      </c>
      <c r="C544" s="261" t="s">
        <v>268</v>
      </c>
      <c r="D544" s="261" t="s">
        <v>366</v>
      </c>
      <c r="E544" s="261" t="s">
        <v>116</v>
      </c>
      <c r="F544" s="262">
        <v>29263</v>
      </c>
      <c r="G544" s="261" t="s">
        <v>4670</v>
      </c>
      <c r="H544" s="261" t="s">
        <v>677</v>
      </c>
      <c r="I544" s="257" t="s">
        <v>553</v>
      </c>
      <c r="J544" s="261" t="s">
        <v>724</v>
      </c>
      <c r="K544" s="249"/>
      <c r="L544" s="257" t="s">
        <v>150</v>
      </c>
      <c r="M544" s="261"/>
      <c r="N544" s="249" t="s">
        <v>3258</v>
      </c>
      <c r="O544" s="259" t="s">
        <v>3258</v>
      </c>
      <c r="P544" s="256">
        <v>0</v>
      </c>
      <c r="Q544" s="261" t="s">
        <v>3258</v>
      </c>
      <c r="R544" s="261" t="s">
        <v>4756</v>
      </c>
      <c r="S544" s="261" t="s">
        <v>3390</v>
      </c>
      <c r="T544" s="261" t="s">
        <v>2786</v>
      </c>
      <c r="U544" s="261" t="s">
        <v>4672</v>
      </c>
      <c r="V544" s="261" t="s">
        <v>3258</v>
      </c>
      <c r="W544" s="261" t="s">
        <v>3258</v>
      </c>
      <c r="X544" s="261" t="s">
        <v>3258</v>
      </c>
      <c r="Y544" s="261" t="s">
        <v>3258</v>
      </c>
      <c r="Z544" s="261" t="s">
        <v>3258</v>
      </c>
      <c r="AA544" s="261" t="s">
        <v>3258</v>
      </c>
      <c r="AB544" s="261" t="s">
        <v>3258</v>
      </c>
      <c r="AC544" s="261" t="s">
        <v>3258</v>
      </c>
      <c r="AD544" s="261"/>
      <c r="AE544" s="245"/>
      <c r="AF544" s="261" t="s">
        <v>3258</v>
      </c>
      <c r="AG544" s="261" t="s">
        <v>3258</v>
      </c>
      <c r="AH544" s="261" t="s">
        <v>3258</v>
      </c>
      <c r="AI544" s="249"/>
    </row>
    <row r="545" spans="1:35" ht="15" customHeight="1" x14ac:dyDescent="0.3">
      <c r="A545" s="260">
        <v>521402</v>
      </c>
      <c r="B545" s="261" t="s">
        <v>1827</v>
      </c>
      <c r="C545" s="261" t="s">
        <v>1828</v>
      </c>
      <c r="D545" s="261" t="s">
        <v>435</v>
      </c>
      <c r="E545" s="261" t="s">
        <v>116</v>
      </c>
      <c r="F545" s="262">
        <v>29489</v>
      </c>
      <c r="G545" s="261" t="s">
        <v>136</v>
      </c>
      <c r="H545" s="261" t="s">
        <v>677</v>
      </c>
      <c r="I545" s="257" t="s">
        <v>553</v>
      </c>
      <c r="J545" s="261" t="s">
        <v>139</v>
      </c>
      <c r="K545" s="260">
        <v>2007</v>
      </c>
      <c r="M545" s="261"/>
      <c r="N545" s="249" t="s">
        <v>3258</v>
      </c>
      <c r="O545" s="259" t="s">
        <v>3258</v>
      </c>
      <c r="P545" s="256">
        <v>0</v>
      </c>
      <c r="Q545" s="261" t="s">
        <v>3258</v>
      </c>
      <c r="R545" s="261" t="s">
        <v>3775</v>
      </c>
      <c r="S545" s="261" t="s">
        <v>3776</v>
      </c>
      <c r="T545" s="261" t="s">
        <v>2577</v>
      </c>
      <c r="U545" s="261" t="s">
        <v>2259</v>
      </c>
      <c r="V545" s="261" t="s">
        <v>3258</v>
      </c>
      <c r="W545" s="261" t="s">
        <v>3258</v>
      </c>
      <c r="X545" s="261" t="s">
        <v>3258</v>
      </c>
      <c r="Y545" s="261" t="s">
        <v>3258</v>
      </c>
      <c r="Z545" s="261" t="s">
        <v>3258</v>
      </c>
      <c r="AA545" s="261" t="s">
        <v>3258</v>
      </c>
      <c r="AB545" s="261" t="s">
        <v>3258</v>
      </c>
      <c r="AC545" s="261" t="s">
        <v>3258</v>
      </c>
      <c r="AD545" s="261"/>
      <c r="AE545" s="245"/>
      <c r="AF545" s="261" t="s">
        <v>3258</v>
      </c>
      <c r="AG545" s="261" t="s">
        <v>3258</v>
      </c>
      <c r="AH545" s="261" t="s">
        <v>3258</v>
      </c>
      <c r="AI545" s="249"/>
    </row>
    <row r="546" spans="1:35" ht="15" customHeight="1" x14ac:dyDescent="0.3">
      <c r="A546" s="260">
        <v>521446</v>
      </c>
      <c r="B546" s="261" t="s">
        <v>1227</v>
      </c>
      <c r="C546" s="261" t="s">
        <v>266</v>
      </c>
      <c r="D546" s="261" t="s">
        <v>497</v>
      </c>
      <c r="E546" s="261" t="s">
        <v>116</v>
      </c>
      <c r="F546" s="262">
        <v>36320</v>
      </c>
      <c r="G546" s="261" t="s">
        <v>136</v>
      </c>
      <c r="H546" s="261" t="s">
        <v>677</v>
      </c>
      <c r="I546" s="257" t="s">
        <v>553</v>
      </c>
      <c r="J546" s="261" t="s">
        <v>139</v>
      </c>
      <c r="K546" s="261"/>
      <c r="L546" s="257" t="s">
        <v>151</v>
      </c>
      <c r="M546" s="261"/>
      <c r="N546" s="249" t="s">
        <v>3258</v>
      </c>
      <c r="O546" s="259" t="s">
        <v>3258</v>
      </c>
      <c r="P546" s="256">
        <v>0</v>
      </c>
      <c r="Q546" s="261" t="s">
        <v>3258</v>
      </c>
      <c r="R546" s="261" t="s">
        <v>3778</v>
      </c>
      <c r="S546" s="261" t="s">
        <v>2847</v>
      </c>
      <c r="T546" s="261" t="s">
        <v>2323</v>
      </c>
      <c r="U546" s="261" t="s">
        <v>2259</v>
      </c>
      <c r="V546" s="261"/>
      <c r="W546" s="261"/>
      <c r="X546" s="261"/>
      <c r="Y546" s="261"/>
      <c r="Z546" s="261"/>
      <c r="AA546" s="261"/>
      <c r="AB546" s="261"/>
      <c r="AC546" s="261"/>
      <c r="AD546" s="261"/>
      <c r="AE546" s="246"/>
      <c r="AF546" s="261"/>
      <c r="AG546" s="261"/>
      <c r="AH546" s="261"/>
      <c r="AI546" s="249"/>
    </row>
    <row r="547" spans="1:35" ht="15" customHeight="1" x14ac:dyDescent="0.3">
      <c r="A547" s="260">
        <v>521448</v>
      </c>
      <c r="B547" s="261" t="s">
        <v>5454</v>
      </c>
      <c r="C547" s="261" t="s">
        <v>66</v>
      </c>
      <c r="D547" s="261" t="s">
        <v>5455</v>
      </c>
      <c r="E547" s="261" t="s">
        <v>116</v>
      </c>
      <c r="F547" s="262">
        <v>34562</v>
      </c>
      <c r="G547" s="261" t="s">
        <v>2455</v>
      </c>
      <c r="H547" s="261" t="s">
        <v>679</v>
      </c>
      <c r="I547" s="257" t="s">
        <v>554</v>
      </c>
      <c r="J547" s="261" t="s">
        <v>137</v>
      </c>
      <c r="K547" s="260">
        <v>2012</v>
      </c>
      <c r="L547" s="257" t="s">
        <v>151</v>
      </c>
      <c r="M547" s="249"/>
      <c r="N547" s="249" t="s">
        <v>3258</v>
      </c>
      <c r="O547" s="259" t="s">
        <v>3258</v>
      </c>
      <c r="P547" s="256">
        <v>0</v>
      </c>
      <c r="Q547" s="261" t="s">
        <v>3258</v>
      </c>
      <c r="R547" s="261" t="s">
        <v>5456</v>
      </c>
      <c r="S547" s="261" t="s">
        <v>3320</v>
      </c>
      <c r="T547" s="261" t="s">
        <v>2599</v>
      </c>
      <c r="U547" s="261" t="s">
        <v>2360</v>
      </c>
      <c r="V547" s="261" t="s">
        <v>3258</v>
      </c>
      <c r="W547" s="261" t="s">
        <v>3258</v>
      </c>
      <c r="X547" s="261" t="s">
        <v>3258</v>
      </c>
      <c r="Y547" s="261" t="s">
        <v>3258</v>
      </c>
      <c r="Z547" s="261" t="s">
        <v>3258</v>
      </c>
      <c r="AA547" s="261" t="s">
        <v>3258</v>
      </c>
      <c r="AB547" s="261" t="s">
        <v>3258</v>
      </c>
      <c r="AC547" s="261" t="s">
        <v>3258</v>
      </c>
      <c r="AD547" s="261"/>
      <c r="AE547" s="245"/>
      <c r="AF547" s="261" t="s">
        <v>3258</v>
      </c>
      <c r="AG547" s="261" t="s">
        <v>3258</v>
      </c>
      <c r="AH547" s="261" t="s">
        <v>3258</v>
      </c>
      <c r="AI547" s="249"/>
    </row>
    <row r="548" spans="1:35" ht="15" customHeight="1" x14ac:dyDescent="0.3">
      <c r="A548" s="260">
        <v>521459</v>
      </c>
      <c r="B548" s="261" t="s">
        <v>1829</v>
      </c>
      <c r="C548" s="261" t="s">
        <v>306</v>
      </c>
      <c r="D548" s="261" t="s">
        <v>552</v>
      </c>
      <c r="E548" s="261" t="s">
        <v>116</v>
      </c>
      <c r="F548" s="262">
        <v>32577</v>
      </c>
      <c r="G548" s="261" t="s">
        <v>2371</v>
      </c>
      <c r="H548" s="261" t="s">
        <v>677</v>
      </c>
      <c r="I548" s="257" t="s">
        <v>553</v>
      </c>
      <c r="J548" s="261" t="s">
        <v>139</v>
      </c>
      <c r="K548" s="261"/>
      <c r="M548" s="261"/>
      <c r="N548" s="249" t="s">
        <v>3258</v>
      </c>
      <c r="O548" s="259" t="s">
        <v>3258</v>
      </c>
      <c r="P548" s="256">
        <v>0</v>
      </c>
      <c r="Q548" s="261" t="s">
        <v>3258</v>
      </c>
      <c r="R548" s="261" t="s">
        <v>3779</v>
      </c>
      <c r="S548" s="261" t="s">
        <v>3780</v>
      </c>
      <c r="T548" s="261" t="s">
        <v>2994</v>
      </c>
      <c r="U548" s="261" t="s">
        <v>2298</v>
      </c>
      <c r="V548" s="261" t="s">
        <v>3258</v>
      </c>
      <c r="W548" s="261" t="s">
        <v>3258</v>
      </c>
      <c r="X548" s="261" t="s">
        <v>3258</v>
      </c>
      <c r="Y548" s="261" t="s">
        <v>3258</v>
      </c>
      <c r="Z548" s="261" t="s">
        <v>3258</v>
      </c>
      <c r="AA548" s="261" t="s">
        <v>3258</v>
      </c>
      <c r="AB548" s="261" t="s">
        <v>3258</v>
      </c>
      <c r="AC548" s="261" t="s">
        <v>3258</v>
      </c>
      <c r="AD548" s="261"/>
      <c r="AE548" s="246"/>
      <c r="AF548" s="261" t="s">
        <v>3258</v>
      </c>
      <c r="AG548" s="261" t="s">
        <v>3258</v>
      </c>
      <c r="AH548" s="261" t="s">
        <v>3258</v>
      </c>
      <c r="AI548" s="249"/>
    </row>
    <row r="549" spans="1:35" ht="15" customHeight="1" x14ac:dyDescent="0.3">
      <c r="A549" s="260">
        <v>521460</v>
      </c>
      <c r="B549" s="261" t="s">
        <v>1001</v>
      </c>
      <c r="C549" s="261" t="s">
        <v>103</v>
      </c>
      <c r="D549" s="261" t="s">
        <v>456</v>
      </c>
      <c r="E549" s="261" t="s">
        <v>116</v>
      </c>
      <c r="F549" s="262">
        <v>35125</v>
      </c>
      <c r="G549" s="261" t="s">
        <v>136</v>
      </c>
      <c r="H549" s="261" t="s">
        <v>677</v>
      </c>
      <c r="I549" s="257" t="s">
        <v>553</v>
      </c>
      <c r="J549" s="261" t="s">
        <v>139</v>
      </c>
      <c r="K549" s="261" t="s">
        <v>3258</v>
      </c>
      <c r="L549" s="257"/>
      <c r="M549" s="261"/>
      <c r="N549" s="249" t="s">
        <v>3258</v>
      </c>
      <c r="O549" s="259" t="s">
        <v>3258</v>
      </c>
      <c r="P549" s="256">
        <v>0</v>
      </c>
      <c r="Q549" s="261" t="s">
        <v>3258</v>
      </c>
      <c r="R549" s="261" t="s">
        <v>3781</v>
      </c>
      <c r="S549" s="261" t="s">
        <v>3782</v>
      </c>
      <c r="T549" s="261" t="s">
        <v>2995</v>
      </c>
      <c r="U549" s="261" t="s">
        <v>2291</v>
      </c>
      <c r="V549" s="261" t="s">
        <v>3258</v>
      </c>
      <c r="W549" s="261" t="s">
        <v>3258</v>
      </c>
      <c r="X549" s="261" t="s">
        <v>3258</v>
      </c>
      <c r="Y549" s="261" t="s">
        <v>3258</v>
      </c>
      <c r="Z549" s="261" t="s">
        <v>3258</v>
      </c>
      <c r="AA549" s="261" t="s">
        <v>3258</v>
      </c>
      <c r="AB549" s="261" t="s">
        <v>3258</v>
      </c>
      <c r="AC549" s="261" t="s">
        <v>3258</v>
      </c>
      <c r="AD549" s="261"/>
      <c r="AE549" s="245"/>
      <c r="AF549" s="261" t="s">
        <v>3258</v>
      </c>
      <c r="AG549" s="261" t="s">
        <v>3258</v>
      </c>
      <c r="AH549" s="261" t="s">
        <v>3258</v>
      </c>
      <c r="AI549" s="249"/>
    </row>
    <row r="550" spans="1:35" ht="15" customHeight="1" x14ac:dyDescent="0.3">
      <c r="A550" s="255">
        <v>521469</v>
      </c>
      <c r="B550" s="256" t="s">
        <v>1002</v>
      </c>
      <c r="C550" s="256" t="s">
        <v>68</v>
      </c>
      <c r="D550" s="256" t="s">
        <v>360</v>
      </c>
      <c r="E550" s="256" t="s">
        <v>3258</v>
      </c>
      <c r="F550" s="256" t="s">
        <v>3258</v>
      </c>
      <c r="G550" s="256" t="s">
        <v>3258</v>
      </c>
      <c r="H550" s="256"/>
      <c r="I550" s="257" t="s">
        <v>553</v>
      </c>
      <c r="J550" s="249"/>
      <c r="K550" s="256" t="s">
        <v>3258</v>
      </c>
      <c r="L550" s="258" t="s">
        <v>3258</v>
      </c>
      <c r="M550" s="256" t="s">
        <v>3258</v>
      </c>
      <c r="N550" s="249" t="s">
        <v>3258</v>
      </c>
      <c r="O550" s="259" t="s">
        <v>3258</v>
      </c>
      <c r="P550" s="256">
        <v>0</v>
      </c>
      <c r="Q550" s="256" t="s">
        <v>3258</v>
      </c>
      <c r="R550" s="256" t="s">
        <v>3258</v>
      </c>
      <c r="S550" s="256" t="s">
        <v>3258</v>
      </c>
      <c r="T550" s="256" t="s">
        <v>3258</v>
      </c>
      <c r="U550" s="256" t="s">
        <v>3258</v>
      </c>
      <c r="V550" s="256" t="s">
        <v>3258</v>
      </c>
      <c r="W550" s="256" t="s">
        <v>3258</v>
      </c>
      <c r="X550" s="256" t="s">
        <v>3258</v>
      </c>
      <c r="Y550" s="256" t="s">
        <v>3258</v>
      </c>
      <c r="Z550" s="256" t="s">
        <v>3258</v>
      </c>
      <c r="AA550" s="256" t="s">
        <v>3258</v>
      </c>
      <c r="AB550" s="256" t="s">
        <v>2253</v>
      </c>
      <c r="AC550" s="256" t="s">
        <v>3258</v>
      </c>
      <c r="AD550" s="256"/>
      <c r="AE550" s="245"/>
      <c r="AF550" s="256"/>
      <c r="AG550" s="256" t="s">
        <v>2253</v>
      </c>
      <c r="AH550" s="256" t="s">
        <v>2253</v>
      </c>
      <c r="AI550" s="249" t="s">
        <v>2253</v>
      </c>
    </row>
    <row r="551" spans="1:35" ht="15" customHeight="1" x14ac:dyDescent="0.3">
      <c r="A551" s="260">
        <v>521470</v>
      </c>
      <c r="B551" s="261" t="s">
        <v>1830</v>
      </c>
      <c r="C551" s="261" t="s">
        <v>66</v>
      </c>
      <c r="D551" s="261" t="s">
        <v>790</v>
      </c>
      <c r="E551" s="261" t="s">
        <v>116</v>
      </c>
      <c r="F551" s="262">
        <v>31168</v>
      </c>
      <c r="G551" s="261" t="s">
        <v>2607</v>
      </c>
      <c r="H551" s="261" t="s">
        <v>677</v>
      </c>
      <c r="I551" s="257" t="s">
        <v>553</v>
      </c>
      <c r="J551" s="261" t="s">
        <v>724</v>
      </c>
      <c r="K551" s="260">
        <v>2003</v>
      </c>
      <c r="M551" s="261"/>
      <c r="N551" s="249" t="s">
        <v>3258</v>
      </c>
      <c r="O551" s="259" t="s">
        <v>3258</v>
      </c>
      <c r="P551" s="256">
        <v>0</v>
      </c>
      <c r="Q551" s="249"/>
      <c r="R551" s="249"/>
      <c r="S551" s="249"/>
      <c r="T551" s="249"/>
      <c r="U551" s="249"/>
      <c r="V551" s="249"/>
      <c r="W551" s="249"/>
      <c r="X551" s="249"/>
      <c r="Y551" s="249"/>
      <c r="Z551" s="249"/>
      <c r="AA551" s="249"/>
      <c r="AB551" s="249"/>
      <c r="AC551" s="249"/>
      <c r="AD551" s="249"/>
      <c r="AE551" s="245"/>
      <c r="AF551" s="249"/>
      <c r="AG551" s="249"/>
      <c r="AH551" s="249"/>
      <c r="AI551" s="249"/>
    </row>
    <row r="552" spans="1:35" ht="15" customHeight="1" x14ac:dyDescent="0.3">
      <c r="A552" s="260">
        <v>521479</v>
      </c>
      <c r="B552" s="261" t="s">
        <v>1831</v>
      </c>
      <c r="C552" s="261" t="s">
        <v>265</v>
      </c>
      <c r="D552" s="261" t="s">
        <v>509</v>
      </c>
      <c r="E552" s="261" t="s">
        <v>116</v>
      </c>
      <c r="F552" s="262">
        <v>29644</v>
      </c>
      <c r="G552" s="261" t="s">
        <v>2976</v>
      </c>
      <c r="H552" s="261" t="s">
        <v>677</v>
      </c>
      <c r="I552" s="257" t="s">
        <v>553</v>
      </c>
      <c r="J552" s="261" t="s">
        <v>139</v>
      </c>
      <c r="K552" s="261"/>
      <c r="L552" s="258" t="s">
        <v>147</v>
      </c>
      <c r="M552" s="261"/>
      <c r="N552" s="249" t="s">
        <v>3258</v>
      </c>
      <c r="O552" s="259" t="s">
        <v>3258</v>
      </c>
      <c r="P552" s="256">
        <v>0</v>
      </c>
      <c r="Q552" s="249"/>
      <c r="R552" s="249"/>
      <c r="S552" s="249"/>
      <c r="T552" s="249"/>
      <c r="U552" s="249"/>
      <c r="V552" s="249"/>
      <c r="W552" s="249"/>
      <c r="X552" s="249"/>
      <c r="Y552" s="249"/>
      <c r="Z552" s="249"/>
      <c r="AA552" s="249"/>
      <c r="AB552" s="249"/>
      <c r="AC552" s="249"/>
      <c r="AD552" s="249"/>
      <c r="AE552" s="245"/>
      <c r="AF552" s="249"/>
      <c r="AG552" s="249"/>
      <c r="AH552" s="249"/>
      <c r="AI552" s="249"/>
    </row>
    <row r="553" spans="1:35" ht="15" customHeight="1" x14ac:dyDescent="0.3">
      <c r="A553" s="260">
        <v>521491</v>
      </c>
      <c r="B553" s="261" t="s">
        <v>2185</v>
      </c>
      <c r="C553" s="261" t="s">
        <v>254</v>
      </c>
      <c r="D553" s="261" t="s">
        <v>1675</v>
      </c>
      <c r="E553" s="261" t="s">
        <v>116</v>
      </c>
      <c r="F553" s="262">
        <v>34764</v>
      </c>
      <c r="G553" s="261" t="s">
        <v>2645</v>
      </c>
      <c r="H553" s="261" t="s">
        <v>677</v>
      </c>
      <c r="I553" s="257" t="s">
        <v>553</v>
      </c>
      <c r="J553" s="261" t="s">
        <v>724</v>
      </c>
      <c r="K553" s="261"/>
      <c r="M553" s="261"/>
      <c r="N553" s="249" t="s">
        <v>3258</v>
      </c>
      <c r="O553" s="259" t="s">
        <v>3258</v>
      </c>
      <c r="P553" s="256">
        <v>0</v>
      </c>
      <c r="Q553" s="261" t="s">
        <v>3258</v>
      </c>
      <c r="R553" s="261" t="s">
        <v>4339</v>
      </c>
      <c r="S553" s="261" t="s">
        <v>4340</v>
      </c>
      <c r="T553" s="261" t="s">
        <v>2646</v>
      </c>
      <c r="U553" s="261" t="s">
        <v>2592</v>
      </c>
      <c r="V553" s="261" t="s">
        <v>3258</v>
      </c>
      <c r="W553" s="261" t="s">
        <v>3258</v>
      </c>
      <c r="X553" s="261" t="s">
        <v>3258</v>
      </c>
      <c r="Y553" s="261" t="s">
        <v>3258</v>
      </c>
      <c r="Z553" s="261" t="s">
        <v>3258</v>
      </c>
      <c r="AA553" s="261" t="s">
        <v>3258</v>
      </c>
      <c r="AB553" s="261" t="s">
        <v>3258</v>
      </c>
      <c r="AC553" s="261" t="s">
        <v>3258</v>
      </c>
      <c r="AD553" s="261"/>
      <c r="AE553" s="245"/>
      <c r="AF553" s="261" t="s">
        <v>3258</v>
      </c>
      <c r="AG553" s="261" t="s">
        <v>3258</v>
      </c>
      <c r="AH553" s="261" t="s">
        <v>3258</v>
      </c>
      <c r="AI553" s="249"/>
    </row>
    <row r="554" spans="1:35" ht="15" customHeight="1" x14ac:dyDescent="0.3">
      <c r="A554" s="260">
        <v>521492</v>
      </c>
      <c r="B554" s="261" t="s">
        <v>1832</v>
      </c>
      <c r="C554" s="261" t="s">
        <v>228</v>
      </c>
      <c r="D554" s="261" t="s">
        <v>357</v>
      </c>
      <c r="E554" s="261" t="s">
        <v>116</v>
      </c>
      <c r="F554" s="262">
        <v>36528</v>
      </c>
      <c r="G554" s="261" t="s">
        <v>136</v>
      </c>
      <c r="H554" s="261" t="s">
        <v>677</v>
      </c>
      <c r="I554" s="257" t="s">
        <v>553</v>
      </c>
      <c r="J554" s="249" t="s">
        <v>724</v>
      </c>
      <c r="K554" s="261" t="s">
        <v>3258</v>
      </c>
      <c r="L554" s="257"/>
      <c r="M554" s="261"/>
      <c r="N554" s="249" t="s">
        <v>3258</v>
      </c>
      <c r="O554" s="259" t="s">
        <v>3258</v>
      </c>
      <c r="P554" s="256">
        <v>0</v>
      </c>
      <c r="Q554" s="261" t="s">
        <v>3258</v>
      </c>
      <c r="R554" s="261" t="s">
        <v>4758</v>
      </c>
      <c r="S554" s="261" t="s">
        <v>3369</v>
      </c>
      <c r="T554" s="261" t="s">
        <v>2751</v>
      </c>
      <c r="U554" s="261" t="s">
        <v>2266</v>
      </c>
      <c r="V554" s="261" t="s">
        <v>3258</v>
      </c>
      <c r="W554" s="261" t="s">
        <v>3258</v>
      </c>
      <c r="X554" s="261" t="s">
        <v>3258</v>
      </c>
      <c r="Y554" s="261" t="s">
        <v>3258</v>
      </c>
      <c r="Z554" s="261" t="s">
        <v>3258</v>
      </c>
      <c r="AA554" s="261" t="s">
        <v>3258</v>
      </c>
      <c r="AB554" s="261" t="s">
        <v>3258</v>
      </c>
      <c r="AC554" s="261" t="s">
        <v>3258</v>
      </c>
      <c r="AD554" s="261"/>
      <c r="AE554" s="245"/>
      <c r="AF554" s="261" t="s">
        <v>3258</v>
      </c>
      <c r="AG554" s="261" t="s">
        <v>3258</v>
      </c>
      <c r="AH554" s="261" t="s">
        <v>3258</v>
      </c>
      <c r="AI554" s="249"/>
    </row>
    <row r="555" spans="1:35" ht="15" customHeight="1" x14ac:dyDescent="0.3">
      <c r="A555" s="255">
        <v>521493</v>
      </c>
      <c r="B555" s="256" t="s">
        <v>1003</v>
      </c>
      <c r="C555" s="256" t="s">
        <v>66</v>
      </c>
      <c r="D555" s="256" t="s">
        <v>1004</v>
      </c>
      <c r="E555" s="256" t="s">
        <v>116</v>
      </c>
      <c r="F555" s="256" t="s">
        <v>5082</v>
      </c>
      <c r="G555" s="256" t="s">
        <v>136</v>
      </c>
      <c r="H555" s="256" t="s">
        <v>677</v>
      </c>
      <c r="I555" s="257" t="s">
        <v>553</v>
      </c>
      <c r="J555" s="256" t="s">
        <v>139</v>
      </c>
      <c r="K555" s="256" t="s">
        <v>5081</v>
      </c>
      <c r="L555" s="258" t="s">
        <v>136</v>
      </c>
      <c r="M555" s="249"/>
      <c r="N555" s="249" t="s">
        <v>3258</v>
      </c>
      <c r="O555" s="259" t="s">
        <v>3258</v>
      </c>
      <c r="P555" s="256">
        <v>0</v>
      </c>
      <c r="Q555" s="256" t="s">
        <v>3258</v>
      </c>
      <c r="R555" s="256" t="s">
        <v>3783</v>
      </c>
      <c r="S555" s="256" t="s">
        <v>3269</v>
      </c>
      <c r="T555" s="256" t="s">
        <v>2996</v>
      </c>
      <c r="U555" s="256" t="s">
        <v>2259</v>
      </c>
      <c r="V555" s="256" t="s">
        <v>3258</v>
      </c>
      <c r="W555" s="256" t="s">
        <v>3258</v>
      </c>
      <c r="X555" s="256" t="s">
        <v>3258</v>
      </c>
      <c r="Y555" s="256" t="s">
        <v>3258</v>
      </c>
      <c r="Z555" s="256" t="s">
        <v>3258</v>
      </c>
      <c r="AA555" s="256" t="s">
        <v>3258</v>
      </c>
      <c r="AB555" s="256" t="s">
        <v>3258</v>
      </c>
      <c r="AC555" s="256" t="s">
        <v>3258</v>
      </c>
      <c r="AD555" s="256"/>
      <c r="AE555" s="245"/>
      <c r="AF555" s="256" t="s">
        <v>3258</v>
      </c>
      <c r="AG555" s="256" t="s">
        <v>3258</v>
      </c>
      <c r="AH555" s="256" t="s">
        <v>2253</v>
      </c>
      <c r="AI555" s="249"/>
    </row>
    <row r="556" spans="1:35" ht="15" customHeight="1" x14ac:dyDescent="0.3">
      <c r="A556" s="260">
        <v>521509</v>
      </c>
      <c r="B556" s="261" t="s">
        <v>4759</v>
      </c>
      <c r="C556" s="261" t="s">
        <v>575</v>
      </c>
      <c r="D556" s="261" t="s">
        <v>1683</v>
      </c>
      <c r="E556" s="261" t="s">
        <v>116</v>
      </c>
      <c r="F556" s="262"/>
      <c r="G556" s="261" t="s">
        <v>2304</v>
      </c>
      <c r="H556" s="261" t="s">
        <v>677</v>
      </c>
      <c r="I556" s="257" t="s">
        <v>553</v>
      </c>
      <c r="J556" s="261"/>
      <c r="K556" s="261"/>
      <c r="M556" s="261"/>
      <c r="N556" s="249">
        <v>2104</v>
      </c>
      <c r="O556" s="259">
        <v>45509</v>
      </c>
      <c r="P556" s="256">
        <v>20000</v>
      </c>
      <c r="Q556" s="249"/>
      <c r="R556" s="249"/>
      <c r="S556" s="249"/>
      <c r="T556" s="249"/>
      <c r="U556" s="249"/>
      <c r="V556" s="249"/>
      <c r="W556" s="249"/>
      <c r="X556" s="249"/>
      <c r="Y556" s="249"/>
      <c r="Z556" s="249"/>
      <c r="AA556" s="249"/>
      <c r="AB556" s="249"/>
      <c r="AC556" s="249"/>
      <c r="AD556" s="249"/>
      <c r="AE556" s="245"/>
      <c r="AF556" s="249"/>
      <c r="AG556" s="249"/>
      <c r="AH556" s="249"/>
      <c r="AI556" s="249"/>
    </row>
    <row r="557" spans="1:35" ht="15" customHeight="1" x14ac:dyDescent="0.3">
      <c r="A557" s="260">
        <v>521521</v>
      </c>
      <c r="B557" s="261" t="s">
        <v>852</v>
      </c>
      <c r="C557" s="261" t="s">
        <v>87</v>
      </c>
      <c r="D557" s="261" t="s">
        <v>447</v>
      </c>
      <c r="E557" s="261" t="s">
        <v>116</v>
      </c>
      <c r="F557" s="262">
        <v>33604</v>
      </c>
      <c r="G557" s="261" t="s">
        <v>2784</v>
      </c>
      <c r="H557" s="261" t="s">
        <v>677</v>
      </c>
      <c r="I557" s="257" t="s">
        <v>553</v>
      </c>
      <c r="J557" s="261" t="s">
        <v>139</v>
      </c>
      <c r="K557" s="261"/>
      <c r="M557" s="261"/>
      <c r="N557" s="249" t="s">
        <v>3258</v>
      </c>
      <c r="O557" s="259" t="s">
        <v>3258</v>
      </c>
      <c r="P557" s="256">
        <v>0</v>
      </c>
      <c r="Q557" s="261" t="s">
        <v>3258</v>
      </c>
      <c r="R557" s="261" t="s">
        <v>3784</v>
      </c>
      <c r="S557" s="261" t="s">
        <v>3547</v>
      </c>
      <c r="T557" s="261" t="s">
        <v>2775</v>
      </c>
      <c r="U557" s="261" t="s">
        <v>2765</v>
      </c>
      <c r="V557" s="261" t="s">
        <v>3258</v>
      </c>
      <c r="W557" s="261" t="s">
        <v>3258</v>
      </c>
      <c r="X557" s="261" t="s">
        <v>3258</v>
      </c>
      <c r="Y557" s="261" t="s">
        <v>3258</v>
      </c>
      <c r="Z557" s="261" t="s">
        <v>3258</v>
      </c>
      <c r="AA557" s="261" t="s">
        <v>3258</v>
      </c>
      <c r="AB557" s="261" t="s">
        <v>3258</v>
      </c>
      <c r="AC557" s="261" t="s">
        <v>3258</v>
      </c>
      <c r="AD557" s="261"/>
      <c r="AE557" s="245"/>
      <c r="AF557" s="261" t="s">
        <v>3258</v>
      </c>
      <c r="AG557" s="261" t="s">
        <v>3258</v>
      </c>
      <c r="AH557" s="261" t="s">
        <v>3258</v>
      </c>
      <c r="AI557" s="249"/>
    </row>
    <row r="558" spans="1:35" ht="15" customHeight="1" x14ac:dyDescent="0.3">
      <c r="A558" s="260">
        <v>521526</v>
      </c>
      <c r="B558" s="261" t="s">
        <v>1833</v>
      </c>
      <c r="C558" s="261" t="s">
        <v>87</v>
      </c>
      <c r="D558" s="261" t="s">
        <v>770</v>
      </c>
      <c r="E558" s="261" t="s">
        <v>116</v>
      </c>
      <c r="F558" s="262">
        <v>31884</v>
      </c>
      <c r="G558" s="261" t="s">
        <v>136</v>
      </c>
      <c r="H558" s="261" t="s">
        <v>679</v>
      </c>
      <c r="I558" s="257" t="s">
        <v>553</v>
      </c>
      <c r="J558" s="261" t="s">
        <v>724</v>
      </c>
      <c r="K558" s="260">
        <v>2010</v>
      </c>
      <c r="L558" s="257" t="s">
        <v>136</v>
      </c>
      <c r="M558" s="249"/>
      <c r="N558" s="249">
        <v>2052</v>
      </c>
      <c r="O558" s="259">
        <v>45505</v>
      </c>
      <c r="P558" s="256">
        <v>25000</v>
      </c>
      <c r="Q558" s="261" t="s">
        <v>3258</v>
      </c>
      <c r="R558" s="261" t="s">
        <v>2617</v>
      </c>
      <c r="S558" s="261" t="s">
        <v>3335</v>
      </c>
      <c r="T558" s="261" t="s">
        <v>4760</v>
      </c>
      <c r="U558" s="261" t="s">
        <v>2386</v>
      </c>
      <c r="V558" s="261" t="s">
        <v>3258</v>
      </c>
      <c r="W558" s="261" t="s">
        <v>3258</v>
      </c>
      <c r="X558" s="261" t="s">
        <v>3258</v>
      </c>
      <c r="Y558" s="261" t="s">
        <v>3258</v>
      </c>
      <c r="Z558" s="261" t="s">
        <v>3258</v>
      </c>
      <c r="AA558" s="261" t="s">
        <v>3258</v>
      </c>
      <c r="AB558" s="261" t="s">
        <v>3258</v>
      </c>
      <c r="AC558" s="261" t="s">
        <v>3258</v>
      </c>
      <c r="AD558" s="261"/>
      <c r="AE558" s="245"/>
      <c r="AF558" s="261" t="s">
        <v>3258</v>
      </c>
      <c r="AG558" s="261" t="s">
        <v>3258</v>
      </c>
      <c r="AH558" s="261" t="s">
        <v>3258</v>
      </c>
      <c r="AI558" s="249"/>
    </row>
    <row r="559" spans="1:35" ht="15" customHeight="1" x14ac:dyDescent="0.3">
      <c r="A559" s="260">
        <v>521534</v>
      </c>
      <c r="B559" s="261" t="s">
        <v>1834</v>
      </c>
      <c r="C559" s="261" t="s">
        <v>1315</v>
      </c>
      <c r="D559" s="261" t="s">
        <v>443</v>
      </c>
      <c r="E559" s="261" t="s">
        <v>116</v>
      </c>
      <c r="F559" s="262">
        <v>34091</v>
      </c>
      <c r="G559" s="261" t="s">
        <v>136</v>
      </c>
      <c r="H559" s="261" t="s">
        <v>677</v>
      </c>
      <c r="I559" s="257" t="s">
        <v>553</v>
      </c>
      <c r="J559" s="261" t="s">
        <v>139</v>
      </c>
      <c r="K559" s="261"/>
      <c r="M559" s="261"/>
      <c r="N559" s="249" t="s">
        <v>3258</v>
      </c>
      <c r="O559" s="259" t="s">
        <v>3258</v>
      </c>
      <c r="P559" s="256">
        <v>0</v>
      </c>
      <c r="Q559" s="261" t="s">
        <v>3258</v>
      </c>
      <c r="R559" s="261" t="s">
        <v>3786</v>
      </c>
      <c r="S559" s="261" t="s">
        <v>4761</v>
      </c>
      <c r="T559" s="261" t="s">
        <v>2336</v>
      </c>
      <c r="U559" s="261" t="s">
        <v>2259</v>
      </c>
      <c r="V559" s="261" t="s">
        <v>3258</v>
      </c>
      <c r="W559" s="261" t="s">
        <v>3258</v>
      </c>
      <c r="X559" s="261" t="s">
        <v>3258</v>
      </c>
      <c r="Y559" s="261" t="s">
        <v>3258</v>
      </c>
      <c r="Z559" s="261" t="s">
        <v>3258</v>
      </c>
      <c r="AA559" s="261" t="s">
        <v>3258</v>
      </c>
      <c r="AB559" s="261" t="s">
        <v>3258</v>
      </c>
      <c r="AC559" s="261" t="s">
        <v>3258</v>
      </c>
      <c r="AD559" s="261"/>
      <c r="AE559" s="245"/>
      <c r="AF559" s="261" t="s">
        <v>3258</v>
      </c>
      <c r="AG559" s="261" t="s">
        <v>3258</v>
      </c>
      <c r="AH559" s="261" t="s">
        <v>3258</v>
      </c>
      <c r="AI559" s="249"/>
    </row>
    <row r="560" spans="1:35" ht="15" customHeight="1" x14ac:dyDescent="0.3">
      <c r="A560" s="260">
        <v>521537</v>
      </c>
      <c r="B560" s="261" t="s">
        <v>4762</v>
      </c>
      <c r="C560" s="261" t="s">
        <v>87</v>
      </c>
      <c r="D560" s="261" t="s">
        <v>1435</v>
      </c>
      <c r="E560" s="261" t="s">
        <v>116</v>
      </c>
      <c r="F560" s="261" t="s">
        <v>3258</v>
      </c>
      <c r="G560" s="262"/>
      <c r="H560" s="261" t="s">
        <v>677</v>
      </c>
      <c r="I560" s="257" t="s">
        <v>553</v>
      </c>
      <c r="J560" s="261"/>
      <c r="K560" s="261"/>
      <c r="L560" s="267"/>
      <c r="M560" s="261"/>
      <c r="N560" s="249" t="s">
        <v>3258</v>
      </c>
      <c r="O560" s="259" t="s">
        <v>3258</v>
      </c>
      <c r="P560" s="256">
        <v>0</v>
      </c>
      <c r="Q560" s="249"/>
      <c r="R560" s="249"/>
      <c r="S560" s="249"/>
      <c r="T560" s="249"/>
      <c r="U560" s="249"/>
      <c r="V560" s="249"/>
      <c r="W560" s="249"/>
      <c r="X560" s="249"/>
      <c r="Y560" s="249"/>
      <c r="Z560" s="249"/>
      <c r="AA560" s="249"/>
      <c r="AB560" s="249"/>
      <c r="AC560" s="249"/>
      <c r="AD560" s="249"/>
      <c r="AE560" s="245"/>
      <c r="AF560" s="249"/>
      <c r="AG560" s="249"/>
      <c r="AH560" s="249"/>
      <c r="AI560" s="249"/>
    </row>
    <row r="561" spans="1:35" ht="15" customHeight="1" x14ac:dyDescent="0.3">
      <c r="A561" s="255">
        <v>521542</v>
      </c>
      <c r="B561" s="256" t="s">
        <v>853</v>
      </c>
      <c r="C561" s="256" t="s">
        <v>307</v>
      </c>
      <c r="D561" s="256" t="s">
        <v>667</v>
      </c>
      <c r="E561" s="256" t="s">
        <v>116</v>
      </c>
      <c r="F561" s="256" t="s">
        <v>5141</v>
      </c>
      <c r="G561" s="256" t="s">
        <v>2999</v>
      </c>
      <c r="H561" s="256" t="s">
        <v>677</v>
      </c>
      <c r="I561" s="257" t="s">
        <v>553</v>
      </c>
      <c r="J561" s="256" t="s">
        <v>724</v>
      </c>
      <c r="K561" s="256" t="s">
        <v>5139</v>
      </c>
      <c r="L561" s="258" t="s">
        <v>138</v>
      </c>
      <c r="M561" s="249"/>
      <c r="N561" s="249" t="s">
        <v>3258</v>
      </c>
      <c r="O561" s="259" t="s">
        <v>3258</v>
      </c>
      <c r="P561" s="256">
        <v>0</v>
      </c>
      <c r="Q561" s="256" t="s">
        <v>3258</v>
      </c>
      <c r="R561" s="256" t="s">
        <v>4763</v>
      </c>
      <c r="S561" s="256" t="s">
        <v>3950</v>
      </c>
      <c r="T561" s="256" t="s">
        <v>4764</v>
      </c>
      <c r="U561" s="256" t="s">
        <v>2270</v>
      </c>
      <c r="V561" s="256" t="s">
        <v>3258</v>
      </c>
      <c r="W561" s="256" t="s">
        <v>3258</v>
      </c>
      <c r="X561" s="256" t="s">
        <v>3258</v>
      </c>
      <c r="Y561" s="256" t="s">
        <v>3258</v>
      </c>
      <c r="Z561" s="256" t="s">
        <v>3258</v>
      </c>
      <c r="AA561" s="256" t="s">
        <v>3258</v>
      </c>
      <c r="AB561" s="256" t="s">
        <v>3258</v>
      </c>
      <c r="AC561" s="256" t="s">
        <v>3258</v>
      </c>
      <c r="AD561" s="256"/>
      <c r="AE561" s="245"/>
      <c r="AF561" s="256" t="s">
        <v>3258</v>
      </c>
      <c r="AG561" s="256" t="s">
        <v>3258</v>
      </c>
      <c r="AH561" s="256" t="s">
        <v>2253</v>
      </c>
      <c r="AI561" s="249" t="s">
        <v>2253</v>
      </c>
    </row>
    <row r="562" spans="1:35" ht="15" customHeight="1" x14ac:dyDescent="0.3">
      <c r="A562" s="260">
        <v>521555</v>
      </c>
      <c r="B562" s="261" t="s">
        <v>1228</v>
      </c>
      <c r="C562" s="261" t="s">
        <v>294</v>
      </c>
      <c r="D562" s="261" t="s">
        <v>628</v>
      </c>
      <c r="E562" s="261" t="s">
        <v>116</v>
      </c>
      <c r="F562" s="262">
        <v>34394</v>
      </c>
      <c r="G562" s="261" t="s">
        <v>136</v>
      </c>
      <c r="H562" s="261" t="s">
        <v>677</v>
      </c>
      <c r="I562" s="257" t="s">
        <v>553</v>
      </c>
      <c r="J562" s="261" t="s">
        <v>137</v>
      </c>
      <c r="K562" s="249"/>
      <c r="L562" s="257" t="s">
        <v>151</v>
      </c>
      <c r="M562" s="261"/>
      <c r="N562" s="249" t="s">
        <v>3258</v>
      </c>
      <c r="O562" s="259" t="s">
        <v>3258</v>
      </c>
      <c r="P562" s="256">
        <v>0</v>
      </c>
      <c r="Q562" s="261" t="s">
        <v>3258</v>
      </c>
      <c r="R562" s="261" t="s">
        <v>4193</v>
      </c>
      <c r="S562" s="261" t="s">
        <v>3464</v>
      </c>
      <c r="T562" s="261" t="s">
        <v>2551</v>
      </c>
      <c r="U562" s="261" t="s">
        <v>2259</v>
      </c>
      <c r="V562" s="261" t="s">
        <v>3258</v>
      </c>
      <c r="W562" s="261" t="s">
        <v>3258</v>
      </c>
      <c r="X562" s="261" t="s">
        <v>3258</v>
      </c>
      <c r="Y562" s="261" t="s">
        <v>3258</v>
      </c>
      <c r="Z562" s="261" t="s">
        <v>3258</v>
      </c>
      <c r="AA562" s="261" t="s">
        <v>3258</v>
      </c>
      <c r="AB562" s="261" t="s">
        <v>3258</v>
      </c>
      <c r="AC562" s="261" t="s">
        <v>5212</v>
      </c>
      <c r="AD562" s="261"/>
      <c r="AE562" s="245"/>
      <c r="AF562" s="261" t="s">
        <v>3258</v>
      </c>
      <c r="AG562" s="261" t="s">
        <v>3258</v>
      </c>
      <c r="AH562" s="261" t="s">
        <v>3258</v>
      </c>
      <c r="AI562" s="249"/>
    </row>
    <row r="563" spans="1:35" ht="15" customHeight="1" x14ac:dyDescent="0.3">
      <c r="A563" s="255">
        <v>521562</v>
      </c>
      <c r="B563" s="256" t="s">
        <v>1005</v>
      </c>
      <c r="C563" s="256" t="s">
        <v>65</v>
      </c>
      <c r="D563" s="256" t="s">
        <v>1006</v>
      </c>
      <c r="E563" s="256" t="s">
        <v>3258</v>
      </c>
      <c r="F563" s="256" t="s">
        <v>3258</v>
      </c>
      <c r="G563" s="256" t="s">
        <v>3258</v>
      </c>
      <c r="H563" s="256"/>
      <c r="I563" s="257" t="s">
        <v>553</v>
      </c>
      <c r="J563" s="249"/>
      <c r="K563" s="256" t="s">
        <v>3258</v>
      </c>
      <c r="L563" s="258" t="s">
        <v>3258</v>
      </c>
      <c r="M563" s="256" t="s">
        <v>3258</v>
      </c>
      <c r="N563" s="249" t="s">
        <v>3258</v>
      </c>
      <c r="O563" s="259" t="s">
        <v>3258</v>
      </c>
      <c r="P563" s="256">
        <v>0</v>
      </c>
      <c r="Q563" s="256" t="s">
        <v>3258</v>
      </c>
      <c r="R563" s="256" t="s">
        <v>3258</v>
      </c>
      <c r="S563" s="256" t="s">
        <v>3258</v>
      </c>
      <c r="T563" s="256" t="s">
        <v>3258</v>
      </c>
      <c r="U563" s="256" t="s">
        <v>3258</v>
      </c>
      <c r="V563" s="256" t="s">
        <v>3258</v>
      </c>
      <c r="W563" s="256" t="s">
        <v>3258</v>
      </c>
      <c r="X563" s="256" t="s">
        <v>3258</v>
      </c>
      <c r="Y563" s="256" t="s">
        <v>3258</v>
      </c>
      <c r="Z563" s="256" t="s">
        <v>3258</v>
      </c>
      <c r="AA563" s="256" t="s">
        <v>3258</v>
      </c>
      <c r="AB563" s="256" t="s">
        <v>3258</v>
      </c>
      <c r="AC563" s="256" t="s">
        <v>3258</v>
      </c>
      <c r="AD563" s="256"/>
      <c r="AE563" s="246"/>
      <c r="AF563" s="256" t="s">
        <v>3258</v>
      </c>
      <c r="AG563" s="256" t="s">
        <v>3258</v>
      </c>
      <c r="AH563" s="256" t="s">
        <v>2253</v>
      </c>
      <c r="AI563" s="249" t="s">
        <v>2253</v>
      </c>
    </row>
    <row r="564" spans="1:35" ht="15" customHeight="1" x14ac:dyDescent="0.3">
      <c r="A564" s="260">
        <v>521567</v>
      </c>
      <c r="B564" s="261" t="s">
        <v>1835</v>
      </c>
      <c r="C564" s="261" t="s">
        <v>62</v>
      </c>
      <c r="D564" s="261" t="s">
        <v>414</v>
      </c>
      <c r="E564" s="261" t="s">
        <v>116</v>
      </c>
      <c r="F564" s="262">
        <v>30773</v>
      </c>
      <c r="G564" s="261" t="s">
        <v>3000</v>
      </c>
      <c r="H564" s="261" t="s">
        <v>677</v>
      </c>
      <c r="I564" s="257" t="s">
        <v>553</v>
      </c>
      <c r="J564" s="261" t="s">
        <v>139</v>
      </c>
      <c r="K564" s="261" t="s">
        <v>3258</v>
      </c>
      <c r="L564" s="257"/>
      <c r="M564" s="261"/>
      <c r="N564" s="249" t="s">
        <v>3258</v>
      </c>
      <c r="O564" s="259" t="s">
        <v>3258</v>
      </c>
      <c r="P564" s="256">
        <v>0</v>
      </c>
      <c r="Q564" s="261" t="s">
        <v>3258</v>
      </c>
      <c r="R564" s="261" t="s">
        <v>3787</v>
      </c>
      <c r="S564" s="261" t="s">
        <v>3398</v>
      </c>
      <c r="T564" s="261" t="s">
        <v>2271</v>
      </c>
      <c r="U564" s="261" t="s">
        <v>2259</v>
      </c>
      <c r="V564" s="261" t="s">
        <v>3258</v>
      </c>
      <c r="W564" s="261" t="s">
        <v>3258</v>
      </c>
      <c r="X564" s="261" t="s">
        <v>3258</v>
      </c>
      <c r="Y564" s="261" t="s">
        <v>3258</v>
      </c>
      <c r="Z564" s="261" t="s">
        <v>3258</v>
      </c>
      <c r="AA564" s="261" t="s">
        <v>3258</v>
      </c>
      <c r="AB564" s="261" t="s">
        <v>3258</v>
      </c>
      <c r="AC564" s="261" t="s">
        <v>3258</v>
      </c>
      <c r="AD564" s="261"/>
      <c r="AE564" s="245"/>
      <c r="AF564" s="261" t="s">
        <v>3258</v>
      </c>
      <c r="AG564" s="261" t="s">
        <v>3258</v>
      </c>
      <c r="AH564" s="261" t="s">
        <v>3258</v>
      </c>
      <c r="AI564" s="249"/>
    </row>
    <row r="565" spans="1:35" ht="15" customHeight="1" x14ac:dyDescent="0.3">
      <c r="A565" s="260">
        <v>521568</v>
      </c>
      <c r="B565" s="261" t="s">
        <v>1702</v>
      </c>
      <c r="C565" s="261" t="s">
        <v>1475</v>
      </c>
      <c r="D565" s="261" t="s">
        <v>377</v>
      </c>
      <c r="E565" s="261" t="s">
        <v>116</v>
      </c>
      <c r="F565" s="262">
        <v>35826</v>
      </c>
      <c r="G565" s="261" t="s">
        <v>2441</v>
      </c>
      <c r="H565" s="261" t="s">
        <v>677</v>
      </c>
      <c r="I565" s="257" t="s">
        <v>553</v>
      </c>
      <c r="J565" s="261" t="s">
        <v>137</v>
      </c>
      <c r="K565" s="260">
        <v>2016</v>
      </c>
      <c r="M565" s="261"/>
      <c r="N565" s="249" t="s">
        <v>3258</v>
      </c>
      <c r="O565" s="259" t="s">
        <v>3258</v>
      </c>
      <c r="P565" s="256">
        <v>0</v>
      </c>
      <c r="Q565" s="261" t="s">
        <v>3258</v>
      </c>
      <c r="R565" s="261" t="s">
        <v>4194</v>
      </c>
      <c r="S565" s="261" t="s">
        <v>4195</v>
      </c>
      <c r="T565" s="261" t="s">
        <v>3001</v>
      </c>
      <c r="U565" s="261" t="s">
        <v>2360</v>
      </c>
      <c r="V565" s="261" t="s">
        <v>3258</v>
      </c>
      <c r="W565" s="261" t="s">
        <v>3258</v>
      </c>
      <c r="X565" s="261" t="s">
        <v>3258</v>
      </c>
      <c r="Y565" s="261" t="s">
        <v>3258</v>
      </c>
      <c r="Z565" s="261" t="s">
        <v>3258</v>
      </c>
      <c r="AA565" s="261" t="s">
        <v>3258</v>
      </c>
      <c r="AB565" s="261" t="s">
        <v>3258</v>
      </c>
      <c r="AC565" s="261" t="s">
        <v>3258</v>
      </c>
      <c r="AD565" s="261"/>
      <c r="AE565" s="245"/>
      <c r="AF565" s="261" t="s">
        <v>3258</v>
      </c>
      <c r="AG565" s="261" t="s">
        <v>3258</v>
      </c>
      <c r="AH565" s="261" t="s">
        <v>3258</v>
      </c>
      <c r="AI565" s="249" t="s">
        <v>2253</v>
      </c>
    </row>
    <row r="566" spans="1:35" ht="15" customHeight="1" x14ac:dyDescent="0.3">
      <c r="A566" s="260">
        <v>521596</v>
      </c>
      <c r="B566" s="261" t="s">
        <v>1836</v>
      </c>
      <c r="C566" s="261" t="s">
        <v>1837</v>
      </c>
      <c r="D566" s="261" t="s">
        <v>466</v>
      </c>
      <c r="E566" s="261" t="s">
        <v>116</v>
      </c>
      <c r="F566" s="262">
        <v>33970</v>
      </c>
      <c r="G566" s="261" t="s">
        <v>3003</v>
      </c>
      <c r="H566" s="261" t="s">
        <v>677</v>
      </c>
      <c r="I566" s="257" t="s">
        <v>553</v>
      </c>
      <c r="J566" s="261" t="s">
        <v>139</v>
      </c>
      <c r="K566" s="261"/>
      <c r="L566" s="258" t="s">
        <v>147</v>
      </c>
      <c r="M566" s="261"/>
      <c r="N566" s="249" t="s">
        <v>3258</v>
      </c>
      <c r="O566" s="259" t="s">
        <v>3258</v>
      </c>
      <c r="P566" s="256">
        <v>0</v>
      </c>
      <c r="Q566" s="261" t="s">
        <v>3258</v>
      </c>
      <c r="R566" s="261" t="s">
        <v>3788</v>
      </c>
      <c r="S566" s="261" t="s">
        <v>3789</v>
      </c>
      <c r="T566" s="261" t="s">
        <v>2303</v>
      </c>
      <c r="U566" s="261" t="s">
        <v>2259</v>
      </c>
      <c r="V566" s="261" t="s">
        <v>3258</v>
      </c>
      <c r="W566" s="261" t="s">
        <v>3258</v>
      </c>
      <c r="X566" s="261" t="s">
        <v>3258</v>
      </c>
      <c r="Y566" s="261" t="s">
        <v>3258</v>
      </c>
      <c r="Z566" s="261" t="s">
        <v>3258</v>
      </c>
      <c r="AA566" s="261" t="s">
        <v>3258</v>
      </c>
      <c r="AB566" s="261" t="s">
        <v>3258</v>
      </c>
      <c r="AC566" s="261" t="s">
        <v>3258</v>
      </c>
      <c r="AD566" s="261"/>
      <c r="AE566" s="245"/>
      <c r="AF566" s="261" t="s">
        <v>3258</v>
      </c>
      <c r="AG566" s="261"/>
      <c r="AH566" s="261" t="s">
        <v>3258</v>
      </c>
      <c r="AI566" s="249"/>
    </row>
    <row r="567" spans="1:35" ht="15" customHeight="1" x14ac:dyDescent="0.3">
      <c r="A567" s="260">
        <v>521598</v>
      </c>
      <c r="B567" s="261" t="s">
        <v>1287</v>
      </c>
      <c r="C567" s="261" t="s">
        <v>235</v>
      </c>
      <c r="D567" s="261" t="s">
        <v>460</v>
      </c>
      <c r="E567" s="261" t="s">
        <v>116</v>
      </c>
      <c r="F567" s="262">
        <v>30556</v>
      </c>
      <c r="G567" s="261" t="s">
        <v>136</v>
      </c>
      <c r="H567" s="261" t="s">
        <v>677</v>
      </c>
      <c r="I567" s="257" t="s">
        <v>553</v>
      </c>
      <c r="J567" s="261" t="s">
        <v>724</v>
      </c>
      <c r="K567" s="261"/>
      <c r="M567" s="261"/>
      <c r="N567" s="249" t="s">
        <v>3258</v>
      </c>
      <c r="O567" s="259" t="s">
        <v>3258</v>
      </c>
      <c r="P567" s="256">
        <v>0</v>
      </c>
      <c r="Q567" s="261" t="s">
        <v>3258</v>
      </c>
      <c r="R567" s="261" t="s">
        <v>4422</v>
      </c>
      <c r="S567" s="261" t="s">
        <v>4249</v>
      </c>
      <c r="T567" s="261" t="s">
        <v>2265</v>
      </c>
      <c r="U567" s="261" t="s">
        <v>2259</v>
      </c>
      <c r="V567" s="261" t="s">
        <v>3258</v>
      </c>
      <c r="W567" s="261" t="s">
        <v>3258</v>
      </c>
      <c r="X567" s="261" t="s">
        <v>3258</v>
      </c>
      <c r="Y567" s="261" t="s">
        <v>3258</v>
      </c>
      <c r="Z567" s="261" t="s">
        <v>3258</v>
      </c>
      <c r="AA567" s="261" t="s">
        <v>3258</v>
      </c>
      <c r="AB567" s="261" t="s">
        <v>3258</v>
      </c>
      <c r="AC567" s="261" t="s">
        <v>3258</v>
      </c>
      <c r="AD567" s="261"/>
      <c r="AE567" s="246"/>
      <c r="AF567" s="261" t="s">
        <v>3258</v>
      </c>
      <c r="AG567" s="261" t="s">
        <v>3258</v>
      </c>
      <c r="AH567" s="261" t="s">
        <v>3258</v>
      </c>
      <c r="AI567" s="249"/>
    </row>
    <row r="568" spans="1:35" ht="15" customHeight="1" x14ac:dyDescent="0.3">
      <c r="A568" s="260">
        <v>521609</v>
      </c>
      <c r="B568" s="261" t="s">
        <v>2186</v>
      </c>
      <c r="C568" s="261" t="s">
        <v>76</v>
      </c>
      <c r="D568" s="261" t="s">
        <v>356</v>
      </c>
      <c r="E568" s="261" t="s">
        <v>116</v>
      </c>
      <c r="F568" s="262">
        <v>34237</v>
      </c>
      <c r="G568" s="261" t="s">
        <v>136</v>
      </c>
      <c r="H568" s="261" t="s">
        <v>677</v>
      </c>
      <c r="I568" s="257" t="s">
        <v>553</v>
      </c>
      <c r="J568" s="261" t="s">
        <v>724</v>
      </c>
      <c r="K568" s="261"/>
      <c r="M568" s="261"/>
      <c r="N568" s="249">
        <v>2133</v>
      </c>
      <c r="O568" s="259">
        <v>45510</v>
      </c>
      <c r="P568" s="256">
        <v>20000</v>
      </c>
      <c r="Q568" s="261" t="s">
        <v>3258</v>
      </c>
      <c r="R568" s="261" t="s">
        <v>4341</v>
      </c>
      <c r="S568" s="261" t="s">
        <v>3354</v>
      </c>
      <c r="T568" s="261" t="s">
        <v>2385</v>
      </c>
      <c r="U568" s="261" t="s">
        <v>2266</v>
      </c>
      <c r="V568" s="261" t="s">
        <v>3258</v>
      </c>
      <c r="W568" s="261" t="s">
        <v>3258</v>
      </c>
      <c r="X568" s="261" t="s">
        <v>3258</v>
      </c>
      <c r="Y568" s="261" t="s">
        <v>3258</v>
      </c>
      <c r="Z568" s="261" t="s">
        <v>3258</v>
      </c>
      <c r="AA568" s="261" t="s">
        <v>3258</v>
      </c>
      <c r="AB568" s="261" t="s">
        <v>3258</v>
      </c>
      <c r="AC568" s="261" t="s">
        <v>3258</v>
      </c>
      <c r="AD568" s="261"/>
      <c r="AE568" s="245"/>
      <c r="AF568" s="261"/>
      <c r="AG568" s="261"/>
      <c r="AH568" s="261" t="s">
        <v>3258</v>
      </c>
      <c r="AI568" s="249"/>
    </row>
    <row r="569" spans="1:35" ht="15" customHeight="1" x14ac:dyDescent="0.3">
      <c r="A569" s="260">
        <v>521612</v>
      </c>
      <c r="B569" s="261" t="s">
        <v>1838</v>
      </c>
      <c r="C569" s="261" t="s">
        <v>64</v>
      </c>
      <c r="D569" s="261" t="s">
        <v>414</v>
      </c>
      <c r="E569" s="261" t="s">
        <v>116</v>
      </c>
      <c r="F569" s="262">
        <v>29983</v>
      </c>
      <c r="G569" s="261" t="s">
        <v>2715</v>
      </c>
      <c r="H569" s="261" t="s">
        <v>677</v>
      </c>
      <c r="I569" s="257" t="s">
        <v>553</v>
      </c>
      <c r="J569" s="261" t="s">
        <v>139</v>
      </c>
      <c r="K569" s="261" t="s">
        <v>3258</v>
      </c>
      <c r="L569" s="257"/>
      <c r="M569" s="261"/>
      <c r="N569" s="249" t="s">
        <v>3258</v>
      </c>
      <c r="O569" s="259" t="s">
        <v>3258</v>
      </c>
      <c r="P569" s="256">
        <v>0</v>
      </c>
      <c r="Q569" s="261" t="s">
        <v>3258</v>
      </c>
      <c r="R569" s="261" t="s">
        <v>3790</v>
      </c>
      <c r="S569" s="261" t="s">
        <v>3631</v>
      </c>
      <c r="T569" s="261" t="s">
        <v>2271</v>
      </c>
      <c r="U569" s="261" t="s">
        <v>2259</v>
      </c>
      <c r="V569" s="261" t="s">
        <v>3258</v>
      </c>
      <c r="W569" s="261" t="s">
        <v>3258</v>
      </c>
      <c r="X569" s="261" t="s">
        <v>3258</v>
      </c>
      <c r="Y569" s="261" t="s">
        <v>3258</v>
      </c>
      <c r="Z569" s="261" t="s">
        <v>3258</v>
      </c>
      <c r="AA569" s="261" t="s">
        <v>3258</v>
      </c>
      <c r="AB569" s="261" t="s">
        <v>3258</v>
      </c>
      <c r="AC569" s="261" t="s">
        <v>3258</v>
      </c>
      <c r="AD569" s="261"/>
      <c r="AE569" s="246"/>
      <c r="AF569" s="261" t="s">
        <v>3258</v>
      </c>
      <c r="AG569" s="261" t="s">
        <v>3258</v>
      </c>
      <c r="AH569" s="261" t="s">
        <v>3258</v>
      </c>
      <c r="AI569" s="249"/>
    </row>
    <row r="570" spans="1:35" ht="15" customHeight="1" x14ac:dyDescent="0.3">
      <c r="A570" s="260">
        <v>521613</v>
      </c>
      <c r="B570" s="261" t="s">
        <v>1288</v>
      </c>
      <c r="C570" s="261" t="s">
        <v>1289</v>
      </c>
      <c r="D570" s="261" t="s">
        <v>5176</v>
      </c>
      <c r="E570" s="261" t="s">
        <v>116</v>
      </c>
      <c r="F570" s="262">
        <v>31594</v>
      </c>
      <c r="G570" s="261" t="s">
        <v>136</v>
      </c>
      <c r="H570" s="261" t="s">
        <v>679</v>
      </c>
      <c r="I570" s="257" t="s">
        <v>553</v>
      </c>
      <c r="J570" s="261" t="s">
        <v>139</v>
      </c>
      <c r="K570" s="260">
        <v>2005</v>
      </c>
      <c r="L570" s="257" t="s">
        <v>136</v>
      </c>
      <c r="M570" s="249"/>
      <c r="N570" s="249" t="s">
        <v>3258</v>
      </c>
      <c r="O570" s="259" t="s">
        <v>3258</v>
      </c>
      <c r="P570" s="256">
        <v>0</v>
      </c>
      <c r="Q570" s="261" t="s">
        <v>3258</v>
      </c>
      <c r="R570" s="261" t="s">
        <v>3791</v>
      </c>
      <c r="S570" s="261" t="s">
        <v>3792</v>
      </c>
      <c r="T570" s="261" t="s">
        <v>3004</v>
      </c>
      <c r="U570" s="261" t="s">
        <v>2259</v>
      </c>
      <c r="V570" s="261" t="s">
        <v>3258</v>
      </c>
      <c r="W570" s="261" t="s">
        <v>3258</v>
      </c>
      <c r="X570" s="261" t="s">
        <v>3258</v>
      </c>
      <c r="Y570" s="261" t="s">
        <v>3258</v>
      </c>
      <c r="Z570" s="261" t="s">
        <v>3258</v>
      </c>
      <c r="AA570" s="261" t="s">
        <v>3258</v>
      </c>
      <c r="AB570" s="261" t="s">
        <v>3258</v>
      </c>
      <c r="AC570" s="261" t="s">
        <v>3258</v>
      </c>
      <c r="AD570" s="261"/>
      <c r="AE570" s="245"/>
      <c r="AF570" s="261" t="s">
        <v>3258</v>
      </c>
      <c r="AG570" s="261" t="s">
        <v>3258</v>
      </c>
      <c r="AH570" s="261" t="s">
        <v>3258</v>
      </c>
      <c r="AI570" s="249"/>
    </row>
    <row r="571" spans="1:35" ht="15" customHeight="1" x14ac:dyDescent="0.3">
      <c r="A571" s="260">
        <v>521620</v>
      </c>
      <c r="B571" s="261" t="s">
        <v>1007</v>
      </c>
      <c r="C571" s="261" t="s">
        <v>365</v>
      </c>
      <c r="D571" s="261" t="s">
        <v>489</v>
      </c>
      <c r="E571" s="261" t="s">
        <v>116</v>
      </c>
      <c r="F571" s="262">
        <v>35336</v>
      </c>
      <c r="G571" s="261" t="s">
        <v>136</v>
      </c>
      <c r="H571" s="261" t="s">
        <v>677</v>
      </c>
      <c r="I571" s="257" t="s">
        <v>553</v>
      </c>
      <c r="J571" s="261" t="s">
        <v>137</v>
      </c>
      <c r="K571" s="261"/>
      <c r="M571" s="261"/>
      <c r="N571" s="249" t="s">
        <v>3258</v>
      </c>
      <c r="O571" s="259" t="s">
        <v>3258</v>
      </c>
      <c r="P571" s="256">
        <v>0</v>
      </c>
      <c r="Q571" s="261" t="s">
        <v>3258</v>
      </c>
      <c r="R571" s="261" t="s">
        <v>4765</v>
      </c>
      <c r="S571" s="261" t="s">
        <v>4196</v>
      </c>
      <c r="T571" s="261" t="s">
        <v>3005</v>
      </c>
      <c r="U571" s="261" t="s">
        <v>2344</v>
      </c>
      <c r="V571" s="261" t="s">
        <v>3258</v>
      </c>
      <c r="W571" s="261" t="s">
        <v>3258</v>
      </c>
      <c r="X571" s="261" t="s">
        <v>3258</v>
      </c>
      <c r="Y571" s="261" t="s">
        <v>3258</v>
      </c>
      <c r="Z571" s="261" t="s">
        <v>3258</v>
      </c>
      <c r="AA571" s="261" t="s">
        <v>3258</v>
      </c>
      <c r="AB571" s="261" t="s">
        <v>3258</v>
      </c>
      <c r="AC571" s="261" t="s">
        <v>3258</v>
      </c>
      <c r="AD571" s="261"/>
      <c r="AE571" s="246"/>
      <c r="AF571" s="261" t="s">
        <v>3258</v>
      </c>
      <c r="AG571" s="261" t="s">
        <v>3258</v>
      </c>
      <c r="AH571" s="261" t="s">
        <v>3258</v>
      </c>
      <c r="AI571" s="249"/>
    </row>
    <row r="572" spans="1:35" ht="15" customHeight="1" x14ac:dyDescent="0.3">
      <c r="A572" s="260">
        <v>521630</v>
      </c>
      <c r="B572" s="261" t="s">
        <v>1839</v>
      </c>
      <c r="C572" s="261" t="s">
        <v>855</v>
      </c>
      <c r="D572" s="261" t="s">
        <v>413</v>
      </c>
      <c r="E572" s="261" t="s">
        <v>116</v>
      </c>
      <c r="F572" s="262">
        <v>35929</v>
      </c>
      <c r="G572" s="261" t="s">
        <v>136</v>
      </c>
      <c r="H572" s="261" t="s">
        <v>677</v>
      </c>
      <c r="I572" s="257" t="s">
        <v>553</v>
      </c>
      <c r="J572" s="261" t="s">
        <v>139</v>
      </c>
      <c r="K572" s="261" t="s">
        <v>3258</v>
      </c>
      <c r="L572" s="257"/>
      <c r="M572" s="261"/>
      <c r="N572" s="249" t="s">
        <v>3258</v>
      </c>
      <c r="O572" s="259" t="s">
        <v>3258</v>
      </c>
      <c r="P572" s="256">
        <v>0</v>
      </c>
      <c r="Q572" s="261" t="s">
        <v>3258</v>
      </c>
      <c r="R572" s="261" t="s">
        <v>4766</v>
      </c>
      <c r="S572" s="261" t="s">
        <v>3793</v>
      </c>
      <c r="T572" s="261" t="s">
        <v>2521</v>
      </c>
      <c r="U572" s="261" t="s">
        <v>2259</v>
      </c>
      <c r="V572" s="261" t="s">
        <v>3258</v>
      </c>
      <c r="W572" s="261" t="s">
        <v>3258</v>
      </c>
      <c r="X572" s="261" t="s">
        <v>3258</v>
      </c>
      <c r="Y572" s="261" t="s">
        <v>3258</v>
      </c>
      <c r="Z572" s="261" t="s">
        <v>3258</v>
      </c>
      <c r="AA572" s="261" t="s">
        <v>3258</v>
      </c>
      <c r="AB572" s="261" t="s">
        <v>3258</v>
      </c>
      <c r="AC572" s="261" t="s">
        <v>3258</v>
      </c>
      <c r="AD572" s="261"/>
      <c r="AE572" s="245"/>
      <c r="AF572" s="261" t="s">
        <v>3258</v>
      </c>
      <c r="AG572" s="261" t="s">
        <v>3258</v>
      </c>
      <c r="AH572" s="261" t="s">
        <v>3258</v>
      </c>
      <c r="AI572" s="249"/>
    </row>
    <row r="573" spans="1:35" ht="15" customHeight="1" x14ac:dyDescent="0.3">
      <c r="A573" s="260">
        <v>521634</v>
      </c>
      <c r="B573" s="261" t="s">
        <v>1840</v>
      </c>
      <c r="C573" s="261" t="s">
        <v>1467</v>
      </c>
      <c r="D573" s="261" t="s">
        <v>362</v>
      </c>
      <c r="E573" s="261" t="s">
        <v>116</v>
      </c>
      <c r="F573" s="262">
        <v>36437</v>
      </c>
      <c r="G573" s="261" t="s">
        <v>136</v>
      </c>
      <c r="H573" s="261" t="s">
        <v>677</v>
      </c>
      <c r="I573" s="257" t="s">
        <v>553</v>
      </c>
      <c r="J573" s="261" t="s">
        <v>139</v>
      </c>
      <c r="K573" s="261" t="s">
        <v>3258</v>
      </c>
      <c r="L573" s="257"/>
      <c r="M573" s="261"/>
      <c r="N573" s="249" t="s">
        <v>3258</v>
      </c>
      <c r="O573" s="259" t="s">
        <v>3258</v>
      </c>
      <c r="P573" s="256">
        <v>0</v>
      </c>
      <c r="Q573" s="261" t="s">
        <v>3258</v>
      </c>
      <c r="R573" s="261" t="s">
        <v>3794</v>
      </c>
      <c r="S573" s="261" t="s">
        <v>3795</v>
      </c>
      <c r="T573" s="261" t="s">
        <v>2375</v>
      </c>
      <c r="U573" s="261" t="s">
        <v>2259</v>
      </c>
      <c r="V573" s="261" t="s">
        <v>3258</v>
      </c>
      <c r="W573" s="261" t="s">
        <v>3258</v>
      </c>
      <c r="X573" s="261" t="s">
        <v>3258</v>
      </c>
      <c r="Y573" s="261" t="s">
        <v>3258</v>
      </c>
      <c r="Z573" s="261" t="s">
        <v>3258</v>
      </c>
      <c r="AA573" s="261" t="s">
        <v>3258</v>
      </c>
      <c r="AB573" s="261" t="s">
        <v>3258</v>
      </c>
      <c r="AC573" s="261" t="s">
        <v>3258</v>
      </c>
      <c r="AD573" s="261"/>
      <c r="AE573" s="246"/>
      <c r="AF573" s="261" t="s">
        <v>3258</v>
      </c>
      <c r="AG573" s="261" t="s">
        <v>3258</v>
      </c>
      <c r="AH573" s="261" t="s">
        <v>3258</v>
      </c>
      <c r="AI573" s="249"/>
    </row>
    <row r="574" spans="1:35" ht="15" customHeight="1" x14ac:dyDescent="0.3">
      <c r="A574" s="260">
        <v>521637</v>
      </c>
      <c r="B574" s="261" t="s">
        <v>1841</v>
      </c>
      <c r="C574" s="261" t="s">
        <v>97</v>
      </c>
      <c r="D574" s="261" t="s">
        <v>498</v>
      </c>
      <c r="E574" s="261" t="s">
        <v>116</v>
      </c>
      <c r="F574" s="262">
        <v>35182</v>
      </c>
      <c r="G574" s="261" t="s">
        <v>2317</v>
      </c>
      <c r="H574" s="261" t="s">
        <v>677</v>
      </c>
      <c r="I574" s="257" t="s">
        <v>553</v>
      </c>
      <c r="J574" s="261" t="s">
        <v>724</v>
      </c>
      <c r="K574" s="260">
        <v>2015</v>
      </c>
      <c r="M574" s="261"/>
      <c r="N574" s="249" t="s">
        <v>3258</v>
      </c>
      <c r="O574" s="259" t="s">
        <v>3258</v>
      </c>
      <c r="P574" s="256">
        <v>0</v>
      </c>
      <c r="Q574" s="261" t="s">
        <v>3258</v>
      </c>
      <c r="R574" s="261" t="s">
        <v>4423</v>
      </c>
      <c r="S574" s="261" t="s">
        <v>3350</v>
      </c>
      <c r="T574" s="261" t="s">
        <v>2267</v>
      </c>
      <c r="U574" s="261" t="s">
        <v>2259</v>
      </c>
      <c r="V574" s="261" t="s">
        <v>3258</v>
      </c>
      <c r="W574" s="261" t="s">
        <v>3258</v>
      </c>
      <c r="X574" s="261" t="s">
        <v>3258</v>
      </c>
      <c r="Y574" s="261" t="s">
        <v>3258</v>
      </c>
      <c r="Z574" s="261" t="s">
        <v>3258</v>
      </c>
      <c r="AA574" s="261" t="s">
        <v>3258</v>
      </c>
      <c r="AB574" s="261" t="s">
        <v>3258</v>
      </c>
      <c r="AC574" s="261" t="s">
        <v>3258</v>
      </c>
      <c r="AD574" s="261"/>
      <c r="AE574" s="246"/>
      <c r="AF574" s="261" t="s">
        <v>3258</v>
      </c>
      <c r="AG574" s="261" t="s">
        <v>3258</v>
      </c>
      <c r="AH574" s="261" t="s">
        <v>3258</v>
      </c>
      <c r="AI574" s="249"/>
    </row>
    <row r="575" spans="1:35" ht="15" customHeight="1" x14ac:dyDescent="0.3">
      <c r="A575" s="260">
        <v>521656</v>
      </c>
      <c r="B575" s="261" t="s">
        <v>1842</v>
      </c>
      <c r="C575" s="261" t="s">
        <v>1670</v>
      </c>
      <c r="D575" s="261" t="s">
        <v>477</v>
      </c>
      <c r="E575" s="261" t="s">
        <v>116</v>
      </c>
      <c r="F575" s="262">
        <v>33970</v>
      </c>
      <c r="G575" s="261" t="s">
        <v>136</v>
      </c>
      <c r="H575" s="261" t="s">
        <v>677</v>
      </c>
      <c r="I575" s="257" t="s">
        <v>553</v>
      </c>
      <c r="J575" s="261" t="s">
        <v>139</v>
      </c>
      <c r="K575" s="261"/>
      <c r="M575" s="261"/>
      <c r="N575" s="249" t="s">
        <v>3258</v>
      </c>
      <c r="O575" s="259" t="s">
        <v>3258</v>
      </c>
      <c r="P575" s="256">
        <v>0</v>
      </c>
      <c r="Q575" s="261" t="s">
        <v>3258</v>
      </c>
      <c r="R575" s="261" t="s">
        <v>3796</v>
      </c>
      <c r="S575" s="261" t="s">
        <v>3797</v>
      </c>
      <c r="T575" s="261" t="s">
        <v>3006</v>
      </c>
      <c r="U575" s="261" t="s">
        <v>2259</v>
      </c>
      <c r="V575" s="261" t="s">
        <v>3258</v>
      </c>
      <c r="W575" s="261" t="s">
        <v>3258</v>
      </c>
      <c r="X575" s="261" t="s">
        <v>3258</v>
      </c>
      <c r="Y575" s="261" t="s">
        <v>3258</v>
      </c>
      <c r="Z575" s="261" t="s">
        <v>3258</v>
      </c>
      <c r="AA575" s="261" t="s">
        <v>3258</v>
      </c>
      <c r="AB575" s="261" t="s">
        <v>3258</v>
      </c>
      <c r="AC575" s="261" t="s">
        <v>3258</v>
      </c>
      <c r="AD575" s="261"/>
      <c r="AE575" s="245"/>
      <c r="AF575" s="261" t="s">
        <v>3258</v>
      </c>
      <c r="AG575" s="261" t="s">
        <v>3258</v>
      </c>
      <c r="AH575" s="261" t="s">
        <v>3258</v>
      </c>
      <c r="AI575" s="249"/>
    </row>
    <row r="576" spans="1:35" ht="15" customHeight="1" x14ac:dyDescent="0.3">
      <c r="A576" s="255">
        <v>521661</v>
      </c>
      <c r="B576" s="256" t="s">
        <v>1229</v>
      </c>
      <c r="C576" s="256" t="s">
        <v>317</v>
      </c>
      <c r="D576" s="256" t="s">
        <v>1230</v>
      </c>
      <c r="E576" s="256" t="s">
        <v>116</v>
      </c>
      <c r="F576" s="256" t="s">
        <v>5103</v>
      </c>
      <c r="G576" s="256" t="s">
        <v>136</v>
      </c>
      <c r="H576" s="256" t="s">
        <v>677</v>
      </c>
      <c r="I576" s="257" t="s">
        <v>553</v>
      </c>
      <c r="J576" s="256" t="s">
        <v>139</v>
      </c>
      <c r="K576" s="256" t="s">
        <v>5060</v>
      </c>
      <c r="L576" s="258" t="s">
        <v>146</v>
      </c>
      <c r="M576" s="249"/>
      <c r="N576" s="249" t="s">
        <v>3258</v>
      </c>
      <c r="O576" s="259" t="s">
        <v>3258</v>
      </c>
      <c r="P576" s="256">
        <v>0</v>
      </c>
      <c r="Q576" s="256" t="s">
        <v>3258</v>
      </c>
      <c r="R576" s="256" t="s">
        <v>4767</v>
      </c>
      <c r="S576" s="256" t="s">
        <v>4768</v>
      </c>
      <c r="T576" s="256" t="s">
        <v>4769</v>
      </c>
      <c r="U576" s="256" t="s">
        <v>2266</v>
      </c>
      <c r="V576" s="256" t="s">
        <v>3258</v>
      </c>
      <c r="W576" s="256" t="s">
        <v>3258</v>
      </c>
      <c r="X576" s="256" t="s">
        <v>3258</v>
      </c>
      <c r="Y576" s="256" t="s">
        <v>3258</v>
      </c>
      <c r="Z576" s="256" t="s">
        <v>3258</v>
      </c>
      <c r="AA576" s="256" t="s">
        <v>3258</v>
      </c>
      <c r="AB576" s="256" t="s">
        <v>2253</v>
      </c>
      <c r="AC576" s="256" t="s">
        <v>3258</v>
      </c>
      <c r="AD576" s="256"/>
      <c r="AE576" s="245"/>
      <c r="AF576" s="256" t="s">
        <v>3258</v>
      </c>
      <c r="AG576" s="256" t="s">
        <v>2253</v>
      </c>
      <c r="AH576" s="256" t="s">
        <v>2253</v>
      </c>
      <c r="AI576" s="249" t="s">
        <v>2253</v>
      </c>
    </row>
    <row r="577" spans="1:35" ht="15" customHeight="1" x14ac:dyDescent="0.3">
      <c r="A577" s="260">
        <v>521667</v>
      </c>
      <c r="B577" s="261" t="s">
        <v>1008</v>
      </c>
      <c r="C577" s="261" t="s">
        <v>1009</v>
      </c>
      <c r="D577" s="261" t="s">
        <v>666</v>
      </c>
      <c r="E577" s="261" t="s">
        <v>116</v>
      </c>
      <c r="F577" s="262">
        <v>35252</v>
      </c>
      <c r="G577" s="261" t="s">
        <v>136</v>
      </c>
      <c r="H577" s="261" t="s">
        <v>677</v>
      </c>
      <c r="I577" s="257" t="s">
        <v>553</v>
      </c>
      <c r="J577" s="261" t="s">
        <v>139</v>
      </c>
      <c r="K577" s="261" t="s">
        <v>3258</v>
      </c>
      <c r="L577" s="257"/>
      <c r="M577" s="261"/>
      <c r="N577" s="249" t="s">
        <v>3258</v>
      </c>
      <c r="O577" s="259" t="s">
        <v>3258</v>
      </c>
      <c r="P577" s="256">
        <v>0</v>
      </c>
      <c r="Q577" s="261" t="s">
        <v>3258</v>
      </c>
      <c r="R577" s="261" t="s">
        <v>3798</v>
      </c>
      <c r="S577" s="261" t="s">
        <v>3446</v>
      </c>
      <c r="T577" s="261" t="s">
        <v>2998</v>
      </c>
      <c r="U577" s="261" t="s">
        <v>2259</v>
      </c>
      <c r="V577" s="261" t="s">
        <v>3258</v>
      </c>
      <c r="W577" s="261" t="s">
        <v>3258</v>
      </c>
      <c r="X577" s="261" t="s">
        <v>3258</v>
      </c>
      <c r="Y577" s="261" t="s">
        <v>3258</v>
      </c>
      <c r="Z577" s="261" t="s">
        <v>3258</v>
      </c>
      <c r="AA577" s="261" t="s">
        <v>3258</v>
      </c>
      <c r="AB577" s="261" t="s">
        <v>3258</v>
      </c>
      <c r="AC577" s="261" t="s">
        <v>3258</v>
      </c>
      <c r="AD577" s="261"/>
      <c r="AE577" s="245"/>
      <c r="AF577" s="261" t="s">
        <v>3258</v>
      </c>
      <c r="AG577" s="261" t="s">
        <v>3258</v>
      </c>
      <c r="AH577" s="261" t="s">
        <v>3258</v>
      </c>
      <c r="AI577" s="249"/>
    </row>
    <row r="578" spans="1:35" ht="15" customHeight="1" x14ac:dyDescent="0.3">
      <c r="A578" s="260">
        <v>521674</v>
      </c>
      <c r="B578" s="261" t="s">
        <v>1290</v>
      </c>
      <c r="C578" s="261" t="s">
        <v>760</v>
      </c>
      <c r="D578" s="261" t="s">
        <v>474</v>
      </c>
      <c r="E578" s="261" t="s">
        <v>116</v>
      </c>
      <c r="F578" s="262">
        <v>34335</v>
      </c>
      <c r="G578" s="261" t="s">
        <v>136</v>
      </c>
      <c r="H578" s="261" t="s">
        <v>677</v>
      </c>
      <c r="I578" s="257" t="s">
        <v>553</v>
      </c>
      <c r="J578" s="261" t="s">
        <v>139</v>
      </c>
      <c r="K578" s="249"/>
      <c r="L578" s="257" t="s">
        <v>151</v>
      </c>
      <c r="M578" s="261"/>
      <c r="N578" s="249" t="s">
        <v>3258</v>
      </c>
      <c r="O578" s="259" t="s">
        <v>3258</v>
      </c>
      <c r="P578" s="256">
        <v>0</v>
      </c>
      <c r="Q578" s="261" t="s">
        <v>3258</v>
      </c>
      <c r="R578" s="261" t="s">
        <v>3799</v>
      </c>
      <c r="S578" s="261" t="s">
        <v>3800</v>
      </c>
      <c r="T578" s="261" t="s">
        <v>2787</v>
      </c>
      <c r="U578" s="261" t="s">
        <v>2259</v>
      </c>
      <c r="V578" s="261" t="s">
        <v>3258</v>
      </c>
      <c r="W578" s="261" t="s">
        <v>3258</v>
      </c>
      <c r="X578" s="261" t="s">
        <v>3258</v>
      </c>
      <c r="Y578" s="261" t="s">
        <v>3258</v>
      </c>
      <c r="Z578" s="261" t="s">
        <v>3258</v>
      </c>
      <c r="AA578" s="261" t="s">
        <v>3258</v>
      </c>
      <c r="AB578" s="261" t="s">
        <v>3258</v>
      </c>
      <c r="AC578" s="261" t="s">
        <v>3258</v>
      </c>
      <c r="AD578" s="261"/>
      <c r="AE578" s="245"/>
      <c r="AF578" s="261" t="s">
        <v>3258</v>
      </c>
      <c r="AG578" s="261" t="s">
        <v>3258</v>
      </c>
      <c r="AH578" s="261" t="s">
        <v>3258</v>
      </c>
      <c r="AI578" s="249"/>
    </row>
    <row r="579" spans="1:35" ht="15" customHeight="1" x14ac:dyDescent="0.3">
      <c r="A579" s="260">
        <v>521682</v>
      </c>
      <c r="B579" s="261" t="s">
        <v>1843</v>
      </c>
      <c r="C579" s="261" t="s">
        <v>342</v>
      </c>
      <c r="D579" s="261" t="s">
        <v>422</v>
      </c>
      <c r="E579" s="261" t="s">
        <v>116</v>
      </c>
      <c r="F579" s="262">
        <v>35065</v>
      </c>
      <c r="G579" s="261" t="s">
        <v>152</v>
      </c>
      <c r="H579" s="261" t="s">
        <v>679</v>
      </c>
      <c r="I579" s="257" t="s">
        <v>553</v>
      </c>
      <c r="J579" s="261" t="s">
        <v>2257</v>
      </c>
      <c r="K579" s="261"/>
      <c r="M579" s="261"/>
      <c r="N579" s="249" t="s">
        <v>3258</v>
      </c>
      <c r="O579" s="259" t="s">
        <v>3258</v>
      </c>
      <c r="P579" s="256">
        <v>0</v>
      </c>
      <c r="Q579" s="249"/>
      <c r="R579" s="249"/>
      <c r="S579" s="249"/>
      <c r="T579" s="249"/>
      <c r="U579" s="249"/>
      <c r="V579" s="249"/>
      <c r="W579" s="249"/>
      <c r="X579" s="249"/>
      <c r="Y579" s="249"/>
      <c r="Z579" s="249"/>
      <c r="AA579" s="249"/>
      <c r="AB579" s="249"/>
      <c r="AC579" s="249"/>
      <c r="AD579" s="249"/>
      <c r="AE579" s="245"/>
      <c r="AF579" s="249"/>
      <c r="AG579" s="249"/>
      <c r="AH579" s="249"/>
      <c r="AI579" s="249"/>
    </row>
    <row r="580" spans="1:35" ht="15" customHeight="1" x14ac:dyDescent="0.3">
      <c r="A580" s="260">
        <v>521684</v>
      </c>
      <c r="B580" s="261" t="s">
        <v>856</v>
      </c>
      <c r="C580" s="261" t="s">
        <v>328</v>
      </c>
      <c r="D580" s="261" t="s">
        <v>857</v>
      </c>
      <c r="E580" s="261" t="s">
        <v>116</v>
      </c>
      <c r="F580" s="262">
        <v>35356</v>
      </c>
      <c r="G580" s="261" t="s">
        <v>150</v>
      </c>
      <c r="H580" s="261" t="s">
        <v>677</v>
      </c>
      <c r="I580" s="257" t="s">
        <v>553</v>
      </c>
      <c r="J580" s="249" t="s">
        <v>724</v>
      </c>
      <c r="K580" s="261"/>
      <c r="L580" s="258" t="s">
        <v>150</v>
      </c>
      <c r="M580" s="261"/>
      <c r="N580" s="249" t="s">
        <v>3258</v>
      </c>
      <c r="O580" s="259" t="s">
        <v>3258</v>
      </c>
      <c r="P580" s="256">
        <v>0</v>
      </c>
      <c r="Q580" s="261" t="s">
        <v>3258</v>
      </c>
      <c r="R580" s="261" t="s">
        <v>4424</v>
      </c>
      <c r="S580" s="261" t="s">
        <v>3402</v>
      </c>
      <c r="T580" s="261" t="s">
        <v>4770</v>
      </c>
      <c r="U580" s="261" t="s">
        <v>2270</v>
      </c>
      <c r="V580" s="261" t="s">
        <v>3258</v>
      </c>
      <c r="W580" s="261" t="s">
        <v>3258</v>
      </c>
      <c r="X580" s="261" t="s">
        <v>3258</v>
      </c>
      <c r="Y580" s="261" t="s">
        <v>3258</v>
      </c>
      <c r="Z580" s="261" t="s">
        <v>3258</v>
      </c>
      <c r="AA580" s="261" t="s">
        <v>3258</v>
      </c>
      <c r="AB580" s="261" t="s">
        <v>3258</v>
      </c>
      <c r="AC580" s="261" t="s">
        <v>3258</v>
      </c>
      <c r="AD580" s="261"/>
      <c r="AE580" s="245"/>
      <c r="AF580" s="261" t="s">
        <v>3258</v>
      </c>
      <c r="AG580" s="261" t="s">
        <v>3258</v>
      </c>
      <c r="AH580" s="261" t="s">
        <v>3258</v>
      </c>
      <c r="AI580" s="249"/>
    </row>
    <row r="581" spans="1:35" ht="15" customHeight="1" x14ac:dyDescent="0.3">
      <c r="A581" s="260">
        <v>521699</v>
      </c>
      <c r="B581" s="261" t="s">
        <v>1844</v>
      </c>
      <c r="C581" s="261" t="s">
        <v>1845</v>
      </c>
      <c r="D581" s="261" t="s">
        <v>457</v>
      </c>
      <c r="E581" s="261" t="s">
        <v>116</v>
      </c>
      <c r="F581" s="262">
        <v>35819</v>
      </c>
      <c r="G581" s="261" t="s">
        <v>136</v>
      </c>
      <c r="H581" s="261" t="s">
        <v>677</v>
      </c>
      <c r="I581" s="257" t="s">
        <v>553</v>
      </c>
      <c r="J581" s="261" t="s">
        <v>724</v>
      </c>
      <c r="K581" s="261"/>
      <c r="M581" s="261"/>
      <c r="N581" s="249" t="s">
        <v>3258</v>
      </c>
      <c r="O581" s="259" t="s">
        <v>3258</v>
      </c>
      <c r="P581" s="256">
        <v>0</v>
      </c>
      <c r="Q581" s="261" t="s">
        <v>3258</v>
      </c>
      <c r="R581" s="261" t="s">
        <v>4771</v>
      </c>
      <c r="S581" s="261" t="s">
        <v>4772</v>
      </c>
      <c r="T581" s="261" t="s">
        <v>4773</v>
      </c>
      <c r="U581" s="261" t="s">
        <v>2259</v>
      </c>
      <c r="V581" s="261" t="s">
        <v>3258</v>
      </c>
      <c r="W581" s="261" t="s">
        <v>3258</v>
      </c>
      <c r="X581" s="261" t="s">
        <v>3258</v>
      </c>
      <c r="Y581" s="261" t="s">
        <v>3258</v>
      </c>
      <c r="Z581" s="261" t="s">
        <v>3258</v>
      </c>
      <c r="AA581" s="261" t="s">
        <v>3258</v>
      </c>
      <c r="AB581" s="261" t="s">
        <v>3258</v>
      </c>
      <c r="AC581" s="261" t="s">
        <v>3258</v>
      </c>
      <c r="AD581" s="261"/>
      <c r="AE581" s="245"/>
      <c r="AF581" s="261" t="s">
        <v>3258</v>
      </c>
      <c r="AG581" s="261" t="s">
        <v>3258</v>
      </c>
      <c r="AH581" s="261" t="s">
        <v>3258</v>
      </c>
      <c r="AI581" s="249"/>
    </row>
    <row r="582" spans="1:35" ht="15" customHeight="1" x14ac:dyDescent="0.3">
      <c r="A582" s="260">
        <v>521703</v>
      </c>
      <c r="B582" s="261" t="s">
        <v>1010</v>
      </c>
      <c r="C582" s="261" t="s">
        <v>105</v>
      </c>
      <c r="D582" s="261" t="s">
        <v>418</v>
      </c>
      <c r="E582" s="261" t="s">
        <v>116</v>
      </c>
      <c r="F582" s="262">
        <v>27923</v>
      </c>
      <c r="G582" s="261" t="s">
        <v>136</v>
      </c>
      <c r="H582" s="261" t="s">
        <v>677</v>
      </c>
      <c r="I582" s="257" t="s">
        <v>553</v>
      </c>
      <c r="J582" s="261" t="s">
        <v>139</v>
      </c>
      <c r="K582" s="261"/>
      <c r="M582" s="261"/>
      <c r="N582" s="249" t="s">
        <v>3258</v>
      </c>
      <c r="O582" s="259" t="s">
        <v>3258</v>
      </c>
      <c r="P582" s="256">
        <v>0</v>
      </c>
      <c r="Q582" s="261" t="s">
        <v>3258</v>
      </c>
      <c r="R582" s="261" t="s">
        <v>4774</v>
      </c>
      <c r="S582" s="261" t="s">
        <v>3519</v>
      </c>
      <c r="T582" s="261" t="s">
        <v>2676</v>
      </c>
      <c r="U582" s="261" t="s">
        <v>2259</v>
      </c>
      <c r="V582" s="261" t="s">
        <v>3258</v>
      </c>
      <c r="W582" s="261" t="s">
        <v>3258</v>
      </c>
      <c r="X582" s="261" t="s">
        <v>3258</v>
      </c>
      <c r="Y582" s="261" t="s">
        <v>3258</v>
      </c>
      <c r="Z582" s="261" t="s">
        <v>3258</v>
      </c>
      <c r="AA582" s="261" t="s">
        <v>3258</v>
      </c>
      <c r="AB582" s="261" t="s">
        <v>3258</v>
      </c>
      <c r="AC582" s="261" t="s">
        <v>3258</v>
      </c>
      <c r="AD582" s="261"/>
      <c r="AE582" s="245"/>
      <c r="AF582" s="261" t="s">
        <v>3258</v>
      </c>
      <c r="AG582" s="261" t="s">
        <v>3258</v>
      </c>
      <c r="AH582" s="261" t="s">
        <v>3258</v>
      </c>
      <c r="AI582" s="249"/>
    </row>
    <row r="583" spans="1:35" ht="15" customHeight="1" x14ac:dyDescent="0.3">
      <c r="A583" s="260">
        <v>521706</v>
      </c>
      <c r="B583" s="261" t="s">
        <v>1846</v>
      </c>
      <c r="C583" s="261" t="s">
        <v>83</v>
      </c>
      <c r="D583" s="261" t="s">
        <v>360</v>
      </c>
      <c r="E583" s="261" t="s">
        <v>116</v>
      </c>
      <c r="F583" s="262">
        <v>26524</v>
      </c>
      <c r="G583" s="261" t="s">
        <v>136</v>
      </c>
      <c r="H583" s="261" t="s">
        <v>679</v>
      </c>
      <c r="I583" s="257" t="s">
        <v>553</v>
      </c>
      <c r="J583" s="261" t="s">
        <v>139</v>
      </c>
      <c r="K583" s="260">
        <v>1998</v>
      </c>
      <c r="L583" s="257" t="s">
        <v>136</v>
      </c>
      <c r="M583" s="249"/>
      <c r="N583" s="249" t="s">
        <v>3258</v>
      </c>
      <c r="O583" s="259" t="s">
        <v>3258</v>
      </c>
      <c r="P583" s="256">
        <v>0</v>
      </c>
      <c r="Q583" s="261" t="s">
        <v>3258</v>
      </c>
      <c r="R583" s="261" t="s">
        <v>3801</v>
      </c>
      <c r="S583" s="261" t="s">
        <v>3289</v>
      </c>
      <c r="T583" s="261" t="s">
        <v>2682</v>
      </c>
      <c r="U583" s="261" t="s">
        <v>2259</v>
      </c>
      <c r="V583" s="261" t="s">
        <v>3258</v>
      </c>
      <c r="W583" s="261" t="s">
        <v>3258</v>
      </c>
      <c r="X583" s="261" t="s">
        <v>3258</v>
      </c>
      <c r="Y583" s="261" t="s">
        <v>3258</v>
      </c>
      <c r="Z583" s="261" t="s">
        <v>3258</v>
      </c>
      <c r="AA583" s="261" t="s">
        <v>3258</v>
      </c>
      <c r="AB583" s="261" t="s">
        <v>3258</v>
      </c>
      <c r="AC583" s="261" t="s">
        <v>3258</v>
      </c>
      <c r="AD583" s="261"/>
      <c r="AE583" s="245"/>
      <c r="AF583" s="261" t="s">
        <v>3258</v>
      </c>
      <c r="AG583" s="261" t="s">
        <v>3258</v>
      </c>
      <c r="AH583" s="261" t="s">
        <v>3258</v>
      </c>
      <c r="AI583" s="249"/>
    </row>
    <row r="584" spans="1:35" ht="15" customHeight="1" x14ac:dyDescent="0.3">
      <c r="A584" s="260">
        <v>521727</v>
      </c>
      <c r="B584" s="261" t="s">
        <v>1231</v>
      </c>
      <c r="C584" s="261" t="s">
        <v>1232</v>
      </c>
      <c r="D584" s="261" t="s">
        <v>491</v>
      </c>
      <c r="E584" s="261" t="s">
        <v>116</v>
      </c>
      <c r="F584" s="262">
        <v>35450</v>
      </c>
      <c r="G584" s="261" t="s">
        <v>3008</v>
      </c>
      <c r="H584" s="261" t="s">
        <v>677</v>
      </c>
      <c r="I584" s="257" t="s">
        <v>553</v>
      </c>
      <c r="J584" s="261" t="s">
        <v>139</v>
      </c>
      <c r="K584" s="261" t="s">
        <v>3258</v>
      </c>
      <c r="L584" s="257"/>
      <c r="M584" s="261"/>
      <c r="N584" s="249" t="s">
        <v>3258</v>
      </c>
      <c r="O584" s="259" t="s">
        <v>3258</v>
      </c>
      <c r="P584" s="256">
        <v>0</v>
      </c>
      <c r="Q584" s="261" t="s">
        <v>3258</v>
      </c>
      <c r="R584" s="261" t="s">
        <v>3803</v>
      </c>
      <c r="S584" s="261" t="s">
        <v>3804</v>
      </c>
      <c r="T584" s="261" t="s">
        <v>2581</v>
      </c>
      <c r="U584" s="261" t="s">
        <v>2259</v>
      </c>
      <c r="V584" s="261" t="s">
        <v>3258</v>
      </c>
      <c r="W584" s="261" t="s">
        <v>3258</v>
      </c>
      <c r="X584" s="261" t="s">
        <v>3258</v>
      </c>
      <c r="Y584" s="261" t="s">
        <v>3258</v>
      </c>
      <c r="Z584" s="261" t="s">
        <v>3258</v>
      </c>
      <c r="AA584" s="261" t="s">
        <v>3258</v>
      </c>
      <c r="AB584" s="261" t="s">
        <v>3258</v>
      </c>
      <c r="AC584" s="261" t="s">
        <v>5212</v>
      </c>
      <c r="AD584" s="261"/>
      <c r="AE584" s="245"/>
      <c r="AF584" s="261" t="s">
        <v>3258</v>
      </c>
      <c r="AG584" s="261" t="s">
        <v>3258</v>
      </c>
      <c r="AH584" s="261" t="s">
        <v>3258</v>
      </c>
      <c r="AI584" s="249"/>
    </row>
    <row r="585" spans="1:35" ht="15" customHeight="1" x14ac:dyDescent="0.3">
      <c r="A585" s="260">
        <v>521729</v>
      </c>
      <c r="B585" s="261" t="s">
        <v>858</v>
      </c>
      <c r="C585" s="261" t="s">
        <v>859</v>
      </c>
      <c r="D585" s="261" t="s">
        <v>418</v>
      </c>
      <c r="E585" s="261" t="s">
        <v>116</v>
      </c>
      <c r="F585" s="262">
        <v>34492</v>
      </c>
      <c r="G585" s="261" t="s">
        <v>136</v>
      </c>
      <c r="H585" s="261" t="s">
        <v>677</v>
      </c>
      <c r="I585" s="257" t="s">
        <v>553</v>
      </c>
      <c r="J585" s="261" t="s">
        <v>139</v>
      </c>
      <c r="K585" s="260"/>
      <c r="L585" s="263" t="s">
        <v>151</v>
      </c>
      <c r="M585" s="261" t="s">
        <v>151</v>
      </c>
      <c r="N585" s="249" t="s">
        <v>3258</v>
      </c>
      <c r="O585" s="259" t="s">
        <v>3258</v>
      </c>
      <c r="P585" s="256">
        <v>0</v>
      </c>
      <c r="Q585" s="261" t="s">
        <v>3258</v>
      </c>
      <c r="R585" s="261" t="s">
        <v>4775</v>
      </c>
      <c r="S585" s="261" t="s">
        <v>4776</v>
      </c>
      <c r="T585" s="261" t="s">
        <v>2676</v>
      </c>
      <c r="U585" s="261" t="s">
        <v>2259</v>
      </c>
      <c r="V585" s="261" t="s">
        <v>3258</v>
      </c>
      <c r="W585" s="261" t="s">
        <v>3258</v>
      </c>
      <c r="X585" s="261" t="s">
        <v>3258</v>
      </c>
      <c r="Y585" s="261" t="s">
        <v>3258</v>
      </c>
      <c r="Z585" s="261" t="s">
        <v>3258</v>
      </c>
      <c r="AA585" s="261" t="s">
        <v>3258</v>
      </c>
      <c r="AB585" s="261" t="s">
        <v>3258</v>
      </c>
      <c r="AC585" s="261" t="s">
        <v>3258</v>
      </c>
      <c r="AD585" s="261"/>
      <c r="AE585" s="246"/>
      <c r="AF585" s="261" t="s">
        <v>3258</v>
      </c>
      <c r="AG585" s="261" t="s">
        <v>3258</v>
      </c>
      <c r="AH585" s="261" t="s">
        <v>3258</v>
      </c>
      <c r="AI585" s="249"/>
    </row>
    <row r="586" spans="1:35" ht="15" customHeight="1" x14ac:dyDescent="0.3">
      <c r="A586" s="260">
        <v>521756</v>
      </c>
      <c r="B586" s="261" t="s">
        <v>2187</v>
      </c>
      <c r="C586" s="261" t="s">
        <v>1564</v>
      </c>
      <c r="D586" s="261" t="s">
        <v>2188</v>
      </c>
      <c r="E586" s="261" t="s">
        <v>116</v>
      </c>
      <c r="F586" s="262">
        <v>36082</v>
      </c>
      <c r="G586" s="261" t="s">
        <v>136</v>
      </c>
      <c r="H586" s="261" t="s">
        <v>677</v>
      </c>
      <c r="I586" s="257" t="s">
        <v>553</v>
      </c>
      <c r="J586" s="261" t="s">
        <v>724</v>
      </c>
      <c r="K586" s="249"/>
      <c r="L586" s="257" t="s">
        <v>147</v>
      </c>
      <c r="M586" s="261"/>
      <c r="N586" s="249" t="s">
        <v>3258</v>
      </c>
      <c r="O586" s="259" t="s">
        <v>3258</v>
      </c>
      <c r="P586" s="256">
        <v>0</v>
      </c>
      <c r="Q586" s="261" t="s">
        <v>3258</v>
      </c>
      <c r="R586" s="261" t="s">
        <v>4342</v>
      </c>
      <c r="S586" s="261" t="s">
        <v>3864</v>
      </c>
      <c r="T586" s="261" t="s">
        <v>2647</v>
      </c>
      <c r="U586" s="261" t="s">
        <v>2259</v>
      </c>
      <c r="V586" s="261" t="s">
        <v>3258</v>
      </c>
      <c r="W586" s="261" t="s">
        <v>3258</v>
      </c>
      <c r="X586" s="261" t="s">
        <v>3258</v>
      </c>
      <c r="Y586" s="261" t="s">
        <v>3258</v>
      </c>
      <c r="Z586" s="261" t="s">
        <v>3258</v>
      </c>
      <c r="AA586" s="261" t="s">
        <v>3258</v>
      </c>
      <c r="AB586" s="261" t="s">
        <v>3258</v>
      </c>
      <c r="AC586" s="261" t="s">
        <v>3258</v>
      </c>
      <c r="AD586" s="261"/>
      <c r="AE586" s="245"/>
      <c r="AF586" s="261" t="s">
        <v>3258</v>
      </c>
      <c r="AG586" s="261" t="s">
        <v>3258</v>
      </c>
      <c r="AH586" s="261" t="s">
        <v>3258</v>
      </c>
      <c r="AI586" s="249"/>
    </row>
    <row r="587" spans="1:35" ht="15" customHeight="1" x14ac:dyDescent="0.3">
      <c r="A587" s="260">
        <v>521761</v>
      </c>
      <c r="B587" s="261" t="s">
        <v>5457</v>
      </c>
      <c r="C587" s="261" t="s">
        <v>5458</v>
      </c>
      <c r="D587" s="261" t="s">
        <v>413</v>
      </c>
      <c r="E587" s="261" t="s">
        <v>116</v>
      </c>
      <c r="F587" s="262">
        <v>27760</v>
      </c>
      <c r="G587" s="261" t="s">
        <v>136</v>
      </c>
      <c r="H587" s="261" t="s">
        <v>677</v>
      </c>
      <c r="I587" s="257" t="s">
        <v>554</v>
      </c>
      <c r="J587" s="261" t="s">
        <v>139</v>
      </c>
      <c r="K587" s="260">
        <v>1995</v>
      </c>
      <c r="M587" s="261"/>
      <c r="N587" s="249" t="s">
        <v>3258</v>
      </c>
      <c r="O587" s="259" t="s">
        <v>3258</v>
      </c>
      <c r="P587" s="256">
        <v>0</v>
      </c>
      <c r="Q587" s="261" t="s">
        <v>3258</v>
      </c>
      <c r="R587" s="261" t="s">
        <v>5459</v>
      </c>
      <c r="S587" s="261" t="s">
        <v>5460</v>
      </c>
      <c r="T587" s="261" t="s">
        <v>2521</v>
      </c>
      <c r="U587" s="261" t="s">
        <v>2259</v>
      </c>
      <c r="V587" s="261" t="s">
        <v>3258</v>
      </c>
      <c r="W587" s="261" t="s">
        <v>3258</v>
      </c>
      <c r="X587" s="261" t="s">
        <v>3258</v>
      </c>
      <c r="Y587" s="261" t="s">
        <v>3258</v>
      </c>
      <c r="Z587" s="261" t="s">
        <v>3258</v>
      </c>
      <c r="AA587" s="261" t="s">
        <v>3258</v>
      </c>
      <c r="AB587" s="261" t="s">
        <v>3258</v>
      </c>
      <c r="AC587" s="261" t="s">
        <v>3258</v>
      </c>
      <c r="AD587" s="261"/>
      <c r="AE587" s="245"/>
      <c r="AF587" s="261" t="s">
        <v>3258</v>
      </c>
      <c r="AG587" s="261" t="s">
        <v>3258</v>
      </c>
      <c r="AH587" s="261" t="s">
        <v>3258</v>
      </c>
      <c r="AI587" s="249"/>
    </row>
    <row r="588" spans="1:35" ht="15" customHeight="1" x14ac:dyDescent="0.3">
      <c r="A588" s="260">
        <v>521762</v>
      </c>
      <c r="B588" s="261" t="s">
        <v>1847</v>
      </c>
      <c r="C588" s="261" t="s">
        <v>331</v>
      </c>
      <c r="D588" s="261" t="s">
        <v>592</v>
      </c>
      <c r="E588" s="261" t="s">
        <v>116</v>
      </c>
      <c r="F588" s="262">
        <v>30483</v>
      </c>
      <c r="G588" s="261" t="s">
        <v>2377</v>
      </c>
      <c r="H588" s="261" t="s">
        <v>677</v>
      </c>
      <c r="I588" s="257" t="s">
        <v>553</v>
      </c>
      <c r="J588" s="261" t="s">
        <v>139</v>
      </c>
      <c r="K588" s="260">
        <v>2001</v>
      </c>
      <c r="M588" s="261"/>
      <c r="N588" s="249" t="s">
        <v>3258</v>
      </c>
      <c r="O588" s="259" t="s">
        <v>3258</v>
      </c>
      <c r="P588" s="256">
        <v>0</v>
      </c>
      <c r="Q588" s="261" t="s">
        <v>3258</v>
      </c>
      <c r="R588" s="261" t="s">
        <v>3805</v>
      </c>
      <c r="S588" s="261" t="s">
        <v>3806</v>
      </c>
      <c r="T588" s="261" t="s">
        <v>3010</v>
      </c>
      <c r="U588" s="261" t="s">
        <v>2259</v>
      </c>
      <c r="V588" s="261" t="s">
        <v>3258</v>
      </c>
      <c r="W588" s="261" t="s">
        <v>3258</v>
      </c>
      <c r="X588" s="261" t="s">
        <v>3258</v>
      </c>
      <c r="Y588" s="261" t="s">
        <v>3258</v>
      </c>
      <c r="Z588" s="261" t="s">
        <v>3258</v>
      </c>
      <c r="AA588" s="261" t="s">
        <v>3258</v>
      </c>
      <c r="AB588" s="261" t="s">
        <v>3258</v>
      </c>
      <c r="AC588" s="261" t="s">
        <v>3258</v>
      </c>
      <c r="AD588" s="261"/>
      <c r="AE588" s="246"/>
      <c r="AF588" s="261" t="s">
        <v>3258</v>
      </c>
      <c r="AG588" s="261" t="s">
        <v>3258</v>
      </c>
      <c r="AH588" s="261" t="s">
        <v>3258</v>
      </c>
      <c r="AI588" s="249"/>
    </row>
    <row r="589" spans="1:35" ht="15" customHeight="1" x14ac:dyDescent="0.3">
      <c r="A589" s="255">
        <v>521763</v>
      </c>
      <c r="B589" s="256" t="s">
        <v>2189</v>
      </c>
      <c r="C589" s="256" t="s">
        <v>319</v>
      </c>
      <c r="D589" s="256" t="s">
        <v>545</v>
      </c>
      <c r="E589" s="256" t="s">
        <v>116</v>
      </c>
      <c r="F589" s="256" t="s">
        <v>5147</v>
      </c>
      <c r="G589" s="256" t="s">
        <v>2648</v>
      </c>
      <c r="H589" s="256" t="s">
        <v>677</v>
      </c>
      <c r="I589" s="257" t="s">
        <v>553</v>
      </c>
      <c r="J589" s="256" t="s">
        <v>139</v>
      </c>
      <c r="K589" s="256" t="s">
        <v>5148</v>
      </c>
      <c r="L589" s="258" t="s">
        <v>3258</v>
      </c>
      <c r="M589" s="249"/>
      <c r="N589" s="249" t="s">
        <v>3258</v>
      </c>
      <c r="O589" s="259" t="s">
        <v>3258</v>
      </c>
      <c r="P589" s="256">
        <v>0</v>
      </c>
      <c r="Q589" s="256" t="s">
        <v>3258</v>
      </c>
      <c r="R589" s="256" t="s">
        <v>3445</v>
      </c>
      <c r="S589" s="256" t="s">
        <v>3446</v>
      </c>
      <c r="T589" s="256" t="s">
        <v>2649</v>
      </c>
      <c r="U589" s="256" t="s">
        <v>2483</v>
      </c>
      <c r="V589" s="256" t="s">
        <v>3258</v>
      </c>
      <c r="W589" s="256" t="s">
        <v>3258</v>
      </c>
      <c r="X589" s="256" t="s">
        <v>3258</v>
      </c>
      <c r="Y589" s="256" t="s">
        <v>3258</v>
      </c>
      <c r="Z589" s="256" t="s">
        <v>3258</v>
      </c>
      <c r="AA589" s="256" t="s">
        <v>3258</v>
      </c>
      <c r="AB589" s="256" t="s">
        <v>3258</v>
      </c>
      <c r="AC589" s="256" t="s">
        <v>3258</v>
      </c>
      <c r="AD589" s="256"/>
      <c r="AE589" s="245"/>
      <c r="AF589" s="256"/>
      <c r="AG589" s="256" t="s">
        <v>2253</v>
      </c>
      <c r="AH589" s="256" t="s">
        <v>2253</v>
      </c>
      <c r="AI589" s="249" t="s">
        <v>2253</v>
      </c>
    </row>
    <row r="590" spans="1:35" ht="15" customHeight="1" x14ac:dyDescent="0.3">
      <c r="A590" s="260">
        <v>521771</v>
      </c>
      <c r="B590" s="261" t="s">
        <v>860</v>
      </c>
      <c r="C590" s="261" t="s">
        <v>251</v>
      </c>
      <c r="D590" s="261" t="s">
        <v>861</v>
      </c>
      <c r="E590" s="261" t="s">
        <v>116</v>
      </c>
      <c r="F590" s="262">
        <v>36286</v>
      </c>
      <c r="G590" s="261" t="s">
        <v>2304</v>
      </c>
      <c r="H590" s="261" t="s">
        <v>677</v>
      </c>
      <c r="I590" s="257" t="s">
        <v>553</v>
      </c>
      <c r="J590" s="261" t="s">
        <v>724</v>
      </c>
      <c r="K590" s="249"/>
      <c r="L590" s="257" t="s">
        <v>150</v>
      </c>
      <c r="M590" s="261"/>
      <c r="N590" s="249" t="s">
        <v>3258</v>
      </c>
      <c r="O590" s="259" t="s">
        <v>3258</v>
      </c>
      <c r="P590" s="256">
        <v>0</v>
      </c>
      <c r="Q590" s="249"/>
      <c r="R590" s="249"/>
      <c r="S590" s="249"/>
      <c r="T590" s="249"/>
      <c r="U590" s="249"/>
      <c r="V590" s="249"/>
      <c r="W590" s="249"/>
      <c r="X590" s="249"/>
      <c r="Y590" s="249"/>
      <c r="Z590" s="249"/>
      <c r="AA590" s="249"/>
      <c r="AB590" s="249"/>
      <c r="AC590" s="249"/>
      <c r="AD590" s="249"/>
      <c r="AE590" s="245"/>
      <c r="AF590" s="249"/>
      <c r="AG590" s="249"/>
      <c r="AH590" s="249"/>
      <c r="AI590" s="249"/>
    </row>
    <row r="591" spans="1:35" ht="15" customHeight="1" x14ac:dyDescent="0.3">
      <c r="A591" s="260">
        <v>521774</v>
      </c>
      <c r="B591" s="261" t="s">
        <v>862</v>
      </c>
      <c r="C591" s="261" t="s">
        <v>79</v>
      </c>
      <c r="D591" s="261" t="s">
        <v>863</v>
      </c>
      <c r="E591" s="261" t="s">
        <v>116</v>
      </c>
      <c r="F591" s="262">
        <v>30436</v>
      </c>
      <c r="G591" s="261" t="s">
        <v>2258</v>
      </c>
      <c r="H591" s="261" t="s">
        <v>677</v>
      </c>
      <c r="I591" s="257" t="s">
        <v>553</v>
      </c>
      <c r="J591" s="261" t="s">
        <v>139</v>
      </c>
      <c r="K591" s="249"/>
      <c r="L591" s="257" t="s">
        <v>147</v>
      </c>
      <c r="M591" s="261"/>
      <c r="N591" s="249" t="s">
        <v>3258</v>
      </c>
      <c r="O591" s="259" t="s">
        <v>3258</v>
      </c>
      <c r="P591" s="256">
        <v>0</v>
      </c>
      <c r="Q591" s="261" t="s">
        <v>3258</v>
      </c>
      <c r="R591" s="261" t="s">
        <v>3807</v>
      </c>
      <c r="S591" s="261" t="s">
        <v>3297</v>
      </c>
      <c r="T591" s="261" t="s">
        <v>3011</v>
      </c>
      <c r="U591" s="261" t="s">
        <v>2259</v>
      </c>
      <c r="V591" s="261" t="s">
        <v>3258</v>
      </c>
      <c r="W591" s="261" t="s">
        <v>3258</v>
      </c>
      <c r="X591" s="261" t="s">
        <v>3258</v>
      </c>
      <c r="Y591" s="261" t="s">
        <v>3258</v>
      </c>
      <c r="Z591" s="261" t="s">
        <v>3258</v>
      </c>
      <c r="AA591" s="261" t="s">
        <v>3258</v>
      </c>
      <c r="AB591" s="261" t="s">
        <v>3258</v>
      </c>
      <c r="AC591" s="261" t="s">
        <v>3258</v>
      </c>
      <c r="AD591" s="261"/>
      <c r="AE591" s="246"/>
      <c r="AF591" s="261"/>
      <c r="AG591" s="261" t="s">
        <v>3258</v>
      </c>
      <c r="AH591" s="261" t="s">
        <v>3258</v>
      </c>
      <c r="AI591" s="249" t="s">
        <v>2253</v>
      </c>
    </row>
    <row r="592" spans="1:35" ht="15" customHeight="1" x14ac:dyDescent="0.3">
      <c r="A592" s="260">
        <v>521785</v>
      </c>
      <c r="B592" s="261" t="s">
        <v>1233</v>
      </c>
      <c r="C592" s="261" t="s">
        <v>74</v>
      </c>
      <c r="D592" s="261" t="s">
        <v>356</v>
      </c>
      <c r="E592" s="261" t="s">
        <v>116</v>
      </c>
      <c r="F592" s="262">
        <v>33468</v>
      </c>
      <c r="G592" s="261" t="s">
        <v>2539</v>
      </c>
      <c r="H592" s="261" t="s">
        <v>677</v>
      </c>
      <c r="I592" s="257" t="s">
        <v>553</v>
      </c>
      <c r="J592" s="261" t="s">
        <v>137</v>
      </c>
      <c r="K592" s="261" t="s">
        <v>3258</v>
      </c>
      <c r="L592" s="257"/>
      <c r="M592" s="261"/>
      <c r="N592" s="249" t="s">
        <v>3258</v>
      </c>
      <c r="O592" s="259" t="s">
        <v>3258</v>
      </c>
      <c r="P592" s="256">
        <v>0</v>
      </c>
      <c r="Q592" s="261" t="s">
        <v>3258</v>
      </c>
      <c r="R592" s="261" t="s">
        <v>4198</v>
      </c>
      <c r="S592" s="261" t="s">
        <v>3284</v>
      </c>
      <c r="T592" s="261" t="s">
        <v>2385</v>
      </c>
      <c r="U592" s="261" t="s">
        <v>2540</v>
      </c>
      <c r="V592" s="261" t="s">
        <v>3258</v>
      </c>
      <c r="W592" s="261" t="s">
        <v>3258</v>
      </c>
      <c r="X592" s="261" t="s">
        <v>3258</v>
      </c>
      <c r="Y592" s="261" t="s">
        <v>3258</v>
      </c>
      <c r="Z592" s="261" t="s">
        <v>3258</v>
      </c>
      <c r="AA592" s="261" t="s">
        <v>3258</v>
      </c>
      <c r="AB592" s="261" t="s">
        <v>3258</v>
      </c>
      <c r="AC592" s="261" t="s">
        <v>3258</v>
      </c>
      <c r="AD592" s="261"/>
      <c r="AE592" s="245"/>
      <c r="AF592" s="261" t="s">
        <v>3258</v>
      </c>
      <c r="AG592" s="261" t="s">
        <v>3258</v>
      </c>
      <c r="AH592" s="261" t="s">
        <v>3258</v>
      </c>
      <c r="AI592" s="249" t="s">
        <v>2253</v>
      </c>
    </row>
    <row r="593" spans="1:35" ht="15" customHeight="1" x14ac:dyDescent="0.3">
      <c r="A593" s="260">
        <v>521788</v>
      </c>
      <c r="B593" s="261" t="s">
        <v>2190</v>
      </c>
      <c r="C593" s="261" t="s">
        <v>98</v>
      </c>
      <c r="D593" s="261" t="s">
        <v>749</v>
      </c>
      <c r="E593" s="261" t="s">
        <v>116</v>
      </c>
      <c r="F593" s="262">
        <v>33181</v>
      </c>
      <c r="G593" s="261" t="s">
        <v>136</v>
      </c>
      <c r="H593" s="261" t="s">
        <v>677</v>
      </c>
      <c r="I593" s="257" t="s">
        <v>553</v>
      </c>
      <c r="J593" s="261" t="s">
        <v>724</v>
      </c>
      <c r="K593" s="261"/>
      <c r="M593" s="261"/>
      <c r="N593" s="249" t="s">
        <v>3258</v>
      </c>
      <c r="O593" s="259" t="s">
        <v>3258</v>
      </c>
      <c r="P593" s="256">
        <v>0</v>
      </c>
      <c r="Q593" s="261" t="s">
        <v>3258</v>
      </c>
      <c r="R593" s="261" t="s">
        <v>4343</v>
      </c>
      <c r="S593" s="261" t="s">
        <v>3322</v>
      </c>
      <c r="T593" s="261" t="s">
        <v>2430</v>
      </c>
      <c r="U593" s="261" t="s">
        <v>2295</v>
      </c>
      <c r="V593" s="261" t="s">
        <v>3258</v>
      </c>
      <c r="W593" s="261" t="s">
        <v>3258</v>
      </c>
      <c r="X593" s="261" t="s">
        <v>3258</v>
      </c>
      <c r="Y593" s="261" t="s">
        <v>3258</v>
      </c>
      <c r="Z593" s="261" t="s">
        <v>3258</v>
      </c>
      <c r="AA593" s="261" t="s">
        <v>3258</v>
      </c>
      <c r="AB593" s="261" t="s">
        <v>3258</v>
      </c>
      <c r="AC593" s="261" t="s">
        <v>3258</v>
      </c>
      <c r="AD593" s="261"/>
      <c r="AE593" s="245"/>
      <c r="AF593" s="261" t="s">
        <v>3258</v>
      </c>
      <c r="AG593" s="261" t="s">
        <v>3258</v>
      </c>
      <c r="AH593" s="261" t="s">
        <v>3258</v>
      </c>
      <c r="AI593" s="249"/>
    </row>
    <row r="594" spans="1:35" ht="15" customHeight="1" x14ac:dyDescent="0.3">
      <c r="A594" s="260">
        <v>521801</v>
      </c>
      <c r="B594" s="261" t="s">
        <v>864</v>
      </c>
      <c r="C594" s="261" t="s">
        <v>395</v>
      </c>
      <c r="D594" s="261" t="s">
        <v>493</v>
      </c>
      <c r="E594" s="261" t="s">
        <v>116</v>
      </c>
      <c r="F594" s="261" t="s">
        <v>3258</v>
      </c>
      <c r="G594" s="262"/>
      <c r="H594" s="261" t="s">
        <v>677</v>
      </c>
      <c r="I594" s="257" t="s">
        <v>553</v>
      </c>
      <c r="J594" s="261"/>
      <c r="K594" s="261"/>
      <c r="L594" s="267"/>
      <c r="M594" s="261"/>
      <c r="N594" s="249">
        <v>2125</v>
      </c>
      <c r="O594" s="259">
        <v>45510</v>
      </c>
      <c r="P594" s="256">
        <v>100000</v>
      </c>
      <c r="Q594" s="249"/>
      <c r="R594" s="249"/>
      <c r="S594" s="249"/>
      <c r="T594" s="249"/>
      <c r="U594" s="249"/>
      <c r="V594" s="249"/>
      <c r="W594" s="249"/>
      <c r="X594" s="249"/>
      <c r="Y594" s="249"/>
      <c r="Z594" s="249"/>
      <c r="AA594" s="249"/>
      <c r="AB594" s="249"/>
      <c r="AC594" s="249"/>
      <c r="AD594" s="249"/>
      <c r="AE594" s="245"/>
      <c r="AF594" s="249"/>
      <c r="AG594" s="249"/>
      <c r="AH594" s="249"/>
      <c r="AI594" s="249"/>
    </row>
    <row r="595" spans="1:35" ht="15" customHeight="1" x14ac:dyDescent="0.3">
      <c r="A595" s="260">
        <v>521805</v>
      </c>
      <c r="B595" s="261" t="s">
        <v>1848</v>
      </c>
      <c r="C595" s="261" t="s">
        <v>1489</v>
      </c>
      <c r="D595" s="261" t="s">
        <v>1477</v>
      </c>
      <c r="E595" s="261" t="s">
        <v>116</v>
      </c>
      <c r="F595" s="262">
        <v>30208</v>
      </c>
      <c r="G595" s="261" t="s">
        <v>136</v>
      </c>
      <c r="H595" s="261" t="s">
        <v>677</v>
      </c>
      <c r="I595" s="257" t="s">
        <v>553</v>
      </c>
      <c r="J595" s="261" t="s">
        <v>724</v>
      </c>
      <c r="K595" s="261"/>
      <c r="M595" s="261"/>
      <c r="N595" s="249" t="s">
        <v>3258</v>
      </c>
      <c r="O595" s="259" t="s">
        <v>3258</v>
      </c>
      <c r="P595" s="256">
        <v>0</v>
      </c>
      <c r="Q595" s="261" t="s">
        <v>3258</v>
      </c>
      <c r="R595" s="261" t="s">
        <v>4777</v>
      </c>
      <c r="S595" s="261" t="s">
        <v>4425</v>
      </c>
      <c r="T595" s="261" t="s">
        <v>3012</v>
      </c>
      <c r="U595" s="261" t="s">
        <v>2259</v>
      </c>
      <c r="V595" s="261" t="s">
        <v>3258</v>
      </c>
      <c r="W595" s="261" t="s">
        <v>3258</v>
      </c>
      <c r="X595" s="261" t="s">
        <v>3258</v>
      </c>
      <c r="Y595" s="261" t="s">
        <v>3258</v>
      </c>
      <c r="Z595" s="261" t="s">
        <v>3258</v>
      </c>
      <c r="AA595" s="261" t="s">
        <v>3258</v>
      </c>
      <c r="AB595" s="261" t="s">
        <v>3258</v>
      </c>
      <c r="AC595" s="261" t="s">
        <v>3258</v>
      </c>
      <c r="AD595" s="261"/>
      <c r="AE595" s="245"/>
      <c r="AF595" s="261" t="s">
        <v>3258</v>
      </c>
      <c r="AG595" s="261" t="s">
        <v>3258</v>
      </c>
      <c r="AH595" s="261" t="s">
        <v>3258</v>
      </c>
      <c r="AI595" s="249"/>
    </row>
    <row r="596" spans="1:35" ht="15" customHeight="1" x14ac:dyDescent="0.3">
      <c r="A596" s="260">
        <v>521811</v>
      </c>
      <c r="B596" s="261" t="s">
        <v>865</v>
      </c>
      <c r="C596" s="261" t="s">
        <v>343</v>
      </c>
      <c r="D596" s="261" t="s">
        <v>497</v>
      </c>
      <c r="E596" s="261" t="s">
        <v>116</v>
      </c>
      <c r="F596" s="262">
        <v>34335</v>
      </c>
      <c r="G596" s="261" t="s">
        <v>2707</v>
      </c>
      <c r="H596" s="261" t="s">
        <v>677</v>
      </c>
      <c r="I596" s="257" t="s">
        <v>553</v>
      </c>
      <c r="J596" s="261" t="s">
        <v>139</v>
      </c>
      <c r="K596" s="260">
        <v>2017</v>
      </c>
      <c r="M596" s="261"/>
      <c r="N596" s="249" t="s">
        <v>3258</v>
      </c>
      <c r="O596" s="259" t="s">
        <v>3258</v>
      </c>
      <c r="P596" s="256">
        <v>0</v>
      </c>
      <c r="Q596" s="261" t="s">
        <v>3258</v>
      </c>
      <c r="R596" s="261" t="s">
        <v>3808</v>
      </c>
      <c r="S596" s="261" t="s">
        <v>3809</v>
      </c>
      <c r="T596" s="261" t="s">
        <v>2323</v>
      </c>
      <c r="U596" s="261" t="s">
        <v>2259</v>
      </c>
      <c r="V596" s="261" t="s">
        <v>3258</v>
      </c>
      <c r="W596" s="261" t="s">
        <v>3258</v>
      </c>
      <c r="X596" s="261" t="s">
        <v>3258</v>
      </c>
      <c r="Y596" s="261" t="s">
        <v>3258</v>
      </c>
      <c r="Z596" s="261" t="s">
        <v>3258</v>
      </c>
      <c r="AA596" s="261" t="s">
        <v>3258</v>
      </c>
      <c r="AB596" s="261" t="s">
        <v>3258</v>
      </c>
      <c r="AC596" s="261" t="s">
        <v>3258</v>
      </c>
      <c r="AD596" s="261"/>
      <c r="AE596" s="246"/>
      <c r="AF596" s="261" t="s">
        <v>3258</v>
      </c>
      <c r="AG596" s="261" t="s">
        <v>3258</v>
      </c>
      <c r="AH596" s="261" t="s">
        <v>3258</v>
      </c>
      <c r="AI596" s="249"/>
    </row>
    <row r="597" spans="1:35" ht="15" customHeight="1" x14ac:dyDescent="0.3">
      <c r="A597" s="260">
        <v>521820</v>
      </c>
      <c r="B597" s="261" t="s">
        <v>1011</v>
      </c>
      <c r="C597" s="261" t="s">
        <v>1012</v>
      </c>
      <c r="D597" s="261" t="s">
        <v>357</v>
      </c>
      <c r="E597" s="261" t="s">
        <v>116</v>
      </c>
      <c r="F597" s="262">
        <v>36526</v>
      </c>
      <c r="G597" s="261" t="s">
        <v>2573</v>
      </c>
      <c r="H597" s="261" t="s">
        <v>677</v>
      </c>
      <c r="I597" s="257" t="s">
        <v>553</v>
      </c>
      <c r="J597" s="261" t="s">
        <v>724</v>
      </c>
      <c r="K597" s="261"/>
      <c r="M597" s="261"/>
      <c r="N597" s="249" t="s">
        <v>3258</v>
      </c>
      <c r="O597" s="259" t="s">
        <v>3258</v>
      </c>
      <c r="P597" s="256">
        <v>0</v>
      </c>
      <c r="Q597" s="261" t="s">
        <v>3258</v>
      </c>
      <c r="R597" s="261" t="s">
        <v>4778</v>
      </c>
      <c r="S597" s="261" t="s">
        <v>4426</v>
      </c>
      <c r="T597" s="261" t="s">
        <v>2751</v>
      </c>
      <c r="U597" s="261" t="s">
        <v>2315</v>
      </c>
      <c r="V597" s="261" t="s">
        <v>3258</v>
      </c>
      <c r="W597" s="261" t="s">
        <v>3258</v>
      </c>
      <c r="X597" s="261" t="s">
        <v>3258</v>
      </c>
      <c r="Y597" s="261" t="s">
        <v>3258</v>
      </c>
      <c r="Z597" s="261" t="s">
        <v>3258</v>
      </c>
      <c r="AA597" s="261" t="s">
        <v>3258</v>
      </c>
      <c r="AB597" s="261" t="s">
        <v>3258</v>
      </c>
      <c r="AC597" s="261" t="s">
        <v>3258</v>
      </c>
      <c r="AD597" s="261"/>
      <c r="AE597" s="245"/>
      <c r="AF597" s="261" t="s">
        <v>3258</v>
      </c>
      <c r="AG597" s="261" t="s">
        <v>3258</v>
      </c>
      <c r="AH597" s="261" t="s">
        <v>3258</v>
      </c>
      <c r="AI597" s="249" t="s">
        <v>2253</v>
      </c>
    </row>
    <row r="598" spans="1:35" ht="15" customHeight="1" x14ac:dyDescent="0.3">
      <c r="A598" s="260">
        <v>521828</v>
      </c>
      <c r="B598" s="261" t="s">
        <v>1849</v>
      </c>
      <c r="C598" s="261" t="s">
        <v>1490</v>
      </c>
      <c r="D598" s="261" t="s">
        <v>808</v>
      </c>
      <c r="E598" s="261" t="s">
        <v>116</v>
      </c>
      <c r="F598" s="262">
        <v>36057</v>
      </c>
      <c r="G598" s="261" t="s">
        <v>136</v>
      </c>
      <c r="H598" s="261" t="s">
        <v>677</v>
      </c>
      <c r="I598" s="257" t="s">
        <v>553</v>
      </c>
      <c r="J598" s="261" t="s">
        <v>137</v>
      </c>
      <c r="K598" s="261"/>
      <c r="M598" s="261"/>
      <c r="N598" s="249" t="s">
        <v>3258</v>
      </c>
      <c r="O598" s="259" t="s">
        <v>3258</v>
      </c>
      <c r="P598" s="256">
        <v>0</v>
      </c>
      <c r="Q598" s="261" t="s">
        <v>3258</v>
      </c>
      <c r="R598" s="261" t="s">
        <v>4779</v>
      </c>
      <c r="S598" s="261" t="s">
        <v>4780</v>
      </c>
      <c r="T598" s="261" t="s">
        <v>2883</v>
      </c>
      <c r="U598" s="261" t="s">
        <v>2259</v>
      </c>
      <c r="V598" s="261" t="s">
        <v>3258</v>
      </c>
      <c r="W598" s="261" t="s">
        <v>3258</v>
      </c>
      <c r="X598" s="261" t="s">
        <v>3258</v>
      </c>
      <c r="Y598" s="261" t="s">
        <v>3258</v>
      </c>
      <c r="Z598" s="261" t="s">
        <v>3258</v>
      </c>
      <c r="AA598" s="261" t="s">
        <v>3258</v>
      </c>
      <c r="AB598" s="261" t="s">
        <v>3258</v>
      </c>
      <c r="AC598" s="261" t="s">
        <v>3258</v>
      </c>
      <c r="AD598" s="261"/>
      <c r="AE598" s="245"/>
      <c r="AF598" s="261" t="s">
        <v>3258</v>
      </c>
      <c r="AG598" s="261" t="s">
        <v>3258</v>
      </c>
      <c r="AH598" s="261" t="s">
        <v>3258</v>
      </c>
      <c r="AI598" s="249"/>
    </row>
    <row r="599" spans="1:35" ht="15" customHeight="1" x14ac:dyDescent="0.3">
      <c r="A599" s="260">
        <v>521829</v>
      </c>
      <c r="B599" s="261" t="s">
        <v>866</v>
      </c>
      <c r="C599" s="261" t="s">
        <v>389</v>
      </c>
      <c r="D599" s="261" t="s">
        <v>422</v>
      </c>
      <c r="E599" s="261" t="s">
        <v>116</v>
      </c>
      <c r="F599" s="262">
        <v>36268</v>
      </c>
      <c r="G599" s="261" t="s">
        <v>136</v>
      </c>
      <c r="H599" s="261" t="s">
        <v>677</v>
      </c>
      <c r="I599" s="257" t="s">
        <v>553</v>
      </c>
      <c r="J599" s="261" t="s">
        <v>724</v>
      </c>
      <c r="K599" s="249"/>
      <c r="L599" s="257" t="s">
        <v>151</v>
      </c>
      <c r="M599" s="261"/>
      <c r="N599" s="249" t="s">
        <v>3258</v>
      </c>
      <c r="O599" s="259" t="s">
        <v>3258</v>
      </c>
      <c r="P599" s="256">
        <v>0</v>
      </c>
      <c r="Q599" s="261" t="s">
        <v>3258</v>
      </c>
      <c r="R599" s="261" t="s">
        <v>4781</v>
      </c>
      <c r="S599" s="261" t="s">
        <v>3492</v>
      </c>
      <c r="T599" s="261" t="s">
        <v>2364</v>
      </c>
      <c r="U599" s="261" t="s">
        <v>2266</v>
      </c>
      <c r="V599" s="261" t="s">
        <v>3258</v>
      </c>
      <c r="W599" s="261" t="s">
        <v>3258</v>
      </c>
      <c r="X599" s="261" t="s">
        <v>3258</v>
      </c>
      <c r="Y599" s="261" t="s">
        <v>3258</v>
      </c>
      <c r="Z599" s="261" t="s">
        <v>3258</v>
      </c>
      <c r="AA599" s="261" t="s">
        <v>3258</v>
      </c>
      <c r="AB599" s="261" t="s">
        <v>3258</v>
      </c>
      <c r="AC599" s="261" t="s">
        <v>3258</v>
      </c>
      <c r="AD599" s="261"/>
      <c r="AE599" s="246"/>
      <c r="AF599" s="261" t="s">
        <v>3258</v>
      </c>
      <c r="AG599" s="261" t="s">
        <v>3258</v>
      </c>
      <c r="AH599" s="261" t="s">
        <v>3258</v>
      </c>
      <c r="AI599" s="249"/>
    </row>
    <row r="600" spans="1:35" ht="15" customHeight="1" x14ac:dyDescent="0.3">
      <c r="A600" s="260">
        <v>521832</v>
      </c>
      <c r="B600" s="261" t="s">
        <v>2191</v>
      </c>
      <c r="C600" s="261" t="s">
        <v>65</v>
      </c>
      <c r="D600" s="261" t="s">
        <v>498</v>
      </c>
      <c r="E600" s="261" t="s">
        <v>116</v>
      </c>
      <c r="F600" s="262">
        <v>35846</v>
      </c>
      <c r="G600" s="261" t="s">
        <v>136</v>
      </c>
      <c r="H600" s="261" t="s">
        <v>677</v>
      </c>
      <c r="I600" s="257" t="s">
        <v>553</v>
      </c>
      <c r="J600" s="261" t="s">
        <v>724</v>
      </c>
      <c r="K600" s="261"/>
      <c r="M600" s="261"/>
      <c r="N600" s="249" t="s">
        <v>3258</v>
      </c>
      <c r="O600" s="259" t="s">
        <v>3258</v>
      </c>
      <c r="P600" s="256">
        <v>0</v>
      </c>
      <c r="Q600" s="261" t="s">
        <v>3258</v>
      </c>
      <c r="R600" s="261" t="s">
        <v>4344</v>
      </c>
      <c r="S600" s="261" t="s">
        <v>3259</v>
      </c>
      <c r="T600" s="261" t="s">
        <v>2267</v>
      </c>
      <c r="U600" s="261" t="s">
        <v>2259</v>
      </c>
      <c r="V600" s="261" t="s">
        <v>3258</v>
      </c>
      <c r="W600" s="261" t="s">
        <v>3258</v>
      </c>
      <c r="X600" s="261" t="s">
        <v>3258</v>
      </c>
      <c r="Y600" s="261" t="s">
        <v>3258</v>
      </c>
      <c r="Z600" s="261" t="s">
        <v>3258</v>
      </c>
      <c r="AA600" s="261" t="s">
        <v>3258</v>
      </c>
      <c r="AB600" s="261" t="s">
        <v>3258</v>
      </c>
      <c r="AC600" s="261" t="s">
        <v>3258</v>
      </c>
      <c r="AD600" s="261"/>
      <c r="AE600" s="245"/>
      <c r="AF600" s="261" t="s">
        <v>3258</v>
      </c>
      <c r="AG600" s="261" t="s">
        <v>3258</v>
      </c>
      <c r="AH600" s="261" t="s">
        <v>3258</v>
      </c>
      <c r="AI600" s="249"/>
    </row>
    <row r="601" spans="1:35" ht="15" customHeight="1" x14ac:dyDescent="0.3">
      <c r="A601" s="260">
        <v>521836</v>
      </c>
      <c r="B601" s="261" t="s">
        <v>1234</v>
      </c>
      <c r="C601" s="261" t="s">
        <v>104</v>
      </c>
      <c r="D601" s="261" t="s">
        <v>443</v>
      </c>
      <c r="E601" s="261" t="s">
        <v>116</v>
      </c>
      <c r="F601" s="262">
        <v>34881</v>
      </c>
      <c r="G601" s="261" t="s">
        <v>136</v>
      </c>
      <c r="H601" s="261" t="s">
        <v>677</v>
      </c>
      <c r="I601" s="257" t="s">
        <v>553</v>
      </c>
      <c r="J601" s="261" t="s">
        <v>137</v>
      </c>
      <c r="K601" s="261"/>
      <c r="M601" s="261"/>
      <c r="N601" s="249" t="s">
        <v>3258</v>
      </c>
      <c r="O601" s="259" t="s">
        <v>3258</v>
      </c>
      <c r="P601" s="256">
        <v>0</v>
      </c>
      <c r="Q601" s="261" t="s">
        <v>3258</v>
      </c>
      <c r="R601" s="261" t="s">
        <v>4199</v>
      </c>
      <c r="S601" s="261" t="s">
        <v>4200</v>
      </c>
      <c r="T601" s="261" t="s">
        <v>2336</v>
      </c>
      <c r="U601" s="261" t="s">
        <v>2259</v>
      </c>
      <c r="V601" s="261" t="s">
        <v>3258</v>
      </c>
      <c r="W601" s="261" t="s">
        <v>3258</v>
      </c>
      <c r="X601" s="261" t="s">
        <v>3258</v>
      </c>
      <c r="Y601" s="261" t="s">
        <v>3258</v>
      </c>
      <c r="Z601" s="261" t="s">
        <v>3258</v>
      </c>
      <c r="AA601" s="261" t="s">
        <v>3258</v>
      </c>
      <c r="AB601" s="261" t="s">
        <v>3258</v>
      </c>
      <c r="AC601" s="261" t="s">
        <v>5212</v>
      </c>
      <c r="AD601" s="261"/>
      <c r="AE601" s="245"/>
      <c r="AF601" s="261" t="s">
        <v>3258</v>
      </c>
      <c r="AG601" s="261" t="s">
        <v>3258</v>
      </c>
      <c r="AH601" s="261" t="s">
        <v>3258</v>
      </c>
      <c r="AI601" s="249"/>
    </row>
    <row r="602" spans="1:35" ht="15" customHeight="1" x14ac:dyDescent="0.3">
      <c r="A602" s="260">
        <v>521841</v>
      </c>
      <c r="B602" s="261" t="s">
        <v>2119</v>
      </c>
      <c r="C602" s="261" t="s">
        <v>100</v>
      </c>
      <c r="D602" s="261" t="s">
        <v>1664</v>
      </c>
      <c r="E602" s="261" t="s">
        <v>116</v>
      </c>
      <c r="F602" s="262">
        <v>34103</v>
      </c>
      <c r="G602" s="261" t="s">
        <v>2711</v>
      </c>
      <c r="H602" s="261" t="s">
        <v>677</v>
      </c>
      <c r="I602" s="257" t="s">
        <v>553</v>
      </c>
      <c r="J602" s="261" t="s">
        <v>724</v>
      </c>
      <c r="K602" s="260">
        <v>2011</v>
      </c>
      <c r="M602" s="261"/>
      <c r="N602" s="249" t="s">
        <v>3258</v>
      </c>
      <c r="O602" s="259" t="s">
        <v>3258</v>
      </c>
      <c r="P602" s="256">
        <v>0</v>
      </c>
      <c r="Q602" s="249"/>
      <c r="R602" s="249"/>
      <c r="S602" s="249"/>
      <c r="T602" s="249"/>
      <c r="U602" s="249"/>
      <c r="V602" s="249"/>
      <c r="W602" s="249"/>
      <c r="X602" s="249"/>
      <c r="Y602" s="249"/>
      <c r="Z602" s="249"/>
      <c r="AA602" s="249"/>
      <c r="AB602" s="249"/>
      <c r="AC602" s="249"/>
      <c r="AD602" s="249"/>
      <c r="AE602" s="246"/>
      <c r="AF602" s="249"/>
      <c r="AG602" s="249"/>
      <c r="AH602" s="249"/>
      <c r="AI602" s="249"/>
    </row>
    <row r="603" spans="1:35" ht="15" customHeight="1" x14ac:dyDescent="0.3">
      <c r="A603" s="260">
        <v>521843</v>
      </c>
      <c r="B603" s="261" t="s">
        <v>5461</v>
      </c>
      <c r="C603" s="261" t="s">
        <v>68</v>
      </c>
      <c r="D603" s="261" t="s">
        <v>5462</v>
      </c>
      <c r="E603" s="261" t="s">
        <v>116</v>
      </c>
      <c r="F603" s="262">
        <v>36537</v>
      </c>
      <c r="G603" s="261" t="s">
        <v>136</v>
      </c>
      <c r="H603" s="261" t="s">
        <v>677</v>
      </c>
      <c r="I603" s="257" t="s">
        <v>554</v>
      </c>
      <c r="J603" s="249" t="s">
        <v>724</v>
      </c>
      <c r="K603" s="261" t="s">
        <v>3258</v>
      </c>
      <c r="L603" s="257"/>
      <c r="M603" s="261"/>
      <c r="N603" s="249" t="s">
        <v>3258</v>
      </c>
      <c r="O603" s="259" t="s">
        <v>3258</v>
      </c>
      <c r="P603" s="256">
        <v>0</v>
      </c>
      <c r="Q603" s="261" t="s">
        <v>3258</v>
      </c>
      <c r="R603" s="261" t="s">
        <v>5463</v>
      </c>
      <c r="S603" s="261" t="s">
        <v>3305</v>
      </c>
      <c r="T603" s="261" t="s">
        <v>5464</v>
      </c>
      <c r="U603" s="261" t="s">
        <v>2259</v>
      </c>
      <c r="V603" s="261" t="s">
        <v>3258</v>
      </c>
      <c r="W603" s="261" t="s">
        <v>3258</v>
      </c>
      <c r="X603" s="261" t="s">
        <v>3258</v>
      </c>
      <c r="Y603" s="261" t="s">
        <v>3258</v>
      </c>
      <c r="Z603" s="261" t="s">
        <v>3258</v>
      </c>
      <c r="AA603" s="261" t="s">
        <v>3258</v>
      </c>
      <c r="AB603" s="261" t="s">
        <v>3258</v>
      </c>
      <c r="AC603" s="261" t="s">
        <v>3258</v>
      </c>
      <c r="AD603" s="261"/>
      <c r="AE603" s="246"/>
      <c r="AF603" s="261" t="s">
        <v>3258</v>
      </c>
      <c r="AG603" s="261" t="s">
        <v>3258</v>
      </c>
      <c r="AH603" s="261" t="s">
        <v>3258</v>
      </c>
      <c r="AI603" s="249"/>
    </row>
    <row r="604" spans="1:35" ht="15" customHeight="1" x14ac:dyDescent="0.3">
      <c r="A604" s="255">
        <v>521846</v>
      </c>
      <c r="B604" s="256" t="s">
        <v>1013</v>
      </c>
      <c r="C604" s="256" t="s">
        <v>1014</v>
      </c>
      <c r="D604" s="256" t="s">
        <v>357</v>
      </c>
      <c r="E604" s="256" t="s">
        <v>116</v>
      </c>
      <c r="F604" s="256" t="s">
        <v>5072</v>
      </c>
      <c r="G604" s="256" t="s">
        <v>136</v>
      </c>
      <c r="H604" s="256" t="s">
        <v>677</v>
      </c>
      <c r="I604" s="257" t="s">
        <v>553</v>
      </c>
      <c r="J604" s="256" t="s">
        <v>137</v>
      </c>
      <c r="K604" s="256" t="s">
        <v>5081</v>
      </c>
      <c r="M604" s="256"/>
      <c r="N604" s="249" t="s">
        <v>3258</v>
      </c>
      <c r="O604" s="259" t="s">
        <v>3258</v>
      </c>
      <c r="P604" s="256">
        <v>0</v>
      </c>
      <c r="Q604" s="256" t="s">
        <v>3258</v>
      </c>
      <c r="R604" s="256" t="s">
        <v>4201</v>
      </c>
      <c r="S604" s="256" t="s">
        <v>4202</v>
      </c>
      <c r="T604" s="256" t="s">
        <v>2350</v>
      </c>
      <c r="U604" s="256" t="s">
        <v>2259</v>
      </c>
      <c r="V604" s="256" t="s">
        <v>3258</v>
      </c>
      <c r="W604" s="256" t="s">
        <v>3258</v>
      </c>
      <c r="X604" s="256" t="s">
        <v>3258</v>
      </c>
      <c r="Y604" s="256" t="s">
        <v>3258</v>
      </c>
      <c r="Z604" s="256" t="s">
        <v>3258</v>
      </c>
      <c r="AA604" s="256" t="s">
        <v>3258</v>
      </c>
      <c r="AB604" s="256" t="s">
        <v>3258</v>
      </c>
      <c r="AC604" s="256" t="s">
        <v>3258</v>
      </c>
      <c r="AD604" s="256"/>
      <c r="AE604" s="245"/>
      <c r="AF604" s="256" t="s">
        <v>3258</v>
      </c>
      <c r="AG604" s="256" t="s">
        <v>2253</v>
      </c>
      <c r="AH604" s="256" t="s">
        <v>2253</v>
      </c>
      <c r="AI604" s="249" t="s">
        <v>2253</v>
      </c>
    </row>
    <row r="605" spans="1:35" ht="15" customHeight="1" x14ac:dyDescent="0.3">
      <c r="A605" s="260">
        <v>521859</v>
      </c>
      <c r="B605" s="261" t="s">
        <v>1235</v>
      </c>
      <c r="C605" s="261" t="s">
        <v>224</v>
      </c>
      <c r="D605" s="261" t="s">
        <v>1109</v>
      </c>
      <c r="E605" s="261" t="s">
        <v>116</v>
      </c>
      <c r="F605" s="262">
        <v>36251</v>
      </c>
      <c r="G605" s="261" t="s">
        <v>2578</v>
      </c>
      <c r="H605" s="261" t="s">
        <v>677</v>
      </c>
      <c r="I605" s="257" t="s">
        <v>553</v>
      </c>
      <c r="J605" s="261" t="s">
        <v>724</v>
      </c>
      <c r="K605" s="249"/>
      <c r="L605" s="257" t="s">
        <v>147</v>
      </c>
      <c r="M605" s="261"/>
      <c r="N605" s="249" t="s">
        <v>3258</v>
      </c>
      <c r="O605" s="259" t="s">
        <v>3258</v>
      </c>
      <c r="P605" s="256">
        <v>0</v>
      </c>
      <c r="Q605" s="261" t="s">
        <v>3258</v>
      </c>
      <c r="R605" s="261" t="s">
        <v>4782</v>
      </c>
      <c r="S605" s="261" t="s">
        <v>3898</v>
      </c>
      <c r="T605" s="261" t="s">
        <v>3183</v>
      </c>
      <c r="U605" s="261" t="s">
        <v>2259</v>
      </c>
      <c r="V605" s="261" t="s">
        <v>3258</v>
      </c>
      <c r="W605" s="261" t="s">
        <v>3258</v>
      </c>
      <c r="X605" s="261" t="s">
        <v>3258</v>
      </c>
      <c r="Y605" s="261" t="s">
        <v>3258</v>
      </c>
      <c r="Z605" s="261" t="s">
        <v>3258</v>
      </c>
      <c r="AA605" s="261" t="s">
        <v>3258</v>
      </c>
      <c r="AB605" s="261" t="s">
        <v>3258</v>
      </c>
      <c r="AC605" s="261" t="s">
        <v>3258</v>
      </c>
      <c r="AD605" s="261"/>
      <c r="AE605" s="246"/>
      <c r="AF605" s="261" t="s">
        <v>3258</v>
      </c>
      <c r="AG605" s="261" t="s">
        <v>3258</v>
      </c>
      <c r="AH605" s="261" t="s">
        <v>3258</v>
      </c>
      <c r="AI605" s="249"/>
    </row>
    <row r="606" spans="1:35" ht="15" customHeight="1" x14ac:dyDescent="0.3">
      <c r="A606" s="260">
        <v>521861</v>
      </c>
      <c r="B606" s="261" t="s">
        <v>1850</v>
      </c>
      <c r="C606" s="261" t="s">
        <v>65</v>
      </c>
      <c r="D606" s="261" t="s">
        <v>493</v>
      </c>
      <c r="E606" s="261" t="s">
        <v>116</v>
      </c>
      <c r="F606" s="262">
        <v>31048</v>
      </c>
      <c r="G606" s="261" t="s">
        <v>3014</v>
      </c>
      <c r="H606" s="261" t="s">
        <v>677</v>
      </c>
      <c r="I606" s="257" t="s">
        <v>553</v>
      </c>
      <c r="J606" s="261" t="s">
        <v>139</v>
      </c>
      <c r="K606" s="261" t="s">
        <v>3258</v>
      </c>
      <c r="L606" s="257"/>
      <c r="M606" s="261"/>
      <c r="N606" s="249" t="s">
        <v>3258</v>
      </c>
      <c r="O606" s="259" t="s">
        <v>3258</v>
      </c>
      <c r="P606" s="256">
        <v>0</v>
      </c>
      <c r="Q606" s="261" t="s">
        <v>3258</v>
      </c>
      <c r="R606" s="261" t="s">
        <v>3810</v>
      </c>
      <c r="S606" s="261" t="s">
        <v>3259</v>
      </c>
      <c r="T606" s="261" t="s">
        <v>3015</v>
      </c>
      <c r="U606" s="261" t="s">
        <v>3016</v>
      </c>
      <c r="V606" s="261" t="s">
        <v>3258</v>
      </c>
      <c r="W606" s="261" t="s">
        <v>3258</v>
      </c>
      <c r="X606" s="261" t="s">
        <v>3258</v>
      </c>
      <c r="Y606" s="261" t="s">
        <v>3258</v>
      </c>
      <c r="Z606" s="261" t="s">
        <v>3258</v>
      </c>
      <c r="AA606" s="261" t="s">
        <v>3258</v>
      </c>
      <c r="AB606" s="261" t="s">
        <v>3258</v>
      </c>
      <c r="AC606" s="261" t="s">
        <v>3258</v>
      </c>
      <c r="AD606" s="261"/>
      <c r="AE606" s="246"/>
      <c r="AF606" s="261" t="s">
        <v>3258</v>
      </c>
      <c r="AG606" s="261" t="s">
        <v>3258</v>
      </c>
      <c r="AH606" s="261" t="s">
        <v>3258</v>
      </c>
      <c r="AI606" s="249"/>
    </row>
    <row r="607" spans="1:35" ht="15" customHeight="1" x14ac:dyDescent="0.3">
      <c r="A607" s="260">
        <v>521866</v>
      </c>
      <c r="B607" s="261" t="s">
        <v>1015</v>
      </c>
      <c r="C607" s="261" t="s">
        <v>243</v>
      </c>
      <c r="D607" s="261" t="s">
        <v>444</v>
      </c>
      <c r="E607" s="261" t="s">
        <v>116</v>
      </c>
      <c r="F607" s="262">
        <v>34354</v>
      </c>
      <c r="G607" s="261" t="s">
        <v>3017</v>
      </c>
      <c r="H607" s="261" t="s">
        <v>677</v>
      </c>
      <c r="I607" s="257" t="s">
        <v>553</v>
      </c>
      <c r="J607" s="261" t="s">
        <v>139</v>
      </c>
      <c r="K607" s="261"/>
      <c r="M607" s="261"/>
      <c r="N607" s="249" t="s">
        <v>3258</v>
      </c>
      <c r="O607" s="259" t="s">
        <v>3258</v>
      </c>
      <c r="P607" s="256">
        <v>0</v>
      </c>
      <c r="Q607" s="261" t="s">
        <v>3258</v>
      </c>
      <c r="R607" s="261" t="s">
        <v>3811</v>
      </c>
      <c r="S607" s="261" t="s">
        <v>3812</v>
      </c>
      <c r="T607" s="261" t="s">
        <v>2846</v>
      </c>
      <c r="U607" s="261" t="s">
        <v>2298</v>
      </c>
      <c r="V607" s="261" t="s">
        <v>3258</v>
      </c>
      <c r="W607" s="261" t="s">
        <v>3258</v>
      </c>
      <c r="X607" s="261" t="s">
        <v>3258</v>
      </c>
      <c r="Y607" s="261" t="s">
        <v>3258</v>
      </c>
      <c r="Z607" s="261" t="s">
        <v>3258</v>
      </c>
      <c r="AA607" s="261" t="s">
        <v>3258</v>
      </c>
      <c r="AB607" s="261" t="s">
        <v>3258</v>
      </c>
      <c r="AC607" s="261" t="s">
        <v>3258</v>
      </c>
      <c r="AD607" s="261"/>
      <c r="AE607" s="246"/>
      <c r="AF607" s="261"/>
      <c r="AG607" s="261" t="s">
        <v>3258</v>
      </c>
      <c r="AH607" s="261" t="s">
        <v>3258</v>
      </c>
      <c r="AI607" s="249"/>
    </row>
    <row r="608" spans="1:35" ht="15" customHeight="1" x14ac:dyDescent="0.3">
      <c r="A608" s="260">
        <v>521868</v>
      </c>
      <c r="B608" s="261" t="s">
        <v>1851</v>
      </c>
      <c r="C608" s="261" t="s">
        <v>292</v>
      </c>
      <c r="D608" s="261" t="s">
        <v>493</v>
      </c>
      <c r="E608" s="261" t="s">
        <v>116</v>
      </c>
      <c r="F608" s="262">
        <v>29284</v>
      </c>
      <c r="G608" s="261" t="s">
        <v>136</v>
      </c>
      <c r="H608" s="261" t="s">
        <v>677</v>
      </c>
      <c r="I608" s="257" t="s">
        <v>553</v>
      </c>
      <c r="J608" s="249" t="s">
        <v>724</v>
      </c>
      <c r="K608" s="261" t="s">
        <v>3258</v>
      </c>
      <c r="L608" s="257"/>
      <c r="M608" s="261"/>
      <c r="N608" s="249" t="s">
        <v>3258</v>
      </c>
      <c r="O608" s="259" t="s">
        <v>3258</v>
      </c>
      <c r="P608" s="256">
        <v>0</v>
      </c>
      <c r="Q608" s="261" t="s">
        <v>3258</v>
      </c>
      <c r="R608" s="261" t="s">
        <v>4783</v>
      </c>
      <c r="S608" s="261" t="s">
        <v>4784</v>
      </c>
      <c r="T608" s="261" t="s">
        <v>2850</v>
      </c>
      <c r="U608" s="261" t="s">
        <v>2306</v>
      </c>
      <c r="V608" s="261" t="s">
        <v>3258</v>
      </c>
      <c r="W608" s="261" t="s">
        <v>3258</v>
      </c>
      <c r="X608" s="261" t="s">
        <v>3258</v>
      </c>
      <c r="Y608" s="261" t="s">
        <v>3258</v>
      </c>
      <c r="Z608" s="261" t="s">
        <v>3258</v>
      </c>
      <c r="AA608" s="261" t="s">
        <v>3258</v>
      </c>
      <c r="AB608" s="261" t="s">
        <v>3258</v>
      </c>
      <c r="AC608" s="261" t="s">
        <v>3258</v>
      </c>
      <c r="AD608" s="261"/>
      <c r="AE608" s="245"/>
      <c r="AF608" s="261" t="s">
        <v>3258</v>
      </c>
      <c r="AG608" s="261" t="s">
        <v>3258</v>
      </c>
      <c r="AH608" s="261" t="s">
        <v>3258</v>
      </c>
      <c r="AI608" s="249"/>
    </row>
    <row r="609" spans="1:35" ht="15" customHeight="1" x14ac:dyDescent="0.3">
      <c r="A609" s="260">
        <v>521876</v>
      </c>
      <c r="B609" s="261" t="s">
        <v>2142</v>
      </c>
      <c r="C609" s="261" t="s">
        <v>1677</v>
      </c>
      <c r="D609" s="261" t="s">
        <v>450</v>
      </c>
      <c r="E609" s="261" t="s">
        <v>116</v>
      </c>
      <c r="F609" s="262">
        <v>32075</v>
      </c>
      <c r="G609" s="261" t="s">
        <v>4785</v>
      </c>
      <c r="H609" s="261" t="s">
        <v>677</v>
      </c>
      <c r="I609" s="257" t="s">
        <v>553</v>
      </c>
      <c r="J609" s="261" t="s">
        <v>139</v>
      </c>
      <c r="K609" s="261"/>
      <c r="L609" s="249"/>
      <c r="M609" s="261"/>
      <c r="N609" s="249" t="s">
        <v>3258</v>
      </c>
      <c r="O609" s="259" t="s">
        <v>3258</v>
      </c>
      <c r="P609" s="256">
        <v>0</v>
      </c>
      <c r="Q609" s="261" t="s">
        <v>3258</v>
      </c>
      <c r="R609" s="261" t="s">
        <v>4786</v>
      </c>
      <c r="S609" s="261" t="s">
        <v>4787</v>
      </c>
      <c r="T609" s="261" t="s">
        <v>2424</v>
      </c>
      <c r="U609" s="261" t="s">
        <v>2327</v>
      </c>
      <c r="V609" s="261" t="s">
        <v>3258</v>
      </c>
      <c r="W609" s="261" t="s">
        <v>3258</v>
      </c>
      <c r="X609" s="261" t="s">
        <v>3258</v>
      </c>
      <c r="Y609" s="261" t="s">
        <v>3258</v>
      </c>
      <c r="Z609" s="261" t="s">
        <v>3258</v>
      </c>
      <c r="AA609" s="261" t="s">
        <v>3258</v>
      </c>
      <c r="AB609" s="261" t="s">
        <v>3258</v>
      </c>
      <c r="AC609" s="261" t="s">
        <v>3258</v>
      </c>
      <c r="AD609" s="261"/>
      <c r="AE609" s="245"/>
      <c r="AF609" s="261" t="s">
        <v>3258</v>
      </c>
      <c r="AG609" s="261" t="s">
        <v>3258</v>
      </c>
      <c r="AH609" s="261" t="s">
        <v>3258</v>
      </c>
      <c r="AI609" s="249"/>
    </row>
    <row r="610" spans="1:35" ht="15" customHeight="1" x14ac:dyDescent="0.3">
      <c r="A610" s="260">
        <v>521880</v>
      </c>
      <c r="B610" s="261" t="s">
        <v>1852</v>
      </c>
      <c r="C610" s="261" t="s">
        <v>1668</v>
      </c>
      <c r="D610" s="261" t="s">
        <v>362</v>
      </c>
      <c r="E610" s="261" t="s">
        <v>116</v>
      </c>
      <c r="F610" s="262">
        <v>29969</v>
      </c>
      <c r="G610" s="261" t="s">
        <v>3018</v>
      </c>
      <c r="H610" s="261" t="s">
        <v>677</v>
      </c>
      <c r="I610" s="257" t="s">
        <v>553</v>
      </c>
      <c r="J610" s="261" t="s">
        <v>724</v>
      </c>
      <c r="K610" s="261"/>
      <c r="M610" s="261"/>
      <c r="N610" s="249" t="s">
        <v>3258</v>
      </c>
      <c r="O610" s="259" t="s">
        <v>3258</v>
      </c>
      <c r="P610" s="256">
        <v>0</v>
      </c>
      <c r="Q610" s="261" t="s">
        <v>3258</v>
      </c>
      <c r="R610" s="261" t="s">
        <v>4788</v>
      </c>
      <c r="S610" s="261" t="s">
        <v>4427</v>
      </c>
      <c r="T610" s="261" t="s">
        <v>2754</v>
      </c>
      <c r="U610" s="261" t="s">
        <v>2306</v>
      </c>
      <c r="V610" s="261" t="s">
        <v>3258</v>
      </c>
      <c r="W610" s="261" t="s">
        <v>3258</v>
      </c>
      <c r="X610" s="261" t="s">
        <v>3258</v>
      </c>
      <c r="Y610" s="261" t="s">
        <v>3258</v>
      </c>
      <c r="Z610" s="261" t="s">
        <v>3258</v>
      </c>
      <c r="AA610" s="261" t="s">
        <v>3258</v>
      </c>
      <c r="AB610" s="261" t="s">
        <v>3258</v>
      </c>
      <c r="AC610" s="261" t="s">
        <v>3258</v>
      </c>
      <c r="AD610" s="261"/>
      <c r="AE610" s="246"/>
      <c r="AF610" s="261" t="s">
        <v>3258</v>
      </c>
      <c r="AG610" s="261" t="s">
        <v>3258</v>
      </c>
      <c r="AH610" s="261" t="s">
        <v>3258</v>
      </c>
      <c r="AI610" s="249"/>
    </row>
    <row r="611" spans="1:35" ht="15" customHeight="1" x14ac:dyDescent="0.3">
      <c r="A611" s="260">
        <v>521889</v>
      </c>
      <c r="B611" s="261" t="s">
        <v>1853</v>
      </c>
      <c r="C611" s="261" t="s">
        <v>1854</v>
      </c>
      <c r="D611" s="261" t="s">
        <v>513</v>
      </c>
      <c r="E611" s="261" t="s">
        <v>116</v>
      </c>
      <c r="F611" s="262">
        <v>29226</v>
      </c>
      <c r="G611" s="261" t="s">
        <v>136</v>
      </c>
      <c r="H611" s="261" t="s">
        <v>677</v>
      </c>
      <c r="I611" s="257" t="s">
        <v>553</v>
      </c>
      <c r="J611" s="261" t="s">
        <v>724</v>
      </c>
      <c r="K611" s="261"/>
      <c r="M611" s="261"/>
      <c r="N611" s="249" t="s">
        <v>3258</v>
      </c>
      <c r="O611" s="259" t="s">
        <v>3258</v>
      </c>
      <c r="P611" s="256">
        <v>0</v>
      </c>
      <c r="Q611" s="261" t="s">
        <v>3258</v>
      </c>
      <c r="R611" s="261" t="s">
        <v>4428</v>
      </c>
      <c r="S611" s="261" t="s">
        <v>4429</v>
      </c>
      <c r="T611" s="261" t="s">
        <v>2755</v>
      </c>
      <c r="U611" s="261" t="s">
        <v>2259</v>
      </c>
      <c r="V611" s="261" t="s">
        <v>3258</v>
      </c>
      <c r="W611" s="261" t="s">
        <v>3258</v>
      </c>
      <c r="X611" s="261" t="s">
        <v>3258</v>
      </c>
      <c r="Y611" s="261" t="s">
        <v>3258</v>
      </c>
      <c r="Z611" s="261" t="s">
        <v>3258</v>
      </c>
      <c r="AA611" s="261" t="s">
        <v>3258</v>
      </c>
      <c r="AB611" s="261" t="s">
        <v>3258</v>
      </c>
      <c r="AC611" s="261" t="s">
        <v>3258</v>
      </c>
      <c r="AD611" s="261"/>
      <c r="AE611" s="246"/>
      <c r="AF611" s="261" t="s">
        <v>3258</v>
      </c>
      <c r="AG611" s="261" t="s">
        <v>3258</v>
      </c>
      <c r="AH611" s="261" t="s">
        <v>3258</v>
      </c>
      <c r="AI611" s="249"/>
    </row>
    <row r="612" spans="1:35" ht="15" customHeight="1" x14ac:dyDescent="0.3">
      <c r="A612" s="260">
        <v>521892</v>
      </c>
      <c r="B612" s="261" t="s">
        <v>1016</v>
      </c>
      <c r="C612" s="261" t="s">
        <v>323</v>
      </c>
      <c r="D612" s="261" t="s">
        <v>1017</v>
      </c>
      <c r="E612" s="261" t="s">
        <v>116</v>
      </c>
      <c r="F612" s="262">
        <v>31129</v>
      </c>
      <c r="G612" s="261" t="s">
        <v>136</v>
      </c>
      <c r="H612" s="261" t="s">
        <v>677</v>
      </c>
      <c r="I612" s="257" t="s">
        <v>553</v>
      </c>
      <c r="J612" s="261" t="s">
        <v>724</v>
      </c>
      <c r="K612" s="261"/>
      <c r="M612" s="261"/>
      <c r="N612" s="249" t="s">
        <v>3258</v>
      </c>
      <c r="O612" s="259" t="s">
        <v>3258</v>
      </c>
      <c r="P612" s="256">
        <v>0</v>
      </c>
      <c r="Q612" s="261" t="s">
        <v>3258</v>
      </c>
      <c r="R612" s="261" t="s">
        <v>4430</v>
      </c>
      <c r="S612" s="261" t="s">
        <v>3289</v>
      </c>
      <c r="T612" s="261" t="s">
        <v>4671</v>
      </c>
      <c r="U612" s="261" t="s">
        <v>2259</v>
      </c>
      <c r="V612" s="261" t="s">
        <v>3258</v>
      </c>
      <c r="W612" s="261" t="s">
        <v>3258</v>
      </c>
      <c r="X612" s="261" t="s">
        <v>3258</v>
      </c>
      <c r="Y612" s="261" t="s">
        <v>3258</v>
      </c>
      <c r="Z612" s="261" t="s">
        <v>3258</v>
      </c>
      <c r="AA612" s="261" t="s">
        <v>3258</v>
      </c>
      <c r="AB612" s="261" t="s">
        <v>3258</v>
      </c>
      <c r="AC612" s="261" t="s">
        <v>3258</v>
      </c>
      <c r="AD612" s="261"/>
      <c r="AE612" s="246"/>
      <c r="AF612" s="261" t="s">
        <v>3258</v>
      </c>
      <c r="AG612" s="261" t="s">
        <v>3258</v>
      </c>
      <c r="AH612" s="261" t="s">
        <v>3258</v>
      </c>
      <c r="AI612" s="249"/>
    </row>
    <row r="613" spans="1:35" ht="15" customHeight="1" x14ac:dyDescent="0.3">
      <c r="A613" s="260">
        <v>521896</v>
      </c>
      <c r="B613" s="261" t="s">
        <v>1855</v>
      </c>
      <c r="C613" s="261" t="s">
        <v>300</v>
      </c>
      <c r="D613" s="261" t="s">
        <v>1525</v>
      </c>
      <c r="E613" s="261" t="s">
        <v>116</v>
      </c>
      <c r="F613" s="262">
        <v>31182</v>
      </c>
      <c r="G613" s="261" t="s">
        <v>3019</v>
      </c>
      <c r="H613" s="261" t="s">
        <v>677</v>
      </c>
      <c r="I613" s="257" t="s">
        <v>553</v>
      </c>
      <c r="J613" s="261" t="s">
        <v>139</v>
      </c>
      <c r="K613" s="261"/>
      <c r="M613" s="261"/>
      <c r="N613" s="249" t="s">
        <v>3258</v>
      </c>
      <c r="O613" s="259" t="s">
        <v>3258</v>
      </c>
      <c r="P613" s="256">
        <v>0</v>
      </c>
      <c r="Q613" s="261" t="s">
        <v>3258</v>
      </c>
      <c r="R613" s="261" t="s">
        <v>3813</v>
      </c>
      <c r="S613" s="261" t="s">
        <v>3283</v>
      </c>
      <c r="T613" s="261" t="s">
        <v>3020</v>
      </c>
      <c r="U613" s="261" t="s">
        <v>2298</v>
      </c>
      <c r="V613" s="261" t="s">
        <v>3258</v>
      </c>
      <c r="W613" s="261" t="s">
        <v>3258</v>
      </c>
      <c r="X613" s="261" t="s">
        <v>3258</v>
      </c>
      <c r="Y613" s="261" t="s">
        <v>3258</v>
      </c>
      <c r="Z613" s="261" t="s">
        <v>3258</v>
      </c>
      <c r="AA613" s="261" t="s">
        <v>3258</v>
      </c>
      <c r="AB613" s="261" t="s">
        <v>3258</v>
      </c>
      <c r="AC613" s="261" t="s">
        <v>3258</v>
      </c>
      <c r="AD613" s="261"/>
      <c r="AE613" s="245"/>
      <c r="AF613" s="261" t="s">
        <v>3258</v>
      </c>
      <c r="AG613" s="261" t="s">
        <v>3258</v>
      </c>
      <c r="AH613" s="261" t="s">
        <v>3258</v>
      </c>
      <c r="AI613" s="249"/>
    </row>
    <row r="614" spans="1:35" ht="15" customHeight="1" x14ac:dyDescent="0.3">
      <c r="A614" s="255">
        <v>521897</v>
      </c>
      <c r="B614" s="256" t="s">
        <v>1018</v>
      </c>
      <c r="C614" s="256" t="s">
        <v>88</v>
      </c>
      <c r="D614" s="256" t="s">
        <v>1019</v>
      </c>
      <c r="E614" s="256" t="s">
        <v>116</v>
      </c>
      <c r="F614" s="256" t="s">
        <v>5078</v>
      </c>
      <c r="G614" s="256" t="s">
        <v>3021</v>
      </c>
      <c r="H614" s="256" t="s">
        <v>677</v>
      </c>
      <c r="I614" s="257" t="s">
        <v>553</v>
      </c>
      <c r="J614" s="256" t="s">
        <v>139</v>
      </c>
      <c r="K614" s="256" t="s">
        <v>5059</v>
      </c>
      <c r="L614" s="258" t="s">
        <v>3258</v>
      </c>
      <c r="M614" s="249"/>
      <c r="N614" s="249" t="s">
        <v>3258</v>
      </c>
      <c r="O614" s="259" t="s">
        <v>3258</v>
      </c>
      <c r="P614" s="256">
        <v>0</v>
      </c>
      <c r="Q614" s="256" t="s">
        <v>3258</v>
      </c>
      <c r="R614" s="256" t="s">
        <v>3814</v>
      </c>
      <c r="S614" s="256" t="s">
        <v>3366</v>
      </c>
      <c r="T614" s="256" t="s">
        <v>3022</v>
      </c>
      <c r="U614" s="256" t="s">
        <v>2259</v>
      </c>
      <c r="V614" s="256" t="s">
        <v>3258</v>
      </c>
      <c r="W614" s="256" t="s">
        <v>3258</v>
      </c>
      <c r="X614" s="256" t="s">
        <v>3258</v>
      </c>
      <c r="Y614" s="256" t="s">
        <v>3258</v>
      </c>
      <c r="Z614" s="256" t="s">
        <v>3258</v>
      </c>
      <c r="AA614" s="256" t="s">
        <v>3258</v>
      </c>
      <c r="AB614" s="256" t="s">
        <v>3258</v>
      </c>
      <c r="AC614" s="256" t="s">
        <v>3258</v>
      </c>
      <c r="AD614" s="256"/>
      <c r="AE614" s="245"/>
      <c r="AF614" s="256"/>
      <c r="AG614" s="256" t="s">
        <v>2253</v>
      </c>
      <c r="AH614" s="256" t="s">
        <v>2253</v>
      </c>
      <c r="AI614" s="249"/>
    </row>
    <row r="615" spans="1:35" ht="15" customHeight="1" x14ac:dyDescent="0.3">
      <c r="A615" s="260">
        <v>521911</v>
      </c>
      <c r="B615" s="261" t="s">
        <v>1236</v>
      </c>
      <c r="C615" s="261" t="s">
        <v>71</v>
      </c>
      <c r="D615" s="261" t="s">
        <v>457</v>
      </c>
      <c r="E615" s="261" t="s">
        <v>116</v>
      </c>
      <c r="F615" s="262">
        <v>33258</v>
      </c>
      <c r="G615" s="261" t="s">
        <v>136</v>
      </c>
      <c r="H615" s="261" t="s">
        <v>677</v>
      </c>
      <c r="I615" s="257" t="s">
        <v>553</v>
      </c>
      <c r="J615" s="261" t="s">
        <v>724</v>
      </c>
      <c r="K615" s="261"/>
      <c r="M615" s="261"/>
      <c r="N615" s="249" t="s">
        <v>3258</v>
      </c>
      <c r="O615" s="259" t="s">
        <v>3258</v>
      </c>
      <c r="P615" s="256">
        <v>0</v>
      </c>
      <c r="Q615" s="261" t="s">
        <v>3258</v>
      </c>
      <c r="R615" s="261" t="s">
        <v>4789</v>
      </c>
      <c r="S615" s="261" t="s">
        <v>3345</v>
      </c>
      <c r="T615" s="261" t="s">
        <v>2433</v>
      </c>
      <c r="U615" s="261" t="s">
        <v>2259</v>
      </c>
      <c r="V615" s="261" t="s">
        <v>3258</v>
      </c>
      <c r="W615" s="261" t="s">
        <v>3258</v>
      </c>
      <c r="X615" s="261" t="s">
        <v>3258</v>
      </c>
      <c r="Y615" s="261" t="s">
        <v>3258</v>
      </c>
      <c r="Z615" s="261" t="s">
        <v>3258</v>
      </c>
      <c r="AA615" s="261" t="s">
        <v>3258</v>
      </c>
      <c r="AB615" s="261" t="s">
        <v>3258</v>
      </c>
      <c r="AC615" s="261" t="s">
        <v>5212</v>
      </c>
      <c r="AD615" s="261"/>
      <c r="AE615" s="245"/>
      <c r="AF615" s="261" t="s">
        <v>3258</v>
      </c>
      <c r="AG615" s="261" t="s">
        <v>3258</v>
      </c>
      <c r="AH615" s="261" t="s">
        <v>3258</v>
      </c>
      <c r="AI615" s="249"/>
    </row>
    <row r="616" spans="1:35" ht="15" customHeight="1" x14ac:dyDescent="0.3">
      <c r="A616" s="260">
        <v>521929</v>
      </c>
      <c r="B616" s="261" t="s">
        <v>2111</v>
      </c>
      <c r="C616" s="261" t="s">
        <v>66</v>
      </c>
      <c r="D616" s="261" t="s">
        <v>415</v>
      </c>
      <c r="E616" s="261" t="s">
        <v>116</v>
      </c>
      <c r="F616" s="262">
        <v>32883</v>
      </c>
      <c r="G616" s="261" t="s">
        <v>136</v>
      </c>
      <c r="H616" s="261" t="s">
        <v>677</v>
      </c>
      <c r="I616" s="257" t="s">
        <v>553</v>
      </c>
      <c r="J616" s="261" t="s">
        <v>139</v>
      </c>
      <c r="K616" s="260">
        <v>2017</v>
      </c>
      <c r="M616" s="261"/>
      <c r="N616" s="249" t="s">
        <v>3258</v>
      </c>
      <c r="O616" s="259" t="s">
        <v>3258</v>
      </c>
      <c r="P616" s="256">
        <v>0</v>
      </c>
      <c r="Q616" s="261" t="s">
        <v>3258</v>
      </c>
      <c r="R616" s="261" t="s">
        <v>3388</v>
      </c>
      <c r="S616" s="261" t="s">
        <v>3269</v>
      </c>
      <c r="T616" s="261" t="s">
        <v>2454</v>
      </c>
      <c r="U616" s="261" t="s">
        <v>2259</v>
      </c>
      <c r="V616" s="261" t="s">
        <v>3258</v>
      </c>
      <c r="W616" s="261" t="s">
        <v>3258</v>
      </c>
      <c r="X616" s="261" t="s">
        <v>3258</v>
      </c>
      <c r="Y616" s="261" t="s">
        <v>3258</v>
      </c>
      <c r="Z616" s="261" t="s">
        <v>3258</v>
      </c>
      <c r="AA616" s="261" t="s">
        <v>3258</v>
      </c>
      <c r="AB616" s="261" t="s">
        <v>3258</v>
      </c>
      <c r="AC616" s="261" t="s">
        <v>3258</v>
      </c>
      <c r="AD616" s="261"/>
      <c r="AE616" s="245"/>
      <c r="AF616" s="261" t="s">
        <v>3258</v>
      </c>
      <c r="AG616" s="261" t="s">
        <v>3258</v>
      </c>
      <c r="AH616" s="261" t="s">
        <v>3258</v>
      </c>
      <c r="AI616" s="249"/>
    </row>
    <row r="617" spans="1:35" ht="15" customHeight="1" x14ac:dyDescent="0.3">
      <c r="A617" s="260">
        <v>521930</v>
      </c>
      <c r="B617" s="261" t="s">
        <v>867</v>
      </c>
      <c r="C617" s="261" t="s">
        <v>66</v>
      </c>
      <c r="D617" s="261" t="s">
        <v>868</v>
      </c>
      <c r="E617" s="261" t="s">
        <v>116</v>
      </c>
      <c r="F617" s="262">
        <v>34336</v>
      </c>
      <c r="G617" s="261" t="s">
        <v>2441</v>
      </c>
      <c r="H617" s="261" t="s">
        <v>677</v>
      </c>
      <c r="I617" s="257" t="s">
        <v>553</v>
      </c>
      <c r="J617" s="261" t="s">
        <v>724</v>
      </c>
      <c r="K617" s="260">
        <v>2011</v>
      </c>
      <c r="M617" s="261"/>
      <c r="N617" s="249" t="s">
        <v>3258</v>
      </c>
      <c r="O617" s="259" t="s">
        <v>3258</v>
      </c>
      <c r="P617" s="256">
        <v>0</v>
      </c>
      <c r="Q617" s="261" t="s">
        <v>3258</v>
      </c>
      <c r="R617" s="261" t="s">
        <v>2785</v>
      </c>
      <c r="S617" s="261" t="s">
        <v>3269</v>
      </c>
      <c r="T617" s="261" t="s">
        <v>3023</v>
      </c>
      <c r="U617" s="261" t="s">
        <v>4790</v>
      </c>
      <c r="V617" s="261" t="s">
        <v>3258</v>
      </c>
      <c r="W617" s="261" t="s">
        <v>3258</v>
      </c>
      <c r="X617" s="261" t="s">
        <v>3258</v>
      </c>
      <c r="Y617" s="261" t="s">
        <v>3258</v>
      </c>
      <c r="Z617" s="261" t="s">
        <v>3258</v>
      </c>
      <c r="AA617" s="261" t="s">
        <v>3258</v>
      </c>
      <c r="AB617" s="261" t="s">
        <v>3258</v>
      </c>
      <c r="AC617" s="261" t="s">
        <v>3258</v>
      </c>
      <c r="AD617" s="261"/>
      <c r="AE617" s="245"/>
      <c r="AF617" s="261" t="s">
        <v>3258</v>
      </c>
      <c r="AG617" s="261" t="s">
        <v>3258</v>
      </c>
      <c r="AH617" s="261" t="s">
        <v>3258</v>
      </c>
      <c r="AI617" s="249" t="s">
        <v>2253</v>
      </c>
    </row>
    <row r="618" spans="1:35" ht="15" customHeight="1" x14ac:dyDescent="0.3">
      <c r="A618" s="260">
        <v>521934</v>
      </c>
      <c r="B618" s="261" t="s">
        <v>1530</v>
      </c>
      <c r="C618" s="261" t="s">
        <v>1531</v>
      </c>
      <c r="D618" s="261" t="s">
        <v>896</v>
      </c>
      <c r="E618" s="261" t="s">
        <v>116</v>
      </c>
      <c r="F618" s="262">
        <v>33987</v>
      </c>
      <c r="G618" s="261" t="s">
        <v>136</v>
      </c>
      <c r="H618" s="261" t="s">
        <v>677</v>
      </c>
      <c r="I618" s="257" t="s">
        <v>553</v>
      </c>
      <c r="J618" s="261" t="s">
        <v>724</v>
      </c>
      <c r="K618" s="261"/>
      <c r="M618" s="261"/>
      <c r="N618" s="249" t="s">
        <v>3258</v>
      </c>
      <c r="O618" s="259" t="s">
        <v>3258</v>
      </c>
      <c r="P618" s="256">
        <v>0</v>
      </c>
      <c r="Q618" s="261" t="s">
        <v>3258</v>
      </c>
      <c r="R618" s="261" t="s">
        <v>4303</v>
      </c>
      <c r="S618" s="261" t="s">
        <v>4304</v>
      </c>
      <c r="T618" s="261" t="s">
        <v>2491</v>
      </c>
      <c r="U618" s="261" t="s">
        <v>2266</v>
      </c>
      <c r="V618" s="261" t="s">
        <v>3258</v>
      </c>
      <c r="W618" s="261" t="s">
        <v>3258</v>
      </c>
      <c r="X618" s="261" t="s">
        <v>3258</v>
      </c>
      <c r="Y618" s="261" t="s">
        <v>3258</v>
      </c>
      <c r="Z618" s="261" t="s">
        <v>3258</v>
      </c>
      <c r="AA618" s="261" t="s">
        <v>3258</v>
      </c>
      <c r="AB618" s="261" t="s">
        <v>3258</v>
      </c>
      <c r="AC618" s="261" t="s">
        <v>3258</v>
      </c>
      <c r="AD618" s="261"/>
      <c r="AE618" s="245"/>
      <c r="AF618" s="261" t="s">
        <v>3258</v>
      </c>
      <c r="AG618" s="261" t="s">
        <v>3258</v>
      </c>
      <c r="AH618" s="261" t="s">
        <v>3258</v>
      </c>
      <c r="AI618" s="249"/>
    </row>
    <row r="619" spans="1:35" ht="15" customHeight="1" x14ac:dyDescent="0.3">
      <c r="A619" s="260">
        <v>521937</v>
      </c>
      <c r="B619" s="261" t="s">
        <v>2192</v>
      </c>
      <c r="C619" s="261" t="s">
        <v>66</v>
      </c>
      <c r="D619" s="261" t="s">
        <v>350</v>
      </c>
      <c r="E619" s="261" t="s">
        <v>116</v>
      </c>
      <c r="F619" s="262">
        <v>33604</v>
      </c>
      <c r="G619" s="261" t="s">
        <v>3231</v>
      </c>
      <c r="H619" s="261" t="s">
        <v>677</v>
      </c>
      <c r="I619" s="257" t="s">
        <v>553</v>
      </c>
      <c r="J619" s="261"/>
      <c r="K619" s="261"/>
      <c r="M619" s="261"/>
      <c r="N619" s="249" t="s">
        <v>3258</v>
      </c>
      <c r="O619" s="259" t="s">
        <v>3258</v>
      </c>
      <c r="P619" s="256">
        <v>0</v>
      </c>
      <c r="Q619" s="249"/>
      <c r="R619" s="249"/>
      <c r="S619" s="249"/>
      <c r="T619" s="249"/>
      <c r="U619" s="249"/>
      <c r="V619" s="249"/>
      <c r="W619" s="249"/>
      <c r="X619" s="249"/>
      <c r="Y619" s="249"/>
      <c r="Z619" s="249"/>
      <c r="AA619" s="249"/>
      <c r="AB619" s="249"/>
      <c r="AC619" s="249"/>
      <c r="AD619" s="249"/>
      <c r="AE619" s="245"/>
      <c r="AF619" s="249"/>
      <c r="AG619" s="249"/>
      <c r="AH619" s="249"/>
      <c r="AI619" s="249"/>
    </row>
    <row r="620" spans="1:35" ht="15" customHeight="1" x14ac:dyDescent="0.3">
      <c r="A620" s="260">
        <v>521944</v>
      </c>
      <c r="B620" s="261" t="s">
        <v>1496</v>
      </c>
      <c r="C620" s="261" t="s">
        <v>74</v>
      </c>
      <c r="D620" s="261" t="s">
        <v>530</v>
      </c>
      <c r="E620" s="261" t="s">
        <v>116</v>
      </c>
      <c r="F620" s="262">
        <v>35117</v>
      </c>
      <c r="G620" s="261" t="s">
        <v>136</v>
      </c>
      <c r="H620" s="261" t="s">
        <v>677</v>
      </c>
      <c r="I620" s="257" t="s">
        <v>553</v>
      </c>
      <c r="J620" s="261" t="s">
        <v>137</v>
      </c>
      <c r="K620" s="261"/>
      <c r="M620" s="261"/>
      <c r="N620" s="249" t="s">
        <v>3258</v>
      </c>
      <c r="O620" s="259" t="s">
        <v>3258</v>
      </c>
      <c r="P620" s="256">
        <v>0</v>
      </c>
      <c r="Q620" s="261" t="s">
        <v>3258</v>
      </c>
      <c r="R620" s="261" t="s">
        <v>4099</v>
      </c>
      <c r="S620" s="261" t="s">
        <v>3291</v>
      </c>
      <c r="T620" s="261" t="s">
        <v>2287</v>
      </c>
      <c r="U620" s="261" t="s">
        <v>2283</v>
      </c>
      <c r="V620" s="261" t="s">
        <v>3258</v>
      </c>
      <c r="W620" s="261" t="s">
        <v>3258</v>
      </c>
      <c r="X620" s="261" t="s">
        <v>3258</v>
      </c>
      <c r="Y620" s="261" t="s">
        <v>3258</v>
      </c>
      <c r="Z620" s="261" t="s">
        <v>3258</v>
      </c>
      <c r="AA620" s="261" t="s">
        <v>3258</v>
      </c>
      <c r="AB620" s="261" t="s">
        <v>3258</v>
      </c>
      <c r="AC620" s="261" t="s">
        <v>3258</v>
      </c>
      <c r="AD620" s="261"/>
      <c r="AE620" s="245"/>
      <c r="AF620" s="261" t="s">
        <v>3258</v>
      </c>
      <c r="AG620" s="261" t="s">
        <v>3258</v>
      </c>
      <c r="AH620" s="261" t="s">
        <v>3258</v>
      </c>
      <c r="AI620" s="249"/>
    </row>
    <row r="621" spans="1:35" ht="15" customHeight="1" x14ac:dyDescent="0.3">
      <c r="A621" s="255">
        <v>521950</v>
      </c>
      <c r="B621" s="256" t="s">
        <v>1237</v>
      </c>
      <c r="C621" s="256" t="s">
        <v>321</v>
      </c>
      <c r="D621" s="256" t="s">
        <v>510</v>
      </c>
      <c r="E621" s="256" t="s">
        <v>116</v>
      </c>
      <c r="F621" s="256" t="s">
        <v>5072</v>
      </c>
      <c r="G621" s="256" t="s">
        <v>136</v>
      </c>
      <c r="H621" s="256" t="s">
        <v>677</v>
      </c>
      <c r="I621" s="257" t="s">
        <v>553</v>
      </c>
      <c r="J621" s="256" t="s">
        <v>137</v>
      </c>
      <c r="K621" s="256" t="s">
        <v>5081</v>
      </c>
      <c r="M621" s="256"/>
      <c r="N621" s="249" t="s">
        <v>3258</v>
      </c>
      <c r="O621" s="259" t="s">
        <v>3258</v>
      </c>
      <c r="P621" s="256">
        <v>0</v>
      </c>
      <c r="Q621" s="256" t="s">
        <v>3258</v>
      </c>
      <c r="R621" s="256" t="s">
        <v>4791</v>
      </c>
      <c r="S621" s="256" t="s">
        <v>4009</v>
      </c>
      <c r="T621" s="256" t="s">
        <v>2700</v>
      </c>
      <c r="U621" s="256" t="s">
        <v>2259</v>
      </c>
      <c r="V621" s="256" t="s">
        <v>3258</v>
      </c>
      <c r="W621" s="256" t="s">
        <v>3258</v>
      </c>
      <c r="X621" s="256" t="s">
        <v>3258</v>
      </c>
      <c r="Y621" s="256" t="s">
        <v>3258</v>
      </c>
      <c r="Z621" s="256" t="s">
        <v>3258</v>
      </c>
      <c r="AA621" s="256" t="s">
        <v>3258</v>
      </c>
      <c r="AB621" s="256" t="s">
        <v>3258</v>
      </c>
      <c r="AC621" s="256" t="s">
        <v>3258</v>
      </c>
      <c r="AD621" s="256"/>
      <c r="AE621" s="245"/>
      <c r="AF621" s="256" t="s">
        <v>3258</v>
      </c>
      <c r="AG621" s="256" t="s">
        <v>3258</v>
      </c>
      <c r="AH621" s="256" t="s">
        <v>2253</v>
      </c>
      <c r="AI621" s="249" t="s">
        <v>2253</v>
      </c>
    </row>
    <row r="622" spans="1:35" ht="15" customHeight="1" x14ac:dyDescent="0.3">
      <c r="A622" s="260">
        <v>521956</v>
      </c>
      <c r="B622" s="261" t="s">
        <v>1856</v>
      </c>
      <c r="C622" s="261" t="s">
        <v>405</v>
      </c>
      <c r="D622" s="261" t="s">
        <v>460</v>
      </c>
      <c r="E622" s="261" t="s">
        <v>116</v>
      </c>
      <c r="F622" s="262">
        <v>35963</v>
      </c>
      <c r="G622" s="261" t="s">
        <v>136</v>
      </c>
      <c r="H622" s="261" t="s">
        <v>677</v>
      </c>
      <c r="I622" s="257" t="s">
        <v>553</v>
      </c>
      <c r="J622" s="261" t="s">
        <v>139</v>
      </c>
      <c r="K622" s="249"/>
      <c r="L622" s="257" t="s">
        <v>150</v>
      </c>
      <c r="M622" s="261"/>
      <c r="N622" s="249" t="s">
        <v>3258</v>
      </c>
      <c r="O622" s="259" t="s">
        <v>3258</v>
      </c>
      <c r="P622" s="256">
        <v>0</v>
      </c>
      <c r="Q622" s="261" t="s">
        <v>3258</v>
      </c>
      <c r="R622" s="261" t="s">
        <v>3815</v>
      </c>
      <c r="S622" s="261" t="s">
        <v>3816</v>
      </c>
      <c r="T622" s="261" t="s">
        <v>3024</v>
      </c>
      <c r="U622" s="261" t="s">
        <v>2295</v>
      </c>
      <c r="V622" s="261" t="s">
        <v>3258</v>
      </c>
      <c r="W622" s="261" t="s">
        <v>3258</v>
      </c>
      <c r="X622" s="261" t="s">
        <v>3258</v>
      </c>
      <c r="Y622" s="261" t="s">
        <v>3258</v>
      </c>
      <c r="Z622" s="261" t="s">
        <v>3258</v>
      </c>
      <c r="AA622" s="261" t="s">
        <v>3258</v>
      </c>
      <c r="AB622" s="261" t="s">
        <v>3258</v>
      </c>
      <c r="AC622" s="261" t="s">
        <v>3258</v>
      </c>
      <c r="AD622" s="261"/>
      <c r="AE622" s="245"/>
      <c r="AF622" s="261" t="s">
        <v>3258</v>
      </c>
      <c r="AG622" s="261"/>
      <c r="AH622" s="261" t="s">
        <v>3258</v>
      </c>
      <c r="AI622" s="249"/>
    </row>
    <row r="623" spans="1:35" ht="15" customHeight="1" x14ac:dyDescent="0.3">
      <c r="A623" s="260">
        <v>521960</v>
      </c>
      <c r="B623" s="261" t="s">
        <v>1857</v>
      </c>
      <c r="C623" s="261" t="s">
        <v>1671</v>
      </c>
      <c r="D623" s="261" t="s">
        <v>465</v>
      </c>
      <c r="E623" s="261" t="s">
        <v>116</v>
      </c>
      <c r="F623" s="262">
        <v>33258</v>
      </c>
      <c r="G623" s="261" t="s">
        <v>136</v>
      </c>
      <c r="H623" s="261" t="s">
        <v>677</v>
      </c>
      <c r="I623" s="257" t="s">
        <v>553</v>
      </c>
      <c r="J623" s="261" t="s">
        <v>724</v>
      </c>
      <c r="K623" s="261"/>
      <c r="M623" s="261"/>
      <c r="N623" s="249">
        <v>2200</v>
      </c>
      <c r="O623" s="259">
        <v>45512</v>
      </c>
      <c r="P623" s="256">
        <v>40000</v>
      </c>
      <c r="Q623" s="261" t="s">
        <v>3258</v>
      </c>
      <c r="R623" s="261" t="s">
        <v>4792</v>
      </c>
      <c r="S623" s="261" t="s">
        <v>4793</v>
      </c>
      <c r="T623" s="261" t="s">
        <v>2290</v>
      </c>
      <c r="U623" s="261" t="s">
        <v>2259</v>
      </c>
      <c r="V623" s="261" t="s">
        <v>3258</v>
      </c>
      <c r="W623" s="261" t="s">
        <v>3258</v>
      </c>
      <c r="X623" s="261" t="s">
        <v>3258</v>
      </c>
      <c r="Y623" s="261" t="s">
        <v>3258</v>
      </c>
      <c r="Z623" s="261" t="s">
        <v>3258</v>
      </c>
      <c r="AA623" s="261" t="s">
        <v>3258</v>
      </c>
      <c r="AB623" s="261" t="s">
        <v>3258</v>
      </c>
      <c r="AC623" s="261" t="s">
        <v>3258</v>
      </c>
      <c r="AD623" s="261"/>
      <c r="AE623" s="245"/>
      <c r="AF623" s="261" t="s">
        <v>3258</v>
      </c>
      <c r="AG623" s="261" t="s">
        <v>3258</v>
      </c>
      <c r="AH623" s="261" t="s">
        <v>3258</v>
      </c>
      <c r="AI623" s="249"/>
    </row>
    <row r="624" spans="1:35" ht="15" customHeight="1" x14ac:dyDescent="0.3">
      <c r="A624" s="260">
        <v>521967</v>
      </c>
      <c r="B624" s="261" t="s">
        <v>5465</v>
      </c>
      <c r="C624" s="261" t="s">
        <v>5466</v>
      </c>
      <c r="D624" s="261" t="s">
        <v>442</v>
      </c>
      <c r="E624" s="261" t="s">
        <v>116</v>
      </c>
      <c r="F624" s="262">
        <v>33525</v>
      </c>
      <c r="G624" s="261" t="s">
        <v>2380</v>
      </c>
      <c r="H624" s="261" t="s">
        <v>677</v>
      </c>
      <c r="I624" s="257" t="s">
        <v>554</v>
      </c>
      <c r="J624" s="261" t="s">
        <v>724</v>
      </c>
      <c r="K624" s="261"/>
      <c r="L624" s="258"/>
      <c r="M624" s="261"/>
      <c r="N624" s="249" t="s">
        <v>3258</v>
      </c>
      <c r="O624" s="259" t="s">
        <v>3258</v>
      </c>
      <c r="P624" s="256">
        <v>0</v>
      </c>
      <c r="Q624" s="261" t="s">
        <v>3258</v>
      </c>
      <c r="R624" s="261" t="s">
        <v>5467</v>
      </c>
      <c r="S624" s="261" t="s">
        <v>5468</v>
      </c>
      <c r="T624" s="261" t="s">
        <v>2650</v>
      </c>
      <c r="U624" s="261" t="s">
        <v>2327</v>
      </c>
      <c r="V624" s="261" t="s">
        <v>3258</v>
      </c>
      <c r="W624" s="261" t="s">
        <v>3258</v>
      </c>
      <c r="X624" s="261" t="s">
        <v>3258</v>
      </c>
      <c r="Y624" s="261" t="s">
        <v>3258</v>
      </c>
      <c r="Z624" s="261" t="s">
        <v>3258</v>
      </c>
      <c r="AA624" s="261" t="s">
        <v>3258</v>
      </c>
      <c r="AB624" s="261" t="s">
        <v>3258</v>
      </c>
      <c r="AC624" s="261" t="s">
        <v>3258</v>
      </c>
      <c r="AD624" s="261"/>
      <c r="AE624" s="245"/>
      <c r="AF624" s="261" t="s">
        <v>3258</v>
      </c>
      <c r="AG624" s="261" t="s">
        <v>3258</v>
      </c>
      <c r="AH624" s="261" t="s">
        <v>3258</v>
      </c>
      <c r="AI624" s="249"/>
    </row>
    <row r="625" spans="1:35" ht="15" customHeight="1" x14ac:dyDescent="0.3">
      <c r="A625" s="260">
        <v>521971</v>
      </c>
      <c r="B625" s="261" t="s">
        <v>1020</v>
      </c>
      <c r="C625" s="261" t="s">
        <v>1021</v>
      </c>
      <c r="D625" s="261" t="s">
        <v>514</v>
      </c>
      <c r="E625" s="261" t="s">
        <v>116</v>
      </c>
      <c r="F625" s="262">
        <v>33463</v>
      </c>
      <c r="G625" s="261" t="s">
        <v>136</v>
      </c>
      <c r="H625" s="261" t="s">
        <v>677</v>
      </c>
      <c r="I625" s="257" t="s">
        <v>553</v>
      </c>
      <c r="J625" s="261" t="s">
        <v>139</v>
      </c>
      <c r="K625" s="261"/>
      <c r="L625" s="249"/>
      <c r="M625" s="261"/>
      <c r="N625" s="249" t="s">
        <v>3258</v>
      </c>
      <c r="O625" s="259" t="s">
        <v>3258</v>
      </c>
      <c r="P625" s="256">
        <v>0</v>
      </c>
      <c r="Q625" s="261" t="s">
        <v>3258</v>
      </c>
      <c r="R625" s="261" t="s">
        <v>3817</v>
      </c>
      <c r="S625" s="261" t="s">
        <v>3818</v>
      </c>
      <c r="T625" s="261" t="s">
        <v>3025</v>
      </c>
      <c r="U625" s="261" t="s">
        <v>2259</v>
      </c>
      <c r="V625" s="261" t="s">
        <v>3258</v>
      </c>
      <c r="W625" s="261" t="s">
        <v>3258</v>
      </c>
      <c r="X625" s="261" t="s">
        <v>3258</v>
      </c>
      <c r="Y625" s="261" t="s">
        <v>3258</v>
      </c>
      <c r="Z625" s="261" t="s">
        <v>3258</v>
      </c>
      <c r="AA625" s="261" t="s">
        <v>3258</v>
      </c>
      <c r="AB625" s="261" t="s">
        <v>3258</v>
      </c>
      <c r="AC625" s="261" t="s">
        <v>3258</v>
      </c>
      <c r="AD625" s="261"/>
      <c r="AE625" s="246"/>
      <c r="AF625" s="261" t="s">
        <v>3258</v>
      </c>
      <c r="AG625" s="261" t="s">
        <v>3258</v>
      </c>
      <c r="AH625" s="261" t="s">
        <v>3258</v>
      </c>
      <c r="AI625" s="249"/>
    </row>
    <row r="626" spans="1:35" ht="15" customHeight="1" x14ac:dyDescent="0.3">
      <c r="A626" s="260">
        <v>521972</v>
      </c>
      <c r="B626" s="261" t="s">
        <v>5469</v>
      </c>
      <c r="C626" s="261" t="s">
        <v>5470</v>
      </c>
      <c r="D626" s="261" t="s">
        <v>5471</v>
      </c>
      <c r="E626" s="261" t="s">
        <v>116</v>
      </c>
      <c r="F626" s="262">
        <v>36382</v>
      </c>
      <c r="G626" s="261" t="s">
        <v>5472</v>
      </c>
      <c r="H626" s="261" t="s">
        <v>677</v>
      </c>
      <c r="I626" s="257" t="s">
        <v>554</v>
      </c>
      <c r="J626" s="261" t="s">
        <v>139</v>
      </c>
      <c r="K626" s="260">
        <v>2017</v>
      </c>
      <c r="M626" s="261"/>
      <c r="N626" s="249" t="s">
        <v>3258</v>
      </c>
      <c r="O626" s="259" t="s">
        <v>3258</v>
      </c>
      <c r="P626" s="256">
        <v>0</v>
      </c>
      <c r="Q626" s="261" t="s">
        <v>3258</v>
      </c>
      <c r="R626" s="261" t="s">
        <v>5473</v>
      </c>
      <c r="S626" s="261" t="s">
        <v>5474</v>
      </c>
      <c r="T626" s="261" t="s">
        <v>5475</v>
      </c>
      <c r="U626" s="261" t="s">
        <v>5476</v>
      </c>
      <c r="V626" s="261" t="s">
        <v>3258</v>
      </c>
      <c r="W626" s="261" t="s">
        <v>3258</v>
      </c>
      <c r="X626" s="261" t="s">
        <v>3258</v>
      </c>
      <c r="Y626" s="261" t="s">
        <v>3258</v>
      </c>
      <c r="Z626" s="261" t="s">
        <v>3258</v>
      </c>
      <c r="AA626" s="261" t="s">
        <v>3258</v>
      </c>
      <c r="AB626" s="261" t="s">
        <v>3258</v>
      </c>
      <c r="AC626" s="261" t="s">
        <v>3258</v>
      </c>
      <c r="AD626" s="261"/>
      <c r="AE626" s="245"/>
      <c r="AF626" s="261" t="s">
        <v>3258</v>
      </c>
      <c r="AG626" s="261" t="s">
        <v>3258</v>
      </c>
      <c r="AH626" s="261" t="s">
        <v>3258</v>
      </c>
      <c r="AI626" s="249"/>
    </row>
    <row r="627" spans="1:35" ht="15" customHeight="1" x14ac:dyDescent="0.3">
      <c r="A627" s="260">
        <v>521976</v>
      </c>
      <c r="B627" s="261" t="s">
        <v>1858</v>
      </c>
      <c r="C627" s="261" t="s">
        <v>754</v>
      </c>
      <c r="D627" s="261" t="s">
        <v>428</v>
      </c>
      <c r="E627" s="261" t="s">
        <v>116</v>
      </c>
      <c r="F627" s="262">
        <v>31232</v>
      </c>
      <c r="G627" s="261" t="s">
        <v>136</v>
      </c>
      <c r="H627" s="261" t="s">
        <v>677</v>
      </c>
      <c r="I627" s="257" t="s">
        <v>553</v>
      </c>
      <c r="J627" s="261" t="s">
        <v>139</v>
      </c>
      <c r="K627" s="261"/>
      <c r="L627" s="258" t="s">
        <v>147</v>
      </c>
      <c r="M627" s="261"/>
      <c r="N627" s="249" t="s">
        <v>3258</v>
      </c>
      <c r="O627" s="259" t="s">
        <v>3258</v>
      </c>
      <c r="P627" s="256">
        <v>0</v>
      </c>
      <c r="Q627" s="261" t="s">
        <v>3258</v>
      </c>
      <c r="R627" s="261" t="s">
        <v>3819</v>
      </c>
      <c r="S627" s="261" t="s">
        <v>3397</v>
      </c>
      <c r="T627" s="261" t="s">
        <v>2354</v>
      </c>
      <c r="U627" s="261" t="s">
        <v>2259</v>
      </c>
      <c r="V627" s="261" t="s">
        <v>3258</v>
      </c>
      <c r="W627" s="261" t="s">
        <v>3258</v>
      </c>
      <c r="X627" s="261" t="s">
        <v>3258</v>
      </c>
      <c r="Y627" s="261" t="s">
        <v>3258</v>
      </c>
      <c r="Z627" s="261" t="s">
        <v>3258</v>
      </c>
      <c r="AA627" s="261" t="s">
        <v>3258</v>
      </c>
      <c r="AB627" s="261" t="s">
        <v>3258</v>
      </c>
      <c r="AC627" s="261" t="s">
        <v>3258</v>
      </c>
      <c r="AD627" s="261"/>
      <c r="AE627" s="245"/>
      <c r="AF627" s="261"/>
      <c r="AG627" s="261" t="s">
        <v>3258</v>
      </c>
      <c r="AH627" s="261" t="s">
        <v>3258</v>
      </c>
      <c r="AI627" s="249"/>
    </row>
    <row r="628" spans="1:35" ht="15" customHeight="1" x14ac:dyDescent="0.3">
      <c r="A628" s="260">
        <v>521977</v>
      </c>
      <c r="B628" s="261" t="s">
        <v>869</v>
      </c>
      <c r="C628" s="261" t="s">
        <v>226</v>
      </c>
      <c r="D628" s="261" t="s">
        <v>457</v>
      </c>
      <c r="E628" s="261" t="s">
        <v>116</v>
      </c>
      <c r="F628" s="262">
        <v>34600</v>
      </c>
      <c r="G628" s="261" t="s">
        <v>2304</v>
      </c>
      <c r="H628" s="261" t="s">
        <v>677</v>
      </c>
      <c r="I628" s="257" t="s">
        <v>553</v>
      </c>
      <c r="J628" s="261" t="s">
        <v>139</v>
      </c>
      <c r="K628" s="260">
        <v>2015</v>
      </c>
      <c r="M628" s="261"/>
      <c r="N628" s="249" t="s">
        <v>3258</v>
      </c>
      <c r="O628" s="259" t="s">
        <v>3258</v>
      </c>
      <c r="P628" s="256">
        <v>0</v>
      </c>
      <c r="Q628" s="261" t="s">
        <v>3258</v>
      </c>
      <c r="R628" s="261" t="s">
        <v>3820</v>
      </c>
      <c r="S628" s="261" t="s">
        <v>3417</v>
      </c>
      <c r="T628" s="261" t="s">
        <v>2723</v>
      </c>
      <c r="U628" s="261" t="s">
        <v>2431</v>
      </c>
      <c r="V628" s="261" t="s">
        <v>3258</v>
      </c>
      <c r="W628" s="261" t="s">
        <v>3258</v>
      </c>
      <c r="X628" s="261" t="s">
        <v>3258</v>
      </c>
      <c r="Y628" s="261" t="s">
        <v>3258</v>
      </c>
      <c r="Z628" s="261" t="s">
        <v>3258</v>
      </c>
      <c r="AA628" s="261" t="s">
        <v>3258</v>
      </c>
      <c r="AB628" s="261" t="s">
        <v>3258</v>
      </c>
      <c r="AC628" s="261" t="s">
        <v>3258</v>
      </c>
      <c r="AD628" s="261"/>
      <c r="AE628" s="246"/>
      <c r="AF628" s="261" t="s">
        <v>3258</v>
      </c>
      <c r="AG628" s="261" t="s">
        <v>3258</v>
      </c>
      <c r="AH628" s="261" t="s">
        <v>3258</v>
      </c>
      <c r="AI628" s="249"/>
    </row>
    <row r="629" spans="1:35" ht="15" customHeight="1" x14ac:dyDescent="0.3">
      <c r="A629" s="260">
        <v>521995</v>
      </c>
      <c r="B629" s="261" t="s">
        <v>1859</v>
      </c>
      <c r="C629" s="261" t="s">
        <v>66</v>
      </c>
      <c r="D629" s="261" t="s">
        <v>440</v>
      </c>
      <c r="E629" s="261" t="s">
        <v>116</v>
      </c>
      <c r="F629" s="262">
        <v>35110</v>
      </c>
      <c r="G629" s="261" t="s">
        <v>3027</v>
      </c>
      <c r="H629" s="261" t="s">
        <v>677</v>
      </c>
      <c r="I629" s="257" t="s">
        <v>553</v>
      </c>
      <c r="J629" s="261" t="s">
        <v>724</v>
      </c>
      <c r="K629" s="249"/>
      <c r="L629" s="257" t="s">
        <v>149</v>
      </c>
      <c r="M629" s="261"/>
      <c r="N629" s="249" t="s">
        <v>3258</v>
      </c>
      <c r="O629" s="259" t="s">
        <v>3258</v>
      </c>
      <c r="P629" s="256">
        <v>0</v>
      </c>
      <c r="Q629" s="261" t="s">
        <v>3258</v>
      </c>
      <c r="R629" s="261" t="s">
        <v>4794</v>
      </c>
      <c r="S629" s="261" t="s">
        <v>3269</v>
      </c>
      <c r="T629" s="261" t="s">
        <v>2497</v>
      </c>
      <c r="U629" s="261" t="s">
        <v>2845</v>
      </c>
      <c r="V629" s="261" t="s">
        <v>3258</v>
      </c>
      <c r="W629" s="261" t="s">
        <v>3258</v>
      </c>
      <c r="X629" s="261" t="s">
        <v>3258</v>
      </c>
      <c r="Y629" s="261" t="s">
        <v>3258</v>
      </c>
      <c r="Z629" s="261" t="s">
        <v>3258</v>
      </c>
      <c r="AA629" s="261" t="s">
        <v>3258</v>
      </c>
      <c r="AB629" s="261" t="s">
        <v>3258</v>
      </c>
      <c r="AC629" s="261" t="s">
        <v>3258</v>
      </c>
      <c r="AD629" s="261"/>
      <c r="AE629" s="246"/>
      <c r="AF629" s="261" t="s">
        <v>3258</v>
      </c>
      <c r="AG629" s="261" t="s">
        <v>3258</v>
      </c>
      <c r="AH629" s="261" t="s">
        <v>3258</v>
      </c>
      <c r="AI629" s="249"/>
    </row>
    <row r="630" spans="1:35" ht="15" customHeight="1" x14ac:dyDescent="0.3">
      <c r="A630" s="260">
        <v>522008</v>
      </c>
      <c r="B630" s="261" t="s">
        <v>1022</v>
      </c>
      <c r="C630" s="261" t="s">
        <v>65</v>
      </c>
      <c r="D630" s="261" t="s">
        <v>483</v>
      </c>
      <c r="E630" s="261" t="s">
        <v>116</v>
      </c>
      <c r="F630" s="262">
        <v>36161</v>
      </c>
      <c r="G630" s="261" t="s">
        <v>136</v>
      </c>
      <c r="H630" s="261" t="s">
        <v>677</v>
      </c>
      <c r="I630" s="257" t="s">
        <v>553</v>
      </c>
      <c r="J630" s="249" t="s">
        <v>724</v>
      </c>
      <c r="K630" s="261" t="s">
        <v>3258</v>
      </c>
      <c r="L630" s="257"/>
      <c r="M630" s="261"/>
      <c r="N630" s="249" t="s">
        <v>3258</v>
      </c>
      <c r="O630" s="259" t="s">
        <v>3258</v>
      </c>
      <c r="P630" s="256">
        <v>0</v>
      </c>
      <c r="Q630" s="261" t="s">
        <v>3258</v>
      </c>
      <c r="R630" s="261" t="s">
        <v>4795</v>
      </c>
      <c r="S630" s="261" t="s">
        <v>3337</v>
      </c>
      <c r="T630" s="261" t="s">
        <v>3028</v>
      </c>
      <c r="U630" s="261" t="s">
        <v>2266</v>
      </c>
      <c r="V630" s="261" t="s">
        <v>3258</v>
      </c>
      <c r="W630" s="261" t="s">
        <v>3258</v>
      </c>
      <c r="X630" s="261" t="s">
        <v>3258</v>
      </c>
      <c r="Y630" s="261" t="s">
        <v>3258</v>
      </c>
      <c r="Z630" s="261" t="s">
        <v>3258</v>
      </c>
      <c r="AA630" s="261" t="s">
        <v>3258</v>
      </c>
      <c r="AB630" s="261" t="s">
        <v>3258</v>
      </c>
      <c r="AC630" s="261" t="s">
        <v>3258</v>
      </c>
      <c r="AD630" s="261"/>
      <c r="AE630" s="245"/>
      <c r="AF630" s="261" t="s">
        <v>3258</v>
      </c>
      <c r="AG630" s="261" t="s">
        <v>3258</v>
      </c>
      <c r="AH630" s="261" t="s">
        <v>3258</v>
      </c>
      <c r="AI630" s="249"/>
    </row>
    <row r="631" spans="1:35" ht="15" customHeight="1" x14ac:dyDescent="0.3">
      <c r="A631" s="260">
        <v>522010</v>
      </c>
      <c r="B631" s="261" t="s">
        <v>1860</v>
      </c>
      <c r="C631" s="261" t="s">
        <v>87</v>
      </c>
      <c r="D631" s="261" t="s">
        <v>459</v>
      </c>
      <c r="E631" s="261" t="s">
        <v>116</v>
      </c>
      <c r="F631" s="262">
        <v>36112</v>
      </c>
      <c r="G631" s="261" t="s">
        <v>136</v>
      </c>
      <c r="H631" s="261" t="s">
        <v>677</v>
      </c>
      <c r="I631" s="257" t="s">
        <v>553</v>
      </c>
      <c r="J631" s="261" t="s">
        <v>139</v>
      </c>
      <c r="K631" s="260">
        <v>2017</v>
      </c>
      <c r="M631" s="261"/>
      <c r="N631" s="249" t="s">
        <v>3258</v>
      </c>
      <c r="O631" s="259" t="s">
        <v>3258</v>
      </c>
      <c r="P631" s="256">
        <v>0</v>
      </c>
      <c r="Q631" s="261" t="s">
        <v>3258</v>
      </c>
      <c r="R631" s="261" t="s">
        <v>3821</v>
      </c>
      <c r="S631" s="261" t="s">
        <v>3264</v>
      </c>
      <c r="T631" s="261" t="s">
        <v>3029</v>
      </c>
      <c r="U631" s="261" t="s">
        <v>2259</v>
      </c>
      <c r="V631" s="261" t="s">
        <v>3258</v>
      </c>
      <c r="W631" s="261" t="s">
        <v>3258</v>
      </c>
      <c r="X631" s="261" t="s">
        <v>3258</v>
      </c>
      <c r="Y631" s="261" t="s">
        <v>3258</v>
      </c>
      <c r="Z631" s="261" t="s">
        <v>3258</v>
      </c>
      <c r="AA631" s="261" t="s">
        <v>3258</v>
      </c>
      <c r="AB631" s="261" t="s">
        <v>3258</v>
      </c>
      <c r="AC631" s="261" t="s">
        <v>3258</v>
      </c>
      <c r="AD631" s="261"/>
      <c r="AE631" s="245"/>
      <c r="AF631" s="261" t="s">
        <v>3258</v>
      </c>
      <c r="AG631" s="261" t="s">
        <v>3258</v>
      </c>
      <c r="AH631" s="261" t="s">
        <v>3258</v>
      </c>
      <c r="AI631" s="249" t="s">
        <v>2253</v>
      </c>
    </row>
    <row r="632" spans="1:35" ht="15" customHeight="1" x14ac:dyDescent="0.3">
      <c r="A632" s="260">
        <v>522027</v>
      </c>
      <c r="B632" s="261" t="s">
        <v>1861</v>
      </c>
      <c r="C632" s="261" t="s">
        <v>1862</v>
      </c>
      <c r="D632" s="261" t="s">
        <v>440</v>
      </c>
      <c r="E632" s="261" t="s">
        <v>116</v>
      </c>
      <c r="F632" s="262">
        <v>27083</v>
      </c>
      <c r="G632" s="261" t="s">
        <v>2325</v>
      </c>
      <c r="H632" s="261" t="s">
        <v>677</v>
      </c>
      <c r="I632" s="257" t="s">
        <v>553</v>
      </c>
      <c r="J632" s="261" t="s">
        <v>137</v>
      </c>
      <c r="K632" s="249"/>
      <c r="L632" s="257" t="s">
        <v>147</v>
      </c>
      <c r="M632" s="261"/>
      <c r="N632" s="249" t="s">
        <v>3258</v>
      </c>
      <c r="O632" s="259" t="s">
        <v>3258</v>
      </c>
      <c r="P632" s="256">
        <v>0</v>
      </c>
      <c r="Q632" s="261" t="s">
        <v>3258</v>
      </c>
      <c r="R632" s="261" t="s">
        <v>4796</v>
      </c>
      <c r="S632" s="261" t="s">
        <v>4797</v>
      </c>
      <c r="T632" s="261" t="s">
        <v>2497</v>
      </c>
      <c r="U632" s="261" t="s">
        <v>2327</v>
      </c>
      <c r="V632" s="261" t="s">
        <v>3258</v>
      </c>
      <c r="W632" s="261" t="s">
        <v>3258</v>
      </c>
      <c r="X632" s="261" t="s">
        <v>3258</v>
      </c>
      <c r="Y632" s="261" t="s">
        <v>3258</v>
      </c>
      <c r="Z632" s="261" t="s">
        <v>3258</v>
      </c>
      <c r="AA632" s="261" t="s">
        <v>3258</v>
      </c>
      <c r="AB632" s="261" t="s">
        <v>3258</v>
      </c>
      <c r="AC632" s="261" t="s">
        <v>3258</v>
      </c>
      <c r="AD632" s="261"/>
      <c r="AE632" s="245"/>
      <c r="AF632" s="261" t="s">
        <v>3258</v>
      </c>
      <c r="AG632" s="261" t="s">
        <v>3258</v>
      </c>
      <c r="AH632" s="261" t="s">
        <v>3258</v>
      </c>
      <c r="AI632" s="249"/>
    </row>
    <row r="633" spans="1:35" ht="15" customHeight="1" x14ac:dyDescent="0.3">
      <c r="A633" s="260">
        <v>522029</v>
      </c>
      <c r="B633" s="261" t="s">
        <v>870</v>
      </c>
      <c r="C633" s="261" t="s">
        <v>72</v>
      </c>
      <c r="D633" s="261" t="s">
        <v>416</v>
      </c>
      <c r="E633" s="261" t="s">
        <v>116</v>
      </c>
      <c r="F633" s="262">
        <v>35842</v>
      </c>
      <c r="G633" s="261" t="s">
        <v>136</v>
      </c>
      <c r="H633" s="261" t="s">
        <v>677</v>
      </c>
      <c r="I633" s="257" t="s">
        <v>553</v>
      </c>
      <c r="J633" s="261" t="s">
        <v>139</v>
      </c>
      <c r="K633" s="261"/>
      <c r="M633" s="261"/>
      <c r="N633" s="249" t="s">
        <v>3258</v>
      </c>
      <c r="O633" s="259" t="s">
        <v>3258</v>
      </c>
      <c r="P633" s="256">
        <v>0</v>
      </c>
      <c r="Q633" s="261" t="s">
        <v>3258</v>
      </c>
      <c r="R633" s="261" t="s">
        <v>3822</v>
      </c>
      <c r="S633" s="261" t="s">
        <v>3412</v>
      </c>
      <c r="T633" s="261" t="s">
        <v>2460</v>
      </c>
      <c r="U633" s="261" t="s">
        <v>2259</v>
      </c>
      <c r="V633" s="261" t="s">
        <v>3258</v>
      </c>
      <c r="W633" s="261" t="s">
        <v>3258</v>
      </c>
      <c r="X633" s="261" t="s">
        <v>3258</v>
      </c>
      <c r="Y633" s="261" t="s">
        <v>3258</v>
      </c>
      <c r="Z633" s="261" t="s">
        <v>3258</v>
      </c>
      <c r="AA633" s="261" t="s">
        <v>3258</v>
      </c>
      <c r="AB633" s="261" t="s">
        <v>3258</v>
      </c>
      <c r="AC633" s="261" t="s">
        <v>3258</v>
      </c>
      <c r="AD633" s="261"/>
      <c r="AE633" s="246"/>
      <c r="AF633" s="261" t="s">
        <v>3258</v>
      </c>
      <c r="AG633" s="261" t="s">
        <v>3258</v>
      </c>
      <c r="AH633" s="261" t="s">
        <v>3258</v>
      </c>
      <c r="AI633" s="249"/>
    </row>
    <row r="634" spans="1:35" ht="15" customHeight="1" x14ac:dyDescent="0.3">
      <c r="A634" s="260">
        <v>522038</v>
      </c>
      <c r="B634" s="261" t="s">
        <v>1863</v>
      </c>
      <c r="C634" s="261" t="s">
        <v>72</v>
      </c>
      <c r="D634" s="261" t="s">
        <v>1382</v>
      </c>
      <c r="E634" s="261" t="s">
        <v>116</v>
      </c>
      <c r="F634" s="262">
        <v>36227</v>
      </c>
      <c r="G634" s="261" t="s">
        <v>2381</v>
      </c>
      <c r="H634" s="261" t="s">
        <v>677</v>
      </c>
      <c r="I634" s="257" t="s">
        <v>553</v>
      </c>
      <c r="J634" s="261" t="s">
        <v>139</v>
      </c>
      <c r="K634" s="261"/>
      <c r="L634" s="258" t="s">
        <v>151</v>
      </c>
      <c r="M634" s="261"/>
      <c r="N634" s="249" t="s">
        <v>3258</v>
      </c>
      <c r="O634" s="259" t="s">
        <v>3258</v>
      </c>
      <c r="P634" s="256">
        <v>0</v>
      </c>
      <c r="Q634" s="261" t="s">
        <v>3258</v>
      </c>
      <c r="R634" s="261" t="s">
        <v>3823</v>
      </c>
      <c r="S634" s="261" t="s">
        <v>3412</v>
      </c>
      <c r="T634" s="261" t="s">
        <v>2938</v>
      </c>
      <c r="U634" s="261" t="s">
        <v>2360</v>
      </c>
      <c r="V634" s="261" t="s">
        <v>3258</v>
      </c>
      <c r="W634" s="261" t="s">
        <v>3258</v>
      </c>
      <c r="X634" s="261" t="s">
        <v>3258</v>
      </c>
      <c r="Y634" s="261" t="s">
        <v>3258</v>
      </c>
      <c r="Z634" s="261" t="s">
        <v>3258</v>
      </c>
      <c r="AA634" s="261" t="s">
        <v>3258</v>
      </c>
      <c r="AB634" s="261" t="s">
        <v>3258</v>
      </c>
      <c r="AC634" s="261" t="s">
        <v>3258</v>
      </c>
      <c r="AD634" s="261"/>
      <c r="AE634" s="245"/>
      <c r="AF634" s="261" t="s">
        <v>3258</v>
      </c>
      <c r="AG634" s="261" t="s">
        <v>3258</v>
      </c>
      <c r="AH634" s="261" t="s">
        <v>3258</v>
      </c>
      <c r="AI634" s="249"/>
    </row>
    <row r="635" spans="1:35" ht="15" customHeight="1" x14ac:dyDescent="0.3">
      <c r="A635" s="260">
        <v>522041</v>
      </c>
      <c r="B635" s="261" t="s">
        <v>1023</v>
      </c>
      <c r="C635" s="261" t="s">
        <v>1024</v>
      </c>
      <c r="D635" s="261" t="s">
        <v>1025</v>
      </c>
      <c r="E635" s="261" t="s">
        <v>116</v>
      </c>
      <c r="F635" s="262">
        <v>36316</v>
      </c>
      <c r="G635" s="261" t="s">
        <v>136</v>
      </c>
      <c r="H635" s="261" t="s">
        <v>677</v>
      </c>
      <c r="I635" s="257" t="s">
        <v>553</v>
      </c>
      <c r="J635" s="261" t="s">
        <v>137</v>
      </c>
      <c r="K635" s="260">
        <v>2017</v>
      </c>
      <c r="M635" s="261"/>
      <c r="N635" s="249" t="s">
        <v>3258</v>
      </c>
      <c r="O635" s="259" t="s">
        <v>3258</v>
      </c>
      <c r="P635" s="256">
        <v>0</v>
      </c>
      <c r="Q635" s="261" t="s">
        <v>3258</v>
      </c>
      <c r="R635" s="261" t="s">
        <v>4798</v>
      </c>
      <c r="S635" s="261" t="s">
        <v>4799</v>
      </c>
      <c r="T635" s="261" t="s">
        <v>2422</v>
      </c>
      <c r="U635" s="261" t="s">
        <v>2259</v>
      </c>
      <c r="V635" s="261" t="s">
        <v>3258</v>
      </c>
      <c r="W635" s="261" t="s">
        <v>3258</v>
      </c>
      <c r="X635" s="261" t="s">
        <v>3258</v>
      </c>
      <c r="Y635" s="261" t="s">
        <v>3258</v>
      </c>
      <c r="Z635" s="261" t="s">
        <v>3258</v>
      </c>
      <c r="AA635" s="261" t="s">
        <v>3258</v>
      </c>
      <c r="AB635" s="261" t="s">
        <v>3258</v>
      </c>
      <c r="AC635" s="261" t="s">
        <v>3258</v>
      </c>
      <c r="AD635" s="261"/>
      <c r="AE635" s="245"/>
      <c r="AF635" s="261" t="s">
        <v>3258</v>
      </c>
      <c r="AG635" s="261" t="s">
        <v>3258</v>
      </c>
      <c r="AH635" s="261" t="s">
        <v>3258</v>
      </c>
      <c r="AI635" s="249"/>
    </row>
    <row r="636" spans="1:35" ht="15" customHeight="1" x14ac:dyDescent="0.3">
      <c r="A636" s="260">
        <v>522057</v>
      </c>
      <c r="B636" s="261" t="s">
        <v>2193</v>
      </c>
      <c r="C636" s="261" t="s">
        <v>102</v>
      </c>
      <c r="D636" s="261" t="s">
        <v>457</v>
      </c>
      <c r="E636" s="261" t="s">
        <v>116</v>
      </c>
      <c r="F636" s="262">
        <v>33482</v>
      </c>
      <c r="G636" s="261" t="s">
        <v>136</v>
      </c>
      <c r="H636" s="261" t="s">
        <v>677</v>
      </c>
      <c r="I636" s="257" t="s">
        <v>553</v>
      </c>
      <c r="J636" s="261" t="s">
        <v>724</v>
      </c>
      <c r="K636" s="261"/>
      <c r="M636" s="261"/>
      <c r="N636" s="249" t="s">
        <v>3258</v>
      </c>
      <c r="O636" s="259" t="s">
        <v>3258</v>
      </c>
      <c r="P636" s="256">
        <v>0</v>
      </c>
      <c r="Q636" s="261" t="s">
        <v>3258</v>
      </c>
      <c r="R636" s="261" t="s">
        <v>4345</v>
      </c>
      <c r="S636" s="261" t="s">
        <v>3632</v>
      </c>
      <c r="T636" s="261" t="s">
        <v>2433</v>
      </c>
      <c r="U636" s="261" t="s">
        <v>2259</v>
      </c>
      <c r="V636" s="261" t="s">
        <v>3258</v>
      </c>
      <c r="W636" s="261" t="s">
        <v>3258</v>
      </c>
      <c r="X636" s="261" t="s">
        <v>3258</v>
      </c>
      <c r="Y636" s="261" t="s">
        <v>3258</v>
      </c>
      <c r="Z636" s="261" t="s">
        <v>3258</v>
      </c>
      <c r="AA636" s="261" t="s">
        <v>3258</v>
      </c>
      <c r="AB636" s="261" t="s">
        <v>3258</v>
      </c>
      <c r="AC636" s="261" t="s">
        <v>3258</v>
      </c>
      <c r="AD636" s="261"/>
      <c r="AE636" s="245"/>
      <c r="AF636" s="261" t="s">
        <v>3258</v>
      </c>
      <c r="AG636" s="261" t="s">
        <v>3258</v>
      </c>
      <c r="AH636" s="261" t="s">
        <v>3258</v>
      </c>
      <c r="AI636" s="249"/>
    </row>
    <row r="637" spans="1:35" ht="15" customHeight="1" x14ac:dyDescent="0.3">
      <c r="A637" s="260">
        <v>522072</v>
      </c>
      <c r="B637" s="261" t="s">
        <v>871</v>
      </c>
      <c r="C637" s="261" t="s">
        <v>231</v>
      </c>
      <c r="D637" s="261" t="s">
        <v>423</v>
      </c>
      <c r="E637" s="261" t="s">
        <v>116</v>
      </c>
      <c r="F637" s="262">
        <v>31880</v>
      </c>
      <c r="G637" s="261" t="s">
        <v>2302</v>
      </c>
      <c r="H637" s="261" t="s">
        <v>679</v>
      </c>
      <c r="I637" s="257" t="s">
        <v>553</v>
      </c>
      <c r="J637" s="261" t="s">
        <v>724</v>
      </c>
      <c r="K637" s="260">
        <v>2005</v>
      </c>
      <c r="L637" s="257" t="s">
        <v>138</v>
      </c>
      <c r="M637" s="249"/>
      <c r="N637" s="249" t="s">
        <v>3258</v>
      </c>
      <c r="O637" s="259" t="s">
        <v>3258</v>
      </c>
      <c r="P637" s="256">
        <v>0</v>
      </c>
      <c r="Q637" s="261" t="s">
        <v>3258</v>
      </c>
      <c r="R637" s="261" t="s">
        <v>4800</v>
      </c>
      <c r="S637" s="261" t="s">
        <v>3304</v>
      </c>
      <c r="T637" s="261" t="s">
        <v>2698</v>
      </c>
      <c r="U637" s="261" t="s">
        <v>4801</v>
      </c>
      <c r="V637" s="261" t="s">
        <v>3258</v>
      </c>
      <c r="W637" s="261" t="s">
        <v>3258</v>
      </c>
      <c r="X637" s="261" t="s">
        <v>3258</v>
      </c>
      <c r="Y637" s="261" t="s">
        <v>3258</v>
      </c>
      <c r="Z637" s="261" t="s">
        <v>3258</v>
      </c>
      <c r="AA637" s="261" t="s">
        <v>3258</v>
      </c>
      <c r="AB637" s="261" t="s">
        <v>3258</v>
      </c>
      <c r="AC637" s="261" t="s">
        <v>3258</v>
      </c>
      <c r="AD637" s="261"/>
      <c r="AE637" s="245"/>
      <c r="AF637" s="261" t="s">
        <v>3258</v>
      </c>
      <c r="AG637" s="261" t="s">
        <v>3258</v>
      </c>
      <c r="AH637" s="261" t="s">
        <v>3258</v>
      </c>
      <c r="AI637" s="249" t="s">
        <v>2253</v>
      </c>
    </row>
    <row r="638" spans="1:35" ht="15" customHeight="1" x14ac:dyDescent="0.3">
      <c r="A638" s="260">
        <v>522076</v>
      </c>
      <c r="B638" s="261" t="s">
        <v>1864</v>
      </c>
      <c r="C638" s="261" t="s">
        <v>76</v>
      </c>
      <c r="D638" s="261" t="s">
        <v>418</v>
      </c>
      <c r="E638" s="261" t="s">
        <v>116</v>
      </c>
      <c r="F638" s="262">
        <v>35330</v>
      </c>
      <c r="G638" s="261" t="s">
        <v>2407</v>
      </c>
      <c r="H638" s="261" t="s">
        <v>677</v>
      </c>
      <c r="I638" s="257" t="s">
        <v>553</v>
      </c>
      <c r="J638" s="261" t="s">
        <v>139</v>
      </c>
      <c r="K638" s="249"/>
      <c r="L638" s="257" t="s">
        <v>151</v>
      </c>
      <c r="M638" s="261"/>
      <c r="N638" s="249" t="s">
        <v>3258</v>
      </c>
      <c r="O638" s="259" t="s">
        <v>3258</v>
      </c>
      <c r="P638" s="256">
        <v>0</v>
      </c>
      <c r="Q638" s="261" t="s">
        <v>3258</v>
      </c>
      <c r="R638" s="261" t="s">
        <v>3824</v>
      </c>
      <c r="S638" s="261" t="s">
        <v>3825</v>
      </c>
      <c r="T638" s="261" t="s">
        <v>3031</v>
      </c>
      <c r="U638" s="261" t="s">
        <v>3032</v>
      </c>
      <c r="V638" s="261" t="s">
        <v>3258</v>
      </c>
      <c r="W638" s="261" t="s">
        <v>3258</v>
      </c>
      <c r="X638" s="261" t="s">
        <v>3258</v>
      </c>
      <c r="Y638" s="261" t="s">
        <v>3258</v>
      </c>
      <c r="Z638" s="261" t="s">
        <v>3258</v>
      </c>
      <c r="AA638" s="261" t="s">
        <v>3258</v>
      </c>
      <c r="AB638" s="261" t="s">
        <v>3258</v>
      </c>
      <c r="AC638" s="261" t="s">
        <v>3258</v>
      </c>
      <c r="AD638" s="261"/>
      <c r="AE638" s="245"/>
      <c r="AF638" s="261"/>
      <c r="AG638" s="261" t="s">
        <v>3258</v>
      </c>
      <c r="AH638" s="261" t="s">
        <v>3258</v>
      </c>
      <c r="AI638" s="249"/>
    </row>
    <row r="639" spans="1:35" ht="15" customHeight="1" x14ac:dyDescent="0.3">
      <c r="A639" s="260">
        <v>522077</v>
      </c>
      <c r="B639" s="261" t="s">
        <v>1481</v>
      </c>
      <c r="C639" s="261" t="s">
        <v>316</v>
      </c>
      <c r="D639" s="261" t="s">
        <v>443</v>
      </c>
      <c r="E639" s="261" t="s">
        <v>116</v>
      </c>
      <c r="F639" s="262">
        <v>32678</v>
      </c>
      <c r="G639" s="261" t="s">
        <v>2498</v>
      </c>
      <c r="H639" s="261" t="s">
        <v>677</v>
      </c>
      <c r="I639" s="257" t="s">
        <v>553</v>
      </c>
      <c r="J639" s="261" t="s">
        <v>139</v>
      </c>
      <c r="K639" s="261"/>
      <c r="M639" s="261"/>
      <c r="N639" s="249" t="s">
        <v>3258</v>
      </c>
      <c r="O639" s="259" t="s">
        <v>3258</v>
      </c>
      <c r="P639" s="256">
        <v>0</v>
      </c>
      <c r="Q639" s="261" t="s">
        <v>3258</v>
      </c>
      <c r="R639" s="261" t="s">
        <v>4802</v>
      </c>
      <c r="S639" s="261" t="s">
        <v>3438</v>
      </c>
      <c r="T639" s="261" t="s">
        <v>2336</v>
      </c>
      <c r="U639" s="261" t="s">
        <v>2259</v>
      </c>
      <c r="V639" s="261" t="s">
        <v>3258</v>
      </c>
      <c r="W639" s="261" t="s">
        <v>3258</v>
      </c>
      <c r="X639" s="261" t="s">
        <v>3258</v>
      </c>
      <c r="Y639" s="261" t="s">
        <v>3258</v>
      </c>
      <c r="Z639" s="261" t="s">
        <v>3258</v>
      </c>
      <c r="AA639" s="261" t="s">
        <v>3258</v>
      </c>
      <c r="AB639" s="261" t="s">
        <v>3258</v>
      </c>
      <c r="AC639" s="261" t="s">
        <v>3258</v>
      </c>
      <c r="AD639" s="261"/>
      <c r="AE639" s="245"/>
      <c r="AF639" s="261" t="s">
        <v>3258</v>
      </c>
      <c r="AG639" s="261" t="s">
        <v>3258</v>
      </c>
      <c r="AH639" s="261" t="s">
        <v>3258</v>
      </c>
      <c r="AI639" s="249"/>
    </row>
    <row r="640" spans="1:35" ht="15" customHeight="1" x14ac:dyDescent="0.3">
      <c r="A640" s="260">
        <v>522088</v>
      </c>
      <c r="B640" s="261" t="s">
        <v>5477</v>
      </c>
      <c r="C640" s="261" t="s">
        <v>66</v>
      </c>
      <c r="D640" s="261" t="s">
        <v>872</v>
      </c>
      <c r="E640" s="261" t="s">
        <v>116</v>
      </c>
      <c r="F640" s="262">
        <v>31509</v>
      </c>
      <c r="G640" s="261" t="s">
        <v>2263</v>
      </c>
      <c r="H640" s="261" t="s">
        <v>677</v>
      </c>
      <c r="I640" s="257" t="s">
        <v>554</v>
      </c>
      <c r="J640" s="261" t="s">
        <v>139</v>
      </c>
      <c r="K640" s="261"/>
      <c r="M640" s="261"/>
      <c r="N640" s="249" t="s">
        <v>3258</v>
      </c>
      <c r="O640" s="259" t="s">
        <v>3258</v>
      </c>
      <c r="P640" s="256">
        <v>0</v>
      </c>
      <c r="Q640" s="261" t="s">
        <v>3258</v>
      </c>
      <c r="R640" s="261" t="s">
        <v>5478</v>
      </c>
      <c r="S640" s="261" t="s">
        <v>3295</v>
      </c>
      <c r="T640" s="261" t="s">
        <v>5479</v>
      </c>
      <c r="U640" s="261" t="s">
        <v>2306</v>
      </c>
      <c r="V640" s="261" t="s">
        <v>3258</v>
      </c>
      <c r="W640" s="261" t="s">
        <v>3258</v>
      </c>
      <c r="X640" s="261" t="s">
        <v>3258</v>
      </c>
      <c r="Y640" s="261" t="s">
        <v>3258</v>
      </c>
      <c r="Z640" s="261" t="s">
        <v>3258</v>
      </c>
      <c r="AA640" s="261" t="s">
        <v>3258</v>
      </c>
      <c r="AB640" s="261" t="s">
        <v>3258</v>
      </c>
      <c r="AC640" s="261" t="s">
        <v>3258</v>
      </c>
      <c r="AD640" s="261"/>
      <c r="AE640" s="246"/>
      <c r="AF640" s="261" t="s">
        <v>3258</v>
      </c>
      <c r="AG640" s="261" t="s">
        <v>3258</v>
      </c>
      <c r="AH640" s="261" t="s">
        <v>3258</v>
      </c>
      <c r="AI640" s="249"/>
    </row>
    <row r="641" spans="1:35" ht="15" customHeight="1" x14ac:dyDescent="0.3">
      <c r="A641" s="260">
        <v>522090</v>
      </c>
      <c r="B641" s="261" t="s">
        <v>1238</v>
      </c>
      <c r="C641" s="261" t="s">
        <v>100</v>
      </c>
      <c r="D641" s="261" t="s">
        <v>599</v>
      </c>
      <c r="E641" s="261" t="s">
        <v>116</v>
      </c>
      <c r="F641" s="262">
        <v>30152</v>
      </c>
      <c r="G641" s="261" t="s">
        <v>2726</v>
      </c>
      <c r="H641" s="261" t="s">
        <v>677</v>
      </c>
      <c r="I641" s="257" t="s">
        <v>553</v>
      </c>
      <c r="J641" s="261" t="s">
        <v>139</v>
      </c>
      <c r="K641" s="260">
        <v>2000</v>
      </c>
      <c r="L641" s="257" t="s">
        <v>138</v>
      </c>
      <c r="M641" s="249"/>
      <c r="N641" s="249" t="s">
        <v>3258</v>
      </c>
      <c r="O641" s="259" t="s">
        <v>3258</v>
      </c>
      <c r="P641" s="256">
        <v>0</v>
      </c>
      <c r="Q641" s="249"/>
      <c r="R641" s="249"/>
      <c r="S641" s="249"/>
      <c r="T641" s="249"/>
      <c r="U641" s="249"/>
      <c r="V641" s="249"/>
      <c r="W641" s="249"/>
      <c r="X641" s="249"/>
      <c r="Y641" s="249"/>
      <c r="Z641" s="249"/>
      <c r="AA641" s="249"/>
      <c r="AB641" s="249"/>
      <c r="AC641" s="249"/>
      <c r="AD641" s="249"/>
      <c r="AE641" s="245"/>
      <c r="AF641" s="249"/>
      <c r="AG641" s="249"/>
      <c r="AH641" s="249"/>
      <c r="AI641" s="249" t="s">
        <v>2253</v>
      </c>
    </row>
    <row r="642" spans="1:35" ht="15" customHeight="1" x14ac:dyDescent="0.3">
      <c r="A642" s="260">
        <v>522094</v>
      </c>
      <c r="B642" s="261" t="s">
        <v>5480</v>
      </c>
      <c r="C642" s="261" t="s">
        <v>100</v>
      </c>
      <c r="D642" s="261" t="s">
        <v>531</v>
      </c>
      <c r="E642" s="261" t="s">
        <v>116</v>
      </c>
      <c r="F642" s="262">
        <v>31719</v>
      </c>
      <c r="G642" s="261" t="s">
        <v>2441</v>
      </c>
      <c r="H642" s="261" t="s">
        <v>677</v>
      </c>
      <c r="I642" s="257" t="s">
        <v>554</v>
      </c>
      <c r="J642" s="261" t="s">
        <v>139</v>
      </c>
      <c r="K642" s="261" t="s">
        <v>3258</v>
      </c>
      <c r="L642" s="257"/>
      <c r="M642" s="261"/>
      <c r="N642" s="249" t="s">
        <v>3258</v>
      </c>
      <c r="O642" s="259" t="s">
        <v>3258</v>
      </c>
      <c r="P642" s="256">
        <v>0</v>
      </c>
      <c r="Q642" s="261" t="s">
        <v>3258</v>
      </c>
      <c r="R642" s="261" t="s">
        <v>5481</v>
      </c>
      <c r="S642" s="261" t="s">
        <v>3389</v>
      </c>
      <c r="T642" s="261" t="s">
        <v>5482</v>
      </c>
      <c r="U642" s="261" t="s">
        <v>2360</v>
      </c>
      <c r="V642" s="261" t="s">
        <v>3258</v>
      </c>
      <c r="W642" s="261" t="s">
        <v>3258</v>
      </c>
      <c r="X642" s="261" t="s">
        <v>3258</v>
      </c>
      <c r="Y642" s="261" t="s">
        <v>3258</v>
      </c>
      <c r="Z642" s="261" t="s">
        <v>3258</v>
      </c>
      <c r="AA642" s="261" t="s">
        <v>3258</v>
      </c>
      <c r="AB642" s="261" t="s">
        <v>3258</v>
      </c>
      <c r="AC642" s="261" t="s">
        <v>3258</v>
      </c>
      <c r="AD642" s="261"/>
      <c r="AE642" s="246"/>
      <c r="AF642" s="261" t="s">
        <v>3258</v>
      </c>
      <c r="AG642" s="261" t="s">
        <v>3258</v>
      </c>
      <c r="AH642" s="261" t="s">
        <v>3258</v>
      </c>
      <c r="AI642" s="249"/>
    </row>
    <row r="643" spans="1:35" ht="15" customHeight="1" x14ac:dyDescent="0.3">
      <c r="A643" s="255">
        <v>522098</v>
      </c>
      <c r="B643" s="256" t="s">
        <v>1026</v>
      </c>
      <c r="C643" s="256" t="s">
        <v>66</v>
      </c>
      <c r="D643" s="256" t="s">
        <v>516</v>
      </c>
      <c r="E643" s="256" t="s">
        <v>116</v>
      </c>
      <c r="F643" s="256" t="s">
        <v>5080</v>
      </c>
      <c r="G643" s="256" t="s">
        <v>136</v>
      </c>
      <c r="H643" s="256" t="s">
        <v>677</v>
      </c>
      <c r="I643" s="257" t="s">
        <v>553</v>
      </c>
      <c r="J643" s="256" t="s">
        <v>724</v>
      </c>
      <c r="K643" s="256" t="s">
        <v>5081</v>
      </c>
      <c r="L643" s="258" t="s">
        <v>136</v>
      </c>
      <c r="M643" s="249"/>
      <c r="N643" s="249" t="s">
        <v>3258</v>
      </c>
      <c r="O643" s="259" t="s">
        <v>3258</v>
      </c>
      <c r="P643" s="256">
        <v>0</v>
      </c>
      <c r="Q643" s="256" t="s">
        <v>3258</v>
      </c>
      <c r="R643" s="256" t="s">
        <v>4803</v>
      </c>
      <c r="S643" s="256" t="s">
        <v>3702</v>
      </c>
      <c r="T643" s="256" t="s">
        <v>2472</v>
      </c>
      <c r="U643" s="256" t="s">
        <v>2259</v>
      </c>
      <c r="V643" s="256" t="s">
        <v>3258</v>
      </c>
      <c r="W643" s="256" t="s">
        <v>3258</v>
      </c>
      <c r="X643" s="256" t="s">
        <v>3258</v>
      </c>
      <c r="Y643" s="256" t="s">
        <v>3258</v>
      </c>
      <c r="Z643" s="256" t="s">
        <v>3258</v>
      </c>
      <c r="AA643" s="256" t="s">
        <v>3258</v>
      </c>
      <c r="AB643" s="256" t="s">
        <v>3258</v>
      </c>
      <c r="AC643" s="256" t="s">
        <v>3258</v>
      </c>
      <c r="AD643" s="256"/>
      <c r="AE643" s="245"/>
      <c r="AF643" s="256" t="s">
        <v>3258</v>
      </c>
      <c r="AG643" s="256" t="s">
        <v>3258</v>
      </c>
      <c r="AH643" s="256" t="s">
        <v>2253</v>
      </c>
      <c r="AI643" s="249" t="s">
        <v>2253</v>
      </c>
    </row>
    <row r="644" spans="1:35" ht="15" customHeight="1" x14ac:dyDescent="0.3">
      <c r="A644" s="260">
        <v>522103</v>
      </c>
      <c r="B644" s="261" t="s">
        <v>1865</v>
      </c>
      <c r="C644" s="261" t="s">
        <v>279</v>
      </c>
      <c r="D644" s="261" t="s">
        <v>1463</v>
      </c>
      <c r="E644" s="261" t="s">
        <v>116</v>
      </c>
      <c r="F644" s="262">
        <v>36548</v>
      </c>
      <c r="G644" s="261" t="s">
        <v>2453</v>
      </c>
      <c r="H644" s="261" t="s">
        <v>677</v>
      </c>
      <c r="I644" s="257" t="s">
        <v>553</v>
      </c>
      <c r="J644" s="261" t="s">
        <v>724</v>
      </c>
      <c r="K644" s="261"/>
      <c r="L644" s="258" t="s">
        <v>150</v>
      </c>
      <c r="M644" s="261"/>
      <c r="N644" s="249" t="s">
        <v>3258</v>
      </c>
      <c r="O644" s="259" t="s">
        <v>3258</v>
      </c>
      <c r="P644" s="256">
        <v>0</v>
      </c>
      <c r="Q644" s="261" t="s">
        <v>3258</v>
      </c>
      <c r="R644" s="261" t="s">
        <v>4431</v>
      </c>
      <c r="S644" s="261" t="s">
        <v>4432</v>
      </c>
      <c r="T644" s="261" t="s">
        <v>3033</v>
      </c>
      <c r="U644" s="261" t="s">
        <v>2270</v>
      </c>
      <c r="V644" s="261" t="s">
        <v>3258</v>
      </c>
      <c r="W644" s="261" t="s">
        <v>3258</v>
      </c>
      <c r="X644" s="261" t="s">
        <v>3258</v>
      </c>
      <c r="Y644" s="261" t="s">
        <v>3258</v>
      </c>
      <c r="Z644" s="261" t="s">
        <v>3258</v>
      </c>
      <c r="AA644" s="261" t="s">
        <v>3258</v>
      </c>
      <c r="AB644" s="261" t="s">
        <v>3258</v>
      </c>
      <c r="AC644" s="261" t="s">
        <v>3258</v>
      </c>
      <c r="AD644" s="261"/>
      <c r="AE644" s="245"/>
      <c r="AF644" s="261" t="s">
        <v>3258</v>
      </c>
      <c r="AG644" s="261" t="s">
        <v>3258</v>
      </c>
      <c r="AH644" s="261" t="s">
        <v>3258</v>
      </c>
      <c r="AI644" s="249"/>
    </row>
    <row r="645" spans="1:35" ht="15" customHeight="1" x14ac:dyDescent="0.3">
      <c r="A645" s="260">
        <v>522105</v>
      </c>
      <c r="B645" s="261" t="s">
        <v>2143</v>
      </c>
      <c r="C645" s="261" t="s">
        <v>66</v>
      </c>
      <c r="D645" s="261" t="s">
        <v>2144</v>
      </c>
      <c r="E645" s="261" t="s">
        <v>116</v>
      </c>
      <c r="F645" s="262">
        <v>35874</v>
      </c>
      <c r="G645" s="261" t="s">
        <v>2651</v>
      </c>
      <c r="H645" s="261" t="s">
        <v>677</v>
      </c>
      <c r="I645" s="257" t="s">
        <v>553</v>
      </c>
      <c r="J645" s="261" t="s">
        <v>137</v>
      </c>
      <c r="K645" s="261"/>
      <c r="L645" s="257" t="s">
        <v>151</v>
      </c>
      <c r="M645" s="261"/>
      <c r="N645" s="249" t="s">
        <v>3258</v>
      </c>
      <c r="O645" s="259" t="s">
        <v>3258</v>
      </c>
      <c r="P645" s="256">
        <v>0</v>
      </c>
      <c r="Q645" s="261" t="s">
        <v>3258</v>
      </c>
      <c r="R645" s="261" t="s">
        <v>4122</v>
      </c>
      <c r="S645" s="261" t="s">
        <v>3320</v>
      </c>
      <c r="T645" s="261" t="s">
        <v>2652</v>
      </c>
      <c r="U645" s="261" t="s">
        <v>2360</v>
      </c>
      <c r="V645" s="261" t="s">
        <v>3258</v>
      </c>
      <c r="W645" s="261" t="s">
        <v>3258</v>
      </c>
      <c r="X645" s="261" t="s">
        <v>3258</v>
      </c>
      <c r="Y645" s="261" t="s">
        <v>3258</v>
      </c>
      <c r="Z645" s="261" t="s">
        <v>3258</v>
      </c>
      <c r="AA645" s="261" t="s">
        <v>3258</v>
      </c>
      <c r="AB645" s="261" t="s">
        <v>3258</v>
      </c>
      <c r="AC645" s="261" t="s">
        <v>3258</v>
      </c>
      <c r="AD645" s="261"/>
      <c r="AE645" s="246"/>
      <c r="AF645" s="261" t="s">
        <v>3258</v>
      </c>
      <c r="AG645" s="261" t="s">
        <v>3258</v>
      </c>
      <c r="AH645" s="261" t="s">
        <v>3258</v>
      </c>
      <c r="AI645" s="249"/>
    </row>
    <row r="646" spans="1:35" ht="15" customHeight="1" x14ac:dyDescent="0.3">
      <c r="A646" s="260">
        <v>522106</v>
      </c>
      <c r="B646" s="261" t="s">
        <v>1711</v>
      </c>
      <c r="C646" s="261" t="s">
        <v>369</v>
      </c>
      <c r="D646" s="261" t="s">
        <v>351</v>
      </c>
      <c r="E646" s="261" t="s">
        <v>116</v>
      </c>
      <c r="F646" s="262">
        <v>34785</v>
      </c>
      <c r="G646" s="261" t="s">
        <v>2317</v>
      </c>
      <c r="H646" s="261" t="s">
        <v>677</v>
      </c>
      <c r="I646" s="257" t="s">
        <v>553</v>
      </c>
      <c r="J646" s="261" t="s">
        <v>724</v>
      </c>
      <c r="K646" s="260">
        <v>2015</v>
      </c>
      <c r="M646" s="261"/>
      <c r="N646" s="249" t="s">
        <v>3258</v>
      </c>
      <c r="O646" s="259" t="s">
        <v>3258</v>
      </c>
      <c r="P646" s="256">
        <v>0</v>
      </c>
      <c r="Q646" s="261" t="s">
        <v>3258</v>
      </c>
      <c r="R646" s="261" t="s">
        <v>4804</v>
      </c>
      <c r="S646" s="261" t="s">
        <v>4805</v>
      </c>
      <c r="T646" s="261" t="s">
        <v>2550</v>
      </c>
      <c r="U646" s="261" t="s">
        <v>2360</v>
      </c>
      <c r="V646" s="261" t="s">
        <v>3258</v>
      </c>
      <c r="W646" s="261" t="s">
        <v>3258</v>
      </c>
      <c r="X646" s="261" t="s">
        <v>3258</v>
      </c>
      <c r="Y646" s="261" t="s">
        <v>3258</v>
      </c>
      <c r="Z646" s="261" t="s">
        <v>3258</v>
      </c>
      <c r="AA646" s="261" t="s">
        <v>3258</v>
      </c>
      <c r="AB646" s="261" t="s">
        <v>3258</v>
      </c>
      <c r="AC646" s="261" t="s">
        <v>3258</v>
      </c>
      <c r="AD646" s="261"/>
      <c r="AE646" s="245"/>
      <c r="AF646" s="261" t="s">
        <v>3258</v>
      </c>
      <c r="AG646" s="261" t="s">
        <v>3258</v>
      </c>
      <c r="AH646" s="261" t="s">
        <v>3258</v>
      </c>
      <c r="AI646" s="249"/>
    </row>
    <row r="647" spans="1:35" ht="15" customHeight="1" x14ac:dyDescent="0.3">
      <c r="A647" s="260">
        <v>522112</v>
      </c>
      <c r="B647" s="261" t="s">
        <v>1866</v>
      </c>
      <c r="C647" s="261" t="s">
        <v>82</v>
      </c>
      <c r="D647" s="261" t="s">
        <v>444</v>
      </c>
      <c r="E647" s="261" t="s">
        <v>116</v>
      </c>
      <c r="F647" s="262">
        <v>34837</v>
      </c>
      <c r="G647" s="261" t="s">
        <v>136</v>
      </c>
      <c r="H647" s="261" t="s">
        <v>677</v>
      </c>
      <c r="I647" s="257" t="s">
        <v>553</v>
      </c>
      <c r="J647" s="261" t="s">
        <v>139</v>
      </c>
      <c r="K647" s="261"/>
      <c r="M647" s="261"/>
      <c r="N647" s="249">
        <v>2167</v>
      </c>
      <c r="O647" s="259">
        <v>45511</v>
      </c>
      <c r="P647" s="256">
        <v>45000</v>
      </c>
      <c r="Q647" s="261" t="s">
        <v>3258</v>
      </c>
      <c r="R647" s="261" t="s">
        <v>3826</v>
      </c>
      <c r="S647" s="261" t="s">
        <v>3507</v>
      </c>
      <c r="T647" s="261" t="s">
        <v>2286</v>
      </c>
      <c r="U647" s="261" t="s">
        <v>2259</v>
      </c>
      <c r="V647" s="261" t="s">
        <v>3258</v>
      </c>
      <c r="W647" s="261" t="s">
        <v>3258</v>
      </c>
      <c r="X647" s="261" t="s">
        <v>3258</v>
      </c>
      <c r="Y647" s="261" t="s">
        <v>3258</v>
      </c>
      <c r="Z647" s="261" t="s">
        <v>3258</v>
      </c>
      <c r="AA647" s="261" t="s">
        <v>3258</v>
      </c>
      <c r="AB647" s="261" t="s">
        <v>3258</v>
      </c>
      <c r="AC647" s="261" t="s">
        <v>3258</v>
      </c>
      <c r="AD647" s="261"/>
      <c r="AE647" s="245"/>
      <c r="AF647" s="261" t="s">
        <v>3258</v>
      </c>
      <c r="AG647" s="261" t="s">
        <v>3258</v>
      </c>
      <c r="AH647" s="261" t="s">
        <v>3258</v>
      </c>
      <c r="AI647" s="249"/>
    </row>
    <row r="648" spans="1:35" ht="15" customHeight="1" x14ac:dyDescent="0.3">
      <c r="A648" s="260">
        <v>522119</v>
      </c>
      <c r="B648" s="261" t="s">
        <v>1027</v>
      </c>
      <c r="C648" s="261" t="s">
        <v>64</v>
      </c>
      <c r="D648" s="261" t="s">
        <v>1028</v>
      </c>
      <c r="E648" s="261" t="s">
        <v>116</v>
      </c>
      <c r="F648" s="262">
        <v>34181</v>
      </c>
      <c r="G648" s="261" t="s">
        <v>136</v>
      </c>
      <c r="H648" s="261" t="s">
        <v>679</v>
      </c>
      <c r="I648" s="257" t="s">
        <v>553</v>
      </c>
      <c r="J648" s="261" t="s">
        <v>724</v>
      </c>
      <c r="K648" s="260">
        <v>2011</v>
      </c>
      <c r="L648" s="257" t="s">
        <v>151</v>
      </c>
      <c r="M648" s="249"/>
      <c r="N648" s="249" t="s">
        <v>3258</v>
      </c>
      <c r="O648" s="259" t="s">
        <v>3258</v>
      </c>
      <c r="P648" s="256">
        <v>0</v>
      </c>
      <c r="Q648" s="261" t="s">
        <v>3258</v>
      </c>
      <c r="R648" s="261" t="s">
        <v>4433</v>
      </c>
      <c r="S648" s="261" t="s">
        <v>3631</v>
      </c>
      <c r="T648" s="261" t="s">
        <v>3034</v>
      </c>
      <c r="U648" s="261" t="s">
        <v>2259</v>
      </c>
      <c r="V648" s="261" t="s">
        <v>3258</v>
      </c>
      <c r="W648" s="261" t="s">
        <v>3258</v>
      </c>
      <c r="X648" s="261" t="s">
        <v>3258</v>
      </c>
      <c r="Y648" s="261" t="s">
        <v>3258</v>
      </c>
      <c r="Z648" s="261" t="s">
        <v>3258</v>
      </c>
      <c r="AA648" s="261" t="s">
        <v>3258</v>
      </c>
      <c r="AB648" s="261" t="s">
        <v>3258</v>
      </c>
      <c r="AC648" s="261" t="s">
        <v>3258</v>
      </c>
      <c r="AD648" s="261"/>
      <c r="AE648" s="245"/>
      <c r="AF648" s="261" t="s">
        <v>3258</v>
      </c>
      <c r="AG648" s="261" t="s">
        <v>3258</v>
      </c>
      <c r="AH648" s="261" t="s">
        <v>3258</v>
      </c>
      <c r="AI648" s="249"/>
    </row>
    <row r="649" spans="1:35" ht="15" customHeight="1" x14ac:dyDescent="0.3">
      <c r="A649" s="255">
        <v>522122</v>
      </c>
      <c r="B649" s="256" t="s">
        <v>1239</v>
      </c>
      <c r="C649" s="256" t="s">
        <v>94</v>
      </c>
      <c r="D649" s="256" t="s">
        <v>460</v>
      </c>
      <c r="E649" s="256" t="s">
        <v>116</v>
      </c>
      <c r="F649" s="256" t="s">
        <v>5131</v>
      </c>
      <c r="G649" s="256" t="s">
        <v>136</v>
      </c>
      <c r="H649" s="256" t="s">
        <v>677</v>
      </c>
      <c r="I649" s="257" t="s">
        <v>553</v>
      </c>
      <c r="J649" s="256" t="s">
        <v>724</v>
      </c>
      <c r="K649" s="256" t="s">
        <v>5057</v>
      </c>
      <c r="L649" s="258" t="s">
        <v>136</v>
      </c>
      <c r="M649" s="249"/>
      <c r="N649" s="249" t="s">
        <v>3258</v>
      </c>
      <c r="O649" s="259" t="s">
        <v>3258</v>
      </c>
      <c r="P649" s="256">
        <v>0</v>
      </c>
      <c r="Q649" s="256" t="s">
        <v>3258</v>
      </c>
      <c r="R649" s="256" t="s">
        <v>4806</v>
      </c>
      <c r="S649" s="256" t="s">
        <v>3836</v>
      </c>
      <c r="T649" s="256" t="s">
        <v>3024</v>
      </c>
      <c r="U649" s="256" t="s">
        <v>2266</v>
      </c>
      <c r="V649" s="256" t="s">
        <v>3258</v>
      </c>
      <c r="W649" s="256" t="s">
        <v>3258</v>
      </c>
      <c r="X649" s="256" t="s">
        <v>3258</v>
      </c>
      <c r="Y649" s="256" t="s">
        <v>3258</v>
      </c>
      <c r="Z649" s="256" t="s">
        <v>3258</v>
      </c>
      <c r="AA649" s="256" t="s">
        <v>3258</v>
      </c>
      <c r="AB649" s="256" t="s">
        <v>2253</v>
      </c>
      <c r="AC649" s="256" t="s">
        <v>3258</v>
      </c>
      <c r="AD649" s="256"/>
      <c r="AE649" s="245"/>
      <c r="AF649" s="256" t="s">
        <v>3258</v>
      </c>
      <c r="AG649" s="256" t="s">
        <v>2253</v>
      </c>
      <c r="AH649" s="256" t="s">
        <v>2253</v>
      </c>
      <c r="AI649" s="249" t="s">
        <v>2253</v>
      </c>
    </row>
    <row r="650" spans="1:35" ht="15" customHeight="1" x14ac:dyDescent="0.3">
      <c r="A650" s="260">
        <v>522129</v>
      </c>
      <c r="B650" s="261" t="s">
        <v>2194</v>
      </c>
      <c r="C650" s="261" t="s">
        <v>66</v>
      </c>
      <c r="D650" s="261" t="s">
        <v>439</v>
      </c>
      <c r="E650" s="261" t="s">
        <v>116</v>
      </c>
      <c r="F650" s="262">
        <v>28264</v>
      </c>
      <c r="G650" s="261" t="s">
        <v>136</v>
      </c>
      <c r="H650" s="261" t="s">
        <v>677</v>
      </c>
      <c r="I650" s="257" t="s">
        <v>553</v>
      </c>
      <c r="J650" s="261" t="s">
        <v>724</v>
      </c>
      <c r="K650" s="261"/>
      <c r="M650" s="261"/>
      <c r="N650" s="249" t="s">
        <v>3258</v>
      </c>
      <c r="O650" s="259" t="s">
        <v>3258</v>
      </c>
      <c r="P650" s="256">
        <v>0</v>
      </c>
      <c r="Q650" s="261" t="s">
        <v>3258</v>
      </c>
      <c r="R650" s="261" t="s">
        <v>4346</v>
      </c>
      <c r="S650" s="261" t="s">
        <v>3302</v>
      </c>
      <c r="T650" s="261" t="s">
        <v>2341</v>
      </c>
      <c r="U650" s="261" t="s">
        <v>2306</v>
      </c>
      <c r="V650" s="261" t="s">
        <v>3258</v>
      </c>
      <c r="W650" s="261" t="s">
        <v>3258</v>
      </c>
      <c r="X650" s="261" t="s">
        <v>3258</v>
      </c>
      <c r="Y650" s="261" t="s">
        <v>3258</v>
      </c>
      <c r="Z650" s="261" t="s">
        <v>3258</v>
      </c>
      <c r="AA650" s="261" t="s">
        <v>3258</v>
      </c>
      <c r="AB650" s="261" t="s">
        <v>3258</v>
      </c>
      <c r="AC650" s="261" t="s">
        <v>3258</v>
      </c>
      <c r="AD650" s="261"/>
      <c r="AE650" s="246"/>
      <c r="AF650" s="261" t="s">
        <v>3258</v>
      </c>
      <c r="AG650" s="261" t="s">
        <v>3258</v>
      </c>
      <c r="AH650" s="261" t="s">
        <v>3258</v>
      </c>
      <c r="AI650" s="249"/>
    </row>
    <row r="651" spans="1:35" ht="15" customHeight="1" x14ac:dyDescent="0.3">
      <c r="A651" s="260">
        <v>522130</v>
      </c>
      <c r="B651" s="261" t="s">
        <v>1867</v>
      </c>
      <c r="C651" s="261" t="s">
        <v>1632</v>
      </c>
      <c r="D651" s="261" t="s">
        <v>355</v>
      </c>
      <c r="E651" s="261" t="s">
        <v>116</v>
      </c>
      <c r="F651" s="262">
        <v>31425</v>
      </c>
      <c r="G651" s="261" t="s">
        <v>2715</v>
      </c>
      <c r="H651" s="261" t="s">
        <v>677</v>
      </c>
      <c r="I651" s="257" t="s">
        <v>553</v>
      </c>
      <c r="J651" s="261" t="s">
        <v>724</v>
      </c>
      <c r="K651" s="261"/>
      <c r="L651" s="258"/>
      <c r="M651" s="261"/>
      <c r="N651" s="249" t="s">
        <v>3258</v>
      </c>
      <c r="O651" s="259" t="s">
        <v>3258</v>
      </c>
      <c r="P651" s="256">
        <v>0</v>
      </c>
      <c r="Q651" s="261" t="s">
        <v>3258</v>
      </c>
      <c r="R651" s="261" t="s">
        <v>4434</v>
      </c>
      <c r="S651" s="261" t="s">
        <v>3401</v>
      </c>
      <c r="T651" s="261" t="s">
        <v>3035</v>
      </c>
      <c r="U651" s="261" t="s">
        <v>2360</v>
      </c>
      <c r="V651" s="261" t="s">
        <v>3258</v>
      </c>
      <c r="W651" s="261" t="s">
        <v>3258</v>
      </c>
      <c r="X651" s="261" t="s">
        <v>3258</v>
      </c>
      <c r="Y651" s="261" t="s">
        <v>3258</v>
      </c>
      <c r="Z651" s="261" t="s">
        <v>3258</v>
      </c>
      <c r="AA651" s="261" t="s">
        <v>3258</v>
      </c>
      <c r="AB651" s="261" t="s">
        <v>3258</v>
      </c>
      <c r="AC651" s="261" t="s">
        <v>3258</v>
      </c>
      <c r="AD651" s="261"/>
      <c r="AE651" s="245"/>
      <c r="AF651" s="261" t="s">
        <v>3258</v>
      </c>
      <c r="AG651" s="261" t="s">
        <v>3258</v>
      </c>
      <c r="AH651" s="261" t="s">
        <v>3258</v>
      </c>
      <c r="AI651" s="249"/>
    </row>
    <row r="652" spans="1:35" ht="15" customHeight="1" x14ac:dyDescent="0.3">
      <c r="A652" s="260">
        <v>522135</v>
      </c>
      <c r="B652" s="261" t="s">
        <v>1868</v>
      </c>
      <c r="C652" s="261" t="s">
        <v>66</v>
      </c>
      <c r="D652" s="261" t="s">
        <v>455</v>
      </c>
      <c r="E652" s="261" t="s">
        <v>116</v>
      </c>
      <c r="F652" s="262">
        <v>34708</v>
      </c>
      <c r="G652" s="261" t="s">
        <v>2347</v>
      </c>
      <c r="H652" s="261" t="s">
        <v>677</v>
      </c>
      <c r="I652" s="257" t="s">
        <v>553</v>
      </c>
      <c r="J652" s="261" t="s">
        <v>139</v>
      </c>
      <c r="K652" s="260">
        <v>2013</v>
      </c>
      <c r="M652" s="261"/>
      <c r="N652" s="249" t="s">
        <v>3258</v>
      </c>
      <c r="O652" s="259" t="s">
        <v>3258</v>
      </c>
      <c r="P652" s="256">
        <v>0</v>
      </c>
      <c r="Q652" s="261" t="s">
        <v>3258</v>
      </c>
      <c r="R652" s="261" t="s">
        <v>3827</v>
      </c>
      <c r="S652" s="261" t="s">
        <v>3828</v>
      </c>
      <c r="T652" s="261" t="s">
        <v>3036</v>
      </c>
      <c r="U652" s="261" t="s">
        <v>2306</v>
      </c>
      <c r="V652" s="261" t="s">
        <v>3258</v>
      </c>
      <c r="W652" s="261" t="s">
        <v>3258</v>
      </c>
      <c r="X652" s="261" t="s">
        <v>3258</v>
      </c>
      <c r="Y652" s="261" t="s">
        <v>3258</v>
      </c>
      <c r="Z652" s="261" t="s">
        <v>3258</v>
      </c>
      <c r="AA652" s="261" t="s">
        <v>3258</v>
      </c>
      <c r="AB652" s="261" t="s">
        <v>3258</v>
      </c>
      <c r="AC652" s="261" t="s">
        <v>3258</v>
      </c>
      <c r="AD652" s="261"/>
      <c r="AE652" s="245"/>
      <c r="AF652" s="261" t="s">
        <v>3258</v>
      </c>
      <c r="AG652" s="261" t="s">
        <v>3258</v>
      </c>
      <c r="AH652" s="261" t="s">
        <v>3258</v>
      </c>
      <c r="AI652" s="249"/>
    </row>
    <row r="653" spans="1:35" ht="15" customHeight="1" x14ac:dyDescent="0.3">
      <c r="A653" s="260">
        <v>522144</v>
      </c>
      <c r="B653" s="261" t="s">
        <v>1240</v>
      </c>
      <c r="C653" s="261" t="s">
        <v>105</v>
      </c>
      <c r="D653" s="261" t="s">
        <v>351</v>
      </c>
      <c r="E653" s="261" t="s">
        <v>116</v>
      </c>
      <c r="F653" s="262">
        <v>34851</v>
      </c>
      <c r="G653" s="261" t="s">
        <v>2317</v>
      </c>
      <c r="H653" s="261" t="s">
        <v>677</v>
      </c>
      <c r="I653" s="257" t="s">
        <v>553</v>
      </c>
      <c r="J653" s="261" t="s">
        <v>137</v>
      </c>
      <c r="K653" s="260">
        <v>2013</v>
      </c>
      <c r="M653" s="261"/>
      <c r="N653" s="249" t="s">
        <v>3258</v>
      </c>
      <c r="O653" s="259" t="s">
        <v>3258</v>
      </c>
      <c r="P653" s="256">
        <v>0</v>
      </c>
      <c r="Q653" s="261" t="s">
        <v>3258</v>
      </c>
      <c r="R653" s="261" t="s">
        <v>4203</v>
      </c>
      <c r="S653" s="261" t="s">
        <v>3519</v>
      </c>
      <c r="T653" s="261" t="s">
        <v>2550</v>
      </c>
      <c r="U653" s="261" t="s">
        <v>2259</v>
      </c>
      <c r="V653" s="261" t="s">
        <v>3258</v>
      </c>
      <c r="W653" s="261" t="s">
        <v>3258</v>
      </c>
      <c r="X653" s="261" t="s">
        <v>3258</v>
      </c>
      <c r="Y653" s="261" t="s">
        <v>3258</v>
      </c>
      <c r="Z653" s="261" t="s">
        <v>3258</v>
      </c>
      <c r="AA653" s="261" t="s">
        <v>3258</v>
      </c>
      <c r="AB653" s="261" t="s">
        <v>3258</v>
      </c>
      <c r="AC653" s="261" t="s">
        <v>5212</v>
      </c>
      <c r="AD653" s="261"/>
      <c r="AE653" s="245"/>
      <c r="AF653" s="261" t="s">
        <v>3258</v>
      </c>
      <c r="AG653" s="261" t="s">
        <v>3258</v>
      </c>
      <c r="AH653" s="261" t="s">
        <v>3258</v>
      </c>
      <c r="AI653" s="249"/>
    </row>
    <row r="654" spans="1:35" ht="15" customHeight="1" x14ac:dyDescent="0.3">
      <c r="A654" s="255">
        <v>522154</v>
      </c>
      <c r="B654" s="256" t="s">
        <v>2120</v>
      </c>
      <c r="C654" s="256" t="s">
        <v>83</v>
      </c>
      <c r="D654" s="256" t="s">
        <v>644</v>
      </c>
      <c r="E654" s="256" t="s">
        <v>3258</v>
      </c>
      <c r="F654" s="256" t="s">
        <v>3258</v>
      </c>
      <c r="G654" s="256" t="s">
        <v>3258</v>
      </c>
      <c r="H654" s="256"/>
      <c r="I654" s="257" t="s">
        <v>553</v>
      </c>
      <c r="J654" s="249"/>
      <c r="K654" s="256" t="s">
        <v>3258</v>
      </c>
      <c r="L654" s="258" t="s">
        <v>3258</v>
      </c>
      <c r="M654" s="256" t="s">
        <v>3258</v>
      </c>
      <c r="N654" s="249" t="s">
        <v>3258</v>
      </c>
      <c r="O654" s="259" t="s">
        <v>3258</v>
      </c>
      <c r="P654" s="256">
        <v>0</v>
      </c>
      <c r="Q654" s="256" t="s">
        <v>3258</v>
      </c>
      <c r="R654" s="256" t="s">
        <v>3258</v>
      </c>
      <c r="S654" s="256" t="s">
        <v>3258</v>
      </c>
      <c r="T654" s="256" t="s">
        <v>3258</v>
      </c>
      <c r="U654" s="256" t="s">
        <v>3258</v>
      </c>
      <c r="V654" s="256" t="s">
        <v>3258</v>
      </c>
      <c r="W654" s="256" t="s">
        <v>3258</v>
      </c>
      <c r="X654" s="256" t="s">
        <v>3258</v>
      </c>
      <c r="Y654" s="256" t="s">
        <v>3258</v>
      </c>
      <c r="Z654" s="256" t="s">
        <v>3258</v>
      </c>
      <c r="AA654" s="256" t="s">
        <v>3258</v>
      </c>
      <c r="AB654" s="256" t="s">
        <v>2253</v>
      </c>
      <c r="AC654" s="256" t="s">
        <v>3258</v>
      </c>
      <c r="AD654" s="256"/>
      <c r="AE654" s="245"/>
      <c r="AF654" s="256"/>
      <c r="AG654" s="256" t="s">
        <v>3258</v>
      </c>
      <c r="AH654" s="256" t="s">
        <v>2253</v>
      </c>
      <c r="AI654" s="249" t="s">
        <v>2253</v>
      </c>
    </row>
    <row r="655" spans="1:35" ht="15" customHeight="1" x14ac:dyDescent="0.3">
      <c r="A655" s="260">
        <v>522157</v>
      </c>
      <c r="B655" s="261" t="s">
        <v>5483</v>
      </c>
      <c r="C655" s="261" t="s">
        <v>66</v>
      </c>
      <c r="D655" s="261" t="s">
        <v>356</v>
      </c>
      <c r="E655" s="261" t="s">
        <v>116</v>
      </c>
      <c r="F655" s="262">
        <v>34074</v>
      </c>
      <c r="G655" s="261" t="s">
        <v>5484</v>
      </c>
      <c r="H655" s="261" t="s">
        <v>677</v>
      </c>
      <c r="I655" s="257" t="s">
        <v>554</v>
      </c>
      <c r="J655" s="261" t="s">
        <v>724</v>
      </c>
      <c r="K655" s="261"/>
      <c r="L655" s="257" t="s">
        <v>2655</v>
      </c>
      <c r="M655" s="261"/>
      <c r="N655" s="249" t="s">
        <v>3258</v>
      </c>
      <c r="O655" s="259" t="s">
        <v>3258</v>
      </c>
      <c r="P655" s="256">
        <v>0</v>
      </c>
      <c r="Q655" s="261" t="s">
        <v>3258</v>
      </c>
      <c r="R655" s="261" t="s">
        <v>5485</v>
      </c>
      <c r="S655" s="261" t="s">
        <v>3313</v>
      </c>
      <c r="T655" s="261" t="s">
        <v>2385</v>
      </c>
      <c r="U655" s="261" t="s">
        <v>5486</v>
      </c>
      <c r="V655" s="261" t="s">
        <v>3258</v>
      </c>
      <c r="W655" s="261" t="s">
        <v>3258</v>
      </c>
      <c r="X655" s="261" t="s">
        <v>3258</v>
      </c>
      <c r="Y655" s="261" t="s">
        <v>3258</v>
      </c>
      <c r="Z655" s="261" t="s">
        <v>3258</v>
      </c>
      <c r="AA655" s="261" t="s">
        <v>3258</v>
      </c>
      <c r="AB655" s="261" t="s">
        <v>3258</v>
      </c>
      <c r="AC655" s="261" t="s">
        <v>3258</v>
      </c>
      <c r="AD655" s="261"/>
      <c r="AE655" s="245"/>
      <c r="AF655" s="261" t="s">
        <v>3258</v>
      </c>
      <c r="AG655" s="261" t="s">
        <v>3258</v>
      </c>
      <c r="AH655" s="261" t="s">
        <v>3258</v>
      </c>
      <c r="AI655" s="249"/>
    </row>
    <row r="656" spans="1:35" ht="15" customHeight="1" x14ac:dyDescent="0.3">
      <c r="A656" s="255">
        <v>522163</v>
      </c>
      <c r="B656" s="256" t="s">
        <v>4513</v>
      </c>
      <c r="C656" s="256" t="s">
        <v>653</v>
      </c>
      <c r="D656" s="256" t="s">
        <v>502</v>
      </c>
      <c r="E656" s="256" t="s">
        <v>3258</v>
      </c>
      <c r="F656" s="256" t="s">
        <v>3258</v>
      </c>
      <c r="G656" s="256" t="s">
        <v>3258</v>
      </c>
      <c r="H656" s="256"/>
      <c r="I656" s="257" t="s">
        <v>553</v>
      </c>
      <c r="J656" s="249"/>
      <c r="K656" s="256" t="s">
        <v>3258</v>
      </c>
      <c r="L656" s="258" t="s">
        <v>3258</v>
      </c>
      <c r="M656" s="256" t="s">
        <v>3258</v>
      </c>
      <c r="N656" s="249" t="s">
        <v>3258</v>
      </c>
      <c r="O656" s="259" t="s">
        <v>3258</v>
      </c>
      <c r="P656" s="256">
        <v>0</v>
      </c>
      <c r="Q656" s="256" t="s">
        <v>3258</v>
      </c>
      <c r="R656" s="256" t="s">
        <v>3258</v>
      </c>
      <c r="S656" s="256" t="s">
        <v>3258</v>
      </c>
      <c r="T656" s="256" t="s">
        <v>3258</v>
      </c>
      <c r="U656" s="256" t="s">
        <v>3258</v>
      </c>
      <c r="V656" s="256" t="s">
        <v>3258</v>
      </c>
      <c r="W656" s="256" t="s">
        <v>3258</v>
      </c>
      <c r="X656" s="256" t="s">
        <v>3258</v>
      </c>
      <c r="Y656" s="256" t="s">
        <v>3258</v>
      </c>
      <c r="Z656" s="256" t="s">
        <v>3258</v>
      </c>
      <c r="AA656" s="256" t="s">
        <v>3258</v>
      </c>
      <c r="AB656" s="256" t="s">
        <v>3258</v>
      </c>
      <c r="AC656" s="256" t="s">
        <v>3258</v>
      </c>
      <c r="AD656" s="256"/>
      <c r="AE656" s="245"/>
      <c r="AF656" s="256"/>
      <c r="AG656" s="256" t="s">
        <v>3258</v>
      </c>
      <c r="AH656" s="256" t="s">
        <v>2253</v>
      </c>
      <c r="AI656" s="249"/>
    </row>
    <row r="657" spans="1:35" ht="15" customHeight="1" x14ac:dyDescent="0.3">
      <c r="A657" s="260">
        <v>522177</v>
      </c>
      <c r="B657" s="261" t="s">
        <v>873</v>
      </c>
      <c r="C657" s="261" t="s">
        <v>88</v>
      </c>
      <c r="D657" s="261" t="s">
        <v>599</v>
      </c>
      <c r="E657" s="261" t="s">
        <v>116</v>
      </c>
      <c r="F657" s="262">
        <v>35167</v>
      </c>
      <c r="G657" s="261" t="s">
        <v>136</v>
      </c>
      <c r="H657" s="261" t="s">
        <v>677</v>
      </c>
      <c r="I657" s="257" t="s">
        <v>553</v>
      </c>
      <c r="J657" s="261" t="s">
        <v>137</v>
      </c>
      <c r="K657" s="261" t="s">
        <v>3258</v>
      </c>
      <c r="L657" s="257"/>
      <c r="M657" s="261"/>
      <c r="N657" s="249" t="s">
        <v>3258</v>
      </c>
      <c r="O657" s="259" t="s">
        <v>3258</v>
      </c>
      <c r="P657" s="256">
        <v>0</v>
      </c>
      <c r="Q657" s="261" t="s">
        <v>3258</v>
      </c>
      <c r="R657" s="261" t="s">
        <v>2495</v>
      </c>
      <c r="S657" s="261" t="s">
        <v>4807</v>
      </c>
      <c r="T657" s="261" t="s">
        <v>3052</v>
      </c>
      <c r="U657" s="261" t="s">
        <v>2259</v>
      </c>
      <c r="V657" s="261" t="s">
        <v>3258</v>
      </c>
      <c r="W657" s="261" t="s">
        <v>3258</v>
      </c>
      <c r="X657" s="261" t="s">
        <v>3258</v>
      </c>
      <c r="Y657" s="261" t="s">
        <v>3258</v>
      </c>
      <c r="Z657" s="261" t="s">
        <v>3258</v>
      </c>
      <c r="AA657" s="261" t="s">
        <v>3258</v>
      </c>
      <c r="AB657" s="261" t="s">
        <v>3258</v>
      </c>
      <c r="AC657" s="261" t="s">
        <v>3258</v>
      </c>
      <c r="AD657" s="261"/>
      <c r="AE657" s="245"/>
      <c r="AF657" s="261" t="s">
        <v>3258</v>
      </c>
      <c r="AG657" s="261" t="s">
        <v>3258</v>
      </c>
      <c r="AH657" s="261" t="s">
        <v>3258</v>
      </c>
      <c r="AI657" s="249"/>
    </row>
    <row r="658" spans="1:35" ht="15" customHeight="1" x14ac:dyDescent="0.3">
      <c r="A658" s="260">
        <v>522178</v>
      </c>
      <c r="B658" s="261" t="s">
        <v>1712</v>
      </c>
      <c r="C658" s="261" t="s">
        <v>218</v>
      </c>
      <c r="D658" s="261" t="s">
        <v>662</v>
      </c>
      <c r="E658" s="261" t="s">
        <v>116</v>
      </c>
      <c r="F658" s="262">
        <v>31069</v>
      </c>
      <c r="G658" s="261" t="s">
        <v>1533</v>
      </c>
      <c r="H658" s="261" t="s">
        <v>677</v>
      </c>
      <c r="I658" s="257" t="s">
        <v>553</v>
      </c>
      <c r="J658" s="261" t="s">
        <v>139</v>
      </c>
      <c r="K658" s="261"/>
      <c r="L658" s="258" t="s">
        <v>147</v>
      </c>
      <c r="M658" s="261"/>
      <c r="N658" s="249" t="s">
        <v>3258</v>
      </c>
      <c r="O658" s="259" t="s">
        <v>3258</v>
      </c>
      <c r="P658" s="256">
        <v>0</v>
      </c>
      <c r="Q658" s="261" t="s">
        <v>3258</v>
      </c>
      <c r="R658" s="261" t="s">
        <v>3829</v>
      </c>
      <c r="S658" s="261" t="s">
        <v>3830</v>
      </c>
      <c r="T658" s="261" t="s">
        <v>2599</v>
      </c>
      <c r="U658" s="261" t="s">
        <v>3038</v>
      </c>
      <c r="V658" s="261" t="s">
        <v>3258</v>
      </c>
      <c r="W658" s="261" t="s">
        <v>3258</v>
      </c>
      <c r="X658" s="261" t="s">
        <v>3258</v>
      </c>
      <c r="Y658" s="261" t="s">
        <v>3258</v>
      </c>
      <c r="Z658" s="261" t="s">
        <v>3258</v>
      </c>
      <c r="AA658" s="261" t="s">
        <v>3258</v>
      </c>
      <c r="AB658" s="261" t="s">
        <v>3258</v>
      </c>
      <c r="AC658" s="261" t="s">
        <v>3258</v>
      </c>
      <c r="AD658" s="261"/>
      <c r="AE658" s="245"/>
      <c r="AF658" s="261" t="s">
        <v>3258</v>
      </c>
      <c r="AG658" s="261" t="s">
        <v>3258</v>
      </c>
      <c r="AH658" s="261" t="s">
        <v>3258</v>
      </c>
      <c r="AI658" s="249"/>
    </row>
    <row r="659" spans="1:35" ht="15" customHeight="1" x14ac:dyDescent="0.3">
      <c r="A659" s="260">
        <v>522183</v>
      </c>
      <c r="B659" s="261" t="s">
        <v>1869</v>
      </c>
      <c r="C659" s="261" t="s">
        <v>298</v>
      </c>
      <c r="D659" s="261" t="s">
        <v>435</v>
      </c>
      <c r="E659" s="261" t="s">
        <v>116</v>
      </c>
      <c r="F659" s="262">
        <v>36188</v>
      </c>
      <c r="G659" s="261" t="s">
        <v>2263</v>
      </c>
      <c r="H659" s="261" t="s">
        <v>677</v>
      </c>
      <c r="I659" s="257" t="s">
        <v>553</v>
      </c>
      <c r="J659" s="261" t="s">
        <v>139</v>
      </c>
      <c r="K659" s="261" t="s">
        <v>3258</v>
      </c>
      <c r="L659" s="257"/>
      <c r="M659" s="261"/>
      <c r="N659" s="249" t="s">
        <v>3258</v>
      </c>
      <c r="O659" s="259" t="s">
        <v>3258</v>
      </c>
      <c r="P659" s="256">
        <v>0</v>
      </c>
      <c r="Q659" s="261" t="s">
        <v>3258</v>
      </c>
      <c r="R659" s="261" t="s">
        <v>3831</v>
      </c>
      <c r="S659" s="261" t="s">
        <v>3832</v>
      </c>
      <c r="T659" s="261" t="s">
        <v>3039</v>
      </c>
      <c r="U659" s="261" t="s">
        <v>2306</v>
      </c>
      <c r="V659" s="261" t="s">
        <v>3258</v>
      </c>
      <c r="W659" s="261" t="s">
        <v>3258</v>
      </c>
      <c r="X659" s="261" t="s">
        <v>3258</v>
      </c>
      <c r="Y659" s="261" t="s">
        <v>3258</v>
      </c>
      <c r="Z659" s="261" t="s">
        <v>3258</v>
      </c>
      <c r="AA659" s="261" t="s">
        <v>3258</v>
      </c>
      <c r="AB659" s="261" t="s">
        <v>3258</v>
      </c>
      <c r="AC659" s="261" t="s">
        <v>3258</v>
      </c>
      <c r="AD659" s="261"/>
      <c r="AE659" s="245"/>
      <c r="AF659" s="261" t="s">
        <v>3258</v>
      </c>
      <c r="AG659" s="261" t="s">
        <v>3258</v>
      </c>
      <c r="AH659" s="261" t="s">
        <v>3258</v>
      </c>
      <c r="AI659" s="249"/>
    </row>
    <row r="660" spans="1:35" ht="15" customHeight="1" x14ac:dyDescent="0.3">
      <c r="A660" s="255">
        <v>522191</v>
      </c>
      <c r="B660" s="256" t="s">
        <v>5487</v>
      </c>
      <c r="C660" s="256" t="s">
        <v>406</v>
      </c>
      <c r="D660" s="256" t="s">
        <v>781</v>
      </c>
      <c r="E660" s="256" t="s">
        <v>116</v>
      </c>
      <c r="F660" s="256" t="s">
        <v>5488</v>
      </c>
      <c r="G660" s="256" t="s">
        <v>2317</v>
      </c>
      <c r="H660" s="256" t="s">
        <v>677</v>
      </c>
      <c r="I660" s="257" t="s">
        <v>554</v>
      </c>
      <c r="J660" s="256" t="s">
        <v>724</v>
      </c>
      <c r="K660" s="256" t="s">
        <v>5091</v>
      </c>
      <c r="L660" s="258" t="s">
        <v>136</v>
      </c>
      <c r="M660" s="249"/>
      <c r="N660" s="249" t="s">
        <v>3258</v>
      </c>
      <c r="O660" s="259" t="s">
        <v>3258</v>
      </c>
      <c r="P660" s="256">
        <v>0</v>
      </c>
      <c r="Q660" s="256" t="s">
        <v>3258</v>
      </c>
      <c r="R660" s="256" t="s">
        <v>5489</v>
      </c>
      <c r="S660" s="256" t="s">
        <v>3586</v>
      </c>
      <c r="T660" s="256" t="s">
        <v>2403</v>
      </c>
      <c r="U660" s="256" t="s">
        <v>2259</v>
      </c>
      <c r="V660" s="256" t="s">
        <v>3258</v>
      </c>
      <c r="W660" s="256" t="s">
        <v>3258</v>
      </c>
      <c r="X660" s="256" t="s">
        <v>3258</v>
      </c>
      <c r="Y660" s="256" t="s">
        <v>3258</v>
      </c>
      <c r="Z660" s="256" t="s">
        <v>3258</v>
      </c>
      <c r="AA660" s="256" t="s">
        <v>3258</v>
      </c>
      <c r="AB660" s="256" t="s">
        <v>3258</v>
      </c>
      <c r="AC660" s="261" t="s">
        <v>5212</v>
      </c>
      <c r="AD660" s="261"/>
      <c r="AE660" s="245"/>
      <c r="AF660" s="256" t="s">
        <v>3258</v>
      </c>
      <c r="AG660" s="256" t="s">
        <v>3258</v>
      </c>
      <c r="AH660" s="256" t="s">
        <v>2253</v>
      </c>
      <c r="AI660" s="249"/>
    </row>
    <row r="661" spans="1:35" ht="15" customHeight="1" x14ac:dyDescent="0.3">
      <c r="A661" s="260">
        <v>522192</v>
      </c>
      <c r="B661" s="261" t="s">
        <v>1103</v>
      </c>
      <c r="C661" s="261" t="s">
        <v>582</v>
      </c>
      <c r="D661" s="261" t="s">
        <v>4808</v>
      </c>
      <c r="E661" s="261" t="s">
        <v>116</v>
      </c>
      <c r="F661" s="262">
        <v>35017</v>
      </c>
      <c r="G661" s="261" t="s">
        <v>2975</v>
      </c>
      <c r="H661" s="261" t="s">
        <v>677</v>
      </c>
      <c r="I661" s="257" t="s">
        <v>553</v>
      </c>
      <c r="J661" s="261" t="s">
        <v>724</v>
      </c>
      <c r="K661" s="260">
        <v>2014</v>
      </c>
      <c r="M661" s="261"/>
      <c r="N661" s="249" t="s">
        <v>3258</v>
      </c>
      <c r="O661" s="259" t="s">
        <v>3258</v>
      </c>
      <c r="P661" s="256">
        <v>0</v>
      </c>
      <c r="Q661" s="261" t="s">
        <v>3258</v>
      </c>
      <c r="R661" s="261" t="s">
        <v>4435</v>
      </c>
      <c r="S661" s="261" t="s">
        <v>3418</v>
      </c>
      <c r="T661" s="261" t="s">
        <v>2612</v>
      </c>
      <c r="U661" s="261" t="s">
        <v>2463</v>
      </c>
      <c r="V661" s="261" t="s">
        <v>3258</v>
      </c>
      <c r="W661" s="261" t="s">
        <v>3258</v>
      </c>
      <c r="X661" s="261" t="s">
        <v>3258</v>
      </c>
      <c r="Y661" s="261" t="s">
        <v>3258</v>
      </c>
      <c r="Z661" s="261" t="s">
        <v>3258</v>
      </c>
      <c r="AA661" s="261" t="s">
        <v>3258</v>
      </c>
      <c r="AB661" s="261" t="s">
        <v>3258</v>
      </c>
      <c r="AC661" s="261" t="s">
        <v>3258</v>
      </c>
      <c r="AD661" s="261"/>
      <c r="AE661" s="245"/>
      <c r="AF661" s="261" t="s">
        <v>3258</v>
      </c>
      <c r="AG661" s="261" t="s">
        <v>3258</v>
      </c>
      <c r="AH661" s="261" t="s">
        <v>3258</v>
      </c>
      <c r="AI661" s="249"/>
    </row>
    <row r="662" spans="1:35" ht="15" customHeight="1" x14ac:dyDescent="0.3">
      <c r="A662" s="260">
        <v>522205</v>
      </c>
      <c r="B662" s="261" t="s">
        <v>1870</v>
      </c>
      <c r="C662" s="261" t="s">
        <v>311</v>
      </c>
      <c r="D662" s="261" t="s">
        <v>510</v>
      </c>
      <c r="E662" s="261" t="s">
        <v>116</v>
      </c>
      <c r="F662" s="262">
        <v>35523</v>
      </c>
      <c r="G662" s="261" t="s">
        <v>136</v>
      </c>
      <c r="H662" s="261" t="s">
        <v>677</v>
      </c>
      <c r="I662" s="257" t="s">
        <v>553</v>
      </c>
      <c r="J662" s="261" t="s">
        <v>137</v>
      </c>
      <c r="K662" s="261" t="s">
        <v>3258</v>
      </c>
      <c r="L662" s="257"/>
      <c r="M662" s="261"/>
      <c r="N662" s="249">
        <v>2029</v>
      </c>
      <c r="O662" s="259">
        <v>45504</v>
      </c>
      <c r="P662" s="256">
        <v>95000</v>
      </c>
      <c r="Q662" s="261" t="s">
        <v>3258</v>
      </c>
      <c r="R662" s="261" t="s">
        <v>4809</v>
      </c>
      <c r="S662" s="261" t="s">
        <v>3735</v>
      </c>
      <c r="T662" s="261" t="s">
        <v>4746</v>
      </c>
      <c r="U662" s="261" t="s">
        <v>2306</v>
      </c>
      <c r="V662" s="261" t="s">
        <v>3258</v>
      </c>
      <c r="W662" s="261" t="s">
        <v>3258</v>
      </c>
      <c r="X662" s="261" t="s">
        <v>3258</v>
      </c>
      <c r="Y662" s="261" t="s">
        <v>3258</v>
      </c>
      <c r="Z662" s="261" t="s">
        <v>3258</v>
      </c>
      <c r="AA662" s="261" t="s">
        <v>3258</v>
      </c>
      <c r="AB662" s="261" t="s">
        <v>3258</v>
      </c>
      <c r="AC662" s="261" t="s">
        <v>3258</v>
      </c>
      <c r="AD662" s="261"/>
      <c r="AE662" s="245"/>
      <c r="AF662" s="261" t="s">
        <v>3258</v>
      </c>
      <c r="AG662" s="261" t="s">
        <v>3258</v>
      </c>
      <c r="AH662" s="261" t="s">
        <v>3258</v>
      </c>
      <c r="AI662" s="249"/>
    </row>
    <row r="663" spans="1:35" ht="15" customHeight="1" x14ac:dyDescent="0.3">
      <c r="A663" s="260">
        <v>522216</v>
      </c>
      <c r="B663" s="261" t="s">
        <v>874</v>
      </c>
      <c r="C663" s="261" t="s">
        <v>65</v>
      </c>
      <c r="D663" s="261" t="s">
        <v>442</v>
      </c>
      <c r="E663" s="261" t="s">
        <v>116</v>
      </c>
      <c r="F663" s="262">
        <v>31048</v>
      </c>
      <c r="G663" s="261" t="s">
        <v>2578</v>
      </c>
      <c r="H663" s="261" t="s">
        <v>677</v>
      </c>
      <c r="I663" s="257" t="s">
        <v>553</v>
      </c>
      <c r="J663" s="261" t="s">
        <v>724</v>
      </c>
      <c r="K663" s="260">
        <v>2002</v>
      </c>
      <c r="M663" s="261"/>
      <c r="N663" s="249" t="s">
        <v>3258</v>
      </c>
      <c r="O663" s="259" t="s">
        <v>3258</v>
      </c>
      <c r="P663" s="256">
        <v>0</v>
      </c>
      <c r="Q663" s="261" t="s">
        <v>3258</v>
      </c>
      <c r="R663" s="261" t="s">
        <v>4436</v>
      </c>
      <c r="S663" s="261" t="s">
        <v>3541</v>
      </c>
      <c r="T663" s="261" t="s">
        <v>3040</v>
      </c>
      <c r="U663" s="261" t="s">
        <v>2988</v>
      </c>
      <c r="V663" s="261" t="s">
        <v>3258</v>
      </c>
      <c r="W663" s="261" t="s">
        <v>3258</v>
      </c>
      <c r="X663" s="261" t="s">
        <v>3258</v>
      </c>
      <c r="Y663" s="261" t="s">
        <v>3258</v>
      </c>
      <c r="Z663" s="261" t="s">
        <v>3258</v>
      </c>
      <c r="AA663" s="261" t="s">
        <v>3258</v>
      </c>
      <c r="AB663" s="261" t="s">
        <v>3258</v>
      </c>
      <c r="AC663" s="261" t="s">
        <v>3258</v>
      </c>
      <c r="AD663" s="261"/>
      <c r="AE663" s="245"/>
      <c r="AF663" s="261"/>
      <c r="AG663" s="261" t="s">
        <v>3258</v>
      </c>
      <c r="AH663" s="261" t="s">
        <v>3258</v>
      </c>
      <c r="AI663" s="249"/>
    </row>
    <row r="664" spans="1:35" ht="15" customHeight="1" x14ac:dyDescent="0.3">
      <c r="A664" s="260">
        <v>522239</v>
      </c>
      <c r="B664" s="261" t="s">
        <v>2195</v>
      </c>
      <c r="C664" s="261" t="s">
        <v>385</v>
      </c>
      <c r="D664" s="261" t="s">
        <v>532</v>
      </c>
      <c r="E664" s="261" t="s">
        <v>116</v>
      </c>
      <c r="F664" s="262">
        <v>31467</v>
      </c>
      <c r="G664" s="261" t="s">
        <v>136</v>
      </c>
      <c r="H664" s="261" t="s">
        <v>677</v>
      </c>
      <c r="I664" s="257" t="s">
        <v>553</v>
      </c>
      <c r="J664" s="261" t="s">
        <v>139</v>
      </c>
      <c r="K664" s="261"/>
      <c r="M664" s="261"/>
      <c r="N664" s="249" t="s">
        <v>3258</v>
      </c>
      <c r="O664" s="259" t="s">
        <v>3258</v>
      </c>
      <c r="P664" s="256">
        <v>0</v>
      </c>
      <c r="Q664" s="261" t="s">
        <v>3258</v>
      </c>
      <c r="R664" s="261" t="s">
        <v>3447</v>
      </c>
      <c r="S664" s="261" t="s">
        <v>3448</v>
      </c>
      <c r="T664" s="261" t="s">
        <v>2342</v>
      </c>
      <c r="U664" s="261" t="s">
        <v>2259</v>
      </c>
      <c r="V664" s="261" t="s">
        <v>3258</v>
      </c>
      <c r="W664" s="261" t="s">
        <v>3258</v>
      </c>
      <c r="X664" s="261" t="s">
        <v>3258</v>
      </c>
      <c r="Y664" s="261" t="s">
        <v>3258</v>
      </c>
      <c r="Z664" s="261" t="s">
        <v>3258</v>
      </c>
      <c r="AA664" s="261" t="s">
        <v>3258</v>
      </c>
      <c r="AB664" s="261" t="s">
        <v>3258</v>
      </c>
      <c r="AC664" s="261" t="s">
        <v>3258</v>
      </c>
      <c r="AD664" s="261"/>
      <c r="AE664" s="245"/>
      <c r="AF664" s="261" t="s">
        <v>3258</v>
      </c>
      <c r="AG664" s="261" t="s">
        <v>3258</v>
      </c>
      <c r="AH664" s="261" t="s">
        <v>3258</v>
      </c>
      <c r="AI664" s="249"/>
    </row>
    <row r="665" spans="1:35" ht="15" customHeight="1" x14ac:dyDescent="0.3">
      <c r="A665" s="260">
        <v>522243</v>
      </c>
      <c r="B665" s="261" t="s">
        <v>1871</v>
      </c>
      <c r="C665" s="261" t="s">
        <v>69</v>
      </c>
      <c r="D665" s="261" t="s">
        <v>444</v>
      </c>
      <c r="E665" s="261" t="s">
        <v>116</v>
      </c>
      <c r="F665" s="262">
        <v>31543</v>
      </c>
      <c r="G665" s="261" t="s">
        <v>136</v>
      </c>
      <c r="H665" s="261" t="s">
        <v>677</v>
      </c>
      <c r="I665" s="257" t="s">
        <v>553</v>
      </c>
      <c r="J665" s="261" t="s">
        <v>139</v>
      </c>
      <c r="K665" s="261" t="s">
        <v>3258</v>
      </c>
      <c r="L665" s="257"/>
      <c r="M665" s="261"/>
      <c r="N665" s="249" t="s">
        <v>3258</v>
      </c>
      <c r="O665" s="259" t="s">
        <v>3258</v>
      </c>
      <c r="P665" s="256">
        <v>0</v>
      </c>
      <c r="Q665" s="261" t="s">
        <v>3258</v>
      </c>
      <c r="R665" s="261" t="s">
        <v>3833</v>
      </c>
      <c r="S665" s="261" t="s">
        <v>3290</v>
      </c>
      <c r="T665" s="261" t="s">
        <v>2286</v>
      </c>
      <c r="U665" s="261" t="s">
        <v>2259</v>
      </c>
      <c r="V665" s="261" t="s">
        <v>3258</v>
      </c>
      <c r="W665" s="261" t="s">
        <v>3258</v>
      </c>
      <c r="X665" s="261" t="s">
        <v>3258</v>
      </c>
      <c r="Y665" s="261" t="s">
        <v>3258</v>
      </c>
      <c r="Z665" s="261" t="s">
        <v>3258</v>
      </c>
      <c r="AA665" s="261" t="s">
        <v>3258</v>
      </c>
      <c r="AB665" s="261" t="s">
        <v>3258</v>
      </c>
      <c r="AC665" s="261" t="s">
        <v>3258</v>
      </c>
      <c r="AD665" s="261"/>
      <c r="AE665" s="245"/>
      <c r="AF665" s="261" t="s">
        <v>3258</v>
      </c>
      <c r="AG665" s="261" t="s">
        <v>3258</v>
      </c>
      <c r="AH665" s="261" t="s">
        <v>3258</v>
      </c>
      <c r="AI665" s="249"/>
    </row>
    <row r="666" spans="1:35" ht="15" customHeight="1" x14ac:dyDescent="0.3">
      <c r="A666" s="260">
        <v>522245</v>
      </c>
      <c r="B666" s="261" t="s">
        <v>5490</v>
      </c>
      <c r="C666" s="261" t="s">
        <v>87</v>
      </c>
      <c r="D666" s="261" t="s">
        <v>474</v>
      </c>
      <c r="E666" s="261" t="s">
        <v>116</v>
      </c>
      <c r="F666" s="262">
        <v>35186</v>
      </c>
      <c r="G666" s="261" t="s">
        <v>152</v>
      </c>
      <c r="H666" s="261" t="s">
        <v>677</v>
      </c>
      <c r="I666" s="257" t="s">
        <v>554</v>
      </c>
      <c r="J666" s="261" t="s">
        <v>137</v>
      </c>
      <c r="K666" s="261"/>
      <c r="M666" s="261"/>
      <c r="N666" s="249" t="s">
        <v>3258</v>
      </c>
      <c r="O666" s="259" t="s">
        <v>3258</v>
      </c>
      <c r="P666" s="256">
        <v>0</v>
      </c>
      <c r="Q666" s="261" t="s">
        <v>3258</v>
      </c>
      <c r="R666" s="261" t="s">
        <v>5491</v>
      </c>
      <c r="S666" s="261" t="s">
        <v>3335</v>
      </c>
      <c r="T666" s="261" t="s">
        <v>2929</v>
      </c>
      <c r="U666" s="261" t="s">
        <v>2313</v>
      </c>
      <c r="V666" s="261" t="s">
        <v>3258</v>
      </c>
      <c r="W666" s="261" t="s">
        <v>3258</v>
      </c>
      <c r="X666" s="261" t="s">
        <v>3258</v>
      </c>
      <c r="Y666" s="261" t="s">
        <v>3258</v>
      </c>
      <c r="Z666" s="261" t="s">
        <v>3258</v>
      </c>
      <c r="AA666" s="261" t="s">
        <v>3258</v>
      </c>
      <c r="AB666" s="261" t="s">
        <v>3258</v>
      </c>
      <c r="AC666" s="261" t="s">
        <v>5212</v>
      </c>
      <c r="AD666" s="261"/>
      <c r="AE666" s="246"/>
      <c r="AF666" s="261" t="s">
        <v>3258</v>
      </c>
      <c r="AG666" s="261" t="s">
        <v>3258</v>
      </c>
      <c r="AH666" s="261" t="s">
        <v>3258</v>
      </c>
      <c r="AI666" s="249"/>
    </row>
    <row r="667" spans="1:35" ht="15" customHeight="1" x14ac:dyDescent="0.3">
      <c r="A667" s="260">
        <v>522247</v>
      </c>
      <c r="B667" s="261" t="s">
        <v>1872</v>
      </c>
      <c r="C667" s="261" t="s">
        <v>87</v>
      </c>
      <c r="D667" s="261" t="s">
        <v>531</v>
      </c>
      <c r="E667" s="261" t="s">
        <v>116</v>
      </c>
      <c r="F667" s="262">
        <v>36526</v>
      </c>
      <c r="G667" s="261" t="s">
        <v>2280</v>
      </c>
      <c r="H667" s="261" t="s">
        <v>677</v>
      </c>
      <c r="I667" s="257" t="s">
        <v>553</v>
      </c>
      <c r="J667" s="249" t="s">
        <v>724</v>
      </c>
      <c r="K667" s="261" t="s">
        <v>3258</v>
      </c>
      <c r="L667" s="257"/>
      <c r="M667" s="261"/>
      <c r="N667" s="249" t="s">
        <v>3258</v>
      </c>
      <c r="O667" s="259" t="s">
        <v>3258</v>
      </c>
      <c r="P667" s="256">
        <v>0</v>
      </c>
      <c r="Q667" s="261" t="s">
        <v>3258</v>
      </c>
      <c r="R667" s="261" t="s">
        <v>4810</v>
      </c>
      <c r="S667" s="261" t="s">
        <v>3547</v>
      </c>
      <c r="T667" s="261" t="s">
        <v>3057</v>
      </c>
      <c r="U667" s="261" t="s">
        <v>3199</v>
      </c>
      <c r="V667" s="261" t="s">
        <v>3258</v>
      </c>
      <c r="W667" s="261" t="s">
        <v>3258</v>
      </c>
      <c r="X667" s="261" t="s">
        <v>3258</v>
      </c>
      <c r="Y667" s="261" t="s">
        <v>3258</v>
      </c>
      <c r="Z667" s="261" t="s">
        <v>3258</v>
      </c>
      <c r="AA667" s="261" t="s">
        <v>3258</v>
      </c>
      <c r="AB667" s="261" t="s">
        <v>3258</v>
      </c>
      <c r="AC667" s="261" t="s">
        <v>3258</v>
      </c>
      <c r="AD667" s="261"/>
      <c r="AE667" s="246"/>
      <c r="AF667" s="261" t="s">
        <v>3258</v>
      </c>
      <c r="AG667" s="261" t="s">
        <v>3258</v>
      </c>
      <c r="AH667" s="261" t="s">
        <v>3258</v>
      </c>
      <c r="AI667" s="249" t="s">
        <v>2253</v>
      </c>
    </row>
    <row r="668" spans="1:35" ht="15" customHeight="1" x14ac:dyDescent="0.3">
      <c r="A668" s="260">
        <v>522249</v>
      </c>
      <c r="B668" s="261" t="s">
        <v>1029</v>
      </c>
      <c r="C668" s="261" t="s">
        <v>72</v>
      </c>
      <c r="D668" s="261" t="s">
        <v>1030</v>
      </c>
      <c r="E668" s="261" t="s">
        <v>116</v>
      </c>
      <c r="F668" s="262">
        <v>33241</v>
      </c>
      <c r="G668" s="261" t="s">
        <v>4811</v>
      </c>
      <c r="H668" s="261" t="s">
        <v>677</v>
      </c>
      <c r="I668" s="257" t="s">
        <v>553</v>
      </c>
      <c r="J668" s="261" t="s">
        <v>139</v>
      </c>
      <c r="K668" s="261"/>
      <c r="M668" s="261"/>
      <c r="N668" s="249">
        <v>2161</v>
      </c>
      <c r="O668" s="259">
        <v>45511</v>
      </c>
      <c r="P668" s="256">
        <v>30000</v>
      </c>
      <c r="Q668" s="261" t="s">
        <v>3258</v>
      </c>
      <c r="R668" s="261" t="s">
        <v>4812</v>
      </c>
      <c r="S668" s="261" t="s">
        <v>3412</v>
      </c>
      <c r="T668" s="261" t="s">
        <v>4813</v>
      </c>
      <c r="U668" s="261" t="s">
        <v>4658</v>
      </c>
      <c r="V668" s="261" t="s">
        <v>3258</v>
      </c>
      <c r="W668" s="261" t="s">
        <v>3258</v>
      </c>
      <c r="X668" s="261" t="s">
        <v>3258</v>
      </c>
      <c r="Y668" s="261" t="s">
        <v>3258</v>
      </c>
      <c r="Z668" s="261" t="s">
        <v>3258</v>
      </c>
      <c r="AA668" s="261" t="s">
        <v>3258</v>
      </c>
      <c r="AB668" s="261" t="s">
        <v>3258</v>
      </c>
      <c r="AC668" s="261" t="s">
        <v>3258</v>
      </c>
      <c r="AD668" s="261"/>
      <c r="AE668" s="246"/>
      <c r="AF668" s="261" t="s">
        <v>3258</v>
      </c>
      <c r="AG668" s="261" t="s">
        <v>3258</v>
      </c>
      <c r="AH668" s="261" t="s">
        <v>3258</v>
      </c>
      <c r="AI668" s="249"/>
    </row>
    <row r="669" spans="1:35" ht="15" customHeight="1" x14ac:dyDescent="0.3">
      <c r="A669" s="260">
        <v>522253</v>
      </c>
      <c r="B669" s="261" t="s">
        <v>1241</v>
      </c>
      <c r="C669" s="261" t="s">
        <v>70</v>
      </c>
      <c r="D669" s="261" t="s">
        <v>359</v>
      </c>
      <c r="E669" s="261" t="s">
        <v>116</v>
      </c>
      <c r="F669" s="262">
        <v>36317</v>
      </c>
      <c r="G669" s="261" t="s">
        <v>2308</v>
      </c>
      <c r="H669" s="261" t="s">
        <v>677</v>
      </c>
      <c r="I669" s="257" t="s">
        <v>553</v>
      </c>
      <c r="J669" s="261" t="s">
        <v>139</v>
      </c>
      <c r="K669" s="261"/>
      <c r="L669" s="258" t="s">
        <v>151</v>
      </c>
      <c r="M669" s="261"/>
      <c r="N669" s="249" t="s">
        <v>3258</v>
      </c>
      <c r="O669" s="259" t="s">
        <v>3258</v>
      </c>
      <c r="P669" s="256">
        <v>0</v>
      </c>
      <c r="Q669" s="261" t="s">
        <v>3258</v>
      </c>
      <c r="R669" s="261" t="s">
        <v>3834</v>
      </c>
      <c r="S669" s="261" t="s">
        <v>3257</v>
      </c>
      <c r="T669" s="261" t="s">
        <v>2271</v>
      </c>
      <c r="U669" s="261" t="s">
        <v>2360</v>
      </c>
      <c r="V669" s="261" t="s">
        <v>3258</v>
      </c>
      <c r="W669" s="261" t="s">
        <v>3258</v>
      </c>
      <c r="X669" s="261" t="s">
        <v>3258</v>
      </c>
      <c r="Y669" s="261" t="s">
        <v>3258</v>
      </c>
      <c r="Z669" s="261" t="s">
        <v>3258</v>
      </c>
      <c r="AA669" s="261" t="s">
        <v>3258</v>
      </c>
      <c r="AB669" s="261" t="s">
        <v>3258</v>
      </c>
      <c r="AC669" s="261" t="s">
        <v>5212</v>
      </c>
      <c r="AD669" s="261"/>
      <c r="AE669" s="246"/>
      <c r="AF669" s="261" t="s">
        <v>3258</v>
      </c>
      <c r="AG669" s="261" t="s">
        <v>3258</v>
      </c>
      <c r="AH669" s="261" t="s">
        <v>3258</v>
      </c>
      <c r="AI669" s="249"/>
    </row>
    <row r="670" spans="1:35" ht="15" customHeight="1" x14ac:dyDescent="0.3">
      <c r="A670" s="260">
        <v>522260</v>
      </c>
      <c r="B670" s="261" t="s">
        <v>2145</v>
      </c>
      <c r="C670" s="261" t="s">
        <v>242</v>
      </c>
      <c r="D670" s="261" t="s">
        <v>1439</v>
      </c>
      <c r="E670" s="261" t="s">
        <v>116</v>
      </c>
      <c r="F670" s="262">
        <v>35087</v>
      </c>
      <c r="G670" s="261" t="s">
        <v>136</v>
      </c>
      <c r="H670" s="261" t="s">
        <v>677</v>
      </c>
      <c r="I670" s="257" t="s">
        <v>553</v>
      </c>
      <c r="J670" s="261" t="s">
        <v>139</v>
      </c>
      <c r="K670" s="261"/>
      <c r="M670" s="261"/>
      <c r="N670" s="249" t="s">
        <v>3258</v>
      </c>
      <c r="O670" s="259" t="s">
        <v>3258</v>
      </c>
      <c r="P670" s="256">
        <v>0</v>
      </c>
      <c r="Q670" s="261" t="s">
        <v>3258</v>
      </c>
      <c r="R670" s="261" t="s">
        <v>3449</v>
      </c>
      <c r="S670" s="261" t="s">
        <v>3450</v>
      </c>
      <c r="T670" s="261" t="s">
        <v>2653</v>
      </c>
      <c r="U670" s="261" t="s">
        <v>2306</v>
      </c>
      <c r="V670" s="261" t="s">
        <v>3258</v>
      </c>
      <c r="W670" s="261" t="s">
        <v>3258</v>
      </c>
      <c r="X670" s="261" t="s">
        <v>3258</v>
      </c>
      <c r="Y670" s="261" t="s">
        <v>3258</v>
      </c>
      <c r="Z670" s="261" t="s">
        <v>3258</v>
      </c>
      <c r="AA670" s="261" t="s">
        <v>3258</v>
      </c>
      <c r="AB670" s="261" t="s">
        <v>3258</v>
      </c>
      <c r="AC670" s="261" t="s">
        <v>5212</v>
      </c>
      <c r="AD670" s="261"/>
      <c r="AE670" s="245"/>
      <c r="AF670" s="261" t="s">
        <v>3258</v>
      </c>
      <c r="AG670" s="261" t="s">
        <v>3258</v>
      </c>
      <c r="AH670" s="261" t="s">
        <v>3258</v>
      </c>
      <c r="AI670" s="249"/>
    </row>
    <row r="671" spans="1:35" ht="15" customHeight="1" x14ac:dyDescent="0.3">
      <c r="A671" s="255">
        <v>522261</v>
      </c>
      <c r="B671" s="256" t="s">
        <v>1873</v>
      </c>
      <c r="C671" s="256" t="s">
        <v>376</v>
      </c>
      <c r="D671" s="256" t="s">
        <v>749</v>
      </c>
      <c r="E671" s="256" t="s">
        <v>116</v>
      </c>
      <c r="F671" s="256" t="s">
        <v>5140</v>
      </c>
      <c r="G671" s="256" t="s">
        <v>136</v>
      </c>
      <c r="H671" s="256" t="s">
        <v>677</v>
      </c>
      <c r="I671" s="257" t="s">
        <v>553</v>
      </c>
      <c r="J671" s="256" t="s">
        <v>139</v>
      </c>
      <c r="K671" s="256" t="s">
        <v>5139</v>
      </c>
      <c r="L671" s="258" t="s">
        <v>136</v>
      </c>
      <c r="M671" s="249"/>
      <c r="N671" s="249" t="s">
        <v>3258</v>
      </c>
      <c r="O671" s="259" t="s">
        <v>3258</v>
      </c>
      <c r="P671" s="256">
        <v>0</v>
      </c>
      <c r="Q671" s="256" t="s">
        <v>3258</v>
      </c>
      <c r="R671" s="256" t="s">
        <v>4814</v>
      </c>
      <c r="S671" s="256" t="s">
        <v>3314</v>
      </c>
      <c r="T671" s="256" t="s">
        <v>2430</v>
      </c>
      <c r="U671" s="256" t="s">
        <v>2266</v>
      </c>
      <c r="V671" s="256" t="s">
        <v>3258</v>
      </c>
      <c r="W671" s="256" t="s">
        <v>3258</v>
      </c>
      <c r="X671" s="256" t="s">
        <v>3258</v>
      </c>
      <c r="Y671" s="256" t="s">
        <v>3258</v>
      </c>
      <c r="Z671" s="256" t="s">
        <v>3258</v>
      </c>
      <c r="AA671" s="256" t="s">
        <v>3258</v>
      </c>
      <c r="AB671" s="256" t="s">
        <v>3258</v>
      </c>
      <c r="AC671" s="256" t="s">
        <v>3258</v>
      </c>
      <c r="AD671" s="256"/>
      <c r="AE671" s="246"/>
      <c r="AF671" s="256" t="s">
        <v>3258</v>
      </c>
      <c r="AG671" s="256" t="s">
        <v>3258</v>
      </c>
      <c r="AH671" s="256" t="s">
        <v>2253</v>
      </c>
      <c r="AI671" s="249"/>
    </row>
    <row r="672" spans="1:35" ht="15" customHeight="1" x14ac:dyDescent="0.3">
      <c r="A672" s="260">
        <v>522266</v>
      </c>
      <c r="B672" s="261" t="s">
        <v>5492</v>
      </c>
      <c r="C672" s="261" t="s">
        <v>321</v>
      </c>
      <c r="D672" s="261" t="s">
        <v>5493</v>
      </c>
      <c r="E672" s="261" t="s">
        <v>116</v>
      </c>
      <c r="F672" s="262">
        <v>36555</v>
      </c>
      <c r="G672" s="261" t="s">
        <v>136</v>
      </c>
      <c r="H672" s="261" t="s">
        <v>677</v>
      </c>
      <c r="I672" s="257" t="s">
        <v>554</v>
      </c>
      <c r="J672" s="261" t="s">
        <v>137</v>
      </c>
      <c r="K672" s="261"/>
      <c r="M672" s="261"/>
      <c r="N672" s="249" t="s">
        <v>3258</v>
      </c>
      <c r="O672" s="259" t="s">
        <v>3258</v>
      </c>
      <c r="P672" s="256">
        <v>0</v>
      </c>
      <c r="Q672" s="261" t="s">
        <v>3258</v>
      </c>
      <c r="R672" s="261" t="s">
        <v>5494</v>
      </c>
      <c r="S672" s="261" t="s">
        <v>4009</v>
      </c>
      <c r="T672" s="261" t="s">
        <v>5495</v>
      </c>
      <c r="U672" s="261" t="s">
        <v>2259</v>
      </c>
      <c r="V672" s="261" t="s">
        <v>3258</v>
      </c>
      <c r="W672" s="261" t="s">
        <v>3258</v>
      </c>
      <c r="X672" s="261" t="s">
        <v>3258</v>
      </c>
      <c r="Y672" s="261" t="s">
        <v>3258</v>
      </c>
      <c r="Z672" s="261" t="s">
        <v>3258</v>
      </c>
      <c r="AA672" s="261" t="s">
        <v>3258</v>
      </c>
      <c r="AB672" s="261" t="s">
        <v>3258</v>
      </c>
      <c r="AC672" s="261" t="s">
        <v>3258</v>
      </c>
      <c r="AD672" s="261"/>
      <c r="AE672" s="245"/>
      <c r="AF672" s="261" t="s">
        <v>3258</v>
      </c>
      <c r="AG672" s="261" t="s">
        <v>3258</v>
      </c>
      <c r="AH672" s="261" t="s">
        <v>3258</v>
      </c>
      <c r="AI672" s="249"/>
    </row>
    <row r="673" spans="1:35" ht="15" customHeight="1" x14ac:dyDescent="0.3">
      <c r="A673" s="255">
        <v>522268</v>
      </c>
      <c r="B673" s="256" t="s">
        <v>1242</v>
      </c>
      <c r="C673" s="256" t="s">
        <v>62</v>
      </c>
      <c r="D673" s="256" t="s">
        <v>668</v>
      </c>
      <c r="E673" s="256" t="s">
        <v>3258</v>
      </c>
      <c r="F673" s="256" t="s">
        <v>3258</v>
      </c>
      <c r="G673" s="256" t="s">
        <v>3258</v>
      </c>
      <c r="H673" s="256"/>
      <c r="I673" s="257" t="s">
        <v>553</v>
      </c>
      <c r="J673" s="249"/>
      <c r="K673" s="256" t="s">
        <v>3258</v>
      </c>
      <c r="L673" s="258" t="s">
        <v>3258</v>
      </c>
      <c r="M673" s="256" t="s">
        <v>3258</v>
      </c>
      <c r="N673" s="249" t="s">
        <v>3258</v>
      </c>
      <c r="O673" s="259" t="s">
        <v>3258</v>
      </c>
      <c r="P673" s="256">
        <v>0</v>
      </c>
      <c r="Q673" s="256" t="s">
        <v>3258</v>
      </c>
      <c r="R673" s="256" t="s">
        <v>3258</v>
      </c>
      <c r="S673" s="256" t="s">
        <v>3258</v>
      </c>
      <c r="T673" s="256" t="s">
        <v>3258</v>
      </c>
      <c r="U673" s="256" t="s">
        <v>3258</v>
      </c>
      <c r="V673" s="256" t="s">
        <v>3258</v>
      </c>
      <c r="W673" s="256" t="s">
        <v>3258</v>
      </c>
      <c r="X673" s="256" t="s">
        <v>3258</v>
      </c>
      <c r="Y673" s="256" t="s">
        <v>3258</v>
      </c>
      <c r="Z673" s="256" t="s">
        <v>3258</v>
      </c>
      <c r="AA673" s="256" t="s">
        <v>3258</v>
      </c>
      <c r="AB673" s="256" t="s">
        <v>2253</v>
      </c>
      <c r="AC673" s="256" t="s">
        <v>3258</v>
      </c>
      <c r="AD673" s="256"/>
      <c r="AE673" s="245"/>
      <c r="AF673" s="256"/>
      <c r="AG673" s="256" t="s">
        <v>2253</v>
      </c>
      <c r="AH673" s="256" t="s">
        <v>2253</v>
      </c>
      <c r="AI673" s="249" t="s">
        <v>2253</v>
      </c>
    </row>
    <row r="674" spans="1:35" ht="15" customHeight="1" x14ac:dyDescent="0.3">
      <c r="A674" s="260">
        <v>522273</v>
      </c>
      <c r="B674" s="261" t="s">
        <v>1874</v>
      </c>
      <c r="C674" s="261" t="s">
        <v>76</v>
      </c>
      <c r="D674" s="261" t="s">
        <v>464</v>
      </c>
      <c r="E674" s="261" t="s">
        <v>116</v>
      </c>
      <c r="F674" s="262">
        <v>29026</v>
      </c>
      <c r="G674" s="261" t="s">
        <v>136</v>
      </c>
      <c r="H674" s="261" t="s">
        <v>677</v>
      </c>
      <c r="I674" s="257" t="s">
        <v>553</v>
      </c>
      <c r="J674" s="261" t="s">
        <v>724</v>
      </c>
      <c r="K674" s="261"/>
      <c r="M674" s="261"/>
      <c r="N674" s="249" t="s">
        <v>3258</v>
      </c>
      <c r="O674" s="259" t="s">
        <v>3258</v>
      </c>
      <c r="P674" s="256">
        <v>0</v>
      </c>
      <c r="Q674" s="261" t="s">
        <v>3258</v>
      </c>
      <c r="R674" s="261" t="s">
        <v>4437</v>
      </c>
      <c r="S674" s="261" t="s">
        <v>2531</v>
      </c>
      <c r="T674" s="261" t="s">
        <v>2520</v>
      </c>
      <c r="U674" s="261" t="s">
        <v>2259</v>
      </c>
      <c r="V674" s="261" t="s">
        <v>3258</v>
      </c>
      <c r="W674" s="261" t="s">
        <v>3258</v>
      </c>
      <c r="X674" s="261" t="s">
        <v>3258</v>
      </c>
      <c r="Y674" s="261" t="s">
        <v>3258</v>
      </c>
      <c r="Z674" s="261" t="s">
        <v>3258</v>
      </c>
      <c r="AA674" s="261" t="s">
        <v>3258</v>
      </c>
      <c r="AB674" s="261" t="s">
        <v>3258</v>
      </c>
      <c r="AC674" s="261" t="s">
        <v>3258</v>
      </c>
      <c r="AD674" s="261"/>
      <c r="AE674" s="245"/>
      <c r="AF674" s="261" t="s">
        <v>3258</v>
      </c>
      <c r="AG674" s="261" t="s">
        <v>3258</v>
      </c>
      <c r="AH674" s="261" t="s">
        <v>3258</v>
      </c>
      <c r="AI674" s="249"/>
    </row>
    <row r="675" spans="1:35" ht="15" customHeight="1" x14ac:dyDescent="0.3">
      <c r="A675" s="260">
        <v>522291</v>
      </c>
      <c r="B675" s="261" t="s">
        <v>1031</v>
      </c>
      <c r="C675" s="261" t="s">
        <v>1032</v>
      </c>
      <c r="D675" s="261" t="s">
        <v>790</v>
      </c>
      <c r="E675" s="261" t="s">
        <v>116</v>
      </c>
      <c r="F675" s="262">
        <v>32877</v>
      </c>
      <c r="G675" s="261" t="s">
        <v>3042</v>
      </c>
      <c r="H675" s="261" t="s">
        <v>677</v>
      </c>
      <c r="I675" s="257" t="s">
        <v>553</v>
      </c>
      <c r="J675" s="261" t="s">
        <v>139</v>
      </c>
      <c r="K675" s="261" t="s">
        <v>3258</v>
      </c>
      <c r="L675" s="257"/>
      <c r="M675" s="261"/>
      <c r="N675" s="249" t="s">
        <v>3258</v>
      </c>
      <c r="O675" s="259" t="s">
        <v>3258</v>
      </c>
      <c r="P675" s="256">
        <v>0</v>
      </c>
      <c r="Q675" s="261" t="s">
        <v>3258</v>
      </c>
      <c r="R675" s="261" t="s">
        <v>4815</v>
      </c>
      <c r="S675" s="261" t="s">
        <v>4816</v>
      </c>
      <c r="T675" s="261" t="s">
        <v>2307</v>
      </c>
      <c r="U675" s="261" t="s">
        <v>2298</v>
      </c>
      <c r="V675" s="261" t="s">
        <v>3258</v>
      </c>
      <c r="W675" s="261" t="s">
        <v>3258</v>
      </c>
      <c r="X675" s="261" t="s">
        <v>3258</v>
      </c>
      <c r="Y675" s="261" t="s">
        <v>3258</v>
      </c>
      <c r="Z675" s="261" t="s">
        <v>3258</v>
      </c>
      <c r="AA675" s="261" t="s">
        <v>3258</v>
      </c>
      <c r="AB675" s="261" t="s">
        <v>3258</v>
      </c>
      <c r="AC675" s="261" t="s">
        <v>3258</v>
      </c>
      <c r="AD675" s="261"/>
      <c r="AE675" s="246"/>
      <c r="AF675" s="261" t="s">
        <v>3258</v>
      </c>
      <c r="AG675" s="261" t="s">
        <v>3258</v>
      </c>
      <c r="AH675" s="261" t="s">
        <v>3258</v>
      </c>
      <c r="AI675" s="249"/>
    </row>
    <row r="676" spans="1:35" ht="15" customHeight="1" x14ac:dyDescent="0.3">
      <c r="A676" s="260">
        <v>522293</v>
      </c>
      <c r="B676" s="261" t="s">
        <v>875</v>
      </c>
      <c r="C676" s="261" t="s">
        <v>266</v>
      </c>
      <c r="D676" s="261" t="s">
        <v>767</v>
      </c>
      <c r="E676" s="261" t="s">
        <v>116</v>
      </c>
      <c r="F676" s="262">
        <v>35163</v>
      </c>
      <c r="G676" s="261" t="s">
        <v>136</v>
      </c>
      <c r="H676" s="261" t="s">
        <v>677</v>
      </c>
      <c r="I676" s="257" t="s">
        <v>553</v>
      </c>
      <c r="J676" s="261" t="s">
        <v>724</v>
      </c>
      <c r="K676" s="261"/>
      <c r="M676" s="261"/>
      <c r="N676" s="249" t="s">
        <v>3258</v>
      </c>
      <c r="O676" s="259" t="s">
        <v>3258</v>
      </c>
      <c r="P676" s="256">
        <v>0</v>
      </c>
      <c r="Q676" s="261" t="s">
        <v>3258</v>
      </c>
      <c r="R676" s="261" t="s">
        <v>4438</v>
      </c>
      <c r="S676" s="261" t="s">
        <v>3423</v>
      </c>
      <c r="T676" s="261" t="s">
        <v>2273</v>
      </c>
      <c r="U676" s="261" t="s">
        <v>2259</v>
      </c>
      <c r="V676" s="261" t="s">
        <v>3258</v>
      </c>
      <c r="W676" s="261" t="s">
        <v>3258</v>
      </c>
      <c r="X676" s="261" t="s">
        <v>3258</v>
      </c>
      <c r="Y676" s="261" t="s">
        <v>3258</v>
      </c>
      <c r="Z676" s="261" t="s">
        <v>3258</v>
      </c>
      <c r="AA676" s="261" t="s">
        <v>3258</v>
      </c>
      <c r="AB676" s="261" t="s">
        <v>3258</v>
      </c>
      <c r="AC676" s="261" t="s">
        <v>3258</v>
      </c>
      <c r="AD676" s="261"/>
      <c r="AE676" s="246"/>
      <c r="AF676" s="261" t="s">
        <v>3258</v>
      </c>
      <c r="AG676" s="261" t="s">
        <v>3258</v>
      </c>
      <c r="AH676" s="261" t="s">
        <v>3258</v>
      </c>
      <c r="AI676" s="249" t="s">
        <v>2253</v>
      </c>
    </row>
    <row r="677" spans="1:35" ht="15" customHeight="1" x14ac:dyDescent="0.3">
      <c r="A677" s="260">
        <v>522297</v>
      </c>
      <c r="B677" s="261" t="s">
        <v>1262</v>
      </c>
      <c r="C677" s="261" t="s">
        <v>94</v>
      </c>
      <c r="D677" s="261" t="s">
        <v>584</v>
      </c>
      <c r="E677" s="261" t="s">
        <v>116</v>
      </c>
      <c r="F677" s="262">
        <v>36170</v>
      </c>
      <c r="G677" s="261" t="s">
        <v>2790</v>
      </c>
      <c r="H677" s="261" t="s">
        <v>677</v>
      </c>
      <c r="I677" s="257" t="s">
        <v>553</v>
      </c>
      <c r="J677" s="261" t="s">
        <v>139</v>
      </c>
      <c r="K677" s="261" t="s">
        <v>3258</v>
      </c>
      <c r="L677" s="257"/>
      <c r="M677" s="261"/>
      <c r="N677" s="249" t="s">
        <v>3258</v>
      </c>
      <c r="O677" s="259" t="s">
        <v>3258</v>
      </c>
      <c r="P677" s="256">
        <v>0</v>
      </c>
      <c r="Q677" s="261" t="s">
        <v>3258</v>
      </c>
      <c r="R677" s="261" t="s">
        <v>3835</v>
      </c>
      <c r="S677" s="261" t="s">
        <v>3836</v>
      </c>
      <c r="T677" s="261" t="s">
        <v>2709</v>
      </c>
      <c r="U677" s="261" t="s">
        <v>3043</v>
      </c>
      <c r="V677" s="261" t="s">
        <v>3258</v>
      </c>
      <c r="W677" s="261" t="s">
        <v>3258</v>
      </c>
      <c r="X677" s="261" t="s">
        <v>3258</v>
      </c>
      <c r="Y677" s="261" t="s">
        <v>3258</v>
      </c>
      <c r="Z677" s="261" t="s">
        <v>3258</v>
      </c>
      <c r="AA677" s="261" t="s">
        <v>3258</v>
      </c>
      <c r="AB677" s="261" t="s">
        <v>3258</v>
      </c>
      <c r="AC677" s="261" t="s">
        <v>5212</v>
      </c>
      <c r="AD677" s="261"/>
      <c r="AE677" s="245"/>
      <c r="AF677" s="261" t="s">
        <v>3258</v>
      </c>
      <c r="AG677" s="261" t="s">
        <v>3258</v>
      </c>
      <c r="AH677" s="261" t="s">
        <v>3258</v>
      </c>
      <c r="AI677" s="249"/>
    </row>
    <row r="678" spans="1:35" ht="15" customHeight="1" x14ac:dyDescent="0.3">
      <c r="A678" s="255">
        <v>522301</v>
      </c>
      <c r="B678" s="256" t="s">
        <v>876</v>
      </c>
      <c r="C678" s="256" t="s">
        <v>104</v>
      </c>
      <c r="D678" s="256" t="s">
        <v>770</v>
      </c>
      <c r="E678" s="256" t="s">
        <v>116</v>
      </c>
      <c r="F678" s="256" t="s">
        <v>5084</v>
      </c>
      <c r="G678" s="256" t="s">
        <v>136</v>
      </c>
      <c r="H678" s="256" t="s">
        <v>677</v>
      </c>
      <c r="I678" s="257" t="s">
        <v>553</v>
      </c>
      <c r="J678" s="256" t="s">
        <v>724</v>
      </c>
      <c r="K678" s="256" t="s">
        <v>5081</v>
      </c>
      <c r="L678" s="258" t="s">
        <v>136</v>
      </c>
      <c r="M678" s="249"/>
      <c r="N678" s="249" t="s">
        <v>3258</v>
      </c>
      <c r="O678" s="259" t="s">
        <v>3258</v>
      </c>
      <c r="P678" s="256">
        <v>0</v>
      </c>
      <c r="Q678" s="256" t="s">
        <v>3258</v>
      </c>
      <c r="R678" s="256" t="s">
        <v>4817</v>
      </c>
      <c r="S678" s="256" t="s">
        <v>4200</v>
      </c>
      <c r="T678" s="256" t="s">
        <v>2452</v>
      </c>
      <c r="U678" s="256" t="s">
        <v>2259</v>
      </c>
      <c r="V678" s="256" t="s">
        <v>3258</v>
      </c>
      <c r="W678" s="256" t="s">
        <v>3258</v>
      </c>
      <c r="X678" s="256" t="s">
        <v>3258</v>
      </c>
      <c r="Y678" s="256" t="s">
        <v>3258</v>
      </c>
      <c r="Z678" s="256" t="s">
        <v>3258</v>
      </c>
      <c r="AA678" s="256" t="s">
        <v>3258</v>
      </c>
      <c r="AB678" s="256" t="s">
        <v>3258</v>
      </c>
      <c r="AC678" s="256" t="s">
        <v>3258</v>
      </c>
      <c r="AD678" s="256"/>
      <c r="AE678" s="245"/>
      <c r="AF678" s="256" t="s">
        <v>3258</v>
      </c>
      <c r="AG678" s="256" t="s">
        <v>3258</v>
      </c>
      <c r="AH678" s="256" t="s">
        <v>2253</v>
      </c>
      <c r="AI678" s="249" t="s">
        <v>2253</v>
      </c>
    </row>
    <row r="679" spans="1:35" ht="15" customHeight="1" x14ac:dyDescent="0.3">
      <c r="A679" s="260">
        <v>522306</v>
      </c>
      <c r="B679" s="261" t="s">
        <v>1243</v>
      </c>
      <c r="C679" s="261" t="s">
        <v>233</v>
      </c>
      <c r="D679" s="261" t="s">
        <v>470</v>
      </c>
      <c r="E679" s="261" t="s">
        <v>116</v>
      </c>
      <c r="F679" s="262">
        <v>35464</v>
      </c>
      <c r="G679" s="261" t="s">
        <v>2610</v>
      </c>
      <c r="H679" s="261" t="s">
        <v>677</v>
      </c>
      <c r="I679" s="257" t="s">
        <v>553</v>
      </c>
      <c r="J679" s="261" t="s">
        <v>137</v>
      </c>
      <c r="K679" s="261" t="s">
        <v>3258</v>
      </c>
      <c r="L679" s="257"/>
      <c r="M679" s="261"/>
      <c r="N679" s="249" t="s">
        <v>3258</v>
      </c>
      <c r="O679" s="259" t="s">
        <v>3258</v>
      </c>
      <c r="P679" s="256">
        <v>0</v>
      </c>
      <c r="Q679" s="261" t="s">
        <v>3258</v>
      </c>
      <c r="R679" s="261" t="s">
        <v>4818</v>
      </c>
      <c r="S679" s="261" t="s">
        <v>4819</v>
      </c>
      <c r="T679" s="261" t="s">
        <v>4820</v>
      </c>
      <c r="U679" s="261" t="s">
        <v>2369</v>
      </c>
      <c r="V679" s="261" t="s">
        <v>3258</v>
      </c>
      <c r="W679" s="261" t="s">
        <v>3258</v>
      </c>
      <c r="X679" s="261" t="s">
        <v>3258</v>
      </c>
      <c r="Y679" s="261" t="s">
        <v>3258</v>
      </c>
      <c r="Z679" s="261" t="s">
        <v>3258</v>
      </c>
      <c r="AA679" s="261" t="s">
        <v>3258</v>
      </c>
      <c r="AB679" s="261" t="s">
        <v>3258</v>
      </c>
      <c r="AC679" s="261" t="s">
        <v>3258</v>
      </c>
      <c r="AD679" s="261"/>
      <c r="AE679" s="245"/>
      <c r="AF679" s="261" t="s">
        <v>3258</v>
      </c>
      <c r="AG679" s="261" t="s">
        <v>3258</v>
      </c>
      <c r="AH679" s="261" t="s">
        <v>3258</v>
      </c>
      <c r="AI679" s="249"/>
    </row>
    <row r="680" spans="1:35" ht="15" customHeight="1" x14ac:dyDescent="0.3">
      <c r="A680" s="260">
        <v>522308</v>
      </c>
      <c r="B680" s="261" t="s">
        <v>1263</v>
      </c>
      <c r="C680" s="261" t="s">
        <v>286</v>
      </c>
      <c r="D680" s="261" t="s">
        <v>752</v>
      </c>
      <c r="E680" s="261" t="s">
        <v>116</v>
      </c>
      <c r="F680" s="262">
        <v>29307</v>
      </c>
      <c r="G680" s="261" t="s">
        <v>2366</v>
      </c>
      <c r="H680" s="261" t="s">
        <v>677</v>
      </c>
      <c r="I680" s="257" t="s">
        <v>553</v>
      </c>
      <c r="J680" s="261" t="s">
        <v>724</v>
      </c>
      <c r="K680" s="260">
        <v>1998</v>
      </c>
      <c r="M680" s="261"/>
      <c r="N680" s="249" t="s">
        <v>3258</v>
      </c>
      <c r="O680" s="259" t="s">
        <v>3258</v>
      </c>
      <c r="P680" s="256">
        <v>0</v>
      </c>
      <c r="Q680" s="261" t="s">
        <v>3258</v>
      </c>
      <c r="R680" s="261" t="s">
        <v>4439</v>
      </c>
      <c r="S680" s="261" t="s">
        <v>4293</v>
      </c>
      <c r="T680" s="261" t="s">
        <v>2940</v>
      </c>
      <c r="U680" s="261" t="s">
        <v>2355</v>
      </c>
      <c r="V680" s="261" t="s">
        <v>3258</v>
      </c>
      <c r="W680" s="261" t="s">
        <v>3258</v>
      </c>
      <c r="X680" s="261" t="s">
        <v>3258</v>
      </c>
      <c r="Y680" s="261" t="s">
        <v>3258</v>
      </c>
      <c r="Z680" s="261" t="s">
        <v>3258</v>
      </c>
      <c r="AA680" s="261" t="s">
        <v>3258</v>
      </c>
      <c r="AB680" s="261" t="s">
        <v>3258</v>
      </c>
      <c r="AC680" s="261" t="s">
        <v>3258</v>
      </c>
      <c r="AD680" s="261"/>
      <c r="AE680" s="245"/>
      <c r="AF680" s="261" t="s">
        <v>3258</v>
      </c>
      <c r="AG680" s="261" t="s">
        <v>3258</v>
      </c>
      <c r="AH680" s="261" t="s">
        <v>3258</v>
      </c>
      <c r="AI680" s="249"/>
    </row>
    <row r="681" spans="1:35" ht="15" customHeight="1" x14ac:dyDescent="0.3">
      <c r="A681" s="260">
        <v>522311</v>
      </c>
      <c r="B681" s="261" t="s">
        <v>1875</v>
      </c>
      <c r="C681" s="261" t="s">
        <v>66</v>
      </c>
      <c r="D681" s="261" t="s">
        <v>497</v>
      </c>
      <c r="E681" s="261" t="s">
        <v>116</v>
      </c>
      <c r="F681" s="262">
        <v>28669</v>
      </c>
      <c r="G681" s="261" t="s">
        <v>136</v>
      </c>
      <c r="H681" s="261" t="s">
        <v>677</v>
      </c>
      <c r="I681" s="257" t="s">
        <v>553</v>
      </c>
      <c r="J681" s="261" t="s">
        <v>139</v>
      </c>
      <c r="K681" s="261"/>
      <c r="M681" s="261"/>
      <c r="N681" s="249" t="s">
        <v>3258</v>
      </c>
      <c r="O681" s="259" t="s">
        <v>3258</v>
      </c>
      <c r="P681" s="256">
        <v>0</v>
      </c>
      <c r="Q681" s="261" t="s">
        <v>3258</v>
      </c>
      <c r="R681" s="261" t="s">
        <v>3837</v>
      </c>
      <c r="S681" s="261" t="s">
        <v>3269</v>
      </c>
      <c r="T681" s="261" t="s">
        <v>2323</v>
      </c>
      <c r="U681" s="261" t="s">
        <v>2259</v>
      </c>
      <c r="V681" s="261" t="s">
        <v>3258</v>
      </c>
      <c r="W681" s="261" t="s">
        <v>3258</v>
      </c>
      <c r="X681" s="261" t="s">
        <v>3258</v>
      </c>
      <c r="Y681" s="261" t="s">
        <v>3258</v>
      </c>
      <c r="Z681" s="261" t="s">
        <v>3258</v>
      </c>
      <c r="AA681" s="261" t="s">
        <v>3258</v>
      </c>
      <c r="AB681" s="261" t="s">
        <v>3258</v>
      </c>
      <c r="AC681" s="261" t="s">
        <v>3258</v>
      </c>
      <c r="AD681" s="261"/>
      <c r="AE681" s="245"/>
      <c r="AF681" s="261" t="s">
        <v>3258</v>
      </c>
      <c r="AG681" s="261" t="s">
        <v>3258</v>
      </c>
      <c r="AH681" s="261" t="s">
        <v>3258</v>
      </c>
      <c r="AI681" s="249"/>
    </row>
    <row r="682" spans="1:35" ht="15" customHeight="1" x14ac:dyDescent="0.3">
      <c r="A682" s="260">
        <v>522312</v>
      </c>
      <c r="B682" s="261" t="s">
        <v>5496</v>
      </c>
      <c r="C682" s="261" t="s">
        <v>285</v>
      </c>
      <c r="D682" s="261" t="s">
        <v>530</v>
      </c>
      <c r="E682" s="261" t="s">
        <v>116</v>
      </c>
      <c r="F682" s="261" t="s">
        <v>3258</v>
      </c>
      <c r="G682" s="262"/>
      <c r="H682" s="261" t="s">
        <v>677</v>
      </c>
      <c r="I682" s="257" t="s">
        <v>554</v>
      </c>
      <c r="J682" s="261"/>
      <c r="K682" s="261"/>
      <c r="L682" s="267"/>
      <c r="M682" s="261"/>
      <c r="N682" s="249" t="s">
        <v>3258</v>
      </c>
      <c r="O682" s="259" t="s">
        <v>3258</v>
      </c>
      <c r="P682" s="256">
        <v>0</v>
      </c>
      <c r="Q682" s="249"/>
      <c r="R682" s="249"/>
      <c r="S682" s="249"/>
      <c r="T682" s="249"/>
      <c r="U682" s="249"/>
      <c r="V682" s="249"/>
      <c r="W682" s="249"/>
      <c r="X682" s="249"/>
      <c r="Y682" s="249"/>
      <c r="Z682" s="249"/>
      <c r="AA682" s="249"/>
      <c r="AB682" s="249"/>
      <c r="AC682" s="249"/>
      <c r="AD682" s="249"/>
      <c r="AE682" s="245"/>
      <c r="AF682" s="249"/>
      <c r="AG682" s="249"/>
      <c r="AH682" s="249"/>
      <c r="AI682" s="249"/>
    </row>
    <row r="683" spans="1:35" ht="15" customHeight="1" x14ac:dyDescent="0.3">
      <c r="A683" s="260">
        <v>522327</v>
      </c>
      <c r="B683" s="261" t="s">
        <v>2196</v>
      </c>
      <c r="C683" s="261" t="s">
        <v>314</v>
      </c>
      <c r="D683" s="261" t="s">
        <v>662</v>
      </c>
      <c r="E683" s="261" t="s">
        <v>116</v>
      </c>
      <c r="F683" s="262">
        <v>35892</v>
      </c>
      <c r="G683" s="261" t="s">
        <v>136</v>
      </c>
      <c r="H683" s="261" t="s">
        <v>677</v>
      </c>
      <c r="I683" s="257" t="s">
        <v>553</v>
      </c>
      <c r="J683" s="261" t="s">
        <v>724</v>
      </c>
      <c r="K683" s="249"/>
      <c r="L683" s="257" t="s">
        <v>151</v>
      </c>
      <c r="M683" s="261"/>
      <c r="N683" s="249" t="s">
        <v>3258</v>
      </c>
      <c r="O683" s="259" t="s">
        <v>3258</v>
      </c>
      <c r="P683" s="256">
        <v>0</v>
      </c>
      <c r="Q683" s="261" t="s">
        <v>3258</v>
      </c>
      <c r="R683" s="261" t="s">
        <v>4347</v>
      </c>
      <c r="S683" s="261" t="s">
        <v>4348</v>
      </c>
      <c r="T683" s="261" t="s">
        <v>2599</v>
      </c>
      <c r="U683" s="261" t="s">
        <v>2259</v>
      </c>
      <c r="V683" s="261" t="s">
        <v>3258</v>
      </c>
      <c r="W683" s="261" t="s">
        <v>3258</v>
      </c>
      <c r="X683" s="261" t="s">
        <v>3258</v>
      </c>
      <c r="Y683" s="261" t="s">
        <v>3258</v>
      </c>
      <c r="Z683" s="261" t="s">
        <v>3258</v>
      </c>
      <c r="AA683" s="261" t="s">
        <v>3258</v>
      </c>
      <c r="AB683" s="261" t="s">
        <v>3258</v>
      </c>
      <c r="AC683" s="261" t="s">
        <v>3258</v>
      </c>
      <c r="AD683" s="261"/>
      <c r="AE683" s="245"/>
      <c r="AF683" s="261" t="s">
        <v>3258</v>
      </c>
      <c r="AG683" s="261" t="s">
        <v>3258</v>
      </c>
      <c r="AH683" s="261" t="s">
        <v>3258</v>
      </c>
      <c r="AI683" s="249"/>
    </row>
    <row r="684" spans="1:35" ht="15" customHeight="1" x14ac:dyDescent="0.3">
      <c r="A684" s="260">
        <v>522335</v>
      </c>
      <c r="B684" s="261" t="s">
        <v>877</v>
      </c>
      <c r="C684" s="261" t="s">
        <v>66</v>
      </c>
      <c r="D684" s="261" t="s">
        <v>878</v>
      </c>
      <c r="E684" s="261" t="s">
        <v>116</v>
      </c>
      <c r="F684" s="262">
        <v>35960</v>
      </c>
      <c r="G684" s="261" t="s">
        <v>2317</v>
      </c>
      <c r="H684" s="261" t="s">
        <v>677</v>
      </c>
      <c r="I684" s="257" t="s">
        <v>553</v>
      </c>
      <c r="J684" s="249" t="s">
        <v>724</v>
      </c>
      <c r="K684" s="261" t="s">
        <v>3258</v>
      </c>
      <c r="L684" s="257"/>
      <c r="M684" s="261"/>
      <c r="N684" s="249" t="s">
        <v>3258</v>
      </c>
      <c r="O684" s="259" t="s">
        <v>3258</v>
      </c>
      <c r="P684" s="256">
        <v>0</v>
      </c>
      <c r="Q684" s="261" t="s">
        <v>3258</v>
      </c>
      <c r="R684" s="261" t="s">
        <v>4821</v>
      </c>
      <c r="S684" s="261" t="s">
        <v>3269</v>
      </c>
      <c r="T684" s="261" t="s">
        <v>4822</v>
      </c>
      <c r="U684" s="261" t="s">
        <v>2355</v>
      </c>
      <c r="V684" s="261" t="s">
        <v>3258</v>
      </c>
      <c r="W684" s="261" t="s">
        <v>3258</v>
      </c>
      <c r="X684" s="261" t="s">
        <v>3258</v>
      </c>
      <c r="Y684" s="261" t="s">
        <v>3258</v>
      </c>
      <c r="Z684" s="261" t="s">
        <v>3258</v>
      </c>
      <c r="AA684" s="261" t="s">
        <v>3258</v>
      </c>
      <c r="AB684" s="261" t="s">
        <v>3258</v>
      </c>
      <c r="AC684" s="261" t="s">
        <v>3258</v>
      </c>
      <c r="AD684" s="261"/>
      <c r="AE684" s="245"/>
      <c r="AF684" s="261" t="s">
        <v>3258</v>
      </c>
      <c r="AG684" s="261" t="s">
        <v>3258</v>
      </c>
      <c r="AH684" s="261" t="s">
        <v>3258</v>
      </c>
      <c r="AI684" s="249"/>
    </row>
    <row r="685" spans="1:35" ht="15" customHeight="1" x14ac:dyDescent="0.3">
      <c r="A685" s="260">
        <v>522336</v>
      </c>
      <c r="B685" s="261" t="s">
        <v>1033</v>
      </c>
      <c r="C685" s="261" t="s">
        <v>266</v>
      </c>
      <c r="D685" s="261" t="s">
        <v>625</v>
      </c>
      <c r="E685" s="261" t="s">
        <v>116</v>
      </c>
      <c r="F685" s="262">
        <v>36434</v>
      </c>
      <c r="G685" s="261" t="s">
        <v>136</v>
      </c>
      <c r="H685" s="261" t="s">
        <v>677</v>
      </c>
      <c r="I685" s="257" t="s">
        <v>553</v>
      </c>
      <c r="J685" s="261" t="s">
        <v>724</v>
      </c>
      <c r="K685" s="261"/>
      <c r="L685" s="249"/>
      <c r="M685" s="261"/>
      <c r="N685" s="249" t="s">
        <v>3258</v>
      </c>
      <c r="O685" s="259" t="s">
        <v>3258</v>
      </c>
      <c r="P685" s="256">
        <v>0</v>
      </c>
      <c r="Q685" s="261" t="s">
        <v>3258</v>
      </c>
      <c r="R685" s="261" t="s">
        <v>4440</v>
      </c>
      <c r="S685" s="261" t="s">
        <v>3423</v>
      </c>
      <c r="T685" s="261" t="s">
        <v>2450</v>
      </c>
      <c r="U685" s="261" t="s">
        <v>2259</v>
      </c>
      <c r="V685" s="261" t="s">
        <v>3258</v>
      </c>
      <c r="W685" s="261" t="s">
        <v>3258</v>
      </c>
      <c r="X685" s="261" t="s">
        <v>3258</v>
      </c>
      <c r="Y685" s="261" t="s">
        <v>3258</v>
      </c>
      <c r="Z685" s="261" t="s">
        <v>3258</v>
      </c>
      <c r="AA685" s="261" t="s">
        <v>3258</v>
      </c>
      <c r="AB685" s="261" t="s">
        <v>3258</v>
      </c>
      <c r="AC685" s="261" t="s">
        <v>3258</v>
      </c>
      <c r="AD685" s="261"/>
      <c r="AE685" s="246"/>
      <c r="AF685" s="261"/>
      <c r="AG685" s="261" t="s">
        <v>3258</v>
      </c>
      <c r="AH685" s="261" t="s">
        <v>3258</v>
      </c>
      <c r="AI685" s="249"/>
    </row>
    <row r="686" spans="1:35" ht="15" customHeight="1" x14ac:dyDescent="0.3">
      <c r="A686" s="260">
        <v>522340</v>
      </c>
      <c r="B686" s="261" t="s">
        <v>1291</v>
      </c>
      <c r="C686" s="261" t="s">
        <v>98</v>
      </c>
      <c r="D686" s="261" t="s">
        <v>357</v>
      </c>
      <c r="E686" s="261" t="s">
        <v>116</v>
      </c>
      <c r="F686" s="262">
        <v>36275</v>
      </c>
      <c r="G686" s="261" t="s">
        <v>136</v>
      </c>
      <c r="H686" s="261" t="s">
        <v>677</v>
      </c>
      <c r="I686" s="257" t="s">
        <v>553</v>
      </c>
      <c r="J686" s="261" t="s">
        <v>139</v>
      </c>
      <c r="K686" s="261" t="s">
        <v>3258</v>
      </c>
      <c r="L686" s="257"/>
      <c r="M686" s="261"/>
      <c r="N686" s="249" t="s">
        <v>3258</v>
      </c>
      <c r="O686" s="259" t="s">
        <v>3258</v>
      </c>
      <c r="P686" s="256">
        <v>0</v>
      </c>
      <c r="Q686" s="261" t="s">
        <v>3258</v>
      </c>
      <c r="R686" s="261" t="s">
        <v>3838</v>
      </c>
      <c r="S686" s="261" t="s">
        <v>3425</v>
      </c>
      <c r="T686" s="261" t="s">
        <v>2350</v>
      </c>
      <c r="U686" s="261" t="s">
        <v>2259</v>
      </c>
      <c r="V686" s="261" t="s">
        <v>3258</v>
      </c>
      <c r="W686" s="261" t="s">
        <v>3258</v>
      </c>
      <c r="X686" s="261" t="s">
        <v>3258</v>
      </c>
      <c r="Y686" s="261" t="s">
        <v>3258</v>
      </c>
      <c r="Z686" s="261" t="s">
        <v>3258</v>
      </c>
      <c r="AA686" s="261" t="s">
        <v>3258</v>
      </c>
      <c r="AB686" s="261" t="s">
        <v>3258</v>
      </c>
      <c r="AC686" s="261" t="s">
        <v>3258</v>
      </c>
      <c r="AD686" s="261"/>
      <c r="AE686" s="245"/>
      <c r="AF686" s="261" t="s">
        <v>3258</v>
      </c>
      <c r="AG686" s="261" t="s">
        <v>3258</v>
      </c>
      <c r="AH686" s="261" t="s">
        <v>3258</v>
      </c>
      <c r="AI686" s="249"/>
    </row>
    <row r="687" spans="1:35" ht="15" customHeight="1" x14ac:dyDescent="0.3">
      <c r="A687" s="255">
        <v>522351</v>
      </c>
      <c r="B687" s="256" t="s">
        <v>2121</v>
      </c>
      <c r="C687" s="256" t="s">
        <v>74</v>
      </c>
      <c r="D687" s="256" t="s">
        <v>443</v>
      </c>
      <c r="E687" s="256" t="s">
        <v>116</v>
      </c>
      <c r="F687" s="256" t="s">
        <v>5146</v>
      </c>
      <c r="G687" s="256" t="s">
        <v>136</v>
      </c>
      <c r="H687" s="256" t="s">
        <v>677</v>
      </c>
      <c r="I687" s="257" t="s">
        <v>553</v>
      </c>
      <c r="J687" s="256" t="s">
        <v>724</v>
      </c>
      <c r="K687" s="256" t="s">
        <v>5145</v>
      </c>
      <c r="L687" s="258" t="s">
        <v>138</v>
      </c>
      <c r="M687" s="249"/>
      <c r="N687" s="249" t="s">
        <v>3258</v>
      </c>
      <c r="O687" s="259" t="s">
        <v>3258</v>
      </c>
      <c r="P687" s="256">
        <v>0</v>
      </c>
      <c r="Q687" s="256" t="s">
        <v>3258</v>
      </c>
      <c r="R687" s="256" t="s">
        <v>4823</v>
      </c>
      <c r="S687" s="256" t="s">
        <v>3291</v>
      </c>
      <c r="T687" s="256" t="s">
        <v>2336</v>
      </c>
      <c r="U687" s="256" t="s">
        <v>2259</v>
      </c>
      <c r="V687" s="256" t="s">
        <v>3258</v>
      </c>
      <c r="W687" s="256" t="s">
        <v>3258</v>
      </c>
      <c r="X687" s="256" t="s">
        <v>3258</v>
      </c>
      <c r="Y687" s="256" t="s">
        <v>3258</v>
      </c>
      <c r="Z687" s="256" t="s">
        <v>3258</v>
      </c>
      <c r="AA687" s="256" t="s">
        <v>3258</v>
      </c>
      <c r="AB687" s="256" t="s">
        <v>2253</v>
      </c>
      <c r="AC687" s="256" t="s">
        <v>3258</v>
      </c>
      <c r="AD687" s="256"/>
      <c r="AE687" s="245"/>
      <c r="AF687" s="256" t="s">
        <v>3258</v>
      </c>
      <c r="AG687" s="256" t="s">
        <v>3258</v>
      </c>
      <c r="AH687" s="256" t="s">
        <v>2253</v>
      </c>
      <c r="AI687" s="249"/>
    </row>
    <row r="688" spans="1:35" ht="15" customHeight="1" x14ac:dyDescent="0.3">
      <c r="A688" s="260">
        <v>522356</v>
      </c>
      <c r="B688" s="261" t="s">
        <v>1876</v>
      </c>
      <c r="C688" s="261" t="s">
        <v>79</v>
      </c>
      <c r="D688" s="261" t="s">
        <v>585</v>
      </c>
      <c r="E688" s="261" t="s">
        <v>116</v>
      </c>
      <c r="F688" s="262">
        <v>36319</v>
      </c>
      <c r="G688" s="261" t="s">
        <v>136</v>
      </c>
      <c r="H688" s="261" t="s">
        <v>677</v>
      </c>
      <c r="I688" s="257" t="s">
        <v>553</v>
      </c>
      <c r="J688" s="261" t="s">
        <v>137</v>
      </c>
      <c r="K688" s="261"/>
      <c r="M688" s="261"/>
      <c r="N688" s="249" t="s">
        <v>3258</v>
      </c>
      <c r="O688" s="259" t="s">
        <v>3258</v>
      </c>
      <c r="P688" s="256">
        <v>0</v>
      </c>
      <c r="Q688" s="249"/>
      <c r="R688" s="249"/>
      <c r="S688" s="249"/>
      <c r="T688" s="249"/>
      <c r="U688" s="249"/>
      <c r="V688" s="249"/>
      <c r="W688" s="249"/>
      <c r="X688" s="249"/>
      <c r="Y688" s="249"/>
      <c r="Z688" s="249"/>
      <c r="AA688" s="249"/>
      <c r="AB688" s="249"/>
      <c r="AC688" s="249"/>
      <c r="AD688" s="249"/>
      <c r="AE688" s="246"/>
      <c r="AF688" s="249"/>
      <c r="AG688" s="249"/>
      <c r="AH688" s="249"/>
      <c r="AI688" s="249"/>
    </row>
    <row r="689" spans="1:35" ht="15" customHeight="1" x14ac:dyDescent="0.3">
      <c r="A689" s="260">
        <v>522364</v>
      </c>
      <c r="B689" s="261" t="s">
        <v>1292</v>
      </c>
      <c r="C689" s="261" t="s">
        <v>83</v>
      </c>
      <c r="D689" s="261" t="s">
        <v>509</v>
      </c>
      <c r="E689" s="261" t="s">
        <v>116</v>
      </c>
      <c r="F689" s="262">
        <v>35797</v>
      </c>
      <c r="G689" s="261" t="s">
        <v>136</v>
      </c>
      <c r="H689" s="261" t="s">
        <v>677</v>
      </c>
      <c r="I689" s="257" t="s">
        <v>553</v>
      </c>
      <c r="J689" s="261" t="s">
        <v>137</v>
      </c>
      <c r="K689" s="261"/>
      <c r="M689" s="261"/>
      <c r="N689" s="249" t="s">
        <v>3258</v>
      </c>
      <c r="O689" s="259" t="s">
        <v>3258</v>
      </c>
      <c r="P689" s="256">
        <v>0</v>
      </c>
      <c r="Q689" s="261" t="s">
        <v>3258</v>
      </c>
      <c r="R689" s="261" t="s">
        <v>4204</v>
      </c>
      <c r="S689" s="261" t="s">
        <v>3289</v>
      </c>
      <c r="T689" s="261" t="s">
        <v>2913</v>
      </c>
      <c r="U689" s="261" t="s">
        <v>2259</v>
      </c>
      <c r="V689" s="261" t="s">
        <v>3258</v>
      </c>
      <c r="W689" s="261" t="s">
        <v>3258</v>
      </c>
      <c r="X689" s="261" t="s">
        <v>3258</v>
      </c>
      <c r="Y689" s="261" t="s">
        <v>3258</v>
      </c>
      <c r="Z689" s="261" t="s">
        <v>3258</v>
      </c>
      <c r="AA689" s="261" t="s">
        <v>3258</v>
      </c>
      <c r="AB689" s="261" t="s">
        <v>3258</v>
      </c>
      <c r="AC689" s="261" t="s">
        <v>3258</v>
      </c>
      <c r="AD689" s="261"/>
      <c r="AE689" s="246"/>
      <c r="AF689" s="261" t="s">
        <v>3258</v>
      </c>
      <c r="AG689" s="261" t="s">
        <v>3258</v>
      </c>
      <c r="AH689" s="261" t="s">
        <v>3258</v>
      </c>
      <c r="AI689" s="249"/>
    </row>
    <row r="690" spans="1:35" ht="15" customHeight="1" x14ac:dyDescent="0.3">
      <c r="A690" s="260">
        <v>522378</v>
      </c>
      <c r="B690" s="261" t="s">
        <v>1877</v>
      </c>
      <c r="C690" s="261" t="s">
        <v>68</v>
      </c>
      <c r="D690" s="261" t="s">
        <v>449</v>
      </c>
      <c r="E690" s="261" t="s">
        <v>116</v>
      </c>
      <c r="F690" s="262">
        <v>35640</v>
      </c>
      <c r="G690" s="261" t="s">
        <v>2345</v>
      </c>
      <c r="H690" s="261" t="s">
        <v>677</v>
      </c>
      <c r="I690" s="257" t="s">
        <v>553</v>
      </c>
      <c r="J690" s="261" t="s">
        <v>139</v>
      </c>
      <c r="K690" s="261" t="s">
        <v>3258</v>
      </c>
      <c r="L690" s="257"/>
      <c r="M690" s="261"/>
      <c r="N690" s="249" t="s">
        <v>3258</v>
      </c>
      <c r="O690" s="259" t="s">
        <v>3258</v>
      </c>
      <c r="P690" s="256">
        <v>0</v>
      </c>
      <c r="Q690" s="261" t="s">
        <v>3258</v>
      </c>
      <c r="R690" s="261" t="s">
        <v>4824</v>
      </c>
      <c r="S690" s="261" t="s">
        <v>3418</v>
      </c>
      <c r="T690" s="261" t="s">
        <v>4825</v>
      </c>
      <c r="U690" s="261" t="s">
        <v>2386</v>
      </c>
      <c r="V690" s="261" t="s">
        <v>3258</v>
      </c>
      <c r="W690" s="261" t="s">
        <v>3258</v>
      </c>
      <c r="X690" s="261" t="s">
        <v>3258</v>
      </c>
      <c r="Y690" s="261" t="s">
        <v>3258</v>
      </c>
      <c r="Z690" s="261" t="s">
        <v>3258</v>
      </c>
      <c r="AA690" s="261" t="s">
        <v>3258</v>
      </c>
      <c r="AB690" s="261" t="s">
        <v>3258</v>
      </c>
      <c r="AC690" s="261" t="s">
        <v>3258</v>
      </c>
      <c r="AD690" s="261"/>
      <c r="AE690" s="245"/>
      <c r="AF690" s="261" t="s">
        <v>3258</v>
      </c>
      <c r="AG690" s="261" t="s">
        <v>3258</v>
      </c>
      <c r="AH690" s="261" t="s">
        <v>3258</v>
      </c>
      <c r="AI690" s="249"/>
    </row>
    <row r="691" spans="1:35" ht="15" customHeight="1" x14ac:dyDescent="0.3">
      <c r="A691" s="260">
        <v>522383</v>
      </c>
      <c r="B691" s="261" t="s">
        <v>1244</v>
      </c>
      <c r="C691" s="261" t="s">
        <v>410</v>
      </c>
      <c r="D691" s="261" t="s">
        <v>531</v>
      </c>
      <c r="E691" s="261" t="s">
        <v>116</v>
      </c>
      <c r="F691" s="262">
        <v>36029</v>
      </c>
      <c r="G691" s="261" t="s">
        <v>2356</v>
      </c>
      <c r="H691" s="261" t="s">
        <v>677</v>
      </c>
      <c r="I691" s="257" t="s">
        <v>553</v>
      </c>
      <c r="J691" s="261" t="s">
        <v>724</v>
      </c>
      <c r="K691" s="261"/>
      <c r="L691" s="258" t="s">
        <v>150</v>
      </c>
      <c r="M691" s="261"/>
      <c r="N691" s="249" t="s">
        <v>3258</v>
      </c>
      <c r="O691" s="259" t="s">
        <v>3258</v>
      </c>
      <c r="P691" s="256">
        <v>0</v>
      </c>
      <c r="Q691" s="261" t="s">
        <v>3258</v>
      </c>
      <c r="R691" s="261" t="s">
        <v>4826</v>
      </c>
      <c r="S691" s="261" t="s">
        <v>4827</v>
      </c>
      <c r="T691" s="261" t="s">
        <v>2709</v>
      </c>
      <c r="U691" s="261" t="s">
        <v>2270</v>
      </c>
      <c r="V691" s="261" t="s">
        <v>3258</v>
      </c>
      <c r="W691" s="261" t="s">
        <v>3258</v>
      </c>
      <c r="X691" s="261" t="s">
        <v>3258</v>
      </c>
      <c r="Y691" s="261" t="s">
        <v>3258</v>
      </c>
      <c r="Z691" s="261" t="s">
        <v>3258</v>
      </c>
      <c r="AA691" s="261" t="s">
        <v>3258</v>
      </c>
      <c r="AB691" s="261" t="s">
        <v>2253</v>
      </c>
      <c r="AC691" s="261" t="s">
        <v>5212</v>
      </c>
      <c r="AD691" s="261"/>
      <c r="AE691" s="245"/>
      <c r="AF691" s="261" t="s">
        <v>3258</v>
      </c>
      <c r="AG691" s="261"/>
      <c r="AH691" s="261" t="s">
        <v>3258</v>
      </c>
      <c r="AI691" s="249"/>
    </row>
    <row r="692" spans="1:35" ht="15" customHeight="1" x14ac:dyDescent="0.3">
      <c r="A692" s="260">
        <v>522391</v>
      </c>
      <c r="B692" s="261" t="s">
        <v>1878</v>
      </c>
      <c r="C692" s="261" t="s">
        <v>274</v>
      </c>
      <c r="D692" s="261" t="s">
        <v>790</v>
      </c>
      <c r="E692" s="261" t="s">
        <v>2275</v>
      </c>
      <c r="F692" s="262">
        <v>28204</v>
      </c>
      <c r="G692" s="261" t="s">
        <v>2567</v>
      </c>
      <c r="H692" s="261" t="s">
        <v>677</v>
      </c>
      <c r="I692" s="257" t="s">
        <v>553</v>
      </c>
      <c r="J692" s="261" t="s">
        <v>2257</v>
      </c>
      <c r="K692" s="260">
        <v>2013</v>
      </c>
      <c r="M692" s="261"/>
      <c r="N692" s="249" t="s">
        <v>3258</v>
      </c>
      <c r="O692" s="259" t="s">
        <v>3258</v>
      </c>
      <c r="P692" s="256">
        <v>0</v>
      </c>
      <c r="Q692" s="261" t="s">
        <v>3258</v>
      </c>
      <c r="R692" s="261" t="s">
        <v>3265</v>
      </c>
      <c r="S692" s="261" t="s">
        <v>3266</v>
      </c>
      <c r="T692" s="261" t="s">
        <v>2307</v>
      </c>
      <c r="U692" s="261" t="s">
        <v>3045</v>
      </c>
      <c r="V692" s="261" t="s">
        <v>3258</v>
      </c>
      <c r="W692" s="261" t="s">
        <v>3258</v>
      </c>
      <c r="X692" s="261" t="s">
        <v>3258</v>
      </c>
      <c r="Y692" s="261" t="s">
        <v>3258</v>
      </c>
      <c r="Z692" s="261" t="s">
        <v>3258</v>
      </c>
      <c r="AA692" s="261" t="s">
        <v>3258</v>
      </c>
      <c r="AB692" s="261" t="s">
        <v>3258</v>
      </c>
      <c r="AC692" s="261" t="s">
        <v>3258</v>
      </c>
      <c r="AD692" s="261"/>
      <c r="AE692" s="245"/>
      <c r="AF692" s="261" t="s">
        <v>3258</v>
      </c>
      <c r="AG692" s="261" t="s">
        <v>3258</v>
      </c>
      <c r="AH692" s="261" t="s">
        <v>3258</v>
      </c>
      <c r="AI692" s="249"/>
    </row>
    <row r="693" spans="1:35" ht="15" customHeight="1" x14ac:dyDescent="0.3">
      <c r="A693" s="260">
        <v>522394</v>
      </c>
      <c r="B693" s="261" t="s">
        <v>1713</v>
      </c>
      <c r="C693" s="261" t="s">
        <v>96</v>
      </c>
      <c r="D693" s="261" t="s">
        <v>458</v>
      </c>
      <c r="E693" s="261" t="s">
        <v>2275</v>
      </c>
      <c r="F693" s="249"/>
      <c r="G693" s="261" t="s">
        <v>145</v>
      </c>
      <c r="H693" s="256" t="s">
        <v>677</v>
      </c>
      <c r="I693" s="257" t="s">
        <v>553</v>
      </c>
      <c r="J693" s="261" t="s">
        <v>137</v>
      </c>
      <c r="K693" s="261"/>
      <c r="M693" s="261"/>
      <c r="N693" s="249" t="s">
        <v>3258</v>
      </c>
      <c r="O693" s="259" t="s">
        <v>3258</v>
      </c>
      <c r="P693" s="256">
        <v>0</v>
      </c>
      <c r="Q693" s="249"/>
      <c r="R693" s="249"/>
      <c r="S693" s="249"/>
      <c r="T693" s="249"/>
      <c r="U693" s="249"/>
      <c r="V693" s="249"/>
      <c r="W693" s="249"/>
      <c r="X693" s="249"/>
      <c r="Y693" s="249"/>
      <c r="Z693" s="249"/>
      <c r="AA693" s="249"/>
      <c r="AB693" s="249"/>
      <c r="AC693" s="249"/>
      <c r="AD693" s="249"/>
      <c r="AE693" s="245"/>
      <c r="AF693" s="249"/>
      <c r="AG693" s="249"/>
      <c r="AH693" s="249"/>
      <c r="AI693" s="249"/>
    </row>
    <row r="694" spans="1:35" ht="15" customHeight="1" x14ac:dyDescent="0.3">
      <c r="A694" s="260">
        <v>522398</v>
      </c>
      <c r="B694" s="261" t="s">
        <v>1034</v>
      </c>
      <c r="C694" s="261" t="s">
        <v>272</v>
      </c>
      <c r="D694" s="261" t="s">
        <v>1035</v>
      </c>
      <c r="E694" s="261" t="s">
        <v>2275</v>
      </c>
      <c r="F694" s="262">
        <v>36163</v>
      </c>
      <c r="G694" s="261" t="s">
        <v>136</v>
      </c>
      <c r="H694" s="261" t="s">
        <v>679</v>
      </c>
      <c r="I694" s="257" t="s">
        <v>553</v>
      </c>
      <c r="J694" s="261" t="s">
        <v>724</v>
      </c>
      <c r="K694" s="260">
        <v>2017</v>
      </c>
      <c r="L694" s="257" t="s">
        <v>136</v>
      </c>
      <c r="M694" s="249"/>
      <c r="N694" s="249">
        <v>2150</v>
      </c>
      <c r="O694" s="259">
        <v>45510</v>
      </c>
      <c r="P694" s="256">
        <v>95000</v>
      </c>
      <c r="Q694" s="261" t="s">
        <v>3258</v>
      </c>
      <c r="R694" s="261" t="s">
        <v>2795</v>
      </c>
      <c r="S694" s="261" t="s">
        <v>3349</v>
      </c>
      <c r="T694" s="261" t="s">
        <v>3220</v>
      </c>
      <c r="U694" s="261" t="s">
        <v>2266</v>
      </c>
      <c r="V694" s="261" t="s">
        <v>3258</v>
      </c>
      <c r="W694" s="261" t="s">
        <v>3258</v>
      </c>
      <c r="X694" s="261" t="s">
        <v>3258</v>
      </c>
      <c r="Y694" s="261" t="s">
        <v>3258</v>
      </c>
      <c r="Z694" s="261" t="s">
        <v>3258</v>
      </c>
      <c r="AA694" s="261" t="s">
        <v>3258</v>
      </c>
      <c r="AB694" s="261" t="s">
        <v>3258</v>
      </c>
      <c r="AC694" s="261" t="s">
        <v>3258</v>
      </c>
      <c r="AD694" s="261"/>
      <c r="AE694" s="245"/>
      <c r="AF694" s="261" t="s">
        <v>3258</v>
      </c>
      <c r="AG694" s="261" t="s">
        <v>3258</v>
      </c>
      <c r="AH694" s="261" t="s">
        <v>3258</v>
      </c>
      <c r="AI694" s="249"/>
    </row>
    <row r="695" spans="1:35" ht="15" customHeight="1" x14ac:dyDescent="0.3">
      <c r="A695" s="260">
        <v>522399</v>
      </c>
      <c r="B695" s="261" t="s">
        <v>5497</v>
      </c>
      <c r="C695" s="261" t="s">
        <v>97</v>
      </c>
      <c r="D695" s="261" t="s">
        <v>537</v>
      </c>
      <c r="E695" s="261" t="s">
        <v>116</v>
      </c>
      <c r="F695" s="261" t="s">
        <v>3258</v>
      </c>
      <c r="G695" s="262"/>
      <c r="H695" s="261" t="s">
        <v>677</v>
      </c>
      <c r="I695" s="257" t="s">
        <v>554</v>
      </c>
      <c r="J695" s="261"/>
      <c r="K695" s="261"/>
      <c r="L695" s="267"/>
      <c r="M695" s="261"/>
      <c r="N695" s="249" t="s">
        <v>3258</v>
      </c>
      <c r="O695" s="259" t="s">
        <v>3258</v>
      </c>
      <c r="P695" s="256">
        <v>0</v>
      </c>
      <c r="Q695" s="249"/>
      <c r="R695" s="249"/>
      <c r="S695" s="249"/>
      <c r="T695" s="249"/>
      <c r="U695" s="249"/>
      <c r="V695" s="249"/>
      <c r="W695" s="249"/>
      <c r="X695" s="249"/>
      <c r="Y695" s="249"/>
      <c r="Z695" s="249"/>
      <c r="AA695" s="249"/>
      <c r="AB695" s="249"/>
      <c r="AC695" s="249"/>
      <c r="AD695" s="249"/>
      <c r="AE695" s="245"/>
      <c r="AF695" s="249"/>
      <c r="AG695" s="249"/>
      <c r="AH695" s="249"/>
      <c r="AI695" s="249"/>
    </row>
    <row r="696" spans="1:35" ht="15" customHeight="1" x14ac:dyDescent="0.3">
      <c r="A696" s="260">
        <v>522402</v>
      </c>
      <c r="B696" s="261" t="s">
        <v>879</v>
      </c>
      <c r="C696" s="261" t="s">
        <v>300</v>
      </c>
      <c r="D696" s="261" t="s">
        <v>815</v>
      </c>
      <c r="E696" s="261" t="s">
        <v>116</v>
      </c>
      <c r="F696" s="262">
        <v>31360</v>
      </c>
      <c r="G696" s="261" t="s">
        <v>2304</v>
      </c>
      <c r="H696" s="261" t="s">
        <v>677</v>
      </c>
      <c r="I696" s="257" t="s">
        <v>553</v>
      </c>
      <c r="J696" s="261" t="s">
        <v>139</v>
      </c>
      <c r="K696" s="261" t="s">
        <v>3258</v>
      </c>
      <c r="L696" s="257"/>
      <c r="M696" s="261"/>
      <c r="N696" s="249" t="s">
        <v>3258</v>
      </c>
      <c r="O696" s="259" t="s">
        <v>3258</v>
      </c>
      <c r="P696" s="256">
        <v>0</v>
      </c>
      <c r="Q696" s="261" t="s">
        <v>3258</v>
      </c>
      <c r="R696" s="261" t="s">
        <v>4828</v>
      </c>
      <c r="S696" s="261" t="s">
        <v>3650</v>
      </c>
      <c r="T696" s="261" t="s">
        <v>3224</v>
      </c>
      <c r="U696" s="261" t="s">
        <v>4642</v>
      </c>
      <c r="V696" s="261" t="s">
        <v>3258</v>
      </c>
      <c r="W696" s="261" t="s">
        <v>3258</v>
      </c>
      <c r="X696" s="261" t="s">
        <v>3258</v>
      </c>
      <c r="Y696" s="261" t="s">
        <v>3258</v>
      </c>
      <c r="Z696" s="261" t="s">
        <v>3258</v>
      </c>
      <c r="AA696" s="261" t="s">
        <v>3258</v>
      </c>
      <c r="AB696" s="261" t="s">
        <v>2253</v>
      </c>
      <c r="AC696" s="261" t="s">
        <v>3258</v>
      </c>
      <c r="AD696" s="261"/>
      <c r="AE696" s="246"/>
      <c r="AF696" s="261" t="s">
        <v>3258</v>
      </c>
      <c r="AG696" s="261" t="s">
        <v>3258</v>
      </c>
      <c r="AH696" s="261" t="s">
        <v>3258</v>
      </c>
      <c r="AI696" s="249"/>
    </row>
    <row r="697" spans="1:35" ht="15" customHeight="1" x14ac:dyDescent="0.3">
      <c r="A697" s="260">
        <v>522404</v>
      </c>
      <c r="B697" s="261" t="s">
        <v>1879</v>
      </c>
      <c r="C697" s="261" t="s">
        <v>290</v>
      </c>
      <c r="D697" s="261" t="s">
        <v>357</v>
      </c>
      <c r="E697" s="261" t="s">
        <v>116</v>
      </c>
      <c r="F697" s="262">
        <v>36161</v>
      </c>
      <c r="G697" s="261" t="s">
        <v>136</v>
      </c>
      <c r="H697" s="261" t="s">
        <v>677</v>
      </c>
      <c r="I697" s="257" t="s">
        <v>553</v>
      </c>
      <c r="J697" s="261" t="s">
        <v>724</v>
      </c>
      <c r="K697" s="261"/>
      <c r="M697" s="261"/>
      <c r="N697" s="249" t="s">
        <v>3258</v>
      </c>
      <c r="O697" s="259" t="s">
        <v>3258</v>
      </c>
      <c r="P697" s="256">
        <v>0</v>
      </c>
      <c r="Q697" s="261" t="s">
        <v>3258</v>
      </c>
      <c r="R697" s="261" t="s">
        <v>4829</v>
      </c>
      <c r="S697" s="261" t="s">
        <v>4114</v>
      </c>
      <c r="T697" s="261" t="s">
        <v>2516</v>
      </c>
      <c r="U697" s="261" t="s">
        <v>2306</v>
      </c>
      <c r="V697" s="261" t="s">
        <v>3258</v>
      </c>
      <c r="W697" s="261" t="s">
        <v>3258</v>
      </c>
      <c r="X697" s="261" t="s">
        <v>3258</v>
      </c>
      <c r="Y697" s="261" t="s">
        <v>3258</v>
      </c>
      <c r="Z697" s="261" t="s">
        <v>3258</v>
      </c>
      <c r="AA697" s="261" t="s">
        <v>3258</v>
      </c>
      <c r="AB697" s="261" t="s">
        <v>3258</v>
      </c>
      <c r="AC697" s="261" t="s">
        <v>3258</v>
      </c>
      <c r="AD697" s="261"/>
      <c r="AE697" s="245"/>
      <c r="AF697" s="261" t="s">
        <v>3258</v>
      </c>
      <c r="AG697" s="261" t="s">
        <v>3258</v>
      </c>
      <c r="AH697" s="261" t="s">
        <v>3258</v>
      </c>
      <c r="AI697" s="249"/>
    </row>
    <row r="698" spans="1:35" ht="15" customHeight="1" x14ac:dyDescent="0.3">
      <c r="A698" s="249">
        <v>522414</v>
      </c>
      <c r="B698" s="249" t="s">
        <v>5336</v>
      </c>
      <c r="C698" s="249" t="s">
        <v>66</v>
      </c>
      <c r="D698" s="249"/>
      <c r="E698" s="249"/>
      <c r="F698" s="249"/>
      <c r="G698" s="249"/>
      <c r="H698" s="249"/>
      <c r="I698" t="s">
        <v>553</v>
      </c>
      <c r="J698" s="249"/>
      <c r="K698" s="249"/>
      <c r="M698" s="249"/>
      <c r="N698" s="249" t="s">
        <v>3258</v>
      </c>
      <c r="O698" s="259" t="s">
        <v>3258</v>
      </c>
      <c r="P698" s="256">
        <v>0</v>
      </c>
      <c r="Q698" s="249"/>
      <c r="R698" s="249"/>
      <c r="S698" s="249"/>
      <c r="T698" s="249"/>
      <c r="U698" s="249"/>
      <c r="V698" s="249"/>
      <c r="W698" s="249"/>
      <c r="X698" s="249"/>
      <c r="Y698" s="249"/>
      <c r="Z698" s="249"/>
      <c r="AA698" s="249"/>
      <c r="AB698" s="249"/>
      <c r="AC698" s="249"/>
      <c r="AD698" s="249"/>
      <c r="AE698" s="249"/>
      <c r="AF698" s="249"/>
      <c r="AG698" s="249"/>
      <c r="AH698" s="249"/>
      <c r="AI698" s="249" t="s">
        <v>2253</v>
      </c>
    </row>
    <row r="699" spans="1:35" ht="15" customHeight="1" x14ac:dyDescent="0.3">
      <c r="A699" s="260">
        <v>522416</v>
      </c>
      <c r="B699" s="261" t="s">
        <v>1880</v>
      </c>
      <c r="C699" s="261" t="s">
        <v>82</v>
      </c>
      <c r="D699" s="261" t="s">
        <v>540</v>
      </c>
      <c r="E699" s="261" t="s">
        <v>116</v>
      </c>
      <c r="F699" s="262">
        <v>33030</v>
      </c>
      <c r="G699" s="261" t="s">
        <v>2304</v>
      </c>
      <c r="H699" s="261" t="s">
        <v>677</v>
      </c>
      <c r="I699" s="257" t="s">
        <v>553</v>
      </c>
      <c r="J699" s="261" t="s">
        <v>139</v>
      </c>
      <c r="K699" s="261" t="s">
        <v>3258</v>
      </c>
      <c r="L699" s="257"/>
      <c r="M699" s="261"/>
      <c r="N699" s="249" t="s">
        <v>3258</v>
      </c>
      <c r="O699" s="259" t="s">
        <v>3258</v>
      </c>
      <c r="P699" s="256">
        <v>0</v>
      </c>
      <c r="Q699" s="261" t="s">
        <v>3258</v>
      </c>
      <c r="R699" s="261" t="s">
        <v>3839</v>
      </c>
      <c r="S699" s="261" t="s">
        <v>3840</v>
      </c>
      <c r="T699" s="261" t="s">
        <v>3046</v>
      </c>
      <c r="U699" s="261" t="s">
        <v>2425</v>
      </c>
      <c r="V699" s="261" t="s">
        <v>3258</v>
      </c>
      <c r="W699" s="261" t="s">
        <v>3258</v>
      </c>
      <c r="X699" s="261" t="s">
        <v>3258</v>
      </c>
      <c r="Y699" s="261" t="s">
        <v>3258</v>
      </c>
      <c r="Z699" s="261" t="s">
        <v>3258</v>
      </c>
      <c r="AA699" s="261" t="s">
        <v>3258</v>
      </c>
      <c r="AB699" s="261" t="s">
        <v>3258</v>
      </c>
      <c r="AC699" s="261" t="s">
        <v>3258</v>
      </c>
      <c r="AD699" s="261"/>
      <c r="AE699" s="245"/>
      <c r="AF699" s="261" t="s">
        <v>3258</v>
      </c>
      <c r="AG699" s="261" t="s">
        <v>3258</v>
      </c>
      <c r="AH699" s="261" t="s">
        <v>3258</v>
      </c>
      <c r="AI699" s="249"/>
    </row>
    <row r="700" spans="1:35" ht="15" customHeight="1" x14ac:dyDescent="0.3">
      <c r="A700" s="260">
        <v>522417</v>
      </c>
      <c r="B700" s="261" t="s">
        <v>1471</v>
      </c>
      <c r="C700" s="261" t="s">
        <v>329</v>
      </c>
      <c r="D700" s="261" t="s">
        <v>607</v>
      </c>
      <c r="E700" s="261" t="s">
        <v>116</v>
      </c>
      <c r="F700" s="262">
        <v>30377</v>
      </c>
      <c r="G700" s="261" t="s">
        <v>2304</v>
      </c>
      <c r="H700" s="261" t="s">
        <v>677</v>
      </c>
      <c r="I700" s="257" t="s">
        <v>553</v>
      </c>
      <c r="J700" s="261" t="s">
        <v>139</v>
      </c>
      <c r="K700" s="260">
        <v>2004</v>
      </c>
      <c r="M700" s="261"/>
      <c r="N700" s="249" t="s">
        <v>3258</v>
      </c>
      <c r="O700" s="259" t="s">
        <v>3258</v>
      </c>
      <c r="P700" s="256">
        <v>0</v>
      </c>
      <c r="Q700" s="261" t="s">
        <v>3258</v>
      </c>
      <c r="R700" s="261" t="s">
        <v>3351</v>
      </c>
      <c r="S700" s="261" t="s">
        <v>3352</v>
      </c>
      <c r="T700" s="261" t="s">
        <v>2507</v>
      </c>
      <c r="U700" s="261" t="s">
        <v>2324</v>
      </c>
      <c r="V700" s="261" t="s">
        <v>3258</v>
      </c>
      <c r="W700" s="261" t="s">
        <v>3258</v>
      </c>
      <c r="X700" s="261" t="s">
        <v>3258</v>
      </c>
      <c r="Y700" s="261" t="s">
        <v>3258</v>
      </c>
      <c r="Z700" s="261" t="s">
        <v>3258</v>
      </c>
      <c r="AA700" s="261" t="s">
        <v>3258</v>
      </c>
      <c r="AB700" s="261" t="s">
        <v>3258</v>
      </c>
      <c r="AC700" s="261" t="s">
        <v>3258</v>
      </c>
      <c r="AD700" s="261"/>
      <c r="AE700" s="246"/>
      <c r="AF700" s="261" t="s">
        <v>3258</v>
      </c>
      <c r="AG700" s="261" t="s">
        <v>3258</v>
      </c>
      <c r="AH700" s="261" t="s">
        <v>3258</v>
      </c>
      <c r="AI700" s="249"/>
    </row>
    <row r="701" spans="1:35" ht="15" customHeight="1" x14ac:dyDescent="0.3">
      <c r="A701" s="260">
        <v>522431</v>
      </c>
      <c r="B701" s="261" t="s">
        <v>1881</v>
      </c>
      <c r="C701" s="261" t="s">
        <v>65</v>
      </c>
      <c r="D701" s="261" t="s">
        <v>465</v>
      </c>
      <c r="E701" s="261" t="s">
        <v>116</v>
      </c>
      <c r="F701" s="262">
        <v>36039</v>
      </c>
      <c r="G701" s="261" t="s">
        <v>136</v>
      </c>
      <c r="H701" s="261" t="s">
        <v>677</v>
      </c>
      <c r="I701" s="257" t="s">
        <v>553</v>
      </c>
      <c r="J701" s="261" t="s">
        <v>724</v>
      </c>
      <c r="K701" s="261"/>
      <c r="M701" s="261"/>
      <c r="N701" s="249" t="s">
        <v>3258</v>
      </c>
      <c r="O701" s="259" t="s">
        <v>3258</v>
      </c>
      <c r="P701" s="256">
        <v>0</v>
      </c>
      <c r="Q701" s="261" t="s">
        <v>3258</v>
      </c>
      <c r="R701" s="261" t="s">
        <v>4441</v>
      </c>
      <c r="S701" s="261" t="s">
        <v>3259</v>
      </c>
      <c r="T701" s="261" t="s">
        <v>2290</v>
      </c>
      <c r="U701" s="261" t="s">
        <v>2259</v>
      </c>
      <c r="V701" s="261" t="s">
        <v>3258</v>
      </c>
      <c r="W701" s="261" t="s">
        <v>3258</v>
      </c>
      <c r="X701" s="261" t="s">
        <v>3258</v>
      </c>
      <c r="Y701" s="261" t="s">
        <v>3258</v>
      </c>
      <c r="Z701" s="261" t="s">
        <v>3258</v>
      </c>
      <c r="AA701" s="261" t="s">
        <v>3258</v>
      </c>
      <c r="AB701" s="261" t="s">
        <v>3258</v>
      </c>
      <c r="AC701" s="261" t="s">
        <v>3258</v>
      </c>
      <c r="AD701" s="261"/>
      <c r="AE701" s="245"/>
      <c r="AF701" s="261" t="s">
        <v>3258</v>
      </c>
      <c r="AG701" s="261" t="s">
        <v>3258</v>
      </c>
      <c r="AH701" s="261" t="s">
        <v>3258</v>
      </c>
      <c r="AI701" s="249"/>
    </row>
    <row r="702" spans="1:35" ht="15" customHeight="1" x14ac:dyDescent="0.3">
      <c r="A702" s="260">
        <v>522438</v>
      </c>
      <c r="B702" s="261" t="s">
        <v>1882</v>
      </c>
      <c r="C702" s="261" t="s">
        <v>363</v>
      </c>
      <c r="D702" s="261" t="s">
        <v>450</v>
      </c>
      <c r="E702" s="261" t="s">
        <v>116</v>
      </c>
      <c r="F702" s="262">
        <v>35079</v>
      </c>
      <c r="G702" s="261" t="s">
        <v>136</v>
      </c>
      <c r="H702" s="261" t="s">
        <v>677</v>
      </c>
      <c r="I702" s="257" t="s">
        <v>553</v>
      </c>
      <c r="J702" s="261" t="s">
        <v>139</v>
      </c>
      <c r="K702" s="261"/>
      <c r="L702" s="258" t="s">
        <v>151</v>
      </c>
      <c r="M702" s="261"/>
      <c r="N702" s="249" t="s">
        <v>3258</v>
      </c>
      <c r="O702" s="259" t="s">
        <v>3258</v>
      </c>
      <c r="P702" s="256">
        <v>0</v>
      </c>
      <c r="Q702" s="261" t="s">
        <v>3258</v>
      </c>
      <c r="R702" s="261" t="s">
        <v>3841</v>
      </c>
      <c r="S702" s="261" t="s">
        <v>3562</v>
      </c>
      <c r="T702" s="261" t="s">
        <v>2416</v>
      </c>
      <c r="U702" s="261" t="s">
        <v>2266</v>
      </c>
      <c r="V702" s="261" t="s">
        <v>3258</v>
      </c>
      <c r="W702" s="261" t="s">
        <v>3258</v>
      </c>
      <c r="X702" s="261" t="s">
        <v>3258</v>
      </c>
      <c r="Y702" s="261" t="s">
        <v>3258</v>
      </c>
      <c r="Z702" s="261" t="s">
        <v>3258</v>
      </c>
      <c r="AA702" s="261" t="s">
        <v>3258</v>
      </c>
      <c r="AB702" s="261" t="s">
        <v>3258</v>
      </c>
      <c r="AC702" s="261" t="s">
        <v>3258</v>
      </c>
      <c r="AD702" s="261"/>
      <c r="AE702" s="246"/>
      <c r="AF702" s="261"/>
      <c r="AG702" s="261" t="s">
        <v>3258</v>
      </c>
      <c r="AH702" s="261" t="s">
        <v>3258</v>
      </c>
      <c r="AI702" s="249"/>
    </row>
    <row r="703" spans="1:35" ht="14.4" x14ac:dyDescent="0.3">
      <c r="A703" s="260">
        <v>522440</v>
      </c>
      <c r="B703" s="261" t="s">
        <v>880</v>
      </c>
      <c r="C703" s="261" t="s">
        <v>289</v>
      </c>
      <c r="D703" s="261" t="s">
        <v>443</v>
      </c>
      <c r="E703" s="261" t="s">
        <v>116</v>
      </c>
      <c r="F703" s="261" t="s">
        <v>3258</v>
      </c>
      <c r="G703" s="262"/>
      <c r="H703" s="261" t="s">
        <v>677</v>
      </c>
      <c r="I703" s="257" t="s">
        <v>553</v>
      </c>
      <c r="J703" s="261"/>
      <c r="K703" s="261"/>
      <c r="L703" s="267"/>
      <c r="M703" s="261"/>
      <c r="N703" s="249" t="s">
        <v>3258</v>
      </c>
      <c r="O703" s="259" t="s">
        <v>3258</v>
      </c>
      <c r="P703" s="256">
        <v>0</v>
      </c>
      <c r="Q703" s="249"/>
      <c r="R703" s="249"/>
      <c r="S703" s="249"/>
      <c r="T703" s="249"/>
      <c r="U703" s="249"/>
      <c r="V703" s="249"/>
      <c r="W703" s="249"/>
      <c r="X703" s="249"/>
      <c r="Y703" s="249"/>
      <c r="Z703" s="249"/>
      <c r="AA703" s="249"/>
      <c r="AB703" s="249"/>
      <c r="AC703" s="249"/>
      <c r="AD703" s="249"/>
      <c r="AE703" s="245"/>
      <c r="AF703" s="249"/>
      <c r="AG703" s="249"/>
      <c r="AH703" s="249"/>
      <c r="AI703" s="249" t="s">
        <v>2253</v>
      </c>
    </row>
    <row r="704" spans="1:35" ht="14.4" x14ac:dyDescent="0.3">
      <c r="A704" s="260">
        <v>522443</v>
      </c>
      <c r="B704" s="261" t="s">
        <v>1883</v>
      </c>
      <c r="C704" s="261" t="s">
        <v>1482</v>
      </c>
      <c r="D704" s="261" t="s">
        <v>625</v>
      </c>
      <c r="E704" s="261" t="s">
        <v>116</v>
      </c>
      <c r="F704" s="262">
        <v>35962</v>
      </c>
      <c r="G704" s="261" t="s">
        <v>136</v>
      </c>
      <c r="H704" s="261" t="s">
        <v>677</v>
      </c>
      <c r="I704" s="257" t="s">
        <v>553</v>
      </c>
      <c r="J704" s="261" t="s">
        <v>137</v>
      </c>
      <c r="K704" s="261"/>
      <c r="M704" s="261"/>
      <c r="N704" s="249" t="s">
        <v>3258</v>
      </c>
      <c r="O704" s="259" t="s">
        <v>3258</v>
      </c>
      <c r="P704" s="256">
        <v>0</v>
      </c>
      <c r="Q704" s="261" t="s">
        <v>3258</v>
      </c>
      <c r="R704" s="261" t="s">
        <v>4830</v>
      </c>
      <c r="S704" s="261" t="s">
        <v>4098</v>
      </c>
      <c r="T704" s="261" t="s">
        <v>2450</v>
      </c>
      <c r="U704" s="261" t="s">
        <v>2259</v>
      </c>
      <c r="V704" s="261" t="s">
        <v>3258</v>
      </c>
      <c r="W704" s="261" t="s">
        <v>3258</v>
      </c>
      <c r="X704" s="261" t="s">
        <v>3258</v>
      </c>
      <c r="Y704" s="261" t="s">
        <v>3258</v>
      </c>
      <c r="Z704" s="261" t="s">
        <v>3258</v>
      </c>
      <c r="AA704" s="261" t="s">
        <v>3258</v>
      </c>
      <c r="AB704" s="261" t="s">
        <v>3258</v>
      </c>
      <c r="AC704" s="261" t="s">
        <v>3258</v>
      </c>
      <c r="AD704" s="261"/>
      <c r="AE704" s="245"/>
      <c r="AF704" s="261" t="s">
        <v>3258</v>
      </c>
      <c r="AG704" s="261"/>
      <c r="AH704" s="261" t="s">
        <v>3258</v>
      </c>
      <c r="AI704" s="249"/>
    </row>
    <row r="705" spans="1:35" ht="14.4" x14ac:dyDescent="0.3">
      <c r="A705" s="260">
        <v>522446</v>
      </c>
      <c r="B705" s="261" t="s">
        <v>1884</v>
      </c>
      <c r="C705" s="261" t="s">
        <v>93</v>
      </c>
      <c r="D705" s="261" t="s">
        <v>1450</v>
      </c>
      <c r="E705" s="261" t="s">
        <v>116</v>
      </c>
      <c r="F705" s="262">
        <v>34871</v>
      </c>
      <c r="G705" s="261" t="s">
        <v>136</v>
      </c>
      <c r="H705" s="261" t="s">
        <v>677</v>
      </c>
      <c r="I705" s="257" t="s">
        <v>553</v>
      </c>
      <c r="J705" s="261" t="s">
        <v>139</v>
      </c>
      <c r="K705" s="261" t="s">
        <v>3258</v>
      </c>
      <c r="L705" s="257"/>
      <c r="M705" s="261"/>
      <c r="N705" s="249" t="s">
        <v>3258</v>
      </c>
      <c r="O705" s="259" t="s">
        <v>3258</v>
      </c>
      <c r="P705" s="256">
        <v>0</v>
      </c>
      <c r="Q705" s="261" t="s">
        <v>3258</v>
      </c>
      <c r="R705" s="261" t="s">
        <v>3842</v>
      </c>
      <c r="S705" s="261" t="s">
        <v>3332</v>
      </c>
      <c r="T705" s="261" t="s">
        <v>3047</v>
      </c>
      <c r="U705" s="261" t="s">
        <v>2266</v>
      </c>
      <c r="V705" s="261" t="s">
        <v>3258</v>
      </c>
      <c r="W705" s="261" t="s">
        <v>3258</v>
      </c>
      <c r="X705" s="261" t="s">
        <v>3258</v>
      </c>
      <c r="Y705" s="261" t="s">
        <v>3258</v>
      </c>
      <c r="Z705" s="261" t="s">
        <v>3258</v>
      </c>
      <c r="AA705" s="261" t="s">
        <v>3258</v>
      </c>
      <c r="AB705" s="261" t="s">
        <v>3258</v>
      </c>
      <c r="AC705" s="261" t="s">
        <v>3258</v>
      </c>
      <c r="AD705" s="261"/>
      <c r="AE705" s="245"/>
      <c r="AF705" s="261" t="s">
        <v>3258</v>
      </c>
      <c r="AG705" s="261" t="s">
        <v>3258</v>
      </c>
      <c r="AH705" s="261" t="s">
        <v>3258</v>
      </c>
      <c r="AI705" s="249"/>
    </row>
    <row r="706" spans="1:35" ht="14.4" x14ac:dyDescent="0.3">
      <c r="A706" s="260">
        <v>522450</v>
      </c>
      <c r="B706" s="261" t="s">
        <v>1885</v>
      </c>
      <c r="C706" s="261" t="s">
        <v>246</v>
      </c>
      <c r="D706" s="261" t="s">
        <v>471</v>
      </c>
      <c r="E706" s="261" t="s">
        <v>116</v>
      </c>
      <c r="F706" s="262">
        <v>34912</v>
      </c>
      <c r="G706" s="261" t="s">
        <v>136</v>
      </c>
      <c r="H706" s="261" t="s">
        <v>677</v>
      </c>
      <c r="I706" s="257" t="s">
        <v>553</v>
      </c>
      <c r="J706" s="261" t="s">
        <v>139</v>
      </c>
      <c r="K706" s="261"/>
      <c r="M706" s="261"/>
      <c r="N706" s="249" t="s">
        <v>3258</v>
      </c>
      <c r="O706" s="259" t="s">
        <v>3258</v>
      </c>
      <c r="P706" s="256">
        <v>0</v>
      </c>
      <c r="Q706" s="261" t="s">
        <v>3258</v>
      </c>
      <c r="R706" s="261" t="s">
        <v>3843</v>
      </c>
      <c r="S706" s="261" t="s">
        <v>3844</v>
      </c>
      <c r="T706" s="261" t="s">
        <v>3048</v>
      </c>
      <c r="U706" s="261" t="s">
        <v>2259</v>
      </c>
      <c r="V706" s="261" t="s">
        <v>3258</v>
      </c>
      <c r="W706" s="261" t="s">
        <v>3258</v>
      </c>
      <c r="X706" s="261" t="s">
        <v>3258</v>
      </c>
      <c r="Y706" s="261" t="s">
        <v>3258</v>
      </c>
      <c r="Z706" s="261" t="s">
        <v>3258</v>
      </c>
      <c r="AA706" s="261" t="s">
        <v>3258</v>
      </c>
      <c r="AB706" s="261" t="s">
        <v>3258</v>
      </c>
      <c r="AC706" s="261" t="s">
        <v>3258</v>
      </c>
      <c r="AD706" s="261"/>
      <c r="AE706" s="245"/>
      <c r="AF706" s="261" t="s">
        <v>3258</v>
      </c>
      <c r="AG706" s="261" t="s">
        <v>3258</v>
      </c>
      <c r="AH706" s="261" t="s">
        <v>3258</v>
      </c>
      <c r="AI706" s="249"/>
    </row>
    <row r="707" spans="1:35" ht="14.4" x14ac:dyDescent="0.3">
      <c r="A707" s="249">
        <v>522452</v>
      </c>
      <c r="B707" s="249" t="s">
        <v>5337</v>
      </c>
      <c r="C707" s="249" t="s">
        <v>290</v>
      </c>
      <c r="D707" s="249"/>
      <c r="E707" s="249"/>
      <c r="F707" s="249"/>
      <c r="G707" s="249"/>
      <c r="H707" s="249"/>
      <c r="I707" t="s">
        <v>553</v>
      </c>
      <c r="J707" s="249"/>
      <c r="K707" s="249"/>
      <c r="M707" s="249"/>
      <c r="N707" s="249" t="s">
        <v>3258</v>
      </c>
      <c r="O707" s="259" t="s">
        <v>3258</v>
      </c>
      <c r="P707" s="256">
        <v>0</v>
      </c>
      <c r="Q707" s="249"/>
      <c r="R707" s="249"/>
      <c r="S707" s="249"/>
      <c r="T707" s="249"/>
      <c r="U707" s="249"/>
      <c r="V707" s="249"/>
      <c r="W707" s="249"/>
      <c r="X707" s="249"/>
      <c r="Y707" s="249"/>
      <c r="Z707" s="249"/>
      <c r="AA707" s="249"/>
      <c r="AB707" s="249"/>
      <c r="AC707" s="249"/>
      <c r="AD707" s="249"/>
      <c r="AE707" s="249"/>
      <c r="AF707" s="249"/>
      <c r="AG707" s="249"/>
      <c r="AH707" s="249"/>
      <c r="AI707" s="249" t="s">
        <v>2253</v>
      </c>
    </row>
    <row r="708" spans="1:35" ht="14.4" x14ac:dyDescent="0.3">
      <c r="A708" s="260">
        <v>522456</v>
      </c>
      <c r="B708" s="261" t="s">
        <v>1886</v>
      </c>
      <c r="C708" s="261" t="s">
        <v>102</v>
      </c>
      <c r="D708" s="261" t="s">
        <v>1549</v>
      </c>
      <c r="E708" s="261" t="s">
        <v>116</v>
      </c>
      <c r="F708" s="262">
        <v>25869</v>
      </c>
      <c r="G708" s="261" t="s">
        <v>2510</v>
      </c>
      <c r="H708" s="261" t="s">
        <v>677</v>
      </c>
      <c r="I708" s="257" t="s">
        <v>553</v>
      </c>
      <c r="J708" s="261" t="s">
        <v>139</v>
      </c>
      <c r="K708" s="260">
        <v>1991</v>
      </c>
      <c r="M708" s="261"/>
      <c r="N708" s="249" t="s">
        <v>3258</v>
      </c>
      <c r="O708" s="259" t="s">
        <v>3258</v>
      </c>
      <c r="P708" s="256">
        <v>0</v>
      </c>
      <c r="Q708" s="261" t="s">
        <v>3258</v>
      </c>
      <c r="R708" s="261" t="s">
        <v>3845</v>
      </c>
      <c r="S708" s="261" t="s">
        <v>3632</v>
      </c>
      <c r="T708" s="261" t="s">
        <v>3049</v>
      </c>
      <c r="U708" s="261" t="s">
        <v>2830</v>
      </c>
      <c r="V708" s="261" t="s">
        <v>3258</v>
      </c>
      <c r="W708" s="261" t="s">
        <v>3258</v>
      </c>
      <c r="X708" s="261" t="s">
        <v>3258</v>
      </c>
      <c r="Y708" s="261" t="s">
        <v>3258</v>
      </c>
      <c r="Z708" s="261" t="s">
        <v>3258</v>
      </c>
      <c r="AA708" s="261" t="s">
        <v>3258</v>
      </c>
      <c r="AB708" s="261" t="s">
        <v>3258</v>
      </c>
      <c r="AC708" s="261" t="s">
        <v>3258</v>
      </c>
      <c r="AD708" s="261"/>
      <c r="AE708" s="245"/>
      <c r="AF708" s="261" t="s">
        <v>3258</v>
      </c>
      <c r="AG708" s="261" t="s">
        <v>3258</v>
      </c>
      <c r="AH708" s="261" t="s">
        <v>3258</v>
      </c>
      <c r="AI708" s="249"/>
    </row>
    <row r="709" spans="1:35" ht="14.4" x14ac:dyDescent="0.3">
      <c r="A709" s="260">
        <v>522463</v>
      </c>
      <c r="B709" s="261" t="s">
        <v>881</v>
      </c>
      <c r="C709" s="261" t="s">
        <v>74</v>
      </c>
      <c r="D709" s="261" t="s">
        <v>599</v>
      </c>
      <c r="E709" s="261" t="s">
        <v>116</v>
      </c>
      <c r="F709" s="262">
        <v>36009</v>
      </c>
      <c r="G709" s="261" t="s">
        <v>136</v>
      </c>
      <c r="H709" s="261" t="s">
        <v>677</v>
      </c>
      <c r="I709" s="257" t="s">
        <v>553</v>
      </c>
      <c r="J709" s="261" t="s">
        <v>139</v>
      </c>
      <c r="K709" s="261"/>
      <c r="M709" s="261"/>
      <c r="N709" s="249" t="s">
        <v>3258</v>
      </c>
      <c r="O709" s="259" t="s">
        <v>3258</v>
      </c>
      <c r="P709" s="256">
        <v>0</v>
      </c>
      <c r="Q709" s="261" t="s">
        <v>3258</v>
      </c>
      <c r="R709" s="261" t="s">
        <v>3846</v>
      </c>
      <c r="S709" s="261" t="s">
        <v>3291</v>
      </c>
      <c r="T709" s="261" t="s">
        <v>3051</v>
      </c>
      <c r="U709" s="261" t="s">
        <v>2259</v>
      </c>
      <c r="V709" s="261" t="s">
        <v>3258</v>
      </c>
      <c r="W709" s="261" t="s">
        <v>3258</v>
      </c>
      <c r="X709" s="261" t="s">
        <v>3258</v>
      </c>
      <c r="Y709" s="261" t="s">
        <v>3258</v>
      </c>
      <c r="Z709" s="261" t="s">
        <v>3258</v>
      </c>
      <c r="AA709" s="261" t="s">
        <v>3258</v>
      </c>
      <c r="AB709" s="261" t="s">
        <v>3258</v>
      </c>
      <c r="AC709" s="261" t="s">
        <v>3258</v>
      </c>
      <c r="AD709" s="261"/>
      <c r="AE709" s="246"/>
      <c r="AF709" s="261" t="s">
        <v>3258</v>
      </c>
      <c r="AG709" s="261" t="s">
        <v>3258</v>
      </c>
      <c r="AH709" s="261" t="s">
        <v>3258</v>
      </c>
      <c r="AI709" s="249"/>
    </row>
    <row r="710" spans="1:35" ht="14.4" x14ac:dyDescent="0.3">
      <c r="A710" s="260">
        <v>522467</v>
      </c>
      <c r="B710" s="261" t="s">
        <v>1887</v>
      </c>
      <c r="C710" s="261" t="s">
        <v>66</v>
      </c>
      <c r="D710" s="261" t="s">
        <v>658</v>
      </c>
      <c r="E710" s="261" t="s">
        <v>116</v>
      </c>
      <c r="F710" s="262">
        <v>36526</v>
      </c>
      <c r="G710" s="261" t="s">
        <v>2325</v>
      </c>
      <c r="H710" s="261" t="s">
        <v>677</v>
      </c>
      <c r="I710" s="257" t="s">
        <v>553</v>
      </c>
      <c r="J710" s="261" t="s">
        <v>137</v>
      </c>
      <c r="K710" s="261"/>
      <c r="M710" s="261"/>
      <c r="N710" s="249" t="s">
        <v>3258</v>
      </c>
      <c r="O710" s="259" t="s">
        <v>3258</v>
      </c>
      <c r="P710" s="256">
        <v>0</v>
      </c>
      <c r="Q710" s="261" t="s">
        <v>3258</v>
      </c>
      <c r="R710" s="261" t="s">
        <v>4205</v>
      </c>
      <c r="S710" s="261" t="s">
        <v>3269</v>
      </c>
      <c r="T710" s="261" t="s">
        <v>2921</v>
      </c>
      <c r="U710" s="261" t="s">
        <v>2327</v>
      </c>
      <c r="V710" s="261" t="s">
        <v>3258</v>
      </c>
      <c r="W710" s="261" t="s">
        <v>3258</v>
      </c>
      <c r="X710" s="261" t="s">
        <v>3258</v>
      </c>
      <c r="Y710" s="261" t="s">
        <v>3258</v>
      </c>
      <c r="Z710" s="261" t="s">
        <v>3258</v>
      </c>
      <c r="AA710" s="261" t="s">
        <v>3258</v>
      </c>
      <c r="AB710" s="261" t="s">
        <v>3258</v>
      </c>
      <c r="AC710" s="261" t="s">
        <v>3258</v>
      </c>
      <c r="AD710" s="261"/>
      <c r="AE710" s="246"/>
      <c r="AF710" s="261" t="s">
        <v>3258</v>
      </c>
      <c r="AG710" s="261" t="s">
        <v>3258</v>
      </c>
      <c r="AH710" s="261" t="s">
        <v>3258</v>
      </c>
      <c r="AI710" s="249"/>
    </row>
    <row r="711" spans="1:35" ht="14.4" x14ac:dyDescent="0.3">
      <c r="A711" s="260">
        <v>522472</v>
      </c>
      <c r="B711" s="261" t="s">
        <v>1888</v>
      </c>
      <c r="C711" s="261" t="s">
        <v>1889</v>
      </c>
      <c r="D711" s="261" t="s">
        <v>1890</v>
      </c>
      <c r="E711" s="261" t="s">
        <v>116</v>
      </c>
      <c r="F711" s="262">
        <v>35936</v>
      </c>
      <c r="G711" s="261" t="s">
        <v>136</v>
      </c>
      <c r="H711" s="261" t="s">
        <v>677</v>
      </c>
      <c r="I711" s="257" t="s">
        <v>553</v>
      </c>
      <c r="J711" s="261" t="s">
        <v>724</v>
      </c>
      <c r="K711" s="261"/>
      <c r="M711" s="261"/>
      <c r="N711" s="249" t="s">
        <v>3258</v>
      </c>
      <c r="O711" s="259" t="s">
        <v>3258</v>
      </c>
      <c r="P711" s="256">
        <v>0</v>
      </c>
      <c r="Q711" s="261" t="s">
        <v>3258</v>
      </c>
      <c r="R711" s="261" t="s">
        <v>4442</v>
      </c>
      <c r="S711" s="261" t="s">
        <v>4443</v>
      </c>
      <c r="T711" s="261" t="s">
        <v>2781</v>
      </c>
      <c r="U711" s="261" t="s">
        <v>2259</v>
      </c>
      <c r="V711" s="261" t="s">
        <v>3258</v>
      </c>
      <c r="W711" s="261" t="s">
        <v>3258</v>
      </c>
      <c r="X711" s="261" t="s">
        <v>3258</v>
      </c>
      <c r="Y711" s="261" t="s">
        <v>3258</v>
      </c>
      <c r="Z711" s="261" t="s">
        <v>3258</v>
      </c>
      <c r="AA711" s="261" t="s">
        <v>3258</v>
      </c>
      <c r="AB711" s="261" t="s">
        <v>3258</v>
      </c>
      <c r="AC711" s="261" t="s">
        <v>3258</v>
      </c>
      <c r="AD711" s="261"/>
      <c r="AE711" s="246"/>
      <c r="AF711" s="261"/>
      <c r="AG711" s="261" t="s">
        <v>3258</v>
      </c>
      <c r="AH711" s="261" t="s">
        <v>3258</v>
      </c>
      <c r="AI711" s="249"/>
    </row>
    <row r="712" spans="1:35" ht="28.8" x14ac:dyDescent="0.3">
      <c r="A712" s="255">
        <v>522496</v>
      </c>
      <c r="B712" s="256" t="s">
        <v>1245</v>
      </c>
      <c r="C712" s="256" t="s">
        <v>102</v>
      </c>
      <c r="D712" s="256" t="s">
        <v>359</v>
      </c>
      <c r="E712" s="256" t="s">
        <v>116</v>
      </c>
      <c r="F712" s="256" t="s">
        <v>5129</v>
      </c>
      <c r="G712" s="256" t="s">
        <v>2435</v>
      </c>
      <c r="H712" s="256" t="s">
        <v>677</v>
      </c>
      <c r="I712" s="257" t="s">
        <v>553</v>
      </c>
      <c r="J712" s="256" t="s">
        <v>137</v>
      </c>
      <c r="K712" s="256" t="s">
        <v>5128</v>
      </c>
      <c r="M712" s="256"/>
      <c r="N712" s="249" t="s">
        <v>3258</v>
      </c>
      <c r="O712" s="259" t="s">
        <v>3258</v>
      </c>
      <c r="P712" s="256">
        <v>0</v>
      </c>
      <c r="Q712" s="256" t="s">
        <v>3258</v>
      </c>
      <c r="R712" s="256" t="s">
        <v>4107</v>
      </c>
      <c r="S712" s="256" t="s">
        <v>3632</v>
      </c>
      <c r="T712" s="256" t="s">
        <v>2368</v>
      </c>
      <c r="U712" s="256" t="s">
        <v>2259</v>
      </c>
      <c r="V712" s="256" t="s">
        <v>3258</v>
      </c>
      <c r="W712" s="256" t="s">
        <v>3258</v>
      </c>
      <c r="X712" s="256" t="s">
        <v>3258</v>
      </c>
      <c r="Y712" s="256" t="s">
        <v>3258</v>
      </c>
      <c r="Z712" s="256" t="s">
        <v>3258</v>
      </c>
      <c r="AA712" s="256" t="s">
        <v>3258</v>
      </c>
      <c r="AB712" s="256" t="s">
        <v>3258</v>
      </c>
      <c r="AC712" s="256" t="s">
        <v>3258</v>
      </c>
      <c r="AD712" s="256"/>
      <c r="AE712" s="245"/>
      <c r="AF712" s="256" t="s">
        <v>3258</v>
      </c>
      <c r="AG712" s="256" t="s">
        <v>2253</v>
      </c>
      <c r="AH712" s="256" t="s">
        <v>2253</v>
      </c>
      <c r="AI712" s="249" t="s">
        <v>2253</v>
      </c>
    </row>
    <row r="713" spans="1:35" ht="14.4" x14ac:dyDescent="0.3">
      <c r="A713" s="260">
        <v>522504</v>
      </c>
      <c r="B713" s="261" t="s">
        <v>1891</v>
      </c>
      <c r="C713" s="261" t="s">
        <v>66</v>
      </c>
      <c r="D713" s="261" t="s">
        <v>76</v>
      </c>
      <c r="E713" s="261" t="s">
        <v>116</v>
      </c>
      <c r="F713" s="262">
        <v>36317</v>
      </c>
      <c r="G713" s="261" t="s">
        <v>2441</v>
      </c>
      <c r="H713" s="261" t="s">
        <v>677</v>
      </c>
      <c r="I713" s="257" t="s">
        <v>553</v>
      </c>
      <c r="J713" s="249" t="s">
        <v>724</v>
      </c>
      <c r="K713" s="261" t="s">
        <v>3258</v>
      </c>
      <c r="L713" s="257"/>
      <c r="M713" s="261"/>
      <c r="N713" s="249" t="s">
        <v>3258</v>
      </c>
      <c r="O713" s="259" t="s">
        <v>3258</v>
      </c>
      <c r="P713" s="256">
        <v>0</v>
      </c>
      <c r="Q713" s="261" t="s">
        <v>3258</v>
      </c>
      <c r="R713" s="261" t="s">
        <v>4444</v>
      </c>
      <c r="S713" s="261" t="s">
        <v>3313</v>
      </c>
      <c r="T713" s="261" t="s">
        <v>3054</v>
      </c>
      <c r="U713" s="261" t="s">
        <v>3055</v>
      </c>
      <c r="V713" s="261" t="s">
        <v>3258</v>
      </c>
      <c r="W713" s="261" t="s">
        <v>3258</v>
      </c>
      <c r="X713" s="261" t="s">
        <v>3258</v>
      </c>
      <c r="Y713" s="261" t="s">
        <v>3258</v>
      </c>
      <c r="Z713" s="261" t="s">
        <v>3258</v>
      </c>
      <c r="AA713" s="261" t="s">
        <v>3258</v>
      </c>
      <c r="AB713" s="261" t="s">
        <v>3258</v>
      </c>
      <c r="AC713" s="261" t="s">
        <v>3258</v>
      </c>
      <c r="AD713" s="261"/>
      <c r="AE713" s="245"/>
      <c r="AF713" s="261"/>
      <c r="AG713" s="261" t="s">
        <v>3258</v>
      </c>
      <c r="AH713" s="261" t="s">
        <v>3258</v>
      </c>
      <c r="AI713" s="249"/>
    </row>
    <row r="714" spans="1:35" ht="28.8" x14ac:dyDescent="0.3">
      <c r="A714" s="260">
        <v>522506</v>
      </c>
      <c r="B714" s="261" t="s">
        <v>1246</v>
      </c>
      <c r="C714" s="261" t="s">
        <v>387</v>
      </c>
      <c r="D714" s="261" t="s">
        <v>462</v>
      </c>
      <c r="E714" s="261" t="s">
        <v>116</v>
      </c>
      <c r="F714" s="262">
        <v>31539</v>
      </c>
      <c r="G714" s="261" t="s">
        <v>136</v>
      </c>
      <c r="H714" s="261" t="s">
        <v>677</v>
      </c>
      <c r="I714" s="257" t="s">
        <v>553</v>
      </c>
      <c r="J714" s="261" t="s">
        <v>139</v>
      </c>
      <c r="K714" s="261"/>
      <c r="M714" s="261"/>
      <c r="N714" s="249" t="s">
        <v>3258</v>
      </c>
      <c r="O714" s="259" t="s">
        <v>3258</v>
      </c>
      <c r="P714" s="256">
        <v>0</v>
      </c>
      <c r="Q714" s="261" t="s">
        <v>3258</v>
      </c>
      <c r="R714" s="261" t="s">
        <v>3847</v>
      </c>
      <c r="S714" s="261" t="s">
        <v>3848</v>
      </c>
      <c r="T714" s="261" t="s">
        <v>2273</v>
      </c>
      <c r="U714" s="261" t="s">
        <v>2259</v>
      </c>
      <c r="V714" s="261" t="s">
        <v>3258</v>
      </c>
      <c r="W714" s="261" t="s">
        <v>3258</v>
      </c>
      <c r="X714" s="261" t="s">
        <v>3258</v>
      </c>
      <c r="Y714" s="261" t="s">
        <v>3258</v>
      </c>
      <c r="Z714" s="261" t="s">
        <v>3258</v>
      </c>
      <c r="AA714" s="261" t="s">
        <v>3258</v>
      </c>
      <c r="AB714" s="261" t="s">
        <v>3258</v>
      </c>
      <c r="AC714" s="261" t="s">
        <v>5212</v>
      </c>
      <c r="AD714" s="261"/>
      <c r="AE714" s="245"/>
      <c r="AF714" s="261" t="s">
        <v>3258</v>
      </c>
      <c r="AG714" s="261" t="s">
        <v>3258</v>
      </c>
      <c r="AH714" s="261" t="s">
        <v>3258</v>
      </c>
      <c r="AI714" s="249"/>
    </row>
    <row r="715" spans="1:35" ht="14.4" x14ac:dyDescent="0.3">
      <c r="A715" s="260">
        <v>522520</v>
      </c>
      <c r="B715" s="261" t="s">
        <v>1293</v>
      </c>
      <c r="C715" s="261" t="s">
        <v>400</v>
      </c>
      <c r="D715" s="261" t="s">
        <v>346</v>
      </c>
      <c r="E715" s="261" t="s">
        <v>116</v>
      </c>
      <c r="F715" s="262">
        <v>32264</v>
      </c>
      <c r="G715" s="261" t="s">
        <v>136</v>
      </c>
      <c r="H715" s="261" t="s">
        <v>677</v>
      </c>
      <c r="I715" s="257" t="s">
        <v>553</v>
      </c>
      <c r="J715" s="261" t="s">
        <v>139</v>
      </c>
      <c r="K715" s="261" t="s">
        <v>3258</v>
      </c>
      <c r="L715" s="257"/>
      <c r="M715" s="261"/>
      <c r="N715" s="249" t="s">
        <v>3258</v>
      </c>
      <c r="O715" s="259" t="s">
        <v>3258</v>
      </c>
      <c r="P715" s="256">
        <v>0</v>
      </c>
      <c r="Q715" s="261" t="s">
        <v>3258</v>
      </c>
      <c r="R715" s="261" t="s">
        <v>3849</v>
      </c>
      <c r="S715" s="261" t="s">
        <v>3435</v>
      </c>
      <c r="T715" s="261" t="s">
        <v>2307</v>
      </c>
      <c r="U715" s="261" t="s">
        <v>2259</v>
      </c>
      <c r="V715" s="261" t="s">
        <v>3258</v>
      </c>
      <c r="W715" s="261" t="s">
        <v>3258</v>
      </c>
      <c r="X715" s="261" t="s">
        <v>3258</v>
      </c>
      <c r="Y715" s="261" t="s">
        <v>3258</v>
      </c>
      <c r="Z715" s="261" t="s">
        <v>3258</v>
      </c>
      <c r="AA715" s="261" t="s">
        <v>3258</v>
      </c>
      <c r="AB715" s="261" t="s">
        <v>3258</v>
      </c>
      <c r="AC715" s="261" t="s">
        <v>3258</v>
      </c>
      <c r="AD715" s="261"/>
      <c r="AE715" s="245"/>
      <c r="AF715" s="261" t="s">
        <v>3258</v>
      </c>
      <c r="AG715" s="261" t="s">
        <v>3258</v>
      </c>
      <c r="AH715" s="261" t="s">
        <v>3258</v>
      </c>
      <c r="AI715" s="249"/>
    </row>
    <row r="716" spans="1:35" ht="14.4" x14ac:dyDescent="0.3">
      <c r="A716" s="255">
        <v>522529</v>
      </c>
      <c r="B716" s="256" t="s">
        <v>1036</v>
      </c>
      <c r="C716" s="256" t="s">
        <v>72</v>
      </c>
      <c r="D716" s="256" t="s">
        <v>414</v>
      </c>
      <c r="E716" s="256" t="s">
        <v>3258</v>
      </c>
      <c r="F716" s="256" t="s">
        <v>3258</v>
      </c>
      <c r="G716" s="256" t="s">
        <v>3258</v>
      </c>
      <c r="H716" s="256"/>
      <c r="I716" s="257" t="s">
        <v>553</v>
      </c>
      <c r="J716" s="249"/>
      <c r="K716" s="256" t="s">
        <v>3258</v>
      </c>
      <c r="L716" s="258" t="s">
        <v>3258</v>
      </c>
      <c r="M716" s="256" t="s">
        <v>3258</v>
      </c>
      <c r="N716" s="249" t="s">
        <v>3258</v>
      </c>
      <c r="O716" s="259" t="s">
        <v>3258</v>
      </c>
      <c r="P716" s="256">
        <v>0</v>
      </c>
      <c r="Q716" s="256" t="s">
        <v>3258</v>
      </c>
      <c r="R716" s="256" t="s">
        <v>3258</v>
      </c>
      <c r="S716" s="256" t="s">
        <v>3258</v>
      </c>
      <c r="T716" s="256" t="s">
        <v>3258</v>
      </c>
      <c r="U716" s="256" t="s">
        <v>3258</v>
      </c>
      <c r="V716" s="256" t="s">
        <v>3258</v>
      </c>
      <c r="W716" s="256" t="s">
        <v>3258</v>
      </c>
      <c r="X716" s="256" t="s">
        <v>3258</v>
      </c>
      <c r="Y716" s="256" t="s">
        <v>3258</v>
      </c>
      <c r="Z716" s="256" t="s">
        <v>3258</v>
      </c>
      <c r="AA716" s="256" t="s">
        <v>3258</v>
      </c>
      <c r="AB716" s="256" t="s">
        <v>2253</v>
      </c>
      <c r="AC716" s="256" t="s">
        <v>3258</v>
      </c>
      <c r="AD716" s="256"/>
      <c r="AE716" s="245"/>
      <c r="AF716" s="256"/>
      <c r="AG716" s="256" t="s">
        <v>2253</v>
      </c>
      <c r="AH716" s="256" t="s">
        <v>2253</v>
      </c>
      <c r="AI716" s="249" t="s">
        <v>2253</v>
      </c>
    </row>
    <row r="717" spans="1:35" ht="28.8" x14ac:dyDescent="0.3">
      <c r="A717" s="255">
        <v>522534</v>
      </c>
      <c r="B717" s="256" t="s">
        <v>1037</v>
      </c>
      <c r="C717" s="256" t="s">
        <v>67</v>
      </c>
      <c r="D717" s="256" t="s">
        <v>779</v>
      </c>
      <c r="E717" s="256" t="s">
        <v>116</v>
      </c>
      <c r="F717" s="256" t="s">
        <v>5073</v>
      </c>
      <c r="G717" s="256" t="s">
        <v>3056</v>
      </c>
      <c r="H717" s="256" t="s">
        <v>677</v>
      </c>
      <c r="I717" s="257" t="s">
        <v>553</v>
      </c>
      <c r="J717" s="256" t="s">
        <v>137</v>
      </c>
      <c r="K717" s="256" t="s">
        <v>5115</v>
      </c>
      <c r="M717" s="256"/>
      <c r="N717" s="249" t="s">
        <v>3258</v>
      </c>
      <c r="O717" s="259" t="s">
        <v>3258</v>
      </c>
      <c r="P717" s="256">
        <v>0</v>
      </c>
      <c r="Q717" s="256" t="s">
        <v>3258</v>
      </c>
      <c r="R717" s="256" t="s">
        <v>4831</v>
      </c>
      <c r="S717" s="256" t="s">
        <v>3508</v>
      </c>
      <c r="T717" s="256" t="s">
        <v>2488</v>
      </c>
      <c r="U717" s="256" t="s">
        <v>2360</v>
      </c>
      <c r="V717" s="256" t="s">
        <v>3258</v>
      </c>
      <c r="W717" s="256" t="s">
        <v>3258</v>
      </c>
      <c r="X717" s="256" t="s">
        <v>3258</v>
      </c>
      <c r="Y717" s="256" t="s">
        <v>3258</v>
      </c>
      <c r="Z717" s="256" t="s">
        <v>3258</v>
      </c>
      <c r="AA717" s="256" t="s">
        <v>3258</v>
      </c>
      <c r="AB717" s="256" t="s">
        <v>3258</v>
      </c>
      <c r="AC717" s="256" t="s">
        <v>3258</v>
      </c>
      <c r="AD717" s="256"/>
      <c r="AE717" s="245"/>
      <c r="AF717" s="256" t="s">
        <v>3258</v>
      </c>
      <c r="AG717" s="256" t="s">
        <v>3258</v>
      </c>
      <c r="AH717" s="256" t="s">
        <v>2253</v>
      </c>
      <c r="AI717" s="249"/>
    </row>
    <row r="718" spans="1:35" ht="28.8" x14ac:dyDescent="0.3">
      <c r="A718" s="260">
        <v>522539</v>
      </c>
      <c r="B718" s="261" t="s">
        <v>5498</v>
      </c>
      <c r="C718" s="261" t="s">
        <v>66</v>
      </c>
      <c r="D718" s="261" t="s">
        <v>524</v>
      </c>
      <c r="E718" s="261" t="s">
        <v>116</v>
      </c>
      <c r="F718" s="262">
        <v>33993</v>
      </c>
      <c r="G718" s="261" t="s">
        <v>5499</v>
      </c>
      <c r="H718" s="261" t="s">
        <v>677</v>
      </c>
      <c r="I718" s="257" t="s">
        <v>554</v>
      </c>
      <c r="J718" s="261" t="s">
        <v>137</v>
      </c>
      <c r="K718" s="261"/>
      <c r="M718" s="261"/>
      <c r="N718" s="249" t="s">
        <v>3258</v>
      </c>
      <c r="O718" s="259" t="s">
        <v>3258</v>
      </c>
      <c r="P718" s="256">
        <v>0</v>
      </c>
      <c r="Q718" s="261" t="s">
        <v>3258</v>
      </c>
      <c r="R718" s="261" t="s">
        <v>5500</v>
      </c>
      <c r="S718" s="261" t="s">
        <v>5501</v>
      </c>
      <c r="T718" s="261" t="s">
        <v>5502</v>
      </c>
      <c r="U718" s="261" t="s">
        <v>2315</v>
      </c>
      <c r="V718" s="261" t="s">
        <v>3258</v>
      </c>
      <c r="W718" s="261" t="s">
        <v>3258</v>
      </c>
      <c r="X718" s="261" t="s">
        <v>3258</v>
      </c>
      <c r="Y718" s="261" t="s">
        <v>3258</v>
      </c>
      <c r="Z718" s="261" t="s">
        <v>3258</v>
      </c>
      <c r="AA718" s="261" t="s">
        <v>3258</v>
      </c>
      <c r="AB718" s="261" t="s">
        <v>3258</v>
      </c>
      <c r="AC718" s="261" t="s">
        <v>5212</v>
      </c>
      <c r="AD718" s="261"/>
      <c r="AE718" s="245"/>
      <c r="AF718" s="261" t="s">
        <v>3258</v>
      </c>
      <c r="AG718" s="261" t="s">
        <v>3258</v>
      </c>
      <c r="AH718" s="261" t="s">
        <v>3258</v>
      </c>
      <c r="AI718" s="249"/>
    </row>
    <row r="719" spans="1:35" ht="14.4" x14ac:dyDescent="0.3">
      <c r="A719" s="260">
        <v>522553</v>
      </c>
      <c r="B719" s="261" t="s">
        <v>1038</v>
      </c>
      <c r="C719" s="261" t="s">
        <v>341</v>
      </c>
      <c r="D719" s="261" t="s">
        <v>493</v>
      </c>
      <c r="E719" s="261" t="s">
        <v>116</v>
      </c>
      <c r="F719" s="262">
        <v>31118</v>
      </c>
      <c r="G719" s="261" t="s">
        <v>2976</v>
      </c>
      <c r="H719" s="261" t="s">
        <v>677</v>
      </c>
      <c r="I719" s="257" t="s">
        <v>553</v>
      </c>
      <c r="J719" s="261" t="s">
        <v>139</v>
      </c>
      <c r="K719" s="261"/>
      <c r="M719" s="261"/>
      <c r="N719" s="249" t="s">
        <v>3258</v>
      </c>
      <c r="O719" s="259" t="s">
        <v>3258</v>
      </c>
      <c r="P719" s="256">
        <v>0</v>
      </c>
      <c r="Q719" s="261" t="s">
        <v>3258</v>
      </c>
      <c r="R719" s="261" t="s">
        <v>3850</v>
      </c>
      <c r="S719" s="261" t="s">
        <v>3851</v>
      </c>
      <c r="T719" s="261" t="s">
        <v>2256</v>
      </c>
      <c r="U719" s="261" t="s">
        <v>2344</v>
      </c>
      <c r="V719" s="261" t="s">
        <v>3258</v>
      </c>
      <c r="W719" s="261" t="s">
        <v>3258</v>
      </c>
      <c r="X719" s="261" t="s">
        <v>3258</v>
      </c>
      <c r="Y719" s="261" t="s">
        <v>3258</v>
      </c>
      <c r="Z719" s="261" t="s">
        <v>3258</v>
      </c>
      <c r="AA719" s="261" t="s">
        <v>3258</v>
      </c>
      <c r="AB719" s="261" t="s">
        <v>3258</v>
      </c>
      <c r="AC719" s="261" t="s">
        <v>3258</v>
      </c>
      <c r="AD719" s="261"/>
      <c r="AE719" s="245"/>
      <c r="AF719" s="261" t="s">
        <v>3258</v>
      </c>
      <c r="AG719" s="261" t="s">
        <v>3258</v>
      </c>
      <c r="AH719" s="261" t="s">
        <v>3258</v>
      </c>
      <c r="AI719" s="249"/>
    </row>
    <row r="720" spans="1:35" ht="28.8" x14ac:dyDescent="0.3">
      <c r="A720" s="260">
        <v>522555</v>
      </c>
      <c r="B720" s="261" t="s">
        <v>2122</v>
      </c>
      <c r="C720" s="261" t="s">
        <v>62</v>
      </c>
      <c r="D720" s="261" t="s">
        <v>585</v>
      </c>
      <c r="E720" s="261" t="s">
        <v>116</v>
      </c>
      <c r="F720" s="262">
        <v>35796</v>
      </c>
      <c r="G720" s="261" t="s">
        <v>4832</v>
      </c>
      <c r="H720" s="261" t="s">
        <v>677</v>
      </c>
      <c r="I720" s="257" t="s">
        <v>553</v>
      </c>
      <c r="J720" s="261" t="s">
        <v>137</v>
      </c>
      <c r="K720" s="261" t="s">
        <v>3258</v>
      </c>
      <c r="L720" s="257"/>
      <c r="M720" s="261"/>
      <c r="N720" s="249">
        <v>2152</v>
      </c>
      <c r="O720" s="259">
        <v>45510</v>
      </c>
      <c r="P720" s="256">
        <v>30000</v>
      </c>
      <c r="Q720" s="261" t="s">
        <v>3258</v>
      </c>
      <c r="R720" s="261" t="s">
        <v>4833</v>
      </c>
      <c r="S720" s="261" t="s">
        <v>3468</v>
      </c>
      <c r="T720" s="261" t="s">
        <v>2267</v>
      </c>
      <c r="U720" s="261" t="s">
        <v>2360</v>
      </c>
      <c r="V720" s="261" t="s">
        <v>3258</v>
      </c>
      <c r="W720" s="261" t="s">
        <v>3258</v>
      </c>
      <c r="X720" s="261" t="s">
        <v>3258</v>
      </c>
      <c r="Y720" s="261" t="s">
        <v>3258</v>
      </c>
      <c r="Z720" s="261" t="s">
        <v>3258</v>
      </c>
      <c r="AA720" s="261" t="s">
        <v>3258</v>
      </c>
      <c r="AB720" s="261" t="s">
        <v>2253</v>
      </c>
      <c r="AC720" s="261" t="s">
        <v>3258</v>
      </c>
      <c r="AD720" s="261"/>
      <c r="AE720" s="245"/>
      <c r="AF720" s="261" t="s">
        <v>3258</v>
      </c>
      <c r="AG720" s="261" t="s">
        <v>3258</v>
      </c>
      <c r="AH720" s="261" t="s">
        <v>3258</v>
      </c>
      <c r="AI720" s="249"/>
    </row>
    <row r="721" spans="1:35" ht="14.4" x14ac:dyDescent="0.3">
      <c r="A721" s="260">
        <v>522580</v>
      </c>
      <c r="B721" s="261" t="s">
        <v>1039</v>
      </c>
      <c r="C721" s="261" t="s">
        <v>1040</v>
      </c>
      <c r="D721" s="261" t="s">
        <v>767</v>
      </c>
      <c r="E721" s="261" t="s">
        <v>116</v>
      </c>
      <c r="F721" s="262">
        <v>35074</v>
      </c>
      <c r="G721" s="261" t="s">
        <v>136</v>
      </c>
      <c r="H721" s="261" t="s">
        <v>677</v>
      </c>
      <c r="I721" s="257" t="s">
        <v>553</v>
      </c>
      <c r="J721" s="249" t="s">
        <v>724</v>
      </c>
      <c r="K721" s="261" t="s">
        <v>3258</v>
      </c>
      <c r="L721" s="257"/>
      <c r="M721" s="261"/>
      <c r="N721" s="249" t="s">
        <v>3258</v>
      </c>
      <c r="O721" s="259" t="s">
        <v>3258</v>
      </c>
      <c r="P721" s="256">
        <v>0</v>
      </c>
      <c r="Q721" s="261" t="s">
        <v>3258</v>
      </c>
      <c r="R721" s="261" t="s">
        <v>4445</v>
      </c>
      <c r="S721" s="261" t="s">
        <v>4834</v>
      </c>
      <c r="T721" s="261" t="s">
        <v>2338</v>
      </c>
      <c r="U721" s="261" t="s">
        <v>4835</v>
      </c>
      <c r="V721" s="261" t="s">
        <v>3258</v>
      </c>
      <c r="W721" s="261" t="s">
        <v>3258</v>
      </c>
      <c r="X721" s="261" t="s">
        <v>3258</v>
      </c>
      <c r="Y721" s="261" t="s">
        <v>3258</v>
      </c>
      <c r="Z721" s="261" t="s">
        <v>3258</v>
      </c>
      <c r="AA721" s="261" t="s">
        <v>3258</v>
      </c>
      <c r="AB721" s="261" t="s">
        <v>3258</v>
      </c>
      <c r="AC721" s="261" t="s">
        <v>3258</v>
      </c>
      <c r="AD721" s="261"/>
      <c r="AE721" s="245"/>
      <c r="AF721" s="261" t="s">
        <v>3258</v>
      </c>
      <c r="AG721" s="261" t="s">
        <v>3258</v>
      </c>
      <c r="AH721" s="261" t="s">
        <v>3258</v>
      </c>
      <c r="AI721" s="249"/>
    </row>
    <row r="722" spans="1:35" ht="28.8" x14ac:dyDescent="0.3">
      <c r="A722" s="260">
        <v>522592</v>
      </c>
      <c r="B722" s="261" t="s">
        <v>882</v>
      </c>
      <c r="C722" s="261" t="s">
        <v>82</v>
      </c>
      <c r="D722" s="261" t="s">
        <v>444</v>
      </c>
      <c r="E722" s="261" t="s">
        <v>116</v>
      </c>
      <c r="F722" s="262">
        <v>36542</v>
      </c>
      <c r="G722" s="261" t="s">
        <v>2280</v>
      </c>
      <c r="H722" s="261" t="s">
        <v>677</v>
      </c>
      <c r="I722" s="257" t="s">
        <v>553</v>
      </c>
      <c r="J722" s="249" t="s">
        <v>724</v>
      </c>
      <c r="K722" s="261" t="s">
        <v>3258</v>
      </c>
      <c r="L722" s="257"/>
      <c r="M722" s="261"/>
      <c r="N722" s="249" t="s">
        <v>3258</v>
      </c>
      <c r="O722" s="259" t="s">
        <v>3258</v>
      </c>
      <c r="P722" s="256">
        <v>0</v>
      </c>
      <c r="Q722" s="261" t="s">
        <v>3258</v>
      </c>
      <c r="R722" s="261" t="s">
        <v>4446</v>
      </c>
      <c r="S722" s="261" t="s">
        <v>3507</v>
      </c>
      <c r="T722" s="261" t="s">
        <v>2286</v>
      </c>
      <c r="U722" s="261" t="s">
        <v>2360</v>
      </c>
      <c r="V722" s="261" t="s">
        <v>3258</v>
      </c>
      <c r="W722" s="261" t="s">
        <v>3258</v>
      </c>
      <c r="X722" s="261" t="s">
        <v>3258</v>
      </c>
      <c r="Y722" s="261" t="s">
        <v>3258</v>
      </c>
      <c r="Z722" s="261" t="s">
        <v>3258</v>
      </c>
      <c r="AA722" s="261" t="s">
        <v>3258</v>
      </c>
      <c r="AB722" s="261" t="s">
        <v>3258</v>
      </c>
      <c r="AC722" s="261" t="s">
        <v>3258</v>
      </c>
      <c r="AD722" s="261"/>
      <c r="AE722" s="246"/>
      <c r="AF722" s="261"/>
      <c r="AG722" s="261"/>
      <c r="AH722" s="261" t="s">
        <v>3258</v>
      </c>
      <c r="AI722" s="249" t="s">
        <v>2253</v>
      </c>
    </row>
    <row r="723" spans="1:35" ht="14.4" x14ac:dyDescent="0.3">
      <c r="A723" s="255">
        <v>522596</v>
      </c>
      <c r="B723" s="256" t="s">
        <v>1041</v>
      </c>
      <c r="C723" s="256" t="s">
        <v>85</v>
      </c>
      <c r="D723" s="256" t="s">
        <v>1042</v>
      </c>
      <c r="E723" s="256" t="s">
        <v>116</v>
      </c>
      <c r="F723" s="256" t="s">
        <v>5097</v>
      </c>
      <c r="G723" s="256" t="s">
        <v>136</v>
      </c>
      <c r="H723" s="256" t="s">
        <v>677</v>
      </c>
      <c r="I723" s="257" t="s">
        <v>553</v>
      </c>
      <c r="J723" s="256" t="s">
        <v>137</v>
      </c>
      <c r="K723" s="256" t="s">
        <v>5091</v>
      </c>
      <c r="M723" s="256"/>
      <c r="N723" s="249" t="s">
        <v>3258</v>
      </c>
      <c r="O723" s="259" t="s">
        <v>3258</v>
      </c>
      <c r="P723" s="256">
        <v>0</v>
      </c>
      <c r="Q723" s="256" t="s">
        <v>3258</v>
      </c>
      <c r="R723" s="256" t="s">
        <v>4836</v>
      </c>
      <c r="S723" s="256" t="s">
        <v>4837</v>
      </c>
      <c r="T723" s="256" t="s">
        <v>4838</v>
      </c>
      <c r="U723" s="256" t="s">
        <v>2259</v>
      </c>
      <c r="V723" s="256" t="s">
        <v>3258</v>
      </c>
      <c r="W723" s="256" t="s">
        <v>3258</v>
      </c>
      <c r="X723" s="256" t="s">
        <v>3258</v>
      </c>
      <c r="Y723" s="256" t="s">
        <v>3258</v>
      </c>
      <c r="Z723" s="256" t="s">
        <v>3258</v>
      </c>
      <c r="AA723" s="256" t="s">
        <v>3258</v>
      </c>
      <c r="AB723" s="256" t="s">
        <v>3258</v>
      </c>
      <c r="AC723" s="256" t="s">
        <v>3258</v>
      </c>
      <c r="AD723" s="256"/>
      <c r="AE723" s="246"/>
      <c r="AF723" s="256" t="s">
        <v>3258</v>
      </c>
      <c r="AG723" s="256" t="s">
        <v>2253</v>
      </c>
      <c r="AH723" s="256" t="s">
        <v>2253</v>
      </c>
      <c r="AI723" s="249" t="s">
        <v>2253</v>
      </c>
    </row>
    <row r="724" spans="1:35" ht="14.4" x14ac:dyDescent="0.3">
      <c r="A724" s="260">
        <v>522597</v>
      </c>
      <c r="B724" s="261" t="s">
        <v>1043</v>
      </c>
      <c r="C724" s="261" t="s">
        <v>66</v>
      </c>
      <c r="D724" s="261" t="s">
        <v>634</v>
      </c>
      <c r="E724" s="261" t="s">
        <v>2275</v>
      </c>
      <c r="F724" s="262">
        <v>31292</v>
      </c>
      <c r="G724" s="261" t="s">
        <v>136</v>
      </c>
      <c r="H724" s="261" t="s">
        <v>677</v>
      </c>
      <c r="I724" s="257" t="s">
        <v>553</v>
      </c>
      <c r="J724" s="249" t="s">
        <v>724</v>
      </c>
      <c r="K724" s="261" t="s">
        <v>3258</v>
      </c>
      <c r="L724" s="257"/>
      <c r="M724" s="261"/>
      <c r="N724" s="249" t="s">
        <v>3258</v>
      </c>
      <c r="O724" s="259" t="s">
        <v>3258</v>
      </c>
      <c r="P724" s="256">
        <v>0</v>
      </c>
      <c r="Q724" s="261" t="s">
        <v>3258</v>
      </c>
      <c r="R724" s="261" t="s">
        <v>4287</v>
      </c>
      <c r="S724" s="261" t="s">
        <v>4519</v>
      </c>
      <c r="T724" s="261" t="s">
        <v>4839</v>
      </c>
      <c r="U724" s="261" t="s">
        <v>2344</v>
      </c>
      <c r="V724" s="261" t="s">
        <v>3258</v>
      </c>
      <c r="W724" s="261" t="s">
        <v>3258</v>
      </c>
      <c r="X724" s="261" t="s">
        <v>3258</v>
      </c>
      <c r="Y724" s="261" t="s">
        <v>3258</v>
      </c>
      <c r="Z724" s="261" t="s">
        <v>3258</v>
      </c>
      <c r="AA724" s="261" t="s">
        <v>3258</v>
      </c>
      <c r="AB724" s="261" t="s">
        <v>3258</v>
      </c>
      <c r="AC724" s="261" t="s">
        <v>3258</v>
      </c>
      <c r="AD724" s="261"/>
      <c r="AE724" s="245"/>
      <c r="AF724" s="261" t="s">
        <v>3258</v>
      </c>
      <c r="AG724" s="261" t="s">
        <v>3258</v>
      </c>
      <c r="AH724" s="261" t="s">
        <v>3258</v>
      </c>
      <c r="AI724" s="249"/>
    </row>
    <row r="725" spans="1:35" ht="14.4" x14ac:dyDescent="0.3">
      <c r="A725" s="260">
        <v>522608</v>
      </c>
      <c r="B725" s="261" t="s">
        <v>1892</v>
      </c>
      <c r="C725" s="261" t="s">
        <v>76</v>
      </c>
      <c r="D725" s="261" t="s">
        <v>1893</v>
      </c>
      <c r="E725" s="261" t="s">
        <v>116</v>
      </c>
      <c r="F725" s="262">
        <v>28408</v>
      </c>
      <c r="G725" s="261" t="s">
        <v>2255</v>
      </c>
      <c r="H725" s="261" t="s">
        <v>677</v>
      </c>
      <c r="I725" s="257" t="s">
        <v>553</v>
      </c>
      <c r="J725" s="261" t="s">
        <v>139</v>
      </c>
      <c r="K725" s="261"/>
      <c r="L725" s="258" t="s">
        <v>147</v>
      </c>
      <c r="M725" s="261"/>
      <c r="N725" s="249" t="s">
        <v>3258</v>
      </c>
      <c r="O725" s="259" t="s">
        <v>3258</v>
      </c>
      <c r="P725" s="256">
        <v>0</v>
      </c>
      <c r="Q725" s="261" t="s">
        <v>3258</v>
      </c>
      <c r="R725" s="261" t="s">
        <v>3853</v>
      </c>
      <c r="S725" s="261" t="s">
        <v>2531</v>
      </c>
      <c r="T725" s="261" t="s">
        <v>3060</v>
      </c>
      <c r="U725" s="261" t="s">
        <v>2277</v>
      </c>
      <c r="V725" s="261" t="s">
        <v>3258</v>
      </c>
      <c r="W725" s="261" t="s">
        <v>3258</v>
      </c>
      <c r="X725" s="261" t="s">
        <v>3258</v>
      </c>
      <c r="Y725" s="261" t="s">
        <v>3258</v>
      </c>
      <c r="Z725" s="261" t="s">
        <v>3258</v>
      </c>
      <c r="AA725" s="261" t="s">
        <v>3258</v>
      </c>
      <c r="AB725" s="261" t="s">
        <v>3258</v>
      </c>
      <c r="AC725" s="261" t="s">
        <v>3258</v>
      </c>
      <c r="AD725" s="261"/>
      <c r="AE725" s="245"/>
      <c r="AF725" s="261" t="s">
        <v>3258</v>
      </c>
      <c r="AG725" s="261" t="s">
        <v>3258</v>
      </c>
      <c r="AH725" s="261" t="s">
        <v>3258</v>
      </c>
      <c r="AI725" s="249"/>
    </row>
    <row r="726" spans="1:35" ht="14.4" x14ac:dyDescent="0.3">
      <c r="A726" s="260">
        <v>522637</v>
      </c>
      <c r="B726" s="261" t="s">
        <v>5503</v>
      </c>
      <c r="C726" s="261" t="s">
        <v>65</v>
      </c>
      <c r="D726" s="261" t="s">
        <v>5504</v>
      </c>
      <c r="E726" s="261" t="s">
        <v>116</v>
      </c>
      <c r="F726" s="262">
        <v>30458</v>
      </c>
      <c r="G726" s="261" t="s">
        <v>148</v>
      </c>
      <c r="H726" s="261" t="s">
        <v>677</v>
      </c>
      <c r="I726" s="257" t="s">
        <v>554</v>
      </c>
      <c r="J726" s="261" t="s">
        <v>2257</v>
      </c>
      <c r="K726" s="260">
        <v>2003</v>
      </c>
      <c r="M726" s="261"/>
      <c r="N726" s="249" t="s">
        <v>3258</v>
      </c>
      <c r="O726" s="259" t="s">
        <v>3258</v>
      </c>
      <c r="P726" s="256">
        <v>0</v>
      </c>
      <c r="Q726" s="261" t="s">
        <v>3258</v>
      </c>
      <c r="R726" s="261" t="s">
        <v>5505</v>
      </c>
      <c r="S726" s="261" t="s">
        <v>3282</v>
      </c>
      <c r="T726" s="261" t="s">
        <v>5506</v>
      </c>
      <c r="U726" s="261" t="s">
        <v>5507</v>
      </c>
      <c r="V726" s="261" t="s">
        <v>3258</v>
      </c>
      <c r="W726" s="261" t="s">
        <v>3258</v>
      </c>
      <c r="X726" s="261" t="s">
        <v>3258</v>
      </c>
      <c r="Y726" s="261" t="s">
        <v>3258</v>
      </c>
      <c r="Z726" s="261" t="s">
        <v>3258</v>
      </c>
      <c r="AA726" s="261" t="s">
        <v>3258</v>
      </c>
      <c r="AB726" s="261"/>
      <c r="AC726" s="261" t="s">
        <v>5348</v>
      </c>
      <c r="AD726" s="261"/>
      <c r="AE726" s="245"/>
      <c r="AF726" s="261"/>
      <c r="AG726" s="261"/>
      <c r="AH726" s="261"/>
      <c r="AI726" s="249"/>
    </row>
    <row r="727" spans="1:35" ht="14.4" x14ac:dyDescent="0.3">
      <c r="A727" s="260">
        <v>522640</v>
      </c>
      <c r="B727" s="261" t="s">
        <v>883</v>
      </c>
      <c r="C727" s="261" t="s">
        <v>104</v>
      </c>
      <c r="D727" s="261" t="s">
        <v>670</v>
      </c>
      <c r="E727" s="261" t="s">
        <v>116</v>
      </c>
      <c r="F727" s="262">
        <v>34700</v>
      </c>
      <c r="G727" s="261" t="s">
        <v>2349</v>
      </c>
      <c r="H727" s="261" t="s">
        <v>677</v>
      </c>
      <c r="I727" s="257" t="s">
        <v>553</v>
      </c>
      <c r="J727" s="261" t="s">
        <v>724</v>
      </c>
      <c r="K727" s="261"/>
      <c r="L727" s="258"/>
      <c r="M727" s="261"/>
      <c r="N727" s="249" t="s">
        <v>3258</v>
      </c>
      <c r="O727" s="259" t="s">
        <v>3258</v>
      </c>
      <c r="P727" s="256">
        <v>0</v>
      </c>
      <c r="Q727" s="261" t="s">
        <v>3258</v>
      </c>
      <c r="R727" s="261" t="s">
        <v>4447</v>
      </c>
      <c r="S727" s="261" t="s">
        <v>4200</v>
      </c>
      <c r="T727" s="261" t="s">
        <v>3169</v>
      </c>
      <c r="U727" s="261" t="s">
        <v>2259</v>
      </c>
      <c r="V727" s="261" t="s">
        <v>3258</v>
      </c>
      <c r="W727" s="261" t="s">
        <v>3258</v>
      </c>
      <c r="X727" s="261" t="s">
        <v>3258</v>
      </c>
      <c r="Y727" s="261" t="s">
        <v>3258</v>
      </c>
      <c r="Z727" s="261" t="s">
        <v>3258</v>
      </c>
      <c r="AA727" s="261" t="s">
        <v>3258</v>
      </c>
      <c r="AB727" s="261" t="s">
        <v>3258</v>
      </c>
      <c r="AC727" s="261" t="s">
        <v>3258</v>
      </c>
      <c r="AD727" s="261"/>
      <c r="AE727" s="245"/>
      <c r="AF727" s="261" t="s">
        <v>3258</v>
      </c>
      <c r="AG727" s="261" t="s">
        <v>3258</v>
      </c>
      <c r="AH727" s="261" t="s">
        <v>3258</v>
      </c>
      <c r="AI727" s="249"/>
    </row>
    <row r="728" spans="1:35" ht="28.8" x14ac:dyDescent="0.3">
      <c r="A728" s="255">
        <v>522643</v>
      </c>
      <c r="B728" s="256" t="s">
        <v>2197</v>
      </c>
      <c r="C728" s="256" t="s">
        <v>392</v>
      </c>
      <c r="D728" s="256" t="s">
        <v>414</v>
      </c>
      <c r="E728" s="256" t="s">
        <v>116</v>
      </c>
      <c r="F728" s="256" t="s">
        <v>5144</v>
      </c>
      <c r="G728" s="256" t="s">
        <v>2366</v>
      </c>
      <c r="H728" s="256" t="s">
        <v>677</v>
      </c>
      <c r="I728" s="257" t="s">
        <v>553</v>
      </c>
      <c r="J728" s="256" t="s">
        <v>139</v>
      </c>
      <c r="K728" s="256" t="s">
        <v>5145</v>
      </c>
      <c r="L728" s="258" t="s">
        <v>138</v>
      </c>
      <c r="M728" s="249"/>
      <c r="N728" s="249" t="s">
        <v>3258</v>
      </c>
      <c r="O728" s="259" t="s">
        <v>3258</v>
      </c>
      <c r="P728" s="256">
        <v>0</v>
      </c>
      <c r="Q728" s="256" t="s">
        <v>3258</v>
      </c>
      <c r="R728" s="256" t="s">
        <v>3451</v>
      </c>
      <c r="S728" s="256" t="s">
        <v>3452</v>
      </c>
      <c r="T728" s="256" t="s">
        <v>2271</v>
      </c>
      <c r="U728" s="256" t="s">
        <v>2360</v>
      </c>
      <c r="V728" s="256" t="s">
        <v>3258</v>
      </c>
      <c r="W728" s="256" t="s">
        <v>3258</v>
      </c>
      <c r="X728" s="256" t="s">
        <v>3258</v>
      </c>
      <c r="Y728" s="256" t="s">
        <v>3258</v>
      </c>
      <c r="Z728" s="256" t="s">
        <v>3258</v>
      </c>
      <c r="AA728" s="256" t="s">
        <v>3258</v>
      </c>
      <c r="AB728" s="256" t="s">
        <v>3258</v>
      </c>
      <c r="AC728" s="256" t="s">
        <v>3258</v>
      </c>
      <c r="AD728" s="256"/>
      <c r="AE728" s="245"/>
      <c r="AF728" s="256" t="s">
        <v>3258</v>
      </c>
      <c r="AG728" s="256" t="s">
        <v>2253</v>
      </c>
      <c r="AH728" s="256" t="s">
        <v>2253</v>
      </c>
      <c r="AI728" s="249" t="s">
        <v>2253</v>
      </c>
    </row>
    <row r="729" spans="1:35" ht="28.8" x14ac:dyDescent="0.3">
      <c r="A729" s="260">
        <v>522657</v>
      </c>
      <c r="B729" s="261" t="s">
        <v>1044</v>
      </c>
      <c r="C729" s="261" t="s">
        <v>70</v>
      </c>
      <c r="D729" s="261" t="s">
        <v>1045</v>
      </c>
      <c r="E729" s="261" t="s">
        <v>116</v>
      </c>
      <c r="F729" s="262">
        <v>35805</v>
      </c>
      <c r="G729" s="261" t="s">
        <v>4757</v>
      </c>
      <c r="H729" s="261" t="s">
        <v>677</v>
      </c>
      <c r="I729" s="257" t="s">
        <v>553</v>
      </c>
      <c r="J729" s="261" t="s">
        <v>724</v>
      </c>
      <c r="K729" s="260">
        <v>2017</v>
      </c>
      <c r="M729" s="261"/>
      <c r="N729" s="249">
        <v>2123</v>
      </c>
      <c r="O729" s="259">
        <v>45510</v>
      </c>
      <c r="P729" s="256">
        <v>40000</v>
      </c>
      <c r="Q729" s="261" t="s">
        <v>3258</v>
      </c>
      <c r="R729" s="261" t="s">
        <v>4840</v>
      </c>
      <c r="S729" s="261" t="s">
        <v>3331</v>
      </c>
      <c r="T729" s="261" t="s">
        <v>4841</v>
      </c>
      <c r="U729" s="261" t="s">
        <v>2360</v>
      </c>
      <c r="V729" s="261" t="s">
        <v>3258</v>
      </c>
      <c r="W729" s="261" t="s">
        <v>3258</v>
      </c>
      <c r="X729" s="261" t="s">
        <v>3258</v>
      </c>
      <c r="Y729" s="261" t="s">
        <v>3258</v>
      </c>
      <c r="Z729" s="261" t="s">
        <v>3258</v>
      </c>
      <c r="AA729" s="261" t="s">
        <v>3258</v>
      </c>
      <c r="AB729" s="261" t="s">
        <v>3258</v>
      </c>
      <c r="AC729" s="261" t="s">
        <v>3258</v>
      </c>
      <c r="AD729" s="261"/>
      <c r="AE729" s="245"/>
      <c r="AF729" s="261" t="s">
        <v>3258</v>
      </c>
      <c r="AG729" s="261" t="s">
        <v>3258</v>
      </c>
      <c r="AH729" s="261" t="s">
        <v>3258</v>
      </c>
      <c r="AI729" s="249"/>
    </row>
    <row r="730" spans="1:35" ht="43.2" x14ac:dyDescent="0.3">
      <c r="A730" s="260">
        <v>522660</v>
      </c>
      <c r="B730" s="261" t="s">
        <v>1894</v>
      </c>
      <c r="C730" s="261" t="s">
        <v>343</v>
      </c>
      <c r="D730" s="261" t="s">
        <v>884</v>
      </c>
      <c r="E730" s="261" t="s">
        <v>116</v>
      </c>
      <c r="F730" s="262">
        <v>36161</v>
      </c>
      <c r="G730" s="261" t="s">
        <v>154</v>
      </c>
      <c r="H730" s="261" t="s">
        <v>677</v>
      </c>
      <c r="I730" s="257" t="s">
        <v>553</v>
      </c>
      <c r="J730" s="261" t="s">
        <v>139</v>
      </c>
      <c r="K730" s="261"/>
      <c r="M730" s="261"/>
      <c r="N730" s="249" t="s">
        <v>3258</v>
      </c>
      <c r="O730" s="259" t="s">
        <v>3258</v>
      </c>
      <c r="P730" s="256">
        <v>0</v>
      </c>
      <c r="Q730" s="261" t="s">
        <v>3258</v>
      </c>
      <c r="R730" s="261" t="s">
        <v>3854</v>
      </c>
      <c r="S730" s="261" t="s">
        <v>3809</v>
      </c>
      <c r="T730" s="261" t="s">
        <v>3063</v>
      </c>
      <c r="U730" s="261" t="s">
        <v>2594</v>
      </c>
      <c r="V730" s="261" t="s">
        <v>3258</v>
      </c>
      <c r="W730" s="261" t="s">
        <v>3258</v>
      </c>
      <c r="X730" s="261" t="s">
        <v>3258</v>
      </c>
      <c r="Y730" s="261" t="s">
        <v>3258</v>
      </c>
      <c r="Z730" s="261" t="s">
        <v>3258</v>
      </c>
      <c r="AA730" s="261" t="s">
        <v>3258</v>
      </c>
      <c r="AB730" s="261" t="s">
        <v>3258</v>
      </c>
      <c r="AC730" s="261" t="s">
        <v>3258</v>
      </c>
      <c r="AD730" s="261"/>
      <c r="AE730" s="246"/>
      <c r="AF730" s="261" t="s">
        <v>3258</v>
      </c>
      <c r="AG730" s="261" t="s">
        <v>3258</v>
      </c>
      <c r="AH730" s="261" t="s">
        <v>3258</v>
      </c>
      <c r="AI730" s="249"/>
    </row>
    <row r="731" spans="1:35" ht="14.4" x14ac:dyDescent="0.3">
      <c r="A731" s="255">
        <v>522665</v>
      </c>
      <c r="B731" s="256" t="s">
        <v>1046</v>
      </c>
      <c r="C731" s="256" t="s">
        <v>65</v>
      </c>
      <c r="D731" s="256" t="s">
        <v>547</v>
      </c>
      <c r="E731" s="256" t="s">
        <v>116</v>
      </c>
      <c r="F731" s="256" t="s">
        <v>5104</v>
      </c>
      <c r="G731" s="256" t="s">
        <v>2379</v>
      </c>
      <c r="H731" s="256" t="s">
        <v>677</v>
      </c>
      <c r="I731" s="257" t="s">
        <v>553</v>
      </c>
      <c r="J731" s="256" t="s">
        <v>139</v>
      </c>
      <c r="K731" s="256" t="s">
        <v>5060</v>
      </c>
      <c r="L731" s="258" t="s">
        <v>152</v>
      </c>
      <c r="M731" s="249"/>
      <c r="N731" s="249" t="s">
        <v>3258</v>
      </c>
      <c r="O731" s="259" t="s">
        <v>3258</v>
      </c>
      <c r="P731" s="256">
        <v>0</v>
      </c>
      <c r="Q731" s="256" t="s">
        <v>3258</v>
      </c>
      <c r="R731" s="256" t="s">
        <v>3855</v>
      </c>
      <c r="S731" s="256" t="s">
        <v>3259</v>
      </c>
      <c r="T731" s="256" t="s">
        <v>3064</v>
      </c>
      <c r="U731" s="256" t="s">
        <v>2298</v>
      </c>
      <c r="V731" s="256" t="s">
        <v>3258</v>
      </c>
      <c r="W731" s="256" t="s">
        <v>3258</v>
      </c>
      <c r="X731" s="256" t="s">
        <v>3258</v>
      </c>
      <c r="Y731" s="256" t="s">
        <v>3258</v>
      </c>
      <c r="Z731" s="256" t="s">
        <v>3258</v>
      </c>
      <c r="AA731" s="256" t="s">
        <v>3258</v>
      </c>
      <c r="AB731" s="256" t="s">
        <v>3258</v>
      </c>
      <c r="AC731" s="256" t="s">
        <v>3258</v>
      </c>
      <c r="AD731" s="256"/>
      <c r="AE731" s="245"/>
      <c r="AF731" s="256" t="s">
        <v>3258</v>
      </c>
      <c r="AG731" s="256" t="s">
        <v>3258</v>
      </c>
      <c r="AH731" s="256" t="s">
        <v>2253</v>
      </c>
      <c r="AI731" s="249" t="s">
        <v>2253</v>
      </c>
    </row>
    <row r="732" spans="1:35" ht="28.8" x14ac:dyDescent="0.3">
      <c r="A732" s="260">
        <v>522673</v>
      </c>
      <c r="B732" s="261" t="s">
        <v>4842</v>
      </c>
      <c r="C732" s="261" t="s">
        <v>69</v>
      </c>
      <c r="D732" s="261" t="s">
        <v>1047</v>
      </c>
      <c r="E732" s="261" t="s">
        <v>116</v>
      </c>
      <c r="F732" s="262">
        <v>29940</v>
      </c>
      <c r="G732" s="261" t="s">
        <v>5207</v>
      </c>
      <c r="H732" s="261" t="s">
        <v>677</v>
      </c>
      <c r="I732" s="257" t="s">
        <v>553</v>
      </c>
      <c r="J732" s="261" t="s">
        <v>139</v>
      </c>
      <c r="K732" s="261"/>
      <c r="L732" s="258"/>
      <c r="M732" s="261"/>
      <c r="N732" s="249">
        <v>2220</v>
      </c>
      <c r="O732" s="259">
        <v>45512</v>
      </c>
      <c r="P732" s="256">
        <v>2000</v>
      </c>
      <c r="Q732" s="249"/>
      <c r="R732" s="249"/>
      <c r="S732" s="249"/>
      <c r="T732" s="249"/>
      <c r="U732" s="249"/>
      <c r="V732" s="249"/>
      <c r="W732" s="249"/>
      <c r="X732" s="249"/>
      <c r="Y732" s="249"/>
      <c r="Z732" s="249"/>
      <c r="AA732" s="249"/>
      <c r="AB732" s="249"/>
      <c r="AC732" s="249"/>
      <c r="AD732" s="249"/>
      <c r="AE732" s="246"/>
      <c r="AF732" s="249"/>
      <c r="AG732" s="249"/>
      <c r="AH732" s="249"/>
      <c r="AI732" s="249"/>
    </row>
    <row r="733" spans="1:35" ht="14.4" x14ac:dyDescent="0.3">
      <c r="A733" s="260">
        <v>522674</v>
      </c>
      <c r="B733" s="261" t="s">
        <v>1895</v>
      </c>
      <c r="C733" s="261" t="s">
        <v>66</v>
      </c>
      <c r="D733" s="261" t="s">
        <v>425</v>
      </c>
      <c r="E733" s="261" t="s">
        <v>116</v>
      </c>
      <c r="F733" s="262">
        <v>34262</v>
      </c>
      <c r="G733" s="261" t="s">
        <v>3065</v>
      </c>
      <c r="H733" s="261" t="s">
        <v>677</v>
      </c>
      <c r="I733" s="257" t="s">
        <v>553</v>
      </c>
      <c r="J733" s="261" t="s">
        <v>139</v>
      </c>
      <c r="K733" s="261"/>
      <c r="L733" s="258"/>
      <c r="M733" s="261"/>
      <c r="N733" s="249" t="s">
        <v>3258</v>
      </c>
      <c r="O733" s="259" t="s">
        <v>3258</v>
      </c>
      <c r="P733" s="256">
        <v>0</v>
      </c>
      <c r="Q733" s="261" t="s">
        <v>3258</v>
      </c>
      <c r="R733" s="261" t="s">
        <v>3856</v>
      </c>
      <c r="S733" s="261" t="s">
        <v>3320</v>
      </c>
      <c r="T733" s="261" t="s">
        <v>2791</v>
      </c>
      <c r="U733" s="261" t="s">
        <v>2327</v>
      </c>
      <c r="V733" s="261" t="s">
        <v>3258</v>
      </c>
      <c r="W733" s="261" t="s">
        <v>3258</v>
      </c>
      <c r="X733" s="261" t="s">
        <v>3258</v>
      </c>
      <c r="Y733" s="261" t="s">
        <v>3258</v>
      </c>
      <c r="Z733" s="261" t="s">
        <v>3258</v>
      </c>
      <c r="AA733" s="261" t="s">
        <v>3258</v>
      </c>
      <c r="AB733" s="261" t="s">
        <v>3258</v>
      </c>
      <c r="AC733" s="261" t="s">
        <v>3258</v>
      </c>
      <c r="AD733" s="261"/>
      <c r="AE733" s="246"/>
      <c r="AF733" s="261" t="s">
        <v>3258</v>
      </c>
      <c r="AG733" s="261" t="s">
        <v>3258</v>
      </c>
      <c r="AH733" s="261" t="s">
        <v>3258</v>
      </c>
      <c r="AI733" s="249"/>
    </row>
    <row r="734" spans="1:35" ht="14.4" x14ac:dyDescent="0.3">
      <c r="A734" s="260">
        <v>522675</v>
      </c>
      <c r="B734" s="261" t="s">
        <v>1247</v>
      </c>
      <c r="C734" s="261" t="s">
        <v>264</v>
      </c>
      <c r="D734" s="261" t="s">
        <v>526</v>
      </c>
      <c r="E734" s="261" t="s">
        <v>116</v>
      </c>
      <c r="F734" s="262">
        <v>35066</v>
      </c>
      <c r="G734" s="261" t="s">
        <v>136</v>
      </c>
      <c r="H734" s="261" t="s">
        <v>677</v>
      </c>
      <c r="I734" s="257" t="s">
        <v>553</v>
      </c>
      <c r="J734" s="261" t="s">
        <v>724</v>
      </c>
      <c r="K734" s="261"/>
      <c r="M734" s="261"/>
      <c r="N734" s="249" t="s">
        <v>3258</v>
      </c>
      <c r="O734" s="259" t="s">
        <v>3258</v>
      </c>
      <c r="P734" s="256">
        <v>0</v>
      </c>
      <c r="Q734" s="261" t="s">
        <v>3258</v>
      </c>
      <c r="R734" s="261" t="s">
        <v>4448</v>
      </c>
      <c r="S734" s="261" t="s">
        <v>4043</v>
      </c>
      <c r="T734" s="261" t="s">
        <v>2616</v>
      </c>
      <c r="U734" s="261" t="s">
        <v>2306</v>
      </c>
      <c r="V734" s="261" t="s">
        <v>3258</v>
      </c>
      <c r="W734" s="261" t="s">
        <v>3258</v>
      </c>
      <c r="X734" s="261" t="s">
        <v>3258</v>
      </c>
      <c r="Y734" s="261" t="s">
        <v>3258</v>
      </c>
      <c r="Z734" s="261" t="s">
        <v>3258</v>
      </c>
      <c r="AA734" s="261" t="s">
        <v>3258</v>
      </c>
      <c r="AB734" s="261" t="s">
        <v>3258</v>
      </c>
      <c r="AC734" s="261" t="s">
        <v>5212</v>
      </c>
      <c r="AD734" s="261"/>
      <c r="AE734" s="245"/>
      <c r="AF734" s="261" t="s">
        <v>3258</v>
      </c>
      <c r="AG734" s="261" t="s">
        <v>3258</v>
      </c>
      <c r="AH734" s="261" t="s">
        <v>3258</v>
      </c>
      <c r="AI734" s="249"/>
    </row>
    <row r="735" spans="1:35" ht="14.4" x14ac:dyDescent="0.3">
      <c r="A735" s="260">
        <v>522688</v>
      </c>
      <c r="B735" s="261" t="s">
        <v>1896</v>
      </c>
      <c r="C735" s="261" t="s">
        <v>1445</v>
      </c>
      <c r="D735" s="261" t="s">
        <v>422</v>
      </c>
      <c r="E735" s="261" t="s">
        <v>116</v>
      </c>
      <c r="F735" s="262">
        <v>33396</v>
      </c>
      <c r="G735" s="261" t="s">
        <v>2263</v>
      </c>
      <c r="H735" s="261" t="s">
        <v>677</v>
      </c>
      <c r="I735" s="257" t="s">
        <v>553</v>
      </c>
      <c r="J735" s="261" t="s">
        <v>139</v>
      </c>
      <c r="K735" s="260">
        <v>2017</v>
      </c>
      <c r="M735" s="261"/>
      <c r="N735" s="249" t="s">
        <v>3258</v>
      </c>
      <c r="O735" s="259" t="s">
        <v>3258</v>
      </c>
      <c r="P735" s="256">
        <v>0</v>
      </c>
      <c r="Q735" s="261" t="s">
        <v>3258</v>
      </c>
      <c r="R735" s="261" t="s">
        <v>3857</v>
      </c>
      <c r="S735" s="261" t="s">
        <v>3858</v>
      </c>
      <c r="T735" s="261" t="s">
        <v>3066</v>
      </c>
      <c r="U735" s="261" t="s">
        <v>2266</v>
      </c>
      <c r="V735" s="261" t="s">
        <v>3258</v>
      </c>
      <c r="W735" s="261" t="s">
        <v>3258</v>
      </c>
      <c r="X735" s="261" t="s">
        <v>3258</v>
      </c>
      <c r="Y735" s="261" t="s">
        <v>3258</v>
      </c>
      <c r="Z735" s="261" t="s">
        <v>3258</v>
      </c>
      <c r="AA735" s="261" t="s">
        <v>3258</v>
      </c>
      <c r="AB735" s="261" t="s">
        <v>3258</v>
      </c>
      <c r="AC735" s="261" t="s">
        <v>3258</v>
      </c>
      <c r="AD735" s="261"/>
      <c r="AE735" s="245"/>
      <c r="AF735" s="261" t="s">
        <v>3258</v>
      </c>
      <c r="AG735" s="261" t="s">
        <v>3258</v>
      </c>
      <c r="AH735" s="261" t="s">
        <v>3258</v>
      </c>
      <c r="AI735" s="249"/>
    </row>
    <row r="736" spans="1:35" ht="14.4" x14ac:dyDescent="0.3">
      <c r="A736" s="260">
        <v>522690</v>
      </c>
      <c r="B736" s="261" t="s">
        <v>1897</v>
      </c>
      <c r="C736" s="261" t="s">
        <v>66</v>
      </c>
      <c r="D736" s="261" t="s">
        <v>443</v>
      </c>
      <c r="E736" s="261" t="s">
        <v>2275</v>
      </c>
      <c r="F736" s="262">
        <v>36661</v>
      </c>
      <c r="G736" s="261" t="s">
        <v>2441</v>
      </c>
      <c r="H736" s="261" t="s">
        <v>677</v>
      </c>
      <c r="I736" s="257" t="s">
        <v>554</v>
      </c>
      <c r="J736" s="261" t="s">
        <v>724</v>
      </c>
      <c r="K736" s="260">
        <v>2017</v>
      </c>
      <c r="M736" s="261"/>
      <c r="N736" s="249" t="s">
        <v>3258</v>
      </c>
      <c r="O736" s="259" t="s">
        <v>3258</v>
      </c>
      <c r="P736" s="256">
        <v>0</v>
      </c>
      <c r="Q736" s="249"/>
      <c r="R736" s="249"/>
      <c r="S736" s="249"/>
      <c r="T736" s="249"/>
      <c r="U736" s="249"/>
      <c r="V736" s="249"/>
      <c r="W736" s="249"/>
      <c r="X736" s="249"/>
      <c r="Y736" s="249"/>
      <c r="Z736" s="249"/>
      <c r="AA736" s="249"/>
      <c r="AB736" s="249"/>
      <c r="AC736" s="249"/>
      <c r="AD736" s="249"/>
      <c r="AE736" s="246"/>
      <c r="AF736" s="249"/>
      <c r="AG736" s="249"/>
      <c r="AH736" s="249"/>
      <c r="AI736" s="249" t="s">
        <v>2253</v>
      </c>
    </row>
    <row r="737" spans="1:35" ht="28.8" x14ac:dyDescent="0.3">
      <c r="A737" s="260">
        <v>522710</v>
      </c>
      <c r="B737" s="261" t="s">
        <v>1248</v>
      </c>
      <c r="C737" s="261" t="s">
        <v>1249</v>
      </c>
      <c r="D737" s="261" t="s">
        <v>456</v>
      </c>
      <c r="E737" s="261" t="s">
        <v>116</v>
      </c>
      <c r="F737" s="262">
        <v>34530</v>
      </c>
      <c r="G737" s="261" t="s">
        <v>3068</v>
      </c>
      <c r="H737" s="261" t="s">
        <v>677</v>
      </c>
      <c r="I737" s="257" t="s">
        <v>553</v>
      </c>
      <c r="J737" s="261" t="s">
        <v>139</v>
      </c>
      <c r="K737" s="261" t="s">
        <v>3258</v>
      </c>
      <c r="L737" s="257"/>
      <c r="M737" s="261"/>
      <c r="N737" s="249" t="s">
        <v>3258</v>
      </c>
      <c r="O737" s="259" t="s">
        <v>3258</v>
      </c>
      <c r="P737" s="256">
        <v>0</v>
      </c>
      <c r="Q737" s="261" t="s">
        <v>3258</v>
      </c>
      <c r="R737" s="261" t="s">
        <v>3859</v>
      </c>
      <c r="S737" s="261" t="s">
        <v>3860</v>
      </c>
      <c r="T737" s="261" t="s">
        <v>2889</v>
      </c>
      <c r="U737" s="261" t="s">
        <v>3258</v>
      </c>
      <c r="V737" s="261" t="s">
        <v>3258</v>
      </c>
      <c r="W737" s="261" t="s">
        <v>3258</v>
      </c>
      <c r="X737" s="261" t="s">
        <v>3258</v>
      </c>
      <c r="Y737" s="261" t="s">
        <v>3258</v>
      </c>
      <c r="Z737" s="261" t="s">
        <v>3258</v>
      </c>
      <c r="AA737" s="261" t="s">
        <v>3258</v>
      </c>
      <c r="AB737" s="261" t="s">
        <v>3258</v>
      </c>
      <c r="AC737" s="261" t="s">
        <v>5212</v>
      </c>
      <c r="AD737" s="261"/>
      <c r="AE737" s="246"/>
      <c r="AF737" s="261"/>
      <c r="AG737" s="261" t="s">
        <v>3258</v>
      </c>
      <c r="AH737" s="261" t="s">
        <v>3258</v>
      </c>
      <c r="AI737" s="249"/>
    </row>
    <row r="738" spans="1:35" ht="14.4" x14ac:dyDescent="0.3">
      <c r="A738" s="260">
        <v>522711</v>
      </c>
      <c r="B738" s="261" t="s">
        <v>5508</v>
      </c>
      <c r="C738" s="261" t="s">
        <v>309</v>
      </c>
      <c r="D738" s="261" t="s">
        <v>413</v>
      </c>
      <c r="E738" s="261" t="s">
        <v>116</v>
      </c>
      <c r="F738" s="262">
        <v>34350</v>
      </c>
      <c r="G738" s="261" t="s">
        <v>136</v>
      </c>
      <c r="H738" s="261" t="s">
        <v>679</v>
      </c>
      <c r="I738" s="257" t="s">
        <v>554</v>
      </c>
      <c r="J738" s="261" t="s">
        <v>137</v>
      </c>
      <c r="K738" s="260">
        <v>2015</v>
      </c>
      <c r="L738" s="257" t="s">
        <v>136</v>
      </c>
      <c r="M738" s="249"/>
      <c r="N738" s="249" t="s">
        <v>3258</v>
      </c>
      <c r="O738" s="259" t="s">
        <v>3258</v>
      </c>
      <c r="P738" s="256">
        <v>0</v>
      </c>
      <c r="Q738" s="261" t="s">
        <v>3258</v>
      </c>
      <c r="R738" s="261" t="s">
        <v>5509</v>
      </c>
      <c r="S738" s="261" t="s">
        <v>5510</v>
      </c>
      <c r="T738" s="261" t="s">
        <v>2305</v>
      </c>
      <c r="U738" s="261" t="s">
        <v>2386</v>
      </c>
      <c r="V738" s="261" t="s">
        <v>3258</v>
      </c>
      <c r="W738" s="261" t="s">
        <v>3258</v>
      </c>
      <c r="X738" s="261" t="s">
        <v>3258</v>
      </c>
      <c r="Y738" s="261" t="s">
        <v>3258</v>
      </c>
      <c r="Z738" s="261" t="s">
        <v>3258</v>
      </c>
      <c r="AA738" s="261" t="s">
        <v>3258</v>
      </c>
      <c r="AB738" s="261" t="s">
        <v>3258</v>
      </c>
      <c r="AC738" s="261" t="s">
        <v>3258</v>
      </c>
      <c r="AD738" s="261"/>
      <c r="AE738" s="245"/>
      <c r="AF738" s="261" t="s">
        <v>3258</v>
      </c>
      <c r="AG738" s="261" t="s">
        <v>3258</v>
      </c>
      <c r="AH738" s="261" t="s">
        <v>3258</v>
      </c>
      <c r="AI738" s="249"/>
    </row>
    <row r="739" spans="1:35" ht="14.4" x14ac:dyDescent="0.3">
      <c r="A739" s="260">
        <v>522715</v>
      </c>
      <c r="B739" s="261" t="s">
        <v>5511</v>
      </c>
      <c r="C739" s="261" t="s">
        <v>5512</v>
      </c>
      <c r="D739" s="261" t="s">
        <v>497</v>
      </c>
      <c r="E739" s="261" t="s">
        <v>116</v>
      </c>
      <c r="F739" s="262">
        <v>36176</v>
      </c>
      <c r="G739" s="261" t="s">
        <v>136</v>
      </c>
      <c r="H739" s="261" t="s">
        <v>677</v>
      </c>
      <c r="I739" s="257" t="s">
        <v>554</v>
      </c>
      <c r="J739" s="261" t="s">
        <v>724</v>
      </c>
      <c r="K739" s="261"/>
      <c r="M739" s="261"/>
      <c r="N739" s="249" t="s">
        <v>3258</v>
      </c>
      <c r="O739" s="259" t="s">
        <v>3258</v>
      </c>
      <c r="P739" s="256">
        <v>0</v>
      </c>
      <c r="Q739" s="261" t="s">
        <v>3258</v>
      </c>
      <c r="R739" s="261" t="s">
        <v>5513</v>
      </c>
      <c r="S739" s="261" t="s">
        <v>5514</v>
      </c>
      <c r="T739" s="261" t="s">
        <v>2323</v>
      </c>
      <c r="U739" s="261" t="s">
        <v>2259</v>
      </c>
      <c r="V739" s="261" t="s">
        <v>3258</v>
      </c>
      <c r="W739" s="261" t="s">
        <v>3258</v>
      </c>
      <c r="X739" s="261" t="s">
        <v>3258</v>
      </c>
      <c r="Y739" s="261" t="s">
        <v>3258</v>
      </c>
      <c r="Z739" s="261" t="s">
        <v>3258</v>
      </c>
      <c r="AA739" s="261" t="s">
        <v>3258</v>
      </c>
      <c r="AB739" s="261"/>
      <c r="AC739" s="261" t="s">
        <v>5348</v>
      </c>
      <c r="AD739" s="261"/>
      <c r="AE739" s="246"/>
      <c r="AF739" s="261"/>
      <c r="AG739" s="261"/>
      <c r="AH739" s="261"/>
      <c r="AI739" s="249"/>
    </row>
    <row r="740" spans="1:35" ht="28.8" x14ac:dyDescent="0.3">
      <c r="A740" s="260">
        <v>522718</v>
      </c>
      <c r="B740" s="261" t="s">
        <v>1898</v>
      </c>
      <c r="C740" s="261" t="s">
        <v>1899</v>
      </c>
      <c r="D740" s="261" t="s">
        <v>447</v>
      </c>
      <c r="E740" s="261" t="s">
        <v>116</v>
      </c>
      <c r="F740" s="262">
        <v>34700</v>
      </c>
      <c r="G740" s="261" t="s">
        <v>2466</v>
      </c>
      <c r="H740" s="261" t="s">
        <v>677</v>
      </c>
      <c r="I740" s="257" t="s">
        <v>553</v>
      </c>
      <c r="J740" s="261" t="s">
        <v>137</v>
      </c>
      <c r="K740" s="260">
        <v>2013</v>
      </c>
      <c r="M740" s="261"/>
      <c r="N740" s="249" t="s">
        <v>3258</v>
      </c>
      <c r="O740" s="259" t="s">
        <v>3258</v>
      </c>
      <c r="P740" s="256">
        <v>0</v>
      </c>
      <c r="Q740" s="261" t="s">
        <v>3258</v>
      </c>
      <c r="R740" s="261" t="s">
        <v>4206</v>
      </c>
      <c r="S740" s="261" t="s">
        <v>4207</v>
      </c>
      <c r="T740" s="261" t="s">
        <v>2797</v>
      </c>
      <c r="U740" s="261" t="s">
        <v>2360</v>
      </c>
      <c r="V740" s="261" t="s">
        <v>3258</v>
      </c>
      <c r="W740" s="261" t="s">
        <v>3258</v>
      </c>
      <c r="X740" s="261" t="s">
        <v>3258</v>
      </c>
      <c r="Y740" s="261" t="s">
        <v>3258</v>
      </c>
      <c r="Z740" s="261" t="s">
        <v>3258</v>
      </c>
      <c r="AA740" s="261" t="s">
        <v>3258</v>
      </c>
      <c r="AB740" s="261" t="s">
        <v>3258</v>
      </c>
      <c r="AC740" s="261" t="s">
        <v>3258</v>
      </c>
      <c r="AD740" s="261"/>
      <c r="AE740" s="245"/>
      <c r="AF740" s="261" t="s">
        <v>3258</v>
      </c>
      <c r="AG740" s="261" t="s">
        <v>3258</v>
      </c>
      <c r="AH740" s="261" t="s">
        <v>3258</v>
      </c>
      <c r="AI740" s="249"/>
    </row>
    <row r="741" spans="1:35" ht="28.8" x14ac:dyDescent="0.3">
      <c r="A741" s="255">
        <v>522720</v>
      </c>
      <c r="B741" s="256" t="s">
        <v>1048</v>
      </c>
      <c r="C741" s="256" t="s">
        <v>283</v>
      </c>
      <c r="D741" s="256" t="s">
        <v>464</v>
      </c>
      <c r="E741" s="256" t="s">
        <v>116</v>
      </c>
      <c r="F741" s="256" t="s">
        <v>5079</v>
      </c>
      <c r="G741" s="256" t="s">
        <v>3062</v>
      </c>
      <c r="H741" s="256" t="s">
        <v>677</v>
      </c>
      <c r="I741" s="257" t="s">
        <v>553</v>
      </c>
      <c r="J741" s="256" t="s">
        <v>724</v>
      </c>
      <c r="K741" s="256" t="s">
        <v>5059</v>
      </c>
      <c r="L741" s="258" t="s">
        <v>138</v>
      </c>
      <c r="M741" s="249"/>
      <c r="N741" s="249" t="s">
        <v>3258</v>
      </c>
      <c r="O741" s="259" t="s">
        <v>3258</v>
      </c>
      <c r="P741" s="256">
        <v>0</v>
      </c>
      <c r="Q741" s="256" t="s">
        <v>3258</v>
      </c>
      <c r="R741" s="256" t="s">
        <v>4843</v>
      </c>
      <c r="S741" s="256" t="s">
        <v>3360</v>
      </c>
      <c r="T741" s="256" t="s">
        <v>2520</v>
      </c>
      <c r="U741" s="256" t="s">
        <v>2840</v>
      </c>
      <c r="V741" s="256" t="s">
        <v>3258</v>
      </c>
      <c r="W741" s="256" t="s">
        <v>3258</v>
      </c>
      <c r="X741" s="256" t="s">
        <v>3258</v>
      </c>
      <c r="Y741" s="256" t="s">
        <v>3258</v>
      </c>
      <c r="Z741" s="256" t="s">
        <v>3258</v>
      </c>
      <c r="AA741" s="256" t="s">
        <v>3258</v>
      </c>
      <c r="AB741" s="256" t="s">
        <v>3258</v>
      </c>
      <c r="AC741" s="256" t="s">
        <v>3258</v>
      </c>
      <c r="AD741" s="256"/>
      <c r="AE741" s="245"/>
      <c r="AF741" s="256" t="s">
        <v>3258</v>
      </c>
      <c r="AG741" s="256" t="s">
        <v>3258</v>
      </c>
      <c r="AH741" s="256" t="s">
        <v>2253</v>
      </c>
      <c r="AI741" s="249" t="s">
        <v>2253</v>
      </c>
    </row>
    <row r="742" spans="1:35" ht="14.4" x14ac:dyDescent="0.3">
      <c r="A742" s="260">
        <v>522722</v>
      </c>
      <c r="B742" s="261" t="s">
        <v>1534</v>
      </c>
      <c r="C742" s="261" t="s">
        <v>1535</v>
      </c>
      <c r="D742" s="261" t="s">
        <v>407</v>
      </c>
      <c r="E742" s="261" t="s">
        <v>116</v>
      </c>
      <c r="F742" s="262">
        <v>36275</v>
      </c>
      <c r="G742" s="261" t="s">
        <v>2263</v>
      </c>
      <c r="H742" s="261" t="s">
        <v>677</v>
      </c>
      <c r="I742" s="257" t="s">
        <v>553</v>
      </c>
      <c r="J742" s="261" t="s">
        <v>177</v>
      </c>
      <c r="K742" s="261"/>
      <c r="M742" s="261"/>
      <c r="N742" s="249" t="s">
        <v>3258</v>
      </c>
      <c r="O742" s="259" t="s">
        <v>3258</v>
      </c>
      <c r="P742" s="256">
        <v>0</v>
      </c>
      <c r="Q742" s="261" t="s">
        <v>3258</v>
      </c>
      <c r="R742" s="261" t="s">
        <v>4094</v>
      </c>
      <c r="S742" s="261" t="s">
        <v>4095</v>
      </c>
      <c r="T742" s="261" t="s">
        <v>3069</v>
      </c>
      <c r="U742" s="261" t="s">
        <v>2306</v>
      </c>
      <c r="V742" s="261" t="s">
        <v>3258</v>
      </c>
      <c r="W742" s="261" t="s">
        <v>3258</v>
      </c>
      <c r="X742" s="261" t="s">
        <v>3258</v>
      </c>
      <c r="Y742" s="261" t="s">
        <v>3258</v>
      </c>
      <c r="Z742" s="261" t="s">
        <v>3258</v>
      </c>
      <c r="AA742" s="261" t="s">
        <v>3258</v>
      </c>
      <c r="AB742" s="261" t="s">
        <v>3258</v>
      </c>
      <c r="AC742" s="261" t="s">
        <v>3258</v>
      </c>
      <c r="AD742" s="261"/>
      <c r="AE742" s="246"/>
      <c r="AF742" s="261" t="s">
        <v>3258</v>
      </c>
      <c r="AG742" s="261" t="s">
        <v>3258</v>
      </c>
      <c r="AH742" s="261" t="s">
        <v>3258</v>
      </c>
      <c r="AI742" s="249"/>
    </row>
    <row r="743" spans="1:35" ht="28.8" x14ac:dyDescent="0.3">
      <c r="A743" s="260">
        <v>522723</v>
      </c>
      <c r="B743" s="261" t="s">
        <v>1900</v>
      </c>
      <c r="C743" s="261" t="s">
        <v>74</v>
      </c>
      <c r="D743" s="261" t="s">
        <v>438</v>
      </c>
      <c r="E743" s="261" t="s">
        <v>116</v>
      </c>
      <c r="F743" s="262">
        <v>35229</v>
      </c>
      <c r="G743" s="261" t="s">
        <v>3070</v>
      </c>
      <c r="H743" s="261" t="s">
        <v>677</v>
      </c>
      <c r="I743" s="257" t="s">
        <v>553</v>
      </c>
      <c r="J743" s="261" t="s">
        <v>139</v>
      </c>
      <c r="K743" s="261" t="s">
        <v>3258</v>
      </c>
      <c r="L743" s="257"/>
      <c r="M743" s="261"/>
      <c r="N743" s="249" t="s">
        <v>3258</v>
      </c>
      <c r="O743" s="259" t="s">
        <v>3258</v>
      </c>
      <c r="P743" s="256">
        <v>0</v>
      </c>
      <c r="Q743" s="261" t="s">
        <v>3258</v>
      </c>
      <c r="R743" s="261" t="s">
        <v>3861</v>
      </c>
      <c r="S743" s="261" t="s">
        <v>3284</v>
      </c>
      <c r="T743" s="261" t="s">
        <v>2316</v>
      </c>
      <c r="U743" s="261" t="s">
        <v>3071</v>
      </c>
      <c r="V743" s="261" t="s">
        <v>3258</v>
      </c>
      <c r="W743" s="261" t="s">
        <v>3258</v>
      </c>
      <c r="X743" s="261" t="s">
        <v>3258</v>
      </c>
      <c r="Y743" s="261" t="s">
        <v>3258</v>
      </c>
      <c r="Z743" s="261" t="s">
        <v>3258</v>
      </c>
      <c r="AA743" s="261" t="s">
        <v>3258</v>
      </c>
      <c r="AB743" s="261" t="s">
        <v>3258</v>
      </c>
      <c r="AC743" s="261" t="s">
        <v>3258</v>
      </c>
      <c r="AD743" s="261"/>
      <c r="AE743" s="245"/>
      <c r="AF743" s="261" t="s">
        <v>3258</v>
      </c>
      <c r="AG743" s="261" t="s">
        <v>3258</v>
      </c>
      <c r="AH743" s="261" t="s">
        <v>3258</v>
      </c>
      <c r="AI743" s="249"/>
    </row>
    <row r="744" spans="1:35" ht="14.4" x14ac:dyDescent="0.3">
      <c r="A744" s="260">
        <v>522724</v>
      </c>
      <c r="B744" s="261" t="s">
        <v>1294</v>
      </c>
      <c r="C744" s="261" t="s">
        <v>363</v>
      </c>
      <c r="D744" s="261" t="s">
        <v>476</v>
      </c>
      <c r="E744" s="261" t="s">
        <v>116</v>
      </c>
      <c r="F744" s="262">
        <v>36548</v>
      </c>
      <c r="G744" s="261" t="s">
        <v>136</v>
      </c>
      <c r="H744" s="261" t="s">
        <v>677</v>
      </c>
      <c r="I744" s="257" t="s">
        <v>553</v>
      </c>
      <c r="J744" s="261" t="s">
        <v>139</v>
      </c>
      <c r="K744" s="261"/>
      <c r="M744" s="261"/>
      <c r="N744" s="249" t="s">
        <v>3258</v>
      </c>
      <c r="O744" s="259" t="s">
        <v>3258</v>
      </c>
      <c r="P744" s="256">
        <v>0</v>
      </c>
      <c r="Q744" s="261" t="s">
        <v>3258</v>
      </c>
      <c r="R744" s="261" t="s">
        <v>3862</v>
      </c>
      <c r="S744" s="261" t="s">
        <v>3458</v>
      </c>
      <c r="T744" s="261" t="s">
        <v>3072</v>
      </c>
      <c r="U744" s="261" t="s">
        <v>2259</v>
      </c>
      <c r="V744" s="261" t="s">
        <v>3258</v>
      </c>
      <c r="W744" s="261" t="s">
        <v>3258</v>
      </c>
      <c r="X744" s="261" t="s">
        <v>3258</v>
      </c>
      <c r="Y744" s="261" t="s">
        <v>3258</v>
      </c>
      <c r="Z744" s="261" t="s">
        <v>3258</v>
      </c>
      <c r="AA744" s="261" t="s">
        <v>3258</v>
      </c>
      <c r="AB744" s="261" t="s">
        <v>3258</v>
      </c>
      <c r="AC744" s="261" t="s">
        <v>3258</v>
      </c>
      <c r="AD744" s="261"/>
      <c r="AE744" s="245"/>
      <c r="AF744" s="261" t="s">
        <v>3258</v>
      </c>
      <c r="AG744" s="261" t="s">
        <v>3258</v>
      </c>
      <c r="AH744" s="261" t="s">
        <v>3258</v>
      </c>
      <c r="AI744" s="249"/>
    </row>
    <row r="745" spans="1:35" ht="28.8" x14ac:dyDescent="0.3">
      <c r="A745" s="260">
        <v>522748</v>
      </c>
      <c r="B745" s="261" t="s">
        <v>1049</v>
      </c>
      <c r="C745" s="261" t="s">
        <v>1050</v>
      </c>
      <c r="D745" s="261" t="s">
        <v>442</v>
      </c>
      <c r="E745" s="261" t="s">
        <v>116</v>
      </c>
      <c r="F745" s="262">
        <v>30887</v>
      </c>
      <c r="G745" s="261" t="s">
        <v>3073</v>
      </c>
      <c r="H745" s="261" t="s">
        <v>677</v>
      </c>
      <c r="I745" s="257" t="s">
        <v>553</v>
      </c>
      <c r="J745" s="261" t="s">
        <v>139</v>
      </c>
      <c r="K745" s="261"/>
      <c r="L745" s="258" t="s">
        <v>150</v>
      </c>
      <c r="M745" s="261"/>
      <c r="N745" s="249" t="s">
        <v>3258</v>
      </c>
      <c r="O745" s="259" t="s">
        <v>3258</v>
      </c>
      <c r="P745" s="256">
        <v>0</v>
      </c>
      <c r="Q745" s="261" t="s">
        <v>3258</v>
      </c>
      <c r="R745" s="261" t="s">
        <v>3863</v>
      </c>
      <c r="S745" s="261" t="s">
        <v>3864</v>
      </c>
      <c r="T745" s="261" t="s">
        <v>2650</v>
      </c>
      <c r="U745" s="261" t="s">
        <v>2259</v>
      </c>
      <c r="V745" s="261" t="s">
        <v>3258</v>
      </c>
      <c r="W745" s="261" t="s">
        <v>3258</v>
      </c>
      <c r="X745" s="261" t="s">
        <v>3258</v>
      </c>
      <c r="Y745" s="261" t="s">
        <v>3258</v>
      </c>
      <c r="Z745" s="261" t="s">
        <v>3258</v>
      </c>
      <c r="AA745" s="261" t="s">
        <v>3258</v>
      </c>
      <c r="AB745" s="261" t="s">
        <v>3258</v>
      </c>
      <c r="AC745" s="261" t="s">
        <v>3258</v>
      </c>
      <c r="AD745" s="261"/>
      <c r="AE745" s="245"/>
      <c r="AF745" s="261" t="s">
        <v>3258</v>
      </c>
      <c r="AG745" s="261" t="s">
        <v>3258</v>
      </c>
      <c r="AH745" s="261" t="s">
        <v>3258</v>
      </c>
      <c r="AI745" s="249"/>
    </row>
    <row r="746" spans="1:35" ht="14.4" x14ac:dyDescent="0.3">
      <c r="A746" s="260">
        <v>522752</v>
      </c>
      <c r="B746" s="261" t="s">
        <v>1250</v>
      </c>
      <c r="C746" s="261" t="s">
        <v>309</v>
      </c>
      <c r="D746" s="261" t="s">
        <v>497</v>
      </c>
      <c r="E746" s="261" t="s">
        <v>116</v>
      </c>
      <c r="F746" s="262">
        <v>32768</v>
      </c>
      <c r="G746" s="261" t="s">
        <v>136</v>
      </c>
      <c r="H746" s="261" t="s">
        <v>677</v>
      </c>
      <c r="I746" s="257" t="s">
        <v>553</v>
      </c>
      <c r="J746" s="261" t="s">
        <v>137</v>
      </c>
      <c r="K746" s="260">
        <v>2007</v>
      </c>
      <c r="M746" s="261"/>
      <c r="N746" s="249" t="s">
        <v>3258</v>
      </c>
      <c r="O746" s="259" t="s">
        <v>3258</v>
      </c>
      <c r="P746" s="256">
        <v>0</v>
      </c>
      <c r="Q746" s="261" t="s">
        <v>3258</v>
      </c>
      <c r="R746" s="261" t="s">
        <v>4844</v>
      </c>
      <c r="S746" s="261" t="s">
        <v>3303</v>
      </c>
      <c r="T746" s="261" t="s">
        <v>2323</v>
      </c>
      <c r="U746" s="261" t="s">
        <v>2259</v>
      </c>
      <c r="V746" s="261" t="s">
        <v>3258</v>
      </c>
      <c r="W746" s="261" t="s">
        <v>3258</v>
      </c>
      <c r="X746" s="261" t="s">
        <v>3258</v>
      </c>
      <c r="Y746" s="261" t="s">
        <v>3258</v>
      </c>
      <c r="Z746" s="261" t="s">
        <v>3258</v>
      </c>
      <c r="AA746" s="261" t="s">
        <v>3258</v>
      </c>
      <c r="AB746" s="261" t="s">
        <v>3258</v>
      </c>
      <c r="AC746" s="261" t="s">
        <v>5212</v>
      </c>
      <c r="AD746" s="261"/>
      <c r="AE746" s="245"/>
      <c r="AF746" s="261" t="s">
        <v>3258</v>
      </c>
      <c r="AG746" s="261" t="s">
        <v>3258</v>
      </c>
      <c r="AH746" s="261" t="s">
        <v>3258</v>
      </c>
      <c r="AI746" s="249"/>
    </row>
    <row r="747" spans="1:35" ht="28.8" x14ac:dyDescent="0.3">
      <c r="A747" s="260">
        <v>522753</v>
      </c>
      <c r="B747" s="261" t="s">
        <v>1901</v>
      </c>
      <c r="C747" s="261" t="s">
        <v>282</v>
      </c>
      <c r="D747" s="261" t="s">
        <v>414</v>
      </c>
      <c r="E747" s="261" t="s">
        <v>116</v>
      </c>
      <c r="F747" s="262">
        <v>35968</v>
      </c>
      <c r="G747" s="261" t="s">
        <v>3074</v>
      </c>
      <c r="H747" s="261" t="s">
        <v>677</v>
      </c>
      <c r="I747" s="257" t="s">
        <v>553</v>
      </c>
      <c r="J747" s="261" t="s">
        <v>139</v>
      </c>
      <c r="K747" s="261" t="s">
        <v>3258</v>
      </c>
      <c r="L747" s="257"/>
      <c r="M747" s="261"/>
      <c r="N747" s="249" t="s">
        <v>3258</v>
      </c>
      <c r="O747" s="259" t="s">
        <v>3258</v>
      </c>
      <c r="P747" s="256">
        <v>0</v>
      </c>
      <c r="Q747" s="261" t="s">
        <v>3258</v>
      </c>
      <c r="R747" s="261" t="s">
        <v>3865</v>
      </c>
      <c r="S747" s="261" t="s">
        <v>3785</v>
      </c>
      <c r="T747" s="261" t="s">
        <v>2271</v>
      </c>
      <c r="U747" s="261" t="s">
        <v>2259</v>
      </c>
      <c r="V747" s="261" t="s">
        <v>3258</v>
      </c>
      <c r="W747" s="261" t="s">
        <v>3258</v>
      </c>
      <c r="X747" s="261" t="s">
        <v>3258</v>
      </c>
      <c r="Y747" s="261" t="s">
        <v>3258</v>
      </c>
      <c r="Z747" s="261" t="s">
        <v>3258</v>
      </c>
      <c r="AA747" s="261" t="s">
        <v>3258</v>
      </c>
      <c r="AB747" s="261" t="s">
        <v>3258</v>
      </c>
      <c r="AC747" s="261" t="s">
        <v>3258</v>
      </c>
      <c r="AD747" s="261"/>
      <c r="AE747" s="245"/>
      <c r="AF747" s="261" t="s">
        <v>3258</v>
      </c>
      <c r="AG747" s="261" t="s">
        <v>3258</v>
      </c>
      <c r="AH747" s="261" t="s">
        <v>3258</v>
      </c>
      <c r="AI747" s="249"/>
    </row>
    <row r="748" spans="1:35" ht="14.4" x14ac:dyDescent="0.3">
      <c r="A748" s="260">
        <v>522770</v>
      </c>
      <c r="B748" s="261" t="s">
        <v>1902</v>
      </c>
      <c r="C748" s="261" t="s">
        <v>66</v>
      </c>
      <c r="D748" s="261" t="s">
        <v>102</v>
      </c>
      <c r="E748" s="261" t="s">
        <v>2275</v>
      </c>
      <c r="F748" s="262">
        <v>36252</v>
      </c>
      <c r="G748" s="261" t="s">
        <v>2366</v>
      </c>
      <c r="H748" s="261" t="s">
        <v>677</v>
      </c>
      <c r="I748" s="257" t="s">
        <v>553</v>
      </c>
      <c r="J748" s="261" t="s">
        <v>724</v>
      </c>
      <c r="K748" s="261"/>
      <c r="M748" s="261"/>
      <c r="N748" s="249" t="s">
        <v>3258</v>
      </c>
      <c r="O748" s="259" t="s">
        <v>3258</v>
      </c>
      <c r="P748" s="256">
        <v>0</v>
      </c>
      <c r="Q748" s="261" t="s">
        <v>3258</v>
      </c>
      <c r="R748" s="261" t="s">
        <v>4449</v>
      </c>
      <c r="S748" s="261" t="s">
        <v>3281</v>
      </c>
      <c r="T748" s="261" t="s">
        <v>3075</v>
      </c>
      <c r="U748" s="261" t="s">
        <v>2259</v>
      </c>
      <c r="V748" s="261" t="s">
        <v>3258</v>
      </c>
      <c r="W748" s="261" t="s">
        <v>3258</v>
      </c>
      <c r="X748" s="261" t="s">
        <v>3258</v>
      </c>
      <c r="Y748" s="261" t="s">
        <v>3258</v>
      </c>
      <c r="Z748" s="261" t="s">
        <v>3258</v>
      </c>
      <c r="AA748" s="261" t="s">
        <v>3258</v>
      </c>
      <c r="AB748" s="261" t="s">
        <v>3258</v>
      </c>
      <c r="AC748" s="261" t="s">
        <v>3258</v>
      </c>
      <c r="AD748" s="261"/>
      <c r="AE748" s="246"/>
      <c r="AF748" s="261" t="s">
        <v>3258</v>
      </c>
      <c r="AG748" s="261" t="s">
        <v>3258</v>
      </c>
      <c r="AH748" s="261" t="s">
        <v>3258</v>
      </c>
      <c r="AI748" s="249"/>
    </row>
    <row r="749" spans="1:35" ht="14.4" x14ac:dyDescent="0.3">
      <c r="A749" s="260">
        <v>522772</v>
      </c>
      <c r="B749" s="261" t="s">
        <v>885</v>
      </c>
      <c r="C749" s="261" t="s">
        <v>326</v>
      </c>
      <c r="D749" s="261" t="s">
        <v>886</v>
      </c>
      <c r="E749" s="261" t="s">
        <v>116</v>
      </c>
      <c r="F749" s="262">
        <v>35996</v>
      </c>
      <c r="G749" s="261" t="s">
        <v>136</v>
      </c>
      <c r="H749" s="261" t="s">
        <v>677</v>
      </c>
      <c r="I749" s="257" t="s">
        <v>553</v>
      </c>
      <c r="J749" s="261" t="s">
        <v>137</v>
      </c>
      <c r="K749" s="261" t="s">
        <v>3258</v>
      </c>
      <c r="L749" s="257"/>
      <c r="M749" s="261"/>
      <c r="N749" s="249" t="s">
        <v>3258</v>
      </c>
      <c r="O749" s="259" t="s">
        <v>3258</v>
      </c>
      <c r="P749" s="256">
        <v>0</v>
      </c>
      <c r="Q749" s="261" t="s">
        <v>3258</v>
      </c>
      <c r="R749" s="261" t="s">
        <v>4208</v>
      </c>
      <c r="S749" s="261" t="s">
        <v>4209</v>
      </c>
      <c r="T749" s="261" t="s">
        <v>3076</v>
      </c>
      <c r="U749" s="261" t="s">
        <v>2298</v>
      </c>
      <c r="V749" s="261" t="s">
        <v>3258</v>
      </c>
      <c r="W749" s="261" t="s">
        <v>3258</v>
      </c>
      <c r="X749" s="261" t="s">
        <v>3258</v>
      </c>
      <c r="Y749" s="261" t="s">
        <v>3258</v>
      </c>
      <c r="Z749" s="261" t="s">
        <v>3258</v>
      </c>
      <c r="AA749" s="261" t="s">
        <v>3258</v>
      </c>
      <c r="AB749" s="261" t="s">
        <v>3258</v>
      </c>
      <c r="AC749" s="261" t="s">
        <v>3258</v>
      </c>
      <c r="AD749" s="261"/>
      <c r="AE749" s="245"/>
      <c r="AF749" s="261" t="s">
        <v>3258</v>
      </c>
      <c r="AG749" s="261" t="s">
        <v>3258</v>
      </c>
      <c r="AH749" s="261" t="s">
        <v>3258</v>
      </c>
      <c r="AI749" s="249" t="s">
        <v>2253</v>
      </c>
    </row>
    <row r="750" spans="1:35" ht="14.4" x14ac:dyDescent="0.3">
      <c r="A750" s="260">
        <v>522785</v>
      </c>
      <c r="B750" s="261" t="s">
        <v>5515</v>
      </c>
      <c r="C750" s="261" t="s">
        <v>5516</v>
      </c>
      <c r="D750" s="261" t="s">
        <v>514</v>
      </c>
      <c r="E750" s="261" t="s">
        <v>116</v>
      </c>
      <c r="F750" s="261" t="s">
        <v>3258</v>
      </c>
      <c r="G750" s="262"/>
      <c r="H750" s="261" t="s">
        <v>677</v>
      </c>
      <c r="I750" s="257" t="s">
        <v>554</v>
      </c>
      <c r="J750" s="261"/>
      <c r="K750" s="261"/>
      <c r="L750" s="267"/>
      <c r="M750" s="261"/>
      <c r="N750" s="249" t="s">
        <v>3258</v>
      </c>
      <c r="O750" s="259" t="s">
        <v>3258</v>
      </c>
      <c r="P750" s="256">
        <v>0</v>
      </c>
      <c r="Q750" s="249"/>
      <c r="R750" s="249"/>
      <c r="S750" s="249"/>
      <c r="T750" s="249"/>
      <c r="U750" s="249"/>
      <c r="V750" s="249"/>
      <c r="W750" s="249"/>
      <c r="X750" s="249"/>
      <c r="Y750" s="249"/>
      <c r="Z750" s="249"/>
      <c r="AA750" s="249"/>
      <c r="AB750" s="249"/>
      <c r="AC750" s="249"/>
      <c r="AD750" s="249"/>
      <c r="AE750" s="245"/>
      <c r="AF750" s="249"/>
      <c r="AG750" s="249"/>
      <c r="AH750" s="249"/>
      <c r="AI750" s="249"/>
    </row>
    <row r="751" spans="1:35" ht="14.4" x14ac:dyDescent="0.3">
      <c r="A751" s="260">
        <v>522801</v>
      </c>
      <c r="B751" s="261" t="s">
        <v>887</v>
      </c>
      <c r="C751" s="261" t="s">
        <v>276</v>
      </c>
      <c r="D751" s="261" t="s">
        <v>493</v>
      </c>
      <c r="E751" s="261" t="s">
        <v>116</v>
      </c>
      <c r="F751" s="262">
        <v>25440</v>
      </c>
      <c r="G751" s="261" t="s">
        <v>136</v>
      </c>
      <c r="H751" s="261" t="s">
        <v>677</v>
      </c>
      <c r="I751" s="257" t="s">
        <v>553</v>
      </c>
      <c r="J751" s="261" t="s">
        <v>139</v>
      </c>
      <c r="K751" s="261"/>
      <c r="M751" s="261"/>
      <c r="N751" s="249" t="s">
        <v>3258</v>
      </c>
      <c r="O751" s="259" t="s">
        <v>3258</v>
      </c>
      <c r="P751" s="256">
        <v>0</v>
      </c>
      <c r="Q751" s="261" t="s">
        <v>3258</v>
      </c>
      <c r="R751" s="261" t="s">
        <v>3866</v>
      </c>
      <c r="S751" s="261" t="s">
        <v>3306</v>
      </c>
      <c r="T751" s="261" t="s">
        <v>2321</v>
      </c>
      <c r="U751" s="261" t="s">
        <v>2259</v>
      </c>
      <c r="V751" s="261" t="s">
        <v>3258</v>
      </c>
      <c r="W751" s="261" t="s">
        <v>3258</v>
      </c>
      <c r="X751" s="261" t="s">
        <v>3258</v>
      </c>
      <c r="Y751" s="261" t="s">
        <v>3258</v>
      </c>
      <c r="Z751" s="261" t="s">
        <v>3258</v>
      </c>
      <c r="AA751" s="261" t="s">
        <v>3258</v>
      </c>
      <c r="AB751" s="261" t="s">
        <v>3258</v>
      </c>
      <c r="AC751" s="261" t="s">
        <v>3258</v>
      </c>
      <c r="AD751" s="261"/>
      <c r="AE751" s="246"/>
      <c r="AF751" s="261" t="s">
        <v>3258</v>
      </c>
      <c r="AG751" s="261" t="s">
        <v>3258</v>
      </c>
      <c r="AH751" s="261" t="s">
        <v>3258</v>
      </c>
      <c r="AI751" s="249" t="s">
        <v>2253</v>
      </c>
    </row>
    <row r="752" spans="1:35" ht="14.4" x14ac:dyDescent="0.3">
      <c r="A752" s="260">
        <v>522811</v>
      </c>
      <c r="B752" s="261" t="s">
        <v>1903</v>
      </c>
      <c r="C752" s="261" t="s">
        <v>1679</v>
      </c>
      <c r="D752" s="261" t="s">
        <v>414</v>
      </c>
      <c r="E752" s="261" t="s">
        <v>116</v>
      </c>
      <c r="F752" s="262">
        <v>36535</v>
      </c>
      <c r="G752" s="261" t="s">
        <v>390</v>
      </c>
      <c r="H752" s="261" t="s">
        <v>677</v>
      </c>
      <c r="I752" s="257" t="s">
        <v>553</v>
      </c>
      <c r="J752" s="261" t="s">
        <v>139</v>
      </c>
      <c r="K752" s="261"/>
      <c r="M752" s="261"/>
      <c r="N752" s="249" t="s">
        <v>3258</v>
      </c>
      <c r="O752" s="259" t="s">
        <v>3258</v>
      </c>
      <c r="P752" s="256">
        <v>0</v>
      </c>
      <c r="Q752" s="261" t="s">
        <v>3258</v>
      </c>
      <c r="R752" s="261" t="s">
        <v>4845</v>
      </c>
      <c r="S752" s="261" t="s">
        <v>4846</v>
      </c>
      <c r="T752" s="261" t="s">
        <v>2289</v>
      </c>
      <c r="U752" s="261" t="s">
        <v>2396</v>
      </c>
      <c r="V752" s="261" t="s">
        <v>3258</v>
      </c>
      <c r="W752" s="261" t="s">
        <v>3258</v>
      </c>
      <c r="X752" s="261" t="s">
        <v>3258</v>
      </c>
      <c r="Y752" s="261" t="s">
        <v>3258</v>
      </c>
      <c r="Z752" s="261" t="s">
        <v>3258</v>
      </c>
      <c r="AA752" s="261" t="s">
        <v>3258</v>
      </c>
      <c r="AB752" s="261" t="s">
        <v>3258</v>
      </c>
      <c r="AC752" s="261" t="s">
        <v>3258</v>
      </c>
      <c r="AD752" s="261"/>
      <c r="AE752" s="245"/>
      <c r="AF752" s="261" t="s">
        <v>3258</v>
      </c>
      <c r="AG752" s="261" t="s">
        <v>3258</v>
      </c>
      <c r="AH752" s="261" t="s">
        <v>3258</v>
      </c>
      <c r="AI752" s="249"/>
    </row>
    <row r="753" spans="1:35" ht="14.4" x14ac:dyDescent="0.3">
      <c r="A753" s="260">
        <v>522818</v>
      </c>
      <c r="B753" s="261" t="s">
        <v>1714</v>
      </c>
      <c r="C753" s="261" t="s">
        <v>372</v>
      </c>
      <c r="D753" s="261" t="s">
        <v>770</v>
      </c>
      <c r="E753" s="261" t="s">
        <v>116</v>
      </c>
      <c r="F753" s="262">
        <v>28334</v>
      </c>
      <c r="G753" s="261" t="s">
        <v>136</v>
      </c>
      <c r="H753" s="261" t="s">
        <v>677</v>
      </c>
      <c r="I753" s="257" t="s">
        <v>553</v>
      </c>
      <c r="J753" s="261" t="s">
        <v>137</v>
      </c>
      <c r="K753" s="261"/>
      <c r="L753" s="258" t="s">
        <v>151</v>
      </c>
      <c r="M753" s="261"/>
      <c r="N753" s="249" t="s">
        <v>3258</v>
      </c>
      <c r="O753" s="259" t="s">
        <v>3258</v>
      </c>
      <c r="P753" s="256">
        <v>0</v>
      </c>
      <c r="Q753" s="261" t="s">
        <v>3258</v>
      </c>
      <c r="R753" s="261" t="s">
        <v>4210</v>
      </c>
      <c r="S753" s="261" t="s">
        <v>3395</v>
      </c>
      <c r="T753" s="261" t="s">
        <v>2452</v>
      </c>
      <c r="U753" s="261" t="s">
        <v>2259</v>
      </c>
      <c r="V753" s="261" t="s">
        <v>3258</v>
      </c>
      <c r="W753" s="261" t="s">
        <v>3258</v>
      </c>
      <c r="X753" s="261" t="s">
        <v>3258</v>
      </c>
      <c r="Y753" s="261" t="s">
        <v>3258</v>
      </c>
      <c r="Z753" s="261" t="s">
        <v>3258</v>
      </c>
      <c r="AA753" s="261" t="s">
        <v>3258</v>
      </c>
      <c r="AB753" s="261" t="s">
        <v>3258</v>
      </c>
      <c r="AC753" s="261" t="s">
        <v>3258</v>
      </c>
      <c r="AD753" s="261"/>
      <c r="AE753" s="245"/>
      <c r="AF753" s="261" t="s">
        <v>3258</v>
      </c>
      <c r="AG753" s="261" t="s">
        <v>3258</v>
      </c>
      <c r="AH753" s="261" t="s">
        <v>3258</v>
      </c>
      <c r="AI753" s="249"/>
    </row>
    <row r="754" spans="1:35" ht="14.4" x14ac:dyDescent="0.3">
      <c r="A754" s="260">
        <v>522852</v>
      </c>
      <c r="B754" s="261" t="s">
        <v>2198</v>
      </c>
      <c r="C754" s="261" t="s">
        <v>291</v>
      </c>
      <c r="D754" s="261" t="s">
        <v>414</v>
      </c>
      <c r="E754" s="261" t="s">
        <v>116</v>
      </c>
      <c r="F754" s="262">
        <v>33785</v>
      </c>
      <c r="G754" s="261" t="s">
        <v>136</v>
      </c>
      <c r="H754" s="261" t="s">
        <v>677</v>
      </c>
      <c r="I754" s="257" t="s">
        <v>553</v>
      </c>
      <c r="J754" s="261" t="s">
        <v>137</v>
      </c>
      <c r="K754" s="261"/>
      <c r="M754" s="261"/>
      <c r="N754" s="249" t="s">
        <v>3258</v>
      </c>
      <c r="O754" s="259" t="s">
        <v>3258</v>
      </c>
      <c r="P754" s="256">
        <v>0</v>
      </c>
      <c r="Q754" s="261" t="s">
        <v>3258</v>
      </c>
      <c r="R754" s="261" t="s">
        <v>4123</v>
      </c>
      <c r="S754" s="261" t="s">
        <v>3353</v>
      </c>
      <c r="T754" s="261" t="s">
        <v>2289</v>
      </c>
      <c r="U754" s="261" t="s">
        <v>2266</v>
      </c>
      <c r="V754" s="261" t="s">
        <v>3258</v>
      </c>
      <c r="W754" s="261" t="s">
        <v>3258</v>
      </c>
      <c r="X754" s="261" t="s">
        <v>3258</v>
      </c>
      <c r="Y754" s="261" t="s">
        <v>3258</v>
      </c>
      <c r="Z754" s="261" t="s">
        <v>3258</v>
      </c>
      <c r="AA754" s="261" t="s">
        <v>3258</v>
      </c>
      <c r="AB754" s="261" t="s">
        <v>3258</v>
      </c>
      <c r="AC754" s="261" t="s">
        <v>3258</v>
      </c>
      <c r="AD754" s="261"/>
      <c r="AE754" s="245"/>
      <c r="AF754" s="261" t="s">
        <v>3258</v>
      </c>
      <c r="AG754" s="261" t="s">
        <v>3258</v>
      </c>
      <c r="AH754" s="261" t="s">
        <v>3258</v>
      </c>
      <c r="AI754" s="249"/>
    </row>
    <row r="755" spans="1:35" ht="14.4" x14ac:dyDescent="0.3">
      <c r="A755" s="260">
        <v>522853</v>
      </c>
      <c r="B755" s="261" t="s">
        <v>1904</v>
      </c>
      <c r="C755" s="261" t="s">
        <v>69</v>
      </c>
      <c r="D755" s="261" t="s">
        <v>433</v>
      </c>
      <c r="E755" s="261" t="s">
        <v>116</v>
      </c>
      <c r="F755" s="262">
        <v>32994</v>
      </c>
      <c r="G755" s="261" t="s">
        <v>2750</v>
      </c>
      <c r="H755" s="261" t="s">
        <v>677</v>
      </c>
      <c r="I755" s="257" t="s">
        <v>553</v>
      </c>
      <c r="J755" s="261" t="s">
        <v>137</v>
      </c>
      <c r="K755" s="261" t="s">
        <v>3258</v>
      </c>
      <c r="L755" s="257"/>
      <c r="M755" s="261"/>
      <c r="N755" s="249" t="s">
        <v>3258</v>
      </c>
      <c r="O755" s="259" t="s">
        <v>3258</v>
      </c>
      <c r="P755" s="256">
        <v>0</v>
      </c>
      <c r="Q755" s="261" t="s">
        <v>3258</v>
      </c>
      <c r="R755" s="261" t="s">
        <v>4847</v>
      </c>
      <c r="S755" s="261" t="s">
        <v>3372</v>
      </c>
      <c r="T755" s="261" t="s">
        <v>2724</v>
      </c>
      <c r="U755" s="261" t="s">
        <v>4848</v>
      </c>
      <c r="V755" s="261" t="s">
        <v>3258</v>
      </c>
      <c r="W755" s="261" t="s">
        <v>3258</v>
      </c>
      <c r="X755" s="261" t="s">
        <v>3258</v>
      </c>
      <c r="Y755" s="261" t="s">
        <v>3258</v>
      </c>
      <c r="Z755" s="261" t="s">
        <v>3258</v>
      </c>
      <c r="AA755" s="261" t="s">
        <v>3258</v>
      </c>
      <c r="AB755" s="261" t="s">
        <v>3258</v>
      </c>
      <c r="AC755" s="261" t="s">
        <v>3258</v>
      </c>
      <c r="AD755" s="261"/>
      <c r="AE755" s="245"/>
      <c r="AF755" s="261" t="s">
        <v>3258</v>
      </c>
      <c r="AG755" s="261" t="s">
        <v>3258</v>
      </c>
      <c r="AH755" s="261" t="s">
        <v>3258</v>
      </c>
      <c r="AI755" s="249"/>
    </row>
    <row r="756" spans="1:35" ht="28.8" x14ac:dyDescent="0.3">
      <c r="A756" s="260">
        <v>522863</v>
      </c>
      <c r="B756" s="261" t="s">
        <v>1905</v>
      </c>
      <c r="C756" s="261" t="s">
        <v>63</v>
      </c>
      <c r="D756" s="261" t="s">
        <v>744</v>
      </c>
      <c r="E756" s="261" t="s">
        <v>116</v>
      </c>
      <c r="F756" s="262">
        <v>35736</v>
      </c>
      <c r="G756" s="261" t="s">
        <v>2393</v>
      </c>
      <c r="H756" s="261" t="s">
        <v>677</v>
      </c>
      <c r="I756" s="257" t="s">
        <v>553</v>
      </c>
      <c r="J756" s="261" t="s">
        <v>139</v>
      </c>
      <c r="K756" s="261" t="s">
        <v>3258</v>
      </c>
      <c r="L756" s="257"/>
      <c r="M756" s="261"/>
      <c r="N756" s="249" t="s">
        <v>3258</v>
      </c>
      <c r="O756" s="259" t="s">
        <v>3258</v>
      </c>
      <c r="P756" s="256">
        <v>0</v>
      </c>
      <c r="Q756" s="261" t="s">
        <v>3258</v>
      </c>
      <c r="R756" s="261" t="s">
        <v>3867</v>
      </c>
      <c r="S756" s="261" t="s">
        <v>3299</v>
      </c>
      <c r="T756" s="261" t="s">
        <v>3077</v>
      </c>
      <c r="U756" s="261" t="s">
        <v>2360</v>
      </c>
      <c r="V756" s="261" t="s">
        <v>3258</v>
      </c>
      <c r="W756" s="261" t="s">
        <v>3258</v>
      </c>
      <c r="X756" s="261" t="s">
        <v>3258</v>
      </c>
      <c r="Y756" s="261" t="s">
        <v>3258</v>
      </c>
      <c r="Z756" s="261" t="s">
        <v>3258</v>
      </c>
      <c r="AA756" s="261" t="s">
        <v>3258</v>
      </c>
      <c r="AB756" s="261" t="s">
        <v>3258</v>
      </c>
      <c r="AC756" s="261" t="s">
        <v>3258</v>
      </c>
      <c r="AD756" s="261"/>
      <c r="AE756" s="245"/>
      <c r="AF756" s="261" t="s">
        <v>3258</v>
      </c>
      <c r="AG756" s="261" t="s">
        <v>3258</v>
      </c>
      <c r="AH756" s="261" t="s">
        <v>3258</v>
      </c>
      <c r="AI756" s="249"/>
    </row>
    <row r="757" spans="1:35" ht="14.4" x14ac:dyDescent="0.3">
      <c r="A757" s="260">
        <v>522864</v>
      </c>
      <c r="B757" s="261" t="s">
        <v>1051</v>
      </c>
      <c r="C757" s="261" t="s">
        <v>291</v>
      </c>
      <c r="D757" s="261" t="s">
        <v>872</v>
      </c>
      <c r="E757" s="261" t="s">
        <v>116</v>
      </c>
      <c r="F757" s="262">
        <v>36206</v>
      </c>
      <c r="G757" s="261" t="s">
        <v>2402</v>
      </c>
      <c r="H757" s="261" t="s">
        <v>677</v>
      </c>
      <c r="I757" s="257" t="s">
        <v>553</v>
      </c>
      <c r="J757" s="249" t="s">
        <v>724</v>
      </c>
      <c r="K757" s="261" t="s">
        <v>3258</v>
      </c>
      <c r="L757" s="257"/>
      <c r="M757" s="261"/>
      <c r="N757" s="249">
        <v>2195</v>
      </c>
      <c r="O757" s="259">
        <v>45511</v>
      </c>
      <c r="P757" s="256">
        <v>35000</v>
      </c>
      <c r="Q757" s="261" t="s">
        <v>3258</v>
      </c>
      <c r="R757" s="261" t="s">
        <v>4450</v>
      </c>
      <c r="S757" s="261" t="s">
        <v>3762</v>
      </c>
      <c r="T757" s="261" t="s">
        <v>3078</v>
      </c>
      <c r="U757" s="261" t="s">
        <v>2344</v>
      </c>
      <c r="V757" s="261" t="s">
        <v>3258</v>
      </c>
      <c r="W757" s="261" t="s">
        <v>3258</v>
      </c>
      <c r="X757" s="261" t="s">
        <v>3258</v>
      </c>
      <c r="Y757" s="261" t="s">
        <v>3258</v>
      </c>
      <c r="Z757" s="261" t="s">
        <v>3258</v>
      </c>
      <c r="AA757" s="261" t="s">
        <v>3258</v>
      </c>
      <c r="AB757" s="261" t="s">
        <v>3258</v>
      </c>
      <c r="AC757" s="261" t="s">
        <v>3258</v>
      </c>
      <c r="AD757" s="261"/>
      <c r="AE757" s="245"/>
      <c r="AF757" s="261" t="s">
        <v>3258</v>
      </c>
      <c r="AG757" s="261" t="s">
        <v>3258</v>
      </c>
      <c r="AH757" s="261" t="s">
        <v>3258</v>
      </c>
      <c r="AI757" s="249"/>
    </row>
    <row r="758" spans="1:35" ht="28.8" x14ac:dyDescent="0.3">
      <c r="A758" s="260">
        <v>522881</v>
      </c>
      <c r="B758" s="261" t="s">
        <v>2199</v>
      </c>
      <c r="C758" s="261" t="s">
        <v>62</v>
      </c>
      <c r="D758" s="261" t="s">
        <v>770</v>
      </c>
      <c r="E758" s="261" t="s">
        <v>116</v>
      </c>
      <c r="F758" s="262">
        <v>33604</v>
      </c>
      <c r="G758" s="261" t="s">
        <v>136</v>
      </c>
      <c r="H758" s="261" t="s">
        <v>677</v>
      </c>
      <c r="I758" s="257" t="s">
        <v>553</v>
      </c>
      <c r="J758" s="261" t="s">
        <v>139</v>
      </c>
      <c r="K758" s="261"/>
      <c r="L758" s="258" t="s">
        <v>151</v>
      </c>
      <c r="M758" s="261"/>
      <c r="N758" s="249" t="s">
        <v>3258</v>
      </c>
      <c r="O758" s="259" t="s">
        <v>3258</v>
      </c>
      <c r="P758" s="256">
        <v>0</v>
      </c>
      <c r="Q758" s="261" t="s">
        <v>3258</v>
      </c>
      <c r="R758" s="261" t="s">
        <v>4849</v>
      </c>
      <c r="S758" s="261" t="s">
        <v>3468</v>
      </c>
      <c r="T758" s="261" t="s">
        <v>2452</v>
      </c>
      <c r="U758" s="261" t="s">
        <v>2259</v>
      </c>
      <c r="V758" s="261" t="s">
        <v>3258</v>
      </c>
      <c r="W758" s="261" t="s">
        <v>3258</v>
      </c>
      <c r="X758" s="261" t="s">
        <v>3258</v>
      </c>
      <c r="Y758" s="261" t="s">
        <v>3258</v>
      </c>
      <c r="Z758" s="261" t="s">
        <v>3258</v>
      </c>
      <c r="AA758" s="261" t="s">
        <v>3258</v>
      </c>
      <c r="AB758" s="261" t="s">
        <v>3258</v>
      </c>
      <c r="AC758" s="261" t="s">
        <v>3258</v>
      </c>
      <c r="AD758" s="261"/>
      <c r="AE758" s="245"/>
      <c r="AF758" s="261" t="s">
        <v>3258</v>
      </c>
      <c r="AG758" s="261" t="s">
        <v>3258</v>
      </c>
      <c r="AH758" s="261" t="s">
        <v>3258</v>
      </c>
      <c r="AI758" s="249"/>
    </row>
    <row r="759" spans="1:35" ht="14.4" x14ac:dyDescent="0.3">
      <c r="A759" s="260">
        <v>522886</v>
      </c>
      <c r="B759" s="261" t="s">
        <v>1052</v>
      </c>
      <c r="C759" s="261" t="s">
        <v>69</v>
      </c>
      <c r="D759" s="261" t="s">
        <v>414</v>
      </c>
      <c r="E759" s="261" t="s">
        <v>116</v>
      </c>
      <c r="F759" s="262">
        <v>34707</v>
      </c>
      <c r="G759" s="261" t="s">
        <v>136</v>
      </c>
      <c r="H759" s="261" t="s">
        <v>677</v>
      </c>
      <c r="I759" s="257" t="s">
        <v>553</v>
      </c>
      <c r="J759" s="261" t="s">
        <v>139</v>
      </c>
      <c r="K759" s="249"/>
      <c r="L759" s="257" t="s">
        <v>151</v>
      </c>
      <c r="M759" s="261"/>
      <c r="N759" s="249">
        <v>2165</v>
      </c>
      <c r="O759" s="259">
        <v>45511</v>
      </c>
      <c r="P759" s="256">
        <v>20000</v>
      </c>
      <c r="Q759" s="261" t="s">
        <v>3258</v>
      </c>
      <c r="R759" s="261" t="s">
        <v>3868</v>
      </c>
      <c r="S759" s="261" t="s">
        <v>3290</v>
      </c>
      <c r="T759" s="261" t="s">
        <v>2271</v>
      </c>
      <c r="U759" s="261" t="s">
        <v>2259</v>
      </c>
      <c r="V759" s="261" t="s">
        <v>3258</v>
      </c>
      <c r="W759" s="261" t="s">
        <v>3258</v>
      </c>
      <c r="X759" s="261" t="s">
        <v>3258</v>
      </c>
      <c r="Y759" s="261" t="s">
        <v>3258</v>
      </c>
      <c r="Z759" s="261" t="s">
        <v>3258</v>
      </c>
      <c r="AA759" s="261" t="s">
        <v>3258</v>
      </c>
      <c r="AB759" s="261" t="s">
        <v>3258</v>
      </c>
      <c r="AC759" s="261" t="s">
        <v>3258</v>
      </c>
      <c r="AD759" s="261"/>
      <c r="AE759" s="245"/>
      <c r="AF759" s="261" t="s">
        <v>3258</v>
      </c>
      <c r="AG759" s="261"/>
      <c r="AH759" s="261" t="s">
        <v>3258</v>
      </c>
      <c r="AI759" s="249"/>
    </row>
    <row r="760" spans="1:35" ht="14.4" x14ac:dyDescent="0.3">
      <c r="A760" s="260">
        <v>522892</v>
      </c>
      <c r="B760" s="261" t="s">
        <v>1906</v>
      </c>
      <c r="C760" s="261" t="s">
        <v>254</v>
      </c>
      <c r="D760" s="261" t="s">
        <v>360</v>
      </c>
      <c r="E760" s="261" t="s">
        <v>116</v>
      </c>
      <c r="F760" s="262">
        <v>30626</v>
      </c>
      <c r="G760" s="261" t="s">
        <v>2437</v>
      </c>
      <c r="H760" s="261" t="s">
        <v>677</v>
      </c>
      <c r="I760" s="257" t="s">
        <v>553</v>
      </c>
      <c r="J760" s="261" t="s">
        <v>139</v>
      </c>
      <c r="K760" s="261"/>
      <c r="L760" s="249"/>
      <c r="M760" s="261"/>
      <c r="N760" s="249" t="s">
        <v>3258</v>
      </c>
      <c r="O760" s="259" t="s">
        <v>3258</v>
      </c>
      <c r="P760" s="256">
        <v>0</v>
      </c>
      <c r="Q760" s="261" t="s">
        <v>3258</v>
      </c>
      <c r="R760" s="261" t="s">
        <v>3869</v>
      </c>
      <c r="S760" s="261" t="s">
        <v>3852</v>
      </c>
      <c r="T760" s="261" t="s">
        <v>2440</v>
      </c>
      <c r="U760" s="261" t="s">
        <v>2298</v>
      </c>
      <c r="V760" s="261" t="s">
        <v>3258</v>
      </c>
      <c r="W760" s="261" t="s">
        <v>3258</v>
      </c>
      <c r="X760" s="261" t="s">
        <v>3258</v>
      </c>
      <c r="Y760" s="261" t="s">
        <v>3258</v>
      </c>
      <c r="Z760" s="261" t="s">
        <v>3258</v>
      </c>
      <c r="AA760" s="261" t="s">
        <v>3258</v>
      </c>
      <c r="AB760" s="261" t="s">
        <v>3258</v>
      </c>
      <c r="AC760" s="261" t="s">
        <v>3258</v>
      </c>
      <c r="AD760" s="261"/>
      <c r="AE760" s="245"/>
      <c r="AF760" s="261" t="s">
        <v>3258</v>
      </c>
      <c r="AG760" s="261" t="s">
        <v>3258</v>
      </c>
      <c r="AH760" s="261" t="s">
        <v>3258</v>
      </c>
      <c r="AI760" s="249"/>
    </row>
    <row r="761" spans="1:35" ht="14.4" x14ac:dyDescent="0.3">
      <c r="A761" s="260">
        <v>522899</v>
      </c>
      <c r="B761" s="261" t="s">
        <v>888</v>
      </c>
      <c r="C761" s="261" t="s">
        <v>267</v>
      </c>
      <c r="D761" s="261" t="s">
        <v>608</v>
      </c>
      <c r="E761" s="261" t="s">
        <v>116</v>
      </c>
      <c r="F761" s="262">
        <v>33869</v>
      </c>
      <c r="G761" s="261" t="s">
        <v>150</v>
      </c>
      <c r="H761" s="261" t="s">
        <v>677</v>
      </c>
      <c r="I761" s="257" t="s">
        <v>553</v>
      </c>
      <c r="J761" s="261" t="s">
        <v>724</v>
      </c>
      <c r="K761" s="261"/>
      <c r="L761" s="258" t="s">
        <v>150</v>
      </c>
      <c r="M761" s="261"/>
      <c r="N761" s="249" t="s">
        <v>3258</v>
      </c>
      <c r="O761" s="259" t="s">
        <v>3258</v>
      </c>
      <c r="P761" s="256">
        <v>0</v>
      </c>
      <c r="Q761" s="261" t="s">
        <v>3258</v>
      </c>
      <c r="R761" s="261" t="s">
        <v>4850</v>
      </c>
      <c r="S761" s="261" t="s">
        <v>3492</v>
      </c>
      <c r="T761" s="261" t="s">
        <v>3080</v>
      </c>
      <c r="U761" s="261" t="s">
        <v>2270</v>
      </c>
      <c r="V761" s="261" t="s">
        <v>3258</v>
      </c>
      <c r="W761" s="261" t="s">
        <v>3258</v>
      </c>
      <c r="X761" s="261" t="s">
        <v>3258</v>
      </c>
      <c r="Y761" s="261" t="s">
        <v>3258</v>
      </c>
      <c r="Z761" s="261" t="s">
        <v>3258</v>
      </c>
      <c r="AA761" s="261" t="s">
        <v>3258</v>
      </c>
      <c r="AB761" s="261" t="s">
        <v>3258</v>
      </c>
      <c r="AC761" s="261" t="s">
        <v>3258</v>
      </c>
      <c r="AD761" s="261"/>
      <c r="AE761" s="246"/>
      <c r="AF761" s="261" t="s">
        <v>3258</v>
      </c>
      <c r="AG761" s="261" t="s">
        <v>3258</v>
      </c>
      <c r="AH761" s="261" t="s">
        <v>3258</v>
      </c>
      <c r="AI761" s="249" t="s">
        <v>2253</v>
      </c>
    </row>
    <row r="762" spans="1:35" ht="14.4" x14ac:dyDescent="0.3">
      <c r="A762" s="260">
        <v>522914</v>
      </c>
      <c r="B762" s="261" t="s">
        <v>1907</v>
      </c>
      <c r="C762" s="261" t="s">
        <v>274</v>
      </c>
      <c r="D762" s="261" t="s">
        <v>1310</v>
      </c>
      <c r="E762" s="261" t="s">
        <v>116</v>
      </c>
      <c r="F762" s="262">
        <v>34365</v>
      </c>
      <c r="G762" s="261" t="s">
        <v>136</v>
      </c>
      <c r="H762" s="261" t="s">
        <v>677</v>
      </c>
      <c r="I762" s="257" t="s">
        <v>553</v>
      </c>
      <c r="J762" s="249" t="s">
        <v>724</v>
      </c>
      <c r="K762" s="261" t="s">
        <v>3258</v>
      </c>
      <c r="L762" s="257"/>
      <c r="M762" s="261"/>
      <c r="N762" s="249" t="s">
        <v>3258</v>
      </c>
      <c r="O762" s="259" t="s">
        <v>3258</v>
      </c>
      <c r="P762" s="256">
        <v>0</v>
      </c>
      <c r="Q762" s="261" t="s">
        <v>3258</v>
      </c>
      <c r="R762" s="261" t="s">
        <v>4851</v>
      </c>
      <c r="S762" s="261" t="s">
        <v>4520</v>
      </c>
      <c r="T762" s="261" t="s">
        <v>3139</v>
      </c>
      <c r="U762" s="261" t="s">
        <v>2259</v>
      </c>
      <c r="V762" s="261" t="s">
        <v>3258</v>
      </c>
      <c r="W762" s="261" t="s">
        <v>3258</v>
      </c>
      <c r="X762" s="261" t="s">
        <v>3258</v>
      </c>
      <c r="Y762" s="261" t="s">
        <v>3258</v>
      </c>
      <c r="Z762" s="261" t="s">
        <v>3258</v>
      </c>
      <c r="AA762" s="261" t="s">
        <v>3258</v>
      </c>
      <c r="AB762" s="261" t="s">
        <v>3258</v>
      </c>
      <c r="AC762" s="261" t="s">
        <v>3258</v>
      </c>
      <c r="AD762" s="261"/>
      <c r="AE762" s="245"/>
      <c r="AF762" s="261" t="s">
        <v>3258</v>
      </c>
      <c r="AG762" s="261" t="s">
        <v>3258</v>
      </c>
      <c r="AH762" s="261" t="s">
        <v>3258</v>
      </c>
      <c r="AI762" s="249"/>
    </row>
    <row r="763" spans="1:35" ht="14.4" x14ac:dyDescent="0.3">
      <c r="A763" s="260">
        <v>522916</v>
      </c>
      <c r="B763" s="261" t="s">
        <v>4852</v>
      </c>
      <c r="C763" s="261" t="s">
        <v>70</v>
      </c>
      <c r="D763" s="261" t="s">
        <v>464</v>
      </c>
      <c r="E763" s="261" t="s">
        <v>116</v>
      </c>
      <c r="F763" s="261" t="s">
        <v>3258</v>
      </c>
      <c r="G763" s="262"/>
      <c r="H763" s="261" t="s">
        <v>677</v>
      </c>
      <c r="I763" s="257" t="s">
        <v>553</v>
      </c>
      <c r="J763" s="261"/>
      <c r="K763" s="261"/>
      <c r="L763" s="267"/>
      <c r="M763" s="261"/>
      <c r="N763" s="249" t="s">
        <v>3258</v>
      </c>
      <c r="O763" s="259" t="s">
        <v>3258</v>
      </c>
      <c r="P763" s="256">
        <v>0</v>
      </c>
      <c r="Q763" s="249"/>
      <c r="R763" s="249"/>
      <c r="S763" s="249"/>
      <c r="T763" s="249"/>
      <c r="U763" s="249"/>
      <c r="V763" s="249"/>
      <c r="W763" s="249"/>
      <c r="X763" s="249"/>
      <c r="Y763" s="249"/>
      <c r="Z763" s="249"/>
      <c r="AA763" s="249"/>
      <c r="AB763" s="249"/>
      <c r="AC763" s="249"/>
      <c r="AD763" s="249"/>
      <c r="AE763" s="245"/>
      <c r="AF763" s="249"/>
      <c r="AG763" s="249"/>
      <c r="AH763" s="249"/>
      <c r="AI763" s="249"/>
    </row>
    <row r="764" spans="1:35" ht="14.4" x14ac:dyDescent="0.3">
      <c r="A764" s="260">
        <v>522919</v>
      </c>
      <c r="B764" s="261" t="s">
        <v>1536</v>
      </c>
      <c r="C764" s="261" t="s">
        <v>83</v>
      </c>
      <c r="D764" s="261" t="s">
        <v>662</v>
      </c>
      <c r="E764" s="261" t="s">
        <v>116</v>
      </c>
      <c r="F764" s="262">
        <v>32254</v>
      </c>
      <c r="G764" s="261" t="s">
        <v>136</v>
      </c>
      <c r="H764" s="261" t="s">
        <v>677</v>
      </c>
      <c r="I764" s="257" t="s">
        <v>553</v>
      </c>
      <c r="J764" s="261" t="s">
        <v>724</v>
      </c>
      <c r="K764" s="260">
        <v>2008</v>
      </c>
      <c r="M764" s="261"/>
      <c r="N764" s="249" t="s">
        <v>3258</v>
      </c>
      <c r="O764" s="259" t="s">
        <v>3258</v>
      </c>
      <c r="P764" s="256">
        <v>0</v>
      </c>
      <c r="Q764" s="261" t="s">
        <v>3258</v>
      </c>
      <c r="R764" s="261" t="s">
        <v>4853</v>
      </c>
      <c r="S764" s="261" t="s">
        <v>3289</v>
      </c>
      <c r="T764" s="261" t="s">
        <v>2599</v>
      </c>
      <c r="U764" s="261" t="s">
        <v>2259</v>
      </c>
      <c r="V764" s="261" t="s">
        <v>3258</v>
      </c>
      <c r="W764" s="261" t="s">
        <v>3258</v>
      </c>
      <c r="X764" s="261" t="s">
        <v>3258</v>
      </c>
      <c r="Y764" s="261" t="s">
        <v>3258</v>
      </c>
      <c r="Z764" s="261" t="s">
        <v>3258</v>
      </c>
      <c r="AA764" s="261" t="s">
        <v>3258</v>
      </c>
      <c r="AB764" s="261" t="s">
        <v>3258</v>
      </c>
      <c r="AC764" s="261" t="s">
        <v>3258</v>
      </c>
      <c r="AD764" s="261"/>
      <c r="AE764" s="245"/>
      <c r="AF764" s="261" t="s">
        <v>3258</v>
      </c>
      <c r="AG764" s="261" t="s">
        <v>3258</v>
      </c>
      <c r="AH764" s="261" t="s">
        <v>3258</v>
      </c>
      <c r="AI764" s="249"/>
    </row>
    <row r="765" spans="1:35" ht="14.4" x14ac:dyDescent="0.3">
      <c r="A765" s="260">
        <v>522935</v>
      </c>
      <c r="B765" s="261" t="s">
        <v>1908</v>
      </c>
      <c r="C765" s="261" t="s">
        <v>1909</v>
      </c>
      <c r="D765" s="261" t="s">
        <v>473</v>
      </c>
      <c r="E765" s="261" t="s">
        <v>116</v>
      </c>
      <c r="F765" s="262">
        <v>30239</v>
      </c>
      <c r="G765" s="261" t="s">
        <v>2317</v>
      </c>
      <c r="H765" s="261" t="s">
        <v>677</v>
      </c>
      <c r="I765" s="257" t="s">
        <v>553</v>
      </c>
      <c r="J765" s="261" t="s">
        <v>139</v>
      </c>
      <c r="K765" s="261" t="s">
        <v>3258</v>
      </c>
      <c r="L765" s="257"/>
      <c r="M765" s="261"/>
      <c r="N765" s="249" t="s">
        <v>3258</v>
      </c>
      <c r="O765" s="259" t="s">
        <v>3258</v>
      </c>
      <c r="P765" s="256">
        <v>0</v>
      </c>
      <c r="Q765" s="261" t="s">
        <v>3258</v>
      </c>
      <c r="R765" s="261" t="s">
        <v>3870</v>
      </c>
      <c r="S765" s="261" t="s">
        <v>3871</v>
      </c>
      <c r="T765" s="261" t="s">
        <v>2718</v>
      </c>
      <c r="U765" s="261" t="s">
        <v>2318</v>
      </c>
      <c r="V765" s="261" t="s">
        <v>3258</v>
      </c>
      <c r="W765" s="261" t="s">
        <v>3258</v>
      </c>
      <c r="X765" s="261" t="s">
        <v>3258</v>
      </c>
      <c r="Y765" s="261" t="s">
        <v>3258</v>
      </c>
      <c r="Z765" s="261" t="s">
        <v>3258</v>
      </c>
      <c r="AA765" s="261" t="s">
        <v>3258</v>
      </c>
      <c r="AB765" s="261" t="s">
        <v>3258</v>
      </c>
      <c r="AC765" s="261" t="s">
        <v>3258</v>
      </c>
      <c r="AD765" s="261"/>
      <c r="AE765" s="245"/>
      <c r="AF765" s="261" t="s">
        <v>3258</v>
      </c>
      <c r="AG765" s="261" t="s">
        <v>3258</v>
      </c>
      <c r="AH765" s="261" t="s">
        <v>3258</v>
      </c>
      <c r="AI765" s="249"/>
    </row>
    <row r="766" spans="1:35" ht="28.8" x14ac:dyDescent="0.3">
      <c r="A766" s="260">
        <v>522940</v>
      </c>
      <c r="B766" s="261" t="s">
        <v>1295</v>
      </c>
      <c r="C766" s="261" t="s">
        <v>386</v>
      </c>
      <c r="D766" s="261" t="s">
        <v>1296</v>
      </c>
      <c r="E766" s="261" t="s">
        <v>116</v>
      </c>
      <c r="F766" s="262">
        <v>29917</v>
      </c>
      <c r="G766" s="261" t="s">
        <v>3081</v>
      </c>
      <c r="H766" s="261" t="s">
        <v>677</v>
      </c>
      <c r="I766" s="257" t="s">
        <v>553</v>
      </c>
      <c r="J766" s="261" t="s">
        <v>137</v>
      </c>
      <c r="K766" s="261" t="s">
        <v>3258</v>
      </c>
      <c r="L766" s="257"/>
      <c r="M766" s="261"/>
      <c r="N766" s="249" t="s">
        <v>3258</v>
      </c>
      <c r="O766" s="259" t="s">
        <v>3258</v>
      </c>
      <c r="P766" s="256">
        <v>0</v>
      </c>
      <c r="Q766" s="261" t="s">
        <v>3258</v>
      </c>
      <c r="R766" s="261" t="s">
        <v>4211</v>
      </c>
      <c r="S766" s="261" t="s">
        <v>4212</v>
      </c>
      <c r="T766" s="261" t="s">
        <v>3082</v>
      </c>
      <c r="U766" s="261" t="s">
        <v>2810</v>
      </c>
      <c r="V766" s="261" t="s">
        <v>3258</v>
      </c>
      <c r="W766" s="261" t="s">
        <v>3258</v>
      </c>
      <c r="X766" s="261" t="s">
        <v>3258</v>
      </c>
      <c r="Y766" s="261" t="s">
        <v>3258</v>
      </c>
      <c r="Z766" s="261" t="s">
        <v>3258</v>
      </c>
      <c r="AA766" s="261" t="s">
        <v>3258</v>
      </c>
      <c r="AB766" s="261" t="s">
        <v>3258</v>
      </c>
      <c r="AC766" s="261" t="s">
        <v>3258</v>
      </c>
      <c r="AD766" s="261"/>
      <c r="AE766" s="245"/>
      <c r="AF766" s="261" t="s">
        <v>3258</v>
      </c>
      <c r="AG766" s="261" t="s">
        <v>3258</v>
      </c>
      <c r="AH766" s="261" t="s">
        <v>3258</v>
      </c>
      <c r="AI766" s="249"/>
    </row>
    <row r="767" spans="1:35" ht="14.4" x14ac:dyDescent="0.3">
      <c r="A767" s="260">
        <v>522955</v>
      </c>
      <c r="B767" s="261" t="s">
        <v>1910</v>
      </c>
      <c r="C767" s="261" t="s">
        <v>98</v>
      </c>
      <c r="D767" s="261" t="s">
        <v>435</v>
      </c>
      <c r="E767" s="261" t="s">
        <v>116</v>
      </c>
      <c r="F767" s="262">
        <v>33671</v>
      </c>
      <c r="G767" s="261" t="s">
        <v>3083</v>
      </c>
      <c r="H767" s="261" t="s">
        <v>677</v>
      </c>
      <c r="I767" s="257" t="s">
        <v>553</v>
      </c>
      <c r="J767" s="261" t="s">
        <v>139</v>
      </c>
      <c r="K767" s="261"/>
      <c r="L767" s="258"/>
      <c r="M767" s="261"/>
      <c r="N767" s="249" t="s">
        <v>3258</v>
      </c>
      <c r="O767" s="259" t="s">
        <v>3258</v>
      </c>
      <c r="P767" s="256">
        <v>0</v>
      </c>
      <c r="Q767" s="261" t="s">
        <v>3258</v>
      </c>
      <c r="R767" s="261" t="s">
        <v>3872</v>
      </c>
      <c r="S767" s="261" t="s">
        <v>3873</v>
      </c>
      <c r="T767" s="261" t="s">
        <v>2577</v>
      </c>
      <c r="U767" s="261" t="s">
        <v>2327</v>
      </c>
      <c r="V767" s="261" t="s">
        <v>3258</v>
      </c>
      <c r="W767" s="261" t="s">
        <v>3258</v>
      </c>
      <c r="X767" s="261" t="s">
        <v>3258</v>
      </c>
      <c r="Y767" s="261" t="s">
        <v>3258</v>
      </c>
      <c r="Z767" s="261" t="s">
        <v>3258</v>
      </c>
      <c r="AA767" s="261" t="s">
        <v>3258</v>
      </c>
      <c r="AB767" s="261" t="s">
        <v>3258</v>
      </c>
      <c r="AC767" s="261" t="s">
        <v>3258</v>
      </c>
      <c r="AD767" s="261"/>
      <c r="AE767" s="246"/>
      <c r="AF767" s="261" t="s">
        <v>3258</v>
      </c>
      <c r="AG767" s="261" t="s">
        <v>3258</v>
      </c>
      <c r="AH767" s="261" t="s">
        <v>3258</v>
      </c>
      <c r="AI767" s="249"/>
    </row>
    <row r="768" spans="1:35" ht="14.4" x14ac:dyDescent="0.3">
      <c r="A768" s="260">
        <v>522957</v>
      </c>
      <c r="B768" s="261" t="s">
        <v>1911</v>
      </c>
      <c r="C768" s="261" t="s">
        <v>1912</v>
      </c>
      <c r="D768" s="261" t="s">
        <v>519</v>
      </c>
      <c r="E768" s="261" t="s">
        <v>116</v>
      </c>
      <c r="F768" s="262">
        <v>35740</v>
      </c>
      <c r="G768" s="261" t="s">
        <v>2333</v>
      </c>
      <c r="H768" s="261" t="s">
        <v>677</v>
      </c>
      <c r="I768" s="257" t="s">
        <v>553</v>
      </c>
      <c r="J768" s="261" t="s">
        <v>137</v>
      </c>
      <c r="K768" s="261" t="s">
        <v>3258</v>
      </c>
      <c r="L768" s="257"/>
      <c r="M768" s="261"/>
      <c r="N768" s="249" t="s">
        <v>3258</v>
      </c>
      <c r="O768" s="259" t="s">
        <v>3258</v>
      </c>
      <c r="P768" s="256">
        <v>0</v>
      </c>
      <c r="Q768" s="261" t="s">
        <v>3258</v>
      </c>
      <c r="R768" s="261" t="s">
        <v>4213</v>
      </c>
      <c r="S768" s="261" t="s">
        <v>4214</v>
      </c>
      <c r="T768" s="261" t="s">
        <v>3084</v>
      </c>
      <c r="U768" s="261" t="s">
        <v>2298</v>
      </c>
      <c r="V768" s="261" t="s">
        <v>3258</v>
      </c>
      <c r="W768" s="261" t="s">
        <v>3258</v>
      </c>
      <c r="X768" s="261" t="s">
        <v>3258</v>
      </c>
      <c r="Y768" s="261" t="s">
        <v>3258</v>
      </c>
      <c r="Z768" s="261" t="s">
        <v>3258</v>
      </c>
      <c r="AA768" s="261" t="s">
        <v>3258</v>
      </c>
      <c r="AB768" s="261" t="s">
        <v>3258</v>
      </c>
      <c r="AC768" s="261" t="s">
        <v>3258</v>
      </c>
      <c r="AD768" s="261"/>
      <c r="AE768" s="245"/>
      <c r="AF768" s="261" t="s">
        <v>3258</v>
      </c>
      <c r="AG768" s="261" t="s">
        <v>3258</v>
      </c>
      <c r="AH768" s="261" t="s">
        <v>3258</v>
      </c>
      <c r="AI768" s="249"/>
    </row>
    <row r="769" spans="1:35" ht="14.4" x14ac:dyDescent="0.3">
      <c r="A769" s="260">
        <v>522962</v>
      </c>
      <c r="B769" s="261" t="s">
        <v>1913</v>
      </c>
      <c r="C769" s="261" t="s">
        <v>65</v>
      </c>
      <c r="D769" s="261" t="s">
        <v>608</v>
      </c>
      <c r="E769" s="261" t="s">
        <v>116</v>
      </c>
      <c r="F769" s="262">
        <v>31067</v>
      </c>
      <c r="G769" s="261" t="s">
        <v>136</v>
      </c>
      <c r="H769" s="261" t="s">
        <v>677</v>
      </c>
      <c r="I769" s="257" t="s">
        <v>553</v>
      </c>
      <c r="J769" s="261" t="s">
        <v>139</v>
      </c>
      <c r="K769" s="260">
        <v>2004</v>
      </c>
      <c r="M769" s="261"/>
      <c r="N769" s="249" t="s">
        <v>3258</v>
      </c>
      <c r="O769" s="259" t="s">
        <v>3258</v>
      </c>
      <c r="P769" s="256">
        <v>0</v>
      </c>
      <c r="Q769" s="261" t="s">
        <v>3258</v>
      </c>
      <c r="R769" s="261" t="s">
        <v>3874</v>
      </c>
      <c r="S769" s="261" t="s">
        <v>3259</v>
      </c>
      <c r="T769" s="261" t="s">
        <v>2290</v>
      </c>
      <c r="U769" s="261" t="s">
        <v>2259</v>
      </c>
      <c r="V769" s="261" t="s">
        <v>3258</v>
      </c>
      <c r="W769" s="261" t="s">
        <v>3258</v>
      </c>
      <c r="X769" s="261" t="s">
        <v>3258</v>
      </c>
      <c r="Y769" s="261" t="s">
        <v>3258</v>
      </c>
      <c r="Z769" s="261" t="s">
        <v>3258</v>
      </c>
      <c r="AA769" s="261" t="s">
        <v>3258</v>
      </c>
      <c r="AB769" s="261" t="s">
        <v>3258</v>
      </c>
      <c r="AC769" s="261" t="s">
        <v>3258</v>
      </c>
      <c r="AD769" s="261"/>
      <c r="AE769" s="245"/>
      <c r="AF769" s="261" t="s">
        <v>3258</v>
      </c>
      <c r="AG769" s="261" t="s">
        <v>3258</v>
      </c>
      <c r="AH769" s="261" t="s">
        <v>3258</v>
      </c>
      <c r="AI769" s="249"/>
    </row>
    <row r="770" spans="1:35" ht="28.8" x14ac:dyDescent="0.3">
      <c r="A770" s="260">
        <v>522973</v>
      </c>
      <c r="B770" s="261" t="s">
        <v>5517</v>
      </c>
      <c r="C770" s="261" t="s">
        <v>71</v>
      </c>
      <c r="D770" s="261" t="s">
        <v>413</v>
      </c>
      <c r="E770" s="261" t="s">
        <v>116</v>
      </c>
      <c r="F770" s="262">
        <v>34194</v>
      </c>
      <c r="G770" s="261" t="s">
        <v>2356</v>
      </c>
      <c r="H770" s="261" t="s">
        <v>677</v>
      </c>
      <c r="I770" s="257" t="s">
        <v>554</v>
      </c>
      <c r="J770" s="261" t="s">
        <v>139</v>
      </c>
      <c r="K770" s="260">
        <v>2012</v>
      </c>
      <c r="M770" s="261"/>
      <c r="N770" s="249" t="s">
        <v>3258</v>
      </c>
      <c r="O770" s="259" t="s">
        <v>3258</v>
      </c>
      <c r="P770" s="256">
        <v>0</v>
      </c>
      <c r="Q770" s="261" t="s">
        <v>3258</v>
      </c>
      <c r="R770" s="261" t="s">
        <v>5518</v>
      </c>
      <c r="S770" s="261" t="s">
        <v>5519</v>
      </c>
      <c r="T770" s="261" t="s">
        <v>2521</v>
      </c>
      <c r="U770" s="261" t="s">
        <v>2259</v>
      </c>
      <c r="V770" s="261" t="s">
        <v>3258</v>
      </c>
      <c r="W770" s="261" t="s">
        <v>3258</v>
      </c>
      <c r="X770" s="261" t="s">
        <v>3258</v>
      </c>
      <c r="Y770" s="261" t="s">
        <v>3258</v>
      </c>
      <c r="Z770" s="261" t="s">
        <v>3258</v>
      </c>
      <c r="AA770" s="261" t="s">
        <v>3258</v>
      </c>
      <c r="AB770" s="261" t="s">
        <v>3258</v>
      </c>
      <c r="AC770" s="261" t="s">
        <v>3258</v>
      </c>
      <c r="AD770" s="261"/>
      <c r="AE770" s="246"/>
      <c r="AF770" s="261" t="s">
        <v>3258</v>
      </c>
      <c r="AG770" s="261" t="s">
        <v>3258</v>
      </c>
      <c r="AH770" s="261" t="s">
        <v>3258</v>
      </c>
      <c r="AI770" s="249"/>
    </row>
    <row r="771" spans="1:35" ht="14.4" x14ac:dyDescent="0.3">
      <c r="A771" s="260">
        <v>522975</v>
      </c>
      <c r="B771" s="261" t="s">
        <v>5520</v>
      </c>
      <c r="C771" s="261" t="s">
        <v>225</v>
      </c>
      <c r="D771" s="261" t="s">
        <v>359</v>
      </c>
      <c r="E771" s="261" t="s">
        <v>116</v>
      </c>
      <c r="F771" s="262">
        <v>33118</v>
      </c>
      <c r="G771" s="261" t="s">
        <v>136</v>
      </c>
      <c r="H771" s="261" t="s">
        <v>679</v>
      </c>
      <c r="I771" s="257" t="s">
        <v>554</v>
      </c>
      <c r="J771" s="261" t="s">
        <v>724</v>
      </c>
      <c r="K771" s="260">
        <v>2009</v>
      </c>
      <c r="L771" s="257" t="s">
        <v>138</v>
      </c>
      <c r="M771" s="249"/>
      <c r="N771" s="249" t="s">
        <v>3258</v>
      </c>
      <c r="O771" s="259" t="s">
        <v>3258</v>
      </c>
      <c r="P771" s="256">
        <v>0</v>
      </c>
      <c r="Q771" s="261" t="s">
        <v>3258</v>
      </c>
      <c r="R771" s="261" t="s">
        <v>5521</v>
      </c>
      <c r="S771" s="261" t="s">
        <v>5522</v>
      </c>
      <c r="T771" s="261" t="s">
        <v>2329</v>
      </c>
      <c r="U771" s="261" t="s">
        <v>2295</v>
      </c>
      <c r="V771" s="261" t="s">
        <v>3258</v>
      </c>
      <c r="W771" s="261" t="s">
        <v>3258</v>
      </c>
      <c r="X771" s="261" t="s">
        <v>3258</v>
      </c>
      <c r="Y771" s="261" t="s">
        <v>3258</v>
      </c>
      <c r="Z771" s="261" t="s">
        <v>3258</v>
      </c>
      <c r="AA771" s="261" t="s">
        <v>3258</v>
      </c>
      <c r="AB771" s="261" t="s">
        <v>3258</v>
      </c>
      <c r="AC771" s="261" t="s">
        <v>5212</v>
      </c>
      <c r="AD771" s="261"/>
      <c r="AE771" s="245"/>
      <c r="AF771" s="261" t="s">
        <v>3258</v>
      </c>
      <c r="AG771" s="261" t="s">
        <v>3258</v>
      </c>
      <c r="AH771" s="261" t="s">
        <v>3258</v>
      </c>
      <c r="AI771" s="249"/>
    </row>
    <row r="772" spans="1:35" ht="14.4" x14ac:dyDescent="0.3">
      <c r="A772" s="260">
        <v>522987</v>
      </c>
      <c r="B772" s="261" t="s">
        <v>1914</v>
      </c>
      <c r="C772" s="261" t="s">
        <v>309</v>
      </c>
      <c r="D772" s="261" t="s">
        <v>456</v>
      </c>
      <c r="E772" s="261" t="s">
        <v>116</v>
      </c>
      <c r="F772" s="262">
        <v>34177</v>
      </c>
      <c r="G772" s="261" t="s">
        <v>136</v>
      </c>
      <c r="H772" s="261" t="s">
        <v>677</v>
      </c>
      <c r="I772" s="257" t="s">
        <v>553</v>
      </c>
      <c r="J772" s="261" t="s">
        <v>139</v>
      </c>
      <c r="K772" s="261"/>
      <c r="M772" s="261"/>
      <c r="N772" s="249" t="s">
        <v>3258</v>
      </c>
      <c r="O772" s="259" t="s">
        <v>3258</v>
      </c>
      <c r="P772" s="256">
        <v>0</v>
      </c>
      <c r="Q772" s="261" t="s">
        <v>3258</v>
      </c>
      <c r="R772" s="261" t="s">
        <v>3875</v>
      </c>
      <c r="S772" s="261" t="s">
        <v>3876</v>
      </c>
      <c r="T772" s="261" t="s">
        <v>2390</v>
      </c>
      <c r="U772" s="261" t="s">
        <v>2259</v>
      </c>
      <c r="V772" s="261" t="s">
        <v>3258</v>
      </c>
      <c r="W772" s="261" t="s">
        <v>3258</v>
      </c>
      <c r="X772" s="261" t="s">
        <v>3258</v>
      </c>
      <c r="Y772" s="261" t="s">
        <v>3258</v>
      </c>
      <c r="Z772" s="261" t="s">
        <v>3258</v>
      </c>
      <c r="AA772" s="261" t="s">
        <v>3258</v>
      </c>
      <c r="AB772" s="261" t="s">
        <v>3258</v>
      </c>
      <c r="AC772" s="261" t="s">
        <v>3258</v>
      </c>
      <c r="AD772" s="261"/>
      <c r="AE772" s="245"/>
      <c r="AF772" s="261" t="s">
        <v>3258</v>
      </c>
      <c r="AG772" s="261" t="s">
        <v>3258</v>
      </c>
      <c r="AH772" s="261" t="s">
        <v>3258</v>
      </c>
      <c r="AI772" s="249"/>
    </row>
    <row r="773" spans="1:35" ht="14.4" x14ac:dyDescent="0.3">
      <c r="A773" s="255">
        <v>522990</v>
      </c>
      <c r="B773" s="256" t="s">
        <v>1053</v>
      </c>
      <c r="C773" s="256" t="s">
        <v>270</v>
      </c>
      <c r="D773" s="256" t="s">
        <v>1054</v>
      </c>
      <c r="E773" s="256" t="s">
        <v>3258</v>
      </c>
      <c r="F773" s="256" t="s">
        <v>3258</v>
      </c>
      <c r="G773" s="256" t="s">
        <v>3258</v>
      </c>
      <c r="H773" s="256"/>
      <c r="I773" s="257" t="s">
        <v>553</v>
      </c>
      <c r="J773" s="249"/>
      <c r="K773" s="256" t="s">
        <v>3258</v>
      </c>
      <c r="L773" s="258" t="s">
        <v>3258</v>
      </c>
      <c r="M773" s="256" t="s">
        <v>3258</v>
      </c>
      <c r="N773" s="249" t="s">
        <v>3258</v>
      </c>
      <c r="O773" s="259" t="s">
        <v>3258</v>
      </c>
      <c r="P773" s="256">
        <v>0</v>
      </c>
      <c r="Q773" s="256" t="s">
        <v>3258</v>
      </c>
      <c r="R773" s="256" t="s">
        <v>3258</v>
      </c>
      <c r="S773" s="256" t="s">
        <v>3258</v>
      </c>
      <c r="T773" s="256" t="s">
        <v>3258</v>
      </c>
      <c r="U773" s="256" t="s">
        <v>3258</v>
      </c>
      <c r="V773" s="256" t="s">
        <v>3258</v>
      </c>
      <c r="W773" s="256" t="s">
        <v>3258</v>
      </c>
      <c r="X773" s="256" t="s">
        <v>3258</v>
      </c>
      <c r="Y773" s="256" t="s">
        <v>3258</v>
      </c>
      <c r="Z773" s="256" t="s">
        <v>3258</v>
      </c>
      <c r="AA773" s="256" t="s">
        <v>3258</v>
      </c>
      <c r="AB773" s="256" t="s">
        <v>2253</v>
      </c>
      <c r="AC773" s="256" t="s">
        <v>3258</v>
      </c>
      <c r="AD773" s="256"/>
      <c r="AE773" s="245"/>
      <c r="AF773" s="256"/>
      <c r="AG773" s="256" t="s">
        <v>2253</v>
      </c>
      <c r="AH773" s="256" t="s">
        <v>2253</v>
      </c>
      <c r="AI773" s="249" t="s">
        <v>2253</v>
      </c>
    </row>
    <row r="774" spans="1:35" ht="14.4" x14ac:dyDescent="0.3">
      <c r="A774" s="260">
        <v>522999</v>
      </c>
      <c r="B774" s="261" t="s">
        <v>1298</v>
      </c>
      <c r="C774" s="261" t="s">
        <v>68</v>
      </c>
      <c r="D774" s="261" t="s">
        <v>420</v>
      </c>
      <c r="E774" s="261" t="s">
        <v>116</v>
      </c>
      <c r="F774" s="262">
        <v>33239</v>
      </c>
      <c r="G774" s="261" t="s">
        <v>2609</v>
      </c>
      <c r="H774" s="261" t="s">
        <v>677</v>
      </c>
      <c r="I774" s="257" t="s">
        <v>553</v>
      </c>
      <c r="J774" s="261" t="s">
        <v>724</v>
      </c>
      <c r="K774" s="260">
        <v>2009</v>
      </c>
      <c r="M774" s="261"/>
      <c r="N774" s="249" t="s">
        <v>3258</v>
      </c>
      <c r="O774" s="259" t="s">
        <v>3258</v>
      </c>
      <c r="P774" s="256">
        <v>0</v>
      </c>
      <c r="Q774" s="261" t="s">
        <v>3258</v>
      </c>
      <c r="R774" s="261" t="s">
        <v>4452</v>
      </c>
      <c r="S774" s="261" t="s">
        <v>3418</v>
      </c>
      <c r="T774" s="261" t="s">
        <v>3085</v>
      </c>
      <c r="U774" s="261" t="s">
        <v>3086</v>
      </c>
      <c r="V774" s="261" t="s">
        <v>3258</v>
      </c>
      <c r="W774" s="261" t="s">
        <v>3258</v>
      </c>
      <c r="X774" s="261" t="s">
        <v>3258</v>
      </c>
      <c r="Y774" s="261" t="s">
        <v>3258</v>
      </c>
      <c r="Z774" s="261" t="s">
        <v>3258</v>
      </c>
      <c r="AA774" s="261" t="s">
        <v>3258</v>
      </c>
      <c r="AB774" s="261" t="s">
        <v>3258</v>
      </c>
      <c r="AC774" s="261" t="s">
        <v>3258</v>
      </c>
      <c r="AD774" s="261"/>
      <c r="AE774" s="245"/>
      <c r="AF774" s="261" t="s">
        <v>3258</v>
      </c>
      <c r="AG774" s="261" t="s">
        <v>3258</v>
      </c>
      <c r="AH774" s="261" t="s">
        <v>3258</v>
      </c>
      <c r="AI774" s="249"/>
    </row>
    <row r="775" spans="1:35" ht="14.4" x14ac:dyDescent="0.3">
      <c r="A775" s="260">
        <v>523003</v>
      </c>
      <c r="B775" s="261" t="s">
        <v>1915</v>
      </c>
      <c r="C775" s="261" t="s">
        <v>310</v>
      </c>
      <c r="D775" s="261" t="s">
        <v>520</v>
      </c>
      <c r="E775" s="261" t="s">
        <v>116</v>
      </c>
      <c r="F775" s="262">
        <v>35237</v>
      </c>
      <c r="G775" s="261" t="s">
        <v>136</v>
      </c>
      <c r="H775" s="261" t="s">
        <v>677</v>
      </c>
      <c r="I775" s="257" t="s">
        <v>553</v>
      </c>
      <c r="J775" s="261" t="s">
        <v>139</v>
      </c>
      <c r="K775" s="261"/>
      <c r="L775" s="258"/>
      <c r="M775" s="261"/>
      <c r="N775" s="249" t="s">
        <v>3258</v>
      </c>
      <c r="O775" s="259" t="s">
        <v>3258</v>
      </c>
      <c r="P775" s="256">
        <v>0</v>
      </c>
      <c r="Q775" s="261" t="s">
        <v>3258</v>
      </c>
      <c r="R775" s="261" t="s">
        <v>3877</v>
      </c>
      <c r="S775" s="261" t="s">
        <v>3878</v>
      </c>
      <c r="T775" s="261" t="s">
        <v>3087</v>
      </c>
      <c r="U775" s="261" t="s">
        <v>2259</v>
      </c>
      <c r="V775" s="261" t="s">
        <v>3258</v>
      </c>
      <c r="W775" s="261" t="s">
        <v>3258</v>
      </c>
      <c r="X775" s="261" t="s">
        <v>3258</v>
      </c>
      <c r="Y775" s="261" t="s">
        <v>3258</v>
      </c>
      <c r="Z775" s="261" t="s">
        <v>3258</v>
      </c>
      <c r="AA775" s="261" t="s">
        <v>3258</v>
      </c>
      <c r="AB775" s="261" t="s">
        <v>3258</v>
      </c>
      <c r="AC775" s="261" t="s">
        <v>3258</v>
      </c>
      <c r="AD775" s="261"/>
      <c r="AE775" s="246"/>
      <c r="AF775" s="261" t="s">
        <v>3258</v>
      </c>
      <c r="AG775" s="261" t="s">
        <v>3258</v>
      </c>
      <c r="AH775" s="261" t="s">
        <v>3258</v>
      </c>
      <c r="AI775" s="249"/>
    </row>
    <row r="776" spans="1:35" ht="28.8" x14ac:dyDescent="0.3">
      <c r="A776" s="260">
        <v>523004</v>
      </c>
      <c r="B776" s="261" t="s">
        <v>5523</v>
      </c>
      <c r="C776" s="261" t="s">
        <v>83</v>
      </c>
      <c r="D776" s="261" t="s">
        <v>377</v>
      </c>
      <c r="E776" s="261" t="s">
        <v>116</v>
      </c>
      <c r="F776" s="262">
        <v>35179</v>
      </c>
      <c r="G776" s="261" t="s">
        <v>2479</v>
      </c>
      <c r="H776" s="261" t="s">
        <v>677</v>
      </c>
      <c r="I776" s="257" t="s">
        <v>554</v>
      </c>
      <c r="J776" s="261" t="s">
        <v>137</v>
      </c>
      <c r="K776" s="261"/>
      <c r="M776" s="261"/>
      <c r="N776" s="249" t="s">
        <v>3258</v>
      </c>
      <c r="O776" s="259" t="s">
        <v>3258</v>
      </c>
      <c r="P776" s="256">
        <v>0</v>
      </c>
      <c r="Q776" s="261" t="s">
        <v>3258</v>
      </c>
      <c r="R776" s="261" t="s">
        <v>5524</v>
      </c>
      <c r="S776" s="261" t="s">
        <v>3289</v>
      </c>
      <c r="T776" s="261" t="s">
        <v>2863</v>
      </c>
      <c r="U776" s="261" t="s">
        <v>2298</v>
      </c>
      <c r="V776" s="261" t="s">
        <v>3258</v>
      </c>
      <c r="W776" s="261" t="s">
        <v>3258</v>
      </c>
      <c r="X776" s="261" t="s">
        <v>3258</v>
      </c>
      <c r="Y776" s="261" t="s">
        <v>3258</v>
      </c>
      <c r="Z776" s="261" t="s">
        <v>3258</v>
      </c>
      <c r="AA776" s="261" t="s">
        <v>3258</v>
      </c>
      <c r="AB776" s="261" t="s">
        <v>3258</v>
      </c>
      <c r="AC776" s="261" t="s">
        <v>3258</v>
      </c>
      <c r="AD776" s="261"/>
      <c r="AE776" s="245"/>
      <c r="AF776" s="261" t="s">
        <v>3258</v>
      </c>
      <c r="AG776" s="261" t="s">
        <v>3258</v>
      </c>
      <c r="AH776" s="261" t="s">
        <v>3258</v>
      </c>
      <c r="AI776" s="249"/>
    </row>
    <row r="777" spans="1:35" ht="14.4" x14ac:dyDescent="0.3">
      <c r="A777" s="260">
        <v>523008</v>
      </c>
      <c r="B777" s="261" t="s">
        <v>1537</v>
      </c>
      <c r="C777" s="261" t="s">
        <v>66</v>
      </c>
      <c r="D777" s="261" t="s">
        <v>1538</v>
      </c>
      <c r="E777" s="261" t="s">
        <v>116</v>
      </c>
      <c r="F777" s="262">
        <v>34477</v>
      </c>
      <c r="G777" s="261" t="s">
        <v>2402</v>
      </c>
      <c r="H777" s="261" t="s">
        <v>677</v>
      </c>
      <c r="I777" s="257" t="s">
        <v>554</v>
      </c>
      <c r="J777" s="261" t="s">
        <v>139</v>
      </c>
      <c r="K777" s="260">
        <v>2011</v>
      </c>
      <c r="M777" s="261"/>
      <c r="N777" s="249" t="s">
        <v>3258</v>
      </c>
      <c r="O777" s="259" t="s">
        <v>3258</v>
      </c>
      <c r="P777" s="256">
        <v>0</v>
      </c>
      <c r="Q777" s="261" t="s">
        <v>3258</v>
      </c>
      <c r="R777" s="261" t="s">
        <v>3454</v>
      </c>
      <c r="S777" s="261" t="s">
        <v>3269</v>
      </c>
      <c r="T777" s="261" t="s">
        <v>2657</v>
      </c>
      <c r="U777" s="261" t="s">
        <v>2259</v>
      </c>
      <c r="V777" s="261" t="s">
        <v>3258</v>
      </c>
      <c r="W777" s="261" t="s">
        <v>3258</v>
      </c>
      <c r="X777" s="261" t="s">
        <v>3258</v>
      </c>
      <c r="Y777" s="261" t="s">
        <v>3258</v>
      </c>
      <c r="Z777" s="261" t="s">
        <v>3258</v>
      </c>
      <c r="AA777" s="261" t="s">
        <v>3258</v>
      </c>
      <c r="AB777" s="261" t="s">
        <v>3258</v>
      </c>
      <c r="AC777" s="261" t="s">
        <v>3258</v>
      </c>
      <c r="AD777" s="261"/>
      <c r="AE777" s="245"/>
      <c r="AF777" s="261"/>
      <c r="AG777" s="261" t="s">
        <v>3258</v>
      </c>
      <c r="AH777" s="261" t="s">
        <v>3258</v>
      </c>
      <c r="AI777" s="249" t="s">
        <v>2253</v>
      </c>
    </row>
    <row r="778" spans="1:35" ht="28.8" x14ac:dyDescent="0.3">
      <c r="A778" s="260">
        <v>523012</v>
      </c>
      <c r="B778" s="261" t="s">
        <v>1539</v>
      </c>
      <c r="C778" s="261" t="s">
        <v>1275</v>
      </c>
      <c r="D778" s="261" t="s">
        <v>521</v>
      </c>
      <c r="E778" s="261" t="s">
        <v>116</v>
      </c>
      <c r="F778" s="262">
        <v>29787</v>
      </c>
      <c r="G778" s="261" t="s">
        <v>2455</v>
      </c>
      <c r="H778" s="261" t="s">
        <v>677</v>
      </c>
      <c r="I778" s="257" t="s">
        <v>553</v>
      </c>
      <c r="J778" s="261" t="s">
        <v>139</v>
      </c>
      <c r="K778" s="261"/>
      <c r="L778" s="258" t="s">
        <v>151</v>
      </c>
      <c r="M778" s="261"/>
      <c r="N778" s="249" t="s">
        <v>3258</v>
      </c>
      <c r="O778" s="259" t="s">
        <v>3258</v>
      </c>
      <c r="P778" s="256">
        <v>0</v>
      </c>
      <c r="Q778" s="261" t="s">
        <v>3258</v>
      </c>
      <c r="R778" s="261" t="s">
        <v>4854</v>
      </c>
      <c r="S778" s="261" t="s">
        <v>4256</v>
      </c>
      <c r="T778" s="261" t="s">
        <v>4855</v>
      </c>
      <c r="U778" s="261" t="s">
        <v>4856</v>
      </c>
      <c r="V778" s="261" t="s">
        <v>3258</v>
      </c>
      <c r="W778" s="261" t="s">
        <v>3258</v>
      </c>
      <c r="X778" s="261" t="s">
        <v>3258</v>
      </c>
      <c r="Y778" s="261" t="s">
        <v>3258</v>
      </c>
      <c r="Z778" s="261" t="s">
        <v>3258</v>
      </c>
      <c r="AA778" s="261" t="s">
        <v>3258</v>
      </c>
      <c r="AB778" s="261" t="s">
        <v>3258</v>
      </c>
      <c r="AC778" s="261" t="s">
        <v>3258</v>
      </c>
      <c r="AD778" s="261"/>
      <c r="AE778" s="245"/>
      <c r="AF778" s="261" t="s">
        <v>3258</v>
      </c>
      <c r="AG778" s="261" t="s">
        <v>3258</v>
      </c>
      <c r="AH778" s="261" t="s">
        <v>3258</v>
      </c>
      <c r="AI778" s="249"/>
    </row>
    <row r="779" spans="1:35" ht="14.4" x14ac:dyDescent="0.3">
      <c r="A779" s="255">
        <v>523013</v>
      </c>
      <c r="B779" s="256" t="s">
        <v>1540</v>
      </c>
      <c r="C779" s="256" t="s">
        <v>323</v>
      </c>
      <c r="D779" s="256" t="s">
        <v>430</v>
      </c>
      <c r="E779" s="256" t="s">
        <v>116</v>
      </c>
      <c r="F779" s="256" t="s">
        <v>5158</v>
      </c>
      <c r="G779" s="256" t="s">
        <v>2455</v>
      </c>
      <c r="H779" s="256" t="s">
        <v>677</v>
      </c>
      <c r="I779" s="257" t="s">
        <v>553</v>
      </c>
      <c r="J779" s="256" t="s">
        <v>139</v>
      </c>
      <c r="K779" s="249">
        <v>2016</v>
      </c>
      <c r="L779" s="258" t="s">
        <v>151</v>
      </c>
      <c r="M779" s="256"/>
      <c r="N779" s="249" t="s">
        <v>3258</v>
      </c>
      <c r="O779" s="259" t="s">
        <v>3258</v>
      </c>
      <c r="P779" s="256">
        <v>0</v>
      </c>
      <c r="Q779" s="256" t="s">
        <v>3258</v>
      </c>
      <c r="R779" s="256" t="s">
        <v>4857</v>
      </c>
      <c r="S779" s="256" t="s">
        <v>3301</v>
      </c>
      <c r="T779" s="256" t="s">
        <v>3118</v>
      </c>
      <c r="U779" s="256" t="s">
        <v>4858</v>
      </c>
      <c r="V779" s="256" t="s">
        <v>3258</v>
      </c>
      <c r="W779" s="256" t="s">
        <v>3258</v>
      </c>
      <c r="X779" s="256" t="s">
        <v>3258</v>
      </c>
      <c r="Y779" s="256" t="s">
        <v>3258</v>
      </c>
      <c r="Z779" s="256" t="s">
        <v>3258</v>
      </c>
      <c r="AA779" s="256" t="s">
        <v>3258</v>
      </c>
      <c r="AB779" s="256" t="s">
        <v>3258</v>
      </c>
      <c r="AC779" s="256" t="s">
        <v>3258</v>
      </c>
      <c r="AD779" s="256"/>
      <c r="AE779" s="246"/>
      <c r="AF779" s="256" t="s">
        <v>3258</v>
      </c>
      <c r="AG779" s="256" t="s">
        <v>3258</v>
      </c>
      <c r="AH779" s="256" t="s">
        <v>2253</v>
      </c>
      <c r="AI779" s="249"/>
    </row>
    <row r="780" spans="1:35" ht="14.4" x14ac:dyDescent="0.3">
      <c r="A780" s="260">
        <v>523014</v>
      </c>
      <c r="B780" s="261" t="s">
        <v>1916</v>
      </c>
      <c r="C780" s="261" t="s">
        <v>1447</v>
      </c>
      <c r="D780" s="261" t="s">
        <v>425</v>
      </c>
      <c r="E780" s="261" t="s">
        <v>116</v>
      </c>
      <c r="F780" s="262">
        <v>34632</v>
      </c>
      <c r="G780" s="261" t="s">
        <v>2702</v>
      </c>
      <c r="H780" s="261" t="s">
        <v>677</v>
      </c>
      <c r="I780" s="257" t="s">
        <v>553</v>
      </c>
      <c r="J780" s="261" t="s">
        <v>139</v>
      </c>
      <c r="K780" s="261"/>
      <c r="L780" s="258"/>
      <c r="M780" s="261"/>
      <c r="N780" s="249" t="s">
        <v>3258</v>
      </c>
      <c r="O780" s="259" t="s">
        <v>3258</v>
      </c>
      <c r="P780" s="256">
        <v>0</v>
      </c>
      <c r="Q780" s="261" t="s">
        <v>3258</v>
      </c>
      <c r="R780" s="261" t="s">
        <v>3879</v>
      </c>
      <c r="S780" s="261" t="s">
        <v>3880</v>
      </c>
      <c r="T780" s="261" t="s">
        <v>3088</v>
      </c>
      <c r="U780" s="261" t="s">
        <v>3089</v>
      </c>
      <c r="V780" s="261" t="s">
        <v>3258</v>
      </c>
      <c r="W780" s="261" t="s">
        <v>3258</v>
      </c>
      <c r="X780" s="261" t="s">
        <v>3258</v>
      </c>
      <c r="Y780" s="261" t="s">
        <v>3258</v>
      </c>
      <c r="Z780" s="261" t="s">
        <v>3258</v>
      </c>
      <c r="AA780" s="261" t="s">
        <v>3258</v>
      </c>
      <c r="AB780" s="261" t="s">
        <v>3258</v>
      </c>
      <c r="AC780" s="261" t="s">
        <v>3258</v>
      </c>
      <c r="AD780" s="261"/>
      <c r="AE780" s="245"/>
      <c r="AF780" s="261" t="s">
        <v>3258</v>
      </c>
      <c r="AG780" s="261" t="s">
        <v>3258</v>
      </c>
      <c r="AH780" s="261" t="s">
        <v>3258</v>
      </c>
      <c r="AI780" s="249"/>
    </row>
    <row r="781" spans="1:35" ht="14.4" x14ac:dyDescent="0.3">
      <c r="A781" s="260">
        <v>523019</v>
      </c>
      <c r="B781" s="261" t="s">
        <v>1917</v>
      </c>
      <c r="C781" s="261" t="s">
        <v>1918</v>
      </c>
      <c r="D781" s="261" t="s">
        <v>422</v>
      </c>
      <c r="E781" s="261" t="s">
        <v>116</v>
      </c>
      <c r="F781" s="262">
        <v>28856</v>
      </c>
      <c r="G781" s="261" t="s">
        <v>136</v>
      </c>
      <c r="H781" s="261" t="s">
        <v>677</v>
      </c>
      <c r="I781" s="257" t="s">
        <v>553</v>
      </c>
      <c r="J781" s="261" t="s">
        <v>137</v>
      </c>
      <c r="K781" s="261" t="s">
        <v>3258</v>
      </c>
      <c r="L781" s="257"/>
      <c r="M781" s="261"/>
      <c r="N781" s="249" t="s">
        <v>3258</v>
      </c>
      <c r="O781" s="259" t="s">
        <v>3258</v>
      </c>
      <c r="P781" s="256">
        <v>0</v>
      </c>
      <c r="Q781" s="261" t="s">
        <v>3258</v>
      </c>
      <c r="R781" s="261" t="s">
        <v>4215</v>
      </c>
      <c r="S781" s="261" t="s">
        <v>4216</v>
      </c>
      <c r="T781" s="261" t="s">
        <v>2348</v>
      </c>
      <c r="U781" s="261" t="s">
        <v>2259</v>
      </c>
      <c r="V781" s="261" t="s">
        <v>3258</v>
      </c>
      <c r="W781" s="261" t="s">
        <v>3258</v>
      </c>
      <c r="X781" s="261" t="s">
        <v>3258</v>
      </c>
      <c r="Y781" s="261" t="s">
        <v>3258</v>
      </c>
      <c r="Z781" s="261" t="s">
        <v>3258</v>
      </c>
      <c r="AA781" s="261" t="s">
        <v>3258</v>
      </c>
      <c r="AB781" s="261" t="s">
        <v>3258</v>
      </c>
      <c r="AC781" s="261" t="s">
        <v>3258</v>
      </c>
      <c r="AD781" s="261"/>
      <c r="AE781" s="245"/>
      <c r="AF781" s="261" t="s">
        <v>3258</v>
      </c>
      <c r="AG781" s="261" t="s">
        <v>3258</v>
      </c>
      <c r="AH781" s="261" t="s">
        <v>3258</v>
      </c>
      <c r="AI781" s="249"/>
    </row>
    <row r="782" spans="1:35" ht="14.4" x14ac:dyDescent="0.3">
      <c r="A782" s="260">
        <v>523020</v>
      </c>
      <c r="B782" s="261" t="s">
        <v>1919</v>
      </c>
      <c r="C782" s="261" t="s">
        <v>62</v>
      </c>
      <c r="D782" s="261" t="s">
        <v>450</v>
      </c>
      <c r="E782" s="261" t="s">
        <v>116</v>
      </c>
      <c r="F782" s="262">
        <v>34782</v>
      </c>
      <c r="G782" s="261" t="s">
        <v>136</v>
      </c>
      <c r="H782" s="261" t="s">
        <v>677</v>
      </c>
      <c r="I782" s="257" t="s">
        <v>553</v>
      </c>
      <c r="J782" s="249" t="s">
        <v>724</v>
      </c>
      <c r="K782" s="261" t="s">
        <v>3258</v>
      </c>
      <c r="L782" s="265"/>
      <c r="M782" s="261"/>
      <c r="N782" s="249" t="s">
        <v>3258</v>
      </c>
      <c r="O782" s="259" t="s">
        <v>3258</v>
      </c>
      <c r="P782" s="256">
        <v>0</v>
      </c>
      <c r="Q782" s="261" t="s">
        <v>3258</v>
      </c>
      <c r="R782" s="261" t="s">
        <v>4453</v>
      </c>
      <c r="S782" s="261" t="s">
        <v>4144</v>
      </c>
      <c r="T782" s="261" t="s">
        <v>2762</v>
      </c>
      <c r="U782" s="261" t="s">
        <v>2259</v>
      </c>
      <c r="V782" s="261" t="s">
        <v>3258</v>
      </c>
      <c r="W782" s="261" t="s">
        <v>3258</v>
      </c>
      <c r="X782" s="261" t="s">
        <v>3258</v>
      </c>
      <c r="Y782" s="261" t="s">
        <v>3258</v>
      </c>
      <c r="Z782" s="261" t="s">
        <v>3258</v>
      </c>
      <c r="AA782" s="261" t="s">
        <v>3258</v>
      </c>
      <c r="AB782" s="261" t="s">
        <v>3258</v>
      </c>
      <c r="AC782" s="261" t="s">
        <v>3258</v>
      </c>
      <c r="AD782" s="261"/>
      <c r="AE782" s="246"/>
      <c r="AF782" s="261" t="s">
        <v>3258</v>
      </c>
      <c r="AG782" s="261" t="s">
        <v>3258</v>
      </c>
      <c r="AH782" s="261" t="s">
        <v>3258</v>
      </c>
      <c r="AI782" s="249"/>
    </row>
    <row r="783" spans="1:35" ht="14.4" x14ac:dyDescent="0.3">
      <c r="A783" s="260">
        <v>523031</v>
      </c>
      <c r="B783" s="261" t="s">
        <v>889</v>
      </c>
      <c r="C783" s="261" t="s">
        <v>286</v>
      </c>
      <c r="D783" s="261" t="s">
        <v>890</v>
      </c>
      <c r="E783" s="261" t="s">
        <v>116</v>
      </c>
      <c r="F783" s="262">
        <v>29099</v>
      </c>
      <c r="G783" s="261" t="s">
        <v>3090</v>
      </c>
      <c r="H783" s="261" t="s">
        <v>677</v>
      </c>
      <c r="I783" s="257" t="s">
        <v>553</v>
      </c>
      <c r="J783" s="249" t="s">
        <v>724</v>
      </c>
      <c r="K783" s="261" t="s">
        <v>3258</v>
      </c>
      <c r="L783" s="257" t="s">
        <v>2655</v>
      </c>
      <c r="M783" s="261"/>
      <c r="N783" s="249" t="s">
        <v>3258</v>
      </c>
      <c r="O783" s="259" t="s">
        <v>3258</v>
      </c>
      <c r="P783" s="256">
        <v>0</v>
      </c>
      <c r="Q783" s="261" t="s">
        <v>3258</v>
      </c>
      <c r="R783" s="261" t="s">
        <v>4454</v>
      </c>
      <c r="S783" s="261" t="s">
        <v>4293</v>
      </c>
      <c r="T783" s="261" t="s">
        <v>3091</v>
      </c>
      <c r="U783" s="261" t="s">
        <v>2259</v>
      </c>
      <c r="V783" s="261" t="s">
        <v>3258</v>
      </c>
      <c r="W783" s="261" t="s">
        <v>3258</v>
      </c>
      <c r="X783" s="261" t="s">
        <v>3258</v>
      </c>
      <c r="Y783" s="261" t="s">
        <v>3258</v>
      </c>
      <c r="Z783" s="261" t="s">
        <v>3258</v>
      </c>
      <c r="AA783" s="261" t="s">
        <v>3258</v>
      </c>
      <c r="AB783" s="261" t="s">
        <v>3258</v>
      </c>
      <c r="AC783" s="261" t="s">
        <v>3258</v>
      </c>
      <c r="AD783" s="261"/>
      <c r="AE783" s="246"/>
      <c r="AF783" s="261"/>
      <c r="AG783" s="261"/>
      <c r="AH783" s="261" t="s">
        <v>3258</v>
      </c>
      <c r="AI783" s="249"/>
    </row>
    <row r="784" spans="1:35" ht="14.4" x14ac:dyDescent="0.3">
      <c r="A784" s="255">
        <v>523033</v>
      </c>
      <c r="B784" s="256" t="s">
        <v>1055</v>
      </c>
      <c r="C784" s="256" t="s">
        <v>1056</v>
      </c>
      <c r="D784" s="256" t="s">
        <v>409</v>
      </c>
      <c r="E784" s="256" t="s">
        <v>116</v>
      </c>
      <c r="F784" s="256" t="s">
        <v>5100</v>
      </c>
      <c r="G784" s="256" t="s">
        <v>2333</v>
      </c>
      <c r="H784" s="256" t="s">
        <v>677</v>
      </c>
      <c r="I784" s="257" t="s">
        <v>553</v>
      </c>
      <c r="J784" s="256" t="s">
        <v>139</v>
      </c>
      <c r="K784" s="256" t="s">
        <v>5060</v>
      </c>
      <c r="L784" s="258" t="s">
        <v>152</v>
      </c>
      <c r="M784" s="249"/>
      <c r="N784" s="249" t="s">
        <v>3258</v>
      </c>
      <c r="O784" s="259" t="s">
        <v>3258</v>
      </c>
      <c r="P784" s="256">
        <v>0</v>
      </c>
      <c r="Q784" s="256" t="s">
        <v>3258</v>
      </c>
      <c r="R784" s="256" t="s">
        <v>3881</v>
      </c>
      <c r="S784" s="256" t="s">
        <v>3882</v>
      </c>
      <c r="T784" s="256" t="s">
        <v>3092</v>
      </c>
      <c r="U784" s="256" t="s">
        <v>2298</v>
      </c>
      <c r="V784" s="256" t="s">
        <v>3258</v>
      </c>
      <c r="W784" s="256" t="s">
        <v>3258</v>
      </c>
      <c r="X784" s="256" t="s">
        <v>3258</v>
      </c>
      <c r="Y784" s="256" t="s">
        <v>3258</v>
      </c>
      <c r="Z784" s="256" t="s">
        <v>3258</v>
      </c>
      <c r="AA784" s="256" t="s">
        <v>3258</v>
      </c>
      <c r="AB784" s="256" t="s">
        <v>3258</v>
      </c>
      <c r="AC784" s="256" t="s">
        <v>3258</v>
      </c>
      <c r="AD784" s="256"/>
      <c r="AE784" s="245"/>
      <c r="AF784" s="256" t="s">
        <v>3258</v>
      </c>
      <c r="AG784" s="256" t="s">
        <v>3258</v>
      </c>
      <c r="AH784" s="256" t="s">
        <v>2253</v>
      </c>
      <c r="AI784" s="249" t="s">
        <v>2253</v>
      </c>
    </row>
    <row r="785" spans="1:35" ht="14.4" x14ac:dyDescent="0.3">
      <c r="A785" s="260">
        <v>523041</v>
      </c>
      <c r="B785" s="261" t="s">
        <v>1920</v>
      </c>
      <c r="C785" s="261" t="s">
        <v>1423</v>
      </c>
      <c r="D785" s="261" t="s">
        <v>417</v>
      </c>
      <c r="E785" s="261" t="s">
        <v>116</v>
      </c>
      <c r="F785" s="262">
        <v>34683</v>
      </c>
      <c r="G785" s="261" t="s">
        <v>136</v>
      </c>
      <c r="H785" s="261" t="s">
        <v>679</v>
      </c>
      <c r="I785" s="257" t="s">
        <v>553</v>
      </c>
      <c r="J785" s="261" t="s">
        <v>139</v>
      </c>
      <c r="K785" s="260">
        <v>2013</v>
      </c>
      <c r="L785" s="257" t="s">
        <v>138</v>
      </c>
      <c r="M785" s="249"/>
      <c r="N785" s="249" t="s">
        <v>3258</v>
      </c>
      <c r="O785" s="259" t="s">
        <v>3258</v>
      </c>
      <c r="P785" s="256">
        <v>0</v>
      </c>
      <c r="Q785" s="261" t="s">
        <v>3258</v>
      </c>
      <c r="R785" s="261" t="s">
        <v>3883</v>
      </c>
      <c r="S785" s="261" t="s">
        <v>3546</v>
      </c>
      <c r="T785" s="261" t="s">
        <v>2464</v>
      </c>
      <c r="U785" s="261" t="s">
        <v>2259</v>
      </c>
      <c r="V785" s="261" t="s">
        <v>3258</v>
      </c>
      <c r="W785" s="261" t="s">
        <v>3258</v>
      </c>
      <c r="X785" s="261" t="s">
        <v>3258</v>
      </c>
      <c r="Y785" s="261" t="s">
        <v>3258</v>
      </c>
      <c r="Z785" s="261" t="s">
        <v>3258</v>
      </c>
      <c r="AA785" s="261" t="s">
        <v>3258</v>
      </c>
      <c r="AB785" s="261" t="s">
        <v>3258</v>
      </c>
      <c r="AC785" s="261" t="s">
        <v>3258</v>
      </c>
      <c r="AD785" s="261"/>
      <c r="AE785" s="245"/>
      <c r="AF785" s="261"/>
      <c r="AG785" s="261" t="s">
        <v>3258</v>
      </c>
      <c r="AH785" s="261" t="s">
        <v>3258</v>
      </c>
      <c r="AI785" s="249"/>
    </row>
    <row r="786" spans="1:35" ht="14.4" x14ac:dyDescent="0.3">
      <c r="A786" s="260">
        <v>523042</v>
      </c>
      <c r="B786" s="261" t="s">
        <v>1264</v>
      </c>
      <c r="C786" s="261" t="s">
        <v>307</v>
      </c>
      <c r="D786" s="261" t="s">
        <v>359</v>
      </c>
      <c r="E786" s="261" t="s">
        <v>116</v>
      </c>
      <c r="F786" s="262">
        <v>35604</v>
      </c>
      <c r="G786" s="261" t="s">
        <v>2455</v>
      </c>
      <c r="H786" s="261" t="s">
        <v>677</v>
      </c>
      <c r="I786" s="257" t="s">
        <v>553</v>
      </c>
      <c r="J786" s="261" t="s">
        <v>139</v>
      </c>
      <c r="K786" s="261"/>
      <c r="L786" s="258" t="s">
        <v>151</v>
      </c>
      <c r="M786" s="261"/>
      <c r="N786" s="249" t="s">
        <v>3258</v>
      </c>
      <c r="O786" s="259" t="s">
        <v>3258</v>
      </c>
      <c r="P786" s="256">
        <v>0</v>
      </c>
      <c r="Q786" s="261" t="s">
        <v>3258</v>
      </c>
      <c r="R786" s="261" t="s">
        <v>3884</v>
      </c>
      <c r="S786" s="261" t="s">
        <v>3552</v>
      </c>
      <c r="T786" s="261" t="s">
        <v>2271</v>
      </c>
      <c r="U786" s="261" t="s">
        <v>2259</v>
      </c>
      <c r="V786" s="261" t="s">
        <v>3258</v>
      </c>
      <c r="W786" s="261" t="s">
        <v>3258</v>
      </c>
      <c r="X786" s="261" t="s">
        <v>3258</v>
      </c>
      <c r="Y786" s="261" t="s">
        <v>3258</v>
      </c>
      <c r="Z786" s="261" t="s">
        <v>3258</v>
      </c>
      <c r="AA786" s="261" t="s">
        <v>3258</v>
      </c>
      <c r="AB786" s="261" t="s">
        <v>3258</v>
      </c>
      <c r="AC786" s="261" t="s">
        <v>3258</v>
      </c>
      <c r="AD786" s="261"/>
      <c r="AE786" s="246"/>
      <c r="AF786" s="261" t="s">
        <v>3258</v>
      </c>
      <c r="AG786" s="261" t="s">
        <v>3258</v>
      </c>
      <c r="AH786" s="261" t="s">
        <v>3258</v>
      </c>
      <c r="AI786" s="249"/>
    </row>
    <row r="787" spans="1:35" ht="14.4" x14ac:dyDescent="0.3">
      <c r="A787" s="260">
        <v>523054</v>
      </c>
      <c r="B787" s="261" t="s">
        <v>1921</v>
      </c>
      <c r="C787" s="261" t="s">
        <v>262</v>
      </c>
      <c r="D787" s="261" t="s">
        <v>414</v>
      </c>
      <c r="E787" s="261" t="s">
        <v>116</v>
      </c>
      <c r="F787" s="262">
        <v>35288</v>
      </c>
      <c r="G787" s="261" t="s">
        <v>136</v>
      </c>
      <c r="H787" s="261" t="s">
        <v>677</v>
      </c>
      <c r="I787" s="257" t="s">
        <v>553</v>
      </c>
      <c r="J787" s="261" t="s">
        <v>137</v>
      </c>
      <c r="K787" s="261" t="s">
        <v>3258</v>
      </c>
      <c r="L787" s="257"/>
      <c r="M787" s="261"/>
      <c r="N787" s="249" t="s">
        <v>3258</v>
      </c>
      <c r="O787" s="259" t="s">
        <v>3258</v>
      </c>
      <c r="P787" s="256">
        <v>0</v>
      </c>
      <c r="Q787" s="261" t="s">
        <v>3258</v>
      </c>
      <c r="R787" s="261" t="s">
        <v>2311</v>
      </c>
      <c r="S787" s="261" t="s">
        <v>4859</v>
      </c>
      <c r="T787" s="261" t="s">
        <v>2329</v>
      </c>
      <c r="U787" s="261" t="s">
        <v>2386</v>
      </c>
      <c r="V787" s="261" t="s">
        <v>3258</v>
      </c>
      <c r="W787" s="261" t="s">
        <v>3258</v>
      </c>
      <c r="X787" s="261" t="s">
        <v>3258</v>
      </c>
      <c r="Y787" s="261" t="s">
        <v>3258</v>
      </c>
      <c r="Z787" s="261" t="s">
        <v>3258</v>
      </c>
      <c r="AA787" s="261" t="s">
        <v>3258</v>
      </c>
      <c r="AB787" s="261" t="s">
        <v>3258</v>
      </c>
      <c r="AC787" s="261" t="s">
        <v>3258</v>
      </c>
      <c r="AD787" s="261"/>
      <c r="AE787" s="245"/>
      <c r="AF787" s="261" t="s">
        <v>3258</v>
      </c>
      <c r="AG787" s="261" t="s">
        <v>3258</v>
      </c>
      <c r="AH787" s="261" t="s">
        <v>3258</v>
      </c>
      <c r="AI787" s="249"/>
    </row>
    <row r="788" spans="1:35" ht="14.4" x14ac:dyDescent="0.3">
      <c r="A788" s="260">
        <v>523062</v>
      </c>
      <c r="B788" s="261" t="s">
        <v>1299</v>
      </c>
      <c r="C788" s="261" t="s">
        <v>1223</v>
      </c>
      <c r="D788" s="261" t="s">
        <v>872</v>
      </c>
      <c r="E788" s="261" t="s">
        <v>116</v>
      </c>
      <c r="F788" s="262">
        <v>35654</v>
      </c>
      <c r="G788" s="261" t="s">
        <v>136</v>
      </c>
      <c r="H788" s="261" t="s">
        <v>677</v>
      </c>
      <c r="I788" s="257" t="s">
        <v>553</v>
      </c>
      <c r="J788" s="261" t="s">
        <v>137</v>
      </c>
      <c r="K788" s="261"/>
      <c r="M788" s="261"/>
      <c r="N788" s="249" t="s">
        <v>3258</v>
      </c>
      <c r="O788" s="259" t="s">
        <v>3258</v>
      </c>
      <c r="P788" s="256">
        <v>0</v>
      </c>
      <c r="Q788" s="249"/>
      <c r="R788" s="249"/>
      <c r="S788" s="249"/>
      <c r="T788" s="249"/>
      <c r="U788" s="249"/>
      <c r="V788" s="249"/>
      <c r="W788" s="249"/>
      <c r="X788" s="249"/>
      <c r="Y788" s="249"/>
      <c r="Z788" s="249"/>
      <c r="AA788" s="249"/>
      <c r="AB788" s="249"/>
      <c r="AC788" s="249"/>
      <c r="AD788" s="249"/>
      <c r="AE788" s="245"/>
      <c r="AF788" s="249"/>
      <c r="AG788" s="249"/>
      <c r="AH788" s="249"/>
      <c r="AI788" s="249"/>
    </row>
    <row r="789" spans="1:35" ht="28.8" x14ac:dyDescent="0.3">
      <c r="A789" s="260">
        <v>523067</v>
      </c>
      <c r="B789" s="261" t="s">
        <v>2200</v>
      </c>
      <c r="C789" s="261" t="s">
        <v>347</v>
      </c>
      <c r="D789" s="261" t="s">
        <v>891</v>
      </c>
      <c r="E789" s="261" t="s">
        <v>116</v>
      </c>
      <c r="F789" s="262">
        <v>28584</v>
      </c>
      <c r="G789" s="261" t="s">
        <v>2380</v>
      </c>
      <c r="H789" s="261" t="s">
        <v>677</v>
      </c>
      <c r="I789" s="257" t="s">
        <v>553</v>
      </c>
      <c r="J789" s="261" t="s">
        <v>137</v>
      </c>
      <c r="K789" s="261"/>
      <c r="M789" s="261"/>
      <c r="N789" s="249" t="s">
        <v>3258</v>
      </c>
      <c r="O789" s="259" t="s">
        <v>3258</v>
      </c>
      <c r="P789" s="256">
        <v>0</v>
      </c>
      <c r="Q789" s="261" t="s">
        <v>3258</v>
      </c>
      <c r="R789" s="261" t="s">
        <v>4124</v>
      </c>
      <c r="S789" s="261" t="s">
        <v>4087</v>
      </c>
      <c r="T789" s="261" t="s">
        <v>2658</v>
      </c>
      <c r="U789" s="261" t="s">
        <v>2259</v>
      </c>
      <c r="V789" s="261" t="s">
        <v>3258</v>
      </c>
      <c r="W789" s="261" t="s">
        <v>3258</v>
      </c>
      <c r="X789" s="261" t="s">
        <v>3258</v>
      </c>
      <c r="Y789" s="261" t="s">
        <v>3258</v>
      </c>
      <c r="Z789" s="261" t="s">
        <v>3258</v>
      </c>
      <c r="AA789" s="261" t="s">
        <v>3258</v>
      </c>
      <c r="AB789" s="261" t="s">
        <v>3258</v>
      </c>
      <c r="AC789" s="261" t="s">
        <v>3258</v>
      </c>
      <c r="AD789" s="261"/>
      <c r="AE789" s="245"/>
      <c r="AF789" s="261" t="s">
        <v>3258</v>
      </c>
      <c r="AG789" s="261" t="s">
        <v>3258</v>
      </c>
      <c r="AH789" s="261" t="s">
        <v>3258</v>
      </c>
      <c r="AI789" s="249"/>
    </row>
    <row r="790" spans="1:35" ht="14.4" x14ac:dyDescent="0.3">
      <c r="A790" s="255">
        <v>523074</v>
      </c>
      <c r="B790" s="256" t="s">
        <v>2201</v>
      </c>
      <c r="C790" s="256" t="s">
        <v>296</v>
      </c>
      <c r="D790" s="256" t="s">
        <v>534</v>
      </c>
      <c r="E790" s="256" t="s">
        <v>116</v>
      </c>
      <c r="F790" s="256" t="s">
        <v>5111</v>
      </c>
      <c r="G790" s="256" t="s">
        <v>136</v>
      </c>
      <c r="H790" s="256" t="s">
        <v>679</v>
      </c>
      <c r="I790" s="257" t="s">
        <v>553</v>
      </c>
      <c r="J790" s="256" t="s">
        <v>139</v>
      </c>
      <c r="K790" s="256" t="s">
        <v>5107</v>
      </c>
      <c r="L790" s="256" t="s">
        <v>702</v>
      </c>
      <c r="M790" s="249"/>
      <c r="N790" s="249" t="s">
        <v>3258</v>
      </c>
      <c r="O790" s="259" t="s">
        <v>3258</v>
      </c>
      <c r="P790" s="256">
        <v>0</v>
      </c>
      <c r="Q790" s="256" t="s">
        <v>3258</v>
      </c>
      <c r="R790" s="256" t="s">
        <v>3455</v>
      </c>
      <c r="S790" s="256" t="s">
        <v>3456</v>
      </c>
      <c r="T790" s="256" t="s">
        <v>2659</v>
      </c>
      <c r="U790" s="256" t="s">
        <v>2295</v>
      </c>
      <c r="V790" s="256" t="s">
        <v>3258</v>
      </c>
      <c r="W790" s="256" t="s">
        <v>3258</v>
      </c>
      <c r="X790" s="256" t="s">
        <v>3258</v>
      </c>
      <c r="Y790" s="256" t="s">
        <v>3258</v>
      </c>
      <c r="Z790" s="256" t="s">
        <v>3258</v>
      </c>
      <c r="AA790" s="256" t="s">
        <v>3258</v>
      </c>
      <c r="AB790" s="256" t="s">
        <v>3258</v>
      </c>
      <c r="AC790" s="256" t="s">
        <v>3258</v>
      </c>
      <c r="AD790" s="256"/>
      <c r="AE790" s="245"/>
      <c r="AF790" s="256" t="s">
        <v>3258</v>
      </c>
      <c r="AG790" s="256" t="s">
        <v>3258</v>
      </c>
      <c r="AH790" s="256" t="s">
        <v>2253</v>
      </c>
      <c r="AI790" s="249" t="s">
        <v>2253</v>
      </c>
    </row>
    <row r="791" spans="1:35" ht="14.4" x14ac:dyDescent="0.3">
      <c r="A791" s="260">
        <v>523079</v>
      </c>
      <c r="B791" s="261" t="s">
        <v>2202</v>
      </c>
      <c r="C791" s="261" t="s">
        <v>363</v>
      </c>
      <c r="D791" s="261" t="s">
        <v>415</v>
      </c>
      <c r="E791" s="261" t="s">
        <v>116</v>
      </c>
      <c r="F791" s="262">
        <v>31017</v>
      </c>
      <c r="G791" s="261" t="s">
        <v>2660</v>
      </c>
      <c r="H791" s="261" t="s">
        <v>677</v>
      </c>
      <c r="I791" s="257" t="s">
        <v>553</v>
      </c>
      <c r="J791" s="261" t="s">
        <v>139</v>
      </c>
      <c r="K791" s="260">
        <v>2008</v>
      </c>
      <c r="M791" s="261"/>
      <c r="N791" s="249" t="s">
        <v>3258</v>
      </c>
      <c r="O791" s="259" t="s">
        <v>3258</v>
      </c>
      <c r="P791" s="256">
        <v>0</v>
      </c>
      <c r="Q791" s="261" t="s">
        <v>3258</v>
      </c>
      <c r="R791" s="261" t="s">
        <v>3457</v>
      </c>
      <c r="S791" s="261" t="s">
        <v>3458</v>
      </c>
      <c r="T791" s="261" t="s">
        <v>2454</v>
      </c>
      <c r="U791" s="261" t="s">
        <v>2259</v>
      </c>
      <c r="V791" s="261" t="s">
        <v>3258</v>
      </c>
      <c r="W791" s="261" t="s">
        <v>3258</v>
      </c>
      <c r="X791" s="261" t="s">
        <v>3258</v>
      </c>
      <c r="Y791" s="261" t="s">
        <v>3258</v>
      </c>
      <c r="Z791" s="261" t="s">
        <v>3258</v>
      </c>
      <c r="AA791" s="261" t="s">
        <v>3258</v>
      </c>
      <c r="AB791" s="261" t="s">
        <v>3258</v>
      </c>
      <c r="AC791" s="261" t="s">
        <v>3258</v>
      </c>
      <c r="AD791" s="261"/>
      <c r="AE791" s="245"/>
      <c r="AF791" s="261" t="s">
        <v>3258</v>
      </c>
      <c r="AG791" s="261" t="s">
        <v>3258</v>
      </c>
      <c r="AH791" s="261" t="s">
        <v>3258</v>
      </c>
      <c r="AI791" s="249"/>
    </row>
    <row r="792" spans="1:35" ht="14.4" x14ac:dyDescent="0.3">
      <c r="A792" s="260">
        <v>523081</v>
      </c>
      <c r="B792" s="261" t="s">
        <v>1300</v>
      </c>
      <c r="C792" s="261" t="s">
        <v>760</v>
      </c>
      <c r="D792" s="261" t="s">
        <v>422</v>
      </c>
      <c r="E792" s="261" t="s">
        <v>116</v>
      </c>
      <c r="F792" s="262">
        <v>33842</v>
      </c>
      <c r="G792" s="261" t="s">
        <v>136</v>
      </c>
      <c r="H792" s="261" t="s">
        <v>679</v>
      </c>
      <c r="I792" s="257" t="s">
        <v>553</v>
      </c>
      <c r="J792" s="261" t="s">
        <v>139</v>
      </c>
      <c r="K792" s="260">
        <v>2010</v>
      </c>
      <c r="L792" s="257" t="s">
        <v>138</v>
      </c>
      <c r="M792" s="249"/>
      <c r="N792" s="249" t="s">
        <v>3258</v>
      </c>
      <c r="O792" s="259" t="s">
        <v>3258</v>
      </c>
      <c r="P792" s="256">
        <v>0</v>
      </c>
      <c r="Q792" s="261" t="s">
        <v>3258</v>
      </c>
      <c r="R792" s="261" t="s">
        <v>3885</v>
      </c>
      <c r="S792" s="261" t="s">
        <v>3886</v>
      </c>
      <c r="T792" s="261" t="s">
        <v>2348</v>
      </c>
      <c r="U792" s="261" t="s">
        <v>2259</v>
      </c>
      <c r="V792" s="261" t="s">
        <v>3258</v>
      </c>
      <c r="W792" s="261" t="s">
        <v>3258</v>
      </c>
      <c r="X792" s="261" t="s">
        <v>3258</v>
      </c>
      <c r="Y792" s="261" t="s">
        <v>3258</v>
      </c>
      <c r="Z792" s="261" t="s">
        <v>3258</v>
      </c>
      <c r="AA792" s="261" t="s">
        <v>3258</v>
      </c>
      <c r="AB792" s="261" t="s">
        <v>3258</v>
      </c>
      <c r="AC792" s="261" t="s">
        <v>3258</v>
      </c>
      <c r="AD792" s="261"/>
      <c r="AE792" s="245"/>
      <c r="AF792" s="261" t="s">
        <v>3258</v>
      </c>
      <c r="AG792" s="261" t="s">
        <v>3258</v>
      </c>
      <c r="AH792" s="261" t="s">
        <v>3258</v>
      </c>
      <c r="AI792" s="249"/>
    </row>
    <row r="793" spans="1:35" ht="14.4" x14ac:dyDescent="0.3">
      <c r="A793" s="260">
        <v>523093</v>
      </c>
      <c r="B793" s="261" t="s">
        <v>1922</v>
      </c>
      <c r="C793" s="261" t="s">
        <v>238</v>
      </c>
      <c r="D793" s="261" t="s">
        <v>350</v>
      </c>
      <c r="E793" s="261" t="s">
        <v>116</v>
      </c>
      <c r="F793" s="262">
        <v>33839</v>
      </c>
      <c r="G793" s="261" t="s">
        <v>152</v>
      </c>
      <c r="H793" s="261" t="s">
        <v>677</v>
      </c>
      <c r="I793" s="257" t="s">
        <v>553</v>
      </c>
      <c r="J793" s="261" t="s">
        <v>139</v>
      </c>
      <c r="K793" s="249"/>
      <c r="L793" s="257" t="s">
        <v>150</v>
      </c>
      <c r="M793" s="261"/>
      <c r="N793" s="249" t="s">
        <v>3258</v>
      </c>
      <c r="O793" s="259" t="s">
        <v>3258</v>
      </c>
      <c r="P793" s="256">
        <v>0</v>
      </c>
      <c r="Q793" s="261" t="s">
        <v>3258</v>
      </c>
      <c r="R793" s="261" t="s">
        <v>4860</v>
      </c>
      <c r="S793" s="261" t="s">
        <v>4625</v>
      </c>
      <c r="T793" s="261" t="s">
        <v>2620</v>
      </c>
      <c r="U793" s="261" t="s">
        <v>2313</v>
      </c>
      <c r="V793" s="261" t="s">
        <v>3258</v>
      </c>
      <c r="W793" s="261" t="s">
        <v>3258</v>
      </c>
      <c r="X793" s="261" t="s">
        <v>3258</v>
      </c>
      <c r="Y793" s="261" t="s">
        <v>3258</v>
      </c>
      <c r="Z793" s="261" t="s">
        <v>3258</v>
      </c>
      <c r="AA793" s="261" t="s">
        <v>3258</v>
      </c>
      <c r="AB793" s="261" t="s">
        <v>3258</v>
      </c>
      <c r="AC793" s="261" t="s">
        <v>3258</v>
      </c>
      <c r="AD793" s="261"/>
      <c r="AE793" s="245"/>
      <c r="AF793" s="261" t="s">
        <v>3258</v>
      </c>
      <c r="AG793" s="261" t="s">
        <v>3258</v>
      </c>
      <c r="AH793" s="261" t="s">
        <v>3258</v>
      </c>
      <c r="AI793" s="249"/>
    </row>
    <row r="794" spans="1:35" ht="14.4" x14ac:dyDescent="0.3">
      <c r="A794" s="260">
        <v>523101</v>
      </c>
      <c r="B794" s="261" t="s">
        <v>1301</v>
      </c>
      <c r="C794" s="261" t="s">
        <v>277</v>
      </c>
      <c r="D794" s="261" t="s">
        <v>1116</v>
      </c>
      <c r="E794" s="261" t="s">
        <v>116</v>
      </c>
      <c r="F794" s="262">
        <v>35065</v>
      </c>
      <c r="G794" s="261" t="s">
        <v>3094</v>
      </c>
      <c r="H794" s="261" t="s">
        <v>677</v>
      </c>
      <c r="I794" s="257" t="s">
        <v>553</v>
      </c>
      <c r="J794" s="261" t="s">
        <v>137</v>
      </c>
      <c r="K794" s="260">
        <v>2013</v>
      </c>
      <c r="L794" s="264"/>
      <c r="M794" s="261"/>
      <c r="N794" s="249" t="s">
        <v>3258</v>
      </c>
      <c r="O794" s="259" t="s">
        <v>3258</v>
      </c>
      <c r="P794" s="256">
        <v>0</v>
      </c>
      <c r="Q794" s="261" t="s">
        <v>3258</v>
      </c>
      <c r="R794" s="261" t="s">
        <v>4217</v>
      </c>
      <c r="S794" s="261" t="s">
        <v>4218</v>
      </c>
      <c r="T794" s="261" t="s">
        <v>3095</v>
      </c>
      <c r="U794" s="261" t="s">
        <v>2306</v>
      </c>
      <c r="V794" s="261" t="s">
        <v>3258</v>
      </c>
      <c r="W794" s="261" t="s">
        <v>3258</v>
      </c>
      <c r="X794" s="261" t="s">
        <v>3258</v>
      </c>
      <c r="Y794" s="261" t="s">
        <v>3258</v>
      </c>
      <c r="Z794" s="261" t="s">
        <v>3258</v>
      </c>
      <c r="AA794" s="261" t="s">
        <v>3258</v>
      </c>
      <c r="AB794" s="261" t="s">
        <v>3258</v>
      </c>
      <c r="AC794" s="261" t="s">
        <v>3258</v>
      </c>
      <c r="AD794" s="261"/>
      <c r="AE794" s="246"/>
      <c r="AF794" s="261" t="s">
        <v>3258</v>
      </c>
      <c r="AG794" s="261" t="s">
        <v>3258</v>
      </c>
      <c r="AH794" s="261" t="s">
        <v>3258</v>
      </c>
      <c r="AI794" s="249"/>
    </row>
    <row r="795" spans="1:35" ht="28.8" x14ac:dyDescent="0.3">
      <c r="A795" s="260">
        <v>523107</v>
      </c>
      <c r="B795" s="261" t="s">
        <v>1923</v>
      </c>
      <c r="C795" s="261" t="s">
        <v>282</v>
      </c>
      <c r="D795" s="261" t="s">
        <v>547</v>
      </c>
      <c r="E795" s="261" t="s">
        <v>116</v>
      </c>
      <c r="F795" s="262">
        <v>35961</v>
      </c>
      <c r="G795" s="261" t="s">
        <v>4861</v>
      </c>
      <c r="H795" s="261" t="s">
        <v>677</v>
      </c>
      <c r="I795" s="257" t="s">
        <v>553</v>
      </c>
      <c r="J795" s="261" t="s">
        <v>137</v>
      </c>
      <c r="K795" s="260">
        <v>2017</v>
      </c>
      <c r="L795" s="264"/>
      <c r="M795" s="261"/>
      <c r="N795" s="249" t="s">
        <v>3258</v>
      </c>
      <c r="O795" s="259" t="s">
        <v>3258</v>
      </c>
      <c r="P795" s="256">
        <v>0</v>
      </c>
      <c r="Q795" s="261" t="s">
        <v>3258</v>
      </c>
      <c r="R795" s="261" t="s">
        <v>4219</v>
      </c>
      <c r="S795" s="261" t="s">
        <v>3785</v>
      </c>
      <c r="T795" s="261" t="s">
        <v>3064</v>
      </c>
      <c r="U795" s="261" t="s">
        <v>2496</v>
      </c>
      <c r="V795" s="261" t="s">
        <v>3258</v>
      </c>
      <c r="W795" s="261" t="s">
        <v>3258</v>
      </c>
      <c r="X795" s="261" t="s">
        <v>3258</v>
      </c>
      <c r="Y795" s="261" t="s">
        <v>3258</v>
      </c>
      <c r="Z795" s="261" t="s">
        <v>3258</v>
      </c>
      <c r="AA795" s="261" t="s">
        <v>3258</v>
      </c>
      <c r="AB795" s="261" t="s">
        <v>3258</v>
      </c>
      <c r="AC795" s="261" t="s">
        <v>3258</v>
      </c>
      <c r="AD795" s="261"/>
      <c r="AE795" s="245"/>
      <c r="AF795" s="261" t="s">
        <v>3258</v>
      </c>
      <c r="AG795" s="261" t="s">
        <v>3258</v>
      </c>
      <c r="AH795" s="261" t="s">
        <v>3258</v>
      </c>
      <c r="AI795" s="249"/>
    </row>
    <row r="796" spans="1:35" ht="14.4" x14ac:dyDescent="0.3">
      <c r="A796" s="260">
        <v>523108</v>
      </c>
      <c r="B796" s="261" t="s">
        <v>1302</v>
      </c>
      <c r="C796" s="261" t="s">
        <v>1303</v>
      </c>
      <c r="D796" s="261" t="s">
        <v>1304</v>
      </c>
      <c r="E796" s="261" t="s">
        <v>116</v>
      </c>
      <c r="F796" s="262">
        <v>35316</v>
      </c>
      <c r="G796" s="261" t="s">
        <v>2366</v>
      </c>
      <c r="H796" s="261" t="s">
        <v>677</v>
      </c>
      <c r="I796" s="257" t="s">
        <v>553</v>
      </c>
      <c r="J796" s="261" t="s">
        <v>139</v>
      </c>
      <c r="K796" s="260">
        <v>0</v>
      </c>
      <c r="M796" s="261"/>
      <c r="N796" s="249" t="s">
        <v>3258</v>
      </c>
      <c r="O796" s="259" t="s">
        <v>3258</v>
      </c>
      <c r="P796" s="256">
        <v>0</v>
      </c>
      <c r="Q796" s="261" t="s">
        <v>3258</v>
      </c>
      <c r="R796" s="261" t="s">
        <v>3887</v>
      </c>
      <c r="S796" s="261" t="s">
        <v>3294</v>
      </c>
      <c r="T796" s="261" t="s">
        <v>3096</v>
      </c>
      <c r="U796" s="261" t="s">
        <v>3097</v>
      </c>
      <c r="V796" s="261" t="s">
        <v>3258</v>
      </c>
      <c r="W796" s="261" t="s">
        <v>3258</v>
      </c>
      <c r="X796" s="261" t="s">
        <v>3258</v>
      </c>
      <c r="Y796" s="261" t="s">
        <v>3258</v>
      </c>
      <c r="Z796" s="261" t="s">
        <v>3258</v>
      </c>
      <c r="AA796" s="261" t="s">
        <v>3258</v>
      </c>
      <c r="AB796" s="261" t="s">
        <v>3258</v>
      </c>
      <c r="AC796" s="261" t="s">
        <v>3258</v>
      </c>
      <c r="AD796" s="261"/>
      <c r="AE796" s="245"/>
      <c r="AF796" s="261" t="s">
        <v>3258</v>
      </c>
      <c r="AG796" s="261" t="s">
        <v>3258</v>
      </c>
      <c r="AH796" s="261" t="s">
        <v>3258</v>
      </c>
      <c r="AI796" s="249"/>
    </row>
    <row r="797" spans="1:35" ht="14.4" x14ac:dyDescent="0.3">
      <c r="A797" s="260">
        <v>523112</v>
      </c>
      <c r="B797" s="261" t="s">
        <v>5525</v>
      </c>
      <c r="C797" s="261" t="s">
        <v>5526</v>
      </c>
      <c r="D797" s="261" t="s">
        <v>755</v>
      </c>
      <c r="E797" s="261" t="s">
        <v>116</v>
      </c>
      <c r="F797" s="262">
        <v>34870</v>
      </c>
      <c r="G797" s="261" t="s">
        <v>2366</v>
      </c>
      <c r="H797" s="261" t="s">
        <v>677</v>
      </c>
      <c r="I797" s="257" t="s">
        <v>554</v>
      </c>
      <c r="J797" s="261" t="s">
        <v>139</v>
      </c>
      <c r="K797" s="260">
        <v>2014</v>
      </c>
      <c r="M797" s="261"/>
      <c r="N797" s="249" t="s">
        <v>3258</v>
      </c>
      <c r="O797" s="259" t="s">
        <v>3258</v>
      </c>
      <c r="P797" s="256">
        <v>0</v>
      </c>
      <c r="Q797" s="261" t="s">
        <v>3258</v>
      </c>
      <c r="R797" s="261" t="s">
        <v>5527</v>
      </c>
      <c r="S797" s="261" t="s">
        <v>5528</v>
      </c>
      <c r="T797" s="261" t="s">
        <v>5529</v>
      </c>
      <c r="U797" s="261" t="s">
        <v>5530</v>
      </c>
      <c r="V797" s="261" t="s">
        <v>3258</v>
      </c>
      <c r="W797" s="261" t="s">
        <v>3258</v>
      </c>
      <c r="X797" s="261" t="s">
        <v>3258</v>
      </c>
      <c r="Y797" s="261" t="s">
        <v>3258</v>
      </c>
      <c r="Z797" s="261" t="s">
        <v>3258</v>
      </c>
      <c r="AA797" s="261" t="s">
        <v>3258</v>
      </c>
      <c r="AB797" s="261" t="s">
        <v>3258</v>
      </c>
      <c r="AC797" s="261" t="s">
        <v>3258</v>
      </c>
      <c r="AD797" s="261"/>
      <c r="AE797" s="246"/>
      <c r="AF797" s="261" t="s">
        <v>3258</v>
      </c>
      <c r="AG797" s="261" t="s">
        <v>3258</v>
      </c>
      <c r="AH797" s="261" t="s">
        <v>3258</v>
      </c>
      <c r="AI797" s="249"/>
    </row>
    <row r="798" spans="1:35" ht="14.4" x14ac:dyDescent="0.3">
      <c r="A798" s="260">
        <v>523113</v>
      </c>
      <c r="B798" s="261" t="s">
        <v>2203</v>
      </c>
      <c r="C798" s="261" t="s">
        <v>2204</v>
      </c>
      <c r="D798" s="261" t="s">
        <v>2205</v>
      </c>
      <c r="E798" s="261" t="s">
        <v>116</v>
      </c>
      <c r="F798" s="262">
        <v>34066</v>
      </c>
      <c r="G798" s="261" t="s">
        <v>2510</v>
      </c>
      <c r="H798" s="261" t="s">
        <v>677</v>
      </c>
      <c r="I798" s="257" t="s">
        <v>553</v>
      </c>
      <c r="J798" s="261" t="s">
        <v>139</v>
      </c>
      <c r="K798" s="260">
        <v>2014</v>
      </c>
      <c r="M798" s="261"/>
      <c r="N798" s="249" t="s">
        <v>3258</v>
      </c>
      <c r="O798" s="259" t="s">
        <v>3258</v>
      </c>
      <c r="P798" s="256">
        <v>0</v>
      </c>
      <c r="Q798" s="261" t="s">
        <v>3258</v>
      </c>
      <c r="R798" s="261" t="s">
        <v>3459</v>
      </c>
      <c r="S798" s="261" t="s">
        <v>3460</v>
      </c>
      <c r="T798" s="261" t="s">
        <v>2661</v>
      </c>
      <c r="U798" s="261" t="s">
        <v>2662</v>
      </c>
      <c r="V798" s="261" t="s">
        <v>3258</v>
      </c>
      <c r="W798" s="261" t="s">
        <v>3258</v>
      </c>
      <c r="X798" s="261" t="s">
        <v>3258</v>
      </c>
      <c r="Y798" s="261" t="s">
        <v>3258</v>
      </c>
      <c r="Z798" s="261" t="s">
        <v>3258</v>
      </c>
      <c r="AA798" s="261" t="s">
        <v>3258</v>
      </c>
      <c r="AB798" s="261" t="s">
        <v>3258</v>
      </c>
      <c r="AC798" s="261" t="s">
        <v>3258</v>
      </c>
      <c r="AD798" s="261"/>
      <c r="AE798" s="245"/>
      <c r="AF798" s="261" t="s">
        <v>3258</v>
      </c>
      <c r="AG798" s="261" t="s">
        <v>3258</v>
      </c>
      <c r="AH798" s="261" t="s">
        <v>3258</v>
      </c>
      <c r="AI798" s="249" t="s">
        <v>2253</v>
      </c>
    </row>
    <row r="799" spans="1:35" ht="14.4" x14ac:dyDescent="0.3">
      <c r="A799" s="260">
        <v>523115</v>
      </c>
      <c r="B799" s="261" t="s">
        <v>1924</v>
      </c>
      <c r="C799" s="261" t="s">
        <v>94</v>
      </c>
      <c r="D799" s="261" t="s">
        <v>510</v>
      </c>
      <c r="E799" s="261" t="s">
        <v>116</v>
      </c>
      <c r="F799" s="262">
        <v>31778</v>
      </c>
      <c r="G799" s="261" t="s">
        <v>136</v>
      </c>
      <c r="H799" s="261" t="s">
        <v>677</v>
      </c>
      <c r="I799" s="257" t="s">
        <v>553</v>
      </c>
      <c r="J799" s="261" t="s">
        <v>137</v>
      </c>
      <c r="K799" s="261"/>
      <c r="M799" s="261"/>
      <c r="N799" s="249" t="s">
        <v>3258</v>
      </c>
      <c r="O799" s="259" t="s">
        <v>3258</v>
      </c>
      <c r="P799" s="256">
        <v>0</v>
      </c>
      <c r="Q799" s="261" t="s">
        <v>3258</v>
      </c>
      <c r="R799" s="261" t="s">
        <v>4220</v>
      </c>
      <c r="S799" s="261" t="s">
        <v>3387</v>
      </c>
      <c r="T799" s="261" t="s">
        <v>2989</v>
      </c>
      <c r="U799" s="261" t="s">
        <v>2259</v>
      </c>
      <c r="V799" s="261" t="s">
        <v>3258</v>
      </c>
      <c r="W799" s="261" t="s">
        <v>3258</v>
      </c>
      <c r="X799" s="261" t="s">
        <v>3258</v>
      </c>
      <c r="Y799" s="261" t="s">
        <v>3258</v>
      </c>
      <c r="Z799" s="261" t="s">
        <v>3258</v>
      </c>
      <c r="AA799" s="261" t="s">
        <v>3258</v>
      </c>
      <c r="AB799" s="261" t="s">
        <v>3258</v>
      </c>
      <c r="AC799" s="261" t="s">
        <v>3258</v>
      </c>
      <c r="AD799" s="261"/>
      <c r="AE799" s="245"/>
      <c r="AF799" s="261" t="s">
        <v>3258</v>
      </c>
      <c r="AG799" s="261" t="s">
        <v>3258</v>
      </c>
      <c r="AH799" s="261" t="s">
        <v>3258</v>
      </c>
      <c r="AI799" s="249"/>
    </row>
    <row r="800" spans="1:35" ht="14.4" x14ac:dyDescent="0.3">
      <c r="A800" s="260">
        <v>523123</v>
      </c>
      <c r="B800" s="261" t="s">
        <v>5531</v>
      </c>
      <c r="C800" s="261" t="s">
        <v>87</v>
      </c>
      <c r="D800" s="261" t="s">
        <v>446</v>
      </c>
      <c r="E800" s="261" t="s">
        <v>116</v>
      </c>
      <c r="F800" s="262">
        <v>34755</v>
      </c>
      <c r="G800" s="261" t="s">
        <v>3098</v>
      </c>
      <c r="H800" s="261" t="s">
        <v>677</v>
      </c>
      <c r="I800" s="257" t="s">
        <v>554</v>
      </c>
      <c r="J800" s="261" t="s">
        <v>137</v>
      </c>
      <c r="K800" s="261"/>
      <c r="M800" s="261"/>
      <c r="N800" s="249" t="s">
        <v>3258</v>
      </c>
      <c r="O800" s="259" t="s">
        <v>3258</v>
      </c>
      <c r="P800" s="256">
        <v>0</v>
      </c>
      <c r="Q800" s="261" t="s">
        <v>3258</v>
      </c>
      <c r="R800" s="261" t="s">
        <v>5532</v>
      </c>
      <c r="S800" s="261" t="s">
        <v>3335</v>
      </c>
      <c r="T800" s="261" t="s">
        <v>5533</v>
      </c>
      <c r="U800" s="261" t="s">
        <v>5534</v>
      </c>
      <c r="V800" s="261" t="s">
        <v>3258</v>
      </c>
      <c r="W800" s="261" t="s">
        <v>3258</v>
      </c>
      <c r="X800" s="261" t="s">
        <v>3258</v>
      </c>
      <c r="Y800" s="261" t="s">
        <v>3258</v>
      </c>
      <c r="Z800" s="261" t="s">
        <v>3258</v>
      </c>
      <c r="AA800" s="261" t="s">
        <v>3258</v>
      </c>
      <c r="AB800" s="261" t="s">
        <v>3258</v>
      </c>
      <c r="AC800" s="261" t="s">
        <v>3258</v>
      </c>
      <c r="AD800" s="261"/>
      <c r="AE800" s="245"/>
      <c r="AF800" s="261" t="s">
        <v>3258</v>
      </c>
      <c r="AG800" s="261" t="s">
        <v>3258</v>
      </c>
      <c r="AH800" s="261" t="s">
        <v>3258</v>
      </c>
      <c r="AI800" s="249"/>
    </row>
    <row r="801" spans="1:35" ht="28.8" x14ac:dyDescent="0.3">
      <c r="A801" s="260">
        <v>523124</v>
      </c>
      <c r="B801" s="261" t="s">
        <v>2206</v>
      </c>
      <c r="C801" s="261" t="s">
        <v>66</v>
      </c>
      <c r="D801" s="261" t="s">
        <v>2207</v>
      </c>
      <c r="E801" s="261" t="s">
        <v>116</v>
      </c>
      <c r="F801" s="262">
        <v>35211</v>
      </c>
      <c r="G801" s="261" t="s">
        <v>2325</v>
      </c>
      <c r="H801" s="261" t="s">
        <v>677</v>
      </c>
      <c r="I801" s="257" t="s">
        <v>553</v>
      </c>
      <c r="J801" s="261" t="s">
        <v>137</v>
      </c>
      <c r="K801" s="261"/>
      <c r="M801" s="261"/>
      <c r="N801" s="249" t="s">
        <v>3258</v>
      </c>
      <c r="O801" s="259" t="s">
        <v>3258</v>
      </c>
      <c r="P801" s="256">
        <v>0</v>
      </c>
      <c r="Q801" s="261" t="s">
        <v>3258</v>
      </c>
      <c r="R801" s="261" t="s">
        <v>4125</v>
      </c>
      <c r="S801" s="261" t="s">
        <v>3393</v>
      </c>
      <c r="T801" s="261" t="s">
        <v>2663</v>
      </c>
      <c r="U801" s="261" t="s">
        <v>2448</v>
      </c>
      <c r="V801" s="261" t="s">
        <v>3258</v>
      </c>
      <c r="W801" s="261" t="s">
        <v>3258</v>
      </c>
      <c r="X801" s="261" t="s">
        <v>3258</v>
      </c>
      <c r="Y801" s="261" t="s">
        <v>3258</v>
      </c>
      <c r="Z801" s="261" t="s">
        <v>3258</v>
      </c>
      <c r="AA801" s="261" t="s">
        <v>3258</v>
      </c>
      <c r="AB801" s="261" t="s">
        <v>3258</v>
      </c>
      <c r="AC801" s="261" t="s">
        <v>3258</v>
      </c>
      <c r="AD801" s="261"/>
      <c r="AE801" s="245"/>
      <c r="AF801" s="261" t="s">
        <v>3258</v>
      </c>
      <c r="AG801" s="261" t="s">
        <v>3258</v>
      </c>
      <c r="AH801" s="261" t="s">
        <v>3258</v>
      </c>
      <c r="AI801" s="249"/>
    </row>
    <row r="802" spans="1:35" ht="14.4" x14ac:dyDescent="0.3">
      <c r="A802" s="260">
        <v>523133</v>
      </c>
      <c r="B802" s="261" t="s">
        <v>1305</v>
      </c>
      <c r="C802" s="261" t="s">
        <v>1306</v>
      </c>
      <c r="D802" s="261" t="s">
        <v>443</v>
      </c>
      <c r="E802" s="261" t="s">
        <v>116</v>
      </c>
      <c r="F802" s="262">
        <v>36170</v>
      </c>
      <c r="G802" s="261" t="s">
        <v>3099</v>
      </c>
      <c r="H802" s="261" t="s">
        <v>677</v>
      </c>
      <c r="I802" s="257" t="s">
        <v>553</v>
      </c>
      <c r="J802" s="261" t="s">
        <v>139</v>
      </c>
      <c r="K802" s="261"/>
      <c r="M802" s="261"/>
      <c r="N802" s="249" t="s">
        <v>3258</v>
      </c>
      <c r="O802" s="259" t="s">
        <v>3258</v>
      </c>
      <c r="P802" s="256">
        <v>0</v>
      </c>
      <c r="Q802" s="261" t="s">
        <v>3258</v>
      </c>
      <c r="R802" s="261" t="s">
        <v>3888</v>
      </c>
      <c r="S802" s="261" t="s">
        <v>3889</v>
      </c>
      <c r="T802" s="261" t="s">
        <v>2336</v>
      </c>
      <c r="U802" s="261" t="s">
        <v>2298</v>
      </c>
      <c r="V802" s="261" t="s">
        <v>3258</v>
      </c>
      <c r="W802" s="261" t="s">
        <v>3258</v>
      </c>
      <c r="X802" s="261" t="s">
        <v>3258</v>
      </c>
      <c r="Y802" s="261" t="s">
        <v>3258</v>
      </c>
      <c r="Z802" s="261" t="s">
        <v>3258</v>
      </c>
      <c r="AA802" s="261" t="s">
        <v>3258</v>
      </c>
      <c r="AB802" s="261" t="s">
        <v>3258</v>
      </c>
      <c r="AC802" s="261" t="s">
        <v>3258</v>
      </c>
      <c r="AD802" s="261"/>
      <c r="AE802" s="245"/>
      <c r="AF802" s="261" t="s">
        <v>3258</v>
      </c>
      <c r="AG802" s="261" t="s">
        <v>3258</v>
      </c>
      <c r="AH802" s="261" t="s">
        <v>3258</v>
      </c>
      <c r="AI802" s="249"/>
    </row>
    <row r="803" spans="1:35" ht="28.8" x14ac:dyDescent="0.3">
      <c r="A803" s="260">
        <v>523138</v>
      </c>
      <c r="B803" s="261" t="s">
        <v>5535</v>
      </c>
      <c r="C803" s="261" t="s">
        <v>5536</v>
      </c>
      <c r="D803" s="261" t="s">
        <v>448</v>
      </c>
      <c r="E803" s="261" t="s">
        <v>116</v>
      </c>
      <c r="F803" s="262">
        <v>34385</v>
      </c>
      <c r="G803" s="261" t="s">
        <v>5537</v>
      </c>
      <c r="H803" s="261" t="s">
        <v>677</v>
      </c>
      <c r="I803" s="257" t="s">
        <v>554</v>
      </c>
      <c r="J803" s="261" t="s">
        <v>137</v>
      </c>
      <c r="K803" s="261" t="s">
        <v>3258</v>
      </c>
      <c r="L803" s="257"/>
      <c r="M803" s="261"/>
      <c r="N803" s="249" t="s">
        <v>3258</v>
      </c>
      <c r="O803" s="259" t="s">
        <v>3258</v>
      </c>
      <c r="P803" s="256">
        <v>0</v>
      </c>
      <c r="Q803" s="261" t="s">
        <v>3258</v>
      </c>
      <c r="R803" s="261" t="s">
        <v>5538</v>
      </c>
      <c r="S803" s="261" t="s">
        <v>5539</v>
      </c>
      <c r="T803" s="261" t="s">
        <v>2538</v>
      </c>
      <c r="U803" s="261" t="s">
        <v>2259</v>
      </c>
      <c r="V803" s="261" t="s">
        <v>3258</v>
      </c>
      <c r="W803" s="261" t="s">
        <v>3258</v>
      </c>
      <c r="X803" s="261" t="s">
        <v>3258</v>
      </c>
      <c r="Y803" s="261" t="s">
        <v>3258</v>
      </c>
      <c r="Z803" s="261" t="s">
        <v>3258</v>
      </c>
      <c r="AA803" s="261" t="s">
        <v>3258</v>
      </c>
      <c r="AB803" s="261" t="s">
        <v>3258</v>
      </c>
      <c r="AC803" s="261" t="s">
        <v>3258</v>
      </c>
      <c r="AD803" s="261"/>
      <c r="AE803" s="245"/>
      <c r="AF803" s="261" t="s">
        <v>3258</v>
      </c>
      <c r="AG803" s="261" t="s">
        <v>3258</v>
      </c>
      <c r="AH803" s="261" t="s">
        <v>3258</v>
      </c>
      <c r="AI803" s="249"/>
    </row>
    <row r="804" spans="1:35" ht="14.4" x14ac:dyDescent="0.3">
      <c r="A804" s="260">
        <v>523149</v>
      </c>
      <c r="B804" s="261" t="s">
        <v>1925</v>
      </c>
      <c r="C804" s="261" t="s">
        <v>745</v>
      </c>
      <c r="D804" s="261" t="s">
        <v>346</v>
      </c>
      <c r="E804" s="261" t="s">
        <v>116</v>
      </c>
      <c r="F804" s="262">
        <v>31983</v>
      </c>
      <c r="G804" s="261" t="s">
        <v>1479</v>
      </c>
      <c r="H804" s="261" t="s">
        <v>677</v>
      </c>
      <c r="I804" s="257" t="s">
        <v>553</v>
      </c>
      <c r="J804" s="261" t="s">
        <v>139</v>
      </c>
      <c r="K804" s="261" t="s">
        <v>3258</v>
      </c>
      <c r="L804" s="257"/>
      <c r="M804" s="261"/>
      <c r="N804" s="249" t="s">
        <v>3258</v>
      </c>
      <c r="O804" s="259" t="s">
        <v>3258</v>
      </c>
      <c r="P804" s="256">
        <v>0</v>
      </c>
      <c r="Q804" s="261" t="s">
        <v>3258</v>
      </c>
      <c r="R804" s="261" t="s">
        <v>3890</v>
      </c>
      <c r="S804" s="261" t="s">
        <v>3891</v>
      </c>
      <c r="T804" s="261" t="s">
        <v>3102</v>
      </c>
      <c r="U804" s="261" t="s">
        <v>2313</v>
      </c>
      <c r="V804" s="261" t="s">
        <v>3258</v>
      </c>
      <c r="W804" s="261" t="s">
        <v>3258</v>
      </c>
      <c r="X804" s="261" t="s">
        <v>3258</v>
      </c>
      <c r="Y804" s="261" t="s">
        <v>3258</v>
      </c>
      <c r="Z804" s="261" t="s">
        <v>3258</v>
      </c>
      <c r="AA804" s="261" t="s">
        <v>3258</v>
      </c>
      <c r="AB804" s="261" t="s">
        <v>3258</v>
      </c>
      <c r="AC804" s="261" t="s">
        <v>3258</v>
      </c>
      <c r="AD804" s="261"/>
      <c r="AE804" s="245"/>
      <c r="AF804" s="261" t="s">
        <v>3258</v>
      </c>
      <c r="AG804" s="261" t="s">
        <v>3258</v>
      </c>
      <c r="AH804" s="261" t="s">
        <v>3258</v>
      </c>
      <c r="AI804" s="249"/>
    </row>
    <row r="805" spans="1:35" ht="14.4" x14ac:dyDescent="0.3">
      <c r="A805" s="255">
        <v>523155</v>
      </c>
      <c r="B805" s="256" t="s">
        <v>1057</v>
      </c>
      <c r="C805" s="256" t="s">
        <v>1058</v>
      </c>
      <c r="D805" s="256" t="s">
        <v>478</v>
      </c>
      <c r="E805" s="256" t="s">
        <v>116</v>
      </c>
      <c r="F805" s="256" t="s">
        <v>5087</v>
      </c>
      <c r="G805" s="256" t="s">
        <v>150</v>
      </c>
      <c r="H805" s="256" t="s">
        <v>677</v>
      </c>
      <c r="I805" s="257" t="s">
        <v>553</v>
      </c>
      <c r="J805" s="256" t="s">
        <v>137</v>
      </c>
      <c r="K805" s="256" t="s">
        <v>5085</v>
      </c>
      <c r="L805" s="258" t="s">
        <v>150</v>
      </c>
      <c r="M805" s="256"/>
      <c r="N805" s="249" t="s">
        <v>3258</v>
      </c>
      <c r="O805" s="259" t="s">
        <v>3258</v>
      </c>
      <c r="P805" s="256">
        <v>0</v>
      </c>
      <c r="Q805" s="256" t="s">
        <v>3258</v>
      </c>
      <c r="R805" s="256" t="s">
        <v>4221</v>
      </c>
      <c r="S805" s="256" t="s">
        <v>4222</v>
      </c>
      <c r="T805" s="256" t="s">
        <v>3103</v>
      </c>
      <c r="U805" s="256" t="s">
        <v>2270</v>
      </c>
      <c r="V805" s="256" t="s">
        <v>3258</v>
      </c>
      <c r="W805" s="256" t="s">
        <v>3258</v>
      </c>
      <c r="X805" s="256" t="s">
        <v>3258</v>
      </c>
      <c r="Y805" s="256" t="s">
        <v>3258</v>
      </c>
      <c r="Z805" s="256" t="s">
        <v>3258</v>
      </c>
      <c r="AA805" s="256" t="s">
        <v>3258</v>
      </c>
      <c r="AB805" s="256" t="s">
        <v>3258</v>
      </c>
      <c r="AC805" s="256" t="s">
        <v>3258</v>
      </c>
      <c r="AD805" s="256"/>
      <c r="AE805" s="245"/>
      <c r="AF805" s="256"/>
      <c r="AG805" s="256" t="s">
        <v>2253</v>
      </c>
      <c r="AH805" s="256" t="s">
        <v>2253</v>
      </c>
      <c r="AI805" s="249" t="s">
        <v>2253</v>
      </c>
    </row>
    <row r="806" spans="1:35" ht="14.4" x14ac:dyDescent="0.3">
      <c r="A806" s="260">
        <v>523157</v>
      </c>
      <c r="B806" s="261" t="s">
        <v>1926</v>
      </c>
      <c r="C806" s="261" t="s">
        <v>96</v>
      </c>
      <c r="D806" s="261" t="s">
        <v>522</v>
      </c>
      <c r="E806" s="261" t="s">
        <v>116</v>
      </c>
      <c r="F806" s="262">
        <v>36035</v>
      </c>
      <c r="G806" s="261" t="s">
        <v>136</v>
      </c>
      <c r="H806" s="261" t="s">
        <v>677</v>
      </c>
      <c r="I806" s="257" t="s">
        <v>553</v>
      </c>
      <c r="J806" s="261" t="s">
        <v>139</v>
      </c>
      <c r="K806" s="261"/>
      <c r="L806" s="257" t="s">
        <v>151</v>
      </c>
      <c r="M806" s="261"/>
      <c r="N806" s="249" t="s">
        <v>3258</v>
      </c>
      <c r="O806" s="259" t="s">
        <v>3258</v>
      </c>
      <c r="P806" s="256">
        <v>0</v>
      </c>
      <c r="Q806" s="261" t="s">
        <v>3258</v>
      </c>
      <c r="R806" s="261" t="s">
        <v>3892</v>
      </c>
      <c r="S806" s="261" t="s">
        <v>3403</v>
      </c>
      <c r="T806" s="261" t="s">
        <v>2397</v>
      </c>
      <c r="U806" s="261" t="s">
        <v>2322</v>
      </c>
      <c r="V806" s="261" t="s">
        <v>3258</v>
      </c>
      <c r="W806" s="261" t="s">
        <v>3258</v>
      </c>
      <c r="X806" s="261" t="s">
        <v>3258</v>
      </c>
      <c r="Y806" s="261" t="s">
        <v>3258</v>
      </c>
      <c r="Z806" s="261" t="s">
        <v>3258</v>
      </c>
      <c r="AA806" s="261" t="s">
        <v>3258</v>
      </c>
      <c r="AB806" s="261" t="s">
        <v>3258</v>
      </c>
      <c r="AC806" s="261" t="s">
        <v>3258</v>
      </c>
      <c r="AD806" s="261"/>
      <c r="AE806" s="245"/>
      <c r="AF806" s="261" t="s">
        <v>3258</v>
      </c>
      <c r="AG806" s="261" t="s">
        <v>3258</v>
      </c>
      <c r="AH806" s="261" t="s">
        <v>3258</v>
      </c>
      <c r="AI806" s="249"/>
    </row>
    <row r="807" spans="1:35" ht="14.4" x14ac:dyDescent="0.3">
      <c r="A807" s="260">
        <v>523159</v>
      </c>
      <c r="B807" s="261" t="s">
        <v>2208</v>
      </c>
      <c r="C807" s="261" t="s">
        <v>87</v>
      </c>
      <c r="D807" s="261" t="s">
        <v>767</v>
      </c>
      <c r="E807" s="261" t="s">
        <v>116</v>
      </c>
      <c r="F807" s="262">
        <v>35248</v>
      </c>
      <c r="G807" s="261" t="s">
        <v>2533</v>
      </c>
      <c r="H807" s="261" t="s">
        <v>677</v>
      </c>
      <c r="I807" s="257" t="s">
        <v>553</v>
      </c>
      <c r="J807" s="261" t="s">
        <v>139</v>
      </c>
      <c r="K807" s="261" t="s">
        <v>3258</v>
      </c>
      <c r="L807" s="257"/>
      <c r="M807" s="261"/>
      <c r="N807" s="249" t="s">
        <v>3258</v>
      </c>
      <c r="O807" s="259" t="s">
        <v>3258</v>
      </c>
      <c r="P807" s="256">
        <v>0</v>
      </c>
      <c r="Q807" s="261" t="s">
        <v>3258</v>
      </c>
      <c r="R807" s="261" t="s">
        <v>4862</v>
      </c>
      <c r="S807" s="261" t="s">
        <v>3300</v>
      </c>
      <c r="T807" s="261" t="s">
        <v>2273</v>
      </c>
      <c r="U807" s="261" t="s">
        <v>2259</v>
      </c>
      <c r="V807" s="261" t="s">
        <v>3258</v>
      </c>
      <c r="W807" s="261" t="s">
        <v>3258</v>
      </c>
      <c r="X807" s="261" t="s">
        <v>3258</v>
      </c>
      <c r="Y807" s="261" t="s">
        <v>3258</v>
      </c>
      <c r="Z807" s="261" t="s">
        <v>3258</v>
      </c>
      <c r="AA807" s="261" t="s">
        <v>3258</v>
      </c>
      <c r="AB807" s="261" t="s">
        <v>3258</v>
      </c>
      <c r="AC807" s="261" t="s">
        <v>3258</v>
      </c>
      <c r="AD807" s="261"/>
      <c r="AE807" s="245"/>
      <c r="AF807" s="261" t="s">
        <v>3258</v>
      </c>
      <c r="AG807" s="261" t="s">
        <v>3258</v>
      </c>
      <c r="AH807" s="261" t="s">
        <v>3258</v>
      </c>
      <c r="AI807" s="249"/>
    </row>
    <row r="808" spans="1:35" ht="14.4" x14ac:dyDescent="0.3">
      <c r="A808" s="260">
        <v>523165</v>
      </c>
      <c r="B808" s="261" t="s">
        <v>1059</v>
      </c>
      <c r="C808" s="261" t="s">
        <v>892</v>
      </c>
      <c r="D808" s="261" t="s">
        <v>523</v>
      </c>
      <c r="E808" s="261" t="s">
        <v>116</v>
      </c>
      <c r="F808" s="262">
        <v>36188</v>
      </c>
      <c r="G808" s="261" t="s">
        <v>145</v>
      </c>
      <c r="H808" s="261" t="s">
        <v>677</v>
      </c>
      <c r="I808" s="257" t="s">
        <v>553</v>
      </c>
      <c r="J808" s="261" t="s">
        <v>137</v>
      </c>
      <c r="K808" s="261"/>
      <c r="M808" s="261"/>
      <c r="N808" s="249" t="s">
        <v>3258</v>
      </c>
      <c r="O808" s="259" t="s">
        <v>3258</v>
      </c>
      <c r="P808" s="256">
        <v>0</v>
      </c>
      <c r="Q808" s="261" t="s">
        <v>3258</v>
      </c>
      <c r="R808" s="261" t="s">
        <v>4223</v>
      </c>
      <c r="S808" s="261" t="s">
        <v>3506</v>
      </c>
      <c r="T808" s="261" t="s">
        <v>2872</v>
      </c>
      <c r="U808" s="261" t="s">
        <v>2298</v>
      </c>
      <c r="V808" s="261" t="s">
        <v>3258</v>
      </c>
      <c r="W808" s="261" t="s">
        <v>3258</v>
      </c>
      <c r="X808" s="261" t="s">
        <v>3258</v>
      </c>
      <c r="Y808" s="261" t="s">
        <v>3258</v>
      </c>
      <c r="Z808" s="261" t="s">
        <v>3258</v>
      </c>
      <c r="AA808" s="261" t="s">
        <v>3258</v>
      </c>
      <c r="AB808" s="261" t="s">
        <v>3258</v>
      </c>
      <c r="AC808" s="261" t="s">
        <v>3258</v>
      </c>
      <c r="AD808" s="261"/>
      <c r="AE808" s="245"/>
      <c r="AF808" s="261" t="s">
        <v>3258</v>
      </c>
      <c r="AG808" s="261" t="s">
        <v>3258</v>
      </c>
      <c r="AH808" s="261" t="s">
        <v>3258</v>
      </c>
      <c r="AI808" s="249"/>
    </row>
    <row r="809" spans="1:35" ht="14.4" x14ac:dyDescent="0.3">
      <c r="A809" s="260">
        <v>523168</v>
      </c>
      <c r="B809" s="261" t="s">
        <v>1715</v>
      </c>
      <c r="C809" s="261" t="s">
        <v>76</v>
      </c>
      <c r="D809" s="261" t="s">
        <v>524</v>
      </c>
      <c r="E809" s="261" t="s">
        <v>116</v>
      </c>
      <c r="F809" s="262">
        <v>36161</v>
      </c>
      <c r="G809" s="261" t="s">
        <v>2522</v>
      </c>
      <c r="H809" s="261" t="s">
        <v>677</v>
      </c>
      <c r="I809" s="257" t="s">
        <v>553</v>
      </c>
      <c r="J809" s="261" t="s">
        <v>137</v>
      </c>
      <c r="K809" s="261" t="s">
        <v>3258</v>
      </c>
      <c r="L809" s="257" t="s">
        <v>2655</v>
      </c>
      <c r="M809" s="261"/>
      <c r="N809" s="249" t="s">
        <v>3258</v>
      </c>
      <c r="O809" s="259" t="s">
        <v>3258</v>
      </c>
      <c r="P809" s="256">
        <v>0</v>
      </c>
      <c r="Q809" s="261" t="s">
        <v>3258</v>
      </c>
      <c r="R809" s="261" t="s">
        <v>4224</v>
      </c>
      <c r="S809" s="261" t="s">
        <v>2531</v>
      </c>
      <c r="T809" s="261" t="s">
        <v>2920</v>
      </c>
      <c r="U809" s="261" t="s">
        <v>2259</v>
      </c>
      <c r="V809" s="261" t="s">
        <v>3258</v>
      </c>
      <c r="W809" s="261" t="s">
        <v>3258</v>
      </c>
      <c r="X809" s="261" t="s">
        <v>3258</v>
      </c>
      <c r="Y809" s="261" t="s">
        <v>3258</v>
      </c>
      <c r="Z809" s="261" t="s">
        <v>3258</v>
      </c>
      <c r="AA809" s="261" t="s">
        <v>3258</v>
      </c>
      <c r="AB809" s="261" t="s">
        <v>3258</v>
      </c>
      <c r="AC809" s="261" t="s">
        <v>3258</v>
      </c>
      <c r="AD809" s="261"/>
      <c r="AE809" s="245"/>
      <c r="AF809" s="261" t="s">
        <v>3258</v>
      </c>
      <c r="AG809" s="261" t="s">
        <v>3258</v>
      </c>
      <c r="AH809" s="261" t="s">
        <v>3258</v>
      </c>
      <c r="AI809" s="249"/>
    </row>
    <row r="810" spans="1:35" ht="28.8" x14ac:dyDescent="0.3">
      <c r="A810" s="255">
        <v>523172</v>
      </c>
      <c r="B810" s="256" t="s">
        <v>893</v>
      </c>
      <c r="C810" s="256" t="s">
        <v>363</v>
      </c>
      <c r="D810" s="256" t="s">
        <v>435</v>
      </c>
      <c r="E810" s="256" t="s">
        <v>116</v>
      </c>
      <c r="F810" s="256" t="s">
        <v>5119</v>
      </c>
      <c r="G810" s="256" t="s">
        <v>2790</v>
      </c>
      <c r="H810" s="256" t="s">
        <v>677</v>
      </c>
      <c r="I810" s="257" t="s">
        <v>553</v>
      </c>
      <c r="J810" s="256" t="s">
        <v>137</v>
      </c>
      <c r="K810" s="256" t="s">
        <v>5115</v>
      </c>
      <c r="M810" s="256"/>
      <c r="N810" s="249" t="s">
        <v>3258</v>
      </c>
      <c r="O810" s="259" t="s">
        <v>3258</v>
      </c>
      <c r="P810" s="256">
        <v>0</v>
      </c>
      <c r="Q810" s="256" t="s">
        <v>3258</v>
      </c>
      <c r="R810" s="256" t="s">
        <v>4225</v>
      </c>
      <c r="S810" s="256" t="s">
        <v>2637</v>
      </c>
      <c r="T810" s="256" t="s">
        <v>2577</v>
      </c>
      <c r="U810" s="256" t="s">
        <v>3104</v>
      </c>
      <c r="V810" s="256" t="s">
        <v>3258</v>
      </c>
      <c r="W810" s="256" t="s">
        <v>3258</v>
      </c>
      <c r="X810" s="256" t="s">
        <v>3258</v>
      </c>
      <c r="Y810" s="256" t="s">
        <v>3258</v>
      </c>
      <c r="Z810" s="256" t="s">
        <v>3258</v>
      </c>
      <c r="AA810" s="256" t="s">
        <v>3258</v>
      </c>
      <c r="AB810" s="256" t="s">
        <v>3258</v>
      </c>
      <c r="AC810" s="256" t="s">
        <v>3258</v>
      </c>
      <c r="AD810" s="256"/>
      <c r="AE810" s="245"/>
      <c r="AF810" s="256" t="s">
        <v>3258</v>
      </c>
      <c r="AG810" s="256" t="s">
        <v>2253</v>
      </c>
      <c r="AH810" s="256" t="s">
        <v>2253</v>
      </c>
      <c r="AI810" s="249" t="s">
        <v>2253</v>
      </c>
    </row>
    <row r="811" spans="1:35" ht="14.4" x14ac:dyDescent="0.3">
      <c r="A811" s="260">
        <v>523176</v>
      </c>
      <c r="B811" s="261" t="s">
        <v>1927</v>
      </c>
      <c r="C811" s="261" t="s">
        <v>231</v>
      </c>
      <c r="D811" s="261" t="s">
        <v>770</v>
      </c>
      <c r="E811" s="261" t="s">
        <v>116</v>
      </c>
      <c r="F811" s="262">
        <v>32579</v>
      </c>
      <c r="G811" s="261" t="s">
        <v>136</v>
      </c>
      <c r="H811" s="261" t="s">
        <v>677</v>
      </c>
      <c r="I811" s="257" t="s">
        <v>553</v>
      </c>
      <c r="J811" s="261" t="s">
        <v>137</v>
      </c>
      <c r="K811" s="261" t="s">
        <v>3258</v>
      </c>
      <c r="L811" s="257"/>
      <c r="M811" s="261"/>
      <c r="N811" s="249" t="s">
        <v>3258</v>
      </c>
      <c r="O811" s="259" t="s">
        <v>3258</v>
      </c>
      <c r="P811" s="256">
        <v>0</v>
      </c>
      <c r="Q811" s="261" t="s">
        <v>3258</v>
      </c>
      <c r="R811" s="261" t="s">
        <v>4863</v>
      </c>
      <c r="S811" s="261" t="s">
        <v>4275</v>
      </c>
      <c r="T811" s="261" t="s">
        <v>2452</v>
      </c>
      <c r="U811" s="261" t="s">
        <v>2259</v>
      </c>
      <c r="V811" s="261" t="s">
        <v>3258</v>
      </c>
      <c r="W811" s="261" t="s">
        <v>3258</v>
      </c>
      <c r="X811" s="261" t="s">
        <v>3258</v>
      </c>
      <c r="Y811" s="261" t="s">
        <v>3258</v>
      </c>
      <c r="Z811" s="261" t="s">
        <v>3258</v>
      </c>
      <c r="AA811" s="261" t="s">
        <v>3258</v>
      </c>
      <c r="AB811" s="261" t="s">
        <v>3258</v>
      </c>
      <c r="AC811" s="261" t="s">
        <v>3258</v>
      </c>
      <c r="AD811" s="261"/>
      <c r="AE811" s="245"/>
      <c r="AF811" s="261" t="s">
        <v>3258</v>
      </c>
      <c r="AG811" s="261" t="s">
        <v>3258</v>
      </c>
      <c r="AH811" s="261" t="s">
        <v>3258</v>
      </c>
      <c r="AI811" s="249"/>
    </row>
    <row r="812" spans="1:35" ht="14.4" x14ac:dyDescent="0.3">
      <c r="A812" s="260">
        <v>523187</v>
      </c>
      <c r="B812" s="261" t="s">
        <v>1928</v>
      </c>
      <c r="C812" s="261" t="s">
        <v>66</v>
      </c>
      <c r="D812" s="261" t="s">
        <v>464</v>
      </c>
      <c r="E812" s="261" t="s">
        <v>116</v>
      </c>
      <c r="F812" s="262">
        <v>35862</v>
      </c>
      <c r="G812" s="261" t="s">
        <v>136</v>
      </c>
      <c r="H812" s="261" t="s">
        <v>677</v>
      </c>
      <c r="I812" s="257" t="s">
        <v>553</v>
      </c>
      <c r="J812" s="261" t="s">
        <v>724</v>
      </c>
      <c r="K812" s="261"/>
      <c r="M812" s="261"/>
      <c r="N812" s="249">
        <v>2229</v>
      </c>
      <c r="O812" s="259">
        <v>45512</v>
      </c>
      <c r="P812" s="256">
        <v>20000</v>
      </c>
      <c r="Q812" s="261" t="s">
        <v>3258</v>
      </c>
      <c r="R812" s="261" t="s">
        <v>4864</v>
      </c>
      <c r="S812" s="261" t="s">
        <v>3269</v>
      </c>
      <c r="T812" s="261" t="s">
        <v>2603</v>
      </c>
      <c r="U812" s="261" t="s">
        <v>2259</v>
      </c>
      <c r="V812" s="261" t="s">
        <v>3258</v>
      </c>
      <c r="W812" s="261" t="s">
        <v>3258</v>
      </c>
      <c r="X812" s="261" t="s">
        <v>3258</v>
      </c>
      <c r="Y812" s="261" t="s">
        <v>3258</v>
      </c>
      <c r="Z812" s="261" t="s">
        <v>3258</v>
      </c>
      <c r="AA812" s="261" t="s">
        <v>3258</v>
      </c>
      <c r="AB812" s="261" t="s">
        <v>3258</v>
      </c>
      <c r="AC812" s="261" t="s">
        <v>3258</v>
      </c>
      <c r="AD812" s="261"/>
      <c r="AE812" s="245"/>
      <c r="AF812" s="261" t="s">
        <v>3258</v>
      </c>
      <c r="AG812" s="261" t="s">
        <v>3258</v>
      </c>
      <c r="AH812" s="261" t="s">
        <v>3258</v>
      </c>
      <c r="AI812" s="249"/>
    </row>
    <row r="813" spans="1:35" ht="28.8" x14ac:dyDescent="0.3">
      <c r="A813" s="260">
        <v>523189</v>
      </c>
      <c r="B813" s="261" t="s">
        <v>1929</v>
      </c>
      <c r="C813" s="261" t="s">
        <v>69</v>
      </c>
      <c r="D813" s="261" t="s">
        <v>525</v>
      </c>
      <c r="E813" s="261" t="s">
        <v>116</v>
      </c>
      <c r="F813" s="262">
        <v>35827</v>
      </c>
      <c r="G813" s="261" t="s">
        <v>2339</v>
      </c>
      <c r="H813" s="261" t="s">
        <v>677</v>
      </c>
      <c r="I813" s="257" t="s">
        <v>553</v>
      </c>
      <c r="J813" s="261" t="s">
        <v>137</v>
      </c>
      <c r="K813" s="260">
        <v>2015</v>
      </c>
      <c r="M813" s="261"/>
      <c r="N813" s="249" t="s">
        <v>3258</v>
      </c>
      <c r="O813" s="259" t="s">
        <v>3258</v>
      </c>
      <c r="P813" s="256">
        <v>0</v>
      </c>
      <c r="Q813" s="261" t="s">
        <v>3258</v>
      </c>
      <c r="R813" s="261" t="s">
        <v>4226</v>
      </c>
      <c r="S813" s="261" t="s">
        <v>3290</v>
      </c>
      <c r="T813" s="261" t="s">
        <v>2725</v>
      </c>
      <c r="U813" s="261" t="s">
        <v>2496</v>
      </c>
      <c r="V813" s="261" t="s">
        <v>3258</v>
      </c>
      <c r="W813" s="261" t="s">
        <v>3258</v>
      </c>
      <c r="X813" s="261" t="s">
        <v>3258</v>
      </c>
      <c r="Y813" s="261" t="s">
        <v>3258</v>
      </c>
      <c r="Z813" s="261" t="s">
        <v>3258</v>
      </c>
      <c r="AA813" s="261" t="s">
        <v>3258</v>
      </c>
      <c r="AB813" s="261" t="s">
        <v>3258</v>
      </c>
      <c r="AC813" s="261" t="s">
        <v>3258</v>
      </c>
      <c r="AD813" s="261"/>
      <c r="AE813" s="245"/>
      <c r="AF813" s="261" t="s">
        <v>3258</v>
      </c>
      <c r="AG813" s="261" t="s">
        <v>3258</v>
      </c>
      <c r="AH813" s="261" t="s">
        <v>3258</v>
      </c>
      <c r="AI813" s="249"/>
    </row>
    <row r="814" spans="1:35" ht="28.8" x14ac:dyDescent="0.3">
      <c r="A814" s="260">
        <v>523190</v>
      </c>
      <c r="B814" s="261" t="s">
        <v>1930</v>
      </c>
      <c r="C814" s="261" t="s">
        <v>65</v>
      </c>
      <c r="D814" s="261" t="s">
        <v>512</v>
      </c>
      <c r="E814" s="261" t="s">
        <v>116</v>
      </c>
      <c r="F814" s="262">
        <v>33166</v>
      </c>
      <c r="G814" s="261" t="s">
        <v>2377</v>
      </c>
      <c r="H814" s="261" t="s">
        <v>677</v>
      </c>
      <c r="I814" s="257" t="s">
        <v>553</v>
      </c>
      <c r="J814" s="261" t="s">
        <v>139</v>
      </c>
      <c r="K814" s="261"/>
      <c r="L814" s="258" t="s">
        <v>151</v>
      </c>
      <c r="M814" s="261" t="s">
        <v>151</v>
      </c>
      <c r="N814" s="249" t="s">
        <v>3258</v>
      </c>
      <c r="O814" s="259" t="s">
        <v>3258</v>
      </c>
      <c r="P814" s="256">
        <v>0</v>
      </c>
      <c r="Q814" s="261" t="s">
        <v>3258</v>
      </c>
      <c r="R814" s="261" t="s">
        <v>3893</v>
      </c>
      <c r="S814" s="261" t="s">
        <v>3259</v>
      </c>
      <c r="T814" s="261" t="s">
        <v>2297</v>
      </c>
      <c r="U814" s="261" t="s">
        <v>2360</v>
      </c>
      <c r="V814" s="261" t="s">
        <v>3258</v>
      </c>
      <c r="W814" s="261" t="s">
        <v>3258</v>
      </c>
      <c r="X814" s="261" t="s">
        <v>3258</v>
      </c>
      <c r="Y814" s="261" t="s">
        <v>3258</v>
      </c>
      <c r="Z814" s="261" t="s">
        <v>3258</v>
      </c>
      <c r="AA814" s="261" t="s">
        <v>3258</v>
      </c>
      <c r="AB814" s="261" t="s">
        <v>3258</v>
      </c>
      <c r="AC814" s="261" t="s">
        <v>3258</v>
      </c>
      <c r="AD814" s="261"/>
      <c r="AE814" s="245"/>
      <c r="AF814" s="261" t="s">
        <v>3258</v>
      </c>
      <c r="AG814" s="261" t="s">
        <v>3258</v>
      </c>
      <c r="AH814" s="261" t="s">
        <v>3258</v>
      </c>
      <c r="AI814" s="249"/>
    </row>
    <row r="815" spans="1:35" ht="14.4" x14ac:dyDescent="0.3">
      <c r="A815" s="255">
        <v>523192</v>
      </c>
      <c r="B815" s="256" t="s">
        <v>1716</v>
      </c>
      <c r="C815" s="256" t="s">
        <v>617</v>
      </c>
      <c r="D815" s="256" t="s">
        <v>4512</v>
      </c>
      <c r="E815" s="256" t="s">
        <v>116</v>
      </c>
      <c r="F815" s="256" t="s">
        <v>5122</v>
      </c>
      <c r="G815" s="256" t="s">
        <v>2553</v>
      </c>
      <c r="H815" s="256" t="s">
        <v>677</v>
      </c>
      <c r="I815" s="257" t="s">
        <v>554</v>
      </c>
      <c r="J815" s="256" t="s">
        <v>139</v>
      </c>
      <c r="K815" s="256" t="s">
        <v>5120</v>
      </c>
      <c r="L815" s="258" t="s">
        <v>3258</v>
      </c>
      <c r="M815" s="249"/>
      <c r="N815" s="249" t="s">
        <v>3258</v>
      </c>
      <c r="O815" s="259" t="s">
        <v>3258</v>
      </c>
      <c r="P815" s="256">
        <v>0</v>
      </c>
      <c r="Q815" s="256" t="s">
        <v>3258</v>
      </c>
      <c r="R815" s="256" t="s">
        <v>3894</v>
      </c>
      <c r="S815" s="256" t="s">
        <v>3895</v>
      </c>
      <c r="T815" s="256" t="s">
        <v>2413</v>
      </c>
      <c r="U815" s="256" t="s">
        <v>3107</v>
      </c>
      <c r="V815" s="256" t="s">
        <v>3258</v>
      </c>
      <c r="W815" s="256" t="s">
        <v>3258</v>
      </c>
      <c r="X815" s="256" t="s">
        <v>3258</v>
      </c>
      <c r="Y815" s="256" t="s">
        <v>3258</v>
      </c>
      <c r="Z815" s="256" t="s">
        <v>3258</v>
      </c>
      <c r="AA815" s="256" t="s">
        <v>3258</v>
      </c>
      <c r="AB815" s="256" t="s">
        <v>3258</v>
      </c>
      <c r="AC815" s="256" t="s">
        <v>3258</v>
      </c>
      <c r="AD815" s="256"/>
      <c r="AE815" s="246"/>
      <c r="AF815" s="256"/>
      <c r="AG815" s="256" t="s">
        <v>3258</v>
      </c>
      <c r="AH815" s="256" t="s">
        <v>2253</v>
      </c>
      <c r="AI815" s="249" t="s">
        <v>2253</v>
      </c>
    </row>
    <row r="816" spans="1:35" ht="28.8" x14ac:dyDescent="0.3">
      <c r="A816" s="255">
        <v>523202</v>
      </c>
      <c r="B816" s="256" t="s">
        <v>1931</v>
      </c>
      <c r="C816" s="256" t="s">
        <v>895</v>
      </c>
      <c r="D816" s="256" t="s">
        <v>456</v>
      </c>
      <c r="E816" s="256" t="s">
        <v>2275</v>
      </c>
      <c r="F816" s="256" t="s">
        <v>5093</v>
      </c>
      <c r="G816" s="256" t="s">
        <v>4865</v>
      </c>
      <c r="H816" s="256" t="s">
        <v>677</v>
      </c>
      <c r="I816" s="257" t="s">
        <v>553</v>
      </c>
      <c r="J816" s="256" t="s">
        <v>137</v>
      </c>
      <c r="K816" s="256" t="s">
        <v>5091</v>
      </c>
      <c r="L816" s="258" t="s">
        <v>150</v>
      </c>
      <c r="M816" s="256"/>
      <c r="N816" s="249" t="s">
        <v>3258</v>
      </c>
      <c r="O816" s="259" t="s">
        <v>3258</v>
      </c>
      <c r="P816" s="256">
        <v>0</v>
      </c>
      <c r="Q816" s="256" t="s">
        <v>3258</v>
      </c>
      <c r="R816" s="256" t="s">
        <v>4866</v>
      </c>
      <c r="S816" s="256" t="s">
        <v>4867</v>
      </c>
      <c r="T816" s="256" t="s">
        <v>4868</v>
      </c>
      <c r="U816" s="256" t="s">
        <v>4869</v>
      </c>
      <c r="V816" s="256" t="s">
        <v>3258</v>
      </c>
      <c r="W816" s="256" t="s">
        <v>3258</v>
      </c>
      <c r="X816" s="256" t="s">
        <v>3258</v>
      </c>
      <c r="Y816" s="256" t="s">
        <v>3258</v>
      </c>
      <c r="Z816" s="256" t="s">
        <v>3258</v>
      </c>
      <c r="AA816" s="256" t="s">
        <v>3258</v>
      </c>
      <c r="AB816" s="256" t="s">
        <v>3258</v>
      </c>
      <c r="AC816" s="256" t="s">
        <v>3258</v>
      </c>
      <c r="AD816" s="256"/>
      <c r="AE816" s="245"/>
      <c r="AF816" s="256" t="s">
        <v>3258</v>
      </c>
      <c r="AG816" s="256" t="s">
        <v>3258</v>
      </c>
      <c r="AH816" s="256" t="s">
        <v>2253</v>
      </c>
      <c r="AI816" s="249"/>
    </row>
    <row r="817" spans="1:35" ht="14.4" x14ac:dyDescent="0.3">
      <c r="A817" s="260">
        <v>523212</v>
      </c>
      <c r="B817" s="261" t="s">
        <v>2209</v>
      </c>
      <c r="C817" s="261" t="s">
        <v>254</v>
      </c>
      <c r="D817" s="261" t="s">
        <v>2210</v>
      </c>
      <c r="E817" s="261" t="s">
        <v>116</v>
      </c>
      <c r="F817" s="262">
        <v>35171</v>
      </c>
      <c r="G817" s="261" t="s">
        <v>136</v>
      </c>
      <c r="H817" s="261" t="s">
        <v>679</v>
      </c>
      <c r="I817" s="257" t="s">
        <v>553</v>
      </c>
      <c r="J817" s="261" t="s">
        <v>139</v>
      </c>
      <c r="K817" s="260">
        <v>2015</v>
      </c>
      <c r="L817" s="257" t="s">
        <v>138</v>
      </c>
      <c r="M817" s="249"/>
      <c r="N817" s="249" t="s">
        <v>3258</v>
      </c>
      <c r="O817" s="259" t="s">
        <v>3258</v>
      </c>
      <c r="P817" s="256">
        <v>0</v>
      </c>
      <c r="Q817" s="261" t="s">
        <v>3258</v>
      </c>
      <c r="R817" s="261" t="s">
        <v>3461</v>
      </c>
      <c r="S817" s="261" t="s">
        <v>3462</v>
      </c>
      <c r="T817" s="261" t="s">
        <v>2668</v>
      </c>
      <c r="U817" s="261" t="s">
        <v>2259</v>
      </c>
      <c r="V817" s="261" t="s">
        <v>3258</v>
      </c>
      <c r="W817" s="261" t="s">
        <v>3258</v>
      </c>
      <c r="X817" s="261" t="s">
        <v>3258</v>
      </c>
      <c r="Y817" s="261" t="s">
        <v>3258</v>
      </c>
      <c r="Z817" s="261" t="s">
        <v>3258</v>
      </c>
      <c r="AA817" s="261" t="s">
        <v>3258</v>
      </c>
      <c r="AB817" s="261" t="s">
        <v>3258</v>
      </c>
      <c r="AC817" s="261" t="s">
        <v>3258</v>
      </c>
      <c r="AD817" s="261"/>
      <c r="AE817" s="245"/>
      <c r="AF817" s="261" t="s">
        <v>3258</v>
      </c>
      <c r="AG817" s="261" t="s">
        <v>3258</v>
      </c>
      <c r="AH817" s="261" t="s">
        <v>3258</v>
      </c>
      <c r="AI817" s="249" t="s">
        <v>2253</v>
      </c>
    </row>
    <row r="818" spans="1:35" ht="15" customHeight="1" x14ac:dyDescent="0.3">
      <c r="A818" s="255">
        <v>523214</v>
      </c>
      <c r="B818" s="256" t="s">
        <v>1060</v>
      </c>
      <c r="C818" s="256" t="s">
        <v>66</v>
      </c>
      <c r="D818" s="256" t="s">
        <v>531</v>
      </c>
      <c r="E818" s="256" t="s">
        <v>116</v>
      </c>
      <c r="F818" s="256" t="s">
        <v>5151</v>
      </c>
      <c r="G818" s="256" t="s">
        <v>3108</v>
      </c>
      <c r="H818" s="256" t="s">
        <v>677</v>
      </c>
      <c r="I818" s="257" t="s">
        <v>553</v>
      </c>
      <c r="J818" s="256" t="s">
        <v>139</v>
      </c>
      <c r="K818" s="256" t="s">
        <v>5152</v>
      </c>
      <c r="L818" s="258" t="s">
        <v>3258</v>
      </c>
      <c r="M818" s="249"/>
      <c r="N818" s="249" t="s">
        <v>3258</v>
      </c>
      <c r="O818" s="259" t="s">
        <v>3258</v>
      </c>
      <c r="P818" s="256">
        <v>0</v>
      </c>
      <c r="Q818" s="256" t="s">
        <v>3258</v>
      </c>
      <c r="R818" s="256" t="s">
        <v>3896</v>
      </c>
      <c r="S818" s="256" t="s">
        <v>3269</v>
      </c>
      <c r="T818" s="256" t="s">
        <v>2457</v>
      </c>
      <c r="U818" s="256" t="s">
        <v>2259</v>
      </c>
      <c r="V818" s="256" t="s">
        <v>3258</v>
      </c>
      <c r="W818" s="256" t="s">
        <v>3258</v>
      </c>
      <c r="X818" s="256" t="s">
        <v>3258</v>
      </c>
      <c r="Y818" s="256" t="s">
        <v>3258</v>
      </c>
      <c r="Z818" s="256" t="s">
        <v>3258</v>
      </c>
      <c r="AA818" s="256" t="s">
        <v>3258</v>
      </c>
      <c r="AB818" s="256" t="s">
        <v>3258</v>
      </c>
      <c r="AC818" s="256" t="s">
        <v>3258</v>
      </c>
      <c r="AD818" s="256"/>
      <c r="AE818" s="246"/>
      <c r="AF818" s="256"/>
      <c r="AG818" s="256" t="s">
        <v>2253</v>
      </c>
      <c r="AH818" s="256" t="s">
        <v>2253</v>
      </c>
      <c r="AI818" s="249" t="s">
        <v>2253</v>
      </c>
    </row>
    <row r="819" spans="1:35" ht="15" customHeight="1" x14ac:dyDescent="0.3">
      <c r="A819" s="255">
        <v>523217</v>
      </c>
      <c r="B819" s="256" t="s">
        <v>1932</v>
      </c>
      <c r="C819" s="256" t="s">
        <v>83</v>
      </c>
      <c r="D819" s="256" t="s">
        <v>1337</v>
      </c>
      <c r="E819" s="256" t="s">
        <v>116</v>
      </c>
      <c r="F819" s="256" t="s">
        <v>5112</v>
      </c>
      <c r="G819" s="256" t="s">
        <v>145</v>
      </c>
      <c r="H819" s="256" t="s">
        <v>677</v>
      </c>
      <c r="I819" s="257" t="s">
        <v>553</v>
      </c>
      <c r="J819" s="256" t="s">
        <v>139</v>
      </c>
      <c r="K819" s="256" t="s">
        <v>5107</v>
      </c>
      <c r="L819" s="258" t="s">
        <v>145</v>
      </c>
      <c r="M819" s="249"/>
      <c r="N819" s="249" t="s">
        <v>3258</v>
      </c>
      <c r="O819" s="259" t="s">
        <v>3258</v>
      </c>
      <c r="P819" s="256">
        <v>0</v>
      </c>
      <c r="Q819" s="256" t="s">
        <v>3258</v>
      </c>
      <c r="R819" s="256" t="s">
        <v>3897</v>
      </c>
      <c r="S819" s="256" t="s">
        <v>3289</v>
      </c>
      <c r="T819" s="256" t="s">
        <v>2477</v>
      </c>
      <c r="U819" s="256" t="s">
        <v>2369</v>
      </c>
      <c r="V819" s="256" t="s">
        <v>3258</v>
      </c>
      <c r="W819" s="256" t="s">
        <v>3258</v>
      </c>
      <c r="X819" s="256" t="s">
        <v>3258</v>
      </c>
      <c r="Y819" s="256" t="s">
        <v>3258</v>
      </c>
      <c r="Z819" s="256" t="s">
        <v>3258</v>
      </c>
      <c r="AA819" s="256" t="s">
        <v>3258</v>
      </c>
      <c r="AB819" s="256" t="s">
        <v>3258</v>
      </c>
      <c r="AC819" s="256" t="s">
        <v>3258</v>
      </c>
      <c r="AD819" s="256"/>
      <c r="AE819" s="245"/>
      <c r="AF819" s="256" t="s">
        <v>3258</v>
      </c>
      <c r="AG819" s="256" t="s">
        <v>3258</v>
      </c>
      <c r="AH819" s="256" t="s">
        <v>2253</v>
      </c>
      <c r="AI819" s="249" t="s">
        <v>2253</v>
      </c>
    </row>
    <row r="820" spans="1:35" ht="15" customHeight="1" x14ac:dyDescent="0.3">
      <c r="A820" s="260">
        <v>523224</v>
      </c>
      <c r="B820" s="261" t="s">
        <v>1061</v>
      </c>
      <c r="C820" s="261" t="s">
        <v>68</v>
      </c>
      <c r="D820" s="261" t="s">
        <v>451</v>
      </c>
      <c r="E820" s="261" t="s">
        <v>116</v>
      </c>
      <c r="F820" s="262">
        <v>31295</v>
      </c>
      <c r="G820" s="261" t="s">
        <v>150</v>
      </c>
      <c r="H820" s="261" t="s">
        <v>677</v>
      </c>
      <c r="I820" s="257" t="s">
        <v>553</v>
      </c>
      <c r="J820" s="261" t="s">
        <v>137</v>
      </c>
      <c r="K820" s="261"/>
      <c r="L820" s="258" t="s">
        <v>150</v>
      </c>
      <c r="M820" s="261"/>
      <c r="N820" s="249" t="s">
        <v>3258</v>
      </c>
      <c r="O820" s="259" t="s">
        <v>3258</v>
      </c>
      <c r="P820" s="256">
        <v>0</v>
      </c>
      <c r="Q820" s="261" t="s">
        <v>3258</v>
      </c>
      <c r="R820" s="261" t="s">
        <v>4870</v>
      </c>
      <c r="S820" s="261" t="s">
        <v>3418</v>
      </c>
      <c r="T820" s="261" t="s">
        <v>2778</v>
      </c>
      <c r="U820" s="261" t="s">
        <v>2270</v>
      </c>
      <c r="V820" s="261" t="s">
        <v>3258</v>
      </c>
      <c r="W820" s="261" t="s">
        <v>3258</v>
      </c>
      <c r="X820" s="261" t="s">
        <v>3258</v>
      </c>
      <c r="Y820" s="261" t="s">
        <v>3258</v>
      </c>
      <c r="Z820" s="261" t="s">
        <v>3258</v>
      </c>
      <c r="AA820" s="261" t="s">
        <v>3258</v>
      </c>
      <c r="AB820" s="261" t="s">
        <v>3258</v>
      </c>
      <c r="AC820" s="261" t="s">
        <v>3258</v>
      </c>
      <c r="AD820" s="261"/>
      <c r="AE820" s="246"/>
      <c r="AF820" s="261" t="s">
        <v>3258</v>
      </c>
      <c r="AG820" s="261" t="s">
        <v>3258</v>
      </c>
      <c r="AH820" s="261" t="s">
        <v>3258</v>
      </c>
      <c r="AI820" s="249"/>
    </row>
    <row r="821" spans="1:35" ht="15" customHeight="1" x14ac:dyDescent="0.3">
      <c r="A821" s="260">
        <v>523228</v>
      </c>
      <c r="B821" s="261" t="s">
        <v>1933</v>
      </c>
      <c r="C821" s="261" t="s">
        <v>1472</v>
      </c>
      <c r="D821" s="261" t="s">
        <v>469</v>
      </c>
      <c r="E821" s="261" t="s">
        <v>116</v>
      </c>
      <c r="F821" s="262">
        <v>35968</v>
      </c>
      <c r="G821" s="261" t="s">
        <v>136</v>
      </c>
      <c r="H821" s="261" t="s">
        <v>677</v>
      </c>
      <c r="I821" s="257" t="s">
        <v>553</v>
      </c>
      <c r="J821" s="261" t="s">
        <v>137</v>
      </c>
      <c r="K821" s="261"/>
      <c r="L821" s="258" t="s">
        <v>151</v>
      </c>
      <c r="M821" s="261"/>
      <c r="N821" s="249" t="s">
        <v>3258</v>
      </c>
      <c r="O821" s="259" t="s">
        <v>3258</v>
      </c>
      <c r="P821" s="256">
        <v>0</v>
      </c>
      <c r="Q821" s="261" t="s">
        <v>3258</v>
      </c>
      <c r="R821" s="261" t="s">
        <v>4227</v>
      </c>
      <c r="S821" s="261" t="s">
        <v>3777</v>
      </c>
      <c r="T821" s="261" t="s">
        <v>2330</v>
      </c>
      <c r="U821" s="261" t="s">
        <v>2259</v>
      </c>
      <c r="V821" s="261" t="s">
        <v>3258</v>
      </c>
      <c r="W821" s="261" t="s">
        <v>3258</v>
      </c>
      <c r="X821" s="261" t="s">
        <v>3258</v>
      </c>
      <c r="Y821" s="261" t="s">
        <v>3258</v>
      </c>
      <c r="Z821" s="261" t="s">
        <v>3258</v>
      </c>
      <c r="AA821" s="261" t="s">
        <v>3258</v>
      </c>
      <c r="AB821" s="261" t="s">
        <v>3258</v>
      </c>
      <c r="AC821" s="261" t="s">
        <v>3258</v>
      </c>
      <c r="AD821" s="261"/>
      <c r="AE821" s="245"/>
      <c r="AF821" s="261" t="s">
        <v>3258</v>
      </c>
      <c r="AG821" s="261" t="s">
        <v>3258</v>
      </c>
      <c r="AH821" s="261" t="s">
        <v>3258</v>
      </c>
      <c r="AI821" s="249"/>
    </row>
    <row r="822" spans="1:35" ht="15" customHeight="1" x14ac:dyDescent="0.3">
      <c r="A822" s="260">
        <v>523235</v>
      </c>
      <c r="B822" s="261" t="s">
        <v>1934</v>
      </c>
      <c r="C822" s="261" t="s">
        <v>98</v>
      </c>
      <c r="D822" s="261" t="s">
        <v>523</v>
      </c>
      <c r="E822" s="261" t="s">
        <v>116</v>
      </c>
      <c r="F822" s="262">
        <v>35627</v>
      </c>
      <c r="G822" s="261" t="s">
        <v>136</v>
      </c>
      <c r="H822" s="261" t="s">
        <v>677</v>
      </c>
      <c r="I822" s="257" t="s">
        <v>553</v>
      </c>
      <c r="J822" s="261" t="s">
        <v>137</v>
      </c>
      <c r="K822" s="260">
        <v>2015</v>
      </c>
      <c r="M822" s="261"/>
      <c r="N822" s="249" t="s">
        <v>3258</v>
      </c>
      <c r="O822" s="259" t="s">
        <v>3258</v>
      </c>
      <c r="P822" s="256">
        <v>0</v>
      </c>
      <c r="Q822" s="261" t="s">
        <v>3258</v>
      </c>
      <c r="R822" s="261" t="s">
        <v>4871</v>
      </c>
      <c r="S822" s="261" t="s">
        <v>3425</v>
      </c>
      <c r="T822" s="261" t="s">
        <v>2872</v>
      </c>
      <c r="U822" s="261" t="s">
        <v>2259</v>
      </c>
      <c r="V822" s="261" t="s">
        <v>3258</v>
      </c>
      <c r="W822" s="261" t="s">
        <v>3258</v>
      </c>
      <c r="X822" s="261" t="s">
        <v>3258</v>
      </c>
      <c r="Y822" s="261" t="s">
        <v>3258</v>
      </c>
      <c r="Z822" s="261" t="s">
        <v>3258</v>
      </c>
      <c r="AA822" s="261" t="s">
        <v>3258</v>
      </c>
      <c r="AB822" s="261" t="s">
        <v>3258</v>
      </c>
      <c r="AC822" s="261" t="s">
        <v>3258</v>
      </c>
      <c r="AD822" s="261"/>
      <c r="AE822" s="245"/>
      <c r="AF822" s="261" t="s">
        <v>3258</v>
      </c>
      <c r="AG822" s="261" t="s">
        <v>3258</v>
      </c>
      <c r="AH822" s="261" t="s">
        <v>3258</v>
      </c>
      <c r="AI822" s="249"/>
    </row>
    <row r="823" spans="1:35" ht="15" customHeight="1" x14ac:dyDescent="0.3">
      <c r="A823" s="260">
        <v>523237</v>
      </c>
      <c r="B823" s="261" t="s">
        <v>1935</v>
      </c>
      <c r="C823" s="261" t="s">
        <v>276</v>
      </c>
      <c r="D823" s="261" t="s">
        <v>528</v>
      </c>
      <c r="E823" s="261" t="s">
        <v>116</v>
      </c>
      <c r="F823" s="262">
        <v>33806</v>
      </c>
      <c r="G823" s="261" t="s">
        <v>2984</v>
      </c>
      <c r="H823" s="261" t="s">
        <v>677</v>
      </c>
      <c r="I823" s="257" t="s">
        <v>553</v>
      </c>
      <c r="J823" s="261" t="s">
        <v>139</v>
      </c>
      <c r="K823" s="261"/>
      <c r="L823" s="258" t="s">
        <v>147</v>
      </c>
      <c r="M823" s="261"/>
      <c r="N823" s="249" t="s">
        <v>3258</v>
      </c>
      <c r="O823" s="259" t="s">
        <v>3258</v>
      </c>
      <c r="P823" s="256">
        <v>0</v>
      </c>
      <c r="Q823" s="261" t="s">
        <v>3258</v>
      </c>
      <c r="R823" s="261" t="s">
        <v>3899</v>
      </c>
      <c r="S823" s="261" t="s">
        <v>3900</v>
      </c>
      <c r="T823" s="261" t="s">
        <v>2301</v>
      </c>
      <c r="U823" s="261" t="s">
        <v>2277</v>
      </c>
      <c r="V823" s="261" t="s">
        <v>3258</v>
      </c>
      <c r="W823" s="261" t="s">
        <v>3258</v>
      </c>
      <c r="X823" s="261" t="s">
        <v>3258</v>
      </c>
      <c r="Y823" s="261" t="s">
        <v>3258</v>
      </c>
      <c r="Z823" s="261" t="s">
        <v>3258</v>
      </c>
      <c r="AA823" s="261" t="s">
        <v>3258</v>
      </c>
      <c r="AB823" s="261" t="s">
        <v>3258</v>
      </c>
      <c r="AC823" s="261" t="s">
        <v>3258</v>
      </c>
      <c r="AD823" s="261"/>
      <c r="AE823" s="245"/>
      <c r="AF823" s="261" t="s">
        <v>3258</v>
      </c>
      <c r="AG823" s="261" t="s">
        <v>3258</v>
      </c>
      <c r="AH823" s="261" t="s">
        <v>3258</v>
      </c>
      <c r="AI823" s="249"/>
    </row>
    <row r="824" spans="1:35" ht="15" customHeight="1" x14ac:dyDescent="0.3">
      <c r="A824" s="260">
        <v>523247</v>
      </c>
      <c r="B824" s="261" t="s">
        <v>2211</v>
      </c>
      <c r="C824" s="261" t="s">
        <v>401</v>
      </c>
      <c r="D824" s="261" t="s">
        <v>2212</v>
      </c>
      <c r="E824" s="261" t="s">
        <v>116</v>
      </c>
      <c r="F824" s="262">
        <v>29757</v>
      </c>
      <c r="G824" s="261" t="s">
        <v>2669</v>
      </c>
      <c r="H824" s="261" t="s">
        <v>677</v>
      </c>
      <c r="I824" s="257" t="s">
        <v>553</v>
      </c>
      <c r="J824" s="261" t="s">
        <v>724</v>
      </c>
      <c r="K824" s="261"/>
      <c r="L824" s="258" t="s">
        <v>150</v>
      </c>
      <c r="M824" s="261"/>
      <c r="N824" s="249" t="s">
        <v>3258</v>
      </c>
      <c r="O824" s="259" t="s">
        <v>3258</v>
      </c>
      <c r="P824" s="256">
        <v>0</v>
      </c>
      <c r="Q824" s="261" t="s">
        <v>3258</v>
      </c>
      <c r="R824" s="261" t="s">
        <v>4349</v>
      </c>
      <c r="S824" s="261" t="s">
        <v>4350</v>
      </c>
      <c r="T824" s="261" t="s">
        <v>2670</v>
      </c>
      <c r="U824" s="261" t="s">
        <v>2270</v>
      </c>
      <c r="V824" s="261" t="s">
        <v>3258</v>
      </c>
      <c r="W824" s="261" t="s">
        <v>3258</v>
      </c>
      <c r="X824" s="261" t="s">
        <v>3258</v>
      </c>
      <c r="Y824" s="261" t="s">
        <v>3258</v>
      </c>
      <c r="Z824" s="261" t="s">
        <v>3258</v>
      </c>
      <c r="AA824" s="261" t="s">
        <v>3258</v>
      </c>
      <c r="AB824" s="261" t="s">
        <v>3258</v>
      </c>
      <c r="AC824" s="261" t="s">
        <v>3258</v>
      </c>
      <c r="AD824" s="261"/>
      <c r="AE824" s="245"/>
      <c r="AF824" s="261" t="s">
        <v>3258</v>
      </c>
      <c r="AG824" s="261" t="s">
        <v>3258</v>
      </c>
      <c r="AH824" s="261" t="s">
        <v>3258</v>
      </c>
      <c r="AI824" s="249"/>
    </row>
    <row r="825" spans="1:35" ht="15" customHeight="1" x14ac:dyDescent="0.3">
      <c r="A825" s="260">
        <v>523250</v>
      </c>
      <c r="B825" s="261" t="s">
        <v>1936</v>
      </c>
      <c r="C825" s="261" t="s">
        <v>404</v>
      </c>
      <c r="D825" s="261" t="s">
        <v>444</v>
      </c>
      <c r="E825" s="261" t="s">
        <v>116</v>
      </c>
      <c r="F825" s="262">
        <v>29840</v>
      </c>
      <c r="G825" s="261" t="s">
        <v>136</v>
      </c>
      <c r="H825" s="261" t="s">
        <v>677</v>
      </c>
      <c r="I825" s="257" t="s">
        <v>553</v>
      </c>
      <c r="J825" s="261" t="s">
        <v>139</v>
      </c>
      <c r="K825" s="261" t="s">
        <v>3258</v>
      </c>
      <c r="L825" s="257"/>
      <c r="M825" s="261"/>
      <c r="N825" s="249" t="s">
        <v>3258</v>
      </c>
      <c r="O825" s="259" t="s">
        <v>3258</v>
      </c>
      <c r="P825" s="256">
        <v>0</v>
      </c>
      <c r="Q825" s="261" t="s">
        <v>3258</v>
      </c>
      <c r="R825" s="261" t="s">
        <v>3901</v>
      </c>
      <c r="S825" s="261" t="s">
        <v>3642</v>
      </c>
      <c r="T825" s="261" t="s">
        <v>2286</v>
      </c>
      <c r="U825" s="261" t="s">
        <v>2259</v>
      </c>
      <c r="V825" s="261" t="s">
        <v>3258</v>
      </c>
      <c r="W825" s="261" t="s">
        <v>3258</v>
      </c>
      <c r="X825" s="261" t="s">
        <v>3258</v>
      </c>
      <c r="Y825" s="261" t="s">
        <v>3258</v>
      </c>
      <c r="Z825" s="261" t="s">
        <v>3258</v>
      </c>
      <c r="AA825" s="261" t="s">
        <v>3258</v>
      </c>
      <c r="AB825" s="261" t="s">
        <v>3258</v>
      </c>
      <c r="AC825" s="261" t="s">
        <v>3258</v>
      </c>
      <c r="AD825" s="261"/>
      <c r="AE825" s="245"/>
      <c r="AF825" s="261" t="s">
        <v>3258</v>
      </c>
      <c r="AG825" s="261" t="s">
        <v>3258</v>
      </c>
      <c r="AH825" s="261" t="s">
        <v>3258</v>
      </c>
      <c r="AI825" s="249"/>
    </row>
    <row r="826" spans="1:35" ht="15" customHeight="1" x14ac:dyDescent="0.3">
      <c r="A826" s="260">
        <v>523253</v>
      </c>
      <c r="B826" s="261" t="s">
        <v>5540</v>
      </c>
      <c r="C826" s="261" t="s">
        <v>104</v>
      </c>
      <c r="D826" s="261" t="s">
        <v>497</v>
      </c>
      <c r="E826" s="261" t="s">
        <v>116</v>
      </c>
      <c r="F826" s="262">
        <v>35996</v>
      </c>
      <c r="G826" s="261" t="s">
        <v>138</v>
      </c>
      <c r="H826" s="261" t="s">
        <v>677</v>
      </c>
      <c r="I826" s="257" t="s">
        <v>554</v>
      </c>
      <c r="J826" s="261" t="s">
        <v>137</v>
      </c>
      <c r="K826" s="260">
        <v>2016</v>
      </c>
      <c r="M826" s="261"/>
      <c r="N826" s="249" t="s">
        <v>3258</v>
      </c>
      <c r="O826" s="259" t="s">
        <v>3258</v>
      </c>
      <c r="P826" s="256">
        <v>0</v>
      </c>
      <c r="Q826" s="261" t="s">
        <v>3258</v>
      </c>
      <c r="R826" s="261" t="s">
        <v>5541</v>
      </c>
      <c r="S826" s="261" t="s">
        <v>5542</v>
      </c>
      <c r="T826" s="261" t="s">
        <v>2421</v>
      </c>
      <c r="U826" s="261" t="s">
        <v>5543</v>
      </c>
      <c r="V826" s="261" t="s">
        <v>3258</v>
      </c>
      <c r="W826" s="261" t="s">
        <v>3258</v>
      </c>
      <c r="X826" s="261" t="s">
        <v>3258</v>
      </c>
      <c r="Y826" s="261" t="s">
        <v>3258</v>
      </c>
      <c r="Z826" s="261" t="s">
        <v>3258</v>
      </c>
      <c r="AA826" s="261" t="s">
        <v>3258</v>
      </c>
      <c r="AB826" s="261" t="s">
        <v>3258</v>
      </c>
      <c r="AC826" s="261" t="s">
        <v>3258</v>
      </c>
      <c r="AD826" s="261"/>
      <c r="AE826" s="245"/>
      <c r="AF826" s="261" t="s">
        <v>3258</v>
      </c>
      <c r="AG826" s="261" t="s">
        <v>3258</v>
      </c>
      <c r="AH826" s="261" t="s">
        <v>3258</v>
      </c>
      <c r="AI826" s="249"/>
    </row>
    <row r="827" spans="1:35" ht="15" customHeight="1" x14ac:dyDescent="0.3">
      <c r="A827" s="260">
        <v>523260</v>
      </c>
      <c r="B827" s="261" t="s">
        <v>2213</v>
      </c>
      <c r="C827" s="261" t="s">
        <v>2214</v>
      </c>
      <c r="D827" s="261" t="s">
        <v>1297</v>
      </c>
      <c r="E827" s="261" t="s">
        <v>116</v>
      </c>
      <c r="F827" s="262">
        <v>33982</v>
      </c>
      <c r="G827" s="261" t="s">
        <v>2317</v>
      </c>
      <c r="H827" s="261" t="s">
        <v>677</v>
      </c>
      <c r="I827" s="257" t="s">
        <v>553</v>
      </c>
      <c r="J827" s="261" t="s">
        <v>137</v>
      </c>
      <c r="K827" s="261" t="s">
        <v>3258</v>
      </c>
      <c r="L827" s="257"/>
      <c r="M827" s="261"/>
      <c r="N827" s="249" t="s">
        <v>3258</v>
      </c>
      <c r="O827" s="259" t="s">
        <v>3258</v>
      </c>
      <c r="P827" s="256">
        <v>0</v>
      </c>
      <c r="Q827" s="261" t="s">
        <v>3258</v>
      </c>
      <c r="R827" s="261" t="s">
        <v>4126</v>
      </c>
      <c r="S827" s="261" t="s">
        <v>4872</v>
      </c>
      <c r="T827" s="261" t="s">
        <v>2671</v>
      </c>
      <c r="U827" s="261" t="s">
        <v>2259</v>
      </c>
      <c r="V827" s="261" t="s">
        <v>3258</v>
      </c>
      <c r="W827" s="261" t="s">
        <v>3258</v>
      </c>
      <c r="X827" s="261" t="s">
        <v>3258</v>
      </c>
      <c r="Y827" s="261" t="s">
        <v>3258</v>
      </c>
      <c r="Z827" s="261" t="s">
        <v>3258</v>
      </c>
      <c r="AA827" s="261" t="s">
        <v>3258</v>
      </c>
      <c r="AB827" s="261" t="s">
        <v>3258</v>
      </c>
      <c r="AC827" s="261" t="s">
        <v>3258</v>
      </c>
      <c r="AD827" s="261"/>
      <c r="AE827" s="245"/>
      <c r="AF827" s="261" t="s">
        <v>3258</v>
      </c>
      <c r="AG827" s="261" t="s">
        <v>3258</v>
      </c>
      <c r="AH827" s="261" t="s">
        <v>3258</v>
      </c>
      <c r="AI827" s="249"/>
    </row>
    <row r="828" spans="1:35" ht="15" customHeight="1" x14ac:dyDescent="0.3">
      <c r="A828" s="260">
        <v>523263</v>
      </c>
      <c r="B828" s="261" t="s">
        <v>1937</v>
      </c>
      <c r="C828" s="261" t="s">
        <v>76</v>
      </c>
      <c r="D828" s="261" t="s">
        <v>527</v>
      </c>
      <c r="E828" s="261" t="s">
        <v>116</v>
      </c>
      <c r="F828" s="262">
        <v>33613</v>
      </c>
      <c r="G828" s="261" t="s">
        <v>3050</v>
      </c>
      <c r="H828" s="261" t="s">
        <v>677</v>
      </c>
      <c r="I828" s="257" t="s">
        <v>553</v>
      </c>
      <c r="J828" s="261" t="s">
        <v>137</v>
      </c>
      <c r="K828" s="261" t="s">
        <v>3258</v>
      </c>
      <c r="L828" s="257"/>
      <c r="M828" s="261"/>
      <c r="N828" s="249" t="s">
        <v>3258</v>
      </c>
      <c r="O828" s="259" t="s">
        <v>3258</v>
      </c>
      <c r="P828" s="256">
        <v>0</v>
      </c>
      <c r="Q828" s="261" t="s">
        <v>3258</v>
      </c>
      <c r="R828" s="261" t="s">
        <v>4228</v>
      </c>
      <c r="S828" s="261" t="s">
        <v>2531</v>
      </c>
      <c r="T828" s="261" t="s">
        <v>2773</v>
      </c>
      <c r="U828" s="261" t="s">
        <v>2259</v>
      </c>
      <c r="V828" s="261" t="s">
        <v>3258</v>
      </c>
      <c r="W828" s="261" t="s">
        <v>3258</v>
      </c>
      <c r="X828" s="261" t="s">
        <v>3258</v>
      </c>
      <c r="Y828" s="261" t="s">
        <v>3258</v>
      </c>
      <c r="Z828" s="261" t="s">
        <v>3258</v>
      </c>
      <c r="AA828" s="261" t="s">
        <v>3258</v>
      </c>
      <c r="AB828" s="261" t="s">
        <v>3258</v>
      </c>
      <c r="AC828" s="261" t="s">
        <v>3258</v>
      </c>
      <c r="AD828" s="261"/>
      <c r="AE828" s="245"/>
      <c r="AF828" s="261" t="s">
        <v>3258</v>
      </c>
      <c r="AG828" s="261" t="s">
        <v>3258</v>
      </c>
      <c r="AH828" s="261" t="s">
        <v>3258</v>
      </c>
      <c r="AI828" s="249"/>
    </row>
    <row r="829" spans="1:35" ht="15" customHeight="1" x14ac:dyDescent="0.3">
      <c r="A829" s="260">
        <v>523266</v>
      </c>
      <c r="B829" s="261" t="s">
        <v>5203</v>
      </c>
      <c r="C829" s="261" t="s">
        <v>69</v>
      </c>
      <c r="D829" s="261" t="s">
        <v>507</v>
      </c>
      <c r="E829" s="261" t="s">
        <v>116</v>
      </c>
      <c r="F829" s="262">
        <v>34127</v>
      </c>
      <c r="G829" s="261" t="s">
        <v>145</v>
      </c>
      <c r="H829" s="261" t="s">
        <v>677</v>
      </c>
      <c r="I829" s="257" t="s">
        <v>553</v>
      </c>
      <c r="J829" s="261" t="s">
        <v>724</v>
      </c>
      <c r="K829" s="261"/>
      <c r="M829" s="261"/>
      <c r="N829" s="249" t="s">
        <v>3258</v>
      </c>
      <c r="O829" s="259" t="s">
        <v>3258</v>
      </c>
      <c r="P829" s="256">
        <v>0</v>
      </c>
      <c r="Q829" s="261" t="s">
        <v>3258</v>
      </c>
      <c r="R829" s="261" t="s">
        <v>4455</v>
      </c>
      <c r="S829" s="261" t="s">
        <v>3290</v>
      </c>
      <c r="T829" s="261" t="s">
        <v>2997</v>
      </c>
      <c r="U829" s="261" t="s">
        <v>2369</v>
      </c>
      <c r="V829" s="261" t="s">
        <v>3258</v>
      </c>
      <c r="W829" s="261" t="s">
        <v>3258</v>
      </c>
      <c r="X829" s="261" t="s">
        <v>3258</v>
      </c>
      <c r="Y829" s="261" t="s">
        <v>3258</v>
      </c>
      <c r="Z829" s="261" t="s">
        <v>3258</v>
      </c>
      <c r="AA829" s="261" t="s">
        <v>3258</v>
      </c>
      <c r="AB829" s="261" t="s">
        <v>3258</v>
      </c>
      <c r="AC829" s="261" t="s">
        <v>3258</v>
      </c>
      <c r="AD829" s="261"/>
      <c r="AE829" s="245"/>
      <c r="AF829" s="261" t="s">
        <v>3258</v>
      </c>
      <c r="AG829" s="261" t="s">
        <v>3258</v>
      </c>
      <c r="AH829" s="261" t="s">
        <v>3258</v>
      </c>
      <c r="AI829" s="249"/>
    </row>
    <row r="830" spans="1:35" ht="15" customHeight="1" x14ac:dyDescent="0.3">
      <c r="A830" s="260">
        <v>523270</v>
      </c>
      <c r="B830" s="261" t="s">
        <v>1938</v>
      </c>
      <c r="C830" s="261" t="s">
        <v>1495</v>
      </c>
      <c r="D830" s="261" t="s">
        <v>513</v>
      </c>
      <c r="E830" s="261" t="s">
        <v>116</v>
      </c>
      <c r="F830" s="262">
        <v>32273</v>
      </c>
      <c r="G830" s="261" t="s">
        <v>2529</v>
      </c>
      <c r="H830" s="261" t="s">
        <v>677</v>
      </c>
      <c r="I830" s="257" t="s">
        <v>553</v>
      </c>
      <c r="J830" s="261" t="s">
        <v>139</v>
      </c>
      <c r="K830" s="261" t="s">
        <v>3258</v>
      </c>
      <c r="L830" s="257"/>
      <c r="M830" s="261"/>
      <c r="N830" s="249" t="s">
        <v>3258</v>
      </c>
      <c r="O830" s="259" t="s">
        <v>3258</v>
      </c>
      <c r="P830" s="256">
        <v>0</v>
      </c>
      <c r="Q830" s="261" t="s">
        <v>3258</v>
      </c>
      <c r="R830" s="261" t="s">
        <v>4873</v>
      </c>
      <c r="S830" s="261" t="s">
        <v>4874</v>
      </c>
      <c r="T830" s="261" t="s">
        <v>2755</v>
      </c>
      <c r="U830" s="261" t="s">
        <v>2259</v>
      </c>
      <c r="V830" s="261" t="s">
        <v>3258</v>
      </c>
      <c r="W830" s="261" t="s">
        <v>3258</v>
      </c>
      <c r="X830" s="261" t="s">
        <v>3258</v>
      </c>
      <c r="Y830" s="261" t="s">
        <v>3258</v>
      </c>
      <c r="Z830" s="261" t="s">
        <v>3258</v>
      </c>
      <c r="AA830" s="261" t="s">
        <v>3258</v>
      </c>
      <c r="AB830" s="261" t="s">
        <v>3258</v>
      </c>
      <c r="AC830" s="261" t="s">
        <v>3258</v>
      </c>
      <c r="AD830" s="261"/>
      <c r="AE830" s="245"/>
      <c r="AF830" s="261" t="s">
        <v>3258</v>
      </c>
      <c r="AG830" s="261" t="s">
        <v>3258</v>
      </c>
      <c r="AH830" s="261" t="s">
        <v>3258</v>
      </c>
      <c r="AI830" s="249"/>
    </row>
    <row r="831" spans="1:35" ht="15" customHeight="1" x14ac:dyDescent="0.3">
      <c r="A831" s="255">
        <v>523282</v>
      </c>
      <c r="B831" s="256" t="s">
        <v>2215</v>
      </c>
      <c r="C831" s="256" t="s">
        <v>1385</v>
      </c>
      <c r="D831" s="256" t="s">
        <v>1566</v>
      </c>
      <c r="E831" s="256" t="s">
        <v>116</v>
      </c>
      <c r="F831" s="256" t="s">
        <v>5083</v>
      </c>
      <c r="G831" s="256" t="s">
        <v>2469</v>
      </c>
      <c r="H831" s="256" t="s">
        <v>677</v>
      </c>
      <c r="I831" s="257" t="s">
        <v>553</v>
      </c>
      <c r="J831" s="256" t="s">
        <v>139</v>
      </c>
      <c r="K831" s="256" t="s">
        <v>5081</v>
      </c>
      <c r="L831" s="258" t="s">
        <v>138</v>
      </c>
      <c r="M831" s="249"/>
      <c r="N831" s="249">
        <v>1478</v>
      </c>
      <c r="O831" s="259">
        <v>45498</v>
      </c>
      <c r="P831" s="256">
        <v>20000</v>
      </c>
      <c r="Q831" s="256" t="s">
        <v>3258</v>
      </c>
      <c r="R831" s="256" t="s">
        <v>3463</v>
      </c>
      <c r="S831" s="256" t="s">
        <v>3464</v>
      </c>
      <c r="T831" s="256" t="s">
        <v>2672</v>
      </c>
      <c r="U831" s="256" t="s">
        <v>2259</v>
      </c>
      <c r="V831" s="256" t="s">
        <v>3258</v>
      </c>
      <c r="W831" s="256" t="s">
        <v>3258</v>
      </c>
      <c r="X831" s="256" t="s">
        <v>3258</v>
      </c>
      <c r="Y831" s="256" t="s">
        <v>3258</v>
      </c>
      <c r="Z831" s="256" t="s">
        <v>3258</v>
      </c>
      <c r="AA831" s="256" t="s">
        <v>3258</v>
      </c>
      <c r="AB831" s="256" t="s">
        <v>3258</v>
      </c>
      <c r="AC831" s="256" t="s">
        <v>3258</v>
      </c>
      <c r="AD831" s="256"/>
      <c r="AE831" s="246"/>
      <c r="AF831" s="256" t="s">
        <v>3258</v>
      </c>
      <c r="AG831" s="256" t="s">
        <v>3258</v>
      </c>
      <c r="AH831" s="256" t="s">
        <v>2253</v>
      </c>
      <c r="AI831" s="249"/>
    </row>
    <row r="832" spans="1:35" ht="15" customHeight="1" x14ac:dyDescent="0.3">
      <c r="A832" s="260">
        <v>523285</v>
      </c>
      <c r="B832" s="261" t="s">
        <v>1063</v>
      </c>
      <c r="C832" s="261" t="s">
        <v>1064</v>
      </c>
      <c r="D832" s="261" t="s">
        <v>416</v>
      </c>
      <c r="E832" s="261" t="s">
        <v>116</v>
      </c>
      <c r="F832" s="262">
        <v>34861</v>
      </c>
      <c r="G832" s="261" t="s">
        <v>2317</v>
      </c>
      <c r="H832" s="261" t="s">
        <v>677</v>
      </c>
      <c r="I832" s="257" t="s">
        <v>553</v>
      </c>
      <c r="J832" s="261" t="s">
        <v>137</v>
      </c>
      <c r="K832" s="261" t="s">
        <v>3258</v>
      </c>
      <c r="L832" s="257"/>
      <c r="M832" s="261"/>
      <c r="N832" s="249" t="s">
        <v>3258</v>
      </c>
      <c r="O832" s="259" t="s">
        <v>3258</v>
      </c>
      <c r="P832" s="256">
        <v>0</v>
      </c>
      <c r="Q832" s="261" t="s">
        <v>3258</v>
      </c>
      <c r="R832" s="261" t="s">
        <v>4875</v>
      </c>
      <c r="S832" s="261" t="s">
        <v>4876</v>
      </c>
      <c r="T832" s="261" t="s">
        <v>2460</v>
      </c>
      <c r="U832" s="261" t="s">
        <v>4877</v>
      </c>
      <c r="V832" s="261" t="s">
        <v>3258</v>
      </c>
      <c r="W832" s="261" t="s">
        <v>3258</v>
      </c>
      <c r="X832" s="261" t="s">
        <v>3258</v>
      </c>
      <c r="Y832" s="261" t="s">
        <v>3258</v>
      </c>
      <c r="Z832" s="261" t="s">
        <v>3258</v>
      </c>
      <c r="AA832" s="261" t="s">
        <v>3258</v>
      </c>
      <c r="AB832" s="261" t="s">
        <v>3258</v>
      </c>
      <c r="AC832" s="261" t="s">
        <v>3258</v>
      </c>
      <c r="AD832" s="261"/>
      <c r="AE832" s="245"/>
      <c r="AF832" s="261" t="s">
        <v>3258</v>
      </c>
      <c r="AG832" s="261" t="s">
        <v>3258</v>
      </c>
      <c r="AH832" s="261" t="s">
        <v>3258</v>
      </c>
      <c r="AI832" s="249" t="s">
        <v>2253</v>
      </c>
    </row>
    <row r="833" spans="1:35" ht="15" customHeight="1" x14ac:dyDescent="0.3">
      <c r="A833" s="260">
        <v>523286</v>
      </c>
      <c r="B833" s="261" t="s">
        <v>1307</v>
      </c>
      <c r="C833" s="261" t="s">
        <v>1308</v>
      </c>
      <c r="D833" s="261" t="s">
        <v>514</v>
      </c>
      <c r="E833" s="261" t="s">
        <v>116</v>
      </c>
      <c r="F833" s="262">
        <v>35588</v>
      </c>
      <c r="G833" s="261" t="s">
        <v>136</v>
      </c>
      <c r="H833" s="261" t="s">
        <v>677</v>
      </c>
      <c r="I833" s="257" t="s">
        <v>553</v>
      </c>
      <c r="J833" s="261" t="s">
        <v>137</v>
      </c>
      <c r="K833" s="260">
        <v>2014</v>
      </c>
      <c r="M833" s="261"/>
      <c r="N833" s="249" t="s">
        <v>3258</v>
      </c>
      <c r="O833" s="259" t="s">
        <v>3258</v>
      </c>
      <c r="P833" s="256">
        <v>0</v>
      </c>
      <c r="Q833" s="261" t="s">
        <v>3258</v>
      </c>
      <c r="R833" s="261" t="s">
        <v>4229</v>
      </c>
      <c r="S833" s="261" t="s">
        <v>4230</v>
      </c>
      <c r="T833" s="261" t="s">
        <v>3109</v>
      </c>
      <c r="U833" s="261" t="s">
        <v>2306</v>
      </c>
      <c r="V833" s="261" t="s">
        <v>3258</v>
      </c>
      <c r="W833" s="261" t="s">
        <v>3258</v>
      </c>
      <c r="X833" s="261" t="s">
        <v>3258</v>
      </c>
      <c r="Y833" s="261" t="s">
        <v>3258</v>
      </c>
      <c r="Z833" s="261" t="s">
        <v>3258</v>
      </c>
      <c r="AA833" s="261" t="s">
        <v>3258</v>
      </c>
      <c r="AB833" s="261" t="s">
        <v>3258</v>
      </c>
      <c r="AC833" s="261" t="s">
        <v>3258</v>
      </c>
      <c r="AD833" s="261"/>
      <c r="AE833" s="245"/>
      <c r="AF833" s="261" t="s">
        <v>3258</v>
      </c>
      <c r="AG833" s="261" t="s">
        <v>3258</v>
      </c>
      <c r="AH833" s="261" t="s">
        <v>3258</v>
      </c>
      <c r="AI833" s="249"/>
    </row>
    <row r="834" spans="1:35" ht="15" customHeight="1" x14ac:dyDescent="0.3">
      <c r="A834" s="255">
        <v>523289</v>
      </c>
      <c r="B834" s="256" t="s">
        <v>1065</v>
      </c>
      <c r="C834" s="256" t="s">
        <v>368</v>
      </c>
      <c r="D834" s="256" t="s">
        <v>362</v>
      </c>
      <c r="E834" s="256" t="s">
        <v>3258</v>
      </c>
      <c r="F834" s="256" t="s">
        <v>3258</v>
      </c>
      <c r="G834" s="256" t="s">
        <v>3258</v>
      </c>
      <c r="H834" s="256"/>
      <c r="I834" s="257" t="s">
        <v>553</v>
      </c>
      <c r="J834" s="249"/>
      <c r="K834" s="256" t="s">
        <v>3258</v>
      </c>
      <c r="L834" s="258" t="s">
        <v>3258</v>
      </c>
      <c r="M834" s="256" t="s">
        <v>3258</v>
      </c>
      <c r="N834" s="249" t="s">
        <v>3258</v>
      </c>
      <c r="O834" s="259" t="s">
        <v>3258</v>
      </c>
      <c r="P834" s="256">
        <v>0</v>
      </c>
      <c r="Q834" s="256" t="s">
        <v>3258</v>
      </c>
      <c r="R834" s="256" t="s">
        <v>3258</v>
      </c>
      <c r="S834" s="256" t="s">
        <v>3258</v>
      </c>
      <c r="T834" s="256" t="s">
        <v>3258</v>
      </c>
      <c r="U834" s="256" t="s">
        <v>3258</v>
      </c>
      <c r="V834" s="256" t="s">
        <v>3258</v>
      </c>
      <c r="W834" s="256" t="s">
        <v>3258</v>
      </c>
      <c r="X834" s="256" t="s">
        <v>3258</v>
      </c>
      <c r="Y834" s="256" t="s">
        <v>3258</v>
      </c>
      <c r="Z834" s="256" t="s">
        <v>3258</v>
      </c>
      <c r="AA834" s="256" t="s">
        <v>2253</v>
      </c>
      <c r="AB834" s="256" t="s">
        <v>2253</v>
      </c>
      <c r="AC834" s="256" t="s">
        <v>3258</v>
      </c>
      <c r="AD834" s="256"/>
      <c r="AE834" s="246"/>
      <c r="AF834" s="256"/>
      <c r="AG834" s="256" t="s">
        <v>2253</v>
      </c>
      <c r="AH834" s="256" t="s">
        <v>2253</v>
      </c>
      <c r="AI834" s="249" t="s">
        <v>2253</v>
      </c>
    </row>
    <row r="835" spans="1:35" ht="15" customHeight="1" x14ac:dyDescent="0.3">
      <c r="A835" s="260">
        <v>523291</v>
      </c>
      <c r="B835" s="261" t="s">
        <v>1939</v>
      </c>
      <c r="C835" s="261" t="s">
        <v>399</v>
      </c>
      <c r="D835" s="261" t="s">
        <v>1460</v>
      </c>
      <c r="E835" s="261" t="s">
        <v>116</v>
      </c>
      <c r="F835" s="262">
        <v>31218</v>
      </c>
      <c r="G835" s="261" t="s">
        <v>136</v>
      </c>
      <c r="H835" s="261" t="s">
        <v>677</v>
      </c>
      <c r="I835" s="257" t="s">
        <v>553</v>
      </c>
      <c r="J835" s="261" t="s">
        <v>724</v>
      </c>
      <c r="K835" s="261"/>
      <c r="M835" s="261"/>
      <c r="N835" s="249" t="s">
        <v>3258</v>
      </c>
      <c r="O835" s="259" t="s">
        <v>3258</v>
      </c>
      <c r="P835" s="256">
        <v>0</v>
      </c>
      <c r="Q835" s="261" t="s">
        <v>3258</v>
      </c>
      <c r="R835" s="261" t="s">
        <v>4456</v>
      </c>
      <c r="S835" s="261" t="s">
        <v>4385</v>
      </c>
      <c r="T835" s="261" t="s">
        <v>3110</v>
      </c>
      <c r="U835" s="261" t="s">
        <v>2259</v>
      </c>
      <c r="V835" s="261" t="s">
        <v>3258</v>
      </c>
      <c r="W835" s="261" t="s">
        <v>3258</v>
      </c>
      <c r="X835" s="261" t="s">
        <v>3258</v>
      </c>
      <c r="Y835" s="261" t="s">
        <v>3258</v>
      </c>
      <c r="Z835" s="261" t="s">
        <v>3258</v>
      </c>
      <c r="AA835" s="261" t="s">
        <v>3258</v>
      </c>
      <c r="AB835" s="261" t="s">
        <v>3258</v>
      </c>
      <c r="AC835" s="261" t="s">
        <v>3258</v>
      </c>
      <c r="AD835" s="261"/>
      <c r="AE835" s="245"/>
      <c r="AF835" s="261" t="s">
        <v>3258</v>
      </c>
      <c r="AG835" s="261" t="s">
        <v>3258</v>
      </c>
      <c r="AH835" s="261" t="s">
        <v>3258</v>
      </c>
      <c r="AI835" s="249"/>
    </row>
    <row r="836" spans="1:35" ht="15" customHeight="1" x14ac:dyDescent="0.3">
      <c r="A836" s="260">
        <v>523292</v>
      </c>
      <c r="B836" s="261" t="s">
        <v>1940</v>
      </c>
      <c r="C836" s="261" t="s">
        <v>87</v>
      </c>
      <c r="D836" s="261" t="s">
        <v>501</v>
      </c>
      <c r="E836" s="261" t="s">
        <v>116</v>
      </c>
      <c r="F836" s="262">
        <v>35072</v>
      </c>
      <c r="G836" s="261" t="s">
        <v>136</v>
      </c>
      <c r="H836" s="261" t="s">
        <v>677</v>
      </c>
      <c r="I836" s="257" t="s">
        <v>553</v>
      </c>
      <c r="J836" s="261" t="s">
        <v>139</v>
      </c>
      <c r="K836" s="261"/>
      <c r="M836" s="261"/>
      <c r="N836" s="249" t="s">
        <v>3258</v>
      </c>
      <c r="O836" s="259" t="s">
        <v>3258</v>
      </c>
      <c r="P836" s="256">
        <v>0</v>
      </c>
      <c r="Q836" s="261" t="s">
        <v>3258</v>
      </c>
      <c r="R836" s="261" t="s">
        <v>3902</v>
      </c>
      <c r="S836" s="261" t="s">
        <v>3264</v>
      </c>
      <c r="T836" s="261" t="s">
        <v>3111</v>
      </c>
      <c r="U836" s="261" t="s">
        <v>2259</v>
      </c>
      <c r="V836" s="261" t="s">
        <v>3258</v>
      </c>
      <c r="W836" s="261" t="s">
        <v>3258</v>
      </c>
      <c r="X836" s="261" t="s">
        <v>3258</v>
      </c>
      <c r="Y836" s="261" t="s">
        <v>3258</v>
      </c>
      <c r="Z836" s="261" t="s">
        <v>3258</v>
      </c>
      <c r="AA836" s="261" t="s">
        <v>3258</v>
      </c>
      <c r="AB836" s="261" t="s">
        <v>3258</v>
      </c>
      <c r="AC836" s="261" t="s">
        <v>3258</v>
      </c>
      <c r="AD836" s="261"/>
      <c r="AE836" s="245"/>
      <c r="AF836" s="261" t="s">
        <v>3258</v>
      </c>
      <c r="AG836" s="261" t="s">
        <v>3258</v>
      </c>
      <c r="AH836" s="261" t="s">
        <v>3258</v>
      </c>
      <c r="AI836" s="249"/>
    </row>
    <row r="837" spans="1:35" ht="15" customHeight="1" x14ac:dyDescent="0.3">
      <c r="A837" s="260">
        <v>523298</v>
      </c>
      <c r="B837" s="261" t="s">
        <v>1941</v>
      </c>
      <c r="C837" s="261" t="s">
        <v>107</v>
      </c>
      <c r="D837" s="261" t="s">
        <v>422</v>
      </c>
      <c r="E837" s="261" t="s">
        <v>116</v>
      </c>
      <c r="F837" s="262">
        <v>35819</v>
      </c>
      <c r="G837" s="261" t="s">
        <v>136</v>
      </c>
      <c r="H837" s="261" t="s">
        <v>688</v>
      </c>
      <c r="I837" s="257" t="s">
        <v>553</v>
      </c>
      <c r="J837" s="261" t="s">
        <v>139</v>
      </c>
      <c r="K837" s="260">
        <v>2015</v>
      </c>
      <c r="L837" s="257" t="s">
        <v>136</v>
      </c>
      <c r="M837" s="249"/>
      <c r="N837" s="249" t="s">
        <v>3258</v>
      </c>
      <c r="O837" s="259" t="s">
        <v>3258</v>
      </c>
      <c r="P837" s="256">
        <v>0</v>
      </c>
      <c r="Q837" s="261" t="s">
        <v>3258</v>
      </c>
      <c r="R837" s="261" t="s">
        <v>3903</v>
      </c>
      <c r="S837" s="261" t="s">
        <v>3904</v>
      </c>
      <c r="T837" s="261" t="s">
        <v>2348</v>
      </c>
      <c r="U837" s="261" t="s">
        <v>2259</v>
      </c>
      <c r="V837" s="261" t="s">
        <v>3258</v>
      </c>
      <c r="W837" s="261" t="s">
        <v>3258</v>
      </c>
      <c r="X837" s="261" t="s">
        <v>3258</v>
      </c>
      <c r="Y837" s="261" t="s">
        <v>3258</v>
      </c>
      <c r="Z837" s="261" t="s">
        <v>3258</v>
      </c>
      <c r="AA837" s="261" t="s">
        <v>3258</v>
      </c>
      <c r="AB837" s="261" t="s">
        <v>3258</v>
      </c>
      <c r="AC837" s="261" t="s">
        <v>3258</v>
      </c>
      <c r="AD837" s="261"/>
      <c r="AE837" s="246"/>
      <c r="AF837" s="261" t="s">
        <v>3258</v>
      </c>
      <c r="AG837" s="261" t="s">
        <v>3258</v>
      </c>
      <c r="AH837" s="261" t="s">
        <v>3258</v>
      </c>
      <c r="AI837" s="249"/>
    </row>
    <row r="838" spans="1:35" ht="15" customHeight="1" x14ac:dyDescent="0.3">
      <c r="A838" s="260">
        <v>523307</v>
      </c>
      <c r="B838" s="261" t="s">
        <v>1943</v>
      </c>
      <c r="C838" s="261" t="s">
        <v>83</v>
      </c>
      <c r="D838" s="261" t="s">
        <v>423</v>
      </c>
      <c r="E838" s="261" t="s">
        <v>116</v>
      </c>
      <c r="F838" s="262">
        <v>33698</v>
      </c>
      <c r="G838" s="261" t="s">
        <v>136</v>
      </c>
      <c r="H838" s="261" t="s">
        <v>677</v>
      </c>
      <c r="I838" s="257" t="s">
        <v>553</v>
      </c>
      <c r="J838" s="261" t="s">
        <v>139</v>
      </c>
      <c r="K838" s="261"/>
      <c r="M838" s="261"/>
      <c r="N838" s="249" t="s">
        <v>3258</v>
      </c>
      <c r="O838" s="259" t="s">
        <v>3258</v>
      </c>
      <c r="P838" s="256">
        <v>0</v>
      </c>
      <c r="Q838" s="261" t="s">
        <v>3258</v>
      </c>
      <c r="R838" s="261" t="s">
        <v>3905</v>
      </c>
      <c r="S838" s="261" t="s">
        <v>3289</v>
      </c>
      <c r="T838" s="261" t="s">
        <v>2654</v>
      </c>
      <c r="U838" s="261" t="s">
        <v>2259</v>
      </c>
      <c r="V838" s="261" t="s">
        <v>3258</v>
      </c>
      <c r="W838" s="261" t="s">
        <v>3258</v>
      </c>
      <c r="X838" s="261" t="s">
        <v>3258</v>
      </c>
      <c r="Y838" s="261" t="s">
        <v>3258</v>
      </c>
      <c r="Z838" s="261" t="s">
        <v>3258</v>
      </c>
      <c r="AA838" s="261" t="s">
        <v>3258</v>
      </c>
      <c r="AB838" s="261" t="s">
        <v>3258</v>
      </c>
      <c r="AC838" s="261" t="s">
        <v>3258</v>
      </c>
      <c r="AD838" s="261"/>
      <c r="AE838" s="246"/>
      <c r="AF838" s="261" t="s">
        <v>3258</v>
      </c>
      <c r="AG838" s="261" t="s">
        <v>3258</v>
      </c>
      <c r="AH838" s="261" t="s">
        <v>3258</v>
      </c>
      <c r="AI838" s="249" t="s">
        <v>2253</v>
      </c>
    </row>
    <row r="839" spans="1:35" ht="15" customHeight="1" x14ac:dyDescent="0.3">
      <c r="A839" s="260">
        <v>523311</v>
      </c>
      <c r="B839" s="261" t="s">
        <v>1944</v>
      </c>
      <c r="C839" s="261" t="s">
        <v>289</v>
      </c>
      <c r="D839" s="261" t="s">
        <v>1945</v>
      </c>
      <c r="E839" s="261" t="s">
        <v>116</v>
      </c>
      <c r="F839" s="262">
        <v>33604</v>
      </c>
      <c r="G839" s="261" t="s">
        <v>136</v>
      </c>
      <c r="H839" s="261" t="s">
        <v>677</v>
      </c>
      <c r="I839" s="257" t="s">
        <v>553</v>
      </c>
      <c r="J839" s="261" t="s">
        <v>724</v>
      </c>
      <c r="K839" s="261"/>
      <c r="M839" s="261"/>
      <c r="N839" s="249" t="s">
        <v>3258</v>
      </c>
      <c r="O839" s="259" t="s">
        <v>3258</v>
      </c>
      <c r="P839" s="256">
        <v>0</v>
      </c>
      <c r="Q839" s="261" t="s">
        <v>3258</v>
      </c>
      <c r="R839" s="261" t="s">
        <v>4457</v>
      </c>
      <c r="S839" s="261" t="s">
        <v>3513</v>
      </c>
      <c r="T839" s="261" t="s">
        <v>3112</v>
      </c>
      <c r="U839" s="261" t="s">
        <v>2259</v>
      </c>
      <c r="V839" s="261" t="s">
        <v>3258</v>
      </c>
      <c r="W839" s="261" t="s">
        <v>3258</v>
      </c>
      <c r="X839" s="261" t="s">
        <v>3258</v>
      </c>
      <c r="Y839" s="261" t="s">
        <v>3258</v>
      </c>
      <c r="Z839" s="261" t="s">
        <v>3258</v>
      </c>
      <c r="AA839" s="261" t="s">
        <v>3258</v>
      </c>
      <c r="AB839" s="261" t="s">
        <v>3258</v>
      </c>
      <c r="AC839" s="261" t="s">
        <v>3258</v>
      </c>
      <c r="AD839" s="261"/>
      <c r="AE839" s="246"/>
      <c r="AF839" s="261" t="s">
        <v>3258</v>
      </c>
      <c r="AG839" s="261" t="s">
        <v>3258</v>
      </c>
      <c r="AH839" s="261" t="s">
        <v>3258</v>
      </c>
      <c r="AI839" s="249"/>
    </row>
    <row r="840" spans="1:35" ht="15" customHeight="1" x14ac:dyDescent="0.3">
      <c r="A840" s="260">
        <v>523312</v>
      </c>
      <c r="B840" s="261" t="s">
        <v>1946</v>
      </c>
      <c r="C840" s="261" t="s">
        <v>1947</v>
      </c>
      <c r="D840" s="261" t="s">
        <v>507</v>
      </c>
      <c r="E840" s="261" t="s">
        <v>116</v>
      </c>
      <c r="F840" s="262">
        <v>34515</v>
      </c>
      <c r="G840" s="261" t="s">
        <v>136</v>
      </c>
      <c r="H840" s="261" t="s">
        <v>677</v>
      </c>
      <c r="I840" s="257" t="s">
        <v>553</v>
      </c>
      <c r="J840" s="261" t="s">
        <v>137</v>
      </c>
      <c r="K840" s="261"/>
      <c r="L840" s="258" t="s">
        <v>151</v>
      </c>
      <c r="M840" s="261"/>
      <c r="N840" s="249" t="s">
        <v>3258</v>
      </c>
      <c r="O840" s="259" t="s">
        <v>3258</v>
      </c>
      <c r="P840" s="256">
        <v>0</v>
      </c>
      <c r="Q840" s="261" t="s">
        <v>3258</v>
      </c>
      <c r="R840" s="261" t="s">
        <v>4627</v>
      </c>
      <c r="S840" s="261" t="s">
        <v>4878</v>
      </c>
      <c r="T840" s="261" t="s">
        <v>2312</v>
      </c>
      <c r="U840" s="261" t="s">
        <v>2266</v>
      </c>
      <c r="V840" s="261" t="s">
        <v>3258</v>
      </c>
      <c r="W840" s="261" t="s">
        <v>3258</v>
      </c>
      <c r="X840" s="261" t="s">
        <v>3258</v>
      </c>
      <c r="Y840" s="261" t="s">
        <v>3258</v>
      </c>
      <c r="Z840" s="261" t="s">
        <v>3258</v>
      </c>
      <c r="AA840" s="261" t="s">
        <v>3258</v>
      </c>
      <c r="AB840" s="261" t="s">
        <v>3258</v>
      </c>
      <c r="AC840" s="261" t="s">
        <v>3258</v>
      </c>
      <c r="AD840" s="261"/>
      <c r="AE840" s="245"/>
      <c r="AF840" s="261" t="s">
        <v>3258</v>
      </c>
      <c r="AG840" s="261" t="s">
        <v>3258</v>
      </c>
      <c r="AH840" s="261" t="s">
        <v>3258</v>
      </c>
      <c r="AI840" s="249"/>
    </row>
    <row r="841" spans="1:35" ht="15" customHeight="1" x14ac:dyDescent="0.3">
      <c r="A841" s="260">
        <v>523313</v>
      </c>
      <c r="B841" s="261" t="s">
        <v>1948</v>
      </c>
      <c r="C841" s="261" t="s">
        <v>62</v>
      </c>
      <c r="D841" s="261" t="s">
        <v>897</v>
      </c>
      <c r="E841" s="261" t="s">
        <v>116</v>
      </c>
      <c r="F841" s="262">
        <v>35586</v>
      </c>
      <c r="G841" s="261" t="s">
        <v>2455</v>
      </c>
      <c r="H841" s="261" t="s">
        <v>679</v>
      </c>
      <c r="I841" s="257" t="s">
        <v>553</v>
      </c>
      <c r="J841" s="261" t="s">
        <v>139</v>
      </c>
      <c r="K841" s="260">
        <v>2016</v>
      </c>
      <c r="L841" s="257" t="s">
        <v>138</v>
      </c>
      <c r="M841" s="249"/>
      <c r="N841" s="249" t="s">
        <v>3258</v>
      </c>
      <c r="O841" s="259" t="s">
        <v>3258</v>
      </c>
      <c r="P841" s="256">
        <v>0</v>
      </c>
      <c r="Q841" s="249"/>
      <c r="R841" s="249"/>
      <c r="S841" s="249"/>
      <c r="T841" s="249"/>
      <c r="U841" s="249"/>
      <c r="V841" s="249"/>
      <c r="W841" s="249"/>
      <c r="X841" s="249"/>
      <c r="Y841" s="249"/>
      <c r="Z841" s="249"/>
      <c r="AA841" s="249"/>
      <c r="AB841" s="249"/>
      <c r="AC841" s="249"/>
      <c r="AD841" s="249"/>
      <c r="AE841" s="245"/>
      <c r="AF841" s="249"/>
      <c r="AG841" s="249"/>
      <c r="AH841" s="249"/>
      <c r="AI841" s="249"/>
    </row>
    <row r="842" spans="1:35" ht="15" customHeight="1" x14ac:dyDescent="0.3">
      <c r="A842" s="260">
        <v>523314</v>
      </c>
      <c r="B842" s="261" t="s">
        <v>1949</v>
      </c>
      <c r="C842" s="261" t="s">
        <v>287</v>
      </c>
      <c r="D842" s="261" t="s">
        <v>491</v>
      </c>
      <c r="E842" s="261" t="s">
        <v>116</v>
      </c>
      <c r="F842" s="262">
        <v>34196</v>
      </c>
      <c r="G842" s="261" t="s">
        <v>136</v>
      </c>
      <c r="H842" s="261" t="s">
        <v>677</v>
      </c>
      <c r="I842" s="257" t="s">
        <v>553</v>
      </c>
      <c r="J842" s="261" t="s">
        <v>137</v>
      </c>
      <c r="K842" s="261" t="s">
        <v>3258</v>
      </c>
      <c r="L842" s="257"/>
      <c r="M842" s="261"/>
      <c r="N842" s="249" t="s">
        <v>3258</v>
      </c>
      <c r="O842" s="259" t="s">
        <v>3258</v>
      </c>
      <c r="P842" s="256">
        <v>0</v>
      </c>
      <c r="Q842" s="261" t="s">
        <v>3258</v>
      </c>
      <c r="R842" s="261" t="s">
        <v>4879</v>
      </c>
      <c r="S842" s="261" t="s">
        <v>3963</v>
      </c>
      <c r="T842" s="261" t="s">
        <v>2581</v>
      </c>
      <c r="U842" s="261" t="s">
        <v>2259</v>
      </c>
      <c r="V842" s="261" t="s">
        <v>3258</v>
      </c>
      <c r="W842" s="261" t="s">
        <v>3258</v>
      </c>
      <c r="X842" s="261" t="s">
        <v>3258</v>
      </c>
      <c r="Y842" s="261" t="s">
        <v>3258</v>
      </c>
      <c r="Z842" s="261" t="s">
        <v>3258</v>
      </c>
      <c r="AA842" s="261" t="s">
        <v>3258</v>
      </c>
      <c r="AB842" s="261" t="s">
        <v>3258</v>
      </c>
      <c r="AC842" s="261" t="s">
        <v>3258</v>
      </c>
      <c r="AD842" s="261"/>
      <c r="AE842" s="245"/>
      <c r="AF842" s="261" t="s">
        <v>3258</v>
      </c>
      <c r="AG842" s="261" t="s">
        <v>3258</v>
      </c>
      <c r="AH842" s="261" t="s">
        <v>3258</v>
      </c>
      <c r="AI842" s="249"/>
    </row>
    <row r="843" spans="1:35" ht="15" customHeight="1" x14ac:dyDescent="0.3">
      <c r="A843" s="260">
        <v>523317</v>
      </c>
      <c r="B843" s="261" t="s">
        <v>1950</v>
      </c>
      <c r="C843" s="261" t="s">
        <v>1942</v>
      </c>
      <c r="D843" s="261" t="s">
        <v>1951</v>
      </c>
      <c r="E843" s="261" t="s">
        <v>116</v>
      </c>
      <c r="F843" s="262">
        <v>35454</v>
      </c>
      <c r="G843" s="261" t="s">
        <v>136</v>
      </c>
      <c r="H843" s="261" t="s">
        <v>677</v>
      </c>
      <c r="I843" s="257" t="s">
        <v>553</v>
      </c>
      <c r="J843" s="261" t="s">
        <v>139</v>
      </c>
      <c r="K843" s="260">
        <v>2015</v>
      </c>
      <c r="M843" s="261"/>
      <c r="N843" s="249" t="s">
        <v>3258</v>
      </c>
      <c r="O843" s="259" t="s">
        <v>3258</v>
      </c>
      <c r="P843" s="256">
        <v>0</v>
      </c>
      <c r="Q843" s="261" t="s">
        <v>3258</v>
      </c>
      <c r="R843" s="261" t="s">
        <v>3906</v>
      </c>
      <c r="S843" s="261" t="s">
        <v>3907</v>
      </c>
      <c r="T843" s="261" t="s">
        <v>3113</v>
      </c>
      <c r="U843" s="261" t="s">
        <v>2266</v>
      </c>
      <c r="V843" s="261" t="s">
        <v>3258</v>
      </c>
      <c r="W843" s="261" t="s">
        <v>3258</v>
      </c>
      <c r="X843" s="261" t="s">
        <v>3258</v>
      </c>
      <c r="Y843" s="261" t="s">
        <v>3258</v>
      </c>
      <c r="Z843" s="261" t="s">
        <v>3258</v>
      </c>
      <c r="AA843" s="261" t="s">
        <v>3258</v>
      </c>
      <c r="AB843" s="261" t="s">
        <v>3258</v>
      </c>
      <c r="AC843" s="261" t="s">
        <v>3258</v>
      </c>
      <c r="AD843" s="261"/>
      <c r="AE843" s="246"/>
      <c r="AF843" s="261" t="s">
        <v>3258</v>
      </c>
      <c r="AG843" s="261" t="s">
        <v>3258</v>
      </c>
      <c r="AH843" s="261" t="s">
        <v>3258</v>
      </c>
      <c r="AI843" s="249"/>
    </row>
    <row r="844" spans="1:35" ht="15" customHeight="1" x14ac:dyDescent="0.3">
      <c r="A844" s="260">
        <v>523318</v>
      </c>
      <c r="B844" s="261" t="s">
        <v>1066</v>
      </c>
      <c r="C844" s="261" t="s">
        <v>374</v>
      </c>
      <c r="D844" s="261" t="s">
        <v>583</v>
      </c>
      <c r="E844" s="261" t="s">
        <v>116</v>
      </c>
      <c r="F844" s="262">
        <v>35648</v>
      </c>
      <c r="G844" s="261" t="s">
        <v>136</v>
      </c>
      <c r="H844" s="261" t="s">
        <v>677</v>
      </c>
      <c r="I844" s="257" t="s">
        <v>553</v>
      </c>
      <c r="J844" s="261" t="s">
        <v>137</v>
      </c>
      <c r="K844" s="261" t="s">
        <v>3258</v>
      </c>
      <c r="L844" s="257"/>
      <c r="M844" s="261"/>
      <c r="N844" s="249" t="s">
        <v>3258</v>
      </c>
      <c r="O844" s="259" t="s">
        <v>3258</v>
      </c>
      <c r="P844" s="256">
        <v>0</v>
      </c>
      <c r="Q844" s="261" t="s">
        <v>3258</v>
      </c>
      <c r="R844" s="261" t="s">
        <v>4880</v>
      </c>
      <c r="S844" s="261" t="s">
        <v>3506</v>
      </c>
      <c r="T844" s="261" t="s">
        <v>2506</v>
      </c>
      <c r="U844" s="261" t="s">
        <v>2259</v>
      </c>
      <c r="V844" s="261" t="s">
        <v>3258</v>
      </c>
      <c r="W844" s="261" t="s">
        <v>3258</v>
      </c>
      <c r="X844" s="261" t="s">
        <v>3258</v>
      </c>
      <c r="Y844" s="261" t="s">
        <v>3258</v>
      </c>
      <c r="Z844" s="261" t="s">
        <v>3258</v>
      </c>
      <c r="AA844" s="261" t="s">
        <v>3258</v>
      </c>
      <c r="AB844" s="261" t="s">
        <v>3258</v>
      </c>
      <c r="AC844" s="261" t="s">
        <v>3258</v>
      </c>
      <c r="AD844" s="261"/>
      <c r="AE844" s="245"/>
      <c r="AF844" s="261" t="s">
        <v>3258</v>
      </c>
      <c r="AG844" s="261" t="s">
        <v>3258</v>
      </c>
      <c r="AH844" s="261" t="s">
        <v>3258</v>
      </c>
      <c r="AI844" s="249" t="s">
        <v>2253</v>
      </c>
    </row>
    <row r="845" spans="1:35" ht="15" customHeight="1" x14ac:dyDescent="0.3">
      <c r="A845" s="260">
        <v>523320</v>
      </c>
      <c r="B845" s="261" t="s">
        <v>1952</v>
      </c>
      <c r="C845" s="261" t="s">
        <v>94</v>
      </c>
      <c r="D845" s="261" t="s">
        <v>471</v>
      </c>
      <c r="E845" s="261" t="s">
        <v>116</v>
      </c>
      <c r="F845" s="262">
        <v>35129</v>
      </c>
      <c r="G845" s="261" t="s">
        <v>2255</v>
      </c>
      <c r="H845" s="261" t="s">
        <v>677</v>
      </c>
      <c r="I845" s="257" t="s">
        <v>553</v>
      </c>
      <c r="J845" s="261" t="s">
        <v>139</v>
      </c>
      <c r="K845" s="261"/>
      <c r="L845" s="258" t="s">
        <v>147</v>
      </c>
      <c r="M845" s="261"/>
      <c r="N845" s="249" t="s">
        <v>3258</v>
      </c>
      <c r="O845" s="259" t="s">
        <v>3258</v>
      </c>
      <c r="P845" s="256">
        <v>0</v>
      </c>
      <c r="Q845" s="261" t="s">
        <v>3258</v>
      </c>
      <c r="R845" s="261" t="s">
        <v>4231</v>
      </c>
      <c r="S845" s="261" t="s">
        <v>3505</v>
      </c>
      <c r="T845" s="261" t="s">
        <v>3114</v>
      </c>
      <c r="U845" s="261" t="s">
        <v>4881</v>
      </c>
      <c r="V845" s="261" t="s">
        <v>3258</v>
      </c>
      <c r="W845" s="261" t="s">
        <v>3258</v>
      </c>
      <c r="X845" s="261" t="s">
        <v>3258</v>
      </c>
      <c r="Y845" s="261" t="s">
        <v>3258</v>
      </c>
      <c r="Z845" s="261" t="s">
        <v>3258</v>
      </c>
      <c r="AA845" s="261" t="s">
        <v>3258</v>
      </c>
      <c r="AB845" s="261" t="s">
        <v>3258</v>
      </c>
      <c r="AC845" s="261" t="s">
        <v>3258</v>
      </c>
      <c r="AD845" s="261"/>
      <c r="AE845" s="246"/>
      <c r="AF845" s="261" t="s">
        <v>3258</v>
      </c>
      <c r="AG845" s="261" t="s">
        <v>3258</v>
      </c>
      <c r="AH845" s="261" t="s">
        <v>3258</v>
      </c>
      <c r="AI845" s="249"/>
    </row>
    <row r="846" spans="1:35" ht="15" customHeight="1" x14ac:dyDescent="0.3">
      <c r="A846" s="260">
        <v>523321</v>
      </c>
      <c r="B846" s="261" t="s">
        <v>5544</v>
      </c>
      <c r="C846" s="261" t="s">
        <v>5545</v>
      </c>
      <c r="D846" s="261" t="s">
        <v>462</v>
      </c>
      <c r="E846" s="261" t="s">
        <v>116</v>
      </c>
      <c r="F846" s="262">
        <v>35494</v>
      </c>
      <c r="G846" s="261" t="s">
        <v>136</v>
      </c>
      <c r="H846" s="261" t="s">
        <v>677</v>
      </c>
      <c r="I846" s="257" t="s">
        <v>554</v>
      </c>
      <c r="J846" s="261" t="s">
        <v>137</v>
      </c>
      <c r="K846" s="261" t="s">
        <v>3258</v>
      </c>
      <c r="L846" s="257"/>
      <c r="M846" s="261"/>
      <c r="N846" s="249" t="s">
        <v>3258</v>
      </c>
      <c r="O846" s="259" t="s">
        <v>3258</v>
      </c>
      <c r="P846" s="256">
        <v>0</v>
      </c>
      <c r="Q846" s="261" t="s">
        <v>3258</v>
      </c>
      <c r="R846" s="261" t="s">
        <v>5546</v>
      </c>
      <c r="S846" s="261" t="s">
        <v>5547</v>
      </c>
      <c r="T846" s="261" t="s">
        <v>5548</v>
      </c>
      <c r="U846" s="261" t="s">
        <v>2266</v>
      </c>
      <c r="V846" s="261" t="s">
        <v>3258</v>
      </c>
      <c r="W846" s="261" t="s">
        <v>3258</v>
      </c>
      <c r="X846" s="261" t="s">
        <v>3258</v>
      </c>
      <c r="Y846" s="261" t="s">
        <v>3258</v>
      </c>
      <c r="Z846" s="261" t="s">
        <v>3258</v>
      </c>
      <c r="AA846" s="261" t="s">
        <v>3258</v>
      </c>
      <c r="AB846" s="261" t="s">
        <v>3258</v>
      </c>
      <c r="AC846" s="261" t="s">
        <v>3258</v>
      </c>
      <c r="AD846" s="261"/>
      <c r="AE846" s="246"/>
      <c r="AF846" s="261"/>
      <c r="AG846" s="261" t="s">
        <v>3258</v>
      </c>
      <c r="AH846" s="261" t="s">
        <v>3258</v>
      </c>
      <c r="AI846" s="249"/>
    </row>
    <row r="847" spans="1:35" ht="15" customHeight="1" x14ac:dyDescent="0.3">
      <c r="A847" s="260">
        <v>523322</v>
      </c>
      <c r="B847" s="261" t="s">
        <v>1953</v>
      </c>
      <c r="C847" s="261" t="s">
        <v>74</v>
      </c>
      <c r="D847" s="261" t="s">
        <v>475</v>
      </c>
      <c r="E847" s="261" t="s">
        <v>116</v>
      </c>
      <c r="F847" s="262">
        <v>36006</v>
      </c>
      <c r="G847" s="261" t="s">
        <v>2529</v>
      </c>
      <c r="H847" s="261" t="s">
        <v>677</v>
      </c>
      <c r="I847" s="257" t="s">
        <v>553</v>
      </c>
      <c r="J847" s="261" t="s">
        <v>137</v>
      </c>
      <c r="K847" s="261" t="s">
        <v>3258</v>
      </c>
      <c r="L847" s="257"/>
      <c r="M847" s="261"/>
      <c r="N847" s="249" t="s">
        <v>3258</v>
      </c>
      <c r="O847" s="259" t="s">
        <v>3258</v>
      </c>
      <c r="P847" s="256">
        <v>0</v>
      </c>
      <c r="Q847" s="261" t="s">
        <v>3258</v>
      </c>
      <c r="R847" s="261" t="s">
        <v>4882</v>
      </c>
      <c r="S847" s="261" t="s">
        <v>3291</v>
      </c>
      <c r="T847" s="261" t="s">
        <v>2603</v>
      </c>
      <c r="U847" s="261" t="s">
        <v>2259</v>
      </c>
      <c r="V847" s="261" t="s">
        <v>3258</v>
      </c>
      <c r="W847" s="261" t="s">
        <v>3258</v>
      </c>
      <c r="X847" s="261" t="s">
        <v>3258</v>
      </c>
      <c r="Y847" s="261" t="s">
        <v>3258</v>
      </c>
      <c r="Z847" s="261" t="s">
        <v>3258</v>
      </c>
      <c r="AA847" s="261" t="s">
        <v>3258</v>
      </c>
      <c r="AB847" s="261" t="s">
        <v>3258</v>
      </c>
      <c r="AC847" s="261" t="s">
        <v>3258</v>
      </c>
      <c r="AD847" s="261"/>
      <c r="AE847" s="245"/>
      <c r="AF847" s="261" t="s">
        <v>3258</v>
      </c>
      <c r="AG847" s="261" t="s">
        <v>3258</v>
      </c>
      <c r="AH847" s="261" t="s">
        <v>3258</v>
      </c>
      <c r="AI847" s="249"/>
    </row>
    <row r="848" spans="1:35" ht="15" customHeight="1" x14ac:dyDescent="0.3">
      <c r="A848" s="260">
        <v>523323</v>
      </c>
      <c r="B848" s="261" t="s">
        <v>1954</v>
      </c>
      <c r="C848" s="261" t="s">
        <v>75</v>
      </c>
      <c r="D848" s="261" t="s">
        <v>1382</v>
      </c>
      <c r="E848" s="261" t="s">
        <v>116</v>
      </c>
      <c r="F848" s="262">
        <v>35076</v>
      </c>
      <c r="G848" s="261" t="s">
        <v>136</v>
      </c>
      <c r="H848" s="261" t="s">
        <v>677</v>
      </c>
      <c r="I848" s="257" t="s">
        <v>553</v>
      </c>
      <c r="J848" s="261" t="s">
        <v>139</v>
      </c>
      <c r="K848" s="261"/>
      <c r="M848" s="261"/>
      <c r="N848" s="249" t="s">
        <v>3258</v>
      </c>
      <c r="O848" s="259" t="s">
        <v>3258</v>
      </c>
      <c r="P848" s="256">
        <v>0</v>
      </c>
      <c r="Q848" s="261" t="s">
        <v>3258</v>
      </c>
      <c r="R848" s="261" t="s">
        <v>4883</v>
      </c>
      <c r="S848" s="261" t="s">
        <v>3539</v>
      </c>
      <c r="T848" s="261" t="s">
        <v>2938</v>
      </c>
      <c r="U848" s="261" t="s">
        <v>2259</v>
      </c>
      <c r="V848" s="261" t="s">
        <v>3258</v>
      </c>
      <c r="W848" s="261" t="s">
        <v>3258</v>
      </c>
      <c r="X848" s="261" t="s">
        <v>3258</v>
      </c>
      <c r="Y848" s="261" t="s">
        <v>3258</v>
      </c>
      <c r="Z848" s="261" t="s">
        <v>3258</v>
      </c>
      <c r="AA848" s="261" t="s">
        <v>3258</v>
      </c>
      <c r="AB848" s="261" t="s">
        <v>3258</v>
      </c>
      <c r="AC848" s="261" t="s">
        <v>3258</v>
      </c>
      <c r="AD848" s="261"/>
      <c r="AE848" s="245"/>
      <c r="AF848" s="261" t="s">
        <v>3258</v>
      </c>
      <c r="AG848" s="261" t="s">
        <v>3258</v>
      </c>
      <c r="AH848" s="261" t="s">
        <v>3258</v>
      </c>
      <c r="AI848" s="249"/>
    </row>
    <row r="849" spans="1:35" ht="15" customHeight="1" x14ac:dyDescent="0.3">
      <c r="A849" s="260">
        <v>523324</v>
      </c>
      <c r="B849" s="261" t="s">
        <v>5549</v>
      </c>
      <c r="C849" s="261" t="s">
        <v>401</v>
      </c>
      <c r="D849" s="261" t="s">
        <v>457</v>
      </c>
      <c r="E849" s="261" t="s">
        <v>116</v>
      </c>
      <c r="F849" s="262">
        <v>35431</v>
      </c>
      <c r="G849" s="261" t="s">
        <v>136</v>
      </c>
      <c r="H849" s="261" t="s">
        <v>677</v>
      </c>
      <c r="I849" s="257" t="s">
        <v>554</v>
      </c>
      <c r="J849" s="261" t="s">
        <v>137</v>
      </c>
      <c r="K849" s="261"/>
      <c r="M849" s="261"/>
      <c r="N849" s="249" t="s">
        <v>3258</v>
      </c>
      <c r="O849" s="259" t="s">
        <v>3258</v>
      </c>
      <c r="P849" s="256">
        <v>0</v>
      </c>
      <c r="Q849" s="261" t="s">
        <v>3258</v>
      </c>
      <c r="R849" s="261" t="s">
        <v>5550</v>
      </c>
      <c r="S849" s="261" t="s">
        <v>5551</v>
      </c>
      <c r="T849" s="261" t="s">
        <v>2433</v>
      </c>
      <c r="U849" s="261" t="s">
        <v>2259</v>
      </c>
      <c r="V849" s="261" t="s">
        <v>3258</v>
      </c>
      <c r="W849" s="261" t="s">
        <v>3258</v>
      </c>
      <c r="X849" s="261" t="s">
        <v>3258</v>
      </c>
      <c r="Y849" s="261" t="s">
        <v>3258</v>
      </c>
      <c r="Z849" s="261" t="s">
        <v>3258</v>
      </c>
      <c r="AA849" s="261" t="s">
        <v>3258</v>
      </c>
      <c r="AB849" s="261" t="s">
        <v>3258</v>
      </c>
      <c r="AC849" s="261" t="s">
        <v>3258</v>
      </c>
      <c r="AD849" s="261"/>
      <c r="AE849" s="246"/>
      <c r="AF849" s="261" t="s">
        <v>3258</v>
      </c>
      <c r="AG849" s="261" t="s">
        <v>3258</v>
      </c>
      <c r="AH849" s="261" t="s">
        <v>3258</v>
      </c>
      <c r="AI849" s="249"/>
    </row>
    <row r="850" spans="1:35" ht="15" customHeight="1" x14ac:dyDescent="0.3">
      <c r="A850" s="260">
        <v>523330</v>
      </c>
      <c r="B850" s="261" t="s">
        <v>1955</v>
      </c>
      <c r="C850" s="261" t="s">
        <v>87</v>
      </c>
      <c r="D850" s="261" t="s">
        <v>435</v>
      </c>
      <c r="E850" s="261" t="s">
        <v>116</v>
      </c>
      <c r="F850" s="262">
        <v>34090</v>
      </c>
      <c r="G850" s="261" t="s">
        <v>2490</v>
      </c>
      <c r="H850" s="261" t="s">
        <v>677</v>
      </c>
      <c r="I850" s="257" t="s">
        <v>553</v>
      </c>
      <c r="J850" s="261" t="s">
        <v>139</v>
      </c>
      <c r="K850" s="261"/>
      <c r="L850" s="258" t="s">
        <v>151</v>
      </c>
      <c r="M850" s="261"/>
      <c r="N850" s="249" t="s">
        <v>3258</v>
      </c>
      <c r="O850" s="259" t="s">
        <v>3258</v>
      </c>
      <c r="P850" s="256">
        <v>0</v>
      </c>
      <c r="Q850" s="261" t="s">
        <v>3258</v>
      </c>
      <c r="R850" s="261" t="s">
        <v>3908</v>
      </c>
      <c r="S850" s="261" t="s">
        <v>3264</v>
      </c>
      <c r="T850" s="261" t="s">
        <v>2577</v>
      </c>
      <c r="U850" s="261" t="s">
        <v>2360</v>
      </c>
      <c r="V850" s="261" t="s">
        <v>3258</v>
      </c>
      <c r="W850" s="261" t="s">
        <v>3258</v>
      </c>
      <c r="X850" s="261" t="s">
        <v>3258</v>
      </c>
      <c r="Y850" s="261" t="s">
        <v>3258</v>
      </c>
      <c r="Z850" s="261" t="s">
        <v>3258</v>
      </c>
      <c r="AA850" s="261" t="s">
        <v>3258</v>
      </c>
      <c r="AB850" s="261" t="s">
        <v>3258</v>
      </c>
      <c r="AC850" s="261" t="s">
        <v>3258</v>
      </c>
      <c r="AD850" s="261"/>
      <c r="AE850" s="245"/>
      <c r="AF850" s="261" t="s">
        <v>3258</v>
      </c>
      <c r="AG850" s="261" t="s">
        <v>3258</v>
      </c>
      <c r="AH850" s="261" t="s">
        <v>3258</v>
      </c>
      <c r="AI850" s="249"/>
    </row>
    <row r="851" spans="1:35" ht="15" customHeight="1" x14ac:dyDescent="0.3">
      <c r="A851" s="260">
        <v>523334</v>
      </c>
      <c r="B851" s="261" t="s">
        <v>2115</v>
      </c>
      <c r="C851" s="261" t="s">
        <v>323</v>
      </c>
      <c r="D851" s="261" t="s">
        <v>523</v>
      </c>
      <c r="E851" s="261" t="s">
        <v>116</v>
      </c>
      <c r="F851" s="262">
        <v>32851</v>
      </c>
      <c r="G851" s="261" t="s">
        <v>136</v>
      </c>
      <c r="H851" s="261" t="s">
        <v>677</v>
      </c>
      <c r="I851" s="257" t="s">
        <v>553</v>
      </c>
      <c r="J851" s="261" t="s">
        <v>137</v>
      </c>
      <c r="K851" s="261"/>
      <c r="M851" s="261"/>
      <c r="N851" s="249" t="s">
        <v>3258</v>
      </c>
      <c r="O851" s="259" t="s">
        <v>3258</v>
      </c>
      <c r="P851" s="256">
        <v>0</v>
      </c>
      <c r="Q851" s="261" t="s">
        <v>3258</v>
      </c>
      <c r="R851" s="261" t="s">
        <v>4884</v>
      </c>
      <c r="S851" s="261" t="s">
        <v>3301</v>
      </c>
      <c r="T851" s="261" t="s">
        <v>2664</v>
      </c>
      <c r="U851" s="261" t="s">
        <v>2295</v>
      </c>
      <c r="V851" s="261" t="s">
        <v>3258</v>
      </c>
      <c r="W851" s="261" t="s">
        <v>3258</v>
      </c>
      <c r="X851" s="261" t="s">
        <v>3258</v>
      </c>
      <c r="Y851" s="261" t="s">
        <v>3258</v>
      </c>
      <c r="Z851" s="261" t="s">
        <v>3258</v>
      </c>
      <c r="AA851" s="261" t="s">
        <v>3258</v>
      </c>
      <c r="AB851" s="261" t="s">
        <v>2253</v>
      </c>
      <c r="AC851" s="261" t="s">
        <v>3258</v>
      </c>
      <c r="AD851" s="261"/>
      <c r="AE851" s="245"/>
      <c r="AF851" s="261" t="s">
        <v>3258</v>
      </c>
      <c r="AG851" s="261" t="s">
        <v>3258</v>
      </c>
      <c r="AH851" s="261" t="s">
        <v>3258</v>
      </c>
      <c r="AI851" s="249"/>
    </row>
    <row r="852" spans="1:35" ht="15" customHeight="1" x14ac:dyDescent="0.3">
      <c r="A852" s="260">
        <v>523335</v>
      </c>
      <c r="B852" s="261" t="s">
        <v>1067</v>
      </c>
      <c r="C852" s="261" t="s">
        <v>300</v>
      </c>
      <c r="D852" s="261" t="s">
        <v>426</v>
      </c>
      <c r="E852" s="261" t="s">
        <v>116</v>
      </c>
      <c r="F852" s="262">
        <v>35065</v>
      </c>
      <c r="G852" s="261" t="s">
        <v>136</v>
      </c>
      <c r="H852" s="261" t="s">
        <v>677</v>
      </c>
      <c r="I852" s="257" t="s">
        <v>553</v>
      </c>
      <c r="J852" s="261" t="s">
        <v>139</v>
      </c>
      <c r="K852" s="261" t="s">
        <v>3258</v>
      </c>
      <c r="L852" s="257"/>
      <c r="M852" s="261"/>
      <c r="N852" s="249">
        <v>2023</v>
      </c>
      <c r="O852" s="259">
        <v>45503</v>
      </c>
      <c r="P852" s="256">
        <v>20000</v>
      </c>
      <c r="Q852" s="261" t="s">
        <v>3258</v>
      </c>
      <c r="R852" s="261" t="s">
        <v>3909</v>
      </c>
      <c r="S852" s="261" t="s">
        <v>3508</v>
      </c>
      <c r="T852" s="261" t="s">
        <v>2400</v>
      </c>
      <c r="U852" s="261" t="s">
        <v>2259</v>
      </c>
      <c r="V852" s="261" t="s">
        <v>3258</v>
      </c>
      <c r="W852" s="261" t="s">
        <v>3258</v>
      </c>
      <c r="X852" s="261" t="s">
        <v>3258</v>
      </c>
      <c r="Y852" s="261" t="s">
        <v>3258</v>
      </c>
      <c r="Z852" s="261" t="s">
        <v>3258</v>
      </c>
      <c r="AA852" s="261" t="s">
        <v>3258</v>
      </c>
      <c r="AB852" s="261" t="s">
        <v>3258</v>
      </c>
      <c r="AC852" s="261" t="s">
        <v>3258</v>
      </c>
      <c r="AD852" s="261"/>
      <c r="AE852" s="245"/>
      <c r="AF852" s="261" t="s">
        <v>3258</v>
      </c>
      <c r="AG852" s="261" t="s">
        <v>3258</v>
      </c>
      <c r="AH852" s="261" t="s">
        <v>3258</v>
      </c>
      <c r="AI852" s="249"/>
    </row>
    <row r="853" spans="1:35" ht="15" customHeight="1" x14ac:dyDescent="0.3">
      <c r="A853" s="260">
        <v>523341</v>
      </c>
      <c r="B853" s="261" t="s">
        <v>1956</v>
      </c>
      <c r="C853" s="261" t="s">
        <v>1361</v>
      </c>
      <c r="D853" s="261" t="s">
        <v>467</v>
      </c>
      <c r="E853" s="261" t="s">
        <v>116</v>
      </c>
      <c r="F853" s="262">
        <v>33582</v>
      </c>
      <c r="G853" s="261" t="s">
        <v>467</v>
      </c>
      <c r="H853" s="261" t="s">
        <v>677</v>
      </c>
      <c r="I853" s="257" t="s">
        <v>553</v>
      </c>
      <c r="J853" s="261" t="s">
        <v>139</v>
      </c>
      <c r="K853" s="261"/>
      <c r="M853" s="261"/>
      <c r="N853" s="249" t="s">
        <v>3258</v>
      </c>
      <c r="O853" s="259" t="s">
        <v>3258</v>
      </c>
      <c r="P853" s="256">
        <v>0</v>
      </c>
      <c r="Q853" s="261" t="s">
        <v>3258</v>
      </c>
      <c r="R853" s="261" t="s">
        <v>3910</v>
      </c>
      <c r="S853" s="261" t="s">
        <v>3911</v>
      </c>
      <c r="T853" s="261" t="s">
        <v>2473</v>
      </c>
      <c r="U853" s="261" t="s">
        <v>2259</v>
      </c>
      <c r="V853" s="261" t="s">
        <v>3258</v>
      </c>
      <c r="W853" s="261" t="s">
        <v>3258</v>
      </c>
      <c r="X853" s="261" t="s">
        <v>3258</v>
      </c>
      <c r="Y853" s="261" t="s">
        <v>3258</v>
      </c>
      <c r="Z853" s="261" t="s">
        <v>3258</v>
      </c>
      <c r="AA853" s="261" t="s">
        <v>3258</v>
      </c>
      <c r="AB853" s="261" t="s">
        <v>3258</v>
      </c>
      <c r="AC853" s="261" t="s">
        <v>3258</v>
      </c>
      <c r="AD853" s="261"/>
      <c r="AE853" s="246"/>
      <c r="AF853" s="261" t="s">
        <v>3258</v>
      </c>
      <c r="AG853" s="261" t="s">
        <v>3258</v>
      </c>
      <c r="AH853" s="261" t="s">
        <v>3258</v>
      </c>
      <c r="AI853" s="249"/>
    </row>
    <row r="854" spans="1:35" ht="15" customHeight="1" x14ac:dyDescent="0.3">
      <c r="A854" s="260">
        <v>523345</v>
      </c>
      <c r="B854" s="261" t="s">
        <v>1541</v>
      </c>
      <c r="C854" s="261" t="s">
        <v>1484</v>
      </c>
      <c r="D854" s="261" t="s">
        <v>442</v>
      </c>
      <c r="E854" s="261" t="s">
        <v>116</v>
      </c>
      <c r="F854" s="262">
        <v>28856</v>
      </c>
      <c r="G854" s="261" t="s">
        <v>136</v>
      </c>
      <c r="H854" s="261" t="s">
        <v>677</v>
      </c>
      <c r="I854" s="257" t="s">
        <v>553</v>
      </c>
      <c r="J854" s="261" t="s">
        <v>724</v>
      </c>
      <c r="K854" s="261"/>
      <c r="M854" s="261"/>
      <c r="N854" s="249" t="s">
        <v>3258</v>
      </c>
      <c r="O854" s="259" t="s">
        <v>3258</v>
      </c>
      <c r="P854" s="256">
        <v>0</v>
      </c>
      <c r="Q854" s="261" t="s">
        <v>3258</v>
      </c>
      <c r="R854" s="261" t="s">
        <v>4885</v>
      </c>
      <c r="S854" s="261" t="s">
        <v>3991</v>
      </c>
      <c r="T854" s="261" t="s">
        <v>4886</v>
      </c>
      <c r="U854" s="261" t="s">
        <v>2266</v>
      </c>
      <c r="V854" s="261" t="s">
        <v>3258</v>
      </c>
      <c r="W854" s="261" t="s">
        <v>3258</v>
      </c>
      <c r="X854" s="261" t="s">
        <v>3258</v>
      </c>
      <c r="Y854" s="261" t="s">
        <v>3258</v>
      </c>
      <c r="Z854" s="261" t="s">
        <v>3258</v>
      </c>
      <c r="AA854" s="261" t="s">
        <v>3258</v>
      </c>
      <c r="AB854" s="261" t="s">
        <v>3258</v>
      </c>
      <c r="AC854" s="261" t="s">
        <v>3258</v>
      </c>
      <c r="AD854" s="261"/>
      <c r="AE854" s="246"/>
      <c r="AF854" s="261" t="s">
        <v>3258</v>
      </c>
      <c r="AG854" s="261" t="s">
        <v>3258</v>
      </c>
      <c r="AH854" s="261" t="s">
        <v>3258</v>
      </c>
      <c r="AI854" s="249"/>
    </row>
    <row r="855" spans="1:35" ht="15" customHeight="1" x14ac:dyDescent="0.3">
      <c r="A855" s="260">
        <v>523347</v>
      </c>
      <c r="B855" s="261" t="s">
        <v>1309</v>
      </c>
      <c r="C855" s="261" t="s">
        <v>296</v>
      </c>
      <c r="D855" s="261" t="s">
        <v>450</v>
      </c>
      <c r="E855" s="261" t="s">
        <v>116</v>
      </c>
      <c r="F855" s="262">
        <v>34361</v>
      </c>
      <c r="G855" s="261" t="s">
        <v>136</v>
      </c>
      <c r="H855" s="261" t="s">
        <v>677</v>
      </c>
      <c r="I855" s="257" t="s">
        <v>553</v>
      </c>
      <c r="J855" s="261" t="s">
        <v>139</v>
      </c>
      <c r="K855" s="261" t="s">
        <v>3258</v>
      </c>
      <c r="L855" s="257"/>
      <c r="M855" s="261"/>
      <c r="N855" s="249" t="s">
        <v>3258</v>
      </c>
      <c r="O855" s="259" t="s">
        <v>3258</v>
      </c>
      <c r="P855" s="256">
        <v>0</v>
      </c>
      <c r="Q855" s="261" t="s">
        <v>3258</v>
      </c>
      <c r="R855" s="261" t="s">
        <v>3912</v>
      </c>
      <c r="S855" s="261" t="s">
        <v>3913</v>
      </c>
      <c r="T855" s="261" t="s">
        <v>2762</v>
      </c>
      <c r="U855" s="261" t="s">
        <v>2259</v>
      </c>
      <c r="V855" s="261" t="s">
        <v>3258</v>
      </c>
      <c r="W855" s="261" t="s">
        <v>3258</v>
      </c>
      <c r="X855" s="261" t="s">
        <v>3258</v>
      </c>
      <c r="Y855" s="261" t="s">
        <v>3258</v>
      </c>
      <c r="Z855" s="261" t="s">
        <v>3258</v>
      </c>
      <c r="AA855" s="261" t="s">
        <v>3258</v>
      </c>
      <c r="AB855" s="261" t="s">
        <v>3258</v>
      </c>
      <c r="AC855" s="261" t="s">
        <v>3258</v>
      </c>
      <c r="AD855" s="261"/>
      <c r="AE855" s="245"/>
      <c r="AF855" s="261" t="s">
        <v>3258</v>
      </c>
      <c r="AG855" s="261" t="s">
        <v>3258</v>
      </c>
      <c r="AH855" s="261" t="s">
        <v>3258</v>
      </c>
      <c r="AI855" s="249"/>
    </row>
    <row r="856" spans="1:35" ht="15" customHeight="1" x14ac:dyDescent="0.3">
      <c r="A856" s="260">
        <v>523359</v>
      </c>
      <c r="B856" s="261" t="s">
        <v>1957</v>
      </c>
      <c r="C856" s="261" t="s">
        <v>66</v>
      </c>
      <c r="D856" s="261" t="s">
        <v>427</v>
      </c>
      <c r="E856" s="261" t="s">
        <v>116</v>
      </c>
      <c r="F856" s="262">
        <v>34049</v>
      </c>
      <c r="G856" s="261" t="s">
        <v>3026</v>
      </c>
      <c r="H856" s="261" t="s">
        <v>677</v>
      </c>
      <c r="I856" s="257" t="s">
        <v>553</v>
      </c>
      <c r="J856" s="261" t="s">
        <v>139</v>
      </c>
      <c r="K856" s="261"/>
      <c r="M856" s="261"/>
      <c r="N856" s="249" t="s">
        <v>3258</v>
      </c>
      <c r="O856" s="259" t="s">
        <v>3258</v>
      </c>
      <c r="P856" s="256">
        <v>0</v>
      </c>
      <c r="Q856" s="261" t="s">
        <v>3258</v>
      </c>
      <c r="R856" s="261" t="s">
        <v>4887</v>
      </c>
      <c r="S856" s="261" t="s">
        <v>3269</v>
      </c>
      <c r="T856" s="261" t="s">
        <v>2307</v>
      </c>
      <c r="U856" s="261" t="s">
        <v>2259</v>
      </c>
      <c r="V856" s="261" t="s">
        <v>3258</v>
      </c>
      <c r="W856" s="261" t="s">
        <v>3258</v>
      </c>
      <c r="X856" s="261" t="s">
        <v>3258</v>
      </c>
      <c r="Y856" s="261" t="s">
        <v>3258</v>
      </c>
      <c r="Z856" s="261" t="s">
        <v>3258</v>
      </c>
      <c r="AA856" s="261" t="s">
        <v>3258</v>
      </c>
      <c r="AB856" s="261" t="s">
        <v>3258</v>
      </c>
      <c r="AC856" s="261" t="s">
        <v>3258</v>
      </c>
      <c r="AD856" s="261"/>
      <c r="AE856" s="246"/>
      <c r="AF856" s="261" t="s">
        <v>3258</v>
      </c>
      <c r="AG856" s="261" t="s">
        <v>3258</v>
      </c>
      <c r="AH856" s="261" t="s">
        <v>3258</v>
      </c>
      <c r="AI856" s="249"/>
    </row>
    <row r="857" spans="1:35" ht="15" customHeight="1" x14ac:dyDescent="0.3">
      <c r="A857" s="260">
        <v>523362</v>
      </c>
      <c r="B857" s="261" t="s">
        <v>5552</v>
      </c>
      <c r="C857" s="261" t="s">
        <v>226</v>
      </c>
      <c r="D857" s="261" t="s">
        <v>366</v>
      </c>
      <c r="E857" s="261" t="s">
        <v>116</v>
      </c>
      <c r="F857" s="262">
        <v>31352</v>
      </c>
      <c r="G857" s="261" t="s">
        <v>5553</v>
      </c>
      <c r="H857" s="261" t="s">
        <v>677</v>
      </c>
      <c r="I857" s="257" t="s">
        <v>554</v>
      </c>
      <c r="J857" s="261" t="s">
        <v>724</v>
      </c>
      <c r="K857" s="261"/>
      <c r="L857" s="258" t="s">
        <v>150</v>
      </c>
      <c r="M857" s="261"/>
      <c r="N857" s="249" t="s">
        <v>3258</v>
      </c>
      <c r="O857" s="259" t="s">
        <v>3258</v>
      </c>
      <c r="P857" s="256">
        <v>0</v>
      </c>
      <c r="Q857" s="261" t="s">
        <v>3258</v>
      </c>
      <c r="R857" s="261" t="s">
        <v>5554</v>
      </c>
      <c r="S857" s="261" t="s">
        <v>5555</v>
      </c>
      <c r="T857" s="261" t="s">
        <v>2485</v>
      </c>
      <c r="U857" s="261" t="s">
        <v>5556</v>
      </c>
      <c r="V857" s="261" t="s">
        <v>3258</v>
      </c>
      <c r="W857" s="261" t="s">
        <v>3258</v>
      </c>
      <c r="X857" s="261" t="s">
        <v>3258</v>
      </c>
      <c r="Y857" s="261" t="s">
        <v>3258</v>
      </c>
      <c r="Z857" s="261" t="s">
        <v>3258</v>
      </c>
      <c r="AA857" s="261" t="s">
        <v>3258</v>
      </c>
      <c r="AB857" s="261" t="s">
        <v>3258</v>
      </c>
      <c r="AC857" s="261" t="s">
        <v>3258</v>
      </c>
      <c r="AD857" s="261"/>
      <c r="AE857" s="245"/>
      <c r="AF857" s="261" t="s">
        <v>3258</v>
      </c>
      <c r="AG857" s="261"/>
      <c r="AH857" s="261" t="s">
        <v>3258</v>
      </c>
      <c r="AI857" s="249"/>
    </row>
    <row r="858" spans="1:35" ht="15" customHeight="1" x14ac:dyDescent="0.3">
      <c r="A858" s="260">
        <v>523364</v>
      </c>
      <c r="B858" s="261" t="s">
        <v>5557</v>
      </c>
      <c r="C858" s="261" t="s">
        <v>5558</v>
      </c>
      <c r="D858" s="261" t="s">
        <v>584</v>
      </c>
      <c r="E858" s="261" t="s">
        <v>116</v>
      </c>
      <c r="F858" s="262">
        <v>30935</v>
      </c>
      <c r="G858" s="261" t="s">
        <v>2356</v>
      </c>
      <c r="H858" s="261" t="s">
        <v>677</v>
      </c>
      <c r="I858" s="257" t="s">
        <v>554</v>
      </c>
      <c r="J858" s="261" t="s">
        <v>724</v>
      </c>
      <c r="K858" s="260">
        <v>2002</v>
      </c>
      <c r="M858" s="261"/>
      <c r="N858" s="249" t="s">
        <v>3258</v>
      </c>
      <c r="O858" s="259" t="s">
        <v>3258</v>
      </c>
      <c r="P858" s="256">
        <v>0</v>
      </c>
      <c r="Q858" s="249"/>
      <c r="R858" s="249"/>
      <c r="S858" s="249"/>
      <c r="T858" s="249"/>
      <c r="U858" s="249"/>
      <c r="V858" s="249"/>
      <c r="W858" s="249"/>
      <c r="X858" s="249"/>
      <c r="Y858" s="249"/>
      <c r="Z858" s="249"/>
      <c r="AA858" s="249"/>
      <c r="AB858" s="249"/>
      <c r="AC858" s="249"/>
      <c r="AD858" s="249"/>
      <c r="AE858" s="245"/>
      <c r="AF858" s="249"/>
      <c r="AG858" s="249"/>
      <c r="AH858" s="249"/>
      <c r="AI858" s="249"/>
    </row>
    <row r="859" spans="1:35" ht="15" customHeight="1" x14ac:dyDescent="0.3">
      <c r="A859" s="260">
        <v>523382</v>
      </c>
      <c r="B859" s="261" t="s">
        <v>5559</v>
      </c>
      <c r="C859" s="261" t="s">
        <v>103</v>
      </c>
      <c r="D859" s="261" t="s">
        <v>5560</v>
      </c>
      <c r="E859" s="261" t="s">
        <v>116</v>
      </c>
      <c r="F859" s="262">
        <v>36161</v>
      </c>
      <c r="G859" s="261" t="s">
        <v>5561</v>
      </c>
      <c r="H859" s="261" t="s">
        <v>677</v>
      </c>
      <c r="I859" s="257" t="s">
        <v>554</v>
      </c>
      <c r="J859" s="261" t="s">
        <v>139</v>
      </c>
      <c r="K859" s="260">
        <v>2017</v>
      </c>
      <c r="M859" s="261"/>
      <c r="N859" s="249" t="s">
        <v>3258</v>
      </c>
      <c r="O859" s="259" t="s">
        <v>3258</v>
      </c>
      <c r="P859" s="256">
        <v>0</v>
      </c>
      <c r="Q859" s="261" t="s">
        <v>3258</v>
      </c>
      <c r="R859" s="261" t="s">
        <v>5562</v>
      </c>
      <c r="S859" s="261" t="s">
        <v>3444</v>
      </c>
      <c r="T859" s="261" t="s">
        <v>5563</v>
      </c>
      <c r="U859" s="261" t="s">
        <v>5564</v>
      </c>
      <c r="V859" s="261" t="s">
        <v>3258</v>
      </c>
      <c r="W859" s="261" t="s">
        <v>3258</v>
      </c>
      <c r="X859" s="261" t="s">
        <v>3258</v>
      </c>
      <c r="Y859" s="261" t="s">
        <v>3258</v>
      </c>
      <c r="Z859" s="261" t="s">
        <v>3258</v>
      </c>
      <c r="AA859" s="261" t="s">
        <v>3258</v>
      </c>
      <c r="AB859" s="261" t="s">
        <v>3258</v>
      </c>
      <c r="AC859" s="261" t="s">
        <v>3258</v>
      </c>
      <c r="AD859" s="261"/>
      <c r="AE859" s="246"/>
      <c r="AF859" s="261" t="s">
        <v>3258</v>
      </c>
      <c r="AG859" s="261" t="s">
        <v>3258</v>
      </c>
      <c r="AH859" s="261" t="s">
        <v>3258</v>
      </c>
      <c r="AI859" s="249"/>
    </row>
    <row r="860" spans="1:35" ht="15" customHeight="1" x14ac:dyDescent="0.3">
      <c r="A860" s="260">
        <v>523386</v>
      </c>
      <c r="B860" s="261" t="s">
        <v>1958</v>
      </c>
      <c r="C860" s="261" t="s">
        <v>1959</v>
      </c>
      <c r="D860" s="261" t="s">
        <v>743</v>
      </c>
      <c r="E860" s="261" t="s">
        <v>116</v>
      </c>
      <c r="F860" s="262">
        <v>35455</v>
      </c>
      <c r="G860" s="261" t="s">
        <v>3058</v>
      </c>
      <c r="H860" s="261" t="s">
        <v>677</v>
      </c>
      <c r="I860" s="257" t="s">
        <v>553</v>
      </c>
      <c r="J860" s="261" t="s">
        <v>139</v>
      </c>
      <c r="K860" s="261" t="s">
        <v>3258</v>
      </c>
      <c r="L860" s="257"/>
      <c r="M860" s="261"/>
      <c r="N860" s="249" t="s">
        <v>3258</v>
      </c>
      <c r="O860" s="259" t="s">
        <v>3258</v>
      </c>
      <c r="P860" s="256">
        <v>0</v>
      </c>
      <c r="Q860" s="261" t="s">
        <v>3258</v>
      </c>
      <c r="R860" s="261" t="s">
        <v>3914</v>
      </c>
      <c r="S860" s="261" t="s">
        <v>3915</v>
      </c>
      <c r="T860" s="261" t="s">
        <v>3013</v>
      </c>
      <c r="U860" s="261" t="s">
        <v>2259</v>
      </c>
      <c r="V860" s="261" t="s">
        <v>3258</v>
      </c>
      <c r="W860" s="261" t="s">
        <v>3258</v>
      </c>
      <c r="X860" s="261" t="s">
        <v>3258</v>
      </c>
      <c r="Y860" s="261" t="s">
        <v>3258</v>
      </c>
      <c r="Z860" s="261" t="s">
        <v>3258</v>
      </c>
      <c r="AA860" s="261" t="s">
        <v>3258</v>
      </c>
      <c r="AB860" s="261" t="s">
        <v>3258</v>
      </c>
      <c r="AC860" s="261" t="s">
        <v>3258</v>
      </c>
      <c r="AD860" s="261"/>
      <c r="AE860" s="245"/>
      <c r="AF860" s="261" t="s">
        <v>3258</v>
      </c>
      <c r="AG860" s="261" t="s">
        <v>3258</v>
      </c>
      <c r="AH860" s="261" t="s">
        <v>3258</v>
      </c>
      <c r="AI860" s="249"/>
    </row>
    <row r="861" spans="1:35" ht="15" customHeight="1" x14ac:dyDescent="0.3">
      <c r="A861" s="260">
        <v>523391</v>
      </c>
      <c r="B861" s="261" t="s">
        <v>2216</v>
      </c>
      <c r="C861" s="261" t="s">
        <v>1458</v>
      </c>
      <c r="D861" s="261" t="s">
        <v>2217</v>
      </c>
      <c r="E861" s="261" t="s">
        <v>116</v>
      </c>
      <c r="F861" s="262">
        <v>33656</v>
      </c>
      <c r="G861" s="261" t="s">
        <v>2332</v>
      </c>
      <c r="H861" s="261" t="s">
        <v>677</v>
      </c>
      <c r="I861" s="257" t="s">
        <v>553</v>
      </c>
      <c r="J861" s="261" t="s">
        <v>137</v>
      </c>
      <c r="K861" s="260">
        <v>2011</v>
      </c>
      <c r="M861" s="261"/>
      <c r="N861" s="249" t="s">
        <v>3258</v>
      </c>
      <c r="O861" s="259" t="s">
        <v>3258</v>
      </c>
      <c r="P861" s="256">
        <v>0</v>
      </c>
      <c r="Q861" s="261" t="s">
        <v>3258</v>
      </c>
      <c r="R861" s="261" t="s">
        <v>4127</v>
      </c>
      <c r="S861" s="261" t="s">
        <v>4128</v>
      </c>
      <c r="T861" s="261" t="s">
        <v>2674</v>
      </c>
      <c r="U861" s="261" t="s">
        <v>2259</v>
      </c>
      <c r="V861" s="261" t="s">
        <v>3258</v>
      </c>
      <c r="W861" s="261" t="s">
        <v>3258</v>
      </c>
      <c r="X861" s="261" t="s">
        <v>3258</v>
      </c>
      <c r="Y861" s="261" t="s">
        <v>3258</v>
      </c>
      <c r="Z861" s="261" t="s">
        <v>3258</v>
      </c>
      <c r="AA861" s="261" t="s">
        <v>3258</v>
      </c>
      <c r="AB861" s="261" t="s">
        <v>3258</v>
      </c>
      <c r="AC861" s="261" t="s">
        <v>3258</v>
      </c>
      <c r="AD861" s="261"/>
      <c r="AE861" s="246"/>
      <c r="AF861" s="261" t="s">
        <v>3258</v>
      </c>
      <c r="AG861" s="261" t="s">
        <v>3258</v>
      </c>
      <c r="AH861" s="261" t="s">
        <v>3258</v>
      </c>
      <c r="AI861" s="249"/>
    </row>
    <row r="862" spans="1:35" ht="15" customHeight="1" x14ac:dyDescent="0.3">
      <c r="A862" s="260">
        <v>523402</v>
      </c>
      <c r="B862" s="261" t="s">
        <v>2218</v>
      </c>
      <c r="C862" s="261" t="s">
        <v>65</v>
      </c>
      <c r="D862" s="261" t="s">
        <v>532</v>
      </c>
      <c r="E862" s="261" t="s">
        <v>116</v>
      </c>
      <c r="F862" s="262">
        <v>35376</v>
      </c>
      <c r="G862" s="261" t="s">
        <v>150</v>
      </c>
      <c r="H862" s="261" t="s">
        <v>677</v>
      </c>
      <c r="I862" s="257" t="s">
        <v>553</v>
      </c>
      <c r="J862" s="249" t="s">
        <v>724</v>
      </c>
      <c r="K862" s="261"/>
      <c r="L862" s="258" t="s">
        <v>150</v>
      </c>
      <c r="M862" s="261"/>
      <c r="N862" s="249" t="s">
        <v>3258</v>
      </c>
      <c r="O862" s="259" t="s">
        <v>3258</v>
      </c>
      <c r="P862" s="256">
        <v>0</v>
      </c>
      <c r="Q862" s="261" t="s">
        <v>3258</v>
      </c>
      <c r="R862" s="261" t="s">
        <v>4351</v>
      </c>
      <c r="S862" s="261" t="s">
        <v>3993</v>
      </c>
      <c r="T862" s="261" t="s">
        <v>2673</v>
      </c>
      <c r="U862" s="261" t="s">
        <v>2270</v>
      </c>
      <c r="V862" s="261" t="s">
        <v>3258</v>
      </c>
      <c r="W862" s="261" t="s">
        <v>3258</v>
      </c>
      <c r="X862" s="261" t="s">
        <v>3258</v>
      </c>
      <c r="Y862" s="261" t="s">
        <v>3258</v>
      </c>
      <c r="Z862" s="261" t="s">
        <v>3258</v>
      </c>
      <c r="AA862" s="261" t="s">
        <v>3258</v>
      </c>
      <c r="AB862" s="261" t="s">
        <v>3258</v>
      </c>
      <c r="AC862" s="261" t="s">
        <v>3258</v>
      </c>
      <c r="AD862" s="261"/>
      <c r="AE862" s="245"/>
      <c r="AF862" s="261" t="s">
        <v>3258</v>
      </c>
      <c r="AG862" s="261" t="s">
        <v>3258</v>
      </c>
      <c r="AH862" s="261" t="s">
        <v>3258</v>
      </c>
      <c r="AI862" s="249"/>
    </row>
    <row r="863" spans="1:35" ht="15" customHeight="1" x14ac:dyDescent="0.3">
      <c r="A863" s="260">
        <v>523404</v>
      </c>
      <c r="B863" s="261" t="s">
        <v>1960</v>
      </c>
      <c r="C863" s="261" t="s">
        <v>95</v>
      </c>
      <c r="D863" s="261" t="s">
        <v>898</v>
      </c>
      <c r="E863" s="261" t="s">
        <v>116</v>
      </c>
      <c r="F863" s="262">
        <v>34498</v>
      </c>
      <c r="G863" s="261" t="s">
        <v>136</v>
      </c>
      <c r="H863" s="261" t="s">
        <v>677</v>
      </c>
      <c r="I863" s="257" t="s">
        <v>553</v>
      </c>
      <c r="J863" s="261" t="s">
        <v>137</v>
      </c>
      <c r="K863" s="260">
        <v>2013</v>
      </c>
      <c r="M863" s="261"/>
      <c r="N863" s="249" t="s">
        <v>3258</v>
      </c>
      <c r="O863" s="259" t="s">
        <v>3258</v>
      </c>
      <c r="P863" s="256">
        <v>0</v>
      </c>
      <c r="Q863" s="261" t="s">
        <v>3258</v>
      </c>
      <c r="R863" s="261" t="s">
        <v>4888</v>
      </c>
      <c r="S863" s="261" t="s">
        <v>4889</v>
      </c>
      <c r="T863" s="261" t="s">
        <v>2462</v>
      </c>
      <c r="U863" s="261" t="s">
        <v>2259</v>
      </c>
      <c r="V863" s="261" t="s">
        <v>3258</v>
      </c>
      <c r="W863" s="261" t="s">
        <v>3258</v>
      </c>
      <c r="X863" s="261" t="s">
        <v>3258</v>
      </c>
      <c r="Y863" s="261" t="s">
        <v>3258</v>
      </c>
      <c r="Z863" s="261" t="s">
        <v>3258</v>
      </c>
      <c r="AA863" s="261" t="s">
        <v>3258</v>
      </c>
      <c r="AB863" s="261" t="s">
        <v>3258</v>
      </c>
      <c r="AC863" s="261" t="s">
        <v>3258</v>
      </c>
      <c r="AD863" s="261"/>
      <c r="AE863" s="246"/>
      <c r="AF863" s="261" t="s">
        <v>3258</v>
      </c>
      <c r="AG863" s="261" t="s">
        <v>3258</v>
      </c>
      <c r="AH863" s="261" t="s">
        <v>3258</v>
      </c>
      <c r="AI863" s="249"/>
    </row>
    <row r="864" spans="1:35" ht="15" customHeight="1" x14ac:dyDescent="0.3">
      <c r="A864" s="260">
        <v>523407</v>
      </c>
      <c r="B864" s="261" t="s">
        <v>1961</v>
      </c>
      <c r="C864" s="261" t="s">
        <v>251</v>
      </c>
      <c r="D864" s="261" t="s">
        <v>414</v>
      </c>
      <c r="E864" s="261" t="s">
        <v>116</v>
      </c>
      <c r="F864" s="262">
        <v>33266</v>
      </c>
      <c r="G864" s="261" t="s">
        <v>2299</v>
      </c>
      <c r="H864" s="261" t="s">
        <v>677</v>
      </c>
      <c r="I864" s="257" t="s">
        <v>553</v>
      </c>
      <c r="J864" s="261" t="s">
        <v>137</v>
      </c>
      <c r="K864" s="261" t="s">
        <v>3258</v>
      </c>
      <c r="L864" s="257"/>
      <c r="M864" s="261"/>
      <c r="N864" s="249" t="s">
        <v>3258</v>
      </c>
      <c r="O864" s="259" t="s">
        <v>3258</v>
      </c>
      <c r="P864" s="256">
        <v>0</v>
      </c>
      <c r="Q864" s="261" t="s">
        <v>3258</v>
      </c>
      <c r="R864" s="261" t="s">
        <v>4890</v>
      </c>
      <c r="S864" s="261" t="s">
        <v>4891</v>
      </c>
      <c r="T864" s="261" t="s">
        <v>2329</v>
      </c>
      <c r="U864" s="261" t="s">
        <v>2300</v>
      </c>
      <c r="V864" s="261" t="s">
        <v>3258</v>
      </c>
      <c r="W864" s="261" t="s">
        <v>3258</v>
      </c>
      <c r="X864" s="261" t="s">
        <v>3258</v>
      </c>
      <c r="Y864" s="261" t="s">
        <v>3258</v>
      </c>
      <c r="Z864" s="261" t="s">
        <v>3258</v>
      </c>
      <c r="AA864" s="261" t="s">
        <v>3258</v>
      </c>
      <c r="AB864" s="261" t="s">
        <v>3258</v>
      </c>
      <c r="AC864" s="261" t="s">
        <v>3258</v>
      </c>
      <c r="AD864" s="261"/>
      <c r="AE864" s="245"/>
      <c r="AF864" s="261" t="s">
        <v>3258</v>
      </c>
      <c r="AG864" s="261" t="s">
        <v>3258</v>
      </c>
      <c r="AH864" s="261" t="s">
        <v>3258</v>
      </c>
      <c r="AI864" s="249"/>
    </row>
    <row r="865" spans="1:35" ht="15" customHeight="1" x14ac:dyDescent="0.3">
      <c r="A865" s="260">
        <v>523437</v>
      </c>
      <c r="B865" s="261" t="s">
        <v>2219</v>
      </c>
      <c r="C865" s="261" t="s">
        <v>2220</v>
      </c>
      <c r="D865" s="261" t="s">
        <v>1473</v>
      </c>
      <c r="E865" s="261" t="s">
        <v>116</v>
      </c>
      <c r="F865" s="262">
        <v>35813</v>
      </c>
      <c r="G865" s="261" t="s">
        <v>136</v>
      </c>
      <c r="H865" s="261" t="s">
        <v>677</v>
      </c>
      <c r="I865" s="257" t="s">
        <v>553</v>
      </c>
      <c r="J865" s="261" t="s">
        <v>139</v>
      </c>
      <c r="K865" s="261"/>
      <c r="M865" s="261"/>
      <c r="N865" s="249" t="s">
        <v>3258</v>
      </c>
      <c r="O865" s="259" t="s">
        <v>3258</v>
      </c>
      <c r="P865" s="256">
        <v>0</v>
      </c>
      <c r="Q865" s="261" t="s">
        <v>3258</v>
      </c>
      <c r="R865" s="261" t="s">
        <v>3465</v>
      </c>
      <c r="S865" s="261" t="s">
        <v>3466</v>
      </c>
      <c r="T865" s="261" t="s">
        <v>2514</v>
      </c>
      <c r="U865" s="261" t="s">
        <v>2386</v>
      </c>
      <c r="V865" s="261" t="s">
        <v>3258</v>
      </c>
      <c r="W865" s="261" t="s">
        <v>3258</v>
      </c>
      <c r="X865" s="261" t="s">
        <v>3258</v>
      </c>
      <c r="Y865" s="261" t="s">
        <v>3258</v>
      </c>
      <c r="Z865" s="261" t="s">
        <v>3258</v>
      </c>
      <c r="AA865" s="261" t="s">
        <v>3258</v>
      </c>
      <c r="AB865" s="261" t="s">
        <v>3258</v>
      </c>
      <c r="AC865" s="261" t="s">
        <v>3258</v>
      </c>
      <c r="AD865" s="261"/>
      <c r="AE865" s="246"/>
      <c r="AF865" s="261" t="s">
        <v>3258</v>
      </c>
      <c r="AG865" s="261" t="s">
        <v>3258</v>
      </c>
      <c r="AH865" s="261" t="s">
        <v>3258</v>
      </c>
      <c r="AI865" s="249" t="s">
        <v>2253</v>
      </c>
    </row>
    <row r="866" spans="1:35" ht="15" customHeight="1" x14ac:dyDescent="0.3">
      <c r="A866" s="255">
        <v>523441</v>
      </c>
      <c r="B866" s="256" t="s">
        <v>1068</v>
      </c>
      <c r="C866" s="256" t="s">
        <v>95</v>
      </c>
      <c r="D866" s="256" t="s">
        <v>1069</v>
      </c>
      <c r="E866" s="256" t="s">
        <v>116</v>
      </c>
      <c r="F866" s="256" t="s">
        <v>5094</v>
      </c>
      <c r="G866" s="256" t="s">
        <v>4892</v>
      </c>
      <c r="H866" s="256" t="s">
        <v>677</v>
      </c>
      <c r="I866" s="257" t="s">
        <v>553</v>
      </c>
      <c r="J866" s="256" t="s">
        <v>137</v>
      </c>
      <c r="K866" s="256" t="s">
        <v>5091</v>
      </c>
      <c r="L866" s="258" t="s">
        <v>150</v>
      </c>
      <c r="M866" s="256"/>
      <c r="N866" s="249" t="s">
        <v>3258</v>
      </c>
      <c r="O866" s="259" t="s">
        <v>3258</v>
      </c>
      <c r="P866" s="256">
        <v>0</v>
      </c>
      <c r="Q866" s="256" t="s">
        <v>3258</v>
      </c>
      <c r="R866" s="256" t="s">
        <v>4893</v>
      </c>
      <c r="S866" s="256" t="s">
        <v>3573</v>
      </c>
      <c r="T866" s="256" t="s">
        <v>3114</v>
      </c>
      <c r="U866" s="256" t="s">
        <v>2270</v>
      </c>
      <c r="V866" s="256" t="s">
        <v>3258</v>
      </c>
      <c r="W866" s="256" t="s">
        <v>3258</v>
      </c>
      <c r="X866" s="256" t="s">
        <v>3258</v>
      </c>
      <c r="Y866" s="256" t="s">
        <v>3258</v>
      </c>
      <c r="Z866" s="256" t="s">
        <v>3258</v>
      </c>
      <c r="AA866" s="256" t="s">
        <v>3258</v>
      </c>
      <c r="AB866" s="256" t="s">
        <v>2253</v>
      </c>
      <c r="AC866" s="256" t="s">
        <v>3258</v>
      </c>
      <c r="AD866" s="256"/>
      <c r="AE866" s="246"/>
      <c r="AF866" s="256" t="s">
        <v>3258</v>
      </c>
      <c r="AG866" s="256" t="s">
        <v>3258</v>
      </c>
      <c r="AH866" s="256" t="s">
        <v>2253</v>
      </c>
      <c r="AI866" s="249"/>
    </row>
    <row r="867" spans="1:35" ht="15" customHeight="1" x14ac:dyDescent="0.3">
      <c r="A867" s="260">
        <v>523450</v>
      </c>
      <c r="B867" s="261" t="s">
        <v>1962</v>
      </c>
      <c r="C867" s="261" t="s">
        <v>69</v>
      </c>
      <c r="D867" s="261" t="s">
        <v>359</v>
      </c>
      <c r="E867" s="261" t="s">
        <v>116</v>
      </c>
      <c r="F867" s="262">
        <v>32782</v>
      </c>
      <c r="G867" s="261" t="s">
        <v>3116</v>
      </c>
      <c r="H867" s="261" t="s">
        <v>677</v>
      </c>
      <c r="I867" s="257" t="s">
        <v>553</v>
      </c>
      <c r="J867" s="261" t="s">
        <v>139</v>
      </c>
      <c r="K867" s="260">
        <v>2009</v>
      </c>
      <c r="M867" s="261"/>
      <c r="N867" s="249">
        <v>2109</v>
      </c>
      <c r="O867" s="259">
        <v>45510</v>
      </c>
      <c r="P867" s="256">
        <v>20000</v>
      </c>
      <c r="Q867" s="261" t="s">
        <v>3258</v>
      </c>
      <c r="R867" s="261" t="s">
        <v>3917</v>
      </c>
      <c r="S867" s="261" t="s">
        <v>3290</v>
      </c>
      <c r="T867" s="261" t="s">
        <v>2271</v>
      </c>
      <c r="U867" s="261" t="s">
        <v>2259</v>
      </c>
      <c r="V867" s="261" t="s">
        <v>3258</v>
      </c>
      <c r="W867" s="261" t="s">
        <v>3258</v>
      </c>
      <c r="X867" s="261" t="s">
        <v>3258</v>
      </c>
      <c r="Y867" s="261" t="s">
        <v>3258</v>
      </c>
      <c r="Z867" s="261" t="s">
        <v>3258</v>
      </c>
      <c r="AA867" s="261" t="s">
        <v>3258</v>
      </c>
      <c r="AB867" s="261" t="s">
        <v>3258</v>
      </c>
      <c r="AC867" s="261" t="s">
        <v>3258</v>
      </c>
      <c r="AD867" s="261"/>
      <c r="AE867" s="246"/>
      <c r="AF867" s="261" t="s">
        <v>3258</v>
      </c>
      <c r="AG867" s="261" t="s">
        <v>3258</v>
      </c>
      <c r="AH867" s="261" t="s">
        <v>3258</v>
      </c>
      <c r="AI867" s="249"/>
    </row>
    <row r="868" spans="1:35" ht="15" customHeight="1" x14ac:dyDescent="0.3">
      <c r="A868" s="260">
        <v>523456</v>
      </c>
      <c r="B868" s="261" t="s">
        <v>1963</v>
      </c>
      <c r="C868" s="261" t="s">
        <v>76</v>
      </c>
      <c r="D868" s="261" t="s">
        <v>414</v>
      </c>
      <c r="E868" s="261" t="s">
        <v>116</v>
      </c>
      <c r="F868" s="262">
        <v>35379</v>
      </c>
      <c r="G868" s="261" t="s">
        <v>136</v>
      </c>
      <c r="H868" s="261" t="s">
        <v>677</v>
      </c>
      <c r="I868" s="257" t="s">
        <v>553</v>
      </c>
      <c r="J868" s="261" t="s">
        <v>139</v>
      </c>
      <c r="K868" s="261" t="s">
        <v>3258</v>
      </c>
      <c r="L868" s="257"/>
      <c r="M868" s="261"/>
      <c r="N868" s="249" t="s">
        <v>3258</v>
      </c>
      <c r="O868" s="259" t="s">
        <v>3258</v>
      </c>
      <c r="P868" s="256">
        <v>0</v>
      </c>
      <c r="Q868" s="261" t="s">
        <v>3258</v>
      </c>
      <c r="R868" s="261" t="s">
        <v>3918</v>
      </c>
      <c r="S868" s="261" t="s">
        <v>3288</v>
      </c>
      <c r="T868" s="261" t="s">
        <v>2289</v>
      </c>
      <c r="U868" s="261" t="s">
        <v>2266</v>
      </c>
      <c r="V868" s="261" t="s">
        <v>3258</v>
      </c>
      <c r="W868" s="261" t="s">
        <v>3258</v>
      </c>
      <c r="X868" s="261" t="s">
        <v>3258</v>
      </c>
      <c r="Y868" s="261" t="s">
        <v>3258</v>
      </c>
      <c r="Z868" s="261" t="s">
        <v>3258</v>
      </c>
      <c r="AA868" s="261" t="s">
        <v>3258</v>
      </c>
      <c r="AB868" s="261" t="s">
        <v>3258</v>
      </c>
      <c r="AC868" s="261" t="s">
        <v>3258</v>
      </c>
      <c r="AD868" s="261"/>
      <c r="AE868" s="245"/>
      <c r="AF868" s="261" t="s">
        <v>3258</v>
      </c>
      <c r="AG868" s="261" t="s">
        <v>3258</v>
      </c>
      <c r="AH868" s="261" t="s">
        <v>3258</v>
      </c>
      <c r="AI868" s="249"/>
    </row>
    <row r="869" spans="1:35" ht="15" customHeight="1" x14ac:dyDescent="0.3">
      <c r="A869" s="260">
        <v>523466</v>
      </c>
      <c r="B869" s="261" t="s">
        <v>1070</v>
      </c>
      <c r="C869" s="261" t="s">
        <v>1071</v>
      </c>
      <c r="D869" s="261" t="s">
        <v>430</v>
      </c>
      <c r="E869" s="261" t="s">
        <v>116</v>
      </c>
      <c r="F869" s="262">
        <v>35102</v>
      </c>
      <c r="G869" s="261" t="s">
        <v>3232</v>
      </c>
      <c r="H869" s="261" t="s">
        <v>677</v>
      </c>
      <c r="I869" s="257" t="s">
        <v>553</v>
      </c>
      <c r="J869" s="261" t="s">
        <v>139</v>
      </c>
      <c r="K869" s="261"/>
      <c r="M869" s="261"/>
      <c r="N869" s="249" t="s">
        <v>3258</v>
      </c>
      <c r="O869" s="259" t="s">
        <v>3258</v>
      </c>
      <c r="P869" s="256">
        <v>0</v>
      </c>
      <c r="Q869" s="261" t="s">
        <v>3258</v>
      </c>
      <c r="R869" s="261" t="s">
        <v>2723</v>
      </c>
      <c r="S869" s="261" t="s">
        <v>4894</v>
      </c>
      <c r="T869" s="261" t="s">
        <v>3118</v>
      </c>
      <c r="U869" s="261" t="s">
        <v>4895</v>
      </c>
      <c r="V869" s="261" t="s">
        <v>3258</v>
      </c>
      <c r="W869" s="261" t="s">
        <v>3258</v>
      </c>
      <c r="X869" s="261" t="s">
        <v>3258</v>
      </c>
      <c r="Y869" s="261" t="s">
        <v>3258</v>
      </c>
      <c r="Z869" s="261" t="s">
        <v>3258</v>
      </c>
      <c r="AA869" s="261" t="s">
        <v>3258</v>
      </c>
      <c r="AB869" s="261" t="s">
        <v>3258</v>
      </c>
      <c r="AC869" s="261" t="s">
        <v>3258</v>
      </c>
      <c r="AD869" s="261"/>
      <c r="AE869" s="246"/>
      <c r="AF869" s="261" t="s">
        <v>3258</v>
      </c>
      <c r="AG869" s="261" t="s">
        <v>3258</v>
      </c>
      <c r="AH869" s="261" t="s">
        <v>3258</v>
      </c>
      <c r="AI869" s="249"/>
    </row>
    <row r="870" spans="1:35" ht="15" customHeight="1" x14ac:dyDescent="0.3">
      <c r="A870" s="260">
        <v>523481</v>
      </c>
      <c r="B870" s="261" t="s">
        <v>2221</v>
      </c>
      <c r="C870" s="261" t="s">
        <v>302</v>
      </c>
      <c r="D870" s="261" t="s">
        <v>2222</v>
      </c>
      <c r="E870" s="261" t="s">
        <v>116</v>
      </c>
      <c r="F870" s="261" t="s">
        <v>3258</v>
      </c>
      <c r="G870" s="262"/>
      <c r="H870" s="261" t="s">
        <v>677</v>
      </c>
      <c r="I870" s="257" t="s">
        <v>553</v>
      </c>
      <c r="J870" s="261"/>
      <c r="K870" s="261"/>
      <c r="L870" s="267"/>
      <c r="M870" s="261"/>
      <c r="N870" s="249" t="s">
        <v>3258</v>
      </c>
      <c r="O870" s="259" t="s">
        <v>3258</v>
      </c>
      <c r="P870" s="256">
        <v>0</v>
      </c>
      <c r="Q870" s="249"/>
      <c r="R870" s="249"/>
      <c r="S870" s="249"/>
      <c r="T870" s="249"/>
      <c r="U870" s="249"/>
      <c r="V870" s="249"/>
      <c r="W870" s="249"/>
      <c r="X870" s="249"/>
      <c r="Y870" s="249"/>
      <c r="Z870" s="249"/>
      <c r="AA870" s="249"/>
      <c r="AB870" s="249"/>
      <c r="AC870" s="249"/>
      <c r="AD870" s="249"/>
      <c r="AE870" s="249"/>
      <c r="AF870" s="249"/>
      <c r="AG870" s="249"/>
      <c r="AH870" s="249"/>
      <c r="AI870" s="249"/>
    </row>
    <row r="871" spans="1:35" ht="15" customHeight="1" x14ac:dyDescent="0.3">
      <c r="A871" s="260">
        <v>523490</v>
      </c>
      <c r="B871" s="261" t="s">
        <v>1311</v>
      </c>
      <c r="C871" s="261" t="s">
        <v>66</v>
      </c>
      <c r="D871" s="261" t="s">
        <v>359</v>
      </c>
      <c r="E871" s="261" t="s">
        <v>116</v>
      </c>
      <c r="F871" s="262">
        <v>35796</v>
      </c>
      <c r="G871" s="261" t="s">
        <v>2461</v>
      </c>
      <c r="H871" s="261" t="s">
        <v>677</v>
      </c>
      <c r="I871" s="257" t="s">
        <v>553</v>
      </c>
      <c r="J871" s="261" t="s">
        <v>137</v>
      </c>
      <c r="K871" s="261"/>
      <c r="L871" s="258" t="s">
        <v>151</v>
      </c>
      <c r="M871" s="261"/>
      <c r="N871" s="249" t="s">
        <v>3258</v>
      </c>
      <c r="O871" s="259" t="s">
        <v>3258</v>
      </c>
      <c r="P871" s="256">
        <v>0</v>
      </c>
      <c r="Q871" s="261" t="s">
        <v>3258</v>
      </c>
      <c r="R871" s="261" t="s">
        <v>4896</v>
      </c>
      <c r="S871" s="261" t="s">
        <v>3269</v>
      </c>
      <c r="T871" s="261" t="s">
        <v>2271</v>
      </c>
      <c r="U871" s="261" t="s">
        <v>2259</v>
      </c>
      <c r="V871" s="261" t="s">
        <v>3258</v>
      </c>
      <c r="W871" s="261" t="s">
        <v>3258</v>
      </c>
      <c r="X871" s="261" t="s">
        <v>3258</v>
      </c>
      <c r="Y871" s="261" t="s">
        <v>3258</v>
      </c>
      <c r="Z871" s="261" t="s">
        <v>3258</v>
      </c>
      <c r="AA871" s="261" t="s">
        <v>3258</v>
      </c>
      <c r="AB871" s="261" t="s">
        <v>3258</v>
      </c>
      <c r="AC871" s="261" t="s">
        <v>3258</v>
      </c>
      <c r="AD871" s="261"/>
      <c r="AE871" s="245"/>
      <c r="AF871" s="261" t="s">
        <v>3258</v>
      </c>
      <c r="AG871" s="261" t="s">
        <v>3258</v>
      </c>
      <c r="AH871" s="261" t="s">
        <v>3258</v>
      </c>
      <c r="AI871" s="249"/>
    </row>
    <row r="872" spans="1:35" ht="15" customHeight="1" x14ac:dyDescent="0.3">
      <c r="A872" s="255">
        <v>523497</v>
      </c>
      <c r="B872" s="256" t="s">
        <v>5565</v>
      </c>
      <c r="C872" s="256" t="s">
        <v>5566</v>
      </c>
      <c r="D872" s="256" t="s">
        <v>1459</v>
      </c>
      <c r="E872" s="256" t="s">
        <v>116</v>
      </c>
      <c r="F872" s="256" t="s">
        <v>5096</v>
      </c>
      <c r="G872" s="256" t="s">
        <v>136</v>
      </c>
      <c r="H872" s="256" t="s">
        <v>677</v>
      </c>
      <c r="I872" s="257" t="s">
        <v>554</v>
      </c>
      <c r="J872" s="256" t="s">
        <v>724</v>
      </c>
      <c r="K872" s="256"/>
      <c r="L872" s="258" t="s">
        <v>151</v>
      </c>
      <c r="M872" s="249"/>
      <c r="N872" s="249" t="s">
        <v>3258</v>
      </c>
      <c r="O872" s="259" t="s">
        <v>3258</v>
      </c>
      <c r="P872" s="256">
        <v>0</v>
      </c>
      <c r="Q872" s="256" t="s">
        <v>3258</v>
      </c>
      <c r="R872" s="256" t="s">
        <v>5567</v>
      </c>
      <c r="S872" s="256" t="s">
        <v>5568</v>
      </c>
      <c r="T872" s="256" t="s">
        <v>5569</v>
      </c>
      <c r="U872" s="256" t="s">
        <v>2259</v>
      </c>
      <c r="V872" s="256" t="s">
        <v>3258</v>
      </c>
      <c r="W872" s="256" t="s">
        <v>3258</v>
      </c>
      <c r="X872" s="256" t="s">
        <v>3258</v>
      </c>
      <c r="Y872" s="256" t="s">
        <v>3258</v>
      </c>
      <c r="Z872" s="256" t="s">
        <v>3258</v>
      </c>
      <c r="AA872" s="256" t="s">
        <v>3258</v>
      </c>
      <c r="AB872" s="256" t="s">
        <v>3258</v>
      </c>
      <c r="AC872" s="261" t="s">
        <v>5212</v>
      </c>
      <c r="AD872" s="261"/>
      <c r="AE872" s="245"/>
      <c r="AF872" s="256" t="s">
        <v>3258</v>
      </c>
      <c r="AG872" s="256" t="s">
        <v>2253</v>
      </c>
      <c r="AH872" s="256" t="s">
        <v>2253</v>
      </c>
      <c r="AI872" s="249"/>
    </row>
    <row r="873" spans="1:35" ht="15" customHeight="1" x14ac:dyDescent="0.3">
      <c r="A873" s="260">
        <v>523499</v>
      </c>
      <c r="B873" s="261" t="s">
        <v>1072</v>
      </c>
      <c r="C873" s="261" t="s">
        <v>385</v>
      </c>
      <c r="D873" s="261" t="s">
        <v>900</v>
      </c>
      <c r="E873" s="261" t="s">
        <v>116</v>
      </c>
      <c r="F873" s="262">
        <v>29783</v>
      </c>
      <c r="G873" s="261" t="s">
        <v>5156</v>
      </c>
      <c r="H873" s="261" t="s">
        <v>677</v>
      </c>
      <c r="I873" s="257" t="s">
        <v>553</v>
      </c>
      <c r="J873" s="261" t="s">
        <v>137</v>
      </c>
      <c r="K873" s="261" t="s">
        <v>3258</v>
      </c>
      <c r="L873" s="257"/>
      <c r="M873" s="261"/>
      <c r="N873" s="249" t="s">
        <v>3258</v>
      </c>
      <c r="O873" s="259" t="s">
        <v>3258</v>
      </c>
      <c r="P873" s="256">
        <v>0</v>
      </c>
      <c r="Q873" s="261" t="s">
        <v>3258</v>
      </c>
      <c r="R873" s="261" t="s">
        <v>4897</v>
      </c>
      <c r="S873" s="261" t="s">
        <v>4898</v>
      </c>
      <c r="T873" s="261" t="s">
        <v>4899</v>
      </c>
      <c r="U873" s="261" t="s">
        <v>4540</v>
      </c>
      <c r="V873" s="261" t="s">
        <v>3258</v>
      </c>
      <c r="W873" s="261" t="s">
        <v>3258</v>
      </c>
      <c r="X873" s="261" t="s">
        <v>3258</v>
      </c>
      <c r="Y873" s="261" t="s">
        <v>3258</v>
      </c>
      <c r="Z873" s="261" t="s">
        <v>3258</v>
      </c>
      <c r="AA873" s="261" t="s">
        <v>3258</v>
      </c>
      <c r="AB873" s="261" t="s">
        <v>3258</v>
      </c>
      <c r="AC873" s="261" t="s">
        <v>3258</v>
      </c>
      <c r="AD873" s="261"/>
      <c r="AE873" s="245"/>
      <c r="AF873" s="261" t="s">
        <v>3258</v>
      </c>
      <c r="AG873" s="261" t="s">
        <v>3258</v>
      </c>
      <c r="AH873" s="261" t="s">
        <v>3258</v>
      </c>
      <c r="AI873" s="249"/>
    </row>
    <row r="874" spans="1:35" ht="15" customHeight="1" x14ac:dyDescent="0.3">
      <c r="A874" s="260">
        <v>523504</v>
      </c>
      <c r="B874" s="261" t="s">
        <v>1312</v>
      </c>
      <c r="C874" s="261" t="s">
        <v>66</v>
      </c>
      <c r="D874" s="261" t="s">
        <v>430</v>
      </c>
      <c r="E874" s="261" t="s">
        <v>116</v>
      </c>
      <c r="F874" s="262">
        <v>35217</v>
      </c>
      <c r="G874" s="261" t="s">
        <v>3117</v>
      </c>
      <c r="H874" s="261" t="s">
        <v>677</v>
      </c>
      <c r="I874" s="257" t="s">
        <v>553</v>
      </c>
      <c r="J874" s="261" t="s">
        <v>139</v>
      </c>
      <c r="K874" s="260">
        <v>2015</v>
      </c>
      <c r="M874" s="261"/>
      <c r="N874" s="249" t="s">
        <v>3258</v>
      </c>
      <c r="O874" s="259" t="s">
        <v>3258</v>
      </c>
      <c r="P874" s="256">
        <v>0</v>
      </c>
      <c r="Q874" s="261" t="s">
        <v>3258</v>
      </c>
      <c r="R874" s="261" t="s">
        <v>3920</v>
      </c>
      <c r="S874" s="261" t="s">
        <v>3635</v>
      </c>
      <c r="T874" s="261" t="s">
        <v>3118</v>
      </c>
      <c r="U874" s="261" t="s">
        <v>3119</v>
      </c>
      <c r="V874" s="261" t="s">
        <v>3258</v>
      </c>
      <c r="W874" s="261" t="s">
        <v>3258</v>
      </c>
      <c r="X874" s="261" t="s">
        <v>3258</v>
      </c>
      <c r="Y874" s="261" t="s">
        <v>3258</v>
      </c>
      <c r="Z874" s="261" t="s">
        <v>3258</v>
      </c>
      <c r="AA874" s="261" t="s">
        <v>3258</v>
      </c>
      <c r="AB874" s="261" t="s">
        <v>3258</v>
      </c>
      <c r="AC874" s="261" t="s">
        <v>3258</v>
      </c>
      <c r="AD874" s="261"/>
      <c r="AE874" s="245"/>
      <c r="AF874" s="261" t="s">
        <v>3258</v>
      </c>
      <c r="AG874" s="261" t="s">
        <v>3258</v>
      </c>
      <c r="AH874" s="261" t="s">
        <v>3258</v>
      </c>
      <c r="AI874" s="249"/>
    </row>
    <row r="875" spans="1:35" ht="15" customHeight="1" x14ac:dyDescent="0.3">
      <c r="A875" s="260">
        <v>523508</v>
      </c>
      <c r="B875" s="261" t="s">
        <v>1964</v>
      </c>
      <c r="C875" s="261" t="s">
        <v>406</v>
      </c>
      <c r="D875" s="261" t="s">
        <v>443</v>
      </c>
      <c r="E875" s="261" t="s">
        <v>116</v>
      </c>
      <c r="F875" s="262">
        <v>36093</v>
      </c>
      <c r="G875" s="261" t="s">
        <v>2610</v>
      </c>
      <c r="H875" s="261" t="s">
        <v>677</v>
      </c>
      <c r="I875" s="257" t="s">
        <v>553</v>
      </c>
      <c r="J875" s="261" t="s">
        <v>139</v>
      </c>
      <c r="K875" s="261"/>
      <c r="M875" s="261"/>
      <c r="N875" s="249" t="s">
        <v>3258</v>
      </c>
      <c r="O875" s="259" t="s">
        <v>3258</v>
      </c>
      <c r="P875" s="256">
        <v>0</v>
      </c>
      <c r="Q875" s="261" t="s">
        <v>3258</v>
      </c>
      <c r="R875" s="261" t="s">
        <v>3921</v>
      </c>
      <c r="S875" s="261" t="s">
        <v>3922</v>
      </c>
      <c r="T875" s="261" t="s">
        <v>2311</v>
      </c>
      <c r="U875" s="261" t="s">
        <v>2571</v>
      </c>
      <c r="V875" s="261" t="s">
        <v>3258</v>
      </c>
      <c r="W875" s="261" t="s">
        <v>3258</v>
      </c>
      <c r="X875" s="261" t="s">
        <v>3258</v>
      </c>
      <c r="Y875" s="261" t="s">
        <v>3258</v>
      </c>
      <c r="Z875" s="261" t="s">
        <v>3258</v>
      </c>
      <c r="AA875" s="261" t="s">
        <v>3258</v>
      </c>
      <c r="AB875" s="261" t="s">
        <v>3258</v>
      </c>
      <c r="AC875" s="261" t="s">
        <v>3258</v>
      </c>
      <c r="AD875" s="261"/>
      <c r="AE875" s="246"/>
      <c r="AF875" s="261" t="s">
        <v>3258</v>
      </c>
      <c r="AG875" s="261" t="s">
        <v>3258</v>
      </c>
      <c r="AH875" s="261" t="s">
        <v>3258</v>
      </c>
      <c r="AI875" s="249"/>
    </row>
    <row r="876" spans="1:35" ht="15" customHeight="1" x14ac:dyDescent="0.3">
      <c r="A876" s="260">
        <v>523509</v>
      </c>
      <c r="B876" s="261" t="s">
        <v>1965</v>
      </c>
      <c r="C876" s="261" t="s">
        <v>99</v>
      </c>
      <c r="D876" s="261" t="s">
        <v>444</v>
      </c>
      <c r="E876" s="261" t="s">
        <v>116</v>
      </c>
      <c r="F876" s="262">
        <v>29952</v>
      </c>
      <c r="G876" s="261" t="s">
        <v>136</v>
      </c>
      <c r="H876" s="261" t="s">
        <v>677</v>
      </c>
      <c r="I876" s="257" t="s">
        <v>553</v>
      </c>
      <c r="J876" s="261" t="s">
        <v>724</v>
      </c>
      <c r="K876" s="261"/>
      <c r="M876" s="261"/>
      <c r="N876" s="249" t="s">
        <v>3258</v>
      </c>
      <c r="O876" s="259" t="s">
        <v>3258</v>
      </c>
      <c r="P876" s="256">
        <v>0</v>
      </c>
      <c r="Q876" s="261" t="s">
        <v>3258</v>
      </c>
      <c r="R876" s="261" t="s">
        <v>4900</v>
      </c>
      <c r="S876" s="261" t="s">
        <v>3359</v>
      </c>
      <c r="T876" s="261" t="s">
        <v>2286</v>
      </c>
      <c r="U876" s="261" t="s">
        <v>2259</v>
      </c>
      <c r="V876" s="261" t="s">
        <v>3258</v>
      </c>
      <c r="W876" s="261" t="s">
        <v>3258</v>
      </c>
      <c r="X876" s="261" t="s">
        <v>3258</v>
      </c>
      <c r="Y876" s="261" t="s">
        <v>3258</v>
      </c>
      <c r="Z876" s="261" t="s">
        <v>3258</v>
      </c>
      <c r="AA876" s="261" t="s">
        <v>3258</v>
      </c>
      <c r="AB876" s="261" t="s">
        <v>3258</v>
      </c>
      <c r="AC876" s="261" t="s">
        <v>3258</v>
      </c>
      <c r="AD876" s="261"/>
      <c r="AE876" s="246"/>
      <c r="AF876" s="261" t="s">
        <v>3258</v>
      </c>
      <c r="AG876" s="261" t="s">
        <v>3258</v>
      </c>
      <c r="AH876" s="261" t="s">
        <v>3258</v>
      </c>
      <c r="AI876" s="249"/>
    </row>
    <row r="877" spans="1:35" ht="15" customHeight="1" x14ac:dyDescent="0.3">
      <c r="A877" s="260">
        <v>523525</v>
      </c>
      <c r="B877" s="261" t="s">
        <v>2223</v>
      </c>
      <c r="C877" s="261" t="s">
        <v>251</v>
      </c>
      <c r="D877" s="261" t="s">
        <v>779</v>
      </c>
      <c r="E877" s="261" t="s">
        <v>116</v>
      </c>
      <c r="F877" s="262">
        <v>34030</v>
      </c>
      <c r="G877" s="261" t="s">
        <v>136</v>
      </c>
      <c r="H877" s="261" t="s">
        <v>677</v>
      </c>
      <c r="I877" s="257" t="s">
        <v>553</v>
      </c>
      <c r="J877" s="249" t="s">
        <v>724</v>
      </c>
      <c r="K877" s="261" t="s">
        <v>3258</v>
      </c>
      <c r="L877" s="257"/>
      <c r="M877" s="261"/>
      <c r="N877" s="249" t="s">
        <v>3258</v>
      </c>
      <c r="O877" s="259" t="s">
        <v>3258</v>
      </c>
      <c r="P877" s="256">
        <v>0</v>
      </c>
      <c r="Q877" s="261" t="s">
        <v>3258</v>
      </c>
      <c r="R877" s="261" t="s">
        <v>4502</v>
      </c>
      <c r="S877" s="261" t="s">
        <v>4503</v>
      </c>
      <c r="T877" s="261" t="s">
        <v>2675</v>
      </c>
      <c r="U877" s="261" t="s">
        <v>2306</v>
      </c>
      <c r="V877" s="261" t="s">
        <v>3258</v>
      </c>
      <c r="W877" s="261" t="s">
        <v>3258</v>
      </c>
      <c r="X877" s="261" t="s">
        <v>3258</v>
      </c>
      <c r="Y877" s="261" t="s">
        <v>3258</v>
      </c>
      <c r="Z877" s="261" t="s">
        <v>3258</v>
      </c>
      <c r="AA877" s="261" t="s">
        <v>3258</v>
      </c>
      <c r="AB877" s="261" t="s">
        <v>3258</v>
      </c>
      <c r="AC877" s="261" t="s">
        <v>3258</v>
      </c>
      <c r="AD877" s="261"/>
      <c r="AE877" s="245"/>
      <c r="AF877" s="261" t="s">
        <v>3258</v>
      </c>
      <c r="AG877" s="261" t="s">
        <v>3258</v>
      </c>
      <c r="AH877" s="261" t="s">
        <v>3258</v>
      </c>
      <c r="AI877" s="249"/>
    </row>
    <row r="878" spans="1:35" ht="15" customHeight="1" x14ac:dyDescent="0.3">
      <c r="A878" s="260">
        <v>523526</v>
      </c>
      <c r="B878" s="261" t="s">
        <v>2224</v>
      </c>
      <c r="C878" s="261" t="s">
        <v>285</v>
      </c>
      <c r="D878" s="261" t="s">
        <v>450</v>
      </c>
      <c r="E878" s="261" t="s">
        <v>116</v>
      </c>
      <c r="F878" s="262">
        <v>34870</v>
      </c>
      <c r="G878" s="261" t="s">
        <v>136</v>
      </c>
      <c r="H878" s="261" t="s">
        <v>677</v>
      </c>
      <c r="I878" s="257" t="s">
        <v>553</v>
      </c>
      <c r="J878" s="261" t="s">
        <v>137</v>
      </c>
      <c r="K878" s="261" t="s">
        <v>3258</v>
      </c>
      <c r="L878" s="257"/>
      <c r="M878" s="261"/>
      <c r="N878" s="249" t="s">
        <v>3258</v>
      </c>
      <c r="O878" s="259" t="s">
        <v>3258</v>
      </c>
      <c r="P878" s="256">
        <v>0</v>
      </c>
      <c r="Q878" s="261" t="s">
        <v>3258</v>
      </c>
      <c r="R878" s="261" t="s">
        <v>4129</v>
      </c>
      <c r="S878" s="261" t="s">
        <v>4130</v>
      </c>
      <c r="T878" s="261" t="s">
        <v>2424</v>
      </c>
      <c r="U878" s="261" t="s">
        <v>2259</v>
      </c>
      <c r="V878" s="261" t="s">
        <v>3258</v>
      </c>
      <c r="W878" s="261" t="s">
        <v>3258</v>
      </c>
      <c r="X878" s="261" t="s">
        <v>3258</v>
      </c>
      <c r="Y878" s="261" t="s">
        <v>3258</v>
      </c>
      <c r="Z878" s="261" t="s">
        <v>3258</v>
      </c>
      <c r="AA878" s="261" t="s">
        <v>3258</v>
      </c>
      <c r="AB878" s="261" t="s">
        <v>3258</v>
      </c>
      <c r="AC878" s="261" t="s">
        <v>3258</v>
      </c>
      <c r="AD878" s="261"/>
      <c r="AE878" s="245"/>
      <c r="AF878" s="261" t="s">
        <v>3258</v>
      </c>
      <c r="AG878" s="261" t="s">
        <v>3258</v>
      </c>
      <c r="AH878" s="261" t="s">
        <v>3258</v>
      </c>
      <c r="AI878" s="249"/>
    </row>
    <row r="879" spans="1:35" ht="15" customHeight="1" x14ac:dyDescent="0.3">
      <c r="A879" s="260">
        <v>523538</v>
      </c>
      <c r="B879" s="261" t="s">
        <v>1313</v>
      </c>
      <c r="C879" s="261" t="s">
        <v>230</v>
      </c>
      <c r="D879" s="261" t="s">
        <v>427</v>
      </c>
      <c r="E879" s="261" t="s">
        <v>116</v>
      </c>
      <c r="F879" s="262">
        <v>34335</v>
      </c>
      <c r="G879" s="261" t="s">
        <v>2596</v>
      </c>
      <c r="H879" s="261" t="s">
        <v>677</v>
      </c>
      <c r="I879" s="257" t="s">
        <v>553</v>
      </c>
      <c r="J879" s="261" t="s">
        <v>137</v>
      </c>
      <c r="K879" s="260">
        <v>2011</v>
      </c>
      <c r="M879" s="261"/>
      <c r="N879" s="249" t="s">
        <v>3258</v>
      </c>
      <c r="O879" s="259" t="s">
        <v>3258</v>
      </c>
      <c r="P879" s="256">
        <v>0</v>
      </c>
      <c r="Q879" s="261" t="s">
        <v>3258</v>
      </c>
      <c r="R879" s="261" t="s">
        <v>4234</v>
      </c>
      <c r="S879" s="261" t="s">
        <v>3407</v>
      </c>
      <c r="T879" s="261" t="s">
        <v>2307</v>
      </c>
      <c r="U879" s="261" t="s">
        <v>2259</v>
      </c>
      <c r="V879" s="261" t="s">
        <v>3258</v>
      </c>
      <c r="W879" s="261" t="s">
        <v>3258</v>
      </c>
      <c r="X879" s="261" t="s">
        <v>3258</v>
      </c>
      <c r="Y879" s="261" t="s">
        <v>3258</v>
      </c>
      <c r="Z879" s="261" t="s">
        <v>3258</v>
      </c>
      <c r="AA879" s="261" t="s">
        <v>3258</v>
      </c>
      <c r="AB879" s="261" t="s">
        <v>3258</v>
      </c>
      <c r="AC879" s="261" t="s">
        <v>3258</v>
      </c>
      <c r="AD879" s="261"/>
      <c r="AE879" s="245"/>
      <c r="AF879" s="261" t="s">
        <v>3258</v>
      </c>
      <c r="AG879" s="261"/>
      <c r="AH879" s="261" t="s">
        <v>3258</v>
      </c>
      <c r="AI879" s="249"/>
    </row>
    <row r="880" spans="1:35" ht="15" customHeight="1" x14ac:dyDescent="0.3">
      <c r="A880" s="260">
        <v>523540</v>
      </c>
      <c r="B880" s="261" t="s">
        <v>1073</v>
      </c>
      <c r="C880" s="261" t="s">
        <v>66</v>
      </c>
      <c r="D880" s="261" t="s">
        <v>435</v>
      </c>
      <c r="E880" s="261" t="s">
        <v>116</v>
      </c>
      <c r="F880" s="262">
        <v>33973</v>
      </c>
      <c r="G880" s="261" t="s">
        <v>136</v>
      </c>
      <c r="H880" s="261" t="s">
        <v>677</v>
      </c>
      <c r="I880" s="257" t="s">
        <v>553</v>
      </c>
      <c r="J880" s="261" t="s">
        <v>724</v>
      </c>
      <c r="K880" s="261"/>
      <c r="M880" s="261"/>
      <c r="N880" s="249" t="s">
        <v>3258</v>
      </c>
      <c r="O880" s="259" t="s">
        <v>3258</v>
      </c>
      <c r="P880" s="256">
        <v>0</v>
      </c>
      <c r="Q880" s="249"/>
      <c r="R880" s="249"/>
      <c r="S880" s="249"/>
      <c r="T880" s="249"/>
      <c r="U880" s="249"/>
      <c r="V880" s="249"/>
      <c r="W880" s="249"/>
      <c r="X880" s="249"/>
      <c r="Y880" s="249"/>
      <c r="Z880" s="249"/>
      <c r="AA880" s="249"/>
      <c r="AB880" s="249"/>
      <c r="AC880" s="249"/>
      <c r="AD880" s="249"/>
      <c r="AE880" s="245"/>
      <c r="AF880" s="249"/>
      <c r="AG880" s="249"/>
      <c r="AH880" s="249"/>
      <c r="AI880" s="249"/>
    </row>
    <row r="881" spans="1:35" ht="15" customHeight="1" x14ac:dyDescent="0.3">
      <c r="A881" s="260">
        <v>523551</v>
      </c>
      <c r="B881" s="261" t="s">
        <v>5570</v>
      </c>
      <c r="C881" s="261" t="s">
        <v>69</v>
      </c>
      <c r="D881" s="261" t="s">
        <v>418</v>
      </c>
      <c r="E881" s="261" t="s">
        <v>116</v>
      </c>
      <c r="F881" s="262">
        <v>29469</v>
      </c>
      <c r="G881" s="261" t="s">
        <v>145</v>
      </c>
      <c r="H881" s="261" t="s">
        <v>677</v>
      </c>
      <c r="I881" s="257" t="s">
        <v>554</v>
      </c>
      <c r="J881" s="261" t="s">
        <v>724</v>
      </c>
      <c r="K881" s="261"/>
      <c r="M881" s="261"/>
      <c r="N881" s="249" t="s">
        <v>3258</v>
      </c>
      <c r="O881" s="259" t="s">
        <v>3258</v>
      </c>
      <c r="P881" s="256">
        <v>0</v>
      </c>
      <c r="Q881" s="261" t="s">
        <v>3258</v>
      </c>
      <c r="R881" s="261" t="s">
        <v>5571</v>
      </c>
      <c r="S881" s="261" t="s">
        <v>3290</v>
      </c>
      <c r="T881" s="261" t="s">
        <v>2676</v>
      </c>
      <c r="U881" s="261" t="s">
        <v>2369</v>
      </c>
      <c r="V881" s="261" t="s">
        <v>3258</v>
      </c>
      <c r="W881" s="261" t="s">
        <v>3258</v>
      </c>
      <c r="X881" s="261" t="s">
        <v>3258</v>
      </c>
      <c r="Y881" s="261" t="s">
        <v>3258</v>
      </c>
      <c r="Z881" s="261" t="s">
        <v>3258</v>
      </c>
      <c r="AA881" s="261" t="s">
        <v>3258</v>
      </c>
      <c r="AB881" s="261" t="s">
        <v>3258</v>
      </c>
      <c r="AC881" s="261" t="s">
        <v>3258</v>
      </c>
      <c r="AD881" s="261"/>
      <c r="AE881" s="245"/>
      <c r="AF881" s="261" t="s">
        <v>3258</v>
      </c>
      <c r="AG881" s="261" t="s">
        <v>3258</v>
      </c>
      <c r="AH881" s="261" t="s">
        <v>3258</v>
      </c>
      <c r="AI881" s="249"/>
    </row>
    <row r="882" spans="1:35" ht="15" customHeight="1" x14ac:dyDescent="0.3">
      <c r="A882" s="260">
        <v>523555</v>
      </c>
      <c r="B882" s="261" t="s">
        <v>1544</v>
      </c>
      <c r="C882" s="261" t="s">
        <v>226</v>
      </c>
      <c r="D882" s="261" t="s">
        <v>498</v>
      </c>
      <c r="E882" s="261" t="s">
        <v>116</v>
      </c>
      <c r="F882" s="262">
        <v>34885</v>
      </c>
      <c r="G882" s="261" t="s">
        <v>136</v>
      </c>
      <c r="H882" s="261" t="s">
        <v>677</v>
      </c>
      <c r="I882" s="257" t="s">
        <v>553</v>
      </c>
      <c r="J882" s="261" t="s">
        <v>139</v>
      </c>
      <c r="K882" s="261"/>
      <c r="M882" s="261"/>
      <c r="N882" s="249" t="s">
        <v>3258</v>
      </c>
      <c r="O882" s="259" t="s">
        <v>3258</v>
      </c>
      <c r="P882" s="256">
        <v>0</v>
      </c>
      <c r="Q882" s="261" t="s">
        <v>3258</v>
      </c>
      <c r="R882" s="261" t="s">
        <v>2749</v>
      </c>
      <c r="S882" s="261" t="s">
        <v>3417</v>
      </c>
      <c r="T882" s="261" t="s">
        <v>2365</v>
      </c>
      <c r="U882" s="261" t="s">
        <v>2386</v>
      </c>
      <c r="V882" s="261" t="s">
        <v>3258</v>
      </c>
      <c r="W882" s="261" t="s">
        <v>3258</v>
      </c>
      <c r="X882" s="261" t="s">
        <v>3258</v>
      </c>
      <c r="Y882" s="261" t="s">
        <v>3258</v>
      </c>
      <c r="Z882" s="261" t="s">
        <v>3258</v>
      </c>
      <c r="AA882" s="261" t="s">
        <v>3258</v>
      </c>
      <c r="AB882" s="261" t="s">
        <v>3258</v>
      </c>
      <c r="AC882" s="261" t="s">
        <v>3258</v>
      </c>
      <c r="AD882" s="261"/>
      <c r="AE882" s="245"/>
      <c r="AF882" s="261" t="s">
        <v>3258</v>
      </c>
      <c r="AG882" s="261" t="s">
        <v>3258</v>
      </c>
      <c r="AH882" s="261" t="s">
        <v>3258</v>
      </c>
      <c r="AI882" s="249"/>
    </row>
    <row r="883" spans="1:35" ht="15" customHeight="1" x14ac:dyDescent="0.3">
      <c r="A883" s="260">
        <v>523557</v>
      </c>
      <c r="B883" s="261" t="s">
        <v>2225</v>
      </c>
      <c r="C883" s="261" t="s">
        <v>62</v>
      </c>
      <c r="D883" s="261" t="s">
        <v>421</v>
      </c>
      <c r="E883" s="261" t="s">
        <v>116</v>
      </c>
      <c r="F883" s="262">
        <v>31048</v>
      </c>
      <c r="G883" s="261" t="s">
        <v>2558</v>
      </c>
      <c r="H883" s="261" t="s">
        <v>677</v>
      </c>
      <c r="I883" s="257" t="s">
        <v>553</v>
      </c>
      <c r="J883" s="261" t="s">
        <v>139</v>
      </c>
      <c r="K883" s="261" t="s">
        <v>3258</v>
      </c>
      <c r="L883" s="257"/>
      <c r="M883" s="261"/>
      <c r="N883" s="249" t="s">
        <v>3258</v>
      </c>
      <c r="O883" s="259" t="s">
        <v>3258</v>
      </c>
      <c r="P883" s="256">
        <v>0</v>
      </c>
      <c r="Q883" s="261" t="s">
        <v>3258</v>
      </c>
      <c r="R883" s="261" t="s">
        <v>3467</v>
      </c>
      <c r="S883" s="261" t="s">
        <v>3468</v>
      </c>
      <c r="T883" s="261" t="s">
        <v>2488</v>
      </c>
      <c r="U883" s="261" t="s">
        <v>2360</v>
      </c>
      <c r="V883" s="261" t="s">
        <v>3258</v>
      </c>
      <c r="W883" s="261" t="s">
        <v>3258</v>
      </c>
      <c r="X883" s="261" t="s">
        <v>3258</v>
      </c>
      <c r="Y883" s="261" t="s">
        <v>3258</v>
      </c>
      <c r="Z883" s="261" t="s">
        <v>3258</v>
      </c>
      <c r="AA883" s="261" t="s">
        <v>3258</v>
      </c>
      <c r="AB883" s="261" t="s">
        <v>3258</v>
      </c>
      <c r="AC883" s="261" t="s">
        <v>3258</v>
      </c>
      <c r="AD883" s="261"/>
      <c r="AE883" s="245"/>
      <c r="AF883" s="261" t="s">
        <v>3258</v>
      </c>
      <c r="AG883" s="261" t="s">
        <v>3258</v>
      </c>
      <c r="AH883" s="261" t="s">
        <v>3258</v>
      </c>
      <c r="AI883" s="249"/>
    </row>
    <row r="884" spans="1:35" ht="15" customHeight="1" x14ac:dyDescent="0.3">
      <c r="A884" s="260">
        <v>523565</v>
      </c>
      <c r="B884" s="261" t="s">
        <v>1966</v>
      </c>
      <c r="C884" s="261" t="s">
        <v>66</v>
      </c>
      <c r="D884" s="261" t="s">
        <v>821</v>
      </c>
      <c r="E884" s="261" t="s">
        <v>116</v>
      </c>
      <c r="F884" s="262">
        <v>34653</v>
      </c>
      <c r="G884" s="261" t="s">
        <v>2455</v>
      </c>
      <c r="H884" s="261" t="s">
        <v>679</v>
      </c>
      <c r="I884" s="257" t="s">
        <v>553</v>
      </c>
      <c r="J884" s="261" t="s">
        <v>724</v>
      </c>
      <c r="K884" s="260">
        <v>2018</v>
      </c>
      <c r="L884" s="257" t="s">
        <v>138</v>
      </c>
      <c r="M884" s="249"/>
      <c r="N884" s="249" t="s">
        <v>3258</v>
      </c>
      <c r="O884" s="259" t="s">
        <v>3258</v>
      </c>
      <c r="P884" s="256">
        <v>0</v>
      </c>
      <c r="Q884" s="261" t="s">
        <v>3258</v>
      </c>
      <c r="R884" s="261" t="s">
        <v>4458</v>
      </c>
      <c r="S884" s="261" t="s">
        <v>3269</v>
      </c>
      <c r="T884" s="261" t="s">
        <v>2326</v>
      </c>
      <c r="U884" s="261" t="s">
        <v>2259</v>
      </c>
      <c r="V884" s="261" t="s">
        <v>3258</v>
      </c>
      <c r="W884" s="261" t="s">
        <v>3258</v>
      </c>
      <c r="X884" s="261" t="s">
        <v>3258</v>
      </c>
      <c r="Y884" s="261" t="s">
        <v>3258</v>
      </c>
      <c r="Z884" s="261" t="s">
        <v>3258</v>
      </c>
      <c r="AA884" s="261" t="s">
        <v>3258</v>
      </c>
      <c r="AB884" s="261" t="s">
        <v>3258</v>
      </c>
      <c r="AC884" s="261" t="s">
        <v>3258</v>
      </c>
      <c r="AD884" s="261"/>
      <c r="AE884" s="246"/>
      <c r="AF884" s="261" t="s">
        <v>3258</v>
      </c>
      <c r="AG884" s="261" t="s">
        <v>3258</v>
      </c>
      <c r="AH884" s="261" t="s">
        <v>3258</v>
      </c>
      <c r="AI884" s="249"/>
    </row>
    <row r="885" spans="1:35" ht="15" customHeight="1" x14ac:dyDescent="0.3">
      <c r="A885" s="260">
        <v>523592</v>
      </c>
      <c r="B885" s="261" t="s">
        <v>1967</v>
      </c>
      <c r="C885" s="261" t="s">
        <v>83</v>
      </c>
      <c r="D885" s="261" t="s">
        <v>790</v>
      </c>
      <c r="E885" s="261" t="s">
        <v>116</v>
      </c>
      <c r="F885" s="262">
        <v>28737</v>
      </c>
      <c r="G885" s="261" t="s">
        <v>136</v>
      </c>
      <c r="H885" s="261" t="s">
        <v>677</v>
      </c>
      <c r="I885" s="257" t="s">
        <v>553</v>
      </c>
      <c r="J885" s="261" t="s">
        <v>724</v>
      </c>
      <c r="K885" s="260">
        <v>0</v>
      </c>
      <c r="M885" s="261"/>
      <c r="N885" s="249" t="s">
        <v>3258</v>
      </c>
      <c r="O885" s="259" t="s">
        <v>3258</v>
      </c>
      <c r="P885" s="256">
        <v>0</v>
      </c>
      <c r="Q885" s="261" t="s">
        <v>3258</v>
      </c>
      <c r="R885" s="261" t="s">
        <v>4901</v>
      </c>
      <c r="S885" s="261" t="s">
        <v>3289</v>
      </c>
      <c r="T885" s="261" t="s">
        <v>2307</v>
      </c>
      <c r="U885" s="261" t="s">
        <v>2259</v>
      </c>
      <c r="V885" s="261" t="s">
        <v>3258</v>
      </c>
      <c r="W885" s="261" t="s">
        <v>3258</v>
      </c>
      <c r="X885" s="261" t="s">
        <v>3258</v>
      </c>
      <c r="Y885" s="261" t="s">
        <v>3258</v>
      </c>
      <c r="Z885" s="261" t="s">
        <v>3258</v>
      </c>
      <c r="AA885" s="261" t="s">
        <v>3258</v>
      </c>
      <c r="AB885" s="261" t="s">
        <v>3258</v>
      </c>
      <c r="AC885" s="261" t="s">
        <v>3258</v>
      </c>
      <c r="AD885" s="261"/>
      <c r="AE885" s="246"/>
      <c r="AF885" s="261" t="s">
        <v>3258</v>
      </c>
      <c r="AG885" s="261" t="s">
        <v>3258</v>
      </c>
      <c r="AH885" s="261" t="s">
        <v>3258</v>
      </c>
      <c r="AI885" s="249"/>
    </row>
    <row r="886" spans="1:35" ht="15" customHeight="1" x14ac:dyDescent="0.3">
      <c r="A886" s="260">
        <v>523593</v>
      </c>
      <c r="B886" s="261" t="s">
        <v>1968</v>
      </c>
      <c r="C886" s="261" t="s">
        <v>97</v>
      </c>
      <c r="D886" s="261" t="s">
        <v>462</v>
      </c>
      <c r="E886" s="261" t="s">
        <v>116</v>
      </c>
      <c r="F886" s="262">
        <v>32286</v>
      </c>
      <c r="G886" s="261" t="s">
        <v>136</v>
      </c>
      <c r="H886" s="261" t="s">
        <v>677</v>
      </c>
      <c r="I886" s="257" t="s">
        <v>553</v>
      </c>
      <c r="J886" s="249" t="s">
        <v>724</v>
      </c>
      <c r="K886" s="261" t="s">
        <v>3258</v>
      </c>
      <c r="L886" s="257"/>
      <c r="M886" s="261"/>
      <c r="N886" s="249" t="s">
        <v>3258</v>
      </c>
      <c r="O886" s="259" t="s">
        <v>3258</v>
      </c>
      <c r="P886" s="256">
        <v>0</v>
      </c>
      <c r="Q886" s="261" t="s">
        <v>3258</v>
      </c>
      <c r="R886" s="261" t="s">
        <v>4459</v>
      </c>
      <c r="S886" s="261" t="s">
        <v>4001</v>
      </c>
      <c r="T886" s="261" t="s">
        <v>2779</v>
      </c>
      <c r="U886" s="261" t="s">
        <v>2259</v>
      </c>
      <c r="V886" s="261" t="s">
        <v>3258</v>
      </c>
      <c r="W886" s="261" t="s">
        <v>3258</v>
      </c>
      <c r="X886" s="261" t="s">
        <v>3258</v>
      </c>
      <c r="Y886" s="261" t="s">
        <v>3258</v>
      </c>
      <c r="Z886" s="261" t="s">
        <v>3258</v>
      </c>
      <c r="AA886" s="261" t="s">
        <v>3258</v>
      </c>
      <c r="AB886" s="261" t="s">
        <v>3258</v>
      </c>
      <c r="AC886" s="261" t="s">
        <v>3258</v>
      </c>
      <c r="AD886" s="261"/>
      <c r="AE886" s="246"/>
      <c r="AF886" s="261" t="s">
        <v>3258</v>
      </c>
      <c r="AG886" s="261" t="s">
        <v>3258</v>
      </c>
      <c r="AH886" s="261" t="s">
        <v>3258</v>
      </c>
      <c r="AI886" s="249"/>
    </row>
    <row r="887" spans="1:35" ht="15" customHeight="1" x14ac:dyDescent="0.3">
      <c r="A887" s="260">
        <v>523599</v>
      </c>
      <c r="B887" s="261" t="s">
        <v>1969</v>
      </c>
      <c r="C887" s="261" t="s">
        <v>304</v>
      </c>
      <c r="D887" s="261" t="s">
        <v>430</v>
      </c>
      <c r="E887" s="261" t="s">
        <v>116</v>
      </c>
      <c r="F887" s="262">
        <v>33289</v>
      </c>
      <c r="G887" s="261" t="s">
        <v>3120</v>
      </c>
      <c r="H887" s="261" t="s">
        <v>677</v>
      </c>
      <c r="I887" s="257" t="s">
        <v>553</v>
      </c>
      <c r="J887" s="261" t="s">
        <v>139</v>
      </c>
      <c r="K887" s="249"/>
      <c r="L887" s="257" t="s">
        <v>151</v>
      </c>
      <c r="M887" s="261"/>
      <c r="N887" s="249" t="s">
        <v>3258</v>
      </c>
      <c r="O887" s="259" t="s">
        <v>3258</v>
      </c>
      <c r="P887" s="256">
        <v>0</v>
      </c>
      <c r="Q887" s="261" t="s">
        <v>3258</v>
      </c>
      <c r="R887" s="261" t="s">
        <v>3923</v>
      </c>
      <c r="S887" s="261" t="s">
        <v>3222</v>
      </c>
      <c r="T887" s="261" t="s">
        <v>3118</v>
      </c>
      <c r="U887" s="261" t="s">
        <v>3121</v>
      </c>
      <c r="V887" s="261" t="s">
        <v>3258</v>
      </c>
      <c r="W887" s="261" t="s">
        <v>3258</v>
      </c>
      <c r="X887" s="261" t="s">
        <v>3258</v>
      </c>
      <c r="Y887" s="261" t="s">
        <v>3258</v>
      </c>
      <c r="Z887" s="261" t="s">
        <v>3258</v>
      </c>
      <c r="AA887" s="261" t="s">
        <v>3258</v>
      </c>
      <c r="AB887" s="261" t="s">
        <v>3258</v>
      </c>
      <c r="AC887" s="261" t="s">
        <v>3258</v>
      </c>
      <c r="AD887" s="261"/>
      <c r="AE887" s="245"/>
      <c r="AF887" s="261" t="s">
        <v>3258</v>
      </c>
      <c r="AG887" s="261" t="s">
        <v>3258</v>
      </c>
      <c r="AH887" s="261" t="s">
        <v>3258</v>
      </c>
      <c r="AI887" s="249"/>
    </row>
    <row r="888" spans="1:35" ht="15" customHeight="1" x14ac:dyDescent="0.3">
      <c r="A888" s="260">
        <v>523602</v>
      </c>
      <c r="B888" s="261" t="s">
        <v>5572</v>
      </c>
      <c r="C888" s="261" t="s">
        <v>317</v>
      </c>
      <c r="D888" s="261" t="s">
        <v>422</v>
      </c>
      <c r="E888" s="261" t="s">
        <v>116</v>
      </c>
      <c r="F888" s="262">
        <v>34720</v>
      </c>
      <c r="G888" s="261" t="s">
        <v>136</v>
      </c>
      <c r="H888" s="261" t="s">
        <v>677</v>
      </c>
      <c r="I888" s="257" t="s">
        <v>554</v>
      </c>
      <c r="J888" s="249" t="s">
        <v>724</v>
      </c>
      <c r="K888" s="261" t="s">
        <v>3258</v>
      </c>
      <c r="L888" s="257"/>
      <c r="M888" s="261"/>
      <c r="N888" s="249" t="s">
        <v>3258</v>
      </c>
      <c r="O888" s="259" t="s">
        <v>3258</v>
      </c>
      <c r="P888" s="256">
        <v>0</v>
      </c>
      <c r="Q888" s="261" t="s">
        <v>3258</v>
      </c>
      <c r="R888" s="261" t="s">
        <v>5573</v>
      </c>
      <c r="S888" s="261" t="s">
        <v>5574</v>
      </c>
      <c r="T888" s="261" t="s">
        <v>2364</v>
      </c>
      <c r="U888" s="261" t="s">
        <v>2295</v>
      </c>
      <c r="V888" s="261" t="s">
        <v>3258</v>
      </c>
      <c r="W888" s="261" t="s">
        <v>3258</v>
      </c>
      <c r="X888" s="261" t="s">
        <v>3258</v>
      </c>
      <c r="Y888" s="261" t="s">
        <v>3258</v>
      </c>
      <c r="Z888" s="261" t="s">
        <v>3258</v>
      </c>
      <c r="AA888" s="261" t="s">
        <v>3258</v>
      </c>
      <c r="AB888" s="261" t="s">
        <v>3258</v>
      </c>
      <c r="AC888" s="261" t="s">
        <v>3258</v>
      </c>
      <c r="AD888" s="261"/>
      <c r="AE888" s="245"/>
      <c r="AF888" s="261" t="s">
        <v>3258</v>
      </c>
      <c r="AG888" s="261" t="s">
        <v>3258</v>
      </c>
      <c r="AH888" s="261" t="s">
        <v>3258</v>
      </c>
      <c r="AI888" s="249"/>
    </row>
    <row r="889" spans="1:35" ht="15" customHeight="1" x14ac:dyDescent="0.3">
      <c r="A889" s="260">
        <v>523608</v>
      </c>
      <c r="B889" s="261" t="s">
        <v>1970</v>
      </c>
      <c r="C889" s="261" t="s">
        <v>65</v>
      </c>
      <c r="D889" s="261" t="s">
        <v>440</v>
      </c>
      <c r="E889" s="261" t="s">
        <v>116</v>
      </c>
      <c r="F889" s="262">
        <v>35065</v>
      </c>
      <c r="G889" s="261" t="s">
        <v>2288</v>
      </c>
      <c r="H889" s="261" t="s">
        <v>677</v>
      </c>
      <c r="I889" s="257" t="s">
        <v>553</v>
      </c>
      <c r="J889" s="249" t="s">
        <v>724</v>
      </c>
      <c r="K889" s="261" t="s">
        <v>3258</v>
      </c>
      <c r="L889" s="257"/>
      <c r="M889" s="261"/>
      <c r="N889" s="249" t="s">
        <v>3258</v>
      </c>
      <c r="O889" s="259" t="s">
        <v>3258</v>
      </c>
      <c r="P889" s="256">
        <v>0</v>
      </c>
      <c r="Q889" s="261" t="s">
        <v>3258</v>
      </c>
      <c r="R889" s="261" t="s">
        <v>4902</v>
      </c>
      <c r="S889" s="261" t="s">
        <v>3259</v>
      </c>
      <c r="T889" s="261" t="s">
        <v>2497</v>
      </c>
      <c r="U889" s="261" t="s">
        <v>2360</v>
      </c>
      <c r="V889" s="261" t="s">
        <v>3258</v>
      </c>
      <c r="W889" s="261" t="s">
        <v>3258</v>
      </c>
      <c r="X889" s="261" t="s">
        <v>3258</v>
      </c>
      <c r="Y889" s="261" t="s">
        <v>3258</v>
      </c>
      <c r="Z889" s="261" t="s">
        <v>3258</v>
      </c>
      <c r="AA889" s="261" t="s">
        <v>3258</v>
      </c>
      <c r="AB889" s="261" t="s">
        <v>3258</v>
      </c>
      <c r="AC889" s="261" t="s">
        <v>3258</v>
      </c>
      <c r="AD889" s="261"/>
      <c r="AE889" s="245"/>
      <c r="AF889" s="261" t="s">
        <v>3258</v>
      </c>
      <c r="AG889" s="261" t="s">
        <v>3258</v>
      </c>
      <c r="AH889" s="261" t="s">
        <v>3258</v>
      </c>
      <c r="AI889" s="249"/>
    </row>
    <row r="890" spans="1:35" ht="15" customHeight="1" x14ac:dyDescent="0.3">
      <c r="A890" s="260">
        <v>523611</v>
      </c>
      <c r="B890" s="261" t="s">
        <v>5575</v>
      </c>
      <c r="C890" s="261" t="s">
        <v>303</v>
      </c>
      <c r="D890" s="261" t="s">
        <v>442</v>
      </c>
      <c r="E890" s="261" t="s">
        <v>116</v>
      </c>
      <c r="F890" s="262">
        <v>36161</v>
      </c>
      <c r="G890" s="261" t="s">
        <v>136</v>
      </c>
      <c r="H890" s="261" t="s">
        <v>677</v>
      </c>
      <c r="I890" s="257" t="s">
        <v>554</v>
      </c>
      <c r="J890" s="261" t="s">
        <v>137</v>
      </c>
      <c r="K890" s="261"/>
      <c r="M890" s="261"/>
      <c r="N890" s="249" t="s">
        <v>3258</v>
      </c>
      <c r="O890" s="259" t="s">
        <v>3258</v>
      </c>
      <c r="P890" s="256">
        <v>0</v>
      </c>
      <c r="Q890" s="249"/>
      <c r="R890" s="249"/>
      <c r="S890" s="249"/>
      <c r="T890" s="249"/>
      <c r="U890" s="249"/>
      <c r="V890" s="249"/>
      <c r="W890" s="249"/>
      <c r="X890" s="249"/>
      <c r="Y890" s="249"/>
      <c r="Z890" s="249"/>
      <c r="AA890" s="249"/>
      <c r="AB890" s="249"/>
      <c r="AC890" s="249"/>
      <c r="AD890" s="249"/>
      <c r="AE890" s="246"/>
      <c r="AF890" s="249"/>
      <c r="AG890" s="249"/>
      <c r="AH890" s="249"/>
      <c r="AI890" s="249"/>
    </row>
    <row r="891" spans="1:35" ht="15" customHeight="1" x14ac:dyDescent="0.3">
      <c r="A891" s="260">
        <v>523628</v>
      </c>
      <c r="B891" s="261" t="s">
        <v>1497</v>
      </c>
      <c r="C891" s="261" t="s">
        <v>267</v>
      </c>
      <c r="D891" s="261" t="s">
        <v>360</v>
      </c>
      <c r="E891" s="261" t="s">
        <v>116</v>
      </c>
      <c r="F891" s="262">
        <v>34627</v>
      </c>
      <c r="G891" s="261" t="s">
        <v>2439</v>
      </c>
      <c r="H891" s="261" t="s">
        <v>677</v>
      </c>
      <c r="I891" s="257" t="s">
        <v>553</v>
      </c>
      <c r="J891" s="261" t="s">
        <v>137</v>
      </c>
      <c r="K891" s="261"/>
      <c r="M891" s="261"/>
      <c r="N891" s="249" t="s">
        <v>3258</v>
      </c>
      <c r="O891" s="259" t="s">
        <v>3258</v>
      </c>
      <c r="P891" s="256">
        <v>0</v>
      </c>
      <c r="Q891" s="261" t="s">
        <v>3258</v>
      </c>
      <c r="R891" s="261" t="s">
        <v>4108</v>
      </c>
      <c r="S891" s="261" t="s">
        <v>3696</v>
      </c>
      <c r="T891" s="261" t="s">
        <v>2682</v>
      </c>
      <c r="U891" s="261" t="s">
        <v>2259</v>
      </c>
      <c r="V891" s="261" t="s">
        <v>3258</v>
      </c>
      <c r="W891" s="261" t="s">
        <v>3258</v>
      </c>
      <c r="X891" s="261" t="s">
        <v>3258</v>
      </c>
      <c r="Y891" s="261" t="s">
        <v>3258</v>
      </c>
      <c r="Z891" s="261" t="s">
        <v>3258</v>
      </c>
      <c r="AA891" s="261" t="s">
        <v>3258</v>
      </c>
      <c r="AB891" s="261" t="s">
        <v>3258</v>
      </c>
      <c r="AC891" s="261" t="s">
        <v>3258</v>
      </c>
      <c r="AD891" s="261"/>
      <c r="AE891" s="245"/>
      <c r="AF891" s="261" t="s">
        <v>3258</v>
      </c>
      <c r="AG891" s="261" t="s">
        <v>3258</v>
      </c>
      <c r="AH891" s="261" t="s">
        <v>3258</v>
      </c>
      <c r="AI891" s="249"/>
    </row>
    <row r="892" spans="1:35" ht="15" customHeight="1" x14ac:dyDescent="0.3">
      <c r="A892" s="260">
        <v>523630</v>
      </c>
      <c r="B892" s="261" t="s">
        <v>1971</v>
      </c>
      <c r="C892" s="261" t="s">
        <v>335</v>
      </c>
      <c r="D892" s="261" t="s">
        <v>438</v>
      </c>
      <c r="E892" s="261" t="s">
        <v>116</v>
      </c>
      <c r="F892" s="262">
        <v>29947</v>
      </c>
      <c r="G892" s="261" t="s">
        <v>2423</v>
      </c>
      <c r="H892" s="261" t="s">
        <v>677</v>
      </c>
      <c r="I892" s="257" t="s">
        <v>553</v>
      </c>
      <c r="J892" s="261" t="s">
        <v>724</v>
      </c>
      <c r="K892" s="261"/>
      <c r="M892" s="261"/>
      <c r="N892" s="249" t="s">
        <v>3258</v>
      </c>
      <c r="O892" s="259" t="s">
        <v>3258</v>
      </c>
      <c r="P892" s="256">
        <v>0</v>
      </c>
      <c r="Q892" s="261" t="s">
        <v>3258</v>
      </c>
      <c r="R892" s="261" t="s">
        <v>4460</v>
      </c>
      <c r="S892" s="261" t="s">
        <v>4461</v>
      </c>
      <c r="T892" s="261" t="s">
        <v>2319</v>
      </c>
      <c r="U892" s="261" t="s">
        <v>2298</v>
      </c>
      <c r="V892" s="261" t="s">
        <v>3258</v>
      </c>
      <c r="W892" s="261" t="s">
        <v>3258</v>
      </c>
      <c r="X892" s="261" t="s">
        <v>3258</v>
      </c>
      <c r="Y892" s="261" t="s">
        <v>3258</v>
      </c>
      <c r="Z892" s="261" t="s">
        <v>3258</v>
      </c>
      <c r="AA892" s="261" t="s">
        <v>3258</v>
      </c>
      <c r="AB892" s="261" t="s">
        <v>3258</v>
      </c>
      <c r="AC892" s="261" t="s">
        <v>3258</v>
      </c>
      <c r="AD892" s="261"/>
      <c r="AE892" s="246"/>
      <c r="AF892" s="261" t="s">
        <v>3258</v>
      </c>
      <c r="AG892" s="261" t="s">
        <v>3258</v>
      </c>
      <c r="AH892" s="261" t="s">
        <v>3258</v>
      </c>
      <c r="AI892" s="249"/>
    </row>
    <row r="893" spans="1:35" ht="15" customHeight="1" x14ac:dyDescent="0.3">
      <c r="A893" s="260">
        <v>523631</v>
      </c>
      <c r="B893" s="261" t="s">
        <v>5189</v>
      </c>
      <c r="C893" s="261" t="s">
        <v>5069</v>
      </c>
      <c r="D893" s="261" t="s">
        <v>108</v>
      </c>
      <c r="E893" s="261" t="s">
        <v>116</v>
      </c>
      <c r="F893" s="262">
        <v>34070</v>
      </c>
      <c r="G893" s="261" t="s">
        <v>2302</v>
      </c>
      <c r="H893" s="261" t="s">
        <v>677</v>
      </c>
      <c r="I893" s="257" t="s">
        <v>553</v>
      </c>
      <c r="J893" s="261" t="s">
        <v>139</v>
      </c>
      <c r="K893" s="261"/>
      <c r="M893" s="261"/>
      <c r="N893" s="249" t="s">
        <v>3258</v>
      </c>
      <c r="O893" s="259" t="s">
        <v>3258</v>
      </c>
      <c r="P893" s="256">
        <v>0</v>
      </c>
      <c r="Q893" s="249"/>
      <c r="R893" s="249"/>
      <c r="S893" s="249"/>
      <c r="T893" s="249"/>
      <c r="U893" s="249"/>
      <c r="V893" s="249"/>
      <c r="W893" s="249"/>
      <c r="X893" s="249"/>
      <c r="Y893" s="249"/>
      <c r="Z893" s="249"/>
      <c r="AA893" s="249"/>
      <c r="AB893" s="249"/>
      <c r="AC893" s="249"/>
      <c r="AD893" s="249"/>
      <c r="AE893" s="245"/>
      <c r="AF893" s="249"/>
      <c r="AG893" s="249"/>
      <c r="AH893" s="249"/>
      <c r="AI893" s="249"/>
    </row>
    <row r="894" spans="1:35" ht="15" customHeight="1" x14ac:dyDescent="0.3">
      <c r="A894" s="260">
        <v>523651</v>
      </c>
      <c r="B894" s="261" t="s">
        <v>1314</v>
      </c>
      <c r="C894" s="261" t="s">
        <v>1315</v>
      </c>
      <c r="D894" s="261" t="s">
        <v>435</v>
      </c>
      <c r="E894" s="261" t="s">
        <v>116</v>
      </c>
      <c r="F894" s="262">
        <v>32334</v>
      </c>
      <c r="G894" s="261" t="s">
        <v>2943</v>
      </c>
      <c r="H894" s="261" t="s">
        <v>677</v>
      </c>
      <c r="I894" s="257" t="s">
        <v>553</v>
      </c>
      <c r="J894" s="261" t="s">
        <v>724</v>
      </c>
      <c r="K894" s="260">
        <v>2006</v>
      </c>
      <c r="M894" s="261"/>
      <c r="N894" s="249" t="s">
        <v>3258</v>
      </c>
      <c r="O894" s="259" t="s">
        <v>3258</v>
      </c>
      <c r="P894" s="256">
        <v>0</v>
      </c>
      <c r="Q894" s="261" t="s">
        <v>3258</v>
      </c>
      <c r="R894" s="261" t="s">
        <v>4462</v>
      </c>
      <c r="S894" s="261" t="s">
        <v>4415</v>
      </c>
      <c r="T894" s="261" t="s">
        <v>2577</v>
      </c>
      <c r="U894" s="261" t="s">
        <v>2259</v>
      </c>
      <c r="V894" s="261" t="s">
        <v>3258</v>
      </c>
      <c r="W894" s="261" t="s">
        <v>3258</v>
      </c>
      <c r="X894" s="261" t="s">
        <v>3258</v>
      </c>
      <c r="Y894" s="261" t="s">
        <v>3258</v>
      </c>
      <c r="Z894" s="261" t="s">
        <v>3258</v>
      </c>
      <c r="AA894" s="261" t="s">
        <v>3258</v>
      </c>
      <c r="AB894" s="261" t="s">
        <v>3258</v>
      </c>
      <c r="AC894" s="261" t="s">
        <v>3258</v>
      </c>
      <c r="AD894" s="261"/>
      <c r="AE894" s="246"/>
      <c r="AF894" s="261" t="s">
        <v>3258</v>
      </c>
      <c r="AG894" s="261" t="s">
        <v>3258</v>
      </c>
      <c r="AH894" s="261" t="s">
        <v>3258</v>
      </c>
      <c r="AI894" s="249"/>
    </row>
    <row r="895" spans="1:35" ht="15" customHeight="1" x14ac:dyDescent="0.3">
      <c r="A895" s="260">
        <v>523654</v>
      </c>
      <c r="B895" s="261" t="s">
        <v>1972</v>
      </c>
      <c r="C895" s="261" t="s">
        <v>269</v>
      </c>
      <c r="D895" s="261" t="s">
        <v>419</v>
      </c>
      <c r="E895" s="261" t="s">
        <v>116</v>
      </c>
      <c r="F895" s="262">
        <v>34345</v>
      </c>
      <c r="G895" s="261" t="s">
        <v>136</v>
      </c>
      <c r="H895" s="261" t="s">
        <v>677</v>
      </c>
      <c r="I895" s="257" t="s">
        <v>553</v>
      </c>
      <c r="J895" s="261" t="s">
        <v>137</v>
      </c>
      <c r="K895" s="261" t="s">
        <v>3258</v>
      </c>
      <c r="L895" s="257"/>
      <c r="M895" s="261"/>
      <c r="N895" s="249" t="s">
        <v>3258</v>
      </c>
      <c r="O895" s="259" t="s">
        <v>3258</v>
      </c>
      <c r="P895" s="256">
        <v>0</v>
      </c>
      <c r="Q895" s="261" t="s">
        <v>3258</v>
      </c>
      <c r="R895" s="261" t="s">
        <v>4903</v>
      </c>
      <c r="S895" s="261" t="s">
        <v>4904</v>
      </c>
      <c r="T895" s="261" t="s">
        <v>4905</v>
      </c>
      <c r="U895" s="261" t="s">
        <v>2259</v>
      </c>
      <c r="V895" s="261" t="s">
        <v>3258</v>
      </c>
      <c r="W895" s="261" t="s">
        <v>3258</v>
      </c>
      <c r="X895" s="261" t="s">
        <v>3258</v>
      </c>
      <c r="Y895" s="261" t="s">
        <v>3258</v>
      </c>
      <c r="Z895" s="261" t="s">
        <v>3258</v>
      </c>
      <c r="AA895" s="261" t="s">
        <v>3258</v>
      </c>
      <c r="AB895" s="261" t="s">
        <v>3258</v>
      </c>
      <c r="AC895" s="261" t="s">
        <v>3258</v>
      </c>
      <c r="AD895" s="261"/>
      <c r="AE895" s="245"/>
      <c r="AF895" s="261" t="s">
        <v>3258</v>
      </c>
      <c r="AG895" s="261" t="s">
        <v>3258</v>
      </c>
      <c r="AH895" s="261" t="s">
        <v>3258</v>
      </c>
      <c r="AI895" s="249"/>
    </row>
    <row r="896" spans="1:35" ht="15" customHeight="1" x14ac:dyDescent="0.3">
      <c r="A896" s="255">
        <v>523655</v>
      </c>
      <c r="B896" s="256" t="s">
        <v>1074</v>
      </c>
      <c r="C896" s="256" t="s">
        <v>390</v>
      </c>
      <c r="D896" s="256" t="s">
        <v>1075</v>
      </c>
      <c r="E896" s="256" t="s">
        <v>116</v>
      </c>
      <c r="F896" s="256" t="s">
        <v>5118</v>
      </c>
      <c r="G896" s="256" t="s">
        <v>2498</v>
      </c>
      <c r="H896" s="256" t="s">
        <v>677</v>
      </c>
      <c r="I896" s="257" t="s">
        <v>553</v>
      </c>
      <c r="J896" s="256" t="s">
        <v>139</v>
      </c>
      <c r="K896" s="256" t="s">
        <v>5115</v>
      </c>
      <c r="L896" s="258" t="s">
        <v>3258</v>
      </c>
      <c r="M896" s="249"/>
      <c r="N896" s="249" t="s">
        <v>3258</v>
      </c>
      <c r="O896" s="259" t="s">
        <v>3258</v>
      </c>
      <c r="P896" s="256">
        <v>0</v>
      </c>
      <c r="Q896" s="256" t="s">
        <v>3258</v>
      </c>
      <c r="R896" s="256" t="s">
        <v>3924</v>
      </c>
      <c r="S896" s="256" t="s">
        <v>3553</v>
      </c>
      <c r="T896" s="256" t="s">
        <v>3122</v>
      </c>
      <c r="U896" s="256" t="s">
        <v>3059</v>
      </c>
      <c r="V896" s="256" t="s">
        <v>3258</v>
      </c>
      <c r="W896" s="256" t="s">
        <v>3258</v>
      </c>
      <c r="X896" s="256" t="s">
        <v>3258</v>
      </c>
      <c r="Y896" s="256" t="s">
        <v>3258</v>
      </c>
      <c r="Z896" s="256" t="s">
        <v>3258</v>
      </c>
      <c r="AA896" s="256" t="s">
        <v>3258</v>
      </c>
      <c r="AB896" s="256" t="s">
        <v>3258</v>
      </c>
      <c r="AC896" s="256" t="s">
        <v>3258</v>
      </c>
      <c r="AD896" s="256"/>
      <c r="AE896" s="245"/>
      <c r="AF896" s="256"/>
      <c r="AG896" s="256" t="s">
        <v>2253</v>
      </c>
      <c r="AH896" s="256" t="s">
        <v>2253</v>
      </c>
      <c r="AI896" s="249"/>
    </row>
    <row r="897" spans="1:35" ht="15" customHeight="1" x14ac:dyDescent="0.3">
      <c r="A897" s="260">
        <v>523662</v>
      </c>
      <c r="B897" s="261" t="s">
        <v>5576</v>
      </c>
      <c r="C897" s="261" t="s">
        <v>5577</v>
      </c>
      <c r="D897" s="261" t="s">
        <v>1584</v>
      </c>
      <c r="E897" s="261" t="s">
        <v>116</v>
      </c>
      <c r="F897" s="262">
        <v>28062</v>
      </c>
      <c r="G897" s="261" t="s">
        <v>2498</v>
      </c>
      <c r="H897" s="261" t="s">
        <v>677</v>
      </c>
      <c r="I897" s="257" t="s">
        <v>554</v>
      </c>
      <c r="J897" s="261" t="s">
        <v>137</v>
      </c>
      <c r="K897" s="261"/>
      <c r="M897" s="261"/>
      <c r="N897" s="249" t="s">
        <v>3258</v>
      </c>
      <c r="O897" s="259" t="s">
        <v>3258</v>
      </c>
      <c r="P897" s="256">
        <v>0</v>
      </c>
      <c r="Q897" s="261" t="s">
        <v>3258</v>
      </c>
      <c r="R897" s="261" t="s">
        <v>5578</v>
      </c>
      <c r="S897" s="261" t="s">
        <v>5579</v>
      </c>
      <c r="T897" s="261" t="s">
        <v>2342</v>
      </c>
      <c r="U897" s="261" t="s">
        <v>3254</v>
      </c>
      <c r="V897" s="261" t="s">
        <v>3258</v>
      </c>
      <c r="W897" s="261" t="s">
        <v>3258</v>
      </c>
      <c r="X897" s="261" t="s">
        <v>3258</v>
      </c>
      <c r="Y897" s="261" t="s">
        <v>3258</v>
      </c>
      <c r="Z897" s="261" t="s">
        <v>3258</v>
      </c>
      <c r="AA897" s="261" t="s">
        <v>3258</v>
      </c>
      <c r="AB897" s="261" t="s">
        <v>2253</v>
      </c>
      <c r="AC897" s="261" t="s">
        <v>3258</v>
      </c>
      <c r="AD897" s="261"/>
      <c r="AE897" s="245"/>
      <c r="AF897" s="261" t="s">
        <v>3258</v>
      </c>
      <c r="AG897" s="261" t="s">
        <v>3258</v>
      </c>
      <c r="AH897" s="261" t="s">
        <v>3258</v>
      </c>
      <c r="AI897" s="249"/>
    </row>
    <row r="898" spans="1:35" ht="15" customHeight="1" x14ac:dyDescent="0.3">
      <c r="A898" s="260">
        <v>523666</v>
      </c>
      <c r="B898" s="261" t="s">
        <v>5580</v>
      </c>
      <c r="C898" s="261" t="s">
        <v>103</v>
      </c>
      <c r="D898" s="261" t="s">
        <v>438</v>
      </c>
      <c r="E898" s="261" t="s">
        <v>116</v>
      </c>
      <c r="F898" s="262">
        <v>29063</v>
      </c>
      <c r="G898" s="261" t="s">
        <v>136</v>
      </c>
      <c r="H898" s="261" t="s">
        <v>677</v>
      </c>
      <c r="I898" s="257" t="s">
        <v>554</v>
      </c>
      <c r="J898" s="261" t="s">
        <v>724</v>
      </c>
      <c r="K898" s="261"/>
      <c r="M898" s="261"/>
      <c r="N898" s="249" t="s">
        <v>3258</v>
      </c>
      <c r="O898" s="259" t="s">
        <v>3258</v>
      </c>
      <c r="P898" s="256">
        <v>0</v>
      </c>
      <c r="Q898" s="261" t="s">
        <v>3258</v>
      </c>
      <c r="R898" s="261" t="s">
        <v>5581</v>
      </c>
      <c r="S898" s="261" t="s">
        <v>5582</v>
      </c>
      <c r="T898" s="261" t="s">
        <v>2319</v>
      </c>
      <c r="U898" s="261" t="s">
        <v>2678</v>
      </c>
      <c r="V898" s="261" t="s">
        <v>3258</v>
      </c>
      <c r="W898" s="261" t="s">
        <v>3258</v>
      </c>
      <c r="X898" s="261" t="s">
        <v>3258</v>
      </c>
      <c r="Y898" s="261" t="s">
        <v>3258</v>
      </c>
      <c r="Z898" s="261" t="s">
        <v>3258</v>
      </c>
      <c r="AA898" s="261" t="s">
        <v>3258</v>
      </c>
      <c r="AB898" s="261" t="s">
        <v>3258</v>
      </c>
      <c r="AC898" s="261" t="s">
        <v>3258</v>
      </c>
      <c r="AD898" s="261"/>
      <c r="AE898" s="245"/>
      <c r="AF898" s="261" t="s">
        <v>3258</v>
      </c>
      <c r="AG898" s="261" t="s">
        <v>3258</v>
      </c>
      <c r="AH898" s="261" t="s">
        <v>3258</v>
      </c>
      <c r="AI898" s="249"/>
    </row>
    <row r="899" spans="1:35" ht="15" customHeight="1" x14ac:dyDescent="0.3">
      <c r="A899" s="260">
        <v>523688</v>
      </c>
      <c r="B899" s="261" t="s">
        <v>1973</v>
      </c>
      <c r="C899" s="261" t="s">
        <v>279</v>
      </c>
      <c r="D899" s="261" t="s">
        <v>539</v>
      </c>
      <c r="E899" s="261" t="s">
        <v>115</v>
      </c>
      <c r="F899" s="262">
        <v>35321</v>
      </c>
      <c r="G899" s="261" t="s">
        <v>152</v>
      </c>
      <c r="H899" s="261" t="s">
        <v>677</v>
      </c>
      <c r="I899" s="257" t="s">
        <v>553</v>
      </c>
      <c r="J899" s="261" t="s">
        <v>139</v>
      </c>
      <c r="K899" s="261"/>
      <c r="M899" s="261"/>
      <c r="N899" s="249" t="s">
        <v>3258</v>
      </c>
      <c r="O899" s="259" t="s">
        <v>3258</v>
      </c>
      <c r="P899" s="256">
        <v>0</v>
      </c>
      <c r="Q899" s="261" t="s">
        <v>3258</v>
      </c>
      <c r="R899" s="261" t="s">
        <v>4906</v>
      </c>
      <c r="S899" s="261" t="s">
        <v>2524</v>
      </c>
      <c r="T899" s="261" t="s">
        <v>4907</v>
      </c>
      <c r="U899" s="261" t="s">
        <v>2298</v>
      </c>
      <c r="V899" s="261" t="s">
        <v>3258</v>
      </c>
      <c r="W899" s="261" t="s">
        <v>3258</v>
      </c>
      <c r="X899" s="261" t="s">
        <v>3258</v>
      </c>
      <c r="Y899" s="261" t="s">
        <v>3258</v>
      </c>
      <c r="Z899" s="261" t="s">
        <v>3258</v>
      </c>
      <c r="AA899" s="261" t="s">
        <v>3258</v>
      </c>
      <c r="AB899" s="261" t="s">
        <v>3258</v>
      </c>
      <c r="AC899" s="261" t="s">
        <v>3258</v>
      </c>
      <c r="AD899" s="261"/>
      <c r="AE899" s="246"/>
      <c r="AF899" s="261" t="s">
        <v>3258</v>
      </c>
      <c r="AG899" s="261" t="s">
        <v>3258</v>
      </c>
      <c r="AH899" s="261" t="s">
        <v>3258</v>
      </c>
      <c r="AI899" s="249"/>
    </row>
    <row r="900" spans="1:35" ht="15" customHeight="1" x14ac:dyDescent="0.3">
      <c r="A900" s="260">
        <v>523695</v>
      </c>
      <c r="B900" s="261" t="s">
        <v>1974</v>
      </c>
      <c r="C900" s="261" t="s">
        <v>83</v>
      </c>
      <c r="D900" s="261" t="s">
        <v>366</v>
      </c>
      <c r="E900" s="261" t="s">
        <v>116</v>
      </c>
      <c r="F900" s="262">
        <v>34401</v>
      </c>
      <c r="G900" s="261" t="s">
        <v>2325</v>
      </c>
      <c r="H900" s="261" t="s">
        <v>677</v>
      </c>
      <c r="I900" s="257" t="s">
        <v>553</v>
      </c>
      <c r="J900" s="261" t="s">
        <v>139</v>
      </c>
      <c r="K900" s="261"/>
      <c r="M900" s="261"/>
      <c r="N900" s="249" t="s">
        <v>3258</v>
      </c>
      <c r="O900" s="259" t="s">
        <v>3258</v>
      </c>
      <c r="P900" s="256">
        <v>0</v>
      </c>
      <c r="Q900" s="261" t="s">
        <v>3258</v>
      </c>
      <c r="R900" s="261" t="s">
        <v>3925</v>
      </c>
      <c r="S900" s="261" t="s">
        <v>3301</v>
      </c>
      <c r="T900" s="261" t="s">
        <v>3123</v>
      </c>
      <c r="U900" s="261" t="s">
        <v>2315</v>
      </c>
      <c r="V900" s="261" t="s">
        <v>3258</v>
      </c>
      <c r="W900" s="261" t="s">
        <v>3258</v>
      </c>
      <c r="X900" s="261" t="s">
        <v>3258</v>
      </c>
      <c r="Y900" s="261" t="s">
        <v>3258</v>
      </c>
      <c r="Z900" s="261" t="s">
        <v>3258</v>
      </c>
      <c r="AA900" s="261" t="s">
        <v>3258</v>
      </c>
      <c r="AB900" s="261" t="s">
        <v>3258</v>
      </c>
      <c r="AC900" s="261" t="s">
        <v>3258</v>
      </c>
      <c r="AD900" s="261"/>
      <c r="AE900" s="246"/>
      <c r="AF900" s="261" t="s">
        <v>3258</v>
      </c>
      <c r="AG900" s="261" t="s">
        <v>3258</v>
      </c>
      <c r="AH900" s="261" t="s">
        <v>3258</v>
      </c>
      <c r="AI900" s="249"/>
    </row>
    <row r="901" spans="1:35" ht="15" customHeight="1" x14ac:dyDescent="0.3">
      <c r="A901" s="260">
        <v>523697</v>
      </c>
      <c r="B901" s="261" t="s">
        <v>1975</v>
      </c>
      <c r="C901" s="261" t="s">
        <v>95</v>
      </c>
      <c r="D901" s="261" t="s">
        <v>498</v>
      </c>
      <c r="E901" s="261" t="s">
        <v>116</v>
      </c>
      <c r="F901" s="262">
        <v>34702</v>
      </c>
      <c r="G901" s="261" t="s">
        <v>2999</v>
      </c>
      <c r="H901" s="261" t="s">
        <v>677</v>
      </c>
      <c r="I901" s="257" t="s">
        <v>553</v>
      </c>
      <c r="J901" s="261" t="s">
        <v>724</v>
      </c>
      <c r="K901" s="261"/>
      <c r="L901" s="258" t="s">
        <v>150</v>
      </c>
      <c r="M901" s="261"/>
      <c r="N901" s="249" t="s">
        <v>3258</v>
      </c>
      <c r="O901" s="259" t="s">
        <v>3258</v>
      </c>
      <c r="P901" s="256">
        <v>0</v>
      </c>
      <c r="Q901" s="261" t="s">
        <v>3258</v>
      </c>
      <c r="R901" s="261" t="s">
        <v>4908</v>
      </c>
      <c r="S901" s="261" t="s">
        <v>3573</v>
      </c>
      <c r="T901" s="261" t="s">
        <v>2703</v>
      </c>
      <c r="U901" s="261" t="s">
        <v>2270</v>
      </c>
      <c r="V901" s="261" t="s">
        <v>3258</v>
      </c>
      <c r="W901" s="261" t="s">
        <v>3258</v>
      </c>
      <c r="X901" s="261" t="s">
        <v>3258</v>
      </c>
      <c r="Y901" s="261" t="s">
        <v>3258</v>
      </c>
      <c r="Z901" s="261" t="s">
        <v>3258</v>
      </c>
      <c r="AA901" s="261" t="s">
        <v>3258</v>
      </c>
      <c r="AB901" s="261" t="s">
        <v>3258</v>
      </c>
      <c r="AC901" s="261" t="s">
        <v>3258</v>
      </c>
      <c r="AD901" s="261"/>
      <c r="AE901" s="246"/>
      <c r="AF901" s="261" t="s">
        <v>3258</v>
      </c>
      <c r="AG901" s="261" t="s">
        <v>3258</v>
      </c>
      <c r="AH901" s="261" t="s">
        <v>3258</v>
      </c>
      <c r="AI901" s="249"/>
    </row>
    <row r="902" spans="1:35" ht="15" customHeight="1" x14ac:dyDescent="0.3">
      <c r="A902" s="260">
        <v>523714</v>
      </c>
      <c r="B902" s="261" t="s">
        <v>1316</v>
      </c>
      <c r="C902" s="261" t="s">
        <v>1317</v>
      </c>
      <c r="D902" s="261" t="s">
        <v>444</v>
      </c>
      <c r="E902" s="261" t="s">
        <v>116</v>
      </c>
      <c r="F902" s="262">
        <v>34474</v>
      </c>
      <c r="G902" s="261" t="s">
        <v>136</v>
      </c>
      <c r="H902" s="261" t="s">
        <v>677</v>
      </c>
      <c r="I902" s="257" t="s">
        <v>553</v>
      </c>
      <c r="J902" s="261" t="s">
        <v>139</v>
      </c>
      <c r="K902" s="261"/>
      <c r="M902" s="261"/>
      <c r="N902" s="249" t="s">
        <v>3258</v>
      </c>
      <c r="O902" s="259" t="s">
        <v>3258</v>
      </c>
      <c r="P902" s="256">
        <v>0</v>
      </c>
      <c r="Q902" s="261" t="s">
        <v>3258</v>
      </c>
      <c r="R902" s="261" t="s">
        <v>3926</v>
      </c>
      <c r="S902" s="261" t="s">
        <v>3927</v>
      </c>
      <c r="T902" s="261" t="s">
        <v>2515</v>
      </c>
      <c r="U902" s="261" t="s">
        <v>2259</v>
      </c>
      <c r="V902" s="261" t="s">
        <v>3258</v>
      </c>
      <c r="W902" s="261" t="s">
        <v>3258</v>
      </c>
      <c r="X902" s="261" t="s">
        <v>3258</v>
      </c>
      <c r="Y902" s="261" t="s">
        <v>3258</v>
      </c>
      <c r="Z902" s="261" t="s">
        <v>3258</v>
      </c>
      <c r="AA902" s="261" t="s">
        <v>3258</v>
      </c>
      <c r="AB902" s="261" t="s">
        <v>3258</v>
      </c>
      <c r="AC902" s="261" t="s">
        <v>3258</v>
      </c>
      <c r="AD902" s="261"/>
      <c r="AE902" s="245"/>
      <c r="AF902" s="261" t="s">
        <v>3258</v>
      </c>
      <c r="AG902" s="261" t="s">
        <v>3258</v>
      </c>
      <c r="AH902" s="261" t="s">
        <v>3258</v>
      </c>
      <c r="AI902" s="249"/>
    </row>
    <row r="903" spans="1:35" ht="15" customHeight="1" x14ac:dyDescent="0.3">
      <c r="A903" s="260">
        <v>523719</v>
      </c>
      <c r="B903" s="261" t="s">
        <v>1976</v>
      </c>
      <c r="C903" s="261" t="s">
        <v>69</v>
      </c>
      <c r="D903" s="261" t="s">
        <v>360</v>
      </c>
      <c r="E903" s="261" t="s">
        <v>116</v>
      </c>
      <c r="F903" s="262">
        <v>31223</v>
      </c>
      <c r="G903" s="261" t="s">
        <v>136</v>
      </c>
      <c r="H903" s="261" t="s">
        <v>677</v>
      </c>
      <c r="I903" s="257" t="s">
        <v>553</v>
      </c>
      <c r="J903" s="261" t="s">
        <v>724</v>
      </c>
      <c r="K903" s="261"/>
      <c r="M903" s="261"/>
      <c r="N903" s="249" t="s">
        <v>3258</v>
      </c>
      <c r="O903" s="259" t="s">
        <v>3258</v>
      </c>
      <c r="P903" s="256">
        <v>0</v>
      </c>
      <c r="Q903" s="261" t="s">
        <v>3258</v>
      </c>
      <c r="R903" s="261" t="s">
        <v>4909</v>
      </c>
      <c r="S903" s="261" t="s">
        <v>3619</v>
      </c>
      <c r="T903" s="261" t="s">
        <v>2547</v>
      </c>
      <c r="U903" s="261" t="s">
        <v>2306</v>
      </c>
      <c r="V903" s="261" t="s">
        <v>3258</v>
      </c>
      <c r="W903" s="261" t="s">
        <v>3258</v>
      </c>
      <c r="X903" s="261" t="s">
        <v>3258</v>
      </c>
      <c r="Y903" s="261" t="s">
        <v>3258</v>
      </c>
      <c r="Z903" s="261" t="s">
        <v>3258</v>
      </c>
      <c r="AA903" s="261" t="s">
        <v>3258</v>
      </c>
      <c r="AB903" s="261" t="s">
        <v>3258</v>
      </c>
      <c r="AC903" s="261" t="s">
        <v>3258</v>
      </c>
      <c r="AD903" s="261"/>
      <c r="AE903" s="245"/>
      <c r="AF903" s="261" t="s">
        <v>3258</v>
      </c>
      <c r="AG903" s="261" t="s">
        <v>3258</v>
      </c>
      <c r="AH903" s="261" t="s">
        <v>3258</v>
      </c>
      <c r="AI903" s="249"/>
    </row>
    <row r="904" spans="1:35" ht="15" customHeight="1" x14ac:dyDescent="0.3">
      <c r="A904" s="260">
        <v>523720</v>
      </c>
      <c r="B904" s="261" t="s">
        <v>1977</v>
      </c>
      <c r="C904" s="261" t="s">
        <v>1978</v>
      </c>
      <c r="D904" s="261" t="s">
        <v>415</v>
      </c>
      <c r="E904" s="261" t="s">
        <v>116</v>
      </c>
      <c r="F904" s="262">
        <v>31894</v>
      </c>
      <c r="G904" s="261" t="s">
        <v>3124</v>
      </c>
      <c r="H904" s="261" t="s">
        <v>677</v>
      </c>
      <c r="I904" s="257" t="s">
        <v>553</v>
      </c>
      <c r="J904" s="261" t="s">
        <v>139</v>
      </c>
      <c r="K904" s="261"/>
      <c r="M904" s="261"/>
      <c r="N904" s="249" t="s">
        <v>3258</v>
      </c>
      <c r="O904" s="259" t="s">
        <v>3258</v>
      </c>
      <c r="P904" s="256">
        <v>0</v>
      </c>
      <c r="Q904" s="261" t="s">
        <v>3258</v>
      </c>
      <c r="R904" s="261" t="s">
        <v>3928</v>
      </c>
      <c r="S904" s="261" t="s">
        <v>3929</v>
      </c>
      <c r="T904" s="261" t="s">
        <v>2447</v>
      </c>
      <c r="U904" s="261" t="s">
        <v>3125</v>
      </c>
      <c r="V904" s="261" t="s">
        <v>3258</v>
      </c>
      <c r="W904" s="261" t="s">
        <v>3258</v>
      </c>
      <c r="X904" s="261" t="s">
        <v>3258</v>
      </c>
      <c r="Y904" s="261" t="s">
        <v>3258</v>
      </c>
      <c r="Z904" s="261" t="s">
        <v>3258</v>
      </c>
      <c r="AA904" s="261" t="s">
        <v>3258</v>
      </c>
      <c r="AB904" s="261" t="s">
        <v>3258</v>
      </c>
      <c r="AC904" s="261" t="s">
        <v>3258</v>
      </c>
      <c r="AD904" s="261"/>
      <c r="AE904" s="245"/>
      <c r="AF904" s="261" t="s">
        <v>3258</v>
      </c>
      <c r="AG904" s="261" t="s">
        <v>3258</v>
      </c>
      <c r="AH904" s="261" t="s">
        <v>3258</v>
      </c>
      <c r="AI904" s="249"/>
    </row>
    <row r="905" spans="1:35" ht="15" customHeight="1" x14ac:dyDescent="0.3">
      <c r="A905" s="260">
        <v>523737</v>
      </c>
      <c r="B905" s="261" t="s">
        <v>1979</v>
      </c>
      <c r="C905" s="261" t="s">
        <v>228</v>
      </c>
      <c r="D905" s="261" t="s">
        <v>348</v>
      </c>
      <c r="E905" s="261" t="s">
        <v>116</v>
      </c>
      <c r="F905" s="262">
        <v>35680</v>
      </c>
      <c r="G905" s="261" t="s">
        <v>2423</v>
      </c>
      <c r="H905" s="261" t="s">
        <v>677</v>
      </c>
      <c r="I905" s="257" t="s">
        <v>553</v>
      </c>
      <c r="J905" s="261" t="s">
        <v>137</v>
      </c>
      <c r="K905" s="261" t="s">
        <v>3258</v>
      </c>
      <c r="L905" s="257"/>
      <c r="M905" s="261"/>
      <c r="N905" s="249" t="s">
        <v>3258</v>
      </c>
      <c r="O905" s="259" t="s">
        <v>3258</v>
      </c>
      <c r="P905" s="256">
        <v>0</v>
      </c>
      <c r="Q905" s="261" t="s">
        <v>3258</v>
      </c>
      <c r="R905" s="261" t="s">
        <v>4235</v>
      </c>
      <c r="S905" s="261" t="s">
        <v>3241</v>
      </c>
      <c r="T905" s="261" t="s">
        <v>2921</v>
      </c>
      <c r="U905" s="261" t="s">
        <v>2298</v>
      </c>
      <c r="V905" s="261" t="s">
        <v>3258</v>
      </c>
      <c r="W905" s="261" t="s">
        <v>3258</v>
      </c>
      <c r="X905" s="261" t="s">
        <v>3258</v>
      </c>
      <c r="Y905" s="261" t="s">
        <v>3258</v>
      </c>
      <c r="Z905" s="261" t="s">
        <v>3258</v>
      </c>
      <c r="AA905" s="261" t="s">
        <v>3258</v>
      </c>
      <c r="AB905" s="261" t="s">
        <v>3258</v>
      </c>
      <c r="AC905" s="261" t="s">
        <v>3258</v>
      </c>
      <c r="AD905" s="261"/>
      <c r="AE905" s="246"/>
      <c r="AF905" s="261"/>
      <c r="AG905" s="261" t="s">
        <v>3258</v>
      </c>
      <c r="AH905" s="261" t="s">
        <v>3258</v>
      </c>
      <c r="AI905" s="249"/>
    </row>
    <row r="906" spans="1:35" ht="15" customHeight="1" x14ac:dyDescent="0.3">
      <c r="A906" s="260">
        <v>523740</v>
      </c>
      <c r="B906" s="261" t="s">
        <v>1980</v>
      </c>
      <c r="C906" s="261" t="s">
        <v>96</v>
      </c>
      <c r="D906" s="261" t="s">
        <v>493</v>
      </c>
      <c r="E906" s="261" t="s">
        <v>116</v>
      </c>
      <c r="F906" s="262">
        <v>31637</v>
      </c>
      <c r="G906" s="261" t="s">
        <v>145</v>
      </c>
      <c r="H906" s="261" t="s">
        <v>677</v>
      </c>
      <c r="I906" s="257" t="s">
        <v>553</v>
      </c>
      <c r="J906" s="261" t="s">
        <v>139</v>
      </c>
      <c r="K906" s="261" t="s">
        <v>3258</v>
      </c>
      <c r="L906" s="257"/>
      <c r="M906" s="261"/>
      <c r="N906" s="249" t="s">
        <v>3258</v>
      </c>
      <c r="O906" s="259" t="s">
        <v>3258</v>
      </c>
      <c r="P906" s="256">
        <v>0</v>
      </c>
      <c r="Q906" s="261" t="s">
        <v>3258</v>
      </c>
      <c r="R906" s="261" t="s">
        <v>3930</v>
      </c>
      <c r="S906" s="261" t="s">
        <v>3403</v>
      </c>
      <c r="T906" s="261" t="s">
        <v>2321</v>
      </c>
      <c r="U906" s="261" t="s">
        <v>2369</v>
      </c>
      <c r="V906" s="261" t="s">
        <v>3258</v>
      </c>
      <c r="W906" s="261" t="s">
        <v>3258</v>
      </c>
      <c r="X906" s="261" t="s">
        <v>3258</v>
      </c>
      <c r="Y906" s="261" t="s">
        <v>3258</v>
      </c>
      <c r="Z906" s="261" t="s">
        <v>3258</v>
      </c>
      <c r="AA906" s="261" t="s">
        <v>3258</v>
      </c>
      <c r="AB906" s="261" t="s">
        <v>3258</v>
      </c>
      <c r="AC906" s="261" t="s">
        <v>3258</v>
      </c>
      <c r="AD906" s="261"/>
      <c r="AE906" s="245"/>
      <c r="AF906" s="261" t="s">
        <v>3258</v>
      </c>
      <c r="AG906" s="261" t="s">
        <v>3258</v>
      </c>
      <c r="AH906" s="261" t="s">
        <v>3258</v>
      </c>
      <c r="AI906" s="249"/>
    </row>
    <row r="907" spans="1:35" ht="15" customHeight="1" x14ac:dyDescent="0.3">
      <c r="A907" s="255">
        <v>523750</v>
      </c>
      <c r="B907" s="256" t="s">
        <v>1318</v>
      </c>
      <c r="C907" s="256" t="s">
        <v>66</v>
      </c>
      <c r="D907" s="256" t="s">
        <v>537</v>
      </c>
      <c r="E907" s="256" t="s">
        <v>116</v>
      </c>
      <c r="F907" s="256" t="s">
        <v>5149</v>
      </c>
      <c r="G907" s="256" t="s">
        <v>2903</v>
      </c>
      <c r="H907" s="256" t="s">
        <v>677</v>
      </c>
      <c r="I907" s="257" t="s">
        <v>553</v>
      </c>
      <c r="J907" s="256" t="s">
        <v>724</v>
      </c>
      <c r="K907" s="256" t="s">
        <v>5148</v>
      </c>
      <c r="L907" s="258" t="s">
        <v>138</v>
      </c>
      <c r="M907" s="249"/>
      <c r="N907" s="249" t="s">
        <v>3258</v>
      </c>
      <c r="O907" s="259" t="s">
        <v>3258</v>
      </c>
      <c r="P907" s="256">
        <v>0</v>
      </c>
      <c r="Q907" s="256" t="s">
        <v>3258</v>
      </c>
      <c r="R907" s="256" t="s">
        <v>4463</v>
      </c>
      <c r="S907" s="256" t="s">
        <v>3313</v>
      </c>
      <c r="T907" s="256" t="s">
        <v>3126</v>
      </c>
      <c r="U907" s="256" t="s">
        <v>3127</v>
      </c>
      <c r="V907" s="256" t="s">
        <v>3258</v>
      </c>
      <c r="W907" s="256" t="s">
        <v>3258</v>
      </c>
      <c r="X907" s="256" t="s">
        <v>3258</v>
      </c>
      <c r="Y907" s="256" t="s">
        <v>3258</v>
      </c>
      <c r="Z907" s="256" t="s">
        <v>3258</v>
      </c>
      <c r="AA907" s="256" t="s">
        <v>3258</v>
      </c>
      <c r="AB907" s="256" t="s">
        <v>3258</v>
      </c>
      <c r="AC907" s="256" t="s">
        <v>3258</v>
      </c>
      <c r="AD907" s="256"/>
      <c r="AE907" s="245"/>
      <c r="AF907" s="256" t="s">
        <v>3258</v>
      </c>
      <c r="AG907" s="256" t="s">
        <v>3258</v>
      </c>
      <c r="AH907" s="256" t="s">
        <v>2253</v>
      </c>
      <c r="AI907" s="249"/>
    </row>
    <row r="908" spans="1:35" ht="15" customHeight="1" x14ac:dyDescent="0.3">
      <c r="A908" s="260">
        <v>523756</v>
      </c>
      <c r="B908" s="261" t="s">
        <v>5583</v>
      </c>
      <c r="C908" s="261" t="s">
        <v>64</v>
      </c>
      <c r="D908" s="261" t="s">
        <v>359</v>
      </c>
      <c r="E908" s="261" t="s">
        <v>116</v>
      </c>
      <c r="F908" s="262">
        <v>35800</v>
      </c>
      <c r="G908" s="261" t="s">
        <v>5584</v>
      </c>
      <c r="H908" s="261" t="s">
        <v>677</v>
      </c>
      <c r="I908" s="257" t="s">
        <v>554</v>
      </c>
      <c r="J908" s="261" t="s">
        <v>137</v>
      </c>
      <c r="K908" s="260">
        <v>2016</v>
      </c>
      <c r="M908" s="261"/>
      <c r="N908" s="249" t="s">
        <v>3258</v>
      </c>
      <c r="O908" s="259" t="s">
        <v>3258</v>
      </c>
      <c r="P908" s="256">
        <v>0</v>
      </c>
      <c r="Q908" s="261" t="s">
        <v>3258</v>
      </c>
      <c r="R908" s="261" t="s">
        <v>5585</v>
      </c>
      <c r="S908" s="261" t="s">
        <v>3631</v>
      </c>
      <c r="T908" s="261" t="s">
        <v>2368</v>
      </c>
      <c r="U908" s="261" t="s">
        <v>2259</v>
      </c>
      <c r="V908" s="261" t="s">
        <v>3258</v>
      </c>
      <c r="W908" s="261" t="s">
        <v>3258</v>
      </c>
      <c r="X908" s="261" t="s">
        <v>3258</v>
      </c>
      <c r="Y908" s="261" t="s">
        <v>2253</v>
      </c>
      <c r="Z908" s="261" t="s">
        <v>2253</v>
      </c>
      <c r="AA908" s="261" t="s">
        <v>2253</v>
      </c>
      <c r="AB908" s="261" t="s">
        <v>2253</v>
      </c>
      <c r="AC908" s="261" t="s">
        <v>3258</v>
      </c>
      <c r="AD908" s="261"/>
      <c r="AE908" s="245"/>
      <c r="AF908" s="261" t="s">
        <v>3258</v>
      </c>
      <c r="AG908" s="261" t="s">
        <v>3258</v>
      </c>
      <c r="AH908" s="261" t="s">
        <v>3258</v>
      </c>
      <c r="AI908" s="249"/>
    </row>
    <row r="909" spans="1:35" ht="15" customHeight="1" x14ac:dyDescent="0.3">
      <c r="A909" s="260">
        <v>523759</v>
      </c>
      <c r="B909" s="261" t="s">
        <v>1076</v>
      </c>
      <c r="C909" s="261" t="s">
        <v>398</v>
      </c>
      <c r="D909" s="261" t="s">
        <v>492</v>
      </c>
      <c r="E909" s="261" t="s">
        <v>116</v>
      </c>
      <c r="F909" s="262">
        <v>31413</v>
      </c>
      <c r="G909" s="261" t="s">
        <v>2325</v>
      </c>
      <c r="H909" s="261" t="s">
        <v>677</v>
      </c>
      <c r="I909" s="257" t="s">
        <v>553</v>
      </c>
      <c r="J909" s="261" t="s">
        <v>139</v>
      </c>
      <c r="K909" s="261"/>
      <c r="L909" s="258"/>
      <c r="M909" s="261"/>
      <c r="N909" s="249">
        <v>2048</v>
      </c>
      <c r="O909" s="259">
        <v>45505</v>
      </c>
      <c r="P909" s="256">
        <v>20000</v>
      </c>
      <c r="Q909" s="261" t="s">
        <v>3258</v>
      </c>
      <c r="R909" s="261" t="s">
        <v>4910</v>
      </c>
      <c r="S909" s="261" t="s">
        <v>4911</v>
      </c>
      <c r="T909" s="261" t="s">
        <v>2797</v>
      </c>
      <c r="U909" s="261" t="s">
        <v>2327</v>
      </c>
      <c r="V909" s="261" t="s">
        <v>3258</v>
      </c>
      <c r="W909" s="261" t="s">
        <v>3258</v>
      </c>
      <c r="X909" s="261" t="s">
        <v>3258</v>
      </c>
      <c r="Y909" s="261" t="s">
        <v>3258</v>
      </c>
      <c r="Z909" s="261" t="s">
        <v>3258</v>
      </c>
      <c r="AA909" s="261" t="s">
        <v>3258</v>
      </c>
      <c r="AB909" s="261" t="s">
        <v>3258</v>
      </c>
      <c r="AC909" s="261" t="s">
        <v>3258</v>
      </c>
      <c r="AD909" s="261"/>
      <c r="AE909" s="246"/>
      <c r="AF909" s="261" t="s">
        <v>3258</v>
      </c>
      <c r="AG909" s="261"/>
      <c r="AH909" s="261" t="s">
        <v>3258</v>
      </c>
      <c r="AI909" s="249"/>
    </row>
    <row r="910" spans="1:35" ht="15" customHeight="1" x14ac:dyDescent="0.3">
      <c r="A910" s="260">
        <v>523765</v>
      </c>
      <c r="B910" s="261" t="s">
        <v>1981</v>
      </c>
      <c r="C910" s="261" t="s">
        <v>271</v>
      </c>
      <c r="D910" s="261" t="s">
        <v>1982</v>
      </c>
      <c r="E910" s="261" t="s">
        <v>116</v>
      </c>
      <c r="F910" s="262">
        <v>33909</v>
      </c>
      <c r="G910" s="261" t="s">
        <v>2392</v>
      </c>
      <c r="H910" s="261" t="s">
        <v>677</v>
      </c>
      <c r="I910" s="257" t="s">
        <v>553</v>
      </c>
      <c r="J910" s="261" t="s">
        <v>139</v>
      </c>
      <c r="K910" s="261" t="s">
        <v>3258</v>
      </c>
      <c r="L910" s="257"/>
      <c r="M910" s="261"/>
      <c r="N910" s="249">
        <v>1455</v>
      </c>
      <c r="O910" s="259">
        <v>45497</v>
      </c>
      <c r="P910" s="256">
        <v>30000</v>
      </c>
      <c r="Q910" s="261" t="s">
        <v>3258</v>
      </c>
      <c r="R910" s="261" t="s">
        <v>3931</v>
      </c>
      <c r="S910" s="261" t="s">
        <v>3932</v>
      </c>
      <c r="T910" s="261" t="s">
        <v>3128</v>
      </c>
      <c r="U910" s="261" t="s">
        <v>2259</v>
      </c>
      <c r="V910" s="261" t="s">
        <v>3258</v>
      </c>
      <c r="W910" s="261" t="s">
        <v>3258</v>
      </c>
      <c r="X910" s="261" t="s">
        <v>3258</v>
      </c>
      <c r="Y910" s="261" t="s">
        <v>3258</v>
      </c>
      <c r="Z910" s="261" t="s">
        <v>3258</v>
      </c>
      <c r="AA910" s="261" t="s">
        <v>3258</v>
      </c>
      <c r="AB910" s="261" t="s">
        <v>3258</v>
      </c>
      <c r="AC910" s="261" t="s">
        <v>3258</v>
      </c>
      <c r="AD910" s="261"/>
      <c r="AE910" s="245"/>
      <c r="AF910" s="261" t="s">
        <v>3258</v>
      </c>
      <c r="AG910" s="261" t="s">
        <v>3258</v>
      </c>
      <c r="AH910" s="261" t="s">
        <v>3258</v>
      </c>
      <c r="AI910" s="249"/>
    </row>
    <row r="911" spans="1:35" ht="15" customHeight="1" x14ac:dyDescent="0.3">
      <c r="A911" s="260">
        <v>523768</v>
      </c>
      <c r="B911" s="261" t="s">
        <v>1983</v>
      </c>
      <c r="C911" s="261" t="s">
        <v>747</v>
      </c>
      <c r="D911" s="261" t="s">
        <v>443</v>
      </c>
      <c r="E911" s="261" t="s">
        <v>116</v>
      </c>
      <c r="F911" s="262">
        <v>31778</v>
      </c>
      <c r="G911" s="261" t="s">
        <v>145</v>
      </c>
      <c r="H911" s="261" t="s">
        <v>677</v>
      </c>
      <c r="I911" s="257" t="s">
        <v>553</v>
      </c>
      <c r="J911" s="261" t="s">
        <v>724</v>
      </c>
      <c r="K911" s="261"/>
      <c r="M911" s="261"/>
      <c r="N911" s="249" t="s">
        <v>3258</v>
      </c>
      <c r="O911" s="259" t="s">
        <v>3258</v>
      </c>
      <c r="P911" s="256">
        <v>0</v>
      </c>
      <c r="Q911" s="261" t="s">
        <v>3258</v>
      </c>
      <c r="R911" s="261" t="s">
        <v>4464</v>
      </c>
      <c r="S911" s="261" t="s">
        <v>4465</v>
      </c>
      <c r="T911" s="261" t="s">
        <v>2336</v>
      </c>
      <c r="U911" s="261" t="s">
        <v>2369</v>
      </c>
      <c r="V911" s="261" t="s">
        <v>3258</v>
      </c>
      <c r="W911" s="261" t="s">
        <v>3258</v>
      </c>
      <c r="X911" s="261" t="s">
        <v>3258</v>
      </c>
      <c r="Y911" s="261" t="s">
        <v>3258</v>
      </c>
      <c r="Z911" s="261" t="s">
        <v>3258</v>
      </c>
      <c r="AA911" s="261" t="s">
        <v>3258</v>
      </c>
      <c r="AB911" s="261" t="s">
        <v>3258</v>
      </c>
      <c r="AC911" s="261" t="s">
        <v>3258</v>
      </c>
      <c r="AD911" s="261"/>
      <c r="AE911" s="245"/>
      <c r="AF911" s="261"/>
      <c r="AG911" s="261" t="s">
        <v>3258</v>
      </c>
      <c r="AH911" s="261" t="s">
        <v>3258</v>
      </c>
      <c r="AI911" s="249"/>
    </row>
    <row r="912" spans="1:35" ht="15" customHeight="1" x14ac:dyDescent="0.3">
      <c r="A912" s="255">
        <v>523770</v>
      </c>
      <c r="B912" s="256" t="s">
        <v>902</v>
      </c>
      <c r="C912" s="256" t="s">
        <v>323</v>
      </c>
      <c r="D912" s="256" t="s">
        <v>790</v>
      </c>
      <c r="E912" s="256" t="s">
        <v>116</v>
      </c>
      <c r="F912" s="256" t="s">
        <v>5076</v>
      </c>
      <c r="G912" s="256" t="s">
        <v>4912</v>
      </c>
      <c r="H912" s="256" t="s">
        <v>677</v>
      </c>
      <c r="I912" s="257" t="s">
        <v>553</v>
      </c>
      <c r="J912" s="256" t="s">
        <v>139</v>
      </c>
      <c r="K912" s="256" t="s">
        <v>5077</v>
      </c>
      <c r="L912" s="258" t="s">
        <v>138</v>
      </c>
      <c r="M912" s="249"/>
      <c r="N912" s="249" t="s">
        <v>3258</v>
      </c>
      <c r="O912" s="259" t="s">
        <v>3258</v>
      </c>
      <c r="P912" s="256">
        <v>0</v>
      </c>
      <c r="Q912" s="256" t="s">
        <v>3258</v>
      </c>
      <c r="R912" s="256" t="s">
        <v>2697</v>
      </c>
      <c r="S912" s="256" t="s">
        <v>3301</v>
      </c>
      <c r="T912" s="256" t="s">
        <v>4913</v>
      </c>
      <c r="U912" s="256" t="s">
        <v>2344</v>
      </c>
      <c r="V912" s="256" t="s">
        <v>3258</v>
      </c>
      <c r="W912" s="256" t="s">
        <v>3258</v>
      </c>
      <c r="X912" s="256" t="s">
        <v>3258</v>
      </c>
      <c r="Y912" s="256" t="s">
        <v>3258</v>
      </c>
      <c r="Z912" s="256" t="s">
        <v>3258</v>
      </c>
      <c r="AA912" s="256" t="s">
        <v>3258</v>
      </c>
      <c r="AB912" s="256" t="s">
        <v>3258</v>
      </c>
      <c r="AC912" s="256" t="s">
        <v>3258</v>
      </c>
      <c r="AD912" s="256"/>
      <c r="AE912" s="245"/>
      <c r="AF912" s="256" t="s">
        <v>3258</v>
      </c>
      <c r="AG912" s="256" t="s">
        <v>2253</v>
      </c>
      <c r="AH912" s="256" t="s">
        <v>2253</v>
      </c>
      <c r="AI912" s="249" t="s">
        <v>2253</v>
      </c>
    </row>
    <row r="913" spans="1:35" ht="15" customHeight="1" x14ac:dyDescent="0.3">
      <c r="A913" s="255">
        <v>523773</v>
      </c>
      <c r="B913" s="256" t="s">
        <v>1077</v>
      </c>
      <c r="C913" s="256" t="s">
        <v>899</v>
      </c>
      <c r="D913" s="256" t="s">
        <v>815</v>
      </c>
      <c r="E913" s="256" t="s">
        <v>116</v>
      </c>
      <c r="F913" s="256" t="s">
        <v>5137</v>
      </c>
      <c r="G913" s="256" t="s">
        <v>2572</v>
      </c>
      <c r="H913" s="256" t="s">
        <v>677</v>
      </c>
      <c r="I913" s="257" t="s">
        <v>553</v>
      </c>
      <c r="J913" s="256" t="s">
        <v>139</v>
      </c>
      <c r="K913" s="256" t="s">
        <v>5056</v>
      </c>
      <c r="L913" s="258" t="s">
        <v>138</v>
      </c>
      <c r="M913" s="249"/>
      <c r="N913" s="249" t="s">
        <v>3258</v>
      </c>
      <c r="O913" s="259" t="s">
        <v>3258</v>
      </c>
      <c r="P913" s="256">
        <v>0</v>
      </c>
      <c r="Q913" s="256" t="s">
        <v>3258</v>
      </c>
      <c r="R913" s="256" t="s">
        <v>4914</v>
      </c>
      <c r="S913" s="256" t="s">
        <v>4296</v>
      </c>
      <c r="T913" s="256" t="s">
        <v>2474</v>
      </c>
      <c r="U913" s="256" t="s">
        <v>2266</v>
      </c>
      <c r="V913" s="256" t="s">
        <v>3258</v>
      </c>
      <c r="W913" s="256" t="s">
        <v>3258</v>
      </c>
      <c r="X913" s="256" t="s">
        <v>3258</v>
      </c>
      <c r="Y913" s="256" t="s">
        <v>3258</v>
      </c>
      <c r="Z913" s="256" t="s">
        <v>3258</v>
      </c>
      <c r="AA913" s="256" t="s">
        <v>2253</v>
      </c>
      <c r="AB913" s="256" t="s">
        <v>2253</v>
      </c>
      <c r="AC913" s="256" t="s">
        <v>3258</v>
      </c>
      <c r="AD913" s="256"/>
      <c r="AE913" s="245"/>
      <c r="AF913" s="256" t="s">
        <v>3258</v>
      </c>
      <c r="AG913" s="256" t="s">
        <v>2253</v>
      </c>
      <c r="AH913" s="256" t="s">
        <v>2253</v>
      </c>
      <c r="AI913" s="249" t="s">
        <v>2253</v>
      </c>
    </row>
    <row r="914" spans="1:35" ht="15" customHeight="1" x14ac:dyDescent="0.3">
      <c r="A914" s="260">
        <v>523778</v>
      </c>
      <c r="B914" s="261" t="s">
        <v>5586</v>
      </c>
      <c r="C914" s="261" t="s">
        <v>297</v>
      </c>
      <c r="D914" s="261" t="s">
        <v>438</v>
      </c>
      <c r="E914" s="261" t="s">
        <v>116</v>
      </c>
      <c r="F914" s="262">
        <v>36178</v>
      </c>
      <c r="G914" s="261" t="s">
        <v>136</v>
      </c>
      <c r="H914" s="261" t="s">
        <v>677</v>
      </c>
      <c r="I914" s="257" t="s">
        <v>554</v>
      </c>
      <c r="J914" s="261" t="s">
        <v>137</v>
      </c>
      <c r="K914" s="261"/>
      <c r="L914" s="257" t="s">
        <v>151</v>
      </c>
      <c r="M914" s="261"/>
      <c r="N914" s="249" t="s">
        <v>3258</v>
      </c>
      <c r="O914" s="259" t="s">
        <v>3258</v>
      </c>
      <c r="P914" s="256">
        <v>0</v>
      </c>
      <c r="Q914" s="261" t="s">
        <v>3258</v>
      </c>
      <c r="R914" s="261" t="s">
        <v>5587</v>
      </c>
      <c r="S914" s="261" t="s">
        <v>5588</v>
      </c>
      <c r="T914" s="261" t="s">
        <v>2319</v>
      </c>
      <c r="U914" s="261" t="s">
        <v>2259</v>
      </c>
      <c r="V914" s="261" t="s">
        <v>3258</v>
      </c>
      <c r="W914" s="261" t="s">
        <v>3258</v>
      </c>
      <c r="X914" s="261" t="s">
        <v>3258</v>
      </c>
      <c r="Y914" s="261" t="s">
        <v>3258</v>
      </c>
      <c r="Z914" s="261" t="s">
        <v>3258</v>
      </c>
      <c r="AA914" s="261" t="s">
        <v>3258</v>
      </c>
      <c r="AB914" s="261" t="s">
        <v>3258</v>
      </c>
      <c r="AC914" s="261" t="s">
        <v>3258</v>
      </c>
      <c r="AD914" s="261"/>
      <c r="AE914" s="245"/>
      <c r="AF914" s="261" t="s">
        <v>3258</v>
      </c>
      <c r="AG914" s="261" t="s">
        <v>3258</v>
      </c>
      <c r="AH914" s="261" t="s">
        <v>3258</v>
      </c>
      <c r="AI914" s="249"/>
    </row>
    <row r="915" spans="1:35" ht="15" customHeight="1" x14ac:dyDescent="0.3">
      <c r="A915" s="255">
        <v>523781</v>
      </c>
      <c r="B915" s="256" t="s">
        <v>1078</v>
      </c>
      <c r="C915" s="256" t="s">
        <v>367</v>
      </c>
      <c r="D915" s="256" t="s">
        <v>1079</v>
      </c>
      <c r="E915" s="256" t="s">
        <v>116</v>
      </c>
      <c r="F915" s="256" t="s">
        <v>5090</v>
      </c>
      <c r="G915" s="256" t="s">
        <v>3129</v>
      </c>
      <c r="H915" s="256" t="s">
        <v>677</v>
      </c>
      <c r="I915" s="257" t="s">
        <v>553</v>
      </c>
      <c r="J915" s="256" t="s">
        <v>137</v>
      </c>
      <c r="K915" s="256" t="s">
        <v>5085</v>
      </c>
      <c r="M915" s="256"/>
      <c r="N915" s="249" t="s">
        <v>3258</v>
      </c>
      <c r="O915" s="259" t="s">
        <v>3258</v>
      </c>
      <c r="P915" s="256">
        <v>0</v>
      </c>
      <c r="Q915" s="256" t="s">
        <v>3258</v>
      </c>
      <c r="R915" s="256" t="s">
        <v>4236</v>
      </c>
      <c r="S915" s="256" t="s">
        <v>4237</v>
      </c>
      <c r="T915" s="256" t="s">
        <v>3130</v>
      </c>
      <c r="U915" s="256" t="s">
        <v>2370</v>
      </c>
      <c r="V915" s="256" t="s">
        <v>3258</v>
      </c>
      <c r="W915" s="256" t="s">
        <v>3258</v>
      </c>
      <c r="X915" s="256" t="s">
        <v>3258</v>
      </c>
      <c r="Y915" s="256" t="s">
        <v>3258</v>
      </c>
      <c r="Z915" s="256" t="s">
        <v>3258</v>
      </c>
      <c r="AA915" s="256" t="s">
        <v>3258</v>
      </c>
      <c r="AB915" s="256" t="s">
        <v>3258</v>
      </c>
      <c r="AC915" s="256" t="s">
        <v>3258</v>
      </c>
      <c r="AD915" s="256"/>
      <c r="AE915" s="245"/>
      <c r="AF915" s="256"/>
      <c r="AG915" s="256" t="s">
        <v>2253</v>
      </c>
      <c r="AH915" s="256" t="s">
        <v>2253</v>
      </c>
      <c r="AI915" s="249" t="s">
        <v>2253</v>
      </c>
    </row>
    <row r="916" spans="1:35" ht="15" customHeight="1" x14ac:dyDescent="0.3">
      <c r="A916" s="260">
        <v>523784</v>
      </c>
      <c r="B916" s="261" t="s">
        <v>1545</v>
      </c>
      <c r="C916" s="261" t="s">
        <v>65</v>
      </c>
      <c r="D916" s="261" t="s">
        <v>1546</v>
      </c>
      <c r="E916" s="261" t="s">
        <v>116</v>
      </c>
      <c r="F916" s="262">
        <v>34000</v>
      </c>
      <c r="G916" s="261" t="s">
        <v>2580</v>
      </c>
      <c r="H916" s="261" t="s">
        <v>677</v>
      </c>
      <c r="I916" s="257" t="s">
        <v>553</v>
      </c>
      <c r="J916" s="261" t="s">
        <v>139</v>
      </c>
      <c r="K916" s="261"/>
      <c r="M916" s="261"/>
      <c r="N916" s="249" t="s">
        <v>3258</v>
      </c>
      <c r="O916" s="259" t="s">
        <v>3258</v>
      </c>
      <c r="P916" s="256">
        <v>0</v>
      </c>
      <c r="Q916" s="261" t="s">
        <v>3258</v>
      </c>
      <c r="R916" s="261" t="s">
        <v>3469</v>
      </c>
      <c r="S916" s="261" t="s">
        <v>3259</v>
      </c>
      <c r="T916" s="261" t="s">
        <v>2679</v>
      </c>
      <c r="U916" s="261" t="s">
        <v>2298</v>
      </c>
      <c r="V916" s="261" t="s">
        <v>3258</v>
      </c>
      <c r="W916" s="261" t="s">
        <v>3258</v>
      </c>
      <c r="X916" s="261" t="s">
        <v>3258</v>
      </c>
      <c r="Y916" s="261" t="s">
        <v>3258</v>
      </c>
      <c r="Z916" s="261" t="s">
        <v>3258</v>
      </c>
      <c r="AA916" s="261" t="s">
        <v>3258</v>
      </c>
      <c r="AB916" s="261" t="s">
        <v>3258</v>
      </c>
      <c r="AC916" s="261" t="s">
        <v>3258</v>
      </c>
      <c r="AD916" s="261"/>
      <c r="AE916" s="245"/>
      <c r="AF916" s="261" t="s">
        <v>3258</v>
      </c>
      <c r="AG916" s="261" t="s">
        <v>3258</v>
      </c>
      <c r="AH916" s="261" t="s">
        <v>3258</v>
      </c>
      <c r="AI916" s="249"/>
    </row>
    <row r="917" spans="1:35" ht="15" customHeight="1" x14ac:dyDescent="0.3">
      <c r="A917" s="260">
        <v>523787</v>
      </c>
      <c r="B917" s="261" t="s">
        <v>1984</v>
      </c>
      <c r="C917" s="261" t="s">
        <v>1985</v>
      </c>
      <c r="D917" s="261" t="s">
        <v>630</v>
      </c>
      <c r="E917" s="261" t="s">
        <v>116</v>
      </c>
      <c r="F917" s="262">
        <v>25064</v>
      </c>
      <c r="G917" s="261" t="s">
        <v>2356</v>
      </c>
      <c r="H917" s="261" t="s">
        <v>677</v>
      </c>
      <c r="I917" s="257" t="s">
        <v>553</v>
      </c>
      <c r="J917" s="261" t="s">
        <v>137</v>
      </c>
      <c r="K917" s="261" t="s">
        <v>3258</v>
      </c>
      <c r="L917" s="257"/>
      <c r="M917" s="261"/>
      <c r="N917" s="249" t="s">
        <v>3258</v>
      </c>
      <c r="O917" s="259" t="s">
        <v>3258</v>
      </c>
      <c r="P917" s="256">
        <v>0</v>
      </c>
      <c r="Q917" s="261" t="s">
        <v>3258</v>
      </c>
      <c r="R917" s="261" t="s">
        <v>4238</v>
      </c>
      <c r="S917" s="261" t="s">
        <v>4915</v>
      </c>
      <c r="T917" s="261" t="s">
        <v>4916</v>
      </c>
      <c r="U917" s="261" t="s">
        <v>2360</v>
      </c>
      <c r="V917" s="261" t="s">
        <v>3258</v>
      </c>
      <c r="W917" s="261" t="s">
        <v>3258</v>
      </c>
      <c r="X917" s="261" t="s">
        <v>3258</v>
      </c>
      <c r="Y917" s="261" t="s">
        <v>3258</v>
      </c>
      <c r="Z917" s="261" t="s">
        <v>3258</v>
      </c>
      <c r="AA917" s="261" t="s">
        <v>3258</v>
      </c>
      <c r="AB917" s="261" t="s">
        <v>3258</v>
      </c>
      <c r="AC917" s="261" t="s">
        <v>3258</v>
      </c>
      <c r="AD917" s="261"/>
      <c r="AE917" s="245"/>
      <c r="AF917" s="261" t="s">
        <v>3258</v>
      </c>
      <c r="AG917" s="261" t="s">
        <v>3258</v>
      </c>
      <c r="AH917" s="261" t="s">
        <v>3258</v>
      </c>
      <c r="AI917" s="249"/>
    </row>
    <row r="918" spans="1:35" ht="15" customHeight="1" x14ac:dyDescent="0.3">
      <c r="A918" s="260">
        <v>523788</v>
      </c>
      <c r="B918" s="261" t="s">
        <v>2226</v>
      </c>
      <c r="C918" s="261" t="s">
        <v>105</v>
      </c>
      <c r="D918" s="261" t="s">
        <v>414</v>
      </c>
      <c r="E918" s="261" t="s">
        <v>116</v>
      </c>
      <c r="F918" s="262">
        <v>31787</v>
      </c>
      <c r="G918" s="261" t="s">
        <v>2680</v>
      </c>
      <c r="H918" s="261" t="s">
        <v>677</v>
      </c>
      <c r="I918" s="257" t="s">
        <v>553</v>
      </c>
      <c r="J918" s="261" t="s">
        <v>137</v>
      </c>
      <c r="K918" s="261"/>
      <c r="M918" s="261"/>
      <c r="N918" s="249" t="s">
        <v>3258</v>
      </c>
      <c r="O918" s="259" t="s">
        <v>3258</v>
      </c>
      <c r="P918" s="256">
        <v>0</v>
      </c>
      <c r="Q918" s="261" t="s">
        <v>3258</v>
      </c>
      <c r="R918" s="261" t="s">
        <v>4131</v>
      </c>
      <c r="S918" s="261" t="s">
        <v>4113</v>
      </c>
      <c r="T918" s="261" t="s">
        <v>2261</v>
      </c>
      <c r="U918" s="261" t="s">
        <v>2681</v>
      </c>
      <c r="V918" s="261" t="s">
        <v>3258</v>
      </c>
      <c r="W918" s="261" t="s">
        <v>3258</v>
      </c>
      <c r="X918" s="261" t="s">
        <v>3258</v>
      </c>
      <c r="Y918" s="261" t="s">
        <v>3258</v>
      </c>
      <c r="Z918" s="261" t="s">
        <v>3258</v>
      </c>
      <c r="AA918" s="261" t="s">
        <v>3258</v>
      </c>
      <c r="AB918" s="261" t="s">
        <v>3258</v>
      </c>
      <c r="AC918" s="261" t="s">
        <v>3258</v>
      </c>
      <c r="AD918" s="261"/>
      <c r="AE918" s="245"/>
      <c r="AF918" s="261" t="s">
        <v>3258</v>
      </c>
      <c r="AG918" s="261" t="s">
        <v>3258</v>
      </c>
      <c r="AH918" s="261" t="s">
        <v>3258</v>
      </c>
      <c r="AI918" s="249"/>
    </row>
    <row r="919" spans="1:35" ht="15" customHeight="1" x14ac:dyDescent="0.3">
      <c r="A919" s="260">
        <v>523797</v>
      </c>
      <c r="B919" s="261" t="s">
        <v>1986</v>
      </c>
      <c r="C919" s="261" t="s">
        <v>289</v>
      </c>
      <c r="D919" s="261" t="s">
        <v>540</v>
      </c>
      <c r="E919" s="261" t="s">
        <v>116</v>
      </c>
      <c r="F919" s="261" t="s">
        <v>3258</v>
      </c>
      <c r="G919" s="262"/>
      <c r="H919" s="261" t="s">
        <v>677</v>
      </c>
      <c r="I919" s="257" t="s">
        <v>553</v>
      </c>
      <c r="J919" s="261"/>
      <c r="K919" s="261"/>
      <c r="L919" s="267"/>
      <c r="M919" s="261"/>
      <c r="N919" s="249" t="s">
        <v>3258</v>
      </c>
      <c r="O919" s="259" t="s">
        <v>3258</v>
      </c>
      <c r="P919" s="256">
        <v>0</v>
      </c>
      <c r="Q919" s="249"/>
      <c r="R919" s="249"/>
      <c r="S919" s="249"/>
      <c r="T919" s="249"/>
      <c r="U919" s="249"/>
      <c r="V919" s="249"/>
      <c r="W919" s="249"/>
      <c r="X919" s="249"/>
      <c r="Y919" s="249"/>
      <c r="Z919" s="249"/>
      <c r="AA919" s="249"/>
      <c r="AB919" s="249"/>
      <c r="AC919" s="249"/>
      <c r="AD919" s="249"/>
      <c r="AE919" s="245"/>
      <c r="AF919" s="249"/>
      <c r="AG919" s="249"/>
      <c r="AH919" s="249"/>
      <c r="AI919" s="249"/>
    </row>
    <row r="920" spans="1:35" ht="15" customHeight="1" x14ac:dyDescent="0.3">
      <c r="A920" s="260">
        <v>523812</v>
      </c>
      <c r="B920" s="261" t="s">
        <v>5589</v>
      </c>
      <c r="C920" s="261" t="s">
        <v>5590</v>
      </c>
      <c r="D920" s="261" t="s">
        <v>438</v>
      </c>
      <c r="E920" s="261" t="s">
        <v>116</v>
      </c>
      <c r="F920" s="262">
        <v>28958</v>
      </c>
      <c r="G920" s="261" t="s">
        <v>136</v>
      </c>
      <c r="H920" s="261" t="s">
        <v>677</v>
      </c>
      <c r="I920" s="257" t="s">
        <v>554</v>
      </c>
      <c r="J920" s="261" t="s">
        <v>724</v>
      </c>
      <c r="K920" s="261"/>
      <c r="M920" s="261"/>
      <c r="N920" s="249" t="s">
        <v>3258</v>
      </c>
      <c r="O920" s="259" t="s">
        <v>3258</v>
      </c>
      <c r="P920" s="256">
        <v>0</v>
      </c>
      <c r="Q920" s="261" t="s">
        <v>3258</v>
      </c>
      <c r="R920" s="261" t="s">
        <v>5591</v>
      </c>
      <c r="S920" s="261" t="s">
        <v>5592</v>
      </c>
      <c r="T920" s="261" t="s">
        <v>2316</v>
      </c>
      <c r="U920" s="261" t="s">
        <v>2266</v>
      </c>
      <c r="V920" s="261" t="s">
        <v>3258</v>
      </c>
      <c r="W920" s="261" t="s">
        <v>3258</v>
      </c>
      <c r="X920" s="261" t="s">
        <v>3258</v>
      </c>
      <c r="Y920" s="261" t="s">
        <v>3258</v>
      </c>
      <c r="Z920" s="261" t="s">
        <v>3258</v>
      </c>
      <c r="AA920" s="261" t="s">
        <v>3258</v>
      </c>
      <c r="AB920" s="261" t="s">
        <v>3258</v>
      </c>
      <c r="AC920" s="261" t="s">
        <v>3258</v>
      </c>
      <c r="AD920" s="261"/>
      <c r="AE920" s="246"/>
      <c r="AF920" s="261" t="s">
        <v>3258</v>
      </c>
      <c r="AG920" s="261" t="s">
        <v>3258</v>
      </c>
      <c r="AH920" s="261" t="s">
        <v>3258</v>
      </c>
      <c r="AI920" s="249"/>
    </row>
    <row r="921" spans="1:35" ht="15" customHeight="1" x14ac:dyDescent="0.3">
      <c r="A921" s="260">
        <v>523813</v>
      </c>
      <c r="B921" s="261" t="s">
        <v>1987</v>
      </c>
      <c r="C921" s="261" t="s">
        <v>1988</v>
      </c>
      <c r="D921" s="261" t="s">
        <v>773</v>
      </c>
      <c r="E921" s="261" t="s">
        <v>116</v>
      </c>
      <c r="F921" s="262">
        <v>28962</v>
      </c>
      <c r="G921" s="261" t="s">
        <v>2356</v>
      </c>
      <c r="H921" s="261" t="s">
        <v>677</v>
      </c>
      <c r="I921" s="257" t="s">
        <v>553</v>
      </c>
      <c r="J921" s="261" t="s">
        <v>139</v>
      </c>
      <c r="K921" s="261" t="s">
        <v>3258</v>
      </c>
      <c r="L921" s="257"/>
      <c r="M921" s="261"/>
      <c r="N921" s="249" t="s">
        <v>3258</v>
      </c>
      <c r="O921" s="259" t="s">
        <v>3258</v>
      </c>
      <c r="P921" s="256">
        <v>0</v>
      </c>
      <c r="Q921" s="261" t="s">
        <v>3258</v>
      </c>
      <c r="R921" s="261" t="s">
        <v>4918</v>
      </c>
      <c r="S921" s="261" t="s">
        <v>4471</v>
      </c>
      <c r="T921" s="261" t="s">
        <v>4919</v>
      </c>
      <c r="U921" s="261" t="s">
        <v>2360</v>
      </c>
      <c r="V921" s="261" t="s">
        <v>3258</v>
      </c>
      <c r="W921" s="261" t="s">
        <v>3258</v>
      </c>
      <c r="X921" s="261" t="s">
        <v>3258</v>
      </c>
      <c r="Y921" s="261" t="s">
        <v>3258</v>
      </c>
      <c r="Z921" s="261" t="s">
        <v>3258</v>
      </c>
      <c r="AA921" s="261" t="s">
        <v>3258</v>
      </c>
      <c r="AB921" s="261" t="s">
        <v>3258</v>
      </c>
      <c r="AC921" s="261" t="s">
        <v>3258</v>
      </c>
      <c r="AD921" s="261"/>
      <c r="AE921" s="245"/>
      <c r="AF921" s="261" t="s">
        <v>3258</v>
      </c>
      <c r="AG921" s="261" t="s">
        <v>3258</v>
      </c>
      <c r="AH921" s="261" t="s">
        <v>3258</v>
      </c>
      <c r="AI921" s="249"/>
    </row>
    <row r="922" spans="1:35" ht="15" customHeight="1" x14ac:dyDescent="0.3">
      <c r="A922" s="260">
        <v>523823</v>
      </c>
      <c r="B922" s="261" t="s">
        <v>1319</v>
      </c>
      <c r="C922" s="261" t="s">
        <v>66</v>
      </c>
      <c r="D922" s="261" t="s">
        <v>459</v>
      </c>
      <c r="E922" s="261" t="s">
        <v>116</v>
      </c>
      <c r="F922" s="262">
        <v>32510</v>
      </c>
      <c r="G922" s="261" t="s">
        <v>136</v>
      </c>
      <c r="H922" s="261" t="s">
        <v>677</v>
      </c>
      <c r="I922" s="257" t="s">
        <v>553</v>
      </c>
      <c r="J922" s="261" t="s">
        <v>724</v>
      </c>
      <c r="K922" s="261"/>
      <c r="M922" s="261"/>
      <c r="N922" s="249" t="s">
        <v>3258</v>
      </c>
      <c r="O922" s="259" t="s">
        <v>3258</v>
      </c>
      <c r="P922" s="256">
        <v>0</v>
      </c>
      <c r="Q922" s="261" t="s">
        <v>3258</v>
      </c>
      <c r="R922" s="261" t="s">
        <v>4920</v>
      </c>
      <c r="S922" s="261" t="s">
        <v>3635</v>
      </c>
      <c r="T922" s="261" t="s">
        <v>2677</v>
      </c>
      <c r="U922" s="261" t="s">
        <v>2295</v>
      </c>
      <c r="V922" s="261" t="s">
        <v>3258</v>
      </c>
      <c r="W922" s="261" t="s">
        <v>3258</v>
      </c>
      <c r="X922" s="261" t="s">
        <v>3258</v>
      </c>
      <c r="Y922" s="261" t="s">
        <v>3258</v>
      </c>
      <c r="Z922" s="261" t="s">
        <v>3258</v>
      </c>
      <c r="AA922" s="261" t="s">
        <v>3258</v>
      </c>
      <c r="AB922" s="261" t="s">
        <v>3258</v>
      </c>
      <c r="AC922" s="261" t="s">
        <v>3258</v>
      </c>
      <c r="AD922" s="261"/>
      <c r="AE922" s="246"/>
      <c r="AF922" s="261" t="s">
        <v>3258</v>
      </c>
      <c r="AG922" s="261" t="s">
        <v>3258</v>
      </c>
      <c r="AH922" s="261" t="s">
        <v>3258</v>
      </c>
      <c r="AI922" s="249"/>
    </row>
    <row r="923" spans="1:35" ht="15" customHeight="1" x14ac:dyDescent="0.3">
      <c r="A923" s="260">
        <v>523827</v>
      </c>
      <c r="B923" s="261" t="s">
        <v>1989</v>
      </c>
      <c r="C923" s="261" t="s">
        <v>406</v>
      </c>
      <c r="D923" s="261" t="s">
        <v>1521</v>
      </c>
      <c r="E923" s="261" t="s">
        <v>116</v>
      </c>
      <c r="F923" s="262">
        <v>35065</v>
      </c>
      <c r="G923" s="261" t="s">
        <v>2741</v>
      </c>
      <c r="H923" s="261" t="s">
        <v>677</v>
      </c>
      <c r="I923" s="257" t="s">
        <v>553</v>
      </c>
      <c r="J923" s="261" t="s">
        <v>137</v>
      </c>
      <c r="K923" s="261" t="s">
        <v>3258</v>
      </c>
      <c r="L923" s="257"/>
      <c r="M923" s="261"/>
      <c r="N923" s="249" t="s">
        <v>3258</v>
      </c>
      <c r="O923" s="259" t="s">
        <v>3258</v>
      </c>
      <c r="P923" s="256">
        <v>0</v>
      </c>
      <c r="Q923" s="261" t="s">
        <v>3258</v>
      </c>
      <c r="R923" s="261" t="s">
        <v>4921</v>
      </c>
      <c r="S923" s="261" t="s">
        <v>4922</v>
      </c>
      <c r="T923" s="261" t="s">
        <v>4923</v>
      </c>
      <c r="U923" s="261" t="s">
        <v>2360</v>
      </c>
      <c r="V923" s="261" t="s">
        <v>3258</v>
      </c>
      <c r="W923" s="261" t="s">
        <v>3258</v>
      </c>
      <c r="X923" s="261" t="s">
        <v>3258</v>
      </c>
      <c r="Y923" s="261" t="s">
        <v>3258</v>
      </c>
      <c r="Z923" s="261" t="s">
        <v>3258</v>
      </c>
      <c r="AA923" s="261" t="s">
        <v>3258</v>
      </c>
      <c r="AB923" s="261" t="s">
        <v>3258</v>
      </c>
      <c r="AC923" s="261" t="s">
        <v>3258</v>
      </c>
      <c r="AD923" s="261"/>
      <c r="AE923" s="245"/>
      <c r="AF923" s="261" t="s">
        <v>3258</v>
      </c>
      <c r="AG923" s="261" t="s">
        <v>3258</v>
      </c>
      <c r="AH923" s="261" t="s">
        <v>3258</v>
      </c>
      <c r="AI923" s="249"/>
    </row>
    <row r="924" spans="1:35" ht="15" customHeight="1" x14ac:dyDescent="0.3">
      <c r="A924" s="260">
        <v>523828</v>
      </c>
      <c r="B924" s="261" t="s">
        <v>2227</v>
      </c>
      <c r="C924" s="261" t="s">
        <v>2228</v>
      </c>
      <c r="D924" s="261" t="s">
        <v>541</v>
      </c>
      <c r="E924" s="261" t="s">
        <v>116</v>
      </c>
      <c r="F924" s="262">
        <v>31919</v>
      </c>
      <c r="G924" s="261" t="s">
        <v>136</v>
      </c>
      <c r="H924" s="261" t="s">
        <v>677</v>
      </c>
      <c r="I924" s="257" t="s">
        <v>553</v>
      </c>
      <c r="J924" s="261" t="s">
        <v>724</v>
      </c>
      <c r="K924" s="261"/>
      <c r="M924" s="261"/>
      <c r="N924" s="249" t="s">
        <v>3258</v>
      </c>
      <c r="O924" s="259" t="s">
        <v>3258</v>
      </c>
      <c r="P924" s="256">
        <v>0</v>
      </c>
      <c r="Q924" s="261" t="s">
        <v>3258</v>
      </c>
      <c r="R924" s="261" t="s">
        <v>4352</v>
      </c>
      <c r="S924" s="261" t="s">
        <v>4353</v>
      </c>
      <c r="T924" s="261" t="s">
        <v>2286</v>
      </c>
      <c r="U924" s="261" t="s">
        <v>2259</v>
      </c>
      <c r="V924" s="261" t="s">
        <v>3258</v>
      </c>
      <c r="W924" s="261" t="s">
        <v>3258</v>
      </c>
      <c r="X924" s="261" t="s">
        <v>3258</v>
      </c>
      <c r="Y924" s="261" t="s">
        <v>3258</v>
      </c>
      <c r="Z924" s="261" t="s">
        <v>3258</v>
      </c>
      <c r="AA924" s="261" t="s">
        <v>3258</v>
      </c>
      <c r="AB924" s="261" t="s">
        <v>3258</v>
      </c>
      <c r="AC924" s="261" t="s">
        <v>3258</v>
      </c>
      <c r="AD924" s="261"/>
      <c r="AE924" s="246"/>
      <c r="AF924" s="261" t="s">
        <v>3258</v>
      </c>
      <c r="AG924" s="261" t="s">
        <v>3258</v>
      </c>
      <c r="AH924" s="261" t="s">
        <v>3258</v>
      </c>
      <c r="AI924" s="249"/>
    </row>
    <row r="925" spans="1:35" ht="15" customHeight="1" x14ac:dyDescent="0.3">
      <c r="A925" s="260">
        <v>523846</v>
      </c>
      <c r="B925" s="261" t="s">
        <v>5593</v>
      </c>
      <c r="C925" s="261" t="s">
        <v>66</v>
      </c>
      <c r="D925" s="261" t="s">
        <v>438</v>
      </c>
      <c r="E925" s="261" t="s">
        <v>116</v>
      </c>
      <c r="F925" s="262">
        <v>36188</v>
      </c>
      <c r="G925" s="261" t="s">
        <v>2539</v>
      </c>
      <c r="H925" s="261" t="s">
        <v>677</v>
      </c>
      <c r="I925" s="257" t="s">
        <v>554</v>
      </c>
      <c r="J925" s="261" t="s">
        <v>137</v>
      </c>
      <c r="K925" s="261"/>
      <c r="M925" s="261"/>
      <c r="N925" s="249" t="s">
        <v>3258</v>
      </c>
      <c r="O925" s="259" t="s">
        <v>3258</v>
      </c>
      <c r="P925" s="256">
        <v>0</v>
      </c>
      <c r="Q925" s="261" t="s">
        <v>3258</v>
      </c>
      <c r="R925" s="261" t="s">
        <v>5594</v>
      </c>
      <c r="S925" s="261" t="s">
        <v>3269</v>
      </c>
      <c r="T925" s="261" t="s">
        <v>2319</v>
      </c>
      <c r="U925" s="261" t="s">
        <v>2298</v>
      </c>
      <c r="V925" s="261" t="s">
        <v>3258</v>
      </c>
      <c r="W925" s="261" t="s">
        <v>3258</v>
      </c>
      <c r="X925" s="261" t="s">
        <v>3258</v>
      </c>
      <c r="Y925" s="261" t="s">
        <v>3258</v>
      </c>
      <c r="Z925" s="261" t="s">
        <v>3258</v>
      </c>
      <c r="AA925" s="261" t="s">
        <v>3258</v>
      </c>
      <c r="AB925" s="261" t="s">
        <v>3258</v>
      </c>
      <c r="AC925" s="261" t="s">
        <v>3258</v>
      </c>
      <c r="AD925" s="261"/>
      <c r="AE925" s="245"/>
      <c r="AF925" s="261" t="s">
        <v>3258</v>
      </c>
      <c r="AG925" s="261" t="s">
        <v>3258</v>
      </c>
      <c r="AH925" s="261" t="s">
        <v>3258</v>
      </c>
      <c r="AI925" s="249"/>
    </row>
    <row r="926" spans="1:35" ht="15" customHeight="1" x14ac:dyDescent="0.3">
      <c r="A926" s="260">
        <v>523848</v>
      </c>
      <c r="B926" s="261" t="s">
        <v>1717</v>
      </c>
      <c r="C926" s="261" t="s">
        <v>1718</v>
      </c>
      <c r="D926" s="261" t="s">
        <v>523</v>
      </c>
      <c r="E926" s="261" t="s">
        <v>116</v>
      </c>
      <c r="F926" s="262">
        <v>33391</v>
      </c>
      <c r="G926" s="261" t="s">
        <v>136</v>
      </c>
      <c r="H926" s="261" t="s">
        <v>677</v>
      </c>
      <c r="I926" s="257" t="s">
        <v>553</v>
      </c>
      <c r="J926" s="261" t="s">
        <v>137</v>
      </c>
      <c r="K926" s="261" t="s">
        <v>3258</v>
      </c>
      <c r="L926" s="257"/>
      <c r="M926" s="261"/>
      <c r="N926" s="249" t="s">
        <v>3258</v>
      </c>
      <c r="O926" s="259" t="s">
        <v>3258</v>
      </c>
      <c r="P926" s="256">
        <v>0</v>
      </c>
      <c r="Q926" s="261" t="s">
        <v>3258</v>
      </c>
      <c r="R926" s="261" t="s">
        <v>4924</v>
      </c>
      <c r="S926" s="261" t="s">
        <v>4925</v>
      </c>
      <c r="T926" s="261" t="s">
        <v>2872</v>
      </c>
      <c r="U926" s="261" t="s">
        <v>2259</v>
      </c>
      <c r="V926" s="261" t="s">
        <v>3258</v>
      </c>
      <c r="W926" s="261" t="s">
        <v>3258</v>
      </c>
      <c r="X926" s="261" t="s">
        <v>3258</v>
      </c>
      <c r="Y926" s="261" t="s">
        <v>3258</v>
      </c>
      <c r="Z926" s="261" t="s">
        <v>3258</v>
      </c>
      <c r="AA926" s="261" t="s">
        <v>3258</v>
      </c>
      <c r="AB926" s="261" t="s">
        <v>3258</v>
      </c>
      <c r="AC926" s="261" t="s">
        <v>3258</v>
      </c>
      <c r="AD926" s="261"/>
      <c r="AE926" s="245"/>
      <c r="AF926" s="261" t="s">
        <v>3258</v>
      </c>
      <c r="AG926" s="261" t="s">
        <v>3258</v>
      </c>
      <c r="AH926" s="261" t="s">
        <v>3258</v>
      </c>
      <c r="AI926" s="249"/>
    </row>
    <row r="927" spans="1:35" ht="15" customHeight="1" x14ac:dyDescent="0.3">
      <c r="A927" s="260">
        <v>523851</v>
      </c>
      <c r="B927" s="261" t="s">
        <v>1990</v>
      </c>
      <c r="C927" s="261" t="s">
        <v>232</v>
      </c>
      <c r="D927" s="261" t="s">
        <v>491</v>
      </c>
      <c r="E927" s="261" t="s">
        <v>116</v>
      </c>
      <c r="F927" s="262">
        <v>34917</v>
      </c>
      <c r="G927" s="261" t="s">
        <v>136</v>
      </c>
      <c r="H927" s="261" t="s">
        <v>677</v>
      </c>
      <c r="I927" s="257" t="s">
        <v>554</v>
      </c>
      <c r="J927" s="249" t="s">
        <v>724</v>
      </c>
      <c r="K927" s="261" t="s">
        <v>3258</v>
      </c>
      <c r="L927" s="257"/>
      <c r="M927" s="261"/>
      <c r="N927" s="249" t="s">
        <v>3258</v>
      </c>
      <c r="O927" s="259" t="s">
        <v>3258</v>
      </c>
      <c r="P927" s="256">
        <v>0</v>
      </c>
      <c r="Q927" s="261" t="s">
        <v>3258</v>
      </c>
      <c r="R927" s="261" t="s">
        <v>4466</v>
      </c>
      <c r="S927" s="261" t="s">
        <v>4467</v>
      </c>
      <c r="T927" s="261" t="s">
        <v>2581</v>
      </c>
      <c r="U927" s="261" t="s">
        <v>2259</v>
      </c>
      <c r="V927" s="261" t="s">
        <v>3258</v>
      </c>
      <c r="W927" s="261" t="s">
        <v>3258</v>
      </c>
      <c r="X927" s="261" t="s">
        <v>3258</v>
      </c>
      <c r="Y927" s="261" t="s">
        <v>3258</v>
      </c>
      <c r="Z927" s="261" t="s">
        <v>3258</v>
      </c>
      <c r="AA927" s="261" t="s">
        <v>3258</v>
      </c>
      <c r="AB927" s="261" t="s">
        <v>3258</v>
      </c>
      <c r="AC927" s="261" t="s">
        <v>3258</v>
      </c>
      <c r="AD927" s="261"/>
      <c r="AE927" s="246"/>
      <c r="AF927" s="261" t="s">
        <v>3258</v>
      </c>
      <c r="AG927" s="261" t="s">
        <v>3258</v>
      </c>
      <c r="AH927" s="261" t="s">
        <v>3258</v>
      </c>
      <c r="AI927" s="249" t="s">
        <v>2253</v>
      </c>
    </row>
    <row r="928" spans="1:35" ht="15" customHeight="1" x14ac:dyDescent="0.3">
      <c r="A928" s="260">
        <v>523853</v>
      </c>
      <c r="B928" s="261" t="s">
        <v>2229</v>
      </c>
      <c r="C928" s="261" t="s">
        <v>66</v>
      </c>
      <c r="D928" s="261" t="s">
        <v>360</v>
      </c>
      <c r="E928" s="261" t="s">
        <v>116</v>
      </c>
      <c r="F928" s="262">
        <v>33970</v>
      </c>
      <c r="G928" s="261" t="s">
        <v>408</v>
      </c>
      <c r="H928" s="261" t="s">
        <v>677</v>
      </c>
      <c r="I928" s="257" t="s">
        <v>553</v>
      </c>
      <c r="J928" s="261" t="s">
        <v>139</v>
      </c>
      <c r="K928" s="261"/>
      <c r="M928" s="261"/>
      <c r="N928" s="249" t="s">
        <v>3258</v>
      </c>
      <c r="O928" s="259" t="s">
        <v>3258</v>
      </c>
      <c r="P928" s="256">
        <v>0</v>
      </c>
      <c r="Q928" s="261" t="s">
        <v>3258</v>
      </c>
      <c r="R928" s="261" t="s">
        <v>3470</v>
      </c>
      <c r="S928" s="261" t="s">
        <v>3269</v>
      </c>
      <c r="T928" s="261" t="s">
        <v>2682</v>
      </c>
      <c r="U928" s="261" t="s">
        <v>2298</v>
      </c>
      <c r="V928" s="261" t="s">
        <v>3258</v>
      </c>
      <c r="W928" s="261" t="s">
        <v>3258</v>
      </c>
      <c r="X928" s="261" t="s">
        <v>3258</v>
      </c>
      <c r="Y928" s="261" t="s">
        <v>3258</v>
      </c>
      <c r="Z928" s="261" t="s">
        <v>3258</v>
      </c>
      <c r="AA928" s="261" t="s">
        <v>3258</v>
      </c>
      <c r="AB928" s="261" t="s">
        <v>3258</v>
      </c>
      <c r="AC928" s="261" t="s">
        <v>3258</v>
      </c>
      <c r="AD928" s="261"/>
      <c r="AE928" s="245"/>
      <c r="AF928" s="261" t="s">
        <v>3258</v>
      </c>
      <c r="AG928" s="261" t="s">
        <v>3258</v>
      </c>
      <c r="AH928" s="261" t="s">
        <v>3258</v>
      </c>
      <c r="AI928" s="249"/>
    </row>
    <row r="929" spans="1:35" ht="15" customHeight="1" x14ac:dyDescent="0.3">
      <c r="A929" s="260">
        <v>523858</v>
      </c>
      <c r="B929" s="261" t="s">
        <v>1080</v>
      </c>
      <c r="C929" s="261" t="s">
        <v>322</v>
      </c>
      <c r="D929" s="261" t="s">
        <v>454</v>
      </c>
      <c r="E929" s="261" t="s">
        <v>2275</v>
      </c>
      <c r="F929" s="262">
        <v>33647</v>
      </c>
      <c r="G929" s="261" t="s">
        <v>150</v>
      </c>
      <c r="H929" s="261" t="s">
        <v>677</v>
      </c>
      <c r="I929" s="257" t="s">
        <v>553</v>
      </c>
      <c r="J929" s="261" t="s">
        <v>2257</v>
      </c>
      <c r="K929" s="260">
        <v>2009</v>
      </c>
      <c r="L929" s="258" t="s">
        <v>150</v>
      </c>
      <c r="M929" s="261"/>
      <c r="N929" s="249" t="s">
        <v>3258</v>
      </c>
      <c r="O929" s="259" t="s">
        <v>3258</v>
      </c>
      <c r="P929" s="256">
        <v>0</v>
      </c>
      <c r="Q929" s="261" t="s">
        <v>3258</v>
      </c>
      <c r="R929" s="261" t="s">
        <v>4926</v>
      </c>
      <c r="S929" s="261" t="s">
        <v>3364</v>
      </c>
      <c r="T929" s="261" t="s">
        <v>2340</v>
      </c>
      <c r="U929" s="261" t="s">
        <v>2270</v>
      </c>
      <c r="V929" s="261" t="s">
        <v>3258</v>
      </c>
      <c r="W929" s="261" t="s">
        <v>3258</v>
      </c>
      <c r="X929" s="261" t="s">
        <v>3258</v>
      </c>
      <c r="Y929" s="261" t="s">
        <v>3258</v>
      </c>
      <c r="Z929" s="261" t="s">
        <v>3258</v>
      </c>
      <c r="AA929" s="261" t="s">
        <v>3258</v>
      </c>
      <c r="AB929" s="261" t="s">
        <v>3258</v>
      </c>
      <c r="AC929" s="261" t="s">
        <v>3258</v>
      </c>
      <c r="AD929" s="261"/>
      <c r="AE929" s="245"/>
      <c r="AF929" s="261" t="s">
        <v>3258</v>
      </c>
      <c r="AG929" s="261"/>
      <c r="AH929" s="261" t="s">
        <v>3258</v>
      </c>
      <c r="AI929" s="249"/>
    </row>
    <row r="930" spans="1:35" ht="15" customHeight="1" x14ac:dyDescent="0.3">
      <c r="A930" s="260">
        <v>523864</v>
      </c>
      <c r="B930" s="261" t="s">
        <v>1547</v>
      </c>
      <c r="C930" s="261" t="s">
        <v>1548</v>
      </c>
      <c r="D930" s="261" t="s">
        <v>1474</v>
      </c>
      <c r="E930" s="261" t="s">
        <v>116</v>
      </c>
      <c r="F930" s="262">
        <v>35702</v>
      </c>
      <c r="G930" s="261" t="s">
        <v>2665</v>
      </c>
      <c r="H930" s="261" t="s">
        <v>679</v>
      </c>
      <c r="I930" s="257" t="s">
        <v>553</v>
      </c>
      <c r="J930" s="261" t="s">
        <v>139</v>
      </c>
      <c r="K930" s="260">
        <v>2016</v>
      </c>
      <c r="L930" s="257" t="s">
        <v>138</v>
      </c>
      <c r="M930" s="249"/>
      <c r="N930" s="249" t="s">
        <v>3258</v>
      </c>
      <c r="O930" s="259" t="s">
        <v>3258</v>
      </c>
      <c r="P930" s="256">
        <v>0</v>
      </c>
      <c r="Q930" s="261" t="s">
        <v>3258</v>
      </c>
      <c r="R930" s="261" t="s">
        <v>3471</v>
      </c>
      <c r="S930" s="261" t="s">
        <v>3472</v>
      </c>
      <c r="T930" s="261" t="s">
        <v>2683</v>
      </c>
      <c r="U930" s="261" t="s">
        <v>2360</v>
      </c>
      <c r="V930" s="261" t="s">
        <v>3258</v>
      </c>
      <c r="W930" s="261" t="s">
        <v>3258</v>
      </c>
      <c r="X930" s="261" t="s">
        <v>3258</v>
      </c>
      <c r="Y930" s="261" t="s">
        <v>3258</v>
      </c>
      <c r="Z930" s="261" t="s">
        <v>3258</v>
      </c>
      <c r="AA930" s="261" t="s">
        <v>3258</v>
      </c>
      <c r="AB930" s="261" t="s">
        <v>3258</v>
      </c>
      <c r="AC930" s="261" t="s">
        <v>3258</v>
      </c>
      <c r="AD930" s="261"/>
      <c r="AE930" s="245"/>
      <c r="AF930" s="261" t="s">
        <v>3258</v>
      </c>
      <c r="AG930" s="261" t="s">
        <v>3258</v>
      </c>
      <c r="AH930" s="261" t="s">
        <v>3258</v>
      </c>
      <c r="AI930" s="249"/>
    </row>
    <row r="931" spans="1:35" ht="15" customHeight="1" x14ac:dyDescent="0.3">
      <c r="A931" s="260">
        <v>523868</v>
      </c>
      <c r="B931" s="261" t="s">
        <v>2230</v>
      </c>
      <c r="C931" s="261" t="s">
        <v>324</v>
      </c>
      <c r="D931" s="261" t="s">
        <v>462</v>
      </c>
      <c r="E931" s="261" t="s">
        <v>116</v>
      </c>
      <c r="F931" s="262">
        <v>35655</v>
      </c>
      <c r="G931" s="261" t="s">
        <v>136</v>
      </c>
      <c r="H931" s="261" t="s">
        <v>677</v>
      </c>
      <c r="I931" s="257" t="s">
        <v>553</v>
      </c>
      <c r="J931" s="261" t="s">
        <v>137</v>
      </c>
      <c r="K931" s="261"/>
      <c r="M931" s="261"/>
      <c r="N931" s="249" t="s">
        <v>3258</v>
      </c>
      <c r="O931" s="259" t="s">
        <v>3258</v>
      </c>
      <c r="P931" s="256">
        <v>0</v>
      </c>
      <c r="Q931" s="261" t="s">
        <v>3258</v>
      </c>
      <c r="R931" s="261" t="s">
        <v>4132</v>
      </c>
      <c r="S931" s="261" t="s">
        <v>3409</v>
      </c>
      <c r="T931" s="261" t="s">
        <v>2273</v>
      </c>
      <c r="U931" s="261" t="s">
        <v>2259</v>
      </c>
      <c r="V931" s="261" t="s">
        <v>3258</v>
      </c>
      <c r="W931" s="261" t="s">
        <v>3258</v>
      </c>
      <c r="X931" s="261" t="s">
        <v>3258</v>
      </c>
      <c r="Y931" s="261" t="s">
        <v>3258</v>
      </c>
      <c r="Z931" s="261" t="s">
        <v>3258</v>
      </c>
      <c r="AA931" s="261" t="s">
        <v>3258</v>
      </c>
      <c r="AB931" s="261" t="s">
        <v>3258</v>
      </c>
      <c r="AC931" s="261" t="s">
        <v>3258</v>
      </c>
      <c r="AD931" s="261"/>
      <c r="AE931" s="246"/>
      <c r="AF931" s="261" t="s">
        <v>3258</v>
      </c>
      <c r="AG931" s="261" t="s">
        <v>3258</v>
      </c>
      <c r="AH931" s="261" t="s">
        <v>3258</v>
      </c>
      <c r="AI931" s="249"/>
    </row>
    <row r="932" spans="1:35" ht="15" customHeight="1" x14ac:dyDescent="0.3">
      <c r="A932" s="260">
        <v>523869</v>
      </c>
      <c r="B932" s="261" t="s">
        <v>1991</v>
      </c>
      <c r="C932" s="261" t="s">
        <v>65</v>
      </c>
      <c r="D932" s="261" t="s">
        <v>443</v>
      </c>
      <c r="E932" s="261" t="s">
        <v>116</v>
      </c>
      <c r="F932" s="262">
        <v>35926</v>
      </c>
      <c r="G932" s="261" t="s">
        <v>136</v>
      </c>
      <c r="H932" s="261" t="s">
        <v>677</v>
      </c>
      <c r="I932" s="257" t="s">
        <v>554</v>
      </c>
      <c r="J932" s="249" t="s">
        <v>724</v>
      </c>
      <c r="K932" s="261" t="s">
        <v>3258</v>
      </c>
      <c r="L932" s="257"/>
      <c r="M932" s="261"/>
      <c r="N932" s="249" t="s">
        <v>3258</v>
      </c>
      <c r="O932" s="259" t="s">
        <v>3258</v>
      </c>
      <c r="P932" s="256">
        <v>0</v>
      </c>
      <c r="Q932" s="261" t="s">
        <v>3258</v>
      </c>
      <c r="R932" s="261" t="s">
        <v>4468</v>
      </c>
      <c r="S932" s="261" t="s">
        <v>3259</v>
      </c>
      <c r="T932" s="261" t="s">
        <v>2336</v>
      </c>
      <c r="U932" s="261" t="s">
        <v>2259</v>
      </c>
      <c r="V932" s="261" t="s">
        <v>3258</v>
      </c>
      <c r="W932" s="261" t="s">
        <v>3258</v>
      </c>
      <c r="X932" s="261" t="s">
        <v>3258</v>
      </c>
      <c r="Y932" s="261" t="s">
        <v>3258</v>
      </c>
      <c r="Z932" s="261" t="s">
        <v>3258</v>
      </c>
      <c r="AA932" s="261" t="s">
        <v>3258</v>
      </c>
      <c r="AB932" s="261" t="s">
        <v>3258</v>
      </c>
      <c r="AC932" s="261" t="s">
        <v>3258</v>
      </c>
      <c r="AD932" s="261"/>
      <c r="AE932" s="246"/>
      <c r="AF932" s="261" t="s">
        <v>3258</v>
      </c>
      <c r="AG932" s="261" t="s">
        <v>3258</v>
      </c>
      <c r="AH932" s="261" t="s">
        <v>3258</v>
      </c>
      <c r="AI932" s="249" t="s">
        <v>2253</v>
      </c>
    </row>
    <row r="933" spans="1:35" ht="15" customHeight="1" x14ac:dyDescent="0.3">
      <c r="A933" s="255">
        <v>523873</v>
      </c>
      <c r="B933" s="256" t="s">
        <v>2231</v>
      </c>
      <c r="C933" s="256" t="s">
        <v>265</v>
      </c>
      <c r="D933" s="256" t="s">
        <v>425</v>
      </c>
      <c r="E933" s="256" t="s">
        <v>116</v>
      </c>
      <c r="F933" s="256" t="s">
        <v>5130</v>
      </c>
      <c r="G933" s="256" t="s">
        <v>2533</v>
      </c>
      <c r="H933" s="256" t="s">
        <v>677</v>
      </c>
      <c r="I933" s="257" t="s">
        <v>553</v>
      </c>
      <c r="J933" s="256" t="s">
        <v>137</v>
      </c>
      <c r="K933" s="256" t="s">
        <v>5128</v>
      </c>
      <c r="M933" s="256"/>
      <c r="N933" s="249" t="s">
        <v>3258</v>
      </c>
      <c r="O933" s="259" t="s">
        <v>3258</v>
      </c>
      <c r="P933" s="256">
        <v>0</v>
      </c>
      <c r="Q933" s="256" t="s">
        <v>3258</v>
      </c>
      <c r="R933" s="256" t="s">
        <v>4133</v>
      </c>
      <c r="S933" s="256" t="s">
        <v>4134</v>
      </c>
      <c r="T933" s="256" t="s">
        <v>2684</v>
      </c>
      <c r="U933" s="256" t="s">
        <v>2386</v>
      </c>
      <c r="V933" s="256" t="s">
        <v>3258</v>
      </c>
      <c r="W933" s="256" t="s">
        <v>3258</v>
      </c>
      <c r="X933" s="256" t="s">
        <v>3258</v>
      </c>
      <c r="Y933" s="256" t="s">
        <v>3258</v>
      </c>
      <c r="Z933" s="256" t="s">
        <v>3258</v>
      </c>
      <c r="AA933" s="256" t="s">
        <v>3258</v>
      </c>
      <c r="AB933" s="256" t="s">
        <v>3258</v>
      </c>
      <c r="AC933" s="256" t="s">
        <v>3258</v>
      </c>
      <c r="AD933" s="256"/>
      <c r="AE933" s="245"/>
      <c r="AF933" s="256" t="s">
        <v>3258</v>
      </c>
      <c r="AG933" s="256" t="s">
        <v>3258</v>
      </c>
      <c r="AH933" s="256" t="s">
        <v>2253</v>
      </c>
      <c r="AI933" s="249"/>
    </row>
    <row r="934" spans="1:35" ht="15" customHeight="1" x14ac:dyDescent="0.3">
      <c r="A934" s="260">
        <v>523875</v>
      </c>
      <c r="B934" s="261" t="s">
        <v>1320</v>
      </c>
      <c r="C934" s="261" t="s">
        <v>1321</v>
      </c>
      <c r="D934" s="261" t="s">
        <v>1322</v>
      </c>
      <c r="E934" s="261" t="s">
        <v>116</v>
      </c>
      <c r="F934" s="262">
        <v>31797</v>
      </c>
      <c r="G934" s="261" t="s">
        <v>136</v>
      </c>
      <c r="H934" s="261" t="s">
        <v>677</v>
      </c>
      <c r="I934" s="257" t="s">
        <v>553</v>
      </c>
      <c r="J934" s="261" t="s">
        <v>139</v>
      </c>
      <c r="K934" s="261" t="s">
        <v>3258</v>
      </c>
      <c r="L934" s="257"/>
      <c r="M934" s="261"/>
      <c r="N934" s="249" t="s">
        <v>3258</v>
      </c>
      <c r="O934" s="259" t="s">
        <v>3258</v>
      </c>
      <c r="P934" s="256">
        <v>0</v>
      </c>
      <c r="Q934" s="261" t="s">
        <v>3258</v>
      </c>
      <c r="R934" s="261" t="s">
        <v>3933</v>
      </c>
      <c r="S934" s="261" t="s">
        <v>3934</v>
      </c>
      <c r="T934" s="261" t="s">
        <v>3028</v>
      </c>
      <c r="U934" s="261" t="s">
        <v>2266</v>
      </c>
      <c r="V934" s="261" t="s">
        <v>3258</v>
      </c>
      <c r="W934" s="261" t="s">
        <v>3258</v>
      </c>
      <c r="X934" s="261" t="s">
        <v>3258</v>
      </c>
      <c r="Y934" s="261" t="s">
        <v>3258</v>
      </c>
      <c r="Z934" s="261" t="s">
        <v>3258</v>
      </c>
      <c r="AA934" s="261" t="s">
        <v>3258</v>
      </c>
      <c r="AB934" s="261" t="s">
        <v>3258</v>
      </c>
      <c r="AC934" s="261" t="s">
        <v>3258</v>
      </c>
      <c r="AD934" s="261"/>
      <c r="AE934" s="245"/>
      <c r="AF934" s="261" t="s">
        <v>3258</v>
      </c>
      <c r="AG934" s="261" t="s">
        <v>3258</v>
      </c>
      <c r="AH934" s="261" t="s">
        <v>3258</v>
      </c>
      <c r="AI934" s="249"/>
    </row>
    <row r="935" spans="1:35" ht="15" customHeight="1" x14ac:dyDescent="0.3">
      <c r="A935" s="260">
        <v>523876</v>
      </c>
      <c r="B935" s="261" t="s">
        <v>1992</v>
      </c>
      <c r="C935" s="261" t="s">
        <v>379</v>
      </c>
      <c r="D935" s="261" t="s">
        <v>474</v>
      </c>
      <c r="E935" s="261" t="s">
        <v>116</v>
      </c>
      <c r="F935" s="261" t="s">
        <v>3258</v>
      </c>
      <c r="G935" s="262"/>
      <c r="H935" s="261" t="s">
        <v>677</v>
      </c>
      <c r="I935" s="257" t="s">
        <v>553</v>
      </c>
      <c r="J935" s="261"/>
      <c r="K935" s="261"/>
      <c r="L935" s="267"/>
      <c r="M935" s="261"/>
      <c r="N935" s="249" t="s">
        <v>3258</v>
      </c>
      <c r="O935" s="259" t="s">
        <v>3258</v>
      </c>
      <c r="P935" s="256">
        <v>0</v>
      </c>
      <c r="Q935" s="249"/>
      <c r="R935" s="249"/>
      <c r="S935" s="249"/>
      <c r="T935" s="249"/>
      <c r="U935" s="249"/>
      <c r="V935" s="249"/>
      <c r="W935" s="249"/>
      <c r="X935" s="249"/>
      <c r="Y935" s="249"/>
      <c r="Z935" s="249"/>
      <c r="AA935" s="249"/>
      <c r="AB935" s="249"/>
      <c r="AC935" s="249"/>
      <c r="AD935" s="249"/>
      <c r="AE935" s="245"/>
      <c r="AF935" s="249"/>
      <c r="AG935" s="249"/>
      <c r="AH935" s="249"/>
      <c r="AI935" s="249"/>
    </row>
    <row r="936" spans="1:35" ht="15" customHeight="1" x14ac:dyDescent="0.3">
      <c r="A936" s="260">
        <v>523879</v>
      </c>
      <c r="B936" s="261" t="s">
        <v>1081</v>
      </c>
      <c r="C936" s="261" t="s">
        <v>323</v>
      </c>
      <c r="D936" s="261" t="s">
        <v>497</v>
      </c>
      <c r="E936" s="261" t="s">
        <v>116</v>
      </c>
      <c r="F936" s="262">
        <v>33975</v>
      </c>
      <c r="G936" s="261" t="s">
        <v>2304</v>
      </c>
      <c r="H936" s="261" t="s">
        <v>677</v>
      </c>
      <c r="I936" s="257" t="s">
        <v>553</v>
      </c>
      <c r="J936" s="261" t="s">
        <v>139</v>
      </c>
      <c r="K936" s="260">
        <v>2012</v>
      </c>
      <c r="M936" s="261"/>
      <c r="N936" s="249" t="s">
        <v>3258</v>
      </c>
      <c r="O936" s="259" t="s">
        <v>3258</v>
      </c>
      <c r="P936" s="256">
        <v>0</v>
      </c>
      <c r="Q936" s="261" t="s">
        <v>3258</v>
      </c>
      <c r="R936" s="261" t="s">
        <v>4927</v>
      </c>
      <c r="S936" s="261" t="s">
        <v>3289</v>
      </c>
      <c r="T936" s="261" t="s">
        <v>4928</v>
      </c>
      <c r="U936" s="261" t="s">
        <v>4929</v>
      </c>
      <c r="V936" s="261" t="s">
        <v>3258</v>
      </c>
      <c r="W936" s="261" t="s">
        <v>3258</v>
      </c>
      <c r="X936" s="261" t="s">
        <v>3258</v>
      </c>
      <c r="Y936" s="261" t="s">
        <v>3258</v>
      </c>
      <c r="Z936" s="261" t="s">
        <v>3258</v>
      </c>
      <c r="AA936" s="261" t="s">
        <v>3258</v>
      </c>
      <c r="AB936" s="261" t="s">
        <v>3258</v>
      </c>
      <c r="AC936" s="261" t="s">
        <v>3258</v>
      </c>
      <c r="AD936" s="261"/>
      <c r="AE936" s="245"/>
      <c r="AF936" s="261" t="s">
        <v>3258</v>
      </c>
      <c r="AG936" s="261" t="s">
        <v>3258</v>
      </c>
      <c r="AH936" s="261" t="s">
        <v>3258</v>
      </c>
      <c r="AI936" s="249"/>
    </row>
    <row r="937" spans="1:35" ht="15" customHeight="1" x14ac:dyDescent="0.3">
      <c r="A937" s="260">
        <v>523882</v>
      </c>
      <c r="B937" s="261" t="s">
        <v>1993</v>
      </c>
      <c r="C937" s="261" t="s">
        <v>392</v>
      </c>
      <c r="D937" s="261" t="s">
        <v>442</v>
      </c>
      <c r="E937" s="261" t="s">
        <v>116</v>
      </c>
      <c r="F937" s="262">
        <v>34316</v>
      </c>
      <c r="G937" s="261" t="s">
        <v>2423</v>
      </c>
      <c r="H937" s="261" t="s">
        <v>677</v>
      </c>
      <c r="I937" s="257" t="s">
        <v>553</v>
      </c>
      <c r="J937" s="261" t="s">
        <v>137</v>
      </c>
      <c r="K937" s="261"/>
      <c r="M937" s="261"/>
      <c r="N937" s="249" t="s">
        <v>3258</v>
      </c>
      <c r="O937" s="259" t="s">
        <v>3258</v>
      </c>
      <c r="P937" s="256">
        <v>0</v>
      </c>
      <c r="Q937" s="261" t="s">
        <v>3258</v>
      </c>
      <c r="R937" s="261" t="s">
        <v>4930</v>
      </c>
      <c r="S937" s="261" t="s">
        <v>3708</v>
      </c>
      <c r="T937" s="261" t="s">
        <v>2650</v>
      </c>
      <c r="U937" s="261" t="s">
        <v>2298</v>
      </c>
      <c r="V937" s="261" t="s">
        <v>3258</v>
      </c>
      <c r="W937" s="261" t="s">
        <v>3258</v>
      </c>
      <c r="X937" s="261" t="s">
        <v>3258</v>
      </c>
      <c r="Y937" s="261" t="s">
        <v>3258</v>
      </c>
      <c r="Z937" s="261" t="s">
        <v>3258</v>
      </c>
      <c r="AA937" s="261" t="s">
        <v>3258</v>
      </c>
      <c r="AB937" s="261" t="s">
        <v>3258</v>
      </c>
      <c r="AC937" s="261" t="s">
        <v>3258</v>
      </c>
      <c r="AD937" s="261"/>
      <c r="AE937" s="245"/>
      <c r="AF937" s="261" t="s">
        <v>3258</v>
      </c>
      <c r="AG937" s="261" t="s">
        <v>3258</v>
      </c>
      <c r="AH937" s="261" t="s">
        <v>3258</v>
      </c>
      <c r="AI937" s="249"/>
    </row>
    <row r="938" spans="1:35" ht="15" customHeight="1" x14ac:dyDescent="0.3">
      <c r="A938" s="260">
        <v>523883</v>
      </c>
      <c r="B938" s="261" t="s">
        <v>2232</v>
      </c>
      <c r="C938" s="261" t="s">
        <v>1670</v>
      </c>
      <c r="D938" s="261" t="s">
        <v>439</v>
      </c>
      <c r="E938" s="261" t="s">
        <v>116</v>
      </c>
      <c r="F938" s="262">
        <v>31507</v>
      </c>
      <c r="G938" s="261" t="s">
        <v>136</v>
      </c>
      <c r="H938" s="261" t="s">
        <v>677</v>
      </c>
      <c r="I938" s="257" t="s">
        <v>553</v>
      </c>
      <c r="J938" s="261" t="s">
        <v>137</v>
      </c>
      <c r="K938" s="261" t="s">
        <v>3258</v>
      </c>
      <c r="L938" s="257"/>
      <c r="M938" s="261"/>
      <c r="N938" s="249" t="s">
        <v>3258</v>
      </c>
      <c r="O938" s="259" t="s">
        <v>3258</v>
      </c>
      <c r="P938" s="256">
        <v>0</v>
      </c>
      <c r="Q938" s="261" t="s">
        <v>3258</v>
      </c>
      <c r="R938" s="261" t="s">
        <v>4135</v>
      </c>
      <c r="S938" s="261" t="s">
        <v>4136</v>
      </c>
      <c r="T938" s="261" t="s">
        <v>2685</v>
      </c>
      <c r="U938" s="261" t="s">
        <v>2266</v>
      </c>
      <c r="V938" s="261" t="s">
        <v>3258</v>
      </c>
      <c r="W938" s="261" t="s">
        <v>3258</v>
      </c>
      <c r="X938" s="261" t="s">
        <v>3258</v>
      </c>
      <c r="Y938" s="261" t="s">
        <v>3258</v>
      </c>
      <c r="Z938" s="261" t="s">
        <v>3258</v>
      </c>
      <c r="AA938" s="261" t="s">
        <v>3258</v>
      </c>
      <c r="AB938" s="261" t="s">
        <v>3258</v>
      </c>
      <c r="AC938" s="261" t="s">
        <v>3258</v>
      </c>
      <c r="AD938" s="261"/>
      <c r="AE938" s="245"/>
      <c r="AF938" s="261" t="s">
        <v>3258</v>
      </c>
      <c r="AG938" s="261" t="s">
        <v>3258</v>
      </c>
      <c r="AH938" s="261" t="s">
        <v>3258</v>
      </c>
      <c r="AI938" s="249"/>
    </row>
    <row r="939" spans="1:35" ht="15" customHeight="1" x14ac:dyDescent="0.3">
      <c r="A939" s="260">
        <v>523888</v>
      </c>
      <c r="B939" s="261" t="s">
        <v>1994</v>
      </c>
      <c r="C939" s="261" t="s">
        <v>370</v>
      </c>
      <c r="D939" s="261" t="s">
        <v>438</v>
      </c>
      <c r="E939" s="261" t="s">
        <v>116</v>
      </c>
      <c r="F939" s="262">
        <v>31625</v>
      </c>
      <c r="G939" s="261" t="s">
        <v>136</v>
      </c>
      <c r="H939" s="261" t="s">
        <v>677</v>
      </c>
      <c r="I939" s="257" t="s">
        <v>553</v>
      </c>
      <c r="J939" s="261" t="s">
        <v>139</v>
      </c>
      <c r="K939" s="261"/>
      <c r="M939" s="261"/>
      <c r="N939" s="249" t="s">
        <v>3258</v>
      </c>
      <c r="O939" s="259" t="s">
        <v>3258</v>
      </c>
      <c r="P939" s="256">
        <v>0</v>
      </c>
      <c r="Q939" s="261" t="s">
        <v>3258</v>
      </c>
      <c r="R939" s="261" t="s">
        <v>3935</v>
      </c>
      <c r="S939" s="261" t="s">
        <v>3936</v>
      </c>
      <c r="T939" s="261" t="s">
        <v>2519</v>
      </c>
      <c r="U939" s="261" t="s">
        <v>2259</v>
      </c>
      <c r="V939" s="261" t="s">
        <v>3258</v>
      </c>
      <c r="W939" s="261" t="s">
        <v>3258</v>
      </c>
      <c r="X939" s="261" t="s">
        <v>3258</v>
      </c>
      <c r="Y939" s="261" t="s">
        <v>3258</v>
      </c>
      <c r="Z939" s="261" t="s">
        <v>3258</v>
      </c>
      <c r="AA939" s="261" t="s">
        <v>3258</v>
      </c>
      <c r="AB939" s="261" t="s">
        <v>3258</v>
      </c>
      <c r="AC939" s="261" t="s">
        <v>3258</v>
      </c>
      <c r="AD939" s="261"/>
      <c r="AE939" s="245"/>
      <c r="AF939" s="261" t="s">
        <v>3258</v>
      </c>
      <c r="AG939" s="261" t="s">
        <v>3258</v>
      </c>
      <c r="AH939" s="261" t="s">
        <v>3258</v>
      </c>
      <c r="AI939" s="249"/>
    </row>
    <row r="940" spans="1:35" ht="15" customHeight="1" x14ac:dyDescent="0.3">
      <c r="A940" s="260">
        <v>523890</v>
      </c>
      <c r="B940" s="261" t="s">
        <v>1995</v>
      </c>
      <c r="C940" s="261" t="s">
        <v>1444</v>
      </c>
      <c r="D940" s="261" t="s">
        <v>481</v>
      </c>
      <c r="E940" s="261" t="s">
        <v>116</v>
      </c>
      <c r="F940" s="262">
        <v>34065</v>
      </c>
      <c r="G940" s="261" t="s">
        <v>136</v>
      </c>
      <c r="H940" s="261" t="s">
        <v>677</v>
      </c>
      <c r="I940" s="257" t="s">
        <v>553</v>
      </c>
      <c r="J940" s="261" t="s">
        <v>724</v>
      </c>
      <c r="K940" s="261"/>
      <c r="L940" s="258" t="s">
        <v>151</v>
      </c>
      <c r="M940" s="261"/>
      <c r="N940" s="249" t="s">
        <v>3258</v>
      </c>
      <c r="O940" s="259" t="s">
        <v>3258</v>
      </c>
      <c r="P940" s="256">
        <v>0</v>
      </c>
      <c r="Q940" s="261" t="s">
        <v>3258</v>
      </c>
      <c r="R940" s="261" t="s">
        <v>4469</v>
      </c>
      <c r="S940" s="261" t="s">
        <v>4470</v>
      </c>
      <c r="T940" s="261" t="s">
        <v>2633</v>
      </c>
      <c r="U940" s="261" t="s">
        <v>2306</v>
      </c>
      <c r="V940" s="261" t="s">
        <v>3258</v>
      </c>
      <c r="W940" s="261" t="s">
        <v>3258</v>
      </c>
      <c r="X940" s="261" t="s">
        <v>3258</v>
      </c>
      <c r="Y940" s="261" t="s">
        <v>3258</v>
      </c>
      <c r="Z940" s="261" t="s">
        <v>3258</v>
      </c>
      <c r="AA940" s="261" t="s">
        <v>3258</v>
      </c>
      <c r="AB940" s="261" t="s">
        <v>3258</v>
      </c>
      <c r="AC940" s="261" t="s">
        <v>3258</v>
      </c>
      <c r="AD940" s="261"/>
      <c r="AE940" s="245"/>
      <c r="AF940" s="261" t="s">
        <v>3258</v>
      </c>
      <c r="AG940" s="261" t="s">
        <v>3258</v>
      </c>
      <c r="AH940" s="261" t="s">
        <v>3258</v>
      </c>
      <c r="AI940" s="249" t="s">
        <v>2253</v>
      </c>
    </row>
    <row r="941" spans="1:35" ht="15" customHeight="1" x14ac:dyDescent="0.3">
      <c r="A941" s="255">
        <v>523895</v>
      </c>
      <c r="B941" s="256" t="s">
        <v>1082</v>
      </c>
      <c r="C941" s="256" t="s">
        <v>71</v>
      </c>
      <c r="D941" s="256" t="s">
        <v>528</v>
      </c>
      <c r="E941" s="256" t="s">
        <v>3258</v>
      </c>
      <c r="F941" s="256" t="s">
        <v>3258</v>
      </c>
      <c r="G941" s="256" t="s">
        <v>3258</v>
      </c>
      <c r="H941" s="256"/>
      <c r="I941" s="257" t="s">
        <v>553</v>
      </c>
      <c r="J941" s="249"/>
      <c r="K941" s="256" t="s">
        <v>3258</v>
      </c>
      <c r="L941" s="258" t="s">
        <v>3258</v>
      </c>
      <c r="M941" s="256" t="s">
        <v>3258</v>
      </c>
      <c r="N941" s="249" t="s">
        <v>3258</v>
      </c>
      <c r="O941" s="259" t="s">
        <v>3258</v>
      </c>
      <c r="P941" s="256">
        <v>0</v>
      </c>
      <c r="Q941" s="256" t="s">
        <v>3258</v>
      </c>
      <c r="R941" s="256" t="s">
        <v>3258</v>
      </c>
      <c r="S941" s="256" t="s">
        <v>3258</v>
      </c>
      <c r="T941" s="256" t="s">
        <v>3258</v>
      </c>
      <c r="U941" s="256" t="s">
        <v>3258</v>
      </c>
      <c r="V941" s="256" t="s">
        <v>3258</v>
      </c>
      <c r="W941" s="256" t="s">
        <v>3258</v>
      </c>
      <c r="X941" s="256" t="s">
        <v>3258</v>
      </c>
      <c r="Y941" s="256" t="s">
        <v>3258</v>
      </c>
      <c r="Z941" s="256" t="s">
        <v>3258</v>
      </c>
      <c r="AA941" s="256" t="s">
        <v>2253</v>
      </c>
      <c r="AB941" s="256" t="s">
        <v>2253</v>
      </c>
      <c r="AC941" s="256" t="s">
        <v>3258</v>
      </c>
      <c r="AD941" s="256"/>
      <c r="AE941" s="246"/>
      <c r="AF941" s="256"/>
      <c r="AG941" s="256" t="s">
        <v>2253</v>
      </c>
      <c r="AH941" s="256" t="s">
        <v>2253</v>
      </c>
      <c r="AI941" s="249" t="s">
        <v>2253</v>
      </c>
    </row>
    <row r="942" spans="1:35" ht="15" customHeight="1" x14ac:dyDescent="0.3">
      <c r="A942" s="260">
        <v>523900</v>
      </c>
      <c r="B942" s="261" t="s">
        <v>5595</v>
      </c>
      <c r="C942" s="261" t="s">
        <v>269</v>
      </c>
      <c r="D942" s="261" t="s">
        <v>359</v>
      </c>
      <c r="E942" s="261" t="s">
        <v>116</v>
      </c>
      <c r="F942" s="262">
        <v>34354</v>
      </c>
      <c r="G942" s="261" t="s">
        <v>2586</v>
      </c>
      <c r="H942" s="261" t="s">
        <v>677</v>
      </c>
      <c r="I942" s="257" t="s">
        <v>554</v>
      </c>
      <c r="J942" s="249" t="s">
        <v>724</v>
      </c>
      <c r="K942" s="261" t="s">
        <v>3258</v>
      </c>
      <c r="L942" s="257"/>
      <c r="M942" s="261"/>
      <c r="N942" s="249" t="s">
        <v>3258</v>
      </c>
      <c r="O942" s="259" t="s">
        <v>3258</v>
      </c>
      <c r="P942" s="256">
        <v>0</v>
      </c>
      <c r="Q942" s="261" t="s">
        <v>3258</v>
      </c>
      <c r="R942" s="261" t="s">
        <v>5596</v>
      </c>
      <c r="S942" s="261" t="s">
        <v>4471</v>
      </c>
      <c r="T942" s="261" t="s">
        <v>2368</v>
      </c>
      <c r="U942" s="261" t="s">
        <v>2360</v>
      </c>
      <c r="V942" s="261" t="s">
        <v>3258</v>
      </c>
      <c r="W942" s="261" t="s">
        <v>3258</v>
      </c>
      <c r="X942" s="261" t="s">
        <v>3258</v>
      </c>
      <c r="Y942" s="261" t="s">
        <v>3258</v>
      </c>
      <c r="Z942" s="261" t="s">
        <v>3258</v>
      </c>
      <c r="AA942" s="261" t="s">
        <v>3258</v>
      </c>
      <c r="AB942" s="261" t="s">
        <v>3258</v>
      </c>
      <c r="AC942" s="261" t="s">
        <v>3258</v>
      </c>
      <c r="AD942" s="261"/>
      <c r="AE942" s="245"/>
      <c r="AF942" s="261" t="s">
        <v>3258</v>
      </c>
      <c r="AG942" s="261" t="s">
        <v>3258</v>
      </c>
      <c r="AH942" s="261" t="s">
        <v>3258</v>
      </c>
      <c r="AI942" s="249"/>
    </row>
    <row r="943" spans="1:35" ht="15" customHeight="1" x14ac:dyDescent="0.3">
      <c r="A943" s="260">
        <v>523904</v>
      </c>
      <c r="B943" s="261" t="s">
        <v>1996</v>
      </c>
      <c r="C943" s="261" t="s">
        <v>89</v>
      </c>
      <c r="D943" s="261" t="s">
        <v>414</v>
      </c>
      <c r="E943" s="261" t="s">
        <v>116</v>
      </c>
      <c r="F943" s="262">
        <v>31553</v>
      </c>
      <c r="G943" s="261" t="s">
        <v>2441</v>
      </c>
      <c r="H943" s="261" t="s">
        <v>677</v>
      </c>
      <c r="I943" s="257" t="s">
        <v>553</v>
      </c>
      <c r="J943" s="261" t="s">
        <v>724</v>
      </c>
      <c r="K943" s="260">
        <v>2004</v>
      </c>
      <c r="M943" s="261"/>
      <c r="N943" s="249" t="s">
        <v>3258</v>
      </c>
      <c r="O943" s="259" t="s">
        <v>3258</v>
      </c>
      <c r="P943" s="256">
        <v>0</v>
      </c>
      <c r="Q943" s="261" t="s">
        <v>3258</v>
      </c>
      <c r="R943" s="261" t="s">
        <v>4472</v>
      </c>
      <c r="S943" s="261" t="s">
        <v>4473</v>
      </c>
      <c r="T943" s="261" t="s">
        <v>2271</v>
      </c>
      <c r="U943" s="261" t="s">
        <v>2714</v>
      </c>
      <c r="V943" s="261" t="s">
        <v>3258</v>
      </c>
      <c r="W943" s="261" t="s">
        <v>3258</v>
      </c>
      <c r="X943" s="261" t="s">
        <v>3258</v>
      </c>
      <c r="Y943" s="261" t="s">
        <v>3258</v>
      </c>
      <c r="Z943" s="261" t="s">
        <v>3258</v>
      </c>
      <c r="AA943" s="261" t="s">
        <v>3258</v>
      </c>
      <c r="AB943" s="261" t="s">
        <v>3258</v>
      </c>
      <c r="AC943" s="261" t="s">
        <v>3258</v>
      </c>
      <c r="AD943" s="261"/>
      <c r="AE943" s="245"/>
      <c r="AF943" s="261"/>
      <c r="AG943" s="261" t="s">
        <v>3258</v>
      </c>
      <c r="AH943" s="261" t="s">
        <v>3258</v>
      </c>
      <c r="AI943" s="249"/>
    </row>
    <row r="944" spans="1:35" ht="15" customHeight="1" x14ac:dyDescent="0.3">
      <c r="A944" s="260">
        <v>523905</v>
      </c>
      <c r="B944" s="261" t="s">
        <v>382</v>
      </c>
      <c r="C944" s="261" t="s">
        <v>74</v>
      </c>
      <c r="D944" s="261" t="s">
        <v>435</v>
      </c>
      <c r="E944" s="261" t="s">
        <v>116</v>
      </c>
      <c r="F944" s="262">
        <v>34392</v>
      </c>
      <c r="G944" s="261" t="s">
        <v>136</v>
      </c>
      <c r="H944" s="261" t="s">
        <v>677</v>
      </c>
      <c r="I944" s="257" t="s">
        <v>553</v>
      </c>
      <c r="J944" s="261" t="s">
        <v>137</v>
      </c>
      <c r="K944" s="261"/>
      <c r="M944" s="261"/>
      <c r="N944" s="249" t="s">
        <v>3258</v>
      </c>
      <c r="O944" s="259" t="s">
        <v>3258</v>
      </c>
      <c r="P944" s="256">
        <v>0</v>
      </c>
      <c r="Q944" s="249"/>
      <c r="R944" s="249"/>
      <c r="S944" s="249"/>
      <c r="T944" s="249"/>
      <c r="U944" s="249"/>
      <c r="V944" s="249"/>
      <c r="W944" s="249"/>
      <c r="X944" s="249"/>
      <c r="Y944" s="249"/>
      <c r="Z944" s="249"/>
      <c r="AA944" s="249"/>
      <c r="AB944" s="249"/>
      <c r="AC944" s="249"/>
      <c r="AD944" s="249"/>
      <c r="AE944" s="245"/>
      <c r="AF944" s="249"/>
      <c r="AG944" s="249"/>
      <c r="AH944" s="249"/>
      <c r="AI944" s="249"/>
    </row>
    <row r="945" spans="1:35" ht="15" customHeight="1" x14ac:dyDescent="0.3">
      <c r="A945" s="260">
        <v>523913</v>
      </c>
      <c r="B945" s="261" t="s">
        <v>1997</v>
      </c>
      <c r="C945" s="261" t="s">
        <v>1622</v>
      </c>
      <c r="D945" s="261" t="s">
        <v>444</v>
      </c>
      <c r="E945" s="261" t="s">
        <v>116</v>
      </c>
      <c r="F945" s="262">
        <v>33613</v>
      </c>
      <c r="G945" s="261" t="s">
        <v>136</v>
      </c>
      <c r="H945" s="261" t="s">
        <v>677</v>
      </c>
      <c r="I945" s="257" t="s">
        <v>553</v>
      </c>
      <c r="J945" s="261" t="s">
        <v>137</v>
      </c>
      <c r="K945" s="261" t="s">
        <v>3258</v>
      </c>
      <c r="L945" s="257"/>
      <c r="M945" s="261"/>
      <c r="N945" s="249" t="s">
        <v>3258</v>
      </c>
      <c r="O945" s="259" t="s">
        <v>3258</v>
      </c>
      <c r="P945" s="256">
        <v>0</v>
      </c>
      <c r="Q945" s="261" t="s">
        <v>3258</v>
      </c>
      <c r="R945" s="261" t="s">
        <v>4931</v>
      </c>
      <c r="S945" s="261" t="s">
        <v>4049</v>
      </c>
      <c r="T945" s="261" t="s">
        <v>2286</v>
      </c>
      <c r="U945" s="261" t="s">
        <v>2259</v>
      </c>
      <c r="V945" s="261" t="s">
        <v>3258</v>
      </c>
      <c r="W945" s="261" t="s">
        <v>3258</v>
      </c>
      <c r="X945" s="261" t="s">
        <v>3258</v>
      </c>
      <c r="Y945" s="261" t="s">
        <v>3258</v>
      </c>
      <c r="Z945" s="261" t="s">
        <v>3258</v>
      </c>
      <c r="AA945" s="261" t="s">
        <v>3258</v>
      </c>
      <c r="AB945" s="261" t="s">
        <v>3258</v>
      </c>
      <c r="AC945" s="261" t="s">
        <v>3258</v>
      </c>
      <c r="AD945" s="261"/>
      <c r="AE945" s="245"/>
      <c r="AF945" s="261" t="s">
        <v>3258</v>
      </c>
      <c r="AG945" s="261" t="s">
        <v>3258</v>
      </c>
      <c r="AH945" s="261" t="s">
        <v>3258</v>
      </c>
      <c r="AI945" s="249"/>
    </row>
    <row r="946" spans="1:35" ht="15" customHeight="1" x14ac:dyDescent="0.3">
      <c r="A946" s="260">
        <v>523925</v>
      </c>
      <c r="B946" s="261" t="s">
        <v>1719</v>
      </c>
      <c r="C946" s="261" t="s">
        <v>1720</v>
      </c>
      <c r="D946" s="261" t="s">
        <v>416</v>
      </c>
      <c r="E946" s="261" t="s">
        <v>116</v>
      </c>
      <c r="F946" s="262">
        <v>34327</v>
      </c>
      <c r="G946" s="261" t="s">
        <v>150</v>
      </c>
      <c r="H946" s="261" t="s">
        <v>677</v>
      </c>
      <c r="I946" s="257" t="s">
        <v>553</v>
      </c>
      <c r="J946" s="261" t="s">
        <v>137</v>
      </c>
      <c r="K946" s="261"/>
      <c r="L946" s="258" t="s">
        <v>150</v>
      </c>
      <c r="M946" s="261"/>
      <c r="N946" s="249" t="s">
        <v>3258</v>
      </c>
      <c r="O946" s="259" t="s">
        <v>3258</v>
      </c>
      <c r="P946" s="256">
        <v>0</v>
      </c>
      <c r="Q946" s="261" t="s">
        <v>3258</v>
      </c>
      <c r="R946" s="261" t="s">
        <v>4932</v>
      </c>
      <c r="S946" s="261" t="s">
        <v>4933</v>
      </c>
      <c r="T946" s="261" t="s">
        <v>2341</v>
      </c>
      <c r="U946" s="261" t="s">
        <v>2270</v>
      </c>
      <c r="V946" s="261" t="s">
        <v>3258</v>
      </c>
      <c r="W946" s="261" t="s">
        <v>3258</v>
      </c>
      <c r="X946" s="261" t="s">
        <v>3258</v>
      </c>
      <c r="Y946" s="261" t="s">
        <v>3258</v>
      </c>
      <c r="Z946" s="261" t="s">
        <v>3258</v>
      </c>
      <c r="AA946" s="261" t="s">
        <v>3258</v>
      </c>
      <c r="AB946" s="261" t="s">
        <v>3258</v>
      </c>
      <c r="AC946" s="261" t="s">
        <v>3258</v>
      </c>
      <c r="AD946" s="261"/>
      <c r="AE946" s="245"/>
      <c r="AF946" s="261" t="s">
        <v>3258</v>
      </c>
      <c r="AG946" s="261" t="s">
        <v>3258</v>
      </c>
      <c r="AH946" s="261" t="s">
        <v>3258</v>
      </c>
      <c r="AI946" s="249"/>
    </row>
    <row r="947" spans="1:35" ht="15" customHeight="1" x14ac:dyDescent="0.3">
      <c r="A947" s="260">
        <v>523938</v>
      </c>
      <c r="B947" s="261" t="s">
        <v>1998</v>
      </c>
      <c r="C947" s="261" t="s">
        <v>321</v>
      </c>
      <c r="D947" s="261" t="s">
        <v>355</v>
      </c>
      <c r="E947" s="261" t="s">
        <v>116</v>
      </c>
      <c r="F947" s="262">
        <v>35145</v>
      </c>
      <c r="G947" s="261" t="s">
        <v>3131</v>
      </c>
      <c r="H947" s="261" t="s">
        <v>677</v>
      </c>
      <c r="I947" s="257" t="s">
        <v>553</v>
      </c>
      <c r="J947" s="261" t="s">
        <v>139</v>
      </c>
      <c r="K947" s="261"/>
      <c r="M947" s="261"/>
      <c r="N947" s="249" t="s">
        <v>3258</v>
      </c>
      <c r="O947" s="259" t="s">
        <v>3258</v>
      </c>
      <c r="P947" s="256">
        <v>0</v>
      </c>
      <c r="Q947" s="261" t="s">
        <v>3258</v>
      </c>
      <c r="R947" s="261" t="s">
        <v>3937</v>
      </c>
      <c r="S947" s="261" t="s">
        <v>3938</v>
      </c>
      <c r="T947" s="261" t="s">
        <v>3035</v>
      </c>
      <c r="U947" s="261" t="s">
        <v>2259</v>
      </c>
      <c r="V947" s="261" t="s">
        <v>3258</v>
      </c>
      <c r="W947" s="261" t="s">
        <v>3258</v>
      </c>
      <c r="X947" s="261" t="s">
        <v>3258</v>
      </c>
      <c r="Y947" s="261" t="s">
        <v>3258</v>
      </c>
      <c r="Z947" s="261" t="s">
        <v>3258</v>
      </c>
      <c r="AA947" s="261" t="s">
        <v>3258</v>
      </c>
      <c r="AB947" s="261" t="s">
        <v>3258</v>
      </c>
      <c r="AC947" s="261" t="s">
        <v>3258</v>
      </c>
      <c r="AD947" s="261"/>
      <c r="AE947" s="246"/>
      <c r="AF947" s="261" t="s">
        <v>3258</v>
      </c>
      <c r="AG947" s="261" t="s">
        <v>3258</v>
      </c>
      <c r="AH947" s="261" t="s">
        <v>3258</v>
      </c>
      <c r="AI947" s="249"/>
    </row>
    <row r="948" spans="1:35" ht="15" customHeight="1" x14ac:dyDescent="0.3">
      <c r="A948" s="260">
        <v>523945</v>
      </c>
      <c r="B948" s="261" t="s">
        <v>2233</v>
      </c>
      <c r="C948" s="261" t="s">
        <v>278</v>
      </c>
      <c r="D948" s="261" t="s">
        <v>418</v>
      </c>
      <c r="E948" s="261" t="s">
        <v>116</v>
      </c>
      <c r="F948" s="262">
        <v>31952</v>
      </c>
      <c r="G948" s="261" t="s">
        <v>2498</v>
      </c>
      <c r="H948" s="261" t="s">
        <v>677</v>
      </c>
      <c r="I948" s="257" t="s">
        <v>553</v>
      </c>
      <c r="J948" s="261" t="s">
        <v>139</v>
      </c>
      <c r="K948" s="261"/>
      <c r="M948" s="261"/>
      <c r="N948" s="249" t="s">
        <v>3258</v>
      </c>
      <c r="O948" s="259" t="s">
        <v>3258</v>
      </c>
      <c r="P948" s="256">
        <v>0</v>
      </c>
      <c r="Q948" s="261" t="s">
        <v>3258</v>
      </c>
      <c r="R948" s="261" t="s">
        <v>3473</v>
      </c>
      <c r="S948" s="261" t="s">
        <v>3474</v>
      </c>
      <c r="T948" s="261" t="s">
        <v>2676</v>
      </c>
      <c r="U948" s="261" t="s">
        <v>2686</v>
      </c>
      <c r="V948" s="261" t="s">
        <v>3258</v>
      </c>
      <c r="W948" s="261" t="s">
        <v>3258</v>
      </c>
      <c r="X948" s="261" t="s">
        <v>3258</v>
      </c>
      <c r="Y948" s="261" t="s">
        <v>3258</v>
      </c>
      <c r="Z948" s="261" t="s">
        <v>3258</v>
      </c>
      <c r="AA948" s="261" t="s">
        <v>3258</v>
      </c>
      <c r="AB948" s="261" t="s">
        <v>3258</v>
      </c>
      <c r="AC948" s="261" t="s">
        <v>3258</v>
      </c>
      <c r="AD948" s="261"/>
      <c r="AE948" s="246"/>
      <c r="AF948" s="261" t="s">
        <v>3258</v>
      </c>
      <c r="AG948" s="261" t="s">
        <v>3258</v>
      </c>
      <c r="AH948" s="261" t="s">
        <v>3258</v>
      </c>
      <c r="AI948" s="249"/>
    </row>
    <row r="949" spans="1:35" ht="15" customHeight="1" x14ac:dyDescent="0.3">
      <c r="A949" s="260">
        <v>523953</v>
      </c>
      <c r="B949" s="261" t="s">
        <v>1323</v>
      </c>
      <c r="C949" s="261" t="s">
        <v>76</v>
      </c>
      <c r="D949" s="261" t="s">
        <v>1324</v>
      </c>
      <c r="E949" s="261" t="s">
        <v>116</v>
      </c>
      <c r="F949" s="262">
        <v>30926</v>
      </c>
      <c r="G949" s="261" t="s">
        <v>2356</v>
      </c>
      <c r="H949" s="261" t="s">
        <v>677</v>
      </c>
      <c r="I949" s="257" t="s">
        <v>553</v>
      </c>
      <c r="J949" s="261" t="s">
        <v>724</v>
      </c>
      <c r="K949" s="260">
        <v>2003</v>
      </c>
      <c r="M949" s="261"/>
      <c r="N949" s="249" t="s">
        <v>3258</v>
      </c>
      <c r="O949" s="259" t="s">
        <v>3258</v>
      </c>
      <c r="P949" s="256">
        <v>0</v>
      </c>
      <c r="Q949" s="261" t="s">
        <v>3258</v>
      </c>
      <c r="R949" s="261" t="s">
        <v>4934</v>
      </c>
      <c r="S949" s="261" t="s">
        <v>2531</v>
      </c>
      <c r="T949" s="261" t="s">
        <v>2720</v>
      </c>
      <c r="U949" s="261" t="s">
        <v>2259</v>
      </c>
      <c r="V949" s="261" t="s">
        <v>3258</v>
      </c>
      <c r="W949" s="261" t="s">
        <v>3258</v>
      </c>
      <c r="X949" s="261" t="s">
        <v>3258</v>
      </c>
      <c r="Y949" s="261" t="s">
        <v>3258</v>
      </c>
      <c r="Z949" s="261" t="s">
        <v>3258</v>
      </c>
      <c r="AA949" s="261" t="s">
        <v>3258</v>
      </c>
      <c r="AB949" s="261" t="s">
        <v>3258</v>
      </c>
      <c r="AC949" s="261" t="s">
        <v>3258</v>
      </c>
      <c r="AD949" s="261"/>
      <c r="AE949" s="245"/>
      <c r="AF949" s="261" t="s">
        <v>3258</v>
      </c>
      <c r="AG949" s="261" t="s">
        <v>3258</v>
      </c>
      <c r="AH949" s="261" t="s">
        <v>3258</v>
      </c>
      <c r="AI949" s="249"/>
    </row>
    <row r="950" spans="1:35" ht="15" customHeight="1" x14ac:dyDescent="0.3">
      <c r="A950" s="255">
        <v>523971</v>
      </c>
      <c r="B950" s="256" t="s">
        <v>1084</v>
      </c>
      <c r="C950" s="256" t="s">
        <v>69</v>
      </c>
      <c r="D950" s="256" t="s">
        <v>790</v>
      </c>
      <c r="E950" s="256" t="s">
        <v>115</v>
      </c>
      <c r="F950" s="256" t="s">
        <v>5092</v>
      </c>
      <c r="G950" s="256" t="s">
        <v>4935</v>
      </c>
      <c r="H950" s="256" t="s">
        <v>677</v>
      </c>
      <c r="I950" s="257" t="s">
        <v>553</v>
      </c>
      <c r="J950" s="256" t="s">
        <v>137</v>
      </c>
      <c r="K950" s="256" t="s">
        <v>5091</v>
      </c>
      <c r="L950" t="s">
        <v>155</v>
      </c>
      <c r="M950" s="256"/>
      <c r="N950" s="249" t="s">
        <v>3258</v>
      </c>
      <c r="O950" s="259" t="s">
        <v>3258</v>
      </c>
      <c r="P950" s="256">
        <v>0</v>
      </c>
      <c r="Q950" s="256" t="s">
        <v>3258</v>
      </c>
      <c r="R950" s="256" t="s">
        <v>4283</v>
      </c>
      <c r="S950" s="256" t="s">
        <v>3290</v>
      </c>
      <c r="T950" s="256" t="s">
        <v>2307</v>
      </c>
      <c r="U950" s="256" t="s">
        <v>4936</v>
      </c>
      <c r="V950" s="256" t="s">
        <v>3258</v>
      </c>
      <c r="W950" s="256" t="s">
        <v>3258</v>
      </c>
      <c r="X950" s="256" t="s">
        <v>3258</v>
      </c>
      <c r="Y950" s="256" t="s">
        <v>3258</v>
      </c>
      <c r="Z950" s="256" t="s">
        <v>3258</v>
      </c>
      <c r="AA950" s="256" t="s">
        <v>3258</v>
      </c>
      <c r="AB950" s="256" t="s">
        <v>3258</v>
      </c>
      <c r="AC950" s="256" t="s">
        <v>3258</v>
      </c>
      <c r="AD950" s="256"/>
      <c r="AE950" s="246"/>
      <c r="AF950" s="256" t="s">
        <v>3258</v>
      </c>
      <c r="AG950" s="256" t="s">
        <v>3258</v>
      </c>
      <c r="AH950" s="256" t="s">
        <v>2253</v>
      </c>
      <c r="AI950" s="249" t="s">
        <v>2253</v>
      </c>
    </row>
    <row r="951" spans="1:35" ht="15" customHeight="1" x14ac:dyDescent="0.3">
      <c r="A951" s="260">
        <v>523975</v>
      </c>
      <c r="B951" s="261" t="s">
        <v>2234</v>
      </c>
      <c r="C951" s="261" t="s">
        <v>2123</v>
      </c>
      <c r="D951" s="261" t="s">
        <v>445</v>
      </c>
      <c r="E951" s="261" t="s">
        <v>116</v>
      </c>
      <c r="F951" s="262">
        <v>32919</v>
      </c>
      <c r="G951" s="261" t="s">
        <v>2423</v>
      </c>
      <c r="H951" s="261" t="s">
        <v>677</v>
      </c>
      <c r="I951" s="257" t="s">
        <v>553</v>
      </c>
      <c r="J951" s="261" t="s">
        <v>139</v>
      </c>
      <c r="K951" s="261"/>
      <c r="M951" s="261"/>
      <c r="N951" s="249" t="s">
        <v>3258</v>
      </c>
      <c r="O951" s="259" t="s">
        <v>3258</v>
      </c>
      <c r="P951" s="256">
        <v>0</v>
      </c>
      <c r="Q951" s="261" t="s">
        <v>3258</v>
      </c>
      <c r="R951" s="261" t="s">
        <v>3475</v>
      </c>
      <c r="S951" s="261" t="s">
        <v>3476</v>
      </c>
      <c r="T951" s="261" t="s">
        <v>2687</v>
      </c>
      <c r="U951" s="261" t="s">
        <v>2313</v>
      </c>
      <c r="V951" s="261" t="s">
        <v>3258</v>
      </c>
      <c r="W951" s="261" t="s">
        <v>3258</v>
      </c>
      <c r="X951" s="261" t="s">
        <v>3258</v>
      </c>
      <c r="Y951" s="261" t="s">
        <v>3258</v>
      </c>
      <c r="Z951" s="261" t="s">
        <v>3258</v>
      </c>
      <c r="AA951" s="261" t="s">
        <v>3258</v>
      </c>
      <c r="AB951" s="261" t="s">
        <v>3258</v>
      </c>
      <c r="AC951" s="261" t="s">
        <v>3258</v>
      </c>
      <c r="AD951" s="261"/>
      <c r="AE951" s="246"/>
      <c r="AF951" s="261" t="s">
        <v>3258</v>
      </c>
      <c r="AG951" s="261" t="s">
        <v>3258</v>
      </c>
      <c r="AH951" s="261" t="s">
        <v>3258</v>
      </c>
      <c r="AI951" s="249"/>
    </row>
    <row r="952" spans="1:35" ht="15" customHeight="1" x14ac:dyDescent="0.3">
      <c r="A952" s="260">
        <v>523993</v>
      </c>
      <c r="B952" s="261" t="s">
        <v>1999</v>
      </c>
      <c r="C952" s="261" t="s">
        <v>243</v>
      </c>
      <c r="D952" s="261" t="s">
        <v>360</v>
      </c>
      <c r="E952" s="261" t="s">
        <v>116</v>
      </c>
      <c r="F952" s="262">
        <v>33970</v>
      </c>
      <c r="G952" s="261" t="s">
        <v>2715</v>
      </c>
      <c r="H952" s="261" t="s">
        <v>677</v>
      </c>
      <c r="I952" s="257" t="s">
        <v>553</v>
      </c>
      <c r="J952" s="261" t="s">
        <v>139</v>
      </c>
      <c r="K952" s="260">
        <v>2010</v>
      </c>
      <c r="M952" s="261"/>
      <c r="N952" s="249" t="s">
        <v>3258</v>
      </c>
      <c r="O952" s="259" t="s">
        <v>3258</v>
      </c>
      <c r="P952" s="256">
        <v>0</v>
      </c>
      <c r="Q952" s="261" t="s">
        <v>3258</v>
      </c>
      <c r="R952" s="261" t="s">
        <v>3939</v>
      </c>
      <c r="S952" s="261" t="s">
        <v>3511</v>
      </c>
      <c r="T952" s="261" t="s">
        <v>3132</v>
      </c>
      <c r="U952" s="261" t="s">
        <v>3133</v>
      </c>
      <c r="V952" s="261" t="s">
        <v>3258</v>
      </c>
      <c r="W952" s="261" t="s">
        <v>3258</v>
      </c>
      <c r="X952" s="261" t="s">
        <v>3258</v>
      </c>
      <c r="Y952" s="261" t="s">
        <v>3258</v>
      </c>
      <c r="Z952" s="261" t="s">
        <v>3258</v>
      </c>
      <c r="AA952" s="261" t="s">
        <v>3258</v>
      </c>
      <c r="AB952" s="261" t="s">
        <v>3258</v>
      </c>
      <c r="AC952" s="261" t="s">
        <v>3258</v>
      </c>
      <c r="AD952" s="261"/>
      <c r="AE952" s="245"/>
      <c r="AF952" s="261" t="s">
        <v>3258</v>
      </c>
      <c r="AG952" s="261" t="s">
        <v>3258</v>
      </c>
      <c r="AH952" s="261" t="s">
        <v>3258</v>
      </c>
      <c r="AI952" s="249"/>
    </row>
    <row r="953" spans="1:35" ht="15" customHeight="1" x14ac:dyDescent="0.3">
      <c r="A953" s="260">
        <v>523998</v>
      </c>
      <c r="B953" s="261" t="s">
        <v>1730</v>
      </c>
      <c r="C953" s="261" t="s">
        <v>225</v>
      </c>
      <c r="D953" s="261" t="s">
        <v>359</v>
      </c>
      <c r="E953" s="261" t="s">
        <v>116</v>
      </c>
      <c r="F953" s="262">
        <v>35296</v>
      </c>
      <c r="G953" s="261" t="s">
        <v>136</v>
      </c>
      <c r="H953" s="261" t="s">
        <v>677</v>
      </c>
      <c r="I953" s="257" t="s">
        <v>553</v>
      </c>
      <c r="J953" s="261" t="s">
        <v>137</v>
      </c>
      <c r="K953" s="261" t="s">
        <v>3258</v>
      </c>
      <c r="L953" s="257"/>
      <c r="M953" s="261"/>
      <c r="N953" s="249" t="s">
        <v>3258</v>
      </c>
      <c r="O953" s="259" t="s">
        <v>3258</v>
      </c>
      <c r="P953" s="256">
        <v>0</v>
      </c>
      <c r="Q953" s="261" t="s">
        <v>3258</v>
      </c>
      <c r="R953" s="261" t="s">
        <v>4540</v>
      </c>
      <c r="S953" s="261" t="s">
        <v>4937</v>
      </c>
      <c r="T953" s="261" t="s">
        <v>2329</v>
      </c>
      <c r="U953" s="261" t="s">
        <v>2266</v>
      </c>
      <c r="V953" s="261" t="s">
        <v>3258</v>
      </c>
      <c r="W953" s="261" t="s">
        <v>3258</v>
      </c>
      <c r="X953" s="261" t="s">
        <v>3258</v>
      </c>
      <c r="Y953" s="261" t="s">
        <v>3258</v>
      </c>
      <c r="Z953" s="261" t="s">
        <v>3258</v>
      </c>
      <c r="AA953" s="261" t="s">
        <v>3258</v>
      </c>
      <c r="AB953" s="261" t="s">
        <v>3258</v>
      </c>
      <c r="AC953" s="261" t="s">
        <v>3258</v>
      </c>
      <c r="AD953" s="261"/>
      <c r="AE953" s="245"/>
      <c r="AF953" s="261" t="s">
        <v>3258</v>
      </c>
      <c r="AG953" s="261" t="s">
        <v>3258</v>
      </c>
      <c r="AH953" s="261" t="s">
        <v>3258</v>
      </c>
      <c r="AI953" s="249"/>
    </row>
    <row r="954" spans="1:35" ht="15" customHeight="1" x14ac:dyDescent="0.3">
      <c r="A954" s="260">
        <v>523999</v>
      </c>
      <c r="B954" s="261" t="s">
        <v>2235</v>
      </c>
      <c r="C954" s="261" t="s">
        <v>270</v>
      </c>
      <c r="D954" s="261" t="s">
        <v>549</v>
      </c>
      <c r="E954" s="261" t="s">
        <v>116</v>
      </c>
      <c r="F954" s="262">
        <v>32143</v>
      </c>
      <c r="G954" s="261" t="s">
        <v>2278</v>
      </c>
      <c r="H954" s="261" t="s">
        <v>677</v>
      </c>
      <c r="I954" s="257" t="s">
        <v>553</v>
      </c>
      <c r="J954" s="261" t="s">
        <v>137</v>
      </c>
      <c r="K954" s="260">
        <v>2005</v>
      </c>
      <c r="M954" s="261"/>
      <c r="N954" s="249" t="s">
        <v>3258</v>
      </c>
      <c r="O954" s="259" t="s">
        <v>3258</v>
      </c>
      <c r="P954" s="256">
        <v>0</v>
      </c>
      <c r="Q954" s="261" t="s">
        <v>3258</v>
      </c>
      <c r="R954" s="261" t="s">
        <v>4137</v>
      </c>
      <c r="S954" s="261" t="s">
        <v>3517</v>
      </c>
      <c r="T954" s="261" t="s">
        <v>2688</v>
      </c>
      <c r="U954" s="261" t="s">
        <v>2360</v>
      </c>
      <c r="V954" s="261" t="s">
        <v>3258</v>
      </c>
      <c r="W954" s="261" t="s">
        <v>3258</v>
      </c>
      <c r="X954" s="261" t="s">
        <v>3258</v>
      </c>
      <c r="Y954" s="261" t="s">
        <v>3258</v>
      </c>
      <c r="Z954" s="261" t="s">
        <v>3258</v>
      </c>
      <c r="AA954" s="261" t="s">
        <v>3258</v>
      </c>
      <c r="AB954" s="261" t="s">
        <v>3258</v>
      </c>
      <c r="AC954" s="261" t="s">
        <v>3258</v>
      </c>
      <c r="AD954" s="261"/>
      <c r="AE954" s="246"/>
      <c r="AF954" s="261" t="s">
        <v>3258</v>
      </c>
      <c r="AG954" s="261" t="s">
        <v>3258</v>
      </c>
      <c r="AH954" s="261" t="s">
        <v>3258</v>
      </c>
      <c r="AI954" s="249"/>
    </row>
    <row r="955" spans="1:35" ht="15" customHeight="1" x14ac:dyDescent="0.3">
      <c r="A955" s="260">
        <v>524002</v>
      </c>
      <c r="B955" s="261" t="s">
        <v>2236</v>
      </c>
      <c r="C955" s="261" t="s">
        <v>68</v>
      </c>
      <c r="D955" s="261" t="s">
        <v>439</v>
      </c>
      <c r="E955" s="261" t="s">
        <v>116</v>
      </c>
      <c r="F955" s="262">
        <v>35796</v>
      </c>
      <c r="G955" s="261" t="s">
        <v>2284</v>
      </c>
      <c r="H955" s="261" t="s">
        <v>677</v>
      </c>
      <c r="I955" s="257" t="s">
        <v>553</v>
      </c>
      <c r="J955" s="261" t="s">
        <v>137</v>
      </c>
      <c r="K955" s="261"/>
      <c r="L955" s="258"/>
      <c r="M955" s="261"/>
      <c r="N955" s="249" t="s">
        <v>3258</v>
      </c>
      <c r="O955" s="259" t="s">
        <v>3258</v>
      </c>
      <c r="P955" s="256">
        <v>0</v>
      </c>
      <c r="Q955" s="261" t="s">
        <v>3258</v>
      </c>
      <c r="R955" s="261" t="s">
        <v>4138</v>
      </c>
      <c r="S955" s="261" t="s">
        <v>3305</v>
      </c>
      <c r="T955" s="261" t="s">
        <v>2428</v>
      </c>
      <c r="U955" s="261" t="s">
        <v>2327</v>
      </c>
      <c r="V955" s="261" t="s">
        <v>3258</v>
      </c>
      <c r="W955" s="261" t="s">
        <v>3258</v>
      </c>
      <c r="X955" s="261" t="s">
        <v>3258</v>
      </c>
      <c r="Y955" s="261" t="s">
        <v>3258</v>
      </c>
      <c r="Z955" s="261" t="s">
        <v>3258</v>
      </c>
      <c r="AA955" s="261" t="s">
        <v>3258</v>
      </c>
      <c r="AB955" s="261" t="s">
        <v>3258</v>
      </c>
      <c r="AC955" s="261" t="s">
        <v>3258</v>
      </c>
      <c r="AD955" s="261"/>
      <c r="AE955" s="246"/>
      <c r="AF955" s="261" t="s">
        <v>3258</v>
      </c>
      <c r="AG955" s="261" t="s">
        <v>3258</v>
      </c>
      <c r="AH955" s="261" t="s">
        <v>3258</v>
      </c>
      <c r="AI955" s="249" t="s">
        <v>2253</v>
      </c>
    </row>
    <row r="956" spans="1:35" ht="15" customHeight="1" x14ac:dyDescent="0.3">
      <c r="A956" s="260">
        <v>524005</v>
      </c>
      <c r="B956" s="261" t="s">
        <v>1550</v>
      </c>
      <c r="C956" s="261" t="s">
        <v>79</v>
      </c>
      <c r="D956" s="261" t="s">
        <v>357</v>
      </c>
      <c r="E956" s="261" t="s">
        <v>116</v>
      </c>
      <c r="F956" s="262">
        <v>35300</v>
      </c>
      <c r="G956" s="261" t="s">
        <v>145</v>
      </c>
      <c r="H956" s="261" t="s">
        <v>677</v>
      </c>
      <c r="I956" s="257" t="s">
        <v>553</v>
      </c>
      <c r="J956" s="261" t="s">
        <v>139</v>
      </c>
      <c r="K956" s="261"/>
      <c r="M956" s="261"/>
      <c r="N956" s="249" t="s">
        <v>3258</v>
      </c>
      <c r="O956" s="259" t="s">
        <v>3258</v>
      </c>
      <c r="P956" s="256">
        <v>0</v>
      </c>
      <c r="Q956" s="261" t="s">
        <v>3258</v>
      </c>
      <c r="R956" s="261" t="s">
        <v>3477</v>
      </c>
      <c r="S956" s="261" t="s">
        <v>3478</v>
      </c>
      <c r="T956" s="261" t="s">
        <v>2350</v>
      </c>
      <c r="U956" s="261" t="s">
        <v>2369</v>
      </c>
      <c r="V956" s="261" t="s">
        <v>3258</v>
      </c>
      <c r="W956" s="261" t="s">
        <v>3258</v>
      </c>
      <c r="X956" s="261" t="s">
        <v>3258</v>
      </c>
      <c r="Y956" s="261" t="s">
        <v>3258</v>
      </c>
      <c r="Z956" s="261" t="s">
        <v>3258</v>
      </c>
      <c r="AA956" s="261" t="s">
        <v>3258</v>
      </c>
      <c r="AB956" s="261" t="s">
        <v>3258</v>
      </c>
      <c r="AC956" s="261" t="s">
        <v>3258</v>
      </c>
      <c r="AD956" s="261"/>
      <c r="AE956" s="245"/>
      <c r="AF956" s="261" t="s">
        <v>3258</v>
      </c>
      <c r="AG956" s="261" t="s">
        <v>3258</v>
      </c>
      <c r="AH956" s="261" t="s">
        <v>3258</v>
      </c>
      <c r="AI956" s="249"/>
    </row>
    <row r="957" spans="1:35" ht="15" customHeight="1" x14ac:dyDescent="0.3">
      <c r="A957" s="260">
        <v>524040</v>
      </c>
      <c r="B957" s="261" t="s">
        <v>2124</v>
      </c>
      <c r="C957" s="261" t="s">
        <v>904</v>
      </c>
      <c r="D957" s="261" t="s">
        <v>1493</v>
      </c>
      <c r="E957" s="261" t="s">
        <v>116</v>
      </c>
      <c r="F957" s="262">
        <v>34613</v>
      </c>
      <c r="G957" s="261" t="s">
        <v>136</v>
      </c>
      <c r="H957" s="261" t="s">
        <v>677</v>
      </c>
      <c r="I957" s="257" t="s">
        <v>553</v>
      </c>
      <c r="J957" s="261" t="s">
        <v>139</v>
      </c>
      <c r="K957" s="261"/>
      <c r="L957" s="258" t="s">
        <v>147</v>
      </c>
      <c r="M957" s="261"/>
      <c r="N957" s="249" t="s">
        <v>3258</v>
      </c>
      <c r="O957" s="259" t="s">
        <v>3258</v>
      </c>
      <c r="P957" s="256">
        <v>0</v>
      </c>
      <c r="Q957" s="261" t="s">
        <v>3258</v>
      </c>
      <c r="R957" s="261" t="s">
        <v>4938</v>
      </c>
      <c r="S957" s="261" t="s">
        <v>4366</v>
      </c>
      <c r="T957" s="261" t="s">
        <v>2429</v>
      </c>
      <c r="U957" s="261" t="s">
        <v>2291</v>
      </c>
      <c r="V957" s="261" t="s">
        <v>3258</v>
      </c>
      <c r="W957" s="261" t="s">
        <v>3258</v>
      </c>
      <c r="X957" s="261" t="s">
        <v>3258</v>
      </c>
      <c r="Y957" s="261" t="s">
        <v>3258</v>
      </c>
      <c r="Z957" s="261" t="s">
        <v>3258</v>
      </c>
      <c r="AA957" s="261" t="s">
        <v>3258</v>
      </c>
      <c r="AB957" s="261" t="s">
        <v>2253</v>
      </c>
      <c r="AC957" s="261" t="s">
        <v>3258</v>
      </c>
      <c r="AD957" s="261"/>
      <c r="AE957" s="245"/>
      <c r="AF957" s="261" t="s">
        <v>3258</v>
      </c>
      <c r="AG957" s="261" t="s">
        <v>3258</v>
      </c>
      <c r="AH957" s="261" t="s">
        <v>3258</v>
      </c>
      <c r="AI957" s="249"/>
    </row>
    <row r="958" spans="1:35" ht="15" customHeight="1" x14ac:dyDescent="0.3">
      <c r="A958" s="260">
        <v>524052</v>
      </c>
      <c r="B958" s="261" t="s">
        <v>2000</v>
      </c>
      <c r="C958" s="261" t="s">
        <v>1423</v>
      </c>
      <c r="D958" s="261" t="s">
        <v>748</v>
      </c>
      <c r="E958" s="261" t="s">
        <v>116</v>
      </c>
      <c r="F958" s="262">
        <v>30947</v>
      </c>
      <c r="G958" s="261" t="s">
        <v>2288</v>
      </c>
      <c r="H958" s="261" t="s">
        <v>677</v>
      </c>
      <c r="I958" s="257" t="s">
        <v>553</v>
      </c>
      <c r="J958" s="261" t="s">
        <v>139</v>
      </c>
      <c r="K958" s="261" t="s">
        <v>3258</v>
      </c>
      <c r="L958" s="257"/>
      <c r="M958" s="261"/>
      <c r="N958" s="249" t="s">
        <v>3258</v>
      </c>
      <c r="O958" s="259" t="s">
        <v>3258</v>
      </c>
      <c r="P958" s="256">
        <v>0</v>
      </c>
      <c r="Q958" s="261" t="s">
        <v>3258</v>
      </c>
      <c r="R958" s="261" t="s">
        <v>4939</v>
      </c>
      <c r="S958" s="261" t="s">
        <v>3546</v>
      </c>
      <c r="T958" s="261" t="s">
        <v>2829</v>
      </c>
      <c r="U958" s="261" t="s">
        <v>2259</v>
      </c>
      <c r="V958" s="261" t="s">
        <v>3258</v>
      </c>
      <c r="W958" s="261" t="s">
        <v>3258</v>
      </c>
      <c r="X958" s="261" t="s">
        <v>3258</v>
      </c>
      <c r="Y958" s="261" t="s">
        <v>3258</v>
      </c>
      <c r="Z958" s="261" t="s">
        <v>3258</v>
      </c>
      <c r="AA958" s="261" t="s">
        <v>3258</v>
      </c>
      <c r="AB958" s="261" t="s">
        <v>3258</v>
      </c>
      <c r="AC958" s="261" t="s">
        <v>3258</v>
      </c>
      <c r="AD958" s="261"/>
      <c r="AE958" s="245"/>
      <c r="AF958" s="261" t="s">
        <v>3258</v>
      </c>
      <c r="AG958" s="261" t="s">
        <v>3258</v>
      </c>
      <c r="AH958" s="261" t="s">
        <v>3258</v>
      </c>
      <c r="AI958" s="249"/>
    </row>
    <row r="959" spans="1:35" ht="15" customHeight="1" x14ac:dyDescent="0.3">
      <c r="A959" s="260">
        <v>524071</v>
      </c>
      <c r="B959" s="261" t="s">
        <v>5597</v>
      </c>
      <c r="C959" s="261" t="s">
        <v>5598</v>
      </c>
      <c r="D959" s="261" t="s">
        <v>483</v>
      </c>
      <c r="E959" s="261" t="s">
        <v>116</v>
      </c>
      <c r="F959" s="262">
        <v>33770</v>
      </c>
      <c r="G959" s="261" t="s">
        <v>5599</v>
      </c>
      <c r="H959" s="261" t="s">
        <v>677</v>
      </c>
      <c r="I959" s="257" t="s">
        <v>554</v>
      </c>
      <c r="J959" s="261" t="s">
        <v>139</v>
      </c>
      <c r="K959" s="261" t="s">
        <v>3258</v>
      </c>
      <c r="L959" s="257"/>
      <c r="M959" s="261"/>
      <c r="N959" s="249" t="s">
        <v>3258</v>
      </c>
      <c r="O959" s="259" t="s">
        <v>3258</v>
      </c>
      <c r="P959" s="256">
        <v>0</v>
      </c>
      <c r="Q959" s="261" t="s">
        <v>3258</v>
      </c>
      <c r="R959" s="261" t="s">
        <v>5600</v>
      </c>
      <c r="S959" s="261" t="s">
        <v>3301</v>
      </c>
      <c r="T959" s="261" t="s">
        <v>5601</v>
      </c>
      <c r="U959" s="261" t="s">
        <v>5602</v>
      </c>
      <c r="V959" s="261" t="s">
        <v>3258</v>
      </c>
      <c r="W959" s="261" t="s">
        <v>3258</v>
      </c>
      <c r="X959" s="261" t="s">
        <v>3258</v>
      </c>
      <c r="Y959" s="261" t="s">
        <v>3258</v>
      </c>
      <c r="Z959" s="261" t="s">
        <v>3258</v>
      </c>
      <c r="AA959" s="261" t="s">
        <v>3258</v>
      </c>
      <c r="AB959" s="261" t="s">
        <v>3258</v>
      </c>
      <c r="AC959" s="261" t="s">
        <v>3258</v>
      </c>
      <c r="AD959" s="261"/>
      <c r="AE959" s="245"/>
      <c r="AF959" s="261" t="s">
        <v>3258</v>
      </c>
      <c r="AG959" s="261" t="s">
        <v>3258</v>
      </c>
      <c r="AH959" s="261" t="s">
        <v>3258</v>
      </c>
      <c r="AI959" s="249"/>
    </row>
    <row r="960" spans="1:35" ht="15" customHeight="1" x14ac:dyDescent="0.3">
      <c r="A960" s="260">
        <v>524073</v>
      </c>
      <c r="B960" s="261" t="s">
        <v>2001</v>
      </c>
      <c r="C960" s="261" t="s">
        <v>301</v>
      </c>
      <c r="D960" s="261" t="s">
        <v>353</v>
      </c>
      <c r="E960" s="261" t="s">
        <v>116</v>
      </c>
      <c r="F960" s="262">
        <v>31720</v>
      </c>
      <c r="G960" s="261" t="s">
        <v>3134</v>
      </c>
      <c r="H960" s="261" t="s">
        <v>677</v>
      </c>
      <c r="I960" s="257" t="s">
        <v>553</v>
      </c>
      <c r="J960" s="261" t="s">
        <v>139</v>
      </c>
      <c r="K960" s="261"/>
      <c r="L960" s="258" t="s">
        <v>150</v>
      </c>
      <c r="M960" s="261"/>
      <c r="N960" s="249" t="s">
        <v>3258</v>
      </c>
      <c r="O960" s="259" t="s">
        <v>3258</v>
      </c>
      <c r="P960" s="256">
        <v>0</v>
      </c>
      <c r="Q960" s="261" t="s">
        <v>3258</v>
      </c>
      <c r="R960" s="261" t="s">
        <v>3940</v>
      </c>
      <c r="S960" s="261" t="s">
        <v>3406</v>
      </c>
      <c r="T960" s="261" t="s">
        <v>2292</v>
      </c>
      <c r="U960" s="261" t="s">
        <v>2259</v>
      </c>
      <c r="V960" s="261" t="s">
        <v>3258</v>
      </c>
      <c r="W960" s="261" t="s">
        <v>3258</v>
      </c>
      <c r="X960" s="261" t="s">
        <v>3258</v>
      </c>
      <c r="Y960" s="261" t="s">
        <v>3258</v>
      </c>
      <c r="Z960" s="261" t="s">
        <v>3258</v>
      </c>
      <c r="AA960" s="261" t="s">
        <v>3258</v>
      </c>
      <c r="AB960" s="261" t="s">
        <v>3258</v>
      </c>
      <c r="AC960" s="261" t="s">
        <v>3258</v>
      </c>
      <c r="AD960" s="261"/>
      <c r="AE960" s="245"/>
      <c r="AF960" s="261" t="s">
        <v>3258</v>
      </c>
      <c r="AG960" s="261" t="s">
        <v>3258</v>
      </c>
      <c r="AH960" s="261" t="s">
        <v>3258</v>
      </c>
      <c r="AI960" s="249"/>
    </row>
    <row r="961" spans="1:35" ht="15" customHeight="1" x14ac:dyDescent="0.3">
      <c r="A961" s="260">
        <v>524082</v>
      </c>
      <c r="B961" s="261" t="s">
        <v>5603</v>
      </c>
      <c r="C961" s="261" t="s">
        <v>62</v>
      </c>
      <c r="D961" s="261" t="s">
        <v>430</v>
      </c>
      <c r="E961" s="261" t="s">
        <v>116</v>
      </c>
      <c r="F961" s="262">
        <v>36467</v>
      </c>
      <c r="G961" s="261" t="s">
        <v>5604</v>
      </c>
      <c r="H961" s="261" t="s">
        <v>677</v>
      </c>
      <c r="I961" s="257" t="s">
        <v>554</v>
      </c>
      <c r="J961" s="261" t="s">
        <v>139</v>
      </c>
      <c r="K961" s="261"/>
      <c r="L961" s="258" t="s">
        <v>151</v>
      </c>
      <c r="M961" s="261"/>
      <c r="N961" s="249" t="s">
        <v>3258</v>
      </c>
      <c r="O961" s="259" t="s">
        <v>3258</v>
      </c>
      <c r="P961" s="256">
        <v>0</v>
      </c>
      <c r="Q961" s="261" t="s">
        <v>3258</v>
      </c>
      <c r="R961" s="261" t="s">
        <v>5605</v>
      </c>
      <c r="S961" s="261" t="s">
        <v>5606</v>
      </c>
      <c r="T961" s="261" t="s">
        <v>2640</v>
      </c>
      <c r="U961" s="261" t="s">
        <v>2306</v>
      </c>
      <c r="V961" s="261" t="s">
        <v>3258</v>
      </c>
      <c r="W961" s="261" t="s">
        <v>3258</v>
      </c>
      <c r="X961" s="261" t="s">
        <v>3258</v>
      </c>
      <c r="Y961" s="261" t="s">
        <v>3258</v>
      </c>
      <c r="Z961" s="261" t="s">
        <v>3258</v>
      </c>
      <c r="AA961" s="261" t="s">
        <v>3258</v>
      </c>
      <c r="AB961" s="261" t="s">
        <v>3258</v>
      </c>
      <c r="AC961" s="261" t="s">
        <v>3258</v>
      </c>
      <c r="AD961" s="261"/>
      <c r="AE961" s="246"/>
      <c r="AF961" s="261"/>
      <c r="AG961" s="261" t="s">
        <v>3258</v>
      </c>
      <c r="AH961" s="261" t="s">
        <v>3258</v>
      </c>
      <c r="AI961" s="249"/>
    </row>
    <row r="962" spans="1:35" ht="15" customHeight="1" x14ac:dyDescent="0.3">
      <c r="A962" s="260">
        <v>524083</v>
      </c>
      <c r="B962" s="261" t="s">
        <v>2002</v>
      </c>
      <c r="C962" s="261" t="s">
        <v>62</v>
      </c>
      <c r="D962" s="261" t="s">
        <v>432</v>
      </c>
      <c r="E962" s="261" t="s">
        <v>116</v>
      </c>
      <c r="F962" s="262">
        <v>35674</v>
      </c>
      <c r="G962" s="261" t="s">
        <v>136</v>
      </c>
      <c r="H962" s="261" t="s">
        <v>677</v>
      </c>
      <c r="I962" s="257" t="s">
        <v>553</v>
      </c>
      <c r="J962" s="261" t="s">
        <v>139</v>
      </c>
      <c r="K962" s="249"/>
      <c r="L962" s="257" t="s">
        <v>151</v>
      </c>
      <c r="M962" s="261"/>
      <c r="N962" s="249" t="s">
        <v>3258</v>
      </c>
      <c r="O962" s="259" t="s">
        <v>3258</v>
      </c>
      <c r="P962" s="256">
        <v>0</v>
      </c>
      <c r="Q962" s="261" t="s">
        <v>3258</v>
      </c>
      <c r="R962" s="261" t="s">
        <v>3941</v>
      </c>
      <c r="S962" s="261" t="s">
        <v>3942</v>
      </c>
      <c r="T962" s="261" t="s">
        <v>3135</v>
      </c>
      <c r="U962" s="261" t="s">
        <v>2322</v>
      </c>
      <c r="V962" s="261" t="s">
        <v>3258</v>
      </c>
      <c r="W962" s="261" t="s">
        <v>3258</v>
      </c>
      <c r="X962" s="261" t="s">
        <v>3258</v>
      </c>
      <c r="Y962" s="261" t="s">
        <v>3258</v>
      </c>
      <c r="Z962" s="261" t="s">
        <v>3258</v>
      </c>
      <c r="AA962" s="261" t="s">
        <v>3258</v>
      </c>
      <c r="AB962" s="261" t="s">
        <v>3258</v>
      </c>
      <c r="AC962" s="261" t="s">
        <v>3258</v>
      </c>
      <c r="AD962" s="261"/>
      <c r="AE962" s="245"/>
      <c r="AF962" s="261" t="s">
        <v>3258</v>
      </c>
      <c r="AG962" s="261" t="s">
        <v>3258</v>
      </c>
      <c r="AH962" s="261" t="s">
        <v>3258</v>
      </c>
      <c r="AI962" s="249"/>
    </row>
    <row r="963" spans="1:35" ht="15" customHeight="1" x14ac:dyDescent="0.3">
      <c r="A963" s="260">
        <v>524087</v>
      </c>
      <c r="B963" s="261" t="s">
        <v>1325</v>
      </c>
      <c r="C963" s="261" t="s">
        <v>247</v>
      </c>
      <c r="D963" s="261" t="s">
        <v>1326</v>
      </c>
      <c r="E963" s="261" t="s">
        <v>116</v>
      </c>
      <c r="F963" s="262">
        <v>28693</v>
      </c>
      <c r="G963" s="261" t="s">
        <v>136</v>
      </c>
      <c r="H963" s="261" t="s">
        <v>677</v>
      </c>
      <c r="I963" s="257" t="s">
        <v>553</v>
      </c>
      <c r="J963" s="261" t="s">
        <v>139</v>
      </c>
      <c r="K963" s="261" t="s">
        <v>3258</v>
      </c>
      <c r="L963" s="257"/>
      <c r="M963" s="261"/>
      <c r="N963" s="249">
        <v>2256</v>
      </c>
      <c r="O963" s="259">
        <v>45512</v>
      </c>
      <c r="P963" s="256">
        <v>75000</v>
      </c>
      <c r="Q963" s="261" t="s">
        <v>3258</v>
      </c>
      <c r="R963" s="261" t="s">
        <v>3943</v>
      </c>
      <c r="S963" s="261" t="s">
        <v>3944</v>
      </c>
      <c r="T963" s="261" t="s">
        <v>3136</v>
      </c>
      <c r="U963" s="261" t="s">
        <v>2266</v>
      </c>
      <c r="V963" s="261" t="s">
        <v>3258</v>
      </c>
      <c r="W963" s="261" t="s">
        <v>3258</v>
      </c>
      <c r="X963" s="261" t="s">
        <v>3258</v>
      </c>
      <c r="Y963" s="261" t="s">
        <v>3258</v>
      </c>
      <c r="Z963" s="261" t="s">
        <v>3258</v>
      </c>
      <c r="AA963" s="261" t="s">
        <v>3258</v>
      </c>
      <c r="AB963" s="261" t="s">
        <v>3258</v>
      </c>
      <c r="AC963" s="261" t="s">
        <v>3258</v>
      </c>
      <c r="AD963" s="261"/>
      <c r="AE963" s="245"/>
      <c r="AF963" s="261" t="s">
        <v>3258</v>
      </c>
      <c r="AG963" s="261" t="s">
        <v>3258</v>
      </c>
      <c r="AH963" s="261" t="s">
        <v>3258</v>
      </c>
      <c r="AI963" s="249"/>
    </row>
    <row r="964" spans="1:35" ht="15" customHeight="1" x14ac:dyDescent="0.3">
      <c r="A964" s="260">
        <v>524089</v>
      </c>
      <c r="B964" s="261" t="s">
        <v>2003</v>
      </c>
      <c r="C964" s="261" t="s">
        <v>102</v>
      </c>
      <c r="D964" s="261" t="s">
        <v>348</v>
      </c>
      <c r="E964" s="261" t="s">
        <v>116</v>
      </c>
      <c r="F964" s="262">
        <v>32668</v>
      </c>
      <c r="G964" s="261" t="s">
        <v>136</v>
      </c>
      <c r="H964" s="261" t="s">
        <v>677</v>
      </c>
      <c r="I964" s="257" t="s">
        <v>553</v>
      </c>
      <c r="J964" s="261" t="s">
        <v>139</v>
      </c>
      <c r="K964" s="261" t="s">
        <v>3258</v>
      </c>
      <c r="L964" s="257"/>
      <c r="M964" s="261"/>
      <c r="N964" s="249" t="s">
        <v>3258</v>
      </c>
      <c r="O964" s="259" t="s">
        <v>3258</v>
      </c>
      <c r="P964" s="256">
        <v>0</v>
      </c>
      <c r="Q964" s="261" t="s">
        <v>3258</v>
      </c>
      <c r="R964" s="261" t="s">
        <v>3945</v>
      </c>
      <c r="S964" s="261" t="s">
        <v>3632</v>
      </c>
      <c r="T964" s="261" t="s">
        <v>2293</v>
      </c>
      <c r="U964" s="261" t="s">
        <v>2259</v>
      </c>
      <c r="V964" s="261" t="s">
        <v>3258</v>
      </c>
      <c r="W964" s="261" t="s">
        <v>3258</v>
      </c>
      <c r="X964" s="261" t="s">
        <v>3258</v>
      </c>
      <c r="Y964" s="261" t="s">
        <v>3258</v>
      </c>
      <c r="Z964" s="261" t="s">
        <v>3258</v>
      </c>
      <c r="AA964" s="261" t="s">
        <v>3258</v>
      </c>
      <c r="AB964" s="261" t="s">
        <v>3258</v>
      </c>
      <c r="AC964" s="261" t="s">
        <v>3258</v>
      </c>
      <c r="AD964" s="261"/>
      <c r="AE964" s="245"/>
      <c r="AF964" s="261" t="s">
        <v>3258</v>
      </c>
      <c r="AG964" s="261" t="s">
        <v>3258</v>
      </c>
      <c r="AH964" s="261" t="s">
        <v>3258</v>
      </c>
      <c r="AI964" s="249"/>
    </row>
    <row r="965" spans="1:35" ht="15" customHeight="1" x14ac:dyDescent="0.3">
      <c r="A965" s="260">
        <v>524090</v>
      </c>
      <c r="B965" s="261" t="s">
        <v>2237</v>
      </c>
      <c r="C965" s="261" t="s">
        <v>89</v>
      </c>
      <c r="D965" s="261" t="s">
        <v>493</v>
      </c>
      <c r="E965" s="261" t="s">
        <v>116</v>
      </c>
      <c r="F965" s="262">
        <v>34351</v>
      </c>
      <c r="G965" s="261" t="s">
        <v>2255</v>
      </c>
      <c r="H965" s="261" t="s">
        <v>677</v>
      </c>
      <c r="I965" s="257" t="s">
        <v>553</v>
      </c>
      <c r="J965" s="261" t="s">
        <v>137</v>
      </c>
      <c r="K965" s="261"/>
      <c r="L965" s="258" t="s">
        <v>147</v>
      </c>
      <c r="M965" s="261"/>
      <c r="N965" s="249" t="s">
        <v>3258</v>
      </c>
      <c r="O965" s="259" t="s">
        <v>3258</v>
      </c>
      <c r="P965" s="256">
        <v>0</v>
      </c>
      <c r="Q965" s="261" t="s">
        <v>3258</v>
      </c>
      <c r="R965" s="261" t="s">
        <v>4139</v>
      </c>
      <c r="S965" s="261" t="s">
        <v>3481</v>
      </c>
      <c r="T965" s="261" t="s">
        <v>2321</v>
      </c>
      <c r="U965" s="261" t="s">
        <v>2689</v>
      </c>
      <c r="V965" s="261" t="s">
        <v>3258</v>
      </c>
      <c r="W965" s="261" t="s">
        <v>3258</v>
      </c>
      <c r="X965" s="261" t="s">
        <v>3258</v>
      </c>
      <c r="Y965" s="261" t="s">
        <v>3258</v>
      </c>
      <c r="Z965" s="261" t="s">
        <v>3258</v>
      </c>
      <c r="AA965" s="261" t="s">
        <v>3258</v>
      </c>
      <c r="AB965" s="261" t="s">
        <v>3258</v>
      </c>
      <c r="AC965" s="261" t="s">
        <v>3258</v>
      </c>
      <c r="AD965" s="261"/>
      <c r="AE965" s="245"/>
      <c r="AF965" s="261"/>
      <c r="AG965" s="261" t="s">
        <v>3258</v>
      </c>
      <c r="AH965" s="261" t="s">
        <v>3258</v>
      </c>
      <c r="AI965" s="249"/>
    </row>
    <row r="966" spans="1:35" ht="15" customHeight="1" x14ac:dyDescent="0.3">
      <c r="A966" s="260">
        <v>524093</v>
      </c>
      <c r="B966" s="261" t="s">
        <v>1551</v>
      </c>
      <c r="C966" s="261" t="s">
        <v>276</v>
      </c>
      <c r="D966" s="261" t="s">
        <v>360</v>
      </c>
      <c r="E966" s="261" t="s">
        <v>116</v>
      </c>
      <c r="F966" s="262">
        <v>32708</v>
      </c>
      <c r="G966" s="261" t="s">
        <v>2423</v>
      </c>
      <c r="H966" s="261" t="s">
        <v>677</v>
      </c>
      <c r="I966" s="257" t="s">
        <v>553</v>
      </c>
      <c r="J966" s="261" t="s">
        <v>139</v>
      </c>
      <c r="K966" s="261"/>
      <c r="M966" s="261"/>
      <c r="N966" s="249" t="s">
        <v>3258</v>
      </c>
      <c r="O966" s="259" t="s">
        <v>3258</v>
      </c>
      <c r="P966" s="256">
        <v>0</v>
      </c>
      <c r="Q966" s="261" t="s">
        <v>3258</v>
      </c>
      <c r="R966" s="261" t="s">
        <v>3479</v>
      </c>
      <c r="S966" s="261" t="s">
        <v>3480</v>
      </c>
      <c r="T966" s="261" t="s">
        <v>2682</v>
      </c>
      <c r="U966" s="261" t="s">
        <v>2298</v>
      </c>
      <c r="V966" s="261" t="s">
        <v>3258</v>
      </c>
      <c r="W966" s="261" t="s">
        <v>3258</v>
      </c>
      <c r="X966" s="261" t="s">
        <v>3258</v>
      </c>
      <c r="Y966" s="261" t="s">
        <v>3258</v>
      </c>
      <c r="Z966" s="261" t="s">
        <v>3258</v>
      </c>
      <c r="AA966" s="261" t="s">
        <v>3258</v>
      </c>
      <c r="AB966" s="261" t="s">
        <v>3258</v>
      </c>
      <c r="AC966" s="261" t="s">
        <v>3258</v>
      </c>
      <c r="AD966" s="261"/>
      <c r="AE966" s="245"/>
      <c r="AF966" s="261" t="s">
        <v>3258</v>
      </c>
      <c r="AG966" s="261" t="s">
        <v>3258</v>
      </c>
      <c r="AH966" s="261" t="s">
        <v>3258</v>
      </c>
      <c r="AI966" s="249" t="s">
        <v>2253</v>
      </c>
    </row>
    <row r="967" spans="1:35" ht="15" customHeight="1" x14ac:dyDescent="0.3">
      <c r="A967" s="260">
        <v>524108</v>
      </c>
      <c r="B967" s="261" t="s">
        <v>1085</v>
      </c>
      <c r="C967" s="261" t="s">
        <v>220</v>
      </c>
      <c r="D967" s="261" t="s">
        <v>491</v>
      </c>
      <c r="E967" s="261" t="s">
        <v>116</v>
      </c>
      <c r="F967" s="262">
        <v>32894</v>
      </c>
      <c r="G967" s="261" t="s">
        <v>136</v>
      </c>
      <c r="H967" s="261" t="s">
        <v>677</v>
      </c>
      <c r="I967" s="257" t="s">
        <v>553</v>
      </c>
      <c r="J967" s="261" t="s">
        <v>139</v>
      </c>
      <c r="K967" s="261"/>
      <c r="M967" s="261"/>
      <c r="N967" s="249" t="s">
        <v>3258</v>
      </c>
      <c r="O967" s="259" t="s">
        <v>3258</v>
      </c>
      <c r="P967" s="256">
        <v>0</v>
      </c>
      <c r="Q967" s="261" t="s">
        <v>3258</v>
      </c>
      <c r="R967" s="261" t="s">
        <v>4940</v>
      </c>
      <c r="S967" s="261" t="s">
        <v>3946</v>
      </c>
      <c r="T967" s="261" t="s">
        <v>2581</v>
      </c>
      <c r="U967" s="261" t="s">
        <v>2259</v>
      </c>
      <c r="V967" s="261" t="s">
        <v>3258</v>
      </c>
      <c r="W967" s="261" t="s">
        <v>3258</v>
      </c>
      <c r="X967" s="261" t="s">
        <v>3258</v>
      </c>
      <c r="Y967" s="261" t="s">
        <v>3258</v>
      </c>
      <c r="Z967" s="261" t="s">
        <v>3258</v>
      </c>
      <c r="AA967" s="261" t="s">
        <v>3258</v>
      </c>
      <c r="AB967" s="261" t="s">
        <v>3258</v>
      </c>
      <c r="AC967" s="261" t="s">
        <v>3258</v>
      </c>
      <c r="AD967" s="261"/>
      <c r="AE967" s="246"/>
      <c r="AF967" s="261" t="s">
        <v>3258</v>
      </c>
      <c r="AG967" s="261" t="s">
        <v>3258</v>
      </c>
      <c r="AH967" s="261" t="s">
        <v>3258</v>
      </c>
      <c r="AI967" s="249"/>
    </row>
    <row r="968" spans="1:35" ht="15" customHeight="1" x14ac:dyDescent="0.3">
      <c r="A968" s="260">
        <v>524114</v>
      </c>
      <c r="B968" s="261" t="s">
        <v>1327</v>
      </c>
      <c r="C968" s="261" t="s">
        <v>322</v>
      </c>
      <c r="D968" s="261" t="s">
        <v>360</v>
      </c>
      <c r="E968" s="261" t="s">
        <v>116</v>
      </c>
      <c r="F968" s="262">
        <v>26398</v>
      </c>
      <c r="G968" s="261" t="s">
        <v>136</v>
      </c>
      <c r="H968" s="261" t="s">
        <v>677</v>
      </c>
      <c r="I968" s="257" t="s">
        <v>553</v>
      </c>
      <c r="J968" s="261" t="s">
        <v>139</v>
      </c>
      <c r="K968" s="260">
        <v>2017</v>
      </c>
      <c r="M968" s="261"/>
      <c r="N968" s="249" t="s">
        <v>3258</v>
      </c>
      <c r="O968" s="259" t="s">
        <v>3258</v>
      </c>
      <c r="P968" s="256">
        <v>0</v>
      </c>
      <c r="Q968" s="261" t="s">
        <v>3258</v>
      </c>
      <c r="R968" s="261" t="s">
        <v>3947</v>
      </c>
      <c r="S968" s="261" t="s">
        <v>3364</v>
      </c>
      <c r="T968" s="261" t="s">
        <v>2612</v>
      </c>
      <c r="U968" s="261" t="s">
        <v>2266</v>
      </c>
      <c r="V968" s="261" t="s">
        <v>3258</v>
      </c>
      <c r="W968" s="261" t="s">
        <v>3258</v>
      </c>
      <c r="X968" s="261" t="s">
        <v>3258</v>
      </c>
      <c r="Y968" s="261" t="s">
        <v>3258</v>
      </c>
      <c r="Z968" s="261" t="s">
        <v>3258</v>
      </c>
      <c r="AA968" s="261" t="s">
        <v>3258</v>
      </c>
      <c r="AB968" s="261" t="s">
        <v>3258</v>
      </c>
      <c r="AC968" s="261" t="s">
        <v>3258</v>
      </c>
      <c r="AD968" s="261"/>
      <c r="AE968" s="245"/>
      <c r="AF968" s="261" t="s">
        <v>3258</v>
      </c>
      <c r="AG968" s="261" t="s">
        <v>3258</v>
      </c>
      <c r="AH968" s="261" t="s">
        <v>3258</v>
      </c>
      <c r="AI968" s="249"/>
    </row>
    <row r="969" spans="1:35" ht="15" customHeight="1" x14ac:dyDescent="0.3">
      <c r="A969" s="260">
        <v>524115</v>
      </c>
      <c r="B969" s="261" t="s">
        <v>1328</v>
      </c>
      <c r="C969" s="261" t="s">
        <v>262</v>
      </c>
      <c r="D969" s="261" t="s">
        <v>450</v>
      </c>
      <c r="E969" s="261" t="s">
        <v>116</v>
      </c>
      <c r="F969" s="262">
        <v>35065</v>
      </c>
      <c r="G969" s="261" t="s">
        <v>3137</v>
      </c>
      <c r="H969" s="261" t="s">
        <v>677</v>
      </c>
      <c r="I969" s="257" t="s">
        <v>553</v>
      </c>
      <c r="J969" s="249" t="s">
        <v>724</v>
      </c>
      <c r="K969" s="261" t="s">
        <v>3258</v>
      </c>
      <c r="L969" s="257"/>
      <c r="M969" s="261"/>
      <c r="N969" s="249" t="s">
        <v>3258</v>
      </c>
      <c r="O969" s="259" t="s">
        <v>3258</v>
      </c>
      <c r="P969" s="256">
        <v>0</v>
      </c>
      <c r="Q969" s="261" t="s">
        <v>3258</v>
      </c>
      <c r="R969" s="261" t="s">
        <v>4474</v>
      </c>
      <c r="S969" s="261" t="s">
        <v>4048</v>
      </c>
      <c r="T969" s="261" t="s">
        <v>2424</v>
      </c>
      <c r="U969" s="261" t="s">
        <v>2320</v>
      </c>
      <c r="V969" s="261" t="s">
        <v>3258</v>
      </c>
      <c r="W969" s="261" t="s">
        <v>3258</v>
      </c>
      <c r="X969" s="261" t="s">
        <v>3258</v>
      </c>
      <c r="Y969" s="261" t="s">
        <v>3258</v>
      </c>
      <c r="Z969" s="261" t="s">
        <v>3258</v>
      </c>
      <c r="AA969" s="261" t="s">
        <v>3258</v>
      </c>
      <c r="AB969" s="261" t="s">
        <v>3258</v>
      </c>
      <c r="AC969" s="261" t="s">
        <v>3258</v>
      </c>
      <c r="AD969" s="261"/>
      <c r="AE969" s="246"/>
      <c r="AF969" s="261" t="s">
        <v>3258</v>
      </c>
      <c r="AG969" s="261" t="s">
        <v>3258</v>
      </c>
      <c r="AH969" s="261" t="s">
        <v>3258</v>
      </c>
      <c r="AI969" s="249"/>
    </row>
    <row r="970" spans="1:35" ht="15" customHeight="1" x14ac:dyDescent="0.3">
      <c r="A970" s="260">
        <v>524120</v>
      </c>
      <c r="B970" s="261" t="s">
        <v>2125</v>
      </c>
      <c r="C970" s="261" t="s">
        <v>83</v>
      </c>
      <c r="D970" s="261" t="s">
        <v>526</v>
      </c>
      <c r="E970" s="261" t="s">
        <v>116</v>
      </c>
      <c r="F970" s="262">
        <v>34414</v>
      </c>
      <c r="G970" s="261" t="s">
        <v>2260</v>
      </c>
      <c r="H970" s="261" t="s">
        <v>677</v>
      </c>
      <c r="I970" s="257" t="s">
        <v>553</v>
      </c>
      <c r="J970" s="261" t="s">
        <v>137</v>
      </c>
      <c r="K970" s="260">
        <v>2011</v>
      </c>
      <c r="M970" s="261"/>
      <c r="N970" s="249" t="s">
        <v>3258</v>
      </c>
      <c r="O970" s="259" t="s">
        <v>3258</v>
      </c>
      <c r="P970" s="256">
        <v>0</v>
      </c>
      <c r="Q970" s="261" t="s">
        <v>3258</v>
      </c>
      <c r="R970" s="261" t="s">
        <v>4941</v>
      </c>
      <c r="S970" s="261" t="s">
        <v>3301</v>
      </c>
      <c r="T970" s="261" t="s">
        <v>4942</v>
      </c>
      <c r="U970" s="261" t="s">
        <v>3250</v>
      </c>
      <c r="V970" s="261" t="s">
        <v>3258</v>
      </c>
      <c r="W970" s="261" t="s">
        <v>3258</v>
      </c>
      <c r="X970" s="261" t="s">
        <v>3258</v>
      </c>
      <c r="Y970" s="261" t="s">
        <v>3258</v>
      </c>
      <c r="Z970" s="261" t="s">
        <v>3258</v>
      </c>
      <c r="AA970" s="261" t="s">
        <v>3258</v>
      </c>
      <c r="AB970" s="261" t="s">
        <v>2253</v>
      </c>
      <c r="AC970" s="261" t="s">
        <v>3258</v>
      </c>
      <c r="AD970" s="261"/>
      <c r="AE970" s="245"/>
      <c r="AF970" s="261" t="s">
        <v>3258</v>
      </c>
      <c r="AG970" s="261" t="s">
        <v>3258</v>
      </c>
      <c r="AH970" s="261" t="s">
        <v>3258</v>
      </c>
      <c r="AI970" s="249"/>
    </row>
    <row r="971" spans="1:35" ht="15" customHeight="1" x14ac:dyDescent="0.3">
      <c r="A971" s="260">
        <v>524121</v>
      </c>
      <c r="B971" s="261" t="s">
        <v>2004</v>
      </c>
      <c r="C971" s="261" t="s">
        <v>396</v>
      </c>
      <c r="D971" s="261" t="s">
        <v>490</v>
      </c>
      <c r="E971" s="261" t="s">
        <v>2275</v>
      </c>
      <c r="F971" s="262">
        <v>32509</v>
      </c>
      <c r="G971" s="261" t="s">
        <v>136</v>
      </c>
      <c r="H971" s="261" t="s">
        <v>677</v>
      </c>
      <c r="I971" s="257" t="s">
        <v>553</v>
      </c>
      <c r="J971" s="261" t="s">
        <v>2257</v>
      </c>
      <c r="K971" s="261"/>
      <c r="M971" s="261"/>
      <c r="N971" s="249" t="s">
        <v>3258</v>
      </c>
      <c r="O971" s="259" t="s">
        <v>3258</v>
      </c>
      <c r="P971" s="256">
        <v>0</v>
      </c>
      <c r="Q971" s="261" t="s">
        <v>3258</v>
      </c>
      <c r="R971" s="261" t="s">
        <v>3267</v>
      </c>
      <c r="S971" s="261" t="s">
        <v>3268</v>
      </c>
      <c r="T971" s="261" t="s">
        <v>3138</v>
      </c>
      <c r="U971" s="261" t="s">
        <v>2259</v>
      </c>
      <c r="V971" s="261" t="s">
        <v>3258</v>
      </c>
      <c r="W971" s="261" t="s">
        <v>3258</v>
      </c>
      <c r="X971" s="261" t="s">
        <v>3258</v>
      </c>
      <c r="Y971" s="261" t="s">
        <v>3258</v>
      </c>
      <c r="Z971" s="261" t="s">
        <v>3258</v>
      </c>
      <c r="AA971" s="261" t="s">
        <v>3258</v>
      </c>
      <c r="AB971" s="261" t="s">
        <v>3258</v>
      </c>
      <c r="AC971" s="261" t="s">
        <v>3258</v>
      </c>
      <c r="AD971" s="261"/>
      <c r="AE971" s="245"/>
      <c r="AF971" s="261" t="s">
        <v>3258</v>
      </c>
      <c r="AG971" s="261" t="s">
        <v>3258</v>
      </c>
      <c r="AH971" s="261" t="s">
        <v>3258</v>
      </c>
      <c r="AI971" s="249"/>
    </row>
    <row r="972" spans="1:35" ht="15" customHeight="1" x14ac:dyDescent="0.3">
      <c r="A972" s="260">
        <v>524122</v>
      </c>
      <c r="B972" s="261" t="s">
        <v>1552</v>
      </c>
      <c r="C972" s="261" t="s">
        <v>304</v>
      </c>
      <c r="D972" s="261" t="s">
        <v>362</v>
      </c>
      <c r="E972" s="261" t="s">
        <v>116</v>
      </c>
      <c r="F972" s="262">
        <v>32874</v>
      </c>
      <c r="G972" s="261" t="s">
        <v>4943</v>
      </c>
      <c r="H972" s="261" t="s">
        <v>677</v>
      </c>
      <c r="I972" s="257" t="s">
        <v>553</v>
      </c>
      <c r="J972" s="261" t="s">
        <v>724</v>
      </c>
      <c r="K972" s="261"/>
      <c r="L972" s="258" t="s">
        <v>150</v>
      </c>
      <c r="M972" s="261"/>
      <c r="N972" s="249" t="s">
        <v>3258</v>
      </c>
      <c r="O972" s="259" t="s">
        <v>3258</v>
      </c>
      <c r="P972" s="256">
        <v>0</v>
      </c>
      <c r="Q972" s="261" t="s">
        <v>3258</v>
      </c>
      <c r="R972" s="261" t="s">
        <v>4354</v>
      </c>
      <c r="S972" s="261" t="s">
        <v>3222</v>
      </c>
      <c r="T972" s="261" t="s">
        <v>2372</v>
      </c>
      <c r="U972" s="261" t="s">
        <v>2483</v>
      </c>
      <c r="V972" s="261" t="s">
        <v>3258</v>
      </c>
      <c r="W972" s="261" t="s">
        <v>3258</v>
      </c>
      <c r="X972" s="261" t="s">
        <v>3258</v>
      </c>
      <c r="Y972" s="261" t="s">
        <v>3258</v>
      </c>
      <c r="Z972" s="261" t="s">
        <v>3258</v>
      </c>
      <c r="AA972" s="261" t="s">
        <v>3258</v>
      </c>
      <c r="AB972" s="261" t="s">
        <v>3258</v>
      </c>
      <c r="AC972" s="261" t="s">
        <v>3258</v>
      </c>
      <c r="AD972" s="261"/>
      <c r="AE972" s="245"/>
      <c r="AF972" s="261" t="s">
        <v>3258</v>
      </c>
      <c r="AG972" s="261" t="s">
        <v>3258</v>
      </c>
      <c r="AH972" s="261" t="s">
        <v>3258</v>
      </c>
      <c r="AI972" s="249"/>
    </row>
    <row r="973" spans="1:35" ht="15" customHeight="1" x14ac:dyDescent="0.3">
      <c r="A973" s="260">
        <v>524129</v>
      </c>
      <c r="B973" s="261" t="s">
        <v>2005</v>
      </c>
      <c r="C973" s="261" t="s">
        <v>83</v>
      </c>
      <c r="D973" s="261" t="s">
        <v>359</v>
      </c>
      <c r="E973" s="261" t="s">
        <v>116</v>
      </c>
      <c r="F973" s="262">
        <v>33076</v>
      </c>
      <c r="G973" s="261" t="s">
        <v>2441</v>
      </c>
      <c r="H973" s="261" t="s">
        <v>677</v>
      </c>
      <c r="I973" s="257" t="s">
        <v>553</v>
      </c>
      <c r="J973" s="261" t="s">
        <v>139</v>
      </c>
      <c r="K973" s="261" t="s">
        <v>3258</v>
      </c>
      <c r="L973" s="257"/>
      <c r="M973" s="261"/>
      <c r="N973" s="249" t="s">
        <v>3258</v>
      </c>
      <c r="O973" s="259" t="s">
        <v>3258</v>
      </c>
      <c r="P973" s="256">
        <v>0</v>
      </c>
      <c r="Q973" s="261" t="s">
        <v>3258</v>
      </c>
      <c r="R973" s="261" t="s">
        <v>3948</v>
      </c>
      <c r="S973" s="261" t="s">
        <v>3289</v>
      </c>
      <c r="T973" s="261" t="s">
        <v>2271</v>
      </c>
      <c r="U973" s="261" t="s">
        <v>2360</v>
      </c>
      <c r="V973" s="261" t="s">
        <v>3258</v>
      </c>
      <c r="W973" s="261" t="s">
        <v>3258</v>
      </c>
      <c r="X973" s="261" t="s">
        <v>3258</v>
      </c>
      <c r="Y973" s="261" t="s">
        <v>3258</v>
      </c>
      <c r="Z973" s="261" t="s">
        <v>3258</v>
      </c>
      <c r="AA973" s="261" t="s">
        <v>3258</v>
      </c>
      <c r="AB973" s="261" t="s">
        <v>3258</v>
      </c>
      <c r="AC973" s="261" t="s">
        <v>3258</v>
      </c>
      <c r="AD973" s="261"/>
      <c r="AE973" s="245"/>
      <c r="AF973" s="261" t="s">
        <v>3258</v>
      </c>
      <c r="AG973" s="261" t="s">
        <v>3258</v>
      </c>
      <c r="AH973" s="261" t="s">
        <v>3258</v>
      </c>
      <c r="AI973" s="249"/>
    </row>
    <row r="974" spans="1:35" ht="15" customHeight="1" x14ac:dyDescent="0.3">
      <c r="A974" s="260">
        <v>524142</v>
      </c>
      <c r="B974" s="261" t="s">
        <v>2006</v>
      </c>
      <c r="C974" s="261" t="s">
        <v>68</v>
      </c>
      <c r="D974" s="261" t="s">
        <v>1170</v>
      </c>
      <c r="E974" s="261" t="s">
        <v>116</v>
      </c>
      <c r="F974" s="262">
        <v>30174</v>
      </c>
      <c r="G974" s="261" t="s">
        <v>145</v>
      </c>
      <c r="H974" s="261" t="s">
        <v>677</v>
      </c>
      <c r="I974" s="257" t="s">
        <v>553</v>
      </c>
      <c r="J974" s="261" t="s">
        <v>724</v>
      </c>
      <c r="K974" s="261"/>
      <c r="M974" s="261"/>
      <c r="N974" s="249" t="s">
        <v>3258</v>
      </c>
      <c r="O974" s="259" t="s">
        <v>3258</v>
      </c>
      <c r="P974" s="256">
        <v>0</v>
      </c>
      <c r="Q974" s="261" t="s">
        <v>3258</v>
      </c>
      <c r="R974" s="261" t="s">
        <v>4944</v>
      </c>
      <c r="S974" s="261" t="s">
        <v>3418</v>
      </c>
      <c r="T974" s="261" t="s">
        <v>3123</v>
      </c>
      <c r="U974" s="261" t="s">
        <v>2370</v>
      </c>
      <c r="V974" s="261" t="s">
        <v>3258</v>
      </c>
      <c r="W974" s="261" t="s">
        <v>3258</v>
      </c>
      <c r="X974" s="261" t="s">
        <v>3258</v>
      </c>
      <c r="Y974" s="261" t="s">
        <v>3258</v>
      </c>
      <c r="Z974" s="261" t="s">
        <v>3258</v>
      </c>
      <c r="AA974" s="261" t="s">
        <v>3258</v>
      </c>
      <c r="AB974" s="261" t="s">
        <v>3258</v>
      </c>
      <c r="AC974" s="261" t="s">
        <v>3258</v>
      </c>
      <c r="AD974" s="261"/>
      <c r="AE974" s="245"/>
      <c r="AF974" s="261" t="s">
        <v>3258</v>
      </c>
      <c r="AG974" s="261" t="s">
        <v>3258</v>
      </c>
      <c r="AH974" s="261" t="s">
        <v>3258</v>
      </c>
      <c r="AI974" s="249"/>
    </row>
    <row r="975" spans="1:35" ht="15" customHeight="1" x14ac:dyDescent="0.3">
      <c r="A975" s="260">
        <v>524147</v>
      </c>
      <c r="B975" s="261" t="s">
        <v>5607</v>
      </c>
      <c r="C975" s="261" t="s">
        <v>69</v>
      </c>
      <c r="D975" s="261" t="s">
        <v>426</v>
      </c>
      <c r="E975" s="261" t="s">
        <v>116</v>
      </c>
      <c r="F975" s="262">
        <v>33849</v>
      </c>
      <c r="G975" s="261" t="s">
        <v>5608</v>
      </c>
      <c r="H975" s="261" t="s">
        <v>677</v>
      </c>
      <c r="I975" s="257" t="s">
        <v>554</v>
      </c>
      <c r="J975" s="261" t="s">
        <v>139</v>
      </c>
      <c r="K975" s="261"/>
      <c r="L975" s="258" t="s">
        <v>147</v>
      </c>
      <c r="M975" s="261"/>
      <c r="N975" s="249" t="s">
        <v>3258</v>
      </c>
      <c r="O975" s="259" t="s">
        <v>3258</v>
      </c>
      <c r="P975" s="256">
        <v>0</v>
      </c>
      <c r="Q975" s="261" t="s">
        <v>3258</v>
      </c>
      <c r="R975" s="261" t="s">
        <v>5609</v>
      </c>
      <c r="S975" s="261" t="s">
        <v>3372</v>
      </c>
      <c r="T975" s="261" t="s">
        <v>2617</v>
      </c>
      <c r="U975" s="261" t="s">
        <v>5610</v>
      </c>
      <c r="V975" s="261" t="s">
        <v>3258</v>
      </c>
      <c r="W975" s="261" t="s">
        <v>3258</v>
      </c>
      <c r="X975" s="261" t="s">
        <v>3258</v>
      </c>
      <c r="Y975" s="261" t="s">
        <v>3258</v>
      </c>
      <c r="Z975" s="261" t="s">
        <v>3258</v>
      </c>
      <c r="AA975" s="261" t="s">
        <v>3258</v>
      </c>
      <c r="AB975" s="261" t="s">
        <v>3258</v>
      </c>
      <c r="AC975" s="261" t="s">
        <v>3258</v>
      </c>
      <c r="AD975" s="261"/>
      <c r="AE975" s="245"/>
      <c r="AF975" s="261" t="s">
        <v>3258</v>
      </c>
      <c r="AG975" s="261" t="s">
        <v>3258</v>
      </c>
      <c r="AH975" s="261" t="s">
        <v>3258</v>
      </c>
      <c r="AI975" s="249"/>
    </row>
    <row r="976" spans="1:35" ht="15" customHeight="1" x14ac:dyDescent="0.3">
      <c r="A976" s="260">
        <v>524150</v>
      </c>
      <c r="B976" s="261" t="s">
        <v>2007</v>
      </c>
      <c r="C976" s="261" t="s">
        <v>268</v>
      </c>
      <c r="D976" s="261" t="s">
        <v>1435</v>
      </c>
      <c r="E976" s="261" t="s">
        <v>116</v>
      </c>
      <c r="F976" s="262">
        <v>29965</v>
      </c>
      <c r="G976" s="261" t="s">
        <v>150</v>
      </c>
      <c r="H976" s="261" t="s">
        <v>677</v>
      </c>
      <c r="I976" s="257" t="s">
        <v>553</v>
      </c>
      <c r="J976" s="261" t="s">
        <v>724</v>
      </c>
      <c r="K976" s="261"/>
      <c r="L976" s="258" t="s">
        <v>150</v>
      </c>
      <c r="M976" s="261"/>
      <c r="N976" s="249" t="s">
        <v>3258</v>
      </c>
      <c r="O976" s="259" t="s">
        <v>3258</v>
      </c>
      <c r="P976" s="256">
        <v>0</v>
      </c>
      <c r="Q976" s="261" t="s">
        <v>3258</v>
      </c>
      <c r="R976" s="261" t="s">
        <v>4945</v>
      </c>
      <c r="S976" s="261" t="s">
        <v>3501</v>
      </c>
      <c r="T976" s="261" t="s">
        <v>4946</v>
      </c>
      <c r="U976" s="261" t="s">
        <v>2270</v>
      </c>
      <c r="V976" s="261" t="s">
        <v>3258</v>
      </c>
      <c r="W976" s="261" t="s">
        <v>3258</v>
      </c>
      <c r="X976" s="261" t="s">
        <v>3258</v>
      </c>
      <c r="Y976" s="261" t="s">
        <v>3258</v>
      </c>
      <c r="Z976" s="261" t="s">
        <v>3258</v>
      </c>
      <c r="AA976" s="261" t="s">
        <v>3258</v>
      </c>
      <c r="AB976" s="261" t="s">
        <v>3258</v>
      </c>
      <c r="AC976" s="261" t="s">
        <v>3258</v>
      </c>
      <c r="AD976" s="261"/>
      <c r="AE976" s="245"/>
      <c r="AF976" s="261" t="s">
        <v>3258</v>
      </c>
      <c r="AG976" s="261" t="s">
        <v>3258</v>
      </c>
      <c r="AH976" s="261" t="s">
        <v>3258</v>
      </c>
      <c r="AI976" s="249"/>
    </row>
    <row r="977" spans="1:35" ht="15" customHeight="1" x14ac:dyDescent="0.3">
      <c r="A977" s="260">
        <v>524153</v>
      </c>
      <c r="B977" s="261" t="s">
        <v>1329</v>
      </c>
      <c r="C977" s="261" t="s">
        <v>349</v>
      </c>
      <c r="D977" s="261" t="s">
        <v>437</v>
      </c>
      <c r="E977" s="261" t="s">
        <v>116</v>
      </c>
      <c r="F977" s="262">
        <v>36190</v>
      </c>
      <c r="G977" s="261" t="s">
        <v>2417</v>
      </c>
      <c r="H977" s="261" t="s">
        <v>679</v>
      </c>
      <c r="I977" s="257" t="s">
        <v>553</v>
      </c>
      <c r="J977" s="261" t="s">
        <v>139</v>
      </c>
      <c r="K977" s="260">
        <v>2018</v>
      </c>
      <c r="L977" s="257" t="s">
        <v>136</v>
      </c>
      <c r="M977" s="249"/>
      <c r="N977" s="249" t="s">
        <v>3258</v>
      </c>
      <c r="O977" s="259" t="s">
        <v>3258</v>
      </c>
      <c r="P977" s="256">
        <v>0</v>
      </c>
      <c r="Q977" s="261" t="s">
        <v>3258</v>
      </c>
      <c r="R977" s="261" t="s">
        <v>4947</v>
      </c>
      <c r="S977" s="261" t="s">
        <v>3802</v>
      </c>
      <c r="T977" s="261" t="s">
        <v>2566</v>
      </c>
      <c r="U977" s="261" t="s">
        <v>2259</v>
      </c>
      <c r="V977" s="261" t="s">
        <v>3258</v>
      </c>
      <c r="W977" s="261" t="s">
        <v>3258</v>
      </c>
      <c r="X977" s="261" t="s">
        <v>3258</v>
      </c>
      <c r="Y977" s="261" t="s">
        <v>3258</v>
      </c>
      <c r="Z977" s="261" t="s">
        <v>3258</v>
      </c>
      <c r="AA977" s="261" t="s">
        <v>3258</v>
      </c>
      <c r="AB977" s="261" t="s">
        <v>3258</v>
      </c>
      <c r="AC977" s="261" t="s">
        <v>3258</v>
      </c>
      <c r="AD977" s="261"/>
      <c r="AE977" s="245"/>
      <c r="AF977" s="261" t="s">
        <v>3258</v>
      </c>
      <c r="AG977" s="261" t="s">
        <v>3258</v>
      </c>
      <c r="AH977" s="261" t="s">
        <v>3258</v>
      </c>
      <c r="AI977" s="249"/>
    </row>
    <row r="978" spans="1:35" ht="15" customHeight="1" x14ac:dyDescent="0.3">
      <c r="A978" s="260">
        <v>524154</v>
      </c>
      <c r="B978" s="261" t="s">
        <v>1330</v>
      </c>
      <c r="C978" s="261" t="s">
        <v>307</v>
      </c>
      <c r="D978" s="261" t="s">
        <v>417</v>
      </c>
      <c r="E978" s="261" t="s">
        <v>116</v>
      </c>
      <c r="F978" s="262">
        <v>33333</v>
      </c>
      <c r="G978" s="261" t="s">
        <v>2984</v>
      </c>
      <c r="H978" s="261" t="s">
        <v>677</v>
      </c>
      <c r="I978" s="257" t="s">
        <v>553</v>
      </c>
      <c r="J978" s="261" t="s">
        <v>139</v>
      </c>
      <c r="K978" s="261"/>
      <c r="L978" s="258" t="s">
        <v>147</v>
      </c>
      <c r="M978" s="261"/>
      <c r="N978" s="249" t="s">
        <v>3258</v>
      </c>
      <c r="O978" s="259" t="s">
        <v>3258</v>
      </c>
      <c r="P978" s="256">
        <v>0</v>
      </c>
      <c r="Q978" s="261" t="s">
        <v>3258</v>
      </c>
      <c r="R978" s="261" t="s">
        <v>3949</v>
      </c>
      <c r="S978" s="261" t="s">
        <v>3950</v>
      </c>
      <c r="T978" s="261" t="s">
        <v>2442</v>
      </c>
      <c r="U978" s="261" t="s">
        <v>2985</v>
      </c>
      <c r="V978" s="261" t="s">
        <v>3258</v>
      </c>
      <c r="W978" s="261" t="s">
        <v>3258</v>
      </c>
      <c r="X978" s="261" t="s">
        <v>3258</v>
      </c>
      <c r="Y978" s="261" t="s">
        <v>3258</v>
      </c>
      <c r="Z978" s="261" t="s">
        <v>3258</v>
      </c>
      <c r="AA978" s="261" t="s">
        <v>3258</v>
      </c>
      <c r="AB978" s="261" t="s">
        <v>3258</v>
      </c>
      <c r="AC978" s="261" t="s">
        <v>3258</v>
      </c>
      <c r="AD978" s="261"/>
      <c r="AE978" s="245"/>
      <c r="AF978" s="261" t="s">
        <v>3258</v>
      </c>
      <c r="AG978" s="261" t="s">
        <v>3258</v>
      </c>
      <c r="AH978" s="261" t="s">
        <v>3258</v>
      </c>
      <c r="AI978" s="249"/>
    </row>
    <row r="979" spans="1:35" ht="15" customHeight="1" x14ac:dyDescent="0.3">
      <c r="A979" s="260">
        <v>524156</v>
      </c>
      <c r="B979" s="261" t="s">
        <v>1331</v>
      </c>
      <c r="C979" s="261" t="s">
        <v>97</v>
      </c>
      <c r="D979" s="261" t="s">
        <v>635</v>
      </c>
      <c r="E979" s="261" t="s">
        <v>116</v>
      </c>
      <c r="F979" s="262">
        <v>34265</v>
      </c>
      <c r="G979" s="261" t="s">
        <v>2377</v>
      </c>
      <c r="H979" s="261" t="s">
        <v>677</v>
      </c>
      <c r="I979" s="257" t="s">
        <v>553</v>
      </c>
      <c r="J979" s="261" t="s">
        <v>139</v>
      </c>
      <c r="K979" s="261" t="s">
        <v>3258</v>
      </c>
      <c r="L979" s="257"/>
      <c r="M979" s="261"/>
      <c r="N979" s="249" t="s">
        <v>3258</v>
      </c>
      <c r="O979" s="259" t="s">
        <v>3258</v>
      </c>
      <c r="P979" s="256">
        <v>0</v>
      </c>
      <c r="Q979" s="261" t="s">
        <v>3258</v>
      </c>
      <c r="R979" s="261" t="s">
        <v>3951</v>
      </c>
      <c r="S979" s="261" t="s">
        <v>3952</v>
      </c>
      <c r="T979" s="261" t="s">
        <v>2617</v>
      </c>
      <c r="U979" s="261" t="s">
        <v>2378</v>
      </c>
      <c r="V979" s="261" t="s">
        <v>3258</v>
      </c>
      <c r="W979" s="261" t="s">
        <v>3258</v>
      </c>
      <c r="X979" s="261" t="s">
        <v>3258</v>
      </c>
      <c r="Y979" s="261" t="s">
        <v>3258</v>
      </c>
      <c r="Z979" s="261" t="s">
        <v>3258</v>
      </c>
      <c r="AA979" s="261" t="s">
        <v>3258</v>
      </c>
      <c r="AB979" s="261" t="s">
        <v>3258</v>
      </c>
      <c r="AC979" s="261" t="s">
        <v>3258</v>
      </c>
      <c r="AD979" s="261"/>
      <c r="AE979" s="245"/>
      <c r="AF979" s="261" t="s">
        <v>3258</v>
      </c>
      <c r="AG979" s="261" t="s">
        <v>3258</v>
      </c>
      <c r="AH979" s="261" t="s">
        <v>3258</v>
      </c>
      <c r="AI979" s="249"/>
    </row>
    <row r="980" spans="1:35" ht="15" customHeight="1" x14ac:dyDescent="0.3">
      <c r="A980" s="260">
        <v>524161</v>
      </c>
      <c r="B980" s="261" t="s">
        <v>2238</v>
      </c>
      <c r="C980" s="261" t="s">
        <v>280</v>
      </c>
      <c r="D980" s="261" t="s">
        <v>2239</v>
      </c>
      <c r="E980" s="261" t="s">
        <v>116</v>
      </c>
      <c r="F980" s="262">
        <v>31107</v>
      </c>
      <c r="G980" s="261" t="s">
        <v>150</v>
      </c>
      <c r="H980" s="261" t="s">
        <v>677</v>
      </c>
      <c r="I980" s="257" t="s">
        <v>553</v>
      </c>
      <c r="J980" s="261" t="s">
        <v>139</v>
      </c>
      <c r="K980" s="261"/>
      <c r="L980" s="258" t="s">
        <v>150</v>
      </c>
      <c r="M980" s="261"/>
      <c r="N980" s="249" t="s">
        <v>3258</v>
      </c>
      <c r="O980" s="259" t="s">
        <v>3258</v>
      </c>
      <c r="P980" s="256">
        <v>0</v>
      </c>
      <c r="Q980" s="261" t="s">
        <v>3258</v>
      </c>
      <c r="R980" s="261" t="s">
        <v>3483</v>
      </c>
      <c r="S980" s="261" t="s">
        <v>3298</v>
      </c>
      <c r="T980" s="261" t="s">
        <v>2690</v>
      </c>
      <c r="U980" s="261" t="s">
        <v>2270</v>
      </c>
      <c r="V980" s="261" t="s">
        <v>3258</v>
      </c>
      <c r="W980" s="261" t="s">
        <v>3258</v>
      </c>
      <c r="X980" s="261" t="s">
        <v>3258</v>
      </c>
      <c r="Y980" s="261" t="s">
        <v>3258</v>
      </c>
      <c r="Z980" s="261" t="s">
        <v>3258</v>
      </c>
      <c r="AA980" s="261" t="s">
        <v>3258</v>
      </c>
      <c r="AB980" s="261" t="s">
        <v>3258</v>
      </c>
      <c r="AC980" s="261" t="s">
        <v>3258</v>
      </c>
      <c r="AD980" s="261"/>
      <c r="AE980" s="246"/>
      <c r="AF980" s="261" t="s">
        <v>3258</v>
      </c>
      <c r="AG980" s="261" t="s">
        <v>3258</v>
      </c>
      <c r="AH980" s="261" t="s">
        <v>3258</v>
      </c>
      <c r="AI980" s="249"/>
    </row>
    <row r="981" spans="1:35" ht="15" customHeight="1" x14ac:dyDescent="0.3">
      <c r="A981" s="260">
        <v>524183</v>
      </c>
      <c r="B981" s="261" t="s">
        <v>1332</v>
      </c>
      <c r="C981" s="261" t="s">
        <v>102</v>
      </c>
      <c r="D981" s="261" t="s">
        <v>531</v>
      </c>
      <c r="E981" s="261" t="s">
        <v>116</v>
      </c>
      <c r="F981" s="262">
        <v>28135</v>
      </c>
      <c r="G981" s="261" t="s">
        <v>136</v>
      </c>
      <c r="H981" s="261" t="s">
        <v>677</v>
      </c>
      <c r="I981" s="257" t="s">
        <v>553</v>
      </c>
      <c r="J981" s="261" t="s">
        <v>724</v>
      </c>
      <c r="K981" s="261"/>
      <c r="M981" s="261"/>
      <c r="N981" s="249" t="s">
        <v>3258</v>
      </c>
      <c r="O981" s="259" t="s">
        <v>3258</v>
      </c>
      <c r="P981" s="256">
        <v>0</v>
      </c>
      <c r="Q981" s="261" t="s">
        <v>3258</v>
      </c>
      <c r="R981" s="261" t="s">
        <v>4475</v>
      </c>
      <c r="S981" s="261" t="s">
        <v>3632</v>
      </c>
      <c r="T981" s="261" t="s">
        <v>2758</v>
      </c>
      <c r="U981" s="261" t="s">
        <v>2259</v>
      </c>
      <c r="V981" s="261" t="s">
        <v>3258</v>
      </c>
      <c r="W981" s="261" t="s">
        <v>3258</v>
      </c>
      <c r="X981" s="261" t="s">
        <v>3258</v>
      </c>
      <c r="Y981" s="261" t="s">
        <v>3258</v>
      </c>
      <c r="Z981" s="261" t="s">
        <v>3258</v>
      </c>
      <c r="AA981" s="261" t="s">
        <v>3258</v>
      </c>
      <c r="AB981" s="261" t="s">
        <v>3258</v>
      </c>
      <c r="AC981" s="261" t="s">
        <v>3258</v>
      </c>
      <c r="AD981" s="261"/>
      <c r="AE981" s="245"/>
      <c r="AF981" s="261" t="s">
        <v>3258</v>
      </c>
      <c r="AG981" s="261" t="s">
        <v>3258</v>
      </c>
      <c r="AH981" s="261" t="s">
        <v>3258</v>
      </c>
      <c r="AI981" s="249"/>
    </row>
    <row r="982" spans="1:35" ht="15" customHeight="1" x14ac:dyDescent="0.3">
      <c r="A982" s="260">
        <v>524188</v>
      </c>
      <c r="B982" s="261" t="s">
        <v>1553</v>
      </c>
      <c r="C982" s="261" t="s">
        <v>83</v>
      </c>
      <c r="D982" s="261" t="s">
        <v>1554</v>
      </c>
      <c r="E982" s="261" t="s">
        <v>116</v>
      </c>
      <c r="F982" s="262">
        <v>34486</v>
      </c>
      <c r="G982" s="261" t="s">
        <v>2469</v>
      </c>
      <c r="H982" s="261" t="s">
        <v>677</v>
      </c>
      <c r="I982" s="257" t="s">
        <v>553</v>
      </c>
      <c r="J982" s="261" t="s">
        <v>137</v>
      </c>
      <c r="K982" s="261" t="s">
        <v>3258</v>
      </c>
      <c r="L982" s="257"/>
      <c r="M982" s="261"/>
      <c r="N982" s="249" t="s">
        <v>3258</v>
      </c>
      <c r="O982" s="259" t="s">
        <v>3258</v>
      </c>
      <c r="P982" s="256">
        <v>0</v>
      </c>
      <c r="Q982" s="261" t="s">
        <v>3258</v>
      </c>
      <c r="R982" s="261" t="s">
        <v>4140</v>
      </c>
      <c r="S982" s="261" t="s">
        <v>3301</v>
      </c>
      <c r="T982" s="261" t="s">
        <v>2691</v>
      </c>
      <c r="U982" s="261" t="s">
        <v>2692</v>
      </c>
      <c r="V982" s="261" t="s">
        <v>3258</v>
      </c>
      <c r="W982" s="261" t="s">
        <v>3258</v>
      </c>
      <c r="X982" s="261" t="s">
        <v>3258</v>
      </c>
      <c r="Y982" s="261" t="s">
        <v>3258</v>
      </c>
      <c r="Z982" s="261" t="s">
        <v>3258</v>
      </c>
      <c r="AA982" s="261" t="s">
        <v>3258</v>
      </c>
      <c r="AB982" s="261" t="s">
        <v>3258</v>
      </c>
      <c r="AC982" s="261" t="s">
        <v>3258</v>
      </c>
      <c r="AD982" s="261"/>
      <c r="AE982" s="245"/>
      <c r="AF982" s="261" t="s">
        <v>3258</v>
      </c>
      <c r="AG982" s="261" t="s">
        <v>3258</v>
      </c>
      <c r="AH982" s="261" t="s">
        <v>3258</v>
      </c>
      <c r="AI982" s="249"/>
    </row>
    <row r="983" spans="1:35" ht="15" customHeight="1" x14ac:dyDescent="0.3">
      <c r="A983" s="260">
        <v>524191</v>
      </c>
      <c r="B983" s="261" t="s">
        <v>2008</v>
      </c>
      <c r="C983" s="261" t="s">
        <v>76</v>
      </c>
      <c r="D983" s="261" t="s">
        <v>362</v>
      </c>
      <c r="E983" s="261" t="s">
        <v>115</v>
      </c>
      <c r="F983" s="262">
        <v>36387</v>
      </c>
      <c r="G983" s="261" t="s">
        <v>2490</v>
      </c>
      <c r="H983" s="261" t="s">
        <v>677</v>
      </c>
      <c r="I983" s="257" t="s">
        <v>553</v>
      </c>
      <c r="J983" s="261" t="s">
        <v>137</v>
      </c>
      <c r="K983" s="261" t="s">
        <v>3258</v>
      </c>
      <c r="L983" s="257"/>
      <c r="M983" s="261"/>
      <c r="N983" s="249" t="s">
        <v>3258</v>
      </c>
      <c r="O983" s="259" t="s">
        <v>3258</v>
      </c>
      <c r="P983" s="256">
        <v>0</v>
      </c>
      <c r="Q983" s="261" t="s">
        <v>3258</v>
      </c>
      <c r="R983" s="261" t="s">
        <v>4284</v>
      </c>
      <c r="S983" s="261" t="s">
        <v>3344</v>
      </c>
      <c r="T983" s="261" t="s">
        <v>2754</v>
      </c>
      <c r="U983" s="261" t="s">
        <v>3140</v>
      </c>
      <c r="V983" s="261" t="s">
        <v>3258</v>
      </c>
      <c r="W983" s="261" t="s">
        <v>3258</v>
      </c>
      <c r="X983" s="261" t="s">
        <v>3258</v>
      </c>
      <c r="Y983" s="261" t="s">
        <v>3258</v>
      </c>
      <c r="Z983" s="261" t="s">
        <v>3258</v>
      </c>
      <c r="AA983" s="261" t="s">
        <v>3258</v>
      </c>
      <c r="AB983" s="261" t="s">
        <v>3258</v>
      </c>
      <c r="AC983" s="261" t="s">
        <v>3258</v>
      </c>
      <c r="AD983" s="261"/>
      <c r="AE983" s="245"/>
      <c r="AF983" s="261" t="s">
        <v>3258</v>
      </c>
      <c r="AG983" s="261" t="s">
        <v>3258</v>
      </c>
      <c r="AH983" s="261" t="s">
        <v>3258</v>
      </c>
      <c r="AI983" s="249"/>
    </row>
    <row r="984" spans="1:35" ht="15" customHeight="1" x14ac:dyDescent="0.3">
      <c r="A984" s="260">
        <v>524205</v>
      </c>
      <c r="B984" s="261" t="s">
        <v>1333</v>
      </c>
      <c r="C984" s="261" t="s">
        <v>296</v>
      </c>
      <c r="D984" s="261" t="s">
        <v>646</v>
      </c>
      <c r="E984" s="261" t="s">
        <v>116</v>
      </c>
      <c r="F984" s="262">
        <v>31929</v>
      </c>
      <c r="G984" s="261" t="s">
        <v>3141</v>
      </c>
      <c r="H984" s="261" t="s">
        <v>677</v>
      </c>
      <c r="I984" s="257" t="s">
        <v>553</v>
      </c>
      <c r="J984" s="261" t="s">
        <v>139</v>
      </c>
      <c r="K984" s="261"/>
      <c r="L984" s="258" t="s">
        <v>150</v>
      </c>
      <c r="M984" s="261"/>
      <c r="N984" s="249" t="s">
        <v>3258</v>
      </c>
      <c r="O984" s="259" t="s">
        <v>3258</v>
      </c>
      <c r="P984" s="256">
        <v>0</v>
      </c>
      <c r="Q984" s="261" t="s">
        <v>3258</v>
      </c>
      <c r="R984" s="261" t="s">
        <v>3953</v>
      </c>
      <c r="S984" s="261" t="s">
        <v>3954</v>
      </c>
      <c r="T984" s="261" t="s">
        <v>2721</v>
      </c>
      <c r="U984" s="261" t="s">
        <v>2270</v>
      </c>
      <c r="V984" s="261" t="s">
        <v>3258</v>
      </c>
      <c r="W984" s="261" t="s">
        <v>3258</v>
      </c>
      <c r="X984" s="261" t="s">
        <v>3258</v>
      </c>
      <c r="Y984" s="261" t="s">
        <v>3258</v>
      </c>
      <c r="Z984" s="261" t="s">
        <v>3258</v>
      </c>
      <c r="AA984" s="261" t="s">
        <v>3258</v>
      </c>
      <c r="AB984" s="261" t="s">
        <v>3258</v>
      </c>
      <c r="AC984" s="261" t="s">
        <v>3258</v>
      </c>
      <c r="AD984" s="261"/>
      <c r="AE984" s="246"/>
      <c r="AF984" s="261" t="s">
        <v>3258</v>
      </c>
      <c r="AG984" s="261" t="s">
        <v>3258</v>
      </c>
      <c r="AH984" s="261" t="s">
        <v>3258</v>
      </c>
      <c r="AI984" s="249"/>
    </row>
    <row r="985" spans="1:35" ht="15" customHeight="1" x14ac:dyDescent="0.3">
      <c r="A985" s="260">
        <v>524216</v>
      </c>
      <c r="B985" s="261" t="s">
        <v>2009</v>
      </c>
      <c r="C985" s="261" t="s">
        <v>275</v>
      </c>
      <c r="D985" s="261" t="s">
        <v>2010</v>
      </c>
      <c r="E985" s="261" t="s">
        <v>116</v>
      </c>
      <c r="F985" s="262">
        <v>35656</v>
      </c>
      <c r="G985" s="261" t="s">
        <v>2621</v>
      </c>
      <c r="H985" s="261" t="s">
        <v>677</v>
      </c>
      <c r="I985" s="257" t="s">
        <v>553</v>
      </c>
      <c r="J985" s="261" t="s">
        <v>137</v>
      </c>
      <c r="K985" s="260">
        <v>2015</v>
      </c>
      <c r="M985" s="261"/>
      <c r="N985" s="249" t="s">
        <v>3258</v>
      </c>
      <c r="O985" s="259" t="s">
        <v>3258</v>
      </c>
      <c r="P985" s="256">
        <v>0</v>
      </c>
      <c r="Q985" s="261" t="s">
        <v>3258</v>
      </c>
      <c r="R985" s="261" t="s">
        <v>4948</v>
      </c>
      <c r="S985" s="261" t="s">
        <v>4949</v>
      </c>
      <c r="T985" s="261" t="s">
        <v>4950</v>
      </c>
      <c r="U985" s="261" t="s">
        <v>4951</v>
      </c>
      <c r="V985" s="261" t="s">
        <v>3258</v>
      </c>
      <c r="W985" s="261" t="s">
        <v>3258</v>
      </c>
      <c r="X985" s="261" t="s">
        <v>3258</v>
      </c>
      <c r="Y985" s="261" t="s">
        <v>3258</v>
      </c>
      <c r="Z985" s="261" t="s">
        <v>3258</v>
      </c>
      <c r="AA985" s="261" t="s">
        <v>3258</v>
      </c>
      <c r="AB985" s="261" t="s">
        <v>3258</v>
      </c>
      <c r="AC985" s="261" t="s">
        <v>3258</v>
      </c>
      <c r="AD985" s="261"/>
      <c r="AE985" s="246"/>
      <c r="AF985" s="261" t="s">
        <v>3258</v>
      </c>
      <c r="AG985" s="261" t="s">
        <v>3258</v>
      </c>
      <c r="AH985" s="261" t="s">
        <v>3258</v>
      </c>
      <c r="AI985" s="249"/>
    </row>
    <row r="986" spans="1:35" ht="15" customHeight="1" x14ac:dyDescent="0.3">
      <c r="A986" s="260">
        <v>524246</v>
      </c>
      <c r="B986" s="261" t="s">
        <v>1334</v>
      </c>
      <c r="C986" s="261" t="s">
        <v>384</v>
      </c>
      <c r="D986" s="261" t="s">
        <v>1335</v>
      </c>
      <c r="E986" s="261" t="s">
        <v>116</v>
      </c>
      <c r="F986" s="262">
        <v>30409</v>
      </c>
      <c r="G986" s="261" t="s">
        <v>152</v>
      </c>
      <c r="H986" s="261" t="s">
        <v>679</v>
      </c>
      <c r="I986" s="257" t="s">
        <v>553</v>
      </c>
      <c r="J986" s="261" t="s">
        <v>139</v>
      </c>
      <c r="K986" s="260">
        <v>2002</v>
      </c>
      <c r="L986" s="257" t="s">
        <v>152</v>
      </c>
      <c r="M986" s="249"/>
      <c r="N986" s="249" t="s">
        <v>3258</v>
      </c>
      <c r="O986" s="259" t="s">
        <v>3258</v>
      </c>
      <c r="P986" s="256">
        <v>0</v>
      </c>
      <c r="Q986" s="261" t="s">
        <v>3258</v>
      </c>
      <c r="R986" s="261" t="s">
        <v>3955</v>
      </c>
      <c r="S986" s="261" t="s">
        <v>3544</v>
      </c>
      <c r="T986" s="261" t="s">
        <v>3143</v>
      </c>
      <c r="U986" s="261" t="s">
        <v>2805</v>
      </c>
      <c r="V986" s="261" t="s">
        <v>3258</v>
      </c>
      <c r="W986" s="261" t="s">
        <v>3258</v>
      </c>
      <c r="X986" s="261" t="s">
        <v>3258</v>
      </c>
      <c r="Y986" s="261" t="s">
        <v>3258</v>
      </c>
      <c r="Z986" s="261" t="s">
        <v>3258</v>
      </c>
      <c r="AA986" s="261" t="s">
        <v>3258</v>
      </c>
      <c r="AB986" s="261" t="s">
        <v>3258</v>
      </c>
      <c r="AC986" s="261" t="s">
        <v>3258</v>
      </c>
      <c r="AD986" s="261"/>
      <c r="AE986" s="246"/>
      <c r="AF986" s="261" t="s">
        <v>3258</v>
      </c>
      <c r="AG986" s="261" t="s">
        <v>3258</v>
      </c>
      <c r="AH986" s="261" t="s">
        <v>3258</v>
      </c>
      <c r="AI986" s="249"/>
    </row>
    <row r="987" spans="1:35" ht="15" customHeight="1" x14ac:dyDescent="0.3">
      <c r="A987" s="260">
        <v>524253</v>
      </c>
      <c r="B987" s="261" t="s">
        <v>1555</v>
      </c>
      <c r="C987" s="261" t="s">
        <v>306</v>
      </c>
      <c r="D987" s="261" t="s">
        <v>544</v>
      </c>
      <c r="E987" s="261" t="s">
        <v>116</v>
      </c>
      <c r="F987" s="262">
        <v>29926</v>
      </c>
      <c r="G987" s="261" t="s">
        <v>2693</v>
      </c>
      <c r="H987" s="261" t="s">
        <v>677</v>
      </c>
      <c r="I987" s="257" t="s">
        <v>553</v>
      </c>
      <c r="J987" s="261" t="s">
        <v>139</v>
      </c>
      <c r="K987" s="261"/>
      <c r="L987" s="258" t="s">
        <v>150</v>
      </c>
      <c r="M987" s="261"/>
      <c r="N987" s="249" t="s">
        <v>3258</v>
      </c>
      <c r="O987" s="259" t="s">
        <v>3258</v>
      </c>
      <c r="P987" s="256">
        <v>0</v>
      </c>
      <c r="Q987" s="261" t="s">
        <v>3258</v>
      </c>
      <c r="R987" s="261" t="s">
        <v>3484</v>
      </c>
      <c r="S987" s="261" t="s">
        <v>3485</v>
      </c>
      <c r="T987" s="261" t="s">
        <v>2694</v>
      </c>
      <c r="U987" s="261" t="s">
        <v>2270</v>
      </c>
      <c r="V987" s="261" t="s">
        <v>3258</v>
      </c>
      <c r="W987" s="261" t="s">
        <v>3258</v>
      </c>
      <c r="X987" s="261" t="s">
        <v>3258</v>
      </c>
      <c r="Y987" s="261" t="s">
        <v>3258</v>
      </c>
      <c r="Z987" s="261" t="s">
        <v>3258</v>
      </c>
      <c r="AA987" s="261" t="s">
        <v>3258</v>
      </c>
      <c r="AB987" s="261" t="s">
        <v>3258</v>
      </c>
      <c r="AC987" s="261" t="s">
        <v>3258</v>
      </c>
      <c r="AD987" s="261"/>
      <c r="AE987" s="245"/>
      <c r="AF987" s="261" t="s">
        <v>3258</v>
      </c>
      <c r="AG987" s="261" t="s">
        <v>3258</v>
      </c>
      <c r="AH987" s="261" t="s">
        <v>3258</v>
      </c>
      <c r="AI987" s="249"/>
    </row>
    <row r="988" spans="1:35" ht="15" customHeight="1" x14ac:dyDescent="0.3">
      <c r="A988" s="260">
        <v>524262</v>
      </c>
      <c r="B988" s="261" t="s">
        <v>1556</v>
      </c>
      <c r="C988" s="261" t="s">
        <v>266</v>
      </c>
      <c r="D988" s="261" t="s">
        <v>629</v>
      </c>
      <c r="E988" s="261" t="s">
        <v>116</v>
      </c>
      <c r="F988" s="262">
        <v>33273</v>
      </c>
      <c r="G988" s="261" t="s">
        <v>136</v>
      </c>
      <c r="H988" s="261" t="s">
        <v>677</v>
      </c>
      <c r="I988" s="257" t="s">
        <v>553</v>
      </c>
      <c r="J988" s="261" t="s">
        <v>139</v>
      </c>
      <c r="K988" s="261"/>
      <c r="M988" s="261"/>
      <c r="N988" s="249" t="s">
        <v>3258</v>
      </c>
      <c r="O988" s="259" t="s">
        <v>3258</v>
      </c>
      <c r="P988" s="256">
        <v>0</v>
      </c>
      <c r="Q988" s="261" t="s">
        <v>3258</v>
      </c>
      <c r="R988" s="261" t="s">
        <v>3486</v>
      </c>
      <c r="S988" s="261" t="s">
        <v>3423</v>
      </c>
      <c r="T988" s="261" t="s">
        <v>2695</v>
      </c>
      <c r="U988" s="261" t="s">
        <v>2259</v>
      </c>
      <c r="V988" s="261" t="s">
        <v>3258</v>
      </c>
      <c r="W988" s="261" t="s">
        <v>3258</v>
      </c>
      <c r="X988" s="261" t="s">
        <v>3258</v>
      </c>
      <c r="Y988" s="261" t="s">
        <v>3258</v>
      </c>
      <c r="Z988" s="261" t="s">
        <v>3258</v>
      </c>
      <c r="AA988" s="261" t="s">
        <v>3258</v>
      </c>
      <c r="AB988" s="261" t="s">
        <v>3258</v>
      </c>
      <c r="AC988" s="261" t="s">
        <v>3258</v>
      </c>
      <c r="AD988" s="261"/>
      <c r="AE988" s="246"/>
      <c r="AF988" s="261" t="s">
        <v>3258</v>
      </c>
      <c r="AG988" s="261" t="s">
        <v>3258</v>
      </c>
      <c r="AH988" s="261" t="s">
        <v>3258</v>
      </c>
      <c r="AI988" s="249"/>
    </row>
    <row r="989" spans="1:35" ht="15" customHeight="1" x14ac:dyDescent="0.3">
      <c r="A989" s="260">
        <v>524263</v>
      </c>
      <c r="B989" s="261" t="s">
        <v>1336</v>
      </c>
      <c r="C989" s="261" t="s">
        <v>285</v>
      </c>
      <c r="D989" s="261" t="s">
        <v>491</v>
      </c>
      <c r="E989" s="261" t="s">
        <v>116</v>
      </c>
      <c r="F989" s="262">
        <v>34335</v>
      </c>
      <c r="G989" s="261" t="s">
        <v>154</v>
      </c>
      <c r="H989" s="261" t="s">
        <v>677</v>
      </c>
      <c r="I989" s="257" t="s">
        <v>553</v>
      </c>
      <c r="J989" s="261" t="s">
        <v>139</v>
      </c>
      <c r="K989" s="261"/>
      <c r="M989" s="261"/>
      <c r="N989" s="249" t="s">
        <v>3258</v>
      </c>
      <c r="O989" s="259" t="s">
        <v>3258</v>
      </c>
      <c r="P989" s="256">
        <v>0</v>
      </c>
      <c r="Q989" s="261" t="s">
        <v>3258</v>
      </c>
      <c r="R989" s="261" t="s">
        <v>3956</v>
      </c>
      <c r="S989" s="261" t="s">
        <v>3957</v>
      </c>
      <c r="T989" s="261" t="s">
        <v>2581</v>
      </c>
      <c r="U989" s="261" t="s">
        <v>2583</v>
      </c>
      <c r="V989" s="261" t="s">
        <v>3258</v>
      </c>
      <c r="W989" s="261" t="s">
        <v>3258</v>
      </c>
      <c r="X989" s="261" t="s">
        <v>3258</v>
      </c>
      <c r="Y989" s="261" t="s">
        <v>3258</v>
      </c>
      <c r="Z989" s="261" t="s">
        <v>3258</v>
      </c>
      <c r="AA989" s="261" t="s">
        <v>3258</v>
      </c>
      <c r="AB989" s="261" t="s">
        <v>3258</v>
      </c>
      <c r="AC989" s="261" t="s">
        <v>3258</v>
      </c>
      <c r="AD989" s="261"/>
      <c r="AE989" s="245"/>
      <c r="AF989" s="261" t="s">
        <v>3258</v>
      </c>
      <c r="AG989" s="261" t="s">
        <v>3258</v>
      </c>
      <c r="AH989" s="261" t="s">
        <v>3258</v>
      </c>
      <c r="AI989" s="249"/>
    </row>
    <row r="990" spans="1:35" ht="15" customHeight="1" x14ac:dyDescent="0.3">
      <c r="A990" s="260">
        <v>524268</v>
      </c>
      <c r="B990" s="261" t="s">
        <v>2011</v>
      </c>
      <c r="C990" s="261" t="s">
        <v>75</v>
      </c>
      <c r="D990" s="261" t="s">
        <v>437</v>
      </c>
      <c r="E990" s="261" t="s">
        <v>116</v>
      </c>
      <c r="F990" s="262">
        <v>33334</v>
      </c>
      <c r="G990" s="261" t="s">
        <v>136</v>
      </c>
      <c r="H990" s="261" t="s">
        <v>677</v>
      </c>
      <c r="I990" s="257" t="s">
        <v>553</v>
      </c>
      <c r="J990" s="261" t="s">
        <v>137</v>
      </c>
      <c r="K990" s="261"/>
      <c r="M990" s="261"/>
      <c r="N990" s="249">
        <v>2113</v>
      </c>
      <c r="O990" s="259">
        <v>45510</v>
      </c>
      <c r="P990" s="256">
        <v>20000</v>
      </c>
      <c r="Q990" s="261" t="s">
        <v>3258</v>
      </c>
      <c r="R990" s="261" t="s">
        <v>4952</v>
      </c>
      <c r="S990" s="261" t="s">
        <v>3399</v>
      </c>
      <c r="T990" s="261" t="s">
        <v>2566</v>
      </c>
      <c r="U990" s="261" t="s">
        <v>2259</v>
      </c>
      <c r="V990" s="261" t="s">
        <v>3258</v>
      </c>
      <c r="W990" s="261" t="s">
        <v>3258</v>
      </c>
      <c r="X990" s="261" t="s">
        <v>3258</v>
      </c>
      <c r="Y990" s="261" t="s">
        <v>3258</v>
      </c>
      <c r="Z990" s="261" t="s">
        <v>3258</v>
      </c>
      <c r="AA990" s="261" t="s">
        <v>3258</v>
      </c>
      <c r="AB990" s="261" t="s">
        <v>3258</v>
      </c>
      <c r="AC990" s="261" t="s">
        <v>3258</v>
      </c>
      <c r="AD990" s="261"/>
      <c r="AE990" s="246"/>
      <c r="AF990" s="261" t="s">
        <v>3258</v>
      </c>
      <c r="AG990" s="261" t="s">
        <v>3258</v>
      </c>
      <c r="AH990" s="261" t="s">
        <v>3258</v>
      </c>
      <c r="AI990" s="249"/>
    </row>
    <row r="991" spans="1:35" ht="15" customHeight="1" x14ac:dyDescent="0.3">
      <c r="A991" s="260">
        <v>524271</v>
      </c>
      <c r="B991" s="261" t="s">
        <v>2012</v>
      </c>
      <c r="C991" s="261" t="s">
        <v>2013</v>
      </c>
      <c r="D991" s="261" t="s">
        <v>359</v>
      </c>
      <c r="E991" s="261" t="s">
        <v>116</v>
      </c>
      <c r="F991" s="262">
        <v>33952</v>
      </c>
      <c r="G991" s="261" t="s">
        <v>136</v>
      </c>
      <c r="H991" s="261" t="s">
        <v>677</v>
      </c>
      <c r="I991" s="257" t="s">
        <v>553</v>
      </c>
      <c r="J991" s="261" t="s">
        <v>724</v>
      </c>
      <c r="K991" s="261"/>
      <c r="M991" s="261"/>
      <c r="N991" s="249" t="s">
        <v>3258</v>
      </c>
      <c r="O991" s="259" t="s">
        <v>3258</v>
      </c>
      <c r="P991" s="256">
        <v>0</v>
      </c>
      <c r="Q991" s="261" t="s">
        <v>3258</v>
      </c>
      <c r="R991" s="261" t="s">
        <v>4476</v>
      </c>
      <c r="S991" s="261" t="s">
        <v>4477</v>
      </c>
      <c r="T991" s="261" t="s">
        <v>2271</v>
      </c>
      <c r="U991" s="261" t="s">
        <v>2259</v>
      </c>
      <c r="V991" s="261" t="s">
        <v>3258</v>
      </c>
      <c r="W991" s="261" t="s">
        <v>3258</v>
      </c>
      <c r="X991" s="261" t="s">
        <v>3258</v>
      </c>
      <c r="Y991" s="261" t="s">
        <v>3258</v>
      </c>
      <c r="Z991" s="261" t="s">
        <v>3258</v>
      </c>
      <c r="AA991" s="261" t="s">
        <v>3258</v>
      </c>
      <c r="AB991" s="261" t="s">
        <v>3258</v>
      </c>
      <c r="AC991" s="261" t="s">
        <v>3258</v>
      </c>
      <c r="AD991" s="261"/>
      <c r="AE991" s="245"/>
      <c r="AF991" s="261" t="s">
        <v>3258</v>
      </c>
      <c r="AG991" s="261" t="s">
        <v>3258</v>
      </c>
      <c r="AH991" s="261" t="s">
        <v>3258</v>
      </c>
      <c r="AI991" s="249"/>
    </row>
    <row r="992" spans="1:35" ht="15" customHeight="1" x14ac:dyDescent="0.3">
      <c r="A992" s="260">
        <v>524272</v>
      </c>
      <c r="B992" s="261" t="s">
        <v>5191</v>
      </c>
      <c r="C992" s="261" t="s">
        <v>78</v>
      </c>
      <c r="D992" s="261" t="s">
        <v>468</v>
      </c>
      <c r="E992" s="261" t="s">
        <v>116</v>
      </c>
      <c r="F992" s="262">
        <v>34881</v>
      </c>
      <c r="G992" s="261" t="s">
        <v>136</v>
      </c>
      <c r="H992" s="261" t="s">
        <v>677</v>
      </c>
      <c r="I992" s="257" t="s">
        <v>553</v>
      </c>
      <c r="J992" s="261" t="s">
        <v>137</v>
      </c>
      <c r="K992" s="261"/>
      <c r="M992" s="261"/>
      <c r="N992" s="249" t="s">
        <v>3258</v>
      </c>
      <c r="O992" s="259" t="s">
        <v>3258</v>
      </c>
      <c r="P992" s="256">
        <v>0</v>
      </c>
      <c r="Q992" s="249"/>
      <c r="R992" s="249"/>
      <c r="S992" s="249"/>
      <c r="T992" s="249"/>
      <c r="U992" s="249"/>
      <c r="V992" s="249"/>
      <c r="W992" s="249"/>
      <c r="X992" s="249"/>
      <c r="Y992" s="249"/>
      <c r="Z992" s="249"/>
      <c r="AA992" s="249"/>
      <c r="AB992" s="249"/>
      <c r="AC992" s="249"/>
      <c r="AD992" s="249"/>
      <c r="AE992" s="246"/>
      <c r="AF992" s="249"/>
      <c r="AG992" s="249"/>
      <c r="AH992" s="249"/>
      <c r="AI992" s="249"/>
    </row>
    <row r="993" spans="1:35" ht="15" customHeight="1" x14ac:dyDescent="0.3">
      <c r="A993" s="260">
        <v>524276</v>
      </c>
      <c r="B993" s="261" t="s">
        <v>2014</v>
      </c>
      <c r="C993" s="261" t="s">
        <v>2015</v>
      </c>
      <c r="D993" s="261" t="s">
        <v>531</v>
      </c>
      <c r="E993" s="261" t="s">
        <v>116</v>
      </c>
      <c r="F993" s="262">
        <v>31296</v>
      </c>
      <c r="G993" s="261" t="s">
        <v>2260</v>
      </c>
      <c r="H993" s="261" t="s">
        <v>677</v>
      </c>
      <c r="I993" s="257" t="s">
        <v>553</v>
      </c>
      <c r="J993" s="261" t="s">
        <v>139</v>
      </c>
      <c r="K993" s="261" t="s">
        <v>3258</v>
      </c>
      <c r="L993" s="257"/>
      <c r="M993" s="261"/>
      <c r="N993" s="249" t="s">
        <v>3258</v>
      </c>
      <c r="O993" s="259" t="s">
        <v>3258</v>
      </c>
      <c r="P993" s="256">
        <v>0</v>
      </c>
      <c r="Q993" s="261" t="s">
        <v>3258</v>
      </c>
      <c r="R993" s="261" t="s">
        <v>3958</v>
      </c>
      <c r="S993" s="261" t="s">
        <v>3959</v>
      </c>
      <c r="T993" s="261" t="s">
        <v>3057</v>
      </c>
      <c r="U993" s="261" t="s">
        <v>2306</v>
      </c>
      <c r="V993" s="261" t="s">
        <v>3258</v>
      </c>
      <c r="W993" s="261" t="s">
        <v>3258</v>
      </c>
      <c r="X993" s="261" t="s">
        <v>3258</v>
      </c>
      <c r="Y993" s="261" t="s">
        <v>3258</v>
      </c>
      <c r="Z993" s="261" t="s">
        <v>3258</v>
      </c>
      <c r="AA993" s="261" t="s">
        <v>3258</v>
      </c>
      <c r="AB993" s="261" t="s">
        <v>3258</v>
      </c>
      <c r="AC993" s="261" t="s">
        <v>3258</v>
      </c>
      <c r="AD993" s="261"/>
      <c r="AE993" s="245"/>
      <c r="AF993" s="261" t="s">
        <v>3258</v>
      </c>
      <c r="AG993" s="261" t="s">
        <v>3258</v>
      </c>
      <c r="AH993" s="261" t="s">
        <v>3258</v>
      </c>
      <c r="AI993" s="249"/>
    </row>
    <row r="994" spans="1:35" ht="15" customHeight="1" x14ac:dyDescent="0.3">
      <c r="A994" s="260">
        <v>524277</v>
      </c>
      <c r="B994" s="261" t="s">
        <v>2016</v>
      </c>
      <c r="C994" s="261" t="s">
        <v>368</v>
      </c>
      <c r="D994" s="261" t="s">
        <v>1674</v>
      </c>
      <c r="E994" s="261" t="s">
        <v>116</v>
      </c>
      <c r="F994" s="262">
        <v>35433</v>
      </c>
      <c r="G994" s="261" t="s">
        <v>2713</v>
      </c>
      <c r="H994" s="261" t="s">
        <v>677</v>
      </c>
      <c r="I994" s="257" t="s">
        <v>553</v>
      </c>
      <c r="J994" s="261" t="s">
        <v>139</v>
      </c>
      <c r="K994" s="261" t="s">
        <v>3258</v>
      </c>
      <c r="L994" s="257"/>
      <c r="M994" s="261"/>
      <c r="N994" s="249" t="s">
        <v>3258</v>
      </c>
      <c r="O994" s="259" t="s">
        <v>3258</v>
      </c>
      <c r="P994" s="256">
        <v>0</v>
      </c>
      <c r="Q994" s="261" t="s">
        <v>3258</v>
      </c>
      <c r="R994" s="261" t="s">
        <v>3960</v>
      </c>
      <c r="S994" s="261" t="s">
        <v>3961</v>
      </c>
      <c r="T994" s="261" t="s">
        <v>3146</v>
      </c>
      <c r="U994" s="261" t="s">
        <v>2298</v>
      </c>
      <c r="V994" s="261" t="s">
        <v>3258</v>
      </c>
      <c r="W994" s="261" t="s">
        <v>3258</v>
      </c>
      <c r="X994" s="261" t="s">
        <v>3258</v>
      </c>
      <c r="Y994" s="261" t="s">
        <v>3258</v>
      </c>
      <c r="Z994" s="261" t="s">
        <v>3258</v>
      </c>
      <c r="AA994" s="261" t="s">
        <v>3258</v>
      </c>
      <c r="AB994" s="261" t="s">
        <v>3258</v>
      </c>
      <c r="AC994" s="261" t="s">
        <v>3258</v>
      </c>
      <c r="AD994" s="261"/>
      <c r="AE994" s="245"/>
      <c r="AF994" s="261" t="s">
        <v>3258</v>
      </c>
      <c r="AG994" s="261" t="s">
        <v>3258</v>
      </c>
      <c r="AH994" s="261" t="s">
        <v>3258</v>
      </c>
      <c r="AI994" s="249"/>
    </row>
    <row r="995" spans="1:35" ht="15" customHeight="1" x14ac:dyDescent="0.3">
      <c r="A995" s="260">
        <v>524285</v>
      </c>
      <c r="B995" s="261" t="s">
        <v>2240</v>
      </c>
      <c r="C995" s="261" t="s">
        <v>750</v>
      </c>
      <c r="D995" s="261" t="s">
        <v>346</v>
      </c>
      <c r="E995" s="261" t="s">
        <v>116</v>
      </c>
      <c r="F995" s="262">
        <v>35674</v>
      </c>
      <c r="G995" s="261" t="s">
        <v>2596</v>
      </c>
      <c r="H995" s="261" t="s">
        <v>677</v>
      </c>
      <c r="I995" s="257" t="s">
        <v>553</v>
      </c>
      <c r="J995" s="261" t="s">
        <v>137</v>
      </c>
      <c r="K995" s="261" t="s">
        <v>3258</v>
      </c>
      <c r="L995" s="257"/>
      <c r="M995" s="261"/>
      <c r="N995" s="249">
        <v>2065</v>
      </c>
      <c r="O995" s="259">
        <v>45508</v>
      </c>
      <c r="P995" s="256">
        <v>35000</v>
      </c>
      <c r="Q995" s="261" t="s">
        <v>3258</v>
      </c>
      <c r="R995" s="261" t="s">
        <v>4111</v>
      </c>
      <c r="S995" s="261" t="s">
        <v>3697</v>
      </c>
      <c r="T995" s="261" t="s">
        <v>2307</v>
      </c>
      <c r="U995" s="261" t="s">
        <v>2360</v>
      </c>
      <c r="V995" s="261" t="s">
        <v>3258</v>
      </c>
      <c r="W995" s="261" t="s">
        <v>3258</v>
      </c>
      <c r="X995" s="261" t="s">
        <v>3258</v>
      </c>
      <c r="Y995" s="261" t="s">
        <v>3258</v>
      </c>
      <c r="Z995" s="261" t="s">
        <v>3258</v>
      </c>
      <c r="AA995" s="261" t="s">
        <v>3258</v>
      </c>
      <c r="AB995" s="261" t="s">
        <v>3258</v>
      </c>
      <c r="AC995" s="261" t="s">
        <v>3258</v>
      </c>
      <c r="AD995" s="261"/>
      <c r="AE995" s="245"/>
      <c r="AF995" s="261" t="s">
        <v>3258</v>
      </c>
      <c r="AG995" s="261" t="s">
        <v>3258</v>
      </c>
      <c r="AH995" s="261" t="s">
        <v>3258</v>
      </c>
      <c r="AI995" s="249"/>
    </row>
    <row r="996" spans="1:35" ht="15" customHeight="1" x14ac:dyDescent="0.3">
      <c r="A996" s="260">
        <v>524286</v>
      </c>
      <c r="B996" s="261" t="s">
        <v>2017</v>
      </c>
      <c r="C996" s="261" t="s">
        <v>66</v>
      </c>
      <c r="D996" s="261" t="s">
        <v>655</v>
      </c>
      <c r="E996" s="261" t="s">
        <v>116</v>
      </c>
      <c r="F996" s="262">
        <v>29587</v>
      </c>
      <c r="G996" s="261" t="s">
        <v>2366</v>
      </c>
      <c r="H996" s="261" t="s">
        <v>677</v>
      </c>
      <c r="I996" s="257" t="s">
        <v>553</v>
      </c>
      <c r="J996" s="261" t="s">
        <v>724</v>
      </c>
      <c r="K996" s="260">
        <v>1998</v>
      </c>
      <c r="M996" s="261"/>
      <c r="N996" s="249" t="s">
        <v>3258</v>
      </c>
      <c r="O996" s="259" t="s">
        <v>3258</v>
      </c>
      <c r="P996" s="256">
        <v>0</v>
      </c>
      <c r="Q996" s="261" t="s">
        <v>3258</v>
      </c>
      <c r="R996" s="261" t="s">
        <v>4478</v>
      </c>
      <c r="S996" s="261" t="s">
        <v>3269</v>
      </c>
      <c r="T996" s="261" t="s">
        <v>3147</v>
      </c>
      <c r="U996" s="261" t="s">
        <v>2360</v>
      </c>
      <c r="V996" s="261" t="s">
        <v>3258</v>
      </c>
      <c r="W996" s="261" t="s">
        <v>3258</v>
      </c>
      <c r="X996" s="261" t="s">
        <v>3258</v>
      </c>
      <c r="Y996" s="261" t="s">
        <v>3258</v>
      </c>
      <c r="Z996" s="261" t="s">
        <v>3258</v>
      </c>
      <c r="AA996" s="261" t="s">
        <v>3258</v>
      </c>
      <c r="AB996" s="261" t="s">
        <v>3258</v>
      </c>
      <c r="AC996" s="261" t="s">
        <v>3258</v>
      </c>
      <c r="AD996" s="261"/>
      <c r="AE996" s="245"/>
      <c r="AF996" s="261" t="s">
        <v>3258</v>
      </c>
      <c r="AG996" s="261" t="s">
        <v>3258</v>
      </c>
      <c r="AH996" s="261" t="s">
        <v>3258</v>
      </c>
      <c r="AI996" s="249"/>
    </row>
    <row r="997" spans="1:35" ht="15" customHeight="1" x14ac:dyDescent="0.3">
      <c r="A997" s="260">
        <v>524293</v>
      </c>
      <c r="B997" s="261" t="s">
        <v>5611</v>
      </c>
      <c r="C997" s="261" t="s">
        <v>87</v>
      </c>
      <c r="D997" s="261" t="s">
        <v>5612</v>
      </c>
      <c r="E997" s="261" t="s">
        <v>116</v>
      </c>
      <c r="F997" s="262">
        <v>36247</v>
      </c>
      <c r="G997" s="261" t="s">
        <v>2466</v>
      </c>
      <c r="H997" s="261" t="s">
        <v>677</v>
      </c>
      <c r="I997" s="257" t="s">
        <v>554</v>
      </c>
      <c r="J997" s="261" t="s">
        <v>137</v>
      </c>
      <c r="K997" s="260">
        <v>2017</v>
      </c>
      <c r="M997" s="261"/>
      <c r="N997" s="249" t="s">
        <v>3258</v>
      </c>
      <c r="O997" s="259" t="s">
        <v>3258</v>
      </c>
      <c r="P997" s="256">
        <v>0</v>
      </c>
      <c r="Q997" s="261" t="s">
        <v>3258</v>
      </c>
      <c r="R997" s="261" t="s">
        <v>5613</v>
      </c>
      <c r="S997" s="261" t="s">
        <v>3264</v>
      </c>
      <c r="T997" s="261" t="s">
        <v>5614</v>
      </c>
      <c r="U997" s="261" t="s">
        <v>2360</v>
      </c>
      <c r="V997" s="261" t="s">
        <v>3258</v>
      </c>
      <c r="W997" s="261" t="s">
        <v>3258</v>
      </c>
      <c r="X997" s="261" t="s">
        <v>3258</v>
      </c>
      <c r="Y997" s="261" t="s">
        <v>3258</v>
      </c>
      <c r="Z997" s="261" t="s">
        <v>3258</v>
      </c>
      <c r="AA997" s="261" t="s">
        <v>3258</v>
      </c>
      <c r="AB997" s="261" t="s">
        <v>3258</v>
      </c>
      <c r="AC997" s="261" t="s">
        <v>3258</v>
      </c>
      <c r="AD997" s="261"/>
      <c r="AE997" s="245"/>
      <c r="AF997" s="261" t="s">
        <v>3258</v>
      </c>
      <c r="AG997" s="261" t="s">
        <v>3258</v>
      </c>
      <c r="AH997" s="261" t="s">
        <v>3258</v>
      </c>
      <c r="AI997" s="249"/>
    </row>
    <row r="998" spans="1:35" ht="15" customHeight="1" x14ac:dyDescent="0.3">
      <c r="A998" s="260">
        <v>524301</v>
      </c>
      <c r="B998" s="261" t="s">
        <v>1558</v>
      </c>
      <c r="C998" s="261" t="s">
        <v>66</v>
      </c>
      <c r="D998" s="261" t="s">
        <v>477</v>
      </c>
      <c r="E998" s="261" t="s">
        <v>116</v>
      </c>
      <c r="F998" s="262">
        <v>34608</v>
      </c>
      <c r="G998" s="261" t="s">
        <v>2333</v>
      </c>
      <c r="H998" s="261" t="s">
        <v>677</v>
      </c>
      <c r="I998" s="257" t="s">
        <v>553</v>
      </c>
      <c r="J998" s="261" t="s">
        <v>139</v>
      </c>
      <c r="K998" s="261"/>
      <c r="M998" s="261"/>
      <c r="N998" s="249" t="s">
        <v>3258</v>
      </c>
      <c r="O998" s="259" t="s">
        <v>3258</v>
      </c>
      <c r="P998" s="256">
        <v>0</v>
      </c>
      <c r="Q998" s="261" t="s">
        <v>3258</v>
      </c>
      <c r="R998" s="261" t="s">
        <v>3962</v>
      </c>
      <c r="S998" s="261" t="s">
        <v>3269</v>
      </c>
      <c r="T998" s="261" t="s">
        <v>2554</v>
      </c>
      <c r="U998" s="261" t="s">
        <v>2298</v>
      </c>
      <c r="V998" s="261" t="s">
        <v>3258</v>
      </c>
      <c r="W998" s="261" t="s">
        <v>3258</v>
      </c>
      <c r="X998" s="261" t="s">
        <v>3258</v>
      </c>
      <c r="Y998" s="261" t="s">
        <v>3258</v>
      </c>
      <c r="Z998" s="261" t="s">
        <v>3258</v>
      </c>
      <c r="AA998" s="261" t="s">
        <v>3258</v>
      </c>
      <c r="AB998" s="261" t="s">
        <v>3258</v>
      </c>
      <c r="AC998" s="261" t="s">
        <v>3258</v>
      </c>
      <c r="AD998" s="261"/>
      <c r="AE998" s="245"/>
      <c r="AF998" s="261" t="s">
        <v>3258</v>
      </c>
      <c r="AG998" s="261" t="s">
        <v>3258</v>
      </c>
      <c r="AH998" s="261" t="s">
        <v>3258</v>
      </c>
      <c r="AI998" s="249"/>
    </row>
    <row r="999" spans="1:35" ht="15" customHeight="1" x14ac:dyDescent="0.3">
      <c r="A999" s="260">
        <v>524312</v>
      </c>
      <c r="B999" s="261" t="s">
        <v>1338</v>
      </c>
      <c r="C999" s="261" t="s">
        <v>904</v>
      </c>
      <c r="D999" s="261" t="s">
        <v>435</v>
      </c>
      <c r="E999" s="261" t="s">
        <v>116</v>
      </c>
      <c r="F999" s="262">
        <v>35145</v>
      </c>
      <c r="G999" s="261" t="s">
        <v>136</v>
      </c>
      <c r="H999" s="261" t="s">
        <v>677</v>
      </c>
      <c r="I999" s="257" t="s">
        <v>553</v>
      </c>
      <c r="J999" s="261" t="s">
        <v>137</v>
      </c>
      <c r="K999" s="261" t="s">
        <v>3258</v>
      </c>
      <c r="L999" s="257"/>
      <c r="M999" s="261"/>
      <c r="N999" s="249" t="s">
        <v>3258</v>
      </c>
      <c r="O999" s="259" t="s">
        <v>3258</v>
      </c>
      <c r="P999" s="256">
        <v>0</v>
      </c>
      <c r="Q999" s="261" t="s">
        <v>3258</v>
      </c>
      <c r="R999" s="261" t="s">
        <v>4239</v>
      </c>
      <c r="S999" s="261" t="s">
        <v>3415</v>
      </c>
      <c r="T999" s="261" t="s">
        <v>2577</v>
      </c>
      <c r="U999" s="261" t="s">
        <v>2259</v>
      </c>
      <c r="V999" s="261" t="s">
        <v>3258</v>
      </c>
      <c r="W999" s="261" t="s">
        <v>3258</v>
      </c>
      <c r="X999" s="261" t="s">
        <v>3258</v>
      </c>
      <c r="Y999" s="261" t="s">
        <v>3258</v>
      </c>
      <c r="Z999" s="261" t="s">
        <v>3258</v>
      </c>
      <c r="AA999" s="261" t="s">
        <v>3258</v>
      </c>
      <c r="AB999" s="261" t="s">
        <v>3258</v>
      </c>
      <c r="AC999" s="261" t="s">
        <v>3258</v>
      </c>
      <c r="AD999" s="261"/>
      <c r="AE999" s="245"/>
      <c r="AF999" s="261" t="s">
        <v>3258</v>
      </c>
      <c r="AG999" s="261"/>
      <c r="AH999" s="261" t="s">
        <v>3258</v>
      </c>
      <c r="AI999" s="249"/>
    </row>
    <row r="1000" spans="1:35" ht="15" customHeight="1" x14ac:dyDescent="0.3">
      <c r="A1000" s="260">
        <v>524313</v>
      </c>
      <c r="B1000" s="261" t="s">
        <v>2018</v>
      </c>
      <c r="C1000" s="261" t="s">
        <v>387</v>
      </c>
      <c r="D1000" s="261" t="s">
        <v>467</v>
      </c>
      <c r="E1000" s="261" t="s">
        <v>116</v>
      </c>
      <c r="F1000" s="262">
        <v>34166</v>
      </c>
      <c r="G1000" s="261" t="s">
        <v>136</v>
      </c>
      <c r="H1000" s="261" t="s">
        <v>677</v>
      </c>
      <c r="I1000" s="257" t="s">
        <v>553</v>
      </c>
      <c r="J1000" s="261" t="s">
        <v>139</v>
      </c>
      <c r="K1000" s="261"/>
      <c r="M1000" s="261"/>
      <c r="N1000" s="249" t="s">
        <v>3258</v>
      </c>
      <c r="O1000" s="259" t="s">
        <v>3258</v>
      </c>
      <c r="P1000" s="256">
        <v>0</v>
      </c>
      <c r="Q1000" s="261" t="s">
        <v>3258</v>
      </c>
      <c r="R1000" s="261" t="s">
        <v>4953</v>
      </c>
      <c r="S1000" s="261" t="s">
        <v>4954</v>
      </c>
      <c r="T1000" s="261" t="s">
        <v>2601</v>
      </c>
      <c r="U1000" s="261" t="s">
        <v>2306</v>
      </c>
      <c r="V1000" s="261" t="s">
        <v>3258</v>
      </c>
      <c r="W1000" s="261" t="s">
        <v>3258</v>
      </c>
      <c r="X1000" s="261" t="s">
        <v>3258</v>
      </c>
      <c r="Y1000" s="261" t="s">
        <v>3258</v>
      </c>
      <c r="Z1000" s="261" t="s">
        <v>3258</v>
      </c>
      <c r="AA1000" s="261" t="s">
        <v>3258</v>
      </c>
      <c r="AB1000" s="261" t="s">
        <v>3258</v>
      </c>
      <c r="AC1000" s="261" t="s">
        <v>3258</v>
      </c>
      <c r="AD1000" s="261"/>
      <c r="AE1000" s="245"/>
      <c r="AF1000" s="261" t="s">
        <v>3258</v>
      </c>
      <c r="AG1000" s="261" t="s">
        <v>3258</v>
      </c>
      <c r="AH1000" s="261" t="s">
        <v>3258</v>
      </c>
      <c r="AI1000" s="249"/>
    </row>
    <row r="1001" spans="1:35" ht="15" customHeight="1" x14ac:dyDescent="0.3">
      <c r="A1001" s="260">
        <v>524319</v>
      </c>
      <c r="B1001" s="261" t="s">
        <v>2019</v>
      </c>
      <c r="C1001" s="261" t="s">
        <v>62</v>
      </c>
      <c r="D1001" s="261" t="s">
        <v>439</v>
      </c>
      <c r="E1001" s="261" t="s">
        <v>116</v>
      </c>
      <c r="F1001" s="262">
        <v>35169</v>
      </c>
      <c r="G1001" s="261" t="s">
        <v>3148</v>
      </c>
      <c r="H1001" s="261" t="s">
        <v>677</v>
      </c>
      <c r="I1001" s="257" t="s">
        <v>553</v>
      </c>
      <c r="J1001" s="261" t="s">
        <v>724</v>
      </c>
      <c r="K1001" s="261"/>
      <c r="M1001" s="261"/>
      <c r="N1001" s="249" t="s">
        <v>3258</v>
      </c>
      <c r="O1001" s="259" t="s">
        <v>3258</v>
      </c>
      <c r="P1001" s="256">
        <v>0</v>
      </c>
      <c r="Q1001" s="261" t="s">
        <v>3258</v>
      </c>
      <c r="R1001" s="261" t="s">
        <v>4479</v>
      </c>
      <c r="S1001" s="261" t="s">
        <v>4480</v>
      </c>
      <c r="T1001" s="261" t="s">
        <v>3149</v>
      </c>
      <c r="U1001" s="261" t="s">
        <v>3150</v>
      </c>
      <c r="V1001" s="261" t="s">
        <v>3258</v>
      </c>
      <c r="W1001" s="261" t="s">
        <v>3258</v>
      </c>
      <c r="X1001" s="261" t="s">
        <v>3258</v>
      </c>
      <c r="Y1001" s="261" t="s">
        <v>3258</v>
      </c>
      <c r="Z1001" s="261" t="s">
        <v>3258</v>
      </c>
      <c r="AA1001" s="261" t="s">
        <v>3258</v>
      </c>
      <c r="AB1001" s="261" t="s">
        <v>3258</v>
      </c>
      <c r="AC1001" s="261" t="s">
        <v>3258</v>
      </c>
      <c r="AD1001" s="261"/>
      <c r="AE1001" s="245"/>
      <c r="AF1001" s="261" t="s">
        <v>3258</v>
      </c>
      <c r="AG1001" s="261" t="s">
        <v>3258</v>
      </c>
      <c r="AH1001" s="261" t="s">
        <v>3258</v>
      </c>
      <c r="AI1001" s="249" t="s">
        <v>2253</v>
      </c>
    </row>
    <row r="1002" spans="1:35" ht="15" customHeight="1" x14ac:dyDescent="0.3">
      <c r="A1002" s="260">
        <v>524331</v>
      </c>
      <c r="B1002" s="261" t="s">
        <v>1265</v>
      </c>
      <c r="C1002" s="261" t="s">
        <v>65</v>
      </c>
      <c r="D1002" s="261" t="s">
        <v>764</v>
      </c>
      <c r="E1002" s="261" t="s">
        <v>116</v>
      </c>
      <c r="F1002" s="262">
        <v>31892</v>
      </c>
      <c r="G1002" s="261" t="s">
        <v>136</v>
      </c>
      <c r="H1002" s="261" t="s">
        <v>677</v>
      </c>
      <c r="I1002" s="257" t="s">
        <v>553</v>
      </c>
      <c r="J1002" s="261" t="s">
        <v>724</v>
      </c>
      <c r="K1002" s="261"/>
      <c r="M1002" s="261"/>
      <c r="N1002" s="249" t="s">
        <v>3258</v>
      </c>
      <c r="O1002" s="259" t="s">
        <v>3258</v>
      </c>
      <c r="P1002" s="256">
        <v>0</v>
      </c>
      <c r="Q1002" s="261" t="s">
        <v>3258</v>
      </c>
      <c r="R1002" s="261" t="s">
        <v>4481</v>
      </c>
      <c r="S1002" s="261" t="s">
        <v>3259</v>
      </c>
      <c r="T1002" s="261" t="s">
        <v>2642</v>
      </c>
      <c r="U1002" s="261" t="s">
        <v>2259</v>
      </c>
      <c r="V1002" s="261" t="s">
        <v>3258</v>
      </c>
      <c r="W1002" s="261" t="s">
        <v>3258</v>
      </c>
      <c r="X1002" s="261" t="s">
        <v>3258</v>
      </c>
      <c r="Y1002" s="261" t="s">
        <v>3258</v>
      </c>
      <c r="Z1002" s="261" t="s">
        <v>3258</v>
      </c>
      <c r="AA1002" s="261" t="s">
        <v>3258</v>
      </c>
      <c r="AB1002" s="261" t="s">
        <v>3258</v>
      </c>
      <c r="AC1002" s="261" t="s">
        <v>3258</v>
      </c>
      <c r="AD1002" s="261"/>
      <c r="AE1002" s="245"/>
      <c r="AF1002" s="261" t="s">
        <v>3258</v>
      </c>
      <c r="AG1002" s="261" t="s">
        <v>3258</v>
      </c>
      <c r="AH1002" s="261" t="s">
        <v>3258</v>
      </c>
      <c r="AI1002" s="249"/>
    </row>
    <row r="1003" spans="1:35" ht="15" customHeight="1" x14ac:dyDescent="0.3">
      <c r="A1003" s="260">
        <v>524351</v>
      </c>
      <c r="B1003" s="261" t="s">
        <v>1339</v>
      </c>
      <c r="C1003" s="261" t="s">
        <v>1340</v>
      </c>
      <c r="D1003" s="261" t="s">
        <v>1341</v>
      </c>
      <c r="E1003" s="261" t="s">
        <v>116</v>
      </c>
      <c r="F1003" s="262">
        <v>32143</v>
      </c>
      <c r="G1003" s="261" t="s">
        <v>2371</v>
      </c>
      <c r="H1003" s="261" t="s">
        <v>677</v>
      </c>
      <c r="I1003" s="257" t="s">
        <v>553</v>
      </c>
      <c r="J1003" s="261" t="s">
        <v>139</v>
      </c>
      <c r="K1003" s="261" t="s">
        <v>3258</v>
      </c>
      <c r="L1003" s="257"/>
      <c r="M1003" s="261"/>
      <c r="N1003" s="249" t="s">
        <v>3258</v>
      </c>
      <c r="O1003" s="259" t="s">
        <v>3258</v>
      </c>
      <c r="P1003" s="256">
        <v>0</v>
      </c>
      <c r="Q1003" s="261" t="s">
        <v>3258</v>
      </c>
      <c r="R1003" s="261" t="s">
        <v>3964</v>
      </c>
      <c r="S1003" s="261" t="s">
        <v>3965</v>
      </c>
      <c r="T1003" s="261" t="s">
        <v>3151</v>
      </c>
      <c r="U1003" s="261" t="s">
        <v>2298</v>
      </c>
      <c r="V1003" s="261" t="s">
        <v>3258</v>
      </c>
      <c r="W1003" s="261" t="s">
        <v>3258</v>
      </c>
      <c r="X1003" s="261" t="s">
        <v>3258</v>
      </c>
      <c r="Y1003" s="261" t="s">
        <v>3258</v>
      </c>
      <c r="Z1003" s="261" t="s">
        <v>3258</v>
      </c>
      <c r="AA1003" s="261" t="s">
        <v>3258</v>
      </c>
      <c r="AB1003" s="261" t="s">
        <v>3258</v>
      </c>
      <c r="AC1003" s="261" t="s">
        <v>3258</v>
      </c>
      <c r="AD1003" s="261"/>
      <c r="AE1003" s="245"/>
      <c r="AF1003" s="261" t="s">
        <v>3258</v>
      </c>
      <c r="AG1003" s="261" t="s">
        <v>3258</v>
      </c>
      <c r="AH1003" s="261" t="s">
        <v>3258</v>
      </c>
      <c r="AI1003" s="249"/>
    </row>
    <row r="1004" spans="1:35" ht="15" customHeight="1" x14ac:dyDescent="0.3">
      <c r="A1004" s="260">
        <v>524362</v>
      </c>
      <c r="B1004" s="261" t="s">
        <v>2020</v>
      </c>
      <c r="C1004" s="261" t="s">
        <v>751</v>
      </c>
      <c r="D1004" s="261" t="s">
        <v>637</v>
      </c>
      <c r="E1004" s="261" t="s">
        <v>116</v>
      </c>
      <c r="F1004" s="262">
        <v>32990</v>
      </c>
      <c r="G1004" s="261" t="s">
        <v>2304</v>
      </c>
      <c r="H1004" s="261" t="s">
        <v>679</v>
      </c>
      <c r="I1004" s="257" t="s">
        <v>553</v>
      </c>
      <c r="J1004" s="261" t="s">
        <v>137</v>
      </c>
      <c r="K1004" s="260">
        <v>2009</v>
      </c>
      <c r="L1004" s="257" t="s">
        <v>138</v>
      </c>
      <c r="M1004" s="249"/>
      <c r="N1004" s="249" t="s">
        <v>3258</v>
      </c>
      <c r="O1004" s="259" t="s">
        <v>3258</v>
      </c>
      <c r="P1004" s="256">
        <v>0</v>
      </c>
      <c r="Q1004" s="261" t="s">
        <v>3258</v>
      </c>
      <c r="R1004" s="261" t="s">
        <v>4955</v>
      </c>
      <c r="S1004" s="261" t="s">
        <v>4956</v>
      </c>
      <c r="T1004" s="261" t="s">
        <v>4957</v>
      </c>
      <c r="U1004" s="261" t="s">
        <v>4958</v>
      </c>
      <c r="V1004" s="261" t="s">
        <v>3258</v>
      </c>
      <c r="W1004" s="261" t="s">
        <v>3258</v>
      </c>
      <c r="X1004" s="261" t="s">
        <v>3258</v>
      </c>
      <c r="Y1004" s="261" t="s">
        <v>3258</v>
      </c>
      <c r="Z1004" s="261" t="s">
        <v>3258</v>
      </c>
      <c r="AA1004" s="261" t="s">
        <v>3258</v>
      </c>
      <c r="AB1004" s="261" t="s">
        <v>3258</v>
      </c>
      <c r="AC1004" s="261" t="s">
        <v>3258</v>
      </c>
      <c r="AD1004" s="261"/>
      <c r="AE1004" s="246"/>
      <c r="AF1004" s="261" t="s">
        <v>3258</v>
      </c>
      <c r="AG1004" s="261" t="s">
        <v>3258</v>
      </c>
      <c r="AH1004" s="261" t="s">
        <v>3258</v>
      </c>
      <c r="AI1004" s="249"/>
    </row>
    <row r="1005" spans="1:35" ht="15" customHeight="1" x14ac:dyDescent="0.3">
      <c r="A1005" s="260">
        <v>524364</v>
      </c>
      <c r="B1005" s="261" t="s">
        <v>1559</v>
      </c>
      <c r="C1005" s="261" t="s">
        <v>64</v>
      </c>
      <c r="D1005" s="261" t="s">
        <v>352</v>
      </c>
      <c r="E1005" s="261" t="s">
        <v>116</v>
      </c>
      <c r="F1005" s="262">
        <v>35796</v>
      </c>
      <c r="G1005" s="261" t="s">
        <v>2288</v>
      </c>
      <c r="H1005" s="261" t="s">
        <v>677</v>
      </c>
      <c r="I1005" s="257" t="s">
        <v>553</v>
      </c>
      <c r="J1005" s="261" t="s">
        <v>139</v>
      </c>
      <c r="K1005" s="260">
        <v>2016</v>
      </c>
      <c r="M1005" s="261"/>
      <c r="N1005" s="249" t="s">
        <v>3258</v>
      </c>
      <c r="O1005" s="259" t="s">
        <v>3258</v>
      </c>
      <c r="P1005" s="256">
        <v>0</v>
      </c>
      <c r="Q1005" s="261" t="s">
        <v>3258</v>
      </c>
      <c r="R1005" s="261" t="s">
        <v>3487</v>
      </c>
      <c r="S1005" s="261" t="s">
        <v>3488</v>
      </c>
      <c r="T1005" s="261" t="s">
        <v>2591</v>
      </c>
      <c r="U1005" s="261" t="s">
        <v>2306</v>
      </c>
      <c r="V1005" s="261" t="s">
        <v>3258</v>
      </c>
      <c r="W1005" s="261" t="s">
        <v>3258</v>
      </c>
      <c r="X1005" s="261" t="s">
        <v>3258</v>
      </c>
      <c r="Y1005" s="261" t="s">
        <v>3258</v>
      </c>
      <c r="Z1005" s="261" t="s">
        <v>3258</v>
      </c>
      <c r="AA1005" s="261" t="s">
        <v>3258</v>
      </c>
      <c r="AB1005" s="261" t="s">
        <v>3258</v>
      </c>
      <c r="AC1005" s="261" t="s">
        <v>3258</v>
      </c>
      <c r="AD1005" s="261"/>
      <c r="AE1005" s="245"/>
      <c r="AF1005" s="261" t="s">
        <v>3258</v>
      </c>
      <c r="AG1005" s="261" t="s">
        <v>3258</v>
      </c>
      <c r="AH1005" s="261" t="s">
        <v>3258</v>
      </c>
      <c r="AI1005" s="249"/>
    </row>
    <row r="1006" spans="1:35" ht="15" customHeight="1" x14ac:dyDescent="0.3">
      <c r="A1006" s="260">
        <v>524365</v>
      </c>
      <c r="B1006" s="261" t="s">
        <v>5615</v>
      </c>
      <c r="C1006" s="261" t="s">
        <v>94</v>
      </c>
      <c r="D1006" s="261" t="s">
        <v>512</v>
      </c>
      <c r="E1006" s="261" t="s">
        <v>116</v>
      </c>
      <c r="F1006" s="262">
        <v>33756</v>
      </c>
      <c r="G1006" s="261" t="s">
        <v>2490</v>
      </c>
      <c r="H1006" s="261" t="s">
        <v>677</v>
      </c>
      <c r="I1006" s="257" t="s">
        <v>554</v>
      </c>
      <c r="J1006" s="261" t="s">
        <v>139</v>
      </c>
      <c r="K1006" s="260">
        <v>2011</v>
      </c>
      <c r="M1006" s="261"/>
      <c r="N1006" s="249" t="s">
        <v>3258</v>
      </c>
      <c r="O1006" s="259" t="s">
        <v>3258</v>
      </c>
      <c r="P1006" s="256">
        <v>0</v>
      </c>
      <c r="Q1006" s="261" t="s">
        <v>3258</v>
      </c>
      <c r="R1006" s="261" t="s">
        <v>5616</v>
      </c>
      <c r="S1006" s="261" t="s">
        <v>3321</v>
      </c>
      <c r="T1006" s="261" t="s">
        <v>5617</v>
      </c>
      <c r="U1006" s="261" t="s">
        <v>3140</v>
      </c>
      <c r="V1006" s="261" t="s">
        <v>3258</v>
      </c>
      <c r="W1006" s="261" t="s">
        <v>3258</v>
      </c>
      <c r="X1006" s="261" t="s">
        <v>3258</v>
      </c>
      <c r="Y1006" s="261" t="s">
        <v>3258</v>
      </c>
      <c r="Z1006" s="261" t="s">
        <v>3258</v>
      </c>
      <c r="AA1006" s="261" t="s">
        <v>3258</v>
      </c>
      <c r="AB1006" s="261" t="s">
        <v>3258</v>
      </c>
      <c r="AC1006" s="261" t="s">
        <v>3258</v>
      </c>
      <c r="AD1006" s="261"/>
      <c r="AE1006" s="245"/>
      <c r="AF1006" s="261" t="s">
        <v>3258</v>
      </c>
      <c r="AG1006" s="261" t="s">
        <v>3258</v>
      </c>
      <c r="AH1006" s="261" t="s">
        <v>3258</v>
      </c>
      <c r="AI1006" s="249"/>
    </row>
    <row r="1007" spans="1:35" ht="15" customHeight="1" x14ac:dyDescent="0.3">
      <c r="A1007" s="260">
        <v>524366</v>
      </c>
      <c r="B1007" s="261" t="s">
        <v>2021</v>
      </c>
      <c r="C1007" s="261" t="s">
        <v>68</v>
      </c>
      <c r="D1007" s="261" t="s">
        <v>482</v>
      </c>
      <c r="E1007" s="261" t="s">
        <v>116</v>
      </c>
      <c r="F1007" s="262">
        <v>34114</v>
      </c>
      <c r="G1007" s="261" t="s">
        <v>136</v>
      </c>
      <c r="H1007" s="261" t="s">
        <v>677</v>
      </c>
      <c r="I1007" s="257" t="s">
        <v>553</v>
      </c>
      <c r="J1007" s="261" t="s">
        <v>177</v>
      </c>
      <c r="K1007" s="261" t="s">
        <v>3258</v>
      </c>
      <c r="L1007" s="261"/>
      <c r="M1007" s="261"/>
      <c r="N1007" s="249" t="s">
        <v>3258</v>
      </c>
      <c r="O1007" s="259" t="s">
        <v>3258</v>
      </c>
      <c r="P1007" s="256">
        <v>0</v>
      </c>
      <c r="Q1007" s="261" t="s">
        <v>3258</v>
      </c>
      <c r="R1007" s="261" t="s">
        <v>4096</v>
      </c>
      <c r="S1007" s="261" t="s">
        <v>3418</v>
      </c>
      <c r="T1007" s="261" t="s">
        <v>2443</v>
      </c>
      <c r="U1007" s="261" t="s">
        <v>2344</v>
      </c>
      <c r="V1007" s="261" t="s">
        <v>3258</v>
      </c>
      <c r="W1007" s="261" t="s">
        <v>3258</v>
      </c>
      <c r="X1007" s="261" t="s">
        <v>3258</v>
      </c>
      <c r="Y1007" s="261" t="s">
        <v>3258</v>
      </c>
      <c r="Z1007" s="261" t="s">
        <v>3258</v>
      </c>
      <c r="AA1007" s="261" t="s">
        <v>3258</v>
      </c>
      <c r="AB1007" s="261" t="s">
        <v>3258</v>
      </c>
      <c r="AC1007" s="261" t="s">
        <v>3258</v>
      </c>
      <c r="AD1007" s="261"/>
      <c r="AE1007" s="245"/>
      <c r="AF1007" s="261" t="s">
        <v>3258</v>
      </c>
      <c r="AG1007" s="261" t="s">
        <v>3258</v>
      </c>
      <c r="AH1007" s="261" t="s">
        <v>3258</v>
      </c>
      <c r="AI1007" s="249"/>
    </row>
    <row r="1008" spans="1:35" ht="15" customHeight="1" x14ac:dyDescent="0.3">
      <c r="A1008" s="260">
        <v>524367</v>
      </c>
      <c r="B1008" s="261" t="s">
        <v>5618</v>
      </c>
      <c r="C1008" s="261" t="s">
        <v>372</v>
      </c>
      <c r="D1008" s="261" t="s">
        <v>456</v>
      </c>
      <c r="E1008" s="261" t="s">
        <v>116</v>
      </c>
      <c r="F1008" s="262">
        <v>34335</v>
      </c>
      <c r="G1008" s="261" t="s">
        <v>136</v>
      </c>
      <c r="H1008" s="261" t="s">
        <v>677</v>
      </c>
      <c r="I1008" s="257" t="s">
        <v>554</v>
      </c>
      <c r="J1008" s="261" t="s">
        <v>137</v>
      </c>
      <c r="K1008" s="261" t="s">
        <v>3258</v>
      </c>
      <c r="L1008" s="257"/>
      <c r="M1008" s="261"/>
      <c r="N1008" s="249" t="s">
        <v>3258</v>
      </c>
      <c r="O1008" s="259" t="s">
        <v>3258</v>
      </c>
      <c r="P1008" s="256">
        <v>0</v>
      </c>
      <c r="Q1008" s="261" t="s">
        <v>3258</v>
      </c>
      <c r="R1008" s="261" t="s">
        <v>5619</v>
      </c>
      <c r="S1008" s="261" t="s">
        <v>5620</v>
      </c>
      <c r="T1008" s="261" t="s">
        <v>5621</v>
      </c>
      <c r="U1008" s="261" t="s">
        <v>2269</v>
      </c>
      <c r="V1008" s="261" t="s">
        <v>3258</v>
      </c>
      <c r="W1008" s="261" t="s">
        <v>3258</v>
      </c>
      <c r="X1008" s="261" t="s">
        <v>3258</v>
      </c>
      <c r="Y1008" s="261" t="s">
        <v>3258</v>
      </c>
      <c r="Z1008" s="261" t="s">
        <v>3258</v>
      </c>
      <c r="AA1008" s="261" t="s">
        <v>3258</v>
      </c>
      <c r="AB1008" s="261" t="s">
        <v>3258</v>
      </c>
      <c r="AC1008" s="261" t="s">
        <v>3258</v>
      </c>
      <c r="AD1008" s="261"/>
      <c r="AE1008" s="245"/>
      <c r="AF1008" s="261" t="s">
        <v>3258</v>
      </c>
      <c r="AG1008" s="261" t="s">
        <v>3258</v>
      </c>
      <c r="AH1008" s="261" t="s">
        <v>3258</v>
      </c>
      <c r="AI1008" s="249"/>
    </row>
    <row r="1009" spans="1:35" ht="15" customHeight="1" x14ac:dyDescent="0.3">
      <c r="A1009" s="260">
        <v>524378</v>
      </c>
      <c r="B1009" s="261" t="s">
        <v>2241</v>
      </c>
      <c r="C1009" s="261" t="s">
        <v>341</v>
      </c>
      <c r="D1009" s="261" t="s">
        <v>459</v>
      </c>
      <c r="E1009" s="261" t="s">
        <v>116</v>
      </c>
      <c r="F1009" s="262">
        <v>30157</v>
      </c>
      <c r="G1009" s="261" t="s">
        <v>2699</v>
      </c>
      <c r="H1009" s="261" t="s">
        <v>677</v>
      </c>
      <c r="I1009" s="257" t="s">
        <v>553</v>
      </c>
      <c r="J1009" s="261" t="s">
        <v>139</v>
      </c>
      <c r="K1009" s="261" t="s">
        <v>3258</v>
      </c>
      <c r="L1009" s="257"/>
      <c r="M1009" s="261"/>
      <c r="N1009" s="249" t="s">
        <v>3258</v>
      </c>
      <c r="O1009" s="259" t="s">
        <v>3258</v>
      </c>
      <c r="P1009" s="256">
        <v>0</v>
      </c>
      <c r="Q1009" s="261" t="s">
        <v>3258</v>
      </c>
      <c r="R1009" s="261" t="s">
        <v>3489</v>
      </c>
      <c r="S1009" s="261" t="s">
        <v>3490</v>
      </c>
      <c r="T1009" s="261" t="s">
        <v>2452</v>
      </c>
      <c r="U1009" s="261" t="s">
        <v>2327</v>
      </c>
      <c r="V1009" s="261" t="s">
        <v>3258</v>
      </c>
      <c r="W1009" s="261" t="s">
        <v>3258</v>
      </c>
      <c r="X1009" s="261" t="s">
        <v>3258</v>
      </c>
      <c r="Y1009" s="261" t="s">
        <v>3258</v>
      </c>
      <c r="Z1009" s="261" t="s">
        <v>3258</v>
      </c>
      <c r="AA1009" s="261" t="s">
        <v>3258</v>
      </c>
      <c r="AB1009" s="261" t="s">
        <v>3258</v>
      </c>
      <c r="AC1009" s="261" t="s">
        <v>3258</v>
      </c>
      <c r="AD1009" s="261"/>
      <c r="AE1009" s="245"/>
      <c r="AF1009" s="261" t="s">
        <v>3258</v>
      </c>
      <c r="AG1009" s="261" t="s">
        <v>3258</v>
      </c>
      <c r="AH1009" s="261" t="s">
        <v>3258</v>
      </c>
      <c r="AI1009" s="249"/>
    </row>
    <row r="1010" spans="1:35" ht="15" customHeight="1" x14ac:dyDescent="0.3">
      <c r="A1010" s="260">
        <v>524380</v>
      </c>
      <c r="B1010" s="261" t="s">
        <v>1560</v>
      </c>
      <c r="C1010" s="261" t="s">
        <v>3258</v>
      </c>
      <c r="D1010" s="261" t="s">
        <v>3258</v>
      </c>
      <c r="E1010" s="261" t="s">
        <v>116</v>
      </c>
      <c r="F1010" s="262">
        <v>25560</v>
      </c>
      <c r="G1010" s="261" t="s">
        <v>2498</v>
      </c>
      <c r="H1010" s="261" t="s">
        <v>677</v>
      </c>
      <c r="I1010" s="257" t="s">
        <v>553</v>
      </c>
      <c r="J1010" s="261" t="s">
        <v>139</v>
      </c>
      <c r="K1010" s="261"/>
      <c r="L1010" s="258" t="s">
        <v>150</v>
      </c>
      <c r="M1010" s="261"/>
      <c r="N1010" s="249" t="s">
        <v>3258</v>
      </c>
      <c r="O1010" s="259" t="s">
        <v>3258</v>
      </c>
      <c r="P1010" s="256">
        <v>0</v>
      </c>
      <c r="Q1010" s="261" t="s">
        <v>3258</v>
      </c>
      <c r="R1010" s="261" t="s">
        <v>4959</v>
      </c>
      <c r="S1010" s="261" t="s">
        <v>3359</v>
      </c>
      <c r="T1010" s="261" t="s">
        <v>4960</v>
      </c>
      <c r="U1010" s="261" t="s">
        <v>4961</v>
      </c>
      <c r="V1010" s="261" t="s">
        <v>3258</v>
      </c>
      <c r="W1010" s="261" t="s">
        <v>3258</v>
      </c>
      <c r="X1010" s="261" t="s">
        <v>3258</v>
      </c>
      <c r="Y1010" s="261" t="s">
        <v>3258</v>
      </c>
      <c r="Z1010" s="261" t="s">
        <v>3258</v>
      </c>
      <c r="AA1010" s="261" t="s">
        <v>3258</v>
      </c>
      <c r="AB1010" s="261" t="s">
        <v>3258</v>
      </c>
      <c r="AC1010" s="261" t="s">
        <v>3258</v>
      </c>
      <c r="AD1010" s="261"/>
      <c r="AE1010" s="245"/>
      <c r="AF1010" s="261" t="s">
        <v>3258</v>
      </c>
      <c r="AG1010" s="261" t="s">
        <v>3258</v>
      </c>
      <c r="AH1010" s="261" t="s">
        <v>3258</v>
      </c>
      <c r="AI1010" s="249"/>
    </row>
    <row r="1011" spans="1:35" ht="15" customHeight="1" x14ac:dyDescent="0.3">
      <c r="A1011" s="260">
        <v>524399</v>
      </c>
      <c r="B1011" s="261" t="s">
        <v>2022</v>
      </c>
      <c r="C1011" s="261" t="s">
        <v>66</v>
      </c>
      <c r="D1011" s="261" t="s">
        <v>497</v>
      </c>
      <c r="E1011" s="261" t="s">
        <v>116</v>
      </c>
      <c r="F1011" s="262">
        <v>35920</v>
      </c>
      <c r="G1011" s="261" t="s">
        <v>2715</v>
      </c>
      <c r="H1011" s="261" t="s">
        <v>677</v>
      </c>
      <c r="I1011" s="257" t="s">
        <v>553</v>
      </c>
      <c r="J1011" s="261" t="s">
        <v>139</v>
      </c>
      <c r="K1011" s="249"/>
      <c r="L1011" s="257" t="s">
        <v>151</v>
      </c>
      <c r="M1011" s="261"/>
      <c r="N1011" s="249" t="s">
        <v>3258</v>
      </c>
      <c r="O1011" s="259" t="s">
        <v>3258</v>
      </c>
      <c r="P1011" s="256">
        <v>0</v>
      </c>
      <c r="Q1011" s="261" t="s">
        <v>3258</v>
      </c>
      <c r="R1011" s="261" t="s">
        <v>3966</v>
      </c>
      <c r="S1011" s="261" t="s">
        <v>3404</v>
      </c>
      <c r="T1011" s="261" t="s">
        <v>3152</v>
      </c>
      <c r="U1011" s="261" t="s">
        <v>3153</v>
      </c>
      <c r="V1011" s="261" t="s">
        <v>3258</v>
      </c>
      <c r="W1011" s="261" t="s">
        <v>3258</v>
      </c>
      <c r="X1011" s="261" t="s">
        <v>3258</v>
      </c>
      <c r="Y1011" s="261" t="s">
        <v>3258</v>
      </c>
      <c r="Z1011" s="261" t="s">
        <v>3258</v>
      </c>
      <c r="AA1011" s="261" t="s">
        <v>3258</v>
      </c>
      <c r="AB1011" s="261" t="s">
        <v>3258</v>
      </c>
      <c r="AC1011" s="261" t="s">
        <v>3258</v>
      </c>
      <c r="AD1011" s="261"/>
      <c r="AE1011" s="246"/>
      <c r="AF1011" s="261" t="s">
        <v>3258</v>
      </c>
      <c r="AG1011" s="261" t="s">
        <v>3258</v>
      </c>
      <c r="AH1011" s="261" t="s">
        <v>3258</v>
      </c>
      <c r="AI1011" s="249"/>
    </row>
    <row r="1012" spans="1:35" ht="15" customHeight="1" x14ac:dyDescent="0.3">
      <c r="A1012" s="260">
        <v>524403</v>
      </c>
      <c r="B1012" s="261" t="s">
        <v>1342</v>
      </c>
      <c r="C1012" s="261" t="s">
        <v>64</v>
      </c>
      <c r="D1012" s="261" t="s">
        <v>346</v>
      </c>
      <c r="E1012" s="261" t="s">
        <v>116</v>
      </c>
      <c r="F1012" s="262">
        <v>35434</v>
      </c>
      <c r="G1012" s="261" t="s">
        <v>2374</v>
      </c>
      <c r="H1012" s="261" t="s">
        <v>677</v>
      </c>
      <c r="I1012" s="257" t="s">
        <v>553</v>
      </c>
      <c r="J1012" s="261" t="s">
        <v>139</v>
      </c>
      <c r="K1012" s="261"/>
      <c r="M1012" s="261"/>
      <c r="N1012" s="249" t="s">
        <v>3258</v>
      </c>
      <c r="O1012" s="259" t="s">
        <v>3258</v>
      </c>
      <c r="P1012" s="256">
        <v>0</v>
      </c>
      <c r="Q1012" s="261" t="s">
        <v>3258</v>
      </c>
      <c r="R1012" s="261" t="s">
        <v>3967</v>
      </c>
      <c r="S1012" s="261" t="s">
        <v>3275</v>
      </c>
      <c r="T1012" s="261" t="s">
        <v>2794</v>
      </c>
      <c r="U1012" s="261" t="s">
        <v>2386</v>
      </c>
      <c r="V1012" s="261" t="s">
        <v>3258</v>
      </c>
      <c r="W1012" s="261" t="s">
        <v>3258</v>
      </c>
      <c r="X1012" s="261" t="s">
        <v>3258</v>
      </c>
      <c r="Y1012" s="261" t="s">
        <v>3258</v>
      </c>
      <c r="Z1012" s="261" t="s">
        <v>3258</v>
      </c>
      <c r="AA1012" s="261" t="s">
        <v>3258</v>
      </c>
      <c r="AB1012" s="261" t="s">
        <v>3258</v>
      </c>
      <c r="AC1012" s="261" t="s">
        <v>3258</v>
      </c>
      <c r="AD1012" s="261"/>
      <c r="AE1012" s="245"/>
      <c r="AF1012" s="261" t="s">
        <v>3258</v>
      </c>
      <c r="AG1012" s="261" t="s">
        <v>3258</v>
      </c>
      <c r="AH1012" s="261" t="s">
        <v>3258</v>
      </c>
      <c r="AI1012" s="249"/>
    </row>
    <row r="1013" spans="1:35" ht="15" customHeight="1" x14ac:dyDescent="0.3">
      <c r="A1013" s="260">
        <v>524407</v>
      </c>
      <c r="B1013" s="261" t="s">
        <v>1561</v>
      </c>
      <c r="C1013" s="261" t="s">
        <v>267</v>
      </c>
      <c r="D1013" s="261" t="s">
        <v>441</v>
      </c>
      <c r="E1013" s="261" t="s">
        <v>116</v>
      </c>
      <c r="F1013" s="262">
        <v>35651</v>
      </c>
      <c r="G1013" s="261" t="s">
        <v>2263</v>
      </c>
      <c r="H1013" s="261" t="s">
        <v>677</v>
      </c>
      <c r="I1013" s="257" t="s">
        <v>553</v>
      </c>
      <c r="J1013" s="261" t="s">
        <v>139</v>
      </c>
      <c r="K1013" s="261"/>
      <c r="L1013" s="257" t="s">
        <v>151</v>
      </c>
      <c r="M1013" s="261"/>
      <c r="N1013" s="249" t="s">
        <v>3258</v>
      </c>
      <c r="O1013" s="259" t="s">
        <v>3258</v>
      </c>
      <c r="P1013" s="256">
        <v>0</v>
      </c>
      <c r="Q1013" s="261" t="s">
        <v>3258</v>
      </c>
      <c r="R1013" s="261" t="s">
        <v>3491</v>
      </c>
      <c r="S1013" s="261" t="s">
        <v>3492</v>
      </c>
      <c r="T1013" s="261" t="s">
        <v>2701</v>
      </c>
      <c r="U1013" s="261" t="s">
        <v>2386</v>
      </c>
      <c r="V1013" s="261" t="s">
        <v>3258</v>
      </c>
      <c r="W1013" s="261" t="s">
        <v>3258</v>
      </c>
      <c r="X1013" s="261" t="s">
        <v>3258</v>
      </c>
      <c r="Y1013" s="261" t="s">
        <v>3258</v>
      </c>
      <c r="Z1013" s="261" t="s">
        <v>3258</v>
      </c>
      <c r="AA1013" s="261" t="s">
        <v>3258</v>
      </c>
      <c r="AB1013" s="261" t="s">
        <v>3258</v>
      </c>
      <c r="AC1013" s="261" t="s">
        <v>3258</v>
      </c>
      <c r="AD1013" s="261"/>
      <c r="AE1013" s="246"/>
      <c r="AF1013" s="261" t="s">
        <v>3258</v>
      </c>
      <c r="AG1013" s="261" t="s">
        <v>3258</v>
      </c>
      <c r="AH1013" s="261" t="s">
        <v>3258</v>
      </c>
      <c r="AI1013" s="249"/>
    </row>
    <row r="1014" spans="1:35" ht="15" customHeight="1" x14ac:dyDescent="0.3">
      <c r="A1014" s="260">
        <v>524415</v>
      </c>
      <c r="B1014" s="261" t="s">
        <v>2023</v>
      </c>
      <c r="C1014" s="261" t="s">
        <v>87</v>
      </c>
      <c r="D1014" s="261" t="s">
        <v>457</v>
      </c>
      <c r="E1014" s="261" t="s">
        <v>115</v>
      </c>
      <c r="F1014" s="262">
        <v>35499</v>
      </c>
      <c r="G1014" s="261" t="s">
        <v>3154</v>
      </c>
      <c r="H1014" s="261" t="s">
        <v>677</v>
      </c>
      <c r="I1014" s="257" t="s">
        <v>553</v>
      </c>
      <c r="J1014" s="261" t="s">
        <v>137</v>
      </c>
      <c r="K1014" s="260">
        <v>2016</v>
      </c>
      <c r="M1014" s="261"/>
      <c r="N1014" s="249" t="s">
        <v>3258</v>
      </c>
      <c r="O1014" s="259" t="s">
        <v>3258</v>
      </c>
      <c r="P1014" s="256">
        <v>0</v>
      </c>
      <c r="Q1014" s="261" t="s">
        <v>3258</v>
      </c>
      <c r="R1014" s="261" t="s">
        <v>4240</v>
      </c>
      <c r="S1014" s="261" t="s">
        <v>3264</v>
      </c>
      <c r="T1014" s="261" t="s">
        <v>2433</v>
      </c>
      <c r="U1014" s="261" t="s">
        <v>4962</v>
      </c>
      <c r="V1014" s="261" t="s">
        <v>3258</v>
      </c>
      <c r="W1014" s="261" t="s">
        <v>3258</v>
      </c>
      <c r="X1014" s="261" t="s">
        <v>3258</v>
      </c>
      <c r="Y1014" s="261" t="s">
        <v>3258</v>
      </c>
      <c r="Z1014" s="261" t="s">
        <v>3258</v>
      </c>
      <c r="AA1014" s="261" t="s">
        <v>3258</v>
      </c>
      <c r="AB1014" s="261" t="s">
        <v>3258</v>
      </c>
      <c r="AC1014" s="261" t="s">
        <v>3258</v>
      </c>
      <c r="AD1014" s="261"/>
      <c r="AE1014" s="245"/>
      <c r="AF1014" s="261" t="s">
        <v>3258</v>
      </c>
      <c r="AG1014" s="261" t="s">
        <v>3258</v>
      </c>
      <c r="AH1014" s="261" t="s">
        <v>3258</v>
      </c>
      <c r="AI1014" s="249"/>
    </row>
    <row r="1015" spans="1:35" ht="15" customHeight="1" x14ac:dyDescent="0.3">
      <c r="A1015" s="260">
        <v>524424</v>
      </c>
      <c r="B1015" s="261" t="s">
        <v>1682</v>
      </c>
      <c r="C1015" s="261" t="s">
        <v>1548</v>
      </c>
      <c r="D1015" s="261" t="s">
        <v>350</v>
      </c>
      <c r="E1015" s="261" t="s">
        <v>116</v>
      </c>
      <c r="F1015" s="262">
        <v>34720</v>
      </c>
      <c r="G1015" s="261" t="s">
        <v>136</v>
      </c>
      <c r="H1015" s="261" t="s">
        <v>677</v>
      </c>
      <c r="I1015" s="257" t="s">
        <v>553</v>
      </c>
      <c r="J1015" s="261" t="s">
        <v>139</v>
      </c>
      <c r="K1015" s="261"/>
      <c r="M1015" s="261"/>
      <c r="N1015" s="249" t="s">
        <v>3258</v>
      </c>
      <c r="O1015" s="259" t="s">
        <v>3258</v>
      </c>
      <c r="P1015" s="256">
        <v>0</v>
      </c>
      <c r="Q1015" s="261" t="s">
        <v>3258</v>
      </c>
      <c r="R1015" s="261" t="s">
        <v>4963</v>
      </c>
      <c r="S1015" s="261" t="s">
        <v>4141</v>
      </c>
      <c r="T1015" s="261" t="s">
        <v>2276</v>
      </c>
      <c r="U1015" s="261" t="s">
        <v>2259</v>
      </c>
      <c r="V1015" s="261" t="s">
        <v>3258</v>
      </c>
      <c r="W1015" s="261" t="s">
        <v>3258</v>
      </c>
      <c r="X1015" s="261" t="s">
        <v>3258</v>
      </c>
      <c r="Y1015" s="261" t="s">
        <v>3258</v>
      </c>
      <c r="Z1015" s="261" t="s">
        <v>3258</v>
      </c>
      <c r="AA1015" s="261" t="s">
        <v>3258</v>
      </c>
      <c r="AB1015" s="261" t="s">
        <v>3258</v>
      </c>
      <c r="AC1015" s="261" t="s">
        <v>3258</v>
      </c>
      <c r="AD1015" s="261"/>
      <c r="AE1015" s="245"/>
      <c r="AF1015" s="261" t="s">
        <v>3258</v>
      </c>
      <c r="AG1015" s="261" t="s">
        <v>3258</v>
      </c>
      <c r="AH1015" s="261" t="s">
        <v>3258</v>
      </c>
      <c r="AI1015" s="249"/>
    </row>
    <row r="1016" spans="1:35" ht="15" customHeight="1" x14ac:dyDescent="0.3">
      <c r="A1016" s="260">
        <v>524425</v>
      </c>
      <c r="B1016" s="261" t="s">
        <v>1682</v>
      </c>
      <c r="C1016" s="261" t="s">
        <v>65</v>
      </c>
      <c r="D1016" s="261" t="s">
        <v>1688</v>
      </c>
      <c r="E1016" s="261" t="s">
        <v>116</v>
      </c>
      <c r="F1016" s="262">
        <v>36161</v>
      </c>
      <c r="G1016" s="261" t="s">
        <v>2299</v>
      </c>
      <c r="H1016" s="261" t="s">
        <v>677</v>
      </c>
      <c r="I1016" s="257" t="s">
        <v>553</v>
      </c>
      <c r="J1016" s="261" t="s">
        <v>137</v>
      </c>
      <c r="K1016" s="261"/>
      <c r="L1016" s="257" t="s">
        <v>151</v>
      </c>
      <c r="M1016" s="261"/>
      <c r="N1016" s="249" t="s">
        <v>3258</v>
      </c>
      <c r="O1016" s="259" t="s">
        <v>3258</v>
      </c>
      <c r="P1016" s="256">
        <v>0</v>
      </c>
      <c r="Q1016" s="261" t="s">
        <v>3258</v>
      </c>
      <c r="R1016" s="261" t="s">
        <v>4170</v>
      </c>
      <c r="S1016" s="261" t="s">
        <v>3259</v>
      </c>
      <c r="T1016" s="261" t="s">
        <v>3155</v>
      </c>
      <c r="U1016" s="261" t="s">
        <v>2259</v>
      </c>
      <c r="V1016" s="261" t="s">
        <v>3258</v>
      </c>
      <c r="W1016" s="261" t="s">
        <v>3258</v>
      </c>
      <c r="X1016" s="261" t="s">
        <v>3258</v>
      </c>
      <c r="Y1016" s="261" t="s">
        <v>3258</v>
      </c>
      <c r="Z1016" s="261" t="s">
        <v>3258</v>
      </c>
      <c r="AA1016" s="261" t="s">
        <v>3258</v>
      </c>
      <c r="AB1016" s="261" t="s">
        <v>3258</v>
      </c>
      <c r="AC1016" s="261" t="s">
        <v>3258</v>
      </c>
      <c r="AD1016" s="261"/>
      <c r="AE1016" s="245"/>
      <c r="AF1016" s="261" t="s">
        <v>3258</v>
      </c>
      <c r="AG1016" s="261" t="s">
        <v>3258</v>
      </c>
      <c r="AH1016" s="261" t="s">
        <v>3258</v>
      </c>
      <c r="AI1016" s="249"/>
    </row>
    <row r="1017" spans="1:35" ht="15" customHeight="1" x14ac:dyDescent="0.3">
      <c r="A1017" s="260">
        <v>524426</v>
      </c>
      <c r="B1017" s="261" t="s">
        <v>1343</v>
      </c>
      <c r="C1017" s="261" t="s">
        <v>310</v>
      </c>
      <c r="D1017" s="261" t="s">
        <v>420</v>
      </c>
      <c r="E1017" s="261" t="s">
        <v>116</v>
      </c>
      <c r="F1017" s="262">
        <v>35582</v>
      </c>
      <c r="G1017" s="261" t="s">
        <v>2959</v>
      </c>
      <c r="H1017" s="261" t="s">
        <v>677</v>
      </c>
      <c r="I1017" s="257" t="s">
        <v>553</v>
      </c>
      <c r="J1017" s="261" t="s">
        <v>137</v>
      </c>
      <c r="K1017" s="261" t="s">
        <v>3258</v>
      </c>
      <c r="L1017" s="257"/>
      <c r="M1017" s="261"/>
      <c r="N1017" s="249" t="s">
        <v>3258</v>
      </c>
      <c r="O1017" s="259" t="s">
        <v>3258</v>
      </c>
      <c r="P1017" s="256">
        <v>0</v>
      </c>
      <c r="Q1017" s="261" t="s">
        <v>3258</v>
      </c>
      <c r="R1017" s="261" t="s">
        <v>4241</v>
      </c>
      <c r="S1017" s="261" t="s">
        <v>4242</v>
      </c>
      <c r="T1017" s="261" t="s">
        <v>3156</v>
      </c>
      <c r="U1017" s="261" t="s">
        <v>2571</v>
      </c>
      <c r="V1017" s="261" t="s">
        <v>3258</v>
      </c>
      <c r="W1017" s="261" t="s">
        <v>3258</v>
      </c>
      <c r="X1017" s="261" t="s">
        <v>3258</v>
      </c>
      <c r="Y1017" s="261" t="s">
        <v>3258</v>
      </c>
      <c r="Z1017" s="261" t="s">
        <v>3258</v>
      </c>
      <c r="AA1017" s="261" t="s">
        <v>3258</v>
      </c>
      <c r="AB1017" s="261" t="s">
        <v>3258</v>
      </c>
      <c r="AC1017" s="261" t="s">
        <v>3258</v>
      </c>
      <c r="AD1017" s="261"/>
      <c r="AE1017" s="245"/>
      <c r="AF1017" s="261" t="s">
        <v>3258</v>
      </c>
      <c r="AG1017" s="261"/>
      <c r="AH1017" s="261" t="s">
        <v>3258</v>
      </c>
      <c r="AI1017" s="249"/>
    </row>
    <row r="1018" spans="1:35" ht="15" customHeight="1" x14ac:dyDescent="0.3">
      <c r="A1018" s="260">
        <v>524431</v>
      </c>
      <c r="B1018" s="261" t="s">
        <v>1344</v>
      </c>
      <c r="C1018" s="261" t="s">
        <v>66</v>
      </c>
      <c r="D1018" s="261" t="s">
        <v>492</v>
      </c>
      <c r="E1018" s="261" t="s">
        <v>116</v>
      </c>
      <c r="F1018" s="262">
        <v>36551</v>
      </c>
      <c r="G1018" s="261" t="s">
        <v>136</v>
      </c>
      <c r="H1018" s="261" t="s">
        <v>677</v>
      </c>
      <c r="I1018" s="257" t="s">
        <v>553</v>
      </c>
      <c r="J1018" s="261" t="s">
        <v>139</v>
      </c>
      <c r="K1018" s="261"/>
      <c r="M1018" s="261"/>
      <c r="N1018" s="249" t="s">
        <v>3258</v>
      </c>
      <c r="O1018" s="259" t="s">
        <v>3258</v>
      </c>
      <c r="P1018" s="256">
        <v>0</v>
      </c>
      <c r="Q1018" s="261" t="s">
        <v>3258</v>
      </c>
      <c r="R1018" s="261" t="s">
        <v>3969</v>
      </c>
      <c r="S1018" s="261" t="s">
        <v>3393</v>
      </c>
      <c r="T1018" s="261" t="s">
        <v>2775</v>
      </c>
      <c r="U1018" s="261" t="s">
        <v>2306</v>
      </c>
      <c r="V1018" s="261" t="s">
        <v>3258</v>
      </c>
      <c r="W1018" s="261" t="s">
        <v>3258</v>
      </c>
      <c r="X1018" s="261" t="s">
        <v>3258</v>
      </c>
      <c r="Y1018" s="261" t="s">
        <v>3258</v>
      </c>
      <c r="Z1018" s="261" t="s">
        <v>3258</v>
      </c>
      <c r="AA1018" s="261" t="s">
        <v>3258</v>
      </c>
      <c r="AB1018" s="261" t="s">
        <v>3258</v>
      </c>
      <c r="AC1018" s="261" t="s">
        <v>3258</v>
      </c>
      <c r="AD1018" s="261"/>
      <c r="AE1018" s="245"/>
      <c r="AF1018" s="261" t="s">
        <v>3258</v>
      </c>
      <c r="AG1018" s="261" t="s">
        <v>3258</v>
      </c>
      <c r="AH1018" s="261" t="s">
        <v>3258</v>
      </c>
      <c r="AI1018" s="249"/>
    </row>
    <row r="1019" spans="1:35" ht="15" customHeight="1" x14ac:dyDescent="0.3">
      <c r="A1019" s="260">
        <v>524435</v>
      </c>
      <c r="B1019" s="261" t="s">
        <v>1345</v>
      </c>
      <c r="C1019" s="261" t="s">
        <v>66</v>
      </c>
      <c r="D1019" s="261" t="s">
        <v>1269</v>
      </c>
      <c r="E1019" s="261" t="s">
        <v>2275</v>
      </c>
      <c r="F1019" s="262">
        <v>28484</v>
      </c>
      <c r="G1019" s="261" t="s">
        <v>152</v>
      </c>
      <c r="H1019" s="261" t="s">
        <v>677</v>
      </c>
      <c r="I1019" s="257" t="s">
        <v>553</v>
      </c>
      <c r="J1019" s="261" t="s">
        <v>139</v>
      </c>
      <c r="K1019" s="261" t="s">
        <v>3258</v>
      </c>
      <c r="L1019" s="257"/>
      <c r="M1019" s="261"/>
      <c r="N1019" s="249" t="s">
        <v>3258</v>
      </c>
      <c r="O1019" s="259" t="s">
        <v>3258</v>
      </c>
      <c r="P1019" s="256">
        <v>0</v>
      </c>
      <c r="Q1019" s="261" t="s">
        <v>3258</v>
      </c>
      <c r="R1019" s="261" t="s">
        <v>4964</v>
      </c>
      <c r="S1019" s="261" t="s">
        <v>3295</v>
      </c>
      <c r="T1019" s="261" t="s">
        <v>4965</v>
      </c>
      <c r="U1019" s="261" t="s">
        <v>2420</v>
      </c>
      <c r="V1019" s="261" t="s">
        <v>3258</v>
      </c>
      <c r="W1019" s="261" t="s">
        <v>3258</v>
      </c>
      <c r="X1019" s="261" t="s">
        <v>3258</v>
      </c>
      <c r="Y1019" s="261" t="s">
        <v>3258</v>
      </c>
      <c r="Z1019" s="261" t="s">
        <v>3258</v>
      </c>
      <c r="AA1019" s="261" t="s">
        <v>3258</v>
      </c>
      <c r="AB1019" s="261" t="s">
        <v>3258</v>
      </c>
      <c r="AC1019" s="261" t="s">
        <v>3258</v>
      </c>
      <c r="AD1019" s="261"/>
      <c r="AE1019" s="245"/>
      <c r="AF1019" s="261" t="s">
        <v>3258</v>
      </c>
      <c r="AG1019" s="261" t="s">
        <v>3258</v>
      </c>
      <c r="AH1019" s="261" t="s">
        <v>3258</v>
      </c>
      <c r="AI1019" s="249" t="s">
        <v>2253</v>
      </c>
    </row>
    <row r="1020" spans="1:35" ht="15" customHeight="1" x14ac:dyDescent="0.3">
      <c r="A1020" s="260">
        <v>524443</v>
      </c>
      <c r="B1020" s="261" t="s">
        <v>1346</v>
      </c>
      <c r="C1020" s="261" t="s">
        <v>107</v>
      </c>
      <c r="D1020" s="261" t="s">
        <v>451</v>
      </c>
      <c r="E1020" s="261" t="s">
        <v>116</v>
      </c>
      <c r="F1020" s="262">
        <v>33604</v>
      </c>
      <c r="G1020" s="261" t="s">
        <v>145</v>
      </c>
      <c r="H1020" s="261" t="s">
        <v>677</v>
      </c>
      <c r="I1020" s="257" t="s">
        <v>553</v>
      </c>
      <c r="J1020" s="261" t="s">
        <v>139</v>
      </c>
      <c r="K1020" s="261" t="s">
        <v>3258</v>
      </c>
      <c r="L1020" s="257"/>
      <c r="M1020" s="261"/>
      <c r="N1020" s="249" t="s">
        <v>3258</v>
      </c>
      <c r="O1020" s="259" t="s">
        <v>3258</v>
      </c>
      <c r="P1020" s="256">
        <v>0</v>
      </c>
      <c r="Q1020" s="261" t="s">
        <v>3258</v>
      </c>
      <c r="R1020" s="261" t="s">
        <v>3970</v>
      </c>
      <c r="S1020" s="261" t="s">
        <v>3558</v>
      </c>
      <c r="T1020" s="261" t="s">
        <v>2772</v>
      </c>
      <c r="U1020" s="261" t="s">
        <v>2369</v>
      </c>
      <c r="V1020" s="261" t="s">
        <v>3258</v>
      </c>
      <c r="W1020" s="261" t="s">
        <v>3258</v>
      </c>
      <c r="X1020" s="261" t="s">
        <v>3258</v>
      </c>
      <c r="Y1020" s="261" t="s">
        <v>3258</v>
      </c>
      <c r="Z1020" s="261" t="s">
        <v>3258</v>
      </c>
      <c r="AA1020" s="261" t="s">
        <v>3258</v>
      </c>
      <c r="AB1020" s="261" t="s">
        <v>3258</v>
      </c>
      <c r="AC1020" s="261" t="s">
        <v>3258</v>
      </c>
      <c r="AD1020" s="261"/>
      <c r="AE1020" s="246"/>
      <c r="AF1020" s="261" t="s">
        <v>3258</v>
      </c>
      <c r="AG1020" s="261" t="s">
        <v>3258</v>
      </c>
      <c r="AH1020" s="261" t="s">
        <v>3258</v>
      </c>
      <c r="AI1020" s="249"/>
    </row>
    <row r="1021" spans="1:35" ht="15" customHeight="1" x14ac:dyDescent="0.3">
      <c r="A1021" s="260">
        <v>524444</v>
      </c>
      <c r="B1021" s="261" t="s">
        <v>2024</v>
      </c>
      <c r="C1021" s="261" t="s">
        <v>1684</v>
      </c>
      <c r="D1021" s="261" t="s">
        <v>497</v>
      </c>
      <c r="E1021" s="261" t="s">
        <v>116</v>
      </c>
      <c r="F1021" s="262">
        <v>33258</v>
      </c>
      <c r="G1021" s="261" t="s">
        <v>136</v>
      </c>
      <c r="H1021" s="261" t="s">
        <v>677</v>
      </c>
      <c r="I1021" s="257" t="s">
        <v>553</v>
      </c>
      <c r="J1021" s="261" t="s">
        <v>137</v>
      </c>
      <c r="K1021" s="261"/>
      <c r="M1021" s="261"/>
      <c r="N1021" s="249" t="s">
        <v>3258</v>
      </c>
      <c r="O1021" s="259" t="s">
        <v>3258</v>
      </c>
      <c r="P1021" s="256">
        <v>0</v>
      </c>
      <c r="Q1021" s="261" t="s">
        <v>3258</v>
      </c>
      <c r="R1021" s="261" t="s">
        <v>4243</v>
      </c>
      <c r="S1021" s="261" t="s">
        <v>4244</v>
      </c>
      <c r="T1021" s="261" t="s">
        <v>3152</v>
      </c>
      <c r="U1021" s="261" t="s">
        <v>2269</v>
      </c>
      <c r="V1021" s="261" t="s">
        <v>3258</v>
      </c>
      <c r="W1021" s="261" t="s">
        <v>3258</v>
      </c>
      <c r="X1021" s="261" t="s">
        <v>3258</v>
      </c>
      <c r="Y1021" s="261" t="s">
        <v>3258</v>
      </c>
      <c r="Z1021" s="261" t="s">
        <v>3258</v>
      </c>
      <c r="AA1021" s="261" t="s">
        <v>3258</v>
      </c>
      <c r="AB1021" s="261" t="s">
        <v>3258</v>
      </c>
      <c r="AC1021" s="261" t="s">
        <v>3258</v>
      </c>
      <c r="AD1021" s="261"/>
      <c r="AE1021" s="245"/>
      <c r="AF1021" s="261" t="s">
        <v>3258</v>
      </c>
      <c r="AG1021" s="261" t="s">
        <v>3258</v>
      </c>
      <c r="AH1021" s="261" t="s">
        <v>3258</v>
      </c>
      <c r="AI1021" s="249"/>
    </row>
    <row r="1022" spans="1:35" ht="15" customHeight="1" x14ac:dyDescent="0.3">
      <c r="A1022" s="260">
        <v>524446</v>
      </c>
      <c r="B1022" s="261" t="s">
        <v>1499</v>
      </c>
      <c r="C1022" s="261" t="s">
        <v>66</v>
      </c>
      <c r="D1022" s="261" t="s">
        <v>420</v>
      </c>
      <c r="E1022" s="261" t="s">
        <v>116</v>
      </c>
      <c r="F1022" s="262">
        <v>35208</v>
      </c>
      <c r="G1022" s="261" t="s">
        <v>390</v>
      </c>
      <c r="H1022" s="261" t="s">
        <v>677</v>
      </c>
      <c r="I1022" s="257" t="s">
        <v>553</v>
      </c>
      <c r="J1022" s="261" t="s">
        <v>137</v>
      </c>
      <c r="K1022" s="261"/>
      <c r="M1022" s="261"/>
      <c r="N1022" s="249" t="s">
        <v>3258</v>
      </c>
      <c r="O1022" s="259" t="s">
        <v>3258</v>
      </c>
      <c r="P1022" s="256">
        <v>0</v>
      </c>
      <c r="Q1022" s="261" t="s">
        <v>3258</v>
      </c>
      <c r="R1022" s="261" t="s">
        <v>4102</v>
      </c>
      <c r="S1022" s="261" t="s">
        <v>3274</v>
      </c>
      <c r="T1022" s="261" t="s">
        <v>2395</v>
      </c>
      <c r="U1022" s="261" t="s">
        <v>2396</v>
      </c>
      <c r="V1022" s="261" t="s">
        <v>3258</v>
      </c>
      <c r="W1022" s="261" t="s">
        <v>3258</v>
      </c>
      <c r="X1022" s="261" t="s">
        <v>3258</v>
      </c>
      <c r="Y1022" s="261" t="s">
        <v>3258</v>
      </c>
      <c r="Z1022" s="261" t="s">
        <v>3258</v>
      </c>
      <c r="AA1022" s="261" t="s">
        <v>3258</v>
      </c>
      <c r="AB1022" s="261" t="s">
        <v>3258</v>
      </c>
      <c r="AC1022" s="261" t="s">
        <v>3258</v>
      </c>
      <c r="AD1022" s="261"/>
      <c r="AE1022" s="246"/>
      <c r="AF1022" s="261" t="s">
        <v>3258</v>
      </c>
      <c r="AG1022" s="261" t="s">
        <v>3258</v>
      </c>
      <c r="AH1022" s="261" t="s">
        <v>3258</v>
      </c>
      <c r="AI1022" s="249"/>
    </row>
    <row r="1023" spans="1:35" ht="15" customHeight="1" x14ac:dyDescent="0.3">
      <c r="A1023" s="260">
        <v>524455</v>
      </c>
      <c r="B1023" s="261" t="s">
        <v>1347</v>
      </c>
      <c r="C1023" s="261" t="s">
        <v>96</v>
      </c>
      <c r="D1023" s="261" t="s">
        <v>353</v>
      </c>
      <c r="E1023" s="261" t="s">
        <v>116</v>
      </c>
      <c r="F1023" s="262">
        <v>36540</v>
      </c>
      <c r="G1023" s="261" t="s">
        <v>2979</v>
      </c>
      <c r="H1023" s="261" t="s">
        <v>677</v>
      </c>
      <c r="I1023" s="257" t="s">
        <v>553</v>
      </c>
      <c r="J1023" s="261" t="s">
        <v>139</v>
      </c>
      <c r="K1023" s="261"/>
      <c r="L1023" s="258" t="s">
        <v>151</v>
      </c>
      <c r="M1023" s="261"/>
      <c r="N1023" s="249" t="s">
        <v>3258</v>
      </c>
      <c r="O1023" s="259" t="s">
        <v>3258</v>
      </c>
      <c r="P1023" s="256">
        <v>0</v>
      </c>
      <c r="Q1023" s="261" t="s">
        <v>3258</v>
      </c>
      <c r="R1023" s="261" t="s">
        <v>3971</v>
      </c>
      <c r="S1023" s="261" t="s">
        <v>3972</v>
      </c>
      <c r="T1023" s="261" t="s">
        <v>2841</v>
      </c>
      <c r="U1023" s="261" t="s">
        <v>4966</v>
      </c>
      <c r="V1023" s="261" t="s">
        <v>3258</v>
      </c>
      <c r="W1023" s="261" t="s">
        <v>3258</v>
      </c>
      <c r="X1023" s="261" t="s">
        <v>3258</v>
      </c>
      <c r="Y1023" s="261" t="s">
        <v>3258</v>
      </c>
      <c r="Z1023" s="261" t="s">
        <v>3258</v>
      </c>
      <c r="AA1023" s="261" t="s">
        <v>3258</v>
      </c>
      <c r="AB1023" s="261" t="s">
        <v>3258</v>
      </c>
      <c r="AC1023" s="261" t="s">
        <v>3258</v>
      </c>
      <c r="AD1023" s="261"/>
      <c r="AE1023" s="245"/>
      <c r="AF1023" s="261" t="s">
        <v>3258</v>
      </c>
      <c r="AG1023" s="261" t="s">
        <v>3258</v>
      </c>
      <c r="AH1023" s="261" t="s">
        <v>3258</v>
      </c>
      <c r="AI1023" s="249"/>
    </row>
    <row r="1024" spans="1:35" ht="15" customHeight="1" x14ac:dyDescent="0.3">
      <c r="A1024" s="260">
        <v>524458</v>
      </c>
      <c r="B1024" s="261" t="s">
        <v>2025</v>
      </c>
      <c r="C1024" s="261" t="s">
        <v>2026</v>
      </c>
      <c r="D1024" s="261" t="s">
        <v>2027</v>
      </c>
      <c r="E1024" s="261" t="s">
        <v>116</v>
      </c>
      <c r="F1024" s="262">
        <v>34535</v>
      </c>
      <c r="G1024" s="261" t="s">
        <v>154</v>
      </c>
      <c r="H1024" s="261" t="s">
        <v>677</v>
      </c>
      <c r="I1024" s="257" t="s">
        <v>553</v>
      </c>
      <c r="J1024" s="261" t="s">
        <v>139</v>
      </c>
      <c r="K1024" s="261" t="s">
        <v>3258</v>
      </c>
      <c r="L1024" s="257"/>
      <c r="M1024" s="261"/>
      <c r="N1024" s="249" t="s">
        <v>3258</v>
      </c>
      <c r="O1024" s="259" t="s">
        <v>3258</v>
      </c>
      <c r="P1024" s="256">
        <v>0</v>
      </c>
      <c r="Q1024" s="261" t="s">
        <v>3258</v>
      </c>
      <c r="R1024" s="261" t="s">
        <v>3973</v>
      </c>
      <c r="S1024" s="261" t="s">
        <v>3974</v>
      </c>
      <c r="T1024" s="261" t="s">
        <v>3158</v>
      </c>
      <c r="U1024" s="261" t="s">
        <v>2594</v>
      </c>
      <c r="V1024" s="261" t="s">
        <v>3258</v>
      </c>
      <c r="W1024" s="261" t="s">
        <v>3258</v>
      </c>
      <c r="X1024" s="261" t="s">
        <v>3258</v>
      </c>
      <c r="Y1024" s="261" t="s">
        <v>3258</v>
      </c>
      <c r="Z1024" s="261" t="s">
        <v>3258</v>
      </c>
      <c r="AA1024" s="261" t="s">
        <v>3258</v>
      </c>
      <c r="AB1024" s="261" t="s">
        <v>3258</v>
      </c>
      <c r="AC1024" s="261" t="s">
        <v>3258</v>
      </c>
      <c r="AD1024" s="261"/>
      <c r="AE1024" s="245"/>
      <c r="AF1024" s="261" t="s">
        <v>3258</v>
      </c>
      <c r="AG1024" s="261" t="s">
        <v>3258</v>
      </c>
      <c r="AH1024" s="261" t="s">
        <v>3258</v>
      </c>
      <c r="AI1024" s="249"/>
    </row>
    <row r="1025" spans="1:35" ht="15" customHeight="1" x14ac:dyDescent="0.3">
      <c r="A1025" s="260">
        <v>524467</v>
      </c>
      <c r="B1025" s="261" t="s">
        <v>5622</v>
      </c>
      <c r="C1025" s="261" t="s">
        <v>83</v>
      </c>
      <c r="D1025" s="261" t="s">
        <v>5623</v>
      </c>
      <c r="E1025" s="261" t="s">
        <v>116</v>
      </c>
      <c r="F1025" s="262">
        <v>35657</v>
      </c>
      <c r="G1025" s="261" t="s">
        <v>5624</v>
      </c>
      <c r="H1025" s="261" t="s">
        <v>677</v>
      </c>
      <c r="I1025" s="257" t="s">
        <v>554</v>
      </c>
      <c r="J1025" s="261" t="s">
        <v>139</v>
      </c>
      <c r="K1025" s="261" t="s">
        <v>3258</v>
      </c>
      <c r="L1025" s="257"/>
      <c r="M1025" s="261"/>
      <c r="N1025" s="249" t="s">
        <v>3258</v>
      </c>
      <c r="O1025" s="259" t="s">
        <v>3258</v>
      </c>
      <c r="P1025" s="256">
        <v>0</v>
      </c>
      <c r="Q1025" s="261" t="s">
        <v>3258</v>
      </c>
      <c r="R1025" s="261" t="s">
        <v>5625</v>
      </c>
      <c r="S1025" s="261" t="s">
        <v>3493</v>
      </c>
      <c r="T1025" s="261" t="s">
        <v>5626</v>
      </c>
      <c r="U1025" s="261" t="s">
        <v>2298</v>
      </c>
      <c r="V1025" s="261" t="s">
        <v>3258</v>
      </c>
      <c r="W1025" s="261" t="s">
        <v>3258</v>
      </c>
      <c r="X1025" s="261" t="s">
        <v>3258</v>
      </c>
      <c r="Y1025" s="261" t="s">
        <v>3258</v>
      </c>
      <c r="Z1025" s="261" t="s">
        <v>3258</v>
      </c>
      <c r="AA1025" s="261" t="s">
        <v>3258</v>
      </c>
      <c r="AB1025" s="261" t="s">
        <v>3258</v>
      </c>
      <c r="AC1025" s="261" t="s">
        <v>3258</v>
      </c>
      <c r="AD1025" s="261"/>
      <c r="AE1025" s="245"/>
      <c r="AF1025" s="261" t="s">
        <v>3258</v>
      </c>
      <c r="AG1025" s="261" t="s">
        <v>3258</v>
      </c>
      <c r="AH1025" s="261" t="s">
        <v>3258</v>
      </c>
      <c r="AI1025" s="249"/>
    </row>
    <row r="1026" spans="1:35" ht="15" customHeight="1" x14ac:dyDescent="0.3">
      <c r="A1026" s="260">
        <v>524469</v>
      </c>
      <c r="B1026" s="261" t="s">
        <v>2028</v>
      </c>
      <c r="C1026" s="261" t="s">
        <v>254</v>
      </c>
      <c r="D1026" s="261" t="s">
        <v>459</v>
      </c>
      <c r="E1026" s="261" t="s">
        <v>116</v>
      </c>
      <c r="F1026" s="262">
        <v>34765</v>
      </c>
      <c r="G1026" s="261" t="s">
        <v>136</v>
      </c>
      <c r="H1026" s="261" t="s">
        <v>677</v>
      </c>
      <c r="I1026" s="257" t="s">
        <v>553</v>
      </c>
      <c r="J1026" s="261" t="s">
        <v>139</v>
      </c>
      <c r="K1026" s="261"/>
      <c r="L1026" s="257" t="s">
        <v>151</v>
      </c>
      <c r="M1026" s="261"/>
      <c r="N1026" s="249" t="s">
        <v>3258</v>
      </c>
      <c r="O1026" s="259" t="s">
        <v>3258</v>
      </c>
      <c r="P1026" s="256">
        <v>0</v>
      </c>
      <c r="Q1026" s="261" t="s">
        <v>3258</v>
      </c>
      <c r="R1026" s="261" t="s">
        <v>3975</v>
      </c>
      <c r="S1026" s="261" t="s">
        <v>3852</v>
      </c>
      <c r="T1026" s="261" t="s">
        <v>2452</v>
      </c>
      <c r="U1026" s="261" t="s">
        <v>2259</v>
      </c>
      <c r="V1026" s="261" t="s">
        <v>3258</v>
      </c>
      <c r="W1026" s="261" t="s">
        <v>3258</v>
      </c>
      <c r="X1026" s="261" t="s">
        <v>3258</v>
      </c>
      <c r="Y1026" s="261" t="s">
        <v>3258</v>
      </c>
      <c r="Z1026" s="261" t="s">
        <v>3258</v>
      </c>
      <c r="AA1026" s="261" t="s">
        <v>3258</v>
      </c>
      <c r="AB1026" s="261" t="s">
        <v>3258</v>
      </c>
      <c r="AC1026" s="261" t="s">
        <v>3258</v>
      </c>
      <c r="AD1026" s="261"/>
      <c r="AE1026" s="245"/>
      <c r="AF1026" s="261" t="s">
        <v>3258</v>
      </c>
      <c r="AG1026" s="261" t="s">
        <v>3258</v>
      </c>
      <c r="AH1026" s="261" t="s">
        <v>3258</v>
      </c>
      <c r="AI1026" s="249"/>
    </row>
    <row r="1027" spans="1:35" ht="15" customHeight="1" x14ac:dyDescent="0.3">
      <c r="A1027" s="255">
        <v>524487</v>
      </c>
      <c r="B1027" s="256" t="s">
        <v>5627</v>
      </c>
      <c r="C1027" s="256" t="s">
        <v>66</v>
      </c>
      <c r="D1027" s="256" t="s">
        <v>5628</v>
      </c>
      <c r="E1027" s="256" t="s">
        <v>116</v>
      </c>
      <c r="F1027" s="256" t="s">
        <v>5076</v>
      </c>
      <c r="G1027" s="256" t="s">
        <v>2347</v>
      </c>
      <c r="H1027" s="256" t="s">
        <v>677</v>
      </c>
      <c r="I1027" s="257" t="s">
        <v>554</v>
      </c>
      <c r="J1027" s="256" t="s">
        <v>137</v>
      </c>
      <c r="K1027" s="256" t="s">
        <v>5091</v>
      </c>
      <c r="M1027" s="256"/>
      <c r="N1027" s="249" t="s">
        <v>3258</v>
      </c>
      <c r="O1027" s="259" t="s">
        <v>3258</v>
      </c>
      <c r="P1027" s="256">
        <v>0</v>
      </c>
      <c r="Q1027" s="256" t="s">
        <v>3258</v>
      </c>
      <c r="R1027" s="256" t="s">
        <v>5629</v>
      </c>
      <c r="S1027" s="256" t="s">
        <v>3269</v>
      </c>
      <c r="T1027" s="256" t="s">
        <v>5630</v>
      </c>
      <c r="U1027" s="256" t="s">
        <v>2259</v>
      </c>
      <c r="V1027" s="256" t="s">
        <v>3258</v>
      </c>
      <c r="W1027" s="256" t="s">
        <v>3258</v>
      </c>
      <c r="X1027" s="256" t="s">
        <v>3258</v>
      </c>
      <c r="Y1027" s="256" t="s">
        <v>3258</v>
      </c>
      <c r="Z1027" s="256" t="s">
        <v>3258</v>
      </c>
      <c r="AA1027" s="256" t="s">
        <v>3258</v>
      </c>
      <c r="AB1027" s="256" t="s">
        <v>3258</v>
      </c>
      <c r="AC1027" s="256" t="s">
        <v>3258</v>
      </c>
      <c r="AD1027" s="256"/>
      <c r="AE1027" s="245"/>
      <c r="AF1027" s="256" t="s">
        <v>3258</v>
      </c>
      <c r="AG1027" s="256" t="s">
        <v>3258</v>
      </c>
      <c r="AH1027" s="256" t="s">
        <v>2253</v>
      </c>
      <c r="AI1027" s="249"/>
    </row>
    <row r="1028" spans="1:35" ht="15" customHeight="1" x14ac:dyDescent="0.3">
      <c r="A1028" s="260">
        <v>524488</v>
      </c>
      <c r="B1028" s="261" t="s">
        <v>1348</v>
      </c>
      <c r="C1028" s="261" t="s">
        <v>311</v>
      </c>
      <c r="D1028" s="261" t="s">
        <v>454</v>
      </c>
      <c r="E1028" s="261" t="s">
        <v>116</v>
      </c>
      <c r="F1028" s="262">
        <v>36161</v>
      </c>
      <c r="G1028" s="261" t="s">
        <v>2304</v>
      </c>
      <c r="H1028" s="261" t="s">
        <v>677</v>
      </c>
      <c r="I1028" s="257" t="s">
        <v>553</v>
      </c>
      <c r="J1028" s="261" t="s">
        <v>139</v>
      </c>
      <c r="K1028" s="260">
        <v>2016</v>
      </c>
      <c r="M1028" s="261"/>
      <c r="N1028" s="249" t="s">
        <v>3258</v>
      </c>
      <c r="O1028" s="259" t="s">
        <v>3258</v>
      </c>
      <c r="P1028" s="256">
        <v>0</v>
      </c>
      <c r="Q1028" s="261" t="s">
        <v>3258</v>
      </c>
      <c r="R1028" s="261" t="s">
        <v>3976</v>
      </c>
      <c r="S1028" s="261" t="s">
        <v>3735</v>
      </c>
      <c r="T1028" s="261" t="s">
        <v>2475</v>
      </c>
      <c r="U1028" s="261" t="s">
        <v>2306</v>
      </c>
      <c r="V1028" s="261" t="s">
        <v>3258</v>
      </c>
      <c r="W1028" s="261" t="s">
        <v>3258</v>
      </c>
      <c r="X1028" s="261" t="s">
        <v>3258</v>
      </c>
      <c r="Y1028" s="261" t="s">
        <v>3258</v>
      </c>
      <c r="Z1028" s="261" t="s">
        <v>3258</v>
      </c>
      <c r="AA1028" s="261" t="s">
        <v>3258</v>
      </c>
      <c r="AB1028" s="261" t="s">
        <v>3258</v>
      </c>
      <c r="AC1028" s="261" t="s">
        <v>3258</v>
      </c>
      <c r="AD1028" s="261"/>
      <c r="AE1028" s="245"/>
      <c r="AF1028" s="261" t="s">
        <v>3258</v>
      </c>
      <c r="AG1028" s="261" t="s">
        <v>3258</v>
      </c>
      <c r="AH1028" s="261" t="s">
        <v>3258</v>
      </c>
      <c r="AI1028" s="249"/>
    </row>
    <row r="1029" spans="1:35" ht="15" customHeight="1" x14ac:dyDescent="0.3">
      <c r="A1029" s="260">
        <v>524491</v>
      </c>
      <c r="B1029" s="261" t="s">
        <v>1486</v>
      </c>
      <c r="C1029" s="261" t="s">
        <v>282</v>
      </c>
      <c r="D1029" s="261" t="s">
        <v>356</v>
      </c>
      <c r="E1029" s="261" t="s">
        <v>116</v>
      </c>
      <c r="F1029" s="262">
        <v>29418</v>
      </c>
      <c r="G1029" s="261" t="s">
        <v>136</v>
      </c>
      <c r="H1029" s="261" t="s">
        <v>677</v>
      </c>
      <c r="I1029" s="257" t="s">
        <v>553</v>
      </c>
      <c r="J1029" s="261" t="s">
        <v>139</v>
      </c>
      <c r="K1029" s="261" t="s">
        <v>3258</v>
      </c>
      <c r="L1029" s="257"/>
      <c r="M1029" s="261"/>
      <c r="N1029" s="249" t="s">
        <v>3258</v>
      </c>
      <c r="O1029" s="259" t="s">
        <v>3258</v>
      </c>
      <c r="P1029" s="256">
        <v>0</v>
      </c>
      <c r="Q1029" s="261" t="s">
        <v>3258</v>
      </c>
      <c r="R1029" s="261" t="s">
        <v>3495</v>
      </c>
      <c r="S1029" s="261" t="s">
        <v>3496</v>
      </c>
      <c r="T1029" s="261" t="s">
        <v>2704</v>
      </c>
      <c r="U1029" s="261" t="s">
        <v>2306</v>
      </c>
      <c r="V1029" s="261" t="s">
        <v>3258</v>
      </c>
      <c r="W1029" s="261" t="s">
        <v>3258</v>
      </c>
      <c r="X1029" s="261" t="s">
        <v>3258</v>
      </c>
      <c r="Y1029" s="261" t="s">
        <v>3258</v>
      </c>
      <c r="Z1029" s="261" t="s">
        <v>3258</v>
      </c>
      <c r="AA1029" s="261" t="s">
        <v>3258</v>
      </c>
      <c r="AB1029" s="261" t="s">
        <v>3258</v>
      </c>
      <c r="AC1029" s="261" t="s">
        <v>3258</v>
      </c>
      <c r="AD1029" s="261"/>
      <c r="AE1029" s="245"/>
      <c r="AF1029" s="261" t="s">
        <v>3258</v>
      </c>
      <c r="AG1029" s="261" t="s">
        <v>3258</v>
      </c>
      <c r="AH1029" s="261" t="s">
        <v>3258</v>
      </c>
      <c r="AI1029" s="249"/>
    </row>
    <row r="1030" spans="1:35" ht="15" customHeight="1" x14ac:dyDescent="0.3">
      <c r="A1030" s="260">
        <v>524493</v>
      </c>
      <c r="B1030" s="261" t="s">
        <v>2029</v>
      </c>
      <c r="C1030" s="261" t="s">
        <v>391</v>
      </c>
      <c r="D1030" s="261" t="s">
        <v>543</v>
      </c>
      <c r="E1030" s="261" t="s">
        <v>116</v>
      </c>
      <c r="F1030" s="262">
        <v>30590</v>
      </c>
      <c r="G1030" s="261" t="s">
        <v>2435</v>
      </c>
      <c r="H1030" s="261" t="s">
        <v>677</v>
      </c>
      <c r="I1030" s="257" t="s">
        <v>553</v>
      </c>
      <c r="J1030" s="249" t="s">
        <v>724</v>
      </c>
      <c r="K1030" s="261" t="s">
        <v>3258</v>
      </c>
      <c r="L1030" s="257"/>
      <c r="M1030" s="261"/>
      <c r="N1030" s="249" t="s">
        <v>3258</v>
      </c>
      <c r="O1030" s="259" t="s">
        <v>3258</v>
      </c>
      <c r="P1030" s="256">
        <v>0</v>
      </c>
      <c r="Q1030" s="261" t="s">
        <v>3258</v>
      </c>
      <c r="R1030" s="261" t="s">
        <v>4967</v>
      </c>
      <c r="S1030" s="261" t="s">
        <v>4968</v>
      </c>
      <c r="T1030" s="261" t="s">
        <v>4969</v>
      </c>
      <c r="U1030" s="261" t="s">
        <v>4970</v>
      </c>
      <c r="V1030" s="261" t="s">
        <v>3258</v>
      </c>
      <c r="W1030" s="261" t="s">
        <v>3258</v>
      </c>
      <c r="X1030" s="261" t="s">
        <v>3258</v>
      </c>
      <c r="Y1030" s="261" t="s">
        <v>3258</v>
      </c>
      <c r="Z1030" s="261" t="s">
        <v>3258</v>
      </c>
      <c r="AA1030" s="261" t="s">
        <v>3258</v>
      </c>
      <c r="AB1030" s="261" t="s">
        <v>3258</v>
      </c>
      <c r="AC1030" s="261" t="s">
        <v>3258</v>
      </c>
      <c r="AD1030" s="261"/>
      <c r="AE1030" s="245"/>
      <c r="AF1030" s="261" t="s">
        <v>3258</v>
      </c>
      <c r="AG1030" s="261" t="s">
        <v>3258</v>
      </c>
      <c r="AH1030" s="261" t="s">
        <v>3258</v>
      </c>
      <c r="AI1030" s="249"/>
    </row>
    <row r="1031" spans="1:35" ht="15" customHeight="1" x14ac:dyDescent="0.3">
      <c r="A1031" s="260">
        <v>524497</v>
      </c>
      <c r="B1031" s="261" t="s">
        <v>1349</v>
      </c>
      <c r="C1031" s="261" t="s">
        <v>94</v>
      </c>
      <c r="D1031" s="261" t="s">
        <v>1185</v>
      </c>
      <c r="E1031" s="261" t="s">
        <v>116</v>
      </c>
      <c r="F1031" s="262">
        <v>35800</v>
      </c>
      <c r="G1031" s="261" t="s">
        <v>2302</v>
      </c>
      <c r="H1031" s="261" t="s">
        <v>679</v>
      </c>
      <c r="I1031" s="257" t="s">
        <v>553</v>
      </c>
      <c r="J1031" s="261" t="s">
        <v>137</v>
      </c>
      <c r="K1031" s="260">
        <v>2015</v>
      </c>
      <c r="L1031" s="257" t="s">
        <v>136</v>
      </c>
      <c r="M1031" s="249"/>
      <c r="N1031" s="249" t="s">
        <v>3258</v>
      </c>
      <c r="O1031" s="259" t="s">
        <v>3258</v>
      </c>
      <c r="P1031" s="256">
        <v>0</v>
      </c>
      <c r="Q1031" s="261" t="s">
        <v>3258</v>
      </c>
      <c r="R1031" s="261" t="s">
        <v>4245</v>
      </c>
      <c r="S1031" s="261" t="s">
        <v>3321</v>
      </c>
      <c r="T1031" s="261" t="s">
        <v>3159</v>
      </c>
      <c r="U1031" s="261" t="s">
        <v>2306</v>
      </c>
      <c r="V1031" s="261" t="s">
        <v>3258</v>
      </c>
      <c r="W1031" s="261" t="s">
        <v>3258</v>
      </c>
      <c r="X1031" s="261" t="s">
        <v>3258</v>
      </c>
      <c r="Y1031" s="261" t="s">
        <v>3258</v>
      </c>
      <c r="Z1031" s="261" t="s">
        <v>3258</v>
      </c>
      <c r="AA1031" s="261" t="s">
        <v>3258</v>
      </c>
      <c r="AB1031" s="261" t="s">
        <v>3258</v>
      </c>
      <c r="AC1031" s="261" t="s">
        <v>3258</v>
      </c>
      <c r="AD1031" s="261"/>
      <c r="AE1031" s="245"/>
      <c r="AF1031" s="261" t="s">
        <v>3258</v>
      </c>
      <c r="AG1031" s="261" t="s">
        <v>3258</v>
      </c>
      <c r="AH1031" s="261" t="s">
        <v>3258</v>
      </c>
      <c r="AI1031" s="249"/>
    </row>
    <row r="1032" spans="1:35" ht="15" customHeight="1" x14ac:dyDescent="0.3">
      <c r="A1032" s="260">
        <v>524500</v>
      </c>
      <c r="B1032" s="261" t="s">
        <v>1562</v>
      </c>
      <c r="C1032" s="261" t="s">
        <v>304</v>
      </c>
      <c r="D1032" s="261" t="s">
        <v>426</v>
      </c>
      <c r="E1032" s="261" t="s">
        <v>116</v>
      </c>
      <c r="F1032" s="262">
        <v>35065</v>
      </c>
      <c r="G1032" s="261" t="s">
        <v>2304</v>
      </c>
      <c r="H1032" s="261" t="s">
        <v>677</v>
      </c>
      <c r="I1032" s="257" t="s">
        <v>553</v>
      </c>
      <c r="J1032" s="261" t="s">
        <v>139</v>
      </c>
      <c r="K1032" s="249"/>
      <c r="L1032" s="257" t="s">
        <v>150</v>
      </c>
      <c r="M1032" s="261"/>
      <c r="N1032" s="249" t="s">
        <v>3258</v>
      </c>
      <c r="O1032" s="259" t="s">
        <v>3258</v>
      </c>
      <c r="P1032" s="256">
        <v>0</v>
      </c>
      <c r="Q1032" s="261" t="s">
        <v>3258</v>
      </c>
      <c r="R1032" s="261" t="s">
        <v>4971</v>
      </c>
      <c r="S1032" s="261" t="s">
        <v>3222</v>
      </c>
      <c r="T1032" s="261" t="s">
        <v>2617</v>
      </c>
      <c r="U1032" s="261" t="s">
        <v>2431</v>
      </c>
      <c r="V1032" s="261" t="s">
        <v>3258</v>
      </c>
      <c r="W1032" s="261" t="s">
        <v>3258</v>
      </c>
      <c r="X1032" s="261" t="s">
        <v>3258</v>
      </c>
      <c r="Y1032" s="261" t="s">
        <v>3258</v>
      </c>
      <c r="Z1032" s="261" t="s">
        <v>3258</v>
      </c>
      <c r="AA1032" s="261" t="s">
        <v>3258</v>
      </c>
      <c r="AB1032" s="261" t="s">
        <v>3258</v>
      </c>
      <c r="AC1032" s="261" t="s">
        <v>3258</v>
      </c>
      <c r="AD1032" s="261"/>
      <c r="AE1032" s="245"/>
      <c r="AF1032" s="261" t="s">
        <v>3258</v>
      </c>
      <c r="AG1032" s="261" t="s">
        <v>3258</v>
      </c>
      <c r="AH1032" s="261" t="s">
        <v>3258</v>
      </c>
      <c r="AI1032" s="249"/>
    </row>
    <row r="1033" spans="1:35" ht="15" customHeight="1" x14ac:dyDescent="0.3">
      <c r="A1033" s="260">
        <v>524503</v>
      </c>
      <c r="B1033" s="261" t="s">
        <v>1501</v>
      </c>
      <c r="C1033" s="261" t="s">
        <v>83</v>
      </c>
      <c r="D1033" s="261" t="s">
        <v>426</v>
      </c>
      <c r="E1033" s="261" t="s">
        <v>116</v>
      </c>
      <c r="F1033" s="262">
        <v>29499</v>
      </c>
      <c r="G1033" s="261" t="s">
        <v>136</v>
      </c>
      <c r="H1033" s="261" t="s">
        <v>677</v>
      </c>
      <c r="I1033" s="257" t="s">
        <v>553</v>
      </c>
      <c r="J1033" s="261" t="s">
        <v>177</v>
      </c>
      <c r="K1033" s="260">
        <v>1999</v>
      </c>
      <c r="M1033" s="261"/>
      <c r="N1033" s="249" t="s">
        <v>3258</v>
      </c>
      <c r="O1033" s="259" t="s">
        <v>3258</v>
      </c>
      <c r="P1033" s="256">
        <v>0</v>
      </c>
      <c r="Q1033" s="261" t="s">
        <v>3258</v>
      </c>
      <c r="R1033" s="261" t="s">
        <v>4092</v>
      </c>
      <c r="S1033" s="261" t="s">
        <v>3289</v>
      </c>
      <c r="T1033" s="261" t="s">
        <v>2400</v>
      </c>
      <c r="U1033" s="261" t="s">
        <v>2259</v>
      </c>
      <c r="V1033" s="261" t="s">
        <v>3258</v>
      </c>
      <c r="W1033" s="261" t="s">
        <v>3258</v>
      </c>
      <c r="X1033" s="261" t="s">
        <v>3258</v>
      </c>
      <c r="Y1033" s="261" t="s">
        <v>3258</v>
      </c>
      <c r="Z1033" s="261" t="s">
        <v>3258</v>
      </c>
      <c r="AA1033" s="261" t="s">
        <v>3258</v>
      </c>
      <c r="AB1033" s="261" t="s">
        <v>3258</v>
      </c>
      <c r="AC1033" s="261" t="s">
        <v>3258</v>
      </c>
      <c r="AD1033" s="261"/>
      <c r="AE1033" s="245"/>
      <c r="AF1033" s="261" t="s">
        <v>3258</v>
      </c>
      <c r="AG1033" s="261" t="s">
        <v>3258</v>
      </c>
      <c r="AH1033" s="261" t="s">
        <v>3258</v>
      </c>
      <c r="AI1033" s="249"/>
    </row>
    <row r="1034" spans="1:35" ht="15" customHeight="1" x14ac:dyDescent="0.3">
      <c r="A1034" s="260">
        <v>524504</v>
      </c>
      <c r="B1034" s="261" t="s">
        <v>2030</v>
      </c>
      <c r="C1034" s="261" t="s">
        <v>105</v>
      </c>
      <c r="D1034" s="261" t="s">
        <v>537</v>
      </c>
      <c r="E1034" s="261" t="s">
        <v>116</v>
      </c>
      <c r="F1034" s="262">
        <v>33669</v>
      </c>
      <c r="G1034" s="261" t="s">
        <v>136</v>
      </c>
      <c r="H1034" s="261" t="s">
        <v>677</v>
      </c>
      <c r="I1034" s="257" t="s">
        <v>553</v>
      </c>
      <c r="J1034" s="261" t="s">
        <v>139</v>
      </c>
      <c r="K1034" s="261"/>
      <c r="L1034" s="258" t="s">
        <v>151</v>
      </c>
      <c r="M1034" s="261"/>
      <c r="N1034" s="249" t="s">
        <v>3258</v>
      </c>
      <c r="O1034" s="259" t="s">
        <v>3258</v>
      </c>
      <c r="P1034" s="256">
        <v>0</v>
      </c>
      <c r="Q1034" s="261" t="s">
        <v>3258</v>
      </c>
      <c r="R1034" s="261" t="s">
        <v>3977</v>
      </c>
      <c r="S1034" s="261" t="s">
        <v>3519</v>
      </c>
      <c r="T1034" s="261" t="s">
        <v>2326</v>
      </c>
      <c r="U1034" s="261" t="s">
        <v>2259</v>
      </c>
      <c r="V1034" s="261" t="s">
        <v>3258</v>
      </c>
      <c r="W1034" s="261" t="s">
        <v>3258</v>
      </c>
      <c r="X1034" s="261" t="s">
        <v>3258</v>
      </c>
      <c r="Y1034" s="261" t="s">
        <v>3258</v>
      </c>
      <c r="Z1034" s="261" t="s">
        <v>3258</v>
      </c>
      <c r="AA1034" s="261" t="s">
        <v>3258</v>
      </c>
      <c r="AB1034" s="261" t="s">
        <v>3258</v>
      </c>
      <c r="AC1034" s="261" t="s">
        <v>3258</v>
      </c>
      <c r="AD1034" s="261"/>
      <c r="AE1034" s="245"/>
      <c r="AF1034" s="261" t="s">
        <v>3258</v>
      </c>
      <c r="AG1034" s="261" t="s">
        <v>3258</v>
      </c>
      <c r="AH1034" s="261" t="s">
        <v>3258</v>
      </c>
      <c r="AI1034" s="249"/>
    </row>
    <row r="1035" spans="1:35" ht="15" customHeight="1" x14ac:dyDescent="0.3">
      <c r="A1035" s="260">
        <v>524508</v>
      </c>
      <c r="B1035" s="261" t="s">
        <v>5631</v>
      </c>
      <c r="C1035" s="261" t="s">
        <v>319</v>
      </c>
      <c r="D1035" s="261" t="s">
        <v>443</v>
      </c>
      <c r="E1035" s="261" t="s">
        <v>116</v>
      </c>
      <c r="F1035" s="262">
        <v>36421</v>
      </c>
      <c r="G1035" s="261" t="s">
        <v>2335</v>
      </c>
      <c r="H1035" s="261" t="s">
        <v>677</v>
      </c>
      <c r="I1035" s="257" t="s">
        <v>554</v>
      </c>
      <c r="J1035" s="261" t="s">
        <v>139</v>
      </c>
      <c r="K1035" s="260">
        <v>2017</v>
      </c>
      <c r="M1035" s="261"/>
      <c r="N1035" s="249" t="s">
        <v>3258</v>
      </c>
      <c r="O1035" s="259" t="s">
        <v>3258</v>
      </c>
      <c r="P1035" s="256">
        <v>0</v>
      </c>
      <c r="Q1035" s="261" t="s">
        <v>3258</v>
      </c>
      <c r="R1035" s="261" t="s">
        <v>5632</v>
      </c>
      <c r="S1035" s="261" t="s">
        <v>3446</v>
      </c>
      <c r="T1035" s="261" t="s">
        <v>2336</v>
      </c>
      <c r="U1035" s="261" t="s">
        <v>2337</v>
      </c>
      <c r="V1035" s="261" t="s">
        <v>3258</v>
      </c>
      <c r="W1035" s="261" t="s">
        <v>3258</v>
      </c>
      <c r="X1035" s="261" t="s">
        <v>3258</v>
      </c>
      <c r="Y1035" s="261" t="s">
        <v>3258</v>
      </c>
      <c r="Z1035" s="261" t="s">
        <v>3258</v>
      </c>
      <c r="AA1035" s="261" t="s">
        <v>3258</v>
      </c>
      <c r="AB1035" s="261" t="s">
        <v>3258</v>
      </c>
      <c r="AC1035" s="261" t="s">
        <v>3258</v>
      </c>
      <c r="AD1035" s="261"/>
      <c r="AE1035" s="245"/>
      <c r="AF1035" s="261" t="s">
        <v>3258</v>
      </c>
      <c r="AG1035" s="261"/>
      <c r="AH1035" s="261" t="s">
        <v>3258</v>
      </c>
      <c r="AI1035" s="249"/>
    </row>
    <row r="1036" spans="1:35" ht="15" customHeight="1" x14ac:dyDescent="0.3">
      <c r="A1036" s="260">
        <v>524511</v>
      </c>
      <c r="B1036" s="261" t="s">
        <v>2031</v>
      </c>
      <c r="C1036" s="261" t="s">
        <v>66</v>
      </c>
      <c r="D1036" s="261" t="s">
        <v>526</v>
      </c>
      <c r="E1036" s="261" t="s">
        <v>116</v>
      </c>
      <c r="F1036" s="262">
        <v>29955</v>
      </c>
      <c r="G1036" s="261" t="s">
        <v>136</v>
      </c>
      <c r="H1036" s="261" t="s">
        <v>677</v>
      </c>
      <c r="I1036" s="257" t="s">
        <v>553</v>
      </c>
      <c r="J1036" s="261" t="s">
        <v>139</v>
      </c>
      <c r="K1036" s="261" t="s">
        <v>3258</v>
      </c>
      <c r="L1036" s="257"/>
      <c r="M1036" s="261"/>
      <c r="N1036" s="249" t="s">
        <v>3258</v>
      </c>
      <c r="O1036" s="259" t="s">
        <v>3258</v>
      </c>
      <c r="P1036" s="256">
        <v>0</v>
      </c>
      <c r="Q1036" s="261" t="s">
        <v>3258</v>
      </c>
      <c r="R1036" s="261" t="s">
        <v>3978</v>
      </c>
      <c r="S1036" s="261" t="s">
        <v>3269</v>
      </c>
      <c r="T1036" s="261" t="s">
        <v>2666</v>
      </c>
      <c r="U1036" s="261" t="s">
        <v>2259</v>
      </c>
      <c r="V1036" s="261" t="s">
        <v>3258</v>
      </c>
      <c r="W1036" s="261" t="s">
        <v>3258</v>
      </c>
      <c r="X1036" s="261" t="s">
        <v>3258</v>
      </c>
      <c r="Y1036" s="261" t="s">
        <v>3258</v>
      </c>
      <c r="Z1036" s="261" t="s">
        <v>3258</v>
      </c>
      <c r="AA1036" s="261" t="s">
        <v>3258</v>
      </c>
      <c r="AB1036" s="261" t="s">
        <v>3258</v>
      </c>
      <c r="AC1036" s="261" t="s">
        <v>3258</v>
      </c>
      <c r="AD1036" s="261"/>
      <c r="AE1036" s="245"/>
      <c r="AF1036" s="261"/>
      <c r="AG1036" s="261" t="s">
        <v>3258</v>
      </c>
      <c r="AH1036" s="261" t="s">
        <v>3258</v>
      </c>
      <c r="AI1036" s="249"/>
    </row>
    <row r="1037" spans="1:35" ht="15" customHeight="1" x14ac:dyDescent="0.3">
      <c r="A1037" s="260">
        <v>524514</v>
      </c>
      <c r="B1037" s="261" t="s">
        <v>2242</v>
      </c>
      <c r="C1037" s="261" t="s">
        <v>315</v>
      </c>
      <c r="D1037" s="261" t="s">
        <v>438</v>
      </c>
      <c r="E1037" s="261" t="s">
        <v>116</v>
      </c>
      <c r="F1037" s="262">
        <v>29876</v>
      </c>
      <c r="G1037" s="261" t="s">
        <v>136</v>
      </c>
      <c r="H1037" s="261" t="s">
        <v>677</v>
      </c>
      <c r="I1037" s="257" t="s">
        <v>553</v>
      </c>
      <c r="J1037" s="261" t="s">
        <v>137</v>
      </c>
      <c r="K1037" s="261"/>
      <c r="M1037" s="261"/>
      <c r="N1037" s="249" t="s">
        <v>3258</v>
      </c>
      <c r="O1037" s="259" t="s">
        <v>3258</v>
      </c>
      <c r="P1037" s="256">
        <v>0</v>
      </c>
      <c r="Q1037" s="261" t="s">
        <v>3258</v>
      </c>
      <c r="R1037" s="261" t="s">
        <v>4142</v>
      </c>
      <c r="S1037" s="261" t="s">
        <v>4143</v>
      </c>
      <c r="T1037" s="261" t="s">
        <v>2705</v>
      </c>
      <c r="U1037" s="261" t="s">
        <v>2306</v>
      </c>
      <c r="V1037" s="261" t="s">
        <v>3258</v>
      </c>
      <c r="W1037" s="261" t="s">
        <v>3258</v>
      </c>
      <c r="X1037" s="261" t="s">
        <v>3258</v>
      </c>
      <c r="Y1037" s="261" t="s">
        <v>3258</v>
      </c>
      <c r="Z1037" s="261" t="s">
        <v>3258</v>
      </c>
      <c r="AA1037" s="261" t="s">
        <v>3258</v>
      </c>
      <c r="AB1037" s="261" t="s">
        <v>3258</v>
      </c>
      <c r="AC1037" s="261" t="s">
        <v>3258</v>
      </c>
      <c r="AD1037" s="261"/>
      <c r="AE1037" s="246"/>
      <c r="AF1037" s="261"/>
      <c r="AG1037" s="261" t="s">
        <v>3258</v>
      </c>
      <c r="AH1037" s="261" t="s">
        <v>3258</v>
      </c>
      <c r="AI1037" s="249"/>
    </row>
    <row r="1038" spans="1:35" ht="15" customHeight="1" x14ac:dyDescent="0.3">
      <c r="A1038" s="260">
        <v>524519</v>
      </c>
      <c r="B1038" s="261" t="s">
        <v>5633</v>
      </c>
      <c r="C1038" s="261" t="s">
        <v>75</v>
      </c>
      <c r="D1038" s="261" t="s">
        <v>421</v>
      </c>
      <c r="E1038" s="261" t="s">
        <v>2275</v>
      </c>
      <c r="F1038" s="262">
        <v>35824</v>
      </c>
      <c r="G1038" s="261" t="s">
        <v>136</v>
      </c>
      <c r="H1038" s="261" t="s">
        <v>677</v>
      </c>
      <c r="I1038" s="257" t="s">
        <v>554</v>
      </c>
      <c r="J1038" s="261" t="s">
        <v>2257</v>
      </c>
      <c r="K1038" s="261"/>
      <c r="M1038" s="261"/>
      <c r="N1038" s="249" t="s">
        <v>3258</v>
      </c>
      <c r="O1038" s="259" t="s">
        <v>3258</v>
      </c>
      <c r="P1038" s="256">
        <v>0</v>
      </c>
      <c r="Q1038" s="249"/>
      <c r="R1038" s="249"/>
      <c r="S1038" s="249"/>
      <c r="T1038" s="249"/>
      <c r="U1038" s="249"/>
      <c r="V1038" s="249"/>
      <c r="W1038" s="249"/>
      <c r="X1038" s="249"/>
      <c r="Y1038" s="249"/>
      <c r="Z1038" s="249"/>
      <c r="AA1038" s="249"/>
      <c r="AB1038" s="249"/>
      <c r="AC1038" s="249"/>
      <c r="AD1038" s="249"/>
      <c r="AE1038" s="246"/>
      <c r="AF1038" s="249"/>
      <c r="AG1038" s="249"/>
      <c r="AH1038" s="249"/>
      <c r="AI1038" s="249"/>
    </row>
    <row r="1039" spans="1:35" ht="15" customHeight="1" x14ac:dyDescent="0.3">
      <c r="A1039" s="260">
        <v>524524</v>
      </c>
      <c r="B1039" s="261" t="s">
        <v>2032</v>
      </c>
      <c r="C1039" s="261" t="s">
        <v>341</v>
      </c>
      <c r="D1039" s="261" t="s">
        <v>1672</v>
      </c>
      <c r="E1039" s="261" t="s">
        <v>116</v>
      </c>
      <c r="F1039" s="262">
        <v>35810</v>
      </c>
      <c r="G1039" s="261" t="s">
        <v>136</v>
      </c>
      <c r="H1039" s="261" t="s">
        <v>677</v>
      </c>
      <c r="I1039" s="257" t="s">
        <v>553</v>
      </c>
      <c r="J1039" s="261" t="s">
        <v>139</v>
      </c>
      <c r="K1039" s="261"/>
      <c r="M1039" s="261"/>
      <c r="N1039" s="249" t="s">
        <v>3258</v>
      </c>
      <c r="O1039" s="259" t="s">
        <v>3258</v>
      </c>
      <c r="P1039" s="256">
        <v>0</v>
      </c>
      <c r="Q1039" s="261" t="s">
        <v>3258</v>
      </c>
      <c r="R1039" s="261" t="s">
        <v>3979</v>
      </c>
      <c r="S1039" s="261" t="s">
        <v>3380</v>
      </c>
      <c r="T1039" s="261" t="s">
        <v>2585</v>
      </c>
      <c r="U1039" s="261" t="s">
        <v>2259</v>
      </c>
      <c r="V1039" s="261" t="s">
        <v>3258</v>
      </c>
      <c r="W1039" s="261" t="s">
        <v>3258</v>
      </c>
      <c r="X1039" s="261" t="s">
        <v>3258</v>
      </c>
      <c r="Y1039" s="261" t="s">
        <v>3258</v>
      </c>
      <c r="Z1039" s="261" t="s">
        <v>3258</v>
      </c>
      <c r="AA1039" s="261" t="s">
        <v>3258</v>
      </c>
      <c r="AB1039" s="261" t="s">
        <v>3258</v>
      </c>
      <c r="AC1039" s="261" t="s">
        <v>3258</v>
      </c>
      <c r="AD1039" s="261"/>
      <c r="AE1039" s="245"/>
      <c r="AF1039" s="261" t="s">
        <v>3258</v>
      </c>
      <c r="AG1039" s="261" t="s">
        <v>3258</v>
      </c>
      <c r="AH1039" s="261" t="s">
        <v>3258</v>
      </c>
      <c r="AI1039" s="249"/>
    </row>
    <row r="1040" spans="1:35" ht="15" customHeight="1" x14ac:dyDescent="0.3">
      <c r="A1040" s="260">
        <v>524531</v>
      </c>
      <c r="B1040" s="261" t="s">
        <v>2033</v>
      </c>
      <c r="C1040" s="261" t="s">
        <v>225</v>
      </c>
      <c r="D1040" s="261" t="s">
        <v>454</v>
      </c>
      <c r="E1040" s="261" t="s">
        <v>116</v>
      </c>
      <c r="F1040" s="262">
        <v>35786</v>
      </c>
      <c r="G1040" s="261" t="s">
        <v>136</v>
      </c>
      <c r="H1040" s="261" t="s">
        <v>677</v>
      </c>
      <c r="I1040" s="257" t="s">
        <v>553</v>
      </c>
      <c r="J1040" s="261" t="s">
        <v>137</v>
      </c>
      <c r="K1040" s="261"/>
      <c r="M1040" s="261"/>
      <c r="N1040" s="249" t="s">
        <v>3258</v>
      </c>
      <c r="O1040" s="259" t="s">
        <v>3258</v>
      </c>
      <c r="P1040" s="256">
        <v>0</v>
      </c>
      <c r="Q1040" s="261" t="s">
        <v>3258</v>
      </c>
      <c r="R1040" s="261" t="s">
        <v>4972</v>
      </c>
      <c r="S1040" s="261" t="s">
        <v>4451</v>
      </c>
      <c r="T1040" s="261" t="s">
        <v>2340</v>
      </c>
      <c r="U1040" s="261" t="s">
        <v>2295</v>
      </c>
      <c r="V1040" s="261" t="s">
        <v>3258</v>
      </c>
      <c r="W1040" s="261" t="s">
        <v>3258</v>
      </c>
      <c r="X1040" s="261" t="s">
        <v>3258</v>
      </c>
      <c r="Y1040" s="261" t="s">
        <v>3258</v>
      </c>
      <c r="Z1040" s="261" t="s">
        <v>3258</v>
      </c>
      <c r="AA1040" s="261" t="s">
        <v>3258</v>
      </c>
      <c r="AB1040" s="261" t="s">
        <v>3258</v>
      </c>
      <c r="AC1040" s="261" t="s">
        <v>3258</v>
      </c>
      <c r="AD1040" s="261"/>
      <c r="AE1040" s="245"/>
      <c r="AF1040" s="261" t="s">
        <v>3258</v>
      </c>
      <c r="AG1040" s="261" t="s">
        <v>3258</v>
      </c>
      <c r="AH1040" s="261" t="s">
        <v>3258</v>
      </c>
      <c r="AI1040" s="249"/>
    </row>
    <row r="1041" spans="1:35" ht="15" customHeight="1" x14ac:dyDescent="0.3">
      <c r="A1041" s="260">
        <v>524536</v>
      </c>
      <c r="B1041" s="261" t="s">
        <v>2243</v>
      </c>
      <c r="C1041" s="261" t="s">
        <v>1445</v>
      </c>
      <c r="D1041" s="261" t="s">
        <v>626</v>
      </c>
      <c r="E1041" s="261" t="s">
        <v>116</v>
      </c>
      <c r="F1041" s="262">
        <v>34227</v>
      </c>
      <c r="G1041" s="261" t="s">
        <v>2707</v>
      </c>
      <c r="H1041" s="261" t="s">
        <v>677</v>
      </c>
      <c r="I1041" s="257" t="s">
        <v>553</v>
      </c>
      <c r="J1041" s="261" t="s">
        <v>724</v>
      </c>
      <c r="K1041" s="260">
        <v>2011</v>
      </c>
      <c r="M1041" s="261"/>
      <c r="N1041" s="249" t="s">
        <v>3258</v>
      </c>
      <c r="O1041" s="259" t="s">
        <v>3258</v>
      </c>
      <c r="P1041" s="256">
        <v>0</v>
      </c>
      <c r="Q1041" s="261" t="s">
        <v>3258</v>
      </c>
      <c r="R1041" s="261" t="s">
        <v>4355</v>
      </c>
      <c r="S1041" s="261" t="s">
        <v>4356</v>
      </c>
      <c r="T1041" s="261" t="s">
        <v>2593</v>
      </c>
      <c r="U1041" s="261" t="s">
        <v>2360</v>
      </c>
      <c r="V1041" s="261" t="s">
        <v>3258</v>
      </c>
      <c r="W1041" s="261" t="s">
        <v>3258</v>
      </c>
      <c r="X1041" s="261" t="s">
        <v>3258</v>
      </c>
      <c r="Y1041" s="261" t="s">
        <v>3258</v>
      </c>
      <c r="Z1041" s="261" t="s">
        <v>3258</v>
      </c>
      <c r="AA1041" s="261" t="s">
        <v>3258</v>
      </c>
      <c r="AB1041" s="261" t="s">
        <v>3258</v>
      </c>
      <c r="AC1041" s="261" t="s">
        <v>3258</v>
      </c>
      <c r="AD1041" s="261"/>
      <c r="AE1041" s="246"/>
      <c r="AF1041" s="261" t="s">
        <v>3258</v>
      </c>
      <c r="AG1041" s="261" t="s">
        <v>3258</v>
      </c>
      <c r="AH1041" s="261" t="s">
        <v>3258</v>
      </c>
      <c r="AI1041" s="249"/>
    </row>
    <row r="1042" spans="1:35" ht="15" customHeight="1" x14ac:dyDescent="0.3">
      <c r="A1042" s="260">
        <v>524537</v>
      </c>
      <c r="B1042" s="261" t="s">
        <v>2244</v>
      </c>
      <c r="C1042" s="261" t="s">
        <v>69</v>
      </c>
      <c r="D1042" s="261" t="s">
        <v>464</v>
      </c>
      <c r="E1042" s="261" t="s">
        <v>116</v>
      </c>
      <c r="F1042" s="262">
        <v>34443</v>
      </c>
      <c r="G1042" s="261" t="s">
        <v>136</v>
      </c>
      <c r="H1042" s="261" t="s">
        <v>677</v>
      </c>
      <c r="I1042" s="257" t="s">
        <v>553</v>
      </c>
      <c r="J1042" s="261" t="s">
        <v>139</v>
      </c>
      <c r="K1042" s="261"/>
      <c r="M1042" s="261"/>
      <c r="N1042" s="249" t="s">
        <v>3258</v>
      </c>
      <c r="O1042" s="259" t="s">
        <v>3258</v>
      </c>
      <c r="P1042" s="256">
        <v>0</v>
      </c>
      <c r="Q1042" s="261" t="s">
        <v>3258</v>
      </c>
      <c r="R1042" s="261" t="s">
        <v>3497</v>
      </c>
      <c r="S1042" s="261" t="s">
        <v>3290</v>
      </c>
      <c r="T1042" s="261" t="s">
        <v>2603</v>
      </c>
      <c r="U1042" s="261" t="s">
        <v>2259</v>
      </c>
      <c r="V1042" s="261" t="s">
        <v>3258</v>
      </c>
      <c r="W1042" s="261" t="s">
        <v>3258</v>
      </c>
      <c r="X1042" s="261" t="s">
        <v>3258</v>
      </c>
      <c r="Y1042" s="261" t="s">
        <v>3258</v>
      </c>
      <c r="Z1042" s="261" t="s">
        <v>3258</v>
      </c>
      <c r="AA1042" s="261" t="s">
        <v>3258</v>
      </c>
      <c r="AB1042" s="261" t="s">
        <v>3258</v>
      </c>
      <c r="AC1042" s="261" t="s">
        <v>3258</v>
      </c>
      <c r="AD1042" s="261"/>
      <c r="AE1042" s="245"/>
      <c r="AF1042" s="261" t="s">
        <v>3258</v>
      </c>
      <c r="AG1042" s="261" t="s">
        <v>3258</v>
      </c>
      <c r="AH1042" s="261" t="s">
        <v>3258</v>
      </c>
      <c r="AI1042" s="249"/>
    </row>
    <row r="1043" spans="1:35" ht="15" customHeight="1" x14ac:dyDescent="0.3">
      <c r="A1043" s="260">
        <v>524540</v>
      </c>
      <c r="B1043" s="261" t="s">
        <v>5634</v>
      </c>
      <c r="C1043" s="261" t="s">
        <v>66</v>
      </c>
      <c r="D1043" s="261" t="s">
        <v>508</v>
      </c>
      <c r="E1043" s="261" t="s">
        <v>116</v>
      </c>
      <c r="F1043" s="262">
        <v>32298</v>
      </c>
      <c r="G1043" s="261" t="s">
        <v>5635</v>
      </c>
      <c r="H1043" s="261" t="s">
        <v>677</v>
      </c>
      <c r="I1043" s="257" t="s">
        <v>554</v>
      </c>
      <c r="J1043" s="261" t="s">
        <v>137</v>
      </c>
      <c r="K1043" s="261" t="s">
        <v>3258</v>
      </c>
      <c r="L1043" s="257"/>
      <c r="M1043" s="261"/>
      <c r="N1043" s="249" t="s">
        <v>3258</v>
      </c>
      <c r="O1043" s="259" t="s">
        <v>3258</v>
      </c>
      <c r="P1043" s="256">
        <v>0</v>
      </c>
      <c r="Q1043" s="261" t="s">
        <v>3258</v>
      </c>
      <c r="R1043" s="261" t="s">
        <v>5636</v>
      </c>
      <c r="S1043" s="261" t="s">
        <v>3269</v>
      </c>
      <c r="T1043" s="261" t="s">
        <v>5637</v>
      </c>
      <c r="U1043" s="261" t="s">
        <v>2259</v>
      </c>
      <c r="V1043" s="261" t="s">
        <v>3258</v>
      </c>
      <c r="W1043" s="261" t="s">
        <v>3258</v>
      </c>
      <c r="X1043" s="261" t="s">
        <v>3258</v>
      </c>
      <c r="Y1043" s="261" t="s">
        <v>3258</v>
      </c>
      <c r="Z1043" s="261" t="s">
        <v>3258</v>
      </c>
      <c r="AA1043" s="261" t="s">
        <v>3258</v>
      </c>
      <c r="AB1043" s="261" t="s">
        <v>3258</v>
      </c>
      <c r="AC1043" s="261" t="s">
        <v>3258</v>
      </c>
      <c r="AD1043" s="261"/>
      <c r="AE1043" s="246"/>
      <c r="AF1043" s="261" t="s">
        <v>3258</v>
      </c>
      <c r="AG1043" s="261" t="s">
        <v>3258</v>
      </c>
      <c r="AH1043" s="261" t="s">
        <v>3258</v>
      </c>
      <c r="AI1043" s="249"/>
    </row>
    <row r="1044" spans="1:35" ht="15" customHeight="1" x14ac:dyDescent="0.3">
      <c r="A1044" s="260">
        <v>524542</v>
      </c>
      <c r="B1044" s="261" t="s">
        <v>2034</v>
      </c>
      <c r="C1044" s="261" t="s">
        <v>65</v>
      </c>
      <c r="D1044" s="261" t="s">
        <v>2035</v>
      </c>
      <c r="E1044" s="261" t="s">
        <v>116</v>
      </c>
      <c r="F1044" s="262">
        <v>33252</v>
      </c>
      <c r="G1044" s="261" t="s">
        <v>3160</v>
      </c>
      <c r="H1044" s="261" t="s">
        <v>677</v>
      </c>
      <c r="I1044" s="257" t="s">
        <v>553</v>
      </c>
      <c r="J1044" s="261" t="s">
        <v>139</v>
      </c>
      <c r="K1044" s="261" t="s">
        <v>3258</v>
      </c>
      <c r="L1044" s="257"/>
      <c r="M1044" s="261"/>
      <c r="N1044" s="249" t="s">
        <v>3258</v>
      </c>
      <c r="O1044" s="259" t="s">
        <v>3258</v>
      </c>
      <c r="P1044" s="256">
        <v>0</v>
      </c>
      <c r="Q1044" s="261" t="s">
        <v>3258</v>
      </c>
      <c r="R1044" s="261" t="s">
        <v>3980</v>
      </c>
      <c r="S1044" s="261" t="s">
        <v>3259</v>
      </c>
      <c r="T1044" s="261" t="s">
        <v>3161</v>
      </c>
      <c r="U1044" s="261" t="s">
        <v>2594</v>
      </c>
      <c r="V1044" s="261" t="s">
        <v>3258</v>
      </c>
      <c r="W1044" s="261" t="s">
        <v>3258</v>
      </c>
      <c r="X1044" s="261" t="s">
        <v>3258</v>
      </c>
      <c r="Y1044" s="261" t="s">
        <v>3258</v>
      </c>
      <c r="Z1044" s="261" t="s">
        <v>3258</v>
      </c>
      <c r="AA1044" s="261" t="s">
        <v>3258</v>
      </c>
      <c r="AB1044" s="261" t="s">
        <v>3258</v>
      </c>
      <c r="AC1044" s="261" t="s">
        <v>3258</v>
      </c>
      <c r="AD1044" s="261"/>
      <c r="AE1044" s="245"/>
      <c r="AF1044" s="261" t="s">
        <v>3258</v>
      </c>
      <c r="AG1044" s="261" t="s">
        <v>3258</v>
      </c>
      <c r="AH1044" s="261" t="s">
        <v>3258</v>
      </c>
      <c r="AI1044" s="249"/>
    </row>
    <row r="1045" spans="1:35" ht="15" customHeight="1" x14ac:dyDescent="0.3">
      <c r="A1045" s="260">
        <v>524548</v>
      </c>
      <c r="B1045" s="261" t="s">
        <v>1563</v>
      </c>
      <c r="C1045" s="261" t="s">
        <v>304</v>
      </c>
      <c r="D1045" s="261" t="s">
        <v>416</v>
      </c>
      <c r="E1045" s="261" t="s">
        <v>116</v>
      </c>
      <c r="F1045" s="262">
        <v>35110</v>
      </c>
      <c r="G1045" s="261" t="s">
        <v>136</v>
      </c>
      <c r="H1045" s="261" t="s">
        <v>677</v>
      </c>
      <c r="I1045" s="257" t="s">
        <v>553</v>
      </c>
      <c r="J1045" s="261" t="s">
        <v>139</v>
      </c>
      <c r="K1045" s="261"/>
      <c r="L1045" s="257" t="s">
        <v>151</v>
      </c>
      <c r="M1045" s="261"/>
      <c r="N1045" s="249" t="s">
        <v>3258</v>
      </c>
      <c r="O1045" s="259" t="s">
        <v>3258</v>
      </c>
      <c r="P1045" s="256">
        <v>0</v>
      </c>
      <c r="Q1045" s="261" t="s">
        <v>3258</v>
      </c>
      <c r="R1045" s="261" t="s">
        <v>3498</v>
      </c>
      <c r="S1045" s="261" t="s">
        <v>3222</v>
      </c>
      <c r="T1045" s="261" t="s">
        <v>2341</v>
      </c>
      <c r="U1045" s="261" t="s">
        <v>2266</v>
      </c>
      <c r="V1045" s="261" t="s">
        <v>3258</v>
      </c>
      <c r="W1045" s="261" t="s">
        <v>3258</v>
      </c>
      <c r="X1045" s="261" t="s">
        <v>3258</v>
      </c>
      <c r="Y1045" s="261" t="s">
        <v>3258</v>
      </c>
      <c r="Z1045" s="261" t="s">
        <v>3258</v>
      </c>
      <c r="AA1045" s="261" t="s">
        <v>3258</v>
      </c>
      <c r="AB1045" s="261" t="s">
        <v>3258</v>
      </c>
      <c r="AC1045" s="261" t="s">
        <v>3258</v>
      </c>
      <c r="AD1045" s="261"/>
      <c r="AE1045" s="245"/>
      <c r="AF1045" s="261" t="s">
        <v>3258</v>
      </c>
      <c r="AG1045" s="261" t="s">
        <v>3258</v>
      </c>
      <c r="AH1045" s="261" t="s">
        <v>3258</v>
      </c>
      <c r="AI1045" s="249" t="s">
        <v>2253</v>
      </c>
    </row>
    <row r="1046" spans="1:35" ht="15" customHeight="1" x14ac:dyDescent="0.3">
      <c r="A1046" s="255">
        <v>524555</v>
      </c>
      <c r="B1046" s="256" t="s">
        <v>2036</v>
      </c>
      <c r="C1046" s="256" t="s">
        <v>255</v>
      </c>
      <c r="D1046" s="256" t="s">
        <v>2037</v>
      </c>
      <c r="E1046" s="256" t="s">
        <v>116</v>
      </c>
      <c r="F1046" s="256" t="s">
        <v>5153</v>
      </c>
      <c r="G1046" s="256" t="s">
        <v>150</v>
      </c>
      <c r="H1046" s="256" t="s">
        <v>677</v>
      </c>
      <c r="I1046" s="257" t="s">
        <v>553</v>
      </c>
      <c r="J1046" s="256" t="s">
        <v>137</v>
      </c>
      <c r="K1046" s="256" t="s">
        <v>5154</v>
      </c>
      <c r="L1046" s="258" t="s">
        <v>150</v>
      </c>
      <c r="M1046" s="256"/>
      <c r="N1046" s="249" t="s">
        <v>3258</v>
      </c>
      <c r="O1046" s="259" t="s">
        <v>3258</v>
      </c>
      <c r="P1046" s="256">
        <v>0</v>
      </c>
      <c r="Q1046" s="256" t="s">
        <v>3258</v>
      </c>
      <c r="R1046" s="256" t="s">
        <v>4246</v>
      </c>
      <c r="S1046" s="256" t="s">
        <v>4247</v>
      </c>
      <c r="T1046" s="256" t="s">
        <v>3162</v>
      </c>
      <c r="U1046" s="256" t="s">
        <v>2270</v>
      </c>
      <c r="V1046" s="256" t="s">
        <v>3258</v>
      </c>
      <c r="W1046" s="256" t="s">
        <v>3258</v>
      </c>
      <c r="X1046" s="256" t="s">
        <v>3258</v>
      </c>
      <c r="Y1046" s="256" t="s">
        <v>3258</v>
      </c>
      <c r="Z1046" s="256" t="s">
        <v>3258</v>
      </c>
      <c r="AA1046" s="256" t="s">
        <v>3258</v>
      </c>
      <c r="AB1046" s="256" t="s">
        <v>3258</v>
      </c>
      <c r="AC1046" s="256" t="s">
        <v>3258</v>
      </c>
      <c r="AD1046" s="256"/>
      <c r="AE1046" s="245"/>
      <c r="AF1046" s="256" t="s">
        <v>3258</v>
      </c>
      <c r="AG1046" s="256" t="s">
        <v>3258</v>
      </c>
      <c r="AH1046" s="256" t="s">
        <v>2253</v>
      </c>
      <c r="AI1046" s="249" t="s">
        <v>2253</v>
      </c>
    </row>
    <row r="1047" spans="1:35" ht="15" customHeight="1" x14ac:dyDescent="0.3">
      <c r="A1047" s="260">
        <v>524558</v>
      </c>
      <c r="B1047" s="261" t="s">
        <v>5638</v>
      </c>
      <c r="C1047" s="261" t="s">
        <v>281</v>
      </c>
      <c r="D1047" s="261" t="s">
        <v>438</v>
      </c>
      <c r="E1047" s="261" t="s">
        <v>116</v>
      </c>
      <c r="F1047" s="262">
        <v>32076</v>
      </c>
      <c r="G1047" s="261" t="s">
        <v>5639</v>
      </c>
      <c r="H1047" s="261" t="s">
        <v>677</v>
      </c>
      <c r="I1047" s="257" t="s">
        <v>554</v>
      </c>
      <c r="J1047" s="261" t="s">
        <v>724</v>
      </c>
      <c r="K1047" s="260">
        <v>2005</v>
      </c>
      <c r="M1047" s="261"/>
      <c r="N1047" s="249" t="s">
        <v>3258</v>
      </c>
      <c r="O1047" s="259" t="s">
        <v>3258</v>
      </c>
      <c r="P1047" s="256">
        <v>0</v>
      </c>
      <c r="Q1047" s="261" t="s">
        <v>3258</v>
      </c>
      <c r="R1047" s="261" t="s">
        <v>5640</v>
      </c>
      <c r="S1047" s="261" t="s">
        <v>5641</v>
      </c>
      <c r="T1047" s="261" t="s">
        <v>2705</v>
      </c>
      <c r="U1047" s="261" t="s">
        <v>2425</v>
      </c>
      <c r="V1047" s="261" t="s">
        <v>3258</v>
      </c>
      <c r="W1047" s="261" t="s">
        <v>3258</v>
      </c>
      <c r="X1047" s="261" t="s">
        <v>3258</v>
      </c>
      <c r="Y1047" s="261" t="s">
        <v>3258</v>
      </c>
      <c r="Z1047" s="261" t="s">
        <v>3258</v>
      </c>
      <c r="AA1047" s="261" t="s">
        <v>3258</v>
      </c>
      <c r="AB1047" s="261" t="s">
        <v>3258</v>
      </c>
      <c r="AC1047" s="261" t="s">
        <v>3258</v>
      </c>
      <c r="AD1047" s="261"/>
      <c r="AE1047" s="245"/>
      <c r="AF1047" s="261" t="s">
        <v>3258</v>
      </c>
      <c r="AG1047" s="261" t="s">
        <v>3258</v>
      </c>
      <c r="AH1047" s="261" t="s">
        <v>3258</v>
      </c>
      <c r="AI1047" s="249"/>
    </row>
    <row r="1048" spans="1:35" ht="15" customHeight="1" x14ac:dyDescent="0.3">
      <c r="A1048" s="260">
        <v>524565</v>
      </c>
      <c r="B1048" s="261" t="s">
        <v>1266</v>
      </c>
      <c r="C1048" s="261" t="s">
        <v>1267</v>
      </c>
      <c r="D1048" s="261" t="s">
        <v>1268</v>
      </c>
      <c r="E1048" s="261" t="s">
        <v>116</v>
      </c>
      <c r="F1048" s="262">
        <v>36535</v>
      </c>
      <c r="G1048" s="261" t="s">
        <v>2584</v>
      </c>
      <c r="H1048" s="261" t="s">
        <v>677</v>
      </c>
      <c r="I1048" s="257" t="s">
        <v>553</v>
      </c>
      <c r="J1048" s="261" t="s">
        <v>139</v>
      </c>
      <c r="K1048" s="261" t="s">
        <v>3258</v>
      </c>
      <c r="L1048" s="257"/>
      <c r="M1048" s="261"/>
      <c r="N1048" s="249">
        <v>2219</v>
      </c>
      <c r="O1048" s="259">
        <v>45512</v>
      </c>
      <c r="P1048" s="256">
        <v>30000</v>
      </c>
      <c r="Q1048" s="261" t="s">
        <v>3258</v>
      </c>
      <c r="R1048" s="261" t="s">
        <v>3981</v>
      </c>
      <c r="S1048" s="261" t="s">
        <v>3982</v>
      </c>
      <c r="T1048" s="261" t="s">
        <v>2279</v>
      </c>
      <c r="U1048" s="261" t="s">
        <v>2259</v>
      </c>
      <c r="V1048" s="261" t="s">
        <v>3258</v>
      </c>
      <c r="W1048" s="261" t="s">
        <v>3258</v>
      </c>
      <c r="X1048" s="261" t="s">
        <v>3258</v>
      </c>
      <c r="Y1048" s="261" t="s">
        <v>3258</v>
      </c>
      <c r="Z1048" s="261" t="s">
        <v>3258</v>
      </c>
      <c r="AA1048" s="261" t="s">
        <v>3258</v>
      </c>
      <c r="AB1048" s="261" t="s">
        <v>3258</v>
      </c>
      <c r="AC1048" s="261" t="s">
        <v>3258</v>
      </c>
      <c r="AD1048" s="261"/>
      <c r="AE1048" s="245"/>
      <c r="AF1048" s="261" t="s">
        <v>3258</v>
      </c>
      <c r="AG1048" s="261" t="s">
        <v>3258</v>
      </c>
      <c r="AH1048" s="261" t="s">
        <v>3258</v>
      </c>
      <c r="AI1048" s="249"/>
    </row>
    <row r="1049" spans="1:35" ht="15" customHeight="1" x14ac:dyDescent="0.3">
      <c r="A1049" s="260">
        <v>524571</v>
      </c>
      <c r="B1049" s="261" t="s">
        <v>2038</v>
      </c>
      <c r="C1049" s="261" t="s">
        <v>93</v>
      </c>
      <c r="D1049" s="261" t="s">
        <v>464</v>
      </c>
      <c r="E1049" s="261" t="s">
        <v>2275</v>
      </c>
      <c r="F1049" s="262">
        <v>30721</v>
      </c>
      <c r="G1049" s="261" t="s">
        <v>147</v>
      </c>
      <c r="H1049" s="261" t="s">
        <v>677</v>
      </c>
      <c r="I1049" s="257" t="s">
        <v>553</v>
      </c>
      <c r="J1049" s="261" t="s">
        <v>2257</v>
      </c>
      <c r="K1049" s="261"/>
      <c r="L1049" s="258" t="s">
        <v>147</v>
      </c>
      <c r="M1049" s="261"/>
      <c r="N1049" s="249" t="s">
        <v>3258</v>
      </c>
      <c r="O1049" s="259" t="s">
        <v>3258</v>
      </c>
      <c r="P1049" s="256">
        <v>0</v>
      </c>
      <c r="Q1049" s="249"/>
      <c r="R1049" s="249"/>
      <c r="S1049" s="249"/>
      <c r="T1049" s="249"/>
      <c r="U1049" s="249"/>
      <c r="V1049" s="249"/>
      <c r="W1049" s="249"/>
      <c r="X1049" s="249"/>
      <c r="Y1049" s="249"/>
      <c r="Z1049" s="249"/>
      <c r="AA1049" s="249"/>
      <c r="AB1049" s="249"/>
      <c r="AC1049" s="249"/>
      <c r="AD1049" s="249"/>
      <c r="AE1049" s="245"/>
      <c r="AF1049" s="249"/>
      <c r="AG1049" s="249"/>
      <c r="AH1049" s="249"/>
      <c r="AI1049" s="249"/>
    </row>
    <row r="1050" spans="1:35" ht="15" customHeight="1" x14ac:dyDescent="0.3">
      <c r="A1050" s="260">
        <v>524580</v>
      </c>
      <c r="B1050" s="261" t="s">
        <v>5642</v>
      </c>
      <c r="C1050" s="261" t="s">
        <v>5643</v>
      </c>
      <c r="D1050" s="261" t="s">
        <v>510</v>
      </c>
      <c r="E1050" s="261" t="s">
        <v>116</v>
      </c>
      <c r="F1050" s="262">
        <v>36394</v>
      </c>
      <c r="G1050" s="261" t="s">
        <v>5644</v>
      </c>
      <c r="H1050" s="261" t="s">
        <v>677</v>
      </c>
      <c r="I1050" s="257" t="s">
        <v>554</v>
      </c>
      <c r="J1050" s="261" t="s">
        <v>724</v>
      </c>
      <c r="K1050" s="260">
        <v>2017</v>
      </c>
      <c r="M1050" s="261"/>
      <c r="N1050" s="249" t="s">
        <v>3258</v>
      </c>
      <c r="O1050" s="259" t="s">
        <v>3258</v>
      </c>
      <c r="P1050" s="256">
        <v>0</v>
      </c>
      <c r="Q1050" s="261" t="s">
        <v>3258</v>
      </c>
      <c r="R1050" s="261" t="s">
        <v>5645</v>
      </c>
      <c r="S1050" s="261" t="s">
        <v>4192</v>
      </c>
      <c r="T1050" s="261" t="s">
        <v>2989</v>
      </c>
      <c r="U1050" s="261" t="s">
        <v>2259</v>
      </c>
      <c r="V1050" s="261" t="s">
        <v>3258</v>
      </c>
      <c r="W1050" s="261" t="s">
        <v>3258</v>
      </c>
      <c r="X1050" s="261" t="s">
        <v>3258</v>
      </c>
      <c r="Y1050" s="261" t="s">
        <v>3258</v>
      </c>
      <c r="Z1050" s="261" t="s">
        <v>3258</v>
      </c>
      <c r="AA1050" s="261" t="s">
        <v>3258</v>
      </c>
      <c r="AB1050" s="261" t="s">
        <v>3258</v>
      </c>
      <c r="AC1050" s="261" t="s">
        <v>3258</v>
      </c>
      <c r="AD1050" s="261"/>
      <c r="AE1050" s="245"/>
      <c r="AF1050" s="261"/>
      <c r="AG1050" s="261" t="s">
        <v>3258</v>
      </c>
      <c r="AH1050" s="261" t="s">
        <v>3258</v>
      </c>
      <c r="AI1050" s="249"/>
    </row>
    <row r="1051" spans="1:35" ht="15" customHeight="1" x14ac:dyDescent="0.3">
      <c r="A1051" s="260">
        <v>524590</v>
      </c>
      <c r="B1051" s="261" t="s">
        <v>1350</v>
      </c>
      <c r="C1051" s="261" t="s">
        <v>1351</v>
      </c>
      <c r="D1051" s="261" t="s">
        <v>360</v>
      </c>
      <c r="E1051" s="261" t="s">
        <v>116</v>
      </c>
      <c r="F1051" s="262">
        <v>31230</v>
      </c>
      <c r="G1051" s="261" t="s">
        <v>136</v>
      </c>
      <c r="H1051" s="261" t="s">
        <v>677</v>
      </c>
      <c r="I1051" s="257" t="s">
        <v>553</v>
      </c>
      <c r="J1051" s="261" t="s">
        <v>139</v>
      </c>
      <c r="K1051" s="261" t="s">
        <v>3258</v>
      </c>
      <c r="L1051" s="257"/>
      <c r="M1051" s="261"/>
      <c r="N1051" s="249" t="s">
        <v>3258</v>
      </c>
      <c r="O1051" s="259" t="s">
        <v>3258</v>
      </c>
      <c r="P1051" s="256">
        <v>0</v>
      </c>
      <c r="Q1051" s="261" t="s">
        <v>3258</v>
      </c>
      <c r="R1051" s="261" t="s">
        <v>3983</v>
      </c>
      <c r="S1051" s="261" t="s">
        <v>3984</v>
      </c>
      <c r="T1051" s="261" t="s">
        <v>2682</v>
      </c>
      <c r="U1051" s="261" t="s">
        <v>2259</v>
      </c>
      <c r="V1051" s="261" t="s">
        <v>3258</v>
      </c>
      <c r="W1051" s="261" t="s">
        <v>3258</v>
      </c>
      <c r="X1051" s="261" t="s">
        <v>3258</v>
      </c>
      <c r="Y1051" s="261" t="s">
        <v>3258</v>
      </c>
      <c r="Z1051" s="261" t="s">
        <v>3258</v>
      </c>
      <c r="AA1051" s="261" t="s">
        <v>3258</v>
      </c>
      <c r="AB1051" s="261" t="s">
        <v>3258</v>
      </c>
      <c r="AC1051" s="261" t="s">
        <v>3258</v>
      </c>
      <c r="AD1051" s="261"/>
      <c r="AE1051" s="245"/>
      <c r="AF1051" s="261" t="s">
        <v>3258</v>
      </c>
      <c r="AG1051" s="261" t="s">
        <v>3258</v>
      </c>
      <c r="AH1051" s="261" t="s">
        <v>3258</v>
      </c>
      <c r="AI1051" s="249"/>
    </row>
    <row r="1052" spans="1:35" ht="15" customHeight="1" x14ac:dyDescent="0.3">
      <c r="A1052" s="260">
        <v>524591</v>
      </c>
      <c r="B1052" s="261" t="s">
        <v>2245</v>
      </c>
      <c r="C1052" s="261" t="s">
        <v>66</v>
      </c>
      <c r="D1052" s="261" t="s">
        <v>528</v>
      </c>
      <c r="E1052" s="261" t="s">
        <v>116</v>
      </c>
      <c r="F1052" s="262">
        <v>31929</v>
      </c>
      <c r="G1052" s="261" t="s">
        <v>152</v>
      </c>
      <c r="H1052" s="261" t="s">
        <v>677</v>
      </c>
      <c r="I1052" s="257" t="s">
        <v>553</v>
      </c>
      <c r="J1052" s="261" t="s">
        <v>139</v>
      </c>
      <c r="K1052" s="261"/>
      <c r="M1052" s="261"/>
      <c r="N1052" s="249">
        <v>2019</v>
      </c>
      <c r="O1052" s="259">
        <v>45503</v>
      </c>
      <c r="P1052" s="256">
        <v>20000</v>
      </c>
      <c r="Q1052" s="261" t="s">
        <v>3258</v>
      </c>
      <c r="R1052" s="261" t="s">
        <v>3499</v>
      </c>
      <c r="S1052" s="261" t="s">
        <v>3269</v>
      </c>
      <c r="T1052" s="261" t="s">
        <v>2301</v>
      </c>
      <c r="U1052" s="261" t="s">
        <v>2298</v>
      </c>
      <c r="V1052" s="261" t="s">
        <v>3258</v>
      </c>
      <c r="W1052" s="261" t="s">
        <v>3258</v>
      </c>
      <c r="X1052" s="261" t="s">
        <v>3258</v>
      </c>
      <c r="Y1052" s="261" t="s">
        <v>3258</v>
      </c>
      <c r="Z1052" s="261" t="s">
        <v>3258</v>
      </c>
      <c r="AA1052" s="261" t="s">
        <v>3258</v>
      </c>
      <c r="AB1052" s="261" t="s">
        <v>3258</v>
      </c>
      <c r="AC1052" s="261" t="s">
        <v>3258</v>
      </c>
      <c r="AD1052" s="261"/>
      <c r="AE1052" s="245"/>
      <c r="AF1052" s="261" t="s">
        <v>3258</v>
      </c>
      <c r="AG1052" s="261" t="s">
        <v>3258</v>
      </c>
      <c r="AH1052" s="261" t="s">
        <v>3258</v>
      </c>
      <c r="AI1052" s="249"/>
    </row>
    <row r="1053" spans="1:35" ht="15" customHeight="1" x14ac:dyDescent="0.3">
      <c r="A1053" s="260">
        <v>524593</v>
      </c>
      <c r="B1053" s="261" t="s">
        <v>2039</v>
      </c>
      <c r="C1053" s="261" t="s">
        <v>307</v>
      </c>
      <c r="D1053" s="261" t="s">
        <v>506</v>
      </c>
      <c r="E1053" s="261" t="s">
        <v>116</v>
      </c>
      <c r="F1053" s="262">
        <v>36161</v>
      </c>
      <c r="G1053" s="261" t="s">
        <v>136</v>
      </c>
      <c r="H1053" s="261" t="s">
        <v>677</v>
      </c>
      <c r="I1053" s="257" t="s">
        <v>553</v>
      </c>
      <c r="J1053" s="261" t="s">
        <v>137</v>
      </c>
      <c r="K1053" s="261" t="s">
        <v>3258</v>
      </c>
      <c r="L1053" s="257"/>
      <c r="M1053" s="261"/>
      <c r="N1053" s="249">
        <v>2066</v>
      </c>
      <c r="O1053" s="259">
        <v>45416</v>
      </c>
      <c r="P1053" s="256">
        <v>60000</v>
      </c>
      <c r="Q1053" s="261" t="s">
        <v>3258</v>
      </c>
      <c r="R1053" s="261" t="s">
        <v>4973</v>
      </c>
      <c r="S1053" s="261" t="s">
        <v>4974</v>
      </c>
      <c r="T1053" s="261" t="s">
        <v>4975</v>
      </c>
      <c r="U1053" s="261" t="s">
        <v>2306</v>
      </c>
      <c r="V1053" s="261" t="s">
        <v>3258</v>
      </c>
      <c r="W1053" s="261" t="s">
        <v>3258</v>
      </c>
      <c r="X1053" s="261" t="s">
        <v>3258</v>
      </c>
      <c r="Y1053" s="261" t="s">
        <v>3258</v>
      </c>
      <c r="Z1053" s="261" t="s">
        <v>3258</v>
      </c>
      <c r="AA1053" s="261" t="s">
        <v>3258</v>
      </c>
      <c r="AB1053" s="261" t="s">
        <v>3258</v>
      </c>
      <c r="AC1053" s="261" t="s">
        <v>3258</v>
      </c>
      <c r="AD1053" s="261"/>
      <c r="AE1053" s="246"/>
      <c r="AF1053" s="261" t="s">
        <v>3258</v>
      </c>
      <c r="AG1053" s="261" t="s">
        <v>3258</v>
      </c>
      <c r="AH1053" s="261" t="s">
        <v>3258</v>
      </c>
      <c r="AI1053" s="249"/>
    </row>
    <row r="1054" spans="1:35" ht="15" customHeight="1" x14ac:dyDescent="0.3">
      <c r="A1054" s="260">
        <v>524600</v>
      </c>
      <c r="B1054" s="261" t="s">
        <v>2040</v>
      </c>
      <c r="C1054" s="261" t="s">
        <v>66</v>
      </c>
      <c r="D1054" s="261" t="s">
        <v>643</v>
      </c>
      <c r="E1054" s="261" t="s">
        <v>116</v>
      </c>
      <c r="F1054" s="262">
        <v>30767</v>
      </c>
      <c r="G1054" s="261" t="s">
        <v>136</v>
      </c>
      <c r="H1054" s="261" t="s">
        <v>677</v>
      </c>
      <c r="I1054" s="257" t="s">
        <v>553</v>
      </c>
      <c r="J1054" s="261" t="s">
        <v>139</v>
      </c>
      <c r="K1054" s="261"/>
      <c r="L1054" s="257" t="s">
        <v>151</v>
      </c>
      <c r="M1054" s="261"/>
      <c r="N1054" s="249">
        <v>2005</v>
      </c>
      <c r="O1054" s="259">
        <v>45502</v>
      </c>
      <c r="P1054" s="256">
        <v>70000</v>
      </c>
      <c r="Q1054" s="261" t="s">
        <v>3258</v>
      </c>
      <c r="R1054" s="261" t="s">
        <v>3985</v>
      </c>
      <c r="S1054" s="261" t="s">
        <v>3320</v>
      </c>
      <c r="T1054" s="261" t="s">
        <v>2279</v>
      </c>
      <c r="U1054" s="261" t="s">
        <v>2259</v>
      </c>
      <c r="V1054" s="261" t="s">
        <v>3258</v>
      </c>
      <c r="W1054" s="261" t="s">
        <v>3258</v>
      </c>
      <c r="X1054" s="261" t="s">
        <v>3258</v>
      </c>
      <c r="Y1054" s="261" t="s">
        <v>3258</v>
      </c>
      <c r="Z1054" s="261" t="s">
        <v>3258</v>
      </c>
      <c r="AA1054" s="261" t="s">
        <v>3258</v>
      </c>
      <c r="AB1054" s="261" t="s">
        <v>3258</v>
      </c>
      <c r="AC1054" s="261" t="s">
        <v>3258</v>
      </c>
      <c r="AD1054" s="261"/>
      <c r="AE1054" s="245"/>
      <c r="AF1054" s="261"/>
      <c r="AG1054" s="261" t="s">
        <v>3258</v>
      </c>
      <c r="AH1054" s="261" t="s">
        <v>3258</v>
      </c>
      <c r="AI1054" s="249"/>
    </row>
    <row r="1055" spans="1:35" ht="15" customHeight="1" x14ac:dyDescent="0.3">
      <c r="A1055" s="260">
        <v>524604</v>
      </c>
      <c r="B1055" s="261" t="s">
        <v>2041</v>
      </c>
      <c r="C1055" s="261" t="s">
        <v>66</v>
      </c>
      <c r="D1055" s="261" t="s">
        <v>535</v>
      </c>
      <c r="E1055" s="261" t="s">
        <v>116</v>
      </c>
      <c r="F1055" s="262">
        <v>33605</v>
      </c>
      <c r="G1055" s="261" t="s">
        <v>136</v>
      </c>
      <c r="H1055" s="261" t="s">
        <v>677</v>
      </c>
      <c r="I1055" s="257" t="s">
        <v>553</v>
      </c>
      <c r="J1055" s="261" t="s">
        <v>139</v>
      </c>
      <c r="K1055" s="261" t="s">
        <v>3258</v>
      </c>
      <c r="L1055" s="257"/>
      <c r="M1055" s="261"/>
      <c r="N1055" s="249" t="s">
        <v>3258</v>
      </c>
      <c r="O1055" s="259" t="s">
        <v>3258</v>
      </c>
      <c r="P1055" s="256">
        <v>0</v>
      </c>
      <c r="Q1055" s="261" t="s">
        <v>3258</v>
      </c>
      <c r="R1055" s="261" t="s">
        <v>3986</v>
      </c>
      <c r="S1055" s="261" t="s">
        <v>3302</v>
      </c>
      <c r="T1055" s="261" t="s">
        <v>2934</v>
      </c>
      <c r="U1055" s="261" t="s">
        <v>2266</v>
      </c>
      <c r="V1055" s="261" t="s">
        <v>3258</v>
      </c>
      <c r="W1055" s="261" t="s">
        <v>3258</v>
      </c>
      <c r="X1055" s="261" t="s">
        <v>3258</v>
      </c>
      <c r="Y1055" s="261" t="s">
        <v>3258</v>
      </c>
      <c r="Z1055" s="261" t="s">
        <v>3258</v>
      </c>
      <c r="AA1055" s="261" t="s">
        <v>3258</v>
      </c>
      <c r="AB1055" s="261" t="s">
        <v>3258</v>
      </c>
      <c r="AC1055" s="261" t="s">
        <v>3258</v>
      </c>
      <c r="AD1055" s="261"/>
      <c r="AE1055" s="245"/>
      <c r="AF1055" s="261" t="s">
        <v>3258</v>
      </c>
      <c r="AG1055" s="261" t="s">
        <v>3258</v>
      </c>
      <c r="AH1055" s="261" t="s">
        <v>3258</v>
      </c>
      <c r="AI1055" s="249"/>
    </row>
    <row r="1056" spans="1:35" ht="15" customHeight="1" x14ac:dyDescent="0.3">
      <c r="A1056" s="260">
        <v>524606</v>
      </c>
      <c r="B1056" s="261" t="s">
        <v>2042</v>
      </c>
      <c r="C1056" s="261" t="s">
        <v>2043</v>
      </c>
      <c r="D1056" s="261" t="s">
        <v>1528</v>
      </c>
      <c r="E1056" s="261" t="s">
        <v>116</v>
      </c>
      <c r="F1056" s="262">
        <v>36526</v>
      </c>
      <c r="G1056" s="261" t="s">
        <v>2522</v>
      </c>
      <c r="H1056" s="261" t="s">
        <v>677</v>
      </c>
      <c r="I1056" s="257" t="s">
        <v>553</v>
      </c>
      <c r="J1056" s="261" t="s">
        <v>137</v>
      </c>
      <c r="K1056" s="249"/>
      <c r="L1056" s="257" t="s">
        <v>149</v>
      </c>
      <c r="M1056" s="261"/>
      <c r="N1056" s="249" t="s">
        <v>3258</v>
      </c>
      <c r="O1056" s="259" t="s">
        <v>3258</v>
      </c>
      <c r="P1056" s="256">
        <v>0</v>
      </c>
      <c r="Q1056" s="261" t="s">
        <v>3258</v>
      </c>
      <c r="R1056" s="261" t="s">
        <v>4248</v>
      </c>
      <c r="S1056" s="261" t="s">
        <v>4249</v>
      </c>
      <c r="T1056" s="261" t="s">
        <v>3163</v>
      </c>
      <c r="U1056" s="261" t="s">
        <v>2656</v>
      </c>
      <c r="V1056" s="261" t="s">
        <v>3258</v>
      </c>
      <c r="W1056" s="261" t="s">
        <v>3258</v>
      </c>
      <c r="X1056" s="261" t="s">
        <v>3258</v>
      </c>
      <c r="Y1056" s="261" t="s">
        <v>3258</v>
      </c>
      <c r="Z1056" s="261" t="s">
        <v>3258</v>
      </c>
      <c r="AA1056" s="261" t="s">
        <v>3258</v>
      </c>
      <c r="AB1056" s="261" t="s">
        <v>3258</v>
      </c>
      <c r="AC1056" s="261" t="s">
        <v>3258</v>
      </c>
      <c r="AD1056" s="261"/>
      <c r="AE1056" s="245"/>
      <c r="AF1056" s="261" t="s">
        <v>3258</v>
      </c>
      <c r="AG1056" s="261" t="s">
        <v>3258</v>
      </c>
      <c r="AH1056" s="261" t="s">
        <v>3258</v>
      </c>
      <c r="AI1056" s="249"/>
    </row>
    <row r="1057" spans="1:35" ht="15" customHeight="1" x14ac:dyDescent="0.3">
      <c r="A1057" s="260">
        <v>524613</v>
      </c>
      <c r="B1057" s="261" t="s">
        <v>2126</v>
      </c>
      <c r="C1057" s="261" t="s">
        <v>291</v>
      </c>
      <c r="D1057" s="261" t="s">
        <v>1685</v>
      </c>
      <c r="E1057" s="261" t="s">
        <v>116</v>
      </c>
      <c r="F1057" s="262">
        <v>34493</v>
      </c>
      <c r="G1057" s="261" t="s">
        <v>2296</v>
      </c>
      <c r="H1057" s="261" t="s">
        <v>677</v>
      </c>
      <c r="I1057" s="257" t="s">
        <v>553</v>
      </c>
      <c r="J1057" s="261" t="s">
        <v>139</v>
      </c>
      <c r="K1057" s="261"/>
      <c r="M1057" s="261"/>
      <c r="N1057" s="249" t="s">
        <v>3258</v>
      </c>
      <c r="O1057" s="259" t="s">
        <v>3258</v>
      </c>
      <c r="P1057" s="256">
        <v>0</v>
      </c>
      <c r="Q1057" s="249"/>
      <c r="R1057" s="249"/>
      <c r="S1057" s="249"/>
      <c r="T1057" s="249"/>
      <c r="U1057" s="249"/>
      <c r="V1057" s="249"/>
      <c r="W1057" s="249"/>
      <c r="X1057" s="249"/>
      <c r="Y1057" s="249"/>
      <c r="Z1057" s="249"/>
      <c r="AA1057" s="249"/>
      <c r="AB1057" s="249"/>
      <c r="AC1057" s="249"/>
      <c r="AD1057" s="249"/>
      <c r="AE1057" s="246"/>
      <c r="AF1057" s="249"/>
      <c r="AG1057" s="249"/>
      <c r="AH1057" s="249"/>
      <c r="AI1057" s="249"/>
    </row>
    <row r="1058" spans="1:35" ht="15" customHeight="1" x14ac:dyDescent="0.3">
      <c r="A1058" s="260">
        <v>524627</v>
      </c>
      <c r="B1058" s="261" t="s">
        <v>1352</v>
      </c>
      <c r="C1058" s="261" t="s">
        <v>1353</v>
      </c>
      <c r="D1058" s="261" t="s">
        <v>438</v>
      </c>
      <c r="E1058" s="261" t="s">
        <v>116</v>
      </c>
      <c r="F1058" s="262">
        <v>34085</v>
      </c>
      <c r="G1058" s="261" t="s">
        <v>136</v>
      </c>
      <c r="H1058" s="261" t="s">
        <v>677</v>
      </c>
      <c r="I1058" s="257" t="s">
        <v>553</v>
      </c>
      <c r="J1058" s="261" t="s">
        <v>139</v>
      </c>
      <c r="K1058" s="261"/>
      <c r="M1058" s="261"/>
      <c r="N1058" s="249" t="s">
        <v>3258</v>
      </c>
      <c r="O1058" s="259" t="s">
        <v>3258</v>
      </c>
      <c r="P1058" s="256">
        <v>0</v>
      </c>
      <c r="Q1058" s="261" t="s">
        <v>3258</v>
      </c>
      <c r="R1058" s="261" t="s">
        <v>3987</v>
      </c>
      <c r="S1058" s="261" t="s">
        <v>3988</v>
      </c>
      <c r="T1058" s="261" t="s">
        <v>2319</v>
      </c>
      <c r="U1058" s="261" t="s">
        <v>2523</v>
      </c>
      <c r="V1058" s="261" t="s">
        <v>3258</v>
      </c>
      <c r="W1058" s="261" t="s">
        <v>3258</v>
      </c>
      <c r="X1058" s="261" t="s">
        <v>3258</v>
      </c>
      <c r="Y1058" s="261" t="s">
        <v>3258</v>
      </c>
      <c r="Z1058" s="261" t="s">
        <v>3258</v>
      </c>
      <c r="AA1058" s="261" t="s">
        <v>3258</v>
      </c>
      <c r="AB1058" s="261" t="s">
        <v>3258</v>
      </c>
      <c r="AC1058" s="261" t="s">
        <v>3258</v>
      </c>
      <c r="AD1058" s="261"/>
      <c r="AE1058" s="245"/>
      <c r="AF1058" s="261" t="s">
        <v>3258</v>
      </c>
      <c r="AG1058" s="261" t="s">
        <v>3258</v>
      </c>
      <c r="AH1058" s="261" t="s">
        <v>3258</v>
      </c>
      <c r="AI1058" s="249"/>
    </row>
    <row r="1059" spans="1:35" ht="15" customHeight="1" x14ac:dyDescent="0.3">
      <c r="A1059" s="260">
        <v>524638</v>
      </c>
      <c r="B1059" s="261" t="s">
        <v>1565</v>
      </c>
      <c r="C1059" s="261" t="s">
        <v>62</v>
      </c>
      <c r="D1059" s="261" t="s">
        <v>471</v>
      </c>
      <c r="E1059" s="261" t="s">
        <v>116</v>
      </c>
      <c r="F1059" s="262">
        <v>36404</v>
      </c>
      <c r="G1059" s="261" t="s">
        <v>2711</v>
      </c>
      <c r="H1059" s="261" t="s">
        <v>677</v>
      </c>
      <c r="I1059" s="257" t="s">
        <v>553</v>
      </c>
      <c r="J1059" s="261" t="s">
        <v>139</v>
      </c>
      <c r="K1059" s="261" t="s">
        <v>3258</v>
      </c>
      <c r="L1059" s="257"/>
      <c r="M1059" s="261"/>
      <c r="N1059" s="249">
        <v>2063</v>
      </c>
      <c r="O1059" s="259">
        <v>45512</v>
      </c>
      <c r="P1059" s="256">
        <v>20000</v>
      </c>
      <c r="Q1059" s="261" t="s">
        <v>3258</v>
      </c>
      <c r="R1059" s="261" t="s">
        <v>3500</v>
      </c>
      <c r="S1059" s="261" t="s">
        <v>3398</v>
      </c>
      <c r="T1059" s="261" t="s">
        <v>2712</v>
      </c>
      <c r="U1059" s="261" t="s">
        <v>2259</v>
      </c>
      <c r="V1059" s="261" t="s">
        <v>3258</v>
      </c>
      <c r="W1059" s="261" t="s">
        <v>3258</v>
      </c>
      <c r="X1059" s="261" t="s">
        <v>3258</v>
      </c>
      <c r="Y1059" s="261" t="s">
        <v>3258</v>
      </c>
      <c r="Z1059" s="261" t="s">
        <v>3258</v>
      </c>
      <c r="AA1059" s="261" t="s">
        <v>3258</v>
      </c>
      <c r="AB1059" s="261" t="s">
        <v>3258</v>
      </c>
      <c r="AC1059" s="261" t="s">
        <v>3258</v>
      </c>
      <c r="AD1059" s="261"/>
      <c r="AE1059" s="245"/>
      <c r="AF1059" s="261" t="s">
        <v>3258</v>
      </c>
      <c r="AG1059" s="261" t="s">
        <v>3258</v>
      </c>
      <c r="AH1059" s="261" t="s">
        <v>3258</v>
      </c>
      <c r="AI1059" s="249"/>
    </row>
    <row r="1060" spans="1:35" ht="15" customHeight="1" x14ac:dyDescent="0.3">
      <c r="A1060" s="260">
        <v>524653</v>
      </c>
      <c r="B1060" s="261" t="s">
        <v>1502</v>
      </c>
      <c r="C1060" s="261" t="s">
        <v>385</v>
      </c>
      <c r="D1060" s="261" t="s">
        <v>626</v>
      </c>
      <c r="E1060" s="261" t="s">
        <v>116</v>
      </c>
      <c r="F1060" s="262">
        <v>35431</v>
      </c>
      <c r="G1060" s="261" t="s">
        <v>136</v>
      </c>
      <c r="H1060" s="261" t="s">
        <v>677</v>
      </c>
      <c r="I1060" s="257" t="s">
        <v>553</v>
      </c>
      <c r="J1060" s="261" t="s">
        <v>139</v>
      </c>
      <c r="K1060" s="261"/>
      <c r="M1060" s="261"/>
      <c r="N1060" s="249" t="s">
        <v>3258</v>
      </c>
      <c r="O1060" s="259" t="s">
        <v>3258</v>
      </c>
      <c r="P1060" s="256">
        <v>0</v>
      </c>
      <c r="Q1060" s="261" t="s">
        <v>3258</v>
      </c>
      <c r="R1060" s="261" t="s">
        <v>3323</v>
      </c>
      <c r="S1060" s="261" t="s">
        <v>3324</v>
      </c>
      <c r="T1060" s="261" t="s">
        <v>2401</v>
      </c>
      <c r="U1060" s="261" t="s">
        <v>2306</v>
      </c>
      <c r="V1060" s="261" t="s">
        <v>3258</v>
      </c>
      <c r="W1060" s="261" t="s">
        <v>3258</v>
      </c>
      <c r="X1060" s="261" t="s">
        <v>3258</v>
      </c>
      <c r="Y1060" s="261" t="s">
        <v>3258</v>
      </c>
      <c r="Z1060" s="261" t="s">
        <v>3258</v>
      </c>
      <c r="AA1060" s="261" t="s">
        <v>3258</v>
      </c>
      <c r="AB1060" s="261" t="s">
        <v>3258</v>
      </c>
      <c r="AC1060" s="261" t="s">
        <v>3258</v>
      </c>
      <c r="AD1060" s="261"/>
      <c r="AE1060" s="246"/>
      <c r="AF1060" s="261" t="s">
        <v>3258</v>
      </c>
      <c r="AG1060" s="261" t="s">
        <v>3258</v>
      </c>
      <c r="AH1060" s="261" t="s">
        <v>3258</v>
      </c>
      <c r="AI1060" s="249"/>
    </row>
    <row r="1061" spans="1:35" ht="15" customHeight="1" x14ac:dyDescent="0.3">
      <c r="A1061" s="260">
        <v>524659</v>
      </c>
      <c r="B1061" s="261" t="s">
        <v>2044</v>
      </c>
      <c r="C1061" s="261" t="s">
        <v>76</v>
      </c>
      <c r="D1061" s="261" t="s">
        <v>2045</v>
      </c>
      <c r="E1061" s="261" t="s">
        <v>116</v>
      </c>
      <c r="F1061" s="262">
        <v>36171</v>
      </c>
      <c r="G1061" s="261" t="s">
        <v>2356</v>
      </c>
      <c r="H1061" s="261" t="s">
        <v>677</v>
      </c>
      <c r="I1061" s="257" t="s">
        <v>553</v>
      </c>
      <c r="J1061" s="261" t="s">
        <v>137</v>
      </c>
      <c r="K1061" s="261" t="s">
        <v>3258</v>
      </c>
      <c r="L1061" s="257"/>
      <c r="M1061" s="261"/>
      <c r="N1061" s="249" t="s">
        <v>3258</v>
      </c>
      <c r="O1061" s="259" t="s">
        <v>3258</v>
      </c>
      <c r="P1061" s="256">
        <v>0</v>
      </c>
      <c r="Q1061" s="261" t="s">
        <v>3258</v>
      </c>
      <c r="R1061" s="261" t="s">
        <v>4250</v>
      </c>
      <c r="S1061" s="261" t="s">
        <v>3344</v>
      </c>
      <c r="T1061" s="261" t="s">
        <v>3164</v>
      </c>
      <c r="U1061" s="261" t="s">
        <v>2306</v>
      </c>
      <c r="V1061" s="261" t="s">
        <v>3258</v>
      </c>
      <c r="W1061" s="261" t="s">
        <v>3258</v>
      </c>
      <c r="X1061" s="261" t="s">
        <v>3258</v>
      </c>
      <c r="Y1061" s="261" t="s">
        <v>3258</v>
      </c>
      <c r="Z1061" s="261" t="s">
        <v>3258</v>
      </c>
      <c r="AA1061" s="261" t="s">
        <v>3258</v>
      </c>
      <c r="AB1061" s="261" t="s">
        <v>3258</v>
      </c>
      <c r="AC1061" s="261" t="s">
        <v>3258</v>
      </c>
      <c r="AD1061" s="261"/>
      <c r="AE1061" s="245"/>
      <c r="AF1061" s="261" t="s">
        <v>3258</v>
      </c>
      <c r="AG1061" s="261" t="s">
        <v>3258</v>
      </c>
      <c r="AH1061" s="261" t="s">
        <v>3258</v>
      </c>
      <c r="AI1061" s="249"/>
    </row>
    <row r="1062" spans="1:35" ht="15" customHeight="1" x14ac:dyDescent="0.3">
      <c r="A1062" s="260">
        <v>524666</v>
      </c>
      <c r="B1062" s="261" t="s">
        <v>5646</v>
      </c>
      <c r="C1062" s="261" t="s">
        <v>69</v>
      </c>
      <c r="D1062" s="261" t="s">
        <v>356</v>
      </c>
      <c r="E1062" s="261" t="s">
        <v>116</v>
      </c>
      <c r="F1062" s="262">
        <v>36530</v>
      </c>
      <c r="G1062" s="261" t="s">
        <v>136</v>
      </c>
      <c r="H1062" s="261" t="s">
        <v>677</v>
      </c>
      <c r="I1062" s="257" t="s">
        <v>554</v>
      </c>
      <c r="J1062" s="261" t="s">
        <v>724</v>
      </c>
      <c r="K1062" s="261"/>
      <c r="M1062" s="261"/>
      <c r="N1062" s="249" t="s">
        <v>3258</v>
      </c>
      <c r="O1062" s="259" t="s">
        <v>3258</v>
      </c>
      <c r="P1062" s="256">
        <v>0</v>
      </c>
      <c r="Q1062" s="261" t="s">
        <v>3258</v>
      </c>
      <c r="R1062" s="261" t="s">
        <v>5647</v>
      </c>
      <c r="S1062" s="261" t="s">
        <v>3372</v>
      </c>
      <c r="T1062" s="261" t="s">
        <v>2385</v>
      </c>
      <c r="U1062" s="261" t="s">
        <v>2295</v>
      </c>
      <c r="V1062" s="261" t="s">
        <v>3258</v>
      </c>
      <c r="W1062" s="261" t="s">
        <v>3258</v>
      </c>
      <c r="X1062" s="261" t="s">
        <v>3258</v>
      </c>
      <c r="Y1062" s="261" t="s">
        <v>3258</v>
      </c>
      <c r="Z1062" s="261" t="s">
        <v>3258</v>
      </c>
      <c r="AA1062" s="261" t="s">
        <v>3258</v>
      </c>
      <c r="AB1062" s="261" t="s">
        <v>3258</v>
      </c>
      <c r="AC1062" s="261" t="s">
        <v>3258</v>
      </c>
      <c r="AD1062" s="261"/>
      <c r="AE1062" s="245"/>
      <c r="AF1062" s="261" t="s">
        <v>3258</v>
      </c>
      <c r="AG1062" s="261" t="s">
        <v>3258</v>
      </c>
      <c r="AH1062" s="261" t="s">
        <v>3258</v>
      </c>
      <c r="AI1062" s="249"/>
    </row>
    <row r="1063" spans="1:35" ht="15" customHeight="1" x14ac:dyDescent="0.3">
      <c r="A1063" s="260">
        <v>524670</v>
      </c>
      <c r="B1063" s="261" t="s">
        <v>1354</v>
      </c>
      <c r="C1063" s="261" t="s">
        <v>1355</v>
      </c>
      <c r="D1063" s="261" t="s">
        <v>1356</v>
      </c>
      <c r="E1063" s="261" t="s">
        <v>116</v>
      </c>
      <c r="F1063" s="262">
        <v>35564</v>
      </c>
      <c r="G1063" s="261" t="s">
        <v>136</v>
      </c>
      <c r="H1063" s="261" t="s">
        <v>677</v>
      </c>
      <c r="I1063" s="257" t="s">
        <v>553</v>
      </c>
      <c r="J1063" s="261" t="s">
        <v>137</v>
      </c>
      <c r="K1063" s="261"/>
      <c r="M1063" s="261"/>
      <c r="N1063" s="249" t="s">
        <v>3258</v>
      </c>
      <c r="O1063" s="259" t="s">
        <v>3258</v>
      </c>
      <c r="P1063" s="256">
        <v>0</v>
      </c>
      <c r="Q1063" s="261" t="s">
        <v>3258</v>
      </c>
      <c r="R1063" s="261" t="s">
        <v>4251</v>
      </c>
      <c r="S1063" s="261" t="s">
        <v>4088</v>
      </c>
      <c r="T1063" s="261" t="s">
        <v>3165</v>
      </c>
      <c r="U1063" s="261" t="s">
        <v>2259</v>
      </c>
      <c r="V1063" s="261" t="s">
        <v>3258</v>
      </c>
      <c r="W1063" s="261" t="s">
        <v>3258</v>
      </c>
      <c r="X1063" s="261" t="s">
        <v>3258</v>
      </c>
      <c r="Y1063" s="261" t="s">
        <v>3258</v>
      </c>
      <c r="Z1063" s="261" t="s">
        <v>3258</v>
      </c>
      <c r="AA1063" s="261" t="s">
        <v>3258</v>
      </c>
      <c r="AB1063" s="261" t="s">
        <v>3258</v>
      </c>
      <c r="AC1063" s="261" t="s">
        <v>3258</v>
      </c>
      <c r="AD1063" s="261"/>
      <c r="AE1063" s="246"/>
      <c r="AF1063" s="261" t="s">
        <v>3258</v>
      </c>
      <c r="AG1063" s="261" t="s">
        <v>3258</v>
      </c>
      <c r="AH1063" s="261" t="s">
        <v>3258</v>
      </c>
      <c r="AI1063" s="249"/>
    </row>
    <row r="1064" spans="1:35" ht="15" customHeight="1" x14ac:dyDescent="0.3">
      <c r="A1064" s="260">
        <v>524671</v>
      </c>
      <c r="B1064" s="261" t="s">
        <v>5648</v>
      </c>
      <c r="C1064" s="261" t="s">
        <v>69</v>
      </c>
      <c r="D1064" s="261" t="s">
        <v>464</v>
      </c>
      <c r="E1064" s="261" t="s">
        <v>116</v>
      </c>
      <c r="F1064" s="262">
        <v>32533</v>
      </c>
      <c r="G1064" s="249"/>
      <c r="H1064" s="261" t="s">
        <v>677</v>
      </c>
      <c r="I1064" s="257" t="s">
        <v>554</v>
      </c>
      <c r="J1064" s="261" t="s">
        <v>137</v>
      </c>
      <c r="K1064" s="261"/>
      <c r="L1064" s="258"/>
      <c r="M1064" s="261"/>
      <c r="N1064" s="249" t="s">
        <v>3258</v>
      </c>
      <c r="O1064" s="259" t="s">
        <v>3258</v>
      </c>
      <c r="P1064" s="256">
        <v>0</v>
      </c>
      <c r="Q1064" s="249"/>
      <c r="R1064" s="249"/>
      <c r="S1064" s="249"/>
      <c r="T1064" s="249"/>
      <c r="U1064" s="249"/>
      <c r="V1064" s="249"/>
      <c r="W1064" s="249"/>
      <c r="X1064" s="249"/>
      <c r="Y1064" s="249"/>
      <c r="Z1064" s="249"/>
      <c r="AA1064" s="249"/>
      <c r="AB1064" s="249"/>
      <c r="AC1064" s="249"/>
      <c r="AD1064" s="249"/>
      <c r="AE1064" s="245"/>
      <c r="AF1064" s="249"/>
      <c r="AG1064" s="249"/>
      <c r="AH1064" s="249"/>
      <c r="AI1064" s="249"/>
    </row>
    <row r="1065" spans="1:35" ht="15" customHeight="1" x14ac:dyDescent="0.3">
      <c r="A1065" s="260">
        <v>524693</v>
      </c>
      <c r="B1065" s="261" t="s">
        <v>2046</v>
      </c>
      <c r="C1065" s="261" t="s">
        <v>285</v>
      </c>
      <c r="D1065" s="261" t="s">
        <v>494</v>
      </c>
      <c r="E1065" s="261" t="s">
        <v>116</v>
      </c>
      <c r="F1065" s="262">
        <v>29735</v>
      </c>
      <c r="G1065" s="261" t="s">
        <v>136</v>
      </c>
      <c r="H1065" s="261" t="s">
        <v>677</v>
      </c>
      <c r="I1065" s="257" t="s">
        <v>553</v>
      </c>
      <c r="J1065" s="261" t="s">
        <v>137</v>
      </c>
      <c r="K1065" s="261" t="s">
        <v>3258</v>
      </c>
      <c r="L1065" s="257"/>
      <c r="M1065" s="261"/>
      <c r="N1065" s="249" t="s">
        <v>3258</v>
      </c>
      <c r="O1065" s="259" t="s">
        <v>3258</v>
      </c>
      <c r="P1065" s="256">
        <v>0</v>
      </c>
      <c r="Q1065" s="261" t="s">
        <v>3258</v>
      </c>
      <c r="R1065" s="261" t="s">
        <v>4976</v>
      </c>
      <c r="S1065" s="261" t="s">
        <v>4498</v>
      </c>
      <c r="T1065" s="261" t="s">
        <v>4977</v>
      </c>
      <c r="U1065" s="261" t="s">
        <v>4978</v>
      </c>
      <c r="V1065" s="261" t="s">
        <v>3258</v>
      </c>
      <c r="W1065" s="261" t="s">
        <v>3258</v>
      </c>
      <c r="X1065" s="261" t="s">
        <v>3258</v>
      </c>
      <c r="Y1065" s="261" t="s">
        <v>3258</v>
      </c>
      <c r="Z1065" s="261" t="s">
        <v>3258</v>
      </c>
      <c r="AA1065" s="261" t="s">
        <v>3258</v>
      </c>
      <c r="AB1065" s="261" t="s">
        <v>3258</v>
      </c>
      <c r="AC1065" s="261" t="s">
        <v>3258</v>
      </c>
      <c r="AD1065" s="261"/>
      <c r="AE1065" s="245"/>
      <c r="AF1065" s="261" t="s">
        <v>3258</v>
      </c>
      <c r="AG1065" s="261" t="s">
        <v>3258</v>
      </c>
      <c r="AH1065" s="261" t="s">
        <v>3258</v>
      </c>
      <c r="AI1065" s="249"/>
    </row>
    <row r="1066" spans="1:35" ht="15" customHeight="1" x14ac:dyDescent="0.3">
      <c r="A1066" s="260">
        <v>524698</v>
      </c>
      <c r="B1066" s="261" t="s">
        <v>2047</v>
      </c>
      <c r="C1066" s="261" t="s">
        <v>290</v>
      </c>
      <c r="D1066" s="261" t="s">
        <v>753</v>
      </c>
      <c r="E1066" s="261" t="s">
        <v>116</v>
      </c>
      <c r="F1066" s="262">
        <v>33473</v>
      </c>
      <c r="G1066" s="261" t="s">
        <v>2263</v>
      </c>
      <c r="H1066" s="261" t="s">
        <v>677</v>
      </c>
      <c r="I1066" s="257" t="s">
        <v>553</v>
      </c>
      <c r="J1066" s="261" t="s">
        <v>724</v>
      </c>
      <c r="K1066" s="261"/>
      <c r="M1066" s="261"/>
      <c r="N1066" s="249" t="s">
        <v>3258</v>
      </c>
      <c r="O1066" s="259" t="s">
        <v>3258</v>
      </c>
      <c r="P1066" s="256">
        <v>0</v>
      </c>
      <c r="Q1066" s="261" t="s">
        <v>3258</v>
      </c>
      <c r="R1066" s="261" t="s">
        <v>4482</v>
      </c>
      <c r="S1066" s="261" t="s">
        <v>4483</v>
      </c>
      <c r="T1066" s="261" t="s">
        <v>3030</v>
      </c>
      <c r="U1066" s="261" t="s">
        <v>2678</v>
      </c>
      <c r="V1066" s="261" t="s">
        <v>3258</v>
      </c>
      <c r="W1066" s="261" t="s">
        <v>3258</v>
      </c>
      <c r="X1066" s="261" t="s">
        <v>3258</v>
      </c>
      <c r="Y1066" s="261" t="s">
        <v>3258</v>
      </c>
      <c r="Z1066" s="261" t="s">
        <v>3258</v>
      </c>
      <c r="AA1066" s="261" t="s">
        <v>3258</v>
      </c>
      <c r="AB1066" s="261" t="s">
        <v>3258</v>
      </c>
      <c r="AC1066" s="261" t="s">
        <v>3258</v>
      </c>
      <c r="AD1066" s="261"/>
      <c r="AE1066" s="245"/>
      <c r="AF1066" s="261" t="s">
        <v>3258</v>
      </c>
      <c r="AG1066" s="261" t="s">
        <v>3258</v>
      </c>
      <c r="AH1066" s="261" t="s">
        <v>3258</v>
      </c>
      <c r="AI1066" s="249"/>
    </row>
    <row r="1067" spans="1:35" ht="15" customHeight="1" x14ac:dyDescent="0.3">
      <c r="A1067" s="260">
        <v>524712</v>
      </c>
      <c r="B1067" s="261" t="s">
        <v>1357</v>
      </c>
      <c r="C1067" s="261" t="s">
        <v>66</v>
      </c>
      <c r="D1067" s="261" t="s">
        <v>353</v>
      </c>
      <c r="E1067" s="261" t="s">
        <v>116</v>
      </c>
      <c r="F1067" s="262">
        <v>34016</v>
      </c>
      <c r="G1067" s="261" t="s">
        <v>136</v>
      </c>
      <c r="H1067" s="261" t="s">
        <v>677</v>
      </c>
      <c r="I1067" s="257" t="s">
        <v>553</v>
      </c>
      <c r="J1067" s="261" t="s">
        <v>139</v>
      </c>
      <c r="K1067" s="261" t="s">
        <v>3258</v>
      </c>
      <c r="L1067" s="257"/>
      <c r="M1067" s="261"/>
      <c r="N1067" s="249" t="s">
        <v>3258</v>
      </c>
      <c r="O1067" s="259" t="s">
        <v>3258</v>
      </c>
      <c r="P1067" s="256">
        <v>0</v>
      </c>
      <c r="Q1067" s="261" t="s">
        <v>3258</v>
      </c>
      <c r="R1067" s="261" t="s">
        <v>3990</v>
      </c>
      <c r="S1067" s="261" t="s">
        <v>3269</v>
      </c>
      <c r="T1067" s="261" t="s">
        <v>2292</v>
      </c>
      <c r="U1067" s="261" t="s">
        <v>2259</v>
      </c>
      <c r="V1067" s="261" t="s">
        <v>3258</v>
      </c>
      <c r="W1067" s="261" t="s">
        <v>3258</v>
      </c>
      <c r="X1067" s="261" t="s">
        <v>3258</v>
      </c>
      <c r="Y1067" s="261" t="s">
        <v>3258</v>
      </c>
      <c r="Z1067" s="261" t="s">
        <v>3258</v>
      </c>
      <c r="AA1067" s="261" t="s">
        <v>3258</v>
      </c>
      <c r="AB1067" s="261" t="s">
        <v>3258</v>
      </c>
      <c r="AC1067" s="261" t="s">
        <v>3258</v>
      </c>
      <c r="AD1067" s="261"/>
      <c r="AE1067" s="245"/>
      <c r="AF1067" s="261" t="s">
        <v>3258</v>
      </c>
      <c r="AG1067" s="261" t="s">
        <v>3258</v>
      </c>
      <c r="AH1067" s="261" t="s">
        <v>3258</v>
      </c>
      <c r="AI1067" s="249"/>
    </row>
    <row r="1068" spans="1:35" ht="15" customHeight="1" x14ac:dyDescent="0.3">
      <c r="A1068" s="260">
        <v>524715</v>
      </c>
      <c r="B1068" s="261" t="s">
        <v>2048</v>
      </c>
      <c r="C1068" s="261" t="s">
        <v>97</v>
      </c>
      <c r="D1068" s="261" t="s">
        <v>442</v>
      </c>
      <c r="E1068" s="261" t="s">
        <v>116</v>
      </c>
      <c r="F1068" s="262">
        <v>31472</v>
      </c>
      <c r="G1068" s="261" t="s">
        <v>136</v>
      </c>
      <c r="H1068" s="261" t="s">
        <v>677</v>
      </c>
      <c r="I1068" s="257" t="s">
        <v>553</v>
      </c>
      <c r="J1068" s="261" t="s">
        <v>137</v>
      </c>
      <c r="K1068" s="261"/>
      <c r="M1068" s="261"/>
      <c r="N1068" s="249" t="s">
        <v>3258</v>
      </c>
      <c r="O1068" s="259" t="s">
        <v>3258</v>
      </c>
      <c r="P1068" s="256">
        <v>0</v>
      </c>
      <c r="Q1068" s="261" t="s">
        <v>3258</v>
      </c>
      <c r="R1068" s="261" t="s">
        <v>4252</v>
      </c>
      <c r="S1068" s="261" t="s">
        <v>3350</v>
      </c>
      <c r="T1068" s="261" t="s">
        <v>3167</v>
      </c>
      <c r="U1068" s="261" t="s">
        <v>2259</v>
      </c>
      <c r="V1068" s="261" t="s">
        <v>3258</v>
      </c>
      <c r="W1068" s="261" t="s">
        <v>3258</v>
      </c>
      <c r="X1068" s="261" t="s">
        <v>3258</v>
      </c>
      <c r="Y1068" s="261" t="s">
        <v>3258</v>
      </c>
      <c r="Z1068" s="261" t="s">
        <v>3258</v>
      </c>
      <c r="AA1068" s="261" t="s">
        <v>3258</v>
      </c>
      <c r="AB1068" s="261" t="s">
        <v>3258</v>
      </c>
      <c r="AC1068" s="261" t="s">
        <v>3258</v>
      </c>
      <c r="AD1068" s="261"/>
      <c r="AE1068" s="246"/>
      <c r="AF1068" s="261" t="s">
        <v>3258</v>
      </c>
      <c r="AG1068" s="261" t="s">
        <v>3258</v>
      </c>
      <c r="AH1068" s="261" t="s">
        <v>3258</v>
      </c>
      <c r="AI1068" s="249"/>
    </row>
    <row r="1069" spans="1:35" ht="15" customHeight="1" x14ac:dyDescent="0.3">
      <c r="A1069" s="260">
        <v>524725</v>
      </c>
      <c r="B1069" s="261" t="s">
        <v>1358</v>
      </c>
      <c r="C1069" s="261" t="s">
        <v>1359</v>
      </c>
      <c r="D1069" s="261" t="s">
        <v>497</v>
      </c>
      <c r="E1069" s="261" t="s">
        <v>2275</v>
      </c>
      <c r="F1069" s="262">
        <v>32986</v>
      </c>
      <c r="G1069" s="261" t="s">
        <v>148</v>
      </c>
      <c r="H1069" s="261" t="s">
        <v>677</v>
      </c>
      <c r="I1069" s="257" t="s">
        <v>553</v>
      </c>
      <c r="J1069" s="261" t="s">
        <v>139</v>
      </c>
      <c r="K1069" s="261" t="s">
        <v>3258</v>
      </c>
      <c r="L1069" s="257"/>
      <c r="M1069" s="261"/>
      <c r="N1069" s="249" t="s">
        <v>3258</v>
      </c>
      <c r="O1069" s="259" t="s">
        <v>3258</v>
      </c>
      <c r="P1069" s="256">
        <v>0</v>
      </c>
      <c r="Q1069" s="261" t="s">
        <v>3258</v>
      </c>
      <c r="R1069" s="261" t="s">
        <v>3270</v>
      </c>
      <c r="S1069" s="261" t="s">
        <v>3271</v>
      </c>
      <c r="T1069" s="261" t="s">
        <v>2323</v>
      </c>
      <c r="U1069" s="261" t="s">
        <v>2320</v>
      </c>
      <c r="V1069" s="261" t="s">
        <v>3258</v>
      </c>
      <c r="W1069" s="261" t="s">
        <v>3258</v>
      </c>
      <c r="X1069" s="261" t="s">
        <v>3258</v>
      </c>
      <c r="Y1069" s="261" t="s">
        <v>3258</v>
      </c>
      <c r="Z1069" s="261" t="s">
        <v>3258</v>
      </c>
      <c r="AA1069" s="261" t="s">
        <v>3258</v>
      </c>
      <c r="AB1069" s="261" t="s">
        <v>3258</v>
      </c>
      <c r="AC1069" s="261" t="s">
        <v>3258</v>
      </c>
      <c r="AD1069" s="261"/>
      <c r="AE1069" s="245"/>
      <c r="AF1069" s="261" t="s">
        <v>3258</v>
      </c>
      <c r="AG1069" s="261" t="s">
        <v>3258</v>
      </c>
      <c r="AH1069" s="261" t="s">
        <v>3258</v>
      </c>
      <c r="AI1069" s="249"/>
    </row>
    <row r="1070" spans="1:35" ht="15" customHeight="1" x14ac:dyDescent="0.3">
      <c r="A1070" s="260">
        <v>524726</v>
      </c>
      <c r="B1070" s="261" t="s">
        <v>5649</v>
      </c>
      <c r="C1070" s="261" t="s">
        <v>5650</v>
      </c>
      <c r="D1070" s="261" t="s">
        <v>5651</v>
      </c>
      <c r="E1070" s="261" t="s">
        <v>116</v>
      </c>
      <c r="F1070" s="262">
        <v>32288</v>
      </c>
      <c r="G1070" s="261" t="s">
        <v>136</v>
      </c>
      <c r="H1070" s="261" t="s">
        <v>677</v>
      </c>
      <c r="I1070" s="257" t="s">
        <v>554</v>
      </c>
      <c r="J1070" s="261" t="s">
        <v>139</v>
      </c>
      <c r="K1070" s="261"/>
      <c r="L1070" s="258" t="s">
        <v>147</v>
      </c>
      <c r="M1070" s="261"/>
      <c r="N1070" s="249" t="s">
        <v>3258</v>
      </c>
      <c r="O1070" s="259" t="s">
        <v>3258</v>
      </c>
      <c r="P1070" s="256">
        <v>0</v>
      </c>
      <c r="Q1070" s="261" t="s">
        <v>3258</v>
      </c>
      <c r="R1070" s="261" t="s">
        <v>5652</v>
      </c>
      <c r="S1070" s="261" t="s">
        <v>5653</v>
      </c>
      <c r="T1070" s="261" t="s">
        <v>4540</v>
      </c>
      <c r="U1070" s="261" t="s">
        <v>2266</v>
      </c>
      <c r="V1070" s="261" t="s">
        <v>3258</v>
      </c>
      <c r="W1070" s="261" t="s">
        <v>3258</v>
      </c>
      <c r="X1070" s="261" t="s">
        <v>3258</v>
      </c>
      <c r="Y1070" s="261" t="s">
        <v>3258</v>
      </c>
      <c r="Z1070" s="261" t="s">
        <v>3258</v>
      </c>
      <c r="AA1070" s="261" t="s">
        <v>3258</v>
      </c>
      <c r="AB1070" s="261" t="s">
        <v>3258</v>
      </c>
      <c r="AC1070" s="261" t="s">
        <v>3258</v>
      </c>
      <c r="AD1070" s="261"/>
      <c r="AE1070" s="245"/>
      <c r="AF1070" s="261" t="s">
        <v>3258</v>
      </c>
      <c r="AG1070" s="261" t="s">
        <v>3258</v>
      </c>
      <c r="AH1070" s="261" t="s">
        <v>3258</v>
      </c>
      <c r="AI1070" s="249"/>
    </row>
    <row r="1071" spans="1:35" ht="15" customHeight="1" x14ac:dyDescent="0.3">
      <c r="A1071" s="260">
        <v>524732</v>
      </c>
      <c r="B1071" s="261" t="s">
        <v>1503</v>
      </c>
      <c r="C1071" s="261" t="s">
        <v>289</v>
      </c>
      <c r="D1071" s="261" t="s">
        <v>419</v>
      </c>
      <c r="E1071" s="261" t="s">
        <v>116</v>
      </c>
      <c r="F1071" s="262">
        <v>36498</v>
      </c>
      <c r="G1071" s="261" t="s">
        <v>136</v>
      </c>
      <c r="H1071" s="261" t="s">
        <v>677</v>
      </c>
      <c r="I1071" s="257" t="s">
        <v>553</v>
      </c>
      <c r="J1071" s="261" t="s">
        <v>139</v>
      </c>
      <c r="K1071" s="260">
        <v>2017</v>
      </c>
      <c r="M1071" s="261"/>
      <c r="N1071" s="249" t="s">
        <v>3258</v>
      </c>
      <c r="O1071" s="259" t="s">
        <v>3258</v>
      </c>
      <c r="P1071" s="256">
        <v>0</v>
      </c>
      <c r="Q1071" s="261" t="s">
        <v>3258</v>
      </c>
      <c r="R1071" s="261" t="s">
        <v>3325</v>
      </c>
      <c r="S1071" s="261" t="s">
        <v>3326</v>
      </c>
      <c r="T1071" s="261" t="s">
        <v>2404</v>
      </c>
      <c r="U1071" s="261" t="s">
        <v>2405</v>
      </c>
      <c r="V1071" s="261" t="s">
        <v>3258</v>
      </c>
      <c r="W1071" s="261" t="s">
        <v>3258</v>
      </c>
      <c r="X1071" s="261" t="s">
        <v>3258</v>
      </c>
      <c r="Y1071" s="261" t="s">
        <v>3258</v>
      </c>
      <c r="Z1071" s="261" t="s">
        <v>3258</v>
      </c>
      <c r="AA1071" s="261" t="s">
        <v>3258</v>
      </c>
      <c r="AB1071" s="261" t="s">
        <v>3258</v>
      </c>
      <c r="AC1071" s="261" t="s">
        <v>3258</v>
      </c>
      <c r="AD1071" s="261"/>
      <c r="AE1071" s="245"/>
      <c r="AF1071" s="261" t="s">
        <v>3258</v>
      </c>
      <c r="AG1071" s="261" t="s">
        <v>3258</v>
      </c>
      <c r="AH1071" s="261" t="s">
        <v>3258</v>
      </c>
      <c r="AI1071" s="249"/>
    </row>
    <row r="1072" spans="1:35" ht="15" customHeight="1" x14ac:dyDescent="0.3">
      <c r="A1072" s="260">
        <v>524733</v>
      </c>
      <c r="B1072" s="261" t="s">
        <v>1567</v>
      </c>
      <c r="C1072" s="261" t="s">
        <v>320</v>
      </c>
      <c r="D1072" s="261" t="s">
        <v>438</v>
      </c>
      <c r="E1072" s="261" t="s">
        <v>116</v>
      </c>
      <c r="F1072" s="262">
        <v>35312</v>
      </c>
      <c r="G1072" s="261" t="s">
        <v>150</v>
      </c>
      <c r="H1072" s="261" t="s">
        <v>677</v>
      </c>
      <c r="I1072" s="257" t="s">
        <v>553</v>
      </c>
      <c r="J1072" s="261" t="s">
        <v>137</v>
      </c>
      <c r="K1072" s="261"/>
      <c r="L1072" s="258" t="s">
        <v>150</v>
      </c>
      <c r="M1072" s="261"/>
      <c r="N1072" s="249" t="s">
        <v>3258</v>
      </c>
      <c r="O1072" s="259" t="s">
        <v>3258</v>
      </c>
      <c r="P1072" s="256">
        <v>0</v>
      </c>
      <c r="Q1072" s="261" t="s">
        <v>3258</v>
      </c>
      <c r="R1072" s="261" t="s">
        <v>4979</v>
      </c>
      <c r="S1072" s="261" t="s">
        <v>4980</v>
      </c>
      <c r="T1072" s="261" t="s">
        <v>2319</v>
      </c>
      <c r="U1072" s="261" t="s">
        <v>4981</v>
      </c>
      <c r="V1072" s="261" t="s">
        <v>3258</v>
      </c>
      <c r="W1072" s="261" t="s">
        <v>3258</v>
      </c>
      <c r="X1072" s="261" t="s">
        <v>3258</v>
      </c>
      <c r="Y1072" s="261" t="s">
        <v>3258</v>
      </c>
      <c r="Z1072" s="261" t="s">
        <v>3258</v>
      </c>
      <c r="AA1072" s="261" t="s">
        <v>3258</v>
      </c>
      <c r="AB1072" s="261" t="s">
        <v>3258</v>
      </c>
      <c r="AC1072" s="261" t="s">
        <v>3258</v>
      </c>
      <c r="AD1072" s="261"/>
      <c r="AE1072" s="245"/>
      <c r="AF1072" s="261" t="s">
        <v>3258</v>
      </c>
      <c r="AG1072" s="261" t="s">
        <v>3258</v>
      </c>
      <c r="AH1072" s="261" t="s">
        <v>3258</v>
      </c>
      <c r="AI1072" s="249"/>
    </row>
    <row r="1073" spans="1:35" ht="15" customHeight="1" x14ac:dyDescent="0.3">
      <c r="A1073" s="260">
        <v>524736</v>
      </c>
      <c r="B1073" s="261" t="s">
        <v>2049</v>
      </c>
      <c r="C1073" s="261" t="s">
        <v>65</v>
      </c>
      <c r="D1073" s="261" t="s">
        <v>1669</v>
      </c>
      <c r="E1073" s="261" t="s">
        <v>116</v>
      </c>
      <c r="F1073" s="262">
        <v>35128</v>
      </c>
      <c r="G1073" s="261" t="s">
        <v>2263</v>
      </c>
      <c r="H1073" s="261" t="s">
        <v>677</v>
      </c>
      <c r="I1073" s="257" t="s">
        <v>553</v>
      </c>
      <c r="J1073" s="261" t="s">
        <v>139</v>
      </c>
      <c r="K1073" s="261" t="s">
        <v>3258</v>
      </c>
      <c r="L1073" s="257"/>
      <c r="M1073" s="261"/>
      <c r="N1073" s="249" t="s">
        <v>3258</v>
      </c>
      <c r="O1073" s="259" t="s">
        <v>3258</v>
      </c>
      <c r="P1073" s="256">
        <v>0</v>
      </c>
      <c r="Q1073" s="261" t="s">
        <v>3258</v>
      </c>
      <c r="R1073" s="261" t="s">
        <v>3992</v>
      </c>
      <c r="S1073" s="261" t="s">
        <v>3993</v>
      </c>
      <c r="T1073" s="261" t="s">
        <v>3168</v>
      </c>
      <c r="U1073" s="261" t="s">
        <v>2266</v>
      </c>
      <c r="V1073" s="261" t="s">
        <v>3258</v>
      </c>
      <c r="W1073" s="261" t="s">
        <v>3258</v>
      </c>
      <c r="X1073" s="261" t="s">
        <v>3258</v>
      </c>
      <c r="Y1073" s="261" t="s">
        <v>3258</v>
      </c>
      <c r="Z1073" s="261" t="s">
        <v>3258</v>
      </c>
      <c r="AA1073" s="261" t="s">
        <v>3258</v>
      </c>
      <c r="AB1073" s="261" t="s">
        <v>3258</v>
      </c>
      <c r="AC1073" s="261" t="s">
        <v>3258</v>
      </c>
      <c r="AD1073" s="261"/>
      <c r="AE1073" s="245"/>
      <c r="AF1073" s="261" t="s">
        <v>3258</v>
      </c>
      <c r="AG1073" s="261" t="s">
        <v>3258</v>
      </c>
      <c r="AH1073" s="261" t="s">
        <v>3258</v>
      </c>
      <c r="AI1073" s="249"/>
    </row>
    <row r="1074" spans="1:35" ht="15" customHeight="1" x14ac:dyDescent="0.3">
      <c r="A1074" s="260">
        <v>524746</v>
      </c>
      <c r="B1074" s="261" t="s">
        <v>1360</v>
      </c>
      <c r="C1074" s="261" t="s">
        <v>1361</v>
      </c>
      <c r="D1074" s="261" t="s">
        <v>670</v>
      </c>
      <c r="E1074" s="261" t="s">
        <v>116</v>
      </c>
      <c r="F1074" s="262">
        <v>28256</v>
      </c>
      <c r="G1074" s="261" t="s">
        <v>136</v>
      </c>
      <c r="H1074" s="261" t="s">
        <v>677</v>
      </c>
      <c r="I1074" s="257" t="s">
        <v>553</v>
      </c>
      <c r="J1074" s="261" t="s">
        <v>139</v>
      </c>
      <c r="K1074" s="261"/>
      <c r="L1074" s="258" t="s">
        <v>151</v>
      </c>
      <c r="M1074" s="261"/>
      <c r="N1074" s="249" t="s">
        <v>3258</v>
      </c>
      <c r="O1074" s="259" t="s">
        <v>3258</v>
      </c>
      <c r="P1074" s="256">
        <v>0</v>
      </c>
      <c r="Q1074" s="261" t="s">
        <v>3258</v>
      </c>
      <c r="R1074" s="261" t="s">
        <v>3994</v>
      </c>
      <c r="S1074" s="261" t="s">
        <v>3995</v>
      </c>
      <c r="T1074" s="261" t="s">
        <v>3169</v>
      </c>
      <c r="U1074" s="261" t="s">
        <v>2259</v>
      </c>
      <c r="V1074" s="261" t="s">
        <v>3258</v>
      </c>
      <c r="W1074" s="261" t="s">
        <v>3258</v>
      </c>
      <c r="X1074" s="261" t="s">
        <v>3258</v>
      </c>
      <c r="Y1074" s="261" t="s">
        <v>3258</v>
      </c>
      <c r="Z1074" s="261" t="s">
        <v>3258</v>
      </c>
      <c r="AA1074" s="261" t="s">
        <v>3258</v>
      </c>
      <c r="AB1074" s="261" t="s">
        <v>3258</v>
      </c>
      <c r="AC1074" s="261" t="s">
        <v>3258</v>
      </c>
      <c r="AD1074" s="261"/>
      <c r="AE1074" s="245"/>
      <c r="AF1074" s="261" t="s">
        <v>3258</v>
      </c>
      <c r="AG1074" s="261" t="s">
        <v>3258</v>
      </c>
      <c r="AH1074" s="261" t="s">
        <v>3258</v>
      </c>
      <c r="AI1074" s="249"/>
    </row>
    <row r="1075" spans="1:35" ht="15" customHeight="1" x14ac:dyDescent="0.3">
      <c r="A1075" s="260">
        <v>524748</v>
      </c>
      <c r="B1075" s="261" t="s">
        <v>1270</v>
      </c>
      <c r="C1075" s="261" t="s">
        <v>1271</v>
      </c>
      <c r="D1075" s="261" t="s">
        <v>464</v>
      </c>
      <c r="E1075" s="261" t="s">
        <v>4540</v>
      </c>
      <c r="F1075" s="262">
        <v>34700</v>
      </c>
      <c r="G1075" s="261" t="s">
        <v>2263</v>
      </c>
      <c r="H1075" s="261" t="s">
        <v>677</v>
      </c>
      <c r="I1075" s="257" t="s">
        <v>553</v>
      </c>
      <c r="J1075" s="261" t="s">
        <v>177</v>
      </c>
      <c r="K1075" s="261" t="s">
        <v>3258</v>
      </c>
      <c r="L1075" s="257"/>
      <c r="M1075" s="261"/>
      <c r="N1075" s="249" t="s">
        <v>3258</v>
      </c>
      <c r="O1075" s="259" t="s">
        <v>3258</v>
      </c>
      <c r="P1075" s="256">
        <v>0</v>
      </c>
      <c r="Q1075" s="249"/>
      <c r="R1075" s="249"/>
      <c r="S1075" s="249"/>
      <c r="T1075" s="249"/>
      <c r="U1075" s="249"/>
      <c r="V1075" s="249"/>
      <c r="W1075" s="249"/>
      <c r="X1075" s="249"/>
      <c r="Y1075" s="249"/>
      <c r="Z1075" s="249"/>
      <c r="AA1075" s="249"/>
      <c r="AB1075" s="249"/>
      <c r="AC1075" s="249"/>
      <c r="AD1075" s="249"/>
      <c r="AE1075" s="246"/>
      <c r="AF1075" s="249"/>
      <c r="AG1075" s="249"/>
      <c r="AH1075" s="249"/>
      <c r="AI1075" s="249"/>
    </row>
    <row r="1076" spans="1:35" ht="15" customHeight="1" x14ac:dyDescent="0.3">
      <c r="A1076" s="260">
        <v>524750</v>
      </c>
      <c r="B1076" s="261" t="s">
        <v>1568</v>
      </c>
      <c r="C1076" s="261" t="s">
        <v>65</v>
      </c>
      <c r="D1076" s="261" t="s">
        <v>430</v>
      </c>
      <c r="E1076" s="261" t="s">
        <v>116</v>
      </c>
      <c r="F1076" s="262">
        <v>30129</v>
      </c>
      <c r="G1076" s="261" t="s">
        <v>2717</v>
      </c>
      <c r="H1076" s="261" t="s">
        <v>677</v>
      </c>
      <c r="I1076" s="257" t="s">
        <v>553</v>
      </c>
      <c r="J1076" s="261" t="s">
        <v>139</v>
      </c>
      <c r="K1076" s="261"/>
      <c r="L1076" s="258" t="s">
        <v>151</v>
      </c>
      <c r="M1076" s="261"/>
      <c r="N1076" s="249" t="s">
        <v>3258</v>
      </c>
      <c r="O1076" s="259" t="s">
        <v>3258</v>
      </c>
      <c r="P1076" s="256">
        <v>0</v>
      </c>
      <c r="Q1076" s="261" t="s">
        <v>3258</v>
      </c>
      <c r="R1076" s="261" t="s">
        <v>3502</v>
      </c>
      <c r="S1076" s="261" t="s">
        <v>3259</v>
      </c>
      <c r="T1076" s="261" t="s">
        <v>2505</v>
      </c>
      <c r="U1076" s="261" t="s">
        <v>2360</v>
      </c>
      <c r="V1076" s="261" t="s">
        <v>3258</v>
      </c>
      <c r="W1076" s="261" t="s">
        <v>3258</v>
      </c>
      <c r="X1076" s="261" t="s">
        <v>3258</v>
      </c>
      <c r="Y1076" s="261" t="s">
        <v>3258</v>
      </c>
      <c r="Z1076" s="261" t="s">
        <v>3258</v>
      </c>
      <c r="AA1076" s="261" t="s">
        <v>3258</v>
      </c>
      <c r="AB1076" s="261" t="s">
        <v>3258</v>
      </c>
      <c r="AC1076" s="261" t="s">
        <v>3258</v>
      </c>
      <c r="AD1076" s="261"/>
      <c r="AE1076" s="245"/>
      <c r="AF1076" s="261" t="s">
        <v>3258</v>
      </c>
      <c r="AG1076" s="261" t="s">
        <v>3258</v>
      </c>
      <c r="AH1076" s="261" t="s">
        <v>3258</v>
      </c>
      <c r="AI1076" s="249"/>
    </row>
    <row r="1077" spans="1:35" ht="15" customHeight="1" x14ac:dyDescent="0.3">
      <c r="A1077" s="260">
        <v>524751</v>
      </c>
      <c r="B1077" s="261" t="s">
        <v>1362</v>
      </c>
      <c r="C1077" s="261" t="s">
        <v>66</v>
      </c>
      <c r="D1077" s="261" t="s">
        <v>1363</v>
      </c>
      <c r="E1077" s="261" t="s">
        <v>116</v>
      </c>
      <c r="F1077" s="262">
        <v>32957</v>
      </c>
      <c r="G1077" s="261" t="s">
        <v>136</v>
      </c>
      <c r="H1077" s="261" t="s">
        <v>677</v>
      </c>
      <c r="I1077" s="257" t="s">
        <v>553</v>
      </c>
      <c r="J1077" s="261" t="s">
        <v>139</v>
      </c>
      <c r="K1077" s="261"/>
      <c r="L1077" s="258" t="s">
        <v>151</v>
      </c>
      <c r="M1077" s="261"/>
      <c r="N1077" s="249" t="s">
        <v>3258</v>
      </c>
      <c r="O1077" s="259" t="s">
        <v>3258</v>
      </c>
      <c r="P1077" s="256">
        <v>0</v>
      </c>
      <c r="Q1077" s="261" t="s">
        <v>3258</v>
      </c>
      <c r="R1077" s="261" t="s">
        <v>3996</v>
      </c>
      <c r="S1077" s="261" t="s">
        <v>3635</v>
      </c>
      <c r="T1077" s="261" t="s">
        <v>3170</v>
      </c>
      <c r="U1077" s="261" t="s">
        <v>2295</v>
      </c>
      <c r="V1077" s="261" t="s">
        <v>3258</v>
      </c>
      <c r="W1077" s="261" t="s">
        <v>3258</v>
      </c>
      <c r="X1077" s="261" t="s">
        <v>3258</v>
      </c>
      <c r="Y1077" s="261" t="s">
        <v>3258</v>
      </c>
      <c r="Z1077" s="261" t="s">
        <v>3258</v>
      </c>
      <c r="AA1077" s="261" t="s">
        <v>3258</v>
      </c>
      <c r="AB1077" s="261" t="s">
        <v>3258</v>
      </c>
      <c r="AC1077" s="261" t="s">
        <v>3258</v>
      </c>
      <c r="AD1077" s="261"/>
      <c r="AE1077" s="245"/>
      <c r="AF1077" s="261" t="s">
        <v>3258</v>
      </c>
      <c r="AG1077" s="261" t="s">
        <v>3258</v>
      </c>
      <c r="AH1077" s="261" t="s">
        <v>3258</v>
      </c>
      <c r="AI1077" s="249"/>
    </row>
    <row r="1078" spans="1:35" ht="15" customHeight="1" x14ac:dyDescent="0.3">
      <c r="A1078" s="260">
        <v>524755</v>
      </c>
      <c r="B1078" s="261" t="s">
        <v>1364</v>
      </c>
      <c r="C1078" s="261" t="s">
        <v>316</v>
      </c>
      <c r="D1078" s="261" t="s">
        <v>439</v>
      </c>
      <c r="E1078" s="261" t="s">
        <v>116</v>
      </c>
      <c r="F1078" s="262">
        <v>29596</v>
      </c>
      <c r="G1078" s="261" t="s">
        <v>136</v>
      </c>
      <c r="H1078" s="261" t="s">
        <v>677</v>
      </c>
      <c r="I1078" s="257" t="s">
        <v>553</v>
      </c>
      <c r="J1078" s="261" t="s">
        <v>139</v>
      </c>
      <c r="K1078" s="261"/>
      <c r="M1078" s="261"/>
      <c r="N1078" s="249" t="s">
        <v>3258</v>
      </c>
      <c r="O1078" s="259" t="s">
        <v>3258</v>
      </c>
      <c r="P1078" s="256">
        <v>0</v>
      </c>
      <c r="Q1078" s="261" t="s">
        <v>3258</v>
      </c>
      <c r="R1078" s="261" t="s">
        <v>3997</v>
      </c>
      <c r="S1078" s="261" t="s">
        <v>3438</v>
      </c>
      <c r="T1078" s="261" t="s">
        <v>2391</v>
      </c>
      <c r="U1078" s="261" t="s">
        <v>2259</v>
      </c>
      <c r="V1078" s="261" t="s">
        <v>3258</v>
      </c>
      <c r="W1078" s="261" t="s">
        <v>3258</v>
      </c>
      <c r="X1078" s="261" t="s">
        <v>3258</v>
      </c>
      <c r="Y1078" s="261" t="s">
        <v>3258</v>
      </c>
      <c r="Z1078" s="261" t="s">
        <v>3258</v>
      </c>
      <c r="AA1078" s="261" t="s">
        <v>3258</v>
      </c>
      <c r="AB1078" s="261" t="s">
        <v>3258</v>
      </c>
      <c r="AC1078" s="261" t="s">
        <v>3258</v>
      </c>
      <c r="AD1078" s="261"/>
      <c r="AE1078" s="246"/>
      <c r="AF1078" s="261" t="s">
        <v>3258</v>
      </c>
      <c r="AG1078" s="261" t="s">
        <v>3258</v>
      </c>
      <c r="AH1078" s="261" t="s">
        <v>3258</v>
      </c>
      <c r="AI1078" s="249"/>
    </row>
    <row r="1079" spans="1:35" ht="15" customHeight="1" x14ac:dyDescent="0.3">
      <c r="A1079" s="260">
        <v>524757</v>
      </c>
      <c r="B1079" s="261" t="s">
        <v>1365</v>
      </c>
      <c r="C1079" s="261" t="s">
        <v>762</v>
      </c>
      <c r="D1079" s="261" t="s">
        <v>504</v>
      </c>
      <c r="E1079" s="261" t="s">
        <v>116</v>
      </c>
      <c r="F1079" s="262">
        <v>28975</v>
      </c>
      <c r="G1079" s="261" t="s">
        <v>2498</v>
      </c>
      <c r="H1079" s="261" t="s">
        <v>677</v>
      </c>
      <c r="I1079" s="257" t="s">
        <v>553</v>
      </c>
      <c r="J1079" s="261" t="s">
        <v>139</v>
      </c>
      <c r="K1079" s="249"/>
      <c r="L1079" s="257" t="s">
        <v>151</v>
      </c>
      <c r="M1079" s="261"/>
      <c r="N1079" s="249" t="s">
        <v>3258</v>
      </c>
      <c r="O1079" s="259" t="s">
        <v>3258</v>
      </c>
      <c r="P1079" s="256">
        <v>0</v>
      </c>
      <c r="Q1079" s="261" t="s">
        <v>3258</v>
      </c>
      <c r="R1079" s="261" t="s">
        <v>3998</v>
      </c>
      <c r="S1079" s="261" t="s">
        <v>3999</v>
      </c>
      <c r="T1079" s="261" t="s">
        <v>3171</v>
      </c>
      <c r="U1079" s="261" t="s">
        <v>3172</v>
      </c>
      <c r="V1079" s="261" t="s">
        <v>3258</v>
      </c>
      <c r="W1079" s="261" t="s">
        <v>3258</v>
      </c>
      <c r="X1079" s="261" t="s">
        <v>3258</v>
      </c>
      <c r="Y1079" s="261" t="s">
        <v>3258</v>
      </c>
      <c r="Z1079" s="261" t="s">
        <v>3258</v>
      </c>
      <c r="AA1079" s="261" t="s">
        <v>3258</v>
      </c>
      <c r="AB1079" s="261" t="s">
        <v>3258</v>
      </c>
      <c r="AC1079" s="261" t="s">
        <v>3258</v>
      </c>
      <c r="AD1079" s="261"/>
      <c r="AE1079" s="245"/>
      <c r="AF1079" s="261" t="s">
        <v>3258</v>
      </c>
      <c r="AG1079" s="261" t="s">
        <v>3258</v>
      </c>
      <c r="AH1079" s="261" t="s">
        <v>3258</v>
      </c>
      <c r="AI1079" s="249"/>
    </row>
    <row r="1080" spans="1:35" ht="15" customHeight="1" x14ac:dyDescent="0.3">
      <c r="A1080" s="260">
        <v>524760</v>
      </c>
      <c r="B1080" s="261" t="s">
        <v>5654</v>
      </c>
      <c r="C1080" s="261" t="s">
        <v>69</v>
      </c>
      <c r="D1080" s="261" t="s">
        <v>423</v>
      </c>
      <c r="E1080" s="261" t="s">
        <v>116</v>
      </c>
      <c r="F1080" s="262">
        <v>30122</v>
      </c>
      <c r="G1080" s="261" t="s">
        <v>2402</v>
      </c>
      <c r="H1080" s="261" t="s">
        <v>677</v>
      </c>
      <c r="I1080" s="257" t="s">
        <v>554</v>
      </c>
      <c r="J1080" s="261" t="s">
        <v>139</v>
      </c>
      <c r="K1080" s="261" t="s">
        <v>3258</v>
      </c>
      <c r="L1080" s="257"/>
      <c r="M1080" s="261"/>
      <c r="N1080" s="249" t="s">
        <v>3258</v>
      </c>
      <c r="O1080" s="259" t="s">
        <v>3258</v>
      </c>
      <c r="P1080" s="256">
        <v>0</v>
      </c>
      <c r="Q1080" s="261" t="s">
        <v>3258</v>
      </c>
      <c r="R1080" s="261" t="s">
        <v>5655</v>
      </c>
      <c r="S1080" s="261" t="s">
        <v>3290</v>
      </c>
      <c r="T1080" s="261" t="s">
        <v>2654</v>
      </c>
      <c r="U1080" s="261" t="s">
        <v>2259</v>
      </c>
      <c r="V1080" s="261" t="s">
        <v>3258</v>
      </c>
      <c r="W1080" s="261" t="s">
        <v>3258</v>
      </c>
      <c r="X1080" s="261" t="s">
        <v>3258</v>
      </c>
      <c r="Y1080" s="261" t="s">
        <v>3258</v>
      </c>
      <c r="Z1080" s="261" t="s">
        <v>3258</v>
      </c>
      <c r="AA1080" s="261" t="s">
        <v>3258</v>
      </c>
      <c r="AB1080" s="261" t="s">
        <v>3258</v>
      </c>
      <c r="AC1080" s="261" t="s">
        <v>3258</v>
      </c>
      <c r="AD1080" s="261"/>
      <c r="AE1080" s="245"/>
      <c r="AF1080" s="261" t="s">
        <v>3258</v>
      </c>
      <c r="AG1080" s="261" t="s">
        <v>3258</v>
      </c>
      <c r="AH1080" s="261" t="s">
        <v>3258</v>
      </c>
      <c r="AI1080" s="249"/>
    </row>
    <row r="1081" spans="1:35" ht="15" customHeight="1" x14ac:dyDescent="0.3">
      <c r="A1081" s="260">
        <v>524765</v>
      </c>
      <c r="B1081" s="261" t="s">
        <v>2050</v>
      </c>
      <c r="C1081" s="261" t="s">
        <v>311</v>
      </c>
      <c r="D1081" s="261" t="s">
        <v>543</v>
      </c>
      <c r="E1081" s="261" t="s">
        <v>116</v>
      </c>
      <c r="F1081" s="262">
        <v>34540</v>
      </c>
      <c r="G1081" s="261" t="s">
        <v>136</v>
      </c>
      <c r="H1081" s="261" t="s">
        <v>677</v>
      </c>
      <c r="I1081" s="257" t="s">
        <v>553</v>
      </c>
      <c r="J1081" s="261" t="s">
        <v>137</v>
      </c>
      <c r="K1081" s="261"/>
      <c r="M1081" s="261"/>
      <c r="N1081" s="249" t="s">
        <v>3258</v>
      </c>
      <c r="O1081" s="259" t="s">
        <v>3258</v>
      </c>
      <c r="P1081" s="256">
        <v>0</v>
      </c>
      <c r="Q1081" s="249"/>
      <c r="R1081" s="249"/>
      <c r="S1081" s="249"/>
      <c r="T1081" s="249"/>
      <c r="U1081" s="249"/>
      <c r="V1081" s="249"/>
      <c r="W1081" s="249"/>
      <c r="X1081" s="249"/>
      <c r="Y1081" s="249"/>
      <c r="Z1081" s="249"/>
      <c r="AA1081" s="249"/>
      <c r="AB1081" s="249"/>
      <c r="AC1081" s="249"/>
      <c r="AD1081" s="249"/>
      <c r="AE1081" s="245"/>
      <c r="AF1081" s="249"/>
      <c r="AG1081" s="249"/>
      <c r="AH1081" s="249"/>
      <c r="AI1081" s="249"/>
    </row>
    <row r="1082" spans="1:35" ht="15" customHeight="1" x14ac:dyDescent="0.3">
      <c r="A1082" s="260">
        <v>524769</v>
      </c>
      <c r="B1082" s="261" t="s">
        <v>2246</v>
      </c>
      <c r="C1082" s="261" t="s">
        <v>315</v>
      </c>
      <c r="D1082" s="261" t="s">
        <v>1542</v>
      </c>
      <c r="E1082" s="261" t="s">
        <v>116</v>
      </c>
      <c r="F1082" s="262">
        <v>32640</v>
      </c>
      <c r="G1082" s="261" t="s">
        <v>136</v>
      </c>
      <c r="H1082" s="261" t="s">
        <v>677</v>
      </c>
      <c r="I1082" s="257" t="s">
        <v>553</v>
      </c>
      <c r="J1082" s="261" t="s">
        <v>139</v>
      </c>
      <c r="K1082" s="261" t="s">
        <v>3258</v>
      </c>
      <c r="L1082" s="257"/>
      <c r="M1082" s="261"/>
      <c r="N1082" s="249" t="s">
        <v>3258</v>
      </c>
      <c r="O1082" s="259" t="s">
        <v>3258</v>
      </c>
      <c r="P1082" s="256">
        <v>0</v>
      </c>
      <c r="Q1082" s="261" t="s">
        <v>3258</v>
      </c>
      <c r="R1082" s="261" t="s">
        <v>3503</v>
      </c>
      <c r="S1082" s="261" t="s">
        <v>2389</v>
      </c>
      <c r="T1082" s="261" t="s">
        <v>2719</v>
      </c>
      <c r="U1082" s="261" t="s">
        <v>2259</v>
      </c>
      <c r="V1082" s="261" t="s">
        <v>3258</v>
      </c>
      <c r="W1082" s="261" t="s">
        <v>3258</v>
      </c>
      <c r="X1082" s="261" t="s">
        <v>3258</v>
      </c>
      <c r="Y1082" s="261" t="s">
        <v>3258</v>
      </c>
      <c r="Z1082" s="261" t="s">
        <v>3258</v>
      </c>
      <c r="AA1082" s="261" t="s">
        <v>3258</v>
      </c>
      <c r="AB1082" s="261" t="s">
        <v>3258</v>
      </c>
      <c r="AC1082" s="261" t="s">
        <v>3258</v>
      </c>
      <c r="AD1082" s="261"/>
      <c r="AE1082" s="245"/>
      <c r="AF1082" s="261" t="s">
        <v>3258</v>
      </c>
      <c r="AG1082" s="261" t="s">
        <v>3258</v>
      </c>
      <c r="AH1082" s="261" t="s">
        <v>3258</v>
      </c>
      <c r="AI1082" s="249"/>
    </row>
    <row r="1083" spans="1:35" ht="15" customHeight="1" x14ac:dyDescent="0.3">
      <c r="A1083" s="260">
        <v>524773</v>
      </c>
      <c r="B1083" s="261" t="s">
        <v>2051</v>
      </c>
      <c r="C1083" s="261" t="s">
        <v>97</v>
      </c>
      <c r="D1083" s="261" t="s">
        <v>513</v>
      </c>
      <c r="E1083" s="261" t="s">
        <v>116</v>
      </c>
      <c r="F1083" s="262">
        <v>35995</v>
      </c>
      <c r="G1083" s="261" t="s">
        <v>2590</v>
      </c>
      <c r="H1083" s="261" t="s">
        <v>679</v>
      </c>
      <c r="I1083" s="257" t="s">
        <v>553</v>
      </c>
      <c r="J1083" s="261" t="s">
        <v>139</v>
      </c>
      <c r="K1083" s="260">
        <v>2016</v>
      </c>
      <c r="L1083" s="261" t="s">
        <v>138</v>
      </c>
      <c r="M1083" s="249"/>
      <c r="N1083" s="249" t="s">
        <v>3258</v>
      </c>
      <c r="O1083" s="259" t="s">
        <v>3258</v>
      </c>
      <c r="P1083" s="256">
        <v>0</v>
      </c>
      <c r="Q1083" s="261" t="s">
        <v>3258</v>
      </c>
      <c r="R1083" s="261" t="s">
        <v>4000</v>
      </c>
      <c r="S1083" s="261" t="s">
        <v>4001</v>
      </c>
      <c r="T1083" s="261" t="s">
        <v>2755</v>
      </c>
      <c r="U1083" s="261" t="s">
        <v>2262</v>
      </c>
      <c r="V1083" s="261" t="s">
        <v>3258</v>
      </c>
      <c r="W1083" s="261" t="s">
        <v>3258</v>
      </c>
      <c r="X1083" s="261" t="s">
        <v>3258</v>
      </c>
      <c r="Y1083" s="261" t="s">
        <v>3258</v>
      </c>
      <c r="Z1083" s="261" t="s">
        <v>3258</v>
      </c>
      <c r="AA1083" s="261" t="s">
        <v>3258</v>
      </c>
      <c r="AB1083" s="261" t="s">
        <v>3258</v>
      </c>
      <c r="AC1083" s="261" t="s">
        <v>3258</v>
      </c>
      <c r="AD1083" s="261"/>
      <c r="AE1083" s="246"/>
      <c r="AF1083" s="261" t="s">
        <v>3258</v>
      </c>
      <c r="AG1083" s="261" t="s">
        <v>3258</v>
      </c>
      <c r="AH1083" s="261" t="s">
        <v>3258</v>
      </c>
      <c r="AI1083" s="249"/>
    </row>
    <row r="1084" spans="1:35" ht="15" customHeight="1" x14ac:dyDescent="0.3">
      <c r="A1084" s="255">
        <v>524777</v>
      </c>
      <c r="B1084" s="256" t="s">
        <v>5656</v>
      </c>
      <c r="C1084" s="256" t="s">
        <v>5657</v>
      </c>
      <c r="D1084" s="256" t="s">
        <v>5658</v>
      </c>
      <c r="E1084" s="256" t="s">
        <v>3258</v>
      </c>
      <c r="F1084" s="256" t="s">
        <v>3258</v>
      </c>
      <c r="G1084" s="256" t="s">
        <v>3258</v>
      </c>
      <c r="H1084" s="256"/>
      <c r="I1084" s="257" t="s">
        <v>554</v>
      </c>
      <c r="J1084" s="249"/>
      <c r="K1084" s="256" t="s">
        <v>3258</v>
      </c>
      <c r="L1084" s="258" t="s">
        <v>3258</v>
      </c>
      <c r="M1084" s="256" t="s">
        <v>3258</v>
      </c>
      <c r="N1084" s="249" t="s">
        <v>3258</v>
      </c>
      <c r="O1084" s="259" t="s">
        <v>3258</v>
      </c>
      <c r="P1084" s="256">
        <v>0</v>
      </c>
      <c r="Q1084" s="256" t="s">
        <v>3258</v>
      </c>
      <c r="R1084" s="256" t="s">
        <v>3258</v>
      </c>
      <c r="S1084" s="256" t="s">
        <v>3258</v>
      </c>
      <c r="T1084" s="256" t="s">
        <v>3258</v>
      </c>
      <c r="U1084" s="256" t="s">
        <v>3258</v>
      </c>
      <c r="V1084" s="256" t="s">
        <v>3258</v>
      </c>
      <c r="W1084" s="256" t="s">
        <v>3258</v>
      </c>
      <c r="X1084" s="256" t="s">
        <v>3258</v>
      </c>
      <c r="Y1084" s="256" t="s">
        <v>3258</v>
      </c>
      <c r="Z1084" s="256" t="s">
        <v>3258</v>
      </c>
      <c r="AA1084" s="256" t="s">
        <v>3258</v>
      </c>
      <c r="AB1084" s="256" t="s">
        <v>3258</v>
      </c>
      <c r="AC1084" s="256" t="s">
        <v>3258</v>
      </c>
      <c r="AD1084" s="256"/>
      <c r="AE1084" s="245"/>
      <c r="AF1084" s="256" t="s">
        <v>3258</v>
      </c>
      <c r="AG1084" s="256" t="s">
        <v>3258</v>
      </c>
      <c r="AH1084" s="256" t="s">
        <v>2253</v>
      </c>
      <c r="AI1084" s="249"/>
    </row>
    <row r="1085" spans="1:35" ht="15" customHeight="1" x14ac:dyDescent="0.3">
      <c r="A1085" s="260">
        <v>524781</v>
      </c>
      <c r="B1085" s="261" t="s">
        <v>2052</v>
      </c>
      <c r="C1085" s="261" t="s">
        <v>1458</v>
      </c>
      <c r="D1085" s="261" t="s">
        <v>458</v>
      </c>
      <c r="E1085" s="261" t="s">
        <v>116</v>
      </c>
      <c r="F1085" s="262">
        <v>32509</v>
      </c>
      <c r="G1085" s="261" t="s">
        <v>152</v>
      </c>
      <c r="H1085" s="261" t="s">
        <v>677</v>
      </c>
      <c r="I1085" s="257" t="s">
        <v>553</v>
      </c>
      <c r="J1085" s="249" t="s">
        <v>724</v>
      </c>
      <c r="K1085" s="261" t="s">
        <v>3258</v>
      </c>
      <c r="L1085" s="257"/>
      <c r="M1085" s="261"/>
      <c r="N1085" s="249" t="s">
        <v>3258</v>
      </c>
      <c r="O1085" s="259" t="s">
        <v>3258</v>
      </c>
      <c r="P1085" s="256">
        <v>0</v>
      </c>
      <c r="Q1085" s="261" t="s">
        <v>3258</v>
      </c>
      <c r="R1085" s="261" t="s">
        <v>4484</v>
      </c>
      <c r="S1085" s="261" t="s">
        <v>4128</v>
      </c>
      <c r="T1085" s="261" t="s">
        <v>2587</v>
      </c>
      <c r="U1085" s="261" t="s">
        <v>2298</v>
      </c>
      <c r="V1085" s="261" t="s">
        <v>3258</v>
      </c>
      <c r="W1085" s="261" t="s">
        <v>3258</v>
      </c>
      <c r="X1085" s="261" t="s">
        <v>3258</v>
      </c>
      <c r="Y1085" s="261" t="s">
        <v>3258</v>
      </c>
      <c r="Z1085" s="261" t="s">
        <v>3258</v>
      </c>
      <c r="AA1085" s="261" t="s">
        <v>3258</v>
      </c>
      <c r="AB1085" s="261" t="s">
        <v>3258</v>
      </c>
      <c r="AC1085" s="261" t="s">
        <v>3258</v>
      </c>
      <c r="AD1085" s="261"/>
      <c r="AE1085" s="245"/>
      <c r="AF1085" s="261" t="s">
        <v>3258</v>
      </c>
      <c r="AG1085" s="261" t="s">
        <v>3258</v>
      </c>
      <c r="AH1085" s="261" t="s">
        <v>3258</v>
      </c>
      <c r="AI1085" s="249"/>
    </row>
    <row r="1086" spans="1:35" ht="15" customHeight="1" x14ac:dyDescent="0.3">
      <c r="A1086" s="260">
        <v>524784</v>
      </c>
      <c r="B1086" s="261" t="s">
        <v>5659</v>
      </c>
      <c r="C1086" s="261" t="s">
        <v>5660</v>
      </c>
      <c r="D1086" s="261" t="s">
        <v>5661</v>
      </c>
      <c r="E1086" s="261" t="s">
        <v>116</v>
      </c>
      <c r="F1086" s="262">
        <v>33695</v>
      </c>
      <c r="G1086" s="261" t="s">
        <v>2711</v>
      </c>
      <c r="H1086" s="261" t="s">
        <v>677</v>
      </c>
      <c r="I1086" s="257" t="s">
        <v>554</v>
      </c>
      <c r="J1086" s="261" t="s">
        <v>139</v>
      </c>
      <c r="K1086" s="260">
        <v>2011</v>
      </c>
      <c r="M1086" s="261"/>
      <c r="N1086" s="249" t="s">
        <v>3258</v>
      </c>
      <c r="O1086" s="259" t="s">
        <v>3258</v>
      </c>
      <c r="P1086" s="256">
        <v>0</v>
      </c>
      <c r="Q1086" s="261" t="s">
        <v>3258</v>
      </c>
      <c r="R1086" s="261" t="s">
        <v>5662</v>
      </c>
      <c r="S1086" s="261" t="s">
        <v>5663</v>
      </c>
      <c r="T1086" s="261" t="s">
        <v>5664</v>
      </c>
      <c r="U1086" s="261" t="s">
        <v>2259</v>
      </c>
      <c r="V1086" s="261" t="s">
        <v>3258</v>
      </c>
      <c r="W1086" s="261" t="s">
        <v>3258</v>
      </c>
      <c r="X1086" s="261" t="s">
        <v>3258</v>
      </c>
      <c r="Y1086" s="261" t="s">
        <v>3258</v>
      </c>
      <c r="Z1086" s="261" t="s">
        <v>3258</v>
      </c>
      <c r="AA1086" s="261" t="s">
        <v>3258</v>
      </c>
      <c r="AB1086" s="261" t="s">
        <v>3258</v>
      </c>
      <c r="AC1086" s="261" t="s">
        <v>3258</v>
      </c>
      <c r="AD1086" s="261"/>
      <c r="AE1086" s="245"/>
      <c r="AF1086" s="261" t="s">
        <v>3258</v>
      </c>
      <c r="AG1086" s="261" t="s">
        <v>3258</v>
      </c>
      <c r="AH1086" s="261" t="s">
        <v>3258</v>
      </c>
      <c r="AI1086" s="249"/>
    </row>
    <row r="1087" spans="1:35" ht="15" customHeight="1" x14ac:dyDescent="0.3">
      <c r="A1087" s="260">
        <v>524788</v>
      </c>
      <c r="B1087" s="261" t="s">
        <v>5665</v>
      </c>
      <c r="C1087" s="261" t="s">
        <v>66</v>
      </c>
      <c r="D1087" s="261" t="s">
        <v>409</v>
      </c>
      <c r="E1087" s="261" t="s">
        <v>116</v>
      </c>
      <c r="F1087" s="262">
        <v>36526</v>
      </c>
      <c r="G1087" s="261" t="s">
        <v>2333</v>
      </c>
      <c r="H1087" s="261" t="s">
        <v>677</v>
      </c>
      <c r="I1087" s="257" t="s">
        <v>554</v>
      </c>
      <c r="J1087" s="261" t="s">
        <v>139</v>
      </c>
      <c r="K1087" s="261"/>
      <c r="L1087" s="258" t="s">
        <v>151</v>
      </c>
      <c r="M1087" s="261" t="s">
        <v>151</v>
      </c>
      <c r="N1087" s="249" t="s">
        <v>3258</v>
      </c>
      <c r="O1087" s="259" t="s">
        <v>3258</v>
      </c>
      <c r="P1087" s="256">
        <v>0</v>
      </c>
      <c r="Q1087" s="261" t="s">
        <v>3258</v>
      </c>
      <c r="R1087" s="261" t="s">
        <v>5666</v>
      </c>
      <c r="S1087" s="261" t="s">
        <v>3281</v>
      </c>
      <c r="T1087" s="261" t="s">
        <v>3092</v>
      </c>
      <c r="U1087" s="261" t="s">
        <v>5667</v>
      </c>
      <c r="V1087" s="261" t="s">
        <v>3258</v>
      </c>
      <c r="W1087" s="261" t="s">
        <v>3258</v>
      </c>
      <c r="X1087" s="261" t="s">
        <v>3258</v>
      </c>
      <c r="Y1087" s="261" t="s">
        <v>3258</v>
      </c>
      <c r="Z1087" s="261" t="s">
        <v>3258</v>
      </c>
      <c r="AA1087" s="261" t="s">
        <v>3258</v>
      </c>
      <c r="AB1087" s="261" t="s">
        <v>3258</v>
      </c>
      <c r="AC1087" s="261" t="s">
        <v>3258</v>
      </c>
      <c r="AD1087" s="261"/>
      <c r="AE1087" s="245"/>
      <c r="AF1087" s="261" t="s">
        <v>3258</v>
      </c>
      <c r="AG1087" s="261" t="s">
        <v>3258</v>
      </c>
      <c r="AH1087" s="261" t="s">
        <v>3258</v>
      </c>
      <c r="AI1087" s="249"/>
    </row>
    <row r="1088" spans="1:35" ht="15" customHeight="1" x14ac:dyDescent="0.3">
      <c r="A1088" s="260">
        <v>524790</v>
      </c>
      <c r="B1088" s="261" t="s">
        <v>1366</v>
      </c>
      <c r="C1088" s="261" t="s">
        <v>66</v>
      </c>
      <c r="D1088" s="261" t="s">
        <v>1337</v>
      </c>
      <c r="E1088" s="261" t="s">
        <v>116</v>
      </c>
      <c r="F1088" s="262">
        <v>36405</v>
      </c>
      <c r="G1088" s="261" t="s">
        <v>2325</v>
      </c>
      <c r="H1088" s="261" t="s">
        <v>677</v>
      </c>
      <c r="I1088" s="257" t="s">
        <v>553</v>
      </c>
      <c r="J1088" s="261" t="s">
        <v>139</v>
      </c>
      <c r="K1088" s="261"/>
      <c r="M1088" s="261"/>
      <c r="N1088" s="249" t="s">
        <v>3258</v>
      </c>
      <c r="O1088" s="259" t="s">
        <v>3258</v>
      </c>
      <c r="P1088" s="256">
        <v>0</v>
      </c>
      <c r="Q1088" s="261" t="s">
        <v>3258</v>
      </c>
      <c r="R1088" s="261" t="s">
        <v>4002</v>
      </c>
      <c r="S1088" s="261" t="s">
        <v>4003</v>
      </c>
      <c r="T1088" s="261" t="s">
        <v>2532</v>
      </c>
      <c r="U1088" s="261" t="s">
        <v>2448</v>
      </c>
      <c r="V1088" s="261" t="s">
        <v>3258</v>
      </c>
      <c r="W1088" s="261" t="s">
        <v>3258</v>
      </c>
      <c r="X1088" s="261" t="s">
        <v>3258</v>
      </c>
      <c r="Y1088" s="261" t="s">
        <v>3258</v>
      </c>
      <c r="Z1088" s="261" t="s">
        <v>3258</v>
      </c>
      <c r="AA1088" s="261" t="s">
        <v>3258</v>
      </c>
      <c r="AB1088" s="261" t="s">
        <v>3258</v>
      </c>
      <c r="AC1088" s="261" t="s">
        <v>3258</v>
      </c>
      <c r="AD1088" s="261"/>
      <c r="AE1088" s="245"/>
      <c r="AF1088" s="261" t="s">
        <v>3258</v>
      </c>
      <c r="AG1088" s="261" t="s">
        <v>3258</v>
      </c>
      <c r="AH1088" s="261" t="s">
        <v>3258</v>
      </c>
      <c r="AI1088" s="249"/>
    </row>
    <row r="1089" spans="1:35" ht="15" customHeight="1" x14ac:dyDescent="0.3">
      <c r="A1089" s="260">
        <v>524793</v>
      </c>
      <c r="B1089" s="261" t="s">
        <v>1367</v>
      </c>
      <c r="C1089" s="261" t="s">
        <v>82</v>
      </c>
      <c r="D1089" s="261" t="s">
        <v>1368</v>
      </c>
      <c r="E1089" s="261" t="s">
        <v>116</v>
      </c>
      <c r="F1089" s="262">
        <v>32317</v>
      </c>
      <c r="G1089" s="261" t="s">
        <v>2304</v>
      </c>
      <c r="H1089" s="261" t="s">
        <v>677</v>
      </c>
      <c r="I1089" s="257" t="s">
        <v>553</v>
      </c>
      <c r="J1089" s="261" t="s">
        <v>139</v>
      </c>
      <c r="K1089" s="261" t="s">
        <v>3258</v>
      </c>
      <c r="L1089" s="257"/>
      <c r="M1089" s="261"/>
      <c r="N1089" s="249" t="s">
        <v>3258</v>
      </c>
      <c r="O1089" s="259" t="s">
        <v>3258</v>
      </c>
      <c r="P1089" s="256">
        <v>0</v>
      </c>
      <c r="Q1089" s="261" t="s">
        <v>3258</v>
      </c>
      <c r="R1089" s="261" t="s">
        <v>4004</v>
      </c>
      <c r="S1089" s="261" t="s">
        <v>4005</v>
      </c>
      <c r="T1089" s="261" t="s">
        <v>3174</v>
      </c>
      <c r="U1089" s="261" t="s">
        <v>2431</v>
      </c>
      <c r="V1089" s="261" t="s">
        <v>3258</v>
      </c>
      <c r="W1089" s="261" t="s">
        <v>3258</v>
      </c>
      <c r="X1089" s="261" t="s">
        <v>3258</v>
      </c>
      <c r="Y1089" s="261" t="s">
        <v>3258</v>
      </c>
      <c r="Z1089" s="261" t="s">
        <v>3258</v>
      </c>
      <c r="AA1089" s="261" t="s">
        <v>3258</v>
      </c>
      <c r="AB1089" s="261" t="s">
        <v>3258</v>
      </c>
      <c r="AC1089" s="261" t="s">
        <v>3258</v>
      </c>
      <c r="AD1089" s="261"/>
      <c r="AE1089" s="245"/>
      <c r="AF1089" s="261" t="s">
        <v>3258</v>
      </c>
      <c r="AG1089" s="261" t="s">
        <v>3258</v>
      </c>
      <c r="AH1089" s="261" t="s">
        <v>3258</v>
      </c>
      <c r="AI1089" s="249"/>
    </row>
    <row r="1090" spans="1:35" ht="15" customHeight="1" x14ac:dyDescent="0.3">
      <c r="A1090" s="260">
        <v>524797</v>
      </c>
      <c r="B1090" s="261" t="s">
        <v>1369</v>
      </c>
      <c r="C1090" s="261" t="s">
        <v>65</v>
      </c>
      <c r="D1090" s="261" t="s">
        <v>459</v>
      </c>
      <c r="E1090" s="261" t="s">
        <v>116</v>
      </c>
      <c r="F1090" s="262">
        <v>31929</v>
      </c>
      <c r="G1090" s="261" t="s">
        <v>2665</v>
      </c>
      <c r="H1090" s="261" t="s">
        <v>677</v>
      </c>
      <c r="I1090" s="257" t="s">
        <v>553</v>
      </c>
      <c r="J1090" s="261" t="s">
        <v>139</v>
      </c>
      <c r="K1090" s="261"/>
      <c r="L1090" s="258" t="s">
        <v>151</v>
      </c>
      <c r="M1090" s="261"/>
      <c r="N1090" s="249" t="s">
        <v>3258</v>
      </c>
      <c r="O1090" s="259" t="s">
        <v>3258</v>
      </c>
      <c r="P1090" s="256">
        <v>0</v>
      </c>
      <c r="Q1090" s="261" t="s">
        <v>3258</v>
      </c>
      <c r="R1090" s="261" t="s">
        <v>4006</v>
      </c>
      <c r="S1090" s="261" t="s">
        <v>3259</v>
      </c>
      <c r="T1090" s="261" t="s">
        <v>2452</v>
      </c>
      <c r="U1090" s="261" t="s">
        <v>2360</v>
      </c>
      <c r="V1090" s="261" t="s">
        <v>3258</v>
      </c>
      <c r="W1090" s="261" t="s">
        <v>3258</v>
      </c>
      <c r="X1090" s="261" t="s">
        <v>3258</v>
      </c>
      <c r="Y1090" s="261" t="s">
        <v>3258</v>
      </c>
      <c r="Z1090" s="261" t="s">
        <v>3258</v>
      </c>
      <c r="AA1090" s="261" t="s">
        <v>3258</v>
      </c>
      <c r="AB1090" s="261" t="s">
        <v>3258</v>
      </c>
      <c r="AC1090" s="261" t="s">
        <v>3258</v>
      </c>
      <c r="AD1090" s="261"/>
      <c r="AE1090" s="245"/>
      <c r="AF1090" s="261" t="s">
        <v>3258</v>
      </c>
      <c r="AG1090" s="261" t="s">
        <v>3258</v>
      </c>
      <c r="AH1090" s="261" t="s">
        <v>3258</v>
      </c>
      <c r="AI1090" s="249"/>
    </row>
    <row r="1091" spans="1:35" ht="15" customHeight="1" x14ac:dyDescent="0.3">
      <c r="A1091" s="260">
        <v>524798</v>
      </c>
      <c r="B1091" s="261" t="s">
        <v>5668</v>
      </c>
      <c r="C1091" s="261" t="s">
        <v>68</v>
      </c>
      <c r="D1091" s="261" t="s">
        <v>419</v>
      </c>
      <c r="E1091" s="261" t="s">
        <v>2275</v>
      </c>
      <c r="F1091" s="262">
        <v>30530</v>
      </c>
      <c r="G1091" s="261" t="s">
        <v>136</v>
      </c>
      <c r="H1091" s="261" t="s">
        <v>677</v>
      </c>
      <c r="I1091" s="257" t="s">
        <v>554</v>
      </c>
      <c r="J1091" s="249" t="s">
        <v>724</v>
      </c>
      <c r="K1091" s="261" t="s">
        <v>3258</v>
      </c>
      <c r="L1091" s="257"/>
      <c r="M1091" s="261"/>
      <c r="N1091" s="249" t="s">
        <v>3258</v>
      </c>
      <c r="O1091" s="259" t="s">
        <v>3258</v>
      </c>
      <c r="P1091" s="256">
        <v>0</v>
      </c>
      <c r="Q1091" s="261" t="s">
        <v>3258</v>
      </c>
      <c r="R1091" s="261" t="s">
        <v>5669</v>
      </c>
      <c r="S1091" s="261" t="s">
        <v>3305</v>
      </c>
      <c r="T1091" s="261" t="s">
        <v>2552</v>
      </c>
      <c r="U1091" s="261" t="s">
        <v>2259</v>
      </c>
      <c r="V1091" s="261" t="s">
        <v>3258</v>
      </c>
      <c r="W1091" s="261" t="s">
        <v>3258</v>
      </c>
      <c r="X1091" s="261" t="s">
        <v>3258</v>
      </c>
      <c r="Y1091" s="261" t="s">
        <v>3258</v>
      </c>
      <c r="Z1091" s="261" t="s">
        <v>3258</v>
      </c>
      <c r="AA1091" s="261" t="s">
        <v>3258</v>
      </c>
      <c r="AB1091" s="261" t="s">
        <v>3258</v>
      </c>
      <c r="AC1091" s="261" t="s">
        <v>3258</v>
      </c>
      <c r="AD1091" s="261"/>
      <c r="AE1091" s="245"/>
      <c r="AF1091" s="261" t="s">
        <v>3258</v>
      </c>
      <c r="AG1091" s="261" t="s">
        <v>3258</v>
      </c>
      <c r="AH1091" s="261" t="s">
        <v>3258</v>
      </c>
      <c r="AI1091" s="249"/>
    </row>
    <row r="1092" spans="1:35" ht="15" customHeight="1" x14ac:dyDescent="0.3">
      <c r="A1092" s="260">
        <v>524806</v>
      </c>
      <c r="B1092" s="261" t="s">
        <v>2127</v>
      </c>
      <c r="C1092" s="261" t="s">
        <v>224</v>
      </c>
      <c r="D1092" s="261" t="s">
        <v>507</v>
      </c>
      <c r="E1092" s="261" t="s">
        <v>116</v>
      </c>
      <c r="F1092" s="262">
        <v>35966</v>
      </c>
      <c r="G1092" s="261" t="s">
        <v>2936</v>
      </c>
      <c r="H1092" s="261" t="s">
        <v>677</v>
      </c>
      <c r="I1092" s="257" t="s">
        <v>553</v>
      </c>
      <c r="J1092" s="261" t="s">
        <v>137</v>
      </c>
      <c r="K1092" s="261"/>
      <c r="L1092" s="258" t="s">
        <v>150</v>
      </c>
      <c r="M1092" s="261"/>
      <c r="N1092" s="249" t="s">
        <v>3258</v>
      </c>
      <c r="O1092" s="259" t="s">
        <v>3258</v>
      </c>
      <c r="P1092" s="256">
        <v>0</v>
      </c>
      <c r="Q1092" s="261" t="s">
        <v>3258</v>
      </c>
      <c r="R1092" s="261" t="s">
        <v>4982</v>
      </c>
      <c r="S1092" s="261" t="s">
        <v>3898</v>
      </c>
      <c r="T1092" s="261" t="s">
        <v>2465</v>
      </c>
      <c r="U1092" s="261" t="s">
        <v>2298</v>
      </c>
      <c r="V1092" s="261" t="s">
        <v>3258</v>
      </c>
      <c r="W1092" s="261" t="s">
        <v>3258</v>
      </c>
      <c r="X1092" s="261" t="s">
        <v>3258</v>
      </c>
      <c r="Y1092" s="261" t="s">
        <v>3258</v>
      </c>
      <c r="Z1092" s="261" t="s">
        <v>3258</v>
      </c>
      <c r="AA1092" s="261" t="s">
        <v>3258</v>
      </c>
      <c r="AB1092" s="261" t="s">
        <v>2253</v>
      </c>
      <c r="AC1092" s="261" t="s">
        <v>3258</v>
      </c>
      <c r="AD1092" s="261"/>
      <c r="AE1092" s="245"/>
      <c r="AF1092" s="261" t="s">
        <v>3258</v>
      </c>
      <c r="AG1092" s="261" t="s">
        <v>3258</v>
      </c>
      <c r="AH1092" s="261" t="s">
        <v>3258</v>
      </c>
      <c r="AI1092" s="249"/>
    </row>
    <row r="1093" spans="1:35" ht="15" customHeight="1" x14ac:dyDescent="0.3">
      <c r="A1093" s="260">
        <v>524813</v>
      </c>
      <c r="B1093" s="261" t="s">
        <v>2053</v>
      </c>
      <c r="C1093" s="261" t="s">
        <v>83</v>
      </c>
      <c r="D1093" s="261" t="s">
        <v>1584</v>
      </c>
      <c r="E1093" s="261" t="s">
        <v>116</v>
      </c>
      <c r="F1093" s="262">
        <v>29520</v>
      </c>
      <c r="G1093" s="261" t="s">
        <v>136</v>
      </c>
      <c r="H1093" s="261" t="s">
        <v>677</v>
      </c>
      <c r="I1093" s="257" t="s">
        <v>553</v>
      </c>
      <c r="J1093" s="249" t="s">
        <v>724</v>
      </c>
      <c r="K1093" s="261" t="s">
        <v>3258</v>
      </c>
      <c r="L1093" s="261"/>
      <c r="M1093" s="257"/>
      <c r="N1093" s="249" t="s">
        <v>3258</v>
      </c>
      <c r="O1093" s="259" t="s">
        <v>3258</v>
      </c>
      <c r="P1093" s="256">
        <v>0</v>
      </c>
      <c r="Q1093" s="261" t="s">
        <v>3258</v>
      </c>
      <c r="R1093" s="261" t="s">
        <v>4485</v>
      </c>
      <c r="S1093" s="261" t="s">
        <v>3289</v>
      </c>
      <c r="T1093" s="261" t="s">
        <v>2342</v>
      </c>
      <c r="U1093" s="261" t="s">
        <v>2259</v>
      </c>
      <c r="V1093" s="261" t="s">
        <v>3258</v>
      </c>
      <c r="W1093" s="261" t="s">
        <v>3258</v>
      </c>
      <c r="X1093" s="261" t="s">
        <v>3258</v>
      </c>
      <c r="Y1093" s="261" t="s">
        <v>3258</v>
      </c>
      <c r="Z1093" s="261" t="s">
        <v>3258</v>
      </c>
      <c r="AA1093" s="261" t="s">
        <v>3258</v>
      </c>
      <c r="AB1093" s="261" t="s">
        <v>3258</v>
      </c>
      <c r="AC1093" s="261" t="s">
        <v>3258</v>
      </c>
      <c r="AD1093" s="261"/>
      <c r="AE1093" s="245"/>
      <c r="AF1093" s="261" t="s">
        <v>3258</v>
      </c>
      <c r="AG1093" s="261" t="s">
        <v>3258</v>
      </c>
      <c r="AH1093" s="261" t="s">
        <v>3258</v>
      </c>
      <c r="AI1093" s="249"/>
    </row>
    <row r="1094" spans="1:35" ht="15" customHeight="1" x14ac:dyDescent="0.3">
      <c r="A1094" s="260">
        <v>524821</v>
      </c>
      <c r="B1094" s="261" t="s">
        <v>1370</v>
      </c>
      <c r="C1094" s="261" t="s">
        <v>365</v>
      </c>
      <c r="D1094" s="261" t="s">
        <v>646</v>
      </c>
      <c r="E1094" s="261" t="s">
        <v>116</v>
      </c>
      <c r="F1094" s="262">
        <v>31859</v>
      </c>
      <c r="G1094" s="261" t="s">
        <v>136</v>
      </c>
      <c r="H1094" s="261" t="s">
        <v>677</v>
      </c>
      <c r="I1094" s="257" t="s">
        <v>553</v>
      </c>
      <c r="J1094" s="261" t="s">
        <v>139</v>
      </c>
      <c r="K1094" s="261"/>
      <c r="M1094" s="261"/>
      <c r="N1094" s="249" t="s">
        <v>3258</v>
      </c>
      <c r="O1094" s="259" t="s">
        <v>3258</v>
      </c>
      <c r="P1094" s="256">
        <v>0</v>
      </c>
      <c r="Q1094" s="261" t="s">
        <v>3258</v>
      </c>
      <c r="R1094" s="261" t="s">
        <v>4007</v>
      </c>
      <c r="S1094" s="261" t="s">
        <v>3774</v>
      </c>
      <c r="T1094" s="261" t="s">
        <v>2376</v>
      </c>
      <c r="U1094" s="261" t="s">
        <v>2259</v>
      </c>
      <c r="V1094" s="261" t="s">
        <v>3258</v>
      </c>
      <c r="W1094" s="261" t="s">
        <v>3258</v>
      </c>
      <c r="X1094" s="261" t="s">
        <v>3258</v>
      </c>
      <c r="Y1094" s="261" t="s">
        <v>3258</v>
      </c>
      <c r="Z1094" s="261" t="s">
        <v>3258</v>
      </c>
      <c r="AA1094" s="261" t="s">
        <v>3258</v>
      </c>
      <c r="AB1094" s="261" t="s">
        <v>3258</v>
      </c>
      <c r="AC1094" s="261" t="s">
        <v>3258</v>
      </c>
      <c r="AD1094" s="261"/>
      <c r="AE1094" s="246"/>
      <c r="AF1094" s="261" t="s">
        <v>3258</v>
      </c>
      <c r="AG1094" s="261" t="s">
        <v>3258</v>
      </c>
      <c r="AH1094" s="261" t="s">
        <v>3258</v>
      </c>
      <c r="AI1094" s="249"/>
    </row>
    <row r="1095" spans="1:35" ht="15" customHeight="1" x14ac:dyDescent="0.3">
      <c r="A1095" s="260">
        <v>524831</v>
      </c>
      <c r="B1095" s="261" t="s">
        <v>5670</v>
      </c>
      <c r="C1095" s="261" t="s">
        <v>69</v>
      </c>
      <c r="D1095" s="261" t="s">
        <v>5671</v>
      </c>
      <c r="E1095" s="261" t="s">
        <v>116</v>
      </c>
      <c r="F1095" s="262">
        <v>34188</v>
      </c>
      <c r="G1095" s="261" t="s">
        <v>2478</v>
      </c>
      <c r="H1095" s="261" t="s">
        <v>677</v>
      </c>
      <c r="I1095" s="257" t="s">
        <v>553</v>
      </c>
      <c r="J1095" s="261" t="s">
        <v>137</v>
      </c>
      <c r="K1095" s="261"/>
      <c r="L1095" s="258" t="s">
        <v>147</v>
      </c>
      <c r="M1095" s="261"/>
      <c r="N1095" s="249" t="s">
        <v>3258</v>
      </c>
      <c r="O1095" s="259" t="s">
        <v>3258</v>
      </c>
      <c r="P1095" s="256">
        <v>0</v>
      </c>
      <c r="Q1095" s="261" t="s">
        <v>3258</v>
      </c>
      <c r="R1095" s="261" t="s">
        <v>5672</v>
      </c>
      <c r="S1095" s="261" t="s">
        <v>3372</v>
      </c>
      <c r="T1095" s="261" t="s">
        <v>5673</v>
      </c>
      <c r="U1095" s="261" t="s">
        <v>2386</v>
      </c>
      <c r="V1095" s="261" t="s">
        <v>3258</v>
      </c>
      <c r="W1095" s="261" t="s">
        <v>3258</v>
      </c>
      <c r="X1095" s="261" t="s">
        <v>3258</v>
      </c>
      <c r="Y1095" s="261" t="s">
        <v>3258</v>
      </c>
      <c r="Z1095" s="261" t="s">
        <v>3258</v>
      </c>
      <c r="AA1095" s="261" t="s">
        <v>3258</v>
      </c>
      <c r="AB1095" s="261" t="s">
        <v>3258</v>
      </c>
      <c r="AC1095" s="261" t="s">
        <v>3258</v>
      </c>
      <c r="AD1095" s="261"/>
      <c r="AE1095" s="246"/>
      <c r="AF1095" s="261" t="s">
        <v>3258</v>
      </c>
      <c r="AG1095" s="261" t="s">
        <v>3258</v>
      </c>
      <c r="AH1095" s="261" t="s">
        <v>3258</v>
      </c>
      <c r="AI1095" s="249"/>
    </row>
    <row r="1096" spans="1:35" ht="15" customHeight="1" x14ac:dyDescent="0.3">
      <c r="A1096" s="260">
        <v>524833</v>
      </c>
      <c r="B1096" s="261" t="s">
        <v>1371</v>
      </c>
      <c r="C1096" s="261" t="s">
        <v>1372</v>
      </c>
      <c r="D1096" s="261" t="s">
        <v>5067</v>
      </c>
      <c r="E1096" s="261" t="s">
        <v>116</v>
      </c>
      <c r="F1096" s="262">
        <v>36289</v>
      </c>
      <c r="G1096" s="261" t="s">
        <v>5208</v>
      </c>
      <c r="H1096" s="261" t="s">
        <v>677</v>
      </c>
      <c r="I1096" s="257" t="s">
        <v>553</v>
      </c>
      <c r="J1096" s="261" t="s">
        <v>137</v>
      </c>
      <c r="K1096" s="261"/>
      <c r="L1096" s="258"/>
      <c r="M1096" s="261"/>
      <c r="N1096" s="249" t="s">
        <v>3258</v>
      </c>
      <c r="O1096" s="259" t="s">
        <v>3258</v>
      </c>
      <c r="P1096" s="256">
        <v>0</v>
      </c>
      <c r="Q1096" s="249"/>
      <c r="R1096" s="249"/>
      <c r="S1096" s="249"/>
      <c r="T1096" s="249"/>
      <c r="U1096" s="249"/>
      <c r="V1096" s="249"/>
      <c r="W1096" s="249"/>
      <c r="X1096" s="249"/>
      <c r="Y1096" s="249"/>
      <c r="Z1096" s="249"/>
      <c r="AA1096" s="249"/>
      <c r="AB1096" s="249"/>
      <c r="AC1096" s="249"/>
      <c r="AD1096" s="249"/>
      <c r="AE1096" s="245"/>
      <c r="AF1096" s="249"/>
      <c r="AG1096" s="249"/>
      <c r="AH1096" s="249"/>
      <c r="AI1096" s="249"/>
    </row>
    <row r="1097" spans="1:35" ht="15" customHeight="1" x14ac:dyDescent="0.3">
      <c r="A1097" s="260">
        <v>524839</v>
      </c>
      <c r="B1097" s="261" t="s">
        <v>1570</v>
      </c>
      <c r="C1097" s="261" t="s">
        <v>289</v>
      </c>
      <c r="D1097" s="261" t="s">
        <v>444</v>
      </c>
      <c r="E1097" s="261" t="s">
        <v>116</v>
      </c>
      <c r="F1097" s="262">
        <v>33989</v>
      </c>
      <c r="G1097" s="261" t="s">
        <v>136</v>
      </c>
      <c r="H1097" s="261" t="s">
        <v>677</v>
      </c>
      <c r="I1097" s="257" t="s">
        <v>553</v>
      </c>
      <c r="J1097" s="261" t="s">
        <v>139</v>
      </c>
      <c r="K1097" s="261" t="s">
        <v>3258</v>
      </c>
      <c r="L1097" s="257"/>
      <c r="M1097" s="261"/>
      <c r="N1097" s="249" t="s">
        <v>3258</v>
      </c>
      <c r="O1097" s="259" t="s">
        <v>3258</v>
      </c>
      <c r="P1097" s="256">
        <v>0</v>
      </c>
      <c r="Q1097" s="261" t="s">
        <v>3258</v>
      </c>
      <c r="R1097" s="261" t="s">
        <v>3504</v>
      </c>
      <c r="S1097" s="261" t="s">
        <v>3326</v>
      </c>
      <c r="T1097" s="261" t="s">
        <v>2456</v>
      </c>
      <c r="U1097" s="261" t="s">
        <v>2306</v>
      </c>
      <c r="V1097" s="261" t="s">
        <v>3258</v>
      </c>
      <c r="W1097" s="261" t="s">
        <v>3258</v>
      </c>
      <c r="X1097" s="261" t="s">
        <v>3258</v>
      </c>
      <c r="Y1097" s="261" t="s">
        <v>3258</v>
      </c>
      <c r="Z1097" s="261" t="s">
        <v>3258</v>
      </c>
      <c r="AA1097" s="261" t="s">
        <v>3258</v>
      </c>
      <c r="AB1097" s="261" t="s">
        <v>3258</v>
      </c>
      <c r="AC1097" s="261" t="s">
        <v>3258</v>
      </c>
      <c r="AD1097" s="261"/>
      <c r="AE1097" s="245"/>
      <c r="AF1097" s="261" t="s">
        <v>3258</v>
      </c>
      <c r="AG1097" s="261" t="s">
        <v>3258</v>
      </c>
      <c r="AH1097" s="261" t="s">
        <v>3258</v>
      </c>
      <c r="AI1097" s="249"/>
    </row>
    <row r="1098" spans="1:35" ht="15" customHeight="1" x14ac:dyDescent="0.3">
      <c r="A1098" s="260">
        <v>524844</v>
      </c>
      <c r="B1098" s="261" t="s">
        <v>1504</v>
      </c>
      <c r="C1098" s="261" t="s">
        <v>95</v>
      </c>
      <c r="D1098" s="261" t="s">
        <v>423</v>
      </c>
      <c r="E1098" s="261" t="s">
        <v>116</v>
      </c>
      <c r="F1098" s="262">
        <v>35706</v>
      </c>
      <c r="G1098" s="261" t="s">
        <v>150</v>
      </c>
      <c r="H1098" s="261" t="s">
        <v>677</v>
      </c>
      <c r="I1098" s="257" t="s">
        <v>553</v>
      </c>
      <c r="J1098" s="261" t="s">
        <v>137</v>
      </c>
      <c r="K1098" s="249"/>
      <c r="L1098" s="257" t="s">
        <v>150</v>
      </c>
      <c r="M1098" s="261"/>
      <c r="N1098" s="249" t="s">
        <v>3258</v>
      </c>
      <c r="O1098" s="259" t="s">
        <v>3258</v>
      </c>
      <c r="P1098" s="256">
        <v>0</v>
      </c>
      <c r="Q1098" s="261" t="s">
        <v>3258</v>
      </c>
      <c r="R1098" s="261" t="s">
        <v>4983</v>
      </c>
      <c r="S1098" s="261" t="s">
        <v>4232</v>
      </c>
      <c r="T1098" s="261" t="s">
        <v>2698</v>
      </c>
      <c r="U1098" s="261" t="s">
        <v>3144</v>
      </c>
      <c r="V1098" s="261" t="s">
        <v>3258</v>
      </c>
      <c r="W1098" s="261" t="s">
        <v>3258</v>
      </c>
      <c r="X1098" s="261" t="s">
        <v>3258</v>
      </c>
      <c r="Y1098" s="261" t="s">
        <v>3258</v>
      </c>
      <c r="Z1098" s="261" t="s">
        <v>3258</v>
      </c>
      <c r="AA1098" s="261" t="s">
        <v>3258</v>
      </c>
      <c r="AB1098" s="261" t="s">
        <v>3258</v>
      </c>
      <c r="AC1098" s="261" t="s">
        <v>3258</v>
      </c>
      <c r="AD1098" s="261"/>
      <c r="AE1098" s="249"/>
      <c r="AF1098" s="261" t="s">
        <v>3258</v>
      </c>
      <c r="AG1098" s="261" t="s">
        <v>3258</v>
      </c>
      <c r="AH1098" s="261" t="s">
        <v>3258</v>
      </c>
      <c r="AI1098" s="249"/>
    </row>
    <row r="1099" spans="1:35" ht="15" customHeight="1" x14ac:dyDescent="0.3">
      <c r="A1099" s="260">
        <v>524849</v>
      </c>
      <c r="B1099" s="261" t="s">
        <v>1373</v>
      </c>
      <c r="C1099" s="261" t="s">
        <v>321</v>
      </c>
      <c r="D1099" s="261" t="s">
        <v>455</v>
      </c>
      <c r="E1099" s="261" t="s">
        <v>116</v>
      </c>
      <c r="F1099" s="262">
        <v>35985</v>
      </c>
      <c r="G1099" s="261" t="s">
        <v>3067</v>
      </c>
      <c r="H1099" s="261" t="s">
        <v>687</v>
      </c>
      <c r="I1099" s="257" t="s">
        <v>553</v>
      </c>
      <c r="J1099" s="261" t="s">
        <v>139</v>
      </c>
      <c r="K1099" s="260">
        <v>2017</v>
      </c>
      <c r="L1099" s="257" t="s">
        <v>150</v>
      </c>
      <c r="M1099" s="249"/>
      <c r="N1099" s="249" t="s">
        <v>3258</v>
      </c>
      <c r="O1099" s="259" t="s">
        <v>3258</v>
      </c>
      <c r="P1099" s="256">
        <v>0</v>
      </c>
      <c r="Q1099" s="261" t="s">
        <v>3258</v>
      </c>
      <c r="R1099" s="261" t="s">
        <v>4008</v>
      </c>
      <c r="S1099" s="261" t="s">
        <v>4009</v>
      </c>
      <c r="T1099" s="261" t="s">
        <v>2468</v>
      </c>
      <c r="U1099" s="261" t="s">
        <v>2788</v>
      </c>
      <c r="V1099" s="261" t="s">
        <v>3258</v>
      </c>
      <c r="W1099" s="261" t="s">
        <v>3258</v>
      </c>
      <c r="X1099" s="261" t="s">
        <v>3258</v>
      </c>
      <c r="Y1099" s="261" t="s">
        <v>3258</v>
      </c>
      <c r="Z1099" s="261" t="s">
        <v>3258</v>
      </c>
      <c r="AA1099" s="261" t="s">
        <v>3258</v>
      </c>
      <c r="AB1099" s="261" t="s">
        <v>3258</v>
      </c>
      <c r="AC1099" s="261" t="s">
        <v>3258</v>
      </c>
      <c r="AD1099" s="261"/>
      <c r="AE1099" s="245"/>
      <c r="AF1099" s="261" t="s">
        <v>3258</v>
      </c>
      <c r="AG1099" s="261" t="s">
        <v>3258</v>
      </c>
      <c r="AH1099" s="261" t="s">
        <v>3258</v>
      </c>
      <c r="AI1099" s="249"/>
    </row>
    <row r="1100" spans="1:35" ht="15" customHeight="1" x14ac:dyDescent="0.3">
      <c r="A1100" s="260">
        <v>524859</v>
      </c>
      <c r="B1100" s="261" t="s">
        <v>1571</v>
      </c>
      <c r="C1100" s="261" t="s">
        <v>65</v>
      </c>
      <c r="D1100" s="261" t="s">
        <v>359</v>
      </c>
      <c r="E1100" s="261" t="s">
        <v>116</v>
      </c>
      <c r="F1100" s="262">
        <v>30526</v>
      </c>
      <c r="G1100" s="261" t="s">
        <v>136</v>
      </c>
      <c r="H1100" s="261" t="s">
        <v>677</v>
      </c>
      <c r="I1100" s="257" t="s">
        <v>553</v>
      </c>
      <c r="J1100" s="261" t="s">
        <v>139</v>
      </c>
      <c r="K1100" s="261" t="s">
        <v>3258</v>
      </c>
      <c r="L1100" s="257"/>
      <c r="M1100" s="261"/>
      <c r="N1100" s="249" t="s">
        <v>3258</v>
      </c>
      <c r="O1100" s="259" t="s">
        <v>3258</v>
      </c>
      <c r="P1100" s="256">
        <v>0</v>
      </c>
      <c r="Q1100" s="261" t="s">
        <v>3258</v>
      </c>
      <c r="R1100" s="261" t="s">
        <v>4984</v>
      </c>
      <c r="S1100" s="261" t="s">
        <v>3259</v>
      </c>
      <c r="T1100" s="261" t="s">
        <v>2271</v>
      </c>
      <c r="U1100" s="261" t="s">
        <v>2259</v>
      </c>
      <c r="V1100" s="261" t="s">
        <v>3258</v>
      </c>
      <c r="W1100" s="261" t="s">
        <v>3258</v>
      </c>
      <c r="X1100" s="261" t="s">
        <v>3258</v>
      </c>
      <c r="Y1100" s="261" t="s">
        <v>3258</v>
      </c>
      <c r="Z1100" s="261" t="s">
        <v>3258</v>
      </c>
      <c r="AA1100" s="261" t="s">
        <v>3258</v>
      </c>
      <c r="AB1100" s="261" t="s">
        <v>3258</v>
      </c>
      <c r="AC1100" s="261" t="s">
        <v>3258</v>
      </c>
      <c r="AD1100" s="261"/>
      <c r="AE1100" s="245"/>
      <c r="AF1100" s="261" t="s">
        <v>3258</v>
      </c>
      <c r="AG1100" s="261" t="s">
        <v>3258</v>
      </c>
      <c r="AH1100" s="261" t="s">
        <v>3258</v>
      </c>
      <c r="AI1100" s="249"/>
    </row>
    <row r="1101" spans="1:35" ht="15" customHeight="1" x14ac:dyDescent="0.3">
      <c r="A1101" s="260">
        <v>524861</v>
      </c>
      <c r="B1101" s="261" t="s">
        <v>2054</v>
      </c>
      <c r="C1101" s="261" t="s">
        <v>220</v>
      </c>
      <c r="D1101" s="261" t="s">
        <v>346</v>
      </c>
      <c r="E1101" s="261" t="s">
        <v>116</v>
      </c>
      <c r="F1101" s="262">
        <v>36554</v>
      </c>
      <c r="G1101" s="261" t="s">
        <v>2263</v>
      </c>
      <c r="H1101" s="261" t="s">
        <v>677</v>
      </c>
      <c r="I1101" s="257" t="s">
        <v>553</v>
      </c>
      <c r="J1101" s="261" t="s">
        <v>137</v>
      </c>
      <c r="K1101" s="261" t="s">
        <v>3258</v>
      </c>
      <c r="L1101" s="257"/>
      <c r="M1101" s="261"/>
      <c r="N1101" s="249" t="s">
        <v>3258</v>
      </c>
      <c r="O1101" s="259" t="s">
        <v>3258</v>
      </c>
      <c r="P1101" s="256">
        <v>0</v>
      </c>
      <c r="Q1101" s="261" t="s">
        <v>3258</v>
      </c>
      <c r="R1101" s="261" t="s">
        <v>4253</v>
      </c>
      <c r="S1101" s="261" t="s">
        <v>4254</v>
      </c>
      <c r="T1101" s="261" t="s">
        <v>2509</v>
      </c>
      <c r="U1101" s="261" t="s">
        <v>2269</v>
      </c>
      <c r="V1101" s="261" t="s">
        <v>3258</v>
      </c>
      <c r="W1101" s="261" t="s">
        <v>3258</v>
      </c>
      <c r="X1101" s="261" t="s">
        <v>3258</v>
      </c>
      <c r="Y1101" s="261" t="s">
        <v>3258</v>
      </c>
      <c r="Z1101" s="261" t="s">
        <v>3258</v>
      </c>
      <c r="AA1101" s="261" t="s">
        <v>3258</v>
      </c>
      <c r="AB1101" s="261" t="s">
        <v>3258</v>
      </c>
      <c r="AC1101" s="261" t="s">
        <v>3258</v>
      </c>
      <c r="AD1101" s="261"/>
      <c r="AE1101" s="245"/>
      <c r="AF1101" s="261" t="s">
        <v>3258</v>
      </c>
      <c r="AG1101" s="261" t="s">
        <v>3258</v>
      </c>
      <c r="AH1101" s="261" t="s">
        <v>3258</v>
      </c>
      <c r="AI1101" s="249"/>
    </row>
    <row r="1102" spans="1:35" ht="15" customHeight="1" x14ac:dyDescent="0.3">
      <c r="A1102" s="260">
        <v>524862</v>
      </c>
      <c r="B1102" s="261" t="s">
        <v>2055</v>
      </c>
      <c r="C1102" s="261" t="s">
        <v>754</v>
      </c>
      <c r="D1102" s="261" t="s">
        <v>450</v>
      </c>
      <c r="E1102" s="261" t="s">
        <v>116</v>
      </c>
      <c r="F1102" s="262">
        <v>33970</v>
      </c>
      <c r="G1102" s="261" t="s">
        <v>2309</v>
      </c>
      <c r="H1102" s="261" t="s">
        <v>677</v>
      </c>
      <c r="I1102" s="257" t="s">
        <v>553</v>
      </c>
      <c r="J1102" s="261" t="s">
        <v>137</v>
      </c>
      <c r="K1102" s="261" t="s">
        <v>3258</v>
      </c>
      <c r="L1102" s="257" t="s">
        <v>2655</v>
      </c>
      <c r="M1102" s="261"/>
      <c r="N1102" s="249" t="s">
        <v>3258</v>
      </c>
      <c r="O1102" s="259" t="s">
        <v>3258</v>
      </c>
      <c r="P1102" s="256">
        <v>0</v>
      </c>
      <c r="Q1102" s="261" t="s">
        <v>3258</v>
      </c>
      <c r="R1102" s="261" t="s">
        <v>4255</v>
      </c>
      <c r="S1102" s="261" t="s">
        <v>3397</v>
      </c>
      <c r="T1102" s="261" t="s">
        <v>2762</v>
      </c>
      <c r="U1102" s="261" t="s">
        <v>2259</v>
      </c>
      <c r="V1102" s="261" t="s">
        <v>3258</v>
      </c>
      <c r="W1102" s="261" t="s">
        <v>3258</v>
      </c>
      <c r="X1102" s="261" t="s">
        <v>3258</v>
      </c>
      <c r="Y1102" s="261" t="s">
        <v>3258</v>
      </c>
      <c r="Z1102" s="261" t="s">
        <v>3258</v>
      </c>
      <c r="AA1102" s="261" t="s">
        <v>3258</v>
      </c>
      <c r="AB1102" s="261" t="s">
        <v>3258</v>
      </c>
      <c r="AC1102" s="261" t="s">
        <v>3258</v>
      </c>
      <c r="AD1102" s="261"/>
      <c r="AE1102" s="245"/>
      <c r="AF1102" s="261" t="s">
        <v>3258</v>
      </c>
      <c r="AG1102" s="261" t="s">
        <v>3258</v>
      </c>
      <c r="AH1102" s="261" t="s">
        <v>3258</v>
      </c>
      <c r="AI1102" s="249"/>
    </row>
    <row r="1103" spans="1:35" ht="15" customHeight="1" x14ac:dyDescent="0.3">
      <c r="A1103" s="260">
        <v>524872</v>
      </c>
      <c r="B1103" s="261" t="s">
        <v>1572</v>
      </c>
      <c r="C1103" s="261" t="s">
        <v>69</v>
      </c>
      <c r="D1103" s="261" t="s">
        <v>646</v>
      </c>
      <c r="E1103" s="261" t="s">
        <v>116</v>
      </c>
      <c r="F1103" s="261" t="s">
        <v>3258</v>
      </c>
      <c r="G1103" s="262"/>
      <c r="H1103" s="261" t="s">
        <v>677</v>
      </c>
      <c r="I1103" s="257" t="s">
        <v>553</v>
      </c>
      <c r="J1103" s="261"/>
      <c r="K1103" s="261"/>
      <c r="L1103" s="267"/>
      <c r="M1103" s="261"/>
      <c r="N1103" s="249" t="s">
        <v>3258</v>
      </c>
      <c r="O1103" s="259" t="s">
        <v>3258</v>
      </c>
      <c r="P1103" s="256">
        <v>0</v>
      </c>
      <c r="Q1103" s="249"/>
      <c r="R1103" s="249"/>
      <c r="S1103" s="249"/>
      <c r="T1103" s="249"/>
      <c r="U1103" s="249"/>
      <c r="V1103" s="249"/>
      <c r="W1103" s="249"/>
      <c r="X1103" s="249"/>
      <c r="Y1103" s="249"/>
      <c r="Z1103" s="249"/>
      <c r="AA1103" s="249"/>
      <c r="AB1103" s="249"/>
      <c r="AC1103" s="249"/>
      <c r="AD1103" s="249"/>
      <c r="AE1103" s="245"/>
      <c r="AF1103" s="249"/>
      <c r="AG1103" s="249"/>
      <c r="AH1103" s="249"/>
      <c r="AI1103" s="249"/>
    </row>
    <row r="1104" spans="1:35" ht="15" customHeight="1" x14ac:dyDescent="0.3">
      <c r="A1104" s="260">
        <v>524894</v>
      </c>
      <c r="B1104" s="261" t="s">
        <v>5674</v>
      </c>
      <c r="C1104" s="261" t="s">
        <v>291</v>
      </c>
      <c r="D1104" s="261" t="s">
        <v>442</v>
      </c>
      <c r="E1104" s="261" t="s">
        <v>116</v>
      </c>
      <c r="F1104" s="262">
        <v>36184</v>
      </c>
      <c r="G1104" s="261" t="s">
        <v>136</v>
      </c>
      <c r="H1104" s="261" t="s">
        <v>677</v>
      </c>
      <c r="I1104" s="257" t="s">
        <v>554</v>
      </c>
      <c r="J1104" s="261" t="s">
        <v>137</v>
      </c>
      <c r="K1104" s="261" t="s">
        <v>3258</v>
      </c>
      <c r="L1104" s="257"/>
      <c r="M1104" s="261"/>
      <c r="N1104" s="249" t="s">
        <v>3258</v>
      </c>
      <c r="O1104" s="259" t="s">
        <v>3258</v>
      </c>
      <c r="P1104" s="256">
        <v>0</v>
      </c>
      <c r="Q1104" s="261" t="s">
        <v>3258</v>
      </c>
      <c r="R1104" s="261" t="s">
        <v>5675</v>
      </c>
      <c r="S1104" s="261" t="s">
        <v>5676</v>
      </c>
      <c r="T1104" s="261" t="s">
        <v>2650</v>
      </c>
      <c r="U1104" s="261" t="s">
        <v>2259</v>
      </c>
      <c r="V1104" s="261" t="s">
        <v>3258</v>
      </c>
      <c r="W1104" s="261" t="s">
        <v>3258</v>
      </c>
      <c r="X1104" s="261" t="s">
        <v>3258</v>
      </c>
      <c r="Y1104" s="261" t="s">
        <v>3258</v>
      </c>
      <c r="Z1104" s="261" t="s">
        <v>3258</v>
      </c>
      <c r="AA1104" s="261" t="s">
        <v>3258</v>
      </c>
      <c r="AB1104" s="261" t="s">
        <v>3258</v>
      </c>
      <c r="AC1104" s="261" t="s">
        <v>3258</v>
      </c>
      <c r="AD1104" s="261"/>
      <c r="AE1104" s="245"/>
      <c r="AF1104" s="261" t="s">
        <v>3258</v>
      </c>
      <c r="AG1104" s="261" t="s">
        <v>3258</v>
      </c>
      <c r="AH1104" s="261" t="s">
        <v>3258</v>
      </c>
      <c r="AI1104" s="249"/>
    </row>
    <row r="1105" spans="1:35" ht="15" customHeight="1" x14ac:dyDescent="0.3">
      <c r="A1105" s="260">
        <v>524896</v>
      </c>
      <c r="B1105" s="261" t="s">
        <v>1374</v>
      </c>
      <c r="C1105" s="261" t="s">
        <v>103</v>
      </c>
      <c r="D1105" s="261" t="s">
        <v>627</v>
      </c>
      <c r="E1105" s="261" t="s">
        <v>116</v>
      </c>
      <c r="F1105" s="262">
        <v>35155</v>
      </c>
      <c r="G1105" s="261" t="s">
        <v>136</v>
      </c>
      <c r="H1105" s="261" t="s">
        <v>677</v>
      </c>
      <c r="I1105" s="257" t="s">
        <v>553</v>
      </c>
      <c r="J1105" s="261" t="s">
        <v>137</v>
      </c>
      <c r="K1105" s="261"/>
      <c r="M1105" s="261"/>
      <c r="N1105" s="249" t="s">
        <v>3258</v>
      </c>
      <c r="O1105" s="259" t="s">
        <v>3258</v>
      </c>
      <c r="P1105" s="256">
        <v>0</v>
      </c>
      <c r="Q1105" s="261" t="s">
        <v>3258</v>
      </c>
      <c r="R1105" s="261" t="s">
        <v>4257</v>
      </c>
      <c r="S1105" s="261" t="s">
        <v>3396</v>
      </c>
      <c r="T1105" s="261" t="s">
        <v>3175</v>
      </c>
      <c r="U1105" s="261" t="s">
        <v>2306</v>
      </c>
      <c r="V1105" s="261" t="s">
        <v>3258</v>
      </c>
      <c r="W1105" s="261" t="s">
        <v>3258</v>
      </c>
      <c r="X1105" s="261" t="s">
        <v>3258</v>
      </c>
      <c r="Y1105" s="261" t="s">
        <v>3258</v>
      </c>
      <c r="Z1105" s="261" t="s">
        <v>3258</v>
      </c>
      <c r="AA1105" s="261" t="s">
        <v>3258</v>
      </c>
      <c r="AB1105" s="261" t="s">
        <v>3258</v>
      </c>
      <c r="AC1105" s="261" t="s">
        <v>3258</v>
      </c>
      <c r="AD1105" s="261"/>
      <c r="AE1105" s="245"/>
      <c r="AF1105" s="261" t="s">
        <v>3258</v>
      </c>
      <c r="AG1105" s="261" t="s">
        <v>3258</v>
      </c>
      <c r="AH1105" s="261" t="s">
        <v>3258</v>
      </c>
      <c r="AI1105" s="249"/>
    </row>
    <row r="1106" spans="1:35" ht="15" customHeight="1" x14ac:dyDescent="0.3">
      <c r="A1106" s="260">
        <v>524911</v>
      </c>
      <c r="B1106" s="261" t="s">
        <v>1375</v>
      </c>
      <c r="C1106" s="261" t="s">
        <v>323</v>
      </c>
      <c r="D1106" s="261" t="s">
        <v>490</v>
      </c>
      <c r="E1106" s="261" t="s">
        <v>116</v>
      </c>
      <c r="F1106" s="262">
        <v>31048</v>
      </c>
      <c r="G1106" s="261" t="s">
        <v>136</v>
      </c>
      <c r="H1106" s="261" t="s">
        <v>677</v>
      </c>
      <c r="I1106" s="257" t="s">
        <v>553</v>
      </c>
      <c r="J1106" s="249" t="s">
        <v>724</v>
      </c>
      <c r="K1106" s="261" t="s">
        <v>3258</v>
      </c>
      <c r="L1106" s="257"/>
      <c r="M1106" s="261"/>
      <c r="N1106" s="249" t="s">
        <v>3258</v>
      </c>
      <c r="O1106" s="259" t="s">
        <v>3258</v>
      </c>
      <c r="P1106" s="256">
        <v>0</v>
      </c>
      <c r="Q1106" s="261" t="s">
        <v>3258</v>
      </c>
      <c r="R1106" s="261" t="s">
        <v>4486</v>
      </c>
      <c r="S1106" s="261" t="s">
        <v>3289</v>
      </c>
      <c r="T1106" s="261" t="s">
        <v>3176</v>
      </c>
      <c r="U1106" s="261" t="s">
        <v>2259</v>
      </c>
      <c r="V1106" s="261" t="s">
        <v>3258</v>
      </c>
      <c r="W1106" s="261" t="s">
        <v>3258</v>
      </c>
      <c r="X1106" s="261" t="s">
        <v>3258</v>
      </c>
      <c r="Y1106" s="261" t="s">
        <v>3258</v>
      </c>
      <c r="Z1106" s="261" t="s">
        <v>3258</v>
      </c>
      <c r="AA1106" s="261" t="s">
        <v>3258</v>
      </c>
      <c r="AB1106" s="261" t="s">
        <v>3258</v>
      </c>
      <c r="AC1106" s="261" t="s">
        <v>3258</v>
      </c>
      <c r="AD1106" s="261"/>
      <c r="AE1106" s="245"/>
      <c r="AF1106" s="261" t="s">
        <v>3258</v>
      </c>
      <c r="AG1106" s="261" t="s">
        <v>3258</v>
      </c>
      <c r="AH1106" s="261" t="s">
        <v>3258</v>
      </c>
      <c r="AI1106" s="249"/>
    </row>
    <row r="1107" spans="1:35" ht="15" customHeight="1" x14ac:dyDescent="0.3">
      <c r="A1107" s="260">
        <v>524920</v>
      </c>
      <c r="B1107" s="261" t="s">
        <v>2056</v>
      </c>
      <c r="C1107" s="261" t="s">
        <v>750</v>
      </c>
      <c r="D1107" s="261" t="s">
        <v>593</v>
      </c>
      <c r="E1107" s="261" t="s">
        <v>116</v>
      </c>
      <c r="F1107" s="262">
        <v>35127</v>
      </c>
      <c r="G1107" s="261" t="s">
        <v>2727</v>
      </c>
      <c r="H1107" s="261" t="s">
        <v>677</v>
      </c>
      <c r="I1107" s="257" t="s">
        <v>553</v>
      </c>
      <c r="J1107" s="261" t="s">
        <v>139</v>
      </c>
      <c r="K1107" s="261"/>
      <c r="L1107" s="257" t="s">
        <v>151</v>
      </c>
      <c r="M1107" s="261"/>
      <c r="N1107" s="249" t="s">
        <v>3258</v>
      </c>
      <c r="O1107" s="259" t="s">
        <v>3258</v>
      </c>
      <c r="P1107" s="256">
        <v>0</v>
      </c>
      <c r="Q1107" s="261" t="s">
        <v>3258</v>
      </c>
      <c r="R1107" s="261" t="s">
        <v>4010</v>
      </c>
      <c r="S1107" s="261" t="s">
        <v>4011</v>
      </c>
      <c r="T1107" s="261" t="s">
        <v>2367</v>
      </c>
      <c r="U1107" s="261" t="s">
        <v>2729</v>
      </c>
      <c r="V1107" s="261" t="s">
        <v>3258</v>
      </c>
      <c r="W1107" s="261" t="s">
        <v>3258</v>
      </c>
      <c r="X1107" s="261" t="s">
        <v>3258</v>
      </c>
      <c r="Y1107" s="261" t="s">
        <v>3258</v>
      </c>
      <c r="Z1107" s="261" t="s">
        <v>3258</v>
      </c>
      <c r="AA1107" s="261" t="s">
        <v>3258</v>
      </c>
      <c r="AB1107" s="261" t="s">
        <v>3258</v>
      </c>
      <c r="AC1107" s="261" t="s">
        <v>3258</v>
      </c>
      <c r="AD1107" s="261"/>
      <c r="AE1107" s="246"/>
      <c r="AF1107" s="261" t="s">
        <v>3258</v>
      </c>
      <c r="AG1107" s="261" t="s">
        <v>3258</v>
      </c>
      <c r="AH1107" s="261" t="s">
        <v>3258</v>
      </c>
      <c r="AI1107" s="249"/>
    </row>
    <row r="1108" spans="1:35" ht="15" customHeight="1" x14ac:dyDescent="0.3">
      <c r="A1108" s="260">
        <v>524925</v>
      </c>
      <c r="B1108" s="261" t="s">
        <v>2057</v>
      </c>
      <c r="C1108" s="261" t="s">
        <v>307</v>
      </c>
      <c r="D1108" s="261" t="s">
        <v>537</v>
      </c>
      <c r="E1108" s="261" t="s">
        <v>116</v>
      </c>
      <c r="F1108" s="262">
        <v>31854</v>
      </c>
      <c r="G1108" s="261" t="s">
        <v>2304</v>
      </c>
      <c r="H1108" s="261" t="s">
        <v>679</v>
      </c>
      <c r="I1108" s="257" t="s">
        <v>553</v>
      </c>
      <c r="J1108" s="261" t="s">
        <v>139</v>
      </c>
      <c r="K1108" s="260">
        <v>2005</v>
      </c>
      <c r="L1108" s="257" t="s">
        <v>138</v>
      </c>
      <c r="M1108" s="249"/>
      <c r="N1108" s="249" t="s">
        <v>3258</v>
      </c>
      <c r="O1108" s="259" t="s">
        <v>3258</v>
      </c>
      <c r="P1108" s="256">
        <v>0</v>
      </c>
      <c r="Q1108" s="261" t="s">
        <v>3258</v>
      </c>
      <c r="R1108" s="261" t="s">
        <v>4012</v>
      </c>
      <c r="S1108" s="261" t="s">
        <v>3552</v>
      </c>
      <c r="T1108" s="261" t="s">
        <v>2326</v>
      </c>
      <c r="U1108" s="261" t="s">
        <v>2360</v>
      </c>
      <c r="V1108" s="261" t="s">
        <v>3258</v>
      </c>
      <c r="W1108" s="261" t="s">
        <v>3258</v>
      </c>
      <c r="X1108" s="261" t="s">
        <v>3258</v>
      </c>
      <c r="Y1108" s="261" t="s">
        <v>3258</v>
      </c>
      <c r="Z1108" s="261" t="s">
        <v>3258</v>
      </c>
      <c r="AA1108" s="261" t="s">
        <v>3258</v>
      </c>
      <c r="AB1108" s="261" t="s">
        <v>3258</v>
      </c>
      <c r="AC1108" s="261" t="s">
        <v>3258</v>
      </c>
      <c r="AD1108" s="261"/>
      <c r="AE1108" s="245"/>
      <c r="AF1108" s="261" t="s">
        <v>3258</v>
      </c>
      <c r="AG1108" s="261" t="s">
        <v>3258</v>
      </c>
      <c r="AH1108" s="261" t="s">
        <v>3258</v>
      </c>
      <c r="AI1108" s="249"/>
    </row>
    <row r="1109" spans="1:35" ht="15" customHeight="1" x14ac:dyDescent="0.3">
      <c r="A1109" s="260">
        <v>524935</v>
      </c>
      <c r="B1109" s="261" t="s">
        <v>2058</v>
      </c>
      <c r="C1109" s="261" t="s">
        <v>239</v>
      </c>
      <c r="D1109" s="261" t="s">
        <v>480</v>
      </c>
      <c r="E1109" s="261" t="s">
        <v>116</v>
      </c>
      <c r="F1109" s="262">
        <v>32143</v>
      </c>
      <c r="G1109" s="261" t="s">
        <v>2504</v>
      </c>
      <c r="H1109" s="261" t="s">
        <v>677</v>
      </c>
      <c r="I1109" s="257" t="s">
        <v>553</v>
      </c>
      <c r="J1109" s="261" t="s">
        <v>139</v>
      </c>
      <c r="K1109" s="260">
        <v>2005</v>
      </c>
      <c r="M1109" s="261"/>
      <c r="N1109" s="249" t="s">
        <v>3258</v>
      </c>
      <c r="O1109" s="259" t="s">
        <v>3258</v>
      </c>
      <c r="P1109" s="256">
        <v>0</v>
      </c>
      <c r="Q1109" s="261" t="s">
        <v>3258</v>
      </c>
      <c r="R1109" s="261" t="s">
        <v>4985</v>
      </c>
      <c r="S1109" s="261" t="s">
        <v>3333</v>
      </c>
      <c r="T1109" s="261" t="s">
        <v>3166</v>
      </c>
      <c r="U1109" s="261" t="s">
        <v>4986</v>
      </c>
      <c r="V1109" s="261" t="s">
        <v>3258</v>
      </c>
      <c r="W1109" s="261" t="s">
        <v>3258</v>
      </c>
      <c r="X1109" s="261" t="s">
        <v>3258</v>
      </c>
      <c r="Y1109" s="261" t="s">
        <v>3258</v>
      </c>
      <c r="Z1109" s="261" t="s">
        <v>3258</v>
      </c>
      <c r="AA1109" s="261" t="s">
        <v>3258</v>
      </c>
      <c r="AB1109" s="261" t="s">
        <v>3258</v>
      </c>
      <c r="AC1109" s="261" t="s">
        <v>3258</v>
      </c>
      <c r="AD1109" s="261"/>
      <c r="AE1109" s="245"/>
      <c r="AF1109" s="261" t="s">
        <v>3258</v>
      </c>
      <c r="AG1109" s="261" t="s">
        <v>3258</v>
      </c>
      <c r="AH1109" s="261" t="s">
        <v>3258</v>
      </c>
      <c r="AI1109" s="249"/>
    </row>
    <row r="1110" spans="1:35" ht="15" customHeight="1" x14ac:dyDescent="0.3">
      <c r="A1110" s="260">
        <v>524936</v>
      </c>
      <c r="B1110" s="261" t="s">
        <v>1505</v>
      </c>
      <c r="C1110" s="261" t="s">
        <v>66</v>
      </c>
      <c r="D1110" s="261" t="s">
        <v>1462</v>
      </c>
      <c r="E1110" s="261" t="s">
        <v>115</v>
      </c>
      <c r="F1110" s="262">
        <v>28711</v>
      </c>
      <c r="G1110" s="261" t="s">
        <v>136</v>
      </c>
      <c r="H1110" s="261" t="s">
        <v>677</v>
      </c>
      <c r="I1110" s="257" t="s">
        <v>553</v>
      </c>
      <c r="J1110" s="261" t="s">
        <v>139</v>
      </c>
      <c r="K1110" s="261"/>
      <c r="M1110" s="261"/>
      <c r="N1110" s="249" t="s">
        <v>3258</v>
      </c>
      <c r="O1110" s="259" t="s">
        <v>3258</v>
      </c>
      <c r="P1110" s="256">
        <v>0</v>
      </c>
      <c r="Q1110" s="261" t="s">
        <v>3258</v>
      </c>
      <c r="R1110" s="261" t="s">
        <v>4091</v>
      </c>
      <c r="S1110" s="261" t="s">
        <v>3281</v>
      </c>
      <c r="T1110" s="261" t="s">
        <v>2406</v>
      </c>
      <c r="U1110" s="261" t="s">
        <v>2259</v>
      </c>
      <c r="V1110" s="261" t="s">
        <v>3258</v>
      </c>
      <c r="W1110" s="261" t="s">
        <v>3258</v>
      </c>
      <c r="X1110" s="261" t="s">
        <v>3258</v>
      </c>
      <c r="Y1110" s="261" t="s">
        <v>3258</v>
      </c>
      <c r="Z1110" s="261" t="s">
        <v>3258</v>
      </c>
      <c r="AA1110" s="261" t="s">
        <v>3258</v>
      </c>
      <c r="AB1110" s="261" t="s">
        <v>3258</v>
      </c>
      <c r="AC1110" s="261" t="s">
        <v>3258</v>
      </c>
      <c r="AD1110" s="261"/>
      <c r="AE1110" s="246"/>
      <c r="AF1110" s="261" t="s">
        <v>3258</v>
      </c>
      <c r="AG1110" s="261" t="s">
        <v>3258</v>
      </c>
      <c r="AH1110" s="261" t="s">
        <v>3258</v>
      </c>
      <c r="AI1110" s="249"/>
    </row>
    <row r="1111" spans="1:35" ht="15" customHeight="1" x14ac:dyDescent="0.3">
      <c r="A1111" s="260">
        <v>524937</v>
      </c>
      <c r="B1111" s="261" t="s">
        <v>2059</v>
      </c>
      <c r="C1111" s="261" t="s">
        <v>370</v>
      </c>
      <c r="D1111" s="261" t="s">
        <v>421</v>
      </c>
      <c r="E1111" s="261" t="s">
        <v>116</v>
      </c>
      <c r="F1111" s="262">
        <v>36526</v>
      </c>
      <c r="G1111" s="261" t="s">
        <v>2296</v>
      </c>
      <c r="H1111" s="261" t="s">
        <v>677</v>
      </c>
      <c r="I1111" s="257" t="s">
        <v>553</v>
      </c>
      <c r="J1111" s="261" t="s">
        <v>139</v>
      </c>
      <c r="K1111" s="261"/>
      <c r="M1111" s="261"/>
      <c r="N1111" s="249" t="s">
        <v>3258</v>
      </c>
      <c r="O1111" s="259" t="s">
        <v>3258</v>
      </c>
      <c r="P1111" s="256">
        <v>0</v>
      </c>
      <c r="Q1111" s="261" t="s">
        <v>3258</v>
      </c>
      <c r="R1111" s="261" t="s">
        <v>4987</v>
      </c>
      <c r="S1111" s="261" t="s">
        <v>3936</v>
      </c>
      <c r="T1111" s="261" t="s">
        <v>2488</v>
      </c>
      <c r="U1111" s="261" t="s">
        <v>2298</v>
      </c>
      <c r="V1111" s="261" t="s">
        <v>3258</v>
      </c>
      <c r="W1111" s="261" t="s">
        <v>3258</v>
      </c>
      <c r="X1111" s="261" t="s">
        <v>3258</v>
      </c>
      <c r="Y1111" s="261" t="s">
        <v>3258</v>
      </c>
      <c r="Z1111" s="261" t="s">
        <v>3258</v>
      </c>
      <c r="AA1111" s="261" t="s">
        <v>3258</v>
      </c>
      <c r="AB1111" s="261" t="s">
        <v>3258</v>
      </c>
      <c r="AC1111" s="261" t="s">
        <v>3258</v>
      </c>
      <c r="AD1111" s="261"/>
      <c r="AE1111" s="246"/>
      <c r="AF1111" s="261" t="s">
        <v>3258</v>
      </c>
      <c r="AG1111" s="261"/>
      <c r="AH1111" s="261" t="s">
        <v>3258</v>
      </c>
      <c r="AI1111" s="249"/>
    </row>
    <row r="1112" spans="1:35" ht="15" customHeight="1" x14ac:dyDescent="0.3">
      <c r="A1112" s="260">
        <v>524940</v>
      </c>
      <c r="B1112" s="261" t="s">
        <v>5677</v>
      </c>
      <c r="C1112" s="261" t="s">
        <v>299</v>
      </c>
      <c r="D1112" s="261" t="s">
        <v>863</v>
      </c>
      <c r="E1112" s="261" t="s">
        <v>116</v>
      </c>
      <c r="F1112" s="262">
        <v>32174</v>
      </c>
      <c r="G1112" s="261" t="s">
        <v>136</v>
      </c>
      <c r="H1112" s="261" t="s">
        <v>677</v>
      </c>
      <c r="I1112" s="257" t="s">
        <v>554</v>
      </c>
      <c r="J1112" s="261" t="s">
        <v>139</v>
      </c>
      <c r="K1112" s="260">
        <v>2010</v>
      </c>
      <c r="M1112" s="261"/>
      <c r="N1112" s="249" t="s">
        <v>3258</v>
      </c>
      <c r="O1112" s="259" t="s">
        <v>3258</v>
      </c>
      <c r="P1112" s="256">
        <v>0</v>
      </c>
      <c r="Q1112" s="261" t="s">
        <v>3258</v>
      </c>
      <c r="R1112" s="261" t="s">
        <v>5678</v>
      </c>
      <c r="S1112" s="261" t="s">
        <v>3789</v>
      </c>
      <c r="T1112" s="261" t="s">
        <v>3011</v>
      </c>
      <c r="U1112" s="261" t="s">
        <v>2259</v>
      </c>
      <c r="V1112" s="261" t="s">
        <v>3258</v>
      </c>
      <c r="W1112" s="261" t="s">
        <v>3258</v>
      </c>
      <c r="X1112" s="261" t="s">
        <v>3258</v>
      </c>
      <c r="Y1112" s="261" t="s">
        <v>3258</v>
      </c>
      <c r="Z1112" s="261" t="s">
        <v>3258</v>
      </c>
      <c r="AA1112" s="261" t="s">
        <v>3258</v>
      </c>
      <c r="AB1112" s="261" t="s">
        <v>3258</v>
      </c>
      <c r="AC1112" s="261" t="s">
        <v>3258</v>
      </c>
      <c r="AD1112" s="261"/>
      <c r="AE1112" s="245"/>
      <c r="AF1112" s="261" t="s">
        <v>3258</v>
      </c>
      <c r="AG1112" s="261"/>
      <c r="AH1112" s="261" t="s">
        <v>3258</v>
      </c>
      <c r="AI1112" s="249"/>
    </row>
    <row r="1113" spans="1:35" ht="15" customHeight="1" x14ac:dyDescent="0.3">
      <c r="A1113" s="260">
        <v>524948</v>
      </c>
      <c r="B1113" s="261" t="s">
        <v>2060</v>
      </c>
      <c r="C1113" s="261" t="s">
        <v>271</v>
      </c>
      <c r="D1113" s="261" t="s">
        <v>1476</v>
      </c>
      <c r="E1113" s="261" t="s">
        <v>116</v>
      </c>
      <c r="F1113" s="262">
        <v>33260</v>
      </c>
      <c r="G1113" s="261" t="s">
        <v>3178</v>
      </c>
      <c r="H1113" s="261" t="s">
        <v>677</v>
      </c>
      <c r="I1113" s="257" t="s">
        <v>553</v>
      </c>
      <c r="J1113" s="261" t="s">
        <v>139</v>
      </c>
      <c r="K1113" s="261"/>
      <c r="L1113" s="258" t="s">
        <v>147</v>
      </c>
      <c r="M1113" s="261"/>
      <c r="N1113" s="249" t="s">
        <v>3258</v>
      </c>
      <c r="O1113" s="259" t="s">
        <v>3258</v>
      </c>
      <c r="P1113" s="256">
        <v>0</v>
      </c>
      <c r="Q1113" s="261" t="s">
        <v>3258</v>
      </c>
      <c r="R1113" s="261" t="s">
        <v>4013</v>
      </c>
      <c r="S1113" s="261" t="s">
        <v>3932</v>
      </c>
      <c r="T1113" s="261" t="s">
        <v>4988</v>
      </c>
      <c r="U1113" s="261" t="s">
        <v>2259</v>
      </c>
      <c r="V1113" s="261" t="s">
        <v>3258</v>
      </c>
      <c r="W1113" s="261" t="s">
        <v>3258</v>
      </c>
      <c r="X1113" s="261" t="s">
        <v>3258</v>
      </c>
      <c r="Y1113" s="261" t="s">
        <v>3258</v>
      </c>
      <c r="Z1113" s="261" t="s">
        <v>3258</v>
      </c>
      <c r="AA1113" s="261" t="s">
        <v>3258</v>
      </c>
      <c r="AB1113" s="261" t="s">
        <v>3258</v>
      </c>
      <c r="AC1113" s="261" t="s">
        <v>3258</v>
      </c>
      <c r="AD1113" s="261"/>
      <c r="AE1113" s="245"/>
      <c r="AF1113" s="261" t="s">
        <v>3258</v>
      </c>
      <c r="AG1113" s="261" t="s">
        <v>3258</v>
      </c>
      <c r="AH1113" s="261" t="s">
        <v>3258</v>
      </c>
      <c r="AI1113" s="249"/>
    </row>
    <row r="1114" spans="1:35" ht="15" customHeight="1" x14ac:dyDescent="0.3">
      <c r="A1114" s="260">
        <v>524949</v>
      </c>
      <c r="B1114" s="261" t="s">
        <v>2061</v>
      </c>
      <c r="C1114" s="261" t="s">
        <v>69</v>
      </c>
      <c r="D1114" s="261" t="s">
        <v>1464</v>
      </c>
      <c r="E1114" s="261" t="s">
        <v>116</v>
      </c>
      <c r="F1114" s="262">
        <v>30726</v>
      </c>
      <c r="G1114" s="261" t="s">
        <v>2586</v>
      </c>
      <c r="H1114" s="261" t="s">
        <v>677</v>
      </c>
      <c r="I1114" s="257" t="s">
        <v>553</v>
      </c>
      <c r="J1114" s="261" t="s">
        <v>139</v>
      </c>
      <c r="K1114" s="261" t="s">
        <v>3258</v>
      </c>
      <c r="L1114" s="257"/>
      <c r="M1114" s="261"/>
      <c r="N1114" s="249" t="s">
        <v>3258</v>
      </c>
      <c r="O1114" s="259" t="s">
        <v>3258</v>
      </c>
      <c r="P1114" s="256">
        <v>0</v>
      </c>
      <c r="Q1114" s="261" t="s">
        <v>3258</v>
      </c>
      <c r="R1114" s="261" t="s">
        <v>4989</v>
      </c>
      <c r="S1114" s="261" t="s">
        <v>3372</v>
      </c>
      <c r="T1114" s="261" t="s">
        <v>4990</v>
      </c>
      <c r="U1114" s="261" t="s">
        <v>2939</v>
      </c>
      <c r="V1114" s="261" t="s">
        <v>3258</v>
      </c>
      <c r="W1114" s="261" t="s">
        <v>3258</v>
      </c>
      <c r="X1114" s="261" t="s">
        <v>3258</v>
      </c>
      <c r="Y1114" s="261" t="s">
        <v>3258</v>
      </c>
      <c r="Z1114" s="261" t="s">
        <v>3258</v>
      </c>
      <c r="AA1114" s="261" t="s">
        <v>3258</v>
      </c>
      <c r="AB1114" s="261" t="s">
        <v>3258</v>
      </c>
      <c r="AC1114" s="261" t="s">
        <v>3258</v>
      </c>
      <c r="AD1114" s="261"/>
      <c r="AE1114" s="245"/>
      <c r="AF1114" s="261" t="s">
        <v>3258</v>
      </c>
      <c r="AG1114" s="261" t="s">
        <v>3258</v>
      </c>
      <c r="AH1114" s="261" t="s">
        <v>3258</v>
      </c>
      <c r="AI1114" s="249"/>
    </row>
    <row r="1115" spans="1:35" ht="15" customHeight="1" x14ac:dyDescent="0.3">
      <c r="A1115" s="260">
        <v>524951</v>
      </c>
      <c r="B1115" s="261" t="s">
        <v>1376</v>
      </c>
      <c r="C1115" s="261" t="s">
        <v>69</v>
      </c>
      <c r="D1115" s="261" t="s">
        <v>546</v>
      </c>
      <c r="E1115" s="261" t="s">
        <v>116</v>
      </c>
      <c r="F1115" s="262">
        <v>29151</v>
      </c>
      <c r="G1115" s="261" t="s">
        <v>3179</v>
      </c>
      <c r="H1115" s="261" t="s">
        <v>677</v>
      </c>
      <c r="I1115" s="257" t="s">
        <v>553</v>
      </c>
      <c r="J1115" s="261" t="s">
        <v>139</v>
      </c>
      <c r="K1115" s="261" t="s">
        <v>3258</v>
      </c>
      <c r="L1115" s="257"/>
      <c r="M1115" s="261"/>
      <c r="N1115" s="249" t="s">
        <v>3258</v>
      </c>
      <c r="O1115" s="259" t="s">
        <v>3258</v>
      </c>
      <c r="P1115" s="256">
        <v>0</v>
      </c>
      <c r="Q1115" s="261" t="s">
        <v>3258</v>
      </c>
      <c r="R1115" s="261" t="s">
        <v>4014</v>
      </c>
      <c r="S1115" s="261" t="s">
        <v>3290</v>
      </c>
      <c r="T1115" s="261" t="s">
        <v>3177</v>
      </c>
      <c r="U1115" s="261" t="s">
        <v>2259</v>
      </c>
      <c r="V1115" s="261" t="s">
        <v>3258</v>
      </c>
      <c r="W1115" s="261" t="s">
        <v>3258</v>
      </c>
      <c r="X1115" s="261" t="s">
        <v>3258</v>
      </c>
      <c r="Y1115" s="261" t="s">
        <v>3258</v>
      </c>
      <c r="Z1115" s="261" t="s">
        <v>3258</v>
      </c>
      <c r="AA1115" s="261" t="s">
        <v>3258</v>
      </c>
      <c r="AB1115" s="261" t="s">
        <v>3258</v>
      </c>
      <c r="AC1115" s="261" t="s">
        <v>3258</v>
      </c>
      <c r="AD1115" s="261"/>
      <c r="AE1115" s="245"/>
      <c r="AF1115" s="261" t="s">
        <v>3258</v>
      </c>
      <c r="AG1115" s="261" t="s">
        <v>3258</v>
      </c>
      <c r="AH1115" s="261" t="s">
        <v>3258</v>
      </c>
      <c r="AI1115" s="249"/>
    </row>
    <row r="1116" spans="1:35" ht="15" customHeight="1" x14ac:dyDescent="0.3">
      <c r="A1116" s="260">
        <v>524953</v>
      </c>
      <c r="B1116" s="261" t="s">
        <v>1377</v>
      </c>
      <c r="C1116" s="261" t="s">
        <v>1378</v>
      </c>
      <c r="D1116" s="261" t="s">
        <v>631</v>
      </c>
      <c r="E1116" s="261" t="s">
        <v>116</v>
      </c>
      <c r="F1116" s="262">
        <v>34712</v>
      </c>
      <c r="G1116" s="261" t="s">
        <v>136</v>
      </c>
      <c r="H1116" s="261" t="s">
        <v>677</v>
      </c>
      <c r="I1116" s="257" t="s">
        <v>553</v>
      </c>
      <c r="J1116" s="261" t="s">
        <v>139</v>
      </c>
      <c r="K1116" s="261"/>
      <c r="M1116" s="261"/>
      <c r="N1116" s="249" t="s">
        <v>3258</v>
      </c>
      <c r="O1116" s="259" t="s">
        <v>3258</v>
      </c>
      <c r="P1116" s="256">
        <v>0</v>
      </c>
      <c r="Q1116" s="261" t="s">
        <v>3258</v>
      </c>
      <c r="R1116" s="261" t="s">
        <v>4015</v>
      </c>
      <c r="S1116" s="261" t="s">
        <v>4016</v>
      </c>
      <c r="T1116" s="261" t="s">
        <v>3180</v>
      </c>
      <c r="U1116" s="261" t="s">
        <v>2360</v>
      </c>
      <c r="V1116" s="261" t="s">
        <v>3258</v>
      </c>
      <c r="W1116" s="261" t="s">
        <v>3258</v>
      </c>
      <c r="X1116" s="261" t="s">
        <v>3258</v>
      </c>
      <c r="Y1116" s="261" t="s">
        <v>3258</v>
      </c>
      <c r="Z1116" s="261" t="s">
        <v>3258</v>
      </c>
      <c r="AA1116" s="261" t="s">
        <v>3258</v>
      </c>
      <c r="AB1116" s="261" t="s">
        <v>3258</v>
      </c>
      <c r="AC1116" s="261" t="s">
        <v>3258</v>
      </c>
      <c r="AD1116" s="261"/>
      <c r="AE1116" s="246"/>
      <c r="AF1116" s="261" t="s">
        <v>3258</v>
      </c>
      <c r="AG1116" s="261" t="s">
        <v>3258</v>
      </c>
      <c r="AH1116" s="261" t="s">
        <v>3258</v>
      </c>
      <c r="AI1116" s="249"/>
    </row>
    <row r="1117" spans="1:35" ht="15" customHeight="1" x14ac:dyDescent="0.3">
      <c r="A1117" s="260">
        <v>524955</v>
      </c>
      <c r="B1117" s="261" t="s">
        <v>1379</v>
      </c>
      <c r="C1117" s="261" t="s">
        <v>273</v>
      </c>
      <c r="D1117" s="261" t="s">
        <v>440</v>
      </c>
      <c r="E1117" s="261" t="s">
        <v>116</v>
      </c>
      <c r="F1117" s="262">
        <v>31644</v>
      </c>
      <c r="G1117" s="261" t="s">
        <v>3181</v>
      </c>
      <c r="H1117" s="261" t="s">
        <v>677</v>
      </c>
      <c r="I1117" s="257" t="s">
        <v>553</v>
      </c>
      <c r="J1117" s="261" t="s">
        <v>139</v>
      </c>
      <c r="K1117" s="261"/>
      <c r="M1117" s="261"/>
      <c r="N1117" s="249" t="s">
        <v>3258</v>
      </c>
      <c r="O1117" s="259" t="s">
        <v>3258</v>
      </c>
      <c r="P1117" s="256">
        <v>0</v>
      </c>
      <c r="Q1117" s="261" t="s">
        <v>3258</v>
      </c>
      <c r="R1117" s="261" t="s">
        <v>4017</v>
      </c>
      <c r="S1117" s="261" t="s">
        <v>3413</v>
      </c>
      <c r="T1117" s="261" t="s">
        <v>2928</v>
      </c>
      <c r="U1117" s="261" t="s">
        <v>3182</v>
      </c>
      <c r="V1117" s="261" t="s">
        <v>3258</v>
      </c>
      <c r="W1117" s="261" t="s">
        <v>3258</v>
      </c>
      <c r="X1117" s="261" t="s">
        <v>3258</v>
      </c>
      <c r="Y1117" s="261" t="s">
        <v>3258</v>
      </c>
      <c r="Z1117" s="261" t="s">
        <v>3258</v>
      </c>
      <c r="AA1117" s="261" t="s">
        <v>3258</v>
      </c>
      <c r="AB1117" s="261" t="s">
        <v>3258</v>
      </c>
      <c r="AC1117" s="261" t="s">
        <v>3258</v>
      </c>
      <c r="AD1117" s="261"/>
      <c r="AE1117" s="245"/>
      <c r="AF1117" s="261" t="s">
        <v>3258</v>
      </c>
      <c r="AG1117" s="261" t="s">
        <v>3258</v>
      </c>
      <c r="AH1117" s="261" t="s">
        <v>3258</v>
      </c>
      <c r="AI1117" s="249"/>
    </row>
    <row r="1118" spans="1:35" ht="15" customHeight="1" x14ac:dyDescent="0.3">
      <c r="A1118" s="260">
        <v>524961</v>
      </c>
      <c r="B1118" s="261" t="s">
        <v>5679</v>
      </c>
      <c r="C1118" s="261" t="s">
        <v>66</v>
      </c>
      <c r="D1118" s="261" t="s">
        <v>416</v>
      </c>
      <c r="E1118" s="261" t="s">
        <v>116</v>
      </c>
      <c r="F1118" s="262">
        <v>32143</v>
      </c>
      <c r="G1118" s="261" t="s">
        <v>5680</v>
      </c>
      <c r="H1118" s="261" t="s">
        <v>677</v>
      </c>
      <c r="I1118" s="257" t="s">
        <v>554</v>
      </c>
      <c r="J1118" s="261" t="s">
        <v>139</v>
      </c>
      <c r="K1118" s="261" t="s">
        <v>3258</v>
      </c>
      <c r="L1118" s="261"/>
      <c r="M1118" s="261"/>
      <c r="N1118" s="249" t="s">
        <v>3258</v>
      </c>
      <c r="O1118" s="259" t="s">
        <v>3258</v>
      </c>
      <c r="P1118" s="256">
        <v>0</v>
      </c>
      <c r="Q1118" s="261" t="s">
        <v>3258</v>
      </c>
      <c r="R1118" s="261" t="s">
        <v>5681</v>
      </c>
      <c r="S1118" s="261" t="s">
        <v>3313</v>
      </c>
      <c r="T1118" s="261" t="s">
        <v>2341</v>
      </c>
      <c r="U1118" s="261" t="s">
        <v>5682</v>
      </c>
      <c r="V1118" s="261" t="s">
        <v>3258</v>
      </c>
      <c r="W1118" s="261" t="s">
        <v>3258</v>
      </c>
      <c r="X1118" s="261" t="s">
        <v>3258</v>
      </c>
      <c r="Y1118" s="261" t="s">
        <v>3258</v>
      </c>
      <c r="Z1118" s="261" t="s">
        <v>3258</v>
      </c>
      <c r="AA1118" s="261" t="s">
        <v>3258</v>
      </c>
      <c r="AB1118" s="261" t="s">
        <v>3258</v>
      </c>
      <c r="AC1118" s="261" t="s">
        <v>3258</v>
      </c>
      <c r="AD1118" s="261"/>
      <c r="AE1118" s="245"/>
      <c r="AF1118" s="261" t="s">
        <v>3258</v>
      </c>
      <c r="AG1118" s="261"/>
      <c r="AH1118" s="261" t="s">
        <v>3258</v>
      </c>
      <c r="AI1118" s="249"/>
    </row>
    <row r="1119" spans="1:35" ht="15" customHeight="1" x14ac:dyDescent="0.3">
      <c r="A1119" s="260">
        <v>524977</v>
      </c>
      <c r="B1119" s="261" t="s">
        <v>1506</v>
      </c>
      <c r="C1119" s="261" t="s">
        <v>65</v>
      </c>
      <c r="D1119" s="261" t="s">
        <v>1507</v>
      </c>
      <c r="E1119" s="261" t="s">
        <v>116</v>
      </c>
      <c r="F1119" s="262">
        <v>28857</v>
      </c>
      <c r="G1119" s="261" t="s">
        <v>2407</v>
      </c>
      <c r="H1119" s="261" t="s">
        <v>677</v>
      </c>
      <c r="I1119" s="257" t="s">
        <v>553</v>
      </c>
      <c r="J1119" s="249" t="s">
        <v>724</v>
      </c>
      <c r="K1119" s="261"/>
      <c r="L1119" s="257" t="s">
        <v>151</v>
      </c>
      <c r="M1119" s="261"/>
      <c r="N1119" s="249" t="s">
        <v>3258</v>
      </c>
      <c r="O1119" s="259" t="s">
        <v>3258</v>
      </c>
      <c r="P1119" s="256">
        <v>0</v>
      </c>
      <c r="Q1119" s="261" t="s">
        <v>3258</v>
      </c>
      <c r="R1119" s="261" t="s">
        <v>4297</v>
      </c>
      <c r="S1119" s="261" t="s">
        <v>4298</v>
      </c>
      <c r="T1119" s="261" t="s">
        <v>2408</v>
      </c>
      <c r="U1119" s="261" t="s">
        <v>2409</v>
      </c>
      <c r="V1119" s="261" t="s">
        <v>3258</v>
      </c>
      <c r="W1119" s="261" t="s">
        <v>3258</v>
      </c>
      <c r="X1119" s="261" t="s">
        <v>3258</v>
      </c>
      <c r="Y1119" s="261" t="s">
        <v>3258</v>
      </c>
      <c r="Z1119" s="261" t="s">
        <v>3258</v>
      </c>
      <c r="AA1119" s="261" t="s">
        <v>3258</v>
      </c>
      <c r="AB1119" s="261" t="s">
        <v>3258</v>
      </c>
      <c r="AC1119" s="261" t="s">
        <v>3258</v>
      </c>
      <c r="AD1119" s="261"/>
      <c r="AE1119" s="245"/>
      <c r="AF1119" s="261" t="s">
        <v>3258</v>
      </c>
      <c r="AG1119" s="261" t="s">
        <v>3258</v>
      </c>
      <c r="AH1119" s="261" t="s">
        <v>3258</v>
      </c>
      <c r="AI1119" s="249"/>
    </row>
    <row r="1120" spans="1:35" ht="15" customHeight="1" x14ac:dyDescent="0.3">
      <c r="A1120" s="260">
        <v>524980</v>
      </c>
      <c r="B1120" s="261" t="s">
        <v>1380</v>
      </c>
      <c r="C1120" s="261" t="s">
        <v>393</v>
      </c>
      <c r="D1120" s="261" t="s">
        <v>640</v>
      </c>
      <c r="E1120" s="261" t="s">
        <v>116</v>
      </c>
      <c r="F1120" s="262">
        <v>31371</v>
      </c>
      <c r="G1120" s="261" t="s">
        <v>136</v>
      </c>
      <c r="H1120" s="261" t="s">
        <v>677</v>
      </c>
      <c r="I1120" s="257" t="s">
        <v>553</v>
      </c>
      <c r="J1120" s="261" t="s">
        <v>137</v>
      </c>
      <c r="K1120" s="261" t="s">
        <v>3258</v>
      </c>
      <c r="L1120" s="257"/>
      <c r="M1120" s="261"/>
      <c r="N1120" s="249" t="s">
        <v>3258</v>
      </c>
      <c r="O1120" s="259" t="s">
        <v>3258</v>
      </c>
      <c r="P1120" s="256">
        <v>0</v>
      </c>
      <c r="Q1120" s="261" t="s">
        <v>3258</v>
      </c>
      <c r="R1120" s="261" t="s">
        <v>4258</v>
      </c>
      <c r="S1120" s="261" t="s">
        <v>3341</v>
      </c>
      <c r="T1120" s="261" t="s">
        <v>2482</v>
      </c>
      <c r="U1120" s="261" t="s">
        <v>2259</v>
      </c>
      <c r="V1120" s="261" t="s">
        <v>3258</v>
      </c>
      <c r="W1120" s="261" t="s">
        <v>3258</v>
      </c>
      <c r="X1120" s="261" t="s">
        <v>3258</v>
      </c>
      <c r="Y1120" s="261" t="s">
        <v>3258</v>
      </c>
      <c r="Z1120" s="261" t="s">
        <v>3258</v>
      </c>
      <c r="AA1120" s="261" t="s">
        <v>3258</v>
      </c>
      <c r="AB1120" s="261" t="s">
        <v>3258</v>
      </c>
      <c r="AC1120" s="261" t="s">
        <v>3258</v>
      </c>
      <c r="AD1120" s="261"/>
      <c r="AE1120" s="246"/>
      <c r="AF1120" s="261" t="s">
        <v>3258</v>
      </c>
      <c r="AG1120" s="261" t="s">
        <v>3258</v>
      </c>
      <c r="AH1120" s="261" t="s">
        <v>3258</v>
      </c>
      <c r="AI1120" s="249"/>
    </row>
    <row r="1121" spans="1:35" ht="15" customHeight="1" x14ac:dyDescent="0.3">
      <c r="A1121" s="260">
        <v>524985</v>
      </c>
      <c r="B1121" s="261" t="s">
        <v>1381</v>
      </c>
      <c r="C1121" s="261" t="s">
        <v>97</v>
      </c>
      <c r="D1121" s="261" t="s">
        <v>1382</v>
      </c>
      <c r="E1121" s="261" t="s">
        <v>116</v>
      </c>
      <c r="F1121" s="262">
        <v>36161</v>
      </c>
      <c r="G1121" s="261" t="s">
        <v>2402</v>
      </c>
      <c r="H1121" s="261" t="s">
        <v>677</v>
      </c>
      <c r="I1121" s="257" t="s">
        <v>553</v>
      </c>
      <c r="J1121" s="261" t="s">
        <v>137</v>
      </c>
      <c r="K1121" s="260">
        <v>2016</v>
      </c>
      <c r="M1121" s="261"/>
      <c r="N1121" s="249" t="s">
        <v>3258</v>
      </c>
      <c r="O1121" s="259" t="s">
        <v>3258</v>
      </c>
      <c r="P1121" s="256">
        <v>0</v>
      </c>
      <c r="Q1121" s="261" t="s">
        <v>3258</v>
      </c>
      <c r="R1121" s="261" t="s">
        <v>4259</v>
      </c>
      <c r="S1121" s="261" t="s">
        <v>3350</v>
      </c>
      <c r="T1121" s="261" t="s">
        <v>2938</v>
      </c>
      <c r="U1121" s="261" t="s">
        <v>2259</v>
      </c>
      <c r="V1121" s="261" t="s">
        <v>3258</v>
      </c>
      <c r="W1121" s="261" t="s">
        <v>3258</v>
      </c>
      <c r="X1121" s="261" t="s">
        <v>3258</v>
      </c>
      <c r="Y1121" s="261" t="s">
        <v>3258</v>
      </c>
      <c r="Z1121" s="261" t="s">
        <v>3258</v>
      </c>
      <c r="AA1121" s="261" t="s">
        <v>3258</v>
      </c>
      <c r="AB1121" s="261" t="s">
        <v>3258</v>
      </c>
      <c r="AC1121" s="261" t="s">
        <v>3258</v>
      </c>
      <c r="AD1121" s="261"/>
      <c r="AE1121" s="245"/>
      <c r="AF1121" s="261" t="s">
        <v>3258</v>
      </c>
      <c r="AG1121" s="261" t="s">
        <v>3258</v>
      </c>
      <c r="AH1121" s="261" t="s">
        <v>3258</v>
      </c>
      <c r="AI1121" s="249"/>
    </row>
    <row r="1122" spans="1:35" ht="15" customHeight="1" x14ac:dyDescent="0.3">
      <c r="A1122" s="260">
        <v>524990</v>
      </c>
      <c r="B1122" s="261" t="s">
        <v>1573</v>
      </c>
      <c r="C1122" s="261" t="s">
        <v>1491</v>
      </c>
      <c r="D1122" s="261" t="s">
        <v>1574</v>
      </c>
      <c r="E1122" s="261" t="s">
        <v>116</v>
      </c>
      <c r="F1122" s="262">
        <v>33968</v>
      </c>
      <c r="G1122" s="261" t="s">
        <v>136</v>
      </c>
      <c r="H1122" s="261" t="s">
        <v>677</v>
      </c>
      <c r="I1122" s="257" t="s">
        <v>553</v>
      </c>
      <c r="J1122" s="249" t="s">
        <v>724</v>
      </c>
      <c r="K1122" s="261" t="s">
        <v>3258</v>
      </c>
      <c r="L1122" s="257"/>
      <c r="M1122" s="261"/>
      <c r="N1122" s="249" t="s">
        <v>3258</v>
      </c>
      <c r="O1122" s="259" t="s">
        <v>3258</v>
      </c>
      <c r="P1122" s="256">
        <v>0</v>
      </c>
      <c r="Q1122" s="261" t="s">
        <v>3258</v>
      </c>
      <c r="R1122" s="261" t="s">
        <v>4357</v>
      </c>
      <c r="S1122" s="261" t="s">
        <v>4358</v>
      </c>
      <c r="T1122" s="261" t="s">
        <v>2597</v>
      </c>
      <c r="U1122" s="261" t="s">
        <v>2259</v>
      </c>
      <c r="V1122" s="261" t="s">
        <v>3258</v>
      </c>
      <c r="W1122" s="261" t="s">
        <v>3258</v>
      </c>
      <c r="X1122" s="261" t="s">
        <v>3258</v>
      </c>
      <c r="Y1122" s="261" t="s">
        <v>3258</v>
      </c>
      <c r="Z1122" s="261" t="s">
        <v>3258</v>
      </c>
      <c r="AA1122" s="261" t="s">
        <v>3258</v>
      </c>
      <c r="AB1122" s="261" t="s">
        <v>3258</v>
      </c>
      <c r="AC1122" s="261" t="s">
        <v>3258</v>
      </c>
      <c r="AD1122" s="261"/>
      <c r="AE1122" s="245"/>
      <c r="AF1122" s="261" t="s">
        <v>3258</v>
      </c>
      <c r="AG1122" s="261" t="s">
        <v>3258</v>
      </c>
      <c r="AH1122" s="261" t="s">
        <v>3258</v>
      </c>
      <c r="AI1122" s="249"/>
    </row>
    <row r="1123" spans="1:35" ht="15" customHeight="1" x14ac:dyDescent="0.3">
      <c r="A1123" s="260">
        <v>524992</v>
      </c>
      <c r="B1123" s="261" t="s">
        <v>1383</v>
      </c>
      <c r="C1123" s="261" t="s">
        <v>1384</v>
      </c>
      <c r="D1123" s="261" t="s">
        <v>872</v>
      </c>
      <c r="E1123" s="261" t="s">
        <v>116</v>
      </c>
      <c r="F1123" s="262">
        <v>35551</v>
      </c>
      <c r="G1123" s="261" t="s">
        <v>4991</v>
      </c>
      <c r="H1123" s="261" t="s">
        <v>677</v>
      </c>
      <c r="I1123" s="257" t="s">
        <v>553</v>
      </c>
      <c r="J1123" s="261" t="s">
        <v>137</v>
      </c>
      <c r="K1123" s="261"/>
      <c r="M1123" s="261"/>
      <c r="N1123" s="249" t="s">
        <v>3258</v>
      </c>
      <c r="O1123" s="259" t="s">
        <v>3258</v>
      </c>
      <c r="P1123" s="256">
        <v>0</v>
      </c>
      <c r="Q1123" s="261" t="s">
        <v>3258</v>
      </c>
      <c r="R1123" s="261" t="s">
        <v>4992</v>
      </c>
      <c r="S1123" s="261" t="s">
        <v>4993</v>
      </c>
      <c r="T1123" s="261" t="s">
        <v>4736</v>
      </c>
      <c r="U1123" s="261" t="s">
        <v>2266</v>
      </c>
      <c r="V1123" s="261" t="s">
        <v>3258</v>
      </c>
      <c r="W1123" s="261" t="s">
        <v>3258</v>
      </c>
      <c r="X1123" s="261" t="s">
        <v>3258</v>
      </c>
      <c r="Y1123" s="261" t="s">
        <v>3258</v>
      </c>
      <c r="Z1123" s="261" t="s">
        <v>3258</v>
      </c>
      <c r="AA1123" s="261" t="s">
        <v>3258</v>
      </c>
      <c r="AB1123" s="261" t="s">
        <v>3258</v>
      </c>
      <c r="AC1123" s="261" t="s">
        <v>3258</v>
      </c>
      <c r="AD1123" s="261"/>
      <c r="AE1123" s="245"/>
      <c r="AF1123" s="261" t="s">
        <v>3258</v>
      </c>
      <c r="AG1123" s="261" t="s">
        <v>3258</v>
      </c>
      <c r="AH1123" s="261" t="s">
        <v>3258</v>
      </c>
      <c r="AI1123" s="249" t="s">
        <v>2253</v>
      </c>
    </row>
    <row r="1124" spans="1:35" ht="15" customHeight="1" x14ac:dyDescent="0.3">
      <c r="A1124" s="260">
        <v>524996</v>
      </c>
      <c r="B1124" s="261" t="s">
        <v>2062</v>
      </c>
      <c r="C1124" s="261" t="s">
        <v>327</v>
      </c>
      <c r="D1124" s="261" t="s">
        <v>1468</v>
      </c>
      <c r="E1124" s="261" t="s">
        <v>116</v>
      </c>
      <c r="F1124" s="262">
        <v>32850</v>
      </c>
      <c r="G1124" s="261" t="s">
        <v>136</v>
      </c>
      <c r="H1124" s="261" t="s">
        <v>677</v>
      </c>
      <c r="I1124" s="257" t="s">
        <v>553</v>
      </c>
      <c r="J1124" s="261" t="s">
        <v>139</v>
      </c>
      <c r="K1124" s="261" t="s">
        <v>3258</v>
      </c>
      <c r="L1124" s="257"/>
      <c r="M1124" s="261"/>
      <c r="N1124" s="249" t="s">
        <v>3258</v>
      </c>
      <c r="O1124" s="259" t="s">
        <v>3258</v>
      </c>
      <c r="P1124" s="256">
        <v>0</v>
      </c>
      <c r="Q1124" s="261" t="s">
        <v>3258</v>
      </c>
      <c r="R1124" s="261" t="s">
        <v>4994</v>
      </c>
      <c r="S1124" s="261" t="s">
        <v>4995</v>
      </c>
      <c r="T1124" s="261" t="s">
        <v>4996</v>
      </c>
      <c r="U1124" s="261" t="s">
        <v>2266</v>
      </c>
      <c r="V1124" s="261" t="s">
        <v>3258</v>
      </c>
      <c r="W1124" s="261" t="s">
        <v>3258</v>
      </c>
      <c r="X1124" s="261" t="s">
        <v>3258</v>
      </c>
      <c r="Y1124" s="261" t="s">
        <v>3258</v>
      </c>
      <c r="Z1124" s="261" t="s">
        <v>3258</v>
      </c>
      <c r="AA1124" s="261" t="s">
        <v>3258</v>
      </c>
      <c r="AB1124" s="261" t="s">
        <v>3258</v>
      </c>
      <c r="AC1124" s="261" t="s">
        <v>3258</v>
      </c>
      <c r="AD1124" s="261"/>
      <c r="AE1124" s="245"/>
      <c r="AF1124" s="261" t="s">
        <v>3258</v>
      </c>
      <c r="AG1124" s="261" t="s">
        <v>3258</v>
      </c>
      <c r="AH1124" s="261" t="s">
        <v>3258</v>
      </c>
      <c r="AI1124" s="249"/>
    </row>
    <row r="1125" spans="1:35" ht="15" customHeight="1" x14ac:dyDescent="0.3">
      <c r="A1125" s="260">
        <v>525011</v>
      </c>
      <c r="B1125" s="261" t="s">
        <v>5683</v>
      </c>
      <c r="C1125" s="261" t="s">
        <v>83</v>
      </c>
      <c r="D1125" s="261" t="s">
        <v>442</v>
      </c>
      <c r="E1125" s="261" t="s">
        <v>116</v>
      </c>
      <c r="F1125" s="262">
        <v>35706</v>
      </c>
      <c r="G1125" s="261" t="s">
        <v>136</v>
      </c>
      <c r="H1125" s="261" t="s">
        <v>677</v>
      </c>
      <c r="I1125" s="257" t="s">
        <v>554</v>
      </c>
      <c r="J1125" s="261" t="s">
        <v>137</v>
      </c>
      <c r="K1125" s="261" t="s">
        <v>3258</v>
      </c>
      <c r="L1125" s="257"/>
      <c r="M1125" s="261"/>
      <c r="N1125" s="249" t="s">
        <v>3258</v>
      </c>
      <c r="O1125" s="259" t="s">
        <v>3258</v>
      </c>
      <c r="P1125" s="256">
        <v>0</v>
      </c>
      <c r="Q1125" s="261" t="s">
        <v>3258</v>
      </c>
      <c r="R1125" s="261" t="s">
        <v>5684</v>
      </c>
      <c r="S1125" s="261" t="s">
        <v>3293</v>
      </c>
      <c r="T1125" s="261" t="s">
        <v>5685</v>
      </c>
      <c r="U1125" s="261" t="s">
        <v>5686</v>
      </c>
      <c r="V1125" s="261" t="s">
        <v>3258</v>
      </c>
      <c r="W1125" s="261" t="s">
        <v>3258</v>
      </c>
      <c r="X1125" s="261" t="s">
        <v>3258</v>
      </c>
      <c r="Y1125" s="261" t="s">
        <v>3258</v>
      </c>
      <c r="Z1125" s="261" t="s">
        <v>3258</v>
      </c>
      <c r="AA1125" s="261" t="s">
        <v>3258</v>
      </c>
      <c r="AB1125" s="261" t="s">
        <v>3258</v>
      </c>
      <c r="AC1125" s="261" t="s">
        <v>3258</v>
      </c>
      <c r="AD1125" s="261"/>
      <c r="AE1125" s="246"/>
      <c r="AF1125" s="261" t="s">
        <v>3258</v>
      </c>
      <c r="AG1125" s="261" t="s">
        <v>3258</v>
      </c>
      <c r="AH1125" s="261" t="s">
        <v>3258</v>
      </c>
      <c r="AI1125" s="249"/>
    </row>
    <row r="1126" spans="1:35" ht="15" customHeight="1" x14ac:dyDescent="0.3">
      <c r="A1126" s="260">
        <v>525015</v>
      </c>
      <c r="B1126" s="261" t="s">
        <v>2063</v>
      </c>
      <c r="C1126" s="261" t="s">
        <v>371</v>
      </c>
      <c r="D1126" s="261" t="s">
        <v>455</v>
      </c>
      <c r="E1126" s="261" t="s">
        <v>116</v>
      </c>
      <c r="F1126" s="262">
        <v>31867</v>
      </c>
      <c r="G1126" s="261" t="s">
        <v>3093</v>
      </c>
      <c r="H1126" s="261" t="s">
        <v>677</v>
      </c>
      <c r="I1126" s="257" t="s">
        <v>553</v>
      </c>
      <c r="J1126" s="261" t="s">
        <v>139</v>
      </c>
      <c r="K1126" s="261"/>
      <c r="M1126" s="261"/>
      <c r="N1126" s="249" t="s">
        <v>3258</v>
      </c>
      <c r="O1126" s="259" t="s">
        <v>3258</v>
      </c>
      <c r="P1126" s="256">
        <v>0</v>
      </c>
      <c r="Q1126" s="261" t="s">
        <v>3258</v>
      </c>
      <c r="R1126" s="261" t="s">
        <v>4997</v>
      </c>
      <c r="S1126" s="261" t="s">
        <v>4998</v>
      </c>
      <c r="T1126" s="261" t="s">
        <v>4999</v>
      </c>
      <c r="U1126" s="261" t="s">
        <v>5000</v>
      </c>
      <c r="V1126" s="261" t="s">
        <v>3258</v>
      </c>
      <c r="W1126" s="261" t="s">
        <v>3258</v>
      </c>
      <c r="X1126" s="261" t="s">
        <v>3258</v>
      </c>
      <c r="Y1126" s="261" t="s">
        <v>3258</v>
      </c>
      <c r="Z1126" s="261" t="s">
        <v>3258</v>
      </c>
      <c r="AA1126" s="261" t="s">
        <v>3258</v>
      </c>
      <c r="AB1126" s="261" t="s">
        <v>3258</v>
      </c>
      <c r="AC1126" s="261" t="s">
        <v>3258</v>
      </c>
      <c r="AD1126" s="261"/>
      <c r="AE1126" s="245"/>
      <c r="AF1126" s="261" t="s">
        <v>3258</v>
      </c>
      <c r="AG1126" s="261" t="s">
        <v>3258</v>
      </c>
      <c r="AH1126" s="261" t="s">
        <v>3258</v>
      </c>
      <c r="AI1126" s="249"/>
    </row>
    <row r="1127" spans="1:35" ht="15" customHeight="1" x14ac:dyDescent="0.3">
      <c r="A1127" s="260">
        <v>525064</v>
      </c>
      <c r="B1127" s="261" t="s">
        <v>1575</v>
      </c>
      <c r="C1127" s="261" t="s">
        <v>313</v>
      </c>
      <c r="D1127" s="261" t="s">
        <v>537</v>
      </c>
      <c r="E1127" s="261" t="s">
        <v>116</v>
      </c>
      <c r="F1127" s="262">
        <v>34111</v>
      </c>
      <c r="G1127" s="261" t="s">
        <v>2727</v>
      </c>
      <c r="H1127" s="261" t="s">
        <v>677</v>
      </c>
      <c r="I1127" s="257" t="s">
        <v>553</v>
      </c>
      <c r="J1127" s="261" t="s">
        <v>137</v>
      </c>
      <c r="K1127" s="261"/>
      <c r="L1127" s="257" t="s">
        <v>151</v>
      </c>
      <c r="M1127" s="261"/>
      <c r="N1127" s="249" t="s">
        <v>3258</v>
      </c>
      <c r="O1127" s="259" t="s">
        <v>3258</v>
      </c>
      <c r="P1127" s="256">
        <v>0</v>
      </c>
      <c r="Q1127" s="261" t="s">
        <v>3258</v>
      </c>
      <c r="R1127" s="261" t="s">
        <v>4145</v>
      </c>
      <c r="S1127" s="261" t="s">
        <v>3329</v>
      </c>
      <c r="T1127" s="261" t="s">
        <v>2728</v>
      </c>
      <c r="U1127" s="261" t="s">
        <v>2729</v>
      </c>
      <c r="V1127" s="261" t="s">
        <v>3258</v>
      </c>
      <c r="W1127" s="261" t="s">
        <v>3258</v>
      </c>
      <c r="X1127" s="261" t="s">
        <v>3258</v>
      </c>
      <c r="Y1127" s="261" t="s">
        <v>3258</v>
      </c>
      <c r="Z1127" s="261" t="s">
        <v>3258</v>
      </c>
      <c r="AA1127" s="261" t="s">
        <v>3258</v>
      </c>
      <c r="AB1127" s="261" t="s">
        <v>3258</v>
      </c>
      <c r="AC1127" s="261" t="s">
        <v>3258</v>
      </c>
      <c r="AD1127" s="261"/>
      <c r="AE1127" s="245"/>
      <c r="AF1127" s="261" t="s">
        <v>3258</v>
      </c>
      <c r="AG1127" s="261" t="s">
        <v>3258</v>
      </c>
      <c r="AH1127" s="261" t="s">
        <v>3258</v>
      </c>
      <c r="AI1127" s="249"/>
    </row>
    <row r="1128" spans="1:35" ht="15" customHeight="1" x14ac:dyDescent="0.3">
      <c r="A1128" s="260">
        <v>525096</v>
      </c>
      <c r="B1128" s="261" t="s">
        <v>1508</v>
      </c>
      <c r="C1128" s="261" t="s">
        <v>284</v>
      </c>
      <c r="D1128" s="261" t="s">
        <v>360</v>
      </c>
      <c r="E1128" s="261" t="s">
        <v>116</v>
      </c>
      <c r="F1128" s="262">
        <v>29046</v>
      </c>
      <c r="G1128" s="261" t="s">
        <v>2410</v>
      </c>
      <c r="H1128" s="261" t="s">
        <v>677</v>
      </c>
      <c r="I1128" s="257" t="s">
        <v>553</v>
      </c>
      <c r="J1128" s="261" t="s">
        <v>139</v>
      </c>
      <c r="K1128" s="260">
        <v>1997</v>
      </c>
      <c r="M1128" s="261"/>
      <c r="N1128" s="249" t="s">
        <v>3258</v>
      </c>
      <c r="O1128" s="259" t="s">
        <v>3258</v>
      </c>
      <c r="P1128" s="256">
        <v>0</v>
      </c>
      <c r="Q1128" s="261" t="s">
        <v>3258</v>
      </c>
      <c r="R1128" s="261" t="s">
        <v>3327</v>
      </c>
      <c r="S1128" s="261" t="s">
        <v>3328</v>
      </c>
      <c r="T1128" s="261" t="s">
        <v>2411</v>
      </c>
      <c r="U1128" s="261" t="s">
        <v>2259</v>
      </c>
      <c r="V1128" s="261" t="s">
        <v>3258</v>
      </c>
      <c r="W1128" s="261" t="s">
        <v>3258</v>
      </c>
      <c r="X1128" s="261" t="s">
        <v>3258</v>
      </c>
      <c r="Y1128" s="261" t="s">
        <v>3258</v>
      </c>
      <c r="Z1128" s="261" t="s">
        <v>3258</v>
      </c>
      <c r="AA1128" s="261" t="s">
        <v>3258</v>
      </c>
      <c r="AB1128" s="261" t="s">
        <v>3258</v>
      </c>
      <c r="AC1128" s="261" t="s">
        <v>3258</v>
      </c>
      <c r="AD1128" s="261"/>
      <c r="AE1128" s="245"/>
      <c r="AF1128" s="261" t="s">
        <v>3258</v>
      </c>
      <c r="AG1128" s="261" t="s">
        <v>3258</v>
      </c>
      <c r="AH1128" s="261" t="s">
        <v>3258</v>
      </c>
      <c r="AI1128" s="249"/>
    </row>
    <row r="1129" spans="1:35" ht="15" customHeight="1" x14ac:dyDescent="0.3">
      <c r="A1129" s="260">
        <v>525103</v>
      </c>
      <c r="B1129" s="261" t="s">
        <v>5687</v>
      </c>
      <c r="C1129" s="261" t="s">
        <v>1386</v>
      </c>
      <c r="D1129" s="261" t="s">
        <v>443</v>
      </c>
      <c r="E1129" s="261" t="s">
        <v>116</v>
      </c>
      <c r="F1129" s="262">
        <v>29942</v>
      </c>
      <c r="G1129" s="261" t="s">
        <v>136</v>
      </c>
      <c r="H1129" s="261" t="s">
        <v>677</v>
      </c>
      <c r="I1129" s="257" t="s">
        <v>553</v>
      </c>
      <c r="J1129" s="261" t="s">
        <v>139</v>
      </c>
      <c r="K1129" s="261"/>
      <c r="M1129" s="261"/>
      <c r="N1129" s="249" t="s">
        <v>3258</v>
      </c>
      <c r="O1129" s="259" t="s">
        <v>3258</v>
      </c>
      <c r="P1129" s="256">
        <v>0</v>
      </c>
      <c r="Q1129" s="261" t="s">
        <v>3258</v>
      </c>
      <c r="R1129" s="261" t="s">
        <v>5688</v>
      </c>
      <c r="S1129" s="261" t="s">
        <v>5689</v>
      </c>
      <c r="T1129" s="261" t="s">
        <v>2336</v>
      </c>
      <c r="U1129" s="261" t="s">
        <v>2259</v>
      </c>
      <c r="V1129" s="261" t="s">
        <v>3258</v>
      </c>
      <c r="W1129" s="261" t="s">
        <v>3258</v>
      </c>
      <c r="X1129" s="261" t="s">
        <v>3258</v>
      </c>
      <c r="Y1129" s="261" t="s">
        <v>3258</v>
      </c>
      <c r="Z1129" s="261" t="s">
        <v>3258</v>
      </c>
      <c r="AA1129" s="261" t="s">
        <v>3258</v>
      </c>
      <c r="AB1129" s="261" t="s">
        <v>3258</v>
      </c>
      <c r="AC1129" s="261" t="s">
        <v>3258</v>
      </c>
      <c r="AD1129" s="261"/>
      <c r="AE1129" s="246"/>
      <c r="AF1129" s="261" t="s">
        <v>3258</v>
      </c>
      <c r="AG1129" s="261"/>
      <c r="AH1129" s="261" t="s">
        <v>3258</v>
      </c>
      <c r="AI1129" s="249"/>
    </row>
    <row r="1130" spans="1:35" ht="15" customHeight="1" x14ac:dyDescent="0.3">
      <c r="A1130" s="260">
        <v>525109</v>
      </c>
      <c r="B1130" s="261" t="s">
        <v>1576</v>
      </c>
      <c r="C1130" s="261" t="s">
        <v>93</v>
      </c>
      <c r="D1130" s="261" t="s">
        <v>420</v>
      </c>
      <c r="E1130" s="261" t="s">
        <v>116</v>
      </c>
      <c r="F1130" s="262">
        <v>34206</v>
      </c>
      <c r="G1130" s="261" t="s">
        <v>2539</v>
      </c>
      <c r="H1130" s="261" t="s">
        <v>677</v>
      </c>
      <c r="I1130" s="257" t="s">
        <v>553</v>
      </c>
      <c r="J1130" s="261" t="s">
        <v>139</v>
      </c>
      <c r="K1130" s="261"/>
      <c r="M1130" s="261"/>
      <c r="N1130" s="249" t="s">
        <v>3258</v>
      </c>
      <c r="O1130" s="259" t="s">
        <v>3258</v>
      </c>
      <c r="P1130" s="256">
        <v>0</v>
      </c>
      <c r="Q1130" s="261" t="s">
        <v>3258</v>
      </c>
      <c r="R1130" s="261" t="s">
        <v>4018</v>
      </c>
      <c r="S1130" s="261" t="s">
        <v>3400</v>
      </c>
      <c r="T1130" s="261" t="s">
        <v>2634</v>
      </c>
      <c r="U1130" s="261" t="s">
        <v>2298</v>
      </c>
      <c r="V1130" s="261" t="s">
        <v>3258</v>
      </c>
      <c r="W1130" s="261" t="s">
        <v>3258</v>
      </c>
      <c r="X1130" s="261" t="s">
        <v>3258</v>
      </c>
      <c r="Y1130" s="261" t="s">
        <v>3258</v>
      </c>
      <c r="Z1130" s="261" t="s">
        <v>3258</v>
      </c>
      <c r="AA1130" s="261" t="s">
        <v>3258</v>
      </c>
      <c r="AB1130" s="261" t="s">
        <v>3258</v>
      </c>
      <c r="AC1130" s="261" t="s">
        <v>3258</v>
      </c>
      <c r="AD1130" s="261"/>
      <c r="AE1130" s="245"/>
      <c r="AF1130" s="261" t="s">
        <v>3258</v>
      </c>
      <c r="AG1130" s="261" t="s">
        <v>3258</v>
      </c>
      <c r="AH1130" s="261" t="s">
        <v>3258</v>
      </c>
      <c r="AI1130" s="249" t="s">
        <v>2253</v>
      </c>
    </row>
    <row r="1131" spans="1:35" ht="15" customHeight="1" x14ac:dyDescent="0.3">
      <c r="A1131" s="260">
        <v>525119</v>
      </c>
      <c r="B1131" s="261" t="s">
        <v>2064</v>
      </c>
      <c r="C1131" s="261" t="s">
        <v>305</v>
      </c>
      <c r="D1131" s="261" t="s">
        <v>415</v>
      </c>
      <c r="E1131" s="261" t="s">
        <v>116</v>
      </c>
      <c r="F1131" s="262">
        <v>35074</v>
      </c>
      <c r="G1131" s="261" t="s">
        <v>145</v>
      </c>
      <c r="H1131" s="261" t="s">
        <v>677</v>
      </c>
      <c r="I1131" s="257" t="s">
        <v>553</v>
      </c>
      <c r="J1131" s="261" t="s">
        <v>139</v>
      </c>
      <c r="K1131" s="261" t="s">
        <v>3258</v>
      </c>
      <c r="L1131" s="257"/>
      <c r="M1131" s="261"/>
      <c r="N1131" s="249" t="s">
        <v>3258</v>
      </c>
      <c r="O1131" s="259" t="s">
        <v>3258</v>
      </c>
      <c r="P1131" s="256">
        <v>0</v>
      </c>
      <c r="Q1131" s="261" t="s">
        <v>3258</v>
      </c>
      <c r="R1131" s="261" t="s">
        <v>4019</v>
      </c>
      <c r="S1131" s="261" t="s">
        <v>5001</v>
      </c>
      <c r="T1131" s="261" t="s">
        <v>2454</v>
      </c>
      <c r="U1131" s="261" t="s">
        <v>2369</v>
      </c>
      <c r="V1131" s="261" t="s">
        <v>3258</v>
      </c>
      <c r="W1131" s="261" t="s">
        <v>3258</v>
      </c>
      <c r="X1131" s="261" t="s">
        <v>3258</v>
      </c>
      <c r="Y1131" s="261" t="s">
        <v>3258</v>
      </c>
      <c r="Z1131" s="261" t="s">
        <v>3258</v>
      </c>
      <c r="AA1131" s="261" t="s">
        <v>3258</v>
      </c>
      <c r="AB1131" s="261" t="s">
        <v>3258</v>
      </c>
      <c r="AC1131" s="261" t="s">
        <v>3258</v>
      </c>
      <c r="AD1131" s="261"/>
      <c r="AE1131" s="245"/>
      <c r="AF1131" s="261" t="s">
        <v>3258</v>
      </c>
      <c r="AG1131" s="261" t="s">
        <v>3258</v>
      </c>
      <c r="AH1131" s="261" t="s">
        <v>3258</v>
      </c>
      <c r="AI1131" s="249"/>
    </row>
    <row r="1132" spans="1:35" ht="15" customHeight="1" x14ac:dyDescent="0.3">
      <c r="A1132" s="260">
        <v>525120</v>
      </c>
      <c r="B1132" s="261" t="s">
        <v>1387</v>
      </c>
      <c r="C1132" s="261" t="s">
        <v>62</v>
      </c>
      <c r="D1132" s="261" t="s">
        <v>450</v>
      </c>
      <c r="E1132" s="261" t="s">
        <v>116</v>
      </c>
      <c r="F1132" s="262">
        <v>34406</v>
      </c>
      <c r="G1132" s="261" t="s">
        <v>2263</v>
      </c>
      <c r="H1132" s="261" t="s">
        <v>677</v>
      </c>
      <c r="I1132" s="257" t="s">
        <v>553</v>
      </c>
      <c r="J1132" s="261" t="s">
        <v>137</v>
      </c>
      <c r="K1132" s="260">
        <v>2013</v>
      </c>
      <c r="M1132" s="261"/>
      <c r="N1132" s="249" t="s">
        <v>3258</v>
      </c>
      <c r="O1132" s="259" t="s">
        <v>3258</v>
      </c>
      <c r="P1132" s="256">
        <v>0</v>
      </c>
      <c r="Q1132" s="261" t="s">
        <v>3258</v>
      </c>
      <c r="R1132" s="261" t="s">
        <v>4260</v>
      </c>
      <c r="S1132" s="261" t="s">
        <v>3494</v>
      </c>
      <c r="T1132" s="261" t="s">
        <v>3185</v>
      </c>
      <c r="U1132" s="261" t="s">
        <v>2386</v>
      </c>
      <c r="V1132" s="261" t="s">
        <v>3258</v>
      </c>
      <c r="W1132" s="261" t="s">
        <v>3258</v>
      </c>
      <c r="X1132" s="261" t="s">
        <v>3258</v>
      </c>
      <c r="Y1132" s="261" t="s">
        <v>3258</v>
      </c>
      <c r="Z1132" s="261" t="s">
        <v>3258</v>
      </c>
      <c r="AA1132" s="261" t="s">
        <v>3258</v>
      </c>
      <c r="AB1132" s="261" t="s">
        <v>3258</v>
      </c>
      <c r="AC1132" s="261" t="s">
        <v>3258</v>
      </c>
      <c r="AD1132" s="261"/>
      <c r="AE1132" s="245"/>
      <c r="AF1132" s="261" t="s">
        <v>3258</v>
      </c>
      <c r="AG1132" s="261" t="s">
        <v>3258</v>
      </c>
      <c r="AH1132" s="261" t="s">
        <v>3258</v>
      </c>
      <c r="AI1132" s="249"/>
    </row>
    <row r="1133" spans="1:35" ht="15" customHeight="1" x14ac:dyDescent="0.3">
      <c r="A1133" s="260">
        <v>525124</v>
      </c>
      <c r="B1133" s="261" t="s">
        <v>2065</v>
      </c>
      <c r="C1133" s="261" t="s">
        <v>101</v>
      </c>
      <c r="D1133" s="261" t="s">
        <v>420</v>
      </c>
      <c r="E1133" s="261" t="s">
        <v>116</v>
      </c>
      <c r="F1133" s="262">
        <v>28704</v>
      </c>
      <c r="G1133" s="261" t="s">
        <v>136</v>
      </c>
      <c r="H1133" s="261" t="s">
        <v>677</v>
      </c>
      <c r="I1133" s="257" t="s">
        <v>553</v>
      </c>
      <c r="J1133" s="261" t="s">
        <v>139</v>
      </c>
      <c r="K1133" s="261"/>
      <c r="M1133" s="261"/>
      <c r="N1133" s="249" t="s">
        <v>3258</v>
      </c>
      <c r="O1133" s="259" t="s">
        <v>3258</v>
      </c>
      <c r="P1133" s="256">
        <v>0</v>
      </c>
      <c r="Q1133" s="261" t="s">
        <v>3258</v>
      </c>
      <c r="R1133" s="261" t="s">
        <v>4020</v>
      </c>
      <c r="S1133" s="261" t="s">
        <v>3751</v>
      </c>
      <c r="T1133" s="261" t="s">
        <v>2634</v>
      </c>
      <c r="U1133" s="261" t="s">
        <v>2259</v>
      </c>
      <c r="V1133" s="261" t="s">
        <v>3258</v>
      </c>
      <c r="W1133" s="261" t="s">
        <v>3258</v>
      </c>
      <c r="X1133" s="261" t="s">
        <v>3258</v>
      </c>
      <c r="Y1133" s="261" t="s">
        <v>3258</v>
      </c>
      <c r="Z1133" s="261" t="s">
        <v>3258</v>
      </c>
      <c r="AA1133" s="261" t="s">
        <v>3258</v>
      </c>
      <c r="AB1133" s="261" t="s">
        <v>3258</v>
      </c>
      <c r="AC1133" s="261" t="s">
        <v>3258</v>
      </c>
      <c r="AD1133" s="261"/>
      <c r="AE1133" s="246"/>
      <c r="AF1133" s="261" t="s">
        <v>3258</v>
      </c>
      <c r="AG1133" s="261" t="s">
        <v>3258</v>
      </c>
      <c r="AH1133" s="261" t="s">
        <v>3258</v>
      </c>
      <c r="AI1133" s="249"/>
    </row>
    <row r="1134" spans="1:35" ht="15" customHeight="1" x14ac:dyDescent="0.3">
      <c r="A1134" s="260">
        <v>525129</v>
      </c>
      <c r="B1134" s="261" t="s">
        <v>5690</v>
      </c>
      <c r="C1134" s="261" t="s">
        <v>5691</v>
      </c>
      <c r="D1134" s="261" t="s">
        <v>458</v>
      </c>
      <c r="E1134" s="261" t="s">
        <v>116</v>
      </c>
      <c r="F1134" s="262">
        <v>33665</v>
      </c>
      <c r="G1134" s="261" t="s">
        <v>136</v>
      </c>
      <c r="H1134" s="261" t="s">
        <v>677</v>
      </c>
      <c r="I1134" s="257" t="s">
        <v>554</v>
      </c>
      <c r="J1134" s="261" t="s">
        <v>139</v>
      </c>
      <c r="K1134" s="261" t="s">
        <v>3258</v>
      </c>
      <c r="L1134" s="257"/>
      <c r="M1134" s="261"/>
      <c r="N1134" s="249" t="s">
        <v>3258</v>
      </c>
      <c r="O1134" s="259" t="s">
        <v>3258</v>
      </c>
      <c r="P1134" s="256">
        <v>0</v>
      </c>
      <c r="Q1134" s="261" t="s">
        <v>3258</v>
      </c>
      <c r="R1134" s="261" t="s">
        <v>5692</v>
      </c>
      <c r="S1134" s="261" t="s">
        <v>5693</v>
      </c>
      <c r="T1134" s="261" t="s">
        <v>2446</v>
      </c>
      <c r="U1134" s="261" t="s">
        <v>2266</v>
      </c>
      <c r="V1134" s="261" t="s">
        <v>3258</v>
      </c>
      <c r="W1134" s="261" t="s">
        <v>3258</v>
      </c>
      <c r="X1134" s="261" t="s">
        <v>3258</v>
      </c>
      <c r="Y1134" s="261" t="s">
        <v>3258</v>
      </c>
      <c r="Z1134" s="261" t="s">
        <v>3258</v>
      </c>
      <c r="AA1134" s="261" t="s">
        <v>3258</v>
      </c>
      <c r="AB1134" s="261" t="s">
        <v>3258</v>
      </c>
      <c r="AC1134" s="261" t="s">
        <v>3258</v>
      </c>
      <c r="AD1134" s="261"/>
      <c r="AE1134" s="246"/>
      <c r="AF1134" s="261" t="s">
        <v>3258</v>
      </c>
      <c r="AG1134" s="261"/>
      <c r="AH1134" s="261" t="s">
        <v>3258</v>
      </c>
      <c r="AI1134" s="249"/>
    </row>
    <row r="1135" spans="1:35" ht="15" customHeight="1" x14ac:dyDescent="0.3">
      <c r="A1135" s="260">
        <v>525132</v>
      </c>
      <c r="B1135" s="261" t="s">
        <v>1388</v>
      </c>
      <c r="C1135" s="261" t="s">
        <v>62</v>
      </c>
      <c r="D1135" s="261" t="s">
        <v>423</v>
      </c>
      <c r="E1135" s="261" t="s">
        <v>116</v>
      </c>
      <c r="F1135" s="262">
        <v>35958</v>
      </c>
      <c r="G1135" s="261" t="s">
        <v>2359</v>
      </c>
      <c r="H1135" s="261" t="s">
        <v>677</v>
      </c>
      <c r="I1135" s="257" t="s">
        <v>553</v>
      </c>
      <c r="J1135" s="261" t="s">
        <v>139</v>
      </c>
      <c r="K1135" s="260">
        <v>2016</v>
      </c>
      <c r="M1135" s="261"/>
      <c r="N1135" s="249" t="s">
        <v>3258</v>
      </c>
      <c r="O1135" s="259" t="s">
        <v>3258</v>
      </c>
      <c r="P1135" s="256">
        <v>0</v>
      </c>
      <c r="Q1135" s="261" t="s">
        <v>3258</v>
      </c>
      <c r="R1135" s="261" t="s">
        <v>4021</v>
      </c>
      <c r="S1135" s="261" t="s">
        <v>3542</v>
      </c>
      <c r="T1135" s="261" t="s">
        <v>3186</v>
      </c>
      <c r="U1135" s="261" t="s">
        <v>2306</v>
      </c>
      <c r="V1135" s="261" t="s">
        <v>3258</v>
      </c>
      <c r="W1135" s="261" t="s">
        <v>3258</v>
      </c>
      <c r="X1135" s="261" t="s">
        <v>3258</v>
      </c>
      <c r="Y1135" s="261" t="s">
        <v>3258</v>
      </c>
      <c r="Z1135" s="261" t="s">
        <v>3258</v>
      </c>
      <c r="AA1135" s="261" t="s">
        <v>3258</v>
      </c>
      <c r="AB1135" s="261" t="s">
        <v>3258</v>
      </c>
      <c r="AC1135" s="261" t="s">
        <v>3258</v>
      </c>
      <c r="AD1135" s="261"/>
      <c r="AE1135" s="245"/>
      <c r="AF1135" s="261" t="s">
        <v>3258</v>
      </c>
      <c r="AG1135" s="261" t="s">
        <v>3258</v>
      </c>
      <c r="AH1135" s="261" t="s">
        <v>3258</v>
      </c>
      <c r="AI1135" s="249"/>
    </row>
    <row r="1136" spans="1:35" ht="15" customHeight="1" x14ac:dyDescent="0.3">
      <c r="A1136" s="260">
        <v>525135</v>
      </c>
      <c r="B1136" s="261" t="s">
        <v>2247</v>
      </c>
      <c r="C1136" s="261" t="s">
        <v>83</v>
      </c>
      <c r="D1136" s="261" t="s">
        <v>1618</v>
      </c>
      <c r="E1136" s="261" t="s">
        <v>116</v>
      </c>
      <c r="F1136" s="262">
        <v>30091</v>
      </c>
      <c r="G1136" s="261" t="s">
        <v>2449</v>
      </c>
      <c r="H1136" s="261" t="s">
        <v>677</v>
      </c>
      <c r="I1136" s="257" t="s">
        <v>553</v>
      </c>
      <c r="J1136" s="261" t="s">
        <v>137</v>
      </c>
      <c r="K1136" s="261"/>
      <c r="M1136" s="261"/>
      <c r="N1136" s="249" t="s">
        <v>3258</v>
      </c>
      <c r="O1136" s="259" t="s">
        <v>3258</v>
      </c>
      <c r="P1136" s="256">
        <v>0</v>
      </c>
      <c r="Q1136" s="261" t="s">
        <v>3258</v>
      </c>
      <c r="R1136" s="261" t="s">
        <v>4146</v>
      </c>
      <c r="S1136" s="261" t="s">
        <v>3289</v>
      </c>
      <c r="T1136" s="261" t="s">
        <v>2314</v>
      </c>
      <c r="U1136" s="261" t="s">
        <v>2327</v>
      </c>
      <c r="V1136" s="261" t="s">
        <v>3258</v>
      </c>
      <c r="W1136" s="261" t="s">
        <v>3258</v>
      </c>
      <c r="X1136" s="261" t="s">
        <v>3258</v>
      </c>
      <c r="Y1136" s="261" t="s">
        <v>3258</v>
      </c>
      <c r="Z1136" s="261" t="s">
        <v>3258</v>
      </c>
      <c r="AA1136" s="261" t="s">
        <v>3258</v>
      </c>
      <c r="AB1136" s="261" t="s">
        <v>3258</v>
      </c>
      <c r="AC1136" s="261" t="s">
        <v>3258</v>
      </c>
      <c r="AD1136" s="261"/>
      <c r="AE1136" s="245"/>
      <c r="AF1136" s="261" t="s">
        <v>3258</v>
      </c>
      <c r="AG1136" s="261" t="s">
        <v>3258</v>
      </c>
      <c r="AH1136" s="261" t="s">
        <v>3258</v>
      </c>
      <c r="AI1136" s="249"/>
    </row>
    <row r="1137" spans="1:35" ht="15" customHeight="1" x14ac:dyDescent="0.3">
      <c r="A1137" s="260">
        <v>525136</v>
      </c>
      <c r="B1137" s="261" t="s">
        <v>2066</v>
      </c>
      <c r="C1137" s="261" t="s">
        <v>402</v>
      </c>
      <c r="D1137" s="261" t="s">
        <v>527</v>
      </c>
      <c r="E1137" s="261" t="s">
        <v>116</v>
      </c>
      <c r="F1137" s="262">
        <v>31261</v>
      </c>
      <c r="G1137" s="261" t="s">
        <v>150</v>
      </c>
      <c r="H1137" s="261" t="s">
        <v>677</v>
      </c>
      <c r="I1137" s="257" t="s">
        <v>553</v>
      </c>
      <c r="J1137" s="261" t="s">
        <v>724</v>
      </c>
      <c r="K1137" s="261"/>
      <c r="L1137" s="258" t="s">
        <v>150</v>
      </c>
      <c r="M1137" s="261"/>
      <c r="N1137" s="249" t="s">
        <v>3258</v>
      </c>
      <c r="O1137" s="259" t="s">
        <v>3258</v>
      </c>
      <c r="P1137" s="256">
        <v>0</v>
      </c>
      <c r="Q1137" s="261" t="s">
        <v>3258</v>
      </c>
      <c r="R1137" s="261" t="s">
        <v>4487</v>
      </c>
      <c r="S1137" s="261" t="s">
        <v>4488</v>
      </c>
      <c r="T1137" s="261" t="s">
        <v>2548</v>
      </c>
      <c r="U1137" s="261" t="s">
        <v>2270</v>
      </c>
      <c r="V1137" s="261" t="s">
        <v>3258</v>
      </c>
      <c r="W1137" s="261" t="s">
        <v>3258</v>
      </c>
      <c r="X1137" s="261" t="s">
        <v>3258</v>
      </c>
      <c r="Y1137" s="261" t="s">
        <v>3258</v>
      </c>
      <c r="Z1137" s="261" t="s">
        <v>3258</v>
      </c>
      <c r="AA1137" s="261" t="s">
        <v>3258</v>
      </c>
      <c r="AB1137" s="261" t="s">
        <v>3258</v>
      </c>
      <c r="AC1137" s="261" t="s">
        <v>3258</v>
      </c>
      <c r="AD1137" s="261"/>
      <c r="AE1137" s="245"/>
      <c r="AF1137" s="261"/>
      <c r="AG1137" s="261" t="s">
        <v>3258</v>
      </c>
      <c r="AH1137" s="261" t="s">
        <v>3258</v>
      </c>
      <c r="AI1137" s="249"/>
    </row>
    <row r="1138" spans="1:35" ht="15" customHeight="1" x14ac:dyDescent="0.3">
      <c r="A1138" s="260">
        <v>525139</v>
      </c>
      <c r="B1138" s="261" t="s">
        <v>1389</v>
      </c>
      <c r="C1138" s="261" t="s">
        <v>66</v>
      </c>
      <c r="D1138" s="261" t="s">
        <v>359</v>
      </c>
      <c r="E1138" s="261" t="s">
        <v>116</v>
      </c>
      <c r="F1138" s="262">
        <v>29469</v>
      </c>
      <c r="G1138" s="261" t="s">
        <v>136</v>
      </c>
      <c r="H1138" s="261" t="s">
        <v>677</v>
      </c>
      <c r="I1138" s="257" t="s">
        <v>553</v>
      </c>
      <c r="J1138" s="249" t="s">
        <v>724</v>
      </c>
      <c r="K1138" s="261" t="s">
        <v>3258</v>
      </c>
      <c r="L1138" s="257"/>
      <c r="M1138" s="261"/>
      <c r="N1138" s="249" t="s">
        <v>3258</v>
      </c>
      <c r="O1138" s="259" t="s">
        <v>3258</v>
      </c>
      <c r="P1138" s="256">
        <v>0</v>
      </c>
      <c r="Q1138" s="261" t="s">
        <v>3258</v>
      </c>
      <c r="R1138" s="261" t="s">
        <v>4489</v>
      </c>
      <c r="S1138" s="261" t="s">
        <v>3269</v>
      </c>
      <c r="T1138" s="261" t="s">
        <v>2271</v>
      </c>
      <c r="U1138" s="261" t="s">
        <v>2259</v>
      </c>
      <c r="V1138" s="261" t="s">
        <v>3258</v>
      </c>
      <c r="W1138" s="261" t="s">
        <v>3258</v>
      </c>
      <c r="X1138" s="261" t="s">
        <v>3258</v>
      </c>
      <c r="Y1138" s="261" t="s">
        <v>3258</v>
      </c>
      <c r="Z1138" s="261" t="s">
        <v>3258</v>
      </c>
      <c r="AA1138" s="261" t="s">
        <v>3258</v>
      </c>
      <c r="AB1138" s="261" t="s">
        <v>3258</v>
      </c>
      <c r="AC1138" s="261" t="s">
        <v>3258</v>
      </c>
      <c r="AD1138" s="261"/>
      <c r="AE1138" s="245"/>
      <c r="AF1138" s="261" t="s">
        <v>3258</v>
      </c>
      <c r="AG1138" s="261" t="s">
        <v>3258</v>
      </c>
      <c r="AH1138" s="261" t="s">
        <v>3258</v>
      </c>
      <c r="AI1138" s="249"/>
    </row>
    <row r="1139" spans="1:35" ht="15" customHeight="1" x14ac:dyDescent="0.3">
      <c r="A1139" s="260">
        <v>525141</v>
      </c>
      <c r="B1139" s="261" t="s">
        <v>5694</v>
      </c>
      <c r="C1139" s="261" t="s">
        <v>5695</v>
      </c>
      <c r="D1139" s="261" t="s">
        <v>5696</v>
      </c>
      <c r="E1139" s="261" t="s">
        <v>116</v>
      </c>
      <c r="F1139" s="262">
        <v>30156</v>
      </c>
      <c r="G1139" s="261" t="s">
        <v>5697</v>
      </c>
      <c r="H1139" s="261" t="s">
        <v>677</v>
      </c>
      <c r="I1139" s="257" t="s">
        <v>554</v>
      </c>
      <c r="J1139" s="261" t="s">
        <v>137</v>
      </c>
      <c r="K1139" s="249"/>
      <c r="L1139" s="257" t="s">
        <v>150</v>
      </c>
      <c r="M1139" s="261"/>
      <c r="N1139" s="249" t="s">
        <v>3258</v>
      </c>
      <c r="O1139" s="259" t="s">
        <v>3258</v>
      </c>
      <c r="P1139" s="256">
        <v>0</v>
      </c>
      <c r="Q1139" s="261" t="s">
        <v>3258</v>
      </c>
      <c r="R1139" s="261" t="s">
        <v>5698</v>
      </c>
      <c r="S1139" s="261" t="s">
        <v>3328</v>
      </c>
      <c r="T1139" s="261" t="s">
        <v>5699</v>
      </c>
      <c r="U1139" s="261" t="s">
        <v>2259</v>
      </c>
      <c r="V1139" s="261" t="s">
        <v>3258</v>
      </c>
      <c r="W1139" s="261" t="s">
        <v>3258</v>
      </c>
      <c r="X1139" s="261" t="s">
        <v>3258</v>
      </c>
      <c r="Y1139" s="261" t="s">
        <v>3258</v>
      </c>
      <c r="Z1139" s="261" t="s">
        <v>3258</v>
      </c>
      <c r="AA1139" s="261" t="s">
        <v>3258</v>
      </c>
      <c r="AB1139" s="261" t="s">
        <v>3258</v>
      </c>
      <c r="AC1139" s="261" t="s">
        <v>3258</v>
      </c>
      <c r="AD1139" s="261"/>
      <c r="AE1139" s="245"/>
      <c r="AF1139" s="261" t="s">
        <v>3258</v>
      </c>
      <c r="AG1139" s="261" t="s">
        <v>3258</v>
      </c>
      <c r="AH1139" s="261" t="s">
        <v>3258</v>
      </c>
      <c r="AI1139" s="249"/>
    </row>
    <row r="1140" spans="1:35" ht="15" customHeight="1" x14ac:dyDescent="0.3">
      <c r="A1140" s="260">
        <v>525147</v>
      </c>
      <c r="B1140" s="261" t="s">
        <v>1577</v>
      </c>
      <c r="C1140" s="261" t="s">
        <v>393</v>
      </c>
      <c r="D1140" s="261" t="s">
        <v>443</v>
      </c>
      <c r="E1140" s="261" t="s">
        <v>116</v>
      </c>
      <c r="F1140" s="262">
        <v>35796</v>
      </c>
      <c r="G1140" s="261" t="s">
        <v>3187</v>
      </c>
      <c r="H1140" s="261" t="s">
        <v>677</v>
      </c>
      <c r="I1140" s="257" t="s">
        <v>553</v>
      </c>
      <c r="J1140" s="261" t="s">
        <v>137</v>
      </c>
      <c r="K1140" s="249"/>
      <c r="L1140" s="261" t="s">
        <v>149</v>
      </c>
      <c r="M1140" s="261"/>
      <c r="N1140" s="249">
        <v>2158</v>
      </c>
      <c r="O1140" s="259">
        <v>45511</v>
      </c>
      <c r="P1140" s="256">
        <v>20000</v>
      </c>
      <c r="Q1140" s="261" t="s">
        <v>3258</v>
      </c>
      <c r="R1140" s="261" t="s">
        <v>4261</v>
      </c>
      <c r="S1140" s="261" t="s">
        <v>3341</v>
      </c>
      <c r="T1140" s="261" t="s">
        <v>2336</v>
      </c>
      <c r="U1140" s="261" t="s">
        <v>3188</v>
      </c>
      <c r="V1140" s="261" t="s">
        <v>3258</v>
      </c>
      <c r="W1140" s="261" t="s">
        <v>3258</v>
      </c>
      <c r="X1140" s="261" t="s">
        <v>3258</v>
      </c>
      <c r="Y1140" s="261" t="s">
        <v>3258</v>
      </c>
      <c r="Z1140" s="261" t="s">
        <v>3258</v>
      </c>
      <c r="AA1140" s="261" t="s">
        <v>3258</v>
      </c>
      <c r="AB1140" s="261" t="s">
        <v>3258</v>
      </c>
      <c r="AC1140" s="261" t="s">
        <v>3258</v>
      </c>
      <c r="AD1140" s="261"/>
      <c r="AE1140" s="245"/>
      <c r="AF1140" s="261"/>
      <c r="AG1140" s="261" t="s">
        <v>3258</v>
      </c>
      <c r="AH1140" s="261" t="s">
        <v>3258</v>
      </c>
      <c r="AI1140" s="249"/>
    </row>
    <row r="1141" spans="1:35" ht="15" customHeight="1" x14ac:dyDescent="0.3">
      <c r="A1141" s="260">
        <v>525150</v>
      </c>
      <c r="B1141" s="261" t="s">
        <v>5700</v>
      </c>
      <c r="C1141" s="261" t="s">
        <v>66</v>
      </c>
      <c r="D1141" s="261" t="s">
        <v>5701</v>
      </c>
      <c r="E1141" s="261" t="s">
        <v>116</v>
      </c>
      <c r="F1141" s="262">
        <v>34984</v>
      </c>
      <c r="G1141" s="261" t="s">
        <v>5702</v>
      </c>
      <c r="H1141" s="261" t="s">
        <v>679</v>
      </c>
      <c r="I1141" s="257" t="s">
        <v>554</v>
      </c>
      <c r="J1141" s="261" t="s">
        <v>137</v>
      </c>
      <c r="K1141" s="260">
        <v>2014</v>
      </c>
      <c r="L1141" s="257" t="s">
        <v>138</v>
      </c>
      <c r="M1141" s="249"/>
      <c r="N1141" s="249" t="s">
        <v>3258</v>
      </c>
      <c r="O1141" s="259" t="s">
        <v>3258</v>
      </c>
      <c r="P1141" s="256">
        <v>0</v>
      </c>
      <c r="Q1141" s="261" t="s">
        <v>3258</v>
      </c>
      <c r="R1141" s="261" t="s">
        <v>5703</v>
      </c>
      <c r="S1141" s="261" t="s">
        <v>5501</v>
      </c>
      <c r="T1141" s="261" t="s">
        <v>5704</v>
      </c>
      <c r="U1141" s="261" t="s">
        <v>5705</v>
      </c>
      <c r="V1141" s="261" t="s">
        <v>3258</v>
      </c>
      <c r="W1141" s="261" t="s">
        <v>3258</v>
      </c>
      <c r="X1141" s="261" t="s">
        <v>3258</v>
      </c>
      <c r="Y1141" s="261" t="s">
        <v>3258</v>
      </c>
      <c r="Z1141" s="261" t="s">
        <v>3258</v>
      </c>
      <c r="AA1141" s="261" t="s">
        <v>3258</v>
      </c>
      <c r="AB1141" s="261" t="s">
        <v>3258</v>
      </c>
      <c r="AC1141" s="261" t="s">
        <v>3258</v>
      </c>
      <c r="AD1141" s="261"/>
      <c r="AE1141" s="246"/>
      <c r="AF1141" s="261" t="s">
        <v>3258</v>
      </c>
      <c r="AG1141" s="261" t="s">
        <v>3258</v>
      </c>
      <c r="AH1141" s="261" t="s">
        <v>3258</v>
      </c>
      <c r="AI1141" s="249"/>
    </row>
    <row r="1142" spans="1:35" ht="15" customHeight="1" x14ac:dyDescent="0.3">
      <c r="A1142" s="260">
        <v>525154</v>
      </c>
      <c r="B1142" s="261" t="s">
        <v>1390</v>
      </c>
      <c r="C1142" s="261" t="s">
        <v>306</v>
      </c>
      <c r="D1142" s="261" t="s">
        <v>346</v>
      </c>
      <c r="E1142" s="261" t="s">
        <v>116</v>
      </c>
      <c r="F1142" s="262">
        <v>34326</v>
      </c>
      <c r="G1142" s="261" t="s">
        <v>2263</v>
      </c>
      <c r="H1142" s="261" t="s">
        <v>677</v>
      </c>
      <c r="I1142" s="257" t="s">
        <v>553</v>
      </c>
      <c r="J1142" s="261" t="s">
        <v>137</v>
      </c>
      <c r="K1142" s="249"/>
      <c r="L1142" s="257" t="s">
        <v>151</v>
      </c>
      <c r="M1142" s="261"/>
      <c r="N1142" s="249" t="s">
        <v>3258</v>
      </c>
      <c r="O1142" s="259" t="s">
        <v>3258</v>
      </c>
      <c r="P1142" s="256">
        <v>0</v>
      </c>
      <c r="Q1142" s="261" t="s">
        <v>3258</v>
      </c>
      <c r="R1142" s="261" t="s">
        <v>4262</v>
      </c>
      <c r="S1142" s="261" t="s">
        <v>3285</v>
      </c>
      <c r="T1142" s="261" t="s">
        <v>2331</v>
      </c>
      <c r="U1142" s="261" t="s">
        <v>2266</v>
      </c>
      <c r="V1142" s="261" t="s">
        <v>3258</v>
      </c>
      <c r="W1142" s="261" t="s">
        <v>3258</v>
      </c>
      <c r="X1142" s="261" t="s">
        <v>3258</v>
      </c>
      <c r="Y1142" s="261" t="s">
        <v>3258</v>
      </c>
      <c r="Z1142" s="261" t="s">
        <v>3258</v>
      </c>
      <c r="AA1142" s="261" t="s">
        <v>3258</v>
      </c>
      <c r="AB1142" s="261" t="s">
        <v>3258</v>
      </c>
      <c r="AC1142" s="261" t="s">
        <v>3258</v>
      </c>
      <c r="AD1142" s="261"/>
      <c r="AE1142" s="245"/>
      <c r="AF1142" s="261" t="s">
        <v>3258</v>
      </c>
      <c r="AG1142" s="261" t="s">
        <v>3258</v>
      </c>
      <c r="AH1142" s="261" t="s">
        <v>3258</v>
      </c>
      <c r="AI1142" s="249"/>
    </row>
    <row r="1143" spans="1:35" ht="15" customHeight="1" x14ac:dyDescent="0.3">
      <c r="A1143" s="260">
        <v>525156</v>
      </c>
      <c r="B1143" s="261" t="s">
        <v>2067</v>
      </c>
      <c r="C1143" s="261" t="s">
        <v>756</v>
      </c>
      <c r="D1143" s="261" t="s">
        <v>1324</v>
      </c>
      <c r="E1143" s="261" t="s">
        <v>116</v>
      </c>
      <c r="F1143" s="262">
        <v>34700</v>
      </c>
      <c r="G1143" s="261" t="s">
        <v>390</v>
      </c>
      <c r="H1143" s="261" t="s">
        <v>677</v>
      </c>
      <c r="I1143" s="257" t="s">
        <v>553</v>
      </c>
      <c r="J1143" s="261" t="s">
        <v>139</v>
      </c>
      <c r="K1143" s="261" t="s">
        <v>3258</v>
      </c>
      <c r="L1143" s="257"/>
      <c r="M1143" s="261"/>
      <c r="N1143" s="249" t="s">
        <v>3258</v>
      </c>
      <c r="O1143" s="259" t="s">
        <v>3258</v>
      </c>
      <c r="P1143" s="256">
        <v>0</v>
      </c>
      <c r="Q1143" s="261" t="s">
        <v>3258</v>
      </c>
      <c r="R1143" s="261" t="s">
        <v>4022</v>
      </c>
      <c r="S1143" s="261" t="s">
        <v>4023</v>
      </c>
      <c r="T1143" s="261" t="s">
        <v>3189</v>
      </c>
      <c r="U1143" s="261" t="s">
        <v>2396</v>
      </c>
      <c r="V1143" s="261" t="s">
        <v>3258</v>
      </c>
      <c r="W1143" s="261" t="s">
        <v>3258</v>
      </c>
      <c r="X1143" s="261" t="s">
        <v>3258</v>
      </c>
      <c r="Y1143" s="261" t="s">
        <v>3258</v>
      </c>
      <c r="Z1143" s="261" t="s">
        <v>3258</v>
      </c>
      <c r="AA1143" s="261" t="s">
        <v>3258</v>
      </c>
      <c r="AB1143" s="261" t="s">
        <v>3258</v>
      </c>
      <c r="AC1143" s="261" t="s">
        <v>3258</v>
      </c>
      <c r="AD1143" s="261"/>
      <c r="AE1143" s="246"/>
      <c r="AF1143" s="261" t="s">
        <v>3258</v>
      </c>
      <c r="AG1143" s="261" t="s">
        <v>3258</v>
      </c>
      <c r="AH1143" s="261" t="s">
        <v>3258</v>
      </c>
      <c r="AI1143" s="249"/>
    </row>
    <row r="1144" spans="1:35" ht="15" customHeight="1" x14ac:dyDescent="0.3">
      <c r="A1144" s="260">
        <v>525157</v>
      </c>
      <c r="B1144" s="261" t="s">
        <v>1578</v>
      </c>
      <c r="C1144" s="261" t="s">
        <v>94</v>
      </c>
      <c r="D1144" s="261" t="s">
        <v>1523</v>
      </c>
      <c r="E1144" s="261" t="s">
        <v>116</v>
      </c>
      <c r="F1144" s="262">
        <v>36043</v>
      </c>
      <c r="G1144" s="261" t="s">
        <v>3190</v>
      </c>
      <c r="H1144" s="261" t="s">
        <v>677</v>
      </c>
      <c r="I1144" s="257" t="s">
        <v>553</v>
      </c>
      <c r="J1144" s="261" t="s">
        <v>137</v>
      </c>
      <c r="K1144" s="261"/>
      <c r="M1144" s="261"/>
      <c r="N1144" s="249" t="s">
        <v>3258</v>
      </c>
      <c r="O1144" s="259" t="s">
        <v>3258</v>
      </c>
      <c r="P1144" s="256">
        <v>0</v>
      </c>
      <c r="Q1144" s="261" t="s">
        <v>3258</v>
      </c>
      <c r="R1144" s="261" t="s">
        <v>4263</v>
      </c>
      <c r="S1144" s="261" t="s">
        <v>3387</v>
      </c>
      <c r="T1144" s="261" t="s">
        <v>3191</v>
      </c>
      <c r="U1144" s="261" t="s">
        <v>3192</v>
      </c>
      <c r="V1144" s="261" t="s">
        <v>3258</v>
      </c>
      <c r="W1144" s="261" t="s">
        <v>3258</v>
      </c>
      <c r="X1144" s="261" t="s">
        <v>3258</v>
      </c>
      <c r="Y1144" s="261" t="s">
        <v>3258</v>
      </c>
      <c r="Z1144" s="261" t="s">
        <v>3258</v>
      </c>
      <c r="AA1144" s="261" t="s">
        <v>3258</v>
      </c>
      <c r="AB1144" s="261" t="s">
        <v>3258</v>
      </c>
      <c r="AC1144" s="261" t="s">
        <v>3258</v>
      </c>
      <c r="AD1144" s="261"/>
      <c r="AE1144" s="245"/>
      <c r="AF1144" s="261" t="s">
        <v>3258</v>
      </c>
      <c r="AG1144" s="261" t="s">
        <v>3258</v>
      </c>
      <c r="AH1144" s="261" t="s">
        <v>3258</v>
      </c>
      <c r="AI1144" s="249"/>
    </row>
    <row r="1145" spans="1:35" ht="15" customHeight="1" x14ac:dyDescent="0.3">
      <c r="A1145" s="260">
        <v>525163</v>
      </c>
      <c r="B1145" s="261" t="s">
        <v>1579</v>
      </c>
      <c r="C1145" s="261" t="s">
        <v>69</v>
      </c>
      <c r="D1145" s="261" t="s">
        <v>525</v>
      </c>
      <c r="E1145" s="261" t="s">
        <v>116</v>
      </c>
      <c r="F1145" s="262">
        <v>35827</v>
      </c>
      <c r="G1145" s="261" t="s">
        <v>2339</v>
      </c>
      <c r="H1145" s="261" t="s">
        <v>677</v>
      </c>
      <c r="I1145" s="257" t="s">
        <v>553</v>
      </c>
      <c r="J1145" s="261" t="s">
        <v>137</v>
      </c>
      <c r="K1145" s="260">
        <v>2015</v>
      </c>
      <c r="M1145" s="261"/>
      <c r="N1145" s="249" t="s">
        <v>3258</v>
      </c>
      <c r="O1145" s="259" t="s">
        <v>3258</v>
      </c>
      <c r="P1145" s="256">
        <v>0</v>
      </c>
      <c r="Q1145" s="261" t="s">
        <v>3258</v>
      </c>
      <c r="R1145" s="261" t="s">
        <v>4147</v>
      </c>
      <c r="S1145" s="261" t="s">
        <v>3290</v>
      </c>
      <c r="T1145" s="261" t="s">
        <v>2725</v>
      </c>
      <c r="U1145" s="261" t="s">
        <v>2496</v>
      </c>
      <c r="V1145" s="261" t="s">
        <v>3258</v>
      </c>
      <c r="W1145" s="261" t="s">
        <v>3258</v>
      </c>
      <c r="X1145" s="261" t="s">
        <v>3258</v>
      </c>
      <c r="Y1145" s="261" t="s">
        <v>3258</v>
      </c>
      <c r="Z1145" s="261" t="s">
        <v>3258</v>
      </c>
      <c r="AA1145" s="261" t="s">
        <v>3258</v>
      </c>
      <c r="AB1145" s="261" t="s">
        <v>3258</v>
      </c>
      <c r="AC1145" s="261" t="s">
        <v>3258</v>
      </c>
      <c r="AD1145" s="261"/>
      <c r="AE1145" s="245"/>
      <c r="AF1145" s="261" t="s">
        <v>3258</v>
      </c>
      <c r="AG1145" s="261" t="s">
        <v>3258</v>
      </c>
      <c r="AH1145" s="261" t="s">
        <v>3258</v>
      </c>
      <c r="AI1145" s="249"/>
    </row>
    <row r="1146" spans="1:35" ht="15" customHeight="1" x14ac:dyDescent="0.3">
      <c r="A1146" s="260">
        <v>525167</v>
      </c>
      <c r="B1146" s="261" t="s">
        <v>5706</v>
      </c>
      <c r="C1146" s="261" t="s">
        <v>70</v>
      </c>
      <c r="D1146" s="261" t="s">
        <v>360</v>
      </c>
      <c r="E1146" s="261" t="s">
        <v>116</v>
      </c>
      <c r="F1146" s="262">
        <v>35796</v>
      </c>
      <c r="G1146" s="261" t="s">
        <v>136</v>
      </c>
      <c r="H1146" s="261" t="s">
        <v>677</v>
      </c>
      <c r="I1146" s="257" t="s">
        <v>554</v>
      </c>
      <c r="J1146" s="261" t="s">
        <v>137</v>
      </c>
      <c r="K1146" s="261"/>
      <c r="M1146" s="261"/>
      <c r="N1146" s="249" t="s">
        <v>3258</v>
      </c>
      <c r="O1146" s="259" t="s">
        <v>3258</v>
      </c>
      <c r="P1146" s="256">
        <v>0</v>
      </c>
      <c r="Q1146" s="261" t="s">
        <v>3258</v>
      </c>
      <c r="R1146" s="261" t="s">
        <v>5707</v>
      </c>
      <c r="S1146" s="261" t="s">
        <v>3331</v>
      </c>
      <c r="T1146" s="261" t="s">
        <v>2682</v>
      </c>
      <c r="U1146" s="261" t="s">
        <v>2259</v>
      </c>
      <c r="V1146" s="261" t="s">
        <v>3258</v>
      </c>
      <c r="W1146" s="261" t="s">
        <v>3258</v>
      </c>
      <c r="X1146" s="261" t="s">
        <v>3258</v>
      </c>
      <c r="Y1146" s="261" t="s">
        <v>3258</v>
      </c>
      <c r="Z1146" s="261" t="s">
        <v>3258</v>
      </c>
      <c r="AA1146" s="261" t="s">
        <v>3258</v>
      </c>
      <c r="AB1146" s="261" t="s">
        <v>3258</v>
      </c>
      <c r="AC1146" s="261" t="s">
        <v>3258</v>
      </c>
      <c r="AD1146" s="261"/>
      <c r="AE1146" s="245"/>
      <c r="AF1146" s="261" t="s">
        <v>3258</v>
      </c>
      <c r="AG1146" s="261"/>
      <c r="AH1146" s="261" t="s">
        <v>3258</v>
      </c>
      <c r="AI1146" s="249"/>
    </row>
    <row r="1147" spans="1:35" ht="15" customHeight="1" x14ac:dyDescent="0.3">
      <c r="A1147" s="260">
        <v>525169</v>
      </c>
      <c r="B1147" s="261" t="s">
        <v>1391</v>
      </c>
      <c r="C1147" s="261" t="s">
        <v>98</v>
      </c>
      <c r="D1147" s="261" t="s">
        <v>541</v>
      </c>
      <c r="E1147" s="261" t="s">
        <v>116</v>
      </c>
      <c r="F1147" s="262">
        <v>31177</v>
      </c>
      <c r="G1147" s="261" t="s">
        <v>136</v>
      </c>
      <c r="H1147" s="261" t="s">
        <v>677</v>
      </c>
      <c r="I1147" s="257" t="s">
        <v>553</v>
      </c>
      <c r="J1147" s="261" t="s">
        <v>139</v>
      </c>
      <c r="K1147" s="261" t="s">
        <v>3258</v>
      </c>
      <c r="L1147" s="257"/>
      <c r="M1147" s="261"/>
      <c r="N1147" s="249" t="s">
        <v>3258</v>
      </c>
      <c r="O1147" s="259" t="s">
        <v>3258</v>
      </c>
      <c r="P1147" s="256">
        <v>0</v>
      </c>
      <c r="Q1147" s="261" t="s">
        <v>3258</v>
      </c>
      <c r="R1147" s="261" t="s">
        <v>4024</v>
      </c>
      <c r="S1147" s="261" t="s">
        <v>3873</v>
      </c>
      <c r="T1147" s="261" t="s">
        <v>2515</v>
      </c>
      <c r="U1147" s="261" t="s">
        <v>2259</v>
      </c>
      <c r="V1147" s="261" t="s">
        <v>3258</v>
      </c>
      <c r="W1147" s="261" t="s">
        <v>3258</v>
      </c>
      <c r="X1147" s="261" t="s">
        <v>3258</v>
      </c>
      <c r="Y1147" s="261" t="s">
        <v>3258</v>
      </c>
      <c r="Z1147" s="261" t="s">
        <v>3258</v>
      </c>
      <c r="AA1147" s="261" t="s">
        <v>3258</v>
      </c>
      <c r="AB1147" s="261" t="s">
        <v>3258</v>
      </c>
      <c r="AC1147" s="261" t="s">
        <v>3258</v>
      </c>
      <c r="AD1147" s="261"/>
      <c r="AE1147" s="245"/>
      <c r="AF1147" s="261" t="s">
        <v>3258</v>
      </c>
      <c r="AG1147" s="261"/>
      <c r="AH1147" s="261" t="s">
        <v>3258</v>
      </c>
      <c r="AI1147" s="249"/>
    </row>
    <row r="1148" spans="1:35" ht="15" customHeight="1" x14ac:dyDescent="0.3">
      <c r="A1148" s="260">
        <v>525175</v>
      </c>
      <c r="B1148" s="261" t="s">
        <v>1580</v>
      </c>
      <c r="C1148" s="261" t="s">
        <v>75</v>
      </c>
      <c r="D1148" s="261" t="s">
        <v>422</v>
      </c>
      <c r="E1148" s="261" t="s">
        <v>116</v>
      </c>
      <c r="F1148" s="262">
        <v>34780</v>
      </c>
      <c r="G1148" s="261" t="s">
        <v>2469</v>
      </c>
      <c r="H1148" s="261" t="s">
        <v>677</v>
      </c>
      <c r="I1148" s="257" t="s">
        <v>553</v>
      </c>
      <c r="J1148" s="261" t="s">
        <v>139</v>
      </c>
      <c r="K1148" s="261" t="s">
        <v>3258</v>
      </c>
      <c r="L1148" s="257"/>
      <c r="M1148" s="261"/>
      <c r="N1148" s="249" t="s">
        <v>3258</v>
      </c>
      <c r="O1148" s="259" t="s">
        <v>3258</v>
      </c>
      <c r="P1148" s="256">
        <v>0</v>
      </c>
      <c r="Q1148" s="261" t="s">
        <v>3258</v>
      </c>
      <c r="R1148" s="261" t="s">
        <v>5002</v>
      </c>
      <c r="S1148" s="261" t="s">
        <v>3307</v>
      </c>
      <c r="T1148" s="261" t="s">
        <v>2364</v>
      </c>
      <c r="U1148" s="261" t="s">
        <v>5003</v>
      </c>
      <c r="V1148" s="261" t="s">
        <v>3258</v>
      </c>
      <c r="W1148" s="261" t="s">
        <v>3258</v>
      </c>
      <c r="X1148" s="261" t="s">
        <v>3258</v>
      </c>
      <c r="Y1148" s="261" t="s">
        <v>3258</v>
      </c>
      <c r="Z1148" s="261" t="s">
        <v>3258</v>
      </c>
      <c r="AA1148" s="261" t="s">
        <v>3258</v>
      </c>
      <c r="AB1148" s="261" t="s">
        <v>3258</v>
      </c>
      <c r="AC1148" s="261" t="s">
        <v>3258</v>
      </c>
      <c r="AD1148" s="261"/>
      <c r="AE1148" s="245"/>
      <c r="AF1148" s="261" t="s">
        <v>3258</v>
      </c>
      <c r="AG1148" s="261" t="s">
        <v>3258</v>
      </c>
      <c r="AH1148" s="261" t="s">
        <v>3258</v>
      </c>
      <c r="AI1148" s="249"/>
    </row>
    <row r="1149" spans="1:35" ht="15" customHeight="1" x14ac:dyDescent="0.3">
      <c r="A1149" s="260">
        <v>525176</v>
      </c>
      <c r="B1149" s="261" t="s">
        <v>1581</v>
      </c>
      <c r="C1149" s="261" t="s">
        <v>305</v>
      </c>
      <c r="D1149" s="261" t="s">
        <v>439</v>
      </c>
      <c r="E1149" s="261" t="s">
        <v>116</v>
      </c>
      <c r="F1149" s="262">
        <v>36180</v>
      </c>
      <c r="G1149" s="261" t="s">
        <v>136</v>
      </c>
      <c r="H1149" s="261" t="s">
        <v>677</v>
      </c>
      <c r="I1149" s="257" t="s">
        <v>553</v>
      </c>
      <c r="J1149" s="261" t="s">
        <v>724</v>
      </c>
      <c r="K1149" s="261"/>
      <c r="M1149" s="261"/>
      <c r="N1149" s="249" t="s">
        <v>3258</v>
      </c>
      <c r="O1149" s="259" t="s">
        <v>3258</v>
      </c>
      <c r="P1149" s="256">
        <v>0</v>
      </c>
      <c r="Q1149" s="261" t="s">
        <v>3258</v>
      </c>
      <c r="R1149" s="261" t="s">
        <v>4359</v>
      </c>
      <c r="S1149" s="261" t="s">
        <v>4360</v>
      </c>
      <c r="T1149" s="261" t="s">
        <v>2352</v>
      </c>
      <c r="U1149" s="261" t="s">
        <v>2306</v>
      </c>
      <c r="V1149" s="261" t="s">
        <v>3258</v>
      </c>
      <c r="W1149" s="261" t="s">
        <v>3258</v>
      </c>
      <c r="X1149" s="261" t="s">
        <v>3258</v>
      </c>
      <c r="Y1149" s="261" t="s">
        <v>3258</v>
      </c>
      <c r="Z1149" s="261" t="s">
        <v>3258</v>
      </c>
      <c r="AA1149" s="261" t="s">
        <v>3258</v>
      </c>
      <c r="AB1149" s="261" t="s">
        <v>3258</v>
      </c>
      <c r="AC1149" s="261" t="s">
        <v>3258</v>
      </c>
      <c r="AD1149" s="261"/>
      <c r="AE1149" s="245"/>
      <c r="AF1149" s="261" t="s">
        <v>3258</v>
      </c>
      <c r="AG1149" s="261" t="s">
        <v>3258</v>
      </c>
      <c r="AH1149" s="261" t="s">
        <v>3258</v>
      </c>
      <c r="AI1149" s="249"/>
    </row>
    <row r="1150" spans="1:35" ht="15" customHeight="1" x14ac:dyDescent="0.3">
      <c r="A1150" s="260">
        <v>525177</v>
      </c>
      <c r="B1150" s="261" t="s">
        <v>1392</v>
      </c>
      <c r="C1150" s="261" t="s">
        <v>76</v>
      </c>
      <c r="D1150" s="261" t="s">
        <v>482</v>
      </c>
      <c r="E1150" s="261" t="s">
        <v>116</v>
      </c>
      <c r="F1150" s="262">
        <v>35450</v>
      </c>
      <c r="G1150" s="261" t="s">
        <v>2280</v>
      </c>
      <c r="H1150" s="261" t="s">
        <v>677</v>
      </c>
      <c r="I1150" s="257" t="s">
        <v>553</v>
      </c>
      <c r="J1150" s="261" t="s">
        <v>137</v>
      </c>
      <c r="K1150" s="260">
        <v>2015</v>
      </c>
      <c r="M1150" s="261"/>
      <c r="N1150" s="249" t="s">
        <v>3258</v>
      </c>
      <c r="O1150" s="259" t="s">
        <v>3258</v>
      </c>
      <c r="P1150" s="256">
        <v>0</v>
      </c>
      <c r="Q1150" s="261" t="s">
        <v>3258</v>
      </c>
      <c r="R1150" s="261" t="s">
        <v>5004</v>
      </c>
      <c r="S1150" s="261" t="s">
        <v>2531</v>
      </c>
      <c r="T1150" s="261" t="s">
        <v>2506</v>
      </c>
      <c r="U1150" s="261" t="s">
        <v>2259</v>
      </c>
      <c r="V1150" s="261" t="s">
        <v>3258</v>
      </c>
      <c r="W1150" s="261" t="s">
        <v>3258</v>
      </c>
      <c r="X1150" s="261" t="s">
        <v>3258</v>
      </c>
      <c r="Y1150" s="261" t="s">
        <v>3258</v>
      </c>
      <c r="Z1150" s="261" t="s">
        <v>3258</v>
      </c>
      <c r="AA1150" s="261" t="s">
        <v>3258</v>
      </c>
      <c r="AB1150" s="261" t="s">
        <v>3258</v>
      </c>
      <c r="AC1150" s="261" t="s">
        <v>3258</v>
      </c>
      <c r="AD1150" s="261"/>
      <c r="AE1150" s="245"/>
      <c r="AF1150" s="261" t="s">
        <v>3258</v>
      </c>
      <c r="AG1150" s="261" t="s">
        <v>3258</v>
      </c>
      <c r="AH1150" s="261" t="s">
        <v>3258</v>
      </c>
      <c r="AI1150" s="249"/>
    </row>
    <row r="1151" spans="1:35" ht="15" customHeight="1" x14ac:dyDescent="0.3">
      <c r="A1151" s="260">
        <v>525178</v>
      </c>
      <c r="B1151" s="261" t="s">
        <v>2068</v>
      </c>
      <c r="C1151" s="261" t="s">
        <v>306</v>
      </c>
      <c r="D1151" s="261" t="s">
        <v>640</v>
      </c>
      <c r="E1151" s="261" t="s">
        <v>116</v>
      </c>
      <c r="F1151" s="262">
        <v>35978</v>
      </c>
      <c r="G1151" s="261" t="s">
        <v>2417</v>
      </c>
      <c r="H1151" s="261" t="s">
        <v>679</v>
      </c>
      <c r="I1151" s="257" t="s">
        <v>553</v>
      </c>
      <c r="J1151" s="261" t="s">
        <v>139</v>
      </c>
      <c r="K1151" s="260">
        <v>2018</v>
      </c>
      <c r="L1151" s="257" t="s">
        <v>136</v>
      </c>
      <c r="M1151" s="249"/>
      <c r="N1151" s="249" t="s">
        <v>3258</v>
      </c>
      <c r="O1151" s="259" t="s">
        <v>3258</v>
      </c>
      <c r="P1151" s="256">
        <v>0</v>
      </c>
      <c r="Q1151" s="261" t="s">
        <v>3258</v>
      </c>
      <c r="R1151" s="261" t="s">
        <v>4025</v>
      </c>
      <c r="S1151" s="261" t="s">
        <v>4026</v>
      </c>
      <c r="T1151" s="261" t="s">
        <v>2822</v>
      </c>
      <c r="U1151" s="261" t="s">
        <v>3193</v>
      </c>
      <c r="V1151" s="261" t="s">
        <v>3258</v>
      </c>
      <c r="W1151" s="261" t="s">
        <v>3258</v>
      </c>
      <c r="X1151" s="261" t="s">
        <v>3258</v>
      </c>
      <c r="Y1151" s="261" t="s">
        <v>3258</v>
      </c>
      <c r="Z1151" s="261" t="s">
        <v>3258</v>
      </c>
      <c r="AA1151" s="261" t="s">
        <v>3258</v>
      </c>
      <c r="AB1151" s="261" t="s">
        <v>3258</v>
      </c>
      <c r="AC1151" s="261" t="s">
        <v>3258</v>
      </c>
      <c r="AD1151" s="261"/>
      <c r="AE1151" s="245"/>
      <c r="AF1151" s="261" t="s">
        <v>3258</v>
      </c>
      <c r="AG1151" s="261" t="s">
        <v>3258</v>
      </c>
      <c r="AH1151" s="261" t="s">
        <v>3258</v>
      </c>
      <c r="AI1151" s="249"/>
    </row>
    <row r="1152" spans="1:35" ht="15" customHeight="1" x14ac:dyDescent="0.3">
      <c r="A1152" s="260">
        <v>525181</v>
      </c>
      <c r="B1152" s="261" t="s">
        <v>1393</v>
      </c>
      <c r="C1152" s="261" t="s">
        <v>80</v>
      </c>
      <c r="D1152" s="261" t="s">
        <v>506</v>
      </c>
      <c r="E1152" s="261" t="s">
        <v>116</v>
      </c>
      <c r="F1152" s="262">
        <v>30437</v>
      </c>
      <c r="G1152" s="261" t="s">
        <v>2586</v>
      </c>
      <c r="H1152" s="261" t="s">
        <v>677</v>
      </c>
      <c r="I1152" s="257" t="s">
        <v>553</v>
      </c>
      <c r="J1152" s="261" t="s">
        <v>724</v>
      </c>
      <c r="K1152" s="260">
        <v>2001</v>
      </c>
      <c r="M1152" s="261"/>
      <c r="N1152" s="249" t="s">
        <v>3258</v>
      </c>
      <c r="O1152" s="259" t="s">
        <v>3258</v>
      </c>
      <c r="P1152" s="256">
        <v>0</v>
      </c>
      <c r="Q1152" s="261" t="s">
        <v>3258</v>
      </c>
      <c r="R1152" s="261" t="s">
        <v>4490</v>
      </c>
      <c r="S1152" s="261" t="s">
        <v>4491</v>
      </c>
      <c r="T1152" s="261" t="s">
        <v>3053</v>
      </c>
      <c r="U1152" s="261" t="s">
        <v>2386</v>
      </c>
      <c r="V1152" s="261" t="s">
        <v>3258</v>
      </c>
      <c r="W1152" s="261" t="s">
        <v>3258</v>
      </c>
      <c r="X1152" s="261" t="s">
        <v>3258</v>
      </c>
      <c r="Y1152" s="261" t="s">
        <v>3258</v>
      </c>
      <c r="Z1152" s="261" t="s">
        <v>3258</v>
      </c>
      <c r="AA1152" s="261" t="s">
        <v>3258</v>
      </c>
      <c r="AB1152" s="261" t="s">
        <v>3258</v>
      </c>
      <c r="AC1152" s="261" t="s">
        <v>3258</v>
      </c>
      <c r="AD1152" s="261"/>
      <c r="AE1152" s="245"/>
      <c r="AF1152" s="261"/>
      <c r="AG1152" s="261" t="s">
        <v>3258</v>
      </c>
      <c r="AH1152" s="261" t="s">
        <v>3258</v>
      </c>
      <c r="AI1152" s="249"/>
    </row>
    <row r="1153" spans="1:35" ht="15" customHeight="1" x14ac:dyDescent="0.3">
      <c r="A1153" s="260">
        <v>525185</v>
      </c>
      <c r="B1153" s="261" t="s">
        <v>2069</v>
      </c>
      <c r="C1153" s="261" t="s">
        <v>66</v>
      </c>
      <c r="D1153" s="261" t="s">
        <v>455</v>
      </c>
      <c r="E1153" s="261" t="s">
        <v>116</v>
      </c>
      <c r="F1153" s="262">
        <v>34092</v>
      </c>
      <c r="G1153" s="261" t="s">
        <v>3009</v>
      </c>
      <c r="H1153" s="261" t="s">
        <v>677</v>
      </c>
      <c r="I1153" s="257" t="s">
        <v>553</v>
      </c>
      <c r="J1153" s="261" t="s">
        <v>139</v>
      </c>
      <c r="K1153" s="260">
        <v>2012</v>
      </c>
      <c r="M1153" s="261"/>
      <c r="N1153" s="249" t="s">
        <v>3258</v>
      </c>
      <c r="O1153" s="259" t="s">
        <v>3258</v>
      </c>
      <c r="P1153" s="256">
        <v>0</v>
      </c>
      <c r="Q1153" s="261" t="s">
        <v>3258</v>
      </c>
      <c r="R1153" s="261" t="s">
        <v>4027</v>
      </c>
      <c r="S1153" s="261" t="s">
        <v>3269</v>
      </c>
      <c r="T1153" s="261" t="s">
        <v>3194</v>
      </c>
      <c r="U1153" s="261" t="s">
        <v>2259</v>
      </c>
      <c r="V1153" s="261" t="s">
        <v>3258</v>
      </c>
      <c r="W1153" s="261" t="s">
        <v>3258</v>
      </c>
      <c r="X1153" s="261" t="s">
        <v>3258</v>
      </c>
      <c r="Y1153" s="261" t="s">
        <v>3258</v>
      </c>
      <c r="Z1153" s="261" t="s">
        <v>3258</v>
      </c>
      <c r="AA1153" s="261" t="s">
        <v>3258</v>
      </c>
      <c r="AB1153" s="261" t="s">
        <v>3258</v>
      </c>
      <c r="AC1153" s="261" t="s">
        <v>3258</v>
      </c>
      <c r="AD1153" s="261"/>
      <c r="AE1153" s="245"/>
      <c r="AF1153" s="261" t="s">
        <v>3258</v>
      </c>
      <c r="AG1153" s="261" t="s">
        <v>3258</v>
      </c>
      <c r="AH1153" s="261" t="s">
        <v>3258</v>
      </c>
      <c r="AI1153" s="249"/>
    </row>
    <row r="1154" spans="1:35" ht="15" customHeight="1" x14ac:dyDescent="0.3">
      <c r="A1154" s="260">
        <v>525194</v>
      </c>
      <c r="B1154" s="261" t="s">
        <v>1731</v>
      </c>
      <c r="C1154" s="261" t="s">
        <v>62</v>
      </c>
      <c r="D1154" s="261" t="s">
        <v>1732</v>
      </c>
      <c r="E1154" s="261" t="s">
        <v>116</v>
      </c>
      <c r="F1154" s="262">
        <v>33212</v>
      </c>
      <c r="G1154" s="261" t="s">
        <v>136</v>
      </c>
      <c r="H1154" s="261" t="s">
        <v>677</v>
      </c>
      <c r="I1154" s="257" t="s">
        <v>553</v>
      </c>
      <c r="J1154" s="261" t="s">
        <v>139</v>
      </c>
      <c r="K1154" s="261"/>
      <c r="M1154" s="261"/>
      <c r="N1154" s="249" t="s">
        <v>3258</v>
      </c>
      <c r="O1154" s="259" t="s">
        <v>3258</v>
      </c>
      <c r="P1154" s="256">
        <v>0</v>
      </c>
      <c r="Q1154" s="261" t="s">
        <v>3258</v>
      </c>
      <c r="R1154" s="261" t="s">
        <v>4028</v>
      </c>
      <c r="S1154" s="261" t="s">
        <v>4029</v>
      </c>
      <c r="T1154" s="261" t="s">
        <v>3195</v>
      </c>
      <c r="U1154" s="261" t="s">
        <v>2266</v>
      </c>
      <c r="V1154" s="261" t="s">
        <v>3258</v>
      </c>
      <c r="W1154" s="261" t="s">
        <v>3258</v>
      </c>
      <c r="X1154" s="261" t="s">
        <v>3258</v>
      </c>
      <c r="Y1154" s="261" t="s">
        <v>3258</v>
      </c>
      <c r="Z1154" s="261" t="s">
        <v>3258</v>
      </c>
      <c r="AA1154" s="261" t="s">
        <v>3258</v>
      </c>
      <c r="AB1154" s="261" t="s">
        <v>3258</v>
      </c>
      <c r="AC1154" s="261" t="s">
        <v>3258</v>
      </c>
      <c r="AD1154" s="261"/>
      <c r="AE1154" s="246"/>
      <c r="AF1154" s="261" t="s">
        <v>3258</v>
      </c>
      <c r="AG1154" s="261" t="s">
        <v>3258</v>
      </c>
      <c r="AH1154" s="261" t="s">
        <v>3258</v>
      </c>
      <c r="AI1154" s="249"/>
    </row>
    <row r="1155" spans="1:35" ht="15" customHeight="1" x14ac:dyDescent="0.3">
      <c r="A1155" s="260">
        <v>525195</v>
      </c>
      <c r="B1155" s="261" t="s">
        <v>1582</v>
      </c>
      <c r="C1155" s="261" t="s">
        <v>243</v>
      </c>
      <c r="D1155" s="261" t="s">
        <v>1583</v>
      </c>
      <c r="E1155" s="261" t="s">
        <v>116</v>
      </c>
      <c r="F1155" s="262">
        <v>28751</v>
      </c>
      <c r="G1155" s="261" t="s">
        <v>136</v>
      </c>
      <c r="H1155" s="261" t="s">
        <v>677</v>
      </c>
      <c r="I1155" s="257" t="s">
        <v>553</v>
      </c>
      <c r="J1155" s="261" t="s">
        <v>139</v>
      </c>
      <c r="K1155" s="261" t="s">
        <v>3258</v>
      </c>
      <c r="L1155" s="257"/>
      <c r="M1155" s="261"/>
      <c r="N1155" s="249" t="s">
        <v>3258</v>
      </c>
      <c r="O1155" s="259" t="s">
        <v>3258</v>
      </c>
      <c r="P1155" s="256">
        <v>0</v>
      </c>
      <c r="Q1155" s="261" t="s">
        <v>3258</v>
      </c>
      <c r="R1155" s="261" t="s">
        <v>3510</v>
      </c>
      <c r="S1155" s="261" t="s">
        <v>3511</v>
      </c>
      <c r="T1155" s="261" t="s">
        <v>2730</v>
      </c>
      <c r="U1155" s="261" t="s">
        <v>2266</v>
      </c>
      <c r="V1155" s="261" t="s">
        <v>3258</v>
      </c>
      <c r="W1155" s="261" t="s">
        <v>3258</v>
      </c>
      <c r="X1155" s="261" t="s">
        <v>3258</v>
      </c>
      <c r="Y1155" s="261" t="s">
        <v>3258</v>
      </c>
      <c r="Z1155" s="261" t="s">
        <v>3258</v>
      </c>
      <c r="AA1155" s="261" t="s">
        <v>3258</v>
      </c>
      <c r="AB1155" s="261" t="s">
        <v>3258</v>
      </c>
      <c r="AC1155" s="261" t="s">
        <v>3258</v>
      </c>
      <c r="AD1155" s="261"/>
      <c r="AE1155" s="245"/>
      <c r="AF1155" s="261" t="s">
        <v>3258</v>
      </c>
      <c r="AG1155" s="261" t="s">
        <v>3258</v>
      </c>
      <c r="AH1155" s="261" t="s">
        <v>3258</v>
      </c>
      <c r="AI1155" s="249"/>
    </row>
    <row r="1156" spans="1:35" ht="15" customHeight="1" x14ac:dyDescent="0.3">
      <c r="A1156" s="260">
        <v>525216</v>
      </c>
      <c r="B1156" s="261" t="s">
        <v>1394</v>
      </c>
      <c r="C1156" s="261" t="s">
        <v>338</v>
      </c>
      <c r="D1156" s="261" t="s">
        <v>475</v>
      </c>
      <c r="E1156" s="261" t="s">
        <v>116</v>
      </c>
      <c r="F1156" s="262">
        <v>27856</v>
      </c>
      <c r="G1156" s="261" t="s">
        <v>136</v>
      </c>
      <c r="H1156" s="261" t="s">
        <v>677</v>
      </c>
      <c r="I1156" s="257" t="s">
        <v>553</v>
      </c>
      <c r="J1156" s="261" t="s">
        <v>724</v>
      </c>
      <c r="K1156" s="261"/>
      <c r="M1156" s="261"/>
      <c r="N1156" s="249" t="s">
        <v>3258</v>
      </c>
      <c r="O1156" s="259" t="s">
        <v>3258</v>
      </c>
      <c r="P1156" s="256">
        <v>0</v>
      </c>
      <c r="Q1156" s="261" t="s">
        <v>3258</v>
      </c>
      <c r="R1156" s="261" t="s">
        <v>4492</v>
      </c>
      <c r="S1156" s="261" t="s">
        <v>3755</v>
      </c>
      <c r="T1156" s="261" t="s">
        <v>2603</v>
      </c>
      <c r="U1156" s="261" t="s">
        <v>2259</v>
      </c>
      <c r="V1156" s="261" t="s">
        <v>3258</v>
      </c>
      <c r="W1156" s="261" t="s">
        <v>3258</v>
      </c>
      <c r="X1156" s="261" t="s">
        <v>3258</v>
      </c>
      <c r="Y1156" s="261" t="s">
        <v>3258</v>
      </c>
      <c r="Z1156" s="261" t="s">
        <v>3258</v>
      </c>
      <c r="AA1156" s="261" t="s">
        <v>3258</v>
      </c>
      <c r="AB1156" s="261" t="s">
        <v>3258</v>
      </c>
      <c r="AC1156" s="261" t="s">
        <v>3258</v>
      </c>
      <c r="AD1156" s="261"/>
      <c r="AE1156" s="246"/>
      <c r="AF1156" s="261" t="s">
        <v>3258</v>
      </c>
      <c r="AG1156" s="261" t="s">
        <v>3258</v>
      </c>
      <c r="AH1156" s="261" t="s">
        <v>3258</v>
      </c>
      <c r="AI1156" s="249"/>
    </row>
    <row r="1157" spans="1:35" ht="15" customHeight="1" x14ac:dyDescent="0.3">
      <c r="A1157" s="260">
        <v>525218</v>
      </c>
      <c r="B1157" s="261" t="s">
        <v>1395</v>
      </c>
      <c r="C1157" s="261" t="s">
        <v>69</v>
      </c>
      <c r="D1157" s="261" t="s">
        <v>417</v>
      </c>
      <c r="E1157" s="261" t="s">
        <v>116</v>
      </c>
      <c r="F1157" s="262">
        <v>33524</v>
      </c>
      <c r="G1157" s="261" t="s">
        <v>136</v>
      </c>
      <c r="H1157" s="261" t="s">
        <v>677</v>
      </c>
      <c r="I1157" s="257" t="s">
        <v>553</v>
      </c>
      <c r="J1157" s="261" t="s">
        <v>139</v>
      </c>
      <c r="K1157" s="261"/>
      <c r="L1157" s="258" t="s">
        <v>151</v>
      </c>
      <c r="M1157" s="261" t="s">
        <v>151</v>
      </c>
      <c r="N1157" s="249" t="s">
        <v>3258</v>
      </c>
      <c r="O1157" s="259" t="s">
        <v>3258</v>
      </c>
      <c r="P1157" s="256">
        <v>0</v>
      </c>
      <c r="Q1157" s="261" t="s">
        <v>3258</v>
      </c>
      <c r="R1157" s="261" t="s">
        <v>4030</v>
      </c>
      <c r="S1157" s="261" t="s">
        <v>3372</v>
      </c>
      <c r="T1157" s="261" t="s">
        <v>3196</v>
      </c>
      <c r="U1157" s="261" t="s">
        <v>2386</v>
      </c>
      <c r="V1157" s="261" t="s">
        <v>3258</v>
      </c>
      <c r="W1157" s="261" t="s">
        <v>3258</v>
      </c>
      <c r="X1157" s="261" t="s">
        <v>3258</v>
      </c>
      <c r="Y1157" s="261" t="s">
        <v>3258</v>
      </c>
      <c r="Z1157" s="261" t="s">
        <v>3258</v>
      </c>
      <c r="AA1157" s="261" t="s">
        <v>3258</v>
      </c>
      <c r="AB1157" s="261" t="s">
        <v>3258</v>
      </c>
      <c r="AC1157" s="261" t="s">
        <v>3258</v>
      </c>
      <c r="AD1157" s="261"/>
      <c r="AE1157" s="246"/>
      <c r="AF1157" s="261" t="s">
        <v>3258</v>
      </c>
      <c r="AG1157" s="261" t="s">
        <v>3258</v>
      </c>
      <c r="AH1157" s="261" t="s">
        <v>3258</v>
      </c>
      <c r="AI1157" s="249"/>
    </row>
    <row r="1158" spans="1:35" ht="15" customHeight="1" x14ac:dyDescent="0.3">
      <c r="A1158" s="260">
        <v>525226</v>
      </c>
      <c r="B1158" s="261" t="s">
        <v>1396</v>
      </c>
      <c r="C1158" s="261" t="s">
        <v>79</v>
      </c>
      <c r="D1158" s="261" t="s">
        <v>459</v>
      </c>
      <c r="E1158" s="261" t="s">
        <v>116</v>
      </c>
      <c r="F1158" s="262">
        <v>35156</v>
      </c>
      <c r="G1158" s="261" t="s">
        <v>136</v>
      </c>
      <c r="H1158" s="261" t="s">
        <v>677</v>
      </c>
      <c r="I1158" s="257" t="s">
        <v>553</v>
      </c>
      <c r="J1158" s="261" t="s">
        <v>137</v>
      </c>
      <c r="K1158" s="260">
        <v>2014</v>
      </c>
      <c r="M1158" s="261"/>
      <c r="N1158" s="249" t="s">
        <v>3258</v>
      </c>
      <c r="O1158" s="259" t="s">
        <v>3258</v>
      </c>
      <c r="P1158" s="256">
        <v>0</v>
      </c>
      <c r="Q1158" s="261" t="s">
        <v>3258</v>
      </c>
      <c r="R1158" s="261" t="s">
        <v>4265</v>
      </c>
      <c r="S1158" s="261" t="s">
        <v>3297</v>
      </c>
      <c r="T1158" s="261" t="s">
        <v>2452</v>
      </c>
      <c r="U1158" s="261" t="s">
        <v>2355</v>
      </c>
      <c r="V1158" s="261" t="s">
        <v>3258</v>
      </c>
      <c r="W1158" s="261" t="s">
        <v>3258</v>
      </c>
      <c r="X1158" s="261" t="s">
        <v>3258</v>
      </c>
      <c r="Y1158" s="261" t="s">
        <v>3258</v>
      </c>
      <c r="Z1158" s="261" t="s">
        <v>3258</v>
      </c>
      <c r="AA1158" s="261" t="s">
        <v>3258</v>
      </c>
      <c r="AB1158" s="261" t="s">
        <v>3258</v>
      </c>
      <c r="AC1158" s="261" t="s">
        <v>3258</v>
      </c>
      <c r="AD1158" s="261"/>
      <c r="AE1158" s="246"/>
      <c r="AF1158" s="261" t="s">
        <v>3258</v>
      </c>
      <c r="AG1158" s="261" t="s">
        <v>3258</v>
      </c>
      <c r="AH1158" s="261" t="s">
        <v>3258</v>
      </c>
      <c r="AI1158" s="249"/>
    </row>
    <row r="1159" spans="1:35" ht="15" customHeight="1" x14ac:dyDescent="0.3">
      <c r="A1159" s="260">
        <v>525233</v>
      </c>
      <c r="B1159" s="261" t="s">
        <v>5708</v>
      </c>
      <c r="C1159" s="261" t="s">
        <v>299</v>
      </c>
      <c r="D1159" s="261" t="s">
        <v>5709</v>
      </c>
      <c r="E1159" s="261" t="s">
        <v>116</v>
      </c>
      <c r="F1159" s="262">
        <v>32270</v>
      </c>
      <c r="G1159" s="261" t="s">
        <v>5710</v>
      </c>
      <c r="H1159" s="261" t="s">
        <v>677</v>
      </c>
      <c r="I1159" s="257" t="s">
        <v>554</v>
      </c>
      <c r="J1159" s="261" t="s">
        <v>139</v>
      </c>
      <c r="K1159" s="261"/>
      <c r="L1159" s="258"/>
      <c r="M1159" s="261"/>
      <c r="N1159" s="249" t="s">
        <v>3258</v>
      </c>
      <c r="O1159" s="259" t="s">
        <v>3258</v>
      </c>
      <c r="P1159" s="256">
        <v>0</v>
      </c>
      <c r="Q1159" s="261" t="s">
        <v>3258</v>
      </c>
      <c r="R1159" s="261" t="s">
        <v>5711</v>
      </c>
      <c r="S1159" s="261" t="s">
        <v>3789</v>
      </c>
      <c r="T1159" s="261" t="s">
        <v>5712</v>
      </c>
      <c r="U1159" s="261" t="s">
        <v>2259</v>
      </c>
      <c r="V1159" s="261" t="s">
        <v>3258</v>
      </c>
      <c r="W1159" s="261" t="s">
        <v>3258</v>
      </c>
      <c r="X1159" s="261" t="s">
        <v>3258</v>
      </c>
      <c r="Y1159" s="261" t="s">
        <v>3258</v>
      </c>
      <c r="Z1159" s="261" t="s">
        <v>3258</v>
      </c>
      <c r="AA1159" s="261" t="s">
        <v>3258</v>
      </c>
      <c r="AB1159" s="261" t="s">
        <v>3258</v>
      </c>
      <c r="AC1159" s="261" t="s">
        <v>3258</v>
      </c>
      <c r="AD1159" s="261"/>
      <c r="AE1159" s="246"/>
      <c r="AF1159" s="261" t="s">
        <v>3258</v>
      </c>
      <c r="AG1159" s="261" t="s">
        <v>3258</v>
      </c>
      <c r="AH1159" s="261" t="s">
        <v>3258</v>
      </c>
      <c r="AI1159" s="249"/>
    </row>
    <row r="1160" spans="1:35" ht="15" customHeight="1" x14ac:dyDescent="0.3">
      <c r="A1160" s="255">
        <v>525253</v>
      </c>
      <c r="B1160" s="256" t="s">
        <v>2248</v>
      </c>
      <c r="C1160" s="256" t="s">
        <v>265</v>
      </c>
      <c r="D1160" s="256" t="s">
        <v>1808</v>
      </c>
      <c r="E1160" s="256" t="s">
        <v>116</v>
      </c>
      <c r="F1160" s="256" t="s">
        <v>5098</v>
      </c>
      <c r="G1160" s="256" t="s">
        <v>136</v>
      </c>
      <c r="H1160" s="256" t="s">
        <v>677</v>
      </c>
      <c r="I1160" s="257" t="s">
        <v>553</v>
      </c>
      <c r="J1160" s="256" t="s">
        <v>137</v>
      </c>
      <c r="K1160" s="256" t="s">
        <v>5091</v>
      </c>
      <c r="M1160" s="256"/>
      <c r="N1160" s="249" t="s">
        <v>3258</v>
      </c>
      <c r="O1160" s="259" t="s">
        <v>3258</v>
      </c>
      <c r="P1160" s="256">
        <v>0</v>
      </c>
      <c r="Q1160" s="256" t="s">
        <v>3258</v>
      </c>
      <c r="R1160" s="256" t="s">
        <v>4112</v>
      </c>
      <c r="S1160" s="256" t="s">
        <v>3394</v>
      </c>
      <c r="T1160" s="256" t="s">
        <v>2598</v>
      </c>
      <c r="U1160" s="256" t="s">
        <v>2259</v>
      </c>
      <c r="V1160" s="256" t="s">
        <v>3258</v>
      </c>
      <c r="W1160" s="256" t="s">
        <v>3258</v>
      </c>
      <c r="X1160" s="256" t="s">
        <v>3258</v>
      </c>
      <c r="Y1160" s="256" t="s">
        <v>3258</v>
      </c>
      <c r="Z1160" s="256" t="s">
        <v>3258</v>
      </c>
      <c r="AA1160" s="256" t="s">
        <v>3258</v>
      </c>
      <c r="AB1160" s="256" t="s">
        <v>3258</v>
      </c>
      <c r="AC1160" s="256" t="s">
        <v>3258</v>
      </c>
      <c r="AD1160" s="256"/>
      <c r="AE1160" s="245"/>
      <c r="AF1160" s="256" t="s">
        <v>3258</v>
      </c>
      <c r="AG1160" s="256" t="s">
        <v>3258</v>
      </c>
      <c r="AH1160" s="256" t="s">
        <v>2253</v>
      </c>
      <c r="AI1160" s="249" t="s">
        <v>2253</v>
      </c>
    </row>
    <row r="1161" spans="1:35" ht="15" customHeight="1" x14ac:dyDescent="0.3">
      <c r="A1161" s="260">
        <v>525255</v>
      </c>
      <c r="B1161" s="261" t="s">
        <v>1272</v>
      </c>
      <c r="C1161" s="261" t="s">
        <v>1273</v>
      </c>
      <c r="D1161" s="261" t="s">
        <v>890</v>
      </c>
      <c r="E1161" s="261" t="s">
        <v>116</v>
      </c>
      <c r="F1161" s="262">
        <v>36048</v>
      </c>
      <c r="G1161" s="261" t="s">
        <v>3197</v>
      </c>
      <c r="H1161" s="261" t="s">
        <v>677</v>
      </c>
      <c r="I1161" s="257" t="s">
        <v>553</v>
      </c>
      <c r="J1161" s="261" t="s">
        <v>139</v>
      </c>
      <c r="K1161" s="261" t="s">
        <v>3258</v>
      </c>
      <c r="L1161" s="257"/>
      <c r="M1161" s="261"/>
      <c r="N1161" s="249" t="s">
        <v>3258</v>
      </c>
      <c r="O1161" s="259" t="s">
        <v>3258</v>
      </c>
      <c r="P1161" s="256">
        <v>0</v>
      </c>
      <c r="Q1161" s="261" t="s">
        <v>3258</v>
      </c>
      <c r="R1161" s="261" t="s">
        <v>4031</v>
      </c>
      <c r="S1161" s="261" t="s">
        <v>3809</v>
      </c>
      <c r="T1161" s="261" t="s">
        <v>3198</v>
      </c>
      <c r="U1161" s="261" t="s">
        <v>2259</v>
      </c>
      <c r="V1161" s="261" t="s">
        <v>3258</v>
      </c>
      <c r="W1161" s="261" t="s">
        <v>3258</v>
      </c>
      <c r="X1161" s="261" t="s">
        <v>3258</v>
      </c>
      <c r="Y1161" s="261" t="s">
        <v>3258</v>
      </c>
      <c r="Z1161" s="261" t="s">
        <v>3258</v>
      </c>
      <c r="AA1161" s="261" t="s">
        <v>3258</v>
      </c>
      <c r="AB1161" s="261" t="s">
        <v>3258</v>
      </c>
      <c r="AC1161" s="261" t="s">
        <v>3258</v>
      </c>
      <c r="AD1161" s="261"/>
      <c r="AE1161" s="245"/>
      <c r="AF1161" s="261" t="s">
        <v>3258</v>
      </c>
      <c r="AG1161" s="261" t="s">
        <v>3258</v>
      </c>
      <c r="AH1161" s="261" t="s">
        <v>3258</v>
      </c>
      <c r="AI1161" s="249"/>
    </row>
    <row r="1162" spans="1:35" ht="15" customHeight="1" x14ac:dyDescent="0.3">
      <c r="A1162" s="260">
        <v>525263</v>
      </c>
      <c r="B1162" s="261" t="s">
        <v>5713</v>
      </c>
      <c r="C1162" s="261" t="s">
        <v>69</v>
      </c>
      <c r="D1162" s="261" t="s">
        <v>427</v>
      </c>
      <c r="E1162" s="261" t="s">
        <v>115</v>
      </c>
      <c r="F1162" s="262">
        <v>25343</v>
      </c>
      <c r="G1162" s="261" t="s">
        <v>5714</v>
      </c>
      <c r="H1162" s="261" t="s">
        <v>677</v>
      </c>
      <c r="I1162" s="257" t="s">
        <v>554</v>
      </c>
      <c r="J1162" s="261" t="s">
        <v>137</v>
      </c>
      <c r="K1162" s="261"/>
      <c r="M1162" s="261"/>
      <c r="N1162" s="249" t="s">
        <v>3258</v>
      </c>
      <c r="O1162" s="259" t="s">
        <v>3258</v>
      </c>
      <c r="P1162" s="256">
        <v>0</v>
      </c>
      <c r="Q1162" s="261" t="s">
        <v>3258</v>
      </c>
      <c r="R1162" s="261" t="s">
        <v>5715</v>
      </c>
      <c r="S1162" s="261" t="s">
        <v>3290</v>
      </c>
      <c r="T1162" s="261" t="s">
        <v>5716</v>
      </c>
      <c r="U1162" s="261" t="s">
        <v>5717</v>
      </c>
      <c r="V1162" s="261" t="s">
        <v>3258</v>
      </c>
      <c r="W1162" s="261" t="s">
        <v>3258</v>
      </c>
      <c r="X1162" s="261" t="s">
        <v>3258</v>
      </c>
      <c r="Y1162" s="261" t="s">
        <v>3258</v>
      </c>
      <c r="Z1162" s="261" t="s">
        <v>3258</v>
      </c>
      <c r="AA1162" s="261" t="s">
        <v>3258</v>
      </c>
      <c r="AB1162" s="261" t="s">
        <v>3258</v>
      </c>
      <c r="AC1162" s="261" t="s">
        <v>3258</v>
      </c>
      <c r="AD1162" s="261"/>
      <c r="AE1162" s="245"/>
      <c r="AF1162" s="261" t="s">
        <v>3258</v>
      </c>
      <c r="AG1162" s="261" t="s">
        <v>3258</v>
      </c>
      <c r="AH1162" s="261" t="s">
        <v>3258</v>
      </c>
      <c r="AI1162" s="249"/>
    </row>
    <row r="1163" spans="1:35" ht="15" customHeight="1" x14ac:dyDescent="0.3">
      <c r="A1163" s="260">
        <v>525270</v>
      </c>
      <c r="B1163" s="261" t="s">
        <v>1397</v>
      </c>
      <c r="C1163" s="261" t="s">
        <v>253</v>
      </c>
      <c r="D1163" s="261" t="s">
        <v>461</v>
      </c>
      <c r="E1163" s="261" t="s">
        <v>116</v>
      </c>
      <c r="F1163" s="262">
        <v>35982</v>
      </c>
      <c r="G1163" s="261" t="s">
        <v>136</v>
      </c>
      <c r="H1163" s="261" t="s">
        <v>677</v>
      </c>
      <c r="I1163" s="257" t="s">
        <v>553</v>
      </c>
      <c r="J1163" s="261" t="s">
        <v>139</v>
      </c>
      <c r="K1163" s="261" t="s">
        <v>3258</v>
      </c>
      <c r="L1163" s="257"/>
      <c r="M1163" s="261"/>
      <c r="N1163" s="249" t="s">
        <v>3258</v>
      </c>
      <c r="O1163" s="259" t="s">
        <v>3258</v>
      </c>
      <c r="P1163" s="256">
        <v>0</v>
      </c>
      <c r="Q1163" s="261" t="s">
        <v>3258</v>
      </c>
      <c r="R1163" s="261" t="s">
        <v>4032</v>
      </c>
      <c r="S1163" s="261" t="s">
        <v>3416</v>
      </c>
      <c r="T1163" s="261" t="s">
        <v>3142</v>
      </c>
      <c r="U1163" s="261" t="s">
        <v>2259</v>
      </c>
      <c r="V1163" s="261" t="s">
        <v>3258</v>
      </c>
      <c r="W1163" s="261" t="s">
        <v>3258</v>
      </c>
      <c r="X1163" s="261" t="s">
        <v>3258</v>
      </c>
      <c r="Y1163" s="261" t="s">
        <v>3258</v>
      </c>
      <c r="Z1163" s="261" t="s">
        <v>3258</v>
      </c>
      <c r="AA1163" s="261" t="s">
        <v>3258</v>
      </c>
      <c r="AB1163" s="261" t="s">
        <v>3258</v>
      </c>
      <c r="AC1163" s="261" t="s">
        <v>3258</v>
      </c>
      <c r="AD1163" s="261"/>
      <c r="AE1163" s="245"/>
      <c r="AF1163" s="261" t="s">
        <v>3258</v>
      </c>
      <c r="AG1163" s="261" t="s">
        <v>3258</v>
      </c>
      <c r="AH1163" s="261" t="s">
        <v>3258</v>
      </c>
      <c r="AI1163" s="249"/>
    </row>
    <row r="1164" spans="1:35" ht="15" customHeight="1" x14ac:dyDescent="0.3">
      <c r="A1164" s="260">
        <v>525271</v>
      </c>
      <c r="B1164" s="261" t="s">
        <v>2070</v>
      </c>
      <c r="C1164" s="261" t="s">
        <v>252</v>
      </c>
      <c r="D1164" s="261" t="s">
        <v>2071</v>
      </c>
      <c r="E1164" s="261" t="s">
        <v>116</v>
      </c>
      <c r="F1164" s="262">
        <v>31698</v>
      </c>
      <c r="G1164" s="261" t="s">
        <v>2304</v>
      </c>
      <c r="H1164" s="261" t="s">
        <v>677</v>
      </c>
      <c r="I1164" s="257" t="s">
        <v>553</v>
      </c>
      <c r="J1164" s="261" t="s">
        <v>137</v>
      </c>
      <c r="K1164" s="260">
        <v>2002</v>
      </c>
      <c r="M1164" s="261"/>
      <c r="N1164" s="249" t="s">
        <v>3258</v>
      </c>
      <c r="O1164" s="259" t="s">
        <v>3258</v>
      </c>
      <c r="P1164" s="256">
        <v>0</v>
      </c>
      <c r="Q1164" s="261" t="s">
        <v>3258</v>
      </c>
      <c r="R1164" s="261" t="s">
        <v>4266</v>
      </c>
      <c r="S1164" s="261" t="s">
        <v>4070</v>
      </c>
      <c r="T1164" s="261" t="s">
        <v>3200</v>
      </c>
      <c r="U1164" s="261" t="s">
        <v>2343</v>
      </c>
      <c r="V1164" s="261" t="s">
        <v>3258</v>
      </c>
      <c r="W1164" s="261" t="s">
        <v>3258</v>
      </c>
      <c r="X1164" s="261" t="s">
        <v>3258</v>
      </c>
      <c r="Y1164" s="261" t="s">
        <v>3258</v>
      </c>
      <c r="Z1164" s="261" t="s">
        <v>3258</v>
      </c>
      <c r="AA1164" s="261" t="s">
        <v>3258</v>
      </c>
      <c r="AB1164" s="261" t="s">
        <v>3258</v>
      </c>
      <c r="AC1164" s="261" t="s">
        <v>3258</v>
      </c>
      <c r="AD1164" s="261"/>
      <c r="AE1164" s="245"/>
      <c r="AF1164" s="261"/>
      <c r="AG1164" s="261" t="s">
        <v>3258</v>
      </c>
      <c r="AH1164" s="261" t="s">
        <v>3258</v>
      </c>
      <c r="AI1164" s="249"/>
    </row>
    <row r="1165" spans="1:35" ht="15" customHeight="1" x14ac:dyDescent="0.3">
      <c r="A1165" s="260">
        <v>525281</v>
      </c>
      <c r="B1165" s="261" t="s">
        <v>1274</v>
      </c>
      <c r="C1165" s="261" t="s">
        <v>1275</v>
      </c>
      <c r="D1165" s="261" t="s">
        <v>621</v>
      </c>
      <c r="E1165" s="261" t="s">
        <v>116</v>
      </c>
      <c r="F1165" s="262">
        <v>31437</v>
      </c>
      <c r="G1165" s="261" t="s">
        <v>152</v>
      </c>
      <c r="H1165" s="261" t="s">
        <v>677</v>
      </c>
      <c r="I1165" s="257" t="s">
        <v>553</v>
      </c>
      <c r="J1165" s="261" t="s">
        <v>139</v>
      </c>
      <c r="K1165" s="261"/>
      <c r="M1165" s="261"/>
      <c r="N1165" s="249" t="s">
        <v>3258</v>
      </c>
      <c r="O1165" s="259" t="s">
        <v>3258</v>
      </c>
      <c r="P1165" s="256">
        <v>0</v>
      </c>
      <c r="Q1165" s="261" t="s">
        <v>3258</v>
      </c>
      <c r="R1165" s="261" t="s">
        <v>4033</v>
      </c>
      <c r="S1165" s="261" t="s">
        <v>4034</v>
      </c>
      <c r="T1165" s="261" t="s">
        <v>3201</v>
      </c>
      <c r="U1165" s="261" t="s">
        <v>2420</v>
      </c>
      <c r="V1165" s="261" t="s">
        <v>3258</v>
      </c>
      <c r="W1165" s="261" t="s">
        <v>3258</v>
      </c>
      <c r="X1165" s="261" t="s">
        <v>3258</v>
      </c>
      <c r="Y1165" s="261" t="s">
        <v>3258</v>
      </c>
      <c r="Z1165" s="261" t="s">
        <v>3258</v>
      </c>
      <c r="AA1165" s="261" t="s">
        <v>3258</v>
      </c>
      <c r="AB1165" s="261" t="s">
        <v>3258</v>
      </c>
      <c r="AC1165" s="261" t="s">
        <v>3258</v>
      </c>
      <c r="AD1165" s="261"/>
      <c r="AE1165" s="245"/>
      <c r="AF1165" s="261" t="s">
        <v>3258</v>
      </c>
      <c r="AG1165" s="261" t="s">
        <v>3258</v>
      </c>
      <c r="AH1165" s="261" t="s">
        <v>3258</v>
      </c>
      <c r="AI1165" s="249" t="s">
        <v>2253</v>
      </c>
    </row>
    <row r="1166" spans="1:35" ht="15" customHeight="1" x14ac:dyDescent="0.3">
      <c r="A1166" s="260">
        <v>525299</v>
      </c>
      <c r="B1166" s="261" t="s">
        <v>1398</v>
      </c>
      <c r="C1166" s="261" t="s">
        <v>68</v>
      </c>
      <c r="D1166" s="261" t="s">
        <v>442</v>
      </c>
      <c r="E1166" s="261" t="s">
        <v>116</v>
      </c>
      <c r="F1166" s="262">
        <v>35797</v>
      </c>
      <c r="G1166" s="261" t="s">
        <v>3202</v>
      </c>
      <c r="H1166" s="261" t="s">
        <v>677</v>
      </c>
      <c r="I1166" s="257" t="s">
        <v>553</v>
      </c>
      <c r="J1166" s="261" t="s">
        <v>139</v>
      </c>
      <c r="K1166" s="261"/>
      <c r="L1166" s="258" t="s">
        <v>151</v>
      </c>
      <c r="M1166" s="261"/>
      <c r="N1166" s="249" t="s">
        <v>3258</v>
      </c>
      <c r="O1166" s="259" t="s">
        <v>3258</v>
      </c>
      <c r="P1166" s="256">
        <v>0</v>
      </c>
      <c r="Q1166" s="261" t="s">
        <v>3258</v>
      </c>
      <c r="R1166" s="261" t="s">
        <v>4035</v>
      </c>
      <c r="S1166" s="261" t="s">
        <v>3418</v>
      </c>
      <c r="T1166" s="261" t="s">
        <v>3203</v>
      </c>
      <c r="U1166" s="261" t="s">
        <v>3204</v>
      </c>
      <c r="V1166" s="261" t="s">
        <v>3258</v>
      </c>
      <c r="W1166" s="261" t="s">
        <v>3258</v>
      </c>
      <c r="X1166" s="261" t="s">
        <v>3258</v>
      </c>
      <c r="Y1166" s="261" t="s">
        <v>3258</v>
      </c>
      <c r="Z1166" s="261" t="s">
        <v>3258</v>
      </c>
      <c r="AA1166" s="261" t="s">
        <v>3258</v>
      </c>
      <c r="AB1166" s="261" t="s">
        <v>3258</v>
      </c>
      <c r="AC1166" s="261" t="s">
        <v>3258</v>
      </c>
      <c r="AD1166" s="261"/>
      <c r="AE1166" s="245"/>
      <c r="AF1166" s="261" t="s">
        <v>3258</v>
      </c>
      <c r="AG1166" s="261" t="s">
        <v>3258</v>
      </c>
      <c r="AH1166" s="261" t="s">
        <v>3258</v>
      </c>
      <c r="AI1166" s="249"/>
    </row>
    <row r="1167" spans="1:35" ht="15" customHeight="1" x14ac:dyDescent="0.3">
      <c r="A1167" s="260">
        <v>525300</v>
      </c>
      <c r="B1167" s="261" t="s">
        <v>1399</v>
      </c>
      <c r="C1167" s="261" t="s">
        <v>301</v>
      </c>
      <c r="D1167" s="261" t="s">
        <v>1400</v>
      </c>
      <c r="E1167" s="261" t="s">
        <v>116</v>
      </c>
      <c r="F1167" s="262">
        <v>34702</v>
      </c>
      <c r="G1167" s="261" t="s">
        <v>3205</v>
      </c>
      <c r="H1167" s="261" t="s">
        <v>677</v>
      </c>
      <c r="I1167" s="257" t="s">
        <v>553</v>
      </c>
      <c r="J1167" s="261" t="s">
        <v>139</v>
      </c>
      <c r="K1167" s="249"/>
      <c r="L1167" s="257" t="s">
        <v>150</v>
      </c>
      <c r="M1167" s="261"/>
      <c r="N1167" s="249" t="s">
        <v>3258</v>
      </c>
      <c r="O1167" s="259" t="s">
        <v>3258</v>
      </c>
      <c r="P1167" s="256">
        <v>0</v>
      </c>
      <c r="Q1167" s="261" t="s">
        <v>3258</v>
      </c>
      <c r="R1167" s="261" t="s">
        <v>4036</v>
      </c>
      <c r="S1167" s="261" t="s">
        <v>3482</v>
      </c>
      <c r="T1167" s="261" t="s">
        <v>3206</v>
      </c>
      <c r="U1167" s="261" t="s">
        <v>3207</v>
      </c>
      <c r="V1167" s="261" t="s">
        <v>3258</v>
      </c>
      <c r="W1167" s="261" t="s">
        <v>3258</v>
      </c>
      <c r="X1167" s="261" t="s">
        <v>3258</v>
      </c>
      <c r="Y1167" s="261" t="s">
        <v>3258</v>
      </c>
      <c r="Z1167" s="261" t="s">
        <v>3258</v>
      </c>
      <c r="AA1167" s="261" t="s">
        <v>3258</v>
      </c>
      <c r="AB1167" s="261" t="s">
        <v>3258</v>
      </c>
      <c r="AC1167" s="261" t="s">
        <v>3258</v>
      </c>
      <c r="AD1167" s="261"/>
      <c r="AE1167" s="245"/>
      <c r="AF1167" s="261" t="s">
        <v>3258</v>
      </c>
      <c r="AG1167" s="261" t="s">
        <v>3258</v>
      </c>
      <c r="AH1167" s="261" t="s">
        <v>3258</v>
      </c>
      <c r="AI1167" s="249"/>
    </row>
    <row r="1168" spans="1:35" ht="15" customHeight="1" x14ac:dyDescent="0.3">
      <c r="A1168" s="260">
        <v>525304</v>
      </c>
      <c r="B1168" s="261" t="s">
        <v>1401</v>
      </c>
      <c r="C1168" s="261" t="s">
        <v>323</v>
      </c>
      <c r="D1168" s="261" t="s">
        <v>672</v>
      </c>
      <c r="E1168" s="261" t="s">
        <v>116</v>
      </c>
      <c r="F1168" s="262">
        <v>34978</v>
      </c>
      <c r="G1168" s="261" t="s">
        <v>136</v>
      </c>
      <c r="H1168" s="261" t="s">
        <v>677</v>
      </c>
      <c r="I1168" s="257" t="s">
        <v>553</v>
      </c>
      <c r="J1168" s="261" t="s">
        <v>724</v>
      </c>
      <c r="K1168" s="261"/>
      <c r="M1168" s="261"/>
      <c r="N1168" s="249" t="s">
        <v>3258</v>
      </c>
      <c r="O1168" s="259" t="s">
        <v>3258</v>
      </c>
      <c r="P1168" s="256">
        <v>0</v>
      </c>
      <c r="Q1168" s="261" t="s">
        <v>3258</v>
      </c>
      <c r="R1168" s="261" t="s">
        <v>4493</v>
      </c>
      <c r="S1168" s="261" t="s">
        <v>3493</v>
      </c>
      <c r="T1168" s="261" t="s">
        <v>3208</v>
      </c>
      <c r="U1168" s="261" t="s">
        <v>2259</v>
      </c>
      <c r="V1168" s="261" t="s">
        <v>3258</v>
      </c>
      <c r="W1168" s="261" t="s">
        <v>3258</v>
      </c>
      <c r="X1168" s="261" t="s">
        <v>3258</v>
      </c>
      <c r="Y1168" s="261" t="s">
        <v>3258</v>
      </c>
      <c r="Z1168" s="261" t="s">
        <v>3258</v>
      </c>
      <c r="AA1168" s="261" t="s">
        <v>3258</v>
      </c>
      <c r="AB1168" s="261" t="s">
        <v>3258</v>
      </c>
      <c r="AC1168" s="261" t="s">
        <v>3258</v>
      </c>
      <c r="AD1168" s="261"/>
      <c r="AE1168" s="246"/>
      <c r="AF1168" s="261" t="s">
        <v>3258</v>
      </c>
      <c r="AG1168" s="261" t="s">
        <v>3258</v>
      </c>
      <c r="AH1168" s="261" t="s">
        <v>3258</v>
      </c>
      <c r="AI1168" s="249"/>
    </row>
    <row r="1169" spans="1:35" ht="15" customHeight="1" x14ac:dyDescent="0.3">
      <c r="A1169" s="260">
        <v>525305</v>
      </c>
      <c r="B1169" s="261" t="s">
        <v>5718</v>
      </c>
      <c r="C1169" s="261" t="s">
        <v>103</v>
      </c>
      <c r="D1169" s="261" t="s">
        <v>460</v>
      </c>
      <c r="E1169" s="261" t="s">
        <v>116</v>
      </c>
      <c r="F1169" s="262">
        <v>34128</v>
      </c>
      <c r="G1169" s="261" t="s">
        <v>136</v>
      </c>
      <c r="H1169" s="261" t="s">
        <v>677</v>
      </c>
      <c r="I1169" s="257" t="s">
        <v>553</v>
      </c>
      <c r="J1169" s="261" t="s">
        <v>137</v>
      </c>
      <c r="K1169" s="260">
        <v>2012</v>
      </c>
      <c r="M1169" s="261"/>
      <c r="N1169" s="249" t="s">
        <v>3258</v>
      </c>
      <c r="O1169" s="259" t="s">
        <v>3258</v>
      </c>
      <c r="P1169" s="256">
        <v>0</v>
      </c>
      <c r="Q1169" s="261" t="s">
        <v>3258</v>
      </c>
      <c r="R1169" s="261" t="s">
        <v>5719</v>
      </c>
      <c r="S1169" s="261" t="s">
        <v>3261</v>
      </c>
      <c r="T1169" s="261" t="s">
        <v>2265</v>
      </c>
      <c r="U1169" s="261" t="s">
        <v>2259</v>
      </c>
      <c r="V1169" s="261" t="s">
        <v>3258</v>
      </c>
      <c r="W1169" s="261" t="s">
        <v>3258</v>
      </c>
      <c r="X1169" s="261" t="s">
        <v>3258</v>
      </c>
      <c r="Y1169" s="261" t="s">
        <v>3258</v>
      </c>
      <c r="Z1169" s="261" t="s">
        <v>3258</v>
      </c>
      <c r="AA1169" s="261" t="s">
        <v>3258</v>
      </c>
      <c r="AB1169" s="261" t="s">
        <v>3258</v>
      </c>
      <c r="AC1169" s="261" t="s">
        <v>3258</v>
      </c>
      <c r="AD1169" s="261"/>
      <c r="AE1169" s="246"/>
      <c r="AF1169" s="261" t="s">
        <v>3258</v>
      </c>
      <c r="AG1169" s="261" t="s">
        <v>3258</v>
      </c>
      <c r="AH1169" s="261" t="s">
        <v>3258</v>
      </c>
      <c r="AI1169" s="249"/>
    </row>
    <row r="1170" spans="1:35" ht="15" customHeight="1" x14ac:dyDescent="0.3">
      <c r="A1170" s="260">
        <v>525309</v>
      </c>
      <c r="B1170" s="261" t="s">
        <v>1402</v>
      </c>
      <c r="C1170" s="261" t="s">
        <v>1403</v>
      </c>
      <c r="D1170" s="261" t="s">
        <v>591</v>
      </c>
      <c r="E1170" s="261" t="s">
        <v>116</v>
      </c>
      <c r="F1170" s="262">
        <v>25985</v>
      </c>
      <c r="G1170" s="261" t="s">
        <v>3007</v>
      </c>
      <c r="H1170" s="261" t="s">
        <v>677</v>
      </c>
      <c r="I1170" s="257" t="s">
        <v>553</v>
      </c>
      <c r="J1170" s="261" t="s">
        <v>137</v>
      </c>
      <c r="K1170" s="261"/>
      <c r="L1170" s="258"/>
      <c r="M1170" s="261"/>
      <c r="N1170" s="249" t="s">
        <v>3258</v>
      </c>
      <c r="O1170" s="259" t="s">
        <v>3258</v>
      </c>
      <c r="P1170" s="256">
        <v>0</v>
      </c>
      <c r="Q1170" s="261" t="s">
        <v>3258</v>
      </c>
      <c r="R1170" s="261" t="s">
        <v>4267</v>
      </c>
      <c r="S1170" s="261" t="s">
        <v>3597</v>
      </c>
      <c r="T1170" s="261" t="s">
        <v>2777</v>
      </c>
      <c r="U1170" s="261" t="s">
        <v>2259</v>
      </c>
      <c r="V1170" s="261" t="s">
        <v>3258</v>
      </c>
      <c r="W1170" s="261" t="s">
        <v>3258</v>
      </c>
      <c r="X1170" s="261" t="s">
        <v>3258</v>
      </c>
      <c r="Y1170" s="261" t="s">
        <v>3258</v>
      </c>
      <c r="Z1170" s="261" t="s">
        <v>3258</v>
      </c>
      <c r="AA1170" s="261" t="s">
        <v>3258</v>
      </c>
      <c r="AB1170" s="261" t="s">
        <v>3258</v>
      </c>
      <c r="AC1170" s="261" t="s">
        <v>3258</v>
      </c>
      <c r="AD1170" s="261"/>
      <c r="AE1170" s="246"/>
      <c r="AF1170" s="261" t="s">
        <v>3258</v>
      </c>
      <c r="AG1170" s="261" t="s">
        <v>3258</v>
      </c>
      <c r="AH1170" s="261" t="s">
        <v>3258</v>
      </c>
      <c r="AI1170" s="249"/>
    </row>
    <row r="1171" spans="1:35" ht="15" customHeight="1" x14ac:dyDescent="0.3">
      <c r="A1171" s="260">
        <v>525314</v>
      </c>
      <c r="B1171" s="261" t="s">
        <v>1404</v>
      </c>
      <c r="C1171" s="261" t="s">
        <v>68</v>
      </c>
      <c r="D1171" s="261" t="s">
        <v>537</v>
      </c>
      <c r="E1171" s="261" t="s">
        <v>116</v>
      </c>
      <c r="F1171" s="262">
        <v>36190</v>
      </c>
      <c r="G1171" s="261" t="s">
        <v>136</v>
      </c>
      <c r="H1171" s="261" t="s">
        <v>677</v>
      </c>
      <c r="I1171" s="257" t="s">
        <v>553</v>
      </c>
      <c r="J1171" s="261" t="s">
        <v>137</v>
      </c>
      <c r="K1171" s="260">
        <v>2016</v>
      </c>
      <c r="M1171" s="261"/>
      <c r="N1171" s="249" t="s">
        <v>3258</v>
      </c>
      <c r="O1171" s="259" t="s">
        <v>3258</v>
      </c>
      <c r="P1171" s="256">
        <v>0</v>
      </c>
      <c r="Q1171" s="261" t="s">
        <v>3258</v>
      </c>
      <c r="R1171" s="261" t="s">
        <v>4268</v>
      </c>
      <c r="S1171" s="261" t="s">
        <v>3305</v>
      </c>
      <c r="T1171" s="261" t="s">
        <v>3209</v>
      </c>
      <c r="U1171" s="261" t="s">
        <v>2259</v>
      </c>
      <c r="V1171" s="261" t="s">
        <v>3258</v>
      </c>
      <c r="W1171" s="261" t="s">
        <v>3258</v>
      </c>
      <c r="X1171" s="261" t="s">
        <v>3258</v>
      </c>
      <c r="Y1171" s="261" t="s">
        <v>3258</v>
      </c>
      <c r="Z1171" s="261" t="s">
        <v>3258</v>
      </c>
      <c r="AA1171" s="261" t="s">
        <v>3258</v>
      </c>
      <c r="AB1171" s="261" t="s">
        <v>3258</v>
      </c>
      <c r="AC1171" s="261" t="s">
        <v>3258</v>
      </c>
      <c r="AD1171" s="261"/>
      <c r="AE1171" s="245"/>
      <c r="AF1171" s="261" t="s">
        <v>3258</v>
      </c>
      <c r="AG1171" s="261" t="s">
        <v>3258</v>
      </c>
      <c r="AH1171" s="261" t="s">
        <v>3258</v>
      </c>
      <c r="AI1171" s="249"/>
    </row>
    <row r="1172" spans="1:35" ht="15" customHeight="1" x14ac:dyDescent="0.3">
      <c r="A1172" s="260">
        <v>525316</v>
      </c>
      <c r="B1172" s="261" t="s">
        <v>1405</v>
      </c>
      <c r="C1172" s="261" t="s">
        <v>87</v>
      </c>
      <c r="D1172" s="261" t="s">
        <v>1406</v>
      </c>
      <c r="E1172" s="261" t="s">
        <v>116</v>
      </c>
      <c r="F1172" s="262">
        <v>34414</v>
      </c>
      <c r="G1172" s="261" t="s">
        <v>2533</v>
      </c>
      <c r="H1172" s="261" t="s">
        <v>677</v>
      </c>
      <c r="I1172" s="257" t="s">
        <v>553</v>
      </c>
      <c r="J1172" s="261" t="s">
        <v>137</v>
      </c>
      <c r="K1172" s="260">
        <v>2012</v>
      </c>
      <c r="M1172" s="261"/>
      <c r="N1172" s="249" t="s">
        <v>3258</v>
      </c>
      <c r="O1172" s="259" t="s">
        <v>3258</v>
      </c>
      <c r="P1172" s="256">
        <v>0</v>
      </c>
      <c r="Q1172" s="261" t="s">
        <v>3258</v>
      </c>
      <c r="R1172" s="261" t="s">
        <v>4269</v>
      </c>
      <c r="S1172" s="261" t="s">
        <v>3335</v>
      </c>
      <c r="T1172" s="261" t="s">
        <v>3210</v>
      </c>
      <c r="U1172" s="261" t="s">
        <v>2386</v>
      </c>
      <c r="V1172" s="261" t="s">
        <v>3258</v>
      </c>
      <c r="W1172" s="261" t="s">
        <v>3258</v>
      </c>
      <c r="X1172" s="261" t="s">
        <v>3258</v>
      </c>
      <c r="Y1172" s="261" t="s">
        <v>3258</v>
      </c>
      <c r="Z1172" s="261" t="s">
        <v>3258</v>
      </c>
      <c r="AA1172" s="261" t="s">
        <v>3258</v>
      </c>
      <c r="AB1172" s="261" t="s">
        <v>3258</v>
      </c>
      <c r="AC1172" s="261" t="s">
        <v>3258</v>
      </c>
      <c r="AD1172" s="261"/>
      <c r="AE1172" s="245"/>
      <c r="AF1172" s="261" t="s">
        <v>3258</v>
      </c>
      <c r="AG1172" s="261" t="s">
        <v>3258</v>
      </c>
      <c r="AH1172" s="261" t="s">
        <v>3258</v>
      </c>
      <c r="AI1172" s="249"/>
    </row>
    <row r="1173" spans="1:35" ht="15" customHeight="1" x14ac:dyDescent="0.3">
      <c r="A1173" s="260">
        <v>525319</v>
      </c>
      <c r="B1173" s="261" t="s">
        <v>1407</v>
      </c>
      <c r="C1173" s="261" t="s">
        <v>95</v>
      </c>
      <c r="D1173" s="261" t="s">
        <v>543</v>
      </c>
      <c r="E1173" s="261" t="s">
        <v>116</v>
      </c>
      <c r="F1173" s="262">
        <v>32394</v>
      </c>
      <c r="G1173" s="261" t="s">
        <v>136</v>
      </c>
      <c r="H1173" s="261" t="s">
        <v>677</v>
      </c>
      <c r="I1173" s="257" t="s">
        <v>553</v>
      </c>
      <c r="J1173" s="261" t="s">
        <v>724</v>
      </c>
      <c r="K1173" s="261"/>
      <c r="M1173" s="261"/>
      <c r="N1173" s="249" t="s">
        <v>3258</v>
      </c>
      <c r="O1173" s="259" t="s">
        <v>3258</v>
      </c>
      <c r="P1173" s="256">
        <v>0</v>
      </c>
      <c r="Q1173" s="261" t="s">
        <v>3258</v>
      </c>
      <c r="R1173" s="261" t="s">
        <v>4494</v>
      </c>
      <c r="S1173" s="261" t="s">
        <v>2484</v>
      </c>
      <c r="T1173" s="261" t="s">
        <v>3211</v>
      </c>
      <c r="U1173" s="261" t="s">
        <v>2259</v>
      </c>
      <c r="V1173" s="261" t="s">
        <v>3258</v>
      </c>
      <c r="W1173" s="261" t="s">
        <v>3258</v>
      </c>
      <c r="X1173" s="261" t="s">
        <v>3258</v>
      </c>
      <c r="Y1173" s="261" t="s">
        <v>3258</v>
      </c>
      <c r="Z1173" s="261" t="s">
        <v>3258</v>
      </c>
      <c r="AA1173" s="261" t="s">
        <v>3258</v>
      </c>
      <c r="AB1173" s="261" t="s">
        <v>3258</v>
      </c>
      <c r="AC1173" s="261" t="s">
        <v>3258</v>
      </c>
      <c r="AD1173" s="261"/>
      <c r="AE1173" s="246"/>
      <c r="AF1173" s="261" t="s">
        <v>3258</v>
      </c>
      <c r="AG1173" s="261" t="s">
        <v>3258</v>
      </c>
      <c r="AH1173" s="261" t="s">
        <v>3258</v>
      </c>
      <c r="AI1173" s="249" t="s">
        <v>2253</v>
      </c>
    </row>
    <row r="1174" spans="1:35" ht="15" customHeight="1" x14ac:dyDescent="0.3">
      <c r="A1174" s="260">
        <v>525320</v>
      </c>
      <c r="B1174" s="261" t="s">
        <v>1408</v>
      </c>
      <c r="C1174" s="261" t="s">
        <v>268</v>
      </c>
      <c r="D1174" s="261" t="s">
        <v>362</v>
      </c>
      <c r="E1174" s="261" t="s">
        <v>116</v>
      </c>
      <c r="F1174" s="262">
        <v>33264</v>
      </c>
      <c r="G1174" s="261" t="s">
        <v>2510</v>
      </c>
      <c r="H1174" s="261" t="s">
        <v>677</v>
      </c>
      <c r="I1174" s="257" t="s">
        <v>553</v>
      </c>
      <c r="J1174" s="261" t="s">
        <v>139</v>
      </c>
      <c r="K1174" s="249"/>
      <c r="L1174" s="261" t="s">
        <v>150</v>
      </c>
      <c r="M1174" s="261"/>
      <c r="N1174" s="249" t="s">
        <v>3258</v>
      </c>
      <c r="O1174" s="259" t="s">
        <v>3258</v>
      </c>
      <c r="P1174" s="256">
        <v>0</v>
      </c>
      <c r="Q1174" s="261" t="s">
        <v>3258</v>
      </c>
      <c r="R1174" s="261" t="s">
        <v>5005</v>
      </c>
      <c r="S1174" s="261" t="s">
        <v>3501</v>
      </c>
      <c r="T1174" s="261" t="s">
        <v>2372</v>
      </c>
      <c r="U1174" s="261" t="s">
        <v>3061</v>
      </c>
      <c r="V1174" s="261" t="s">
        <v>3258</v>
      </c>
      <c r="W1174" s="261" t="s">
        <v>3258</v>
      </c>
      <c r="X1174" s="261" t="s">
        <v>3258</v>
      </c>
      <c r="Y1174" s="261" t="s">
        <v>3258</v>
      </c>
      <c r="Z1174" s="261" t="s">
        <v>3258</v>
      </c>
      <c r="AA1174" s="261" t="s">
        <v>3258</v>
      </c>
      <c r="AB1174" s="261" t="s">
        <v>3258</v>
      </c>
      <c r="AC1174" s="261" t="s">
        <v>3258</v>
      </c>
      <c r="AD1174" s="261"/>
      <c r="AE1174" s="245"/>
      <c r="AF1174" s="261" t="s">
        <v>3258</v>
      </c>
      <c r="AG1174" s="261" t="s">
        <v>3258</v>
      </c>
      <c r="AH1174" s="261" t="s">
        <v>3258</v>
      </c>
      <c r="AI1174" s="249"/>
    </row>
    <row r="1175" spans="1:35" ht="15" customHeight="1" x14ac:dyDescent="0.3">
      <c r="A1175" s="260">
        <v>525321</v>
      </c>
      <c r="B1175" s="261" t="s">
        <v>5720</v>
      </c>
      <c r="C1175" s="261" t="s">
        <v>322</v>
      </c>
      <c r="D1175" s="261" t="s">
        <v>345</v>
      </c>
      <c r="E1175" s="261" t="s">
        <v>116</v>
      </c>
      <c r="F1175" s="262">
        <v>32656</v>
      </c>
      <c r="G1175" s="261" t="s">
        <v>2356</v>
      </c>
      <c r="H1175" s="261" t="s">
        <v>677</v>
      </c>
      <c r="I1175" s="257" t="s">
        <v>554</v>
      </c>
      <c r="J1175" s="261" t="s">
        <v>139</v>
      </c>
      <c r="K1175" s="260">
        <v>2008</v>
      </c>
      <c r="M1175" s="261"/>
      <c r="N1175" s="249" t="s">
        <v>3258</v>
      </c>
      <c r="O1175" s="259" t="s">
        <v>3258</v>
      </c>
      <c r="P1175" s="256">
        <v>0</v>
      </c>
      <c r="Q1175" s="261" t="s">
        <v>3258</v>
      </c>
      <c r="R1175" s="261" t="s">
        <v>5721</v>
      </c>
      <c r="S1175" s="261" t="s">
        <v>3364</v>
      </c>
      <c r="T1175" s="261" t="s">
        <v>5722</v>
      </c>
      <c r="U1175" s="261" t="s">
        <v>2511</v>
      </c>
      <c r="V1175" s="261" t="s">
        <v>3258</v>
      </c>
      <c r="W1175" s="261" t="s">
        <v>3258</v>
      </c>
      <c r="X1175" s="261" t="s">
        <v>3258</v>
      </c>
      <c r="Y1175" s="261" t="s">
        <v>3258</v>
      </c>
      <c r="Z1175" s="261" t="s">
        <v>3258</v>
      </c>
      <c r="AA1175" s="261" t="s">
        <v>3258</v>
      </c>
      <c r="AB1175" s="261" t="s">
        <v>3258</v>
      </c>
      <c r="AC1175" s="261" t="s">
        <v>3258</v>
      </c>
      <c r="AD1175" s="261"/>
      <c r="AE1175" s="245"/>
      <c r="AF1175" s="261" t="s">
        <v>3258</v>
      </c>
      <c r="AG1175" s="261" t="s">
        <v>3258</v>
      </c>
      <c r="AH1175" s="261" t="s">
        <v>3258</v>
      </c>
      <c r="AI1175" s="249"/>
    </row>
    <row r="1176" spans="1:35" ht="15" customHeight="1" x14ac:dyDescent="0.3">
      <c r="A1176" s="260">
        <v>525327</v>
      </c>
      <c r="B1176" s="261" t="s">
        <v>1409</v>
      </c>
      <c r="C1176" s="261" t="s">
        <v>316</v>
      </c>
      <c r="D1176" s="261" t="s">
        <v>348</v>
      </c>
      <c r="E1176" s="261" t="s">
        <v>116</v>
      </c>
      <c r="F1176" s="262">
        <v>35437</v>
      </c>
      <c r="G1176" s="261" t="s">
        <v>136</v>
      </c>
      <c r="H1176" s="261" t="s">
        <v>677</v>
      </c>
      <c r="I1176" s="257" t="s">
        <v>553</v>
      </c>
      <c r="J1176" s="261" t="s">
        <v>137</v>
      </c>
      <c r="K1176" s="261" t="s">
        <v>3258</v>
      </c>
      <c r="L1176" s="257"/>
      <c r="M1176" s="261"/>
      <c r="N1176" s="249" t="s">
        <v>3258</v>
      </c>
      <c r="O1176" s="259" t="s">
        <v>3258</v>
      </c>
      <c r="P1176" s="256">
        <v>0</v>
      </c>
      <c r="Q1176" s="261" t="s">
        <v>3258</v>
      </c>
      <c r="R1176" s="261" t="s">
        <v>4270</v>
      </c>
      <c r="S1176" s="261" t="s">
        <v>4264</v>
      </c>
      <c r="T1176" s="261" t="s">
        <v>2921</v>
      </c>
      <c r="U1176" s="261" t="s">
        <v>2259</v>
      </c>
      <c r="V1176" s="261" t="s">
        <v>3258</v>
      </c>
      <c r="W1176" s="261" t="s">
        <v>3258</v>
      </c>
      <c r="X1176" s="261" t="s">
        <v>3258</v>
      </c>
      <c r="Y1176" s="261" t="s">
        <v>3258</v>
      </c>
      <c r="Z1176" s="261" t="s">
        <v>3258</v>
      </c>
      <c r="AA1176" s="261" t="s">
        <v>3258</v>
      </c>
      <c r="AB1176" s="261" t="s">
        <v>3258</v>
      </c>
      <c r="AC1176" s="261" t="s">
        <v>3258</v>
      </c>
      <c r="AD1176" s="261"/>
      <c r="AE1176" s="245"/>
      <c r="AF1176" s="261" t="s">
        <v>3258</v>
      </c>
      <c r="AG1176" s="261" t="s">
        <v>3258</v>
      </c>
      <c r="AH1176" s="261" t="s">
        <v>3258</v>
      </c>
      <c r="AI1176" s="249"/>
    </row>
    <row r="1177" spans="1:35" ht="15" customHeight="1" x14ac:dyDescent="0.3">
      <c r="A1177" s="260">
        <v>525331</v>
      </c>
      <c r="B1177" s="261" t="s">
        <v>1510</v>
      </c>
      <c r="C1177" s="261" t="s">
        <v>1009</v>
      </c>
      <c r="D1177" s="261" t="s">
        <v>359</v>
      </c>
      <c r="E1177" s="261" t="s">
        <v>116</v>
      </c>
      <c r="F1177" s="262">
        <v>32152</v>
      </c>
      <c r="G1177" s="261" t="s">
        <v>2412</v>
      </c>
      <c r="H1177" s="261" t="s">
        <v>677</v>
      </c>
      <c r="I1177" s="257" t="s">
        <v>553</v>
      </c>
      <c r="J1177" s="261" t="s">
        <v>724</v>
      </c>
      <c r="K1177" s="260">
        <v>2005</v>
      </c>
      <c r="M1177" s="261"/>
      <c r="N1177" s="249" t="s">
        <v>3258</v>
      </c>
      <c r="O1177" s="259" t="s">
        <v>3258</v>
      </c>
      <c r="P1177" s="256">
        <v>0</v>
      </c>
      <c r="Q1177" s="261" t="s">
        <v>3258</v>
      </c>
      <c r="R1177" s="261" t="s">
        <v>4299</v>
      </c>
      <c r="S1177" s="261" t="s">
        <v>4300</v>
      </c>
      <c r="T1177" s="261" t="s">
        <v>2413</v>
      </c>
      <c r="U1177" s="261" t="s">
        <v>2414</v>
      </c>
      <c r="V1177" s="261" t="s">
        <v>3258</v>
      </c>
      <c r="W1177" s="261" t="s">
        <v>3258</v>
      </c>
      <c r="X1177" s="261" t="s">
        <v>3258</v>
      </c>
      <c r="Y1177" s="261" t="s">
        <v>3258</v>
      </c>
      <c r="Z1177" s="261" t="s">
        <v>3258</v>
      </c>
      <c r="AA1177" s="261" t="s">
        <v>3258</v>
      </c>
      <c r="AB1177" s="261" t="s">
        <v>3258</v>
      </c>
      <c r="AC1177" s="261" t="s">
        <v>3258</v>
      </c>
      <c r="AD1177" s="261"/>
      <c r="AE1177" s="245"/>
      <c r="AF1177" s="261"/>
      <c r="AG1177" s="261" t="s">
        <v>3258</v>
      </c>
      <c r="AH1177" s="261" t="s">
        <v>3258</v>
      </c>
      <c r="AI1177" s="249"/>
    </row>
    <row r="1178" spans="1:35" ht="15" customHeight="1" x14ac:dyDescent="0.3">
      <c r="A1178" s="260">
        <v>525338</v>
      </c>
      <c r="B1178" s="261" t="s">
        <v>1276</v>
      </c>
      <c r="C1178" s="261" t="s">
        <v>90</v>
      </c>
      <c r="D1178" s="261" t="s">
        <v>1277</v>
      </c>
      <c r="E1178" s="261" t="s">
        <v>116</v>
      </c>
      <c r="F1178" s="262">
        <v>35058</v>
      </c>
      <c r="G1178" s="261" t="s">
        <v>136</v>
      </c>
      <c r="H1178" s="261" t="s">
        <v>677</v>
      </c>
      <c r="I1178" s="257" t="s">
        <v>553</v>
      </c>
      <c r="J1178" s="261" t="s">
        <v>139</v>
      </c>
      <c r="K1178" s="261"/>
      <c r="M1178" s="261"/>
      <c r="N1178" s="249" t="s">
        <v>3258</v>
      </c>
      <c r="O1178" s="259" t="s">
        <v>3258</v>
      </c>
      <c r="P1178" s="256">
        <v>0</v>
      </c>
      <c r="Q1178" s="261" t="s">
        <v>3258</v>
      </c>
      <c r="R1178" s="261" t="s">
        <v>4037</v>
      </c>
      <c r="S1178" s="261" t="s">
        <v>4038</v>
      </c>
      <c r="T1178" s="261" t="s">
        <v>3212</v>
      </c>
      <c r="U1178" s="261" t="s">
        <v>2259</v>
      </c>
      <c r="V1178" s="261" t="s">
        <v>3258</v>
      </c>
      <c r="W1178" s="261" t="s">
        <v>3258</v>
      </c>
      <c r="X1178" s="261" t="s">
        <v>3258</v>
      </c>
      <c r="Y1178" s="261" t="s">
        <v>3258</v>
      </c>
      <c r="Z1178" s="261" t="s">
        <v>3258</v>
      </c>
      <c r="AA1178" s="261" t="s">
        <v>3258</v>
      </c>
      <c r="AB1178" s="261" t="s">
        <v>3258</v>
      </c>
      <c r="AC1178" s="261" t="s">
        <v>3258</v>
      </c>
      <c r="AD1178" s="261"/>
      <c r="AE1178" s="245"/>
      <c r="AF1178" s="261" t="s">
        <v>3258</v>
      </c>
      <c r="AG1178" s="261" t="s">
        <v>3258</v>
      </c>
      <c r="AH1178" s="261" t="s">
        <v>3258</v>
      </c>
      <c r="AI1178" s="249"/>
    </row>
    <row r="1179" spans="1:35" ht="15" customHeight="1" x14ac:dyDescent="0.3">
      <c r="A1179" s="260">
        <v>525347</v>
      </c>
      <c r="B1179" s="261" t="s">
        <v>1410</v>
      </c>
      <c r="C1179" s="261" t="s">
        <v>304</v>
      </c>
      <c r="D1179" s="261" t="s">
        <v>444</v>
      </c>
      <c r="E1179" s="261" t="s">
        <v>116</v>
      </c>
      <c r="F1179" s="262">
        <v>33359</v>
      </c>
      <c r="G1179" s="261" t="s">
        <v>136</v>
      </c>
      <c r="H1179" s="261" t="s">
        <v>677</v>
      </c>
      <c r="I1179" s="257" t="s">
        <v>553</v>
      </c>
      <c r="J1179" s="261" t="s">
        <v>139</v>
      </c>
      <c r="K1179" s="261" t="s">
        <v>3258</v>
      </c>
      <c r="L1179" s="265"/>
      <c r="M1179" s="261"/>
      <c r="N1179" s="249" t="s">
        <v>3258</v>
      </c>
      <c r="O1179" s="259" t="s">
        <v>3258</v>
      </c>
      <c r="P1179" s="256">
        <v>0</v>
      </c>
      <c r="Q1179" s="261" t="s">
        <v>3258</v>
      </c>
      <c r="R1179" s="261" t="s">
        <v>4039</v>
      </c>
      <c r="S1179" s="261" t="s">
        <v>4040</v>
      </c>
      <c r="T1179" s="261" t="s">
        <v>2736</v>
      </c>
      <c r="U1179" s="261" t="s">
        <v>2306</v>
      </c>
      <c r="V1179" s="261" t="s">
        <v>3258</v>
      </c>
      <c r="W1179" s="261" t="s">
        <v>3258</v>
      </c>
      <c r="X1179" s="261" t="s">
        <v>3258</v>
      </c>
      <c r="Y1179" s="261" t="s">
        <v>3258</v>
      </c>
      <c r="Z1179" s="261" t="s">
        <v>3258</v>
      </c>
      <c r="AA1179" s="261" t="s">
        <v>3258</v>
      </c>
      <c r="AB1179" s="261" t="s">
        <v>3258</v>
      </c>
      <c r="AC1179" s="261" t="s">
        <v>3258</v>
      </c>
      <c r="AD1179" s="261"/>
      <c r="AE1179" s="245"/>
      <c r="AF1179" s="261" t="s">
        <v>3258</v>
      </c>
      <c r="AG1179" s="261" t="s">
        <v>3258</v>
      </c>
      <c r="AH1179" s="261" t="s">
        <v>3258</v>
      </c>
      <c r="AI1179" s="249"/>
    </row>
    <row r="1180" spans="1:35" ht="15" customHeight="1" x14ac:dyDescent="0.3">
      <c r="A1180" s="260">
        <v>525363</v>
      </c>
      <c r="B1180" s="261" t="s">
        <v>5723</v>
      </c>
      <c r="C1180" s="261" t="s">
        <v>285</v>
      </c>
      <c r="D1180" s="261" t="s">
        <v>421</v>
      </c>
      <c r="E1180" s="261" t="s">
        <v>116</v>
      </c>
      <c r="F1180" s="262">
        <v>34865</v>
      </c>
      <c r="G1180" s="261" t="s">
        <v>136</v>
      </c>
      <c r="H1180" s="261" t="s">
        <v>677</v>
      </c>
      <c r="I1180" s="257" t="s">
        <v>554</v>
      </c>
      <c r="J1180" s="261" t="s">
        <v>137</v>
      </c>
      <c r="K1180" s="261" t="s">
        <v>3258</v>
      </c>
      <c r="L1180" s="257"/>
      <c r="M1180" s="261"/>
      <c r="N1180" s="249" t="s">
        <v>3258</v>
      </c>
      <c r="O1180" s="259" t="s">
        <v>3258</v>
      </c>
      <c r="P1180" s="256">
        <v>0</v>
      </c>
      <c r="Q1180" s="261" t="s">
        <v>3258</v>
      </c>
      <c r="R1180" s="261" t="s">
        <v>5724</v>
      </c>
      <c r="S1180" s="261" t="s">
        <v>5725</v>
      </c>
      <c r="T1180" s="261" t="s">
        <v>2488</v>
      </c>
      <c r="U1180" s="261" t="s">
        <v>2259</v>
      </c>
      <c r="V1180" s="261" t="s">
        <v>3258</v>
      </c>
      <c r="W1180" s="261" t="s">
        <v>3258</v>
      </c>
      <c r="X1180" s="261" t="s">
        <v>3258</v>
      </c>
      <c r="Y1180" s="261" t="s">
        <v>3258</v>
      </c>
      <c r="Z1180" s="261" t="s">
        <v>3258</v>
      </c>
      <c r="AA1180" s="261" t="s">
        <v>3258</v>
      </c>
      <c r="AB1180" s="261" t="s">
        <v>3258</v>
      </c>
      <c r="AC1180" s="261" t="s">
        <v>3258</v>
      </c>
      <c r="AD1180" s="261"/>
      <c r="AE1180" s="245"/>
      <c r="AF1180" s="261" t="s">
        <v>3258</v>
      </c>
      <c r="AG1180" s="261" t="s">
        <v>3258</v>
      </c>
      <c r="AH1180" s="261" t="s">
        <v>3258</v>
      </c>
      <c r="AI1180" s="249"/>
    </row>
    <row r="1181" spans="1:35" ht="15" customHeight="1" x14ac:dyDescent="0.3">
      <c r="A1181" s="255">
        <v>525368</v>
      </c>
      <c r="B1181" s="256" t="s">
        <v>1411</v>
      </c>
      <c r="C1181" s="256" t="s">
        <v>1412</v>
      </c>
      <c r="D1181" s="256" t="s">
        <v>469</v>
      </c>
      <c r="E1181" s="256" t="s">
        <v>116</v>
      </c>
      <c r="F1181" s="256" t="s">
        <v>5096</v>
      </c>
      <c r="G1181" s="256" t="s">
        <v>136</v>
      </c>
      <c r="H1181" s="256" t="s">
        <v>677</v>
      </c>
      <c r="I1181" s="257" t="s">
        <v>553</v>
      </c>
      <c r="J1181" s="256" t="s">
        <v>139</v>
      </c>
      <c r="K1181" s="256" t="s">
        <v>5115</v>
      </c>
      <c r="L1181" s="258" t="s">
        <v>136</v>
      </c>
      <c r="M1181" s="249"/>
      <c r="N1181" s="249" t="s">
        <v>3258</v>
      </c>
      <c r="O1181" s="259" t="s">
        <v>3258</v>
      </c>
      <c r="P1181" s="256">
        <v>0</v>
      </c>
      <c r="Q1181" s="256" t="s">
        <v>3258</v>
      </c>
      <c r="R1181" s="256" t="s">
        <v>4041</v>
      </c>
      <c r="S1181" s="256" t="s">
        <v>4042</v>
      </c>
      <c r="T1181" s="256" t="s">
        <v>2330</v>
      </c>
      <c r="U1181" s="256" t="s">
        <v>2259</v>
      </c>
      <c r="V1181" s="256" t="s">
        <v>3258</v>
      </c>
      <c r="W1181" s="256" t="s">
        <v>3258</v>
      </c>
      <c r="X1181" s="256" t="s">
        <v>3258</v>
      </c>
      <c r="Y1181" s="256" t="s">
        <v>3258</v>
      </c>
      <c r="Z1181" s="256" t="s">
        <v>3258</v>
      </c>
      <c r="AA1181" s="256" t="s">
        <v>3258</v>
      </c>
      <c r="AB1181" s="256" t="s">
        <v>3258</v>
      </c>
      <c r="AC1181" s="256" t="s">
        <v>3258</v>
      </c>
      <c r="AD1181" s="256"/>
      <c r="AE1181" s="245"/>
      <c r="AF1181" s="256" t="s">
        <v>3258</v>
      </c>
      <c r="AG1181" s="256" t="s">
        <v>3258</v>
      </c>
      <c r="AH1181" s="256" t="s">
        <v>2253</v>
      </c>
      <c r="AI1181" s="249" t="s">
        <v>2253</v>
      </c>
    </row>
    <row r="1182" spans="1:35" ht="14.4" x14ac:dyDescent="0.3">
      <c r="A1182" s="260">
        <v>525373</v>
      </c>
      <c r="B1182" s="261" t="s">
        <v>5726</v>
      </c>
      <c r="C1182" s="261" t="s">
        <v>89</v>
      </c>
      <c r="D1182" s="261" t="s">
        <v>5727</v>
      </c>
      <c r="E1182" s="261" t="s">
        <v>116</v>
      </c>
      <c r="F1182" s="262">
        <v>25952</v>
      </c>
      <c r="G1182" s="261" t="s">
        <v>2738</v>
      </c>
      <c r="H1182" s="261" t="s">
        <v>679</v>
      </c>
      <c r="I1182" s="257" t="s">
        <v>554</v>
      </c>
      <c r="J1182" s="261" t="s">
        <v>139</v>
      </c>
      <c r="K1182" s="260">
        <v>1993</v>
      </c>
      <c r="L1182" s="257" t="s">
        <v>152</v>
      </c>
      <c r="M1182" s="249"/>
      <c r="N1182" s="249" t="s">
        <v>3258</v>
      </c>
      <c r="O1182" s="259" t="s">
        <v>3258</v>
      </c>
      <c r="P1182" s="256">
        <v>0</v>
      </c>
      <c r="Q1182" s="261" t="s">
        <v>3258</v>
      </c>
      <c r="R1182" s="261" t="s">
        <v>5728</v>
      </c>
      <c r="S1182" s="261" t="s">
        <v>5729</v>
      </c>
      <c r="T1182" s="261" t="s">
        <v>5730</v>
      </c>
      <c r="U1182" s="261" t="s">
        <v>5731</v>
      </c>
      <c r="V1182" s="261" t="s">
        <v>3258</v>
      </c>
      <c r="W1182" s="261" t="s">
        <v>3258</v>
      </c>
      <c r="X1182" s="261" t="s">
        <v>3258</v>
      </c>
      <c r="Y1182" s="261" t="s">
        <v>3258</v>
      </c>
      <c r="Z1182" s="261" t="s">
        <v>3258</v>
      </c>
      <c r="AA1182" s="261" t="s">
        <v>3258</v>
      </c>
      <c r="AB1182" s="261" t="s">
        <v>3258</v>
      </c>
      <c r="AC1182" s="261" t="s">
        <v>3258</v>
      </c>
      <c r="AD1182" s="261"/>
      <c r="AE1182" s="245"/>
      <c r="AF1182" s="261" t="s">
        <v>3258</v>
      </c>
      <c r="AG1182" s="261" t="s">
        <v>3258</v>
      </c>
      <c r="AH1182" s="261" t="s">
        <v>3258</v>
      </c>
      <c r="AI1182" s="249"/>
    </row>
    <row r="1183" spans="1:35" ht="14.4" x14ac:dyDescent="0.3">
      <c r="A1183" s="260">
        <v>525378</v>
      </c>
      <c r="B1183" s="261" t="s">
        <v>1413</v>
      </c>
      <c r="C1183" s="261" t="s">
        <v>66</v>
      </c>
      <c r="D1183" s="261" t="s">
        <v>359</v>
      </c>
      <c r="E1183" s="261" t="s">
        <v>116</v>
      </c>
      <c r="F1183" s="262">
        <v>31864</v>
      </c>
      <c r="G1183" s="261" t="s">
        <v>136</v>
      </c>
      <c r="H1183" s="261" t="s">
        <v>677</v>
      </c>
      <c r="I1183" s="257" t="s">
        <v>553</v>
      </c>
      <c r="J1183" s="261" t="s">
        <v>139</v>
      </c>
      <c r="K1183" s="261" t="s">
        <v>3258</v>
      </c>
      <c r="L1183" s="257"/>
      <c r="M1183" s="261"/>
      <c r="N1183" s="249" t="s">
        <v>3258</v>
      </c>
      <c r="O1183" s="259" t="s">
        <v>3258</v>
      </c>
      <c r="P1183" s="256">
        <v>0</v>
      </c>
      <c r="Q1183" s="261" t="s">
        <v>3258</v>
      </c>
      <c r="R1183" s="261" t="s">
        <v>4044</v>
      </c>
      <c r="S1183" s="261" t="s">
        <v>3269</v>
      </c>
      <c r="T1183" s="261" t="s">
        <v>2271</v>
      </c>
      <c r="U1183" s="261" t="s">
        <v>2259</v>
      </c>
      <c r="V1183" s="261" t="s">
        <v>3258</v>
      </c>
      <c r="W1183" s="261" t="s">
        <v>3258</v>
      </c>
      <c r="X1183" s="261" t="s">
        <v>3258</v>
      </c>
      <c r="Y1183" s="261" t="s">
        <v>3258</v>
      </c>
      <c r="Z1183" s="261" t="s">
        <v>3258</v>
      </c>
      <c r="AA1183" s="261" t="s">
        <v>3258</v>
      </c>
      <c r="AB1183" s="261" t="s">
        <v>3258</v>
      </c>
      <c r="AC1183" s="261" t="s">
        <v>3258</v>
      </c>
      <c r="AD1183" s="261"/>
      <c r="AE1183" s="245"/>
      <c r="AF1183" s="261" t="s">
        <v>3258</v>
      </c>
      <c r="AG1183" s="261" t="s">
        <v>3258</v>
      </c>
      <c r="AH1183" s="261" t="s">
        <v>3258</v>
      </c>
      <c r="AI1183" s="249"/>
    </row>
    <row r="1184" spans="1:35" ht="14.4" x14ac:dyDescent="0.3">
      <c r="A1184" s="260">
        <v>525382</v>
      </c>
      <c r="B1184" s="261" t="s">
        <v>1414</v>
      </c>
      <c r="C1184" s="261" t="s">
        <v>83</v>
      </c>
      <c r="D1184" s="261" t="s">
        <v>537</v>
      </c>
      <c r="E1184" s="261" t="s">
        <v>116</v>
      </c>
      <c r="F1184" s="262">
        <v>32082</v>
      </c>
      <c r="G1184" s="261" t="s">
        <v>3026</v>
      </c>
      <c r="H1184" s="261" t="s">
        <v>677</v>
      </c>
      <c r="I1184" s="257" t="s">
        <v>553</v>
      </c>
      <c r="J1184" s="261" t="s">
        <v>139</v>
      </c>
      <c r="K1184" s="261"/>
      <c r="M1184" s="261"/>
      <c r="N1184" s="249" t="s">
        <v>3258</v>
      </c>
      <c r="O1184" s="259" t="s">
        <v>3258</v>
      </c>
      <c r="P1184" s="256">
        <v>0</v>
      </c>
      <c r="Q1184" s="261" t="s">
        <v>3258</v>
      </c>
      <c r="R1184" s="261" t="s">
        <v>5006</v>
      </c>
      <c r="S1184" s="261" t="s">
        <v>4103</v>
      </c>
      <c r="T1184" s="261" t="s">
        <v>3106</v>
      </c>
      <c r="U1184" s="261" t="s">
        <v>5007</v>
      </c>
      <c r="V1184" s="261" t="s">
        <v>3258</v>
      </c>
      <c r="W1184" s="261" t="s">
        <v>3258</v>
      </c>
      <c r="X1184" s="261" t="s">
        <v>3258</v>
      </c>
      <c r="Y1184" s="261" t="s">
        <v>3258</v>
      </c>
      <c r="Z1184" s="261" t="s">
        <v>3258</v>
      </c>
      <c r="AA1184" s="261" t="s">
        <v>3258</v>
      </c>
      <c r="AB1184" s="261" t="s">
        <v>3258</v>
      </c>
      <c r="AC1184" s="261" t="s">
        <v>3258</v>
      </c>
      <c r="AD1184" s="261"/>
      <c r="AE1184" s="245"/>
      <c r="AF1184" s="261" t="s">
        <v>3258</v>
      </c>
      <c r="AG1184" s="261" t="s">
        <v>3258</v>
      </c>
      <c r="AH1184" s="261" t="s">
        <v>3258</v>
      </c>
      <c r="AI1184" s="249"/>
    </row>
    <row r="1185" spans="1:35" ht="15" customHeight="1" x14ac:dyDescent="0.3">
      <c r="A1185" s="260">
        <v>525385</v>
      </c>
      <c r="B1185" s="261" t="s">
        <v>1686</v>
      </c>
      <c r="C1185" s="261" t="s">
        <v>72</v>
      </c>
      <c r="D1185" s="261" t="s">
        <v>360</v>
      </c>
      <c r="E1185" s="261" t="s">
        <v>116</v>
      </c>
      <c r="F1185" s="262">
        <v>30024</v>
      </c>
      <c r="G1185" s="261" t="s">
        <v>2379</v>
      </c>
      <c r="H1185" s="261" t="s">
        <v>677</v>
      </c>
      <c r="I1185" s="257" t="s">
        <v>553</v>
      </c>
      <c r="J1185" s="261" t="s">
        <v>724</v>
      </c>
      <c r="K1185" s="261"/>
      <c r="M1185" s="261"/>
      <c r="N1185" s="249" t="s">
        <v>3258</v>
      </c>
      <c r="O1185" s="259" t="s">
        <v>3258</v>
      </c>
      <c r="P1185" s="256">
        <v>0</v>
      </c>
      <c r="Q1185" s="261" t="s">
        <v>3258</v>
      </c>
      <c r="R1185" s="261" t="s">
        <v>4365</v>
      </c>
      <c r="S1185" s="261" t="s">
        <v>3412</v>
      </c>
      <c r="T1185" s="261" t="s">
        <v>2682</v>
      </c>
      <c r="U1185" s="261" t="s">
        <v>2298</v>
      </c>
      <c r="V1185" s="261" t="s">
        <v>3258</v>
      </c>
      <c r="W1185" s="261" t="s">
        <v>3258</v>
      </c>
      <c r="X1185" s="261" t="s">
        <v>3258</v>
      </c>
      <c r="Y1185" s="261" t="s">
        <v>3258</v>
      </c>
      <c r="Z1185" s="261" t="s">
        <v>3258</v>
      </c>
      <c r="AA1185" s="261" t="s">
        <v>3258</v>
      </c>
      <c r="AB1185" s="261" t="s">
        <v>3258</v>
      </c>
      <c r="AC1185" s="261" t="s">
        <v>3258</v>
      </c>
      <c r="AD1185" s="261"/>
      <c r="AE1185" s="245"/>
      <c r="AF1185" s="261" t="s">
        <v>3258</v>
      </c>
      <c r="AG1185" s="261" t="s">
        <v>3258</v>
      </c>
      <c r="AH1185" s="261" t="s">
        <v>3258</v>
      </c>
      <c r="AI1185" s="249"/>
    </row>
    <row r="1186" spans="1:35" ht="15" customHeight="1" x14ac:dyDescent="0.3">
      <c r="A1186" s="260">
        <v>525391</v>
      </c>
      <c r="B1186" s="261" t="s">
        <v>1585</v>
      </c>
      <c r="C1186" s="261" t="s">
        <v>76</v>
      </c>
      <c r="D1186" s="261" t="s">
        <v>360</v>
      </c>
      <c r="E1186" s="261" t="s">
        <v>116</v>
      </c>
      <c r="F1186" s="262">
        <v>34988</v>
      </c>
      <c r="G1186" s="261" t="s">
        <v>5008</v>
      </c>
      <c r="H1186" s="261" t="s">
        <v>677</v>
      </c>
      <c r="I1186" s="257" t="s">
        <v>553</v>
      </c>
      <c r="J1186" s="261" t="s">
        <v>139</v>
      </c>
      <c r="K1186" s="261"/>
      <c r="M1186" s="261"/>
      <c r="N1186" s="249" t="s">
        <v>3258</v>
      </c>
      <c r="O1186" s="259" t="s">
        <v>3258</v>
      </c>
      <c r="P1186" s="256">
        <v>0</v>
      </c>
      <c r="Q1186" s="261" t="s">
        <v>3258</v>
      </c>
      <c r="R1186" s="261" t="s">
        <v>5009</v>
      </c>
      <c r="S1186" s="261" t="s">
        <v>5010</v>
      </c>
      <c r="T1186" s="261" t="s">
        <v>5011</v>
      </c>
      <c r="U1186" s="261" t="s">
        <v>5012</v>
      </c>
      <c r="V1186" s="261" t="s">
        <v>3258</v>
      </c>
      <c r="W1186" s="261" t="s">
        <v>3258</v>
      </c>
      <c r="X1186" s="261" t="s">
        <v>3258</v>
      </c>
      <c r="Y1186" s="261" t="s">
        <v>3258</v>
      </c>
      <c r="Z1186" s="261" t="s">
        <v>3258</v>
      </c>
      <c r="AA1186" s="261" t="s">
        <v>3258</v>
      </c>
      <c r="AB1186" s="261" t="s">
        <v>3258</v>
      </c>
      <c r="AC1186" s="261" t="s">
        <v>3258</v>
      </c>
      <c r="AD1186" s="261"/>
      <c r="AE1186" s="245"/>
      <c r="AF1186" s="261" t="s">
        <v>3258</v>
      </c>
      <c r="AG1186" s="261" t="s">
        <v>3258</v>
      </c>
      <c r="AH1186" s="261" t="s">
        <v>3258</v>
      </c>
      <c r="AI1186" s="249"/>
    </row>
    <row r="1187" spans="1:35" ht="15" customHeight="1" x14ac:dyDescent="0.3">
      <c r="A1187" s="260">
        <v>525392</v>
      </c>
      <c r="B1187" s="261" t="s">
        <v>2072</v>
      </c>
      <c r="C1187" s="261" t="s">
        <v>229</v>
      </c>
      <c r="D1187" s="261" t="s">
        <v>2073</v>
      </c>
      <c r="E1187" s="261" t="s">
        <v>116</v>
      </c>
      <c r="F1187" s="262">
        <v>36312</v>
      </c>
      <c r="G1187" s="261" t="s">
        <v>136</v>
      </c>
      <c r="H1187" s="261" t="s">
        <v>677</v>
      </c>
      <c r="I1187" s="257" t="s">
        <v>553</v>
      </c>
      <c r="J1187" s="261" t="s">
        <v>139</v>
      </c>
      <c r="K1187" s="261" t="s">
        <v>3258</v>
      </c>
      <c r="L1187" s="257"/>
      <c r="M1187" s="261"/>
      <c r="N1187" s="249" t="s">
        <v>3258</v>
      </c>
      <c r="O1187" s="259" t="s">
        <v>3258</v>
      </c>
      <c r="P1187" s="256">
        <v>0</v>
      </c>
      <c r="Q1187" s="261" t="s">
        <v>3258</v>
      </c>
      <c r="R1187" s="261" t="s">
        <v>4045</v>
      </c>
      <c r="S1187" s="261" t="s">
        <v>4046</v>
      </c>
      <c r="T1187" s="261" t="s">
        <v>3213</v>
      </c>
      <c r="U1187" s="261" t="s">
        <v>2259</v>
      </c>
      <c r="V1187" s="261" t="s">
        <v>3258</v>
      </c>
      <c r="W1187" s="261" t="s">
        <v>3258</v>
      </c>
      <c r="X1187" s="261" t="s">
        <v>3258</v>
      </c>
      <c r="Y1187" s="261" t="s">
        <v>3258</v>
      </c>
      <c r="Z1187" s="261" t="s">
        <v>3258</v>
      </c>
      <c r="AA1187" s="261" t="s">
        <v>3258</v>
      </c>
      <c r="AB1187" s="261" t="s">
        <v>3258</v>
      </c>
      <c r="AC1187" s="261" t="s">
        <v>3258</v>
      </c>
      <c r="AD1187" s="261"/>
      <c r="AE1187" s="246"/>
      <c r="AF1187" s="261" t="s">
        <v>3258</v>
      </c>
      <c r="AG1187" s="261" t="s">
        <v>3258</v>
      </c>
      <c r="AH1187" s="261" t="s">
        <v>3258</v>
      </c>
      <c r="AI1187" s="249"/>
    </row>
    <row r="1188" spans="1:35" ht="15" customHeight="1" x14ac:dyDescent="0.3">
      <c r="A1188" s="260">
        <v>525405</v>
      </c>
      <c r="B1188" s="261" t="s">
        <v>5732</v>
      </c>
      <c r="C1188" s="261" t="s">
        <v>363</v>
      </c>
      <c r="D1188" s="261" t="s">
        <v>584</v>
      </c>
      <c r="E1188" s="261" t="s">
        <v>116</v>
      </c>
      <c r="F1188" s="262">
        <v>35977</v>
      </c>
      <c r="G1188" s="261" t="s">
        <v>5733</v>
      </c>
      <c r="H1188" s="261" t="s">
        <v>677</v>
      </c>
      <c r="I1188" s="257" t="s">
        <v>554</v>
      </c>
      <c r="J1188" s="261" t="s">
        <v>139</v>
      </c>
      <c r="K1188" s="261" t="s">
        <v>3258</v>
      </c>
      <c r="L1188" s="257"/>
      <c r="M1188" s="261"/>
      <c r="N1188" s="249" t="s">
        <v>3258</v>
      </c>
      <c r="O1188" s="259" t="s">
        <v>3258</v>
      </c>
      <c r="P1188" s="256">
        <v>0</v>
      </c>
      <c r="Q1188" s="261" t="s">
        <v>3258</v>
      </c>
      <c r="R1188" s="261" t="s">
        <v>5734</v>
      </c>
      <c r="S1188" s="261" t="s">
        <v>3562</v>
      </c>
      <c r="T1188" s="261" t="s">
        <v>2709</v>
      </c>
      <c r="U1188" s="261" t="s">
        <v>5735</v>
      </c>
      <c r="V1188" s="261" t="s">
        <v>3258</v>
      </c>
      <c r="W1188" s="261" t="s">
        <v>3258</v>
      </c>
      <c r="X1188" s="261" t="s">
        <v>3258</v>
      </c>
      <c r="Y1188" s="261" t="s">
        <v>3258</v>
      </c>
      <c r="Z1188" s="261" t="s">
        <v>3258</v>
      </c>
      <c r="AA1188" s="261" t="s">
        <v>3258</v>
      </c>
      <c r="AB1188" s="261" t="s">
        <v>3258</v>
      </c>
      <c r="AC1188" s="261" t="s">
        <v>3258</v>
      </c>
      <c r="AD1188" s="261"/>
      <c r="AE1188" s="245"/>
      <c r="AF1188" s="261" t="s">
        <v>3258</v>
      </c>
      <c r="AG1188" s="261" t="s">
        <v>3258</v>
      </c>
      <c r="AH1188" s="261" t="s">
        <v>3258</v>
      </c>
      <c r="AI1188" s="249"/>
    </row>
    <row r="1189" spans="1:35" ht="15" customHeight="1" x14ac:dyDescent="0.3">
      <c r="A1189" s="260">
        <v>525409</v>
      </c>
      <c r="B1189" s="261" t="s">
        <v>2249</v>
      </c>
      <c r="C1189" s="261" t="s">
        <v>84</v>
      </c>
      <c r="D1189" s="261" t="s">
        <v>353</v>
      </c>
      <c r="E1189" s="261" t="s">
        <v>116</v>
      </c>
      <c r="F1189" s="262">
        <v>32691</v>
      </c>
      <c r="G1189" s="261" t="s">
        <v>136</v>
      </c>
      <c r="H1189" s="261" t="s">
        <v>677</v>
      </c>
      <c r="I1189" s="257" t="s">
        <v>553</v>
      </c>
      <c r="J1189" s="261" t="s">
        <v>139</v>
      </c>
      <c r="K1189" s="261"/>
      <c r="L1189" s="249"/>
      <c r="M1189" s="261"/>
      <c r="N1189" s="249" t="s">
        <v>3258</v>
      </c>
      <c r="O1189" s="259" t="s">
        <v>3258</v>
      </c>
      <c r="P1189" s="256">
        <v>0</v>
      </c>
      <c r="Q1189" s="261" t="s">
        <v>3258</v>
      </c>
      <c r="R1189" s="261" t="s">
        <v>3410</v>
      </c>
      <c r="S1189" s="261" t="s">
        <v>3411</v>
      </c>
      <c r="T1189" s="261" t="s">
        <v>2292</v>
      </c>
      <c r="U1189" s="261" t="s">
        <v>2259</v>
      </c>
      <c r="V1189" s="261" t="s">
        <v>3258</v>
      </c>
      <c r="W1189" s="261" t="s">
        <v>3258</v>
      </c>
      <c r="X1189" s="261" t="s">
        <v>3258</v>
      </c>
      <c r="Y1189" s="261" t="s">
        <v>3258</v>
      </c>
      <c r="Z1189" s="261" t="s">
        <v>3258</v>
      </c>
      <c r="AA1189" s="261" t="s">
        <v>3258</v>
      </c>
      <c r="AB1189" s="261" t="s">
        <v>3258</v>
      </c>
      <c r="AC1189" s="261" t="s">
        <v>3258</v>
      </c>
      <c r="AD1189" s="261"/>
      <c r="AE1189" s="246"/>
      <c r="AF1189" s="261" t="s">
        <v>3258</v>
      </c>
      <c r="AG1189" s="261"/>
      <c r="AH1189" s="261" t="s">
        <v>3258</v>
      </c>
      <c r="AI1189" s="249"/>
    </row>
    <row r="1190" spans="1:35" ht="15" customHeight="1" x14ac:dyDescent="0.3">
      <c r="A1190" s="260">
        <v>525421</v>
      </c>
      <c r="B1190" s="261" t="s">
        <v>1415</v>
      </c>
      <c r="C1190" s="261" t="s">
        <v>65</v>
      </c>
      <c r="D1190" s="261" t="s">
        <v>487</v>
      </c>
      <c r="E1190" s="261" t="s">
        <v>116</v>
      </c>
      <c r="F1190" s="262">
        <v>28705</v>
      </c>
      <c r="G1190" s="261" t="s">
        <v>136</v>
      </c>
      <c r="H1190" s="261" t="s">
        <v>679</v>
      </c>
      <c r="I1190" s="257" t="s">
        <v>553</v>
      </c>
      <c r="J1190" s="261" t="s">
        <v>139</v>
      </c>
      <c r="K1190" s="260">
        <v>0</v>
      </c>
      <c r="L1190" s="257" t="s">
        <v>136</v>
      </c>
      <c r="M1190" s="249"/>
      <c r="N1190" s="249" t="s">
        <v>3258</v>
      </c>
      <c r="O1190" s="259" t="s">
        <v>3258</v>
      </c>
      <c r="P1190" s="256">
        <v>0</v>
      </c>
      <c r="Q1190" s="261" t="s">
        <v>3258</v>
      </c>
      <c r="R1190" s="261" t="s">
        <v>4047</v>
      </c>
      <c r="S1190" s="261" t="s">
        <v>3259</v>
      </c>
      <c r="T1190" s="261" t="s">
        <v>2722</v>
      </c>
      <c r="U1190" s="261" t="s">
        <v>2259</v>
      </c>
      <c r="V1190" s="261" t="s">
        <v>3258</v>
      </c>
      <c r="W1190" s="261" t="s">
        <v>3258</v>
      </c>
      <c r="X1190" s="261" t="s">
        <v>3258</v>
      </c>
      <c r="Y1190" s="261" t="s">
        <v>3258</v>
      </c>
      <c r="Z1190" s="261" t="s">
        <v>3258</v>
      </c>
      <c r="AA1190" s="261" t="s">
        <v>3258</v>
      </c>
      <c r="AB1190" s="261" t="s">
        <v>3258</v>
      </c>
      <c r="AC1190" s="261" t="s">
        <v>3258</v>
      </c>
      <c r="AD1190" s="261"/>
      <c r="AE1190" s="245"/>
      <c r="AF1190" s="261" t="s">
        <v>3258</v>
      </c>
      <c r="AG1190" s="261" t="s">
        <v>3258</v>
      </c>
      <c r="AH1190" s="261" t="s">
        <v>3258</v>
      </c>
      <c r="AI1190" s="249"/>
    </row>
    <row r="1191" spans="1:35" ht="15" customHeight="1" x14ac:dyDescent="0.3">
      <c r="A1191" s="260">
        <v>525425</v>
      </c>
      <c r="B1191" s="261" t="s">
        <v>1586</v>
      </c>
      <c r="C1191" s="261" t="s">
        <v>1587</v>
      </c>
      <c r="D1191" s="261" t="s">
        <v>455</v>
      </c>
      <c r="E1191" s="261" t="s">
        <v>116</v>
      </c>
      <c r="F1191" s="262">
        <v>31265</v>
      </c>
      <c r="G1191" s="261" t="s">
        <v>5013</v>
      </c>
      <c r="H1191" s="261" t="s">
        <v>677</v>
      </c>
      <c r="I1191" s="257" t="s">
        <v>553</v>
      </c>
      <c r="J1191" s="261" t="s">
        <v>139</v>
      </c>
      <c r="K1191" s="261"/>
      <c r="L1191" s="258" t="s">
        <v>150</v>
      </c>
      <c r="M1191" s="261"/>
      <c r="N1191" s="249" t="s">
        <v>3258</v>
      </c>
      <c r="O1191" s="259" t="s">
        <v>3258</v>
      </c>
      <c r="P1191" s="256">
        <v>0</v>
      </c>
      <c r="Q1191" s="261" t="s">
        <v>3258</v>
      </c>
      <c r="R1191" s="261" t="s">
        <v>5014</v>
      </c>
      <c r="S1191" s="261" t="s">
        <v>5015</v>
      </c>
      <c r="T1191" s="261" t="s">
        <v>5016</v>
      </c>
      <c r="U1191" s="261" t="s">
        <v>2270</v>
      </c>
      <c r="V1191" s="261" t="s">
        <v>3258</v>
      </c>
      <c r="W1191" s="261" t="s">
        <v>3258</v>
      </c>
      <c r="X1191" s="261" t="s">
        <v>3258</v>
      </c>
      <c r="Y1191" s="261" t="s">
        <v>3258</v>
      </c>
      <c r="Z1191" s="261" t="s">
        <v>3258</v>
      </c>
      <c r="AA1191" s="261" t="s">
        <v>3258</v>
      </c>
      <c r="AB1191" s="261" t="s">
        <v>3258</v>
      </c>
      <c r="AC1191" s="261" t="s">
        <v>3258</v>
      </c>
      <c r="AD1191" s="261"/>
      <c r="AE1191" s="245"/>
      <c r="AF1191" s="261" t="s">
        <v>3258</v>
      </c>
      <c r="AG1191" s="261" t="s">
        <v>3258</v>
      </c>
      <c r="AH1191" s="261" t="s">
        <v>3258</v>
      </c>
      <c r="AI1191" s="249"/>
    </row>
    <row r="1192" spans="1:35" ht="15" customHeight="1" x14ac:dyDescent="0.3">
      <c r="A1192" s="260">
        <v>525460</v>
      </c>
      <c r="B1192" s="261" t="s">
        <v>2074</v>
      </c>
      <c r="C1192" s="261" t="s">
        <v>70</v>
      </c>
      <c r="D1192" s="261" t="s">
        <v>758</v>
      </c>
      <c r="E1192" s="261" t="s">
        <v>116</v>
      </c>
      <c r="F1192" s="262">
        <v>28608</v>
      </c>
      <c r="G1192" s="261" t="s">
        <v>136</v>
      </c>
      <c r="H1192" s="261" t="s">
        <v>679</v>
      </c>
      <c r="I1192" s="257" t="s">
        <v>553</v>
      </c>
      <c r="J1192" s="261" t="s">
        <v>137</v>
      </c>
      <c r="K1192" s="260">
        <v>0</v>
      </c>
      <c r="L1192" s="257" t="s">
        <v>136</v>
      </c>
      <c r="M1192" s="249"/>
      <c r="N1192" s="249" t="s">
        <v>3258</v>
      </c>
      <c r="O1192" s="259" t="s">
        <v>3258</v>
      </c>
      <c r="P1192" s="256">
        <v>0</v>
      </c>
      <c r="Q1192" s="261" t="s">
        <v>3258</v>
      </c>
      <c r="R1192" s="261" t="s">
        <v>2074</v>
      </c>
      <c r="S1192" s="261" t="s">
        <v>3358</v>
      </c>
      <c r="T1192" s="261" t="s">
        <v>5017</v>
      </c>
      <c r="U1192" s="261" t="s">
        <v>5018</v>
      </c>
      <c r="V1192" s="261" t="s">
        <v>3258</v>
      </c>
      <c r="W1192" s="261" t="s">
        <v>3258</v>
      </c>
      <c r="X1192" s="261" t="s">
        <v>3258</v>
      </c>
      <c r="Y1192" s="261" t="s">
        <v>3258</v>
      </c>
      <c r="Z1192" s="261" t="s">
        <v>3258</v>
      </c>
      <c r="AA1192" s="261" t="s">
        <v>3258</v>
      </c>
      <c r="AB1192" s="261" t="s">
        <v>3258</v>
      </c>
      <c r="AC1192" s="261" t="s">
        <v>3258</v>
      </c>
      <c r="AD1192" s="261"/>
      <c r="AE1192" s="245"/>
      <c r="AF1192" s="261" t="s">
        <v>3258</v>
      </c>
      <c r="AG1192" s="261" t="s">
        <v>3258</v>
      </c>
      <c r="AH1192" s="261" t="s">
        <v>3258</v>
      </c>
      <c r="AI1192" s="249"/>
    </row>
    <row r="1193" spans="1:35" ht="15" customHeight="1" x14ac:dyDescent="0.3">
      <c r="A1193" s="260">
        <v>525463</v>
      </c>
      <c r="B1193" s="261" t="s">
        <v>1416</v>
      </c>
      <c r="C1193" s="261" t="s">
        <v>65</v>
      </c>
      <c r="D1193" s="261" t="s">
        <v>464</v>
      </c>
      <c r="E1193" s="261" t="s">
        <v>116</v>
      </c>
      <c r="F1193" s="262">
        <v>30157</v>
      </c>
      <c r="G1193" s="261" t="s">
        <v>136</v>
      </c>
      <c r="H1193" s="261" t="s">
        <v>677</v>
      </c>
      <c r="I1193" s="257" t="s">
        <v>553</v>
      </c>
      <c r="J1193" s="261" t="s">
        <v>724</v>
      </c>
      <c r="K1193" s="261"/>
      <c r="M1193" s="261"/>
      <c r="N1193" s="249" t="s">
        <v>3258</v>
      </c>
      <c r="O1193" s="259" t="s">
        <v>3258</v>
      </c>
      <c r="P1193" s="256">
        <v>0</v>
      </c>
      <c r="Q1193" s="261" t="s">
        <v>3258</v>
      </c>
      <c r="R1193" s="261" t="s">
        <v>4496</v>
      </c>
      <c r="S1193" s="261" t="s">
        <v>4497</v>
      </c>
      <c r="T1193" s="261" t="s">
        <v>3214</v>
      </c>
      <c r="U1193" s="261" t="s">
        <v>2678</v>
      </c>
      <c r="V1193" s="261" t="s">
        <v>3258</v>
      </c>
      <c r="W1193" s="261" t="s">
        <v>3258</v>
      </c>
      <c r="X1193" s="261" t="s">
        <v>3258</v>
      </c>
      <c r="Y1193" s="261" t="s">
        <v>3258</v>
      </c>
      <c r="Z1193" s="261" t="s">
        <v>3258</v>
      </c>
      <c r="AA1193" s="261" t="s">
        <v>3258</v>
      </c>
      <c r="AB1193" s="261" t="s">
        <v>3258</v>
      </c>
      <c r="AC1193" s="261" t="s">
        <v>3258</v>
      </c>
      <c r="AD1193" s="261"/>
      <c r="AE1193" s="245"/>
      <c r="AF1193" s="261" t="s">
        <v>3258</v>
      </c>
      <c r="AG1193" s="261" t="s">
        <v>3258</v>
      </c>
      <c r="AH1193" s="261" t="s">
        <v>3258</v>
      </c>
      <c r="AI1193" s="249"/>
    </row>
    <row r="1194" spans="1:35" ht="15" customHeight="1" x14ac:dyDescent="0.3">
      <c r="A1194" s="260">
        <v>525479</v>
      </c>
      <c r="B1194" s="261" t="s">
        <v>2075</v>
      </c>
      <c r="C1194" s="261" t="s">
        <v>293</v>
      </c>
      <c r="D1194" s="261" t="s">
        <v>1488</v>
      </c>
      <c r="E1194" s="261" t="s">
        <v>116</v>
      </c>
      <c r="F1194" s="262">
        <v>29101</v>
      </c>
      <c r="G1194" s="261" t="s">
        <v>3215</v>
      </c>
      <c r="H1194" s="261" t="s">
        <v>677</v>
      </c>
      <c r="I1194" s="257" t="s">
        <v>553</v>
      </c>
      <c r="J1194" s="261" t="s">
        <v>139</v>
      </c>
      <c r="K1194" s="261"/>
      <c r="L1194" s="258" t="s">
        <v>150</v>
      </c>
      <c r="M1194" s="261"/>
      <c r="N1194" s="249" t="s">
        <v>3258</v>
      </c>
      <c r="O1194" s="259" t="s">
        <v>3258</v>
      </c>
      <c r="P1194" s="256">
        <v>0</v>
      </c>
      <c r="Q1194" s="261" t="s">
        <v>3258</v>
      </c>
      <c r="R1194" s="261" t="s">
        <v>4050</v>
      </c>
      <c r="S1194" s="261" t="s">
        <v>4051</v>
      </c>
      <c r="T1194" s="261" t="s">
        <v>3216</v>
      </c>
      <c r="U1194" s="261" t="s">
        <v>2270</v>
      </c>
      <c r="V1194" s="261" t="s">
        <v>3258</v>
      </c>
      <c r="W1194" s="261" t="s">
        <v>3258</v>
      </c>
      <c r="X1194" s="261" t="s">
        <v>3258</v>
      </c>
      <c r="Y1194" s="261" t="s">
        <v>3258</v>
      </c>
      <c r="Z1194" s="261" t="s">
        <v>3258</v>
      </c>
      <c r="AA1194" s="261" t="s">
        <v>3258</v>
      </c>
      <c r="AB1194" s="261" t="s">
        <v>3258</v>
      </c>
      <c r="AC1194" s="261" t="s">
        <v>3258</v>
      </c>
      <c r="AD1194" s="261"/>
      <c r="AE1194" s="245"/>
      <c r="AF1194" s="261"/>
      <c r="AG1194" s="261" t="s">
        <v>3258</v>
      </c>
      <c r="AH1194" s="261" t="s">
        <v>3258</v>
      </c>
      <c r="AI1194" s="249"/>
    </row>
    <row r="1195" spans="1:35" ht="15" customHeight="1" x14ac:dyDescent="0.3">
      <c r="A1195" s="260">
        <v>525481</v>
      </c>
      <c r="B1195" s="261" t="s">
        <v>1588</v>
      </c>
      <c r="C1195" s="261" t="s">
        <v>289</v>
      </c>
      <c r="D1195" s="261" t="s">
        <v>414</v>
      </c>
      <c r="E1195" s="261" t="s">
        <v>116</v>
      </c>
      <c r="F1195" s="262">
        <v>32221</v>
      </c>
      <c r="G1195" s="261" t="s">
        <v>2371</v>
      </c>
      <c r="H1195" s="261" t="s">
        <v>677</v>
      </c>
      <c r="I1195" s="257" t="s">
        <v>553</v>
      </c>
      <c r="J1195" s="261" t="s">
        <v>139</v>
      </c>
      <c r="K1195" s="261" t="s">
        <v>3258</v>
      </c>
      <c r="L1195" s="257"/>
      <c r="M1195" s="261"/>
      <c r="N1195" s="249" t="s">
        <v>3258</v>
      </c>
      <c r="O1195" s="259" t="s">
        <v>3258</v>
      </c>
      <c r="P1195" s="256">
        <v>0</v>
      </c>
      <c r="Q1195" s="261" t="s">
        <v>3258</v>
      </c>
      <c r="R1195" s="261" t="s">
        <v>3512</v>
      </c>
      <c r="S1195" s="261" t="s">
        <v>3513</v>
      </c>
      <c r="T1195" s="261" t="s">
        <v>2733</v>
      </c>
      <c r="U1195" s="261" t="s">
        <v>2298</v>
      </c>
      <c r="V1195" s="261" t="s">
        <v>3258</v>
      </c>
      <c r="W1195" s="261" t="s">
        <v>3258</v>
      </c>
      <c r="X1195" s="261" t="s">
        <v>3258</v>
      </c>
      <c r="Y1195" s="261" t="s">
        <v>3258</v>
      </c>
      <c r="Z1195" s="261" t="s">
        <v>3258</v>
      </c>
      <c r="AA1195" s="261" t="s">
        <v>3258</v>
      </c>
      <c r="AB1195" s="261" t="s">
        <v>3258</v>
      </c>
      <c r="AC1195" s="261" t="s">
        <v>3258</v>
      </c>
      <c r="AD1195" s="261"/>
      <c r="AE1195" s="246"/>
      <c r="AF1195" s="261" t="s">
        <v>3258</v>
      </c>
      <c r="AG1195" s="261" t="s">
        <v>3258</v>
      </c>
      <c r="AH1195" s="261" t="s">
        <v>3258</v>
      </c>
      <c r="AI1195" s="249"/>
    </row>
    <row r="1196" spans="1:35" ht="15" customHeight="1" x14ac:dyDescent="0.3">
      <c r="A1196" s="260">
        <v>525499</v>
      </c>
      <c r="B1196" s="261" t="s">
        <v>2076</v>
      </c>
      <c r="C1196" s="261" t="s">
        <v>1447</v>
      </c>
      <c r="D1196" s="261" t="s">
        <v>667</v>
      </c>
      <c r="E1196" s="261" t="s">
        <v>116</v>
      </c>
      <c r="F1196" s="261" t="s">
        <v>3258</v>
      </c>
      <c r="G1196" s="262"/>
      <c r="H1196" s="261" t="s">
        <v>677</v>
      </c>
      <c r="I1196" s="257" t="s">
        <v>553</v>
      </c>
      <c r="J1196" s="261"/>
      <c r="K1196" s="261"/>
      <c r="L1196" s="267"/>
      <c r="M1196" s="261"/>
      <c r="N1196" s="249" t="s">
        <v>3258</v>
      </c>
      <c r="O1196" s="259" t="s">
        <v>3258</v>
      </c>
      <c r="P1196" s="256">
        <v>0</v>
      </c>
      <c r="Q1196" s="249"/>
      <c r="R1196" s="249"/>
      <c r="S1196" s="249"/>
      <c r="T1196" s="249"/>
      <c r="U1196" s="249"/>
      <c r="V1196" s="249"/>
      <c r="W1196" s="249"/>
      <c r="X1196" s="249"/>
      <c r="Y1196" s="249"/>
      <c r="Z1196" s="249"/>
      <c r="AA1196" s="249"/>
      <c r="AB1196" s="249"/>
      <c r="AC1196" s="249"/>
      <c r="AD1196" s="249"/>
      <c r="AE1196" s="249"/>
      <c r="AF1196" s="249"/>
      <c r="AG1196" s="249"/>
      <c r="AH1196" s="249"/>
      <c r="AI1196" s="249" t="s">
        <v>2253</v>
      </c>
    </row>
    <row r="1197" spans="1:35" ht="15" customHeight="1" x14ac:dyDescent="0.3">
      <c r="A1197" s="260">
        <v>525501</v>
      </c>
      <c r="B1197" s="261" t="s">
        <v>5736</v>
      </c>
      <c r="C1197" s="261" t="s">
        <v>66</v>
      </c>
      <c r="D1197" s="261" t="s">
        <v>541</v>
      </c>
      <c r="E1197" s="261" t="s">
        <v>116</v>
      </c>
      <c r="F1197" s="262">
        <v>33970</v>
      </c>
      <c r="G1197" s="261" t="s">
        <v>5737</v>
      </c>
      <c r="H1197" s="261" t="s">
        <v>677</v>
      </c>
      <c r="I1197" s="257" t="s">
        <v>554</v>
      </c>
      <c r="J1197" s="261" t="s">
        <v>724</v>
      </c>
      <c r="K1197" s="260">
        <v>2011</v>
      </c>
      <c r="M1197" s="261"/>
      <c r="N1197" s="249" t="s">
        <v>3258</v>
      </c>
      <c r="O1197" s="259" t="s">
        <v>3258</v>
      </c>
      <c r="P1197" s="256">
        <v>0</v>
      </c>
      <c r="Q1197" s="261" t="s">
        <v>3258</v>
      </c>
      <c r="R1197" s="261" t="s">
        <v>5738</v>
      </c>
      <c r="S1197" s="261" t="s">
        <v>3269</v>
      </c>
      <c r="T1197" s="261" t="s">
        <v>2286</v>
      </c>
      <c r="U1197" s="261" t="s">
        <v>2259</v>
      </c>
      <c r="V1197" s="261" t="s">
        <v>3258</v>
      </c>
      <c r="W1197" s="261" t="s">
        <v>3258</v>
      </c>
      <c r="X1197" s="261" t="s">
        <v>3258</v>
      </c>
      <c r="Y1197" s="261" t="s">
        <v>3258</v>
      </c>
      <c r="Z1197" s="261" t="s">
        <v>3258</v>
      </c>
      <c r="AA1197" s="261" t="s">
        <v>3258</v>
      </c>
      <c r="AB1197" s="261" t="s">
        <v>3258</v>
      </c>
      <c r="AC1197" s="261" t="s">
        <v>3258</v>
      </c>
      <c r="AD1197" s="261"/>
      <c r="AE1197" s="246"/>
      <c r="AF1197" s="261" t="s">
        <v>3258</v>
      </c>
      <c r="AG1197" s="261" t="s">
        <v>3258</v>
      </c>
      <c r="AH1197" s="261" t="s">
        <v>3258</v>
      </c>
      <c r="AI1197" s="249"/>
    </row>
    <row r="1198" spans="1:35" ht="15" customHeight="1" x14ac:dyDescent="0.3">
      <c r="A1198" s="260">
        <v>525503</v>
      </c>
      <c r="B1198" s="261" t="s">
        <v>2077</v>
      </c>
      <c r="C1198" s="261" t="s">
        <v>98</v>
      </c>
      <c r="D1198" s="261" t="s">
        <v>418</v>
      </c>
      <c r="E1198" s="261" t="s">
        <v>116</v>
      </c>
      <c r="F1198" s="262">
        <v>31130</v>
      </c>
      <c r="G1198" s="261" t="s">
        <v>136</v>
      </c>
      <c r="H1198" s="261" t="s">
        <v>677</v>
      </c>
      <c r="I1198" s="257" t="s">
        <v>553</v>
      </c>
      <c r="J1198" s="261" t="s">
        <v>139</v>
      </c>
      <c r="K1198" s="261" t="s">
        <v>3258</v>
      </c>
      <c r="L1198" s="257"/>
      <c r="M1198" s="261"/>
      <c r="N1198" s="249" t="s">
        <v>3258</v>
      </c>
      <c r="O1198" s="259" t="s">
        <v>3258</v>
      </c>
      <c r="P1198" s="256">
        <v>0</v>
      </c>
      <c r="Q1198" s="261" t="s">
        <v>3258</v>
      </c>
      <c r="R1198" s="261" t="s">
        <v>5020</v>
      </c>
      <c r="S1198" s="261" t="s">
        <v>5021</v>
      </c>
      <c r="T1198" s="261" t="s">
        <v>2747</v>
      </c>
      <c r="U1198" s="261" t="s">
        <v>2306</v>
      </c>
      <c r="V1198" s="261" t="s">
        <v>3258</v>
      </c>
      <c r="W1198" s="261" t="s">
        <v>3258</v>
      </c>
      <c r="X1198" s="261" t="s">
        <v>3258</v>
      </c>
      <c r="Y1198" s="261" t="s">
        <v>3258</v>
      </c>
      <c r="Z1198" s="261" t="s">
        <v>3258</v>
      </c>
      <c r="AA1198" s="261" t="s">
        <v>3258</v>
      </c>
      <c r="AB1198" s="261" t="s">
        <v>3258</v>
      </c>
      <c r="AC1198" s="261" t="s">
        <v>3258</v>
      </c>
      <c r="AD1198" s="261"/>
      <c r="AE1198" s="245"/>
      <c r="AF1198" s="261" t="s">
        <v>3258</v>
      </c>
      <c r="AG1198" s="261" t="s">
        <v>3258</v>
      </c>
      <c r="AH1198" s="261" t="s">
        <v>3258</v>
      </c>
      <c r="AI1198" s="249"/>
    </row>
    <row r="1199" spans="1:35" ht="15" customHeight="1" x14ac:dyDescent="0.3">
      <c r="A1199" s="260">
        <v>525521</v>
      </c>
      <c r="B1199" s="261" t="s">
        <v>1589</v>
      </c>
      <c r="C1199" s="261" t="s">
        <v>1448</v>
      </c>
      <c r="D1199" s="261" t="s">
        <v>477</v>
      </c>
      <c r="E1199" s="261" t="s">
        <v>116</v>
      </c>
      <c r="F1199" s="262">
        <v>31817</v>
      </c>
      <c r="G1199" s="261" t="s">
        <v>136</v>
      </c>
      <c r="H1199" s="261" t="s">
        <v>677</v>
      </c>
      <c r="I1199" s="257" t="s">
        <v>553</v>
      </c>
      <c r="J1199" s="249" t="s">
        <v>724</v>
      </c>
      <c r="K1199" s="261" t="s">
        <v>3258</v>
      </c>
      <c r="L1199" s="257"/>
      <c r="M1199" s="261"/>
      <c r="N1199" s="249" t="s">
        <v>3258</v>
      </c>
      <c r="O1199" s="259" t="s">
        <v>3258</v>
      </c>
      <c r="P1199" s="256">
        <v>0</v>
      </c>
      <c r="Q1199" s="261" t="s">
        <v>3258</v>
      </c>
      <c r="R1199" s="261" t="s">
        <v>4361</v>
      </c>
      <c r="S1199" s="261" t="s">
        <v>4362</v>
      </c>
      <c r="T1199" s="261" t="s">
        <v>2735</v>
      </c>
      <c r="U1199" s="261" t="s">
        <v>2259</v>
      </c>
      <c r="V1199" s="261" t="s">
        <v>3258</v>
      </c>
      <c r="W1199" s="261" t="s">
        <v>3258</v>
      </c>
      <c r="X1199" s="261" t="s">
        <v>3258</v>
      </c>
      <c r="Y1199" s="261" t="s">
        <v>3258</v>
      </c>
      <c r="Z1199" s="261" t="s">
        <v>3258</v>
      </c>
      <c r="AA1199" s="261" t="s">
        <v>3258</v>
      </c>
      <c r="AB1199" s="261" t="s">
        <v>3258</v>
      </c>
      <c r="AC1199" s="261" t="s">
        <v>3258</v>
      </c>
      <c r="AD1199" s="261"/>
      <c r="AE1199" s="245"/>
      <c r="AF1199" s="261" t="s">
        <v>3258</v>
      </c>
      <c r="AG1199" s="261" t="s">
        <v>3258</v>
      </c>
      <c r="AH1199" s="261" t="s">
        <v>3258</v>
      </c>
      <c r="AI1199" s="249"/>
    </row>
    <row r="1200" spans="1:35" ht="15" customHeight="1" x14ac:dyDescent="0.3">
      <c r="A1200" s="260">
        <v>525526</v>
      </c>
      <c r="B1200" s="261" t="s">
        <v>5739</v>
      </c>
      <c r="C1200" s="261" t="s">
        <v>66</v>
      </c>
      <c r="D1200" s="261" t="s">
        <v>439</v>
      </c>
      <c r="E1200" s="261" t="s">
        <v>116</v>
      </c>
      <c r="F1200" s="262">
        <v>34870</v>
      </c>
      <c r="G1200" s="261" t="s">
        <v>5740</v>
      </c>
      <c r="H1200" s="261" t="s">
        <v>677</v>
      </c>
      <c r="I1200" s="257" t="s">
        <v>554</v>
      </c>
      <c r="J1200" s="261" t="s">
        <v>137</v>
      </c>
      <c r="K1200" s="261"/>
      <c r="M1200" s="261"/>
      <c r="N1200" s="249" t="s">
        <v>3258</v>
      </c>
      <c r="O1200" s="259" t="s">
        <v>3258</v>
      </c>
      <c r="P1200" s="256">
        <v>0</v>
      </c>
      <c r="Q1200" s="261" t="s">
        <v>3258</v>
      </c>
      <c r="R1200" s="261" t="s">
        <v>5741</v>
      </c>
      <c r="S1200" s="261" t="s">
        <v>3313</v>
      </c>
      <c r="T1200" s="261" t="s">
        <v>2426</v>
      </c>
      <c r="U1200" s="261" t="s">
        <v>5742</v>
      </c>
      <c r="V1200" s="261" t="s">
        <v>3258</v>
      </c>
      <c r="W1200" s="261" t="s">
        <v>3258</v>
      </c>
      <c r="X1200" s="261" t="s">
        <v>3258</v>
      </c>
      <c r="Y1200" s="261" t="s">
        <v>3258</v>
      </c>
      <c r="Z1200" s="261" t="s">
        <v>3258</v>
      </c>
      <c r="AA1200" s="261" t="s">
        <v>3258</v>
      </c>
      <c r="AB1200" s="261" t="s">
        <v>3258</v>
      </c>
      <c r="AC1200" s="261" t="s">
        <v>3258</v>
      </c>
      <c r="AD1200" s="261"/>
      <c r="AE1200" s="245"/>
      <c r="AF1200" s="261" t="s">
        <v>3258</v>
      </c>
      <c r="AG1200" s="261" t="s">
        <v>3258</v>
      </c>
      <c r="AH1200" s="261" t="s">
        <v>3258</v>
      </c>
      <c r="AI1200" s="249"/>
    </row>
    <row r="1201" spans="1:35" ht="15" customHeight="1" x14ac:dyDescent="0.3">
      <c r="A1201" s="260">
        <v>525527</v>
      </c>
      <c r="B1201" s="261" t="s">
        <v>1417</v>
      </c>
      <c r="C1201" s="261" t="s">
        <v>295</v>
      </c>
      <c r="D1201" s="261" t="s">
        <v>542</v>
      </c>
      <c r="E1201" s="261" t="s">
        <v>116</v>
      </c>
      <c r="F1201" s="262">
        <v>35074</v>
      </c>
      <c r="G1201" s="261" t="s">
        <v>3217</v>
      </c>
      <c r="H1201" s="261" t="s">
        <v>677</v>
      </c>
      <c r="I1201" s="257" t="s">
        <v>553</v>
      </c>
      <c r="J1201" s="261" t="s">
        <v>139</v>
      </c>
      <c r="K1201" s="261"/>
      <c r="L1201" s="258" t="s">
        <v>151</v>
      </c>
      <c r="M1201" s="261" t="s">
        <v>151</v>
      </c>
      <c r="N1201" s="249" t="s">
        <v>3258</v>
      </c>
      <c r="O1201" s="259" t="s">
        <v>3258</v>
      </c>
      <c r="P1201" s="256">
        <v>0</v>
      </c>
      <c r="Q1201" s="261" t="s">
        <v>3258</v>
      </c>
      <c r="R1201" s="261" t="s">
        <v>4052</v>
      </c>
      <c r="S1201" s="261" t="s">
        <v>4053</v>
      </c>
      <c r="T1201" s="261" t="s">
        <v>2887</v>
      </c>
      <c r="U1201" s="261" t="s">
        <v>3218</v>
      </c>
      <c r="V1201" s="261" t="s">
        <v>3258</v>
      </c>
      <c r="W1201" s="261" t="s">
        <v>3258</v>
      </c>
      <c r="X1201" s="261" t="s">
        <v>3258</v>
      </c>
      <c r="Y1201" s="261" t="s">
        <v>3258</v>
      </c>
      <c r="Z1201" s="261" t="s">
        <v>3258</v>
      </c>
      <c r="AA1201" s="261" t="s">
        <v>3258</v>
      </c>
      <c r="AB1201" s="261" t="s">
        <v>3258</v>
      </c>
      <c r="AC1201" s="261" t="s">
        <v>3258</v>
      </c>
      <c r="AD1201" s="261"/>
      <c r="AE1201" s="245"/>
      <c r="AF1201" s="261" t="s">
        <v>3258</v>
      </c>
      <c r="AG1201" s="261" t="s">
        <v>3258</v>
      </c>
      <c r="AH1201" s="261" t="s">
        <v>3258</v>
      </c>
      <c r="AI1201" s="249"/>
    </row>
    <row r="1202" spans="1:35" ht="15" customHeight="1" x14ac:dyDescent="0.3">
      <c r="A1202" s="260">
        <v>525531</v>
      </c>
      <c r="B1202" s="261" t="s">
        <v>5743</v>
      </c>
      <c r="C1202" s="261" t="s">
        <v>5744</v>
      </c>
      <c r="D1202" s="261" t="s">
        <v>455</v>
      </c>
      <c r="E1202" s="261" t="s">
        <v>116</v>
      </c>
      <c r="F1202" s="262">
        <v>31871</v>
      </c>
      <c r="G1202" s="261" t="s">
        <v>5745</v>
      </c>
      <c r="H1202" s="261" t="s">
        <v>677</v>
      </c>
      <c r="I1202" s="257" t="s">
        <v>554</v>
      </c>
      <c r="J1202" s="249" t="s">
        <v>724</v>
      </c>
      <c r="K1202" s="261"/>
      <c r="L1202" s="258" t="s">
        <v>147</v>
      </c>
      <c r="M1202" s="261"/>
      <c r="N1202" s="249" t="s">
        <v>3258</v>
      </c>
      <c r="O1202" s="259" t="s">
        <v>3258</v>
      </c>
      <c r="P1202" s="256">
        <v>0</v>
      </c>
      <c r="Q1202" s="261" t="s">
        <v>3258</v>
      </c>
      <c r="R1202" s="261" t="s">
        <v>5746</v>
      </c>
      <c r="S1202" s="261" t="s">
        <v>5747</v>
      </c>
      <c r="T1202" s="261" t="s">
        <v>3194</v>
      </c>
      <c r="U1202" s="261" t="s">
        <v>2259</v>
      </c>
      <c r="V1202" s="261" t="s">
        <v>3258</v>
      </c>
      <c r="W1202" s="261" t="s">
        <v>3258</v>
      </c>
      <c r="X1202" s="261" t="s">
        <v>3258</v>
      </c>
      <c r="Y1202" s="261" t="s">
        <v>3258</v>
      </c>
      <c r="Z1202" s="261" t="s">
        <v>3258</v>
      </c>
      <c r="AA1202" s="261" t="s">
        <v>3258</v>
      </c>
      <c r="AB1202" s="261" t="s">
        <v>3258</v>
      </c>
      <c r="AC1202" s="261" t="s">
        <v>3258</v>
      </c>
      <c r="AD1202" s="261"/>
      <c r="AE1202" s="245"/>
      <c r="AF1202" s="261" t="s">
        <v>3258</v>
      </c>
      <c r="AG1202" s="261" t="s">
        <v>3258</v>
      </c>
      <c r="AH1202" s="261" t="s">
        <v>3258</v>
      </c>
      <c r="AI1202" s="249"/>
    </row>
    <row r="1203" spans="1:35" ht="15" customHeight="1" x14ac:dyDescent="0.3">
      <c r="A1203" s="260">
        <v>525535</v>
      </c>
      <c r="B1203" s="261" t="s">
        <v>1418</v>
      </c>
      <c r="C1203" s="261" t="s">
        <v>1419</v>
      </c>
      <c r="D1203" s="261" t="s">
        <v>651</v>
      </c>
      <c r="E1203" s="261" t="s">
        <v>116</v>
      </c>
      <c r="F1203" s="262">
        <v>34248</v>
      </c>
      <c r="G1203" s="261" t="s">
        <v>3219</v>
      </c>
      <c r="H1203" s="261" t="s">
        <v>677</v>
      </c>
      <c r="I1203" s="257" t="s">
        <v>553</v>
      </c>
      <c r="J1203" s="261" t="s">
        <v>137</v>
      </c>
      <c r="K1203" s="261"/>
      <c r="L1203" s="258"/>
      <c r="M1203" s="261"/>
      <c r="N1203" s="249" t="s">
        <v>3258</v>
      </c>
      <c r="O1203" s="259" t="s">
        <v>3258</v>
      </c>
      <c r="P1203" s="256">
        <v>0</v>
      </c>
      <c r="Q1203" s="261" t="s">
        <v>3258</v>
      </c>
      <c r="R1203" s="261" t="s">
        <v>4271</v>
      </c>
      <c r="S1203" s="261" t="s">
        <v>4272</v>
      </c>
      <c r="T1203" s="261" t="s">
        <v>2914</v>
      </c>
      <c r="U1203" s="261" t="s">
        <v>2259</v>
      </c>
      <c r="V1203" s="261" t="s">
        <v>3258</v>
      </c>
      <c r="W1203" s="261" t="s">
        <v>3258</v>
      </c>
      <c r="X1203" s="261" t="s">
        <v>3258</v>
      </c>
      <c r="Y1203" s="261" t="s">
        <v>3258</v>
      </c>
      <c r="Z1203" s="261" t="s">
        <v>3258</v>
      </c>
      <c r="AA1203" s="261" t="s">
        <v>3258</v>
      </c>
      <c r="AB1203" s="261" t="s">
        <v>3258</v>
      </c>
      <c r="AC1203" s="261" t="s">
        <v>3258</v>
      </c>
      <c r="AD1203" s="261"/>
      <c r="AE1203" s="245"/>
      <c r="AF1203" s="261" t="s">
        <v>3258</v>
      </c>
      <c r="AG1203" s="261" t="s">
        <v>3258</v>
      </c>
      <c r="AH1203" s="261" t="s">
        <v>3258</v>
      </c>
      <c r="AI1203" s="249"/>
    </row>
    <row r="1204" spans="1:35" ht="15" customHeight="1" x14ac:dyDescent="0.3">
      <c r="A1204" s="260">
        <v>525539</v>
      </c>
      <c r="B1204" s="261" t="s">
        <v>5748</v>
      </c>
      <c r="C1204" s="261" t="s">
        <v>68</v>
      </c>
      <c r="D1204" s="261" t="s">
        <v>450</v>
      </c>
      <c r="E1204" s="261" t="s">
        <v>116</v>
      </c>
      <c r="F1204" s="262">
        <v>27785</v>
      </c>
      <c r="G1204" s="261" t="s">
        <v>136</v>
      </c>
      <c r="H1204" s="261" t="s">
        <v>679</v>
      </c>
      <c r="I1204" s="257" t="s">
        <v>554</v>
      </c>
      <c r="J1204" s="261" t="s">
        <v>724</v>
      </c>
      <c r="K1204" s="260">
        <v>1993</v>
      </c>
      <c r="L1204" s="265" t="s">
        <v>136</v>
      </c>
      <c r="M1204" s="249"/>
      <c r="N1204" s="249" t="s">
        <v>3258</v>
      </c>
      <c r="O1204" s="259" t="s">
        <v>3258</v>
      </c>
      <c r="P1204" s="256">
        <v>0</v>
      </c>
      <c r="Q1204" s="261" t="s">
        <v>3258</v>
      </c>
      <c r="R1204" s="261" t="s">
        <v>5749</v>
      </c>
      <c r="S1204" s="261" t="s">
        <v>3305</v>
      </c>
      <c r="T1204" s="261" t="s">
        <v>2762</v>
      </c>
      <c r="U1204" s="261" t="s">
        <v>2259</v>
      </c>
      <c r="V1204" s="261" t="s">
        <v>3258</v>
      </c>
      <c r="W1204" s="261" t="s">
        <v>3258</v>
      </c>
      <c r="X1204" s="261" t="s">
        <v>3258</v>
      </c>
      <c r="Y1204" s="261" t="s">
        <v>3258</v>
      </c>
      <c r="Z1204" s="261" t="s">
        <v>3258</v>
      </c>
      <c r="AA1204" s="261" t="s">
        <v>3258</v>
      </c>
      <c r="AB1204" s="261" t="s">
        <v>3258</v>
      </c>
      <c r="AC1204" s="261" t="s">
        <v>3258</v>
      </c>
      <c r="AD1204" s="261"/>
      <c r="AE1204" s="245"/>
      <c r="AF1204" s="261" t="s">
        <v>3258</v>
      </c>
      <c r="AG1204" s="261" t="s">
        <v>3258</v>
      </c>
      <c r="AH1204" s="261" t="s">
        <v>3258</v>
      </c>
      <c r="AI1204" s="249"/>
    </row>
    <row r="1205" spans="1:35" ht="15" customHeight="1" x14ac:dyDescent="0.3">
      <c r="A1205" s="260">
        <v>525543</v>
      </c>
      <c r="B1205" s="261" t="s">
        <v>5750</v>
      </c>
      <c r="C1205" s="261" t="s">
        <v>5751</v>
      </c>
      <c r="D1205" s="261" t="s">
        <v>748</v>
      </c>
      <c r="E1205" s="261" t="s">
        <v>116</v>
      </c>
      <c r="F1205" s="262">
        <v>35595</v>
      </c>
      <c r="G1205" s="261" t="s">
        <v>5752</v>
      </c>
      <c r="H1205" s="261" t="s">
        <v>677</v>
      </c>
      <c r="I1205" s="257" t="s">
        <v>554</v>
      </c>
      <c r="J1205" s="261" t="s">
        <v>139</v>
      </c>
      <c r="K1205" s="261" t="s">
        <v>3258</v>
      </c>
      <c r="L1205" s="257"/>
      <c r="M1205" s="261"/>
      <c r="N1205" s="249" t="s">
        <v>3258</v>
      </c>
      <c r="O1205" s="259" t="s">
        <v>3258</v>
      </c>
      <c r="P1205" s="256">
        <v>0</v>
      </c>
      <c r="Q1205" s="261" t="s">
        <v>3258</v>
      </c>
      <c r="R1205" s="261" t="s">
        <v>5753</v>
      </c>
      <c r="S1205" s="261" t="s">
        <v>5754</v>
      </c>
      <c r="T1205" s="261" t="s">
        <v>2829</v>
      </c>
      <c r="U1205" s="261" t="s">
        <v>2360</v>
      </c>
      <c r="V1205" s="261" t="s">
        <v>3258</v>
      </c>
      <c r="W1205" s="261" t="s">
        <v>3258</v>
      </c>
      <c r="X1205" s="261" t="s">
        <v>3258</v>
      </c>
      <c r="Y1205" s="261" t="s">
        <v>3258</v>
      </c>
      <c r="Z1205" s="261" t="s">
        <v>3258</v>
      </c>
      <c r="AA1205" s="261" t="s">
        <v>3258</v>
      </c>
      <c r="AB1205" s="261" t="s">
        <v>3258</v>
      </c>
      <c r="AC1205" s="261" t="s">
        <v>3258</v>
      </c>
      <c r="AD1205" s="261"/>
      <c r="AE1205" s="245"/>
      <c r="AF1205" s="261" t="s">
        <v>3258</v>
      </c>
      <c r="AG1205" s="261" t="s">
        <v>3258</v>
      </c>
      <c r="AH1205" s="261" t="s">
        <v>3258</v>
      </c>
      <c r="AI1205" s="249"/>
    </row>
    <row r="1206" spans="1:35" ht="15" customHeight="1" x14ac:dyDescent="0.3">
      <c r="A1206" s="260">
        <v>525550</v>
      </c>
      <c r="B1206" s="261" t="s">
        <v>1420</v>
      </c>
      <c r="C1206" s="261" t="s">
        <v>1092</v>
      </c>
      <c r="D1206" s="261" t="s">
        <v>348</v>
      </c>
      <c r="E1206" s="261" t="s">
        <v>116</v>
      </c>
      <c r="F1206" s="262">
        <v>34943</v>
      </c>
      <c r="G1206" s="261" t="s">
        <v>136</v>
      </c>
      <c r="H1206" s="261" t="s">
        <v>677</v>
      </c>
      <c r="I1206" s="257" t="s">
        <v>553</v>
      </c>
      <c r="J1206" s="261" t="s">
        <v>139</v>
      </c>
      <c r="K1206" s="260">
        <v>2013</v>
      </c>
      <c r="L1206" s="249"/>
      <c r="M1206" s="261"/>
      <c r="N1206" s="249" t="s">
        <v>3258</v>
      </c>
      <c r="O1206" s="259" t="s">
        <v>3258</v>
      </c>
      <c r="P1206" s="256">
        <v>0</v>
      </c>
      <c r="Q1206" s="261" t="s">
        <v>3258</v>
      </c>
      <c r="R1206" s="261" t="s">
        <v>4054</v>
      </c>
      <c r="S1206" s="261" t="s">
        <v>3308</v>
      </c>
      <c r="T1206" s="261" t="s">
        <v>2293</v>
      </c>
      <c r="U1206" s="261" t="s">
        <v>2259</v>
      </c>
      <c r="V1206" s="261" t="s">
        <v>3258</v>
      </c>
      <c r="W1206" s="261" t="s">
        <v>3258</v>
      </c>
      <c r="X1206" s="261" t="s">
        <v>3258</v>
      </c>
      <c r="Y1206" s="261" t="s">
        <v>3258</v>
      </c>
      <c r="Z1206" s="261" t="s">
        <v>3258</v>
      </c>
      <c r="AA1206" s="261" t="s">
        <v>3258</v>
      </c>
      <c r="AB1206" s="261" t="s">
        <v>3258</v>
      </c>
      <c r="AC1206" s="261" t="s">
        <v>3258</v>
      </c>
      <c r="AD1206" s="261"/>
      <c r="AE1206" s="245"/>
      <c r="AF1206" s="261" t="s">
        <v>3258</v>
      </c>
      <c r="AG1206" s="261" t="s">
        <v>3258</v>
      </c>
      <c r="AH1206" s="261" t="s">
        <v>3258</v>
      </c>
      <c r="AI1206" s="249"/>
    </row>
    <row r="1207" spans="1:35" ht="15" customHeight="1" x14ac:dyDescent="0.3">
      <c r="A1207" s="260">
        <v>525560</v>
      </c>
      <c r="B1207" s="261" t="s">
        <v>1421</v>
      </c>
      <c r="C1207" s="261" t="s">
        <v>248</v>
      </c>
      <c r="D1207" s="261" t="s">
        <v>426</v>
      </c>
      <c r="E1207" s="261" t="s">
        <v>116</v>
      </c>
      <c r="F1207" s="262">
        <v>35177</v>
      </c>
      <c r="G1207" s="261" t="s">
        <v>150</v>
      </c>
      <c r="H1207" s="261" t="s">
        <v>677</v>
      </c>
      <c r="I1207" s="257" t="s">
        <v>553</v>
      </c>
      <c r="J1207" s="261" t="s">
        <v>724</v>
      </c>
      <c r="K1207" s="261"/>
      <c r="L1207" s="263" t="s">
        <v>150</v>
      </c>
      <c r="M1207" s="261"/>
      <c r="N1207" s="249" t="s">
        <v>3258</v>
      </c>
      <c r="O1207" s="259" t="s">
        <v>3258</v>
      </c>
      <c r="P1207" s="256">
        <v>0</v>
      </c>
      <c r="Q1207" s="261" t="s">
        <v>3258</v>
      </c>
      <c r="R1207" s="261" t="s">
        <v>4499</v>
      </c>
      <c r="S1207" s="261" t="s">
        <v>4495</v>
      </c>
      <c r="T1207" s="261" t="s">
        <v>2617</v>
      </c>
      <c r="U1207" s="261" t="s">
        <v>2270</v>
      </c>
      <c r="V1207" s="261" t="s">
        <v>3258</v>
      </c>
      <c r="W1207" s="261" t="s">
        <v>3258</v>
      </c>
      <c r="X1207" s="261" t="s">
        <v>3258</v>
      </c>
      <c r="Y1207" s="261" t="s">
        <v>3258</v>
      </c>
      <c r="Z1207" s="261" t="s">
        <v>3258</v>
      </c>
      <c r="AA1207" s="261" t="s">
        <v>3258</v>
      </c>
      <c r="AB1207" s="261" t="s">
        <v>3258</v>
      </c>
      <c r="AC1207" s="261" t="s">
        <v>3258</v>
      </c>
      <c r="AD1207" s="261"/>
      <c r="AE1207" s="245"/>
      <c r="AF1207" s="261" t="s">
        <v>3258</v>
      </c>
      <c r="AG1207" s="261" t="s">
        <v>3258</v>
      </c>
      <c r="AH1207" s="261" t="s">
        <v>3258</v>
      </c>
      <c r="AI1207" s="249"/>
    </row>
    <row r="1208" spans="1:35" ht="15" customHeight="1" x14ac:dyDescent="0.3">
      <c r="A1208" s="260">
        <v>525566</v>
      </c>
      <c r="B1208" s="261" t="s">
        <v>2250</v>
      </c>
      <c r="C1208" s="261" t="s">
        <v>760</v>
      </c>
      <c r="D1208" s="261" t="s">
        <v>2251</v>
      </c>
      <c r="E1208" s="261" t="s">
        <v>116</v>
      </c>
      <c r="F1208" s="262">
        <v>34700</v>
      </c>
      <c r="G1208" s="261" t="s">
        <v>2738</v>
      </c>
      <c r="H1208" s="261" t="s">
        <v>677</v>
      </c>
      <c r="I1208" s="257" t="s">
        <v>553</v>
      </c>
      <c r="J1208" s="261" t="s">
        <v>139</v>
      </c>
      <c r="K1208" s="261"/>
      <c r="L1208" s="264"/>
      <c r="M1208" s="261"/>
      <c r="N1208" s="249" t="s">
        <v>3258</v>
      </c>
      <c r="O1208" s="259" t="s">
        <v>3258</v>
      </c>
      <c r="P1208" s="256">
        <v>0</v>
      </c>
      <c r="Q1208" s="261" t="s">
        <v>3258</v>
      </c>
      <c r="R1208" s="261" t="s">
        <v>3515</v>
      </c>
      <c r="S1208" s="261" t="s">
        <v>3516</v>
      </c>
      <c r="T1208" s="261" t="s">
        <v>2739</v>
      </c>
      <c r="U1208" s="261" t="s">
        <v>2740</v>
      </c>
      <c r="V1208" s="261" t="s">
        <v>3258</v>
      </c>
      <c r="W1208" s="261" t="s">
        <v>3258</v>
      </c>
      <c r="X1208" s="261" t="s">
        <v>3258</v>
      </c>
      <c r="Y1208" s="261" t="s">
        <v>3258</v>
      </c>
      <c r="Z1208" s="261" t="s">
        <v>3258</v>
      </c>
      <c r="AA1208" s="261" t="s">
        <v>3258</v>
      </c>
      <c r="AB1208" s="261" t="s">
        <v>3258</v>
      </c>
      <c r="AC1208" s="261" t="s">
        <v>3258</v>
      </c>
      <c r="AD1208" s="261"/>
      <c r="AE1208" s="245"/>
      <c r="AF1208" s="261" t="s">
        <v>3258</v>
      </c>
      <c r="AG1208" s="261" t="s">
        <v>3258</v>
      </c>
      <c r="AH1208" s="261" t="s">
        <v>3258</v>
      </c>
      <c r="AI1208" s="249" t="s">
        <v>2253</v>
      </c>
    </row>
    <row r="1209" spans="1:35" ht="15" customHeight="1" x14ac:dyDescent="0.3">
      <c r="A1209" s="260">
        <v>525568</v>
      </c>
      <c r="B1209" s="261" t="s">
        <v>2078</v>
      </c>
      <c r="C1209" s="261" t="s">
        <v>761</v>
      </c>
      <c r="D1209" s="261" t="s">
        <v>486</v>
      </c>
      <c r="E1209" s="261" t="s">
        <v>116</v>
      </c>
      <c r="F1209" s="262">
        <v>34130</v>
      </c>
      <c r="G1209" s="261" t="s">
        <v>3105</v>
      </c>
      <c r="H1209" s="261" t="s">
        <v>677</v>
      </c>
      <c r="I1209" s="257" t="s">
        <v>553</v>
      </c>
      <c r="J1209" s="249" t="s">
        <v>724</v>
      </c>
      <c r="K1209" s="261" t="s">
        <v>3258</v>
      </c>
      <c r="L1209" s="265"/>
      <c r="M1209" s="261"/>
      <c r="N1209" s="249" t="s">
        <v>3258</v>
      </c>
      <c r="O1209" s="259" t="s">
        <v>3258</v>
      </c>
      <c r="P1209" s="256">
        <v>0</v>
      </c>
      <c r="Q1209" s="261" t="s">
        <v>3258</v>
      </c>
      <c r="R1209" s="261" t="s">
        <v>5022</v>
      </c>
      <c r="S1209" s="261" t="s">
        <v>3696</v>
      </c>
      <c r="T1209" s="261" t="s">
        <v>5023</v>
      </c>
      <c r="U1209" s="261" t="s">
        <v>2259</v>
      </c>
      <c r="V1209" s="261" t="s">
        <v>3258</v>
      </c>
      <c r="W1209" s="261" t="s">
        <v>3258</v>
      </c>
      <c r="X1209" s="261" t="s">
        <v>3258</v>
      </c>
      <c r="Y1209" s="261" t="s">
        <v>3258</v>
      </c>
      <c r="Z1209" s="261" t="s">
        <v>3258</v>
      </c>
      <c r="AA1209" s="261" t="s">
        <v>3258</v>
      </c>
      <c r="AB1209" s="261" t="s">
        <v>3258</v>
      </c>
      <c r="AC1209" s="261" t="s">
        <v>3258</v>
      </c>
      <c r="AD1209" s="261"/>
      <c r="AE1209" s="245"/>
      <c r="AF1209" s="261" t="s">
        <v>3258</v>
      </c>
      <c r="AG1209" s="261" t="s">
        <v>3258</v>
      </c>
      <c r="AH1209" s="261" t="s">
        <v>3258</v>
      </c>
      <c r="AI1209" s="249"/>
    </row>
    <row r="1210" spans="1:35" ht="15" customHeight="1" x14ac:dyDescent="0.3">
      <c r="A1210" s="260">
        <v>525569</v>
      </c>
      <c r="B1210" s="261" t="s">
        <v>1422</v>
      </c>
      <c r="C1210" s="261" t="s">
        <v>1423</v>
      </c>
      <c r="D1210" s="261" t="s">
        <v>359</v>
      </c>
      <c r="E1210" s="261" t="s">
        <v>116</v>
      </c>
      <c r="F1210" s="262">
        <v>29096</v>
      </c>
      <c r="G1210" s="261" t="s">
        <v>136</v>
      </c>
      <c r="H1210" s="261" t="s">
        <v>679</v>
      </c>
      <c r="I1210" s="257" t="s">
        <v>553</v>
      </c>
      <c r="J1210" s="261" t="s">
        <v>139</v>
      </c>
      <c r="K1210" s="260">
        <v>2001</v>
      </c>
      <c r="L1210" s="265" t="s">
        <v>136</v>
      </c>
      <c r="M1210" s="249"/>
      <c r="N1210" s="249" t="s">
        <v>3258</v>
      </c>
      <c r="O1210" s="259" t="s">
        <v>3258</v>
      </c>
      <c r="P1210" s="256">
        <v>0</v>
      </c>
      <c r="Q1210" s="249"/>
      <c r="R1210" s="249"/>
      <c r="S1210" s="249"/>
      <c r="T1210" s="249"/>
      <c r="U1210" s="249"/>
      <c r="V1210" s="249"/>
      <c r="W1210" s="249"/>
      <c r="X1210" s="249"/>
      <c r="Y1210" s="249"/>
      <c r="Z1210" s="249"/>
      <c r="AA1210" s="249"/>
      <c r="AB1210" s="249"/>
      <c r="AC1210" s="249"/>
      <c r="AD1210" s="249"/>
      <c r="AE1210" s="246"/>
      <c r="AF1210" s="249"/>
      <c r="AG1210" s="249"/>
      <c r="AH1210" s="249"/>
      <c r="AI1210" s="249"/>
    </row>
    <row r="1211" spans="1:35" ht="15" customHeight="1" x14ac:dyDescent="0.3">
      <c r="A1211" s="260">
        <v>525579</v>
      </c>
      <c r="B1211" s="261" t="s">
        <v>2079</v>
      </c>
      <c r="C1211" s="261" t="s">
        <v>2080</v>
      </c>
      <c r="D1211" s="261" t="s">
        <v>346</v>
      </c>
      <c r="E1211" s="261" t="s">
        <v>116</v>
      </c>
      <c r="F1211" s="262">
        <v>34496</v>
      </c>
      <c r="G1211" s="261" t="s">
        <v>3221</v>
      </c>
      <c r="H1211" s="261" t="s">
        <v>677</v>
      </c>
      <c r="I1211" s="257" t="s">
        <v>553</v>
      </c>
      <c r="J1211" s="261" t="s">
        <v>139</v>
      </c>
      <c r="K1211" s="261"/>
      <c r="M1211" s="261"/>
      <c r="N1211" s="249" t="s">
        <v>3258</v>
      </c>
      <c r="O1211" s="259" t="s">
        <v>3258</v>
      </c>
      <c r="P1211" s="256">
        <v>0</v>
      </c>
      <c r="Q1211" s="261" t="s">
        <v>3258</v>
      </c>
      <c r="R1211" s="261" t="s">
        <v>4056</v>
      </c>
      <c r="S1211" s="261" t="s">
        <v>4055</v>
      </c>
      <c r="T1211" s="261" t="s">
        <v>2307</v>
      </c>
      <c r="U1211" s="261" t="s">
        <v>2298</v>
      </c>
      <c r="V1211" s="261" t="s">
        <v>3258</v>
      </c>
      <c r="W1211" s="261" t="s">
        <v>3258</v>
      </c>
      <c r="X1211" s="261" t="s">
        <v>3258</v>
      </c>
      <c r="Y1211" s="261" t="s">
        <v>3258</v>
      </c>
      <c r="Z1211" s="261" t="s">
        <v>3258</v>
      </c>
      <c r="AA1211" s="261" t="s">
        <v>3258</v>
      </c>
      <c r="AB1211" s="261" t="s">
        <v>3258</v>
      </c>
      <c r="AC1211" s="261" t="s">
        <v>3258</v>
      </c>
      <c r="AD1211" s="261"/>
      <c r="AE1211" s="245"/>
      <c r="AF1211" s="261" t="s">
        <v>3258</v>
      </c>
      <c r="AG1211" s="261" t="s">
        <v>3258</v>
      </c>
      <c r="AH1211" s="261" t="s">
        <v>3258</v>
      </c>
      <c r="AI1211" s="249"/>
    </row>
    <row r="1212" spans="1:35" ht="15" customHeight="1" x14ac:dyDescent="0.3">
      <c r="A1212" s="260">
        <v>525583</v>
      </c>
      <c r="B1212" s="261" t="s">
        <v>2081</v>
      </c>
      <c r="C1212" s="261" t="s">
        <v>66</v>
      </c>
      <c r="D1212" s="261" t="s">
        <v>498</v>
      </c>
      <c r="E1212" s="261" t="s">
        <v>116</v>
      </c>
      <c r="F1212" s="262">
        <v>35698</v>
      </c>
      <c r="G1212" s="261" t="s">
        <v>136</v>
      </c>
      <c r="H1212" s="261" t="s">
        <v>677</v>
      </c>
      <c r="I1212" s="257" t="s">
        <v>553</v>
      </c>
      <c r="J1212" s="261" t="s">
        <v>137</v>
      </c>
      <c r="K1212" s="261"/>
      <c r="M1212" s="261"/>
      <c r="N1212" s="249" t="s">
        <v>3258</v>
      </c>
      <c r="O1212" s="259" t="s">
        <v>3258</v>
      </c>
      <c r="P1212" s="256">
        <v>0</v>
      </c>
      <c r="Q1212" s="261" t="s">
        <v>3258</v>
      </c>
      <c r="R1212" s="261" t="s">
        <v>4273</v>
      </c>
      <c r="S1212" s="261" t="s">
        <v>4274</v>
      </c>
      <c r="T1212" s="261" t="s">
        <v>2267</v>
      </c>
      <c r="U1212" s="261" t="s">
        <v>2259</v>
      </c>
      <c r="V1212" s="261" t="s">
        <v>3258</v>
      </c>
      <c r="W1212" s="261" t="s">
        <v>3258</v>
      </c>
      <c r="X1212" s="261" t="s">
        <v>3258</v>
      </c>
      <c r="Y1212" s="261" t="s">
        <v>3258</v>
      </c>
      <c r="Z1212" s="261" t="s">
        <v>3258</v>
      </c>
      <c r="AA1212" s="261" t="s">
        <v>3258</v>
      </c>
      <c r="AB1212" s="261" t="s">
        <v>3258</v>
      </c>
      <c r="AC1212" s="261" t="s">
        <v>3258</v>
      </c>
      <c r="AD1212" s="261"/>
      <c r="AE1212" s="246"/>
      <c r="AF1212" s="261" t="s">
        <v>3258</v>
      </c>
      <c r="AG1212" s="261" t="s">
        <v>3258</v>
      </c>
      <c r="AH1212" s="261" t="s">
        <v>3258</v>
      </c>
      <c r="AI1212" s="249"/>
    </row>
    <row r="1213" spans="1:35" ht="15" customHeight="1" x14ac:dyDescent="0.3">
      <c r="A1213" s="255">
        <v>525598</v>
      </c>
      <c r="B1213" s="256" t="s">
        <v>2082</v>
      </c>
      <c r="C1213" s="256" t="s">
        <v>762</v>
      </c>
      <c r="D1213" s="256" t="s">
        <v>763</v>
      </c>
      <c r="E1213" s="256" t="s">
        <v>116</v>
      </c>
      <c r="F1213" s="256" t="s">
        <v>5099</v>
      </c>
      <c r="G1213" s="256" t="s">
        <v>136</v>
      </c>
      <c r="H1213" s="256" t="s">
        <v>677</v>
      </c>
      <c r="I1213" s="257" t="s">
        <v>553</v>
      </c>
      <c r="J1213" s="256" t="s">
        <v>137</v>
      </c>
      <c r="K1213" s="256" t="s">
        <v>5091</v>
      </c>
      <c r="M1213" s="256"/>
      <c r="N1213" s="249" t="s">
        <v>3258</v>
      </c>
      <c r="O1213" s="259" t="s">
        <v>3258</v>
      </c>
      <c r="P1213" s="256">
        <v>0</v>
      </c>
      <c r="Q1213" s="256" t="s">
        <v>3258</v>
      </c>
      <c r="R1213" s="256" t="s">
        <v>5024</v>
      </c>
      <c r="S1213" s="256" t="s">
        <v>4192</v>
      </c>
      <c r="T1213" s="256" t="s">
        <v>3002</v>
      </c>
      <c r="U1213" s="256" t="s">
        <v>2259</v>
      </c>
      <c r="V1213" s="256" t="s">
        <v>3258</v>
      </c>
      <c r="W1213" s="256" t="s">
        <v>3258</v>
      </c>
      <c r="X1213" s="256" t="s">
        <v>3258</v>
      </c>
      <c r="Y1213" s="256" t="s">
        <v>3258</v>
      </c>
      <c r="Z1213" s="256" t="s">
        <v>3258</v>
      </c>
      <c r="AA1213" s="256" t="s">
        <v>3258</v>
      </c>
      <c r="AB1213" s="256" t="s">
        <v>3258</v>
      </c>
      <c r="AC1213" s="256" t="s">
        <v>3258</v>
      </c>
      <c r="AD1213" s="256"/>
      <c r="AE1213" s="245"/>
      <c r="AF1213" s="256" t="s">
        <v>3258</v>
      </c>
      <c r="AG1213" s="256" t="s">
        <v>3258</v>
      </c>
      <c r="AH1213" s="256" t="s">
        <v>2253</v>
      </c>
      <c r="AI1213" s="249" t="s">
        <v>2253</v>
      </c>
    </row>
    <row r="1214" spans="1:35" ht="15" customHeight="1" x14ac:dyDescent="0.3">
      <c r="A1214" s="260">
        <v>525601</v>
      </c>
      <c r="B1214" s="261" t="s">
        <v>1424</v>
      </c>
      <c r="C1214" s="261" t="s">
        <v>66</v>
      </c>
      <c r="D1214" s="261" t="s">
        <v>345</v>
      </c>
      <c r="E1214" s="261" t="s">
        <v>116</v>
      </c>
      <c r="F1214" s="262">
        <v>36390</v>
      </c>
      <c r="G1214" s="261" t="s">
        <v>2936</v>
      </c>
      <c r="H1214" s="261" t="s">
        <v>677</v>
      </c>
      <c r="I1214" s="257" t="s">
        <v>553</v>
      </c>
      <c r="J1214" s="261" t="s">
        <v>139</v>
      </c>
      <c r="K1214" s="261" t="s">
        <v>3258</v>
      </c>
      <c r="L1214" s="265"/>
      <c r="M1214" s="261"/>
      <c r="N1214" s="249" t="s">
        <v>3258</v>
      </c>
      <c r="O1214" s="259" t="s">
        <v>3258</v>
      </c>
      <c r="P1214" s="256">
        <v>0</v>
      </c>
      <c r="Q1214" s="261" t="s">
        <v>3258</v>
      </c>
      <c r="R1214" s="261" t="s">
        <v>4057</v>
      </c>
      <c r="S1214" s="261" t="s">
        <v>3269</v>
      </c>
      <c r="T1214" s="261" t="s">
        <v>3223</v>
      </c>
      <c r="U1214" s="261" t="s">
        <v>2298</v>
      </c>
      <c r="V1214" s="261" t="s">
        <v>3258</v>
      </c>
      <c r="W1214" s="261" t="s">
        <v>3258</v>
      </c>
      <c r="X1214" s="261" t="s">
        <v>3258</v>
      </c>
      <c r="Y1214" s="261" t="s">
        <v>3258</v>
      </c>
      <c r="Z1214" s="261" t="s">
        <v>3258</v>
      </c>
      <c r="AA1214" s="261" t="s">
        <v>3258</v>
      </c>
      <c r="AB1214" s="261" t="s">
        <v>3258</v>
      </c>
      <c r="AC1214" s="261" t="s">
        <v>3258</v>
      </c>
      <c r="AD1214" s="261"/>
      <c r="AE1214" s="245"/>
      <c r="AF1214" s="261" t="s">
        <v>3258</v>
      </c>
      <c r="AG1214" s="261" t="s">
        <v>3258</v>
      </c>
      <c r="AH1214" s="261" t="s">
        <v>3258</v>
      </c>
      <c r="AI1214" s="249"/>
    </row>
    <row r="1215" spans="1:35" ht="15" customHeight="1" x14ac:dyDescent="0.3">
      <c r="A1215" s="260">
        <v>525627</v>
      </c>
      <c r="B1215" s="261" t="s">
        <v>2083</v>
      </c>
      <c r="C1215" s="261" t="s">
        <v>1557</v>
      </c>
      <c r="D1215" s="261" t="s">
        <v>499</v>
      </c>
      <c r="E1215" s="261" t="s">
        <v>116</v>
      </c>
      <c r="F1215" s="262">
        <v>32857</v>
      </c>
      <c r="G1215" s="261" t="s">
        <v>136</v>
      </c>
      <c r="H1215" s="261" t="s">
        <v>677</v>
      </c>
      <c r="I1215" s="257" t="s">
        <v>553</v>
      </c>
      <c r="J1215" s="261" t="s">
        <v>139</v>
      </c>
      <c r="K1215" s="249"/>
      <c r="L1215" s="265" t="s">
        <v>147</v>
      </c>
      <c r="M1215" s="261"/>
      <c r="N1215" s="249" t="s">
        <v>3258</v>
      </c>
      <c r="O1215" s="259" t="s">
        <v>3258</v>
      </c>
      <c r="P1215" s="256">
        <v>0</v>
      </c>
      <c r="Q1215" s="261" t="s">
        <v>3258</v>
      </c>
      <c r="R1215" s="261" t="s">
        <v>5025</v>
      </c>
      <c r="S1215" s="261" t="s">
        <v>4058</v>
      </c>
      <c r="T1215" s="261" t="s">
        <v>5026</v>
      </c>
      <c r="U1215" s="261" t="s">
        <v>2571</v>
      </c>
      <c r="V1215" s="261" t="s">
        <v>3258</v>
      </c>
      <c r="W1215" s="261" t="s">
        <v>3258</v>
      </c>
      <c r="X1215" s="261" t="s">
        <v>3258</v>
      </c>
      <c r="Y1215" s="261" t="s">
        <v>3258</v>
      </c>
      <c r="Z1215" s="261" t="s">
        <v>3258</v>
      </c>
      <c r="AA1215" s="261" t="s">
        <v>3258</v>
      </c>
      <c r="AB1215" s="261" t="s">
        <v>3258</v>
      </c>
      <c r="AC1215" s="261" t="s">
        <v>3258</v>
      </c>
      <c r="AD1215" s="261"/>
      <c r="AE1215" s="245"/>
      <c r="AF1215" s="261" t="s">
        <v>3258</v>
      </c>
      <c r="AG1215" s="261" t="s">
        <v>3258</v>
      </c>
      <c r="AH1215" s="261" t="s">
        <v>3258</v>
      </c>
      <c r="AI1215" s="249"/>
    </row>
    <row r="1216" spans="1:35" ht="15" customHeight="1" x14ac:dyDescent="0.3">
      <c r="A1216" s="260">
        <v>525642</v>
      </c>
      <c r="B1216" s="261" t="s">
        <v>1425</v>
      </c>
      <c r="C1216" s="261" t="s">
        <v>1426</v>
      </c>
      <c r="D1216" s="261" t="s">
        <v>362</v>
      </c>
      <c r="E1216" s="261" t="s">
        <v>116</v>
      </c>
      <c r="F1216" s="262">
        <v>34766</v>
      </c>
      <c r="G1216" s="261" t="s">
        <v>2356</v>
      </c>
      <c r="H1216" s="261" t="s">
        <v>677</v>
      </c>
      <c r="I1216" s="257" t="s">
        <v>553</v>
      </c>
      <c r="J1216" s="261" t="s">
        <v>139</v>
      </c>
      <c r="K1216" s="260">
        <v>2013</v>
      </c>
      <c r="L1216" s="264"/>
      <c r="M1216" s="261"/>
      <c r="N1216" s="249" t="s">
        <v>3258</v>
      </c>
      <c r="O1216" s="259" t="s">
        <v>3258</v>
      </c>
      <c r="P1216" s="256">
        <v>0</v>
      </c>
      <c r="Q1216" s="261" t="s">
        <v>3258</v>
      </c>
      <c r="R1216" s="261" t="s">
        <v>4059</v>
      </c>
      <c r="S1216" s="261" t="s">
        <v>4060</v>
      </c>
      <c r="T1216" s="261" t="s">
        <v>2375</v>
      </c>
      <c r="U1216" s="261" t="s">
        <v>2259</v>
      </c>
      <c r="V1216" s="261" t="s">
        <v>3258</v>
      </c>
      <c r="W1216" s="261" t="s">
        <v>3258</v>
      </c>
      <c r="X1216" s="261" t="s">
        <v>3258</v>
      </c>
      <c r="Y1216" s="261" t="s">
        <v>3258</v>
      </c>
      <c r="Z1216" s="261" t="s">
        <v>3258</v>
      </c>
      <c r="AA1216" s="261" t="s">
        <v>3258</v>
      </c>
      <c r="AB1216" s="261" t="s">
        <v>3258</v>
      </c>
      <c r="AC1216" s="261" t="s">
        <v>3258</v>
      </c>
      <c r="AD1216" s="261"/>
      <c r="AE1216" s="245"/>
      <c r="AF1216" s="261" t="s">
        <v>3258</v>
      </c>
      <c r="AG1216" s="261" t="s">
        <v>3258</v>
      </c>
      <c r="AH1216" s="261" t="s">
        <v>3258</v>
      </c>
      <c r="AI1216" s="249" t="s">
        <v>2253</v>
      </c>
    </row>
    <row r="1217" spans="1:35" ht="15" customHeight="1" x14ac:dyDescent="0.3">
      <c r="A1217" s="260">
        <v>525653</v>
      </c>
      <c r="B1217" s="261" t="s">
        <v>5755</v>
      </c>
      <c r="C1217" s="261" t="s">
        <v>83</v>
      </c>
      <c r="D1217" s="261" t="s">
        <v>443</v>
      </c>
      <c r="E1217" s="261" t="s">
        <v>2275</v>
      </c>
      <c r="F1217" s="262">
        <v>33543</v>
      </c>
      <c r="G1217" s="261" t="s">
        <v>5624</v>
      </c>
      <c r="H1217" s="261" t="s">
        <v>677</v>
      </c>
      <c r="I1217" s="257" t="s">
        <v>554</v>
      </c>
      <c r="J1217" s="261" t="s">
        <v>139</v>
      </c>
      <c r="K1217" s="261" t="s">
        <v>3258</v>
      </c>
      <c r="L1217" s="257"/>
      <c r="M1217" s="261"/>
      <c r="N1217" s="249" t="s">
        <v>3258</v>
      </c>
      <c r="O1217" s="259" t="s">
        <v>3258</v>
      </c>
      <c r="P1217" s="256">
        <v>0</v>
      </c>
      <c r="Q1217" s="261" t="s">
        <v>3258</v>
      </c>
      <c r="R1217" s="261" t="s">
        <v>5756</v>
      </c>
      <c r="S1217" s="261" t="s">
        <v>3289</v>
      </c>
      <c r="T1217" s="261" t="s">
        <v>2336</v>
      </c>
      <c r="U1217" s="261" t="s">
        <v>2298</v>
      </c>
      <c r="V1217" s="261" t="s">
        <v>3258</v>
      </c>
      <c r="W1217" s="261" t="s">
        <v>3258</v>
      </c>
      <c r="X1217" s="261" t="s">
        <v>3258</v>
      </c>
      <c r="Y1217" s="261" t="s">
        <v>3258</v>
      </c>
      <c r="Z1217" s="261" t="s">
        <v>3258</v>
      </c>
      <c r="AA1217" s="261" t="s">
        <v>3258</v>
      </c>
      <c r="AB1217" s="261" t="s">
        <v>3258</v>
      </c>
      <c r="AC1217" s="261" t="s">
        <v>3258</v>
      </c>
      <c r="AD1217" s="261"/>
      <c r="AE1217" s="245"/>
      <c r="AF1217" s="261" t="s">
        <v>3258</v>
      </c>
      <c r="AG1217" s="261" t="s">
        <v>3258</v>
      </c>
      <c r="AH1217" s="261" t="s">
        <v>3258</v>
      </c>
      <c r="AI1217" s="249"/>
    </row>
    <row r="1218" spans="1:35" ht="15" customHeight="1" x14ac:dyDescent="0.3">
      <c r="A1218" s="260">
        <v>525656</v>
      </c>
      <c r="B1218" s="261" t="s">
        <v>2084</v>
      </c>
      <c r="C1218" s="261" t="s">
        <v>341</v>
      </c>
      <c r="D1218" s="261" t="s">
        <v>346</v>
      </c>
      <c r="E1218" s="261" t="s">
        <v>116</v>
      </c>
      <c r="F1218" s="262">
        <v>35169</v>
      </c>
      <c r="G1218" s="261" t="s">
        <v>136</v>
      </c>
      <c r="H1218" s="261" t="s">
        <v>677</v>
      </c>
      <c r="I1218" s="257" t="s">
        <v>553</v>
      </c>
      <c r="J1218" s="261" t="s">
        <v>139</v>
      </c>
      <c r="K1218" s="261" t="s">
        <v>3258</v>
      </c>
      <c r="L1218" s="265"/>
      <c r="M1218" s="261"/>
      <c r="N1218" s="249" t="s">
        <v>3258</v>
      </c>
      <c r="O1218" s="259" t="s">
        <v>3258</v>
      </c>
      <c r="P1218" s="256">
        <v>0</v>
      </c>
      <c r="Q1218" s="261" t="s">
        <v>3258</v>
      </c>
      <c r="R1218" s="261" t="s">
        <v>4061</v>
      </c>
      <c r="S1218" s="261" t="s">
        <v>3380</v>
      </c>
      <c r="T1218" s="261" t="s">
        <v>2307</v>
      </c>
      <c r="U1218" s="261" t="s">
        <v>2259</v>
      </c>
      <c r="V1218" s="261" t="s">
        <v>3258</v>
      </c>
      <c r="W1218" s="261" t="s">
        <v>3258</v>
      </c>
      <c r="X1218" s="261" t="s">
        <v>3258</v>
      </c>
      <c r="Y1218" s="261" t="s">
        <v>3258</v>
      </c>
      <c r="Z1218" s="261" t="s">
        <v>3258</v>
      </c>
      <c r="AA1218" s="261" t="s">
        <v>3258</v>
      </c>
      <c r="AB1218" s="261" t="s">
        <v>3258</v>
      </c>
      <c r="AC1218" s="261" t="s">
        <v>3258</v>
      </c>
      <c r="AD1218" s="261"/>
      <c r="AE1218" s="246"/>
      <c r="AF1218" s="261" t="s">
        <v>3258</v>
      </c>
      <c r="AG1218" s="261" t="s">
        <v>3258</v>
      </c>
      <c r="AH1218" s="261" t="s">
        <v>3258</v>
      </c>
      <c r="AI1218" s="249"/>
    </row>
    <row r="1219" spans="1:35" ht="15" customHeight="1" x14ac:dyDescent="0.3">
      <c r="A1219" s="260">
        <v>525658</v>
      </c>
      <c r="B1219" s="261" t="s">
        <v>1590</v>
      </c>
      <c r="C1219" s="261" t="s">
        <v>106</v>
      </c>
      <c r="D1219" s="261" t="s">
        <v>348</v>
      </c>
      <c r="E1219" s="261" t="s">
        <v>116</v>
      </c>
      <c r="F1219" s="262">
        <v>34486</v>
      </c>
      <c r="G1219" s="261" t="s">
        <v>2596</v>
      </c>
      <c r="H1219" s="261" t="s">
        <v>677</v>
      </c>
      <c r="I1219" s="257" t="s">
        <v>553</v>
      </c>
      <c r="J1219" s="261" t="s">
        <v>137</v>
      </c>
      <c r="K1219" s="260">
        <v>2012</v>
      </c>
      <c r="M1219" s="261"/>
      <c r="N1219" s="249" t="s">
        <v>3258</v>
      </c>
      <c r="O1219" s="259" t="s">
        <v>3258</v>
      </c>
      <c r="P1219" s="256">
        <v>0</v>
      </c>
      <c r="Q1219" s="261" t="s">
        <v>3258</v>
      </c>
      <c r="R1219" s="261" t="s">
        <v>4149</v>
      </c>
      <c r="S1219" s="261" t="s">
        <v>4150</v>
      </c>
      <c r="T1219" s="261" t="s">
        <v>2492</v>
      </c>
      <c r="U1219" s="261" t="s">
        <v>2743</v>
      </c>
      <c r="V1219" s="261" t="s">
        <v>3258</v>
      </c>
      <c r="W1219" s="261" t="s">
        <v>3258</v>
      </c>
      <c r="X1219" s="261" t="s">
        <v>3258</v>
      </c>
      <c r="Y1219" s="261" t="s">
        <v>3258</v>
      </c>
      <c r="Z1219" s="261" t="s">
        <v>3258</v>
      </c>
      <c r="AA1219" s="261" t="s">
        <v>3258</v>
      </c>
      <c r="AB1219" s="261" t="s">
        <v>3258</v>
      </c>
      <c r="AC1219" s="261" t="s">
        <v>3258</v>
      </c>
      <c r="AD1219" s="261"/>
      <c r="AE1219" s="246"/>
      <c r="AF1219" s="261" t="s">
        <v>3258</v>
      </c>
      <c r="AG1219" s="261" t="s">
        <v>3258</v>
      </c>
      <c r="AH1219" s="261" t="s">
        <v>3258</v>
      </c>
      <c r="AI1219" s="249"/>
    </row>
    <row r="1220" spans="1:35" ht="15" customHeight="1" x14ac:dyDescent="0.3">
      <c r="A1220" s="260">
        <v>525671</v>
      </c>
      <c r="B1220" s="261" t="s">
        <v>2085</v>
      </c>
      <c r="C1220" s="261" t="s">
        <v>66</v>
      </c>
      <c r="D1220" s="261" t="s">
        <v>455</v>
      </c>
      <c r="E1220" s="261" t="s">
        <v>116</v>
      </c>
      <c r="F1220" s="262">
        <v>35815</v>
      </c>
      <c r="G1220" s="261" t="s">
        <v>3098</v>
      </c>
      <c r="H1220" s="261" t="s">
        <v>677</v>
      </c>
      <c r="I1220" s="257" t="s">
        <v>553</v>
      </c>
      <c r="J1220" s="261" t="s">
        <v>139</v>
      </c>
      <c r="K1220" s="261"/>
      <c r="M1220" s="261"/>
      <c r="N1220" s="249" t="s">
        <v>3258</v>
      </c>
      <c r="O1220" s="259" t="s">
        <v>3258</v>
      </c>
      <c r="P1220" s="256">
        <v>0</v>
      </c>
      <c r="Q1220" s="261" t="s">
        <v>3258</v>
      </c>
      <c r="R1220" s="261" t="s">
        <v>4062</v>
      </c>
      <c r="S1220" s="261" t="s">
        <v>3269</v>
      </c>
      <c r="T1220" s="261" t="s">
        <v>2468</v>
      </c>
      <c r="U1220" s="261" t="s">
        <v>2259</v>
      </c>
      <c r="V1220" s="261" t="s">
        <v>3258</v>
      </c>
      <c r="W1220" s="261" t="s">
        <v>3258</v>
      </c>
      <c r="X1220" s="261" t="s">
        <v>3258</v>
      </c>
      <c r="Y1220" s="261" t="s">
        <v>3258</v>
      </c>
      <c r="Z1220" s="261" t="s">
        <v>3258</v>
      </c>
      <c r="AA1220" s="261" t="s">
        <v>3258</v>
      </c>
      <c r="AB1220" s="261" t="s">
        <v>3258</v>
      </c>
      <c r="AC1220" s="261" t="s">
        <v>3258</v>
      </c>
      <c r="AD1220" s="261"/>
      <c r="AE1220" s="245"/>
      <c r="AF1220" s="261" t="s">
        <v>3258</v>
      </c>
      <c r="AG1220" s="261" t="s">
        <v>3258</v>
      </c>
      <c r="AH1220" s="261" t="s">
        <v>3258</v>
      </c>
      <c r="AI1220" s="249"/>
    </row>
    <row r="1221" spans="1:35" ht="15" customHeight="1" x14ac:dyDescent="0.3">
      <c r="A1221" s="260">
        <v>525687</v>
      </c>
      <c r="B1221" s="261" t="s">
        <v>5757</v>
      </c>
      <c r="C1221" s="261" t="s">
        <v>66</v>
      </c>
      <c r="D1221" s="261" t="s">
        <v>359</v>
      </c>
      <c r="E1221" s="261" t="s">
        <v>116</v>
      </c>
      <c r="F1221" s="262">
        <v>34714</v>
      </c>
      <c r="G1221" s="261" t="s">
        <v>2393</v>
      </c>
      <c r="H1221" s="261" t="s">
        <v>677</v>
      </c>
      <c r="I1221" s="257" t="s">
        <v>553</v>
      </c>
      <c r="J1221" s="261" t="s">
        <v>139</v>
      </c>
      <c r="K1221" s="261" t="s">
        <v>3258</v>
      </c>
      <c r="L1221" s="261"/>
      <c r="M1221" s="261"/>
      <c r="N1221" s="249" t="s">
        <v>3258</v>
      </c>
      <c r="O1221" s="259" t="s">
        <v>3258</v>
      </c>
      <c r="P1221" s="256">
        <v>0</v>
      </c>
      <c r="Q1221" s="261" t="s">
        <v>3258</v>
      </c>
      <c r="R1221" s="261" t="s">
        <v>5758</v>
      </c>
      <c r="S1221" s="261" t="s">
        <v>3393</v>
      </c>
      <c r="T1221" s="261" t="s">
        <v>2261</v>
      </c>
      <c r="U1221" s="261" t="s">
        <v>5759</v>
      </c>
      <c r="V1221" s="261" t="s">
        <v>3258</v>
      </c>
      <c r="W1221" s="261" t="s">
        <v>3258</v>
      </c>
      <c r="X1221" s="261" t="s">
        <v>3258</v>
      </c>
      <c r="Y1221" s="261" t="s">
        <v>3258</v>
      </c>
      <c r="Z1221" s="261" t="s">
        <v>3258</v>
      </c>
      <c r="AA1221" s="261" t="s">
        <v>3258</v>
      </c>
      <c r="AB1221" s="261" t="s">
        <v>3258</v>
      </c>
      <c r="AC1221" s="261" t="s">
        <v>3258</v>
      </c>
      <c r="AD1221" s="261"/>
      <c r="AE1221" s="245"/>
      <c r="AF1221" s="261" t="s">
        <v>3258</v>
      </c>
      <c r="AG1221" s="261" t="s">
        <v>3258</v>
      </c>
      <c r="AH1221" s="261" t="s">
        <v>3258</v>
      </c>
      <c r="AI1221" s="249"/>
    </row>
    <row r="1222" spans="1:35" ht="15" customHeight="1" x14ac:dyDescent="0.3">
      <c r="A1222" s="260">
        <v>525697</v>
      </c>
      <c r="B1222" s="261" t="s">
        <v>5760</v>
      </c>
      <c r="C1222" s="261" t="s">
        <v>68</v>
      </c>
      <c r="D1222" s="261" t="s">
        <v>359</v>
      </c>
      <c r="E1222" s="261" t="s">
        <v>116</v>
      </c>
      <c r="F1222" s="262">
        <v>35066</v>
      </c>
      <c r="G1222" s="261" t="s">
        <v>2539</v>
      </c>
      <c r="H1222" s="261" t="s">
        <v>677</v>
      </c>
      <c r="I1222" s="257" t="s">
        <v>553</v>
      </c>
      <c r="J1222" s="261" t="s">
        <v>137</v>
      </c>
      <c r="K1222" s="261" t="s">
        <v>3258</v>
      </c>
      <c r="L1222" s="265"/>
      <c r="M1222" s="261"/>
      <c r="N1222" s="249" t="s">
        <v>3258</v>
      </c>
      <c r="O1222" s="259" t="s">
        <v>3258</v>
      </c>
      <c r="P1222" s="256">
        <v>0</v>
      </c>
      <c r="Q1222" s="261" t="s">
        <v>3258</v>
      </c>
      <c r="R1222" s="261" t="s">
        <v>5761</v>
      </c>
      <c r="S1222" s="261" t="s">
        <v>3305</v>
      </c>
      <c r="T1222" s="261" t="s">
        <v>2368</v>
      </c>
      <c r="U1222" s="261" t="s">
        <v>2298</v>
      </c>
      <c r="V1222" s="261" t="s">
        <v>3258</v>
      </c>
      <c r="W1222" s="261" t="s">
        <v>3258</v>
      </c>
      <c r="X1222" s="261" t="s">
        <v>3258</v>
      </c>
      <c r="Y1222" s="261" t="s">
        <v>3258</v>
      </c>
      <c r="Z1222" s="261" t="s">
        <v>3258</v>
      </c>
      <c r="AA1222" s="261" t="s">
        <v>3258</v>
      </c>
      <c r="AB1222" s="261" t="s">
        <v>3258</v>
      </c>
      <c r="AC1222" s="261" t="s">
        <v>3258</v>
      </c>
      <c r="AD1222" s="261"/>
      <c r="AE1222" s="246"/>
      <c r="AF1222" s="261" t="s">
        <v>3258</v>
      </c>
      <c r="AG1222" s="261" t="s">
        <v>3258</v>
      </c>
      <c r="AH1222" s="261" t="s">
        <v>3258</v>
      </c>
      <c r="AI1222" s="249"/>
    </row>
    <row r="1223" spans="1:35" ht="15" customHeight="1" x14ac:dyDescent="0.3">
      <c r="A1223" s="260">
        <v>525699</v>
      </c>
      <c r="B1223" s="261" t="s">
        <v>1591</v>
      </c>
      <c r="C1223" s="261" t="s">
        <v>65</v>
      </c>
      <c r="D1223" s="261" t="s">
        <v>1592</v>
      </c>
      <c r="E1223" s="261" t="s">
        <v>116</v>
      </c>
      <c r="F1223" s="262">
        <v>26324</v>
      </c>
      <c r="G1223" s="261" t="s">
        <v>2394</v>
      </c>
      <c r="H1223" s="261" t="s">
        <v>677</v>
      </c>
      <c r="I1223" s="257" t="s">
        <v>553</v>
      </c>
      <c r="J1223" s="261" t="s">
        <v>139</v>
      </c>
      <c r="K1223" s="261" t="s">
        <v>3258</v>
      </c>
      <c r="L1223" s="257"/>
      <c r="M1223" s="261"/>
      <c r="N1223" s="249" t="s">
        <v>3258</v>
      </c>
      <c r="O1223" s="259" t="s">
        <v>3258</v>
      </c>
      <c r="P1223" s="256">
        <v>0</v>
      </c>
      <c r="Q1223" s="261" t="s">
        <v>3258</v>
      </c>
      <c r="R1223" s="261" t="s">
        <v>5027</v>
      </c>
      <c r="S1223" s="261" t="s">
        <v>3541</v>
      </c>
      <c r="T1223" s="261" t="s">
        <v>5028</v>
      </c>
      <c r="U1223" s="261" t="s">
        <v>2470</v>
      </c>
      <c r="V1223" s="261" t="s">
        <v>3258</v>
      </c>
      <c r="W1223" s="261" t="s">
        <v>3258</v>
      </c>
      <c r="X1223" s="261" t="s">
        <v>3258</v>
      </c>
      <c r="Y1223" s="261" t="s">
        <v>3258</v>
      </c>
      <c r="Z1223" s="261" t="s">
        <v>3258</v>
      </c>
      <c r="AA1223" s="261" t="s">
        <v>3258</v>
      </c>
      <c r="AB1223" s="261" t="s">
        <v>3258</v>
      </c>
      <c r="AC1223" s="261" t="s">
        <v>3258</v>
      </c>
      <c r="AD1223" s="261"/>
      <c r="AE1223" s="245"/>
      <c r="AF1223" s="261" t="s">
        <v>3258</v>
      </c>
      <c r="AG1223" s="261" t="s">
        <v>3258</v>
      </c>
      <c r="AH1223" s="261" t="s">
        <v>3258</v>
      </c>
      <c r="AI1223" s="249"/>
    </row>
    <row r="1224" spans="1:35" ht="15" customHeight="1" x14ac:dyDescent="0.3">
      <c r="A1224" s="260">
        <v>525707</v>
      </c>
      <c r="B1224" s="261" t="s">
        <v>1427</v>
      </c>
      <c r="C1224" s="261" t="s">
        <v>559</v>
      </c>
      <c r="D1224" s="261" t="s">
        <v>603</v>
      </c>
      <c r="E1224" s="261" t="s">
        <v>116</v>
      </c>
      <c r="F1224" s="262">
        <v>33644</v>
      </c>
      <c r="G1224" s="261" t="s">
        <v>147</v>
      </c>
      <c r="H1224" s="261" t="s">
        <v>677</v>
      </c>
      <c r="I1224" s="257" t="s">
        <v>553</v>
      </c>
      <c r="J1224" s="261" t="s">
        <v>139</v>
      </c>
      <c r="K1224" s="261"/>
      <c r="L1224" s="263" t="s">
        <v>147</v>
      </c>
      <c r="M1224" s="261"/>
      <c r="N1224" s="249" t="s">
        <v>3258</v>
      </c>
      <c r="O1224" s="259" t="s">
        <v>3258</v>
      </c>
      <c r="P1224" s="256">
        <v>0</v>
      </c>
      <c r="Q1224" s="261" t="s">
        <v>3258</v>
      </c>
      <c r="R1224" s="261" t="s">
        <v>4063</v>
      </c>
      <c r="S1224" s="261" t="s">
        <v>3313</v>
      </c>
      <c r="T1224" s="261" t="s">
        <v>3225</v>
      </c>
      <c r="U1224" s="261" t="s">
        <v>2334</v>
      </c>
      <c r="V1224" s="261" t="s">
        <v>3258</v>
      </c>
      <c r="W1224" s="261" t="s">
        <v>3258</v>
      </c>
      <c r="X1224" s="261" t="s">
        <v>3258</v>
      </c>
      <c r="Y1224" s="261" t="s">
        <v>3258</v>
      </c>
      <c r="Z1224" s="261" t="s">
        <v>3258</v>
      </c>
      <c r="AA1224" s="261" t="s">
        <v>3258</v>
      </c>
      <c r="AB1224" s="261" t="s">
        <v>3258</v>
      </c>
      <c r="AC1224" s="261" t="s">
        <v>3258</v>
      </c>
      <c r="AD1224" s="261"/>
      <c r="AE1224" s="246"/>
      <c r="AF1224" s="261" t="s">
        <v>3258</v>
      </c>
      <c r="AG1224" s="261" t="s">
        <v>3258</v>
      </c>
      <c r="AH1224" s="261" t="s">
        <v>3258</v>
      </c>
      <c r="AI1224" s="249"/>
    </row>
    <row r="1225" spans="1:35" ht="15" customHeight="1" x14ac:dyDescent="0.3">
      <c r="A1225" s="260">
        <v>525709</v>
      </c>
      <c r="B1225" s="261" t="s">
        <v>5762</v>
      </c>
      <c r="C1225" s="261" t="s">
        <v>69</v>
      </c>
      <c r="D1225" s="261" t="s">
        <v>345</v>
      </c>
      <c r="E1225" s="261" t="s">
        <v>116</v>
      </c>
      <c r="F1225" s="262">
        <v>31594</v>
      </c>
      <c r="G1225" s="261" t="s">
        <v>5763</v>
      </c>
      <c r="H1225" s="261" t="s">
        <v>677</v>
      </c>
      <c r="I1225" s="257" t="s">
        <v>554</v>
      </c>
      <c r="J1225" s="261" t="s">
        <v>139</v>
      </c>
      <c r="K1225" s="261"/>
      <c r="L1225" s="258"/>
      <c r="M1225" s="261"/>
      <c r="N1225" s="249" t="s">
        <v>3258</v>
      </c>
      <c r="O1225" s="259" t="s">
        <v>3258</v>
      </c>
      <c r="P1225" s="256">
        <v>0</v>
      </c>
      <c r="Q1225" s="261" t="s">
        <v>3258</v>
      </c>
      <c r="R1225" s="261" t="s">
        <v>5764</v>
      </c>
      <c r="S1225" s="261" t="s">
        <v>3290</v>
      </c>
      <c r="T1225" s="261" t="s">
        <v>5765</v>
      </c>
      <c r="U1225" s="261" t="s">
        <v>2259</v>
      </c>
      <c r="V1225" s="261" t="s">
        <v>3258</v>
      </c>
      <c r="W1225" s="261" t="s">
        <v>3258</v>
      </c>
      <c r="X1225" s="261" t="s">
        <v>3258</v>
      </c>
      <c r="Y1225" s="261" t="s">
        <v>3258</v>
      </c>
      <c r="Z1225" s="261" t="s">
        <v>3258</v>
      </c>
      <c r="AA1225" s="261" t="s">
        <v>3258</v>
      </c>
      <c r="AB1225" s="261" t="s">
        <v>3258</v>
      </c>
      <c r="AC1225" s="261" t="s">
        <v>3258</v>
      </c>
      <c r="AD1225" s="261"/>
      <c r="AE1225" s="245"/>
      <c r="AF1225" s="261" t="s">
        <v>3258</v>
      </c>
      <c r="AG1225" s="261" t="s">
        <v>3258</v>
      </c>
      <c r="AH1225" s="261" t="s">
        <v>3258</v>
      </c>
      <c r="AI1225" s="249"/>
    </row>
    <row r="1226" spans="1:35" ht="15" customHeight="1" x14ac:dyDescent="0.3">
      <c r="A1226" s="260">
        <v>525710</v>
      </c>
      <c r="B1226" s="261" t="s">
        <v>1593</v>
      </c>
      <c r="C1226" s="261" t="s">
        <v>80</v>
      </c>
      <c r="D1226" s="261" t="s">
        <v>1594</v>
      </c>
      <c r="E1226" s="261" t="s">
        <v>116</v>
      </c>
      <c r="F1226" s="262">
        <v>33686</v>
      </c>
      <c r="G1226" s="261" t="s">
        <v>136</v>
      </c>
      <c r="H1226" s="261" t="s">
        <v>677</v>
      </c>
      <c r="I1226" s="257" t="s">
        <v>553</v>
      </c>
      <c r="J1226" s="261" t="s">
        <v>137</v>
      </c>
      <c r="K1226" s="260">
        <v>2012</v>
      </c>
      <c r="L1226" s="264"/>
      <c r="M1226" s="261"/>
      <c r="N1226" s="249" t="s">
        <v>3258</v>
      </c>
      <c r="O1226" s="259" t="s">
        <v>3258</v>
      </c>
      <c r="P1226" s="256">
        <v>0</v>
      </c>
      <c r="Q1226" s="261" t="s">
        <v>3258</v>
      </c>
      <c r="R1226" s="261" t="s">
        <v>4151</v>
      </c>
      <c r="S1226" s="261" t="s">
        <v>3303</v>
      </c>
      <c r="T1226" s="261" t="s">
        <v>2744</v>
      </c>
      <c r="U1226" s="261" t="s">
        <v>2259</v>
      </c>
      <c r="V1226" s="261" t="s">
        <v>3258</v>
      </c>
      <c r="W1226" s="261" t="s">
        <v>3258</v>
      </c>
      <c r="X1226" s="261" t="s">
        <v>3258</v>
      </c>
      <c r="Y1226" s="261" t="s">
        <v>3258</v>
      </c>
      <c r="Z1226" s="261" t="s">
        <v>3258</v>
      </c>
      <c r="AA1226" s="261" t="s">
        <v>3258</v>
      </c>
      <c r="AB1226" s="261" t="s">
        <v>3258</v>
      </c>
      <c r="AC1226" s="261" t="s">
        <v>3258</v>
      </c>
      <c r="AD1226" s="261"/>
      <c r="AE1226" s="245"/>
      <c r="AF1226" s="261" t="s">
        <v>3258</v>
      </c>
      <c r="AG1226" s="261" t="s">
        <v>3258</v>
      </c>
      <c r="AH1226" s="261" t="s">
        <v>3258</v>
      </c>
      <c r="AI1226" s="249"/>
    </row>
    <row r="1227" spans="1:35" ht="15" customHeight="1" x14ac:dyDescent="0.3">
      <c r="A1227" s="260">
        <v>525731</v>
      </c>
      <c r="B1227" s="261" t="s">
        <v>1595</v>
      </c>
      <c r="C1227" s="261" t="s">
        <v>1596</v>
      </c>
      <c r="D1227" s="261" t="s">
        <v>484</v>
      </c>
      <c r="E1227" s="261" t="s">
        <v>116</v>
      </c>
      <c r="F1227" s="262">
        <v>31058</v>
      </c>
      <c r="G1227" s="261" t="s">
        <v>2317</v>
      </c>
      <c r="H1227" s="261" t="s">
        <v>677</v>
      </c>
      <c r="I1227" s="257" t="s">
        <v>553</v>
      </c>
      <c r="J1227" s="261" t="s">
        <v>139</v>
      </c>
      <c r="K1227" s="261" t="s">
        <v>3258</v>
      </c>
      <c r="L1227" s="261"/>
      <c r="M1227" s="261"/>
      <c r="N1227" s="249" t="s">
        <v>3258</v>
      </c>
      <c r="O1227" s="259" t="s">
        <v>3258</v>
      </c>
      <c r="P1227" s="256">
        <v>0</v>
      </c>
      <c r="Q1227" s="261" t="s">
        <v>3258</v>
      </c>
      <c r="R1227" s="261" t="s">
        <v>4064</v>
      </c>
      <c r="S1227" s="261" t="s">
        <v>4065</v>
      </c>
      <c r="T1227" s="261" t="s">
        <v>2373</v>
      </c>
      <c r="U1227" s="261" t="s">
        <v>2259</v>
      </c>
      <c r="V1227" s="261" t="s">
        <v>3258</v>
      </c>
      <c r="W1227" s="261" t="s">
        <v>3258</v>
      </c>
      <c r="X1227" s="261" t="s">
        <v>3258</v>
      </c>
      <c r="Y1227" s="261" t="s">
        <v>3258</v>
      </c>
      <c r="Z1227" s="261" t="s">
        <v>3258</v>
      </c>
      <c r="AA1227" s="261" t="s">
        <v>3258</v>
      </c>
      <c r="AB1227" s="261" t="s">
        <v>3258</v>
      </c>
      <c r="AC1227" s="261" t="s">
        <v>3258</v>
      </c>
      <c r="AD1227" s="261"/>
      <c r="AE1227" s="245"/>
      <c r="AF1227" s="261" t="s">
        <v>3258</v>
      </c>
      <c r="AG1227" s="261" t="s">
        <v>3258</v>
      </c>
      <c r="AH1227" s="261" t="s">
        <v>3258</v>
      </c>
      <c r="AI1227" s="249" t="s">
        <v>2253</v>
      </c>
    </row>
    <row r="1228" spans="1:35" ht="15" customHeight="1" x14ac:dyDescent="0.3">
      <c r="A1228" s="260">
        <v>525733</v>
      </c>
      <c r="B1228" s="261" t="s">
        <v>1597</v>
      </c>
      <c r="C1228" s="261" t="s">
        <v>1443</v>
      </c>
      <c r="D1228" s="261" t="s">
        <v>352</v>
      </c>
      <c r="E1228" s="261" t="s">
        <v>116</v>
      </c>
      <c r="F1228" s="262">
        <v>36277</v>
      </c>
      <c r="G1228" s="261" t="s">
        <v>2353</v>
      </c>
      <c r="H1228" s="261" t="s">
        <v>677</v>
      </c>
      <c r="I1228" s="257" t="s">
        <v>553</v>
      </c>
      <c r="J1228" s="261" t="s">
        <v>137</v>
      </c>
      <c r="K1228" s="261"/>
      <c r="L1228" s="264"/>
      <c r="M1228" s="261"/>
      <c r="N1228" s="249" t="s">
        <v>3258</v>
      </c>
      <c r="O1228" s="259" t="s">
        <v>3258</v>
      </c>
      <c r="P1228" s="256">
        <v>0</v>
      </c>
      <c r="Q1228" s="261" t="s">
        <v>3258</v>
      </c>
      <c r="R1228" s="261" t="s">
        <v>4152</v>
      </c>
      <c r="S1228" s="261" t="s">
        <v>4071</v>
      </c>
      <c r="T1228" s="261" t="s">
        <v>2488</v>
      </c>
      <c r="U1228" s="261" t="s">
        <v>2360</v>
      </c>
      <c r="V1228" s="261" t="s">
        <v>3258</v>
      </c>
      <c r="W1228" s="261" t="s">
        <v>3258</v>
      </c>
      <c r="X1228" s="261" t="s">
        <v>3258</v>
      </c>
      <c r="Y1228" s="261" t="s">
        <v>3258</v>
      </c>
      <c r="Z1228" s="261" t="s">
        <v>3258</v>
      </c>
      <c r="AA1228" s="261" t="s">
        <v>3258</v>
      </c>
      <c r="AB1228" s="261" t="s">
        <v>3258</v>
      </c>
      <c r="AC1228" s="261" t="s">
        <v>3258</v>
      </c>
      <c r="AD1228" s="261"/>
      <c r="AE1228" s="245"/>
      <c r="AF1228" s="261" t="s">
        <v>3258</v>
      </c>
      <c r="AG1228" s="261" t="s">
        <v>3258</v>
      </c>
      <c r="AH1228" s="261" t="s">
        <v>3258</v>
      </c>
      <c r="AI1228" s="249"/>
    </row>
    <row r="1229" spans="1:35" ht="15" customHeight="1" x14ac:dyDescent="0.3">
      <c r="A1229" s="260">
        <v>525735</v>
      </c>
      <c r="B1229" s="261" t="s">
        <v>1598</v>
      </c>
      <c r="C1229" s="261" t="s">
        <v>266</v>
      </c>
      <c r="D1229" s="261" t="s">
        <v>611</v>
      </c>
      <c r="E1229" s="261" t="s">
        <v>116</v>
      </c>
      <c r="F1229" s="262">
        <v>32375</v>
      </c>
      <c r="G1229" s="261" t="s">
        <v>2580</v>
      </c>
      <c r="H1229" s="261" t="s">
        <v>677</v>
      </c>
      <c r="I1229" s="257" t="s">
        <v>553</v>
      </c>
      <c r="J1229" s="261" t="s">
        <v>139</v>
      </c>
      <c r="K1229" s="261"/>
      <c r="L1229" s="264"/>
      <c r="M1229" s="261"/>
      <c r="N1229" s="249" t="s">
        <v>3258</v>
      </c>
      <c r="O1229" s="259" t="s">
        <v>3258</v>
      </c>
      <c r="P1229" s="256">
        <v>0</v>
      </c>
      <c r="Q1229" s="261" t="s">
        <v>3258</v>
      </c>
      <c r="R1229" s="261" t="s">
        <v>3518</v>
      </c>
      <c r="S1229" s="261" t="s">
        <v>3309</v>
      </c>
      <c r="T1229" s="261" t="s">
        <v>2745</v>
      </c>
      <c r="U1229" s="261" t="s">
        <v>2298</v>
      </c>
      <c r="V1229" s="261" t="s">
        <v>3258</v>
      </c>
      <c r="W1229" s="261" t="s">
        <v>3258</v>
      </c>
      <c r="X1229" s="261" t="s">
        <v>3258</v>
      </c>
      <c r="Y1229" s="261" t="s">
        <v>3258</v>
      </c>
      <c r="Z1229" s="261" t="s">
        <v>3258</v>
      </c>
      <c r="AA1229" s="261" t="s">
        <v>3258</v>
      </c>
      <c r="AB1229" s="261" t="s">
        <v>3258</v>
      </c>
      <c r="AC1229" s="261" t="s">
        <v>3258</v>
      </c>
      <c r="AD1229" s="261"/>
      <c r="AE1229" s="245"/>
      <c r="AF1229" s="261" t="s">
        <v>3258</v>
      </c>
      <c r="AG1229" s="261" t="s">
        <v>3258</v>
      </c>
      <c r="AH1229" s="261" t="s">
        <v>3258</v>
      </c>
      <c r="AI1229" s="249"/>
    </row>
    <row r="1230" spans="1:35" ht="15" customHeight="1" x14ac:dyDescent="0.3">
      <c r="A1230" s="260">
        <v>525749</v>
      </c>
      <c r="B1230" s="261" t="s">
        <v>1599</v>
      </c>
      <c r="C1230" s="261" t="s">
        <v>73</v>
      </c>
      <c r="D1230" s="261" t="s">
        <v>1511</v>
      </c>
      <c r="E1230" s="261" t="s">
        <v>116</v>
      </c>
      <c r="F1230" s="262">
        <v>32019</v>
      </c>
      <c r="G1230" s="261" t="s">
        <v>136</v>
      </c>
      <c r="H1230" s="261" t="s">
        <v>677</v>
      </c>
      <c r="I1230" s="257" t="s">
        <v>553</v>
      </c>
      <c r="J1230" s="261" t="s">
        <v>139</v>
      </c>
      <c r="K1230" s="261"/>
      <c r="L1230" s="264"/>
      <c r="M1230" s="261"/>
      <c r="N1230" s="249" t="s">
        <v>3258</v>
      </c>
      <c r="O1230" s="259" t="s">
        <v>3258</v>
      </c>
      <c r="P1230" s="256">
        <v>0</v>
      </c>
      <c r="Q1230" s="261" t="s">
        <v>3258</v>
      </c>
      <c r="R1230" s="261" t="s">
        <v>3520</v>
      </c>
      <c r="S1230" s="261" t="s">
        <v>3521</v>
      </c>
      <c r="T1230" s="261" t="s">
        <v>2746</v>
      </c>
      <c r="U1230" s="261" t="s">
        <v>2306</v>
      </c>
      <c r="V1230" s="261" t="s">
        <v>3258</v>
      </c>
      <c r="W1230" s="261" t="s">
        <v>3258</v>
      </c>
      <c r="X1230" s="261" t="s">
        <v>3258</v>
      </c>
      <c r="Y1230" s="261" t="s">
        <v>3258</v>
      </c>
      <c r="Z1230" s="261" t="s">
        <v>3258</v>
      </c>
      <c r="AA1230" s="261" t="s">
        <v>3258</v>
      </c>
      <c r="AB1230" s="261" t="s">
        <v>3258</v>
      </c>
      <c r="AC1230" s="261" t="s">
        <v>3258</v>
      </c>
      <c r="AD1230" s="261"/>
      <c r="AE1230" s="245"/>
      <c r="AF1230" s="261" t="s">
        <v>3258</v>
      </c>
      <c r="AG1230" s="261" t="s">
        <v>3258</v>
      </c>
      <c r="AH1230" s="261" t="s">
        <v>3258</v>
      </c>
      <c r="AI1230" s="249"/>
    </row>
    <row r="1231" spans="1:35" ht="15" customHeight="1" x14ac:dyDescent="0.3">
      <c r="A1231" s="260">
        <v>525750</v>
      </c>
      <c r="B1231" s="261" t="s">
        <v>5766</v>
      </c>
      <c r="C1231" s="261" t="s">
        <v>83</v>
      </c>
      <c r="D1231" s="261" t="s">
        <v>438</v>
      </c>
      <c r="E1231" s="261" t="s">
        <v>116</v>
      </c>
      <c r="F1231" s="262">
        <v>35432</v>
      </c>
      <c r="G1231" s="261" t="s">
        <v>2586</v>
      </c>
      <c r="H1231" s="261" t="s">
        <v>677</v>
      </c>
      <c r="I1231" s="257" t="s">
        <v>554</v>
      </c>
      <c r="J1231" s="261" t="s">
        <v>137</v>
      </c>
      <c r="K1231" s="260">
        <v>2014</v>
      </c>
      <c r="M1231" s="261"/>
      <c r="N1231" s="249" t="s">
        <v>3258</v>
      </c>
      <c r="O1231" s="259" t="s">
        <v>3258</v>
      </c>
      <c r="P1231" s="256">
        <v>0</v>
      </c>
      <c r="Q1231" s="261" t="s">
        <v>3258</v>
      </c>
      <c r="R1231" s="261" t="s">
        <v>5767</v>
      </c>
      <c r="S1231" s="261" t="s">
        <v>3289</v>
      </c>
      <c r="T1231" s="261" t="s">
        <v>2319</v>
      </c>
      <c r="U1231" s="261" t="s">
        <v>2360</v>
      </c>
      <c r="V1231" s="261" t="s">
        <v>3258</v>
      </c>
      <c r="W1231" s="261" t="s">
        <v>3258</v>
      </c>
      <c r="X1231" s="261" t="s">
        <v>3258</v>
      </c>
      <c r="Y1231" s="261" t="s">
        <v>3258</v>
      </c>
      <c r="Z1231" s="261" t="s">
        <v>3258</v>
      </c>
      <c r="AA1231" s="261" t="s">
        <v>3258</v>
      </c>
      <c r="AB1231" s="261" t="s">
        <v>3258</v>
      </c>
      <c r="AC1231" s="261" t="s">
        <v>3258</v>
      </c>
      <c r="AD1231" s="261"/>
      <c r="AE1231" s="246"/>
      <c r="AF1231" s="261" t="s">
        <v>3258</v>
      </c>
      <c r="AG1231" s="261" t="s">
        <v>3258</v>
      </c>
      <c r="AH1231" s="261" t="s">
        <v>3258</v>
      </c>
      <c r="AI1231" s="249"/>
    </row>
    <row r="1232" spans="1:35" ht="15" customHeight="1" x14ac:dyDescent="0.3">
      <c r="A1232" s="260">
        <v>525765</v>
      </c>
      <c r="B1232" s="261" t="s">
        <v>1600</v>
      </c>
      <c r="C1232" s="261" t="s">
        <v>1601</v>
      </c>
      <c r="D1232" s="261" t="s">
        <v>599</v>
      </c>
      <c r="E1232" s="261" t="s">
        <v>116</v>
      </c>
      <c r="F1232" s="262">
        <v>30598</v>
      </c>
      <c r="G1232" s="261" t="s">
        <v>136</v>
      </c>
      <c r="H1232" s="261" t="s">
        <v>677</v>
      </c>
      <c r="I1232" s="257" t="s">
        <v>553</v>
      </c>
      <c r="J1232" s="261" t="s">
        <v>139</v>
      </c>
      <c r="K1232" s="261"/>
      <c r="L1232" s="264"/>
      <c r="M1232" s="261"/>
      <c r="N1232" s="249" t="s">
        <v>3258</v>
      </c>
      <c r="O1232" s="259" t="s">
        <v>3258</v>
      </c>
      <c r="P1232" s="256">
        <v>0</v>
      </c>
      <c r="Q1232" s="261" t="s">
        <v>3258</v>
      </c>
      <c r="R1232" s="261" t="s">
        <v>5029</v>
      </c>
      <c r="S1232" s="261" t="s">
        <v>5030</v>
      </c>
      <c r="T1232" s="261" t="s">
        <v>599</v>
      </c>
      <c r="U1232" s="261" t="s">
        <v>2306</v>
      </c>
      <c r="V1232" s="261" t="s">
        <v>3258</v>
      </c>
      <c r="W1232" s="261" t="s">
        <v>3258</v>
      </c>
      <c r="X1232" s="261" t="s">
        <v>3258</v>
      </c>
      <c r="Y1232" s="261" t="s">
        <v>3258</v>
      </c>
      <c r="Z1232" s="261" t="s">
        <v>3258</v>
      </c>
      <c r="AA1232" s="261" t="s">
        <v>3258</v>
      </c>
      <c r="AB1232" s="261" t="s">
        <v>3258</v>
      </c>
      <c r="AC1232" s="261" t="s">
        <v>3258</v>
      </c>
      <c r="AD1232" s="261"/>
      <c r="AE1232" s="245"/>
      <c r="AF1232" s="261" t="s">
        <v>3258</v>
      </c>
      <c r="AG1232" s="261" t="s">
        <v>3258</v>
      </c>
      <c r="AH1232" s="261" t="s">
        <v>3258</v>
      </c>
      <c r="AI1232" s="249"/>
    </row>
    <row r="1233" spans="1:35" ht="15" customHeight="1" x14ac:dyDescent="0.3">
      <c r="A1233" s="260">
        <v>525792</v>
      </c>
      <c r="B1233" s="261" t="s">
        <v>1428</v>
      </c>
      <c r="C1233" s="261" t="s">
        <v>1429</v>
      </c>
      <c r="D1233" s="261" t="s">
        <v>1430</v>
      </c>
      <c r="E1233" s="261" t="s">
        <v>116</v>
      </c>
      <c r="F1233" s="262">
        <v>31118</v>
      </c>
      <c r="G1233" s="261" t="s">
        <v>136</v>
      </c>
      <c r="H1233" s="261" t="s">
        <v>677</v>
      </c>
      <c r="I1233" s="257" t="s">
        <v>553</v>
      </c>
      <c r="J1233" s="261" t="s">
        <v>724</v>
      </c>
      <c r="K1233" s="261"/>
      <c r="L1233" s="264"/>
      <c r="M1233" s="261"/>
      <c r="N1233" s="249" t="s">
        <v>3258</v>
      </c>
      <c r="O1233" s="259" t="s">
        <v>3258</v>
      </c>
      <c r="P1233" s="256">
        <v>0</v>
      </c>
      <c r="Q1233" s="261" t="s">
        <v>3258</v>
      </c>
      <c r="R1233" s="261" t="s">
        <v>4500</v>
      </c>
      <c r="S1233" s="261" t="s">
        <v>4501</v>
      </c>
      <c r="T1233" s="261" t="s">
        <v>3227</v>
      </c>
      <c r="U1233" s="261" t="s">
        <v>2306</v>
      </c>
      <c r="V1233" s="261" t="s">
        <v>3258</v>
      </c>
      <c r="W1233" s="261" t="s">
        <v>3258</v>
      </c>
      <c r="X1233" s="261" t="s">
        <v>3258</v>
      </c>
      <c r="Y1233" s="261" t="s">
        <v>3258</v>
      </c>
      <c r="Z1233" s="261" t="s">
        <v>3258</v>
      </c>
      <c r="AA1233" s="261" t="s">
        <v>3258</v>
      </c>
      <c r="AB1233" s="261" t="s">
        <v>3258</v>
      </c>
      <c r="AC1233" s="261" t="s">
        <v>3258</v>
      </c>
      <c r="AD1233" s="261"/>
      <c r="AE1233" s="246"/>
      <c r="AF1233" s="261" t="s">
        <v>3258</v>
      </c>
      <c r="AG1233" s="261" t="s">
        <v>3258</v>
      </c>
      <c r="AH1233" s="261" t="s">
        <v>3258</v>
      </c>
      <c r="AI1233" s="249"/>
    </row>
    <row r="1234" spans="1:35" ht="15" customHeight="1" x14ac:dyDescent="0.3">
      <c r="A1234" s="260">
        <v>525795</v>
      </c>
      <c r="B1234" s="261" t="s">
        <v>5768</v>
      </c>
      <c r="C1234" s="261" t="s">
        <v>87</v>
      </c>
      <c r="D1234" s="261" t="s">
        <v>359</v>
      </c>
      <c r="E1234" s="261" t="s">
        <v>116</v>
      </c>
      <c r="F1234" s="262">
        <v>36331</v>
      </c>
      <c r="G1234" s="261" t="s">
        <v>408</v>
      </c>
      <c r="H1234" s="261" t="s">
        <v>677</v>
      </c>
      <c r="I1234" s="257" t="s">
        <v>554</v>
      </c>
      <c r="J1234" s="261" t="s">
        <v>137</v>
      </c>
      <c r="K1234" s="261"/>
      <c r="M1234" s="261"/>
      <c r="N1234" s="249" t="s">
        <v>3258</v>
      </c>
      <c r="O1234" s="259" t="s">
        <v>3258</v>
      </c>
      <c r="P1234" s="256">
        <v>0</v>
      </c>
      <c r="Q1234" s="261" t="s">
        <v>3258</v>
      </c>
      <c r="R1234" s="261" t="s">
        <v>5769</v>
      </c>
      <c r="S1234" s="261" t="s">
        <v>3335</v>
      </c>
      <c r="T1234" s="261" t="s">
        <v>2261</v>
      </c>
      <c r="U1234" s="261" t="s">
        <v>2420</v>
      </c>
      <c r="V1234" s="261" t="s">
        <v>3258</v>
      </c>
      <c r="W1234" s="261" t="s">
        <v>3258</v>
      </c>
      <c r="X1234" s="261" t="s">
        <v>3258</v>
      </c>
      <c r="Y1234" s="261" t="s">
        <v>3258</v>
      </c>
      <c r="Z1234" s="261" t="s">
        <v>3258</v>
      </c>
      <c r="AA1234" s="261" t="s">
        <v>3258</v>
      </c>
      <c r="AB1234" s="261" t="s">
        <v>3258</v>
      </c>
      <c r="AC1234" s="261" t="s">
        <v>3258</v>
      </c>
      <c r="AD1234" s="261"/>
      <c r="AE1234" s="245"/>
      <c r="AF1234" s="261" t="s">
        <v>3258</v>
      </c>
      <c r="AG1234" s="261" t="s">
        <v>3258</v>
      </c>
      <c r="AH1234" s="261" t="s">
        <v>3258</v>
      </c>
      <c r="AI1234" s="249"/>
    </row>
    <row r="1235" spans="1:35" ht="15" customHeight="1" x14ac:dyDescent="0.3">
      <c r="A1235" s="260">
        <v>525798</v>
      </c>
      <c r="B1235" s="261" t="s">
        <v>5770</v>
      </c>
      <c r="C1235" s="261" t="s">
        <v>80</v>
      </c>
      <c r="D1235" s="261" t="s">
        <v>443</v>
      </c>
      <c r="E1235" s="261" t="s">
        <v>116</v>
      </c>
      <c r="F1235" s="262">
        <v>31095</v>
      </c>
      <c r="G1235" s="261" t="s">
        <v>136</v>
      </c>
      <c r="H1235" s="261" t="s">
        <v>677</v>
      </c>
      <c r="I1235" s="257" t="s">
        <v>554</v>
      </c>
      <c r="J1235" s="261" t="s">
        <v>139</v>
      </c>
      <c r="K1235" s="261" t="s">
        <v>3258</v>
      </c>
      <c r="L1235" s="257"/>
      <c r="M1235" s="261"/>
      <c r="N1235" s="249" t="s">
        <v>3258</v>
      </c>
      <c r="O1235" s="259" t="s">
        <v>3258</v>
      </c>
      <c r="P1235" s="256">
        <v>0</v>
      </c>
      <c r="Q1235" s="261" t="s">
        <v>3258</v>
      </c>
      <c r="R1235" s="261" t="s">
        <v>5771</v>
      </c>
      <c r="S1235" s="261" t="s">
        <v>5772</v>
      </c>
      <c r="T1235" s="261" t="s">
        <v>5773</v>
      </c>
      <c r="U1235" s="261" t="s">
        <v>2306</v>
      </c>
      <c r="V1235" s="261" t="s">
        <v>3258</v>
      </c>
      <c r="W1235" s="261" t="s">
        <v>3258</v>
      </c>
      <c r="X1235" s="261" t="s">
        <v>3258</v>
      </c>
      <c r="Y1235" s="261" t="s">
        <v>3258</v>
      </c>
      <c r="Z1235" s="261" t="s">
        <v>3258</v>
      </c>
      <c r="AA1235" s="261" t="s">
        <v>3258</v>
      </c>
      <c r="AB1235" s="261" t="s">
        <v>3258</v>
      </c>
      <c r="AC1235" s="261" t="s">
        <v>3258</v>
      </c>
      <c r="AD1235" s="261"/>
      <c r="AE1235" s="245"/>
      <c r="AF1235" s="261" t="s">
        <v>3258</v>
      </c>
      <c r="AG1235" s="261"/>
      <c r="AH1235" s="261" t="s">
        <v>3258</v>
      </c>
      <c r="AI1235" s="249"/>
    </row>
    <row r="1236" spans="1:35" ht="15" customHeight="1" x14ac:dyDescent="0.3">
      <c r="A1236" s="260">
        <v>525801</v>
      </c>
      <c r="B1236" s="261" t="s">
        <v>5774</v>
      </c>
      <c r="C1236" s="261" t="s">
        <v>320</v>
      </c>
      <c r="D1236" s="261" t="s">
        <v>350</v>
      </c>
      <c r="E1236" s="261" t="s">
        <v>116</v>
      </c>
      <c r="F1236" s="262">
        <v>32648</v>
      </c>
      <c r="G1236" s="261" t="s">
        <v>5775</v>
      </c>
      <c r="H1236" s="261" t="s">
        <v>677</v>
      </c>
      <c r="I1236" s="257" t="s">
        <v>554</v>
      </c>
      <c r="J1236" s="261" t="s">
        <v>139</v>
      </c>
      <c r="K1236" s="261"/>
      <c r="L1236" s="258" t="s">
        <v>150</v>
      </c>
      <c r="M1236" s="261"/>
      <c r="N1236" s="249" t="s">
        <v>3258</v>
      </c>
      <c r="O1236" s="259" t="s">
        <v>3258</v>
      </c>
      <c r="P1236" s="256">
        <v>0</v>
      </c>
      <c r="Q1236" s="261" t="s">
        <v>3258</v>
      </c>
      <c r="R1236" s="261" t="s">
        <v>5776</v>
      </c>
      <c r="S1236" s="261" t="s">
        <v>5777</v>
      </c>
      <c r="T1236" s="261" t="s">
        <v>2667</v>
      </c>
      <c r="U1236" s="261" t="s">
        <v>2270</v>
      </c>
      <c r="V1236" s="261" t="s">
        <v>3258</v>
      </c>
      <c r="W1236" s="261" t="s">
        <v>3258</v>
      </c>
      <c r="X1236" s="261" t="s">
        <v>3258</v>
      </c>
      <c r="Y1236" s="261" t="s">
        <v>3258</v>
      </c>
      <c r="Z1236" s="261" t="s">
        <v>3258</v>
      </c>
      <c r="AA1236" s="261" t="s">
        <v>3258</v>
      </c>
      <c r="AB1236" s="261" t="s">
        <v>3258</v>
      </c>
      <c r="AC1236" s="261" t="s">
        <v>3258</v>
      </c>
      <c r="AD1236" s="261"/>
      <c r="AE1236" s="245"/>
      <c r="AF1236" s="261" t="s">
        <v>3258</v>
      </c>
      <c r="AG1236" s="261" t="s">
        <v>3258</v>
      </c>
      <c r="AH1236" s="261" t="s">
        <v>3258</v>
      </c>
      <c r="AI1236" s="249"/>
    </row>
    <row r="1237" spans="1:35" ht="15" customHeight="1" x14ac:dyDescent="0.3">
      <c r="A1237" s="260">
        <v>525815</v>
      </c>
      <c r="B1237" s="261" t="s">
        <v>5778</v>
      </c>
      <c r="C1237" s="261" t="s">
        <v>5779</v>
      </c>
      <c r="D1237" s="261" t="s">
        <v>497</v>
      </c>
      <c r="E1237" s="261" t="s">
        <v>116</v>
      </c>
      <c r="F1237" s="262">
        <v>32278</v>
      </c>
      <c r="G1237" s="261" t="s">
        <v>136</v>
      </c>
      <c r="H1237" s="261" t="s">
        <v>679</v>
      </c>
      <c r="I1237" s="257" t="s">
        <v>554</v>
      </c>
      <c r="J1237" s="261" t="s">
        <v>139</v>
      </c>
      <c r="K1237" s="260">
        <v>2006</v>
      </c>
      <c r="L1237" s="257" t="s">
        <v>136</v>
      </c>
      <c r="M1237" s="249"/>
      <c r="N1237" s="249" t="s">
        <v>3258</v>
      </c>
      <c r="O1237" s="259" t="s">
        <v>3258</v>
      </c>
      <c r="P1237" s="256">
        <v>0</v>
      </c>
      <c r="Q1237" s="261" t="s">
        <v>3258</v>
      </c>
      <c r="R1237" s="261" t="s">
        <v>5780</v>
      </c>
      <c r="S1237" s="261" t="s">
        <v>5781</v>
      </c>
      <c r="T1237" s="261" t="s">
        <v>2421</v>
      </c>
      <c r="U1237" s="261" t="s">
        <v>2266</v>
      </c>
      <c r="V1237" s="261" t="s">
        <v>3258</v>
      </c>
      <c r="W1237" s="261" t="s">
        <v>3258</v>
      </c>
      <c r="X1237" s="261" t="s">
        <v>3258</v>
      </c>
      <c r="Y1237" s="261" t="s">
        <v>3258</v>
      </c>
      <c r="Z1237" s="261" t="s">
        <v>3258</v>
      </c>
      <c r="AA1237" s="261" t="s">
        <v>3258</v>
      </c>
      <c r="AB1237" s="261" t="s">
        <v>3258</v>
      </c>
      <c r="AC1237" s="261" t="s">
        <v>3258</v>
      </c>
      <c r="AD1237" s="261"/>
      <c r="AE1237" s="245"/>
      <c r="AF1237" s="261" t="s">
        <v>3258</v>
      </c>
      <c r="AG1237" s="261" t="s">
        <v>3258</v>
      </c>
      <c r="AH1237" s="261" t="s">
        <v>3258</v>
      </c>
      <c r="AI1237" s="249"/>
    </row>
    <row r="1238" spans="1:35" ht="15" customHeight="1" x14ac:dyDescent="0.3">
      <c r="A1238" s="260">
        <v>525816</v>
      </c>
      <c r="B1238" s="261" t="s">
        <v>5782</v>
      </c>
      <c r="C1238" s="261" t="s">
        <v>66</v>
      </c>
      <c r="D1238" s="261" t="s">
        <v>5783</v>
      </c>
      <c r="E1238" s="261" t="s">
        <v>116</v>
      </c>
      <c r="F1238" s="262">
        <v>28863</v>
      </c>
      <c r="G1238" s="261" t="s">
        <v>2366</v>
      </c>
      <c r="H1238" s="261" t="s">
        <v>677</v>
      </c>
      <c r="I1238" s="257" t="s">
        <v>554</v>
      </c>
      <c r="J1238" s="261" t="s">
        <v>724</v>
      </c>
      <c r="K1238" s="260">
        <v>1996</v>
      </c>
      <c r="L1238" s="264"/>
      <c r="M1238" s="261"/>
      <c r="N1238" s="249" t="s">
        <v>3258</v>
      </c>
      <c r="O1238" s="259" t="s">
        <v>3258</v>
      </c>
      <c r="P1238" s="256">
        <v>0</v>
      </c>
      <c r="Q1238" s="261" t="s">
        <v>3258</v>
      </c>
      <c r="R1238" s="261" t="s">
        <v>5784</v>
      </c>
      <c r="S1238" s="261" t="s">
        <v>3269</v>
      </c>
      <c r="T1238" s="261" t="s">
        <v>5785</v>
      </c>
      <c r="U1238" s="261" t="s">
        <v>2259</v>
      </c>
      <c r="V1238" s="261" t="s">
        <v>3258</v>
      </c>
      <c r="W1238" s="261" t="s">
        <v>3258</v>
      </c>
      <c r="X1238" s="261" t="s">
        <v>3258</v>
      </c>
      <c r="Y1238" s="261" t="s">
        <v>3258</v>
      </c>
      <c r="Z1238" s="261" t="s">
        <v>3258</v>
      </c>
      <c r="AA1238" s="261" t="s">
        <v>3258</v>
      </c>
      <c r="AB1238" s="261" t="s">
        <v>3258</v>
      </c>
      <c r="AC1238" s="261" t="s">
        <v>3258</v>
      </c>
      <c r="AD1238" s="261"/>
      <c r="AE1238" s="245"/>
      <c r="AF1238" s="261" t="s">
        <v>3258</v>
      </c>
      <c r="AG1238" s="261" t="s">
        <v>3258</v>
      </c>
      <c r="AH1238" s="261" t="s">
        <v>3258</v>
      </c>
      <c r="AI1238" s="249"/>
    </row>
    <row r="1239" spans="1:35" ht="15" customHeight="1" x14ac:dyDescent="0.3">
      <c r="A1239" s="260">
        <v>525823</v>
      </c>
      <c r="B1239" s="261" t="s">
        <v>1603</v>
      </c>
      <c r="C1239" s="261" t="s">
        <v>329</v>
      </c>
      <c r="D1239" s="261" t="s">
        <v>359</v>
      </c>
      <c r="E1239" s="261" t="s">
        <v>116</v>
      </c>
      <c r="F1239" s="262">
        <v>32875</v>
      </c>
      <c r="G1239" s="261" t="s">
        <v>136</v>
      </c>
      <c r="H1239" s="261" t="s">
        <v>679</v>
      </c>
      <c r="I1239" s="257" t="s">
        <v>553</v>
      </c>
      <c r="J1239" s="261" t="s">
        <v>139</v>
      </c>
      <c r="K1239" s="260">
        <v>2007</v>
      </c>
      <c r="L1239" s="257" t="s">
        <v>136</v>
      </c>
      <c r="M1239" s="249"/>
      <c r="N1239" s="249" t="s">
        <v>3258</v>
      </c>
      <c r="O1239" s="259" t="s">
        <v>3258</v>
      </c>
      <c r="P1239" s="256">
        <v>0</v>
      </c>
      <c r="Q1239" s="261" t="s">
        <v>3258</v>
      </c>
      <c r="R1239" s="261" t="s">
        <v>3523</v>
      </c>
      <c r="S1239" s="261" t="s">
        <v>3524</v>
      </c>
      <c r="T1239" s="261" t="s">
        <v>2752</v>
      </c>
      <c r="U1239" s="261" t="s">
        <v>2306</v>
      </c>
      <c r="V1239" s="261" t="s">
        <v>3258</v>
      </c>
      <c r="W1239" s="261" t="s">
        <v>3258</v>
      </c>
      <c r="X1239" s="261" t="s">
        <v>3258</v>
      </c>
      <c r="Y1239" s="261" t="s">
        <v>3258</v>
      </c>
      <c r="Z1239" s="261" t="s">
        <v>3258</v>
      </c>
      <c r="AA1239" s="261" t="s">
        <v>3258</v>
      </c>
      <c r="AB1239" s="261" t="s">
        <v>3258</v>
      </c>
      <c r="AC1239" s="261" t="s">
        <v>3258</v>
      </c>
      <c r="AD1239" s="261"/>
      <c r="AE1239" s="245"/>
      <c r="AF1239" s="261"/>
      <c r="AG1239" s="261" t="s">
        <v>3258</v>
      </c>
      <c r="AH1239" s="261" t="s">
        <v>3258</v>
      </c>
      <c r="AI1239" s="249"/>
    </row>
    <row r="1240" spans="1:35" ht="15" customHeight="1" x14ac:dyDescent="0.3">
      <c r="A1240" s="260">
        <v>525824</v>
      </c>
      <c r="B1240" s="261" t="s">
        <v>1604</v>
      </c>
      <c r="C1240" s="261" t="s">
        <v>1251</v>
      </c>
      <c r="D1240" s="261" t="s">
        <v>1569</v>
      </c>
      <c r="E1240" s="261" t="s">
        <v>116</v>
      </c>
      <c r="F1240" s="262">
        <v>29696</v>
      </c>
      <c r="G1240" s="261" t="s">
        <v>2498</v>
      </c>
      <c r="H1240" s="261" t="s">
        <v>677</v>
      </c>
      <c r="I1240" s="257" t="s">
        <v>553</v>
      </c>
      <c r="J1240" s="261" t="s">
        <v>139</v>
      </c>
      <c r="K1240" s="261"/>
      <c r="L1240" s="263" t="s">
        <v>150</v>
      </c>
      <c r="M1240" s="261"/>
      <c r="N1240" s="249" t="s">
        <v>3258</v>
      </c>
      <c r="O1240" s="259" t="s">
        <v>3258</v>
      </c>
      <c r="P1240" s="256">
        <v>0</v>
      </c>
      <c r="Q1240" s="261" t="s">
        <v>3258</v>
      </c>
      <c r="R1240" s="261" t="s">
        <v>4066</v>
      </c>
      <c r="S1240" s="261" t="s">
        <v>4067</v>
      </c>
      <c r="T1240" s="261" t="s">
        <v>2444</v>
      </c>
      <c r="U1240" s="261" t="s">
        <v>3228</v>
      </c>
      <c r="V1240" s="261" t="s">
        <v>3258</v>
      </c>
      <c r="W1240" s="261" t="s">
        <v>3258</v>
      </c>
      <c r="X1240" s="261" t="s">
        <v>3258</v>
      </c>
      <c r="Y1240" s="261" t="s">
        <v>3258</v>
      </c>
      <c r="Z1240" s="261" t="s">
        <v>3258</v>
      </c>
      <c r="AA1240" s="261" t="s">
        <v>3258</v>
      </c>
      <c r="AB1240" s="261" t="s">
        <v>3258</v>
      </c>
      <c r="AC1240" s="261" t="s">
        <v>3258</v>
      </c>
      <c r="AD1240" s="261"/>
      <c r="AE1240" s="245"/>
      <c r="AF1240" s="261" t="s">
        <v>3258</v>
      </c>
      <c r="AG1240" s="261" t="s">
        <v>3258</v>
      </c>
      <c r="AH1240" s="261" t="s">
        <v>3258</v>
      </c>
      <c r="AI1240" s="249"/>
    </row>
    <row r="1241" spans="1:35" ht="15" customHeight="1" x14ac:dyDescent="0.3">
      <c r="A1241" s="260">
        <v>525825</v>
      </c>
      <c r="B1241" s="261" t="s">
        <v>1605</v>
      </c>
      <c r="C1241" s="261" t="s">
        <v>93</v>
      </c>
      <c r="D1241" s="261" t="s">
        <v>362</v>
      </c>
      <c r="E1241" s="261" t="s">
        <v>116</v>
      </c>
      <c r="F1241" s="262">
        <v>29147</v>
      </c>
      <c r="G1241" s="261" t="s">
        <v>2753</v>
      </c>
      <c r="H1241" s="261" t="s">
        <v>677</v>
      </c>
      <c r="I1241" s="257" t="s">
        <v>553</v>
      </c>
      <c r="J1241" s="261" t="s">
        <v>139</v>
      </c>
      <c r="K1241" s="260">
        <v>1997</v>
      </c>
      <c r="L1241" s="264"/>
      <c r="M1241" s="261"/>
      <c r="N1241" s="249" t="s">
        <v>3258</v>
      </c>
      <c r="O1241" s="259" t="s">
        <v>3258</v>
      </c>
      <c r="P1241" s="256">
        <v>0</v>
      </c>
      <c r="Q1241" s="261" t="s">
        <v>3258</v>
      </c>
      <c r="R1241" s="261" t="s">
        <v>3525</v>
      </c>
      <c r="S1241" s="261" t="s">
        <v>3522</v>
      </c>
      <c r="T1241" s="261" t="s">
        <v>2754</v>
      </c>
      <c r="U1241" s="261" t="s">
        <v>2306</v>
      </c>
      <c r="V1241" s="261" t="s">
        <v>3258</v>
      </c>
      <c r="W1241" s="261" t="s">
        <v>3258</v>
      </c>
      <c r="X1241" s="261" t="s">
        <v>3258</v>
      </c>
      <c r="Y1241" s="261" t="s">
        <v>3258</v>
      </c>
      <c r="Z1241" s="261" t="s">
        <v>3258</v>
      </c>
      <c r="AA1241" s="261" t="s">
        <v>3258</v>
      </c>
      <c r="AB1241" s="261" t="s">
        <v>3258</v>
      </c>
      <c r="AC1241" s="261" t="s">
        <v>3258</v>
      </c>
      <c r="AD1241" s="261"/>
      <c r="AE1241" s="245"/>
      <c r="AF1241" s="261"/>
      <c r="AG1241" s="261" t="s">
        <v>3258</v>
      </c>
      <c r="AH1241" s="261" t="s">
        <v>3258</v>
      </c>
      <c r="AI1241" s="249"/>
    </row>
    <row r="1242" spans="1:35" ht="15" customHeight="1" x14ac:dyDescent="0.3">
      <c r="A1242" s="260">
        <v>525827</v>
      </c>
      <c r="B1242" s="261" t="s">
        <v>1606</v>
      </c>
      <c r="C1242" s="261" t="s">
        <v>312</v>
      </c>
      <c r="D1242" s="261" t="s">
        <v>415</v>
      </c>
      <c r="E1242" s="261" t="s">
        <v>116</v>
      </c>
      <c r="F1242" s="262">
        <v>31792</v>
      </c>
      <c r="G1242" s="261" t="s">
        <v>2478</v>
      </c>
      <c r="H1242" s="261" t="s">
        <v>677</v>
      </c>
      <c r="I1242" s="257" t="s">
        <v>553</v>
      </c>
      <c r="J1242" s="261" t="s">
        <v>137</v>
      </c>
      <c r="K1242" s="260">
        <v>2004</v>
      </c>
      <c r="L1242" s="264"/>
      <c r="M1242" s="261"/>
      <c r="N1242" s="249" t="s">
        <v>3258</v>
      </c>
      <c r="O1242" s="259" t="s">
        <v>3258</v>
      </c>
      <c r="P1242" s="256">
        <v>0</v>
      </c>
      <c r="Q1242" s="261" t="s">
        <v>3258</v>
      </c>
      <c r="R1242" s="261" t="s">
        <v>4153</v>
      </c>
      <c r="S1242" s="261" t="s">
        <v>4154</v>
      </c>
      <c r="T1242" s="261" t="s">
        <v>2447</v>
      </c>
      <c r="U1242" s="261" t="s">
        <v>2306</v>
      </c>
      <c r="V1242" s="261" t="s">
        <v>3258</v>
      </c>
      <c r="W1242" s="261" t="s">
        <v>3258</v>
      </c>
      <c r="X1242" s="261" t="s">
        <v>3258</v>
      </c>
      <c r="Y1242" s="261" t="s">
        <v>3258</v>
      </c>
      <c r="Z1242" s="261" t="s">
        <v>3258</v>
      </c>
      <c r="AA1242" s="261" t="s">
        <v>3258</v>
      </c>
      <c r="AB1242" s="261" t="s">
        <v>3258</v>
      </c>
      <c r="AC1242" s="261" t="s">
        <v>3258</v>
      </c>
      <c r="AD1242" s="261"/>
      <c r="AE1242" s="245"/>
      <c r="AF1242" s="261" t="s">
        <v>3258</v>
      </c>
      <c r="AG1242" s="261" t="s">
        <v>3258</v>
      </c>
      <c r="AH1242" s="261" t="s">
        <v>3258</v>
      </c>
      <c r="AI1242" s="249"/>
    </row>
    <row r="1243" spans="1:35" ht="15" customHeight="1" x14ac:dyDescent="0.3">
      <c r="A1243" s="260">
        <v>525835</v>
      </c>
      <c r="B1243" s="261" t="s">
        <v>1607</v>
      </c>
      <c r="C1243" s="261" t="s">
        <v>786</v>
      </c>
      <c r="D1243" s="261" t="s">
        <v>513</v>
      </c>
      <c r="E1243" s="261" t="s">
        <v>116</v>
      </c>
      <c r="F1243" s="262">
        <v>34700</v>
      </c>
      <c r="G1243" s="261" t="s">
        <v>136</v>
      </c>
      <c r="H1243" s="261" t="s">
        <v>677</v>
      </c>
      <c r="I1243" s="257" t="s">
        <v>553</v>
      </c>
      <c r="J1243" s="261" t="s">
        <v>139</v>
      </c>
      <c r="K1243" s="261" t="s">
        <v>3258</v>
      </c>
      <c r="L1243" s="265"/>
      <c r="M1243" s="261"/>
      <c r="N1243" s="249" t="s">
        <v>3258</v>
      </c>
      <c r="O1243" s="259" t="s">
        <v>3258</v>
      </c>
      <c r="P1243" s="256">
        <v>0</v>
      </c>
      <c r="Q1243" s="261" t="s">
        <v>3258</v>
      </c>
      <c r="R1243" s="261" t="s">
        <v>3526</v>
      </c>
      <c r="S1243" s="261" t="s">
        <v>3408</v>
      </c>
      <c r="T1243" s="261" t="s">
        <v>2755</v>
      </c>
      <c r="U1243" s="261" t="s">
        <v>2259</v>
      </c>
      <c r="V1243" s="261" t="s">
        <v>3258</v>
      </c>
      <c r="W1243" s="261" t="s">
        <v>3258</v>
      </c>
      <c r="X1243" s="261" t="s">
        <v>3258</v>
      </c>
      <c r="Y1243" s="261" t="s">
        <v>3258</v>
      </c>
      <c r="Z1243" s="261" t="s">
        <v>3258</v>
      </c>
      <c r="AA1243" s="261" t="s">
        <v>3258</v>
      </c>
      <c r="AB1243" s="261" t="s">
        <v>3258</v>
      </c>
      <c r="AC1243" s="261" t="s">
        <v>3258</v>
      </c>
      <c r="AD1243" s="261"/>
      <c r="AE1243" s="245"/>
      <c r="AF1243" s="261" t="s">
        <v>3258</v>
      </c>
      <c r="AG1243" s="261" t="s">
        <v>3258</v>
      </c>
      <c r="AH1243" s="261" t="s">
        <v>3258</v>
      </c>
      <c r="AI1243" s="249"/>
    </row>
    <row r="1244" spans="1:35" ht="15" customHeight="1" x14ac:dyDescent="0.3">
      <c r="A1244" s="260">
        <v>525838</v>
      </c>
      <c r="B1244" s="261" t="s">
        <v>5786</v>
      </c>
      <c r="C1244" s="261" t="s">
        <v>62</v>
      </c>
      <c r="D1244" s="261" t="s">
        <v>530</v>
      </c>
      <c r="E1244" s="261" t="s">
        <v>116</v>
      </c>
      <c r="F1244" s="262">
        <v>35457</v>
      </c>
      <c r="G1244" s="261" t="s">
        <v>136</v>
      </c>
      <c r="H1244" s="261" t="s">
        <v>677</v>
      </c>
      <c r="I1244" s="257" t="s">
        <v>554</v>
      </c>
      <c r="J1244" s="261" t="s">
        <v>137</v>
      </c>
      <c r="K1244" s="261" t="s">
        <v>3258</v>
      </c>
      <c r="L1244" s="265"/>
      <c r="M1244" s="261"/>
      <c r="N1244" s="249" t="s">
        <v>3258</v>
      </c>
      <c r="O1244" s="259" t="s">
        <v>3258</v>
      </c>
      <c r="P1244" s="256">
        <v>0</v>
      </c>
      <c r="Q1244" s="261" t="s">
        <v>3258</v>
      </c>
      <c r="R1244" s="261" t="s">
        <v>5787</v>
      </c>
      <c r="S1244" s="261" t="s">
        <v>5788</v>
      </c>
      <c r="T1244" s="261" t="s">
        <v>5789</v>
      </c>
      <c r="U1244" s="261" t="s">
        <v>2306</v>
      </c>
      <c r="V1244" s="261" t="s">
        <v>3258</v>
      </c>
      <c r="W1244" s="261" t="s">
        <v>3258</v>
      </c>
      <c r="X1244" s="261" t="s">
        <v>3258</v>
      </c>
      <c r="Y1244" s="261" t="s">
        <v>3258</v>
      </c>
      <c r="Z1244" s="261" t="s">
        <v>3258</v>
      </c>
      <c r="AA1244" s="261" t="s">
        <v>3258</v>
      </c>
      <c r="AB1244" s="261" t="s">
        <v>3258</v>
      </c>
      <c r="AC1244" s="261" t="s">
        <v>3258</v>
      </c>
      <c r="AD1244" s="261"/>
      <c r="AE1244" s="246"/>
      <c r="AF1244" s="261" t="s">
        <v>3258</v>
      </c>
      <c r="AG1244" s="261" t="s">
        <v>3258</v>
      </c>
      <c r="AH1244" s="261" t="s">
        <v>3258</v>
      </c>
      <c r="AI1244" s="249"/>
    </row>
    <row r="1245" spans="1:35" ht="15" customHeight="1" x14ac:dyDescent="0.3">
      <c r="A1245" s="260">
        <v>525841</v>
      </c>
      <c r="B1245" s="261" t="s">
        <v>5790</v>
      </c>
      <c r="C1245" s="261" t="s">
        <v>244</v>
      </c>
      <c r="D1245" s="261" t="s">
        <v>440</v>
      </c>
      <c r="E1245" s="261" t="s">
        <v>116</v>
      </c>
      <c r="F1245" s="262">
        <v>36909</v>
      </c>
      <c r="G1245" s="261" t="s">
        <v>5791</v>
      </c>
      <c r="H1245" s="261" t="s">
        <v>677</v>
      </c>
      <c r="I1245" s="257" t="s">
        <v>554</v>
      </c>
      <c r="J1245" s="261" t="s">
        <v>724</v>
      </c>
      <c r="K1245" s="261"/>
      <c r="L1245" s="258" t="s">
        <v>150</v>
      </c>
      <c r="M1245" s="261"/>
      <c r="N1245" s="249" t="s">
        <v>3258</v>
      </c>
      <c r="O1245" s="259" t="s">
        <v>3258</v>
      </c>
      <c r="P1245" s="256">
        <v>0</v>
      </c>
      <c r="Q1245" s="261" t="s">
        <v>3258</v>
      </c>
      <c r="R1245" s="261" t="s">
        <v>5792</v>
      </c>
      <c r="S1245" s="261" t="s">
        <v>5793</v>
      </c>
      <c r="T1245" s="261" t="s">
        <v>2928</v>
      </c>
      <c r="U1245" s="261" t="s">
        <v>2270</v>
      </c>
      <c r="V1245" s="261" t="s">
        <v>3258</v>
      </c>
      <c r="W1245" s="261" t="s">
        <v>3258</v>
      </c>
      <c r="X1245" s="261" t="s">
        <v>3258</v>
      </c>
      <c r="Y1245" s="261" t="s">
        <v>3258</v>
      </c>
      <c r="Z1245" s="261" t="s">
        <v>3258</v>
      </c>
      <c r="AA1245" s="261" t="s">
        <v>3258</v>
      </c>
      <c r="AB1245" s="261" t="s">
        <v>3258</v>
      </c>
      <c r="AC1245" s="261" t="s">
        <v>3258</v>
      </c>
      <c r="AD1245" s="261"/>
      <c r="AE1245" s="245"/>
      <c r="AF1245" s="261" t="s">
        <v>3258</v>
      </c>
      <c r="AG1245" s="261" t="s">
        <v>3258</v>
      </c>
      <c r="AH1245" s="261" t="s">
        <v>3258</v>
      </c>
      <c r="AI1245" s="249"/>
    </row>
    <row r="1246" spans="1:35" ht="15" customHeight="1" x14ac:dyDescent="0.3">
      <c r="A1246" s="260">
        <v>525843</v>
      </c>
      <c r="B1246" s="261" t="s">
        <v>1608</v>
      </c>
      <c r="C1246" s="261" t="s">
        <v>289</v>
      </c>
      <c r="D1246" s="261" t="s">
        <v>512</v>
      </c>
      <c r="E1246" s="261" t="s">
        <v>2275</v>
      </c>
      <c r="F1246" s="262">
        <v>29295</v>
      </c>
      <c r="G1246" s="261" t="s">
        <v>2263</v>
      </c>
      <c r="H1246" s="261" t="s">
        <v>677</v>
      </c>
      <c r="I1246" s="257" t="s">
        <v>553</v>
      </c>
      <c r="J1246" s="261" t="s">
        <v>137</v>
      </c>
      <c r="K1246" s="249"/>
      <c r="L1246" s="265" t="s">
        <v>151</v>
      </c>
      <c r="M1246" s="261"/>
      <c r="N1246" s="249" t="s">
        <v>3258</v>
      </c>
      <c r="O1246" s="259" t="s">
        <v>3258</v>
      </c>
      <c r="P1246" s="256">
        <v>0</v>
      </c>
      <c r="Q1246" s="249"/>
      <c r="R1246" s="249"/>
      <c r="S1246" s="249"/>
      <c r="T1246" s="249"/>
      <c r="U1246" s="249"/>
      <c r="V1246" s="249"/>
      <c r="W1246" s="249"/>
      <c r="X1246" s="249"/>
      <c r="Y1246" s="249"/>
      <c r="Z1246" s="249"/>
      <c r="AA1246" s="249"/>
      <c r="AB1246" s="249"/>
      <c r="AC1246" s="249"/>
      <c r="AD1246" s="249"/>
      <c r="AE1246" s="245"/>
      <c r="AF1246" s="249"/>
      <c r="AG1246" s="249"/>
      <c r="AH1246" s="249"/>
      <c r="AI1246" s="249"/>
    </row>
    <row r="1247" spans="1:35" ht="15" customHeight="1" x14ac:dyDescent="0.3">
      <c r="A1247" s="260">
        <v>525845</v>
      </c>
      <c r="B1247" s="261" t="s">
        <v>1609</v>
      </c>
      <c r="C1247" s="261" t="s">
        <v>1610</v>
      </c>
      <c r="D1247" s="261" t="s">
        <v>1611</v>
      </c>
      <c r="E1247" s="261" t="s">
        <v>116</v>
      </c>
      <c r="F1247" s="262">
        <v>31192</v>
      </c>
      <c r="G1247" s="261" t="s">
        <v>2806</v>
      </c>
      <c r="H1247" s="261" t="s">
        <v>677</v>
      </c>
      <c r="I1247" s="257" t="s">
        <v>553</v>
      </c>
      <c r="J1247" s="261" t="s">
        <v>139</v>
      </c>
      <c r="K1247" s="261"/>
      <c r="L1247" s="263" t="s">
        <v>150</v>
      </c>
      <c r="M1247" s="261"/>
      <c r="N1247" s="249" t="s">
        <v>3258</v>
      </c>
      <c r="O1247" s="259" t="s">
        <v>3258</v>
      </c>
      <c r="P1247" s="256">
        <v>0</v>
      </c>
      <c r="Q1247" s="261" t="s">
        <v>3258</v>
      </c>
      <c r="R1247" s="261" t="s">
        <v>4068</v>
      </c>
      <c r="S1247" s="261" t="s">
        <v>4069</v>
      </c>
      <c r="T1247" s="261" t="s">
        <v>3229</v>
      </c>
      <c r="U1247" s="261" t="s">
        <v>2270</v>
      </c>
      <c r="V1247" s="261" t="s">
        <v>3258</v>
      </c>
      <c r="W1247" s="261" t="s">
        <v>3258</v>
      </c>
      <c r="X1247" s="261" t="s">
        <v>3258</v>
      </c>
      <c r="Y1247" s="261" t="s">
        <v>3258</v>
      </c>
      <c r="Z1247" s="261" t="s">
        <v>3258</v>
      </c>
      <c r="AA1247" s="261" t="s">
        <v>3258</v>
      </c>
      <c r="AB1247" s="261" t="s">
        <v>3258</v>
      </c>
      <c r="AC1247" s="261" t="s">
        <v>3258</v>
      </c>
      <c r="AD1247" s="261"/>
      <c r="AE1247" s="245"/>
      <c r="AF1247" s="261" t="s">
        <v>3258</v>
      </c>
      <c r="AG1247" s="261" t="s">
        <v>3258</v>
      </c>
      <c r="AH1247" s="261" t="s">
        <v>3258</v>
      </c>
      <c r="AI1247" s="249"/>
    </row>
    <row r="1248" spans="1:35" ht="15" customHeight="1" x14ac:dyDescent="0.3">
      <c r="A1248" s="260">
        <v>525852</v>
      </c>
      <c r="B1248" s="261" t="s">
        <v>5794</v>
      </c>
      <c r="C1248" s="261" t="s">
        <v>1419</v>
      </c>
      <c r="D1248" s="261" t="s">
        <v>5795</v>
      </c>
      <c r="E1248" s="261" t="s">
        <v>116</v>
      </c>
      <c r="F1248" s="262">
        <v>33074</v>
      </c>
      <c r="G1248" s="261" t="s">
        <v>2584</v>
      </c>
      <c r="H1248" s="261" t="s">
        <v>677</v>
      </c>
      <c r="I1248" s="257" t="s">
        <v>553</v>
      </c>
      <c r="J1248" s="261" t="s">
        <v>139</v>
      </c>
      <c r="K1248" s="261" t="s">
        <v>3258</v>
      </c>
      <c r="L1248" s="265"/>
      <c r="M1248" s="261"/>
      <c r="N1248" s="249" t="s">
        <v>3258</v>
      </c>
      <c r="O1248" s="259" t="s">
        <v>3258</v>
      </c>
      <c r="P1248" s="256">
        <v>0</v>
      </c>
      <c r="Q1248" s="261" t="s">
        <v>3258</v>
      </c>
      <c r="R1248" s="261" t="s">
        <v>5796</v>
      </c>
      <c r="S1248" s="261" t="s">
        <v>5797</v>
      </c>
      <c r="T1248" s="261" t="s">
        <v>5798</v>
      </c>
      <c r="U1248" s="261" t="s">
        <v>2266</v>
      </c>
      <c r="V1248" s="261" t="s">
        <v>3258</v>
      </c>
      <c r="W1248" s="261" t="s">
        <v>3258</v>
      </c>
      <c r="X1248" s="261" t="s">
        <v>3258</v>
      </c>
      <c r="Y1248" s="261" t="s">
        <v>3258</v>
      </c>
      <c r="Z1248" s="261" t="s">
        <v>3258</v>
      </c>
      <c r="AA1248" s="261" t="s">
        <v>3258</v>
      </c>
      <c r="AB1248" s="261" t="s">
        <v>3258</v>
      </c>
      <c r="AC1248" s="261" t="s">
        <v>3258</v>
      </c>
      <c r="AD1248" s="261"/>
      <c r="AE1248" s="246"/>
      <c r="AF1248" s="261" t="s">
        <v>3258</v>
      </c>
      <c r="AG1248" s="261" t="s">
        <v>3258</v>
      </c>
      <c r="AH1248" s="261" t="s">
        <v>3258</v>
      </c>
      <c r="AI1248" s="249"/>
    </row>
    <row r="1249" spans="1:35" ht="15" customHeight="1" x14ac:dyDescent="0.3">
      <c r="A1249" s="260">
        <v>525855</v>
      </c>
      <c r="B1249" s="261" t="s">
        <v>5799</v>
      </c>
      <c r="C1249" s="261" t="s">
        <v>5800</v>
      </c>
      <c r="D1249" s="261" t="s">
        <v>1511</v>
      </c>
      <c r="E1249" s="261" t="s">
        <v>116</v>
      </c>
      <c r="F1249" s="262">
        <v>36778</v>
      </c>
      <c r="G1249" s="261" t="s">
        <v>5801</v>
      </c>
      <c r="H1249" s="261" t="s">
        <v>677</v>
      </c>
      <c r="I1249" s="257" t="s">
        <v>554</v>
      </c>
      <c r="J1249" s="261" t="s">
        <v>139</v>
      </c>
      <c r="K1249" s="260">
        <v>2018</v>
      </c>
      <c r="M1249" s="261"/>
      <c r="N1249" s="249" t="s">
        <v>3258</v>
      </c>
      <c r="O1249" s="259" t="s">
        <v>3258</v>
      </c>
      <c r="P1249" s="256">
        <v>0</v>
      </c>
      <c r="Q1249" s="261" t="s">
        <v>3258</v>
      </c>
      <c r="R1249" s="261" t="s">
        <v>5802</v>
      </c>
      <c r="S1249" s="261" t="s">
        <v>5803</v>
      </c>
      <c r="T1249" s="261" t="s">
        <v>5804</v>
      </c>
      <c r="U1249" s="261" t="s">
        <v>2360</v>
      </c>
      <c r="V1249" s="261" t="s">
        <v>3258</v>
      </c>
      <c r="W1249" s="261" t="s">
        <v>3258</v>
      </c>
      <c r="X1249" s="261" t="s">
        <v>3258</v>
      </c>
      <c r="Y1249" s="261" t="s">
        <v>3258</v>
      </c>
      <c r="Z1249" s="261" t="s">
        <v>3258</v>
      </c>
      <c r="AA1249" s="261" t="s">
        <v>3258</v>
      </c>
      <c r="AB1249" s="261" t="s">
        <v>3258</v>
      </c>
      <c r="AC1249" s="261" t="s">
        <v>3258</v>
      </c>
      <c r="AD1249" s="261"/>
      <c r="AE1249" s="245"/>
      <c r="AF1249" s="261" t="s">
        <v>3258</v>
      </c>
      <c r="AG1249" s="261" t="s">
        <v>3258</v>
      </c>
      <c r="AH1249" s="261" t="s">
        <v>3258</v>
      </c>
      <c r="AI1249" s="249"/>
    </row>
    <row r="1250" spans="1:35" ht="15" customHeight="1" x14ac:dyDescent="0.3">
      <c r="A1250" s="260">
        <v>525858</v>
      </c>
      <c r="B1250" s="261" t="s">
        <v>1612</v>
      </c>
      <c r="C1250" s="261" t="s">
        <v>285</v>
      </c>
      <c r="D1250" s="261" t="s">
        <v>640</v>
      </c>
      <c r="E1250" s="261" t="s">
        <v>116</v>
      </c>
      <c r="F1250" s="262">
        <v>33647</v>
      </c>
      <c r="G1250" s="261" t="s">
        <v>2471</v>
      </c>
      <c r="H1250" s="261" t="s">
        <v>677</v>
      </c>
      <c r="I1250" s="257" t="s">
        <v>553</v>
      </c>
      <c r="J1250" s="261" t="s">
        <v>137</v>
      </c>
      <c r="K1250" s="260">
        <v>2007</v>
      </c>
      <c r="L1250" s="264"/>
      <c r="M1250" s="261"/>
      <c r="N1250" s="249" t="s">
        <v>3258</v>
      </c>
      <c r="O1250" s="259" t="s">
        <v>3258</v>
      </c>
      <c r="P1250" s="256">
        <v>0</v>
      </c>
      <c r="Q1250" s="261" t="s">
        <v>3258</v>
      </c>
      <c r="R1250" s="261" t="s">
        <v>4155</v>
      </c>
      <c r="S1250" s="261" t="s">
        <v>4156</v>
      </c>
      <c r="T1250" s="261" t="s">
        <v>2281</v>
      </c>
      <c r="U1250" s="261" t="s">
        <v>2756</v>
      </c>
      <c r="V1250" s="261" t="s">
        <v>3258</v>
      </c>
      <c r="W1250" s="261" t="s">
        <v>3258</v>
      </c>
      <c r="X1250" s="261" t="s">
        <v>3258</v>
      </c>
      <c r="Y1250" s="261" t="s">
        <v>3258</v>
      </c>
      <c r="Z1250" s="261" t="s">
        <v>3258</v>
      </c>
      <c r="AA1250" s="261" t="s">
        <v>3258</v>
      </c>
      <c r="AB1250" s="261" t="s">
        <v>3258</v>
      </c>
      <c r="AC1250" s="261" t="s">
        <v>3258</v>
      </c>
      <c r="AD1250" s="261"/>
      <c r="AE1250" s="245"/>
      <c r="AF1250" s="261" t="s">
        <v>3258</v>
      </c>
      <c r="AG1250" s="261" t="s">
        <v>3258</v>
      </c>
      <c r="AH1250" s="261" t="s">
        <v>3258</v>
      </c>
      <c r="AI1250" s="249" t="s">
        <v>2253</v>
      </c>
    </row>
    <row r="1251" spans="1:35" ht="15" customHeight="1" x14ac:dyDescent="0.3">
      <c r="A1251" s="260">
        <v>525866</v>
      </c>
      <c r="B1251" s="261" t="s">
        <v>5805</v>
      </c>
      <c r="C1251" s="261" t="s">
        <v>79</v>
      </c>
      <c r="D1251" s="261" t="s">
        <v>5806</v>
      </c>
      <c r="E1251" s="261" t="s">
        <v>116</v>
      </c>
      <c r="F1251" s="262">
        <v>32145</v>
      </c>
      <c r="G1251" s="261" t="s">
        <v>5807</v>
      </c>
      <c r="H1251" s="261" t="s">
        <v>677</v>
      </c>
      <c r="I1251" s="257" t="s">
        <v>554</v>
      </c>
      <c r="J1251" s="261" t="s">
        <v>139</v>
      </c>
      <c r="K1251" s="261"/>
      <c r="L1251" s="265" t="s">
        <v>151</v>
      </c>
      <c r="M1251" s="261"/>
      <c r="N1251" s="249" t="s">
        <v>3258</v>
      </c>
      <c r="O1251" s="259" t="s">
        <v>3258</v>
      </c>
      <c r="P1251" s="256">
        <v>0</v>
      </c>
      <c r="Q1251" s="261" t="s">
        <v>3258</v>
      </c>
      <c r="R1251" s="261" t="s">
        <v>5808</v>
      </c>
      <c r="S1251" s="261" t="s">
        <v>5809</v>
      </c>
      <c r="T1251" s="261" t="s">
        <v>5810</v>
      </c>
      <c r="U1251" s="261" t="s">
        <v>2571</v>
      </c>
      <c r="V1251" s="261" t="s">
        <v>3258</v>
      </c>
      <c r="W1251" s="261" t="s">
        <v>3258</v>
      </c>
      <c r="X1251" s="261" t="s">
        <v>3258</v>
      </c>
      <c r="Y1251" s="261" t="s">
        <v>3258</v>
      </c>
      <c r="Z1251" s="261" t="s">
        <v>3258</v>
      </c>
      <c r="AA1251" s="261" t="s">
        <v>3258</v>
      </c>
      <c r="AB1251" s="261" t="s">
        <v>3258</v>
      </c>
      <c r="AC1251" s="261" t="s">
        <v>3258</v>
      </c>
      <c r="AD1251" s="261"/>
      <c r="AE1251" s="245"/>
      <c r="AF1251" s="261" t="s">
        <v>3258</v>
      </c>
      <c r="AG1251" s="261" t="s">
        <v>3258</v>
      </c>
      <c r="AH1251" s="261" t="s">
        <v>3258</v>
      </c>
      <c r="AI1251" s="249"/>
    </row>
    <row r="1252" spans="1:35" ht="15" customHeight="1" x14ac:dyDescent="0.3">
      <c r="A1252" s="260">
        <v>525868</v>
      </c>
      <c r="B1252" s="261" t="s">
        <v>1613</v>
      </c>
      <c r="C1252" s="261" t="s">
        <v>83</v>
      </c>
      <c r="D1252" s="261" t="s">
        <v>593</v>
      </c>
      <c r="E1252" s="261" t="s">
        <v>116</v>
      </c>
      <c r="F1252" s="262">
        <v>35065</v>
      </c>
      <c r="G1252" s="261" t="s">
        <v>136</v>
      </c>
      <c r="H1252" s="261" t="s">
        <v>677</v>
      </c>
      <c r="I1252" s="257" t="s">
        <v>553</v>
      </c>
      <c r="J1252" s="261" t="s">
        <v>137</v>
      </c>
      <c r="K1252" s="261"/>
      <c r="L1252" s="265" t="s">
        <v>151</v>
      </c>
      <c r="M1252" s="261"/>
      <c r="N1252" s="249" t="s">
        <v>3258</v>
      </c>
      <c r="O1252" s="259" t="s">
        <v>3258</v>
      </c>
      <c r="P1252" s="256">
        <v>0</v>
      </c>
      <c r="Q1252" s="261" t="s">
        <v>3258</v>
      </c>
      <c r="R1252" s="261" t="s">
        <v>4276</v>
      </c>
      <c r="S1252" s="261" t="s">
        <v>3289</v>
      </c>
      <c r="T1252" s="261" t="s">
        <v>3037</v>
      </c>
      <c r="U1252" s="261" t="s">
        <v>2259</v>
      </c>
      <c r="V1252" s="261" t="s">
        <v>3258</v>
      </c>
      <c r="W1252" s="261" t="s">
        <v>3258</v>
      </c>
      <c r="X1252" s="261" t="s">
        <v>3258</v>
      </c>
      <c r="Y1252" s="261" t="s">
        <v>3258</v>
      </c>
      <c r="Z1252" s="261" t="s">
        <v>3258</v>
      </c>
      <c r="AA1252" s="261" t="s">
        <v>3258</v>
      </c>
      <c r="AB1252" s="261" t="s">
        <v>3258</v>
      </c>
      <c r="AC1252" s="261" t="s">
        <v>3258</v>
      </c>
      <c r="AD1252" s="261"/>
      <c r="AE1252" s="245"/>
      <c r="AF1252" s="261" t="s">
        <v>3258</v>
      </c>
      <c r="AG1252" s="261" t="s">
        <v>3258</v>
      </c>
      <c r="AH1252" s="261" t="s">
        <v>3258</v>
      </c>
      <c r="AI1252" s="249"/>
    </row>
    <row r="1253" spans="1:35" ht="15" customHeight="1" x14ac:dyDescent="0.3">
      <c r="A1253" s="260">
        <v>525869</v>
      </c>
      <c r="B1253" s="261" t="s">
        <v>1614</v>
      </c>
      <c r="C1253" s="261" t="s">
        <v>97</v>
      </c>
      <c r="D1253" s="261" t="s">
        <v>514</v>
      </c>
      <c r="E1253" s="261" t="s">
        <v>116</v>
      </c>
      <c r="F1253" s="262">
        <v>29634</v>
      </c>
      <c r="G1253" s="261" t="s">
        <v>702</v>
      </c>
      <c r="H1253" s="261" t="s">
        <v>725</v>
      </c>
      <c r="I1253" s="257" t="s">
        <v>553</v>
      </c>
      <c r="J1253" s="261" t="s">
        <v>139</v>
      </c>
      <c r="K1253" s="260">
        <v>2000</v>
      </c>
      <c r="L1253" s="265" t="s">
        <v>152</v>
      </c>
      <c r="M1253" s="249"/>
      <c r="N1253" s="249" t="s">
        <v>3258</v>
      </c>
      <c r="O1253" s="259" t="s">
        <v>3258</v>
      </c>
      <c r="P1253" s="256">
        <v>0</v>
      </c>
      <c r="Q1253" s="261" t="s">
        <v>3258</v>
      </c>
      <c r="R1253" s="261" t="s">
        <v>3527</v>
      </c>
      <c r="S1253" s="261" t="s">
        <v>3528</v>
      </c>
      <c r="T1253" s="261" t="s">
        <v>2757</v>
      </c>
      <c r="U1253" s="261" t="s">
        <v>2306</v>
      </c>
      <c r="V1253" s="261" t="s">
        <v>3258</v>
      </c>
      <c r="W1253" s="261" t="s">
        <v>3258</v>
      </c>
      <c r="X1253" s="261" t="s">
        <v>3258</v>
      </c>
      <c r="Y1253" s="261" t="s">
        <v>3258</v>
      </c>
      <c r="Z1253" s="261" t="s">
        <v>3258</v>
      </c>
      <c r="AA1253" s="261" t="s">
        <v>3258</v>
      </c>
      <c r="AB1253" s="261" t="s">
        <v>3258</v>
      </c>
      <c r="AC1253" s="261" t="s">
        <v>3258</v>
      </c>
      <c r="AD1253" s="261"/>
      <c r="AE1253" s="245"/>
      <c r="AF1253" s="261" t="s">
        <v>3258</v>
      </c>
      <c r="AG1253" s="261" t="s">
        <v>3258</v>
      </c>
      <c r="AH1253" s="261" t="s">
        <v>3258</v>
      </c>
      <c r="AI1253" s="249"/>
    </row>
    <row r="1254" spans="1:35" ht="15" customHeight="1" x14ac:dyDescent="0.3">
      <c r="A1254" s="260">
        <v>525874</v>
      </c>
      <c r="B1254" s="261" t="s">
        <v>1615</v>
      </c>
      <c r="C1254" s="261" t="s">
        <v>378</v>
      </c>
      <c r="D1254" s="261" t="s">
        <v>459</v>
      </c>
      <c r="E1254" s="261" t="s">
        <v>116</v>
      </c>
      <c r="F1254" s="261" t="s">
        <v>3258</v>
      </c>
      <c r="G1254" s="262"/>
      <c r="H1254" s="261" t="s">
        <v>677</v>
      </c>
      <c r="I1254" s="257" t="s">
        <v>553</v>
      </c>
      <c r="J1254" s="261"/>
      <c r="K1254" s="261"/>
      <c r="L1254" s="268"/>
      <c r="M1254" s="261"/>
      <c r="N1254" s="249" t="s">
        <v>3258</v>
      </c>
      <c r="O1254" s="259" t="s">
        <v>3258</v>
      </c>
      <c r="P1254" s="256">
        <v>0</v>
      </c>
      <c r="Q1254" s="249"/>
      <c r="R1254" s="249"/>
      <c r="S1254" s="249"/>
      <c r="T1254" s="249"/>
      <c r="U1254" s="249"/>
      <c r="V1254" s="249"/>
      <c r="W1254" s="249"/>
      <c r="X1254" s="249"/>
      <c r="Y1254" s="249"/>
      <c r="Z1254" s="249"/>
      <c r="AA1254" s="249"/>
      <c r="AB1254" s="249"/>
      <c r="AC1254" s="249"/>
      <c r="AD1254" s="249"/>
      <c r="AE1254" s="249"/>
      <c r="AF1254" s="249"/>
      <c r="AG1254" s="249"/>
      <c r="AH1254" s="249"/>
      <c r="AI1254" s="249"/>
    </row>
    <row r="1255" spans="1:35" ht="15" customHeight="1" x14ac:dyDescent="0.3">
      <c r="A1255" s="260">
        <v>525875</v>
      </c>
      <c r="B1255" s="261" t="s">
        <v>5811</v>
      </c>
      <c r="C1255" s="261" t="s">
        <v>80</v>
      </c>
      <c r="D1255" s="261" t="s">
        <v>351</v>
      </c>
      <c r="E1255" s="261" t="s">
        <v>116</v>
      </c>
      <c r="F1255" s="262">
        <v>33987</v>
      </c>
      <c r="G1255" s="261" t="s">
        <v>136</v>
      </c>
      <c r="H1255" s="261" t="s">
        <v>677</v>
      </c>
      <c r="I1255" s="257" t="s">
        <v>554</v>
      </c>
      <c r="J1255" s="261" t="s">
        <v>724</v>
      </c>
      <c r="K1255" s="261"/>
      <c r="M1255" s="261"/>
      <c r="N1255" s="249" t="s">
        <v>3258</v>
      </c>
      <c r="O1255" s="259" t="s">
        <v>3258</v>
      </c>
      <c r="P1255" s="256">
        <v>0</v>
      </c>
      <c r="Q1255" s="261" t="s">
        <v>3258</v>
      </c>
      <c r="R1255" s="261" t="s">
        <v>5812</v>
      </c>
      <c r="S1255" s="261" t="s">
        <v>3303</v>
      </c>
      <c r="T1255" s="261" t="s">
        <v>5813</v>
      </c>
      <c r="U1255" s="261" t="s">
        <v>2259</v>
      </c>
      <c r="V1255" s="261" t="s">
        <v>3258</v>
      </c>
      <c r="W1255" s="261" t="s">
        <v>3258</v>
      </c>
      <c r="X1255" s="261" t="s">
        <v>3258</v>
      </c>
      <c r="Y1255" s="261" t="s">
        <v>3258</v>
      </c>
      <c r="Z1255" s="261" t="s">
        <v>3258</v>
      </c>
      <c r="AA1255" s="261" t="s">
        <v>3258</v>
      </c>
      <c r="AB1255" s="261" t="s">
        <v>3258</v>
      </c>
      <c r="AC1255" s="261" t="s">
        <v>3258</v>
      </c>
      <c r="AD1255" s="261"/>
      <c r="AE1255" s="246"/>
      <c r="AF1255" s="261" t="s">
        <v>3258</v>
      </c>
      <c r="AG1255" s="261"/>
      <c r="AH1255" s="261" t="s">
        <v>3258</v>
      </c>
      <c r="AI1255" s="249"/>
    </row>
    <row r="1256" spans="1:35" ht="15" customHeight="1" x14ac:dyDescent="0.3">
      <c r="A1256" s="260">
        <v>525876</v>
      </c>
      <c r="B1256" s="261" t="s">
        <v>5814</v>
      </c>
      <c r="C1256" s="261" t="s">
        <v>5815</v>
      </c>
      <c r="D1256" s="261" t="s">
        <v>541</v>
      </c>
      <c r="E1256" s="261" t="s">
        <v>116</v>
      </c>
      <c r="F1256" s="262">
        <v>30147</v>
      </c>
      <c r="G1256" s="261" t="s">
        <v>136</v>
      </c>
      <c r="H1256" s="261" t="s">
        <v>677</v>
      </c>
      <c r="I1256" s="257" t="s">
        <v>554</v>
      </c>
      <c r="J1256" s="261" t="s">
        <v>139</v>
      </c>
      <c r="K1256" s="261" t="s">
        <v>3258</v>
      </c>
      <c r="L1256" s="257"/>
      <c r="M1256" s="261"/>
      <c r="N1256" s="249" t="s">
        <v>3258</v>
      </c>
      <c r="O1256" s="259" t="s">
        <v>3258</v>
      </c>
      <c r="P1256" s="256">
        <v>0</v>
      </c>
      <c r="Q1256" s="261" t="s">
        <v>3258</v>
      </c>
      <c r="R1256" s="261" t="s">
        <v>5816</v>
      </c>
      <c r="S1256" s="261" t="s">
        <v>5817</v>
      </c>
      <c r="T1256" s="261" t="s">
        <v>2286</v>
      </c>
      <c r="U1256" s="261" t="s">
        <v>2259</v>
      </c>
      <c r="V1256" s="261" t="s">
        <v>3258</v>
      </c>
      <c r="W1256" s="261" t="s">
        <v>3258</v>
      </c>
      <c r="X1256" s="261" t="s">
        <v>3258</v>
      </c>
      <c r="Y1256" s="261" t="s">
        <v>3258</v>
      </c>
      <c r="Z1256" s="261" t="s">
        <v>3258</v>
      </c>
      <c r="AA1256" s="261" t="s">
        <v>3258</v>
      </c>
      <c r="AB1256" s="261" t="s">
        <v>3258</v>
      </c>
      <c r="AC1256" s="261" t="s">
        <v>3258</v>
      </c>
      <c r="AD1256" s="261"/>
      <c r="AE1256" s="245"/>
      <c r="AF1256" s="261" t="s">
        <v>3258</v>
      </c>
      <c r="AG1256" s="261" t="s">
        <v>3258</v>
      </c>
      <c r="AH1256" s="261" t="s">
        <v>3258</v>
      </c>
      <c r="AI1256" s="249"/>
    </row>
    <row r="1257" spans="1:35" ht="15" customHeight="1" x14ac:dyDescent="0.3">
      <c r="A1257" s="260">
        <v>525879</v>
      </c>
      <c r="B1257" s="261" t="s">
        <v>1616</v>
      </c>
      <c r="C1257" s="261" t="s">
        <v>302</v>
      </c>
      <c r="D1257" s="261" t="s">
        <v>1617</v>
      </c>
      <c r="E1257" s="261" t="s">
        <v>116</v>
      </c>
      <c r="F1257" s="262">
        <v>32276</v>
      </c>
      <c r="G1257" s="261" t="s">
        <v>145</v>
      </c>
      <c r="H1257" s="261" t="s">
        <v>677</v>
      </c>
      <c r="I1257" s="257" t="s">
        <v>553</v>
      </c>
      <c r="J1257" s="261" t="s">
        <v>137</v>
      </c>
      <c r="K1257" s="261"/>
      <c r="L1257" s="264"/>
      <c r="M1257" s="261"/>
      <c r="N1257" s="249" t="s">
        <v>3258</v>
      </c>
      <c r="O1257" s="259" t="s">
        <v>3258</v>
      </c>
      <c r="P1257" s="256">
        <v>0</v>
      </c>
      <c r="Q1257" s="261" t="s">
        <v>3258</v>
      </c>
      <c r="R1257" s="261" t="s">
        <v>4277</v>
      </c>
      <c r="S1257" s="261" t="s">
        <v>4163</v>
      </c>
      <c r="T1257" s="261" t="s">
        <v>3230</v>
      </c>
      <c r="U1257" s="261" t="s">
        <v>2386</v>
      </c>
      <c r="V1257" s="261" t="s">
        <v>3258</v>
      </c>
      <c r="W1257" s="261" t="s">
        <v>3258</v>
      </c>
      <c r="X1257" s="261" t="s">
        <v>3258</v>
      </c>
      <c r="Y1257" s="261" t="s">
        <v>3258</v>
      </c>
      <c r="Z1257" s="261" t="s">
        <v>3258</v>
      </c>
      <c r="AA1257" s="261" t="s">
        <v>3258</v>
      </c>
      <c r="AB1257" s="261" t="s">
        <v>3258</v>
      </c>
      <c r="AC1257" s="261" t="s">
        <v>3258</v>
      </c>
      <c r="AD1257" s="261"/>
      <c r="AE1257" s="246"/>
      <c r="AF1257" s="261" t="s">
        <v>3258</v>
      </c>
      <c r="AG1257" s="261" t="s">
        <v>3258</v>
      </c>
      <c r="AH1257" s="261" t="s">
        <v>3258</v>
      </c>
      <c r="AI1257" s="249"/>
    </row>
    <row r="1258" spans="1:35" ht="15" customHeight="1" x14ac:dyDescent="0.3">
      <c r="A1258" s="260">
        <v>525881</v>
      </c>
      <c r="B1258" s="261" t="s">
        <v>1619</v>
      </c>
      <c r="C1258" s="261" t="s">
        <v>226</v>
      </c>
      <c r="D1258" s="261" t="s">
        <v>438</v>
      </c>
      <c r="E1258" s="261" t="s">
        <v>116</v>
      </c>
      <c r="F1258" s="262">
        <v>35065</v>
      </c>
      <c r="G1258" s="261" t="s">
        <v>2596</v>
      </c>
      <c r="H1258" s="261" t="s">
        <v>677</v>
      </c>
      <c r="I1258" s="257" t="s">
        <v>553</v>
      </c>
      <c r="J1258" s="249" t="s">
        <v>724</v>
      </c>
      <c r="K1258" s="261"/>
      <c r="L1258" s="257" t="s">
        <v>151</v>
      </c>
      <c r="M1258" s="261"/>
      <c r="N1258" s="249" t="s">
        <v>3258</v>
      </c>
      <c r="O1258" s="259" t="s">
        <v>3258</v>
      </c>
      <c r="P1258" s="256">
        <v>0</v>
      </c>
      <c r="Q1258" s="261" t="s">
        <v>3258</v>
      </c>
      <c r="R1258" s="261" t="s">
        <v>4363</v>
      </c>
      <c r="S1258" s="261" t="s">
        <v>3316</v>
      </c>
      <c r="T1258" s="261" t="s">
        <v>2319</v>
      </c>
      <c r="U1258" s="261" t="s">
        <v>2360</v>
      </c>
      <c r="V1258" s="261" t="s">
        <v>3258</v>
      </c>
      <c r="W1258" s="261" t="s">
        <v>3258</v>
      </c>
      <c r="X1258" s="261" t="s">
        <v>3258</v>
      </c>
      <c r="Y1258" s="261" t="s">
        <v>3258</v>
      </c>
      <c r="Z1258" s="261" t="s">
        <v>3258</v>
      </c>
      <c r="AA1258" s="261" t="s">
        <v>3258</v>
      </c>
      <c r="AB1258" s="261" t="s">
        <v>3258</v>
      </c>
      <c r="AC1258" s="261" t="s">
        <v>3258</v>
      </c>
      <c r="AD1258" s="261"/>
      <c r="AE1258" s="246"/>
      <c r="AF1258" s="261" t="s">
        <v>3258</v>
      </c>
      <c r="AG1258" s="261" t="s">
        <v>3258</v>
      </c>
      <c r="AH1258" s="261" t="s">
        <v>3258</v>
      </c>
      <c r="AI1258" s="249"/>
    </row>
    <row r="1259" spans="1:35" ht="15" customHeight="1" x14ac:dyDescent="0.3">
      <c r="A1259" s="255">
        <v>525888</v>
      </c>
      <c r="B1259" s="256" t="s">
        <v>5818</v>
      </c>
      <c r="C1259" s="256" t="s">
        <v>1306</v>
      </c>
      <c r="D1259" s="256" t="s">
        <v>356</v>
      </c>
      <c r="E1259" s="256" t="s">
        <v>116</v>
      </c>
      <c r="F1259" s="256" t="s">
        <v>5819</v>
      </c>
      <c r="G1259" s="256" t="s">
        <v>5820</v>
      </c>
      <c r="H1259" s="256" t="s">
        <v>677</v>
      </c>
      <c r="I1259" s="257" t="s">
        <v>554</v>
      </c>
      <c r="J1259" s="256" t="s">
        <v>137</v>
      </c>
      <c r="K1259" s="256" t="s">
        <v>5058</v>
      </c>
      <c r="L1259" s="264"/>
      <c r="M1259" s="256"/>
      <c r="N1259" s="249" t="s">
        <v>3258</v>
      </c>
      <c r="O1259" s="259" t="s">
        <v>3258</v>
      </c>
      <c r="P1259" s="256">
        <v>0</v>
      </c>
      <c r="Q1259" s="256" t="s">
        <v>3258</v>
      </c>
      <c r="R1259" s="256" t="s">
        <v>5821</v>
      </c>
      <c r="S1259" s="256" t="s">
        <v>5822</v>
      </c>
      <c r="T1259" s="256" t="s">
        <v>2385</v>
      </c>
      <c r="U1259" s="256" t="s">
        <v>5823</v>
      </c>
      <c r="V1259" s="256" t="s">
        <v>3258</v>
      </c>
      <c r="W1259" s="256" t="s">
        <v>3258</v>
      </c>
      <c r="X1259" s="256" t="s">
        <v>3258</v>
      </c>
      <c r="Y1259" s="256" t="s">
        <v>3258</v>
      </c>
      <c r="Z1259" s="256" t="s">
        <v>3258</v>
      </c>
      <c r="AA1259" s="256" t="s">
        <v>3258</v>
      </c>
      <c r="AB1259" s="256" t="s">
        <v>3258</v>
      </c>
      <c r="AC1259" s="256" t="s">
        <v>3258</v>
      </c>
      <c r="AD1259" s="256"/>
      <c r="AE1259" s="246"/>
      <c r="AF1259" s="256" t="s">
        <v>3258</v>
      </c>
      <c r="AG1259" s="256" t="s">
        <v>3258</v>
      </c>
      <c r="AH1259" s="256" t="s">
        <v>2253</v>
      </c>
      <c r="AI1259" s="249"/>
    </row>
    <row r="1260" spans="1:35" ht="15" customHeight="1" x14ac:dyDescent="0.3">
      <c r="A1260" s="260">
        <v>525889</v>
      </c>
      <c r="B1260" s="261" t="s">
        <v>1620</v>
      </c>
      <c r="C1260" s="261" t="s">
        <v>66</v>
      </c>
      <c r="D1260" s="261" t="s">
        <v>1062</v>
      </c>
      <c r="E1260" s="261" t="s">
        <v>116</v>
      </c>
      <c r="F1260" s="262">
        <v>33622</v>
      </c>
      <c r="G1260" s="261" t="s">
        <v>2356</v>
      </c>
      <c r="H1260" s="261" t="s">
        <v>677</v>
      </c>
      <c r="I1260" s="257" t="s">
        <v>553</v>
      </c>
      <c r="J1260" s="261" t="s">
        <v>137</v>
      </c>
      <c r="K1260" s="260">
        <v>2010</v>
      </c>
      <c r="L1260" s="264"/>
      <c r="M1260" s="261"/>
      <c r="N1260" s="249" t="s">
        <v>3258</v>
      </c>
      <c r="O1260" s="259" t="s">
        <v>3258</v>
      </c>
      <c r="P1260" s="256">
        <v>0</v>
      </c>
      <c r="Q1260" s="261" t="s">
        <v>3258</v>
      </c>
      <c r="R1260" s="261" t="s">
        <v>4157</v>
      </c>
      <c r="S1260" s="261" t="s">
        <v>3269</v>
      </c>
      <c r="T1260" s="261" t="s">
        <v>2758</v>
      </c>
      <c r="U1260" s="261" t="s">
        <v>2357</v>
      </c>
      <c r="V1260" s="261" t="s">
        <v>3258</v>
      </c>
      <c r="W1260" s="261" t="s">
        <v>3258</v>
      </c>
      <c r="X1260" s="261" t="s">
        <v>3258</v>
      </c>
      <c r="Y1260" s="261" t="s">
        <v>3258</v>
      </c>
      <c r="Z1260" s="261" t="s">
        <v>3258</v>
      </c>
      <c r="AA1260" s="261" t="s">
        <v>3258</v>
      </c>
      <c r="AB1260" s="261" t="s">
        <v>3258</v>
      </c>
      <c r="AC1260" s="261" t="s">
        <v>3258</v>
      </c>
      <c r="AD1260" s="261"/>
      <c r="AE1260" s="246"/>
      <c r="AF1260" s="261" t="s">
        <v>3258</v>
      </c>
      <c r="AG1260" s="261" t="s">
        <v>3258</v>
      </c>
      <c r="AH1260" s="261" t="s">
        <v>3258</v>
      </c>
      <c r="AI1260" s="249"/>
    </row>
    <row r="1261" spans="1:35" ht="15" customHeight="1" x14ac:dyDescent="0.3">
      <c r="A1261" s="255">
        <v>525893</v>
      </c>
      <c r="B1261" s="256" t="s">
        <v>1721</v>
      </c>
      <c r="C1261" s="256" t="s">
        <v>1722</v>
      </c>
      <c r="D1261" s="256" t="s">
        <v>495</v>
      </c>
      <c r="E1261" s="256" t="s">
        <v>116</v>
      </c>
      <c r="F1261" s="256" t="s">
        <v>5159</v>
      </c>
      <c r="G1261" s="256" t="s">
        <v>136</v>
      </c>
      <c r="H1261" s="256" t="s">
        <v>677</v>
      </c>
      <c r="I1261" s="257" t="s">
        <v>553</v>
      </c>
      <c r="J1261" s="256" t="s">
        <v>139</v>
      </c>
      <c r="K1261" s="249">
        <v>2016</v>
      </c>
      <c r="L1261" s="258" t="s">
        <v>151</v>
      </c>
      <c r="M1261" s="256"/>
      <c r="N1261" s="249" t="s">
        <v>3258</v>
      </c>
      <c r="O1261" s="259" t="s">
        <v>3258</v>
      </c>
      <c r="P1261" s="256">
        <v>0</v>
      </c>
      <c r="Q1261" s="256" t="s">
        <v>3258</v>
      </c>
      <c r="R1261" s="256" t="s">
        <v>5032</v>
      </c>
      <c r="S1261" s="256" t="s">
        <v>3391</v>
      </c>
      <c r="T1261" s="256" t="s">
        <v>2310</v>
      </c>
      <c r="U1261" s="256" t="s">
        <v>2266</v>
      </c>
      <c r="V1261" s="256" t="s">
        <v>3258</v>
      </c>
      <c r="W1261" s="256" t="s">
        <v>3258</v>
      </c>
      <c r="X1261" s="256" t="s">
        <v>3258</v>
      </c>
      <c r="Y1261" s="256" t="s">
        <v>3258</v>
      </c>
      <c r="Z1261" s="256" t="s">
        <v>3258</v>
      </c>
      <c r="AA1261" s="256" t="s">
        <v>3258</v>
      </c>
      <c r="AB1261" s="256" t="s">
        <v>3258</v>
      </c>
      <c r="AC1261" s="256" t="s">
        <v>3258</v>
      </c>
      <c r="AD1261" s="256"/>
      <c r="AE1261" s="245"/>
      <c r="AF1261" s="256" t="s">
        <v>3258</v>
      </c>
      <c r="AG1261" s="256" t="s">
        <v>3258</v>
      </c>
      <c r="AH1261" s="256" t="s">
        <v>2253</v>
      </c>
      <c r="AI1261" s="249"/>
    </row>
    <row r="1262" spans="1:35" ht="15" customHeight="1" x14ac:dyDescent="0.3">
      <c r="A1262" s="260">
        <v>525895</v>
      </c>
      <c r="B1262" s="261" t="s">
        <v>5824</v>
      </c>
      <c r="C1262" s="261" t="s">
        <v>66</v>
      </c>
      <c r="D1262" s="261" t="s">
        <v>422</v>
      </c>
      <c r="E1262" s="261" t="s">
        <v>116</v>
      </c>
      <c r="F1262" s="262">
        <v>33604</v>
      </c>
      <c r="G1262" s="261" t="s">
        <v>5825</v>
      </c>
      <c r="H1262" s="261" t="s">
        <v>677</v>
      </c>
      <c r="I1262" s="257" t="s">
        <v>554</v>
      </c>
      <c r="J1262" s="261" t="s">
        <v>139</v>
      </c>
      <c r="K1262" s="261"/>
      <c r="L1262" s="258"/>
      <c r="M1262" s="261"/>
      <c r="N1262" s="249" t="s">
        <v>3258</v>
      </c>
      <c r="O1262" s="259" t="s">
        <v>3258</v>
      </c>
      <c r="P1262" s="256">
        <v>0</v>
      </c>
      <c r="Q1262" s="261" t="s">
        <v>3258</v>
      </c>
      <c r="R1262" s="261" t="s">
        <v>5826</v>
      </c>
      <c r="S1262" s="261" t="s">
        <v>3269</v>
      </c>
      <c r="T1262" s="261" t="s">
        <v>2348</v>
      </c>
      <c r="U1262" s="261" t="s">
        <v>2259</v>
      </c>
      <c r="V1262" s="261" t="s">
        <v>3258</v>
      </c>
      <c r="W1262" s="261" t="s">
        <v>3258</v>
      </c>
      <c r="X1262" s="261" t="s">
        <v>3258</v>
      </c>
      <c r="Y1262" s="261" t="s">
        <v>3258</v>
      </c>
      <c r="Z1262" s="261" t="s">
        <v>3258</v>
      </c>
      <c r="AA1262" s="261" t="s">
        <v>3258</v>
      </c>
      <c r="AB1262" s="261" t="s">
        <v>3258</v>
      </c>
      <c r="AC1262" s="261" t="s">
        <v>3258</v>
      </c>
      <c r="AD1262" s="261"/>
      <c r="AE1262" s="245"/>
      <c r="AF1262" s="261" t="s">
        <v>3258</v>
      </c>
      <c r="AG1262" s="261" t="s">
        <v>3258</v>
      </c>
      <c r="AH1262" s="261" t="s">
        <v>3258</v>
      </c>
      <c r="AI1262" s="249"/>
    </row>
    <row r="1263" spans="1:35" ht="15" customHeight="1" x14ac:dyDescent="0.3">
      <c r="A1263" s="260">
        <v>525906</v>
      </c>
      <c r="B1263" s="261" t="s">
        <v>5827</v>
      </c>
      <c r="C1263" s="261" t="s">
        <v>5828</v>
      </c>
      <c r="D1263" s="261" t="s">
        <v>5462</v>
      </c>
      <c r="E1263" s="261" t="s">
        <v>116</v>
      </c>
      <c r="F1263" s="262">
        <v>34706</v>
      </c>
      <c r="G1263" s="261" t="s">
        <v>136</v>
      </c>
      <c r="H1263" s="261" t="s">
        <v>677</v>
      </c>
      <c r="I1263" s="257" t="s">
        <v>554</v>
      </c>
      <c r="J1263" s="261" t="s">
        <v>139</v>
      </c>
      <c r="K1263" s="261"/>
      <c r="L1263" s="264"/>
      <c r="M1263" s="261"/>
      <c r="N1263" s="249" t="s">
        <v>3258</v>
      </c>
      <c r="O1263" s="259" t="s">
        <v>3258</v>
      </c>
      <c r="P1263" s="256">
        <v>0</v>
      </c>
      <c r="Q1263" s="261" t="s">
        <v>3258</v>
      </c>
      <c r="R1263" s="261" t="s">
        <v>5829</v>
      </c>
      <c r="S1263" s="261" t="s">
        <v>5830</v>
      </c>
      <c r="T1263" s="261" t="s">
        <v>5831</v>
      </c>
      <c r="U1263" s="261" t="s">
        <v>2266</v>
      </c>
      <c r="V1263" s="261" t="s">
        <v>3258</v>
      </c>
      <c r="W1263" s="261" t="s">
        <v>3258</v>
      </c>
      <c r="X1263" s="261" t="s">
        <v>3258</v>
      </c>
      <c r="Y1263" s="261" t="s">
        <v>3258</v>
      </c>
      <c r="Z1263" s="261" t="s">
        <v>3258</v>
      </c>
      <c r="AA1263" s="261" t="s">
        <v>3258</v>
      </c>
      <c r="AB1263" s="261" t="s">
        <v>3258</v>
      </c>
      <c r="AC1263" s="261" t="s">
        <v>3258</v>
      </c>
      <c r="AD1263" s="261"/>
      <c r="AE1263" s="246"/>
      <c r="AF1263" s="261" t="s">
        <v>3258</v>
      </c>
      <c r="AG1263" s="261" t="s">
        <v>3258</v>
      </c>
      <c r="AH1263" s="261" t="s">
        <v>3258</v>
      </c>
      <c r="AI1263" s="249"/>
    </row>
    <row r="1264" spans="1:35" ht="15" customHeight="1" x14ac:dyDescent="0.3">
      <c r="A1264" s="260">
        <v>525908</v>
      </c>
      <c r="B1264" s="261" t="s">
        <v>5832</v>
      </c>
      <c r="C1264" s="261" t="s">
        <v>323</v>
      </c>
      <c r="D1264" s="261" t="s">
        <v>641</v>
      </c>
      <c r="E1264" s="261" t="s">
        <v>116</v>
      </c>
      <c r="F1264" s="262">
        <v>35431</v>
      </c>
      <c r="G1264" s="261" t="s">
        <v>5833</v>
      </c>
      <c r="H1264" s="261" t="s">
        <v>677</v>
      </c>
      <c r="I1264" s="257" t="s">
        <v>554</v>
      </c>
      <c r="J1264" s="261" t="s">
        <v>139</v>
      </c>
      <c r="K1264" s="249"/>
      <c r="L1264" s="265" t="s">
        <v>149</v>
      </c>
      <c r="M1264" s="261"/>
      <c r="N1264" s="249" t="s">
        <v>3258</v>
      </c>
      <c r="O1264" s="259" t="s">
        <v>3258</v>
      </c>
      <c r="P1264" s="256">
        <v>0</v>
      </c>
      <c r="Q1264" s="261" t="s">
        <v>3258</v>
      </c>
      <c r="R1264" s="261" t="s">
        <v>5834</v>
      </c>
      <c r="S1264" s="261" t="s">
        <v>3289</v>
      </c>
      <c r="T1264" s="261" t="s">
        <v>2641</v>
      </c>
      <c r="U1264" s="261" t="s">
        <v>2259</v>
      </c>
      <c r="V1264" s="261" t="s">
        <v>3258</v>
      </c>
      <c r="W1264" s="261" t="s">
        <v>3258</v>
      </c>
      <c r="X1264" s="261" t="s">
        <v>3258</v>
      </c>
      <c r="Y1264" s="261" t="s">
        <v>3258</v>
      </c>
      <c r="Z1264" s="261" t="s">
        <v>3258</v>
      </c>
      <c r="AA1264" s="261" t="s">
        <v>3258</v>
      </c>
      <c r="AB1264" s="261" t="s">
        <v>3258</v>
      </c>
      <c r="AC1264" s="261" t="s">
        <v>3258</v>
      </c>
      <c r="AD1264" s="261"/>
      <c r="AE1264" s="245"/>
      <c r="AF1264" s="261" t="s">
        <v>3258</v>
      </c>
      <c r="AG1264" s="261"/>
      <c r="AH1264" s="261" t="s">
        <v>3258</v>
      </c>
      <c r="AI1264" s="249"/>
    </row>
    <row r="1265" spans="1:35" ht="15" customHeight="1" x14ac:dyDescent="0.3">
      <c r="A1265" s="260">
        <v>525913</v>
      </c>
      <c r="B1265" s="261" t="s">
        <v>5835</v>
      </c>
      <c r="C1265" s="261" t="s">
        <v>93</v>
      </c>
      <c r="D1265" s="261" t="s">
        <v>423</v>
      </c>
      <c r="E1265" s="261" t="s">
        <v>116</v>
      </c>
      <c r="F1265" s="262">
        <v>34360</v>
      </c>
      <c r="G1265" s="261" t="s">
        <v>2655</v>
      </c>
      <c r="H1265" s="261" t="s">
        <v>677</v>
      </c>
      <c r="I1265" s="257" t="s">
        <v>554</v>
      </c>
      <c r="J1265" s="261" t="s">
        <v>139</v>
      </c>
      <c r="K1265" s="261"/>
      <c r="L1265" s="257" t="s">
        <v>2655</v>
      </c>
      <c r="M1265" s="261"/>
      <c r="N1265" s="249" t="s">
        <v>3258</v>
      </c>
      <c r="O1265" s="259" t="s">
        <v>3258</v>
      </c>
      <c r="P1265" s="256">
        <v>0</v>
      </c>
      <c r="Q1265" s="261" t="s">
        <v>3258</v>
      </c>
      <c r="R1265" s="261" t="s">
        <v>5836</v>
      </c>
      <c r="S1265" s="261" t="s">
        <v>3400</v>
      </c>
      <c r="T1265" s="261" t="s">
        <v>2654</v>
      </c>
      <c r="U1265" s="261" t="s">
        <v>2656</v>
      </c>
      <c r="V1265" s="261" t="s">
        <v>3258</v>
      </c>
      <c r="W1265" s="261" t="s">
        <v>3258</v>
      </c>
      <c r="X1265" s="261" t="s">
        <v>3258</v>
      </c>
      <c r="Y1265" s="261" t="s">
        <v>3258</v>
      </c>
      <c r="Z1265" s="261" t="s">
        <v>3258</v>
      </c>
      <c r="AA1265" s="261" t="s">
        <v>3258</v>
      </c>
      <c r="AB1265" s="261" t="s">
        <v>3258</v>
      </c>
      <c r="AC1265" s="261" t="s">
        <v>3258</v>
      </c>
      <c r="AD1265" s="261"/>
      <c r="AE1265" s="246"/>
      <c r="AF1265" s="261" t="s">
        <v>3258</v>
      </c>
      <c r="AG1265" s="261" t="s">
        <v>3258</v>
      </c>
      <c r="AH1265" s="261" t="s">
        <v>3258</v>
      </c>
      <c r="AI1265" s="249"/>
    </row>
    <row r="1266" spans="1:35" ht="15" customHeight="1" x14ac:dyDescent="0.3">
      <c r="A1266" s="260">
        <v>525918</v>
      </c>
      <c r="B1266" s="261" t="s">
        <v>1621</v>
      </c>
      <c r="C1266" s="261" t="s">
        <v>83</v>
      </c>
      <c r="D1266" s="261" t="s">
        <v>434</v>
      </c>
      <c r="E1266" s="261" t="s">
        <v>116</v>
      </c>
      <c r="F1266" s="262">
        <v>29957</v>
      </c>
      <c r="G1266" s="261" t="s">
        <v>136</v>
      </c>
      <c r="H1266" s="261" t="s">
        <v>679</v>
      </c>
      <c r="I1266" s="257" t="s">
        <v>553</v>
      </c>
      <c r="J1266" s="261" t="s">
        <v>137</v>
      </c>
      <c r="K1266" s="260">
        <v>1999</v>
      </c>
      <c r="L1266" s="261" t="s">
        <v>151</v>
      </c>
      <c r="M1266" s="249"/>
      <c r="N1266" s="249" t="s">
        <v>3258</v>
      </c>
      <c r="O1266" s="259" t="s">
        <v>3258</v>
      </c>
      <c r="P1266" s="256">
        <v>0</v>
      </c>
      <c r="Q1266" s="261" t="s">
        <v>3258</v>
      </c>
      <c r="R1266" s="261" t="s">
        <v>4158</v>
      </c>
      <c r="S1266" s="261" t="s">
        <v>3493</v>
      </c>
      <c r="T1266" s="261" t="s">
        <v>2759</v>
      </c>
      <c r="U1266" s="261" t="s">
        <v>2259</v>
      </c>
      <c r="V1266" s="261" t="s">
        <v>3258</v>
      </c>
      <c r="W1266" s="261" t="s">
        <v>3258</v>
      </c>
      <c r="X1266" s="261" t="s">
        <v>3258</v>
      </c>
      <c r="Y1266" s="261" t="s">
        <v>3258</v>
      </c>
      <c r="Z1266" s="261" t="s">
        <v>3258</v>
      </c>
      <c r="AA1266" s="261" t="s">
        <v>3258</v>
      </c>
      <c r="AB1266" s="261" t="s">
        <v>3258</v>
      </c>
      <c r="AC1266" s="261" t="s">
        <v>3258</v>
      </c>
      <c r="AD1266" s="261"/>
      <c r="AE1266" s="246"/>
      <c r="AF1266" s="261" t="s">
        <v>3258</v>
      </c>
      <c r="AG1266" s="261" t="s">
        <v>3258</v>
      </c>
      <c r="AH1266" s="261" t="s">
        <v>3258</v>
      </c>
      <c r="AI1266" s="249"/>
    </row>
    <row r="1267" spans="1:35" ht="15" customHeight="1" x14ac:dyDescent="0.3">
      <c r="A1267" s="260">
        <v>525922</v>
      </c>
      <c r="B1267" s="261" t="s">
        <v>1512</v>
      </c>
      <c r="C1267" s="261" t="s">
        <v>1513</v>
      </c>
      <c r="D1267" s="261" t="s">
        <v>1514</v>
      </c>
      <c r="E1267" s="261" t="s">
        <v>116</v>
      </c>
      <c r="F1267" s="262">
        <v>31382</v>
      </c>
      <c r="G1267" s="261" t="s">
        <v>2394</v>
      </c>
      <c r="H1267" s="261" t="s">
        <v>677</v>
      </c>
      <c r="I1267" s="257" t="s">
        <v>553</v>
      </c>
      <c r="J1267" s="261" t="s">
        <v>139</v>
      </c>
      <c r="K1267" s="249"/>
      <c r="L1267" s="257" t="s">
        <v>147</v>
      </c>
      <c r="M1267" s="261"/>
      <c r="N1267" s="249" t="s">
        <v>3258</v>
      </c>
      <c r="O1267" s="259" t="s">
        <v>3258</v>
      </c>
      <c r="P1267" s="256">
        <v>0</v>
      </c>
      <c r="Q1267" s="261" t="s">
        <v>3258</v>
      </c>
      <c r="R1267" s="261" t="s">
        <v>5033</v>
      </c>
      <c r="S1267" s="261" t="s">
        <v>4183</v>
      </c>
      <c r="T1267" s="261" t="s">
        <v>5034</v>
      </c>
      <c r="U1267" s="261" t="s">
        <v>4917</v>
      </c>
      <c r="V1267" s="261" t="s">
        <v>3258</v>
      </c>
      <c r="W1267" s="261" t="s">
        <v>3258</v>
      </c>
      <c r="X1267" s="261" t="s">
        <v>3258</v>
      </c>
      <c r="Y1267" s="261" t="s">
        <v>3258</v>
      </c>
      <c r="Z1267" s="261" t="s">
        <v>3258</v>
      </c>
      <c r="AA1267" s="261" t="s">
        <v>3258</v>
      </c>
      <c r="AB1267" s="261" t="s">
        <v>3258</v>
      </c>
      <c r="AC1267" s="261" t="s">
        <v>3258</v>
      </c>
      <c r="AD1267" s="261"/>
      <c r="AE1267" s="246"/>
      <c r="AF1267" s="261" t="s">
        <v>3258</v>
      </c>
      <c r="AG1267" s="261" t="s">
        <v>3258</v>
      </c>
      <c r="AH1267" s="261" t="s">
        <v>3258</v>
      </c>
      <c r="AI1267" s="249"/>
    </row>
    <row r="1268" spans="1:35" ht="15" customHeight="1" x14ac:dyDescent="0.3">
      <c r="A1268" s="260">
        <v>525938</v>
      </c>
      <c r="B1268" s="261" t="s">
        <v>5837</v>
      </c>
      <c r="C1268" s="261" t="s">
        <v>83</v>
      </c>
      <c r="D1268" s="261" t="s">
        <v>607</v>
      </c>
      <c r="E1268" s="261" t="s">
        <v>116</v>
      </c>
      <c r="F1268" s="262">
        <v>27860</v>
      </c>
      <c r="G1268" s="261" t="s">
        <v>136</v>
      </c>
      <c r="H1268" s="261" t="s">
        <v>677</v>
      </c>
      <c r="I1268" s="257" t="s">
        <v>554</v>
      </c>
      <c r="J1268" s="261" t="s">
        <v>139</v>
      </c>
      <c r="K1268" s="261"/>
      <c r="L1268" s="249"/>
      <c r="M1268" s="261"/>
      <c r="N1268" s="249" t="s">
        <v>3258</v>
      </c>
      <c r="O1268" s="259" t="s">
        <v>3258</v>
      </c>
      <c r="P1268" s="256">
        <v>0</v>
      </c>
      <c r="Q1268" s="261" t="s">
        <v>3258</v>
      </c>
      <c r="R1268" s="261" t="s">
        <v>5838</v>
      </c>
      <c r="S1268" s="261" t="s">
        <v>2588</v>
      </c>
      <c r="T1268" s="261" t="s">
        <v>5839</v>
      </c>
      <c r="U1268" s="261" t="s">
        <v>2306</v>
      </c>
      <c r="V1268" s="261" t="s">
        <v>3258</v>
      </c>
      <c r="W1268" s="261" t="s">
        <v>3258</v>
      </c>
      <c r="X1268" s="261" t="s">
        <v>3258</v>
      </c>
      <c r="Y1268" s="261" t="s">
        <v>3258</v>
      </c>
      <c r="Z1268" s="261" t="s">
        <v>3258</v>
      </c>
      <c r="AA1268" s="261" t="s">
        <v>3258</v>
      </c>
      <c r="AB1268" s="261" t="s">
        <v>3258</v>
      </c>
      <c r="AC1268" s="261" t="s">
        <v>3258</v>
      </c>
      <c r="AD1268" s="261"/>
      <c r="AE1268" s="245"/>
      <c r="AF1268" s="261" t="s">
        <v>3258</v>
      </c>
      <c r="AG1268" s="261" t="s">
        <v>3258</v>
      </c>
      <c r="AH1268" s="261" t="s">
        <v>3258</v>
      </c>
      <c r="AI1268" s="249"/>
    </row>
    <row r="1269" spans="1:35" ht="15" customHeight="1" x14ac:dyDescent="0.3">
      <c r="A1269" s="260">
        <v>525947</v>
      </c>
      <c r="B1269" s="261" t="s">
        <v>5840</v>
      </c>
      <c r="C1269" s="261" t="s">
        <v>311</v>
      </c>
      <c r="D1269" s="261" t="s">
        <v>1324</v>
      </c>
      <c r="E1269" s="261" t="s">
        <v>116</v>
      </c>
      <c r="F1269" s="262">
        <v>28085</v>
      </c>
      <c r="G1269" s="261" t="s">
        <v>5841</v>
      </c>
      <c r="H1269" s="261" t="s">
        <v>677</v>
      </c>
      <c r="I1269" s="257" t="s">
        <v>554</v>
      </c>
      <c r="J1269" s="261" t="s">
        <v>139</v>
      </c>
      <c r="K1269" s="261"/>
      <c r="M1269" s="261"/>
      <c r="N1269" s="249" t="s">
        <v>3258</v>
      </c>
      <c r="O1269" s="259" t="s">
        <v>3258</v>
      </c>
      <c r="P1269" s="256">
        <v>0</v>
      </c>
      <c r="Q1269" s="261" t="s">
        <v>3258</v>
      </c>
      <c r="R1269" s="261" t="s">
        <v>5842</v>
      </c>
      <c r="S1269" s="261" t="s">
        <v>3366</v>
      </c>
      <c r="T1269" s="261" t="s">
        <v>2720</v>
      </c>
      <c r="U1269" s="261" t="s">
        <v>5843</v>
      </c>
      <c r="V1269" s="261" t="s">
        <v>3258</v>
      </c>
      <c r="W1269" s="261" t="s">
        <v>3258</v>
      </c>
      <c r="X1269" s="261" t="s">
        <v>3258</v>
      </c>
      <c r="Y1269" s="261" t="s">
        <v>3258</v>
      </c>
      <c r="Z1269" s="261" t="s">
        <v>3258</v>
      </c>
      <c r="AA1269" s="261" t="s">
        <v>3258</v>
      </c>
      <c r="AB1269" s="261" t="s">
        <v>3258</v>
      </c>
      <c r="AC1269" s="261" t="s">
        <v>3258</v>
      </c>
      <c r="AD1269" s="261"/>
      <c r="AE1269" s="245"/>
      <c r="AF1269" s="261" t="s">
        <v>3258</v>
      </c>
      <c r="AG1269" s="261" t="s">
        <v>3258</v>
      </c>
      <c r="AH1269" s="261" t="s">
        <v>3258</v>
      </c>
      <c r="AI1269" s="249"/>
    </row>
    <row r="1270" spans="1:35" ht="15" customHeight="1" x14ac:dyDescent="0.3">
      <c r="A1270" s="260">
        <v>525949</v>
      </c>
      <c r="B1270" s="261" t="s">
        <v>5844</v>
      </c>
      <c r="C1270" s="261" t="s">
        <v>1622</v>
      </c>
      <c r="D1270" s="261" t="s">
        <v>5845</v>
      </c>
      <c r="E1270" s="261" t="s">
        <v>116</v>
      </c>
      <c r="F1270" s="262">
        <v>26771</v>
      </c>
      <c r="G1270" s="261" t="s">
        <v>2325</v>
      </c>
      <c r="H1270" s="261" t="s">
        <v>677</v>
      </c>
      <c r="I1270" s="257" t="s">
        <v>554</v>
      </c>
      <c r="J1270" s="261" t="s">
        <v>137</v>
      </c>
      <c r="K1270" s="261"/>
      <c r="L1270" s="263"/>
      <c r="M1270" s="261"/>
      <c r="N1270" s="249" t="s">
        <v>3258</v>
      </c>
      <c r="O1270" s="259" t="s">
        <v>3258</v>
      </c>
      <c r="P1270" s="256">
        <v>0</v>
      </c>
      <c r="Q1270" s="261" t="s">
        <v>3258</v>
      </c>
      <c r="R1270" s="261" t="s">
        <v>5846</v>
      </c>
      <c r="S1270" s="261" t="s">
        <v>5847</v>
      </c>
      <c r="T1270" s="261" t="s">
        <v>5848</v>
      </c>
      <c r="U1270" s="261" t="s">
        <v>2448</v>
      </c>
      <c r="V1270" s="261" t="s">
        <v>3258</v>
      </c>
      <c r="W1270" s="261" t="s">
        <v>3258</v>
      </c>
      <c r="X1270" s="261" t="s">
        <v>3258</v>
      </c>
      <c r="Y1270" s="261" t="s">
        <v>3258</v>
      </c>
      <c r="Z1270" s="261" t="s">
        <v>3258</v>
      </c>
      <c r="AA1270" s="261" t="s">
        <v>3258</v>
      </c>
      <c r="AB1270" s="261" t="s">
        <v>3258</v>
      </c>
      <c r="AC1270" s="261" t="s">
        <v>3258</v>
      </c>
      <c r="AD1270" s="261"/>
      <c r="AE1270" s="246"/>
      <c r="AF1270" s="261" t="s">
        <v>3258</v>
      </c>
      <c r="AG1270" s="261" t="s">
        <v>3258</v>
      </c>
      <c r="AH1270" s="261" t="s">
        <v>3258</v>
      </c>
      <c r="AI1270" s="249"/>
    </row>
    <row r="1271" spans="1:35" ht="15" customHeight="1" x14ac:dyDescent="0.3">
      <c r="A1271" s="260">
        <v>525956</v>
      </c>
      <c r="B1271" s="261" t="s">
        <v>1623</v>
      </c>
      <c r="C1271" s="261" t="s">
        <v>1509</v>
      </c>
      <c r="D1271" s="261" t="s">
        <v>611</v>
      </c>
      <c r="E1271" s="261" t="s">
        <v>116</v>
      </c>
      <c r="F1271" s="262">
        <v>33134</v>
      </c>
      <c r="G1271" s="261" t="s">
        <v>136</v>
      </c>
      <c r="H1271" s="261" t="s">
        <v>677</v>
      </c>
      <c r="I1271" s="257" t="s">
        <v>553</v>
      </c>
      <c r="J1271" s="261" t="s">
        <v>139</v>
      </c>
      <c r="K1271" s="261"/>
      <c r="L1271" s="264"/>
      <c r="M1271" s="261"/>
      <c r="N1271" s="249" t="s">
        <v>3258</v>
      </c>
      <c r="O1271" s="259" t="s">
        <v>3258</v>
      </c>
      <c r="P1271" s="256">
        <v>0</v>
      </c>
      <c r="Q1271" s="249"/>
      <c r="R1271" s="249"/>
      <c r="S1271" s="249"/>
      <c r="T1271" s="249"/>
      <c r="U1271" s="249"/>
      <c r="V1271" s="249"/>
      <c r="W1271" s="249"/>
      <c r="X1271" s="249"/>
      <c r="Y1271" s="249"/>
      <c r="Z1271" s="249"/>
      <c r="AA1271" s="249"/>
      <c r="AB1271" s="249"/>
      <c r="AC1271" s="249"/>
      <c r="AD1271" s="249"/>
      <c r="AE1271" s="245"/>
      <c r="AF1271" s="249"/>
      <c r="AG1271" s="249"/>
      <c r="AH1271" s="249"/>
      <c r="AI1271" s="249"/>
    </row>
    <row r="1272" spans="1:35" ht="15" customHeight="1" x14ac:dyDescent="0.3">
      <c r="A1272" s="260">
        <v>525963</v>
      </c>
      <c r="B1272" s="261" t="s">
        <v>1723</v>
      </c>
      <c r="C1272" s="261" t="s">
        <v>83</v>
      </c>
      <c r="D1272" s="261" t="s">
        <v>459</v>
      </c>
      <c r="E1272" s="261" t="s">
        <v>2275</v>
      </c>
      <c r="F1272" s="262">
        <v>27799</v>
      </c>
      <c r="G1272" s="261" t="s">
        <v>148</v>
      </c>
      <c r="H1272" s="261" t="s">
        <v>677</v>
      </c>
      <c r="I1272" s="257" t="s">
        <v>553</v>
      </c>
      <c r="J1272" s="261" t="s">
        <v>137</v>
      </c>
      <c r="K1272" s="261"/>
      <c r="M1272" s="261"/>
      <c r="N1272" s="249" t="s">
        <v>3258</v>
      </c>
      <c r="O1272" s="259" t="s">
        <v>3258</v>
      </c>
      <c r="P1272" s="256">
        <v>0</v>
      </c>
      <c r="Q1272" s="261" t="s">
        <v>3258</v>
      </c>
      <c r="R1272" s="261" t="s">
        <v>5035</v>
      </c>
      <c r="S1272" s="261" t="s">
        <v>2588</v>
      </c>
      <c r="T1272" s="261" t="s">
        <v>2512</v>
      </c>
      <c r="U1272" s="261" t="s">
        <v>2748</v>
      </c>
      <c r="V1272" s="261" t="s">
        <v>3258</v>
      </c>
      <c r="W1272" s="261" t="s">
        <v>3258</v>
      </c>
      <c r="X1272" s="261" t="s">
        <v>3258</v>
      </c>
      <c r="Y1272" s="261" t="s">
        <v>3258</v>
      </c>
      <c r="Z1272" s="261" t="s">
        <v>3258</v>
      </c>
      <c r="AA1272" s="261" t="s">
        <v>3258</v>
      </c>
      <c r="AB1272" s="261" t="s">
        <v>3258</v>
      </c>
      <c r="AC1272" s="261" t="s">
        <v>3258</v>
      </c>
      <c r="AD1272" s="261"/>
      <c r="AE1272" s="245"/>
      <c r="AF1272" s="261" t="s">
        <v>3258</v>
      </c>
      <c r="AG1272" s="261" t="s">
        <v>3258</v>
      </c>
      <c r="AH1272" s="261" t="s">
        <v>3258</v>
      </c>
      <c r="AI1272" s="249"/>
    </row>
    <row r="1273" spans="1:35" ht="15" customHeight="1" x14ac:dyDescent="0.3">
      <c r="A1273" s="260">
        <v>525966</v>
      </c>
      <c r="B1273" s="261" t="s">
        <v>1624</v>
      </c>
      <c r="C1273" s="261" t="s">
        <v>86</v>
      </c>
      <c r="D1273" s="261" t="s">
        <v>1526</v>
      </c>
      <c r="E1273" s="261" t="s">
        <v>116</v>
      </c>
      <c r="F1273" s="262">
        <v>36272</v>
      </c>
      <c r="G1273" s="261" t="s">
        <v>136</v>
      </c>
      <c r="H1273" s="261" t="s">
        <v>677</v>
      </c>
      <c r="I1273" s="257" t="s">
        <v>553</v>
      </c>
      <c r="J1273" s="261" t="s">
        <v>137</v>
      </c>
      <c r="K1273" s="261"/>
      <c r="L1273" s="258" t="s">
        <v>151</v>
      </c>
      <c r="M1273" s="261"/>
      <c r="N1273" s="249" t="s">
        <v>3258</v>
      </c>
      <c r="O1273" s="259" t="s">
        <v>3258</v>
      </c>
      <c r="P1273" s="256">
        <v>0</v>
      </c>
      <c r="Q1273" s="261" t="s">
        <v>3258</v>
      </c>
      <c r="R1273" s="261" t="s">
        <v>5036</v>
      </c>
      <c r="S1273" s="261" t="s">
        <v>3343</v>
      </c>
      <c r="T1273" s="261" t="s">
        <v>4638</v>
      </c>
      <c r="U1273" s="261" t="s">
        <v>2259</v>
      </c>
      <c r="V1273" s="261" t="s">
        <v>3258</v>
      </c>
      <c r="W1273" s="261" t="s">
        <v>3258</v>
      </c>
      <c r="X1273" s="261" t="s">
        <v>3258</v>
      </c>
      <c r="Y1273" s="261" t="s">
        <v>3258</v>
      </c>
      <c r="Z1273" s="261" t="s">
        <v>3258</v>
      </c>
      <c r="AA1273" s="261" t="s">
        <v>3258</v>
      </c>
      <c r="AB1273" s="261" t="s">
        <v>3258</v>
      </c>
      <c r="AC1273" s="261" t="s">
        <v>3258</v>
      </c>
      <c r="AD1273" s="261"/>
      <c r="AE1273" s="246"/>
      <c r="AF1273" s="261" t="s">
        <v>3258</v>
      </c>
      <c r="AG1273" s="261" t="s">
        <v>3258</v>
      </c>
      <c r="AH1273" s="261" t="s">
        <v>3258</v>
      </c>
      <c r="AI1273" s="249"/>
    </row>
    <row r="1274" spans="1:35" ht="15" customHeight="1" x14ac:dyDescent="0.3">
      <c r="A1274" s="260">
        <v>525970</v>
      </c>
      <c r="B1274" s="261" t="s">
        <v>5849</v>
      </c>
      <c r="C1274" s="261" t="s">
        <v>89</v>
      </c>
      <c r="D1274" s="261" t="s">
        <v>655</v>
      </c>
      <c r="E1274" s="261" t="s">
        <v>116</v>
      </c>
      <c r="F1274" s="262">
        <v>34335</v>
      </c>
      <c r="G1274" s="261" t="s">
        <v>5850</v>
      </c>
      <c r="H1274" s="261" t="s">
        <v>677</v>
      </c>
      <c r="I1274" s="257" t="s">
        <v>554</v>
      </c>
      <c r="J1274" s="261" t="s">
        <v>139</v>
      </c>
      <c r="K1274" s="261" t="s">
        <v>3258</v>
      </c>
      <c r="L1274" s="257"/>
      <c r="M1274" s="261"/>
      <c r="N1274" s="249" t="s">
        <v>3258</v>
      </c>
      <c r="O1274" s="259" t="s">
        <v>3258</v>
      </c>
      <c r="P1274" s="256">
        <v>0</v>
      </c>
      <c r="Q1274" s="261" t="s">
        <v>3258</v>
      </c>
      <c r="R1274" s="261" t="s">
        <v>5851</v>
      </c>
      <c r="S1274" s="261" t="s">
        <v>5852</v>
      </c>
      <c r="T1274" s="261" t="s">
        <v>5853</v>
      </c>
      <c r="U1274" s="261" t="s">
        <v>2420</v>
      </c>
      <c r="V1274" s="261" t="s">
        <v>3258</v>
      </c>
      <c r="W1274" s="261" t="s">
        <v>3258</v>
      </c>
      <c r="X1274" s="261" t="s">
        <v>3258</v>
      </c>
      <c r="Y1274" s="261" t="s">
        <v>3258</v>
      </c>
      <c r="Z1274" s="261" t="s">
        <v>3258</v>
      </c>
      <c r="AA1274" s="261" t="s">
        <v>3258</v>
      </c>
      <c r="AB1274" s="261" t="s">
        <v>3258</v>
      </c>
      <c r="AC1274" s="261" t="s">
        <v>3258</v>
      </c>
      <c r="AD1274" s="261"/>
      <c r="AE1274" s="245"/>
      <c r="AF1274" s="261" t="s">
        <v>3258</v>
      </c>
      <c r="AG1274" s="261" t="s">
        <v>3258</v>
      </c>
      <c r="AH1274" s="261" t="s">
        <v>3258</v>
      </c>
      <c r="AI1274" s="249"/>
    </row>
    <row r="1275" spans="1:35" ht="15" customHeight="1" x14ac:dyDescent="0.3">
      <c r="A1275" s="260">
        <v>525971</v>
      </c>
      <c r="B1275" s="261" t="s">
        <v>5854</v>
      </c>
      <c r="C1275" s="261" t="s">
        <v>343</v>
      </c>
      <c r="D1275" s="261" t="s">
        <v>5855</v>
      </c>
      <c r="E1275" s="261" t="s">
        <v>116</v>
      </c>
      <c r="F1275" s="262">
        <v>31779</v>
      </c>
      <c r="G1275" s="261" t="s">
        <v>5856</v>
      </c>
      <c r="H1275" s="261" t="s">
        <v>677</v>
      </c>
      <c r="I1275" s="257" t="s">
        <v>554</v>
      </c>
      <c r="J1275" s="261" t="s">
        <v>139</v>
      </c>
      <c r="K1275" s="261"/>
      <c r="M1275" s="261"/>
      <c r="N1275" s="249" t="s">
        <v>3258</v>
      </c>
      <c r="O1275" s="259" t="s">
        <v>3258</v>
      </c>
      <c r="P1275" s="256">
        <v>0</v>
      </c>
      <c r="Q1275" s="261" t="s">
        <v>3258</v>
      </c>
      <c r="R1275" s="261" t="s">
        <v>5857</v>
      </c>
      <c r="S1275" s="261" t="s">
        <v>3809</v>
      </c>
      <c r="T1275" s="261" t="s">
        <v>5858</v>
      </c>
      <c r="U1275" s="261" t="s">
        <v>2370</v>
      </c>
      <c r="V1275" s="261" t="s">
        <v>3258</v>
      </c>
      <c r="W1275" s="261" t="s">
        <v>3258</v>
      </c>
      <c r="X1275" s="261" t="s">
        <v>3258</v>
      </c>
      <c r="Y1275" s="261" t="s">
        <v>3258</v>
      </c>
      <c r="Z1275" s="261" t="s">
        <v>3258</v>
      </c>
      <c r="AA1275" s="261" t="s">
        <v>3258</v>
      </c>
      <c r="AB1275" s="261" t="s">
        <v>3258</v>
      </c>
      <c r="AC1275" s="261" t="s">
        <v>3258</v>
      </c>
      <c r="AD1275" s="261"/>
      <c r="AE1275" s="245"/>
      <c r="AF1275" s="261" t="s">
        <v>3258</v>
      </c>
      <c r="AG1275" s="261" t="s">
        <v>3258</v>
      </c>
      <c r="AH1275" s="261" t="s">
        <v>3258</v>
      </c>
      <c r="AI1275" s="249"/>
    </row>
    <row r="1276" spans="1:35" ht="15" customHeight="1" x14ac:dyDescent="0.3">
      <c r="A1276" s="260">
        <v>525978</v>
      </c>
      <c r="B1276" s="261" t="s">
        <v>5859</v>
      </c>
      <c r="C1276" s="261" t="s">
        <v>83</v>
      </c>
      <c r="D1276" s="261" t="s">
        <v>5860</v>
      </c>
      <c r="E1276" s="261" t="s">
        <v>116</v>
      </c>
      <c r="F1276" s="262">
        <v>26289</v>
      </c>
      <c r="G1276" s="261" t="s">
        <v>5861</v>
      </c>
      <c r="H1276" s="261" t="s">
        <v>677</v>
      </c>
      <c r="I1276" s="257" t="s">
        <v>554</v>
      </c>
      <c r="J1276" s="261" t="s">
        <v>139</v>
      </c>
      <c r="K1276" s="261"/>
      <c r="L1276" s="263" t="s">
        <v>147</v>
      </c>
      <c r="M1276" s="261"/>
      <c r="N1276" s="249" t="s">
        <v>3258</v>
      </c>
      <c r="O1276" s="259" t="s">
        <v>3258</v>
      </c>
      <c r="P1276" s="256">
        <v>0</v>
      </c>
      <c r="Q1276" s="261" t="s">
        <v>3258</v>
      </c>
      <c r="R1276" s="261" t="s">
        <v>5862</v>
      </c>
      <c r="S1276" s="261" t="s">
        <v>3301</v>
      </c>
      <c r="T1276" s="261" t="s">
        <v>5863</v>
      </c>
      <c r="U1276" s="261" t="s">
        <v>2432</v>
      </c>
      <c r="V1276" s="261" t="s">
        <v>3258</v>
      </c>
      <c r="W1276" s="261" t="s">
        <v>3258</v>
      </c>
      <c r="X1276" s="261" t="s">
        <v>3258</v>
      </c>
      <c r="Y1276" s="261" t="s">
        <v>3258</v>
      </c>
      <c r="Z1276" s="261" t="s">
        <v>3258</v>
      </c>
      <c r="AA1276" s="261" t="s">
        <v>3258</v>
      </c>
      <c r="AB1276" s="261" t="s">
        <v>3258</v>
      </c>
      <c r="AC1276" s="261" t="s">
        <v>3258</v>
      </c>
      <c r="AD1276" s="261"/>
      <c r="AE1276" s="245"/>
      <c r="AF1276" s="261" t="s">
        <v>3258</v>
      </c>
      <c r="AG1276" s="261"/>
      <c r="AH1276" s="261" t="s">
        <v>3258</v>
      </c>
      <c r="AI1276" s="249"/>
    </row>
    <row r="1277" spans="1:35" ht="15" customHeight="1" x14ac:dyDescent="0.3">
      <c r="A1277" s="260">
        <v>525979</v>
      </c>
      <c r="B1277" s="261" t="s">
        <v>1515</v>
      </c>
      <c r="C1277" s="261" t="s">
        <v>79</v>
      </c>
      <c r="D1277" s="261" t="s">
        <v>1516</v>
      </c>
      <c r="E1277" s="261" t="s">
        <v>4540</v>
      </c>
      <c r="F1277" s="262">
        <v>29535</v>
      </c>
      <c r="G1277" s="261" t="s">
        <v>2510</v>
      </c>
      <c r="H1277" s="261" t="s">
        <v>677</v>
      </c>
      <c r="I1277" s="257" t="s">
        <v>553</v>
      </c>
      <c r="J1277" s="261" t="s">
        <v>724</v>
      </c>
      <c r="K1277" s="261"/>
      <c r="M1277" s="261"/>
      <c r="N1277" s="249" t="s">
        <v>3258</v>
      </c>
      <c r="O1277" s="259" t="s">
        <v>3258</v>
      </c>
      <c r="P1277" s="256">
        <v>0</v>
      </c>
      <c r="Q1277" s="249"/>
      <c r="R1277" s="249"/>
      <c r="S1277" s="249"/>
      <c r="T1277" s="249"/>
      <c r="U1277" s="249"/>
      <c r="V1277" s="249"/>
      <c r="W1277" s="249"/>
      <c r="X1277" s="249"/>
      <c r="Y1277" s="249"/>
      <c r="Z1277" s="249"/>
      <c r="AA1277" s="249"/>
      <c r="AB1277" s="249"/>
      <c r="AC1277" s="249"/>
      <c r="AD1277" s="249"/>
      <c r="AE1277" s="245"/>
      <c r="AF1277" s="249"/>
      <c r="AG1277" s="249"/>
      <c r="AH1277" s="249"/>
      <c r="AI1277" s="249"/>
    </row>
    <row r="1278" spans="1:35" ht="15" customHeight="1" x14ac:dyDescent="0.3">
      <c r="A1278" s="260">
        <v>525984</v>
      </c>
      <c r="B1278" s="261" t="s">
        <v>1517</v>
      </c>
      <c r="C1278" s="261" t="s">
        <v>411</v>
      </c>
      <c r="D1278" s="261" t="s">
        <v>515</v>
      </c>
      <c r="E1278" s="261" t="s">
        <v>116</v>
      </c>
      <c r="F1278" s="262">
        <v>31869</v>
      </c>
      <c r="G1278" s="261" t="s">
        <v>5037</v>
      </c>
      <c r="H1278" s="261" t="s">
        <v>677</v>
      </c>
      <c r="I1278" s="257" t="s">
        <v>553</v>
      </c>
      <c r="J1278" s="261" t="s">
        <v>724</v>
      </c>
      <c r="K1278" s="267">
        <v>2005</v>
      </c>
      <c r="L1278" s="249"/>
      <c r="M1278" s="261"/>
      <c r="N1278" s="249" t="s">
        <v>3258</v>
      </c>
      <c r="O1278" s="259" t="s">
        <v>3258</v>
      </c>
      <c r="P1278" s="256">
        <v>0</v>
      </c>
      <c r="Q1278" s="261" t="s">
        <v>3258</v>
      </c>
      <c r="R1278" s="261" t="s">
        <v>5038</v>
      </c>
      <c r="S1278" s="261" t="s">
        <v>3662</v>
      </c>
      <c r="T1278" s="261" t="s">
        <v>2589</v>
      </c>
      <c r="U1278" s="261" t="s">
        <v>2360</v>
      </c>
      <c r="V1278" s="261" t="s">
        <v>3258</v>
      </c>
      <c r="W1278" s="261" t="s">
        <v>3258</v>
      </c>
      <c r="X1278" s="261" t="s">
        <v>3258</v>
      </c>
      <c r="Y1278" s="261" t="s">
        <v>3258</v>
      </c>
      <c r="Z1278" s="261" t="s">
        <v>3258</v>
      </c>
      <c r="AA1278" s="261" t="s">
        <v>3258</v>
      </c>
      <c r="AB1278" s="261" t="s">
        <v>3258</v>
      </c>
      <c r="AC1278" s="261" t="s">
        <v>3258</v>
      </c>
      <c r="AD1278" s="261"/>
      <c r="AE1278" s="245"/>
      <c r="AF1278" s="261" t="s">
        <v>3258</v>
      </c>
      <c r="AG1278" s="261" t="s">
        <v>3258</v>
      </c>
      <c r="AH1278" s="261" t="s">
        <v>3258</v>
      </c>
      <c r="AI1278" s="249"/>
    </row>
    <row r="1279" spans="1:35" ht="15" customHeight="1" x14ac:dyDescent="0.3">
      <c r="A1279" s="260">
        <v>525989</v>
      </c>
      <c r="B1279" s="261" t="s">
        <v>1625</v>
      </c>
      <c r="C1279" s="261" t="s">
        <v>304</v>
      </c>
      <c r="D1279" s="261" t="s">
        <v>448</v>
      </c>
      <c r="E1279" s="261" t="s">
        <v>116</v>
      </c>
      <c r="F1279" s="262">
        <v>31344</v>
      </c>
      <c r="G1279" s="261" t="s">
        <v>2255</v>
      </c>
      <c r="H1279" s="261" t="s">
        <v>677</v>
      </c>
      <c r="I1279" s="257" t="s">
        <v>553</v>
      </c>
      <c r="J1279" s="261" t="s">
        <v>137</v>
      </c>
      <c r="K1279" s="261"/>
      <c r="L1279" s="256" t="s">
        <v>147</v>
      </c>
      <c r="M1279" s="261"/>
      <c r="N1279" s="249" t="s">
        <v>3258</v>
      </c>
      <c r="O1279" s="259" t="s">
        <v>3258</v>
      </c>
      <c r="P1279" s="256">
        <v>0</v>
      </c>
      <c r="Q1279" s="261" t="s">
        <v>3258</v>
      </c>
      <c r="R1279" s="261" t="s">
        <v>4159</v>
      </c>
      <c r="S1279" s="261" t="s">
        <v>3355</v>
      </c>
      <c r="T1279" s="261" t="s">
        <v>2434</v>
      </c>
      <c r="U1279" s="261" t="s">
        <v>2351</v>
      </c>
      <c r="V1279" s="261" t="s">
        <v>3258</v>
      </c>
      <c r="W1279" s="261" t="s">
        <v>3258</v>
      </c>
      <c r="X1279" s="261" t="s">
        <v>3258</v>
      </c>
      <c r="Y1279" s="261" t="s">
        <v>3258</v>
      </c>
      <c r="Z1279" s="261" t="s">
        <v>3258</v>
      </c>
      <c r="AA1279" s="261" t="s">
        <v>3258</v>
      </c>
      <c r="AB1279" s="261" t="s">
        <v>3258</v>
      </c>
      <c r="AC1279" s="261" t="s">
        <v>3258</v>
      </c>
      <c r="AD1279" s="261"/>
      <c r="AE1279" s="245"/>
      <c r="AF1279" s="261" t="s">
        <v>3258</v>
      </c>
      <c r="AG1279" s="261" t="s">
        <v>3258</v>
      </c>
      <c r="AH1279" s="261" t="s">
        <v>3258</v>
      </c>
      <c r="AI1279" s="249"/>
    </row>
    <row r="1280" spans="1:35" ht="15" customHeight="1" x14ac:dyDescent="0.3">
      <c r="A1280" s="260">
        <v>525995</v>
      </c>
      <c r="B1280" s="261" t="s">
        <v>5864</v>
      </c>
      <c r="C1280" s="261" t="s">
        <v>243</v>
      </c>
      <c r="D1280" s="261" t="s">
        <v>460</v>
      </c>
      <c r="E1280" s="261" t="s">
        <v>116</v>
      </c>
      <c r="F1280" s="262">
        <v>31644</v>
      </c>
      <c r="G1280" s="261" t="s">
        <v>136</v>
      </c>
      <c r="H1280" s="261" t="s">
        <v>677</v>
      </c>
      <c r="I1280" s="257" t="s">
        <v>554</v>
      </c>
      <c r="J1280" s="261" t="s">
        <v>139</v>
      </c>
      <c r="K1280" s="257" t="s">
        <v>3258</v>
      </c>
      <c r="L1280" s="261"/>
      <c r="M1280" s="261"/>
      <c r="N1280" s="249" t="s">
        <v>3258</v>
      </c>
      <c r="O1280" s="259" t="s">
        <v>3258</v>
      </c>
      <c r="P1280" s="256">
        <v>0</v>
      </c>
      <c r="Q1280" s="261" t="s">
        <v>3258</v>
      </c>
      <c r="R1280" s="261" t="s">
        <v>5865</v>
      </c>
      <c r="S1280" s="261" t="s">
        <v>5866</v>
      </c>
      <c r="T1280" s="261" t="s">
        <v>5867</v>
      </c>
      <c r="U1280" s="261" t="s">
        <v>2306</v>
      </c>
      <c r="V1280" s="261" t="s">
        <v>3258</v>
      </c>
      <c r="W1280" s="261" t="s">
        <v>3258</v>
      </c>
      <c r="X1280" s="261" t="s">
        <v>3258</v>
      </c>
      <c r="Y1280" s="261" t="s">
        <v>3258</v>
      </c>
      <c r="Z1280" s="261" t="s">
        <v>3258</v>
      </c>
      <c r="AA1280" s="261" t="s">
        <v>3258</v>
      </c>
      <c r="AB1280" s="261" t="s">
        <v>3258</v>
      </c>
      <c r="AC1280" s="261" t="s">
        <v>3258</v>
      </c>
      <c r="AD1280" s="261"/>
      <c r="AE1280" s="245"/>
      <c r="AF1280" s="261" t="s">
        <v>3258</v>
      </c>
      <c r="AG1280" s="261" t="s">
        <v>3258</v>
      </c>
      <c r="AH1280" s="261" t="s">
        <v>3258</v>
      </c>
      <c r="AI1280" s="249"/>
    </row>
    <row r="1281" spans="1:35" ht="15" customHeight="1" x14ac:dyDescent="0.3">
      <c r="A1281" s="260">
        <v>526007</v>
      </c>
      <c r="B1281" s="261" t="s">
        <v>5868</v>
      </c>
      <c r="C1281" s="261" t="s">
        <v>5869</v>
      </c>
      <c r="D1281" s="261" t="s">
        <v>360</v>
      </c>
      <c r="E1281" s="261" t="s">
        <v>116</v>
      </c>
      <c r="F1281" s="262">
        <v>31432</v>
      </c>
      <c r="G1281" s="261" t="s">
        <v>2332</v>
      </c>
      <c r="H1281" s="261" t="s">
        <v>677</v>
      </c>
      <c r="I1281" s="257" t="s">
        <v>554</v>
      </c>
      <c r="J1281" s="261" t="s">
        <v>724</v>
      </c>
      <c r="K1281" s="267">
        <v>2004</v>
      </c>
      <c r="L1281" s="249"/>
      <c r="M1281" s="261"/>
      <c r="N1281" s="249" t="s">
        <v>3258</v>
      </c>
      <c r="O1281" s="259" t="s">
        <v>3258</v>
      </c>
      <c r="P1281" s="256">
        <v>0</v>
      </c>
      <c r="Q1281" s="261" t="s">
        <v>3258</v>
      </c>
      <c r="R1281" s="261" t="s">
        <v>5870</v>
      </c>
      <c r="S1281" s="261" t="s">
        <v>5871</v>
      </c>
      <c r="T1281" s="261" t="s">
        <v>2682</v>
      </c>
      <c r="U1281" s="261" t="s">
        <v>2360</v>
      </c>
      <c r="V1281" s="261" t="s">
        <v>3258</v>
      </c>
      <c r="W1281" s="261" t="s">
        <v>3258</v>
      </c>
      <c r="X1281" s="261" t="s">
        <v>3258</v>
      </c>
      <c r="Y1281" s="261" t="s">
        <v>3258</v>
      </c>
      <c r="Z1281" s="261" t="s">
        <v>3258</v>
      </c>
      <c r="AA1281" s="261" t="s">
        <v>3258</v>
      </c>
      <c r="AB1281" s="261" t="s">
        <v>3258</v>
      </c>
      <c r="AC1281" s="261" t="s">
        <v>3258</v>
      </c>
      <c r="AD1281" s="261"/>
      <c r="AE1281" s="245"/>
      <c r="AF1281" s="261" t="s">
        <v>3258</v>
      </c>
      <c r="AG1281" s="261" t="s">
        <v>3258</v>
      </c>
      <c r="AH1281" s="261" t="s">
        <v>3258</v>
      </c>
      <c r="AI1281" s="249"/>
    </row>
    <row r="1282" spans="1:35" ht="15" customHeight="1" x14ac:dyDescent="0.3">
      <c r="A1282" s="260">
        <v>526012</v>
      </c>
      <c r="B1282" s="261" t="s">
        <v>5872</v>
      </c>
      <c r="C1282" s="261" t="s">
        <v>97</v>
      </c>
      <c r="D1282" s="261" t="s">
        <v>502</v>
      </c>
      <c r="E1282" s="261" t="s">
        <v>116</v>
      </c>
      <c r="F1282" s="262">
        <v>35431</v>
      </c>
      <c r="G1282" s="261" t="s">
        <v>2580</v>
      </c>
      <c r="H1282" s="261" t="s">
        <v>677</v>
      </c>
      <c r="I1282" s="257" t="s">
        <v>554</v>
      </c>
      <c r="J1282" s="261" t="s">
        <v>137</v>
      </c>
      <c r="K1282" s="261" t="s">
        <v>3258</v>
      </c>
      <c r="L1282" s="261"/>
      <c r="M1282" s="261"/>
      <c r="N1282" s="249" t="s">
        <v>3258</v>
      </c>
      <c r="O1282" s="259" t="s">
        <v>3258</v>
      </c>
      <c r="P1282" s="256">
        <v>0</v>
      </c>
      <c r="Q1282" s="261" t="s">
        <v>3258</v>
      </c>
      <c r="R1282" s="261" t="s">
        <v>5873</v>
      </c>
      <c r="S1282" s="261" t="s">
        <v>3350</v>
      </c>
      <c r="T1282" s="261" t="s">
        <v>5874</v>
      </c>
      <c r="U1282" s="261" t="s">
        <v>2298</v>
      </c>
      <c r="V1282" s="261" t="s">
        <v>3258</v>
      </c>
      <c r="W1282" s="261" t="s">
        <v>3258</v>
      </c>
      <c r="X1282" s="261" t="s">
        <v>3258</v>
      </c>
      <c r="Y1282" s="261" t="s">
        <v>3258</v>
      </c>
      <c r="Z1282" s="261" t="s">
        <v>3258</v>
      </c>
      <c r="AA1282" s="261" t="s">
        <v>3258</v>
      </c>
      <c r="AB1282" s="261" t="s">
        <v>3258</v>
      </c>
      <c r="AC1282" s="261" t="s">
        <v>3258</v>
      </c>
      <c r="AD1282" s="261"/>
      <c r="AE1282" s="245"/>
      <c r="AF1282" s="261" t="s">
        <v>3258</v>
      </c>
      <c r="AG1282" s="261" t="s">
        <v>3258</v>
      </c>
      <c r="AH1282" s="261" t="s">
        <v>3258</v>
      </c>
      <c r="AI1282" s="249"/>
    </row>
    <row r="1283" spans="1:35" ht="15" customHeight="1" x14ac:dyDescent="0.3">
      <c r="A1283" s="260">
        <v>526015</v>
      </c>
      <c r="B1283" s="261" t="s">
        <v>1626</v>
      </c>
      <c r="C1283" s="261" t="s">
        <v>249</v>
      </c>
      <c r="D1283" s="261" t="s">
        <v>488</v>
      </c>
      <c r="E1283" s="261" t="s">
        <v>116</v>
      </c>
      <c r="F1283" s="262">
        <v>35258</v>
      </c>
      <c r="G1283" s="261" t="s">
        <v>2353</v>
      </c>
      <c r="H1283" s="261" t="s">
        <v>677</v>
      </c>
      <c r="I1283" s="257" t="s">
        <v>553</v>
      </c>
      <c r="J1283" s="261" t="s">
        <v>137</v>
      </c>
      <c r="K1283" s="267">
        <v>2014</v>
      </c>
      <c r="L1283" s="249"/>
      <c r="M1283" s="261"/>
      <c r="N1283" s="249" t="s">
        <v>3258</v>
      </c>
      <c r="O1283" s="259" t="s">
        <v>3258</v>
      </c>
      <c r="P1283" s="256">
        <v>0</v>
      </c>
      <c r="Q1283" s="261" t="s">
        <v>3258</v>
      </c>
      <c r="R1283" s="261" t="s">
        <v>4160</v>
      </c>
      <c r="S1283" s="261" t="s">
        <v>4161</v>
      </c>
      <c r="T1283" s="261" t="s">
        <v>2760</v>
      </c>
      <c r="U1283" s="261" t="s">
        <v>2306</v>
      </c>
      <c r="V1283" s="261" t="s">
        <v>3258</v>
      </c>
      <c r="W1283" s="261" t="s">
        <v>3258</v>
      </c>
      <c r="X1283" s="261" t="s">
        <v>3258</v>
      </c>
      <c r="Y1283" s="261" t="s">
        <v>3258</v>
      </c>
      <c r="Z1283" s="261" t="s">
        <v>3258</v>
      </c>
      <c r="AA1283" s="261" t="s">
        <v>3258</v>
      </c>
      <c r="AB1283" s="261" t="s">
        <v>3258</v>
      </c>
      <c r="AC1283" s="261" t="s">
        <v>3258</v>
      </c>
      <c r="AD1283" s="261"/>
      <c r="AE1283" s="245"/>
      <c r="AF1283" s="261" t="s">
        <v>3258</v>
      </c>
      <c r="AG1283" s="261" t="s">
        <v>3258</v>
      </c>
      <c r="AH1283" s="261" t="s">
        <v>3258</v>
      </c>
      <c r="AI1283" s="249"/>
    </row>
    <row r="1284" spans="1:35" ht="15" customHeight="1" x14ac:dyDescent="0.3">
      <c r="A1284" s="260">
        <v>526023</v>
      </c>
      <c r="B1284" s="261" t="s">
        <v>1627</v>
      </c>
      <c r="C1284" s="261" t="s">
        <v>1494</v>
      </c>
      <c r="D1284" s="261" t="s">
        <v>1628</v>
      </c>
      <c r="E1284" s="261" t="s">
        <v>116</v>
      </c>
      <c r="F1284" s="262">
        <v>26754</v>
      </c>
      <c r="G1284" s="261" t="s">
        <v>136</v>
      </c>
      <c r="H1284" s="261" t="s">
        <v>677</v>
      </c>
      <c r="I1284" s="257" t="s">
        <v>553</v>
      </c>
      <c r="J1284" s="261" t="s">
        <v>139</v>
      </c>
      <c r="K1284" s="257" t="s">
        <v>3258</v>
      </c>
      <c r="L1284" s="261"/>
      <c r="M1284" s="261"/>
      <c r="N1284" s="249" t="s">
        <v>3258</v>
      </c>
      <c r="O1284" s="259" t="s">
        <v>3258</v>
      </c>
      <c r="P1284" s="256">
        <v>0</v>
      </c>
      <c r="Q1284" s="261" t="s">
        <v>3258</v>
      </c>
      <c r="R1284" s="261" t="s">
        <v>3529</v>
      </c>
      <c r="S1284" s="261" t="s">
        <v>3530</v>
      </c>
      <c r="T1284" s="261" t="s">
        <v>2761</v>
      </c>
      <c r="U1284" s="261" t="s">
        <v>2306</v>
      </c>
      <c r="V1284" s="261" t="s">
        <v>3258</v>
      </c>
      <c r="W1284" s="261" t="s">
        <v>3258</v>
      </c>
      <c r="X1284" s="261" t="s">
        <v>3258</v>
      </c>
      <c r="Y1284" s="261" t="s">
        <v>3258</v>
      </c>
      <c r="Z1284" s="261" t="s">
        <v>3258</v>
      </c>
      <c r="AA1284" s="261" t="s">
        <v>3258</v>
      </c>
      <c r="AB1284" s="261" t="s">
        <v>3258</v>
      </c>
      <c r="AC1284" s="261" t="s">
        <v>3258</v>
      </c>
      <c r="AD1284" s="261"/>
      <c r="AE1284" s="245"/>
      <c r="AF1284" s="261" t="s">
        <v>3258</v>
      </c>
      <c r="AG1284" s="261" t="s">
        <v>3258</v>
      </c>
      <c r="AH1284" s="261" t="s">
        <v>3258</v>
      </c>
      <c r="AI1284" s="249"/>
    </row>
    <row r="1285" spans="1:35" ht="15" customHeight="1" x14ac:dyDescent="0.3">
      <c r="A1285" s="260">
        <v>526038</v>
      </c>
      <c r="B1285" s="261" t="s">
        <v>1629</v>
      </c>
      <c r="C1285" s="261" t="s">
        <v>69</v>
      </c>
      <c r="D1285" s="261" t="s">
        <v>506</v>
      </c>
      <c r="E1285" s="261" t="s">
        <v>116</v>
      </c>
      <c r="F1285" s="262">
        <v>30749</v>
      </c>
      <c r="G1285" s="261" t="s">
        <v>2655</v>
      </c>
      <c r="H1285" s="261" t="s">
        <v>677</v>
      </c>
      <c r="I1285" s="257" t="s">
        <v>553</v>
      </c>
      <c r="J1285" s="261" t="s">
        <v>137</v>
      </c>
      <c r="K1285" s="257" t="s">
        <v>3258</v>
      </c>
      <c r="L1285" s="261" t="s">
        <v>2655</v>
      </c>
      <c r="M1285" s="261"/>
      <c r="N1285" s="249" t="s">
        <v>3258</v>
      </c>
      <c r="O1285" s="259" t="s">
        <v>3258</v>
      </c>
      <c r="P1285" s="256">
        <v>0</v>
      </c>
      <c r="Q1285" s="261" t="s">
        <v>3258</v>
      </c>
      <c r="R1285" s="261" t="s">
        <v>4162</v>
      </c>
      <c r="S1285" s="261" t="s">
        <v>3290</v>
      </c>
      <c r="T1285" s="261" t="s">
        <v>2763</v>
      </c>
      <c r="U1285" s="261" t="s">
        <v>2656</v>
      </c>
      <c r="V1285" s="261" t="s">
        <v>3258</v>
      </c>
      <c r="W1285" s="261" t="s">
        <v>3258</v>
      </c>
      <c r="X1285" s="261" t="s">
        <v>3258</v>
      </c>
      <c r="Y1285" s="261" t="s">
        <v>3258</v>
      </c>
      <c r="Z1285" s="261" t="s">
        <v>3258</v>
      </c>
      <c r="AA1285" s="261" t="s">
        <v>3258</v>
      </c>
      <c r="AB1285" s="261" t="s">
        <v>3258</v>
      </c>
      <c r="AC1285" s="261" t="s">
        <v>3258</v>
      </c>
      <c r="AD1285" s="261"/>
      <c r="AE1285" s="245"/>
      <c r="AF1285" s="261" t="s">
        <v>3258</v>
      </c>
      <c r="AG1285" s="261" t="s">
        <v>3258</v>
      </c>
      <c r="AH1285" s="261" t="s">
        <v>3258</v>
      </c>
      <c r="AI1285" s="249"/>
    </row>
    <row r="1286" spans="1:35" ht="15" customHeight="1" x14ac:dyDescent="0.3">
      <c r="A1286" s="260">
        <v>526041</v>
      </c>
      <c r="B1286" s="261" t="s">
        <v>1451</v>
      </c>
      <c r="C1286" s="261" t="s">
        <v>1452</v>
      </c>
      <c r="D1286" s="261" t="s">
        <v>1453</v>
      </c>
      <c r="E1286" s="261" t="s">
        <v>116</v>
      </c>
      <c r="F1286" s="262">
        <v>31882</v>
      </c>
      <c r="G1286" s="261" t="s">
        <v>3115</v>
      </c>
      <c r="H1286" s="261" t="s">
        <v>677</v>
      </c>
      <c r="I1286" s="257" t="s">
        <v>553</v>
      </c>
      <c r="J1286" s="261" t="s">
        <v>139</v>
      </c>
      <c r="K1286" s="257"/>
      <c r="L1286" s="256"/>
      <c r="M1286" s="261"/>
      <c r="N1286" s="249" t="s">
        <v>3258</v>
      </c>
      <c r="O1286" s="259" t="s">
        <v>3258</v>
      </c>
      <c r="P1286" s="256">
        <v>0</v>
      </c>
      <c r="Q1286" s="261" t="s">
        <v>3258</v>
      </c>
      <c r="R1286" s="261" t="s">
        <v>4072</v>
      </c>
      <c r="S1286" s="261" t="s">
        <v>4073</v>
      </c>
      <c r="T1286" s="261" t="s">
        <v>3234</v>
      </c>
      <c r="U1286" s="261" t="s">
        <v>2259</v>
      </c>
      <c r="V1286" s="261" t="s">
        <v>3258</v>
      </c>
      <c r="W1286" s="261" t="s">
        <v>3258</v>
      </c>
      <c r="X1286" s="261" t="s">
        <v>3258</v>
      </c>
      <c r="Y1286" s="261" t="s">
        <v>3258</v>
      </c>
      <c r="Z1286" s="261" t="s">
        <v>3258</v>
      </c>
      <c r="AA1286" s="261" t="s">
        <v>3258</v>
      </c>
      <c r="AB1286" s="261" t="s">
        <v>3258</v>
      </c>
      <c r="AC1286" s="261" t="s">
        <v>3258</v>
      </c>
      <c r="AD1286" s="261"/>
      <c r="AE1286" s="245"/>
      <c r="AF1286" s="261" t="s">
        <v>3258</v>
      </c>
      <c r="AG1286" s="261" t="s">
        <v>3258</v>
      </c>
      <c r="AH1286" s="261" t="s">
        <v>3258</v>
      </c>
      <c r="AI1286" s="249"/>
    </row>
    <row r="1287" spans="1:35" ht="15" customHeight="1" x14ac:dyDescent="0.3">
      <c r="A1287" s="260">
        <v>526043</v>
      </c>
      <c r="B1287" s="261" t="s">
        <v>1630</v>
      </c>
      <c r="C1287" s="261" t="s">
        <v>324</v>
      </c>
      <c r="D1287" s="261" t="s">
        <v>454</v>
      </c>
      <c r="E1287" s="261" t="s">
        <v>116</v>
      </c>
      <c r="F1287" s="262">
        <v>32492</v>
      </c>
      <c r="G1287" s="261" t="s">
        <v>2716</v>
      </c>
      <c r="H1287" s="261" t="s">
        <v>677</v>
      </c>
      <c r="I1287" s="257" t="s">
        <v>553</v>
      </c>
      <c r="J1287" s="261" t="s">
        <v>139</v>
      </c>
      <c r="K1287" s="267">
        <v>2006</v>
      </c>
      <c r="L1287" s="249"/>
      <c r="M1287" s="261"/>
      <c r="N1287" s="249" t="s">
        <v>3258</v>
      </c>
      <c r="O1287" s="259" t="s">
        <v>3258</v>
      </c>
      <c r="P1287" s="256">
        <v>0</v>
      </c>
      <c r="Q1287" s="261" t="s">
        <v>3258</v>
      </c>
      <c r="R1287" s="261" t="s">
        <v>4074</v>
      </c>
      <c r="S1287" s="261" t="s">
        <v>3409</v>
      </c>
      <c r="T1287" s="261" t="s">
        <v>2358</v>
      </c>
      <c r="U1287" s="261" t="s">
        <v>2259</v>
      </c>
      <c r="V1287" s="261" t="s">
        <v>3258</v>
      </c>
      <c r="W1287" s="261" t="s">
        <v>3258</v>
      </c>
      <c r="X1287" s="261" t="s">
        <v>3258</v>
      </c>
      <c r="Y1287" s="261" t="s">
        <v>3258</v>
      </c>
      <c r="Z1287" s="261" t="s">
        <v>3258</v>
      </c>
      <c r="AA1287" s="261" t="s">
        <v>3258</v>
      </c>
      <c r="AB1287" s="261" t="s">
        <v>3258</v>
      </c>
      <c r="AC1287" s="261" t="s">
        <v>3258</v>
      </c>
      <c r="AD1287" s="261"/>
      <c r="AE1287" s="245"/>
      <c r="AF1287" s="261" t="s">
        <v>3258</v>
      </c>
      <c r="AG1287" s="261" t="s">
        <v>3258</v>
      </c>
      <c r="AH1287" s="261" t="s">
        <v>3258</v>
      </c>
      <c r="AI1287" s="249"/>
    </row>
    <row r="1288" spans="1:35" ht="15" customHeight="1" x14ac:dyDescent="0.3">
      <c r="A1288" s="260">
        <v>526048</v>
      </c>
      <c r="B1288" s="261" t="s">
        <v>1724</v>
      </c>
      <c r="C1288" s="261" t="s">
        <v>66</v>
      </c>
      <c r="D1288" s="261" t="s">
        <v>1725</v>
      </c>
      <c r="E1288" s="261" t="s">
        <v>116</v>
      </c>
      <c r="F1288" s="262">
        <v>25329</v>
      </c>
      <c r="G1288" s="261" t="s">
        <v>136</v>
      </c>
      <c r="H1288" s="261" t="s">
        <v>677</v>
      </c>
      <c r="I1288" s="257" t="s">
        <v>553</v>
      </c>
      <c r="J1288" s="261" t="s">
        <v>139</v>
      </c>
      <c r="K1288" s="257" t="s">
        <v>3258</v>
      </c>
      <c r="L1288" s="261"/>
      <c r="M1288" s="261"/>
      <c r="N1288" s="249" t="s">
        <v>3258</v>
      </c>
      <c r="O1288" s="259" t="s">
        <v>3258</v>
      </c>
      <c r="P1288" s="256">
        <v>0</v>
      </c>
      <c r="Q1288" s="261" t="s">
        <v>3258</v>
      </c>
      <c r="R1288" s="261" t="s">
        <v>5039</v>
      </c>
      <c r="S1288" s="261" t="s">
        <v>3313</v>
      </c>
      <c r="T1288" s="261" t="s">
        <v>3235</v>
      </c>
      <c r="U1288" s="261" t="s">
        <v>2266</v>
      </c>
      <c r="V1288" s="261" t="s">
        <v>3258</v>
      </c>
      <c r="W1288" s="261" t="s">
        <v>3258</v>
      </c>
      <c r="X1288" s="261" t="s">
        <v>3258</v>
      </c>
      <c r="Y1288" s="261" t="s">
        <v>3258</v>
      </c>
      <c r="Z1288" s="261" t="s">
        <v>3258</v>
      </c>
      <c r="AA1288" s="261" t="s">
        <v>3258</v>
      </c>
      <c r="AB1288" s="261" t="s">
        <v>3258</v>
      </c>
      <c r="AC1288" s="261" t="s">
        <v>3258</v>
      </c>
      <c r="AD1288" s="261"/>
      <c r="AE1288" s="245"/>
      <c r="AF1288" s="261" t="s">
        <v>3258</v>
      </c>
      <c r="AG1288" s="261" t="s">
        <v>3258</v>
      </c>
      <c r="AH1288" s="261" t="s">
        <v>3258</v>
      </c>
      <c r="AI1288" s="249"/>
    </row>
    <row r="1289" spans="1:35" ht="15" customHeight="1" x14ac:dyDescent="0.3">
      <c r="A1289" s="260">
        <v>526051</v>
      </c>
      <c r="B1289" s="261" t="s">
        <v>1631</v>
      </c>
      <c r="C1289" s="261" t="s">
        <v>66</v>
      </c>
      <c r="D1289" s="261" t="s">
        <v>540</v>
      </c>
      <c r="E1289" s="261" t="s">
        <v>116</v>
      </c>
      <c r="F1289" s="262">
        <v>34405</v>
      </c>
      <c r="G1289" s="261" t="s">
        <v>2394</v>
      </c>
      <c r="H1289" s="261" t="s">
        <v>677</v>
      </c>
      <c r="I1289" s="257" t="s">
        <v>553</v>
      </c>
      <c r="J1289" s="249" t="s">
        <v>724</v>
      </c>
      <c r="K1289" s="257" t="s">
        <v>3258</v>
      </c>
      <c r="L1289" s="261"/>
      <c r="M1289" s="261"/>
      <c r="N1289" s="249" t="s">
        <v>3258</v>
      </c>
      <c r="O1289" s="259" t="s">
        <v>3258</v>
      </c>
      <c r="P1289" s="256">
        <v>0</v>
      </c>
      <c r="Q1289" s="261" t="s">
        <v>3258</v>
      </c>
      <c r="R1289" s="261" t="s">
        <v>4364</v>
      </c>
      <c r="S1289" s="261" t="s">
        <v>3269</v>
      </c>
      <c r="T1289" s="261" t="s">
        <v>2764</v>
      </c>
      <c r="U1289" s="261" t="s">
        <v>2360</v>
      </c>
      <c r="V1289" s="261" t="s">
        <v>3258</v>
      </c>
      <c r="W1289" s="261" t="s">
        <v>3258</v>
      </c>
      <c r="X1289" s="261" t="s">
        <v>3258</v>
      </c>
      <c r="Y1289" s="261" t="s">
        <v>3258</v>
      </c>
      <c r="Z1289" s="261" t="s">
        <v>3258</v>
      </c>
      <c r="AA1289" s="261" t="s">
        <v>3258</v>
      </c>
      <c r="AB1289" s="261" t="s">
        <v>3258</v>
      </c>
      <c r="AC1289" s="261" t="s">
        <v>3258</v>
      </c>
      <c r="AD1289" s="261"/>
      <c r="AE1289" s="245"/>
      <c r="AF1289" s="261" t="s">
        <v>3258</v>
      </c>
      <c r="AG1289" s="261" t="s">
        <v>3258</v>
      </c>
      <c r="AH1289" s="261" t="s">
        <v>3258</v>
      </c>
      <c r="AI1289" s="249"/>
    </row>
    <row r="1290" spans="1:35" ht="15" customHeight="1" x14ac:dyDescent="0.3">
      <c r="A1290" s="260">
        <v>526065</v>
      </c>
      <c r="B1290" s="261" t="s">
        <v>1633</v>
      </c>
      <c r="C1290" s="261" t="s">
        <v>68</v>
      </c>
      <c r="D1290" s="261" t="s">
        <v>417</v>
      </c>
      <c r="E1290" s="261" t="s">
        <v>116</v>
      </c>
      <c r="F1290" s="262">
        <v>31861</v>
      </c>
      <c r="G1290" s="261" t="s">
        <v>136</v>
      </c>
      <c r="H1290" s="261" t="s">
        <v>677</v>
      </c>
      <c r="I1290" s="257" t="s">
        <v>553</v>
      </c>
      <c r="J1290" s="261" t="s">
        <v>724</v>
      </c>
      <c r="K1290" s="257"/>
      <c r="L1290" s="249"/>
      <c r="M1290" s="261"/>
      <c r="N1290" s="249" t="s">
        <v>3258</v>
      </c>
      <c r="O1290" s="259" t="s">
        <v>3258</v>
      </c>
      <c r="P1290" s="256">
        <v>0</v>
      </c>
      <c r="Q1290" s="261" t="s">
        <v>3258</v>
      </c>
      <c r="R1290" s="261" t="s">
        <v>5040</v>
      </c>
      <c r="S1290" s="261" t="s">
        <v>3305</v>
      </c>
      <c r="T1290" s="261" t="s">
        <v>2595</v>
      </c>
      <c r="U1290" s="261" t="s">
        <v>2259</v>
      </c>
      <c r="V1290" s="261" t="s">
        <v>3258</v>
      </c>
      <c r="W1290" s="261" t="s">
        <v>3258</v>
      </c>
      <c r="X1290" s="261" t="s">
        <v>3258</v>
      </c>
      <c r="Y1290" s="261" t="s">
        <v>3258</v>
      </c>
      <c r="Z1290" s="261" t="s">
        <v>3258</v>
      </c>
      <c r="AA1290" s="261" t="s">
        <v>3258</v>
      </c>
      <c r="AB1290" s="261" t="s">
        <v>3258</v>
      </c>
      <c r="AC1290" s="261" t="s">
        <v>3258</v>
      </c>
      <c r="AD1290" s="261"/>
      <c r="AE1290" s="245"/>
      <c r="AF1290" s="261" t="s">
        <v>3258</v>
      </c>
      <c r="AG1290" s="261" t="s">
        <v>3258</v>
      </c>
      <c r="AH1290" s="261" t="s">
        <v>3258</v>
      </c>
      <c r="AI1290" s="249"/>
    </row>
    <row r="1291" spans="1:35" ht="15" customHeight="1" x14ac:dyDescent="0.3">
      <c r="A1291" s="260">
        <v>526067</v>
      </c>
      <c r="B1291" s="261" t="s">
        <v>1634</v>
      </c>
      <c r="C1291" s="261" t="s">
        <v>295</v>
      </c>
      <c r="D1291" s="261" t="s">
        <v>422</v>
      </c>
      <c r="E1291" s="261" t="s">
        <v>116</v>
      </c>
      <c r="F1291" s="262">
        <v>29536</v>
      </c>
      <c r="G1291" s="261" t="s">
        <v>422</v>
      </c>
      <c r="H1291" s="261" t="s">
        <v>677</v>
      </c>
      <c r="I1291" s="257" t="s">
        <v>553</v>
      </c>
      <c r="J1291" s="261" t="s">
        <v>139</v>
      </c>
      <c r="K1291" s="257" t="s">
        <v>3258</v>
      </c>
      <c r="L1291" s="261"/>
      <c r="M1291" s="261"/>
      <c r="N1291" s="249" t="s">
        <v>3258</v>
      </c>
      <c r="O1291" s="259" t="s">
        <v>3258</v>
      </c>
      <c r="P1291" s="256">
        <v>0</v>
      </c>
      <c r="Q1291" s="261" t="s">
        <v>3258</v>
      </c>
      <c r="R1291" s="261" t="s">
        <v>4075</v>
      </c>
      <c r="S1291" s="261" t="s">
        <v>4076</v>
      </c>
      <c r="T1291" s="261" t="s">
        <v>2824</v>
      </c>
      <c r="U1291" s="261" t="s">
        <v>2306</v>
      </c>
      <c r="V1291" s="261" t="s">
        <v>3258</v>
      </c>
      <c r="W1291" s="261" t="s">
        <v>3258</v>
      </c>
      <c r="X1291" s="261" t="s">
        <v>3258</v>
      </c>
      <c r="Y1291" s="261" t="s">
        <v>3258</v>
      </c>
      <c r="Z1291" s="261" t="s">
        <v>3258</v>
      </c>
      <c r="AA1291" s="261" t="s">
        <v>3258</v>
      </c>
      <c r="AB1291" s="261" t="s">
        <v>3258</v>
      </c>
      <c r="AC1291" s="261" t="s">
        <v>3258</v>
      </c>
      <c r="AD1291" s="261"/>
      <c r="AE1291" s="245"/>
      <c r="AF1291" s="261" t="s">
        <v>3258</v>
      </c>
      <c r="AG1291" s="261" t="s">
        <v>3258</v>
      </c>
      <c r="AH1291" s="261" t="s">
        <v>3258</v>
      </c>
      <c r="AI1291" s="249"/>
    </row>
    <row r="1292" spans="1:35" ht="15" customHeight="1" x14ac:dyDescent="0.3">
      <c r="A1292" s="260">
        <v>526070</v>
      </c>
      <c r="B1292" s="261" t="s">
        <v>1635</v>
      </c>
      <c r="C1292" s="261" t="s">
        <v>226</v>
      </c>
      <c r="D1292" s="261" t="s">
        <v>1636</v>
      </c>
      <c r="E1292" s="261" t="s">
        <v>116</v>
      </c>
      <c r="F1292" s="262">
        <v>28125</v>
      </c>
      <c r="G1292" s="261" t="s">
        <v>2734</v>
      </c>
      <c r="H1292" s="261" t="s">
        <v>677</v>
      </c>
      <c r="I1292" s="257" t="s">
        <v>553</v>
      </c>
      <c r="J1292" s="261" t="s">
        <v>139</v>
      </c>
      <c r="K1292" s="257"/>
      <c r="L1292" s="256" t="s">
        <v>150</v>
      </c>
      <c r="M1292" s="261"/>
      <c r="N1292" s="249" t="s">
        <v>3258</v>
      </c>
      <c r="O1292" s="259" t="s">
        <v>3258</v>
      </c>
      <c r="P1292" s="256">
        <v>0</v>
      </c>
      <c r="Q1292" s="261" t="s">
        <v>3258</v>
      </c>
      <c r="R1292" s="261" t="s">
        <v>4077</v>
      </c>
      <c r="S1292" s="261" t="s">
        <v>4078</v>
      </c>
      <c r="T1292" s="261" t="s">
        <v>3236</v>
      </c>
      <c r="U1292" s="261" t="s">
        <v>3237</v>
      </c>
      <c r="V1292" s="261" t="s">
        <v>3258</v>
      </c>
      <c r="W1292" s="261" t="s">
        <v>3258</v>
      </c>
      <c r="X1292" s="261" t="s">
        <v>3258</v>
      </c>
      <c r="Y1292" s="261" t="s">
        <v>3258</v>
      </c>
      <c r="Z1292" s="261" t="s">
        <v>3258</v>
      </c>
      <c r="AA1292" s="261" t="s">
        <v>3258</v>
      </c>
      <c r="AB1292" s="261" t="s">
        <v>3258</v>
      </c>
      <c r="AC1292" s="261" t="s">
        <v>3258</v>
      </c>
      <c r="AD1292" s="261"/>
      <c r="AE1292" s="245"/>
      <c r="AF1292" s="261" t="s">
        <v>3258</v>
      </c>
      <c r="AG1292" s="261" t="s">
        <v>3258</v>
      </c>
      <c r="AH1292" s="261" t="s">
        <v>3258</v>
      </c>
      <c r="AI1292" s="249"/>
    </row>
    <row r="1293" spans="1:35" ht="15" customHeight="1" x14ac:dyDescent="0.3">
      <c r="A1293" s="260">
        <v>526085</v>
      </c>
      <c r="B1293" s="261" t="s">
        <v>5875</v>
      </c>
      <c r="C1293" s="261" t="s">
        <v>274</v>
      </c>
      <c r="D1293" s="261" t="s">
        <v>5806</v>
      </c>
      <c r="E1293" s="261" t="s">
        <v>116</v>
      </c>
      <c r="F1293" s="262">
        <v>32789</v>
      </c>
      <c r="G1293" s="261" t="s">
        <v>136</v>
      </c>
      <c r="H1293" s="261" t="s">
        <v>677</v>
      </c>
      <c r="I1293" s="257" t="s">
        <v>554</v>
      </c>
      <c r="J1293" s="261" t="s">
        <v>139</v>
      </c>
      <c r="K1293" s="257" t="s">
        <v>3258</v>
      </c>
      <c r="L1293" s="261"/>
      <c r="M1293" s="261"/>
      <c r="N1293" s="249" t="s">
        <v>3258</v>
      </c>
      <c r="O1293" s="259" t="s">
        <v>3258</v>
      </c>
      <c r="P1293" s="256">
        <v>0</v>
      </c>
      <c r="Q1293" s="261" t="s">
        <v>3258</v>
      </c>
      <c r="R1293" s="261" t="s">
        <v>5876</v>
      </c>
      <c r="S1293" s="261" t="s">
        <v>4520</v>
      </c>
      <c r="T1293" s="261" t="s">
        <v>5877</v>
      </c>
      <c r="U1293" s="261" t="s">
        <v>2259</v>
      </c>
      <c r="V1293" s="261" t="s">
        <v>3258</v>
      </c>
      <c r="W1293" s="261" t="s">
        <v>3258</v>
      </c>
      <c r="X1293" s="261" t="s">
        <v>3258</v>
      </c>
      <c r="Y1293" s="261" t="s">
        <v>3258</v>
      </c>
      <c r="Z1293" s="261" t="s">
        <v>3258</v>
      </c>
      <c r="AA1293" s="261" t="s">
        <v>3258</v>
      </c>
      <c r="AB1293" s="261" t="s">
        <v>3258</v>
      </c>
      <c r="AC1293" s="261" t="s">
        <v>3258</v>
      </c>
      <c r="AD1293" s="261"/>
      <c r="AE1293" s="245"/>
      <c r="AF1293" s="261" t="s">
        <v>3258</v>
      </c>
      <c r="AG1293" s="261" t="s">
        <v>3258</v>
      </c>
      <c r="AH1293" s="261" t="s">
        <v>3258</v>
      </c>
      <c r="AI1293" s="249"/>
    </row>
    <row r="1294" spans="1:35" ht="15" customHeight="1" x14ac:dyDescent="0.3">
      <c r="A1294" s="260">
        <v>526087</v>
      </c>
      <c r="B1294" s="261" t="s">
        <v>1637</v>
      </c>
      <c r="C1294" s="261" t="s">
        <v>66</v>
      </c>
      <c r="D1294" s="261" t="s">
        <v>475</v>
      </c>
      <c r="E1294" s="261" t="s">
        <v>116</v>
      </c>
      <c r="F1294" s="262">
        <v>32638</v>
      </c>
      <c r="G1294" s="261" t="s">
        <v>2602</v>
      </c>
      <c r="H1294" s="261" t="s">
        <v>677</v>
      </c>
      <c r="I1294" s="257" t="s">
        <v>553</v>
      </c>
      <c r="J1294" s="261" t="s">
        <v>139</v>
      </c>
      <c r="K1294" s="257"/>
      <c r="L1294" s="249"/>
      <c r="M1294" s="261"/>
      <c r="N1294" s="249" t="s">
        <v>3258</v>
      </c>
      <c r="O1294" s="259" t="s">
        <v>3258</v>
      </c>
      <c r="P1294" s="256">
        <v>0</v>
      </c>
      <c r="Q1294" s="261" t="s">
        <v>3258</v>
      </c>
      <c r="R1294" s="261" t="s">
        <v>5041</v>
      </c>
      <c r="S1294" s="261" t="s">
        <v>3281</v>
      </c>
      <c r="T1294" s="261" t="s">
        <v>2438</v>
      </c>
      <c r="U1294" s="261" t="s">
        <v>5019</v>
      </c>
      <c r="V1294" s="261" t="s">
        <v>3258</v>
      </c>
      <c r="W1294" s="261" t="s">
        <v>3258</v>
      </c>
      <c r="X1294" s="261" t="s">
        <v>3258</v>
      </c>
      <c r="Y1294" s="261" t="s">
        <v>3258</v>
      </c>
      <c r="Z1294" s="261" t="s">
        <v>3258</v>
      </c>
      <c r="AA1294" s="261" t="s">
        <v>3258</v>
      </c>
      <c r="AB1294" s="261" t="s">
        <v>3258</v>
      </c>
      <c r="AC1294" s="261" t="s">
        <v>3258</v>
      </c>
      <c r="AD1294" s="261"/>
      <c r="AE1294" s="245"/>
      <c r="AF1294" s="261" t="s">
        <v>3258</v>
      </c>
      <c r="AG1294" s="261" t="s">
        <v>3258</v>
      </c>
      <c r="AH1294" s="261" t="s">
        <v>3258</v>
      </c>
      <c r="AI1294" s="249"/>
    </row>
    <row r="1295" spans="1:35" ht="15" customHeight="1" x14ac:dyDescent="0.3">
      <c r="A1295" s="260">
        <v>526096</v>
      </c>
      <c r="B1295" s="261" t="s">
        <v>1638</v>
      </c>
      <c r="C1295" s="261" t="s">
        <v>66</v>
      </c>
      <c r="D1295" s="261" t="s">
        <v>488</v>
      </c>
      <c r="E1295" s="261" t="s">
        <v>116</v>
      </c>
      <c r="F1295" s="262">
        <v>30171</v>
      </c>
      <c r="G1295" s="261" t="s">
        <v>3238</v>
      </c>
      <c r="H1295" s="261" t="s">
        <v>677</v>
      </c>
      <c r="I1295" s="257" t="s">
        <v>553</v>
      </c>
      <c r="J1295" s="261" t="s">
        <v>724</v>
      </c>
      <c r="K1295" s="260">
        <v>2001</v>
      </c>
      <c r="L1295" s="249"/>
      <c r="M1295" s="261"/>
      <c r="N1295" s="249" t="s">
        <v>3258</v>
      </c>
      <c r="O1295" s="259" t="s">
        <v>3258</v>
      </c>
      <c r="P1295" s="256">
        <v>0</v>
      </c>
      <c r="Q1295" s="261" t="s">
        <v>3258</v>
      </c>
      <c r="R1295" s="261" t="s">
        <v>5042</v>
      </c>
      <c r="S1295" s="261" t="s">
        <v>3313</v>
      </c>
      <c r="T1295" s="261" t="s">
        <v>2451</v>
      </c>
      <c r="U1295" s="261" t="s">
        <v>5043</v>
      </c>
      <c r="V1295" s="261" t="s">
        <v>3258</v>
      </c>
      <c r="W1295" s="261" t="s">
        <v>3258</v>
      </c>
      <c r="X1295" s="261" t="s">
        <v>3258</v>
      </c>
      <c r="Y1295" s="261" t="s">
        <v>3258</v>
      </c>
      <c r="Z1295" s="261" t="s">
        <v>3258</v>
      </c>
      <c r="AA1295" s="261" t="s">
        <v>3258</v>
      </c>
      <c r="AB1295" s="261" t="s">
        <v>3258</v>
      </c>
      <c r="AC1295" s="261" t="s">
        <v>3258</v>
      </c>
      <c r="AD1295" s="261"/>
      <c r="AE1295" s="245"/>
      <c r="AF1295" s="261" t="s">
        <v>3258</v>
      </c>
      <c r="AG1295" s="261" t="s">
        <v>3258</v>
      </c>
      <c r="AH1295" s="261" t="s">
        <v>3258</v>
      </c>
      <c r="AI1295" s="249"/>
    </row>
    <row r="1296" spans="1:35" ht="15" customHeight="1" x14ac:dyDescent="0.3">
      <c r="A1296" s="260">
        <v>526108</v>
      </c>
      <c r="B1296" s="261" t="s">
        <v>1639</v>
      </c>
      <c r="C1296" s="261" t="s">
        <v>1640</v>
      </c>
      <c r="D1296" s="261" t="s">
        <v>901</v>
      </c>
      <c r="E1296" s="261" t="s">
        <v>116</v>
      </c>
      <c r="F1296" s="262">
        <v>27109</v>
      </c>
      <c r="G1296" s="261" t="s">
        <v>136</v>
      </c>
      <c r="H1296" s="261" t="s">
        <v>677</v>
      </c>
      <c r="I1296" s="257" t="s">
        <v>553</v>
      </c>
      <c r="J1296" s="261" t="s">
        <v>139</v>
      </c>
      <c r="K1296" s="257"/>
      <c r="L1296" s="249"/>
      <c r="M1296" s="261"/>
      <c r="N1296" s="249" t="s">
        <v>3258</v>
      </c>
      <c r="O1296" s="259" t="s">
        <v>3258</v>
      </c>
      <c r="P1296" s="256">
        <v>0</v>
      </c>
      <c r="Q1296" s="261" t="s">
        <v>3258</v>
      </c>
      <c r="R1296" s="261" t="s">
        <v>3532</v>
      </c>
      <c r="S1296" s="261" t="s">
        <v>3533</v>
      </c>
      <c r="T1296" s="261" t="s">
        <v>2766</v>
      </c>
      <c r="U1296" s="261" t="s">
        <v>2259</v>
      </c>
      <c r="V1296" s="261" t="s">
        <v>3258</v>
      </c>
      <c r="W1296" s="261" t="s">
        <v>3258</v>
      </c>
      <c r="X1296" s="261" t="s">
        <v>3258</v>
      </c>
      <c r="Y1296" s="261" t="s">
        <v>3258</v>
      </c>
      <c r="Z1296" s="261" t="s">
        <v>3258</v>
      </c>
      <c r="AA1296" s="261" t="s">
        <v>3258</v>
      </c>
      <c r="AB1296" s="261" t="s">
        <v>3258</v>
      </c>
      <c r="AC1296" s="261" t="s">
        <v>3258</v>
      </c>
      <c r="AD1296" s="261"/>
      <c r="AE1296" s="245"/>
      <c r="AF1296" s="261" t="s">
        <v>3258</v>
      </c>
      <c r="AG1296" s="261" t="s">
        <v>3258</v>
      </c>
      <c r="AH1296" s="261" t="s">
        <v>3258</v>
      </c>
      <c r="AI1296" s="249"/>
    </row>
    <row r="1297" spans="1:35" ht="15" customHeight="1" x14ac:dyDescent="0.3">
      <c r="A1297" s="260">
        <v>526110</v>
      </c>
      <c r="B1297" s="261" t="s">
        <v>1641</v>
      </c>
      <c r="C1297" s="261" t="s">
        <v>1642</v>
      </c>
      <c r="D1297" s="261" t="s">
        <v>1083</v>
      </c>
      <c r="E1297" s="261" t="s">
        <v>116</v>
      </c>
      <c r="F1297" s="262">
        <v>34569</v>
      </c>
      <c r="G1297" s="261" t="s">
        <v>136</v>
      </c>
      <c r="H1297" s="261" t="s">
        <v>677</v>
      </c>
      <c r="I1297" s="257" t="s">
        <v>553</v>
      </c>
      <c r="J1297" s="261" t="s">
        <v>139</v>
      </c>
      <c r="K1297" s="260">
        <v>2012</v>
      </c>
      <c r="M1297" s="261"/>
      <c r="N1297" s="249" t="s">
        <v>3258</v>
      </c>
      <c r="O1297" s="259" t="s">
        <v>3258</v>
      </c>
      <c r="P1297" s="256">
        <v>0</v>
      </c>
      <c r="Q1297" s="261" t="s">
        <v>3258</v>
      </c>
      <c r="R1297" s="261" t="s">
        <v>3534</v>
      </c>
      <c r="S1297" s="261" t="s">
        <v>3535</v>
      </c>
      <c r="T1297" s="261" t="s">
        <v>2582</v>
      </c>
      <c r="U1297" s="261" t="s">
        <v>2259</v>
      </c>
      <c r="V1297" s="261" t="s">
        <v>3258</v>
      </c>
      <c r="W1297" s="261" t="s">
        <v>3258</v>
      </c>
      <c r="X1297" s="261" t="s">
        <v>3258</v>
      </c>
      <c r="Y1297" s="261" t="s">
        <v>3258</v>
      </c>
      <c r="Z1297" s="261" t="s">
        <v>3258</v>
      </c>
      <c r="AA1297" s="261" t="s">
        <v>3258</v>
      </c>
      <c r="AB1297" s="261" t="s">
        <v>3258</v>
      </c>
      <c r="AC1297" s="261" t="s">
        <v>3258</v>
      </c>
      <c r="AD1297" s="261"/>
      <c r="AE1297" s="245"/>
      <c r="AF1297" s="261" t="s">
        <v>3258</v>
      </c>
      <c r="AG1297" s="261" t="s">
        <v>3258</v>
      </c>
      <c r="AH1297" s="261" t="s">
        <v>3258</v>
      </c>
      <c r="AI1297" s="249"/>
    </row>
    <row r="1298" spans="1:35" ht="15" customHeight="1" x14ac:dyDescent="0.3">
      <c r="A1298" s="260">
        <v>526120</v>
      </c>
      <c r="B1298" s="261" t="s">
        <v>5878</v>
      </c>
      <c r="C1298" s="261" t="s">
        <v>5879</v>
      </c>
      <c r="D1298" s="261" t="s">
        <v>359</v>
      </c>
      <c r="E1298" s="261" t="s">
        <v>116</v>
      </c>
      <c r="F1298" s="262">
        <v>28684</v>
      </c>
      <c r="G1298" s="261" t="s">
        <v>152</v>
      </c>
      <c r="H1298" s="261" t="s">
        <v>679</v>
      </c>
      <c r="I1298" s="257" t="s">
        <v>554</v>
      </c>
      <c r="J1298" s="261" t="s">
        <v>137</v>
      </c>
      <c r="K1298" s="267">
        <v>1996</v>
      </c>
      <c r="L1298" s="261" t="s">
        <v>152</v>
      </c>
      <c r="M1298" s="249"/>
      <c r="N1298" s="249" t="s">
        <v>3258</v>
      </c>
      <c r="O1298" s="259" t="s">
        <v>3258</v>
      </c>
      <c r="P1298" s="256">
        <v>0</v>
      </c>
      <c r="Q1298" s="261" t="s">
        <v>3258</v>
      </c>
      <c r="R1298" s="261" t="s">
        <v>5880</v>
      </c>
      <c r="S1298" s="261" t="s">
        <v>5881</v>
      </c>
      <c r="T1298" s="261" t="s">
        <v>2271</v>
      </c>
      <c r="U1298" s="261" t="s">
        <v>2298</v>
      </c>
      <c r="V1298" s="261" t="s">
        <v>3258</v>
      </c>
      <c r="W1298" s="261" t="s">
        <v>3258</v>
      </c>
      <c r="X1298" s="261" t="s">
        <v>3258</v>
      </c>
      <c r="Y1298" s="261" t="s">
        <v>3258</v>
      </c>
      <c r="Z1298" s="261" t="s">
        <v>3258</v>
      </c>
      <c r="AA1298" s="261" t="s">
        <v>3258</v>
      </c>
      <c r="AB1298" s="261" t="s">
        <v>3258</v>
      </c>
      <c r="AC1298" s="261" t="s">
        <v>3258</v>
      </c>
      <c r="AD1298" s="261"/>
      <c r="AE1298" s="246"/>
      <c r="AF1298" s="261" t="s">
        <v>3258</v>
      </c>
      <c r="AG1298" s="261" t="s">
        <v>3258</v>
      </c>
      <c r="AH1298" s="261" t="s">
        <v>3258</v>
      </c>
      <c r="AI1298" s="249"/>
    </row>
    <row r="1299" spans="1:35" ht="15" customHeight="1" x14ac:dyDescent="0.3">
      <c r="A1299" s="260">
        <v>526121</v>
      </c>
      <c r="B1299" s="261" t="s">
        <v>5882</v>
      </c>
      <c r="C1299" s="261" t="s">
        <v>5883</v>
      </c>
      <c r="D1299" s="261" t="s">
        <v>415</v>
      </c>
      <c r="E1299" s="261" t="s">
        <v>116</v>
      </c>
      <c r="F1299" s="262">
        <v>27069</v>
      </c>
      <c r="G1299" s="261" t="s">
        <v>5884</v>
      </c>
      <c r="H1299" s="261" t="s">
        <v>679</v>
      </c>
      <c r="I1299" s="257" t="s">
        <v>554</v>
      </c>
      <c r="J1299" s="261" t="s">
        <v>137</v>
      </c>
      <c r="K1299" s="267">
        <v>1993</v>
      </c>
      <c r="L1299" s="261" t="s">
        <v>138</v>
      </c>
      <c r="M1299" s="249"/>
      <c r="N1299" s="249" t="s">
        <v>3258</v>
      </c>
      <c r="O1299" s="259" t="s">
        <v>3258</v>
      </c>
      <c r="P1299" s="256">
        <v>0</v>
      </c>
      <c r="Q1299" s="261" t="s">
        <v>3258</v>
      </c>
      <c r="R1299" s="261" t="s">
        <v>5885</v>
      </c>
      <c r="S1299" s="261" t="s">
        <v>5886</v>
      </c>
      <c r="T1299" s="261" t="s">
        <v>5887</v>
      </c>
      <c r="U1299" s="261" t="s">
        <v>5888</v>
      </c>
      <c r="V1299" s="261" t="s">
        <v>3258</v>
      </c>
      <c r="W1299" s="261" t="s">
        <v>3258</v>
      </c>
      <c r="X1299" s="261" t="s">
        <v>3258</v>
      </c>
      <c r="Y1299" s="261" t="s">
        <v>3258</v>
      </c>
      <c r="Z1299" s="261" t="s">
        <v>3258</v>
      </c>
      <c r="AA1299" s="261" t="s">
        <v>3258</v>
      </c>
      <c r="AB1299" s="261" t="s">
        <v>3258</v>
      </c>
      <c r="AC1299" s="261" t="s">
        <v>3258</v>
      </c>
      <c r="AD1299" s="261"/>
      <c r="AE1299" s="245"/>
      <c r="AF1299" s="261" t="s">
        <v>3258</v>
      </c>
      <c r="AG1299" s="261" t="s">
        <v>3258</v>
      </c>
      <c r="AH1299" s="261" t="s">
        <v>3258</v>
      </c>
      <c r="AI1299" s="249"/>
    </row>
    <row r="1300" spans="1:35" ht="15" customHeight="1" x14ac:dyDescent="0.3">
      <c r="A1300" s="260">
        <v>526123</v>
      </c>
      <c r="B1300" s="261" t="s">
        <v>1643</v>
      </c>
      <c r="C1300" s="261" t="s">
        <v>1644</v>
      </c>
      <c r="D1300" s="261" t="s">
        <v>1543</v>
      </c>
      <c r="E1300" s="261" t="s">
        <v>116</v>
      </c>
      <c r="F1300" s="262">
        <v>34779</v>
      </c>
      <c r="G1300" s="261" t="s">
        <v>2635</v>
      </c>
      <c r="H1300" s="261" t="s">
        <v>677</v>
      </c>
      <c r="I1300" s="257" t="s">
        <v>553</v>
      </c>
      <c r="J1300" s="261" t="s">
        <v>139</v>
      </c>
      <c r="K1300" s="257"/>
      <c r="L1300" s="256"/>
      <c r="M1300" s="261"/>
      <c r="N1300" s="249" t="s">
        <v>3258</v>
      </c>
      <c r="O1300" s="259" t="s">
        <v>3258</v>
      </c>
      <c r="P1300" s="256">
        <v>0</v>
      </c>
      <c r="Q1300" s="261" t="s">
        <v>3258</v>
      </c>
      <c r="R1300" s="261" t="s">
        <v>3536</v>
      </c>
      <c r="S1300" s="261" t="s">
        <v>3537</v>
      </c>
      <c r="T1300" s="261" t="s">
        <v>2767</v>
      </c>
      <c r="U1300" s="261" t="s">
        <v>2327</v>
      </c>
      <c r="V1300" s="261" t="s">
        <v>3258</v>
      </c>
      <c r="W1300" s="261" t="s">
        <v>3258</v>
      </c>
      <c r="X1300" s="261" t="s">
        <v>3258</v>
      </c>
      <c r="Y1300" s="261" t="s">
        <v>3258</v>
      </c>
      <c r="Z1300" s="261" t="s">
        <v>3258</v>
      </c>
      <c r="AA1300" s="261" t="s">
        <v>3258</v>
      </c>
      <c r="AB1300" s="261" t="s">
        <v>3258</v>
      </c>
      <c r="AC1300" s="261" t="s">
        <v>3258</v>
      </c>
      <c r="AD1300" s="261"/>
      <c r="AE1300" s="246"/>
      <c r="AF1300" s="261" t="s">
        <v>3258</v>
      </c>
      <c r="AG1300" s="261" t="s">
        <v>3258</v>
      </c>
      <c r="AH1300" s="261" t="s">
        <v>3258</v>
      </c>
      <c r="AI1300" s="249"/>
    </row>
    <row r="1301" spans="1:35" ht="15" customHeight="1" x14ac:dyDescent="0.3">
      <c r="A1301" s="260">
        <v>526136</v>
      </c>
      <c r="B1301" s="261" t="s">
        <v>5889</v>
      </c>
      <c r="C1301" s="261" t="s">
        <v>1645</v>
      </c>
      <c r="D1301" s="261" t="s">
        <v>348</v>
      </c>
      <c r="E1301" s="261" t="s">
        <v>116</v>
      </c>
      <c r="F1301" s="262">
        <v>35450</v>
      </c>
      <c r="G1301" s="261" t="s">
        <v>2304</v>
      </c>
      <c r="H1301" s="261" t="s">
        <v>677</v>
      </c>
      <c r="I1301" s="257" t="s">
        <v>554</v>
      </c>
      <c r="J1301" s="261" t="s">
        <v>724</v>
      </c>
      <c r="K1301" s="257"/>
      <c r="L1301" s="249"/>
      <c r="M1301" s="261"/>
      <c r="N1301" s="249" t="s">
        <v>3258</v>
      </c>
      <c r="O1301" s="259" t="s">
        <v>3258</v>
      </c>
      <c r="P1301" s="256">
        <v>0</v>
      </c>
      <c r="Q1301" s="261" t="s">
        <v>3258</v>
      </c>
      <c r="R1301" s="261" t="s">
        <v>5890</v>
      </c>
      <c r="S1301" s="261" t="s">
        <v>5891</v>
      </c>
      <c r="T1301" s="261" t="s">
        <v>2293</v>
      </c>
      <c r="U1301" s="261" t="s">
        <v>5892</v>
      </c>
      <c r="V1301" s="261" t="s">
        <v>3258</v>
      </c>
      <c r="W1301" s="261" t="s">
        <v>3258</v>
      </c>
      <c r="X1301" s="261" t="s">
        <v>3258</v>
      </c>
      <c r="Y1301" s="261" t="s">
        <v>3258</v>
      </c>
      <c r="Z1301" s="261" t="s">
        <v>3258</v>
      </c>
      <c r="AA1301" s="261" t="s">
        <v>3258</v>
      </c>
      <c r="AB1301" s="261" t="s">
        <v>3258</v>
      </c>
      <c r="AC1301" s="261" t="s">
        <v>3258</v>
      </c>
      <c r="AD1301" s="261"/>
      <c r="AE1301" s="245"/>
      <c r="AF1301" s="261" t="s">
        <v>3258</v>
      </c>
      <c r="AG1301" s="261" t="s">
        <v>3258</v>
      </c>
      <c r="AH1301" s="261" t="s">
        <v>3258</v>
      </c>
      <c r="AI1301" s="249"/>
    </row>
    <row r="1302" spans="1:35" ht="15" customHeight="1" x14ac:dyDescent="0.3">
      <c r="A1302" s="260">
        <v>526141</v>
      </c>
      <c r="B1302" s="261" t="s">
        <v>1646</v>
      </c>
      <c r="C1302" s="261" t="s">
        <v>62</v>
      </c>
      <c r="D1302" s="261" t="s">
        <v>477</v>
      </c>
      <c r="E1302" s="261" t="s">
        <v>116</v>
      </c>
      <c r="F1302" s="262">
        <v>35796</v>
      </c>
      <c r="G1302" s="261" t="s">
        <v>2359</v>
      </c>
      <c r="H1302" s="261" t="s">
        <v>677</v>
      </c>
      <c r="I1302" s="257" t="s">
        <v>553</v>
      </c>
      <c r="J1302" s="261" t="s">
        <v>137</v>
      </c>
      <c r="K1302" s="261" t="s">
        <v>3258</v>
      </c>
      <c r="L1302" s="257"/>
      <c r="M1302" s="261"/>
      <c r="N1302" s="249" t="s">
        <v>3258</v>
      </c>
      <c r="O1302" s="259" t="s">
        <v>3258</v>
      </c>
      <c r="P1302" s="256">
        <v>0</v>
      </c>
      <c r="Q1302" s="261" t="s">
        <v>3258</v>
      </c>
      <c r="R1302" s="261" t="s">
        <v>4278</v>
      </c>
      <c r="S1302" s="261" t="s">
        <v>3405</v>
      </c>
      <c r="T1302" s="261" t="s">
        <v>3239</v>
      </c>
      <c r="U1302" s="261" t="s">
        <v>3240</v>
      </c>
      <c r="V1302" s="261" t="s">
        <v>3258</v>
      </c>
      <c r="W1302" s="261" t="s">
        <v>3258</v>
      </c>
      <c r="X1302" s="261" t="s">
        <v>3258</v>
      </c>
      <c r="Y1302" s="261" t="s">
        <v>3258</v>
      </c>
      <c r="Z1302" s="261" t="s">
        <v>3258</v>
      </c>
      <c r="AA1302" s="261" t="s">
        <v>3258</v>
      </c>
      <c r="AB1302" s="261" t="s">
        <v>3258</v>
      </c>
      <c r="AC1302" s="261" t="s">
        <v>3258</v>
      </c>
      <c r="AD1302" s="261"/>
      <c r="AE1302" s="245"/>
      <c r="AF1302" s="261" t="s">
        <v>3258</v>
      </c>
      <c r="AG1302" s="261" t="s">
        <v>3258</v>
      </c>
      <c r="AH1302" s="261" t="s">
        <v>3258</v>
      </c>
      <c r="AI1302" s="249"/>
    </row>
    <row r="1303" spans="1:35" ht="15" customHeight="1" x14ac:dyDescent="0.3">
      <c r="A1303" s="260">
        <v>526144</v>
      </c>
      <c r="B1303" s="261" t="s">
        <v>5893</v>
      </c>
      <c r="C1303" s="261" t="s">
        <v>63</v>
      </c>
      <c r="D1303" s="261" t="s">
        <v>444</v>
      </c>
      <c r="E1303" s="261" t="s">
        <v>116</v>
      </c>
      <c r="F1303" s="262">
        <v>35800</v>
      </c>
      <c r="G1303" s="261" t="s">
        <v>5894</v>
      </c>
      <c r="H1303" s="261" t="s">
        <v>677</v>
      </c>
      <c r="I1303" s="257" t="s">
        <v>554</v>
      </c>
      <c r="J1303" s="261" t="s">
        <v>137</v>
      </c>
      <c r="K1303" s="257"/>
      <c r="L1303" s="256" t="s">
        <v>150</v>
      </c>
      <c r="M1303" s="261"/>
      <c r="N1303" s="249" t="s">
        <v>3258</v>
      </c>
      <c r="O1303" s="259" t="s">
        <v>3258</v>
      </c>
      <c r="P1303" s="256">
        <v>0</v>
      </c>
      <c r="Q1303" s="261" t="s">
        <v>3258</v>
      </c>
      <c r="R1303" s="261" t="s">
        <v>5895</v>
      </c>
      <c r="S1303" s="261" t="s">
        <v>3361</v>
      </c>
      <c r="T1303" s="261" t="s">
        <v>2415</v>
      </c>
      <c r="U1303" s="261" t="s">
        <v>2270</v>
      </c>
      <c r="V1303" s="261" t="s">
        <v>3258</v>
      </c>
      <c r="W1303" s="261" t="s">
        <v>3258</v>
      </c>
      <c r="X1303" s="261" t="s">
        <v>3258</v>
      </c>
      <c r="Y1303" s="261" t="s">
        <v>3258</v>
      </c>
      <c r="Z1303" s="261" t="s">
        <v>3258</v>
      </c>
      <c r="AA1303" s="261" t="s">
        <v>3258</v>
      </c>
      <c r="AB1303" s="261" t="s">
        <v>3258</v>
      </c>
      <c r="AC1303" s="261" t="s">
        <v>3258</v>
      </c>
      <c r="AD1303" s="261"/>
      <c r="AE1303" s="245"/>
      <c r="AF1303" s="261" t="s">
        <v>3258</v>
      </c>
      <c r="AG1303" s="261" t="s">
        <v>3258</v>
      </c>
      <c r="AH1303" s="261" t="s">
        <v>3258</v>
      </c>
      <c r="AI1303" s="249"/>
    </row>
    <row r="1304" spans="1:35" ht="15" customHeight="1" x14ac:dyDescent="0.3">
      <c r="A1304" s="260">
        <v>526154</v>
      </c>
      <c r="B1304" s="261" t="s">
        <v>5896</v>
      </c>
      <c r="C1304" s="261" t="s">
        <v>406</v>
      </c>
      <c r="D1304" s="261" t="s">
        <v>641</v>
      </c>
      <c r="E1304" s="261" t="s">
        <v>116</v>
      </c>
      <c r="F1304" s="262">
        <v>32509</v>
      </c>
      <c r="G1304" s="261" t="s">
        <v>2393</v>
      </c>
      <c r="H1304" s="261" t="s">
        <v>677</v>
      </c>
      <c r="I1304" s="257" t="s">
        <v>554</v>
      </c>
      <c r="J1304" s="261" t="s">
        <v>137</v>
      </c>
      <c r="K1304" s="267">
        <v>2007</v>
      </c>
      <c r="L1304" s="249"/>
      <c r="M1304" s="261"/>
      <c r="N1304" s="249" t="s">
        <v>3258</v>
      </c>
      <c r="O1304" s="259" t="s">
        <v>3258</v>
      </c>
      <c r="P1304" s="256">
        <v>0</v>
      </c>
      <c r="Q1304" s="261" t="s">
        <v>3258</v>
      </c>
      <c r="R1304" s="261" t="s">
        <v>5897</v>
      </c>
      <c r="S1304" s="261" t="s">
        <v>5898</v>
      </c>
      <c r="T1304" s="261" t="s">
        <v>2941</v>
      </c>
      <c r="U1304" s="261" t="s">
        <v>5759</v>
      </c>
      <c r="V1304" s="261" t="s">
        <v>3258</v>
      </c>
      <c r="W1304" s="261" t="s">
        <v>3258</v>
      </c>
      <c r="X1304" s="261" t="s">
        <v>3258</v>
      </c>
      <c r="Y1304" s="261" t="s">
        <v>3258</v>
      </c>
      <c r="Z1304" s="261" t="s">
        <v>3258</v>
      </c>
      <c r="AA1304" s="261" t="s">
        <v>2253</v>
      </c>
      <c r="AB1304" s="261" t="s">
        <v>2253</v>
      </c>
      <c r="AC1304" s="261" t="s">
        <v>3258</v>
      </c>
      <c r="AD1304" s="261"/>
      <c r="AE1304" s="245"/>
      <c r="AF1304" s="261" t="s">
        <v>3258</v>
      </c>
      <c r="AG1304" s="261" t="s">
        <v>3258</v>
      </c>
      <c r="AH1304" s="261" t="s">
        <v>3258</v>
      </c>
      <c r="AI1304" s="249"/>
    </row>
    <row r="1305" spans="1:35" ht="15" customHeight="1" x14ac:dyDescent="0.3">
      <c r="A1305" s="260">
        <v>526171</v>
      </c>
      <c r="B1305" s="261" t="s">
        <v>5899</v>
      </c>
      <c r="C1305" s="261" t="s">
        <v>68</v>
      </c>
      <c r="D1305" s="261" t="s">
        <v>5900</v>
      </c>
      <c r="E1305" s="261" t="s">
        <v>116</v>
      </c>
      <c r="F1305" s="262">
        <v>28164</v>
      </c>
      <c r="G1305" s="261" t="s">
        <v>136</v>
      </c>
      <c r="H1305" s="261" t="s">
        <v>677</v>
      </c>
      <c r="I1305" s="257" t="s">
        <v>554</v>
      </c>
      <c r="J1305" s="261" t="s">
        <v>137</v>
      </c>
      <c r="K1305" s="257"/>
      <c r="L1305" s="249"/>
      <c r="M1305" s="261"/>
      <c r="N1305" s="249" t="s">
        <v>3258</v>
      </c>
      <c r="O1305" s="259" t="s">
        <v>3258</v>
      </c>
      <c r="P1305" s="256">
        <v>0</v>
      </c>
      <c r="Q1305" s="261" t="s">
        <v>3258</v>
      </c>
      <c r="R1305" s="261" t="s">
        <v>5901</v>
      </c>
      <c r="S1305" s="261" t="s">
        <v>3305</v>
      </c>
      <c r="T1305" s="261" t="s">
        <v>5902</v>
      </c>
      <c r="U1305" s="261" t="s">
        <v>2259</v>
      </c>
      <c r="V1305" s="261" t="s">
        <v>3258</v>
      </c>
      <c r="W1305" s="261" t="s">
        <v>3258</v>
      </c>
      <c r="X1305" s="261" t="s">
        <v>3258</v>
      </c>
      <c r="Y1305" s="261" t="s">
        <v>3258</v>
      </c>
      <c r="Z1305" s="261" t="s">
        <v>3258</v>
      </c>
      <c r="AA1305" s="261" t="s">
        <v>3258</v>
      </c>
      <c r="AB1305" s="261" t="s">
        <v>3258</v>
      </c>
      <c r="AC1305" s="261" t="s">
        <v>3258</v>
      </c>
      <c r="AD1305" s="261"/>
      <c r="AE1305" s="245"/>
      <c r="AF1305" s="261" t="s">
        <v>3258</v>
      </c>
      <c r="AG1305" s="261" t="s">
        <v>3258</v>
      </c>
      <c r="AH1305" s="261" t="s">
        <v>3258</v>
      </c>
      <c r="AI1305" s="249"/>
    </row>
    <row r="1306" spans="1:35" ht="15" customHeight="1" x14ac:dyDescent="0.3">
      <c r="A1306" s="260">
        <v>526173</v>
      </c>
      <c r="B1306" s="261" t="s">
        <v>1647</v>
      </c>
      <c r="C1306" s="261" t="s">
        <v>69</v>
      </c>
      <c r="D1306" s="261" t="s">
        <v>500</v>
      </c>
      <c r="E1306" s="261" t="s">
        <v>116</v>
      </c>
      <c r="F1306" s="262">
        <v>34336</v>
      </c>
      <c r="G1306" s="261" t="s">
        <v>5044</v>
      </c>
      <c r="H1306" s="261" t="s">
        <v>677</v>
      </c>
      <c r="I1306" s="257" t="s">
        <v>553</v>
      </c>
      <c r="J1306" s="261" t="s">
        <v>139</v>
      </c>
      <c r="K1306" s="257"/>
      <c r="L1306" s="249"/>
      <c r="M1306" s="261"/>
      <c r="N1306" s="249" t="s">
        <v>3258</v>
      </c>
      <c r="O1306" s="259" t="s">
        <v>3258</v>
      </c>
      <c r="P1306" s="256">
        <v>0</v>
      </c>
      <c r="Q1306" s="261" t="s">
        <v>3258</v>
      </c>
      <c r="R1306" s="261" t="s">
        <v>5045</v>
      </c>
      <c r="S1306" s="261" t="s">
        <v>3372</v>
      </c>
      <c r="T1306" s="261" t="s">
        <v>3246</v>
      </c>
      <c r="U1306" s="261" t="s">
        <v>5046</v>
      </c>
      <c r="V1306" s="261" t="s">
        <v>3258</v>
      </c>
      <c r="W1306" s="261" t="s">
        <v>3258</v>
      </c>
      <c r="X1306" s="261" t="s">
        <v>3258</v>
      </c>
      <c r="Y1306" s="261" t="s">
        <v>3258</v>
      </c>
      <c r="Z1306" s="261" t="s">
        <v>3258</v>
      </c>
      <c r="AA1306" s="261" t="s">
        <v>3258</v>
      </c>
      <c r="AB1306" s="261" t="s">
        <v>3258</v>
      </c>
      <c r="AC1306" s="261" t="s">
        <v>3258</v>
      </c>
      <c r="AD1306" s="261"/>
      <c r="AE1306" s="245"/>
      <c r="AF1306" s="261" t="s">
        <v>3258</v>
      </c>
      <c r="AG1306" s="261" t="s">
        <v>3258</v>
      </c>
      <c r="AH1306" s="261" t="s">
        <v>3258</v>
      </c>
      <c r="AI1306" s="249"/>
    </row>
    <row r="1307" spans="1:35" ht="15" customHeight="1" x14ac:dyDescent="0.3">
      <c r="A1307" s="260">
        <v>526175</v>
      </c>
      <c r="B1307" s="261" t="s">
        <v>1648</v>
      </c>
      <c r="C1307" s="261" t="s">
        <v>78</v>
      </c>
      <c r="D1307" s="261" t="s">
        <v>350</v>
      </c>
      <c r="E1307" s="261" t="s">
        <v>116</v>
      </c>
      <c r="F1307" s="262">
        <v>31779</v>
      </c>
      <c r="G1307" s="261" t="s">
        <v>2356</v>
      </c>
      <c r="H1307" s="261" t="s">
        <v>677</v>
      </c>
      <c r="I1307" s="257" t="s">
        <v>553</v>
      </c>
      <c r="J1307" s="261" t="s">
        <v>139</v>
      </c>
      <c r="K1307" s="257" t="s">
        <v>3258</v>
      </c>
      <c r="L1307" s="261"/>
      <c r="M1307" s="261"/>
      <c r="N1307" s="249" t="s">
        <v>3258</v>
      </c>
      <c r="O1307" s="259" t="s">
        <v>3258</v>
      </c>
      <c r="P1307" s="256">
        <v>0</v>
      </c>
      <c r="Q1307" s="261" t="s">
        <v>3258</v>
      </c>
      <c r="R1307" s="261" t="s">
        <v>3538</v>
      </c>
      <c r="S1307" s="261" t="s">
        <v>3324</v>
      </c>
      <c r="T1307" s="261" t="s">
        <v>2768</v>
      </c>
      <c r="U1307" s="261" t="s">
        <v>2306</v>
      </c>
      <c r="V1307" s="261" t="s">
        <v>3258</v>
      </c>
      <c r="W1307" s="261" t="s">
        <v>3258</v>
      </c>
      <c r="X1307" s="261" t="s">
        <v>3258</v>
      </c>
      <c r="Y1307" s="261" t="s">
        <v>3258</v>
      </c>
      <c r="Z1307" s="261" t="s">
        <v>3258</v>
      </c>
      <c r="AA1307" s="261" t="s">
        <v>3258</v>
      </c>
      <c r="AB1307" s="261" t="s">
        <v>3258</v>
      </c>
      <c r="AC1307" s="261" t="s">
        <v>3258</v>
      </c>
      <c r="AD1307" s="261"/>
      <c r="AE1307" s="245"/>
      <c r="AF1307" s="261" t="s">
        <v>3258</v>
      </c>
      <c r="AG1307" s="261" t="s">
        <v>3258</v>
      </c>
      <c r="AH1307" s="261" t="s">
        <v>3258</v>
      </c>
      <c r="AI1307" s="249"/>
    </row>
    <row r="1308" spans="1:35" ht="15" customHeight="1" x14ac:dyDescent="0.3">
      <c r="A1308" s="260">
        <v>526179</v>
      </c>
      <c r="B1308" s="261" t="s">
        <v>1649</v>
      </c>
      <c r="C1308" s="261" t="s">
        <v>66</v>
      </c>
      <c r="D1308" s="261" t="s">
        <v>1480</v>
      </c>
      <c r="E1308" s="261" t="s">
        <v>116</v>
      </c>
      <c r="F1308" s="262">
        <v>30705</v>
      </c>
      <c r="G1308" s="261" t="s">
        <v>136</v>
      </c>
      <c r="H1308" s="261" t="s">
        <v>677</v>
      </c>
      <c r="I1308" s="257" t="s">
        <v>553</v>
      </c>
      <c r="J1308" s="261" t="s">
        <v>139</v>
      </c>
      <c r="K1308" s="257"/>
      <c r="L1308" s="249"/>
      <c r="M1308" s="261"/>
      <c r="N1308" s="249" t="s">
        <v>3258</v>
      </c>
      <c r="O1308" s="259" t="s">
        <v>3258</v>
      </c>
      <c r="P1308" s="256">
        <v>0</v>
      </c>
      <c r="Q1308" s="261" t="s">
        <v>3258</v>
      </c>
      <c r="R1308" s="261" t="s">
        <v>5047</v>
      </c>
      <c r="S1308" s="261" t="s">
        <v>3269</v>
      </c>
      <c r="T1308" s="261" t="s">
        <v>3252</v>
      </c>
      <c r="U1308" s="261" t="s">
        <v>2259</v>
      </c>
      <c r="V1308" s="261" t="s">
        <v>3258</v>
      </c>
      <c r="W1308" s="261" t="s">
        <v>3258</v>
      </c>
      <c r="X1308" s="261" t="s">
        <v>3258</v>
      </c>
      <c r="Y1308" s="261" t="s">
        <v>3258</v>
      </c>
      <c r="Z1308" s="261" t="s">
        <v>3258</v>
      </c>
      <c r="AA1308" s="261" t="s">
        <v>3258</v>
      </c>
      <c r="AB1308" s="261" t="s">
        <v>3258</v>
      </c>
      <c r="AC1308" s="261" t="s">
        <v>3258</v>
      </c>
      <c r="AD1308" s="261"/>
      <c r="AE1308" s="245"/>
      <c r="AF1308" s="261" t="s">
        <v>3258</v>
      </c>
      <c r="AG1308" s="261" t="s">
        <v>3258</v>
      </c>
      <c r="AH1308" s="261" t="s">
        <v>3258</v>
      </c>
      <c r="AI1308" s="249"/>
    </row>
    <row r="1309" spans="1:35" ht="15" customHeight="1" x14ac:dyDescent="0.3">
      <c r="A1309" s="255">
        <v>526181</v>
      </c>
      <c r="B1309" s="256" t="s">
        <v>5903</v>
      </c>
      <c r="C1309" s="256" t="s">
        <v>293</v>
      </c>
      <c r="D1309" s="256" t="s">
        <v>1446</v>
      </c>
      <c r="E1309" s="256" t="s">
        <v>116</v>
      </c>
      <c r="F1309" s="256" t="s">
        <v>5904</v>
      </c>
      <c r="G1309" s="256" t="s">
        <v>136</v>
      </c>
      <c r="H1309" s="256" t="s">
        <v>677</v>
      </c>
      <c r="I1309" s="257" t="s">
        <v>554</v>
      </c>
      <c r="J1309" s="256" t="s">
        <v>139</v>
      </c>
      <c r="K1309" s="258" t="s">
        <v>5905</v>
      </c>
      <c r="L1309" s="256" t="s">
        <v>136</v>
      </c>
      <c r="M1309" s="249"/>
      <c r="N1309" s="249" t="s">
        <v>3258</v>
      </c>
      <c r="O1309" s="259" t="s">
        <v>3258</v>
      </c>
      <c r="P1309" s="256">
        <v>0</v>
      </c>
      <c r="Q1309" s="256" t="s">
        <v>3258</v>
      </c>
      <c r="R1309" s="256" t="s">
        <v>5906</v>
      </c>
      <c r="S1309" s="256" t="s">
        <v>5907</v>
      </c>
      <c r="T1309" s="256" t="s">
        <v>3241</v>
      </c>
      <c r="U1309" s="256" t="s">
        <v>2259</v>
      </c>
      <c r="V1309" s="256" t="s">
        <v>3258</v>
      </c>
      <c r="W1309" s="256" t="s">
        <v>3258</v>
      </c>
      <c r="X1309" s="256" t="s">
        <v>3258</v>
      </c>
      <c r="Y1309" s="256" t="s">
        <v>3258</v>
      </c>
      <c r="Z1309" s="256" t="s">
        <v>3258</v>
      </c>
      <c r="AA1309" s="256" t="s">
        <v>3258</v>
      </c>
      <c r="AB1309" s="256" t="s">
        <v>3258</v>
      </c>
      <c r="AC1309" s="256" t="s">
        <v>3258</v>
      </c>
      <c r="AD1309" s="256"/>
      <c r="AE1309" s="245"/>
      <c r="AF1309" s="256" t="s">
        <v>3258</v>
      </c>
      <c r="AG1309" s="256" t="s">
        <v>3258</v>
      </c>
      <c r="AH1309" s="256" t="s">
        <v>2253</v>
      </c>
      <c r="AI1309" s="249"/>
    </row>
    <row r="1310" spans="1:35" ht="15" customHeight="1" x14ac:dyDescent="0.3">
      <c r="A1310" s="260">
        <v>526184</v>
      </c>
      <c r="B1310" s="261" t="s">
        <v>5908</v>
      </c>
      <c r="C1310" s="261" t="s">
        <v>265</v>
      </c>
      <c r="D1310" s="261" t="s">
        <v>471</v>
      </c>
      <c r="E1310" s="261" t="s">
        <v>116</v>
      </c>
      <c r="F1310" s="262">
        <v>31703</v>
      </c>
      <c r="G1310" s="261" t="s">
        <v>150</v>
      </c>
      <c r="H1310" s="261" t="s">
        <v>677</v>
      </c>
      <c r="I1310" s="257" t="s">
        <v>554</v>
      </c>
      <c r="J1310" s="249" t="s">
        <v>724</v>
      </c>
      <c r="K1310" s="257"/>
      <c r="L1310" s="256" t="s">
        <v>150</v>
      </c>
      <c r="M1310" s="261"/>
      <c r="N1310" s="249" t="s">
        <v>3258</v>
      </c>
      <c r="O1310" s="259" t="s">
        <v>3258</v>
      </c>
      <c r="P1310" s="256">
        <v>0</v>
      </c>
      <c r="Q1310" s="261" t="s">
        <v>3258</v>
      </c>
      <c r="R1310" s="261" t="s">
        <v>5909</v>
      </c>
      <c r="S1310" s="261" t="s">
        <v>4309</v>
      </c>
      <c r="T1310" s="261" t="s">
        <v>3114</v>
      </c>
      <c r="U1310" s="261" t="s">
        <v>2270</v>
      </c>
      <c r="V1310" s="261" t="s">
        <v>3258</v>
      </c>
      <c r="W1310" s="261" t="s">
        <v>3258</v>
      </c>
      <c r="X1310" s="261" t="s">
        <v>3258</v>
      </c>
      <c r="Y1310" s="261" t="s">
        <v>3258</v>
      </c>
      <c r="Z1310" s="261" t="s">
        <v>3258</v>
      </c>
      <c r="AA1310" s="261" t="s">
        <v>3258</v>
      </c>
      <c r="AB1310" s="261" t="s">
        <v>3258</v>
      </c>
      <c r="AC1310" s="261" t="s">
        <v>3258</v>
      </c>
      <c r="AD1310" s="261"/>
      <c r="AE1310" s="245"/>
      <c r="AF1310" s="261" t="s">
        <v>3258</v>
      </c>
      <c r="AG1310" s="261" t="s">
        <v>3258</v>
      </c>
      <c r="AH1310" s="261" t="s">
        <v>3258</v>
      </c>
      <c r="AI1310" s="249"/>
    </row>
    <row r="1311" spans="1:35" ht="15" customHeight="1" x14ac:dyDescent="0.3">
      <c r="A1311" s="260">
        <v>526186</v>
      </c>
      <c r="B1311" s="261" t="s">
        <v>1650</v>
      </c>
      <c r="C1311" s="261" t="s">
        <v>275</v>
      </c>
      <c r="D1311" s="261" t="s">
        <v>424</v>
      </c>
      <c r="E1311" s="261" t="s">
        <v>116</v>
      </c>
      <c r="F1311" s="262">
        <v>32021</v>
      </c>
      <c r="G1311" s="261" t="s">
        <v>3026</v>
      </c>
      <c r="H1311" s="261" t="s">
        <v>677</v>
      </c>
      <c r="I1311" s="257" t="s">
        <v>553</v>
      </c>
      <c r="J1311" s="261" t="s">
        <v>139</v>
      </c>
      <c r="K1311" s="261"/>
      <c r="L1311" s="264"/>
      <c r="M1311" s="261"/>
      <c r="N1311" s="249" t="s">
        <v>3258</v>
      </c>
      <c r="O1311" s="259" t="s">
        <v>3258</v>
      </c>
      <c r="P1311" s="256">
        <v>0</v>
      </c>
      <c r="Q1311" s="261" t="s">
        <v>3258</v>
      </c>
      <c r="R1311" s="261" t="s">
        <v>4079</v>
      </c>
      <c r="S1311" s="261" t="s">
        <v>4080</v>
      </c>
      <c r="T1311" s="261" t="s">
        <v>3173</v>
      </c>
      <c r="U1311" s="261" t="s">
        <v>2313</v>
      </c>
      <c r="V1311" s="261" t="s">
        <v>3258</v>
      </c>
      <c r="W1311" s="261" t="s">
        <v>3258</v>
      </c>
      <c r="X1311" s="261" t="s">
        <v>3258</v>
      </c>
      <c r="Y1311" s="261" t="s">
        <v>3258</v>
      </c>
      <c r="Z1311" s="261" t="s">
        <v>3258</v>
      </c>
      <c r="AA1311" s="261" t="s">
        <v>3258</v>
      </c>
      <c r="AB1311" s="261" t="s">
        <v>3258</v>
      </c>
      <c r="AC1311" s="261" t="s">
        <v>3258</v>
      </c>
      <c r="AD1311" s="261"/>
      <c r="AE1311" s="245"/>
      <c r="AF1311" s="261" t="s">
        <v>3258</v>
      </c>
      <c r="AG1311" s="261"/>
      <c r="AH1311" s="261" t="s">
        <v>3258</v>
      </c>
      <c r="AI1311" s="249"/>
    </row>
    <row r="1312" spans="1:35" ht="15" customHeight="1" x14ac:dyDescent="0.3">
      <c r="A1312" s="260">
        <v>526188</v>
      </c>
      <c r="B1312" s="261" t="s">
        <v>5910</v>
      </c>
      <c r="C1312" s="261" t="s">
        <v>265</v>
      </c>
      <c r="D1312" s="261" t="s">
        <v>471</v>
      </c>
      <c r="E1312" s="261" t="s">
        <v>116</v>
      </c>
      <c r="F1312" s="262">
        <v>31703</v>
      </c>
      <c r="G1312" s="261" t="s">
        <v>150</v>
      </c>
      <c r="H1312" s="261" t="s">
        <v>677</v>
      </c>
      <c r="I1312" s="257" t="s">
        <v>554</v>
      </c>
      <c r="J1312" s="249" t="s">
        <v>724</v>
      </c>
      <c r="K1312" s="257"/>
      <c r="L1312" s="256" t="s">
        <v>150</v>
      </c>
      <c r="M1312" s="261"/>
      <c r="N1312" s="249" t="s">
        <v>3258</v>
      </c>
      <c r="O1312" s="259" t="s">
        <v>3258</v>
      </c>
      <c r="P1312" s="256">
        <v>0</v>
      </c>
      <c r="Q1312" s="261" t="s">
        <v>3258</v>
      </c>
      <c r="R1312" s="261" t="s">
        <v>5911</v>
      </c>
      <c r="S1312" s="261" t="s">
        <v>4309</v>
      </c>
      <c r="T1312" s="261" t="s">
        <v>5912</v>
      </c>
      <c r="U1312" s="261" t="s">
        <v>2270</v>
      </c>
      <c r="V1312" s="261" t="s">
        <v>3258</v>
      </c>
      <c r="W1312" s="261" t="s">
        <v>3258</v>
      </c>
      <c r="X1312" s="261" t="s">
        <v>3258</v>
      </c>
      <c r="Y1312" s="261" t="s">
        <v>3258</v>
      </c>
      <c r="Z1312" s="261" t="s">
        <v>3258</v>
      </c>
      <c r="AA1312" s="261" t="s">
        <v>3258</v>
      </c>
      <c r="AB1312" s="261" t="s">
        <v>3258</v>
      </c>
      <c r="AC1312" s="261" t="s">
        <v>3258</v>
      </c>
      <c r="AD1312" s="261"/>
      <c r="AE1312" s="245"/>
      <c r="AF1312" s="261" t="s">
        <v>3258</v>
      </c>
      <c r="AG1312" s="261" t="s">
        <v>3258</v>
      </c>
      <c r="AH1312" s="261" t="s">
        <v>3258</v>
      </c>
      <c r="AI1312" s="249"/>
    </row>
    <row r="1313" spans="1:35" ht="15" customHeight="1" x14ac:dyDescent="0.3">
      <c r="A1313" s="260">
        <v>526192</v>
      </c>
      <c r="B1313" s="261" t="s">
        <v>5913</v>
      </c>
      <c r="C1313" s="261" t="s">
        <v>285</v>
      </c>
      <c r="D1313" s="261" t="s">
        <v>5914</v>
      </c>
      <c r="E1313" s="261" t="s">
        <v>116</v>
      </c>
      <c r="F1313" s="262">
        <v>36117</v>
      </c>
      <c r="G1313" s="261" t="s">
        <v>145</v>
      </c>
      <c r="H1313" s="261" t="s">
        <v>677</v>
      </c>
      <c r="I1313" s="257" t="s">
        <v>554</v>
      </c>
      <c r="J1313" s="261" t="s">
        <v>137</v>
      </c>
      <c r="K1313" s="257" t="s">
        <v>3258</v>
      </c>
      <c r="L1313" s="261"/>
      <c r="M1313" s="261"/>
      <c r="N1313" s="249" t="s">
        <v>3258</v>
      </c>
      <c r="O1313" s="259" t="s">
        <v>3258</v>
      </c>
      <c r="P1313" s="256">
        <v>0</v>
      </c>
      <c r="Q1313" s="261" t="s">
        <v>3258</v>
      </c>
      <c r="R1313" s="261" t="s">
        <v>5915</v>
      </c>
      <c r="S1313" s="261" t="s">
        <v>5725</v>
      </c>
      <c r="T1313" s="261" t="s">
        <v>5916</v>
      </c>
      <c r="U1313" s="261" t="s">
        <v>2369</v>
      </c>
      <c r="V1313" s="261" t="s">
        <v>3258</v>
      </c>
      <c r="W1313" s="261" t="s">
        <v>3258</v>
      </c>
      <c r="X1313" s="261" t="s">
        <v>3258</v>
      </c>
      <c r="Y1313" s="261" t="s">
        <v>3258</v>
      </c>
      <c r="Z1313" s="261" t="s">
        <v>3258</v>
      </c>
      <c r="AA1313" s="261" t="s">
        <v>3258</v>
      </c>
      <c r="AB1313" s="261" t="s">
        <v>3258</v>
      </c>
      <c r="AC1313" s="261" t="s">
        <v>3258</v>
      </c>
      <c r="AD1313" s="261"/>
      <c r="AE1313" s="246"/>
      <c r="AF1313" s="261" t="s">
        <v>3258</v>
      </c>
      <c r="AG1313" s="261" t="s">
        <v>3258</v>
      </c>
      <c r="AH1313" s="261" t="s">
        <v>3258</v>
      </c>
      <c r="AI1313" s="249"/>
    </row>
    <row r="1314" spans="1:35" ht="15" customHeight="1" x14ac:dyDescent="0.3">
      <c r="A1314" s="260">
        <v>526198</v>
      </c>
      <c r="B1314" s="261" t="s">
        <v>5917</v>
      </c>
      <c r="C1314" s="261" t="s">
        <v>5918</v>
      </c>
      <c r="D1314" s="261" t="s">
        <v>512</v>
      </c>
      <c r="E1314" s="261" t="s">
        <v>116</v>
      </c>
      <c r="F1314" s="262">
        <v>31929</v>
      </c>
      <c r="G1314" s="261" t="s">
        <v>2356</v>
      </c>
      <c r="H1314" s="261" t="s">
        <v>677</v>
      </c>
      <c r="I1314" s="257" t="s">
        <v>554</v>
      </c>
      <c r="J1314" s="261" t="s">
        <v>139</v>
      </c>
      <c r="K1314" s="257" t="s">
        <v>3258</v>
      </c>
      <c r="L1314" s="261"/>
      <c r="M1314" s="261"/>
      <c r="N1314" s="249" t="s">
        <v>3258</v>
      </c>
      <c r="O1314" s="259" t="s">
        <v>3258</v>
      </c>
      <c r="P1314" s="256">
        <v>0</v>
      </c>
      <c r="Q1314" s="261" t="s">
        <v>3258</v>
      </c>
      <c r="R1314" s="261" t="s">
        <v>5919</v>
      </c>
      <c r="S1314" s="261" t="s">
        <v>5920</v>
      </c>
      <c r="T1314" s="261" t="s">
        <v>2297</v>
      </c>
      <c r="U1314" s="261" t="s">
        <v>2360</v>
      </c>
      <c r="V1314" s="261" t="s">
        <v>3258</v>
      </c>
      <c r="W1314" s="261" t="s">
        <v>3258</v>
      </c>
      <c r="X1314" s="261" t="s">
        <v>3258</v>
      </c>
      <c r="Y1314" s="261" t="s">
        <v>3258</v>
      </c>
      <c r="Z1314" s="261" t="s">
        <v>3258</v>
      </c>
      <c r="AA1314" s="261" t="s">
        <v>3258</v>
      </c>
      <c r="AB1314" s="261" t="s">
        <v>3258</v>
      </c>
      <c r="AC1314" s="261" t="s">
        <v>3258</v>
      </c>
      <c r="AD1314" s="261"/>
      <c r="AE1314" s="245"/>
      <c r="AF1314" s="261" t="s">
        <v>3258</v>
      </c>
      <c r="AG1314" s="261" t="s">
        <v>3258</v>
      </c>
      <c r="AH1314" s="261" t="s">
        <v>3258</v>
      </c>
      <c r="AI1314" s="249"/>
    </row>
    <row r="1315" spans="1:35" ht="15" customHeight="1" x14ac:dyDescent="0.3">
      <c r="A1315" s="260">
        <v>526199</v>
      </c>
      <c r="B1315" s="261" t="s">
        <v>1651</v>
      </c>
      <c r="C1315" s="261" t="s">
        <v>1652</v>
      </c>
      <c r="D1315" s="261" t="s">
        <v>489</v>
      </c>
      <c r="E1315" s="261" t="s">
        <v>116</v>
      </c>
      <c r="F1315" s="262">
        <v>36710</v>
      </c>
      <c r="G1315" s="261" t="s">
        <v>2317</v>
      </c>
      <c r="H1315" s="261" t="s">
        <v>677</v>
      </c>
      <c r="I1315" s="257" t="s">
        <v>553</v>
      </c>
      <c r="J1315" s="261" t="s">
        <v>137</v>
      </c>
      <c r="K1315" s="267">
        <v>2018</v>
      </c>
      <c r="L1315" s="249"/>
      <c r="M1315" s="261"/>
      <c r="N1315" s="249" t="s">
        <v>3258</v>
      </c>
      <c r="O1315" s="259" t="s">
        <v>3258</v>
      </c>
      <c r="P1315" s="256">
        <v>0</v>
      </c>
      <c r="Q1315" s="261" t="s">
        <v>3258</v>
      </c>
      <c r="R1315" s="261" t="s">
        <v>4164</v>
      </c>
      <c r="S1315" s="261" t="s">
        <v>3338</v>
      </c>
      <c r="T1315" s="261" t="s">
        <v>2769</v>
      </c>
      <c r="U1315" s="261" t="s">
        <v>2318</v>
      </c>
      <c r="V1315" s="261" t="s">
        <v>3258</v>
      </c>
      <c r="W1315" s="261" t="s">
        <v>3258</v>
      </c>
      <c r="X1315" s="261" t="s">
        <v>3258</v>
      </c>
      <c r="Y1315" s="261" t="s">
        <v>3258</v>
      </c>
      <c r="Z1315" s="261" t="s">
        <v>3258</v>
      </c>
      <c r="AA1315" s="261" t="s">
        <v>3258</v>
      </c>
      <c r="AB1315" s="261" t="s">
        <v>3258</v>
      </c>
      <c r="AC1315" s="261" t="s">
        <v>3258</v>
      </c>
      <c r="AD1315" s="261"/>
      <c r="AE1315" s="245"/>
      <c r="AF1315" s="261" t="s">
        <v>3258</v>
      </c>
      <c r="AG1315" s="261" t="s">
        <v>3258</v>
      </c>
      <c r="AH1315" s="261" t="s">
        <v>3258</v>
      </c>
      <c r="AI1315" s="249"/>
    </row>
    <row r="1316" spans="1:35" ht="15" customHeight="1" x14ac:dyDescent="0.3">
      <c r="A1316" s="260">
        <v>526202</v>
      </c>
      <c r="B1316" s="261" t="s">
        <v>1653</v>
      </c>
      <c r="C1316" s="261" t="s">
        <v>3258</v>
      </c>
      <c r="D1316" s="261" t="s">
        <v>3258</v>
      </c>
      <c r="E1316" s="261" t="s">
        <v>116</v>
      </c>
      <c r="F1316" s="262">
        <v>35541</v>
      </c>
      <c r="G1316" s="261" t="s">
        <v>2381</v>
      </c>
      <c r="H1316" s="261" t="s">
        <v>677</v>
      </c>
      <c r="I1316" s="257" t="s">
        <v>553</v>
      </c>
      <c r="J1316" s="261" t="s">
        <v>137</v>
      </c>
      <c r="K1316" s="267">
        <v>2016</v>
      </c>
      <c r="L1316" s="249"/>
      <c r="M1316" s="261"/>
      <c r="N1316" s="249" t="s">
        <v>3258</v>
      </c>
      <c r="O1316" s="259" t="s">
        <v>3258</v>
      </c>
      <c r="P1316" s="256">
        <v>0</v>
      </c>
      <c r="Q1316" s="261" t="s">
        <v>3258</v>
      </c>
      <c r="R1316" s="261" t="s">
        <v>5048</v>
      </c>
      <c r="S1316" s="261" t="s">
        <v>4550</v>
      </c>
      <c r="T1316" s="261" t="s">
        <v>5049</v>
      </c>
      <c r="U1316" s="261" t="s">
        <v>5031</v>
      </c>
      <c r="V1316" s="261" t="s">
        <v>3258</v>
      </c>
      <c r="W1316" s="261" t="s">
        <v>3258</v>
      </c>
      <c r="X1316" s="261" t="s">
        <v>3258</v>
      </c>
      <c r="Y1316" s="261" t="s">
        <v>3258</v>
      </c>
      <c r="Z1316" s="261" t="s">
        <v>3258</v>
      </c>
      <c r="AA1316" s="261" t="s">
        <v>3258</v>
      </c>
      <c r="AB1316" s="261" t="s">
        <v>3258</v>
      </c>
      <c r="AC1316" s="261" t="s">
        <v>3258</v>
      </c>
      <c r="AD1316" s="261"/>
      <c r="AE1316" s="245"/>
      <c r="AF1316" s="261" t="s">
        <v>3258</v>
      </c>
      <c r="AG1316" s="261" t="s">
        <v>3258</v>
      </c>
      <c r="AH1316" s="261" t="s">
        <v>3258</v>
      </c>
      <c r="AI1316" s="249"/>
    </row>
    <row r="1317" spans="1:35" ht="15" customHeight="1" x14ac:dyDescent="0.3">
      <c r="A1317" s="260">
        <v>526203</v>
      </c>
      <c r="B1317" s="261" t="s">
        <v>5921</v>
      </c>
      <c r="C1317" s="261" t="s">
        <v>322</v>
      </c>
      <c r="D1317" s="261" t="s">
        <v>413</v>
      </c>
      <c r="E1317" s="261" t="s">
        <v>116</v>
      </c>
      <c r="F1317" s="262">
        <v>32340</v>
      </c>
      <c r="G1317" s="261" t="s">
        <v>150</v>
      </c>
      <c r="H1317" s="261" t="s">
        <v>677</v>
      </c>
      <c r="I1317" s="257" t="s">
        <v>553</v>
      </c>
      <c r="J1317" s="261" t="s">
        <v>139</v>
      </c>
      <c r="K1317" s="257"/>
      <c r="L1317" s="256" t="s">
        <v>150</v>
      </c>
      <c r="M1317" s="261"/>
      <c r="N1317" s="249" t="s">
        <v>3258</v>
      </c>
      <c r="O1317" s="259" t="s">
        <v>3258</v>
      </c>
      <c r="P1317" s="256">
        <v>0</v>
      </c>
      <c r="Q1317" s="261" t="s">
        <v>3258</v>
      </c>
      <c r="R1317" s="261" t="s">
        <v>5922</v>
      </c>
      <c r="S1317" s="261" t="s">
        <v>5923</v>
      </c>
      <c r="T1317" s="261" t="s">
        <v>2305</v>
      </c>
      <c r="U1317" s="261" t="s">
        <v>2270</v>
      </c>
      <c r="V1317" s="261" t="s">
        <v>3258</v>
      </c>
      <c r="W1317" s="261" t="s">
        <v>3258</v>
      </c>
      <c r="X1317" s="261" t="s">
        <v>3258</v>
      </c>
      <c r="Y1317" s="261" t="s">
        <v>3258</v>
      </c>
      <c r="Z1317" s="261" t="s">
        <v>3258</v>
      </c>
      <c r="AA1317" s="261" t="s">
        <v>3258</v>
      </c>
      <c r="AB1317" s="261" t="s">
        <v>3258</v>
      </c>
      <c r="AC1317" s="261" t="s">
        <v>3258</v>
      </c>
      <c r="AD1317" s="261"/>
      <c r="AE1317" s="245"/>
      <c r="AF1317" s="261" t="s">
        <v>3258</v>
      </c>
      <c r="AG1317" s="261" t="s">
        <v>3258</v>
      </c>
      <c r="AH1317" s="261" t="s">
        <v>3258</v>
      </c>
      <c r="AI1317" s="249"/>
    </row>
    <row r="1318" spans="1:35" ht="15" customHeight="1" x14ac:dyDescent="0.3">
      <c r="A1318" s="260">
        <v>526205</v>
      </c>
      <c r="B1318" s="261" t="s">
        <v>1654</v>
      </c>
      <c r="C1318" s="261" t="s">
        <v>383</v>
      </c>
      <c r="D1318" s="261" t="s">
        <v>488</v>
      </c>
      <c r="E1318" s="261" t="s">
        <v>116</v>
      </c>
      <c r="F1318" s="262">
        <v>31664</v>
      </c>
      <c r="G1318" s="261" t="s">
        <v>2394</v>
      </c>
      <c r="H1318" s="261" t="s">
        <v>677</v>
      </c>
      <c r="I1318" s="257" t="s">
        <v>553</v>
      </c>
      <c r="J1318" s="261" t="s">
        <v>139</v>
      </c>
      <c r="K1318" s="267">
        <v>2007</v>
      </c>
      <c r="L1318" s="249"/>
      <c r="M1318" s="261"/>
      <c r="N1318" s="249" t="s">
        <v>3258</v>
      </c>
      <c r="O1318" s="259" t="s">
        <v>3258</v>
      </c>
      <c r="P1318" s="256">
        <v>0</v>
      </c>
      <c r="Q1318" s="261" t="s">
        <v>3258</v>
      </c>
      <c r="R1318" s="261" t="s">
        <v>3414</v>
      </c>
      <c r="S1318" s="261" t="s">
        <v>3415</v>
      </c>
      <c r="T1318" s="261" t="s">
        <v>2605</v>
      </c>
      <c r="U1318" s="261" t="s">
        <v>2606</v>
      </c>
      <c r="V1318" s="261" t="s">
        <v>3258</v>
      </c>
      <c r="W1318" s="261" t="s">
        <v>3258</v>
      </c>
      <c r="X1318" s="261" t="s">
        <v>3258</v>
      </c>
      <c r="Y1318" s="261" t="s">
        <v>3258</v>
      </c>
      <c r="Z1318" s="261" t="s">
        <v>3258</v>
      </c>
      <c r="AA1318" s="261" t="s">
        <v>3258</v>
      </c>
      <c r="AB1318" s="261" t="s">
        <v>3258</v>
      </c>
      <c r="AC1318" s="261" t="s">
        <v>3258</v>
      </c>
      <c r="AD1318" s="261"/>
      <c r="AE1318" s="246"/>
      <c r="AF1318" s="261" t="s">
        <v>3258</v>
      </c>
      <c r="AG1318" s="261" t="s">
        <v>3258</v>
      </c>
      <c r="AH1318" s="261" t="s">
        <v>3258</v>
      </c>
      <c r="AI1318" s="249"/>
    </row>
    <row r="1319" spans="1:35" ht="15" customHeight="1" x14ac:dyDescent="0.3">
      <c r="A1319" s="260">
        <v>526211</v>
      </c>
      <c r="B1319" s="261" t="s">
        <v>5924</v>
      </c>
      <c r="C1319" s="261" t="s">
        <v>277</v>
      </c>
      <c r="D1319" s="261" t="s">
        <v>5925</v>
      </c>
      <c r="E1319" s="261" t="s">
        <v>116</v>
      </c>
      <c r="F1319" s="262">
        <v>24122</v>
      </c>
      <c r="G1319" s="261" t="s">
        <v>5926</v>
      </c>
      <c r="H1319" s="261" t="s">
        <v>677</v>
      </c>
      <c r="I1319" s="257" t="s">
        <v>554</v>
      </c>
      <c r="J1319" s="261" t="s">
        <v>137</v>
      </c>
      <c r="K1319" s="267">
        <v>1986</v>
      </c>
      <c r="L1319" s="249"/>
      <c r="M1319" s="261"/>
      <c r="N1319" s="249" t="s">
        <v>3258</v>
      </c>
      <c r="O1319" s="259" t="s">
        <v>3258</v>
      </c>
      <c r="P1319" s="256">
        <v>0</v>
      </c>
      <c r="Q1319" s="261" t="s">
        <v>3258</v>
      </c>
      <c r="R1319" s="261" t="s">
        <v>5927</v>
      </c>
      <c r="S1319" s="261" t="s">
        <v>5928</v>
      </c>
      <c r="T1319" s="261" t="s">
        <v>5929</v>
      </c>
      <c r="U1319" s="261" t="s">
        <v>2306</v>
      </c>
      <c r="V1319" s="261" t="s">
        <v>3258</v>
      </c>
      <c r="W1319" s="261" t="s">
        <v>3258</v>
      </c>
      <c r="X1319" s="261" t="s">
        <v>3258</v>
      </c>
      <c r="Y1319" s="261" t="s">
        <v>3258</v>
      </c>
      <c r="Z1319" s="261" t="s">
        <v>3258</v>
      </c>
      <c r="AA1319" s="261" t="s">
        <v>3258</v>
      </c>
      <c r="AB1319" s="261" t="s">
        <v>3258</v>
      </c>
      <c r="AC1319" s="261" t="s">
        <v>3258</v>
      </c>
      <c r="AD1319" s="261"/>
      <c r="AE1319" s="245"/>
      <c r="AF1319" s="261" t="s">
        <v>3258</v>
      </c>
      <c r="AG1319" s="261" t="s">
        <v>3258</v>
      </c>
      <c r="AH1319" s="261" t="s">
        <v>3258</v>
      </c>
      <c r="AI1319" s="249"/>
    </row>
    <row r="1320" spans="1:35" ht="15" customHeight="1" x14ac:dyDescent="0.3">
      <c r="A1320" s="260">
        <v>526213</v>
      </c>
      <c r="B1320" s="261" t="s">
        <v>5930</v>
      </c>
      <c r="C1320" s="261" t="s">
        <v>86</v>
      </c>
      <c r="D1320" s="261" t="s">
        <v>506</v>
      </c>
      <c r="E1320" s="261" t="s">
        <v>116</v>
      </c>
      <c r="F1320" s="262">
        <v>33455</v>
      </c>
      <c r="G1320" s="261" t="s">
        <v>5931</v>
      </c>
      <c r="H1320" s="261" t="s">
        <v>677</v>
      </c>
      <c r="I1320" s="257" t="s">
        <v>554</v>
      </c>
      <c r="J1320" s="261" t="s">
        <v>139</v>
      </c>
      <c r="K1320" s="257" t="s">
        <v>3258</v>
      </c>
      <c r="L1320" s="261"/>
      <c r="M1320" s="261"/>
      <c r="N1320" s="249" t="s">
        <v>3258</v>
      </c>
      <c r="O1320" s="259" t="s">
        <v>3258</v>
      </c>
      <c r="P1320" s="256">
        <v>0</v>
      </c>
      <c r="Q1320" s="261" t="s">
        <v>3258</v>
      </c>
      <c r="R1320" s="261" t="s">
        <v>5932</v>
      </c>
      <c r="S1320" s="261" t="s">
        <v>5933</v>
      </c>
      <c r="T1320" s="261" t="s">
        <v>5934</v>
      </c>
      <c r="U1320" s="261" t="s">
        <v>2259</v>
      </c>
      <c r="V1320" s="261" t="s">
        <v>3258</v>
      </c>
      <c r="W1320" s="261" t="s">
        <v>3258</v>
      </c>
      <c r="X1320" s="261" t="s">
        <v>3258</v>
      </c>
      <c r="Y1320" s="261" t="s">
        <v>3258</v>
      </c>
      <c r="Z1320" s="261" t="s">
        <v>3258</v>
      </c>
      <c r="AA1320" s="261" t="s">
        <v>3258</v>
      </c>
      <c r="AB1320" s="261" t="s">
        <v>3258</v>
      </c>
      <c r="AC1320" s="261" t="s">
        <v>3258</v>
      </c>
      <c r="AD1320" s="261"/>
      <c r="AE1320" s="245"/>
      <c r="AF1320" s="261" t="s">
        <v>3258</v>
      </c>
      <c r="AG1320" s="261" t="s">
        <v>3258</v>
      </c>
      <c r="AH1320" s="261" t="s">
        <v>3258</v>
      </c>
      <c r="AI1320" s="249"/>
    </row>
    <row r="1321" spans="1:35" ht="15" customHeight="1" x14ac:dyDescent="0.3">
      <c r="A1321" s="260">
        <v>526231</v>
      </c>
      <c r="B1321" s="261" t="s">
        <v>1518</v>
      </c>
      <c r="C1321" s="261" t="s">
        <v>79</v>
      </c>
      <c r="D1321" s="261" t="s">
        <v>422</v>
      </c>
      <c r="E1321" s="261" t="s">
        <v>116</v>
      </c>
      <c r="F1321" s="262">
        <v>33678</v>
      </c>
      <c r="G1321" s="261" t="s">
        <v>2476</v>
      </c>
      <c r="H1321" s="261" t="s">
        <v>677</v>
      </c>
      <c r="I1321" s="257" t="s">
        <v>553</v>
      </c>
      <c r="J1321" s="261" t="s">
        <v>139</v>
      </c>
      <c r="K1321" s="267">
        <v>2008</v>
      </c>
      <c r="L1321" s="249"/>
      <c r="M1321" s="261"/>
      <c r="N1321" s="249" t="s">
        <v>3258</v>
      </c>
      <c r="O1321" s="259" t="s">
        <v>3258</v>
      </c>
      <c r="P1321" s="256">
        <v>0</v>
      </c>
      <c r="Q1321" s="261" t="s">
        <v>3258</v>
      </c>
      <c r="R1321" s="261" t="s">
        <v>5050</v>
      </c>
      <c r="S1321" s="261" t="s">
        <v>3319</v>
      </c>
      <c r="T1321" s="261" t="s">
        <v>2348</v>
      </c>
      <c r="U1321" s="261" t="s">
        <v>2337</v>
      </c>
      <c r="V1321" s="261" t="s">
        <v>3258</v>
      </c>
      <c r="W1321" s="261" t="s">
        <v>3258</v>
      </c>
      <c r="X1321" s="261" t="s">
        <v>3258</v>
      </c>
      <c r="Y1321" s="261" t="s">
        <v>3258</v>
      </c>
      <c r="Z1321" s="261" t="s">
        <v>3258</v>
      </c>
      <c r="AA1321" s="261" t="s">
        <v>3258</v>
      </c>
      <c r="AB1321" s="261" t="s">
        <v>3258</v>
      </c>
      <c r="AC1321" s="261" t="s">
        <v>3258</v>
      </c>
      <c r="AD1321" s="261"/>
      <c r="AE1321" s="245"/>
      <c r="AF1321" s="261" t="s">
        <v>3258</v>
      </c>
      <c r="AG1321" s="261" t="s">
        <v>3258</v>
      </c>
      <c r="AH1321" s="261" t="s">
        <v>3258</v>
      </c>
      <c r="AI1321" s="249"/>
    </row>
    <row r="1322" spans="1:35" ht="15" customHeight="1" x14ac:dyDescent="0.3">
      <c r="A1322" s="260">
        <v>526243</v>
      </c>
      <c r="B1322" s="261" t="s">
        <v>1655</v>
      </c>
      <c r="C1322" s="261" t="s">
        <v>340</v>
      </c>
      <c r="D1322" s="261" t="s">
        <v>1656</v>
      </c>
      <c r="E1322" s="261" t="s">
        <v>116</v>
      </c>
      <c r="F1322" s="249"/>
      <c r="G1322" s="261" t="s">
        <v>2580</v>
      </c>
      <c r="H1322" s="256" t="s">
        <v>677</v>
      </c>
      <c r="I1322" s="257" t="s">
        <v>553</v>
      </c>
      <c r="J1322" s="261" t="s">
        <v>137</v>
      </c>
      <c r="K1322" s="257"/>
      <c r="L1322" s="249"/>
      <c r="M1322" s="261"/>
      <c r="N1322" s="249" t="s">
        <v>3258</v>
      </c>
      <c r="O1322" s="259" t="s">
        <v>3258</v>
      </c>
      <c r="P1322" s="256">
        <v>0</v>
      </c>
      <c r="Q1322" s="261" t="s">
        <v>3258</v>
      </c>
      <c r="R1322" s="261" t="s">
        <v>4165</v>
      </c>
      <c r="S1322" s="261" t="s">
        <v>4166</v>
      </c>
      <c r="T1322" s="261" t="s">
        <v>2771</v>
      </c>
      <c r="U1322" s="261" t="s">
        <v>2592</v>
      </c>
      <c r="V1322" s="261" t="s">
        <v>3258</v>
      </c>
      <c r="W1322" s="261" t="s">
        <v>3258</v>
      </c>
      <c r="X1322" s="261" t="s">
        <v>3258</v>
      </c>
      <c r="Y1322" s="261" t="s">
        <v>3258</v>
      </c>
      <c r="Z1322" s="261" t="s">
        <v>3258</v>
      </c>
      <c r="AA1322" s="261" t="s">
        <v>3258</v>
      </c>
      <c r="AB1322" s="261" t="s">
        <v>3258</v>
      </c>
      <c r="AC1322" s="261" t="s">
        <v>3258</v>
      </c>
      <c r="AD1322" s="261"/>
      <c r="AE1322" s="245"/>
      <c r="AF1322" s="261" t="s">
        <v>3258</v>
      </c>
      <c r="AG1322" s="261" t="s">
        <v>3258</v>
      </c>
      <c r="AH1322" s="261" t="s">
        <v>3258</v>
      </c>
      <c r="AI1322" s="249"/>
    </row>
    <row r="1323" spans="1:35" ht="15" customHeight="1" x14ac:dyDescent="0.3">
      <c r="A1323" s="260">
        <v>526256</v>
      </c>
      <c r="B1323" s="261" t="s">
        <v>5935</v>
      </c>
      <c r="C1323" s="261" t="s">
        <v>323</v>
      </c>
      <c r="D1323" s="261" t="s">
        <v>1337</v>
      </c>
      <c r="E1323" s="261" t="s">
        <v>116</v>
      </c>
      <c r="F1323" s="262">
        <v>32217</v>
      </c>
      <c r="G1323" s="261" t="s">
        <v>5936</v>
      </c>
      <c r="H1323" s="261" t="s">
        <v>677</v>
      </c>
      <c r="I1323" s="257" t="s">
        <v>554</v>
      </c>
      <c r="J1323" s="261" t="s">
        <v>139</v>
      </c>
      <c r="K1323" s="257"/>
      <c r="L1323" s="256"/>
      <c r="M1323" s="261"/>
      <c r="N1323" s="249" t="s">
        <v>3258</v>
      </c>
      <c r="O1323" s="259" t="s">
        <v>3258</v>
      </c>
      <c r="P1323" s="256">
        <v>0</v>
      </c>
      <c r="Q1323" s="261" t="s">
        <v>3258</v>
      </c>
      <c r="R1323" s="261" t="s">
        <v>5937</v>
      </c>
      <c r="S1323" s="261" t="s">
        <v>3289</v>
      </c>
      <c r="T1323" s="261" t="s">
        <v>2477</v>
      </c>
      <c r="U1323" s="261" t="s">
        <v>2327</v>
      </c>
      <c r="V1323" s="261" t="s">
        <v>3258</v>
      </c>
      <c r="W1323" s="261" t="s">
        <v>3258</v>
      </c>
      <c r="X1323" s="261" t="s">
        <v>3258</v>
      </c>
      <c r="Y1323" s="261" t="s">
        <v>3258</v>
      </c>
      <c r="Z1323" s="261" t="s">
        <v>3258</v>
      </c>
      <c r="AA1323" s="261" t="s">
        <v>3258</v>
      </c>
      <c r="AB1323" s="261" t="s">
        <v>3258</v>
      </c>
      <c r="AC1323" s="261" t="s">
        <v>3258</v>
      </c>
      <c r="AD1323" s="261"/>
      <c r="AE1323" s="245"/>
      <c r="AF1323" s="261" t="s">
        <v>3258</v>
      </c>
      <c r="AG1323" s="261" t="s">
        <v>3258</v>
      </c>
      <c r="AH1323" s="261" t="s">
        <v>3258</v>
      </c>
      <c r="AI1323" s="249"/>
    </row>
    <row r="1324" spans="1:35" ht="15" customHeight="1" x14ac:dyDescent="0.3">
      <c r="A1324" s="260">
        <v>526258</v>
      </c>
      <c r="B1324" s="261" t="s">
        <v>5938</v>
      </c>
      <c r="C1324" s="261" t="s">
        <v>390</v>
      </c>
      <c r="D1324" s="261" t="s">
        <v>362</v>
      </c>
      <c r="E1324" s="261" t="s">
        <v>116</v>
      </c>
      <c r="F1324" s="262">
        <v>34700</v>
      </c>
      <c r="G1324" s="261" t="s">
        <v>136</v>
      </c>
      <c r="H1324" s="261" t="s">
        <v>677</v>
      </c>
      <c r="I1324" s="257" t="s">
        <v>554</v>
      </c>
      <c r="J1324" s="261" t="s">
        <v>139</v>
      </c>
      <c r="K1324" s="257"/>
      <c r="L1324" s="261" t="s">
        <v>151</v>
      </c>
      <c r="M1324" s="261"/>
      <c r="N1324" s="249" t="s">
        <v>3258</v>
      </c>
      <c r="O1324" s="259" t="s">
        <v>3258</v>
      </c>
      <c r="P1324" s="256">
        <v>0</v>
      </c>
      <c r="Q1324" s="261" t="s">
        <v>3258</v>
      </c>
      <c r="R1324" s="261" t="s">
        <v>5939</v>
      </c>
      <c r="S1324" s="261" t="s">
        <v>2396</v>
      </c>
      <c r="T1324" s="261" t="s">
        <v>2372</v>
      </c>
      <c r="U1324" s="261" t="s">
        <v>2266</v>
      </c>
      <c r="V1324" s="261" t="s">
        <v>3258</v>
      </c>
      <c r="W1324" s="261" t="s">
        <v>3258</v>
      </c>
      <c r="X1324" s="261" t="s">
        <v>3258</v>
      </c>
      <c r="Y1324" s="261" t="s">
        <v>3258</v>
      </c>
      <c r="Z1324" s="261" t="s">
        <v>3258</v>
      </c>
      <c r="AA1324" s="261" t="s">
        <v>3258</v>
      </c>
      <c r="AB1324" s="261" t="s">
        <v>3258</v>
      </c>
      <c r="AC1324" s="261" t="s">
        <v>3258</v>
      </c>
      <c r="AD1324" s="261"/>
      <c r="AE1324" s="245"/>
      <c r="AF1324" s="261" t="s">
        <v>3258</v>
      </c>
      <c r="AG1324" s="261" t="s">
        <v>3258</v>
      </c>
      <c r="AH1324" s="261" t="s">
        <v>3258</v>
      </c>
      <c r="AI1324" s="249"/>
    </row>
    <row r="1325" spans="1:35" ht="15" customHeight="1" x14ac:dyDescent="0.3">
      <c r="A1325" s="260">
        <v>526263</v>
      </c>
      <c r="B1325" s="261" t="s">
        <v>1657</v>
      </c>
      <c r="C1325" s="261" t="s">
        <v>102</v>
      </c>
      <c r="D1325" s="261" t="s">
        <v>439</v>
      </c>
      <c r="E1325" s="261" t="s">
        <v>116</v>
      </c>
      <c r="F1325" s="262">
        <v>30317</v>
      </c>
      <c r="G1325" s="261" t="s">
        <v>136</v>
      </c>
      <c r="H1325" s="261" t="s">
        <v>677</v>
      </c>
      <c r="I1325" s="257" t="s">
        <v>553</v>
      </c>
      <c r="J1325" s="249" t="s">
        <v>724</v>
      </c>
      <c r="K1325" s="257" t="s">
        <v>3258</v>
      </c>
      <c r="L1325" s="261"/>
      <c r="M1325" s="261"/>
      <c r="N1325" s="249" t="s">
        <v>3258</v>
      </c>
      <c r="O1325" s="259" t="s">
        <v>3258</v>
      </c>
      <c r="P1325" s="256">
        <v>0</v>
      </c>
      <c r="Q1325" s="261" t="s">
        <v>3258</v>
      </c>
      <c r="R1325" s="261" t="s">
        <v>5051</v>
      </c>
      <c r="S1325" s="261" t="s">
        <v>3632</v>
      </c>
      <c r="T1325" s="261" t="s">
        <v>2428</v>
      </c>
      <c r="U1325" s="261" t="s">
        <v>2259</v>
      </c>
      <c r="V1325" s="261" t="s">
        <v>3258</v>
      </c>
      <c r="W1325" s="261" t="s">
        <v>3258</v>
      </c>
      <c r="X1325" s="261" t="s">
        <v>3258</v>
      </c>
      <c r="Y1325" s="261" t="s">
        <v>3258</v>
      </c>
      <c r="Z1325" s="261" t="s">
        <v>3258</v>
      </c>
      <c r="AA1325" s="261" t="s">
        <v>3258</v>
      </c>
      <c r="AB1325" s="261" t="s">
        <v>3258</v>
      </c>
      <c r="AC1325" s="261" t="s">
        <v>3258</v>
      </c>
      <c r="AD1325" s="261"/>
      <c r="AE1325" s="245"/>
      <c r="AF1325" s="261" t="s">
        <v>3258</v>
      </c>
      <c r="AG1325" s="261" t="s">
        <v>3258</v>
      </c>
      <c r="AH1325" s="261" t="s">
        <v>3258</v>
      </c>
      <c r="AI1325" s="249"/>
    </row>
    <row r="1326" spans="1:35" ht="15" customHeight="1" x14ac:dyDescent="0.3">
      <c r="A1326" s="260">
        <v>526265</v>
      </c>
      <c r="B1326" s="261" t="s">
        <v>1658</v>
      </c>
      <c r="C1326" s="261" t="s">
        <v>65</v>
      </c>
      <c r="D1326" s="261" t="s">
        <v>634</v>
      </c>
      <c r="E1326" s="261" t="s">
        <v>116</v>
      </c>
      <c r="F1326" s="262">
        <v>32722</v>
      </c>
      <c r="G1326" s="261" t="s">
        <v>3242</v>
      </c>
      <c r="H1326" s="261" t="s">
        <v>677</v>
      </c>
      <c r="I1326" s="257" t="s">
        <v>553</v>
      </c>
      <c r="J1326" s="261" t="s">
        <v>137</v>
      </c>
      <c r="K1326" s="257" t="s">
        <v>3258</v>
      </c>
      <c r="L1326" s="261"/>
      <c r="M1326" s="261"/>
      <c r="N1326" s="249" t="s">
        <v>3258</v>
      </c>
      <c r="O1326" s="259" t="s">
        <v>3258</v>
      </c>
      <c r="P1326" s="256">
        <v>0</v>
      </c>
      <c r="Q1326" s="261" t="s">
        <v>3258</v>
      </c>
      <c r="R1326" s="261" t="s">
        <v>4279</v>
      </c>
      <c r="S1326" s="261" t="s">
        <v>3282</v>
      </c>
      <c r="T1326" s="261" t="s">
        <v>3243</v>
      </c>
      <c r="U1326" s="261" t="s">
        <v>3244</v>
      </c>
      <c r="V1326" s="261" t="s">
        <v>3258</v>
      </c>
      <c r="W1326" s="261" t="s">
        <v>3258</v>
      </c>
      <c r="X1326" s="261" t="s">
        <v>3258</v>
      </c>
      <c r="Y1326" s="261" t="s">
        <v>3258</v>
      </c>
      <c r="Z1326" s="261" t="s">
        <v>3258</v>
      </c>
      <c r="AA1326" s="261" t="s">
        <v>3258</v>
      </c>
      <c r="AB1326" s="261" t="s">
        <v>3258</v>
      </c>
      <c r="AC1326" s="261" t="s">
        <v>3258</v>
      </c>
      <c r="AD1326" s="261"/>
      <c r="AE1326" s="245"/>
      <c r="AF1326" s="261" t="s">
        <v>3258</v>
      </c>
      <c r="AG1326" s="261" t="s">
        <v>3258</v>
      </c>
      <c r="AH1326" s="261" t="s">
        <v>3258</v>
      </c>
      <c r="AI1326" s="249"/>
    </row>
    <row r="1327" spans="1:35" ht="15" customHeight="1" x14ac:dyDescent="0.3">
      <c r="A1327" s="260">
        <v>526286</v>
      </c>
      <c r="B1327" s="261" t="s">
        <v>5940</v>
      </c>
      <c r="C1327" s="261" t="s">
        <v>5941</v>
      </c>
      <c r="D1327" s="261" t="s">
        <v>5942</v>
      </c>
      <c r="E1327" s="261" t="s">
        <v>116</v>
      </c>
      <c r="F1327" s="262">
        <v>34359</v>
      </c>
      <c r="G1327" s="261" t="s">
        <v>3160</v>
      </c>
      <c r="H1327" s="261" t="s">
        <v>677</v>
      </c>
      <c r="I1327" s="257" t="s">
        <v>554</v>
      </c>
      <c r="J1327" s="261" t="s">
        <v>139</v>
      </c>
      <c r="K1327" s="257"/>
      <c r="L1327" s="249"/>
      <c r="M1327" s="261"/>
      <c r="N1327" s="249" t="s">
        <v>3258</v>
      </c>
      <c r="O1327" s="259" t="s">
        <v>3258</v>
      </c>
      <c r="P1327" s="256">
        <v>0</v>
      </c>
      <c r="Q1327" s="261" t="s">
        <v>3258</v>
      </c>
      <c r="R1327" s="261" t="s">
        <v>5943</v>
      </c>
      <c r="S1327" s="261" t="s">
        <v>5944</v>
      </c>
      <c r="T1327" s="261" t="s">
        <v>5945</v>
      </c>
      <c r="U1327" s="261" t="s">
        <v>2594</v>
      </c>
      <c r="V1327" s="261" t="s">
        <v>3258</v>
      </c>
      <c r="W1327" s="261" t="s">
        <v>3258</v>
      </c>
      <c r="X1327" s="261" t="s">
        <v>3258</v>
      </c>
      <c r="Y1327" s="261" t="s">
        <v>3258</v>
      </c>
      <c r="Z1327" s="261" t="s">
        <v>3258</v>
      </c>
      <c r="AA1327" s="261" t="s">
        <v>3258</v>
      </c>
      <c r="AB1327" s="261" t="s">
        <v>3258</v>
      </c>
      <c r="AC1327" s="261" t="s">
        <v>3258</v>
      </c>
      <c r="AD1327" s="261"/>
      <c r="AE1327" s="246"/>
      <c r="AF1327" s="261" t="s">
        <v>3258</v>
      </c>
      <c r="AG1327" s="261" t="s">
        <v>3258</v>
      </c>
      <c r="AH1327" s="261" t="s">
        <v>3258</v>
      </c>
      <c r="AI1327" s="249"/>
    </row>
    <row r="1328" spans="1:35" ht="15" customHeight="1" x14ac:dyDescent="0.3">
      <c r="A1328" s="260">
        <v>526297</v>
      </c>
      <c r="B1328" s="261" t="s">
        <v>1454</v>
      </c>
      <c r="C1328" s="261" t="s">
        <v>64</v>
      </c>
      <c r="D1328" s="261" t="s">
        <v>454</v>
      </c>
      <c r="E1328" s="261" t="s">
        <v>116</v>
      </c>
      <c r="F1328" s="262">
        <v>35067</v>
      </c>
      <c r="G1328" s="261" t="s">
        <v>3245</v>
      </c>
      <c r="H1328" s="261" t="s">
        <v>677</v>
      </c>
      <c r="I1328" s="257" t="s">
        <v>553</v>
      </c>
      <c r="J1328" s="261" t="s">
        <v>139</v>
      </c>
      <c r="K1328" s="257" t="s">
        <v>3258</v>
      </c>
      <c r="L1328" s="261"/>
      <c r="M1328" s="261"/>
      <c r="N1328" s="249" t="s">
        <v>3258</v>
      </c>
      <c r="O1328" s="259" t="s">
        <v>3258</v>
      </c>
      <c r="P1328" s="256">
        <v>0</v>
      </c>
      <c r="Q1328" s="261" t="s">
        <v>3258</v>
      </c>
      <c r="R1328" s="261" t="s">
        <v>4081</v>
      </c>
      <c r="S1328" s="261" t="s">
        <v>3631</v>
      </c>
      <c r="T1328" s="261" t="s">
        <v>2358</v>
      </c>
      <c r="U1328" s="261" t="s">
        <v>2355</v>
      </c>
      <c r="V1328" s="261" t="s">
        <v>3258</v>
      </c>
      <c r="W1328" s="261" t="s">
        <v>3258</v>
      </c>
      <c r="X1328" s="261" t="s">
        <v>3258</v>
      </c>
      <c r="Y1328" s="261" t="s">
        <v>3258</v>
      </c>
      <c r="Z1328" s="261" t="s">
        <v>3258</v>
      </c>
      <c r="AA1328" s="261" t="s">
        <v>3258</v>
      </c>
      <c r="AB1328" s="261" t="s">
        <v>3258</v>
      </c>
      <c r="AC1328" s="261" t="s">
        <v>3258</v>
      </c>
      <c r="AD1328" s="261"/>
      <c r="AE1328" s="245"/>
      <c r="AF1328" s="261" t="s">
        <v>3258</v>
      </c>
      <c r="AG1328" s="261" t="s">
        <v>3258</v>
      </c>
      <c r="AH1328" s="261" t="s">
        <v>3258</v>
      </c>
      <c r="AI1328" s="249" t="s">
        <v>2253</v>
      </c>
    </row>
    <row r="1329" spans="1:35" ht="15" customHeight="1" x14ac:dyDescent="0.3">
      <c r="A1329" s="260">
        <v>526302</v>
      </c>
      <c r="B1329" s="261" t="s">
        <v>1455</v>
      </c>
      <c r="C1329" s="261" t="s">
        <v>66</v>
      </c>
      <c r="D1329" s="261" t="s">
        <v>435</v>
      </c>
      <c r="E1329" s="261" t="s">
        <v>116</v>
      </c>
      <c r="F1329" s="262">
        <v>31802</v>
      </c>
      <c r="G1329" s="261" t="s">
        <v>1602</v>
      </c>
      <c r="H1329" s="261" t="s">
        <v>677</v>
      </c>
      <c r="I1329" s="257" t="s">
        <v>553</v>
      </c>
      <c r="J1329" s="261" t="s">
        <v>139</v>
      </c>
      <c r="K1329" s="257"/>
      <c r="L1329" s="256" t="s">
        <v>150</v>
      </c>
      <c r="M1329" s="261"/>
      <c r="N1329" s="249" t="s">
        <v>3258</v>
      </c>
      <c r="O1329" s="259" t="s">
        <v>3258</v>
      </c>
      <c r="P1329" s="256">
        <v>0</v>
      </c>
      <c r="Q1329" s="261" t="s">
        <v>3258</v>
      </c>
      <c r="R1329" s="261" t="s">
        <v>4082</v>
      </c>
      <c r="S1329" s="261" t="s">
        <v>3302</v>
      </c>
      <c r="T1329" s="261" t="s">
        <v>2274</v>
      </c>
      <c r="U1329" s="261" t="s">
        <v>2270</v>
      </c>
      <c r="V1329" s="261" t="s">
        <v>3258</v>
      </c>
      <c r="W1329" s="261" t="s">
        <v>3258</v>
      </c>
      <c r="X1329" s="261" t="s">
        <v>3258</v>
      </c>
      <c r="Y1329" s="261" t="s">
        <v>3258</v>
      </c>
      <c r="Z1329" s="261" t="s">
        <v>3258</v>
      </c>
      <c r="AA1329" s="261" t="s">
        <v>3258</v>
      </c>
      <c r="AB1329" s="261" t="s">
        <v>3258</v>
      </c>
      <c r="AC1329" s="261" t="s">
        <v>3258</v>
      </c>
      <c r="AD1329" s="261"/>
      <c r="AE1329" s="245"/>
      <c r="AF1329" s="261" t="s">
        <v>3258</v>
      </c>
      <c r="AG1329" s="261" t="s">
        <v>3258</v>
      </c>
      <c r="AH1329" s="261" t="s">
        <v>3258</v>
      </c>
      <c r="AI1329" s="249"/>
    </row>
    <row r="1330" spans="1:35" ht="15" customHeight="1" x14ac:dyDescent="0.3">
      <c r="A1330" s="260">
        <v>526304</v>
      </c>
      <c r="B1330" s="261" t="s">
        <v>5946</v>
      </c>
      <c r="C1330" s="261" t="s">
        <v>1271</v>
      </c>
      <c r="D1330" s="261" t="s">
        <v>5947</v>
      </c>
      <c r="E1330" s="261" t="s">
        <v>116</v>
      </c>
      <c r="F1330" s="262">
        <v>28865</v>
      </c>
      <c r="G1330" s="261" t="s">
        <v>136</v>
      </c>
      <c r="H1330" s="261" t="s">
        <v>677</v>
      </c>
      <c r="I1330" s="257" t="s">
        <v>554</v>
      </c>
      <c r="J1330" s="261" t="s">
        <v>137</v>
      </c>
      <c r="K1330" s="257"/>
      <c r="L1330" s="249"/>
      <c r="M1330" s="261"/>
      <c r="N1330" s="249" t="s">
        <v>3258</v>
      </c>
      <c r="O1330" s="259" t="s">
        <v>3258</v>
      </c>
      <c r="P1330" s="256">
        <v>0</v>
      </c>
      <c r="Q1330" s="261" t="s">
        <v>3258</v>
      </c>
      <c r="R1330" s="261" t="s">
        <v>5948</v>
      </c>
      <c r="S1330" s="261" t="s">
        <v>5949</v>
      </c>
      <c r="T1330" s="261" t="s">
        <v>5950</v>
      </c>
      <c r="U1330" s="261" t="s">
        <v>2259</v>
      </c>
      <c r="V1330" s="261" t="s">
        <v>3258</v>
      </c>
      <c r="W1330" s="261" t="s">
        <v>3258</v>
      </c>
      <c r="X1330" s="261" t="s">
        <v>3258</v>
      </c>
      <c r="Y1330" s="261" t="s">
        <v>3258</v>
      </c>
      <c r="Z1330" s="261" t="s">
        <v>3258</v>
      </c>
      <c r="AA1330" s="261" t="s">
        <v>3258</v>
      </c>
      <c r="AB1330" s="261" t="s">
        <v>3258</v>
      </c>
      <c r="AC1330" s="261" t="s">
        <v>3258</v>
      </c>
      <c r="AD1330" s="261"/>
      <c r="AE1330" s="245"/>
      <c r="AF1330" s="261" t="s">
        <v>3258</v>
      </c>
      <c r="AG1330" s="261" t="s">
        <v>3258</v>
      </c>
      <c r="AH1330" s="261" t="s">
        <v>3258</v>
      </c>
      <c r="AI1330" s="249"/>
    </row>
    <row r="1331" spans="1:35" ht="15" customHeight="1" x14ac:dyDescent="0.3">
      <c r="A1331" s="260">
        <v>526306</v>
      </c>
      <c r="B1331" s="261" t="s">
        <v>5951</v>
      </c>
      <c r="C1331" s="261" t="s">
        <v>5952</v>
      </c>
      <c r="D1331" s="261" t="s">
        <v>551</v>
      </c>
      <c r="E1331" s="261" t="s">
        <v>116</v>
      </c>
      <c r="F1331" s="262">
        <v>29448</v>
      </c>
      <c r="G1331" s="261" t="s">
        <v>5553</v>
      </c>
      <c r="H1331" s="261" t="s">
        <v>677</v>
      </c>
      <c r="I1331" s="257" t="s">
        <v>554</v>
      </c>
      <c r="J1331" s="261" t="s">
        <v>139</v>
      </c>
      <c r="K1331" s="257"/>
      <c r="L1331" s="256" t="s">
        <v>150</v>
      </c>
      <c r="M1331" s="261"/>
      <c r="N1331" s="249" t="s">
        <v>3258</v>
      </c>
      <c r="O1331" s="259" t="s">
        <v>3258</v>
      </c>
      <c r="P1331" s="256">
        <v>0</v>
      </c>
      <c r="Q1331" s="261" t="s">
        <v>3258</v>
      </c>
      <c r="R1331" s="261" t="s">
        <v>5953</v>
      </c>
      <c r="S1331" s="261" t="s">
        <v>5954</v>
      </c>
      <c r="T1331" s="261" t="s">
        <v>5955</v>
      </c>
      <c r="U1331" s="261" t="s">
        <v>2270</v>
      </c>
      <c r="V1331" s="261" t="s">
        <v>3258</v>
      </c>
      <c r="W1331" s="261" t="s">
        <v>3258</v>
      </c>
      <c r="X1331" s="261" t="s">
        <v>3258</v>
      </c>
      <c r="Y1331" s="261" t="s">
        <v>3258</v>
      </c>
      <c r="Z1331" s="261" t="s">
        <v>3258</v>
      </c>
      <c r="AA1331" s="261" t="s">
        <v>3258</v>
      </c>
      <c r="AB1331" s="261" t="s">
        <v>3258</v>
      </c>
      <c r="AC1331" s="261" t="s">
        <v>3258</v>
      </c>
      <c r="AD1331" s="261"/>
      <c r="AE1331" s="246"/>
      <c r="AF1331" s="261" t="s">
        <v>3258</v>
      </c>
      <c r="AG1331" s="261" t="s">
        <v>3258</v>
      </c>
      <c r="AH1331" s="261" t="s">
        <v>3258</v>
      </c>
      <c r="AI1331" s="249"/>
    </row>
    <row r="1332" spans="1:35" ht="15" customHeight="1" x14ac:dyDescent="0.3">
      <c r="A1332" s="260">
        <v>526308</v>
      </c>
      <c r="B1332" s="261" t="s">
        <v>5956</v>
      </c>
      <c r="C1332" s="261" t="s">
        <v>99</v>
      </c>
      <c r="D1332" s="261" t="s">
        <v>493</v>
      </c>
      <c r="E1332" s="261" t="s">
        <v>116</v>
      </c>
      <c r="F1332" s="262">
        <v>34523</v>
      </c>
      <c r="G1332" s="261" t="s">
        <v>150</v>
      </c>
      <c r="H1332" s="261" t="s">
        <v>677</v>
      </c>
      <c r="I1332" s="257" t="s">
        <v>554</v>
      </c>
      <c r="J1332" s="261" t="s">
        <v>139</v>
      </c>
      <c r="L1332" s="261" t="s">
        <v>150</v>
      </c>
      <c r="M1332" s="261"/>
      <c r="N1332" s="249" t="s">
        <v>3258</v>
      </c>
      <c r="O1332" s="259" t="s">
        <v>3258</v>
      </c>
      <c r="P1332" s="256">
        <v>0</v>
      </c>
      <c r="Q1332" s="261" t="s">
        <v>3258</v>
      </c>
      <c r="R1332" s="261" t="s">
        <v>5957</v>
      </c>
      <c r="S1332" s="261" t="s">
        <v>5958</v>
      </c>
      <c r="T1332" s="261" t="s">
        <v>2256</v>
      </c>
      <c r="U1332" s="261" t="s">
        <v>2270</v>
      </c>
      <c r="V1332" s="261" t="s">
        <v>3258</v>
      </c>
      <c r="W1332" s="261" t="s">
        <v>3258</v>
      </c>
      <c r="X1332" s="261" t="s">
        <v>3258</v>
      </c>
      <c r="Y1332" s="261" t="s">
        <v>3258</v>
      </c>
      <c r="Z1332" s="261" t="s">
        <v>3258</v>
      </c>
      <c r="AA1332" s="261" t="s">
        <v>3258</v>
      </c>
      <c r="AB1332" s="261" t="s">
        <v>3258</v>
      </c>
      <c r="AC1332" s="261" t="s">
        <v>3258</v>
      </c>
      <c r="AD1332" s="261"/>
      <c r="AE1332" s="246"/>
      <c r="AF1332" s="261" t="s">
        <v>3258</v>
      </c>
      <c r="AG1332" s="261" t="s">
        <v>3258</v>
      </c>
      <c r="AH1332" s="261" t="s">
        <v>3258</v>
      </c>
      <c r="AI1332" s="249"/>
    </row>
    <row r="1333" spans="1:35" ht="15" customHeight="1" x14ac:dyDescent="0.3">
      <c r="A1333" s="260">
        <v>526311</v>
      </c>
      <c r="B1333" s="261" t="s">
        <v>1659</v>
      </c>
      <c r="C1333" s="261" t="s">
        <v>83</v>
      </c>
      <c r="D1333" s="261" t="s">
        <v>543</v>
      </c>
      <c r="E1333" s="261" t="s">
        <v>116</v>
      </c>
      <c r="F1333" s="262">
        <v>31069</v>
      </c>
      <c r="G1333" s="261" t="s">
        <v>2356</v>
      </c>
      <c r="H1333" s="261" t="s">
        <v>677</v>
      </c>
      <c r="I1333" s="257" t="s">
        <v>553</v>
      </c>
      <c r="J1333" s="261" t="s">
        <v>137</v>
      </c>
      <c r="K1333" s="267">
        <v>2002</v>
      </c>
      <c r="L1333" s="249"/>
      <c r="M1333" s="261"/>
      <c r="N1333" s="249" t="s">
        <v>3258</v>
      </c>
      <c r="O1333" s="259" t="s">
        <v>3258</v>
      </c>
      <c r="P1333" s="256">
        <v>0</v>
      </c>
      <c r="Q1333" s="261" t="s">
        <v>3258</v>
      </c>
      <c r="R1333" s="261" t="s">
        <v>4167</v>
      </c>
      <c r="S1333" s="261" t="s">
        <v>2588</v>
      </c>
      <c r="T1333" s="261" t="s">
        <v>2774</v>
      </c>
      <c r="U1333" s="261" t="s">
        <v>2306</v>
      </c>
      <c r="V1333" s="261" t="s">
        <v>3258</v>
      </c>
      <c r="W1333" s="261" t="s">
        <v>3258</v>
      </c>
      <c r="X1333" s="261" t="s">
        <v>3258</v>
      </c>
      <c r="Y1333" s="261" t="s">
        <v>3258</v>
      </c>
      <c r="Z1333" s="261" t="s">
        <v>3258</v>
      </c>
      <c r="AA1333" s="261" t="s">
        <v>3258</v>
      </c>
      <c r="AB1333" s="261" t="s">
        <v>3258</v>
      </c>
      <c r="AC1333" s="261" t="s">
        <v>3258</v>
      </c>
      <c r="AD1333" s="261"/>
      <c r="AE1333" s="245"/>
      <c r="AF1333" s="261" t="s">
        <v>3258</v>
      </c>
      <c r="AG1333" s="261" t="s">
        <v>3258</v>
      </c>
      <c r="AH1333" s="261" t="s">
        <v>3258</v>
      </c>
      <c r="AI1333" s="249"/>
    </row>
    <row r="1334" spans="1:35" ht="15" customHeight="1" x14ac:dyDescent="0.3">
      <c r="A1334" s="260">
        <v>526312</v>
      </c>
      <c r="B1334" s="261" t="s">
        <v>1660</v>
      </c>
      <c r="C1334" s="261" t="s">
        <v>245</v>
      </c>
      <c r="D1334" s="261" t="s">
        <v>444</v>
      </c>
      <c r="E1334" s="261" t="s">
        <v>116</v>
      </c>
      <c r="F1334" s="262">
        <v>33984</v>
      </c>
      <c r="G1334" s="261" t="s">
        <v>2493</v>
      </c>
      <c r="H1334" s="261" t="s">
        <v>677</v>
      </c>
      <c r="I1334" s="257" t="s">
        <v>553</v>
      </c>
      <c r="J1334" s="261" t="s">
        <v>137</v>
      </c>
      <c r="K1334" s="267">
        <v>2011</v>
      </c>
      <c r="L1334" s="249"/>
      <c r="M1334" s="261"/>
      <c r="N1334" s="249" t="s">
        <v>3258</v>
      </c>
      <c r="O1334" s="259" t="s">
        <v>3258</v>
      </c>
      <c r="P1334" s="256">
        <v>0</v>
      </c>
      <c r="Q1334" s="261" t="s">
        <v>3258</v>
      </c>
      <c r="R1334" s="261" t="s">
        <v>4168</v>
      </c>
      <c r="S1334" s="261" t="s">
        <v>4169</v>
      </c>
      <c r="T1334" s="261" t="s">
        <v>2736</v>
      </c>
      <c r="U1334" s="261" t="s">
        <v>2306</v>
      </c>
      <c r="V1334" s="261" t="s">
        <v>3258</v>
      </c>
      <c r="W1334" s="261" t="s">
        <v>3258</v>
      </c>
      <c r="X1334" s="261" t="s">
        <v>3258</v>
      </c>
      <c r="Y1334" s="261" t="s">
        <v>3258</v>
      </c>
      <c r="Z1334" s="261" t="s">
        <v>3258</v>
      </c>
      <c r="AA1334" s="261" t="s">
        <v>3258</v>
      </c>
      <c r="AB1334" s="261" t="s">
        <v>3258</v>
      </c>
      <c r="AC1334" s="261" t="s">
        <v>3258</v>
      </c>
      <c r="AD1334" s="261"/>
      <c r="AE1334" s="245"/>
      <c r="AF1334" s="261" t="s">
        <v>3258</v>
      </c>
      <c r="AG1334" s="261" t="s">
        <v>3258</v>
      </c>
      <c r="AH1334" s="261" t="s">
        <v>3258</v>
      </c>
      <c r="AI1334" s="249"/>
    </row>
    <row r="1335" spans="1:35" ht="15" customHeight="1" x14ac:dyDescent="0.3">
      <c r="A1335" s="260">
        <v>526318</v>
      </c>
      <c r="B1335" s="261" t="s">
        <v>5959</v>
      </c>
      <c r="C1335" s="261" t="s">
        <v>240</v>
      </c>
      <c r="D1335" s="261" t="s">
        <v>424</v>
      </c>
      <c r="E1335" s="261" t="s">
        <v>116</v>
      </c>
      <c r="F1335" s="262">
        <v>31603</v>
      </c>
      <c r="G1335" s="261" t="s">
        <v>5960</v>
      </c>
      <c r="H1335" s="261" t="s">
        <v>677</v>
      </c>
      <c r="I1335" s="257" t="s">
        <v>554</v>
      </c>
      <c r="J1335" s="261" t="s">
        <v>137</v>
      </c>
      <c r="L1335" s="261" t="s">
        <v>150</v>
      </c>
      <c r="M1335" s="261"/>
      <c r="N1335" s="249" t="s">
        <v>3258</v>
      </c>
      <c r="O1335" s="259" t="s">
        <v>3258</v>
      </c>
      <c r="P1335" s="256">
        <v>0</v>
      </c>
      <c r="Q1335" s="249"/>
      <c r="R1335" s="249"/>
      <c r="S1335" s="249"/>
      <c r="T1335" s="249"/>
      <c r="U1335" s="249"/>
      <c r="V1335" s="249"/>
      <c r="W1335" s="249"/>
      <c r="X1335" s="249"/>
      <c r="Y1335" s="249"/>
      <c r="Z1335" s="249"/>
      <c r="AA1335" s="249"/>
      <c r="AB1335" s="249"/>
      <c r="AC1335" s="249"/>
      <c r="AD1335" s="249"/>
      <c r="AE1335" s="245"/>
      <c r="AF1335" s="249"/>
      <c r="AG1335" s="249"/>
      <c r="AH1335" s="249"/>
      <c r="AI1335" s="249"/>
    </row>
    <row r="1336" spans="1:35" ht="15" customHeight="1" x14ac:dyDescent="0.3">
      <c r="A1336" s="260">
        <v>526321</v>
      </c>
      <c r="B1336" s="261" t="s">
        <v>1519</v>
      </c>
      <c r="C1336" s="261" t="s">
        <v>1485</v>
      </c>
      <c r="D1336" s="261" t="s">
        <v>450</v>
      </c>
      <c r="E1336" s="261" t="s">
        <v>2275</v>
      </c>
      <c r="F1336" s="262">
        <v>29297</v>
      </c>
      <c r="G1336" s="261" t="s">
        <v>152</v>
      </c>
      <c r="H1336" s="261" t="s">
        <v>677</v>
      </c>
      <c r="I1336" s="257" t="s">
        <v>553</v>
      </c>
      <c r="J1336" s="261" t="s">
        <v>137</v>
      </c>
      <c r="K1336" s="257"/>
      <c r="L1336" s="249"/>
      <c r="M1336" s="261"/>
      <c r="N1336" s="249" t="s">
        <v>3258</v>
      </c>
      <c r="O1336" s="259" t="s">
        <v>3258</v>
      </c>
      <c r="P1336" s="256">
        <v>0</v>
      </c>
      <c r="Q1336" s="261" t="s">
        <v>3258</v>
      </c>
      <c r="R1336" s="261" t="s">
        <v>3255</v>
      </c>
      <c r="S1336" s="261" t="s">
        <v>3256</v>
      </c>
      <c r="T1336" s="261" t="s">
        <v>2418</v>
      </c>
      <c r="U1336" s="261" t="s">
        <v>2398</v>
      </c>
      <c r="V1336" s="261" t="s">
        <v>3258</v>
      </c>
      <c r="W1336" s="261" t="s">
        <v>3258</v>
      </c>
      <c r="X1336" s="261" t="s">
        <v>3258</v>
      </c>
      <c r="Y1336" s="261" t="s">
        <v>3258</v>
      </c>
      <c r="Z1336" s="261" t="s">
        <v>3258</v>
      </c>
      <c r="AA1336" s="261" t="s">
        <v>3258</v>
      </c>
      <c r="AB1336" s="261" t="s">
        <v>3258</v>
      </c>
      <c r="AC1336" s="261" t="s">
        <v>3258</v>
      </c>
      <c r="AD1336" s="261"/>
      <c r="AE1336" s="246"/>
      <c r="AF1336" s="261" t="s">
        <v>3258</v>
      </c>
      <c r="AG1336" s="261" t="s">
        <v>3258</v>
      </c>
      <c r="AH1336" s="261" t="s">
        <v>3258</v>
      </c>
      <c r="AI1336" s="249"/>
    </row>
    <row r="1337" spans="1:35" ht="15" customHeight="1" x14ac:dyDescent="0.3">
      <c r="A1337" s="260">
        <v>526324</v>
      </c>
      <c r="B1337" s="261" t="s">
        <v>1661</v>
      </c>
      <c r="C1337" s="261" t="s">
        <v>380</v>
      </c>
      <c r="D1337" s="261" t="s">
        <v>1492</v>
      </c>
      <c r="E1337" s="261" t="s">
        <v>116</v>
      </c>
      <c r="F1337" s="262">
        <v>36164</v>
      </c>
      <c r="G1337" s="261" t="s">
        <v>147</v>
      </c>
      <c r="H1337" s="261" t="s">
        <v>677</v>
      </c>
      <c r="I1337" s="257" t="s">
        <v>553</v>
      </c>
      <c r="J1337" s="261" t="s">
        <v>139</v>
      </c>
      <c r="K1337" s="257" t="s">
        <v>3258</v>
      </c>
      <c r="L1337" s="261"/>
      <c r="M1337" s="261"/>
      <c r="N1337" s="249" t="s">
        <v>3258</v>
      </c>
      <c r="O1337" s="259" t="s">
        <v>3258</v>
      </c>
      <c r="P1337" s="256">
        <v>0</v>
      </c>
      <c r="Q1337" s="261" t="s">
        <v>3258</v>
      </c>
      <c r="R1337" s="261" t="s">
        <v>5052</v>
      </c>
      <c r="S1337" s="261" t="s">
        <v>4233</v>
      </c>
      <c r="T1337" s="261" t="s">
        <v>5053</v>
      </c>
      <c r="U1337" s="261" t="s">
        <v>2277</v>
      </c>
      <c r="V1337" s="261" t="s">
        <v>3258</v>
      </c>
      <c r="W1337" s="261" t="s">
        <v>3258</v>
      </c>
      <c r="X1337" s="261" t="s">
        <v>3258</v>
      </c>
      <c r="Y1337" s="261" t="s">
        <v>3258</v>
      </c>
      <c r="Z1337" s="261" t="s">
        <v>3258</v>
      </c>
      <c r="AA1337" s="261" t="s">
        <v>3258</v>
      </c>
      <c r="AB1337" s="261" t="s">
        <v>3258</v>
      </c>
      <c r="AC1337" s="261" t="s">
        <v>3258</v>
      </c>
      <c r="AD1337" s="261"/>
      <c r="AE1337" s="246"/>
      <c r="AF1337" s="261" t="s">
        <v>3258</v>
      </c>
      <c r="AG1337" s="261" t="s">
        <v>3258</v>
      </c>
      <c r="AH1337" s="261" t="s">
        <v>3258</v>
      </c>
      <c r="AI1337" s="249"/>
    </row>
    <row r="1338" spans="1:35" ht="15" customHeight="1" x14ac:dyDescent="0.3">
      <c r="A1338" s="260">
        <v>526326</v>
      </c>
      <c r="B1338" s="261" t="s">
        <v>1456</v>
      </c>
      <c r="C1338" s="261" t="s">
        <v>76</v>
      </c>
      <c r="D1338" s="261" t="s">
        <v>611</v>
      </c>
      <c r="E1338" s="261" t="s">
        <v>116</v>
      </c>
      <c r="F1338" s="262">
        <v>35797</v>
      </c>
      <c r="G1338" s="261" t="s">
        <v>3247</v>
      </c>
      <c r="H1338" s="261" t="s">
        <v>677</v>
      </c>
      <c r="I1338" s="257" t="s">
        <v>553</v>
      </c>
      <c r="J1338" s="261" t="s">
        <v>137</v>
      </c>
      <c r="K1338" s="257"/>
      <c r="L1338" s="249"/>
      <c r="M1338" s="261"/>
      <c r="N1338" s="249" t="s">
        <v>3258</v>
      </c>
      <c r="O1338" s="259" t="s">
        <v>3258</v>
      </c>
      <c r="P1338" s="256">
        <v>0</v>
      </c>
      <c r="Q1338" s="261" t="s">
        <v>3258</v>
      </c>
      <c r="R1338" s="261" t="s">
        <v>5054</v>
      </c>
      <c r="S1338" s="261" t="s">
        <v>2531</v>
      </c>
      <c r="T1338" s="261" t="s">
        <v>2781</v>
      </c>
      <c r="U1338" s="261" t="s">
        <v>5055</v>
      </c>
      <c r="V1338" s="261" t="s">
        <v>3258</v>
      </c>
      <c r="W1338" s="261" t="s">
        <v>3258</v>
      </c>
      <c r="X1338" s="261" t="s">
        <v>3258</v>
      </c>
      <c r="Y1338" s="261" t="s">
        <v>3258</v>
      </c>
      <c r="Z1338" s="261" t="s">
        <v>3258</v>
      </c>
      <c r="AA1338" s="261" t="s">
        <v>3258</v>
      </c>
      <c r="AB1338" s="261" t="s">
        <v>3258</v>
      </c>
      <c r="AC1338" s="261" t="s">
        <v>3258</v>
      </c>
      <c r="AD1338" s="261"/>
      <c r="AE1338" s="245"/>
      <c r="AF1338" s="261" t="s">
        <v>3258</v>
      </c>
      <c r="AG1338" s="261"/>
      <c r="AH1338" s="261" t="s">
        <v>3258</v>
      </c>
      <c r="AI1338" s="249"/>
    </row>
    <row r="1339" spans="1:35" ht="15" customHeight="1" x14ac:dyDescent="0.3">
      <c r="A1339" s="260">
        <v>526327</v>
      </c>
      <c r="B1339" s="261" t="s">
        <v>1726</v>
      </c>
      <c r="C1339" s="261" t="s">
        <v>757</v>
      </c>
      <c r="D1339" s="261" t="s">
        <v>544</v>
      </c>
      <c r="E1339" s="261" t="s">
        <v>116</v>
      </c>
      <c r="F1339" s="262">
        <v>34538</v>
      </c>
      <c r="G1339" s="261" t="s">
        <v>2377</v>
      </c>
      <c r="H1339" s="261" t="s">
        <v>677</v>
      </c>
      <c r="I1339" s="257" t="s">
        <v>553</v>
      </c>
      <c r="J1339" s="261" t="s">
        <v>139</v>
      </c>
      <c r="K1339" s="267">
        <v>2012</v>
      </c>
      <c r="L1339" s="249"/>
      <c r="M1339" s="261"/>
      <c r="N1339" s="249" t="s">
        <v>3258</v>
      </c>
      <c r="O1339" s="259" t="s">
        <v>3258</v>
      </c>
      <c r="P1339" s="256">
        <v>0</v>
      </c>
      <c r="Q1339" s="261" t="s">
        <v>3258</v>
      </c>
      <c r="R1339" s="261" t="s">
        <v>4083</v>
      </c>
      <c r="S1339" s="261" t="s">
        <v>3619</v>
      </c>
      <c r="T1339" s="261" t="s">
        <v>3248</v>
      </c>
      <c r="U1339" s="261" t="s">
        <v>2933</v>
      </c>
      <c r="V1339" s="261" t="s">
        <v>3258</v>
      </c>
      <c r="W1339" s="261" t="s">
        <v>3258</v>
      </c>
      <c r="X1339" s="261" t="s">
        <v>3258</v>
      </c>
      <c r="Y1339" s="261" t="s">
        <v>3258</v>
      </c>
      <c r="Z1339" s="261" t="s">
        <v>3258</v>
      </c>
      <c r="AA1339" s="261" t="s">
        <v>3258</v>
      </c>
      <c r="AB1339" s="261" t="s">
        <v>3258</v>
      </c>
      <c r="AC1339" s="261" t="s">
        <v>3258</v>
      </c>
      <c r="AD1339" s="261"/>
      <c r="AE1339" s="245"/>
      <c r="AF1339" s="261" t="s">
        <v>3258</v>
      </c>
      <c r="AG1339" s="261" t="s">
        <v>3258</v>
      </c>
      <c r="AH1339" s="261" t="s">
        <v>3258</v>
      </c>
      <c r="AI1339" s="249"/>
    </row>
    <row r="1340" spans="1:35" ht="15" customHeight="1" x14ac:dyDescent="0.3">
      <c r="A1340" s="260">
        <v>526332</v>
      </c>
      <c r="B1340" s="261" t="s">
        <v>1703</v>
      </c>
      <c r="C1340" s="261" t="s">
        <v>403</v>
      </c>
      <c r="D1340" s="261" t="s">
        <v>490</v>
      </c>
      <c r="E1340" s="261" t="s">
        <v>116</v>
      </c>
      <c r="F1340" s="262">
        <v>31109</v>
      </c>
      <c r="G1340" s="261" t="s">
        <v>136</v>
      </c>
      <c r="H1340" s="261" t="s">
        <v>677</v>
      </c>
      <c r="I1340" s="257" t="s">
        <v>553</v>
      </c>
      <c r="J1340" s="261" t="s">
        <v>139</v>
      </c>
      <c r="K1340" s="257"/>
      <c r="L1340" s="249"/>
      <c r="M1340" s="261"/>
      <c r="N1340" s="249" t="s">
        <v>3258</v>
      </c>
      <c r="O1340" s="259" t="s">
        <v>3258</v>
      </c>
      <c r="P1340" s="256">
        <v>0</v>
      </c>
      <c r="Q1340" s="261" t="s">
        <v>3258</v>
      </c>
      <c r="R1340" s="261" t="s">
        <v>4084</v>
      </c>
      <c r="S1340" s="261" t="s">
        <v>3625</v>
      </c>
      <c r="T1340" s="261" t="s">
        <v>3249</v>
      </c>
      <c r="U1340" s="261" t="s">
        <v>2259</v>
      </c>
      <c r="V1340" s="261" t="s">
        <v>3258</v>
      </c>
      <c r="W1340" s="261" t="s">
        <v>3258</v>
      </c>
      <c r="X1340" s="261" t="s">
        <v>3258</v>
      </c>
      <c r="Y1340" s="261" t="s">
        <v>3258</v>
      </c>
      <c r="Z1340" s="261" t="s">
        <v>3258</v>
      </c>
      <c r="AA1340" s="261" t="s">
        <v>3258</v>
      </c>
      <c r="AB1340" s="261" t="s">
        <v>3258</v>
      </c>
      <c r="AC1340" s="261" t="s">
        <v>3258</v>
      </c>
      <c r="AD1340" s="261"/>
      <c r="AE1340" s="246"/>
      <c r="AF1340" s="261" t="s">
        <v>3258</v>
      </c>
      <c r="AG1340" s="261" t="s">
        <v>3258</v>
      </c>
      <c r="AH1340" s="261" t="s">
        <v>3258</v>
      </c>
      <c r="AI1340" s="249"/>
    </row>
    <row r="1341" spans="1:35" ht="15" customHeight="1" x14ac:dyDescent="0.3">
      <c r="A1341" s="260">
        <v>526333</v>
      </c>
      <c r="B1341" s="261" t="s">
        <v>1431</v>
      </c>
      <c r="C1341" s="261" t="s">
        <v>234</v>
      </c>
      <c r="D1341" s="261" t="s">
        <v>537</v>
      </c>
      <c r="E1341" s="261" t="s">
        <v>116</v>
      </c>
      <c r="F1341" s="262">
        <v>35811</v>
      </c>
      <c r="G1341" s="261" t="s">
        <v>3062</v>
      </c>
      <c r="H1341" s="261" t="s">
        <v>677</v>
      </c>
      <c r="I1341" s="257" t="s">
        <v>553</v>
      </c>
      <c r="J1341" s="261" t="s">
        <v>137</v>
      </c>
      <c r="K1341" s="267">
        <v>2016</v>
      </c>
      <c r="L1341" s="249"/>
      <c r="M1341" s="261"/>
      <c r="N1341" s="249" t="s">
        <v>3258</v>
      </c>
      <c r="O1341" s="259" t="s">
        <v>3258</v>
      </c>
      <c r="P1341" s="256">
        <v>0</v>
      </c>
      <c r="Q1341" s="261" t="s">
        <v>3258</v>
      </c>
      <c r="R1341" s="261" t="s">
        <v>4280</v>
      </c>
      <c r="S1341" s="261" t="s">
        <v>4281</v>
      </c>
      <c r="T1341" s="261" t="s">
        <v>2667</v>
      </c>
      <c r="U1341" s="261" t="s">
        <v>3250</v>
      </c>
      <c r="V1341" s="261" t="s">
        <v>3258</v>
      </c>
      <c r="W1341" s="261" t="s">
        <v>3258</v>
      </c>
      <c r="X1341" s="261" t="s">
        <v>3258</v>
      </c>
      <c r="Y1341" s="261" t="s">
        <v>3258</v>
      </c>
      <c r="Z1341" s="261" t="s">
        <v>3258</v>
      </c>
      <c r="AA1341" s="261" t="s">
        <v>3258</v>
      </c>
      <c r="AB1341" s="261" t="s">
        <v>3258</v>
      </c>
      <c r="AC1341" s="261" t="s">
        <v>3258</v>
      </c>
      <c r="AD1341" s="261"/>
      <c r="AE1341" s="245"/>
      <c r="AF1341" s="261" t="s">
        <v>3258</v>
      </c>
      <c r="AG1341" s="261" t="s">
        <v>3258</v>
      </c>
      <c r="AH1341" s="261" t="s">
        <v>3258</v>
      </c>
      <c r="AI1341" s="249"/>
    </row>
    <row r="1342" spans="1:35" ht="15" customHeight="1" x14ac:dyDescent="0.3">
      <c r="A1342" s="260">
        <v>526338</v>
      </c>
      <c r="B1342" s="261" t="s">
        <v>1432</v>
      </c>
      <c r="C1342" s="261" t="s">
        <v>220</v>
      </c>
      <c r="D1342" s="261" t="s">
        <v>612</v>
      </c>
      <c r="E1342" s="261" t="s">
        <v>116</v>
      </c>
      <c r="F1342" s="262">
        <v>27408</v>
      </c>
      <c r="G1342" s="261" t="s">
        <v>136</v>
      </c>
      <c r="H1342" s="261" t="s">
        <v>677</v>
      </c>
      <c r="I1342" s="257" t="s">
        <v>553</v>
      </c>
      <c r="J1342" s="261" t="s">
        <v>139</v>
      </c>
      <c r="K1342" s="257"/>
      <c r="L1342" s="249"/>
      <c r="M1342" s="261"/>
      <c r="N1342" s="249" t="s">
        <v>3258</v>
      </c>
      <c r="O1342" s="259" t="s">
        <v>3258</v>
      </c>
      <c r="P1342" s="256">
        <v>0</v>
      </c>
      <c r="Q1342" s="261" t="s">
        <v>3258</v>
      </c>
      <c r="R1342" s="261" t="s">
        <v>4085</v>
      </c>
      <c r="S1342" s="261" t="s">
        <v>4086</v>
      </c>
      <c r="T1342" s="261" t="s">
        <v>3251</v>
      </c>
      <c r="U1342" s="261" t="s">
        <v>2269</v>
      </c>
      <c r="V1342" s="261" t="s">
        <v>3258</v>
      </c>
      <c r="W1342" s="261" t="s">
        <v>3258</v>
      </c>
      <c r="X1342" s="261" t="s">
        <v>3258</v>
      </c>
      <c r="Y1342" s="261" t="s">
        <v>3258</v>
      </c>
      <c r="Z1342" s="261" t="s">
        <v>3258</v>
      </c>
      <c r="AA1342" s="261" t="s">
        <v>3258</v>
      </c>
      <c r="AB1342" s="261" t="s">
        <v>3258</v>
      </c>
      <c r="AC1342" s="261" t="s">
        <v>3258</v>
      </c>
      <c r="AD1342" s="261"/>
      <c r="AE1342" s="245"/>
      <c r="AF1342" s="261" t="s">
        <v>3258</v>
      </c>
      <c r="AG1342" s="261" t="s">
        <v>3258</v>
      </c>
      <c r="AH1342" s="261" t="s">
        <v>3258</v>
      </c>
      <c r="AI1342" s="249"/>
    </row>
    <row r="1343" spans="1:35" ht="15" customHeight="1" x14ac:dyDescent="0.3">
      <c r="A1343" s="260">
        <v>526345</v>
      </c>
      <c r="B1343" s="261" t="s">
        <v>1520</v>
      </c>
      <c r="C1343" s="261" t="s">
        <v>227</v>
      </c>
      <c r="D1343" s="261" t="s">
        <v>346</v>
      </c>
      <c r="E1343" s="261" t="s">
        <v>116</v>
      </c>
      <c r="F1343" s="262">
        <v>27696</v>
      </c>
      <c r="G1343" s="261" t="s">
        <v>152</v>
      </c>
      <c r="H1343" s="261" t="s">
        <v>677</v>
      </c>
      <c r="I1343" s="257" t="s">
        <v>553</v>
      </c>
      <c r="J1343" s="261" t="s">
        <v>137</v>
      </c>
      <c r="K1343" s="257" t="s">
        <v>3258</v>
      </c>
      <c r="L1343" s="261"/>
      <c r="M1343" s="261"/>
      <c r="N1343" s="249" t="s">
        <v>3258</v>
      </c>
      <c r="O1343" s="259" t="s">
        <v>3258</v>
      </c>
      <c r="P1343" s="256">
        <v>0</v>
      </c>
      <c r="Q1343" s="261" t="s">
        <v>3258</v>
      </c>
      <c r="R1343" s="261" t="s">
        <v>4105</v>
      </c>
      <c r="S1343" s="261" t="s">
        <v>4106</v>
      </c>
      <c r="T1343" s="261" t="s">
        <v>2419</v>
      </c>
      <c r="U1343" s="261" t="s">
        <v>2420</v>
      </c>
      <c r="V1343" s="261" t="s">
        <v>3258</v>
      </c>
      <c r="W1343" s="261" t="s">
        <v>3258</v>
      </c>
      <c r="X1343" s="261" t="s">
        <v>3258</v>
      </c>
      <c r="Y1343" s="261" t="s">
        <v>3258</v>
      </c>
      <c r="Z1343" s="261" t="s">
        <v>3258</v>
      </c>
      <c r="AA1343" s="261" t="s">
        <v>3258</v>
      </c>
      <c r="AB1343" s="261" t="s">
        <v>3258</v>
      </c>
      <c r="AC1343" s="261" t="s">
        <v>3258</v>
      </c>
      <c r="AD1343" s="261"/>
      <c r="AE1343" s="245"/>
      <c r="AF1343" s="261" t="s">
        <v>3258</v>
      </c>
      <c r="AG1343" s="261"/>
      <c r="AH1343" s="261" t="s">
        <v>3258</v>
      </c>
      <c r="AI1343" s="249"/>
    </row>
    <row r="1344" spans="1:35" ht="15" customHeight="1" x14ac:dyDescent="0.3">
      <c r="A1344" s="260">
        <v>526352</v>
      </c>
      <c r="B1344" s="261" t="s">
        <v>5961</v>
      </c>
      <c r="C1344" s="261" t="s">
        <v>5962</v>
      </c>
      <c r="D1344" s="261" t="s">
        <v>346</v>
      </c>
      <c r="E1344" s="261" t="s">
        <v>116</v>
      </c>
      <c r="F1344" s="262">
        <v>34704</v>
      </c>
      <c r="G1344" s="261" t="s">
        <v>2366</v>
      </c>
      <c r="H1344" s="261" t="s">
        <v>677</v>
      </c>
      <c r="I1344" s="257" t="s">
        <v>554</v>
      </c>
      <c r="J1344" s="261" t="s">
        <v>137</v>
      </c>
      <c r="K1344" s="257" t="s">
        <v>3258</v>
      </c>
      <c r="L1344" s="261"/>
      <c r="M1344" s="261"/>
      <c r="N1344" s="249" t="s">
        <v>3258</v>
      </c>
      <c r="O1344" s="259" t="s">
        <v>3258</v>
      </c>
      <c r="P1344" s="256">
        <v>0</v>
      </c>
      <c r="Q1344" s="261" t="s">
        <v>3258</v>
      </c>
      <c r="R1344" s="261" t="s">
        <v>5963</v>
      </c>
      <c r="S1344" s="261" t="s">
        <v>5964</v>
      </c>
      <c r="T1344" s="261" t="s">
        <v>5965</v>
      </c>
      <c r="U1344" s="261" t="s">
        <v>2306</v>
      </c>
      <c r="V1344" s="261" t="s">
        <v>3258</v>
      </c>
      <c r="W1344" s="261" t="s">
        <v>3258</v>
      </c>
      <c r="X1344" s="261" t="s">
        <v>3258</v>
      </c>
      <c r="Y1344" s="261" t="s">
        <v>3258</v>
      </c>
      <c r="Z1344" s="261" t="s">
        <v>3258</v>
      </c>
      <c r="AA1344" s="261" t="s">
        <v>3258</v>
      </c>
      <c r="AB1344" s="261" t="s">
        <v>3258</v>
      </c>
      <c r="AC1344" s="261" t="s">
        <v>3258</v>
      </c>
      <c r="AD1344" s="261"/>
      <c r="AE1344" s="245"/>
      <c r="AF1344" s="261" t="s">
        <v>3258</v>
      </c>
      <c r="AG1344" s="261" t="s">
        <v>3258</v>
      </c>
      <c r="AH1344" s="261" t="s">
        <v>3258</v>
      </c>
      <c r="AI1344" s="249"/>
    </row>
    <row r="1345" spans="1:35" ht="15" customHeight="1" x14ac:dyDescent="0.3">
      <c r="A1345" s="260">
        <v>526355</v>
      </c>
      <c r="B1345" s="261" t="s">
        <v>5966</v>
      </c>
      <c r="C1345" s="261" t="s">
        <v>70</v>
      </c>
      <c r="D1345" s="261" t="s">
        <v>492</v>
      </c>
      <c r="E1345" s="261" t="s">
        <v>116</v>
      </c>
      <c r="F1345" s="262">
        <v>30227</v>
      </c>
      <c r="G1345" s="261" t="s">
        <v>2466</v>
      </c>
      <c r="H1345" s="261" t="s">
        <v>677</v>
      </c>
      <c r="I1345" s="257" t="s">
        <v>554</v>
      </c>
      <c r="J1345" s="261" t="s">
        <v>137</v>
      </c>
      <c r="K1345" s="260">
        <v>2000</v>
      </c>
      <c r="L1345" s="249"/>
      <c r="M1345" s="261"/>
      <c r="N1345" s="249" t="s">
        <v>3258</v>
      </c>
      <c r="O1345" s="259" t="s">
        <v>3258</v>
      </c>
      <c r="P1345" s="256">
        <v>0</v>
      </c>
      <c r="Q1345" s="261" t="s">
        <v>3258</v>
      </c>
      <c r="R1345" s="261" t="s">
        <v>5967</v>
      </c>
      <c r="S1345" s="261" t="s">
        <v>5968</v>
      </c>
      <c r="T1345" s="261" t="s">
        <v>2775</v>
      </c>
      <c r="U1345" s="261" t="s">
        <v>5969</v>
      </c>
      <c r="V1345" s="261" t="s">
        <v>3258</v>
      </c>
      <c r="W1345" s="261" t="s">
        <v>3258</v>
      </c>
      <c r="X1345" s="261" t="s">
        <v>3258</v>
      </c>
      <c r="Y1345" s="261" t="s">
        <v>3258</v>
      </c>
      <c r="Z1345" s="261" t="s">
        <v>3258</v>
      </c>
      <c r="AA1345" s="261" t="s">
        <v>3258</v>
      </c>
      <c r="AB1345" s="261" t="s">
        <v>3258</v>
      </c>
      <c r="AC1345" s="261" t="s">
        <v>3258</v>
      </c>
      <c r="AD1345" s="261"/>
      <c r="AE1345" s="245"/>
      <c r="AF1345" s="261" t="s">
        <v>3258</v>
      </c>
      <c r="AG1345" s="261" t="s">
        <v>3258</v>
      </c>
      <c r="AH1345" s="261" t="s">
        <v>3258</v>
      </c>
      <c r="AI1345" s="249"/>
    </row>
    <row r="1346" spans="1:35" ht="15" customHeight="1" x14ac:dyDescent="0.3">
      <c r="A1346" s="260">
        <v>526361</v>
      </c>
      <c r="B1346" s="261" t="s">
        <v>5970</v>
      </c>
      <c r="C1346" s="261" t="s">
        <v>83</v>
      </c>
      <c r="D1346" s="261" t="s">
        <v>538</v>
      </c>
      <c r="E1346" s="261" t="s">
        <v>116</v>
      </c>
      <c r="F1346" s="262">
        <v>33402</v>
      </c>
      <c r="G1346" s="261" t="s">
        <v>5971</v>
      </c>
      <c r="H1346" s="261" t="s">
        <v>677</v>
      </c>
      <c r="I1346" s="257" t="s">
        <v>554</v>
      </c>
      <c r="J1346" s="261" t="s">
        <v>139</v>
      </c>
      <c r="K1346" s="267">
        <v>2009</v>
      </c>
      <c r="L1346" s="249"/>
      <c r="M1346" s="261"/>
      <c r="N1346" s="249" t="s">
        <v>3258</v>
      </c>
      <c r="O1346" s="259" t="s">
        <v>3258</v>
      </c>
      <c r="P1346" s="256">
        <v>0</v>
      </c>
      <c r="Q1346" s="261" t="s">
        <v>3258</v>
      </c>
      <c r="R1346" s="261" t="s">
        <v>5972</v>
      </c>
      <c r="S1346" s="261" t="s">
        <v>3493</v>
      </c>
      <c r="T1346" s="261" t="s">
        <v>5973</v>
      </c>
      <c r="U1346" s="261" t="s">
        <v>2259</v>
      </c>
      <c r="V1346" s="261" t="s">
        <v>3258</v>
      </c>
      <c r="W1346" s="261" t="s">
        <v>3258</v>
      </c>
      <c r="X1346" s="261" t="s">
        <v>3258</v>
      </c>
      <c r="Y1346" s="261" t="s">
        <v>3258</v>
      </c>
      <c r="Z1346" s="261" t="s">
        <v>3258</v>
      </c>
      <c r="AA1346" s="261" t="s">
        <v>3258</v>
      </c>
      <c r="AB1346" s="261" t="s">
        <v>3258</v>
      </c>
      <c r="AC1346" s="261" t="s">
        <v>3258</v>
      </c>
      <c r="AD1346" s="261"/>
      <c r="AE1346" s="245"/>
      <c r="AF1346" s="261" t="s">
        <v>3258</v>
      </c>
      <c r="AG1346" s="261" t="s">
        <v>3258</v>
      </c>
      <c r="AH1346" s="261" t="s">
        <v>3258</v>
      </c>
      <c r="AI1346" s="249"/>
    </row>
    <row r="1347" spans="1:35" ht="15" customHeight="1" x14ac:dyDescent="0.3">
      <c r="A1347" s="260">
        <v>526371</v>
      </c>
      <c r="B1347" s="261" t="s">
        <v>5974</v>
      </c>
      <c r="C1347" s="261" t="s">
        <v>274</v>
      </c>
      <c r="D1347" s="261" t="s">
        <v>5975</v>
      </c>
      <c r="E1347" s="261" t="s">
        <v>115</v>
      </c>
      <c r="F1347" s="262">
        <v>25733</v>
      </c>
      <c r="G1347" s="261" t="s">
        <v>2417</v>
      </c>
      <c r="H1347" s="261" t="s">
        <v>679</v>
      </c>
      <c r="I1347" s="257" t="s">
        <v>554</v>
      </c>
      <c r="J1347" s="261" t="s">
        <v>137</v>
      </c>
      <c r="K1347" s="267">
        <v>1988</v>
      </c>
      <c r="L1347" s="261" t="s">
        <v>136</v>
      </c>
      <c r="M1347" s="249"/>
      <c r="N1347" s="249" t="s">
        <v>3258</v>
      </c>
      <c r="O1347" s="259" t="s">
        <v>3258</v>
      </c>
      <c r="P1347" s="256">
        <v>0</v>
      </c>
      <c r="Q1347" s="261" t="s">
        <v>3258</v>
      </c>
      <c r="R1347" s="261" t="s">
        <v>5976</v>
      </c>
      <c r="S1347" s="261" t="s">
        <v>3266</v>
      </c>
      <c r="T1347" s="261" t="s">
        <v>5977</v>
      </c>
      <c r="U1347" s="261" t="s">
        <v>2259</v>
      </c>
      <c r="V1347" s="261" t="s">
        <v>3258</v>
      </c>
      <c r="W1347" s="261" t="s">
        <v>3258</v>
      </c>
      <c r="X1347" s="261" t="s">
        <v>3258</v>
      </c>
      <c r="Y1347" s="261" t="s">
        <v>3258</v>
      </c>
      <c r="Z1347" s="261" t="s">
        <v>3258</v>
      </c>
      <c r="AA1347" s="261" t="s">
        <v>3258</v>
      </c>
      <c r="AB1347" s="261" t="s">
        <v>3258</v>
      </c>
      <c r="AC1347" s="261" t="s">
        <v>3258</v>
      </c>
      <c r="AD1347" s="261"/>
      <c r="AE1347" s="246"/>
      <c r="AF1347" s="261" t="s">
        <v>3258</v>
      </c>
      <c r="AG1347" s="261" t="s">
        <v>3258</v>
      </c>
      <c r="AH1347" s="261" t="s">
        <v>3258</v>
      </c>
      <c r="AI1347" s="249"/>
    </row>
    <row r="1348" spans="1:35" ht="15" customHeight="1" x14ac:dyDescent="0.3">
      <c r="A1348" s="260">
        <v>526375</v>
      </c>
      <c r="B1348" s="261" t="s">
        <v>5978</v>
      </c>
      <c r="C1348" s="261" t="s">
        <v>304</v>
      </c>
      <c r="D1348" s="261" t="s">
        <v>1083</v>
      </c>
      <c r="E1348" s="261" t="s">
        <v>116</v>
      </c>
      <c r="F1348" s="262">
        <v>31472</v>
      </c>
      <c r="G1348" s="261" t="s">
        <v>145</v>
      </c>
      <c r="H1348" s="261" t="s">
        <v>677</v>
      </c>
      <c r="I1348" s="257" t="s">
        <v>554</v>
      </c>
      <c r="J1348" s="261" t="s">
        <v>137</v>
      </c>
      <c r="K1348" s="257" t="s">
        <v>3258</v>
      </c>
      <c r="L1348" s="261"/>
      <c r="M1348" s="261"/>
      <c r="N1348" s="249" t="s">
        <v>3258</v>
      </c>
      <c r="O1348" s="259" t="s">
        <v>3258</v>
      </c>
      <c r="P1348" s="256">
        <v>0</v>
      </c>
      <c r="Q1348" s="261" t="s">
        <v>3258</v>
      </c>
      <c r="R1348" s="261" t="s">
        <v>5979</v>
      </c>
      <c r="S1348" s="261" t="s">
        <v>3355</v>
      </c>
      <c r="T1348" s="261" t="s">
        <v>2582</v>
      </c>
      <c r="U1348" s="261" t="s">
        <v>2369</v>
      </c>
      <c r="V1348" s="261" t="s">
        <v>3258</v>
      </c>
      <c r="W1348" s="261" t="s">
        <v>3258</v>
      </c>
      <c r="X1348" s="261" t="s">
        <v>3258</v>
      </c>
      <c r="Y1348" s="261" t="s">
        <v>3258</v>
      </c>
      <c r="Z1348" s="261" t="s">
        <v>3258</v>
      </c>
      <c r="AA1348" s="261" t="s">
        <v>3258</v>
      </c>
      <c r="AB1348" s="261" t="s">
        <v>3258</v>
      </c>
      <c r="AC1348" s="261" t="s">
        <v>3258</v>
      </c>
      <c r="AD1348" s="261"/>
      <c r="AE1348" s="245"/>
      <c r="AF1348" s="261" t="s">
        <v>3258</v>
      </c>
      <c r="AG1348" s="261" t="s">
        <v>3258</v>
      </c>
      <c r="AH1348" s="261" t="s">
        <v>3258</v>
      </c>
      <c r="AI1348" s="249"/>
    </row>
    <row r="1349" spans="1:35" ht="15" customHeight="1" x14ac:dyDescent="0.3">
      <c r="A1349" s="260">
        <v>526384</v>
      </c>
      <c r="B1349" s="261" t="s">
        <v>5980</v>
      </c>
      <c r="C1349" s="261" t="s">
        <v>66</v>
      </c>
      <c r="D1349" s="261" t="s">
        <v>5981</v>
      </c>
      <c r="E1349" s="261" t="s">
        <v>116</v>
      </c>
      <c r="F1349" s="262">
        <v>36911</v>
      </c>
      <c r="G1349" s="261" t="s">
        <v>2580</v>
      </c>
      <c r="H1349" s="261" t="s">
        <v>677</v>
      </c>
      <c r="I1349" s="257" t="s">
        <v>554</v>
      </c>
      <c r="J1349" s="261" t="s">
        <v>137</v>
      </c>
      <c r="K1349" s="261"/>
      <c r="M1349" s="261"/>
      <c r="N1349" s="249" t="s">
        <v>3258</v>
      </c>
      <c r="O1349" s="259" t="s">
        <v>3258</v>
      </c>
      <c r="P1349" s="256">
        <v>0</v>
      </c>
      <c r="Q1349" s="261" t="s">
        <v>3258</v>
      </c>
      <c r="R1349" s="261" t="s">
        <v>5982</v>
      </c>
      <c r="S1349" s="261" t="s">
        <v>3269</v>
      </c>
      <c r="T1349" s="261" t="s">
        <v>5983</v>
      </c>
      <c r="U1349" s="261" t="s">
        <v>5984</v>
      </c>
      <c r="V1349" s="261" t="s">
        <v>3258</v>
      </c>
      <c r="W1349" s="261" t="s">
        <v>3258</v>
      </c>
      <c r="X1349" s="261" t="s">
        <v>3258</v>
      </c>
      <c r="Y1349" s="261" t="s">
        <v>3258</v>
      </c>
      <c r="Z1349" s="261" t="s">
        <v>3258</v>
      </c>
      <c r="AA1349" s="261" t="s">
        <v>3258</v>
      </c>
      <c r="AB1349" s="261" t="s">
        <v>3258</v>
      </c>
      <c r="AC1349" s="261" t="s">
        <v>3258</v>
      </c>
      <c r="AD1349" s="261"/>
      <c r="AE1349" s="245"/>
      <c r="AF1349" s="261" t="s">
        <v>3258</v>
      </c>
      <c r="AG1349" s="261" t="s">
        <v>3258</v>
      </c>
      <c r="AH1349" s="261" t="s">
        <v>3258</v>
      </c>
      <c r="AI1349" s="249"/>
    </row>
    <row r="1350" spans="1:35" ht="15" customHeight="1" x14ac:dyDescent="0.3">
      <c r="A1350" s="260">
        <v>526385</v>
      </c>
      <c r="B1350" s="261" t="s">
        <v>5985</v>
      </c>
      <c r="C1350" s="261" t="s">
        <v>66</v>
      </c>
      <c r="D1350" s="261" t="s">
        <v>5986</v>
      </c>
      <c r="E1350" s="261" t="s">
        <v>116</v>
      </c>
      <c r="F1350" s="262">
        <v>35565</v>
      </c>
      <c r="G1350" s="261" t="s">
        <v>154</v>
      </c>
      <c r="H1350" s="261" t="s">
        <v>677</v>
      </c>
      <c r="I1350" s="257" t="s">
        <v>554</v>
      </c>
      <c r="J1350" s="261" t="s">
        <v>139</v>
      </c>
      <c r="K1350" s="257" t="s">
        <v>3258</v>
      </c>
      <c r="L1350" s="261"/>
      <c r="M1350" s="261"/>
      <c r="N1350" s="249" t="s">
        <v>3258</v>
      </c>
      <c r="O1350" s="259" t="s">
        <v>3258</v>
      </c>
      <c r="P1350" s="256">
        <v>0</v>
      </c>
      <c r="Q1350" s="261" t="s">
        <v>3258</v>
      </c>
      <c r="R1350" s="261" t="s">
        <v>5987</v>
      </c>
      <c r="S1350" s="261" t="s">
        <v>3269</v>
      </c>
      <c r="T1350" s="261" t="s">
        <v>5988</v>
      </c>
      <c r="U1350" s="261" t="s">
        <v>2583</v>
      </c>
      <c r="V1350" s="261" t="s">
        <v>3258</v>
      </c>
      <c r="W1350" s="261" t="s">
        <v>3258</v>
      </c>
      <c r="X1350" s="261" t="s">
        <v>3258</v>
      </c>
      <c r="Y1350" s="261" t="s">
        <v>3258</v>
      </c>
      <c r="Z1350" s="261" t="s">
        <v>3258</v>
      </c>
      <c r="AA1350" s="261" t="s">
        <v>3258</v>
      </c>
      <c r="AB1350" s="261" t="s">
        <v>3258</v>
      </c>
      <c r="AC1350" s="261" t="s">
        <v>3258</v>
      </c>
      <c r="AD1350" s="261"/>
      <c r="AE1350" s="246"/>
      <c r="AF1350" s="261" t="s">
        <v>3258</v>
      </c>
      <c r="AG1350" s="261" t="s">
        <v>3258</v>
      </c>
      <c r="AH1350" s="261" t="s">
        <v>3258</v>
      </c>
      <c r="AI1350" s="249"/>
    </row>
    <row r="1351" spans="1:35" ht="15" customHeight="1" x14ac:dyDescent="0.3">
      <c r="A1351" s="260">
        <v>526387</v>
      </c>
      <c r="B1351" s="261" t="s">
        <v>5989</v>
      </c>
      <c r="C1351" s="261" t="s">
        <v>291</v>
      </c>
      <c r="D1351" s="261" t="s">
        <v>489</v>
      </c>
      <c r="E1351" s="261" t="s">
        <v>116</v>
      </c>
      <c r="F1351" s="262">
        <v>36161</v>
      </c>
      <c r="G1351" s="261" t="s">
        <v>5990</v>
      </c>
      <c r="H1351" s="261" t="s">
        <v>677</v>
      </c>
      <c r="I1351" s="257" t="s">
        <v>554</v>
      </c>
      <c r="J1351" s="261" t="s">
        <v>137</v>
      </c>
      <c r="K1351" s="257" t="s">
        <v>3258</v>
      </c>
      <c r="L1351" s="261"/>
      <c r="M1351" s="261"/>
      <c r="N1351" s="249" t="s">
        <v>3258</v>
      </c>
      <c r="O1351" s="259" t="s">
        <v>3258</v>
      </c>
      <c r="P1351" s="256">
        <v>0</v>
      </c>
      <c r="Q1351" s="261" t="s">
        <v>3258</v>
      </c>
      <c r="R1351" s="261" t="s">
        <v>5991</v>
      </c>
      <c r="S1351" s="261" t="s">
        <v>3353</v>
      </c>
      <c r="T1351" s="261" t="s">
        <v>5992</v>
      </c>
      <c r="U1351" s="261" t="s">
        <v>5993</v>
      </c>
      <c r="V1351" s="261" t="s">
        <v>3258</v>
      </c>
      <c r="W1351" s="261" t="s">
        <v>3258</v>
      </c>
      <c r="X1351" s="261" t="s">
        <v>3258</v>
      </c>
      <c r="Y1351" s="261" t="s">
        <v>3258</v>
      </c>
      <c r="Z1351" s="261" t="s">
        <v>3258</v>
      </c>
      <c r="AA1351" s="261" t="s">
        <v>3258</v>
      </c>
      <c r="AB1351" s="261" t="s">
        <v>3258</v>
      </c>
      <c r="AC1351" s="261" t="s">
        <v>3258</v>
      </c>
      <c r="AD1351" s="261"/>
      <c r="AE1351" s="245"/>
      <c r="AF1351" s="261" t="s">
        <v>3258</v>
      </c>
      <c r="AG1351" s="261" t="s">
        <v>3258</v>
      </c>
      <c r="AH1351" s="261" t="s">
        <v>3258</v>
      </c>
      <c r="AI1351" s="249"/>
    </row>
    <row r="1352" spans="1:35" ht="15" customHeight="1" x14ac:dyDescent="0.3">
      <c r="A1352" s="260">
        <v>526390</v>
      </c>
      <c r="B1352" s="261" t="s">
        <v>5994</v>
      </c>
      <c r="C1352" s="261" t="s">
        <v>754</v>
      </c>
      <c r="D1352" s="261" t="s">
        <v>5995</v>
      </c>
      <c r="E1352" s="261" t="s">
        <v>116</v>
      </c>
      <c r="F1352" s="262">
        <v>34087</v>
      </c>
      <c r="G1352" s="261" t="s">
        <v>2584</v>
      </c>
      <c r="H1352" s="261" t="s">
        <v>677</v>
      </c>
      <c r="I1352" s="257" t="s">
        <v>554</v>
      </c>
      <c r="J1352" s="261" t="s">
        <v>139</v>
      </c>
      <c r="K1352" s="257"/>
      <c r="L1352" s="256"/>
      <c r="M1352" s="261"/>
      <c r="N1352" s="249" t="s">
        <v>3258</v>
      </c>
      <c r="O1352" s="259" t="s">
        <v>3258</v>
      </c>
      <c r="P1352" s="256">
        <v>0</v>
      </c>
      <c r="Q1352" s="261" t="s">
        <v>3258</v>
      </c>
      <c r="R1352" s="261" t="s">
        <v>5996</v>
      </c>
      <c r="S1352" s="261" t="s">
        <v>3397</v>
      </c>
      <c r="T1352" s="261" t="s">
        <v>2323</v>
      </c>
      <c r="U1352" s="261" t="s">
        <v>2259</v>
      </c>
      <c r="V1352" s="261" t="s">
        <v>3258</v>
      </c>
      <c r="W1352" s="261" t="s">
        <v>3258</v>
      </c>
      <c r="X1352" s="261" t="s">
        <v>3258</v>
      </c>
      <c r="Y1352" s="261" t="s">
        <v>3258</v>
      </c>
      <c r="Z1352" s="261" t="s">
        <v>3258</v>
      </c>
      <c r="AA1352" s="261" t="s">
        <v>3258</v>
      </c>
      <c r="AB1352" s="261" t="s">
        <v>3258</v>
      </c>
      <c r="AC1352" s="261" t="s">
        <v>3258</v>
      </c>
      <c r="AD1352" s="261"/>
      <c r="AE1352" s="245"/>
      <c r="AF1352" s="261" t="s">
        <v>3258</v>
      </c>
      <c r="AG1352" s="261" t="s">
        <v>3258</v>
      </c>
      <c r="AH1352" s="261" t="s">
        <v>3258</v>
      </c>
      <c r="AI1352" s="249"/>
    </row>
    <row r="1353" spans="1:35" ht="15" customHeight="1" x14ac:dyDescent="0.3">
      <c r="A1353" s="260">
        <v>526394</v>
      </c>
      <c r="B1353" s="261" t="s">
        <v>1682</v>
      </c>
      <c r="C1353" s="261" t="s">
        <v>272</v>
      </c>
      <c r="D1353" s="261" t="s">
        <v>5462</v>
      </c>
      <c r="E1353" s="261" t="s">
        <v>116</v>
      </c>
      <c r="F1353" s="262">
        <v>36997</v>
      </c>
      <c r="G1353" s="261" t="s">
        <v>136</v>
      </c>
      <c r="H1353" s="261" t="s">
        <v>677</v>
      </c>
      <c r="I1353" s="257" t="s">
        <v>554</v>
      </c>
      <c r="J1353" s="261" t="s">
        <v>137</v>
      </c>
      <c r="K1353" s="257"/>
      <c r="L1353" s="249"/>
      <c r="M1353" s="261"/>
      <c r="N1353" s="249" t="s">
        <v>3258</v>
      </c>
      <c r="O1353" s="259" t="s">
        <v>3258</v>
      </c>
      <c r="P1353" s="256">
        <v>0</v>
      </c>
      <c r="Q1353" s="261" t="s">
        <v>3258</v>
      </c>
      <c r="R1353" s="261" t="s">
        <v>4170</v>
      </c>
      <c r="S1353" s="261" t="s">
        <v>5997</v>
      </c>
      <c r="T1353" s="261" t="s">
        <v>5464</v>
      </c>
      <c r="U1353" s="261" t="s">
        <v>2259</v>
      </c>
      <c r="V1353" s="261" t="s">
        <v>3258</v>
      </c>
      <c r="W1353" s="261" t="s">
        <v>3258</v>
      </c>
      <c r="X1353" s="261" t="s">
        <v>3258</v>
      </c>
      <c r="Y1353" s="261" t="s">
        <v>3258</v>
      </c>
      <c r="Z1353" s="261" t="s">
        <v>3258</v>
      </c>
      <c r="AA1353" s="261" t="s">
        <v>3258</v>
      </c>
      <c r="AB1353" s="261" t="s">
        <v>3258</v>
      </c>
      <c r="AC1353" s="261" t="s">
        <v>3258</v>
      </c>
      <c r="AD1353" s="261"/>
      <c r="AE1353" s="245"/>
      <c r="AF1353" s="261" t="s">
        <v>3258</v>
      </c>
      <c r="AG1353" s="261" t="s">
        <v>3258</v>
      </c>
      <c r="AH1353" s="261" t="s">
        <v>3258</v>
      </c>
      <c r="AI1353" s="249"/>
    </row>
    <row r="1354" spans="1:35" ht="15" customHeight="1" x14ac:dyDescent="0.3">
      <c r="A1354" s="260">
        <v>526399</v>
      </c>
      <c r="B1354" s="261" t="s">
        <v>5998</v>
      </c>
      <c r="C1354" s="261" t="s">
        <v>1171</v>
      </c>
      <c r="D1354" s="261" t="s">
        <v>640</v>
      </c>
      <c r="E1354" s="261" t="s">
        <v>116</v>
      </c>
      <c r="F1354" s="262">
        <v>36622</v>
      </c>
      <c r="G1354" s="261" t="s">
        <v>136</v>
      </c>
      <c r="H1354" s="261" t="s">
        <v>677</v>
      </c>
      <c r="I1354" s="257" t="s">
        <v>554</v>
      </c>
      <c r="J1354" s="261" t="s">
        <v>137</v>
      </c>
      <c r="K1354" s="257"/>
      <c r="L1354" s="249"/>
      <c r="M1354" s="261"/>
      <c r="N1354" s="249" t="s">
        <v>3258</v>
      </c>
      <c r="O1354" s="259" t="s">
        <v>3258</v>
      </c>
      <c r="P1354" s="256">
        <v>0</v>
      </c>
      <c r="Q1354" s="261" t="s">
        <v>3258</v>
      </c>
      <c r="R1354" s="261" t="s">
        <v>5999</v>
      </c>
      <c r="S1354" s="261" t="s">
        <v>6000</v>
      </c>
      <c r="T1354" s="261" t="s">
        <v>2585</v>
      </c>
      <c r="U1354" s="261" t="s">
        <v>2259</v>
      </c>
      <c r="V1354" s="261" t="s">
        <v>3258</v>
      </c>
      <c r="W1354" s="261" t="s">
        <v>3258</v>
      </c>
      <c r="X1354" s="261" t="s">
        <v>3258</v>
      </c>
      <c r="Y1354" s="261" t="s">
        <v>3258</v>
      </c>
      <c r="Z1354" s="261" t="s">
        <v>3258</v>
      </c>
      <c r="AA1354" s="261" t="s">
        <v>3258</v>
      </c>
      <c r="AB1354" s="261" t="s">
        <v>3258</v>
      </c>
      <c r="AC1354" s="261" t="s">
        <v>3258</v>
      </c>
      <c r="AD1354" s="261"/>
      <c r="AE1354" s="245"/>
      <c r="AF1354" s="261" t="s">
        <v>3258</v>
      </c>
      <c r="AG1354" s="261" t="s">
        <v>3258</v>
      </c>
      <c r="AH1354" s="261" t="s">
        <v>3258</v>
      </c>
      <c r="AI1354" s="249"/>
    </row>
    <row r="1355" spans="1:35" ht="15" customHeight="1" x14ac:dyDescent="0.3">
      <c r="A1355" s="260">
        <v>526404</v>
      </c>
      <c r="B1355" s="261" t="s">
        <v>6001</v>
      </c>
      <c r="C1355" s="261" t="s">
        <v>66</v>
      </c>
      <c r="D1355" s="261" t="s">
        <v>6002</v>
      </c>
      <c r="E1355" s="261" t="s">
        <v>115</v>
      </c>
      <c r="F1355" s="262">
        <v>33264</v>
      </c>
      <c r="G1355" s="261" t="s">
        <v>136</v>
      </c>
      <c r="H1355" s="261" t="s">
        <v>677</v>
      </c>
      <c r="I1355" s="257" t="s">
        <v>554</v>
      </c>
      <c r="J1355" s="261" t="s">
        <v>139</v>
      </c>
      <c r="K1355" s="267">
        <v>2008</v>
      </c>
      <c r="L1355" s="256"/>
      <c r="M1355" s="261"/>
      <c r="N1355" s="249" t="s">
        <v>3258</v>
      </c>
      <c r="O1355" s="259" t="s">
        <v>3258</v>
      </c>
      <c r="P1355" s="256">
        <v>0</v>
      </c>
      <c r="Q1355" s="249"/>
      <c r="R1355" s="249"/>
      <c r="S1355" s="249"/>
      <c r="T1355" s="249"/>
      <c r="U1355" s="249"/>
      <c r="V1355" s="249"/>
      <c r="W1355" s="249"/>
      <c r="X1355" s="249"/>
      <c r="Y1355" s="249"/>
      <c r="Z1355" s="249"/>
      <c r="AA1355" s="249"/>
      <c r="AB1355" s="249"/>
      <c r="AC1355" s="249"/>
      <c r="AD1355" s="249"/>
      <c r="AE1355" s="246"/>
      <c r="AF1355" s="249"/>
      <c r="AG1355" s="249"/>
      <c r="AH1355" s="249"/>
      <c r="AI1355" s="249"/>
    </row>
    <row r="1356" spans="1:35" ht="15" customHeight="1" x14ac:dyDescent="0.3">
      <c r="A1356" s="260">
        <v>526416</v>
      </c>
      <c r="B1356" s="261" t="s">
        <v>6003</v>
      </c>
      <c r="C1356" s="261" t="s">
        <v>6004</v>
      </c>
      <c r="D1356" s="261" t="s">
        <v>359</v>
      </c>
      <c r="E1356" s="261" t="s">
        <v>116</v>
      </c>
      <c r="F1356" s="262">
        <v>30037</v>
      </c>
      <c r="G1356" s="261" t="s">
        <v>136</v>
      </c>
      <c r="H1356" s="261" t="s">
        <v>677</v>
      </c>
      <c r="I1356" s="257" t="s">
        <v>554</v>
      </c>
      <c r="J1356" s="261" t="s">
        <v>137</v>
      </c>
      <c r="K1356" s="267">
        <v>2001</v>
      </c>
      <c r="L1356" s="249"/>
      <c r="M1356" s="261"/>
      <c r="N1356" s="249" t="s">
        <v>3258</v>
      </c>
      <c r="O1356" s="259" t="s">
        <v>3258</v>
      </c>
      <c r="P1356" s="256">
        <v>0</v>
      </c>
      <c r="Q1356" s="261" t="s">
        <v>3258</v>
      </c>
      <c r="R1356" s="261" t="s">
        <v>6005</v>
      </c>
      <c r="S1356" s="261" t="s">
        <v>6006</v>
      </c>
      <c r="T1356" s="261" t="s">
        <v>2271</v>
      </c>
      <c r="U1356" s="261" t="s">
        <v>2259</v>
      </c>
      <c r="V1356" s="261" t="s">
        <v>3258</v>
      </c>
      <c r="W1356" s="261" t="s">
        <v>3258</v>
      </c>
      <c r="X1356" s="261" t="s">
        <v>3258</v>
      </c>
      <c r="Y1356" s="261" t="s">
        <v>3258</v>
      </c>
      <c r="Z1356" s="261" t="s">
        <v>3258</v>
      </c>
      <c r="AA1356" s="261" t="s">
        <v>3258</v>
      </c>
      <c r="AB1356" s="261" t="s">
        <v>3258</v>
      </c>
      <c r="AC1356" s="261" t="s">
        <v>3258</v>
      </c>
      <c r="AD1356" s="261"/>
      <c r="AE1356" s="245"/>
      <c r="AF1356" s="261" t="s">
        <v>3258</v>
      </c>
      <c r="AG1356" s="261" t="s">
        <v>3258</v>
      </c>
      <c r="AH1356" s="261" t="s">
        <v>3258</v>
      </c>
      <c r="AI1356" s="249"/>
    </row>
    <row r="1357" spans="1:35" ht="15" customHeight="1" x14ac:dyDescent="0.3">
      <c r="A1357" s="260">
        <v>526422</v>
      </c>
      <c r="B1357" s="261" t="s">
        <v>6007</v>
      </c>
      <c r="C1357" s="261" t="s">
        <v>76</v>
      </c>
      <c r="D1357" s="261" t="s">
        <v>1083</v>
      </c>
      <c r="E1357" s="261" t="s">
        <v>116</v>
      </c>
      <c r="F1357" s="262">
        <v>32880</v>
      </c>
      <c r="G1357" s="261" t="s">
        <v>6008</v>
      </c>
      <c r="H1357" s="261" t="s">
        <v>677</v>
      </c>
      <c r="I1357" s="257" t="s">
        <v>554</v>
      </c>
      <c r="J1357" s="261" t="s">
        <v>139</v>
      </c>
      <c r="K1357" s="257" t="s">
        <v>3258</v>
      </c>
      <c r="L1357" s="261"/>
      <c r="M1357" s="261"/>
      <c r="N1357" s="249" t="s">
        <v>3258</v>
      </c>
      <c r="O1357" s="259" t="s">
        <v>3258</v>
      </c>
      <c r="P1357" s="256">
        <v>0</v>
      </c>
      <c r="Q1357" s="261" t="s">
        <v>3258</v>
      </c>
      <c r="R1357" s="261" t="s">
        <v>6009</v>
      </c>
      <c r="S1357" s="261" t="s">
        <v>3288</v>
      </c>
      <c r="T1357" s="261" t="s">
        <v>6010</v>
      </c>
      <c r="U1357" s="261" t="s">
        <v>2344</v>
      </c>
      <c r="V1357" s="261" t="s">
        <v>3258</v>
      </c>
      <c r="W1357" s="261" t="s">
        <v>3258</v>
      </c>
      <c r="X1357" s="261" t="s">
        <v>3258</v>
      </c>
      <c r="Y1357" s="261" t="s">
        <v>3258</v>
      </c>
      <c r="Z1357" s="261" t="s">
        <v>3258</v>
      </c>
      <c r="AA1357" s="261" t="s">
        <v>3258</v>
      </c>
      <c r="AB1357" s="261" t="s">
        <v>3258</v>
      </c>
      <c r="AC1357" s="261" t="s">
        <v>3258</v>
      </c>
      <c r="AD1357" s="261"/>
      <c r="AE1357" s="245"/>
      <c r="AF1357" s="261" t="s">
        <v>3258</v>
      </c>
      <c r="AG1357" s="261" t="s">
        <v>3258</v>
      </c>
      <c r="AH1357" s="261" t="s">
        <v>3258</v>
      </c>
      <c r="AI1357" s="249"/>
    </row>
    <row r="1358" spans="1:35" ht="15" customHeight="1" x14ac:dyDescent="0.3">
      <c r="A1358" s="260">
        <v>526424</v>
      </c>
      <c r="B1358" s="261" t="s">
        <v>6011</v>
      </c>
      <c r="C1358" s="261" t="s">
        <v>66</v>
      </c>
      <c r="D1358" s="261" t="s">
        <v>444</v>
      </c>
      <c r="E1358" s="261" t="s">
        <v>116</v>
      </c>
      <c r="F1358" s="262">
        <v>33339</v>
      </c>
      <c r="G1358" s="261" t="s">
        <v>2586</v>
      </c>
      <c r="H1358" s="261" t="s">
        <v>677</v>
      </c>
      <c r="I1358" s="257" t="s">
        <v>554</v>
      </c>
      <c r="J1358" s="261" t="s">
        <v>724</v>
      </c>
      <c r="K1358" s="267">
        <v>2009</v>
      </c>
      <c r="L1358" s="249"/>
      <c r="M1358" s="261"/>
      <c r="N1358" s="249" t="s">
        <v>3258</v>
      </c>
      <c r="O1358" s="259" t="s">
        <v>3258</v>
      </c>
      <c r="P1358" s="256">
        <v>0</v>
      </c>
      <c r="Q1358" s="261" t="s">
        <v>3258</v>
      </c>
      <c r="R1358" s="261" t="s">
        <v>6012</v>
      </c>
      <c r="S1358" s="261" t="s">
        <v>3320</v>
      </c>
      <c r="T1358" s="261" t="s">
        <v>2286</v>
      </c>
      <c r="U1358" s="261" t="s">
        <v>2360</v>
      </c>
      <c r="V1358" s="261" t="s">
        <v>3258</v>
      </c>
      <c r="W1358" s="261" t="s">
        <v>3258</v>
      </c>
      <c r="X1358" s="261" t="s">
        <v>3258</v>
      </c>
      <c r="Y1358" s="261" t="s">
        <v>3258</v>
      </c>
      <c r="Z1358" s="261" t="s">
        <v>3258</v>
      </c>
      <c r="AA1358" s="261" t="s">
        <v>3258</v>
      </c>
      <c r="AB1358" s="261" t="s">
        <v>3258</v>
      </c>
      <c r="AC1358" s="261" t="s">
        <v>3258</v>
      </c>
      <c r="AD1358" s="261"/>
      <c r="AE1358" s="245"/>
      <c r="AF1358" s="261" t="s">
        <v>3258</v>
      </c>
      <c r="AG1358" s="261" t="s">
        <v>3258</v>
      </c>
      <c r="AH1358" s="261" t="s">
        <v>3258</v>
      </c>
      <c r="AI1358" s="249"/>
    </row>
    <row r="1359" spans="1:35" ht="15" customHeight="1" x14ac:dyDescent="0.3">
      <c r="A1359" s="260">
        <v>526425</v>
      </c>
      <c r="B1359" s="261" t="s">
        <v>6013</v>
      </c>
      <c r="C1359" s="261" t="s">
        <v>69</v>
      </c>
      <c r="D1359" s="261" t="s">
        <v>6014</v>
      </c>
      <c r="E1359" s="261" t="s">
        <v>116</v>
      </c>
      <c r="F1359" s="262">
        <v>32879</v>
      </c>
      <c r="G1359" s="261" t="s">
        <v>136</v>
      </c>
      <c r="H1359" s="261" t="s">
        <v>677</v>
      </c>
      <c r="I1359" s="257" t="s">
        <v>554</v>
      </c>
      <c r="J1359" s="261" t="s">
        <v>137</v>
      </c>
      <c r="K1359" s="257"/>
      <c r="L1359" s="256" t="s">
        <v>151</v>
      </c>
      <c r="M1359" s="261"/>
      <c r="N1359" s="249" t="s">
        <v>3258</v>
      </c>
      <c r="O1359" s="259" t="s">
        <v>3258</v>
      </c>
      <c r="P1359" s="256">
        <v>0</v>
      </c>
      <c r="Q1359" s="261" t="s">
        <v>3258</v>
      </c>
      <c r="R1359" s="261" t="s">
        <v>6015</v>
      </c>
      <c r="S1359" s="261" t="s">
        <v>3290</v>
      </c>
      <c r="T1359" s="261" t="s">
        <v>2326</v>
      </c>
      <c r="U1359" s="261" t="s">
        <v>2259</v>
      </c>
      <c r="V1359" s="261" t="s">
        <v>3258</v>
      </c>
      <c r="W1359" s="261" t="s">
        <v>3258</v>
      </c>
      <c r="X1359" s="261" t="s">
        <v>3258</v>
      </c>
      <c r="Y1359" s="261" t="s">
        <v>3258</v>
      </c>
      <c r="Z1359" s="261" t="s">
        <v>3258</v>
      </c>
      <c r="AA1359" s="261" t="s">
        <v>3258</v>
      </c>
      <c r="AB1359" s="261" t="s">
        <v>3258</v>
      </c>
      <c r="AC1359" s="261" t="s">
        <v>3258</v>
      </c>
      <c r="AD1359" s="261"/>
      <c r="AE1359" s="246"/>
      <c r="AF1359" s="261" t="s">
        <v>3258</v>
      </c>
      <c r="AG1359" s="261" t="s">
        <v>3258</v>
      </c>
      <c r="AH1359" s="261" t="s">
        <v>3258</v>
      </c>
      <c r="AI1359" s="249"/>
    </row>
    <row r="1360" spans="1:35" ht="15" customHeight="1" x14ac:dyDescent="0.3">
      <c r="A1360" s="260">
        <v>526429</v>
      </c>
      <c r="B1360" s="261" t="s">
        <v>6016</v>
      </c>
      <c r="C1360" s="261" t="s">
        <v>6017</v>
      </c>
      <c r="D1360" s="261" t="s">
        <v>348</v>
      </c>
      <c r="E1360" s="261" t="s">
        <v>116</v>
      </c>
      <c r="F1360" s="262">
        <v>32699</v>
      </c>
      <c r="G1360" s="261" t="s">
        <v>2776</v>
      </c>
      <c r="H1360" s="261" t="s">
        <v>677</v>
      </c>
      <c r="I1360" s="257" t="s">
        <v>554</v>
      </c>
      <c r="J1360" s="261" t="s">
        <v>139</v>
      </c>
      <c r="K1360" s="257"/>
      <c r="L1360" s="256" t="s">
        <v>150</v>
      </c>
      <c r="M1360" s="261"/>
      <c r="N1360" s="249" t="s">
        <v>3258</v>
      </c>
      <c r="O1360" s="259" t="s">
        <v>3258</v>
      </c>
      <c r="P1360" s="256">
        <v>0</v>
      </c>
      <c r="Q1360" s="261" t="s">
        <v>3258</v>
      </c>
      <c r="R1360" s="261" t="s">
        <v>6018</v>
      </c>
      <c r="S1360" s="261" t="s">
        <v>6019</v>
      </c>
      <c r="T1360" s="261" t="s">
        <v>2492</v>
      </c>
      <c r="U1360" s="261" t="s">
        <v>6020</v>
      </c>
      <c r="V1360" s="261" t="s">
        <v>3258</v>
      </c>
      <c r="W1360" s="261" t="s">
        <v>3258</v>
      </c>
      <c r="X1360" s="261" t="s">
        <v>3258</v>
      </c>
      <c r="Y1360" s="261" t="s">
        <v>3258</v>
      </c>
      <c r="Z1360" s="261" t="s">
        <v>3258</v>
      </c>
      <c r="AA1360" s="261" t="s">
        <v>3258</v>
      </c>
      <c r="AB1360" s="261" t="s">
        <v>3258</v>
      </c>
      <c r="AC1360" s="261" t="s">
        <v>3258</v>
      </c>
      <c r="AD1360" s="261"/>
      <c r="AE1360" s="245"/>
      <c r="AF1360" s="261" t="s">
        <v>3258</v>
      </c>
      <c r="AG1360" s="261" t="s">
        <v>3258</v>
      </c>
      <c r="AH1360" s="261" t="s">
        <v>3258</v>
      </c>
      <c r="AI1360" s="249"/>
    </row>
    <row r="1361" spans="1:35" ht="15" customHeight="1" x14ac:dyDescent="0.3">
      <c r="A1361" s="260">
        <v>526431</v>
      </c>
      <c r="B1361" s="261" t="s">
        <v>6021</v>
      </c>
      <c r="C1361" s="261" t="s">
        <v>62</v>
      </c>
      <c r="D1361" s="261" t="s">
        <v>6022</v>
      </c>
      <c r="E1361" s="261" t="s">
        <v>2275</v>
      </c>
      <c r="F1361" s="261" t="s">
        <v>3258</v>
      </c>
      <c r="G1361" s="262"/>
      <c r="H1361" s="261"/>
      <c r="I1361" s="257" t="s">
        <v>554</v>
      </c>
      <c r="J1361" s="261" t="s">
        <v>2257</v>
      </c>
      <c r="K1361" s="267">
        <v>1999</v>
      </c>
      <c r="L1361" s="261" t="s">
        <v>3258</v>
      </c>
      <c r="M1361" s="261" t="s">
        <v>3258</v>
      </c>
      <c r="N1361" s="249" t="s">
        <v>3258</v>
      </c>
      <c r="O1361" s="259" t="s">
        <v>3258</v>
      </c>
      <c r="P1361" s="256">
        <v>0</v>
      </c>
      <c r="Q1361" s="249"/>
      <c r="R1361" s="249"/>
      <c r="S1361" s="249"/>
      <c r="T1361" s="249"/>
      <c r="U1361" s="249"/>
      <c r="V1361" s="249"/>
      <c r="W1361" s="249"/>
      <c r="X1361" s="249"/>
      <c r="Y1361" s="249"/>
      <c r="Z1361" s="249"/>
      <c r="AA1361" s="249"/>
      <c r="AB1361" s="249"/>
      <c r="AC1361" s="249"/>
      <c r="AD1361" s="249"/>
      <c r="AE1361" s="245"/>
      <c r="AF1361" s="249"/>
      <c r="AG1361" s="249"/>
      <c r="AH1361" s="249"/>
      <c r="AI1361" s="249"/>
    </row>
    <row r="1362" spans="1:35" ht="15" customHeight="1" x14ac:dyDescent="0.3">
      <c r="A1362" s="260">
        <v>526432</v>
      </c>
      <c r="B1362" s="261" t="s">
        <v>6023</v>
      </c>
      <c r="C1362" s="261" t="s">
        <v>70</v>
      </c>
      <c r="D1362" s="261" t="s">
        <v>6024</v>
      </c>
      <c r="E1362" s="261" t="s">
        <v>116</v>
      </c>
      <c r="F1362" s="262">
        <v>31073</v>
      </c>
      <c r="G1362" s="261" t="s">
        <v>2715</v>
      </c>
      <c r="H1362" s="261" t="s">
        <v>677</v>
      </c>
      <c r="I1362" s="257" t="s">
        <v>554</v>
      </c>
      <c r="J1362" s="261" t="s">
        <v>139</v>
      </c>
      <c r="K1362" s="257"/>
      <c r="L1362" s="249"/>
      <c r="M1362" s="261"/>
      <c r="N1362" s="249" t="s">
        <v>3258</v>
      </c>
      <c r="O1362" s="259" t="s">
        <v>3258</v>
      </c>
      <c r="P1362" s="256">
        <v>0</v>
      </c>
      <c r="Q1362" s="261" t="s">
        <v>3258</v>
      </c>
      <c r="R1362" s="261" t="s">
        <v>6025</v>
      </c>
      <c r="S1362" s="261" t="s">
        <v>3334</v>
      </c>
      <c r="T1362" s="261" t="s">
        <v>2777</v>
      </c>
      <c r="U1362" s="261" t="s">
        <v>2259</v>
      </c>
      <c r="V1362" s="261" t="s">
        <v>3258</v>
      </c>
      <c r="W1362" s="261" t="s">
        <v>3258</v>
      </c>
      <c r="X1362" s="261" t="s">
        <v>3258</v>
      </c>
      <c r="Y1362" s="261" t="s">
        <v>3258</v>
      </c>
      <c r="Z1362" s="261" t="s">
        <v>3258</v>
      </c>
      <c r="AA1362" s="261" t="s">
        <v>3258</v>
      </c>
      <c r="AB1362" s="261" t="s">
        <v>3258</v>
      </c>
      <c r="AC1362" s="261" t="s">
        <v>3258</v>
      </c>
      <c r="AD1362" s="261"/>
      <c r="AE1362" s="245"/>
      <c r="AF1362" s="261" t="s">
        <v>3258</v>
      </c>
      <c r="AG1362" s="261" t="s">
        <v>3258</v>
      </c>
      <c r="AH1362" s="261" t="s">
        <v>3258</v>
      </c>
      <c r="AI1362" s="249"/>
    </row>
    <row r="1363" spans="1:35" ht="15" customHeight="1" x14ac:dyDescent="0.3">
      <c r="A1363" s="260">
        <v>526433</v>
      </c>
      <c r="B1363" s="261" t="s">
        <v>6026</v>
      </c>
      <c r="C1363" s="261" t="s">
        <v>329</v>
      </c>
      <c r="D1363" s="261" t="s">
        <v>6027</v>
      </c>
      <c r="E1363" s="261" t="s">
        <v>116</v>
      </c>
      <c r="F1363" s="262">
        <v>30224</v>
      </c>
      <c r="G1363" s="261" t="s">
        <v>145</v>
      </c>
      <c r="H1363" s="261" t="s">
        <v>677</v>
      </c>
      <c r="I1363" s="257" t="s">
        <v>554</v>
      </c>
      <c r="J1363" s="261" t="s">
        <v>137</v>
      </c>
      <c r="K1363" s="257" t="s">
        <v>3258</v>
      </c>
      <c r="L1363" s="261"/>
      <c r="M1363" s="261"/>
      <c r="N1363" s="249" t="s">
        <v>3258</v>
      </c>
      <c r="O1363" s="259" t="s">
        <v>3258</v>
      </c>
      <c r="P1363" s="256">
        <v>0</v>
      </c>
      <c r="Q1363" s="261" t="s">
        <v>3258</v>
      </c>
      <c r="R1363" s="261" t="s">
        <v>6028</v>
      </c>
      <c r="S1363" s="261" t="s">
        <v>3352</v>
      </c>
      <c r="T1363" s="261" t="s">
        <v>6029</v>
      </c>
      <c r="U1363" s="261" t="s">
        <v>2369</v>
      </c>
      <c r="V1363" s="261" t="s">
        <v>3258</v>
      </c>
      <c r="W1363" s="261" t="s">
        <v>3258</v>
      </c>
      <c r="X1363" s="261" t="s">
        <v>3258</v>
      </c>
      <c r="Y1363" s="261" t="s">
        <v>3258</v>
      </c>
      <c r="Z1363" s="261" t="s">
        <v>3258</v>
      </c>
      <c r="AA1363" s="261" t="s">
        <v>3258</v>
      </c>
      <c r="AB1363" s="261" t="s">
        <v>3258</v>
      </c>
      <c r="AC1363" s="261" t="s">
        <v>3258</v>
      </c>
      <c r="AD1363" s="261"/>
      <c r="AE1363" s="245"/>
      <c r="AF1363" s="261" t="s">
        <v>3258</v>
      </c>
      <c r="AG1363" s="261" t="s">
        <v>3258</v>
      </c>
      <c r="AH1363" s="261" t="s">
        <v>3258</v>
      </c>
      <c r="AI1363" s="249"/>
    </row>
    <row r="1364" spans="1:35" ht="15" customHeight="1" x14ac:dyDescent="0.3">
      <c r="A1364" s="260">
        <v>526436</v>
      </c>
      <c r="B1364" s="261" t="s">
        <v>6030</v>
      </c>
      <c r="C1364" s="261" t="s">
        <v>373</v>
      </c>
      <c r="D1364" s="261" t="s">
        <v>597</v>
      </c>
      <c r="E1364" s="261" t="s">
        <v>116</v>
      </c>
      <c r="F1364" s="262">
        <v>30696</v>
      </c>
      <c r="G1364" s="261" t="s">
        <v>136</v>
      </c>
      <c r="H1364" s="261" t="s">
        <v>677</v>
      </c>
      <c r="I1364" s="257" t="s">
        <v>554</v>
      </c>
      <c r="J1364" s="261" t="s">
        <v>137</v>
      </c>
      <c r="K1364" s="261"/>
      <c r="L1364" s="249"/>
      <c r="M1364" s="261"/>
      <c r="N1364" s="249" t="s">
        <v>3258</v>
      </c>
      <c r="O1364" s="259" t="s">
        <v>3258</v>
      </c>
      <c r="P1364" s="256">
        <v>0</v>
      </c>
      <c r="Q1364" s="261" t="s">
        <v>3258</v>
      </c>
      <c r="R1364" s="261" t="s">
        <v>6031</v>
      </c>
      <c r="S1364" s="261" t="s">
        <v>6032</v>
      </c>
      <c r="T1364" s="261" t="s">
        <v>6033</v>
      </c>
      <c r="U1364" s="261" t="s">
        <v>2259</v>
      </c>
      <c r="V1364" s="261" t="s">
        <v>3258</v>
      </c>
      <c r="W1364" s="261" t="s">
        <v>3258</v>
      </c>
      <c r="X1364" s="261" t="s">
        <v>3258</v>
      </c>
      <c r="Y1364" s="261" t="s">
        <v>3258</v>
      </c>
      <c r="Z1364" s="261" t="s">
        <v>3258</v>
      </c>
      <c r="AA1364" s="261" t="s">
        <v>3258</v>
      </c>
      <c r="AB1364" s="261" t="s">
        <v>3258</v>
      </c>
      <c r="AC1364" s="261" t="s">
        <v>3258</v>
      </c>
      <c r="AD1364" s="261"/>
      <c r="AE1364" s="246"/>
      <c r="AF1364" s="261" t="s">
        <v>3258</v>
      </c>
      <c r="AG1364" s="261" t="s">
        <v>3258</v>
      </c>
      <c r="AH1364" s="261" t="s">
        <v>3258</v>
      </c>
      <c r="AI1364" s="249"/>
    </row>
    <row r="1365" spans="1:35" ht="15" customHeight="1" x14ac:dyDescent="0.3">
      <c r="A1365" s="260">
        <v>526440</v>
      </c>
      <c r="B1365" s="261" t="s">
        <v>6034</v>
      </c>
      <c r="C1365" s="261" t="s">
        <v>69</v>
      </c>
      <c r="D1365" s="261" t="s">
        <v>462</v>
      </c>
      <c r="E1365" s="261" t="s">
        <v>116</v>
      </c>
      <c r="F1365" s="262">
        <v>33062</v>
      </c>
      <c r="G1365" s="261" t="s">
        <v>2493</v>
      </c>
      <c r="H1365" s="261" t="s">
        <v>677</v>
      </c>
      <c r="I1365" s="257" t="s">
        <v>554</v>
      </c>
      <c r="J1365" s="261" t="s">
        <v>139</v>
      </c>
      <c r="K1365" s="267">
        <v>2008</v>
      </c>
      <c r="L1365" s="249"/>
      <c r="M1365" s="261"/>
      <c r="N1365" s="249" t="s">
        <v>3258</v>
      </c>
      <c r="O1365" s="259" t="s">
        <v>3258</v>
      </c>
      <c r="P1365" s="256">
        <v>0</v>
      </c>
      <c r="Q1365" s="261" t="s">
        <v>3258</v>
      </c>
      <c r="R1365" s="261" t="s">
        <v>6035</v>
      </c>
      <c r="S1365" s="261" t="s">
        <v>3290</v>
      </c>
      <c r="T1365" s="261" t="s">
        <v>2779</v>
      </c>
      <c r="U1365" s="261" t="s">
        <v>2360</v>
      </c>
      <c r="V1365" s="261" t="s">
        <v>3258</v>
      </c>
      <c r="W1365" s="261" t="s">
        <v>3258</v>
      </c>
      <c r="X1365" s="261" t="s">
        <v>3258</v>
      </c>
      <c r="Y1365" s="261" t="s">
        <v>3258</v>
      </c>
      <c r="Z1365" s="261" t="s">
        <v>3258</v>
      </c>
      <c r="AA1365" s="261" t="s">
        <v>3258</v>
      </c>
      <c r="AB1365" s="261" t="s">
        <v>3258</v>
      </c>
      <c r="AC1365" s="261" t="s">
        <v>3258</v>
      </c>
      <c r="AD1365" s="261"/>
      <c r="AE1365" s="245"/>
      <c r="AF1365" s="261" t="s">
        <v>3258</v>
      </c>
      <c r="AG1365" s="261" t="s">
        <v>3258</v>
      </c>
      <c r="AH1365" s="261" t="s">
        <v>3258</v>
      </c>
      <c r="AI1365" s="249"/>
    </row>
    <row r="1366" spans="1:35" ht="15" customHeight="1" x14ac:dyDescent="0.3">
      <c r="A1366" s="260">
        <v>526444</v>
      </c>
      <c r="B1366" s="261" t="s">
        <v>6036</v>
      </c>
      <c r="C1366" s="261" t="s">
        <v>385</v>
      </c>
      <c r="D1366" s="261" t="s">
        <v>435</v>
      </c>
      <c r="E1366" s="261" t="s">
        <v>116</v>
      </c>
      <c r="F1366" s="262">
        <v>31255</v>
      </c>
      <c r="G1366" s="261" t="s">
        <v>136</v>
      </c>
      <c r="H1366" s="261" t="s">
        <v>677</v>
      </c>
      <c r="I1366" s="257" t="s">
        <v>554</v>
      </c>
      <c r="J1366" s="261" t="s">
        <v>137</v>
      </c>
      <c r="K1366" s="257"/>
      <c r="L1366" s="249"/>
      <c r="M1366" s="261"/>
      <c r="N1366" s="249" t="s">
        <v>3258</v>
      </c>
      <c r="O1366" s="259" t="s">
        <v>3258</v>
      </c>
      <c r="P1366" s="256">
        <v>0</v>
      </c>
      <c r="Q1366" s="261" t="s">
        <v>3258</v>
      </c>
      <c r="R1366" s="261" t="s">
        <v>6037</v>
      </c>
      <c r="S1366" s="261" t="s">
        <v>6038</v>
      </c>
      <c r="T1366" s="261" t="s">
        <v>2562</v>
      </c>
      <c r="U1366" s="261" t="s">
        <v>2306</v>
      </c>
      <c r="V1366" s="261" t="s">
        <v>3258</v>
      </c>
      <c r="W1366" s="261" t="s">
        <v>3258</v>
      </c>
      <c r="X1366" s="261" t="s">
        <v>3258</v>
      </c>
      <c r="Y1366" s="261" t="s">
        <v>3258</v>
      </c>
      <c r="Z1366" s="261" t="s">
        <v>3258</v>
      </c>
      <c r="AA1366" s="261" t="s">
        <v>3258</v>
      </c>
      <c r="AB1366" s="261" t="s">
        <v>3258</v>
      </c>
      <c r="AC1366" s="261" t="s">
        <v>3258</v>
      </c>
      <c r="AD1366" s="261"/>
      <c r="AE1366" s="245"/>
      <c r="AF1366" s="261" t="s">
        <v>3258</v>
      </c>
      <c r="AG1366" s="261" t="s">
        <v>3258</v>
      </c>
      <c r="AH1366" s="261" t="s">
        <v>3258</v>
      </c>
      <c r="AI1366" s="249"/>
    </row>
    <row r="1367" spans="1:35" ht="15" customHeight="1" x14ac:dyDescent="0.3">
      <c r="A1367" s="260">
        <v>526447</v>
      </c>
      <c r="B1367" s="261" t="s">
        <v>6039</v>
      </c>
      <c r="C1367" s="261" t="s">
        <v>272</v>
      </c>
      <c r="D1367" s="261" t="s">
        <v>6040</v>
      </c>
      <c r="E1367" s="261" t="s">
        <v>116</v>
      </c>
      <c r="F1367" s="262">
        <v>31575</v>
      </c>
      <c r="G1367" s="261" t="s">
        <v>5791</v>
      </c>
      <c r="H1367" s="261" t="s">
        <v>677</v>
      </c>
      <c r="I1367" s="257" t="s">
        <v>554</v>
      </c>
      <c r="J1367" s="261" t="s">
        <v>137</v>
      </c>
      <c r="K1367" s="257"/>
      <c r="L1367" s="256" t="s">
        <v>150</v>
      </c>
      <c r="M1367" s="261"/>
      <c r="N1367" s="249" t="s">
        <v>3258</v>
      </c>
      <c r="O1367" s="259" t="s">
        <v>3258</v>
      </c>
      <c r="P1367" s="256">
        <v>0</v>
      </c>
      <c r="Q1367" s="261" t="s">
        <v>3258</v>
      </c>
      <c r="R1367" s="261" t="s">
        <v>6041</v>
      </c>
      <c r="S1367" s="261" t="s">
        <v>3349</v>
      </c>
      <c r="T1367" s="261" t="s">
        <v>6042</v>
      </c>
      <c r="U1367" s="261" t="s">
        <v>2270</v>
      </c>
      <c r="V1367" s="261" t="s">
        <v>3258</v>
      </c>
      <c r="W1367" s="261" t="s">
        <v>3258</v>
      </c>
      <c r="X1367" s="261" t="s">
        <v>3258</v>
      </c>
      <c r="Y1367" s="261" t="s">
        <v>3258</v>
      </c>
      <c r="Z1367" s="261" t="s">
        <v>3258</v>
      </c>
      <c r="AA1367" s="261" t="s">
        <v>3258</v>
      </c>
      <c r="AB1367" s="261" t="s">
        <v>3258</v>
      </c>
      <c r="AC1367" s="261" t="s">
        <v>3258</v>
      </c>
      <c r="AD1367" s="261"/>
      <c r="AE1367" s="245"/>
      <c r="AF1367" s="261" t="s">
        <v>3258</v>
      </c>
      <c r="AG1367" s="261" t="s">
        <v>3258</v>
      </c>
      <c r="AH1367" s="261" t="s">
        <v>3258</v>
      </c>
      <c r="AI1367" s="249"/>
    </row>
    <row r="1368" spans="1:35" ht="15" customHeight="1" x14ac:dyDescent="0.3">
      <c r="A1368" s="260">
        <v>526450</v>
      </c>
      <c r="B1368" s="261" t="s">
        <v>6043</v>
      </c>
      <c r="C1368" s="261" t="s">
        <v>69</v>
      </c>
      <c r="D1368" s="261" t="s">
        <v>6044</v>
      </c>
      <c r="E1368" s="261" t="s">
        <v>116</v>
      </c>
      <c r="F1368" s="262">
        <v>28814</v>
      </c>
      <c r="G1368" s="261" t="s">
        <v>2394</v>
      </c>
      <c r="H1368" s="261" t="s">
        <v>677</v>
      </c>
      <c r="I1368" s="257" t="s">
        <v>554</v>
      </c>
      <c r="J1368" s="261" t="s">
        <v>139</v>
      </c>
      <c r="K1368" s="261"/>
      <c r="L1368" s="256" t="s">
        <v>147</v>
      </c>
      <c r="M1368" s="261"/>
      <c r="N1368" s="249" t="s">
        <v>3258</v>
      </c>
      <c r="O1368" s="259" t="s">
        <v>3258</v>
      </c>
      <c r="P1368" s="256">
        <v>0</v>
      </c>
      <c r="Q1368" s="261" t="s">
        <v>3258</v>
      </c>
      <c r="R1368" s="261" t="s">
        <v>6045</v>
      </c>
      <c r="S1368" s="261" t="s">
        <v>3290</v>
      </c>
      <c r="T1368" s="261" t="s">
        <v>2267</v>
      </c>
      <c r="U1368" s="261" t="s">
        <v>2259</v>
      </c>
      <c r="V1368" s="261" t="s">
        <v>3258</v>
      </c>
      <c r="W1368" s="261" t="s">
        <v>3258</v>
      </c>
      <c r="X1368" s="261" t="s">
        <v>3258</v>
      </c>
      <c r="Y1368" s="261" t="s">
        <v>3258</v>
      </c>
      <c r="Z1368" s="261" t="s">
        <v>3258</v>
      </c>
      <c r="AA1368" s="261" t="s">
        <v>3258</v>
      </c>
      <c r="AB1368" s="261" t="s">
        <v>3258</v>
      </c>
      <c r="AC1368" s="261" t="s">
        <v>3258</v>
      </c>
      <c r="AD1368" s="261"/>
      <c r="AE1368" s="245"/>
      <c r="AF1368" s="261" t="s">
        <v>3258</v>
      </c>
      <c r="AG1368" s="261" t="s">
        <v>3258</v>
      </c>
      <c r="AH1368" s="261" t="s">
        <v>3258</v>
      </c>
      <c r="AI1368" s="249"/>
    </row>
    <row r="1369" spans="1:35" ht="15" customHeight="1" x14ac:dyDescent="0.3">
      <c r="A1369" s="260">
        <v>526452</v>
      </c>
      <c r="B1369" s="261" t="s">
        <v>6046</v>
      </c>
      <c r="C1369" s="261" t="s">
        <v>341</v>
      </c>
      <c r="D1369" s="261" t="s">
        <v>426</v>
      </c>
      <c r="E1369" s="261" t="s">
        <v>116</v>
      </c>
      <c r="F1369" s="262">
        <v>31785</v>
      </c>
      <c r="G1369" s="261" t="s">
        <v>6047</v>
      </c>
      <c r="H1369" s="261" t="s">
        <v>677</v>
      </c>
      <c r="I1369" s="257" t="s">
        <v>554</v>
      </c>
      <c r="J1369" s="261" t="s">
        <v>139</v>
      </c>
      <c r="K1369" s="257" t="s">
        <v>3258</v>
      </c>
      <c r="L1369" s="261"/>
      <c r="M1369" s="261"/>
      <c r="N1369" s="249" t="s">
        <v>3258</v>
      </c>
      <c r="O1369" s="259" t="s">
        <v>3258</v>
      </c>
      <c r="P1369" s="256">
        <v>0</v>
      </c>
      <c r="Q1369" s="261" t="s">
        <v>3258</v>
      </c>
      <c r="R1369" s="261" t="s">
        <v>6048</v>
      </c>
      <c r="S1369" s="261" t="s">
        <v>6049</v>
      </c>
      <c r="T1369" s="261" t="s">
        <v>5370</v>
      </c>
      <c r="U1369" s="261" t="s">
        <v>6050</v>
      </c>
      <c r="V1369" s="261" t="s">
        <v>3258</v>
      </c>
      <c r="W1369" s="261" t="s">
        <v>3258</v>
      </c>
      <c r="X1369" s="261" t="s">
        <v>3258</v>
      </c>
      <c r="Y1369" s="261" t="s">
        <v>3258</v>
      </c>
      <c r="Z1369" s="261" t="s">
        <v>3258</v>
      </c>
      <c r="AA1369" s="261" t="s">
        <v>3258</v>
      </c>
      <c r="AB1369" s="261" t="s">
        <v>3258</v>
      </c>
      <c r="AC1369" s="261" t="s">
        <v>3258</v>
      </c>
      <c r="AD1369" s="261"/>
      <c r="AE1369" s="245"/>
      <c r="AF1369" s="261" t="s">
        <v>3258</v>
      </c>
      <c r="AG1369" s="261" t="s">
        <v>3258</v>
      </c>
      <c r="AH1369" s="261" t="s">
        <v>3258</v>
      </c>
      <c r="AI1369" s="249"/>
    </row>
    <row r="1370" spans="1:35" ht="15" customHeight="1" x14ac:dyDescent="0.3">
      <c r="A1370" s="260">
        <v>526456</v>
      </c>
      <c r="B1370" s="261" t="s">
        <v>6051</v>
      </c>
      <c r="C1370" s="261" t="s">
        <v>6052</v>
      </c>
      <c r="D1370" s="261" t="s">
        <v>448</v>
      </c>
      <c r="E1370" s="261" t="s">
        <v>116</v>
      </c>
      <c r="F1370" s="262">
        <v>31778</v>
      </c>
      <c r="G1370" s="261" t="s">
        <v>136</v>
      </c>
      <c r="H1370" s="261" t="s">
        <v>677</v>
      </c>
      <c r="I1370" s="257" t="s">
        <v>554</v>
      </c>
      <c r="J1370" s="261" t="s">
        <v>724</v>
      </c>
      <c r="K1370" s="267">
        <v>2004</v>
      </c>
      <c r="L1370" s="249"/>
      <c r="M1370" s="261"/>
      <c r="N1370" s="249" t="s">
        <v>3258</v>
      </c>
      <c r="O1370" s="259" t="s">
        <v>3258</v>
      </c>
      <c r="P1370" s="256">
        <v>0</v>
      </c>
      <c r="Q1370" s="261" t="s">
        <v>3258</v>
      </c>
      <c r="R1370" s="261" t="s">
        <v>6053</v>
      </c>
      <c r="S1370" s="261" t="s">
        <v>6054</v>
      </c>
      <c r="T1370" s="261" t="s">
        <v>2434</v>
      </c>
      <c r="U1370" s="261" t="s">
        <v>2259</v>
      </c>
      <c r="V1370" s="261" t="s">
        <v>3258</v>
      </c>
      <c r="W1370" s="261" t="s">
        <v>3258</v>
      </c>
      <c r="X1370" s="261" t="s">
        <v>3258</v>
      </c>
      <c r="Y1370" s="261" t="s">
        <v>3258</v>
      </c>
      <c r="Z1370" s="261" t="s">
        <v>3258</v>
      </c>
      <c r="AA1370" s="261" t="s">
        <v>3258</v>
      </c>
      <c r="AB1370" s="261" t="s">
        <v>3258</v>
      </c>
      <c r="AC1370" s="261" t="s">
        <v>3258</v>
      </c>
      <c r="AD1370" s="261"/>
      <c r="AE1370" s="246"/>
      <c r="AF1370" s="261" t="s">
        <v>3258</v>
      </c>
      <c r="AG1370" s="261" t="s">
        <v>3258</v>
      </c>
      <c r="AH1370" s="261" t="s">
        <v>3258</v>
      </c>
      <c r="AI1370" s="249"/>
    </row>
    <row r="1371" spans="1:35" ht="15" customHeight="1" x14ac:dyDescent="0.3">
      <c r="A1371" s="260">
        <v>526460</v>
      </c>
      <c r="B1371" s="261" t="s">
        <v>6055</v>
      </c>
      <c r="C1371" s="261" t="s">
        <v>66</v>
      </c>
      <c r="D1371" s="261" t="s">
        <v>6056</v>
      </c>
      <c r="E1371" s="261" t="s">
        <v>116</v>
      </c>
      <c r="F1371" s="262">
        <v>37141</v>
      </c>
      <c r="G1371" s="261" t="s">
        <v>136</v>
      </c>
      <c r="H1371" s="261" t="s">
        <v>677</v>
      </c>
      <c r="I1371" s="257" t="s">
        <v>554</v>
      </c>
      <c r="J1371" s="249" t="s">
        <v>724</v>
      </c>
      <c r="K1371" s="257" t="s">
        <v>3258</v>
      </c>
      <c r="L1371" s="261"/>
      <c r="M1371" s="261"/>
      <c r="N1371" s="249" t="s">
        <v>3258</v>
      </c>
      <c r="O1371" s="259" t="s">
        <v>3258</v>
      </c>
      <c r="P1371" s="256">
        <v>0</v>
      </c>
      <c r="Q1371" s="261" t="s">
        <v>3258</v>
      </c>
      <c r="R1371" s="261" t="s">
        <v>6057</v>
      </c>
      <c r="S1371" s="261" t="s">
        <v>3269</v>
      </c>
      <c r="T1371" s="261" t="s">
        <v>6058</v>
      </c>
      <c r="U1371" s="261" t="s">
        <v>2259</v>
      </c>
      <c r="V1371" s="261" t="s">
        <v>3258</v>
      </c>
      <c r="W1371" s="261" t="s">
        <v>3258</v>
      </c>
      <c r="X1371" s="261" t="s">
        <v>3258</v>
      </c>
      <c r="Y1371" s="261" t="s">
        <v>3258</v>
      </c>
      <c r="Z1371" s="261" t="s">
        <v>3258</v>
      </c>
      <c r="AA1371" s="261" t="s">
        <v>3258</v>
      </c>
      <c r="AB1371" s="261" t="s">
        <v>3258</v>
      </c>
      <c r="AC1371" s="261" t="s">
        <v>3258</v>
      </c>
      <c r="AD1371" s="261"/>
      <c r="AE1371" s="246"/>
      <c r="AF1371" s="261" t="s">
        <v>3258</v>
      </c>
      <c r="AG1371" s="261" t="s">
        <v>3258</v>
      </c>
      <c r="AH1371" s="261" t="s">
        <v>3258</v>
      </c>
      <c r="AI1371" s="249"/>
    </row>
    <row r="1372" spans="1:35" ht="15" customHeight="1" x14ac:dyDescent="0.3">
      <c r="A1372" s="260">
        <v>526466</v>
      </c>
      <c r="B1372" s="261" t="s">
        <v>6059</v>
      </c>
      <c r="C1372" s="261" t="s">
        <v>75</v>
      </c>
      <c r="D1372" s="261" t="s">
        <v>362</v>
      </c>
      <c r="E1372" s="261" t="s">
        <v>116</v>
      </c>
      <c r="F1372" s="262">
        <v>30033</v>
      </c>
      <c r="G1372" s="261" t="s">
        <v>136</v>
      </c>
      <c r="H1372" s="261" t="s">
        <v>677</v>
      </c>
      <c r="I1372" s="257" t="s">
        <v>554</v>
      </c>
      <c r="J1372" s="261" t="s">
        <v>139</v>
      </c>
      <c r="K1372" s="261"/>
      <c r="M1372" s="261"/>
      <c r="N1372" s="249" t="s">
        <v>3258</v>
      </c>
      <c r="O1372" s="259" t="s">
        <v>3258</v>
      </c>
      <c r="P1372" s="256">
        <v>0</v>
      </c>
      <c r="Q1372" s="261" t="s">
        <v>3258</v>
      </c>
      <c r="R1372" s="261" t="s">
        <v>6060</v>
      </c>
      <c r="S1372" s="261" t="s">
        <v>3399</v>
      </c>
      <c r="T1372" s="261" t="s">
        <v>2375</v>
      </c>
      <c r="U1372" s="261" t="s">
        <v>2259</v>
      </c>
      <c r="V1372" s="261" t="s">
        <v>3258</v>
      </c>
      <c r="W1372" s="261" t="s">
        <v>3258</v>
      </c>
      <c r="X1372" s="261" t="s">
        <v>3258</v>
      </c>
      <c r="Y1372" s="261" t="s">
        <v>3258</v>
      </c>
      <c r="Z1372" s="261" t="s">
        <v>3258</v>
      </c>
      <c r="AA1372" s="261" t="s">
        <v>3258</v>
      </c>
      <c r="AB1372" s="261" t="s">
        <v>3258</v>
      </c>
      <c r="AC1372" s="261" t="s">
        <v>3258</v>
      </c>
      <c r="AD1372" s="261"/>
      <c r="AE1372" s="246"/>
      <c r="AF1372" s="261" t="s">
        <v>3258</v>
      </c>
      <c r="AG1372" s="261" t="s">
        <v>3258</v>
      </c>
      <c r="AH1372" s="261" t="s">
        <v>3258</v>
      </c>
      <c r="AI1372" s="249"/>
    </row>
    <row r="1373" spans="1:35" ht="15" customHeight="1" x14ac:dyDescent="0.3">
      <c r="A1373" s="260">
        <v>526468</v>
      </c>
      <c r="B1373" s="261" t="s">
        <v>6061</v>
      </c>
      <c r="C1373" s="261" t="s">
        <v>93</v>
      </c>
      <c r="D1373" s="261" t="s">
        <v>458</v>
      </c>
      <c r="E1373" s="261" t="s">
        <v>116</v>
      </c>
      <c r="F1373" s="262">
        <v>30189</v>
      </c>
      <c r="G1373" s="261" t="s">
        <v>136</v>
      </c>
      <c r="H1373" s="261" t="s">
        <v>677</v>
      </c>
      <c r="I1373" s="257" t="s">
        <v>554</v>
      </c>
      <c r="J1373" s="261" t="s">
        <v>139</v>
      </c>
      <c r="K1373" s="261" t="s">
        <v>3258</v>
      </c>
      <c r="L1373" s="261"/>
      <c r="M1373" s="261"/>
      <c r="N1373" s="249" t="s">
        <v>3258</v>
      </c>
      <c r="O1373" s="259" t="s">
        <v>3258</v>
      </c>
      <c r="P1373" s="256">
        <v>0</v>
      </c>
      <c r="Q1373" s="261" t="s">
        <v>3258</v>
      </c>
      <c r="R1373" s="261" t="s">
        <v>6062</v>
      </c>
      <c r="S1373" s="261" t="s">
        <v>3400</v>
      </c>
      <c r="T1373" s="261" t="s">
        <v>2587</v>
      </c>
      <c r="U1373" s="261" t="s">
        <v>2259</v>
      </c>
      <c r="V1373" s="261" t="s">
        <v>3258</v>
      </c>
      <c r="W1373" s="261" t="s">
        <v>3258</v>
      </c>
      <c r="X1373" s="261" t="s">
        <v>3258</v>
      </c>
      <c r="Y1373" s="261" t="s">
        <v>3258</v>
      </c>
      <c r="Z1373" s="261" t="s">
        <v>3258</v>
      </c>
      <c r="AA1373" s="261" t="s">
        <v>3258</v>
      </c>
      <c r="AB1373" s="261" t="s">
        <v>3258</v>
      </c>
      <c r="AC1373" s="261" t="s">
        <v>3258</v>
      </c>
      <c r="AD1373" s="261"/>
      <c r="AE1373" s="245"/>
      <c r="AF1373" s="261" t="s">
        <v>3258</v>
      </c>
      <c r="AG1373" s="261" t="s">
        <v>3258</v>
      </c>
      <c r="AH1373" s="261" t="s">
        <v>3258</v>
      </c>
      <c r="AI1373" s="249"/>
    </row>
    <row r="1374" spans="1:35" ht="15" customHeight="1" x14ac:dyDescent="0.3">
      <c r="A1374" s="260">
        <v>526469</v>
      </c>
      <c r="B1374" s="261" t="s">
        <v>6063</v>
      </c>
      <c r="C1374" s="261" t="s">
        <v>87</v>
      </c>
      <c r="D1374" s="261" t="s">
        <v>6064</v>
      </c>
      <c r="E1374" s="261" t="s">
        <v>116</v>
      </c>
      <c r="F1374" s="262">
        <v>35886</v>
      </c>
      <c r="G1374" s="261" t="s">
        <v>2366</v>
      </c>
      <c r="H1374" s="261" t="s">
        <v>677</v>
      </c>
      <c r="I1374" s="257" t="s">
        <v>554</v>
      </c>
      <c r="J1374" s="261" t="s">
        <v>137</v>
      </c>
      <c r="K1374" s="260">
        <v>2016</v>
      </c>
      <c r="L1374" s="249"/>
      <c r="M1374" s="261"/>
      <c r="N1374" s="249" t="s">
        <v>3258</v>
      </c>
      <c r="O1374" s="259" t="s">
        <v>3258</v>
      </c>
      <c r="P1374" s="256">
        <v>0</v>
      </c>
      <c r="Q1374" s="261" t="s">
        <v>3258</v>
      </c>
      <c r="R1374" s="261" t="s">
        <v>6065</v>
      </c>
      <c r="S1374" s="261" t="s">
        <v>3335</v>
      </c>
      <c r="T1374" s="261" t="s">
        <v>6066</v>
      </c>
      <c r="U1374" s="261" t="s">
        <v>6067</v>
      </c>
      <c r="V1374" s="261" t="s">
        <v>3258</v>
      </c>
      <c r="W1374" s="261" t="s">
        <v>3258</v>
      </c>
      <c r="X1374" s="261" t="s">
        <v>3258</v>
      </c>
      <c r="Y1374" s="261" t="s">
        <v>3258</v>
      </c>
      <c r="Z1374" s="261" t="s">
        <v>3258</v>
      </c>
      <c r="AA1374" s="261" t="s">
        <v>3258</v>
      </c>
      <c r="AB1374" s="261" t="s">
        <v>3258</v>
      </c>
      <c r="AC1374" s="261" t="s">
        <v>3258</v>
      </c>
      <c r="AD1374" s="261"/>
      <c r="AE1374" s="245"/>
      <c r="AF1374" s="261" t="s">
        <v>3258</v>
      </c>
      <c r="AG1374" s="261" t="s">
        <v>3258</v>
      </c>
      <c r="AH1374" s="261" t="s">
        <v>3258</v>
      </c>
      <c r="AI1374" s="249"/>
    </row>
    <row r="1375" spans="1:35" ht="15" customHeight="1" x14ac:dyDescent="0.3">
      <c r="A1375" s="260">
        <v>526491</v>
      </c>
      <c r="B1375" s="261" t="s">
        <v>6068</v>
      </c>
      <c r="C1375" s="261" t="s">
        <v>6069</v>
      </c>
      <c r="D1375" s="261" t="s">
        <v>415</v>
      </c>
      <c r="E1375" s="261" t="s">
        <v>116</v>
      </c>
      <c r="F1375" s="266">
        <v>34342</v>
      </c>
      <c r="G1375" s="261" t="s">
        <v>6070</v>
      </c>
      <c r="H1375" s="261" t="s">
        <v>677</v>
      </c>
      <c r="I1375" s="257" t="s">
        <v>554</v>
      </c>
      <c r="J1375" s="261" t="s">
        <v>137</v>
      </c>
      <c r="K1375" s="261" t="s">
        <v>3258</v>
      </c>
      <c r="L1375" s="257"/>
      <c r="M1375" s="261"/>
      <c r="N1375" s="249" t="s">
        <v>3258</v>
      </c>
      <c r="O1375" s="259" t="s">
        <v>3258</v>
      </c>
      <c r="P1375" s="256">
        <v>0</v>
      </c>
      <c r="Q1375" s="257" t="s">
        <v>3258</v>
      </c>
      <c r="R1375" s="257" t="s">
        <v>6071</v>
      </c>
      <c r="S1375" s="257" t="s">
        <v>6072</v>
      </c>
      <c r="T1375" s="257" t="s">
        <v>5887</v>
      </c>
      <c r="U1375" s="257" t="s">
        <v>6073</v>
      </c>
      <c r="V1375" s="257" t="s">
        <v>3258</v>
      </c>
      <c r="W1375" s="257" t="s">
        <v>3258</v>
      </c>
      <c r="X1375" s="257" t="s">
        <v>3258</v>
      </c>
      <c r="Y1375" s="257" t="s">
        <v>3258</v>
      </c>
      <c r="Z1375" s="257" t="s">
        <v>3258</v>
      </c>
      <c r="AA1375" s="257" t="s">
        <v>3258</v>
      </c>
      <c r="AB1375" s="257" t="s">
        <v>3258</v>
      </c>
      <c r="AC1375" s="257" t="s">
        <v>3258</v>
      </c>
      <c r="AD1375" s="257"/>
      <c r="AE1375" s="245"/>
      <c r="AF1375" s="257" t="s">
        <v>3258</v>
      </c>
      <c r="AG1375" s="257" t="s">
        <v>3258</v>
      </c>
      <c r="AH1375" s="257" t="s">
        <v>3258</v>
      </c>
      <c r="AI1375" s="249"/>
    </row>
    <row r="1376" spans="1:35" ht="15" customHeight="1" x14ac:dyDescent="0.3">
      <c r="A1376" s="260">
        <v>526493</v>
      </c>
      <c r="B1376" s="261" t="s">
        <v>6074</v>
      </c>
      <c r="C1376" s="261" t="s">
        <v>6075</v>
      </c>
      <c r="D1376" s="261" t="s">
        <v>457</v>
      </c>
      <c r="E1376" s="261" t="s">
        <v>116</v>
      </c>
      <c r="F1376" s="262">
        <v>35217</v>
      </c>
      <c r="G1376" s="261" t="s">
        <v>2356</v>
      </c>
      <c r="H1376" s="261" t="s">
        <v>677</v>
      </c>
      <c r="I1376" s="257" t="s">
        <v>554</v>
      </c>
      <c r="J1376" s="261" t="s">
        <v>137</v>
      </c>
      <c r="K1376" s="260">
        <v>2014</v>
      </c>
      <c r="L1376" s="249"/>
      <c r="M1376" s="261"/>
      <c r="N1376" s="249" t="s">
        <v>3258</v>
      </c>
      <c r="O1376" s="259" t="s">
        <v>3258</v>
      </c>
      <c r="P1376" s="256">
        <v>0</v>
      </c>
      <c r="Q1376" s="257" t="s">
        <v>3258</v>
      </c>
      <c r="R1376" s="257" t="s">
        <v>6076</v>
      </c>
      <c r="S1376" s="257" t="s">
        <v>6077</v>
      </c>
      <c r="T1376" s="257" t="s">
        <v>2723</v>
      </c>
      <c r="U1376" s="257" t="s">
        <v>6078</v>
      </c>
      <c r="V1376" s="257" t="s">
        <v>3258</v>
      </c>
      <c r="W1376" s="257" t="s">
        <v>3258</v>
      </c>
      <c r="X1376" s="257" t="s">
        <v>3258</v>
      </c>
      <c r="Y1376" s="257" t="s">
        <v>3258</v>
      </c>
      <c r="Z1376" s="257" t="s">
        <v>3258</v>
      </c>
      <c r="AA1376" s="257" t="s">
        <v>3258</v>
      </c>
      <c r="AB1376" s="257" t="s">
        <v>3258</v>
      </c>
      <c r="AC1376" s="257" t="s">
        <v>3258</v>
      </c>
      <c r="AD1376" s="257"/>
      <c r="AE1376" s="246"/>
      <c r="AF1376" s="257" t="s">
        <v>3258</v>
      </c>
      <c r="AG1376" s="257" t="s">
        <v>3258</v>
      </c>
      <c r="AH1376" s="257" t="s">
        <v>3258</v>
      </c>
      <c r="AI1376" s="249"/>
    </row>
    <row r="1377" spans="1:35" ht="15" customHeight="1" x14ac:dyDescent="0.3">
      <c r="A1377" s="260">
        <v>526497</v>
      </c>
      <c r="B1377" s="261" t="s">
        <v>6079</v>
      </c>
      <c r="C1377" s="261" t="s">
        <v>341</v>
      </c>
      <c r="D1377" s="261" t="s">
        <v>611</v>
      </c>
      <c r="E1377" s="261" t="s">
        <v>116</v>
      </c>
      <c r="F1377" s="262">
        <v>31851</v>
      </c>
      <c r="G1377" s="261" t="s">
        <v>2580</v>
      </c>
      <c r="H1377" s="261" t="s">
        <v>677</v>
      </c>
      <c r="I1377" s="257" t="s">
        <v>554</v>
      </c>
      <c r="J1377" s="261" t="s">
        <v>139</v>
      </c>
      <c r="K1377" s="261"/>
      <c r="M1377" s="261"/>
      <c r="N1377" s="249" t="s">
        <v>3258</v>
      </c>
      <c r="O1377" s="259" t="s">
        <v>3258</v>
      </c>
      <c r="P1377" s="256">
        <v>0</v>
      </c>
      <c r="Q1377" s="257" t="s">
        <v>3258</v>
      </c>
      <c r="R1377" s="257" t="s">
        <v>6080</v>
      </c>
      <c r="S1377" s="257" t="s">
        <v>3380</v>
      </c>
      <c r="T1377" s="257" t="s">
        <v>2781</v>
      </c>
      <c r="U1377" s="257" t="s">
        <v>2298</v>
      </c>
      <c r="V1377" s="257" t="s">
        <v>3258</v>
      </c>
      <c r="W1377" s="257" t="s">
        <v>3258</v>
      </c>
      <c r="X1377" s="257" t="s">
        <v>3258</v>
      </c>
      <c r="Y1377" s="257" t="s">
        <v>3258</v>
      </c>
      <c r="Z1377" s="257" t="s">
        <v>3258</v>
      </c>
      <c r="AA1377" s="257" t="s">
        <v>3258</v>
      </c>
      <c r="AB1377" s="257" t="s">
        <v>3258</v>
      </c>
      <c r="AC1377" s="257" t="s">
        <v>3258</v>
      </c>
      <c r="AD1377" s="257"/>
      <c r="AE1377" s="245"/>
      <c r="AF1377" s="257" t="s">
        <v>3258</v>
      </c>
      <c r="AG1377" s="257" t="s">
        <v>3258</v>
      </c>
      <c r="AH1377" s="257" t="s">
        <v>3258</v>
      </c>
      <c r="AI1377" s="249"/>
    </row>
    <row r="1378" spans="1:35" ht="15" customHeight="1" x14ac:dyDescent="0.3">
      <c r="A1378" s="260">
        <v>526501</v>
      </c>
      <c r="B1378" s="261" t="s">
        <v>6081</v>
      </c>
      <c r="C1378" s="261" t="s">
        <v>1632</v>
      </c>
      <c r="D1378" s="261" t="s">
        <v>6082</v>
      </c>
      <c r="E1378" s="261" t="s">
        <v>116</v>
      </c>
      <c r="F1378" s="262">
        <v>35068</v>
      </c>
      <c r="G1378" s="261" t="s">
        <v>6083</v>
      </c>
      <c r="H1378" s="261" t="s">
        <v>677</v>
      </c>
      <c r="I1378" s="257" t="s">
        <v>554</v>
      </c>
      <c r="J1378" s="261" t="s">
        <v>139</v>
      </c>
      <c r="K1378" s="261"/>
      <c r="M1378" s="261"/>
      <c r="N1378" s="249" t="s">
        <v>3258</v>
      </c>
      <c r="O1378" s="259" t="s">
        <v>3258</v>
      </c>
      <c r="P1378" s="256">
        <v>0</v>
      </c>
      <c r="Q1378" s="257" t="s">
        <v>3258</v>
      </c>
      <c r="R1378" s="257" t="s">
        <v>6084</v>
      </c>
      <c r="S1378" s="257" t="s">
        <v>3401</v>
      </c>
      <c r="T1378" s="257" t="s">
        <v>6085</v>
      </c>
      <c r="U1378" s="257" t="s">
        <v>2298</v>
      </c>
      <c r="V1378" s="257" t="s">
        <v>3258</v>
      </c>
      <c r="W1378" s="257" t="s">
        <v>3258</v>
      </c>
      <c r="X1378" s="257" t="s">
        <v>3258</v>
      </c>
      <c r="Y1378" s="257" t="s">
        <v>3258</v>
      </c>
      <c r="Z1378" s="257" t="s">
        <v>3258</v>
      </c>
      <c r="AA1378" s="257" t="s">
        <v>3258</v>
      </c>
      <c r="AB1378" s="257" t="s">
        <v>3258</v>
      </c>
      <c r="AC1378" s="257" t="s">
        <v>3258</v>
      </c>
      <c r="AD1378" s="257"/>
      <c r="AE1378" s="245"/>
      <c r="AF1378" s="257" t="s">
        <v>3258</v>
      </c>
      <c r="AG1378" s="257" t="s">
        <v>3258</v>
      </c>
      <c r="AH1378" s="257" t="s">
        <v>3258</v>
      </c>
      <c r="AI1378" s="249"/>
    </row>
    <row r="1379" spans="1:35" ht="15" customHeight="1" x14ac:dyDescent="0.3">
      <c r="A1379" s="260">
        <v>526502</v>
      </c>
      <c r="B1379" s="261" t="s">
        <v>6086</v>
      </c>
      <c r="C1379" s="261" t="s">
        <v>6087</v>
      </c>
      <c r="D1379" s="261" t="s">
        <v>6088</v>
      </c>
      <c r="E1379" s="261" t="s">
        <v>116</v>
      </c>
      <c r="F1379" s="262">
        <v>28856</v>
      </c>
      <c r="G1379" s="261" t="s">
        <v>2263</v>
      </c>
      <c r="H1379" s="261" t="s">
        <v>677</v>
      </c>
      <c r="I1379" s="257" t="s">
        <v>554</v>
      </c>
      <c r="J1379" s="261" t="s">
        <v>139</v>
      </c>
      <c r="K1379" s="261"/>
      <c r="L1379" s="264"/>
      <c r="M1379" s="261"/>
      <c r="N1379" s="249" t="s">
        <v>3258</v>
      </c>
      <c r="O1379" s="259" t="s">
        <v>3258</v>
      </c>
      <c r="P1379" s="256">
        <v>0</v>
      </c>
      <c r="Q1379" s="257" t="s">
        <v>3258</v>
      </c>
      <c r="R1379" s="257" t="s">
        <v>6089</v>
      </c>
      <c r="S1379" s="257" t="s">
        <v>6090</v>
      </c>
      <c r="T1379" s="257" t="s">
        <v>6091</v>
      </c>
      <c r="U1379" s="257" t="s">
        <v>6092</v>
      </c>
      <c r="V1379" s="257" t="s">
        <v>3258</v>
      </c>
      <c r="W1379" s="257" t="s">
        <v>3258</v>
      </c>
      <c r="X1379" s="257" t="s">
        <v>3258</v>
      </c>
      <c r="Y1379" s="257" t="s">
        <v>3258</v>
      </c>
      <c r="Z1379" s="257" t="s">
        <v>3258</v>
      </c>
      <c r="AA1379" s="257" t="s">
        <v>3258</v>
      </c>
      <c r="AB1379" s="257" t="s">
        <v>3258</v>
      </c>
      <c r="AC1379" s="257" t="s">
        <v>3258</v>
      </c>
      <c r="AD1379" s="257"/>
      <c r="AE1379" s="245"/>
      <c r="AF1379" s="257" t="s">
        <v>3258</v>
      </c>
      <c r="AG1379" s="257" t="s">
        <v>3258</v>
      </c>
      <c r="AH1379" s="257" t="s">
        <v>3258</v>
      </c>
      <c r="AI1379" s="249"/>
    </row>
    <row r="1380" spans="1:35" ht="15" customHeight="1" x14ac:dyDescent="0.3">
      <c r="A1380" s="260">
        <v>526518</v>
      </c>
      <c r="B1380" s="261" t="s">
        <v>6093</v>
      </c>
      <c r="C1380" s="261" t="s">
        <v>69</v>
      </c>
      <c r="D1380" s="261" t="s">
        <v>6094</v>
      </c>
      <c r="E1380" s="261" t="s">
        <v>116</v>
      </c>
      <c r="F1380" s="262">
        <v>31199</v>
      </c>
      <c r="G1380" s="261" t="s">
        <v>5791</v>
      </c>
      <c r="H1380" s="261" t="s">
        <v>677</v>
      </c>
      <c r="I1380" s="257" t="s">
        <v>554</v>
      </c>
      <c r="J1380" s="261" t="s">
        <v>137</v>
      </c>
      <c r="K1380" s="261"/>
      <c r="L1380" s="258" t="s">
        <v>150</v>
      </c>
      <c r="M1380" s="261"/>
      <c r="N1380" s="249" t="s">
        <v>3258</v>
      </c>
      <c r="O1380" s="259" t="s">
        <v>3258</v>
      </c>
      <c r="P1380" s="256">
        <v>0</v>
      </c>
      <c r="Q1380" s="257" t="s">
        <v>3258</v>
      </c>
      <c r="R1380" s="257" t="s">
        <v>6095</v>
      </c>
      <c r="S1380" s="257" t="s">
        <v>6096</v>
      </c>
      <c r="T1380" s="257" t="s">
        <v>6097</v>
      </c>
      <c r="U1380" s="257" t="s">
        <v>2270</v>
      </c>
      <c r="V1380" s="257" t="s">
        <v>3258</v>
      </c>
      <c r="W1380" s="257" t="s">
        <v>3258</v>
      </c>
      <c r="X1380" s="257" t="s">
        <v>3258</v>
      </c>
      <c r="Y1380" s="257" t="s">
        <v>3258</v>
      </c>
      <c r="Z1380" s="257" t="s">
        <v>3258</v>
      </c>
      <c r="AA1380" s="257" t="s">
        <v>3258</v>
      </c>
      <c r="AB1380" s="257" t="s">
        <v>3258</v>
      </c>
      <c r="AC1380" s="257" t="s">
        <v>3258</v>
      </c>
      <c r="AD1380" s="257"/>
      <c r="AE1380" s="245"/>
      <c r="AF1380" s="257" t="s">
        <v>3258</v>
      </c>
      <c r="AG1380" s="257" t="s">
        <v>3258</v>
      </c>
      <c r="AH1380" s="257" t="s">
        <v>3258</v>
      </c>
      <c r="AI1380" s="249"/>
    </row>
    <row r="1381" spans="1:35" ht="15" customHeight="1" x14ac:dyDescent="0.3">
      <c r="A1381" s="260">
        <v>526526</v>
      </c>
      <c r="B1381" s="261" t="s">
        <v>6098</v>
      </c>
      <c r="C1381" s="261" t="s">
        <v>66</v>
      </c>
      <c r="D1381" s="261" t="s">
        <v>357</v>
      </c>
      <c r="E1381" s="261" t="s">
        <v>116</v>
      </c>
      <c r="F1381" s="262">
        <v>32030</v>
      </c>
      <c r="G1381" s="261" t="s">
        <v>136</v>
      </c>
      <c r="H1381" s="261" t="s">
        <v>677</v>
      </c>
      <c r="I1381" s="257" t="s">
        <v>554</v>
      </c>
      <c r="J1381" s="261" t="s">
        <v>137</v>
      </c>
      <c r="K1381" s="261"/>
      <c r="M1381" s="261"/>
      <c r="N1381" s="249" t="s">
        <v>3258</v>
      </c>
      <c r="O1381" s="259" t="s">
        <v>3258</v>
      </c>
      <c r="P1381" s="256">
        <v>0</v>
      </c>
      <c r="Q1381" s="257" t="s">
        <v>3258</v>
      </c>
      <c r="R1381" s="257" t="s">
        <v>6099</v>
      </c>
      <c r="S1381" s="257" t="s">
        <v>3393</v>
      </c>
      <c r="T1381" s="257" t="s">
        <v>2516</v>
      </c>
      <c r="U1381" s="257" t="s">
        <v>2306</v>
      </c>
      <c r="V1381" s="257" t="s">
        <v>3258</v>
      </c>
      <c r="W1381" s="257" t="s">
        <v>3258</v>
      </c>
      <c r="X1381" s="257" t="s">
        <v>3258</v>
      </c>
      <c r="Y1381" s="257" t="s">
        <v>3258</v>
      </c>
      <c r="Z1381" s="257" t="s">
        <v>3258</v>
      </c>
      <c r="AA1381" s="257" t="s">
        <v>3258</v>
      </c>
      <c r="AB1381" s="257" t="s">
        <v>3258</v>
      </c>
      <c r="AC1381" s="257" t="s">
        <v>3258</v>
      </c>
      <c r="AD1381" s="257"/>
      <c r="AE1381" s="246"/>
      <c r="AF1381" s="257" t="s">
        <v>3258</v>
      </c>
      <c r="AG1381" s="257" t="s">
        <v>3258</v>
      </c>
      <c r="AH1381" s="257" t="s">
        <v>3258</v>
      </c>
      <c r="AI1381" s="249"/>
    </row>
    <row r="1382" spans="1:35" ht="15" customHeight="1" x14ac:dyDescent="0.3">
      <c r="A1382" s="260">
        <v>526528</v>
      </c>
      <c r="B1382" s="261" t="s">
        <v>6100</v>
      </c>
      <c r="C1382" s="261" t="s">
        <v>62</v>
      </c>
      <c r="D1382" s="261" t="s">
        <v>436</v>
      </c>
      <c r="E1382" s="261" t="s">
        <v>116</v>
      </c>
      <c r="F1382" s="262">
        <v>32145</v>
      </c>
      <c r="G1382" s="261" t="s">
        <v>136</v>
      </c>
      <c r="H1382" s="261" t="s">
        <v>677</v>
      </c>
      <c r="I1382" s="257" t="s">
        <v>554</v>
      </c>
      <c r="J1382" s="261" t="s">
        <v>139</v>
      </c>
      <c r="K1382" s="261" t="s">
        <v>3258</v>
      </c>
      <c r="L1382" s="261"/>
      <c r="M1382" s="261"/>
      <c r="N1382" s="249" t="s">
        <v>3258</v>
      </c>
      <c r="O1382" s="259" t="s">
        <v>3258</v>
      </c>
      <c r="P1382" s="256">
        <v>0</v>
      </c>
      <c r="Q1382" s="257" t="s">
        <v>3258</v>
      </c>
      <c r="R1382" s="257" t="s">
        <v>6101</v>
      </c>
      <c r="S1382" s="257" t="s">
        <v>3468</v>
      </c>
      <c r="T1382" s="257" t="s">
        <v>6102</v>
      </c>
      <c r="U1382" s="257" t="s">
        <v>2259</v>
      </c>
      <c r="V1382" s="257" t="s">
        <v>3258</v>
      </c>
      <c r="W1382" s="257" t="s">
        <v>3258</v>
      </c>
      <c r="X1382" s="257" t="s">
        <v>3258</v>
      </c>
      <c r="Y1382" s="257" t="s">
        <v>3258</v>
      </c>
      <c r="Z1382" s="257" t="s">
        <v>3258</v>
      </c>
      <c r="AA1382" s="257" t="s">
        <v>3258</v>
      </c>
      <c r="AB1382" s="257" t="s">
        <v>3258</v>
      </c>
      <c r="AC1382" s="257" t="s">
        <v>3258</v>
      </c>
      <c r="AD1382" s="257"/>
      <c r="AE1382" s="246"/>
      <c r="AF1382" s="257" t="s">
        <v>3258</v>
      </c>
      <c r="AG1382" s="257" t="s">
        <v>3258</v>
      </c>
      <c r="AH1382" s="257" t="s">
        <v>3258</v>
      </c>
      <c r="AI1382" s="249"/>
    </row>
    <row r="1383" spans="1:35" ht="15" customHeight="1" x14ac:dyDescent="0.3">
      <c r="A1383" s="260">
        <v>526529</v>
      </c>
      <c r="B1383" s="261" t="s">
        <v>6103</v>
      </c>
      <c r="C1383" s="261" t="s">
        <v>277</v>
      </c>
      <c r="D1383" s="261" t="s">
        <v>6104</v>
      </c>
      <c r="E1383" s="261" t="s">
        <v>116</v>
      </c>
      <c r="F1383" s="262">
        <v>36958</v>
      </c>
      <c r="G1383" s="261" t="s">
        <v>2366</v>
      </c>
      <c r="H1383" s="261" t="s">
        <v>677</v>
      </c>
      <c r="I1383" s="257" t="s">
        <v>554</v>
      </c>
      <c r="J1383" s="261" t="s">
        <v>137</v>
      </c>
      <c r="K1383" s="260">
        <v>2019</v>
      </c>
      <c r="M1383" s="261"/>
      <c r="N1383" s="249" t="s">
        <v>3258</v>
      </c>
      <c r="O1383" s="259" t="s">
        <v>3258</v>
      </c>
      <c r="P1383" s="256">
        <v>0</v>
      </c>
      <c r="Q1383" s="257" t="s">
        <v>3258</v>
      </c>
      <c r="R1383" s="257" t="s">
        <v>6105</v>
      </c>
      <c r="S1383" s="257" t="s">
        <v>6106</v>
      </c>
      <c r="T1383" s="257" t="s">
        <v>6107</v>
      </c>
      <c r="U1383" s="257" t="s">
        <v>5530</v>
      </c>
      <c r="V1383" s="257" t="s">
        <v>3258</v>
      </c>
      <c r="W1383" s="257" t="s">
        <v>3258</v>
      </c>
      <c r="X1383" s="257" t="s">
        <v>3258</v>
      </c>
      <c r="Y1383" s="257" t="s">
        <v>3258</v>
      </c>
      <c r="Z1383" s="257" t="s">
        <v>3258</v>
      </c>
      <c r="AA1383" s="257" t="s">
        <v>3258</v>
      </c>
      <c r="AB1383" s="257" t="s">
        <v>3258</v>
      </c>
      <c r="AC1383" s="261" t="s">
        <v>3258</v>
      </c>
      <c r="AD1383" s="261"/>
      <c r="AE1383" s="245"/>
      <c r="AF1383" s="257" t="s">
        <v>3258</v>
      </c>
      <c r="AG1383" s="257" t="s">
        <v>3258</v>
      </c>
      <c r="AH1383" s="257" t="s">
        <v>3258</v>
      </c>
      <c r="AI1383" s="249"/>
    </row>
    <row r="1384" spans="1:35" ht="15" customHeight="1" x14ac:dyDescent="0.3">
      <c r="A1384" s="260">
        <v>526533</v>
      </c>
      <c r="B1384" s="261" t="s">
        <v>6108</v>
      </c>
      <c r="C1384" s="261" t="s">
        <v>328</v>
      </c>
      <c r="D1384" s="261" t="s">
        <v>359</v>
      </c>
      <c r="E1384" s="261" t="s">
        <v>116</v>
      </c>
      <c r="F1384" s="262">
        <v>35302</v>
      </c>
      <c r="G1384" s="261" t="s">
        <v>6109</v>
      </c>
      <c r="H1384" s="261" t="s">
        <v>677</v>
      </c>
      <c r="I1384" s="257" t="s">
        <v>554</v>
      </c>
      <c r="J1384" s="261" t="s">
        <v>139</v>
      </c>
      <c r="K1384" s="261" t="s">
        <v>3258</v>
      </c>
      <c r="L1384" s="257"/>
      <c r="M1384" s="261"/>
      <c r="N1384" s="249" t="s">
        <v>3258</v>
      </c>
      <c r="O1384" s="259" t="s">
        <v>3258</v>
      </c>
      <c r="P1384" s="256">
        <v>0</v>
      </c>
      <c r="Q1384" s="257" t="s">
        <v>3258</v>
      </c>
      <c r="R1384" s="257" t="s">
        <v>6110</v>
      </c>
      <c r="S1384" s="257" t="s">
        <v>3402</v>
      </c>
      <c r="T1384" s="257" t="s">
        <v>2289</v>
      </c>
      <c r="U1384" s="257" t="s">
        <v>6111</v>
      </c>
      <c r="V1384" s="257" t="s">
        <v>3258</v>
      </c>
      <c r="W1384" s="257" t="s">
        <v>3258</v>
      </c>
      <c r="X1384" s="257" t="s">
        <v>3258</v>
      </c>
      <c r="Y1384" s="257" t="s">
        <v>3258</v>
      </c>
      <c r="Z1384" s="257" t="s">
        <v>3258</v>
      </c>
      <c r="AA1384" s="257" t="s">
        <v>3258</v>
      </c>
      <c r="AB1384" s="257" t="s">
        <v>3258</v>
      </c>
      <c r="AC1384" s="257" t="s">
        <v>3258</v>
      </c>
      <c r="AD1384" s="257"/>
      <c r="AE1384" s="245"/>
      <c r="AF1384" s="257" t="s">
        <v>3258</v>
      </c>
      <c r="AG1384" s="257" t="s">
        <v>3258</v>
      </c>
      <c r="AH1384" s="257" t="s">
        <v>3258</v>
      </c>
      <c r="AI1384" s="249"/>
    </row>
    <row r="1385" spans="1:35" ht="15" customHeight="1" x14ac:dyDescent="0.3">
      <c r="A1385" s="260">
        <v>526548</v>
      </c>
      <c r="B1385" s="261" t="s">
        <v>6112</v>
      </c>
      <c r="C1385" s="261" t="s">
        <v>262</v>
      </c>
      <c r="D1385" s="261" t="s">
        <v>471</v>
      </c>
      <c r="E1385" s="261" t="s">
        <v>116</v>
      </c>
      <c r="F1385" s="262">
        <v>36460</v>
      </c>
      <c r="G1385" s="261" t="s">
        <v>2359</v>
      </c>
      <c r="H1385" s="261" t="s">
        <v>677</v>
      </c>
      <c r="I1385" s="257" t="s">
        <v>554</v>
      </c>
      <c r="J1385" s="261" t="s">
        <v>137</v>
      </c>
      <c r="K1385" s="261" t="s">
        <v>3258</v>
      </c>
      <c r="L1385" s="265"/>
      <c r="M1385" s="261"/>
      <c r="N1385" s="249" t="s">
        <v>3258</v>
      </c>
      <c r="O1385" s="259" t="s">
        <v>3258</v>
      </c>
      <c r="P1385" s="256">
        <v>0</v>
      </c>
      <c r="Q1385" s="257" t="s">
        <v>3258</v>
      </c>
      <c r="R1385" s="257" t="s">
        <v>6113</v>
      </c>
      <c r="S1385" s="257" t="s">
        <v>4048</v>
      </c>
      <c r="T1385" s="257" t="s">
        <v>2712</v>
      </c>
      <c r="U1385" s="257" t="s">
        <v>2360</v>
      </c>
      <c r="V1385" s="257" t="s">
        <v>3258</v>
      </c>
      <c r="W1385" s="257" t="s">
        <v>3258</v>
      </c>
      <c r="X1385" s="257" t="s">
        <v>3258</v>
      </c>
      <c r="Y1385" s="257" t="s">
        <v>3258</v>
      </c>
      <c r="Z1385" s="257" t="s">
        <v>3258</v>
      </c>
      <c r="AA1385" s="257" t="s">
        <v>3258</v>
      </c>
      <c r="AB1385" s="257" t="s">
        <v>3258</v>
      </c>
      <c r="AC1385" s="257" t="s">
        <v>3258</v>
      </c>
      <c r="AD1385" s="257"/>
      <c r="AE1385" s="245"/>
      <c r="AF1385" s="257" t="s">
        <v>3258</v>
      </c>
      <c r="AG1385" s="257" t="s">
        <v>3258</v>
      </c>
      <c r="AH1385" s="257" t="s">
        <v>3258</v>
      </c>
      <c r="AI1385" s="249"/>
    </row>
    <row r="1386" spans="1:35" ht="15" customHeight="1" x14ac:dyDescent="0.3">
      <c r="A1386" s="260">
        <v>526550</v>
      </c>
      <c r="B1386" s="261" t="s">
        <v>6114</v>
      </c>
      <c r="C1386" s="261" t="s">
        <v>65</v>
      </c>
      <c r="D1386" s="261" t="s">
        <v>353</v>
      </c>
      <c r="E1386" s="261" t="s">
        <v>116</v>
      </c>
      <c r="F1386" s="262">
        <v>32570</v>
      </c>
      <c r="G1386" s="261" t="s">
        <v>6115</v>
      </c>
      <c r="H1386" s="261" t="s">
        <v>677</v>
      </c>
      <c r="I1386" s="257" t="s">
        <v>554</v>
      </c>
      <c r="J1386" s="249" t="s">
        <v>724</v>
      </c>
      <c r="K1386" s="261"/>
      <c r="L1386" s="256" t="s">
        <v>147</v>
      </c>
      <c r="M1386" s="261"/>
      <c r="N1386" s="249" t="s">
        <v>3258</v>
      </c>
      <c r="O1386" s="259" t="s">
        <v>3258</v>
      </c>
      <c r="P1386" s="256">
        <v>0</v>
      </c>
      <c r="Q1386" s="257" t="s">
        <v>3258</v>
      </c>
      <c r="R1386" s="257" t="s">
        <v>6116</v>
      </c>
      <c r="S1386" s="257" t="s">
        <v>3259</v>
      </c>
      <c r="T1386" s="257" t="s">
        <v>2292</v>
      </c>
      <c r="U1386" s="257" t="s">
        <v>2259</v>
      </c>
      <c r="V1386" s="257" t="s">
        <v>3258</v>
      </c>
      <c r="W1386" s="257" t="s">
        <v>3258</v>
      </c>
      <c r="X1386" s="257" t="s">
        <v>3258</v>
      </c>
      <c r="Y1386" s="257" t="s">
        <v>3258</v>
      </c>
      <c r="Z1386" s="257" t="s">
        <v>3258</v>
      </c>
      <c r="AA1386" s="257" t="s">
        <v>3258</v>
      </c>
      <c r="AB1386" s="257" t="s">
        <v>3258</v>
      </c>
      <c r="AC1386" s="257" t="s">
        <v>3258</v>
      </c>
      <c r="AD1386" s="257"/>
      <c r="AE1386" s="245"/>
      <c r="AF1386" s="257" t="s">
        <v>3258</v>
      </c>
      <c r="AG1386" s="257" t="s">
        <v>3258</v>
      </c>
      <c r="AH1386" s="257" t="s">
        <v>3258</v>
      </c>
      <c r="AI1386" s="249"/>
    </row>
    <row r="1387" spans="1:35" ht="15" customHeight="1" x14ac:dyDescent="0.3">
      <c r="A1387" s="260">
        <v>526551</v>
      </c>
      <c r="B1387" s="261" t="s">
        <v>6117</v>
      </c>
      <c r="C1387" s="261" t="s">
        <v>6118</v>
      </c>
      <c r="D1387" s="261" t="s">
        <v>6119</v>
      </c>
      <c r="E1387" s="261" t="s">
        <v>116</v>
      </c>
      <c r="F1387" s="262">
        <v>35217</v>
      </c>
      <c r="G1387" s="261" t="s">
        <v>6120</v>
      </c>
      <c r="H1387" s="261" t="s">
        <v>677</v>
      </c>
      <c r="I1387" s="257" t="s">
        <v>554</v>
      </c>
      <c r="J1387" s="261" t="s">
        <v>137</v>
      </c>
      <c r="K1387" s="260">
        <v>2007</v>
      </c>
      <c r="M1387" s="261"/>
      <c r="N1387" s="249" t="s">
        <v>3258</v>
      </c>
      <c r="O1387" s="259" t="s">
        <v>3258</v>
      </c>
      <c r="P1387" s="256">
        <v>0</v>
      </c>
      <c r="Q1387" s="257" t="s">
        <v>3258</v>
      </c>
      <c r="R1387" s="257" t="s">
        <v>6121</v>
      </c>
      <c r="S1387" s="257" t="s">
        <v>6122</v>
      </c>
      <c r="T1387" s="257" t="s">
        <v>6123</v>
      </c>
      <c r="U1387" s="257" t="s">
        <v>2259</v>
      </c>
      <c r="V1387" s="257" t="s">
        <v>3258</v>
      </c>
      <c r="W1387" s="257" t="s">
        <v>3258</v>
      </c>
      <c r="X1387" s="257" t="s">
        <v>3258</v>
      </c>
      <c r="Y1387" s="257" t="s">
        <v>3258</v>
      </c>
      <c r="Z1387" s="257" t="s">
        <v>3258</v>
      </c>
      <c r="AA1387" s="257" t="s">
        <v>3258</v>
      </c>
      <c r="AB1387" s="257" t="s">
        <v>3258</v>
      </c>
      <c r="AC1387" s="257" t="s">
        <v>3258</v>
      </c>
      <c r="AD1387" s="257"/>
      <c r="AE1387" s="245"/>
      <c r="AF1387" s="257" t="s">
        <v>3258</v>
      </c>
      <c r="AG1387" s="257" t="s">
        <v>3258</v>
      </c>
      <c r="AH1387" s="257" t="s">
        <v>3258</v>
      </c>
      <c r="AI1387" s="249"/>
    </row>
    <row r="1388" spans="1:35" ht="15" customHeight="1" x14ac:dyDescent="0.3">
      <c r="A1388" s="260">
        <v>526553</v>
      </c>
      <c r="B1388" s="261" t="s">
        <v>6124</v>
      </c>
      <c r="C1388" s="261" t="s">
        <v>275</v>
      </c>
      <c r="D1388" s="261" t="s">
        <v>366</v>
      </c>
      <c r="E1388" s="261" t="s">
        <v>116</v>
      </c>
      <c r="F1388" s="262">
        <v>34543</v>
      </c>
      <c r="G1388" s="261" t="s">
        <v>145</v>
      </c>
      <c r="H1388" s="261" t="s">
        <v>677</v>
      </c>
      <c r="I1388" s="257" t="s">
        <v>554</v>
      </c>
      <c r="J1388" s="261" t="s">
        <v>139</v>
      </c>
      <c r="K1388" s="261" t="s">
        <v>3258</v>
      </c>
      <c r="L1388" s="261"/>
      <c r="M1388" s="261"/>
      <c r="N1388" s="249" t="s">
        <v>3258</v>
      </c>
      <c r="O1388" s="259" t="s">
        <v>3258</v>
      </c>
      <c r="P1388" s="256">
        <v>0</v>
      </c>
      <c r="Q1388" s="257" t="s">
        <v>3258</v>
      </c>
      <c r="R1388" s="257" t="s">
        <v>6125</v>
      </c>
      <c r="S1388" s="257" t="s">
        <v>6126</v>
      </c>
      <c r="T1388" s="257" t="s">
        <v>2786</v>
      </c>
      <c r="U1388" s="257" t="s">
        <v>2369</v>
      </c>
      <c r="V1388" s="257" t="s">
        <v>3258</v>
      </c>
      <c r="W1388" s="257" t="s">
        <v>3258</v>
      </c>
      <c r="X1388" s="257" t="s">
        <v>3258</v>
      </c>
      <c r="Y1388" s="257" t="s">
        <v>3258</v>
      </c>
      <c r="Z1388" s="257" t="s">
        <v>3258</v>
      </c>
      <c r="AA1388" s="257" t="s">
        <v>3258</v>
      </c>
      <c r="AB1388" s="257" t="s">
        <v>3258</v>
      </c>
      <c r="AC1388" s="257" t="s">
        <v>3258</v>
      </c>
      <c r="AD1388" s="257"/>
      <c r="AE1388" s="245"/>
      <c r="AF1388" s="257" t="s">
        <v>3258</v>
      </c>
      <c r="AG1388" s="257" t="s">
        <v>3258</v>
      </c>
      <c r="AH1388" s="257" t="s">
        <v>3258</v>
      </c>
      <c r="AI1388" s="249"/>
    </row>
    <row r="1389" spans="1:35" ht="15" customHeight="1" x14ac:dyDescent="0.3">
      <c r="A1389" s="260">
        <v>526555</v>
      </c>
      <c r="B1389" s="261" t="s">
        <v>6127</v>
      </c>
      <c r="C1389" s="261" t="s">
        <v>96</v>
      </c>
      <c r="D1389" s="261" t="s">
        <v>422</v>
      </c>
      <c r="E1389" s="261" t="s">
        <v>116</v>
      </c>
      <c r="F1389" s="262">
        <v>36369</v>
      </c>
      <c r="G1389" s="261" t="s">
        <v>6128</v>
      </c>
      <c r="H1389" s="261" t="s">
        <v>677</v>
      </c>
      <c r="I1389" s="257" t="s">
        <v>554</v>
      </c>
      <c r="J1389" s="261" t="s">
        <v>137</v>
      </c>
      <c r="K1389" s="261"/>
      <c r="L1389" s="249"/>
      <c r="M1389" s="261"/>
      <c r="N1389" s="249" t="s">
        <v>3258</v>
      </c>
      <c r="O1389" s="259" t="s">
        <v>3258</v>
      </c>
      <c r="P1389" s="256">
        <v>0</v>
      </c>
      <c r="Q1389" s="257" t="s">
        <v>3258</v>
      </c>
      <c r="R1389" s="257" t="s">
        <v>6129</v>
      </c>
      <c r="S1389" s="257" t="s">
        <v>6130</v>
      </c>
      <c r="T1389" s="257" t="s">
        <v>2364</v>
      </c>
      <c r="U1389" s="257" t="s">
        <v>6131</v>
      </c>
      <c r="V1389" s="257" t="s">
        <v>3258</v>
      </c>
      <c r="W1389" s="257" t="s">
        <v>3258</v>
      </c>
      <c r="X1389" s="257" t="s">
        <v>3258</v>
      </c>
      <c r="Y1389" s="257" t="s">
        <v>3258</v>
      </c>
      <c r="Z1389" s="257" t="s">
        <v>3258</v>
      </c>
      <c r="AA1389" s="257" t="s">
        <v>3258</v>
      </c>
      <c r="AB1389" s="257" t="s">
        <v>3258</v>
      </c>
      <c r="AC1389" s="257" t="s">
        <v>3258</v>
      </c>
      <c r="AD1389" s="257"/>
      <c r="AE1389" s="245"/>
      <c r="AF1389" s="257" t="s">
        <v>3258</v>
      </c>
      <c r="AG1389" s="257" t="s">
        <v>3258</v>
      </c>
      <c r="AH1389" s="257" t="s">
        <v>3258</v>
      </c>
      <c r="AI1389" s="249"/>
    </row>
    <row r="1390" spans="1:35" ht="15" customHeight="1" x14ac:dyDescent="0.3">
      <c r="A1390" s="260">
        <v>526556</v>
      </c>
      <c r="B1390" s="261" t="s">
        <v>6132</v>
      </c>
      <c r="C1390" s="261" t="s">
        <v>62</v>
      </c>
      <c r="D1390" s="261" t="s">
        <v>426</v>
      </c>
      <c r="E1390" s="261" t="s">
        <v>116</v>
      </c>
      <c r="F1390" s="262">
        <v>31408</v>
      </c>
      <c r="G1390" s="261" t="s">
        <v>136</v>
      </c>
      <c r="H1390" s="261" t="s">
        <v>677</v>
      </c>
      <c r="I1390" s="257" t="s">
        <v>554</v>
      </c>
      <c r="J1390" s="261" t="s">
        <v>137</v>
      </c>
      <c r="K1390" s="261" t="s">
        <v>3258</v>
      </c>
      <c r="L1390" s="257"/>
      <c r="M1390" s="261"/>
      <c r="N1390" s="249" t="s">
        <v>3258</v>
      </c>
      <c r="O1390" s="259" t="s">
        <v>3258</v>
      </c>
      <c r="P1390" s="256">
        <v>0</v>
      </c>
      <c r="Q1390" s="257" t="s">
        <v>3258</v>
      </c>
      <c r="R1390" s="257" t="s">
        <v>6133</v>
      </c>
      <c r="S1390" s="257" t="s">
        <v>6134</v>
      </c>
      <c r="T1390" s="257" t="s">
        <v>2400</v>
      </c>
      <c r="U1390" s="257" t="s">
        <v>6135</v>
      </c>
      <c r="V1390" s="257" t="s">
        <v>3258</v>
      </c>
      <c r="W1390" s="257" t="s">
        <v>3258</v>
      </c>
      <c r="X1390" s="257" t="s">
        <v>3258</v>
      </c>
      <c r="Y1390" s="257" t="s">
        <v>3258</v>
      </c>
      <c r="Z1390" s="257" t="s">
        <v>3258</v>
      </c>
      <c r="AA1390" s="257" t="s">
        <v>3258</v>
      </c>
      <c r="AB1390" s="257" t="s">
        <v>3258</v>
      </c>
      <c r="AC1390" s="261" t="s">
        <v>3258</v>
      </c>
      <c r="AD1390" s="261"/>
      <c r="AE1390" s="245"/>
      <c r="AF1390" s="257"/>
      <c r="AG1390" s="257"/>
      <c r="AH1390" s="257" t="s">
        <v>3258</v>
      </c>
      <c r="AI1390" s="249"/>
    </row>
    <row r="1391" spans="1:35" ht="15" customHeight="1" x14ac:dyDescent="0.3">
      <c r="A1391" s="260">
        <v>526561</v>
      </c>
      <c r="B1391" s="261" t="s">
        <v>6136</v>
      </c>
      <c r="C1391" s="261" t="s">
        <v>82</v>
      </c>
      <c r="D1391" s="261" t="s">
        <v>6137</v>
      </c>
      <c r="E1391" s="261" t="s">
        <v>116</v>
      </c>
      <c r="F1391" s="262">
        <v>32834</v>
      </c>
      <c r="G1391" s="261" t="s">
        <v>6138</v>
      </c>
      <c r="H1391" s="261" t="s">
        <v>677</v>
      </c>
      <c r="I1391" s="257" t="s">
        <v>554</v>
      </c>
      <c r="J1391" s="261" t="s">
        <v>139</v>
      </c>
      <c r="K1391" s="261"/>
      <c r="L1391" s="256" t="s">
        <v>150</v>
      </c>
      <c r="M1391" s="261"/>
      <c r="N1391" s="249" t="s">
        <v>3258</v>
      </c>
      <c r="O1391" s="259" t="s">
        <v>3258</v>
      </c>
      <c r="P1391" s="256">
        <v>0</v>
      </c>
      <c r="Q1391" s="257" t="s">
        <v>3258</v>
      </c>
      <c r="R1391" s="257" t="s">
        <v>6139</v>
      </c>
      <c r="S1391" s="257" t="s">
        <v>6140</v>
      </c>
      <c r="T1391" s="257" t="s">
        <v>6141</v>
      </c>
      <c r="U1391" s="257" t="s">
        <v>6142</v>
      </c>
      <c r="V1391" s="257" t="s">
        <v>3258</v>
      </c>
      <c r="W1391" s="257" t="s">
        <v>3258</v>
      </c>
      <c r="X1391" s="257" t="s">
        <v>3258</v>
      </c>
      <c r="Y1391" s="257" t="s">
        <v>3258</v>
      </c>
      <c r="Z1391" s="257" t="s">
        <v>3258</v>
      </c>
      <c r="AA1391" s="257" t="s">
        <v>3258</v>
      </c>
      <c r="AB1391" s="257" t="s">
        <v>3258</v>
      </c>
      <c r="AC1391" s="257" t="s">
        <v>3258</v>
      </c>
      <c r="AD1391" s="257"/>
      <c r="AE1391" s="245"/>
      <c r="AF1391" s="257" t="s">
        <v>3258</v>
      </c>
      <c r="AG1391" s="257" t="s">
        <v>3258</v>
      </c>
      <c r="AH1391" s="257" t="s">
        <v>3258</v>
      </c>
      <c r="AI1391" s="249"/>
    </row>
    <row r="1392" spans="1:35" ht="15" customHeight="1" x14ac:dyDescent="0.3">
      <c r="A1392" s="260">
        <v>526562</v>
      </c>
      <c r="B1392" s="261" t="s">
        <v>6143</v>
      </c>
      <c r="C1392" s="261" t="s">
        <v>368</v>
      </c>
      <c r="D1392" s="261" t="s">
        <v>6144</v>
      </c>
      <c r="E1392" s="261" t="s">
        <v>116</v>
      </c>
      <c r="F1392" s="262">
        <v>31420</v>
      </c>
      <c r="G1392" s="261" t="s">
        <v>6145</v>
      </c>
      <c r="H1392" s="261" t="s">
        <v>677</v>
      </c>
      <c r="I1392" s="257" t="s">
        <v>554</v>
      </c>
      <c r="J1392" s="249" t="s">
        <v>724</v>
      </c>
      <c r="K1392" s="261"/>
      <c r="L1392" s="258" t="s">
        <v>150</v>
      </c>
      <c r="M1392" s="261"/>
      <c r="N1392" s="249" t="s">
        <v>3258</v>
      </c>
      <c r="O1392" s="259" t="s">
        <v>3258</v>
      </c>
      <c r="P1392" s="256">
        <v>0</v>
      </c>
      <c r="Q1392" s="257" t="s">
        <v>3258</v>
      </c>
      <c r="R1392" s="257" t="s">
        <v>6146</v>
      </c>
      <c r="S1392" s="257" t="s">
        <v>3280</v>
      </c>
      <c r="T1392" s="257" t="s">
        <v>6147</v>
      </c>
      <c r="U1392" s="257" t="s">
        <v>6148</v>
      </c>
      <c r="V1392" s="257" t="s">
        <v>3258</v>
      </c>
      <c r="W1392" s="257" t="s">
        <v>3258</v>
      </c>
      <c r="X1392" s="257" t="s">
        <v>3258</v>
      </c>
      <c r="Y1392" s="257" t="s">
        <v>3258</v>
      </c>
      <c r="Z1392" s="257" t="s">
        <v>3258</v>
      </c>
      <c r="AA1392" s="257" t="s">
        <v>3258</v>
      </c>
      <c r="AB1392" s="257" t="s">
        <v>3258</v>
      </c>
      <c r="AC1392" s="257" t="s">
        <v>3258</v>
      </c>
      <c r="AD1392" s="257"/>
      <c r="AE1392" s="245"/>
      <c r="AF1392" s="257" t="s">
        <v>3258</v>
      </c>
      <c r="AG1392" s="257" t="s">
        <v>3258</v>
      </c>
      <c r="AH1392" s="257" t="s">
        <v>3258</v>
      </c>
      <c r="AI1392" s="249"/>
    </row>
    <row r="1393" spans="1:35" ht="15" customHeight="1" x14ac:dyDescent="0.3">
      <c r="A1393" s="260">
        <v>526570</v>
      </c>
      <c r="B1393" s="261" t="s">
        <v>6149</v>
      </c>
      <c r="C1393" s="261" t="s">
        <v>384</v>
      </c>
      <c r="D1393" s="261" t="s">
        <v>6150</v>
      </c>
      <c r="E1393" s="261" t="s">
        <v>116</v>
      </c>
      <c r="F1393" s="262">
        <v>32675</v>
      </c>
      <c r="G1393" s="261" t="s">
        <v>2558</v>
      </c>
      <c r="H1393" s="261" t="s">
        <v>679</v>
      </c>
      <c r="I1393" s="257" t="s">
        <v>554</v>
      </c>
      <c r="J1393" s="261" t="s">
        <v>139</v>
      </c>
      <c r="K1393" s="260">
        <v>2008</v>
      </c>
      <c r="L1393" s="261" t="s">
        <v>138</v>
      </c>
      <c r="M1393" s="249"/>
      <c r="N1393" s="249" t="s">
        <v>3258</v>
      </c>
      <c r="O1393" s="259" t="s">
        <v>3258</v>
      </c>
      <c r="P1393" s="256">
        <v>0</v>
      </c>
      <c r="Q1393" s="257" t="s">
        <v>3258</v>
      </c>
      <c r="R1393" s="257" t="s">
        <v>6151</v>
      </c>
      <c r="S1393" s="257" t="s">
        <v>3544</v>
      </c>
      <c r="T1393" s="257" t="s">
        <v>6152</v>
      </c>
      <c r="U1393" s="257" t="s">
        <v>2259</v>
      </c>
      <c r="V1393" s="257" t="s">
        <v>3258</v>
      </c>
      <c r="W1393" s="257" t="s">
        <v>3258</v>
      </c>
      <c r="X1393" s="257" t="s">
        <v>3258</v>
      </c>
      <c r="Y1393" s="257" t="s">
        <v>3258</v>
      </c>
      <c r="Z1393" s="257" t="s">
        <v>3258</v>
      </c>
      <c r="AA1393" s="257" t="s">
        <v>3258</v>
      </c>
      <c r="AB1393" s="257" t="s">
        <v>3258</v>
      </c>
      <c r="AC1393" s="257" t="s">
        <v>3258</v>
      </c>
      <c r="AD1393" s="257"/>
      <c r="AE1393" s="245"/>
      <c r="AF1393" s="257" t="s">
        <v>3258</v>
      </c>
      <c r="AG1393" s="257" t="s">
        <v>3258</v>
      </c>
      <c r="AH1393" s="257" t="s">
        <v>3258</v>
      </c>
      <c r="AI1393" s="249"/>
    </row>
    <row r="1394" spans="1:35" ht="15" customHeight="1" x14ac:dyDescent="0.3">
      <c r="A1394" s="260">
        <v>526577</v>
      </c>
      <c r="B1394" s="261" t="s">
        <v>6153</v>
      </c>
      <c r="C1394" s="261" t="s">
        <v>323</v>
      </c>
      <c r="D1394" s="261" t="s">
        <v>6154</v>
      </c>
      <c r="E1394" s="261" t="s">
        <v>116</v>
      </c>
      <c r="F1394" s="262">
        <v>35890</v>
      </c>
      <c r="G1394" s="261" t="s">
        <v>6155</v>
      </c>
      <c r="H1394" s="261" t="s">
        <v>677</v>
      </c>
      <c r="I1394" s="257" t="s">
        <v>554</v>
      </c>
      <c r="J1394" s="261" t="s">
        <v>137</v>
      </c>
      <c r="K1394" s="261"/>
      <c r="L1394" s="249"/>
      <c r="M1394" s="261"/>
      <c r="N1394" s="249" t="s">
        <v>3258</v>
      </c>
      <c r="O1394" s="259" t="s">
        <v>3258</v>
      </c>
      <c r="P1394" s="256">
        <v>0</v>
      </c>
      <c r="Q1394" s="257" t="s">
        <v>3258</v>
      </c>
      <c r="R1394" s="257" t="s">
        <v>6156</v>
      </c>
      <c r="S1394" s="257" t="s">
        <v>3289</v>
      </c>
      <c r="T1394" s="257" t="s">
        <v>6157</v>
      </c>
      <c r="U1394" s="257" t="s">
        <v>2259</v>
      </c>
      <c r="V1394" s="257" t="s">
        <v>3258</v>
      </c>
      <c r="W1394" s="257" t="s">
        <v>3258</v>
      </c>
      <c r="X1394" s="257" t="s">
        <v>3258</v>
      </c>
      <c r="Y1394" s="257" t="s">
        <v>3258</v>
      </c>
      <c r="Z1394" s="257" t="s">
        <v>3258</v>
      </c>
      <c r="AA1394" s="257" t="s">
        <v>3258</v>
      </c>
      <c r="AB1394" s="257" t="s">
        <v>3258</v>
      </c>
      <c r="AC1394" s="257" t="s">
        <v>3258</v>
      </c>
      <c r="AD1394" s="257"/>
      <c r="AE1394" s="245"/>
      <c r="AF1394" s="257" t="s">
        <v>3258</v>
      </c>
      <c r="AG1394" s="257" t="s">
        <v>3258</v>
      </c>
      <c r="AH1394" s="257" t="s">
        <v>3258</v>
      </c>
      <c r="AI1394" s="249"/>
    </row>
    <row r="1395" spans="1:35" ht="15" customHeight="1" x14ac:dyDescent="0.3">
      <c r="A1395" s="260">
        <v>526579</v>
      </c>
      <c r="B1395" s="261" t="s">
        <v>6158</v>
      </c>
      <c r="C1395" s="261" t="s">
        <v>283</v>
      </c>
      <c r="D1395" s="261" t="s">
        <v>475</v>
      </c>
      <c r="E1395" s="261" t="s">
        <v>116</v>
      </c>
      <c r="F1395" s="262">
        <v>31955</v>
      </c>
      <c r="G1395" s="261" t="s">
        <v>2498</v>
      </c>
      <c r="H1395" s="261" t="s">
        <v>677</v>
      </c>
      <c r="I1395" s="257" t="s">
        <v>554</v>
      </c>
      <c r="J1395" s="261" t="s">
        <v>137</v>
      </c>
      <c r="K1395" s="261" t="s">
        <v>3258</v>
      </c>
      <c r="L1395" s="257"/>
      <c r="M1395" s="261"/>
      <c r="N1395" s="249" t="s">
        <v>3258</v>
      </c>
      <c r="O1395" s="259" t="s">
        <v>3258</v>
      </c>
      <c r="P1395" s="256">
        <v>0</v>
      </c>
      <c r="Q1395" s="257" t="s">
        <v>3258</v>
      </c>
      <c r="R1395" s="257" t="s">
        <v>6159</v>
      </c>
      <c r="S1395" s="257" t="s">
        <v>3737</v>
      </c>
      <c r="T1395" s="257" t="s">
        <v>2802</v>
      </c>
      <c r="U1395" s="257" t="s">
        <v>6160</v>
      </c>
      <c r="V1395" s="257" t="s">
        <v>3258</v>
      </c>
      <c r="W1395" s="257" t="s">
        <v>3258</v>
      </c>
      <c r="X1395" s="257" t="s">
        <v>3258</v>
      </c>
      <c r="Y1395" s="257" t="s">
        <v>3258</v>
      </c>
      <c r="Z1395" s="257" t="s">
        <v>3258</v>
      </c>
      <c r="AA1395" s="257" t="s">
        <v>3258</v>
      </c>
      <c r="AB1395" s="257" t="s">
        <v>3258</v>
      </c>
      <c r="AC1395" s="257" t="s">
        <v>3258</v>
      </c>
      <c r="AD1395" s="257"/>
      <c r="AE1395" s="245"/>
      <c r="AF1395" s="257" t="s">
        <v>3258</v>
      </c>
      <c r="AG1395" s="257" t="s">
        <v>3258</v>
      </c>
      <c r="AH1395" s="257" t="s">
        <v>3258</v>
      </c>
      <c r="AI1395" s="249"/>
    </row>
    <row r="1396" spans="1:35" ht="15" customHeight="1" x14ac:dyDescent="0.3">
      <c r="A1396" s="260">
        <v>526585</v>
      </c>
      <c r="B1396" s="261" t="s">
        <v>6161</v>
      </c>
      <c r="C1396" s="261" t="s">
        <v>301</v>
      </c>
      <c r="D1396" s="261" t="s">
        <v>443</v>
      </c>
      <c r="E1396" s="261" t="s">
        <v>116</v>
      </c>
      <c r="F1396" s="262">
        <v>31836</v>
      </c>
      <c r="G1396" s="261" t="s">
        <v>2590</v>
      </c>
      <c r="H1396" s="261" t="s">
        <v>677</v>
      </c>
      <c r="I1396" s="257" t="s">
        <v>554</v>
      </c>
      <c r="J1396" s="261" t="s">
        <v>137</v>
      </c>
      <c r="K1396" s="249"/>
      <c r="L1396" s="261" t="s">
        <v>150</v>
      </c>
      <c r="M1396" s="261"/>
      <c r="N1396" s="249" t="s">
        <v>3258</v>
      </c>
      <c r="O1396" s="259" t="s">
        <v>3258</v>
      </c>
      <c r="P1396" s="256">
        <v>0</v>
      </c>
      <c r="Q1396" s="257" t="s">
        <v>3258</v>
      </c>
      <c r="R1396" s="257" t="s">
        <v>6162</v>
      </c>
      <c r="S1396" s="257" t="s">
        <v>3406</v>
      </c>
      <c r="T1396" s="257" t="s">
        <v>2336</v>
      </c>
      <c r="U1396" s="257" t="s">
        <v>2259</v>
      </c>
      <c r="V1396" s="257" t="s">
        <v>3258</v>
      </c>
      <c r="W1396" s="257" t="s">
        <v>3258</v>
      </c>
      <c r="X1396" s="257" t="s">
        <v>3258</v>
      </c>
      <c r="Y1396" s="257" t="s">
        <v>3258</v>
      </c>
      <c r="Z1396" s="257" t="s">
        <v>3258</v>
      </c>
      <c r="AA1396" s="257" t="s">
        <v>3258</v>
      </c>
      <c r="AB1396" s="257" t="s">
        <v>3258</v>
      </c>
      <c r="AC1396" s="257" t="s">
        <v>3258</v>
      </c>
      <c r="AD1396" s="257"/>
      <c r="AE1396" s="245"/>
      <c r="AF1396" s="257" t="s">
        <v>3258</v>
      </c>
      <c r="AG1396" s="257" t="s">
        <v>3258</v>
      </c>
      <c r="AH1396" s="257" t="s">
        <v>3258</v>
      </c>
      <c r="AI1396" s="249"/>
    </row>
    <row r="1397" spans="1:35" ht="15" customHeight="1" x14ac:dyDescent="0.3">
      <c r="A1397" s="260">
        <v>526587</v>
      </c>
      <c r="B1397" s="261" t="s">
        <v>6163</v>
      </c>
      <c r="C1397" s="261" t="s">
        <v>6164</v>
      </c>
      <c r="D1397" s="261" t="s">
        <v>493</v>
      </c>
      <c r="E1397" s="261" t="s">
        <v>116</v>
      </c>
      <c r="F1397" s="262">
        <v>29983</v>
      </c>
      <c r="G1397" s="261" t="s">
        <v>136</v>
      </c>
      <c r="H1397" s="261" t="s">
        <v>677</v>
      </c>
      <c r="I1397" s="257" t="s">
        <v>554</v>
      </c>
      <c r="J1397" s="261" t="s">
        <v>137</v>
      </c>
      <c r="K1397" s="261"/>
      <c r="L1397" s="258" t="s">
        <v>147</v>
      </c>
      <c r="M1397" s="261"/>
      <c r="N1397" s="249" t="s">
        <v>3258</v>
      </c>
      <c r="O1397" s="259" t="s">
        <v>3258</v>
      </c>
      <c r="P1397" s="256">
        <v>0</v>
      </c>
      <c r="Q1397" s="257" t="s">
        <v>3258</v>
      </c>
      <c r="R1397" s="257" t="s">
        <v>6165</v>
      </c>
      <c r="S1397" s="257" t="s">
        <v>6166</v>
      </c>
      <c r="T1397" s="257" t="s">
        <v>2321</v>
      </c>
      <c r="U1397" s="257" t="s">
        <v>2259</v>
      </c>
      <c r="V1397" s="257" t="s">
        <v>3258</v>
      </c>
      <c r="W1397" s="257" t="s">
        <v>3258</v>
      </c>
      <c r="X1397" s="257" t="s">
        <v>3258</v>
      </c>
      <c r="Y1397" s="257" t="s">
        <v>3258</v>
      </c>
      <c r="Z1397" s="257" t="s">
        <v>3258</v>
      </c>
      <c r="AA1397" s="257" t="s">
        <v>3258</v>
      </c>
      <c r="AB1397" s="257" t="s">
        <v>3258</v>
      </c>
      <c r="AC1397" s="257" t="s">
        <v>3258</v>
      </c>
      <c r="AD1397" s="257"/>
      <c r="AE1397" s="246"/>
      <c r="AF1397" s="257" t="s">
        <v>3258</v>
      </c>
      <c r="AG1397" s="257" t="s">
        <v>3258</v>
      </c>
      <c r="AH1397" s="257" t="s">
        <v>3258</v>
      </c>
      <c r="AI1397" s="249"/>
    </row>
    <row r="1398" spans="1:35" ht="15" customHeight="1" x14ac:dyDescent="0.3">
      <c r="A1398" s="260">
        <v>526588</v>
      </c>
      <c r="B1398" s="261" t="s">
        <v>6167</v>
      </c>
      <c r="C1398" s="261" t="s">
        <v>5869</v>
      </c>
      <c r="D1398" s="261" t="s">
        <v>5995</v>
      </c>
      <c r="E1398" s="261" t="s">
        <v>116</v>
      </c>
      <c r="F1398" s="262">
        <v>30002</v>
      </c>
      <c r="G1398" s="261" t="s">
        <v>136</v>
      </c>
      <c r="H1398" s="261" t="s">
        <v>677</v>
      </c>
      <c r="I1398" s="257" t="s">
        <v>554</v>
      </c>
      <c r="J1398" s="261" t="s">
        <v>724</v>
      </c>
      <c r="K1398" s="261"/>
      <c r="L1398" s="249"/>
      <c r="M1398" s="261"/>
      <c r="N1398" s="249" t="s">
        <v>3258</v>
      </c>
      <c r="O1398" s="259" t="s">
        <v>3258</v>
      </c>
      <c r="P1398" s="256">
        <v>0</v>
      </c>
      <c r="Q1398" s="257" t="s">
        <v>3258</v>
      </c>
      <c r="R1398" s="257" t="s">
        <v>6168</v>
      </c>
      <c r="S1398" s="257" t="s">
        <v>6169</v>
      </c>
      <c r="T1398" s="257" t="s">
        <v>2323</v>
      </c>
      <c r="U1398" s="257" t="s">
        <v>2259</v>
      </c>
      <c r="V1398" s="257" t="s">
        <v>3258</v>
      </c>
      <c r="W1398" s="257" t="s">
        <v>3258</v>
      </c>
      <c r="X1398" s="257" t="s">
        <v>3258</v>
      </c>
      <c r="Y1398" s="257" t="s">
        <v>3258</v>
      </c>
      <c r="Z1398" s="257" t="s">
        <v>3258</v>
      </c>
      <c r="AA1398" s="257" t="s">
        <v>3258</v>
      </c>
      <c r="AB1398" s="257" t="s">
        <v>3258</v>
      </c>
      <c r="AC1398" s="257" t="s">
        <v>3258</v>
      </c>
      <c r="AD1398" s="257"/>
      <c r="AE1398" s="245"/>
      <c r="AF1398" s="257" t="s">
        <v>3258</v>
      </c>
      <c r="AG1398" s="257" t="s">
        <v>3258</v>
      </c>
      <c r="AH1398" s="257" t="s">
        <v>3258</v>
      </c>
      <c r="AI1398" s="249"/>
    </row>
    <row r="1399" spans="1:35" ht="15" customHeight="1" x14ac:dyDescent="0.3">
      <c r="A1399" s="260">
        <v>526590</v>
      </c>
      <c r="B1399" s="261" t="s">
        <v>6170</v>
      </c>
      <c r="C1399" s="261" t="s">
        <v>270</v>
      </c>
      <c r="D1399" s="261" t="s">
        <v>6171</v>
      </c>
      <c r="E1399" s="261" t="s">
        <v>116</v>
      </c>
      <c r="F1399" s="262">
        <v>31689</v>
      </c>
      <c r="G1399" s="261" t="s">
        <v>2716</v>
      </c>
      <c r="H1399" s="261" t="s">
        <v>677</v>
      </c>
      <c r="I1399" s="257" t="s">
        <v>554</v>
      </c>
      <c r="J1399" s="261" t="s">
        <v>137</v>
      </c>
      <c r="K1399" s="261" t="s">
        <v>3258</v>
      </c>
      <c r="L1399" s="257"/>
      <c r="M1399" s="261"/>
      <c r="N1399" s="249" t="s">
        <v>3258</v>
      </c>
      <c r="O1399" s="259" t="s">
        <v>3258</v>
      </c>
      <c r="P1399" s="256">
        <v>0</v>
      </c>
      <c r="Q1399" s="257" t="s">
        <v>3258</v>
      </c>
      <c r="R1399" s="257" t="s">
        <v>6172</v>
      </c>
      <c r="S1399" s="257" t="s">
        <v>6173</v>
      </c>
      <c r="T1399" s="257" t="s">
        <v>6174</v>
      </c>
      <c r="U1399" s="257" t="s">
        <v>2259</v>
      </c>
      <c r="V1399" s="257" t="s">
        <v>3258</v>
      </c>
      <c r="W1399" s="257" t="s">
        <v>3258</v>
      </c>
      <c r="X1399" s="257" t="s">
        <v>3258</v>
      </c>
      <c r="Y1399" s="257" t="s">
        <v>3258</v>
      </c>
      <c r="Z1399" s="257" t="s">
        <v>3258</v>
      </c>
      <c r="AA1399" s="257" t="s">
        <v>3258</v>
      </c>
      <c r="AB1399" s="257" t="s">
        <v>3258</v>
      </c>
      <c r="AC1399" s="257" t="s">
        <v>3258</v>
      </c>
      <c r="AD1399" s="257"/>
      <c r="AE1399" s="245"/>
      <c r="AF1399" s="257" t="s">
        <v>3258</v>
      </c>
      <c r="AG1399" s="257" t="s">
        <v>3258</v>
      </c>
      <c r="AH1399" s="257" t="s">
        <v>3258</v>
      </c>
      <c r="AI1399" s="249"/>
    </row>
    <row r="1400" spans="1:35" ht="15" customHeight="1" x14ac:dyDescent="0.3">
      <c r="A1400" s="255">
        <v>526591</v>
      </c>
      <c r="B1400" s="256" t="s">
        <v>6175</v>
      </c>
      <c r="C1400" s="256" t="s">
        <v>304</v>
      </c>
      <c r="D1400" s="256" t="s">
        <v>362</v>
      </c>
      <c r="E1400" s="256" t="s">
        <v>116</v>
      </c>
      <c r="F1400" s="256" t="s">
        <v>6176</v>
      </c>
      <c r="G1400" s="256" t="s">
        <v>154</v>
      </c>
      <c r="H1400" s="256" t="s">
        <v>677</v>
      </c>
      <c r="I1400" s="257" t="s">
        <v>554</v>
      </c>
      <c r="J1400" s="256" t="s">
        <v>137</v>
      </c>
      <c r="K1400" s="256" t="s">
        <v>5060</v>
      </c>
      <c r="L1400" s="249"/>
      <c r="M1400" s="256"/>
      <c r="N1400" s="249" t="s">
        <v>3258</v>
      </c>
      <c r="O1400" s="259" t="s">
        <v>3258</v>
      </c>
      <c r="P1400" s="256">
        <v>0</v>
      </c>
      <c r="Q1400" s="258" t="s">
        <v>3258</v>
      </c>
      <c r="R1400" s="258" t="s">
        <v>6177</v>
      </c>
      <c r="S1400" s="258" t="s">
        <v>3355</v>
      </c>
      <c r="T1400" s="258" t="s">
        <v>2375</v>
      </c>
      <c r="U1400" s="258" t="s">
        <v>2789</v>
      </c>
      <c r="V1400" s="258" t="s">
        <v>3258</v>
      </c>
      <c r="W1400" s="258" t="s">
        <v>3258</v>
      </c>
      <c r="X1400" s="258" t="s">
        <v>3258</v>
      </c>
      <c r="Y1400" s="258" t="s">
        <v>3258</v>
      </c>
      <c r="Z1400" s="258" t="s">
        <v>3258</v>
      </c>
      <c r="AA1400" s="258" t="s">
        <v>3258</v>
      </c>
      <c r="AB1400" s="258" t="s">
        <v>3258</v>
      </c>
      <c r="AC1400" s="258" t="s">
        <v>3258</v>
      </c>
      <c r="AD1400" s="258"/>
      <c r="AE1400" s="245"/>
      <c r="AF1400" s="258" t="s">
        <v>3258</v>
      </c>
      <c r="AG1400" s="258" t="s">
        <v>3258</v>
      </c>
      <c r="AH1400" s="258" t="s">
        <v>2253</v>
      </c>
      <c r="AI1400" s="249"/>
    </row>
    <row r="1401" spans="1:35" ht="15" customHeight="1" x14ac:dyDescent="0.3">
      <c r="A1401" s="260">
        <v>526594</v>
      </c>
      <c r="B1401" s="261" t="s">
        <v>6178</v>
      </c>
      <c r="C1401" s="261" t="s">
        <v>66</v>
      </c>
      <c r="D1401" s="261" t="s">
        <v>5783</v>
      </c>
      <c r="E1401" s="261" t="s">
        <v>116</v>
      </c>
      <c r="F1401" s="262">
        <v>31601</v>
      </c>
      <c r="G1401" s="261" t="s">
        <v>6179</v>
      </c>
      <c r="H1401" s="261" t="s">
        <v>677</v>
      </c>
      <c r="I1401" s="257" t="s">
        <v>554</v>
      </c>
      <c r="J1401" s="261" t="s">
        <v>139</v>
      </c>
      <c r="K1401" s="260">
        <v>2004</v>
      </c>
      <c r="M1401" s="261"/>
      <c r="N1401" s="249" t="s">
        <v>3258</v>
      </c>
      <c r="O1401" s="259" t="s">
        <v>3258</v>
      </c>
      <c r="P1401" s="256">
        <v>0</v>
      </c>
      <c r="Q1401" s="257" t="s">
        <v>3258</v>
      </c>
      <c r="R1401" s="257" t="s">
        <v>6180</v>
      </c>
      <c r="S1401" s="257" t="s">
        <v>3281</v>
      </c>
      <c r="T1401" s="257" t="s">
        <v>6181</v>
      </c>
      <c r="U1401" s="257" t="s">
        <v>6182</v>
      </c>
      <c r="V1401" s="257" t="s">
        <v>3258</v>
      </c>
      <c r="W1401" s="257" t="s">
        <v>3258</v>
      </c>
      <c r="X1401" s="257" t="s">
        <v>3258</v>
      </c>
      <c r="Y1401" s="257" t="s">
        <v>3258</v>
      </c>
      <c r="Z1401" s="257" t="s">
        <v>3258</v>
      </c>
      <c r="AA1401" s="257" t="s">
        <v>3258</v>
      </c>
      <c r="AB1401" s="257" t="s">
        <v>3258</v>
      </c>
      <c r="AC1401" s="257" t="s">
        <v>3258</v>
      </c>
      <c r="AD1401" s="257"/>
      <c r="AE1401" s="245"/>
      <c r="AF1401" s="257" t="s">
        <v>3258</v>
      </c>
      <c r="AG1401" s="257" t="s">
        <v>3258</v>
      </c>
      <c r="AH1401" s="257" t="s">
        <v>3258</v>
      </c>
      <c r="AI1401" s="249"/>
    </row>
    <row r="1402" spans="1:35" ht="15" customHeight="1" x14ac:dyDescent="0.3">
      <c r="A1402" s="260">
        <v>526597</v>
      </c>
      <c r="B1402" s="261" t="s">
        <v>6183</v>
      </c>
      <c r="C1402" s="261" t="s">
        <v>330</v>
      </c>
      <c r="D1402" s="261" t="s">
        <v>416</v>
      </c>
      <c r="E1402" s="261" t="s">
        <v>116</v>
      </c>
      <c r="F1402" s="262">
        <v>29804</v>
      </c>
      <c r="G1402" s="261" t="s">
        <v>2790</v>
      </c>
      <c r="H1402" s="261" t="s">
        <v>677</v>
      </c>
      <c r="I1402" s="257" t="s">
        <v>554</v>
      </c>
      <c r="J1402" s="261" t="s">
        <v>137</v>
      </c>
      <c r="K1402" s="261"/>
      <c r="M1402" s="261"/>
      <c r="N1402" s="249" t="s">
        <v>3258</v>
      </c>
      <c r="O1402" s="259" t="s">
        <v>3258</v>
      </c>
      <c r="P1402" s="256">
        <v>0</v>
      </c>
      <c r="Q1402" s="257" t="s">
        <v>3258</v>
      </c>
      <c r="R1402" s="257" t="s">
        <v>6184</v>
      </c>
      <c r="S1402" s="257" t="s">
        <v>6185</v>
      </c>
      <c r="T1402" s="257" t="s">
        <v>6186</v>
      </c>
      <c r="U1402" s="257" t="s">
        <v>2306</v>
      </c>
      <c r="V1402" s="257" t="s">
        <v>3258</v>
      </c>
      <c r="W1402" s="257" t="s">
        <v>3258</v>
      </c>
      <c r="X1402" s="257" t="s">
        <v>3258</v>
      </c>
      <c r="Y1402" s="257" t="s">
        <v>3258</v>
      </c>
      <c r="Z1402" s="257" t="s">
        <v>3258</v>
      </c>
      <c r="AA1402" s="257" t="s">
        <v>3258</v>
      </c>
      <c r="AB1402" s="257" t="s">
        <v>3258</v>
      </c>
      <c r="AC1402" s="257" t="s">
        <v>3258</v>
      </c>
      <c r="AD1402" s="257"/>
      <c r="AE1402" s="245"/>
      <c r="AF1402" s="257"/>
      <c r="AG1402" s="257" t="s">
        <v>3258</v>
      </c>
      <c r="AH1402" s="257" t="s">
        <v>3258</v>
      </c>
      <c r="AI1402" s="249"/>
    </row>
    <row r="1403" spans="1:35" ht="15" customHeight="1" x14ac:dyDescent="0.3">
      <c r="A1403" s="260">
        <v>526604</v>
      </c>
      <c r="B1403" s="261" t="s">
        <v>6187</v>
      </c>
      <c r="C1403" s="261" t="s">
        <v>243</v>
      </c>
      <c r="D1403" s="261" t="s">
        <v>425</v>
      </c>
      <c r="E1403" s="261" t="s">
        <v>116</v>
      </c>
      <c r="F1403" s="262">
        <v>34818</v>
      </c>
      <c r="G1403" s="261" t="s">
        <v>6188</v>
      </c>
      <c r="H1403" s="261" t="s">
        <v>677</v>
      </c>
      <c r="I1403" s="257" t="s">
        <v>554</v>
      </c>
      <c r="J1403" s="261" t="s">
        <v>139</v>
      </c>
      <c r="K1403" s="261"/>
      <c r="L1403" s="258"/>
      <c r="M1403" s="261"/>
      <c r="N1403" s="249" t="s">
        <v>3258</v>
      </c>
      <c r="O1403" s="259" t="s">
        <v>3258</v>
      </c>
      <c r="P1403" s="256">
        <v>0</v>
      </c>
      <c r="Q1403" s="257" t="s">
        <v>3258</v>
      </c>
      <c r="R1403" s="257" t="s">
        <v>6189</v>
      </c>
      <c r="S1403" s="257" t="s">
        <v>3546</v>
      </c>
      <c r="T1403" s="257" t="s">
        <v>2791</v>
      </c>
      <c r="U1403" s="257" t="s">
        <v>2327</v>
      </c>
      <c r="V1403" s="257" t="s">
        <v>3258</v>
      </c>
      <c r="W1403" s="257" t="s">
        <v>3258</v>
      </c>
      <c r="X1403" s="257" t="s">
        <v>3258</v>
      </c>
      <c r="Y1403" s="257" t="s">
        <v>3258</v>
      </c>
      <c r="Z1403" s="257" t="s">
        <v>3258</v>
      </c>
      <c r="AA1403" s="257" t="s">
        <v>3258</v>
      </c>
      <c r="AB1403" s="257" t="s">
        <v>3258</v>
      </c>
      <c r="AC1403" s="257" t="s">
        <v>3258</v>
      </c>
      <c r="AD1403" s="257"/>
      <c r="AE1403" s="245"/>
      <c r="AF1403" s="257" t="s">
        <v>3258</v>
      </c>
      <c r="AG1403" s="257" t="s">
        <v>3258</v>
      </c>
      <c r="AH1403" s="257" t="s">
        <v>3258</v>
      </c>
      <c r="AI1403" s="249"/>
    </row>
    <row r="1404" spans="1:35" ht="15" customHeight="1" x14ac:dyDescent="0.3">
      <c r="A1404" s="260">
        <v>526614</v>
      </c>
      <c r="B1404" s="261" t="s">
        <v>6190</v>
      </c>
      <c r="C1404" s="261" t="s">
        <v>6191</v>
      </c>
      <c r="D1404" s="261" t="s">
        <v>599</v>
      </c>
      <c r="E1404" s="261" t="s">
        <v>116</v>
      </c>
      <c r="F1404" s="262">
        <v>33970</v>
      </c>
      <c r="G1404" s="261" t="s">
        <v>2576</v>
      </c>
      <c r="H1404" s="261" t="s">
        <v>677</v>
      </c>
      <c r="I1404" s="257" t="s">
        <v>554</v>
      </c>
      <c r="J1404" s="261" t="s">
        <v>139</v>
      </c>
      <c r="K1404" s="261"/>
      <c r="L1404" s="258" t="s">
        <v>151</v>
      </c>
      <c r="M1404" s="261"/>
      <c r="N1404" s="249" t="s">
        <v>3258</v>
      </c>
      <c r="O1404" s="259" t="s">
        <v>3258</v>
      </c>
      <c r="P1404" s="256">
        <v>0</v>
      </c>
      <c r="Q1404" s="257" t="s">
        <v>3258</v>
      </c>
      <c r="R1404" s="257" t="s">
        <v>6192</v>
      </c>
      <c r="S1404" s="257" t="s">
        <v>6193</v>
      </c>
      <c r="T1404" s="257" t="s">
        <v>6194</v>
      </c>
      <c r="U1404" s="257" t="s">
        <v>2259</v>
      </c>
      <c r="V1404" s="257" t="s">
        <v>3258</v>
      </c>
      <c r="W1404" s="257" t="s">
        <v>3258</v>
      </c>
      <c r="X1404" s="257" t="s">
        <v>3258</v>
      </c>
      <c r="Y1404" s="257" t="s">
        <v>3258</v>
      </c>
      <c r="Z1404" s="257" t="s">
        <v>3258</v>
      </c>
      <c r="AA1404" s="257" t="s">
        <v>3258</v>
      </c>
      <c r="AB1404" s="257" t="s">
        <v>3258</v>
      </c>
      <c r="AC1404" s="261" t="s">
        <v>3258</v>
      </c>
      <c r="AD1404" s="261"/>
      <c r="AE1404" s="246"/>
      <c r="AF1404" s="257" t="s">
        <v>3258</v>
      </c>
      <c r="AG1404" s="257" t="s">
        <v>3258</v>
      </c>
      <c r="AH1404" s="257" t="s">
        <v>3258</v>
      </c>
      <c r="AI1404" s="249"/>
    </row>
    <row r="1405" spans="1:35" ht="15" customHeight="1" x14ac:dyDescent="0.3">
      <c r="A1405" s="260">
        <v>526615</v>
      </c>
      <c r="B1405" s="261" t="s">
        <v>6195</v>
      </c>
      <c r="C1405" s="261" t="s">
        <v>79</v>
      </c>
      <c r="D1405" s="261" t="s">
        <v>584</v>
      </c>
      <c r="E1405" s="261" t="s">
        <v>116</v>
      </c>
      <c r="F1405" s="262">
        <v>29593</v>
      </c>
      <c r="G1405" s="261" t="s">
        <v>2394</v>
      </c>
      <c r="H1405" s="261" t="s">
        <v>677</v>
      </c>
      <c r="I1405" s="257" t="s">
        <v>554</v>
      </c>
      <c r="J1405" s="249" t="s">
        <v>724</v>
      </c>
      <c r="K1405" s="261" t="s">
        <v>3258</v>
      </c>
      <c r="L1405" s="257"/>
      <c r="M1405" s="261"/>
      <c r="N1405" s="249" t="s">
        <v>3258</v>
      </c>
      <c r="O1405" s="259" t="s">
        <v>3258</v>
      </c>
      <c r="P1405" s="256">
        <v>0</v>
      </c>
      <c r="Q1405" s="257" t="s">
        <v>3258</v>
      </c>
      <c r="R1405" s="257" t="s">
        <v>6196</v>
      </c>
      <c r="S1405" s="257" t="s">
        <v>3297</v>
      </c>
      <c r="T1405" s="257" t="s">
        <v>6197</v>
      </c>
      <c r="U1405" s="257" t="s">
        <v>2259</v>
      </c>
      <c r="V1405" s="257" t="s">
        <v>3258</v>
      </c>
      <c r="W1405" s="257" t="s">
        <v>3258</v>
      </c>
      <c r="X1405" s="257" t="s">
        <v>3258</v>
      </c>
      <c r="Y1405" s="257" t="s">
        <v>3258</v>
      </c>
      <c r="Z1405" s="257" t="s">
        <v>3258</v>
      </c>
      <c r="AA1405" s="257" t="s">
        <v>3258</v>
      </c>
      <c r="AB1405" s="257" t="s">
        <v>3258</v>
      </c>
      <c r="AC1405" s="257" t="s">
        <v>3258</v>
      </c>
      <c r="AD1405" s="257"/>
      <c r="AE1405" s="245"/>
      <c r="AF1405" s="257" t="s">
        <v>3258</v>
      </c>
      <c r="AG1405" s="257" t="s">
        <v>3258</v>
      </c>
      <c r="AH1405" s="257" t="s">
        <v>3258</v>
      </c>
      <c r="AI1405" s="249"/>
    </row>
    <row r="1406" spans="1:35" ht="15" customHeight="1" x14ac:dyDescent="0.3">
      <c r="A1406" s="260">
        <v>526616</v>
      </c>
      <c r="B1406" s="261" t="s">
        <v>6198</v>
      </c>
      <c r="C1406" s="261" t="s">
        <v>83</v>
      </c>
      <c r="D1406" s="261" t="s">
        <v>414</v>
      </c>
      <c r="E1406" s="261" t="s">
        <v>116</v>
      </c>
      <c r="F1406" s="262">
        <v>33354</v>
      </c>
      <c r="G1406" s="261" t="s">
        <v>6199</v>
      </c>
      <c r="H1406" s="261" t="s">
        <v>677</v>
      </c>
      <c r="I1406" s="257" t="s">
        <v>554</v>
      </c>
      <c r="J1406" s="261" t="s">
        <v>139</v>
      </c>
      <c r="K1406" s="261"/>
      <c r="M1406" s="261"/>
      <c r="N1406" s="249" t="s">
        <v>3258</v>
      </c>
      <c r="O1406" s="259" t="s">
        <v>3258</v>
      </c>
      <c r="P1406" s="256">
        <v>0</v>
      </c>
      <c r="Q1406" s="257" t="s">
        <v>3258</v>
      </c>
      <c r="R1406" s="257" t="s">
        <v>6200</v>
      </c>
      <c r="S1406" s="257" t="s">
        <v>2588</v>
      </c>
      <c r="T1406" s="257" t="s">
        <v>2261</v>
      </c>
      <c r="U1406" s="257" t="s">
        <v>6201</v>
      </c>
      <c r="V1406" s="257" t="s">
        <v>3258</v>
      </c>
      <c r="W1406" s="257" t="s">
        <v>3258</v>
      </c>
      <c r="X1406" s="257" t="s">
        <v>3258</v>
      </c>
      <c r="Y1406" s="257" t="s">
        <v>3258</v>
      </c>
      <c r="Z1406" s="257" t="s">
        <v>3258</v>
      </c>
      <c r="AA1406" s="257" t="s">
        <v>3258</v>
      </c>
      <c r="AB1406" s="257" t="s">
        <v>3258</v>
      </c>
      <c r="AC1406" s="257" t="s">
        <v>3258</v>
      </c>
      <c r="AD1406" s="257"/>
      <c r="AE1406" s="245"/>
      <c r="AF1406" s="257" t="s">
        <v>3258</v>
      </c>
      <c r="AG1406" s="257" t="s">
        <v>3258</v>
      </c>
      <c r="AH1406" s="257" t="s">
        <v>3258</v>
      </c>
      <c r="AI1406" s="249"/>
    </row>
    <row r="1407" spans="1:35" ht="15" customHeight="1" x14ac:dyDescent="0.3">
      <c r="A1407" s="260">
        <v>526626</v>
      </c>
      <c r="B1407" s="261" t="s">
        <v>6202</v>
      </c>
      <c r="C1407" s="261" t="s">
        <v>106</v>
      </c>
      <c r="D1407" s="261" t="s">
        <v>467</v>
      </c>
      <c r="E1407" s="261" t="s">
        <v>116</v>
      </c>
      <c r="F1407" s="262">
        <v>35538</v>
      </c>
      <c r="G1407" s="261" t="s">
        <v>2335</v>
      </c>
      <c r="H1407" s="261" t="s">
        <v>677</v>
      </c>
      <c r="I1407" s="257" t="s">
        <v>554</v>
      </c>
      <c r="J1407" s="261" t="s">
        <v>139</v>
      </c>
      <c r="K1407" s="260">
        <v>2013</v>
      </c>
      <c r="M1407" s="261"/>
      <c r="N1407" s="249" t="s">
        <v>3258</v>
      </c>
      <c r="O1407" s="259" t="s">
        <v>3258</v>
      </c>
      <c r="P1407" s="256">
        <v>0</v>
      </c>
      <c r="Q1407" s="257" t="s">
        <v>3258</v>
      </c>
      <c r="R1407" s="257" t="s">
        <v>6203</v>
      </c>
      <c r="S1407" s="257" t="s">
        <v>6204</v>
      </c>
      <c r="T1407" s="257" t="s">
        <v>2473</v>
      </c>
      <c r="U1407" s="257" t="s">
        <v>6205</v>
      </c>
      <c r="V1407" s="257" t="s">
        <v>3258</v>
      </c>
      <c r="W1407" s="257" t="s">
        <v>3258</v>
      </c>
      <c r="X1407" s="257" t="s">
        <v>3258</v>
      </c>
      <c r="Y1407" s="257" t="s">
        <v>3258</v>
      </c>
      <c r="Z1407" s="257" t="s">
        <v>3258</v>
      </c>
      <c r="AA1407" s="257" t="s">
        <v>3258</v>
      </c>
      <c r="AB1407" s="257" t="s">
        <v>3258</v>
      </c>
      <c r="AC1407" s="257" t="s">
        <v>3258</v>
      </c>
      <c r="AD1407" s="257"/>
      <c r="AE1407" s="245"/>
      <c r="AF1407" s="257" t="s">
        <v>3258</v>
      </c>
      <c r="AG1407" s="257" t="s">
        <v>3258</v>
      </c>
      <c r="AH1407" s="257" t="s">
        <v>3258</v>
      </c>
      <c r="AI1407" s="249"/>
    </row>
    <row r="1408" spans="1:35" ht="15" customHeight="1" x14ac:dyDescent="0.3">
      <c r="A1408" s="260">
        <v>526629</v>
      </c>
      <c r="B1408" s="261" t="s">
        <v>6206</v>
      </c>
      <c r="C1408" s="261" t="s">
        <v>6207</v>
      </c>
      <c r="D1408" s="261" t="s">
        <v>377</v>
      </c>
      <c r="E1408" s="261" t="s">
        <v>116</v>
      </c>
      <c r="F1408" s="262">
        <v>35881</v>
      </c>
      <c r="G1408" s="261" t="s">
        <v>6188</v>
      </c>
      <c r="H1408" s="261" t="s">
        <v>677</v>
      </c>
      <c r="I1408" s="257" t="s">
        <v>554</v>
      </c>
      <c r="J1408" s="261" t="s">
        <v>137</v>
      </c>
      <c r="K1408" s="261" t="s">
        <v>3258</v>
      </c>
      <c r="L1408" s="257"/>
      <c r="M1408" s="261"/>
      <c r="N1408" s="249" t="s">
        <v>3258</v>
      </c>
      <c r="O1408" s="259" t="s">
        <v>3258</v>
      </c>
      <c r="P1408" s="256">
        <v>0</v>
      </c>
      <c r="Q1408" s="257" t="s">
        <v>3258</v>
      </c>
      <c r="R1408" s="257" t="s">
        <v>6208</v>
      </c>
      <c r="S1408" s="257" t="s">
        <v>6209</v>
      </c>
      <c r="T1408" s="257" t="s">
        <v>2467</v>
      </c>
      <c r="U1408" s="257" t="s">
        <v>2327</v>
      </c>
      <c r="V1408" s="257" t="s">
        <v>3258</v>
      </c>
      <c r="W1408" s="257" t="s">
        <v>3258</v>
      </c>
      <c r="X1408" s="257" t="s">
        <v>3258</v>
      </c>
      <c r="Y1408" s="257" t="s">
        <v>3258</v>
      </c>
      <c r="Z1408" s="257" t="s">
        <v>3258</v>
      </c>
      <c r="AA1408" s="257" t="s">
        <v>3258</v>
      </c>
      <c r="AB1408" s="257" t="s">
        <v>3258</v>
      </c>
      <c r="AC1408" s="257" t="s">
        <v>3258</v>
      </c>
      <c r="AD1408" s="257"/>
      <c r="AE1408" s="246"/>
      <c r="AF1408" s="257" t="s">
        <v>3258</v>
      </c>
      <c r="AG1408" s="257" t="s">
        <v>3258</v>
      </c>
      <c r="AH1408" s="257" t="s">
        <v>3258</v>
      </c>
      <c r="AI1408" s="249"/>
    </row>
    <row r="1409" spans="1:35" ht="15" customHeight="1" x14ac:dyDescent="0.3">
      <c r="A1409" s="260">
        <v>526631</v>
      </c>
      <c r="B1409" s="261" t="s">
        <v>6210</v>
      </c>
      <c r="C1409" s="261" t="s">
        <v>66</v>
      </c>
      <c r="D1409" s="261" t="s">
        <v>446</v>
      </c>
      <c r="E1409" s="261" t="s">
        <v>116</v>
      </c>
      <c r="F1409" s="262">
        <v>32751</v>
      </c>
      <c r="G1409" s="261" t="s">
        <v>1195</v>
      </c>
      <c r="H1409" s="261" t="s">
        <v>677</v>
      </c>
      <c r="I1409" s="257" t="s">
        <v>554</v>
      </c>
      <c r="J1409" s="261" t="s">
        <v>139</v>
      </c>
      <c r="K1409" s="261"/>
      <c r="L1409" s="258"/>
      <c r="M1409" s="261"/>
      <c r="N1409" s="249" t="s">
        <v>3258</v>
      </c>
      <c r="O1409" s="259" t="s">
        <v>3258</v>
      </c>
      <c r="P1409" s="256">
        <v>0</v>
      </c>
      <c r="Q1409" s="257" t="s">
        <v>3258</v>
      </c>
      <c r="R1409" s="257" t="s">
        <v>6211</v>
      </c>
      <c r="S1409" s="257" t="s">
        <v>3393</v>
      </c>
      <c r="T1409" s="257" t="s">
        <v>6212</v>
      </c>
      <c r="U1409" s="257" t="s">
        <v>2448</v>
      </c>
      <c r="V1409" s="257" t="s">
        <v>3258</v>
      </c>
      <c r="W1409" s="257" t="s">
        <v>3258</v>
      </c>
      <c r="X1409" s="257" t="s">
        <v>3258</v>
      </c>
      <c r="Y1409" s="257" t="s">
        <v>3258</v>
      </c>
      <c r="Z1409" s="257" t="s">
        <v>3258</v>
      </c>
      <c r="AA1409" s="257" t="s">
        <v>3258</v>
      </c>
      <c r="AB1409" s="257" t="s">
        <v>3258</v>
      </c>
      <c r="AC1409" s="257" t="s">
        <v>3258</v>
      </c>
      <c r="AD1409" s="257"/>
      <c r="AE1409" s="246"/>
      <c r="AF1409" s="257" t="s">
        <v>3258</v>
      </c>
      <c r="AG1409" s="257" t="s">
        <v>3258</v>
      </c>
      <c r="AH1409" s="257" t="s">
        <v>3258</v>
      </c>
      <c r="AI1409" s="249"/>
    </row>
    <row r="1410" spans="1:35" ht="15" customHeight="1" x14ac:dyDescent="0.3">
      <c r="A1410" s="260">
        <v>526634</v>
      </c>
      <c r="B1410" s="261" t="s">
        <v>6213</v>
      </c>
      <c r="C1410" s="261" t="s">
        <v>329</v>
      </c>
      <c r="D1410" s="261" t="s">
        <v>6214</v>
      </c>
      <c r="E1410" s="261" t="s">
        <v>116</v>
      </c>
      <c r="F1410" s="262">
        <v>28695</v>
      </c>
      <c r="G1410" s="261" t="s">
        <v>150</v>
      </c>
      <c r="H1410" s="261" t="s">
        <v>677</v>
      </c>
      <c r="I1410" s="257" t="s">
        <v>554</v>
      </c>
      <c r="J1410" s="261" t="s">
        <v>724</v>
      </c>
      <c r="K1410" s="261"/>
      <c r="L1410" s="258" t="s">
        <v>150</v>
      </c>
      <c r="M1410" s="261"/>
      <c r="N1410" s="249" t="s">
        <v>3258</v>
      </c>
      <c r="O1410" s="259" t="s">
        <v>3258</v>
      </c>
      <c r="P1410" s="256">
        <v>0</v>
      </c>
      <c r="Q1410" s="257" t="s">
        <v>3258</v>
      </c>
      <c r="R1410" s="257" t="s">
        <v>6215</v>
      </c>
      <c r="S1410" s="257" t="s">
        <v>6216</v>
      </c>
      <c r="T1410" s="257" t="s">
        <v>6217</v>
      </c>
      <c r="U1410" s="257" t="s">
        <v>2270</v>
      </c>
      <c r="V1410" s="257" t="s">
        <v>3258</v>
      </c>
      <c r="W1410" s="257" t="s">
        <v>3258</v>
      </c>
      <c r="X1410" s="257" t="s">
        <v>3258</v>
      </c>
      <c r="Y1410" s="257" t="s">
        <v>3258</v>
      </c>
      <c r="Z1410" s="257" t="s">
        <v>3258</v>
      </c>
      <c r="AA1410" s="257" t="s">
        <v>3258</v>
      </c>
      <c r="AB1410" s="257" t="s">
        <v>3258</v>
      </c>
      <c r="AC1410" s="257" t="s">
        <v>3258</v>
      </c>
      <c r="AD1410" s="257"/>
      <c r="AE1410" s="245"/>
      <c r="AF1410" s="257"/>
      <c r="AG1410" s="257" t="s">
        <v>3258</v>
      </c>
      <c r="AH1410" s="257" t="s">
        <v>3258</v>
      </c>
      <c r="AI1410" s="249"/>
    </row>
    <row r="1411" spans="1:35" ht="15" customHeight="1" x14ac:dyDescent="0.3">
      <c r="A1411" s="260">
        <v>526635</v>
      </c>
      <c r="B1411" s="261" t="s">
        <v>6218</v>
      </c>
      <c r="C1411" s="261" t="s">
        <v>6219</v>
      </c>
      <c r="D1411" s="261" t="s">
        <v>6220</v>
      </c>
      <c r="E1411" s="261" t="s">
        <v>116</v>
      </c>
      <c r="F1411" s="262">
        <v>29553</v>
      </c>
      <c r="G1411" s="261" t="s">
        <v>136</v>
      </c>
      <c r="H1411" s="261" t="s">
        <v>677</v>
      </c>
      <c r="I1411" s="257" t="s">
        <v>554</v>
      </c>
      <c r="J1411" s="261" t="s">
        <v>137</v>
      </c>
      <c r="K1411" s="261" t="s">
        <v>3258</v>
      </c>
      <c r="L1411" s="257"/>
      <c r="M1411" s="261"/>
      <c r="N1411" s="249" t="s">
        <v>3258</v>
      </c>
      <c r="O1411" s="259" t="s">
        <v>3258</v>
      </c>
      <c r="P1411" s="256">
        <v>0</v>
      </c>
      <c r="Q1411" s="257" t="s">
        <v>3258</v>
      </c>
      <c r="R1411" s="257" t="s">
        <v>6221</v>
      </c>
      <c r="S1411" s="257" t="s">
        <v>6222</v>
      </c>
      <c r="T1411" s="257" t="s">
        <v>6223</v>
      </c>
      <c r="U1411" s="257" t="s">
        <v>2259</v>
      </c>
      <c r="V1411" s="257" t="s">
        <v>3258</v>
      </c>
      <c r="W1411" s="257" t="s">
        <v>3258</v>
      </c>
      <c r="X1411" s="257" t="s">
        <v>3258</v>
      </c>
      <c r="Y1411" s="257" t="s">
        <v>3258</v>
      </c>
      <c r="Z1411" s="257" t="s">
        <v>3258</v>
      </c>
      <c r="AA1411" s="257" t="s">
        <v>3258</v>
      </c>
      <c r="AB1411" s="257" t="s">
        <v>3258</v>
      </c>
      <c r="AC1411" s="257" t="s">
        <v>3258</v>
      </c>
      <c r="AD1411" s="257"/>
      <c r="AE1411" s="245"/>
      <c r="AF1411" s="257" t="s">
        <v>3258</v>
      </c>
      <c r="AG1411" s="257" t="s">
        <v>3258</v>
      </c>
      <c r="AH1411" s="257" t="s">
        <v>3258</v>
      </c>
      <c r="AI1411" s="249"/>
    </row>
    <row r="1412" spans="1:35" ht="15" customHeight="1" x14ac:dyDescent="0.3">
      <c r="A1412" s="260">
        <v>526641</v>
      </c>
      <c r="B1412" s="261" t="s">
        <v>6224</v>
      </c>
      <c r="C1412" s="261" t="s">
        <v>6225</v>
      </c>
      <c r="D1412" s="261" t="s">
        <v>511</v>
      </c>
      <c r="E1412" s="261" t="s">
        <v>116</v>
      </c>
      <c r="F1412" s="262">
        <v>30178</v>
      </c>
      <c r="G1412" s="261" t="s">
        <v>6226</v>
      </c>
      <c r="H1412" s="261" t="s">
        <v>677</v>
      </c>
      <c r="I1412" s="257" t="s">
        <v>554</v>
      </c>
      <c r="J1412" s="261" t="s">
        <v>137</v>
      </c>
      <c r="K1412" s="261"/>
      <c r="L1412" s="256" t="s">
        <v>150</v>
      </c>
      <c r="M1412" s="261"/>
      <c r="N1412" s="249" t="s">
        <v>3258</v>
      </c>
      <c r="O1412" s="259" t="s">
        <v>3258</v>
      </c>
      <c r="P1412" s="256">
        <v>0</v>
      </c>
      <c r="Q1412" s="257" t="s">
        <v>3258</v>
      </c>
      <c r="R1412" s="257" t="s">
        <v>6227</v>
      </c>
      <c r="S1412" s="257" t="s">
        <v>6228</v>
      </c>
      <c r="T1412" s="257" t="s">
        <v>2323</v>
      </c>
      <c r="U1412" s="257" t="s">
        <v>2268</v>
      </c>
      <c r="V1412" s="257" t="s">
        <v>3258</v>
      </c>
      <c r="W1412" s="257" t="s">
        <v>3258</v>
      </c>
      <c r="X1412" s="257" t="s">
        <v>3258</v>
      </c>
      <c r="Y1412" s="257" t="s">
        <v>3258</v>
      </c>
      <c r="Z1412" s="257" t="s">
        <v>3258</v>
      </c>
      <c r="AA1412" s="257" t="s">
        <v>3258</v>
      </c>
      <c r="AB1412" s="257" t="s">
        <v>3258</v>
      </c>
      <c r="AC1412" s="257" t="s">
        <v>3258</v>
      </c>
      <c r="AD1412" s="257"/>
      <c r="AE1412" s="246"/>
      <c r="AF1412" s="257" t="s">
        <v>3258</v>
      </c>
      <c r="AG1412" s="257" t="s">
        <v>3258</v>
      </c>
      <c r="AH1412" s="257" t="s">
        <v>3258</v>
      </c>
      <c r="AI1412" s="249"/>
    </row>
    <row r="1413" spans="1:35" ht="15" customHeight="1" x14ac:dyDescent="0.3">
      <c r="A1413" s="260">
        <v>526648</v>
      </c>
      <c r="B1413" s="261" t="s">
        <v>6229</v>
      </c>
      <c r="C1413" s="261" t="s">
        <v>1687</v>
      </c>
      <c r="D1413" s="261" t="s">
        <v>346</v>
      </c>
      <c r="E1413" s="261" t="s">
        <v>116</v>
      </c>
      <c r="F1413" s="262">
        <v>29125</v>
      </c>
      <c r="G1413" s="261" t="s">
        <v>6230</v>
      </c>
      <c r="H1413" s="261" t="s">
        <v>677</v>
      </c>
      <c r="I1413" s="257" t="s">
        <v>554</v>
      </c>
      <c r="J1413" s="249" t="s">
        <v>724</v>
      </c>
      <c r="K1413" s="261" t="s">
        <v>3258</v>
      </c>
      <c r="L1413" s="257"/>
      <c r="M1413" s="261"/>
      <c r="N1413" s="249" t="s">
        <v>3258</v>
      </c>
      <c r="O1413" s="259" t="s">
        <v>3258</v>
      </c>
      <c r="P1413" s="256">
        <v>0</v>
      </c>
      <c r="Q1413" s="257" t="s">
        <v>3258</v>
      </c>
      <c r="R1413" s="257" t="s">
        <v>6231</v>
      </c>
      <c r="S1413" s="257" t="s">
        <v>4110</v>
      </c>
      <c r="T1413" s="257" t="s">
        <v>2794</v>
      </c>
      <c r="U1413" s="257" t="s">
        <v>6232</v>
      </c>
      <c r="V1413" s="257" t="s">
        <v>3258</v>
      </c>
      <c r="W1413" s="257" t="s">
        <v>3258</v>
      </c>
      <c r="X1413" s="257" t="s">
        <v>3258</v>
      </c>
      <c r="Y1413" s="257" t="s">
        <v>3258</v>
      </c>
      <c r="Z1413" s="257" t="s">
        <v>3258</v>
      </c>
      <c r="AA1413" s="257" t="s">
        <v>3258</v>
      </c>
      <c r="AB1413" s="257" t="s">
        <v>3258</v>
      </c>
      <c r="AC1413" s="257" t="s">
        <v>3258</v>
      </c>
      <c r="AD1413" s="257"/>
      <c r="AE1413" s="246"/>
      <c r="AF1413" s="257" t="s">
        <v>3258</v>
      </c>
      <c r="AG1413" s="257" t="s">
        <v>3258</v>
      </c>
      <c r="AH1413" s="257" t="s">
        <v>3258</v>
      </c>
      <c r="AI1413" s="249"/>
    </row>
    <row r="1414" spans="1:35" ht="15" customHeight="1" x14ac:dyDescent="0.3">
      <c r="A1414" s="260">
        <v>526656</v>
      </c>
      <c r="B1414" s="261" t="s">
        <v>6233</v>
      </c>
      <c r="C1414" s="261" t="s">
        <v>6234</v>
      </c>
      <c r="D1414" s="261" t="s">
        <v>460</v>
      </c>
      <c r="E1414" s="261" t="s">
        <v>116</v>
      </c>
      <c r="F1414" s="262">
        <v>29459</v>
      </c>
      <c r="G1414" s="261" t="s">
        <v>136</v>
      </c>
      <c r="H1414" s="261" t="s">
        <v>677</v>
      </c>
      <c r="I1414" s="257" t="s">
        <v>554</v>
      </c>
      <c r="J1414" s="261" t="s">
        <v>139</v>
      </c>
      <c r="K1414" s="261" t="s">
        <v>3258</v>
      </c>
      <c r="L1414" s="261"/>
      <c r="M1414" s="261"/>
      <c r="N1414" s="249" t="s">
        <v>3258</v>
      </c>
      <c r="O1414" s="259" t="s">
        <v>3258</v>
      </c>
      <c r="P1414" s="256">
        <v>0</v>
      </c>
      <c r="Q1414" s="257" t="s">
        <v>3258</v>
      </c>
      <c r="R1414" s="257" t="s">
        <v>6235</v>
      </c>
      <c r="S1414" s="257" t="s">
        <v>6236</v>
      </c>
      <c r="T1414" s="257" t="s">
        <v>2265</v>
      </c>
      <c r="U1414" s="257" t="s">
        <v>2259</v>
      </c>
      <c r="V1414" s="257" t="s">
        <v>3258</v>
      </c>
      <c r="W1414" s="257" t="s">
        <v>3258</v>
      </c>
      <c r="X1414" s="257" t="s">
        <v>3258</v>
      </c>
      <c r="Y1414" s="257" t="s">
        <v>3258</v>
      </c>
      <c r="Z1414" s="257" t="s">
        <v>3258</v>
      </c>
      <c r="AA1414" s="257" t="s">
        <v>3258</v>
      </c>
      <c r="AB1414" s="257" t="s">
        <v>3258</v>
      </c>
      <c r="AC1414" s="257" t="s">
        <v>3258</v>
      </c>
      <c r="AD1414" s="257"/>
      <c r="AE1414" s="245"/>
      <c r="AF1414" s="257" t="s">
        <v>3258</v>
      </c>
      <c r="AG1414" s="257" t="s">
        <v>3258</v>
      </c>
      <c r="AH1414" s="257" t="s">
        <v>3258</v>
      </c>
      <c r="AI1414" s="249"/>
    </row>
    <row r="1415" spans="1:35" ht="15" customHeight="1" x14ac:dyDescent="0.3">
      <c r="A1415" s="260">
        <v>526667</v>
      </c>
      <c r="B1415" s="261" t="s">
        <v>6237</v>
      </c>
      <c r="C1415" s="261" t="s">
        <v>105</v>
      </c>
      <c r="D1415" s="261" t="s">
        <v>359</v>
      </c>
      <c r="E1415" s="261" t="s">
        <v>116</v>
      </c>
      <c r="F1415" s="262">
        <v>30011</v>
      </c>
      <c r="G1415" s="261" t="s">
        <v>5733</v>
      </c>
      <c r="H1415" s="261" t="s">
        <v>677</v>
      </c>
      <c r="I1415" s="257" t="s">
        <v>554</v>
      </c>
      <c r="J1415" s="261" t="s">
        <v>137</v>
      </c>
      <c r="K1415" s="261" t="s">
        <v>3258</v>
      </c>
      <c r="L1415" s="257"/>
      <c r="M1415" s="261"/>
      <c r="N1415" s="249" t="s">
        <v>3258</v>
      </c>
      <c r="O1415" s="259" t="s">
        <v>3258</v>
      </c>
      <c r="P1415" s="256">
        <v>0</v>
      </c>
      <c r="Q1415" s="257" t="s">
        <v>3258</v>
      </c>
      <c r="R1415" s="257" t="s">
        <v>6238</v>
      </c>
      <c r="S1415" s="257" t="s">
        <v>6239</v>
      </c>
      <c r="T1415" s="257" t="s">
        <v>6240</v>
      </c>
      <c r="U1415" s="257" t="s">
        <v>2327</v>
      </c>
      <c r="V1415" s="257" t="s">
        <v>3258</v>
      </c>
      <c r="W1415" s="257" t="s">
        <v>3258</v>
      </c>
      <c r="X1415" s="257" t="s">
        <v>3258</v>
      </c>
      <c r="Y1415" s="257" t="s">
        <v>3258</v>
      </c>
      <c r="Z1415" s="257" t="s">
        <v>3258</v>
      </c>
      <c r="AA1415" s="257" t="s">
        <v>3258</v>
      </c>
      <c r="AB1415" s="257" t="s">
        <v>3258</v>
      </c>
      <c r="AC1415" s="257" t="s">
        <v>3258</v>
      </c>
      <c r="AD1415" s="257"/>
      <c r="AE1415" s="245"/>
      <c r="AF1415" s="257" t="s">
        <v>3258</v>
      </c>
      <c r="AG1415" s="257" t="s">
        <v>3258</v>
      </c>
      <c r="AH1415" s="257" t="s">
        <v>3258</v>
      </c>
      <c r="AI1415" s="249"/>
    </row>
    <row r="1416" spans="1:35" ht="15" customHeight="1" x14ac:dyDescent="0.3">
      <c r="A1416" s="260">
        <v>526668</v>
      </c>
      <c r="B1416" s="261" t="s">
        <v>6241</v>
      </c>
      <c r="C1416" s="261" t="s">
        <v>66</v>
      </c>
      <c r="D1416" s="261" t="s">
        <v>428</v>
      </c>
      <c r="E1416" s="261" t="s">
        <v>116</v>
      </c>
      <c r="F1416" s="262">
        <v>31743</v>
      </c>
      <c r="G1416" s="261" t="s">
        <v>136</v>
      </c>
      <c r="H1416" s="261" t="s">
        <v>677</v>
      </c>
      <c r="I1416" s="257" t="s">
        <v>554</v>
      </c>
      <c r="J1416" s="261" t="s">
        <v>177</v>
      </c>
      <c r="K1416" s="261" t="s">
        <v>3258</v>
      </c>
      <c r="L1416" s="261"/>
      <c r="M1416" s="261"/>
      <c r="N1416" s="249" t="s">
        <v>3258</v>
      </c>
      <c r="O1416" s="259" t="s">
        <v>3258</v>
      </c>
      <c r="P1416" s="256">
        <v>0</v>
      </c>
      <c r="Q1416" s="257" t="s">
        <v>3258</v>
      </c>
      <c r="R1416" s="257" t="s">
        <v>6242</v>
      </c>
      <c r="S1416" s="257" t="s">
        <v>3269</v>
      </c>
      <c r="T1416" s="257" t="s">
        <v>6243</v>
      </c>
      <c r="U1416" s="257" t="s">
        <v>2259</v>
      </c>
      <c r="V1416" s="257" t="s">
        <v>3258</v>
      </c>
      <c r="W1416" s="257" t="s">
        <v>3258</v>
      </c>
      <c r="X1416" s="257" t="s">
        <v>3258</v>
      </c>
      <c r="Y1416" s="257" t="s">
        <v>3258</v>
      </c>
      <c r="Z1416" s="257" t="s">
        <v>3258</v>
      </c>
      <c r="AA1416" s="257" t="s">
        <v>3258</v>
      </c>
      <c r="AB1416" s="257" t="s">
        <v>3258</v>
      </c>
      <c r="AC1416" s="257" t="s">
        <v>3258</v>
      </c>
      <c r="AD1416" s="257"/>
      <c r="AE1416" s="245"/>
      <c r="AF1416" s="257" t="s">
        <v>3258</v>
      </c>
      <c r="AG1416" s="257" t="s">
        <v>3258</v>
      </c>
      <c r="AH1416" s="257" t="s">
        <v>3258</v>
      </c>
      <c r="AI1416" s="249"/>
    </row>
    <row r="1417" spans="1:35" ht="15" customHeight="1" x14ac:dyDescent="0.3">
      <c r="A1417" s="260">
        <v>526678</v>
      </c>
      <c r="B1417" s="261" t="s">
        <v>6244</v>
      </c>
      <c r="C1417" s="261" t="s">
        <v>81</v>
      </c>
      <c r="D1417" s="261" t="s">
        <v>498</v>
      </c>
      <c r="E1417" s="261" t="s">
        <v>116</v>
      </c>
      <c r="F1417" s="262">
        <v>33481</v>
      </c>
      <c r="G1417" s="261" t="s">
        <v>390</v>
      </c>
      <c r="H1417" s="261" t="s">
        <v>677</v>
      </c>
      <c r="I1417" s="257" t="s">
        <v>554</v>
      </c>
      <c r="J1417" s="261" t="s">
        <v>139</v>
      </c>
      <c r="K1417" s="261"/>
      <c r="L1417" s="249"/>
      <c r="M1417" s="261"/>
      <c r="N1417" s="249" t="s">
        <v>3258</v>
      </c>
      <c r="O1417" s="259" t="s">
        <v>3258</v>
      </c>
      <c r="P1417" s="256">
        <v>0</v>
      </c>
      <c r="Q1417" s="257" t="s">
        <v>3258</v>
      </c>
      <c r="R1417" s="257" t="s">
        <v>6245</v>
      </c>
      <c r="S1417" s="257" t="s">
        <v>6246</v>
      </c>
      <c r="T1417" s="257" t="s">
        <v>2591</v>
      </c>
      <c r="U1417" s="257" t="s">
        <v>2592</v>
      </c>
      <c r="V1417" s="257" t="s">
        <v>3258</v>
      </c>
      <c r="W1417" s="257" t="s">
        <v>3258</v>
      </c>
      <c r="X1417" s="257" t="s">
        <v>3258</v>
      </c>
      <c r="Y1417" s="257" t="s">
        <v>3258</v>
      </c>
      <c r="Z1417" s="257" t="s">
        <v>3258</v>
      </c>
      <c r="AA1417" s="257" t="s">
        <v>3258</v>
      </c>
      <c r="AB1417" s="257" t="s">
        <v>3258</v>
      </c>
      <c r="AC1417" s="257" t="s">
        <v>3258</v>
      </c>
      <c r="AD1417" s="257"/>
      <c r="AE1417" s="245"/>
      <c r="AF1417" s="257" t="s">
        <v>3258</v>
      </c>
      <c r="AG1417" s="257" t="s">
        <v>3258</v>
      </c>
      <c r="AH1417" s="257" t="s">
        <v>3258</v>
      </c>
      <c r="AI1417" s="249"/>
    </row>
    <row r="1418" spans="1:35" ht="15" customHeight="1" x14ac:dyDescent="0.3">
      <c r="A1418" s="260">
        <v>526679</v>
      </c>
      <c r="B1418" s="261" t="s">
        <v>6247</v>
      </c>
      <c r="C1418" s="261" t="s">
        <v>65</v>
      </c>
      <c r="D1418" s="261" t="s">
        <v>415</v>
      </c>
      <c r="E1418" s="261" t="s">
        <v>116</v>
      </c>
      <c r="F1418" s="262">
        <v>33258</v>
      </c>
      <c r="G1418" s="261" t="s">
        <v>136</v>
      </c>
      <c r="H1418" s="261" t="s">
        <v>677</v>
      </c>
      <c r="I1418" s="257" t="s">
        <v>554</v>
      </c>
      <c r="J1418" s="261" t="s">
        <v>139</v>
      </c>
      <c r="K1418" s="261" t="s">
        <v>3258</v>
      </c>
      <c r="L1418" s="261"/>
      <c r="M1418" s="261"/>
      <c r="N1418" s="249" t="s">
        <v>3258</v>
      </c>
      <c r="O1418" s="259" t="s">
        <v>3258</v>
      </c>
      <c r="P1418" s="256">
        <v>0</v>
      </c>
      <c r="Q1418" s="257" t="s">
        <v>3258</v>
      </c>
      <c r="R1418" s="257" t="s">
        <v>6248</v>
      </c>
      <c r="S1418" s="257" t="s">
        <v>3259</v>
      </c>
      <c r="T1418" s="257" t="s">
        <v>2454</v>
      </c>
      <c r="U1418" s="257" t="s">
        <v>2259</v>
      </c>
      <c r="V1418" s="257" t="s">
        <v>3258</v>
      </c>
      <c r="W1418" s="257" t="s">
        <v>3258</v>
      </c>
      <c r="X1418" s="257" t="s">
        <v>3258</v>
      </c>
      <c r="Y1418" s="257" t="s">
        <v>3258</v>
      </c>
      <c r="Z1418" s="257" t="s">
        <v>3258</v>
      </c>
      <c r="AA1418" s="257" t="s">
        <v>3258</v>
      </c>
      <c r="AB1418" s="257" t="s">
        <v>3258</v>
      </c>
      <c r="AC1418" s="257" t="s">
        <v>3258</v>
      </c>
      <c r="AD1418" s="257"/>
      <c r="AE1418" s="245"/>
      <c r="AF1418" s="257" t="s">
        <v>3258</v>
      </c>
      <c r="AG1418" s="257" t="s">
        <v>3258</v>
      </c>
      <c r="AH1418" s="257" t="s">
        <v>3258</v>
      </c>
      <c r="AI1418" s="249"/>
    </row>
    <row r="1419" spans="1:35" ht="15" customHeight="1" x14ac:dyDescent="0.3">
      <c r="A1419" s="260">
        <v>526685</v>
      </c>
      <c r="B1419" s="261" t="s">
        <v>6249</v>
      </c>
      <c r="C1419" s="261" t="s">
        <v>385</v>
      </c>
      <c r="D1419" s="261" t="s">
        <v>440</v>
      </c>
      <c r="E1419" s="261" t="s">
        <v>116</v>
      </c>
      <c r="F1419" s="262">
        <v>31318</v>
      </c>
      <c r="G1419" s="261" t="s">
        <v>152</v>
      </c>
      <c r="H1419" s="261" t="s">
        <v>677</v>
      </c>
      <c r="I1419" s="257" t="s">
        <v>554</v>
      </c>
      <c r="J1419" s="261" t="s">
        <v>139</v>
      </c>
      <c r="K1419" s="261" t="s">
        <v>3258</v>
      </c>
      <c r="L1419" s="261"/>
      <c r="M1419" s="261"/>
      <c r="N1419" s="249" t="s">
        <v>3258</v>
      </c>
      <c r="O1419" s="259" t="s">
        <v>3258</v>
      </c>
      <c r="P1419" s="256">
        <v>0</v>
      </c>
      <c r="Q1419" s="257" t="s">
        <v>3258</v>
      </c>
      <c r="R1419" s="257" t="s">
        <v>6250</v>
      </c>
      <c r="S1419" s="257" t="s">
        <v>6251</v>
      </c>
      <c r="T1419" s="257" t="s">
        <v>2497</v>
      </c>
      <c r="U1419" s="257" t="s">
        <v>2298</v>
      </c>
      <c r="V1419" s="257" t="s">
        <v>3258</v>
      </c>
      <c r="W1419" s="257" t="s">
        <v>3258</v>
      </c>
      <c r="X1419" s="257" t="s">
        <v>3258</v>
      </c>
      <c r="Y1419" s="257" t="s">
        <v>3258</v>
      </c>
      <c r="Z1419" s="257" t="s">
        <v>3258</v>
      </c>
      <c r="AA1419" s="257" t="s">
        <v>3258</v>
      </c>
      <c r="AB1419" s="257" t="s">
        <v>3258</v>
      </c>
      <c r="AC1419" s="257" t="s">
        <v>3258</v>
      </c>
      <c r="AD1419" s="257"/>
      <c r="AE1419" s="245"/>
      <c r="AF1419" s="257" t="s">
        <v>3258</v>
      </c>
      <c r="AG1419" s="257" t="s">
        <v>3258</v>
      </c>
      <c r="AH1419" s="257" t="s">
        <v>3258</v>
      </c>
      <c r="AI1419" s="249"/>
    </row>
    <row r="1420" spans="1:35" ht="15" customHeight="1" x14ac:dyDescent="0.3">
      <c r="A1420" s="260">
        <v>526691</v>
      </c>
      <c r="B1420" s="261" t="s">
        <v>6252</v>
      </c>
      <c r="C1420" s="261" t="s">
        <v>75</v>
      </c>
      <c r="D1420" s="261" t="s">
        <v>468</v>
      </c>
      <c r="E1420" s="261" t="s">
        <v>116</v>
      </c>
      <c r="F1420" s="262">
        <v>30885</v>
      </c>
      <c r="G1420" s="261" t="s">
        <v>6253</v>
      </c>
      <c r="H1420" s="261" t="s">
        <v>677</v>
      </c>
      <c r="I1420" s="257" t="s">
        <v>554</v>
      </c>
      <c r="J1420" s="261" t="s">
        <v>137</v>
      </c>
      <c r="K1420" s="261"/>
      <c r="L1420" s="258"/>
      <c r="M1420" s="261"/>
      <c r="N1420" s="249" t="s">
        <v>3258</v>
      </c>
      <c r="O1420" s="259" t="s">
        <v>3258</v>
      </c>
      <c r="P1420" s="256">
        <v>0</v>
      </c>
      <c r="Q1420" s="257" t="s">
        <v>3258</v>
      </c>
      <c r="R1420" s="257" t="s">
        <v>6254</v>
      </c>
      <c r="S1420" s="257" t="s">
        <v>3307</v>
      </c>
      <c r="T1420" s="257" t="s">
        <v>2795</v>
      </c>
      <c r="U1420" s="257" t="s">
        <v>6255</v>
      </c>
      <c r="V1420" s="257" t="s">
        <v>3258</v>
      </c>
      <c r="W1420" s="257" t="s">
        <v>3258</v>
      </c>
      <c r="X1420" s="257" t="s">
        <v>3258</v>
      </c>
      <c r="Y1420" s="257" t="s">
        <v>3258</v>
      </c>
      <c r="Z1420" s="257" t="s">
        <v>3258</v>
      </c>
      <c r="AA1420" s="257" t="s">
        <v>3258</v>
      </c>
      <c r="AB1420" s="257" t="s">
        <v>3258</v>
      </c>
      <c r="AC1420" s="257" t="s">
        <v>3258</v>
      </c>
      <c r="AD1420" s="257"/>
      <c r="AE1420" s="245"/>
      <c r="AF1420" s="257" t="s">
        <v>3258</v>
      </c>
      <c r="AG1420" s="257" t="s">
        <v>3258</v>
      </c>
      <c r="AH1420" s="257" t="s">
        <v>3258</v>
      </c>
      <c r="AI1420" s="249"/>
    </row>
    <row r="1421" spans="1:35" ht="15" customHeight="1" x14ac:dyDescent="0.3">
      <c r="A1421" s="260">
        <v>526692</v>
      </c>
      <c r="B1421" s="261" t="s">
        <v>6256</v>
      </c>
      <c r="C1421" s="261" t="s">
        <v>74</v>
      </c>
      <c r="D1421" s="261" t="s">
        <v>6257</v>
      </c>
      <c r="E1421" s="261" t="s">
        <v>116</v>
      </c>
      <c r="F1421" s="262">
        <v>32051</v>
      </c>
      <c r="G1421" s="261" t="s">
        <v>150</v>
      </c>
      <c r="H1421" s="261" t="s">
        <v>677</v>
      </c>
      <c r="I1421" s="257" t="s">
        <v>554</v>
      </c>
      <c r="J1421" s="261" t="s">
        <v>137</v>
      </c>
      <c r="K1421" s="261"/>
      <c r="L1421" s="256" t="s">
        <v>150</v>
      </c>
      <c r="M1421" s="261"/>
      <c r="N1421" s="249" t="s">
        <v>3258</v>
      </c>
      <c r="O1421" s="259" t="s">
        <v>3258</v>
      </c>
      <c r="P1421" s="256">
        <v>0</v>
      </c>
      <c r="Q1421" s="257" t="s">
        <v>3258</v>
      </c>
      <c r="R1421" s="257" t="s">
        <v>6258</v>
      </c>
      <c r="S1421" s="257" t="s">
        <v>3284</v>
      </c>
      <c r="T1421" s="257" t="s">
        <v>6259</v>
      </c>
      <c r="U1421" s="257" t="s">
        <v>2270</v>
      </c>
      <c r="V1421" s="257" t="s">
        <v>3258</v>
      </c>
      <c r="W1421" s="257" t="s">
        <v>3258</v>
      </c>
      <c r="X1421" s="257" t="s">
        <v>3258</v>
      </c>
      <c r="Y1421" s="257" t="s">
        <v>3258</v>
      </c>
      <c r="Z1421" s="257" t="s">
        <v>3258</v>
      </c>
      <c r="AA1421" s="257" t="s">
        <v>3258</v>
      </c>
      <c r="AB1421" s="257" t="s">
        <v>3258</v>
      </c>
      <c r="AC1421" s="257" t="s">
        <v>3258</v>
      </c>
      <c r="AD1421" s="257"/>
      <c r="AE1421" s="245"/>
      <c r="AF1421" s="257" t="s">
        <v>3258</v>
      </c>
      <c r="AG1421" s="257" t="s">
        <v>3258</v>
      </c>
      <c r="AH1421" s="257" t="s">
        <v>3258</v>
      </c>
      <c r="AI1421" s="249"/>
    </row>
    <row r="1422" spans="1:35" ht="15" customHeight="1" x14ac:dyDescent="0.3">
      <c r="A1422" s="260">
        <v>526695</v>
      </c>
      <c r="B1422" s="261" t="s">
        <v>6260</v>
      </c>
      <c r="C1422" s="261" t="s">
        <v>6261</v>
      </c>
      <c r="D1422" s="261" t="s">
        <v>5995</v>
      </c>
      <c r="E1422" s="261" t="s">
        <v>116</v>
      </c>
      <c r="F1422" s="262">
        <v>28523</v>
      </c>
      <c r="G1422" s="261" t="s">
        <v>136</v>
      </c>
      <c r="H1422" s="261" t="s">
        <v>677</v>
      </c>
      <c r="I1422" s="257" t="s">
        <v>554</v>
      </c>
      <c r="J1422" s="261" t="s">
        <v>139</v>
      </c>
      <c r="K1422" s="261"/>
      <c r="M1422" s="261"/>
      <c r="N1422" s="249" t="s">
        <v>3258</v>
      </c>
      <c r="O1422" s="259" t="s">
        <v>3258</v>
      </c>
      <c r="P1422" s="256">
        <v>0</v>
      </c>
      <c r="Q1422" s="257" t="s">
        <v>3258</v>
      </c>
      <c r="R1422" s="257" t="s">
        <v>6262</v>
      </c>
      <c r="S1422" s="257" t="s">
        <v>6263</v>
      </c>
      <c r="T1422" s="257" t="s">
        <v>2323</v>
      </c>
      <c r="U1422" s="257" t="s">
        <v>2259</v>
      </c>
      <c r="V1422" s="257" t="s">
        <v>3258</v>
      </c>
      <c r="W1422" s="257" t="s">
        <v>3258</v>
      </c>
      <c r="X1422" s="257" t="s">
        <v>3258</v>
      </c>
      <c r="Y1422" s="257" t="s">
        <v>3258</v>
      </c>
      <c r="Z1422" s="257" t="s">
        <v>3258</v>
      </c>
      <c r="AA1422" s="257" t="s">
        <v>3258</v>
      </c>
      <c r="AB1422" s="257" t="s">
        <v>3258</v>
      </c>
      <c r="AC1422" s="257" t="s">
        <v>3258</v>
      </c>
      <c r="AD1422" s="257"/>
      <c r="AE1422" s="246"/>
      <c r="AF1422" s="257" t="s">
        <v>3258</v>
      </c>
      <c r="AG1422" s="257" t="s">
        <v>3258</v>
      </c>
      <c r="AH1422" s="257" t="s">
        <v>3258</v>
      </c>
      <c r="AI1422" s="249"/>
    </row>
    <row r="1423" spans="1:35" ht="15" customHeight="1" x14ac:dyDescent="0.3">
      <c r="A1423" s="260">
        <v>526700</v>
      </c>
      <c r="B1423" s="261" t="s">
        <v>6264</v>
      </c>
      <c r="C1423" s="261" t="s">
        <v>6265</v>
      </c>
      <c r="D1423" s="261" t="s">
        <v>626</v>
      </c>
      <c r="E1423" s="261" t="s">
        <v>116</v>
      </c>
      <c r="F1423" s="262">
        <v>30683</v>
      </c>
      <c r="G1423" s="261" t="s">
        <v>136</v>
      </c>
      <c r="H1423" s="261" t="s">
        <v>677</v>
      </c>
      <c r="I1423" s="257" t="s">
        <v>554</v>
      </c>
      <c r="J1423" s="261" t="s">
        <v>139</v>
      </c>
      <c r="K1423" s="261" t="s">
        <v>3258</v>
      </c>
      <c r="L1423" s="257"/>
      <c r="M1423" s="261"/>
      <c r="N1423" s="249" t="s">
        <v>3258</v>
      </c>
      <c r="O1423" s="259" t="s">
        <v>3258</v>
      </c>
      <c r="P1423" s="256">
        <v>0</v>
      </c>
      <c r="Q1423" s="257" t="s">
        <v>3258</v>
      </c>
      <c r="R1423" s="257" t="s">
        <v>6266</v>
      </c>
      <c r="S1423" s="257" t="s">
        <v>6267</v>
      </c>
      <c r="T1423" s="257" t="s">
        <v>2593</v>
      </c>
      <c r="U1423" s="257" t="s">
        <v>2259</v>
      </c>
      <c r="V1423" s="257" t="s">
        <v>3258</v>
      </c>
      <c r="W1423" s="257" t="s">
        <v>3258</v>
      </c>
      <c r="X1423" s="257" t="s">
        <v>3258</v>
      </c>
      <c r="Y1423" s="257" t="s">
        <v>3258</v>
      </c>
      <c r="Z1423" s="257" t="s">
        <v>3258</v>
      </c>
      <c r="AA1423" s="257" t="s">
        <v>3258</v>
      </c>
      <c r="AB1423" s="257" t="s">
        <v>3258</v>
      </c>
      <c r="AC1423" s="257" t="s">
        <v>3258</v>
      </c>
      <c r="AD1423" s="257"/>
      <c r="AE1423" s="245"/>
      <c r="AF1423" s="257" t="s">
        <v>3258</v>
      </c>
      <c r="AG1423" s="257" t="s">
        <v>3258</v>
      </c>
      <c r="AH1423" s="257" t="s">
        <v>3258</v>
      </c>
      <c r="AI1423" s="249"/>
    </row>
    <row r="1424" spans="1:35" ht="15" customHeight="1" x14ac:dyDescent="0.3">
      <c r="A1424" s="260">
        <v>526701</v>
      </c>
      <c r="B1424" s="261" t="s">
        <v>6268</v>
      </c>
      <c r="C1424" s="261" t="s">
        <v>6269</v>
      </c>
      <c r="D1424" s="261" t="s">
        <v>548</v>
      </c>
      <c r="E1424" s="261" t="s">
        <v>116</v>
      </c>
      <c r="F1424" s="262">
        <v>34553</v>
      </c>
      <c r="G1424" s="261" t="s">
        <v>2317</v>
      </c>
      <c r="H1424" s="261" t="s">
        <v>677</v>
      </c>
      <c r="I1424" s="257" t="s">
        <v>554</v>
      </c>
      <c r="J1424" s="261" t="s">
        <v>139</v>
      </c>
      <c r="K1424" s="260">
        <v>2012</v>
      </c>
      <c r="M1424" s="261"/>
      <c r="N1424" s="249" t="s">
        <v>3258</v>
      </c>
      <c r="O1424" s="259" t="s">
        <v>3258</v>
      </c>
      <c r="P1424" s="256">
        <v>0</v>
      </c>
      <c r="Q1424" s="257" t="s">
        <v>3258</v>
      </c>
      <c r="R1424" s="257" t="s">
        <v>6270</v>
      </c>
      <c r="S1424" s="257" t="s">
        <v>6271</v>
      </c>
      <c r="T1424" s="257" t="s">
        <v>2301</v>
      </c>
      <c r="U1424" s="257" t="s">
        <v>2496</v>
      </c>
      <c r="V1424" s="257" t="s">
        <v>3258</v>
      </c>
      <c r="W1424" s="257" t="s">
        <v>3258</v>
      </c>
      <c r="X1424" s="257" t="s">
        <v>3258</v>
      </c>
      <c r="Y1424" s="257" t="s">
        <v>3258</v>
      </c>
      <c r="Z1424" s="257" t="s">
        <v>3258</v>
      </c>
      <c r="AA1424" s="257" t="s">
        <v>3258</v>
      </c>
      <c r="AB1424" s="257" t="s">
        <v>3258</v>
      </c>
      <c r="AC1424" s="257" t="s">
        <v>3258</v>
      </c>
      <c r="AD1424" s="257"/>
      <c r="AE1424" s="245"/>
      <c r="AF1424" s="257" t="s">
        <v>3258</v>
      </c>
      <c r="AG1424" s="257" t="s">
        <v>3258</v>
      </c>
      <c r="AH1424" s="257" t="s">
        <v>3258</v>
      </c>
      <c r="AI1424" s="249"/>
    </row>
    <row r="1425" spans="1:35" ht="15" customHeight="1" x14ac:dyDescent="0.3">
      <c r="A1425" s="260">
        <v>526715</v>
      </c>
      <c r="B1425" s="261" t="s">
        <v>6272</v>
      </c>
      <c r="C1425" s="261" t="s">
        <v>311</v>
      </c>
      <c r="D1425" s="261" t="s">
        <v>461</v>
      </c>
      <c r="E1425" s="261" t="s">
        <v>116</v>
      </c>
      <c r="F1425" s="262">
        <v>35067</v>
      </c>
      <c r="G1425" s="261" t="s">
        <v>6273</v>
      </c>
      <c r="H1425" s="261" t="s">
        <v>677</v>
      </c>
      <c r="I1425" s="257" t="s">
        <v>554</v>
      </c>
      <c r="J1425" s="261" t="s">
        <v>139</v>
      </c>
      <c r="K1425" s="261"/>
      <c r="L1425" s="249"/>
      <c r="M1425" s="261"/>
      <c r="N1425" s="249" t="s">
        <v>3258</v>
      </c>
      <c r="O1425" s="259" t="s">
        <v>3258</v>
      </c>
      <c r="P1425" s="256">
        <v>0</v>
      </c>
      <c r="Q1425" s="257" t="s">
        <v>3258</v>
      </c>
      <c r="R1425" s="257" t="s">
        <v>6274</v>
      </c>
      <c r="S1425" s="257" t="s">
        <v>3548</v>
      </c>
      <c r="T1425" s="257" t="s">
        <v>6275</v>
      </c>
      <c r="U1425" s="257" t="s">
        <v>2369</v>
      </c>
      <c r="V1425" s="257" t="s">
        <v>3258</v>
      </c>
      <c r="W1425" s="257" t="s">
        <v>3258</v>
      </c>
      <c r="X1425" s="257" t="s">
        <v>3258</v>
      </c>
      <c r="Y1425" s="257" t="s">
        <v>3258</v>
      </c>
      <c r="Z1425" s="257" t="s">
        <v>3258</v>
      </c>
      <c r="AA1425" s="257" t="s">
        <v>3258</v>
      </c>
      <c r="AB1425" s="257" t="s">
        <v>3258</v>
      </c>
      <c r="AC1425" s="257" t="s">
        <v>3258</v>
      </c>
      <c r="AD1425" s="257"/>
      <c r="AE1425" s="245"/>
      <c r="AF1425" s="257" t="s">
        <v>3258</v>
      </c>
      <c r="AG1425" s="257" t="s">
        <v>3258</v>
      </c>
      <c r="AH1425" s="257" t="s">
        <v>3258</v>
      </c>
      <c r="AI1425" s="249"/>
    </row>
    <row r="1426" spans="1:35" ht="15" customHeight="1" x14ac:dyDescent="0.3">
      <c r="A1426" s="260">
        <v>526717</v>
      </c>
      <c r="B1426" s="261" t="s">
        <v>6276</v>
      </c>
      <c r="C1426" s="261" t="s">
        <v>83</v>
      </c>
      <c r="D1426" s="261" t="s">
        <v>459</v>
      </c>
      <c r="E1426" s="261" t="s">
        <v>116</v>
      </c>
      <c r="F1426" s="262">
        <v>32190</v>
      </c>
      <c r="G1426" s="261" t="s">
        <v>2541</v>
      </c>
      <c r="H1426" s="261" t="s">
        <v>677</v>
      </c>
      <c r="I1426" s="257" t="s">
        <v>554</v>
      </c>
      <c r="J1426" s="261" t="s">
        <v>137</v>
      </c>
      <c r="K1426" s="261"/>
      <c r="L1426" s="249"/>
      <c r="M1426" s="261"/>
      <c r="N1426" s="249" t="s">
        <v>3258</v>
      </c>
      <c r="O1426" s="259" t="s">
        <v>3258</v>
      </c>
      <c r="P1426" s="256">
        <v>0</v>
      </c>
      <c r="Q1426" s="257" t="s">
        <v>3258</v>
      </c>
      <c r="R1426" s="257" t="s">
        <v>6277</v>
      </c>
      <c r="S1426" s="257" t="s">
        <v>3493</v>
      </c>
      <c r="T1426" s="257" t="s">
        <v>2452</v>
      </c>
      <c r="U1426" s="257" t="s">
        <v>2298</v>
      </c>
      <c r="V1426" s="257" t="s">
        <v>3258</v>
      </c>
      <c r="W1426" s="257" t="s">
        <v>3258</v>
      </c>
      <c r="X1426" s="257" t="s">
        <v>3258</v>
      </c>
      <c r="Y1426" s="257" t="s">
        <v>3258</v>
      </c>
      <c r="Z1426" s="257" t="s">
        <v>3258</v>
      </c>
      <c r="AA1426" s="257" t="s">
        <v>3258</v>
      </c>
      <c r="AB1426" s="257" t="s">
        <v>3258</v>
      </c>
      <c r="AC1426" s="257" t="s">
        <v>3258</v>
      </c>
      <c r="AD1426" s="257"/>
      <c r="AE1426" s="245"/>
      <c r="AF1426" s="257" t="s">
        <v>3258</v>
      </c>
      <c r="AG1426" s="257" t="s">
        <v>3258</v>
      </c>
      <c r="AH1426" s="257" t="s">
        <v>3258</v>
      </c>
      <c r="AI1426" s="249"/>
    </row>
    <row r="1427" spans="1:35" ht="15" customHeight="1" x14ac:dyDescent="0.3">
      <c r="A1427" s="260">
        <v>526723</v>
      </c>
      <c r="B1427" s="261" t="s">
        <v>6278</v>
      </c>
      <c r="C1427" s="261" t="s">
        <v>87</v>
      </c>
      <c r="D1427" s="261" t="s">
        <v>448</v>
      </c>
      <c r="E1427" s="261" t="s">
        <v>116</v>
      </c>
      <c r="F1427" s="266">
        <v>30588</v>
      </c>
      <c r="G1427" s="261" t="s">
        <v>2366</v>
      </c>
      <c r="H1427" s="261" t="s">
        <v>677</v>
      </c>
      <c r="I1427" s="257" t="s">
        <v>554</v>
      </c>
      <c r="J1427" s="261" t="s">
        <v>139</v>
      </c>
      <c r="K1427" s="260">
        <v>2003</v>
      </c>
      <c r="L1427" s="249"/>
      <c r="M1427" s="261"/>
      <c r="N1427" s="249" t="s">
        <v>3258</v>
      </c>
      <c r="O1427" s="259" t="s">
        <v>3258</v>
      </c>
      <c r="P1427" s="256">
        <v>0</v>
      </c>
      <c r="Q1427" s="257" t="s">
        <v>3258</v>
      </c>
      <c r="R1427" s="257" t="s">
        <v>6279</v>
      </c>
      <c r="S1427" s="257" t="s">
        <v>3264</v>
      </c>
      <c r="T1427" s="257" t="s">
        <v>2434</v>
      </c>
      <c r="U1427" s="257" t="s">
        <v>2360</v>
      </c>
      <c r="V1427" s="257" t="s">
        <v>3258</v>
      </c>
      <c r="W1427" s="257" t="s">
        <v>3258</v>
      </c>
      <c r="X1427" s="257" t="s">
        <v>3258</v>
      </c>
      <c r="Y1427" s="257" t="s">
        <v>3258</v>
      </c>
      <c r="Z1427" s="257" t="s">
        <v>3258</v>
      </c>
      <c r="AA1427" s="257" t="s">
        <v>3258</v>
      </c>
      <c r="AB1427" s="257" t="s">
        <v>3258</v>
      </c>
      <c r="AC1427" s="261" t="s">
        <v>3258</v>
      </c>
      <c r="AD1427" s="261"/>
      <c r="AE1427" s="245"/>
      <c r="AF1427" s="257" t="s">
        <v>3258</v>
      </c>
      <c r="AG1427" s="257" t="s">
        <v>3258</v>
      </c>
      <c r="AH1427" s="257" t="s">
        <v>3258</v>
      </c>
      <c r="AI1427" s="249"/>
    </row>
    <row r="1428" spans="1:35" ht="15" customHeight="1" x14ac:dyDescent="0.3">
      <c r="A1428" s="260">
        <v>526728</v>
      </c>
      <c r="B1428" s="261" t="s">
        <v>6280</v>
      </c>
      <c r="C1428" s="261" t="s">
        <v>76</v>
      </c>
      <c r="D1428" s="261" t="s">
        <v>821</v>
      </c>
      <c r="E1428" s="261" t="s">
        <v>116</v>
      </c>
      <c r="F1428" s="262">
        <v>27461</v>
      </c>
      <c r="G1428" s="261" t="s">
        <v>6281</v>
      </c>
      <c r="H1428" s="261" t="s">
        <v>677</v>
      </c>
      <c r="I1428" s="257" t="s">
        <v>554</v>
      </c>
      <c r="J1428" s="261" t="s">
        <v>139</v>
      </c>
      <c r="K1428" s="261"/>
      <c r="L1428" s="256"/>
      <c r="M1428" s="261"/>
      <c r="N1428" s="249" t="s">
        <v>3258</v>
      </c>
      <c r="O1428" s="259" t="s">
        <v>3258</v>
      </c>
      <c r="P1428" s="256">
        <v>0</v>
      </c>
      <c r="Q1428" s="257" t="s">
        <v>3258</v>
      </c>
      <c r="R1428" s="257" t="s">
        <v>6282</v>
      </c>
      <c r="S1428" s="257" t="s">
        <v>3288</v>
      </c>
      <c r="T1428" s="257" t="s">
        <v>2728</v>
      </c>
      <c r="U1428" s="257" t="s">
        <v>6283</v>
      </c>
      <c r="V1428" s="257" t="s">
        <v>3258</v>
      </c>
      <c r="W1428" s="257" t="s">
        <v>3258</v>
      </c>
      <c r="X1428" s="257" t="s">
        <v>3258</v>
      </c>
      <c r="Y1428" s="257" t="s">
        <v>3258</v>
      </c>
      <c r="Z1428" s="257" t="s">
        <v>3258</v>
      </c>
      <c r="AA1428" s="257" t="s">
        <v>3258</v>
      </c>
      <c r="AB1428" s="257" t="s">
        <v>3258</v>
      </c>
      <c r="AC1428" s="257" t="s">
        <v>3258</v>
      </c>
      <c r="AD1428" s="257"/>
      <c r="AE1428" s="246"/>
      <c r="AF1428" s="257"/>
      <c r="AG1428" s="257" t="s">
        <v>3258</v>
      </c>
      <c r="AH1428" s="257" t="s">
        <v>3258</v>
      </c>
      <c r="AI1428" s="249"/>
    </row>
    <row r="1429" spans="1:35" ht="15" customHeight="1" x14ac:dyDescent="0.3">
      <c r="A1429" s="260">
        <v>526733</v>
      </c>
      <c r="B1429" s="261" t="s">
        <v>1662</v>
      </c>
      <c r="C1429" s="261" t="s">
        <v>1663</v>
      </c>
      <c r="D1429" s="261" t="s">
        <v>1664</v>
      </c>
      <c r="E1429" s="261" t="s">
        <v>116</v>
      </c>
      <c r="F1429" s="266">
        <v>29201</v>
      </c>
      <c r="G1429" s="261" t="s">
        <v>2498</v>
      </c>
      <c r="H1429" s="261" t="s">
        <v>677</v>
      </c>
      <c r="I1429" s="257" t="s">
        <v>553</v>
      </c>
      <c r="J1429" s="261" t="s">
        <v>139</v>
      </c>
      <c r="K1429" s="261"/>
      <c r="L1429" s="249"/>
      <c r="M1429" s="261"/>
      <c r="N1429" s="249" t="s">
        <v>3258</v>
      </c>
      <c r="O1429" s="259" t="s">
        <v>3258</v>
      </c>
      <c r="P1429" s="256">
        <v>0</v>
      </c>
      <c r="Q1429" s="257" t="s">
        <v>3258</v>
      </c>
      <c r="R1429" s="257" t="s">
        <v>4089</v>
      </c>
      <c r="S1429" s="257" t="s">
        <v>4090</v>
      </c>
      <c r="T1429" s="257" t="s">
        <v>2948</v>
      </c>
      <c r="U1429" s="257" t="s">
        <v>3254</v>
      </c>
      <c r="V1429" s="257" t="s">
        <v>3258</v>
      </c>
      <c r="W1429" s="257" t="s">
        <v>3258</v>
      </c>
      <c r="X1429" s="257" t="s">
        <v>3258</v>
      </c>
      <c r="Y1429" s="257" t="s">
        <v>3258</v>
      </c>
      <c r="Z1429" s="257" t="s">
        <v>3258</v>
      </c>
      <c r="AA1429" s="257" t="s">
        <v>3258</v>
      </c>
      <c r="AB1429" s="257" t="s">
        <v>3258</v>
      </c>
      <c r="AC1429" s="257" t="s">
        <v>3258</v>
      </c>
      <c r="AD1429" s="257"/>
      <c r="AE1429" s="245"/>
      <c r="AF1429" s="257" t="s">
        <v>3258</v>
      </c>
      <c r="AG1429" s="257" t="s">
        <v>3258</v>
      </c>
      <c r="AH1429" s="257" t="s">
        <v>3258</v>
      </c>
      <c r="AI1429" s="249"/>
    </row>
    <row r="1430" spans="1:35" ht="15" customHeight="1" x14ac:dyDescent="0.3">
      <c r="A1430" s="260">
        <v>526735</v>
      </c>
      <c r="B1430" s="261" t="s">
        <v>1665</v>
      </c>
      <c r="C1430" s="261" t="s">
        <v>83</v>
      </c>
      <c r="D1430" s="261" t="s">
        <v>997</v>
      </c>
      <c r="E1430" s="261" t="s">
        <v>116</v>
      </c>
      <c r="F1430" s="262">
        <v>32162</v>
      </c>
      <c r="G1430" s="261" t="s">
        <v>2611</v>
      </c>
      <c r="H1430" s="261" t="s">
        <v>677</v>
      </c>
      <c r="I1430" s="257" t="s">
        <v>553</v>
      </c>
      <c r="J1430" s="261" t="s">
        <v>139</v>
      </c>
      <c r="K1430" s="261"/>
      <c r="L1430" s="256"/>
      <c r="M1430" s="261"/>
      <c r="N1430" s="249" t="s">
        <v>3258</v>
      </c>
      <c r="O1430" s="259" t="s">
        <v>3258</v>
      </c>
      <c r="P1430" s="256">
        <v>0</v>
      </c>
      <c r="Q1430" s="257" t="s">
        <v>3258</v>
      </c>
      <c r="R1430" s="257" t="s">
        <v>3549</v>
      </c>
      <c r="S1430" s="257" t="s">
        <v>3301</v>
      </c>
      <c r="T1430" s="257" t="s">
        <v>2798</v>
      </c>
      <c r="U1430" s="257" t="s">
        <v>2613</v>
      </c>
      <c r="V1430" s="257" t="s">
        <v>3258</v>
      </c>
      <c r="W1430" s="257" t="s">
        <v>3258</v>
      </c>
      <c r="X1430" s="257" t="s">
        <v>3258</v>
      </c>
      <c r="Y1430" s="257" t="s">
        <v>3258</v>
      </c>
      <c r="Z1430" s="257" t="s">
        <v>3258</v>
      </c>
      <c r="AA1430" s="257" t="s">
        <v>3258</v>
      </c>
      <c r="AB1430" s="257" t="s">
        <v>3258</v>
      </c>
      <c r="AC1430" s="257" t="s">
        <v>3258</v>
      </c>
      <c r="AD1430" s="257"/>
      <c r="AE1430" s="245"/>
      <c r="AF1430" s="257" t="s">
        <v>3258</v>
      </c>
      <c r="AG1430" s="257" t="s">
        <v>3258</v>
      </c>
      <c r="AH1430" s="257" t="s">
        <v>3258</v>
      </c>
      <c r="AI1430" s="249"/>
    </row>
    <row r="1431" spans="1:35" ht="15" customHeight="1" x14ac:dyDescent="0.3">
      <c r="A1431" s="260">
        <v>526748</v>
      </c>
      <c r="B1431" s="261" t="s">
        <v>6284</v>
      </c>
      <c r="C1431" s="261" t="s">
        <v>304</v>
      </c>
      <c r="D1431" s="261" t="s">
        <v>6285</v>
      </c>
      <c r="E1431" s="261" t="s">
        <v>116</v>
      </c>
      <c r="F1431" s="262">
        <v>33239</v>
      </c>
      <c r="G1431" s="261" t="s">
        <v>2541</v>
      </c>
      <c r="H1431" s="261" t="s">
        <v>677</v>
      </c>
      <c r="I1431" s="257" t="s">
        <v>554</v>
      </c>
      <c r="J1431" s="261" t="s">
        <v>139</v>
      </c>
      <c r="K1431" s="261"/>
      <c r="M1431" s="261"/>
      <c r="N1431" s="249" t="s">
        <v>3258</v>
      </c>
      <c r="O1431" s="259" t="s">
        <v>3258</v>
      </c>
      <c r="P1431" s="256">
        <v>0</v>
      </c>
      <c r="AE1431" s="245"/>
      <c r="AI1431" s="249"/>
    </row>
    <row r="1432" spans="1:35" ht="15" customHeight="1" x14ac:dyDescent="0.3">
      <c r="A1432" s="260">
        <v>526830</v>
      </c>
      <c r="B1432" s="261" t="s">
        <v>6286</v>
      </c>
      <c r="C1432" s="261" t="s">
        <v>310</v>
      </c>
      <c r="D1432" s="261" t="s">
        <v>360</v>
      </c>
      <c r="E1432" s="261" t="s">
        <v>2275</v>
      </c>
      <c r="F1432" s="262">
        <v>33647</v>
      </c>
      <c r="G1432" s="261" t="s">
        <v>136</v>
      </c>
      <c r="H1432" s="261" t="s">
        <v>677</v>
      </c>
      <c r="I1432" s="257" t="s">
        <v>554</v>
      </c>
      <c r="J1432" s="261" t="s">
        <v>2257</v>
      </c>
      <c r="K1432" s="260">
        <v>2014</v>
      </c>
      <c r="M1432" s="261"/>
      <c r="N1432" s="249" t="s">
        <v>3258</v>
      </c>
      <c r="O1432" s="259" t="s">
        <v>3258</v>
      </c>
      <c r="P1432" s="256">
        <v>0</v>
      </c>
      <c r="AE1432" s="246"/>
      <c r="AI1432" s="249"/>
    </row>
    <row r="1433" spans="1:35" ht="15" customHeight="1" x14ac:dyDescent="0.3">
      <c r="A1433" s="260">
        <v>526851</v>
      </c>
      <c r="B1433" s="261" t="s">
        <v>6287</v>
      </c>
      <c r="C1433" s="261" t="s">
        <v>574</v>
      </c>
      <c r="D1433" s="261" t="s">
        <v>428</v>
      </c>
      <c r="E1433" s="261" t="s">
        <v>116</v>
      </c>
      <c r="F1433" s="262">
        <v>33239</v>
      </c>
      <c r="G1433" s="261" t="s">
        <v>6288</v>
      </c>
      <c r="H1433" s="261" t="s">
        <v>677</v>
      </c>
      <c r="I1433" s="257" t="s">
        <v>554</v>
      </c>
      <c r="J1433" s="261" t="s">
        <v>139</v>
      </c>
      <c r="K1433" s="261"/>
      <c r="L1433" s="256"/>
      <c r="M1433" s="261"/>
      <c r="N1433" s="249" t="s">
        <v>3258</v>
      </c>
      <c r="O1433" s="259" t="s">
        <v>3258</v>
      </c>
      <c r="P1433" s="256">
        <v>0</v>
      </c>
      <c r="AE1433" s="246"/>
      <c r="AI1433" s="249"/>
    </row>
    <row r="1434" spans="1:35" ht="15" customHeight="1" x14ac:dyDescent="0.3">
      <c r="A1434" s="260">
        <v>526943</v>
      </c>
      <c r="B1434" s="261" t="s">
        <v>6289</v>
      </c>
      <c r="C1434" s="261" t="s">
        <v>6290</v>
      </c>
      <c r="D1434" s="261" t="s">
        <v>6291</v>
      </c>
      <c r="E1434" s="261" t="s">
        <v>116</v>
      </c>
      <c r="F1434" s="262">
        <v>31883</v>
      </c>
      <c r="G1434" s="261" t="s">
        <v>6292</v>
      </c>
      <c r="H1434" s="261" t="s">
        <v>677</v>
      </c>
      <c r="I1434" s="257" t="s">
        <v>554</v>
      </c>
      <c r="J1434" s="261" t="s">
        <v>139</v>
      </c>
      <c r="K1434" s="261"/>
      <c r="L1434" s="249"/>
      <c r="M1434" s="261"/>
      <c r="N1434" s="249" t="s">
        <v>3258</v>
      </c>
      <c r="O1434" s="259" t="s">
        <v>3258</v>
      </c>
      <c r="P1434" s="256">
        <v>0</v>
      </c>
      <c r="AE1434" s="245"/>
      <c r="AI1434" s="249"/>
    </row>
    <row r="1435" spans="1:35" ht="15" customHeight="1" x14ac:dyDescent="0.3">
      <c r="A1435" s="260"/>
      <c r="B1435" s="261"/>
      <c r="C1435" s="261"/>
      <c r="D1435" s="261"/>
      <c r="E1435" s="261"/>
      <c r="F1435" s="261"/>
      <c r="G1435" s="262"/>
      <c r="H1435" s="261"/>
      <c r="I1435" s="257"/>
      <c r="J1435" s="261"/>
      <c r="K1435" s="249"/>
      <c r="L1435" s="261"/>
      <c r="N1435" s="249"/>
      <c r="O1435" s="259"/>
      <c r="P1435" s="256"/>
      <c r="Q1435" s="261"/>
      <c r="R1435" s="261"/>
      <c r="S1435" s="261"/>
      <c r="T1435" s="261"/>
      <c r="U1435" s="261"/>
      <c r="V1435" s="261"/>
      <c r="W1435" s="261"/>
      <c r="X1435" s="261"/>
      <c r="Y1435" s="261"/>
      <c r="Z1435" s="261"/>
      <c r="AA1435" s="261"/>
      <c r="AB1435" s="261"/>
      <c r="AC1435" s="261"/>
      <c r="AD1435" s="261"/>
      <c r="AE1435" s="246"/>
      <c r="AF1435" s="261"/>
      <c r="AG1435" s="261"/>
      <c r="AH1435" s="261"/>
      <c r="AI1435" s="261"/>
    </row>
    <row r="1436" spans="1:35" ht="15" customHeight="1" x14ac:dyDescent="0.3">
      <c r="A1436" s="260"/>
      <c r="B1436" s="261"/>
      <c r="C1436" s="261"/>
      <c r="D1436" s="261"/>
      <c r="E1436" s="261"/>
      <c r="F1436" s="261"/>
      <c r="G1436" s="262"/>
      <c r="H1436" s="261"/>
      <c r="I1436" s="257"/>
      <c r="J1436" s="260"/>
      <c r="K1436" s="261"/>
      <c r="L1436" s="249"/>
      <c r="N1436" s="249"/>
      <c r="O1436" s="259"/>
      <c r="P1436" s="256"/>
      <c r="Q1436" s="261"/>
      <c r="R1436" s="249"/>
      <c r="S1436" s="261"/>
      <c r="T1436" s="261"/>
      <c r="U1436" s="261"/>
      <c r="V1436" s="261"/>
      <c r="W1436" s="261"/>
      <c r="X1436" s="261"/>
      <c r="Y1436" s="261"/>
      <c r="Z1436" s="261"/>
      <c r="AA1436" s="261"/>
      <c r="AB1436" s="261"/>
      <c r="AC1436" s="261"/>
      <c r="AD1436" s="261"/>
      <c r="AE1436" s="245"/>
      <c r="AF1436" s="261"/>
      <c r="AG1436" s="261"/>
      <c r="AH1436" s="261"/>
      <c r="AI1436" s="261"/>
    </row>
    <row r="1437" spans="1:35" ht="15" customHeight="1" x14ac:dyDescent="0.3">
      <c r="A1437" s="260"/>
      <c r="B1437" s="261"/>
      <c r="C1437" s="261"/>
      <c r="D1437" s="261"/>
      <c r="E1437" s="261"/>
      <c r="F1437" s="261"/>
      <c r="G1437" s="262"/>
      <c r="H1437" s="261"/>
      <c r="I1437" s="257"/>
      <c r="J1437" s="260"/>
      <c r="K1437" s="249"/>
      <c r="L1437" s="261"/>
      <c r="N1437" s="249"/>
      <c r="O1437" s="259"/>
      <c r="P1437" s="256"/>
      <c r="Q1437" s="249"/>
      <c r="R1437" s="256"/>
      <c r="S1437" s="249"/>
      <c r="T1437" s="249"/>
      <c r="U1437" s="249"/>
      <c r="V1437" s="249"/>
      <c r="W1437" s="249"/>
      <c r="X1437" s="249"/>
      <c r="Y1437" s="249"/>
      <c r="Z1437" s="249"/>
      <c r="AA1437" s="249"/>
      <c r="AB1437" s="249"/>
      <c r="AC1437" s="249"/>
      <c r="AD1437" s="249"/>
      <c r="AE1437" s="245"/>
      <c r="AF1437" s="249"/>
      <c r="AG1437" s="249"/>
      <c r="AH1437" s="249"/>
      <c r="AI1437" s="249"/>
    </row>
    <row r="1438" spans="1:35" ht="15" customHeight="1" x14ac:dyDescent="0.3">
      <c r="A1438" s="255"/>
      <c r="B1438" s="256"/>
      <c r="C1438" s="256"/>
      <c r="D1438" s="256"/>
      <c r="E1438" s="256"/>
      <c r="F1438" s="256"/>
      <c r="G1438" s="256"/>
      <c r="H1438" s="256"/>
      <c r="I1438" s="257"/>
      <c r="J1438" s="256"/>
      <c r="K1438" s="264"/>
      <c r="L1438" s="256"/>
      <c r="N1438" s="249"/>
      <c r="O1438" s="259"/>
      <c r="P1438" s="256"/>
      <c r="Q1438" s="256"/>
      <c r="R1438" s="261"/>
      <c r="S1438" s="256"/>
      <c r="T1438" s="256"/>
      <c r="U1438" s="256"/>
      <c r="V1438" s="256"/>
      <c r="W1438" s="256"/>
      <c r="X1438" s="256"/>
      <c r="Y1438" s="256"/>
      <c r="Z1438" s="256"/>
      <c r="AA1438" s="256"/>
      <c r="AB1438" s="256"/>
      <c r="AC1438" s="256"/>
      <c r="AD1438" s="256"/>
      <c r="AE1438" s="245"/>
      <c r="AF1438" s="256"/>
      <c r="AG1438" s="256"/>
      <c r="AH1438" s="256"/>
      <c r="AI1438" s="256"/>
    </row>
    <row r="1439" spans="1:35" ht="15" customHeight="1" x14ac:dyDescent="0.3">
      <c r="A1439" s="260"/>
      <c r="B1439" s="261"/>
      <c r="C1439" s="261"/>
      <c r="D1439" s="261"/>
      <c r="E1439" s="261"/>
      <c r="F1439" s="261"/>
      <c r="G1439" s="262"/>
      <c r="H1439" s="261"/>
      <c r="I1439" s="257"/>
      <c r="J1439" s="260"/>
      <c r="K1439" s="261"/>
      <c r="L1439" s="249"/>
      <c r="N1439" s="249"/>
      <c r="O1439" s="259"/>
      <c r="P1439" s="256"/>
      <c r="Q1439" s="261"/>
      <c r="R1439" s="249"/>
      <c r="S1439" s="261"/>
      <c r="T1439" s="261"/>
      <c r="U1439" s="261"/>
      <c r="V1439" s="261"/>
      <c r="W1439" s="261"/>
      <c r="X1439" s="261"/>
      <c r="Y1439" s="261"/>
      <c r="Z1439" s="261"/>
      <c r="AA1439" s="261"/>
      <c r="AB1439" s="261"/>
      <c r="AC1439" s="261"/>
      <c r="AD1439" s="261"/>
      <c r="AE1439" s="246"/>
      <c r="AF1439" s="261"/>
      <c r="AG1439" s="261"/>
      <c r="AH1439" s="261"/>
      <c r="AI1439" s="261"/>
    </row>
    <row r="1440" spans="1:35" ht="15" customHeight="1" x14ac:dyDescent="0.3">
      <c r="A1440" s="260"/>
      <c r="B1440" s="261"/>
      <c r="C1440" s="261"/>
      <c r="D1440" s="261"/>
      <c r="E1440" s="261"/>
      <c r="F1440" s="261"/>
      <c r="G1440" s="262"/>
      <c r="H1440" s="261"/>
      <c r="I1440" s="257"/>
      <c r="J1440" s="261"/>
      <c r="K1440" s="249"/>
      <c r="L1440" s="261"/>
      <c r="N1440" s="249"/>
      <c r="O1440" s="259"/>
      <c r="P1440" s="256"/>
      <c r="Q1440" s="249"/>
      <c r="R1440" s="256"/>
      <c r="S1440" s="249"/>
      <c r="T1440" s="249"/>
      <c r="U1440" s="249"/>
      <c r="V1440" s="249"/>
      <c r="W1440" s="249"/>
      <c r="X1440" s="249"/>
      <c r="Y1440" s="249"/>
      <c r="Z1440" s="249"/>
      <c r="AA1440" s="249"/>
      <c r="AB1440" s="249"/>
      <c r="AC1440" s="249"/>
      <c r="AD1440" s="249"/>
      <c r="AE1440" s="245"/>
      <c r="AF1440" s="249"/>
      <c r="AG1440" s="249"/>
      <c r="AH1440" s="249"/>
      <c r="AI1440" s="249"/>
    </row>
    <row r="1441" spans="1:35" ht="15" customHeight="1" x14ac:dyDescent="0.3">
      <c r="A1441" s="255"/>
      <c r="B1441" s="256"/>
      <c r="C1441" s="256"/>
      <c r="D1441" s="256"/>
      <c r="E1441" s="256"/>
      <c r="F1441" s="256"/>
      <c r="G1441" s="256"/>
      <c r="H1441" s="256"/>
      <c r="I1441" s="257"/>
      <c r="J1441" s="256"/>
      <c r="K1441" s="249"/>
      <c r="L1441" s="256"/>
      <c r="N1441" s="249"/>
      <c r="O1441" s="259"/>
      <c r="P1441" s="256"/>
      <c r="Q1441" s="256"/>
      <c r="R1441" s="261"/>
      <c r="S1441" s="256"/>
      <c r="T1441" s="256"/>
      <c r="U1441" s="256"/>
      <c r="V1441" s="256"/>
      <c r="W1441" s="256"/>
      <c r="X1441" s="256"/>
      <c r="Y1441" s="256"/>
      <c r="Z1441" s="256"/>
      <c r="AA1441" s="256"/>
      <c r="AB1441" s="256"/>
      <c r="AC1441" s="256"/>
      <c r="AD1441" s="256"/>
      <c r="AE1441" s="245"/>
      <c r="AF1441" s="256"/>
      <c r="AG1441" s="256"/>
      <c r="AH1441" s="256"/>
      <c r="AI1441" s="256"/>
    </row>
    <row r="1442" spans="1:35" ht="15" customHeight="1" x14ac:dyDescent="0.3">
      <c r="A1442" s="260"/>
      <c r="B1442" s="261"/>
      <c r="C1442" s="261"/>
      <c r="D1442" s="261"/>
      <c r="E1442" s="261"/>
      <c r="F1442" s="261"/>
      <c r="G1442" s="262"/>
      <c r="H1442" s="261"/>
      <c r="I1442" s="257"/>
      <c r="J1442" s="260"/>
      <c r="K1442" s="256"/>
      <c r="L1442" s="261"/>
      <c r="N1442" s="249"/>
      <c r="O1442" s="259"/>
      <c r="P1442" s="256"/>
      <c r="Q1442" s="261"/>
      <c r="R1442" s="261"/>
      <c r="S1442" s="261"/>
      <c r="T1442" s="261"/>
      <c r="U1442" s="261"/>
      <c r="V1442" s="261"/>
      <c r="W1442" s="261"/>
      <c r="X1442" s="261"/>
      <c r="Y1442" s="261"/>
      <c r="Z1442" s="261"/>
      <c r="AA1442" s="261"/>
      <c r="AB1442" s="261"/>
      <c r="AC1442" s="261"/>
      <c r="AD1442" s="261"/>
      <c r="AE1442" s="245"/>
      <c r="AF1442" s="261"/>
      <c r="AG1442" s="261"/>
      <c r="AH1442" s="261"/>
      <c r="AI1442" s="261"/>
    </row>
    <row r="1443" spans="1:35" ht="15" customHeight="1" x14ac:dyDescent="0.3">
      <c r="A1443" s="260"/>
      <c r="B1443" s="261"/>
      <c r="C1443" s="261"/>
      <c r="D1443" s="261"/>
      <c r="E1443" s="261"/>
      <c r="F1443" s="261"/>
      <c r="G1443" s="262"/>
      <c r="H1443" s="261"/>
      <c r="I1443" s="257"/>
      <c r="J1443" s="260"/>
      <c r="K1443" s="261"/>
      <c r="L1443" s="249"/>
      <c r="N1443" s="249"/>
      <c r="O1443" s="259"/>
      <c r="P1443" s="256"/>
      <c r="Q1443" s="261"/>
      <c r="R1443" s="256"/>
      <c r="S1443" s="261"/>
      <c r="T1443" s="261"/>
      <c r="U1443" s="261"/>
      <c r="V1443" s="261"/>
      <c r="W1443" s="261"/>
      <c r="X1443" s="261"/>
      <c r="Y1443" s="261"/>
      <c r="Z1443" s="261"/>
      <c r="AA1443" s="261"/>
      <c r="AB1443" s="261"/>
      <c r="AC1443" s="261"/>
      <c r="AD1443" s="261"/>
      <c r="AE1443" s="245"/>
      <c r="AF1443" s="261"/>
      <c r="AG1443" s="261"/>
      <c r="AH1443" s="261"/>
      <c r="AI1443" s="261"/>
    </row>
    <row r="1444" spans="1:35" ht="15" customHeight="1" x14ac:dyDescent="0.3">
      <c r="A1444" s="255"/>
      <c r="B1444" s="256"/>
      <c r="C1444" s="256"/>
      <c r="D1444" s="256"/>
      <c r="E1444" s="256"/>
      <c r="F1444" s="256"/>
      <c r="G1444" s="256"/>
      <c r="H1444" s="256"/>
      <c r="I1444" s="257"/>
      <c r="J1444" s="256"/>
      <c r="K1444" s="256"/>
      <c r="L1444" s="256"/>
      <c r="N1444" s="249"/>
      <c r="O1444" s="259"/>
      <c r="P1444" s="256"/>
      <c r="Q1444" s="256"/>
      <c r="R1444" s="261"/>
      <c r="S1444" s="256"/>
      <c r="T1444" s="256"/>
      <c r="U1444" s="256"/>
      <c r="V1444" s="256"/>
      <c r="W1444" s="256"/>
      <c r="X1444" s="256"/>
      <c r="Y1444" s="256"/>
      <c r="Z1444" s="256"/>
      <c r="AA1444" s="256"/>
      <c r="AB1444" s="256"/>
      <c r="AC1444" s="256"/>
      <c r="AD1444" s="256"/>
      <c r="AE1444" s="246"/>
      <c r="AF1444" s="256"/>
      <c r="AG1444" s="256"/>
      <c r="AH1444" s="256"/>
      <c r="AI1444" s="256"/>
    </row>
    <row r="1445" spans="1:35" ht="15" customHeight="1" x14ac:dyDescent="0.3">
      <c r="A1445" s="260"/>
      <c r="B1445" s="261"/>
      <c r="C1445" s="261"/>
      <c r="D1445" s="261"/>
      <c r="E1445" s="261"/>
      <c r="F1445" s="261"/>
      <c r="G1445" s="262"/>
      <c r="H1445" s="261"/>
      <c r="I1445" s="257"/>
      <c r="J1445" s="261"/>
      <c r="K1445" s="249"/>
      <c r="L1445" s="261"/>
      <c r="N1445" s="249"/>
      <c r="O1445" s="259"/>
      <c r="P1445" s="256"/>
      <c r="Q1445" s="261"/>
      <c r="R1445" s="261"/>
      <c r="S1445" s="261"/>
      <c r="T1445" s="261"/>
      <c r="U1445" s="261"/>
      <c r="V1445" s="261"/>
      <c r="W1445" s="261"/>
      <c r="X1445" s="261"/>
      <c r="Y1445" s="261"/>
      <c r="Z1445" s="261"/>
      <c r="AA1445" s="261"/>
      <c r="AB1445" s="261"/>
      <c r="AC1445" s="261"/>
      <c r="AD1445" s="261"/>
      <c r="AE1445" s="245"/>
      <c r="AF1445" s="261"/>
      <c r="AG1445" s="261"/>
      <c r="AH1445" s="261"/>
      <c r="AI1445" s="261"/>
    </row>
    <row r="1446" spans="1:35" ht="15" customHeight="1" x14ac:dyDescent="0.3">
      <c r="A1446" s="260"/>
      <c r="B1446" s="261"/>
      <c r="C1446" s="261"/>
      <c r="D1446" s="261"/>
      <c r="E1446" s="261"/>
      <c r="F1446" s="261"/>
      <c r="G1446" s="262"/>
      <c r="H1446" s="261"/>
      <c r="I1446" s="257"/>
      <c r="J1446" s="260"/>
      <c r="K1446" s="261"/>
      <c r="L1446" s="249"/>
      <c r="N1446" s="249"/>
      <c r="O1446" s="259"/>
      <c r="P1446" s="256"/>
      <c r="Q1446" s="261"/>
      <c r="R1446" s="261"/>
      <c r="S1446" s="261"/>
      <c r="T1446" s="261"/>
      <c r="U1446" s="261"/>
      <c r="V1446" s="261"/>
      <c r="W1446" s="261"/>
      <c r="X1446" s="261"/>
      <c r="Y1446" s="261"/>
      <c r="Z1446" s="261"/>
      <c r="AA1446" s="261"/>
      <c r="AB1446" s="261"/>
      <c r="AC1446" s="261"/>
      <c r="AD1446" s="261"/>
      <c r="AE1446" s="245"/>
      <c r="AF1446" s="261"/>
      <c r="AG1446" s="261"/>
      <c r="AH1446" s="261"/>
      <c r="AI1446" s="261"/>
    </row>
    <row r="1447" spans="1:35" ht="15" customHeight="1" x14ac:dyDescent="0.3">
      <c r="A1447" s="260"/>
      <c r="B1447" s="261"/>
      <c r="C1447" s="261"/>
      <c r="D1447" s="261"/>
      <c r="E1447" s="261"/>
      <c r="F1447" s="261"/>
      <c r="G1447" s="262"/>
      <c r="H1447" s="261"/>
      <c r="I1447" s="257"/>
      <c r="J1447" s="261"/>
      <c r="K1447" s="261"/>
      <c r="L1447" s="261"/>
      <c r="N1447" s="249"/>
      <c r="O1447" s="259"/>
      <c r="P1447" s="256"/>
      <c r="Q1447" s="261"/>
      <c r="R1447" s="256"/>
      <c r="S1447" s="261"/>
      <c r="T1447" s="261"/>
      <c r="U1447" s="261"/>
      <c r="V1447" s="261"/>
      <c r="W1447" s="261"/>
      <c r="X1447" s="261"/>
      <c r="Y1447" s="261"/>
      <c r="Z1447" s="261"/>
      <c r="AA1447" s="261"/>
      <c r="AB1447" s="261"/>
      <c r="AC1447" s="261"/>
      <c r="AD1447" s="261"/>
      <c r="AE1447" s="245"/>
      <c r="AF1447" s="261"/>
      <c r="AG1447" s="261"/>
      <c r="AH1447" s="261"/>
      <c r="AI1447" s="261"/>
    </row>
    <row r="1448" spans="1:35" ht="15" customHeight="1" x14ac:dyDescent="0.3">
      <c r="A1448" s="255"/>
      <c r="B1448" s="256"/>
      <c r="C1448" s="256"/>
      <c r="D1448" s="256"/>
      <c r="E1448" s="256"/>
      <c r="F1448" s="256"/>
      <c r="G1448" s="256"/>
      <c r="H1448" s="256"/>
      <c r="I1448" s="257"/>
      <c r="J1448" s="256"/>
      <c r="K1448" s="249"/>
      <c r="L1448" s="256"/>
      <c r="N1448" s="249"/>
      <c r="O1448" s="259"/>
      <c r="P1448" s="256"/>
      <c r="Q1448" s="256"/>
      <c r="R1448" s="261"/>
      <c r="S1448" s="256"/>
      <c r="T1448" s="256"/>
      <c r="U1448" s="256"/>
      <c r="V1448" s="256"/>
      <c r="W1448" s="256"/>
      <c r="X1448" s="256"/>
      <c r="Y1448" s="256"/>
      <c r="Z1448" s="256"/>
      <c r="AA1448" s="256"/>
      <c r="AB1448" s="256"/>
      <c r="AC1448" s="256"/>
      <c r="AD1448" s="256"/>
      <c r="AE1448" s="246"/>
      <c r="AF1448" s="256"/>
      <c r="AG1448" s="256"/>
      <c r="AH1448" s="256"/>
      <c r="AI1448" s="256"/>
    </row>
    <row r="1449" spans="1:35" ht="15" customHeight="1" x14ac:dyDescent="0.3">
      <c r="A1449" s="260"/>
      <c r="B1449" s="261"/>
      <c r="C1449" s="261"/>
      <c r="D1449" s="261"/>
      <c r="E1449" s="261"/>
      <c r="F1449" s="261"/>
      <c r="G1449" s="262"/>
      <c r="H1449" s="261"/>
      <c r="I1449" s="257"/>
      <c r="J1449" s="260"/>
      <c r="K1449" s="249"/>
      <c r="L1449" s="261"/>
      <c r="N1449" s="249"/>
      <c r="O1449" s="259"/>
      <c r="P1449" s="256"/>
      <c r="Q1449" s="261"/>
      <c r="R1449" s="261"/>
      <c r="S1449" s="261"/>
      <c r="T1449" s="261"/>
      <c r="U1449" s="261"/>
      <c r="V1449" s="261"/>
      <c r="W1449" s="261"/>
      <c r="X1449" s="261"/>
      <c r="Y1449" s="261"/>
      <c r="Z1449" s="261"/>
      <c r="AA1449" s="261"/>
      <c r="AB1449" s="261"/>
      <c r="AC1449" s="261"/>
      <c r="AD1449" s="261"/>
      <c r="AE1449" s="245"/>
      <c r="AF1449" s="261"/>
      <c r="AG1449" s="261"/>
      <c r="AH1449" s="261"/>
      <c r="AI1449" s="261"/>
    </row>
    <row r="1450" spans="1:35" ht="15" customHeight="1" x14ac:dyDescent="0.3">
      <c r="A1450" s="260"/>
      <c r="B1450" s="261"/>
      <c r="C1450" s="261"/>
      <c r="D1450" s="261"/>
      <c r="E1450" s="261"/>
      <c r="F1450" s="261"/>
      <c r="G1450" s="262"/>
      <c r="H1450" s="261"/>
      <c r="I1450" s="257"/>
      <c r="J1450" s="260"/>
      <c r="K1450" s="261"/>
      <c r="L1450" s="249"/>
      <c r="N1450" s="249"/>
      <c r="O1450" s="259"/>
      <c r="P1450" s="256"/>
      <c r="Q1450" s="261"/>
      <c r="R1450" s="256"/>
      <c r="S1450" s="261"/>
      <c r="T1450" s="261"/>
      <c r="U1450" s="261"/>
      <c r="V1450" s="261"/>
      <c r="W1450" s="261"/>
      <c r="X1450" s="261"/>
      <c r="Y1450" s="261"/>
      <c r="Z1450" s="261"/>
      <c r="AA1450" s="261"/>
      <c r="AB1450" s="261"/>
      <c r="AC1450" s="261"/>
      <c r="AD1450" s="261"/>
      <c r="AE1450" s="246"/>
      <c r="AF1450" s="261"/>
      <c r="AG1450" s="261"/>
      <c r="AH1450" s="261"/>
      <c r="AI1450" s="261"/>
    </row>
    <row r="1451" spans="1:35" ht="15" customHeight="1" x14ac:dyDescent="0.3">
      <c r="A1451" s="255"/>
      <c r="B1451" s="256"/>
      <c r="C1451" s="256"/>
      <c r="D1451" s="256"/>
      <c r="E1451" s="256"/>
      <c r="F1451" s="256"/>
      <c r="G1451" s="256"/>
      <c r="H1451" s="256"/>
      <c r="I1451" s="257"/>
      <c r="J1451" s="256"/>
      <c r="K1451" s="256"/>
      <c r="L1451" s="249"/>
      <c r="N1451" s="249"/>
      <c r="O1451" s="259"/>
      <c r="P1451" s="256"/>
      <c r="Q1451" s="256"/>
      <c r="R1451" s="261"/>
      <c r="S1451" s="256"/>
      <c r="T1451" s="256"/>
      <c r="U1451" s="256"/>
      <c r="V1451" s="256"/>
      <c r="W1451" s="256"/>
      <c r="X1451" s="256"/>
      <c r="Y1451" s="256"/>
      <c r="Z1451" s="256"/>
      <c r="AA1451" s="256"/>
      <c r="AB1451" s="256"/>
      <c r="AC1451" s="256"/>
      <c r="AD1451" s="256"/>
      <c r="AE1451" s="245"/>
      <c r="AF1451" s="256"/>
      <c r="AG1451" s="256"/>
      <c r="AH1451" s="256"/>
      <c r="AI1451" s="256"/>
    </row>
    <row r="1452" spans="1:35" ht="15" customHeight="1" x14ac:dyDescent="0.3">
      <c r="A1452" s="260"/>
      <c r="B1452" s="261"/>
      <c r="C1452" s="261"/>
      <c r="D1452" s="261"/>
      <c r="E1452" s="261"/>
      <c r="F1452" s="261"/>
      <c r="G1452" s="262"/>
      <c r="H1452" s="261"/>
      <c r="I1452" s="257"/>
      <c r="J1452" s="260"/>
      <c r="K1452" s="261"/>
      <c r="L1452" s="249"/>
      <c r="N1452" s="249"/>
      <c r="O1452" s="259"/>
      <c r="P1452" s="256"/>
      <c r="Q1452" s="261"/>
      <c r="R1452" s="249"/>
      <c r="S1452" s="261"/>
      <c r="T1452" s="261"/>
      <c r="U1452" s="261"/>
      <c r="V1452" s="261"/>
      <c r="W1452" s="261"/>
      <c r="X1452" s="261"/>
      <c r="Y1452" s="261"/>
      <c r="Z1452" s="261"/>
      <c r="AA1452" s="261"/>
      <c r="AB1452" s="261"/>
      <c r="AC1452" s="261"/>
      <c r="AD1452" s="261"/>
      <c r="AE1452" s="245"/>
      <c r="AF1452" s="261"/>
      <c r="AG1452" s="261"/>
      <c r="AH1452" s="261"/>
      <c r="AI1452" s="261"/>
    </row>
    <row r="1453" spans="1:35" ht="15" customHeight="1" x14ac:dyDescent="0.3">
      <c r="A1453" s="260"/>
      <c r="B1453" s="261"/>
      <c r="C1453" s="261"/>
      <c r="D1453" s="261"/>
      <c r="E1453" s="261"/>
      <c r="F1453" s="261"/>
      <c r="G1453" s="262"/>
      <c r="H1453" s="261"/>
      <c r="I1453" s="257"/>
      <c r="J1453" s="261"/>
      <c r="K1453" s="249"/>
      <c r="L1453" s="261"/>
      <c r="N1453" s="249"/>
      <c r="O1453" s="259"/>
      <c r="P1453" s="256"/>
      <c r="Q1453" s="249"/>
      <c r="R1453" s="261"/>
      <c r="S1453" s="249"/>
      <c r="T1453" s="249"/>
      <c r="U1453" s="249"/>
      <c r="V1453" s="249"/>
      <c r="W1453" s="249"/>
      <c r="X1453" s="249"/>
      <c r="Y1453" s="249"/>
      <c r="Z1453" s="249"/>
      <c r="AA1453" s="249"/>
      <c r="AB1453" s="249"/>
      <c r="AC1453" s="249"/>
      <c r="AD1453" s="249"/>
      <c r="AE1453" s="246"/>
      <c r="AF1453" s="249"/>
      <c r="AG1453" s="249"/>
      <c r="AH1453" s="249"/>
      <c r="AI1453" s="249"/>
    </row>
    <row r="1454" spans="1:35" ht="15" customHeight="1" x14ac:dyDescent="0.3">
      <c r="A1454" s="260"/>
      <c r="B1454" s="261"/>
      <c r="C1454" s="261"/>
      <c r="D1454" s="261"/>
      <c r="E1454" s="261"/>
      <c r="F1454" s="261"/>
      <c r="G1454" s="262"/>
      <c r="H1454" s="261"/>
      <c r="I1454" s="257"/>
      <c r="J1454" s="260"/>
      <c r="K1454" s="249"/>
      <c r="L1454" s="261"/>
      <c r="N1454" s="249"/>
      <c r="O1454" s="259"/>
      <c r="P1454" s="256"/>
      <c r="Q1454" s="261"/>
      <c r="R1454" s="256"/>
      <c r="S1454" s="261"/>
      <c r="T1454" s="261"/>
      <c r="U1454" s="261"/>
      <c r="V1454" s="261"/>
      <c r="W1454" s="261"/>
      <c r="X1454" s="261"/>
      <c r="Y1454" s="261"/>
      <c r="Z1454" s="261"/>
      <c r="AA1454" s="261"/>
      <c r="AB1454" s="261"/>
      <c r="AC1454" s="261"/>
      <c r="AD1454" s="261"/>
      <c r="AE1454" s="245"/>
      <c r="AF1454" s="261"/>
      <c r="AG1454" s="261"/>
      <c r="AH1454" s="261"/>
      <c r="AI1454" s="261"/>
    </row>
    <row r="1455" spans="1:35" ht="15" customHeight="1" x14ac:dyDescent="0.3">
      <c r="A1455" s="255"/>
      <c r="B1455" s="256"/>
      <c r="C1455" s="256"/>
      <c r="D1455" s="256"/>
      <c r="E1455" s="256"/>
      <c r="F1455" s="256"/>
      <c r="G1455" s="256"/>
      <c r="H1455" s="256"/>
      <c r="I1455" s="257"/>
      <c r="J1455" s="256"/>
      <c r="K1455" s="256"/>
      <c r="L1455" s="256"/>
      <c r="N1455" s="249"/>
      <c r="O1455" s="259"/>
      <c r="P1455" s="256"/>
      <c r="Q1455" s="256"/>
      <c r="R1455" s="261"/>
      <c r="S1455" s="256"/>
      <c r="T1455" s="256"/>
      <c r="U1455" s="256"/>
      <c r="V1455" s="256"/>
      <c r="W1455" s="256"/>
      <c r="X1455" s="256"/>
      <c r="Y1455" s="256"/>
      <c r="Z1455" s="256"/>
      <c r="AA1455" s="256"/>
      <c r="AB1455" s="256"/>
      <c r="AC1455" s="256"/>
      <c r="AD1455" s="256"/>
      <c r="AE1455" s="245"/>
      <c r="AF1455" s="256"/>
      <c r="AG1455" s="256"/>
      <c r="AH1455" s="256"/>
      <c r="AI1455" s="256"/>
    </row>
    <row r="1456" spans="1:35" ht="15" customHeight="1" x14ac:dyDescent="0.3">
      <c r="A1456" s="260"/>
      <c r="B1456" s="261"/>
      <c r="C1456" s="261"/>
      <c r="D1456" s="261"/>
      <c r="E1456" s="261"/>
      <c r="F1456" s="261"/>
      <c r="G1456" s="262"/>
      <c r="H1456" s="261"/>
      <c r="I1456" s="257"/>
      <c r="J1456" s="261"/>
      <c r="K1456" s="256"/>
      <c r="L1456" s="261"/>
      <c r="N1456" s="249"/>
      <c r="O1456" s="259"/>
      <c r="P1456" s="256"/>
      <c r="Q1456" s="261"/>
      <c r="R1456" s="256"/>
      <c r="S1456" s="261"/>
      <c r="T1456" s="261"/>
      <c r="U1456" s="261"/>
      <c r="V1456" s="261"/>
      <c r="W1456" s="261"/>
      <c r="X1456" s="261"/>
      <c r="Y1456" s="261"/>
      <c r="Z1456" s="261"/>
      <c r="AA1456" s="261"/>
      <c r="AB1456" s="261"/>
      <c r="AC1456" s="261"/>
      <c r="AD1456" s="261"/>
      <c r="AE1456" s="245"/>
      <c r="AF1456" s="261"/>
      <c r="AG1456" s="261"/>
      <c r="AH1456" s="261"/>
      <c r="AI1456" s="261"/>
    </row>
    <row r="1457" spans="1:35" ht="15" customHeight="1" x14ac:dyDescent="0.3">
      <c r="A1457" s="255"/>
      <c r="B1457" s="256"/>
      <c r="C1457" s="256"/>
      <c r="D1457" s="256"/>
      <c r="E1457" s="256"/>
      <c r="F1457" s="256"/>
      <c r="G1457" s="256"/>
      <c r="H1457" s="256"/>
      <c r="I1457" s="257"/>
      <c r="J1457" s="256"/>
      <c r="K1457" s="256"/>
      <c r="L1457" s="249"/>
      <c r="N1457" s="249"/>
      <c r="O1457" s="259"/>
      <c r="P1457" s="256"/>
      <c r="Q1457" s="256"/>
      <c r="R1457" s="249"/>
      <c r="S1457" s="256"/>
      <c r="T1457" s="256"/>
      <c r="U1457" s="256"/>
      <c r="V1457" s="256"/>
      <c r="W1457" s="256"/>
      <c r="X1457" s="256"/>
      <c r="Y1457" s="256"/>
      <c r="Z1457" s="256"/>
      <c r="AA1457" s="256"/>
      <c r="AB1457" s="256"/>
      <c r="AC1457" s="256"/>
      <c r="AD1457" s="256"/>
      <c r="AE1457" s="245"/>
      <c r="AF1457" s="256"/>
      <c r="AG1457" s="256"/>
      <c r="AH1457" s="256"/>
      <c r="AI1457" s="256"/>
    </row>
    <row r="1458" spans="1:35" ht="15" customHeight="1" x14ac:dyDescent="0.3">
      <c r="A1458" s="260"/>
      <c r="B1458" s="261"/>
      <c r="C1458" s="261"/>
      <c r="D1458" s="261"/>
      <c r="E1458" s="261"/>
      <c r="F1458" s="261"/>
      <c r="G1458" s="262"/>
      <c r="H1458" s="261"/>
      <c r="I1458" s="257"/>
      <c r="J1458" s="260"/>
      <c r="K1458" s="256"/>
      <c r="L1458" s="261"/>
      <c r="N1458" s="249"/>
      <c r="O1458" s="259"/>
      <c r="P1458" s="256"/>
      <c r="Q1458" s="249"/>
      <c r="R1458" s="256"/>
      <c r="S1458" s="249"/>
      <c r="T1458" s="249"/>
      <c r="U1458" s="249"/>
      <c r="V1458" s="249"/>
      <c r="W1458" s="249"/>
      <c r="X1458" s="249"/>
      <c r="Y1458" s="249"/>
      <c r="Z1458" s="249"/>
      <c r="AA1458" s="249"/>
      <c r="AB1458" s="249"/>
      <c r="AC1458" s="249"/>
      <c r="AD1458" s="249"/>
      <c r="AE1458" s="245"/>
      <c r="AF1458" s="249"/>
      <c r="AG1458" s="249"/>
      <c r="AH1458" s="249"/>
      <c r="AI1458" s="249"/>
    </row>
    <row r="1459" spans="1:35" ht="15" customHeight="1" x14ac:dyDescent="0.3">
      <c r="A1459" s="255"/>
      <c r="B1459" s="256"/>
      <c r="C1459" s="256"/>
      <c r="D1459" s="256"/>
      <c r="E1459" s="256"/>
      <c r="F1459" s="256"/>
      <c r="G1459" s="256"/>
      <c r="H1459" s="256"/>
      <c r="I1459" s="257"/>
      <c r="J1459" s="249"/>
      <c r="K1459" s="256"/>
      <c r="L1459" s="256"/>
      <c r="N1459" s="249"/>
      <c r="O1459" s="259"/>
      <c r="P1459" s="256"/>
      <c r="Q1459" s="256"/>
      <c r="R1459" s="261"/>
      <c r="S1459" s="256"/>
      <c r="T1459" s="256"/>
      <c r="U1459" s="256"/>
      <c r="V1459" s="256"/>
      <c r="W1459" s="256"/>
      <c r="X1459" s="256"/>
      <c r="Y1459" s="256"/>
      <c r="Z1459" s="256"/>
      <c r="AA1459" s="256"/>
      <c r="AB1459" s="256"/>
      <c r="AC1459" s="256"/>
      <c r="AD1459" s="256"/>
      <c r="AE1459" s="245"/>
      <c r="AF1459" s="256"/>
      <c r="AG1459" s="256"/>
      <c r="AH1459" s="256"/>
      <c r="AI1459" s="256"/>
    </row>
    <row r="1460" spans="1:35" ht="15" customHeight="1" x14ac:dyDescent="0.3">
      <c r="A1460" s="260"/>
      <c r="B1460" s="261"/>
      <c r="C1460" s="261"/>
      <c r="D1460" s="261"/>
      <c r="E1460" s="261"/>
      <c r="F1460" s="261"/>
      <c r="G1460" s="262"/>
      <c r="H1460" s="261"/>
      <c r="I1460" s="257"/>
      <c r="J1460" s="261"/>
      <c r="K1460" s="261"/>
      <c r="L1460" s="261"/>
      <c r="N1460" s="249"/>
      <c r="O1460" s="259"/>
      <c r="P1460" s="256"/>
      <c r="Q1460" s="261"/>
      <c r="R1460" s="261"/>
      <c r="S1460" s="261"/>
      <c r="T1460" s="261"/>
      <c r="U1460" s="261"/>
      <c r="V1460" s="261"/>
      <c r="W1460" s="261"/>
      <c r="X1460" s="261"/>
      <c r="Y1460" s="261"/>
      <c r="Z1460" s="261"/>
      <c r="AA1460" s="261"/>
      <c r="AB1460" s="261"/>
      <c r="AC1460" s="261"/>
      <c r="AD1460" s="261"/>
      <c r="AE1460" s="246"/>
      <c r="AF1460" s="261"/>
      <c r="AG1460" s="261"/>
      <c r="AH1460" s="261"/>
      <c r="AI1460" s="261"/>
    </row>
    <row r="1461" spans="1:35" ht="15" customHeight="1" x14ac:dyDescent="0.3">
      <c r="A1461" s="260"/>
      <c r="B1461" s="261"/>
      <c r="C1461" s="261"/>
      <c r="D1461" s="261"/>
      <c r="E1461" s="261"/>
      <c r="F1461" s="261"/>
      <c r="G1461" s="262"/>
      <c r="H1461" s="261"/>
      <c r="I1461" s="257"/>
      <c r="J1461" s="261"/>
      <c r="K1461" s="256"/>
      <c r="L1461" s="261"/>
      <c r="N1461" s="249"/>
      <c r="O1461" s="259"/>
      <c r="P1461" s="256"/>
      <c r="Q1461" s="261"/>
      <c r="R1461" s="256"/>
      <c r="S1461" s="261"/>
      <c r="T1461" s="261"/>
      <c r="U1461" s="261"/>
      <c r="V1461" s="261"/>
      <c r="W1461" s="261"/>
      <c r="X1461" s="261"/>
      <c r="Y1461" s="261"/>
      <c r="Z1461" s="261"/>
      <c r="AA1461" s="261"/>
      <c r="AB1461" s="261"/>
      <c r="AC1461" s="261"/>
      <c r="AD1461" s="261"/>
      <c r="AE1461" s="246"/>
      <c r="AF1461" s="261"/>
      <c r="AG1461" s="261"/>
      <c r="AH1461" s="261"/>
      <c r="AI1461" s="261"/>
    </row>
    <row r="1462" spans="1:35" ht="15" customHeight="1" x14ac:dyDescent="0.3">
      <c r="A1462" s="255"/>
      <c r="B1462" s="256"/>
      <c r="C1462" s="256"/>
      <c r="D1462" s="256"/>
      <c r="E1462" s="256"/>
      <c r="F1462" s="256"/>
      <c r="G1462" s="256"/>
      <c r="H1462" s="256"/>
      <c r="I1462" s="257"/>
      <c r="J1462" s="256"/>
      <c r="K1462" s="256"/>
      <c r="L1462" s="249"/>
      <c r="N1462" s="249"/>
      <c r="O1462" s="259"/>
      <c r="P1462" s="256"/>
      <c r="Q1462" s="256"/>
      <c r="R1462" s="249"/>
      <c r="S1462" s="256"/>
      <c r="T1462" s="256"/>
      <c r="U1462" s="256"/>
      <c r="V1462" s="256"/>
      <c r="W1462" s="256"/>
      <c r="X1462" s="256"/>
      <c r="Y1462" s="256"/>
      <c r="Z1462" s="256"/>
      <c r="AA1462" s="256"/>
      <c r="AB1462" s="256"/>
      <c r="AC1462" s="256"/>
      <c r="AD1462" s="256"/>
      <c r="AE1462" s="245"/>
      <c r="AF1462" s="256"/>
      <c r="AG1462" s="256"/>
      <c r="AH1462" s="256"/>
      <c r="AI1462" s="256"/>
    </row>
    <row r="1463" spans="1:35" ht="15" customHeight="1" x14ac:dyDescent="0.3">
      <c r="A1463" s="260"/>
      <c r="B1463" s="261"/>
      <c r="C1463" s="261"/>
      <c r="D1463" s="261"/>
      <c r="E1463" s="261"/>
      <c r="F1463" s="261"/>
      <c r="G1463" s="262"/>
      <c r="H1463" s="261"/>
      <c r="I1463" s="257"/>
      <c r="J1463" s="249"/>
      <c r="K1463" s="261"/>
      <c r="L1463" s="261"/>
      <c r="N1463" s="249"/>
      <c r="O1463" s="259"/>
      <c r="P1463" s="256"/>
      <c r="Q1463" s="249"/>
      <c r="R1463" s="256"/>
      <c r="S1463" s="249"/>
      <c r="T1463" s="249"/>
      <c r="U1463" s="249"/>
      <c r="V1463" s="249"/>
      <c r="W1463" s="249"/>
      <c r="X1463" s="249"/>
      <c r="Y1463" s="249"/>
      <c r="Z1463" s="249"/>
      <c r="AA1463" s="249"/>
      <c r="AB1463" s="249"/>
      <c r="AC1463" s="249"/>
      <c r="AD1463" s="249"/>
      <c r="AE1463" s="245"/>
      <c r="AF1463" s="249"/>
      <c r="AG1463" s="249"/>
      <c r="AH1463" s="249"/>
      <c r="AI1463" s="249"/>
    </row>
    <row r="1464" spans="1:35" ht="15" customHeight="1" x14ac:dyDescent="0.3">
      <c r="A1464" s="255"/>
      <c r="B1464" s="256"/>
      <c r="C1464" s="256"/>
      <c r="D1464" s="256"/>
      <c r="E1464" s="256"/>
      <c r="F1464" s="256"/>
      <c r="G1464" s="256"/>
      <c r="H1464" s="256"/>
      <c r="I1464" s="257"/>
      <c r="J1464" s="256"/>
      <c r="K1464" s="256"/>
      <c r="L1464" s="249"/>
      <c r="N1464" s="249"/>
      <c r="O1464" s="259"/>
      <c r="P1464" s="256"/>
      <c r="Q1464" s="256"/>
      <c r="R1464" s="261"/>
      <c r="S1464" s="256"/>
      <c r="T1464" s="256"/>
      <c r="U1464" s="256"/>
      <c r="V1464" s="256"/>
      <c r="W1464" s="256"/>
      <c r="X1464" s="256"/>
      <c r="Y1464" s="256"/>
      <c r="Z1464" s="256"/>
      <c r="AA1464" s="256"/>
      <c r="AB1464" s="256"/>
      <c r="AC1464" s="256"/>
      <c r="AD1464" s="256"/>
      <c r="AE1464" s="246"/>
      <c r="AF1464" s="256"/>
      <c r="AG1464" s="256"/>
      <c r="AH1464" s="256"/>
      <c r="AI1464" s="256"/>
    </row>
    <row r="1465" spans="1:35" ht="15" customHeight="1" x14ac:dyDescent="0.3">
      <c r="A1465" s="260"/>
      <c r="B1465" s="261"/>
      <c r="C1465" s="261"/>
      <c r="D1465" s="261"/>
      <c r="E1465" s="261"/>
      <c r="F1465" s="261"/>
      <c r="G1465" s="262"/>
      <c r="H1465" s="261"/>
      <c r="I1465" s="257"/>
      <c r="J1465" s="261"/>
      <c r="K1465" s="249"/>
      <c r="L1465" s="261"/>
      <c r="N1465" s="249"/>
      <c r="O1465" s="259"/>
      <c r="P1465" s="256"/>
      <c r="Q1465" s="261"/>
      <c r="R1465" s="261"/>
      <c r="S1465" s="261"/>
      <c r="T1465" s="261"/>
      <c r="U1465" s="261"/>
      <c r="V1465" s="261"/>
      <c r="W1465" s="261"/>
      <c r="X1465" s="261"/>
      <c r="Y1465" s="261"/>
      <c r="Z1465" s="261"/>
      <c r="AA1465" s="261"/>
      <c r="AB1465" s="261"/>
      <c r="AC1465" s="261"/>
      <c r="AD1465" s="261"/>
      <c r="AE1465" s="245"/>
      <c r="AF1465" s="261"/>
      <c r="AG1465" s="261"/>
      <c r="AH1465" s="261"/>
      <c r="AI1465" s="261"/>
    </row>
    <row r="1466" spans="1:35" ht="15" customHeight="1" x14ac:dyDescent="0.3">
      <c r="A1466" s="260"/>
      <c r="B1466" s="261"/>
      <c r="C1466" s="261"/>
      <c r="D1466" s="261"/>
      <c r="E1466" s="261"/>
      <c r="F1466" s="261"/>
      <c r="G1466" s="262"/>
      <c r="H1466" s="261"/>
      <c r="I1466" s="257"/>
      <c r="J1466" s="260"/>
      <c r="K1466" s="261"/>
      <c r="L1466" s="249"/>
      <c r="N1466" s="249"/>
      <c r="O1466" s="259"/>
      <c r="P1466" s="256"/>
      <c r="Q1466" s="261"/>
      <c r="R1466" s="256"/>
      <c r="S1466" s="261"/>
      <c r="T1466" s="261"/>
      <c r="U1466" s="261"/>
      <c r="V1466" s="261"/>
      <c r="W1466" s="261"/>
      <c r="X1466" s="261"/>
      <c r="Y1466" s="261"/>
      <c r="Z1466" s="261"/>
      <c r="AA1466" s="261"/>
      <c r="AB1466" s="261"/>
      <c r="AC1466" s="261"/>
      <c r="AD1466" s="261"/>
      <c r="AE1466" s="246"/>
      <c r="AF1466" s="261"/>
      <c r="AG1466" s="261"/>
      <c r="AH1466" s="261"/>
      <c r="AI1466" s="261"/>
    </row>
    <row r="1467" spans="1:35" ht="15" customHeight="1" x14ac:dyDescent="0.3">
      <c r="A1467" s="255"/>
      <c r="B1467" s="256"/>
      <c r="C1467" s="256"/>
      <c r="D1467" s="256"/>
      <c r="E1467" s="256"/>
      <c r="F1467" s="256"/>
      <c r="G1467" s="256"/>
      <c r="H1467" s="256"/>
      <c r="I1467" s="257"/>
      <c r="J1467" s="256"/>
      <c r="K1467" s="256"/>
      <c r="L1467" s="249"/>
      <c r="N1467" s="249"/>
      <c r="O1467" s="259"/>
      <c r="P1467" s="256"/>
      <c r="Q1467" s="256"/>
      <c r="R1467" s="261"/>
      <c r="S1467" s="256"/>
      <c r="T1467" s="256"/>
      <c r="U1467" s="256"/>
      <c r="V1467" s="256"/>
      <c r="W1467" s="256"/>
      <c r="X1467" s="256"/>
      <c r="Y1467" s="256"/>
      <c r="Z1467" s="256"/>
      <c r="AA1467" s="256"/>
      <c r="AB1467" s="256"/>
      <c r="AC1467" s="256"/>
      <c r="AD1467" s="256"/>
      <c r="AE1467" s="246"/>
      <c r="AF1467" s="256"/>
      <c r="AG1467" s="256"/>
      <c r="AH1467" s="256"/>
      <c r="AI1467" s="256"/>
    </row>
    <row r="1468" spans="1:35" ht="15" customHeight="1" x14ac:dyDescent="0.3">
      <c r="A1468" s="260"/>
      <c r="B1468" s="261"/>
      <c r="C1468" s="261"/>
      <c r="D1468" s="261"/>
      <c r="E1468" s="261"/>
      <c r="F1468" s="261"/>
      <c r="G1468" s="262"/>
      <c r="H1468" s="261"/>
      <c r="I1468" s="257"/>
      <c r="J1468" s="260"/>
      <c r="K1468" s="249"/>
      <c r="L1468" s="261"/>
      <c r="N1468" s="249"/>
      <c r="O1468" s="259"/>
      <c r="P1468" s="256"/>
      <c r="Q1468" s="261"/>
      <c r="R1468" s="256"/>
      <c r="S1468" s="261"/>
      <c r="T1468" s="261"/>
      <c r="U1468" s="261"/>
      <c r="V1468" s="261"/>
      <c r="W1468" s="261"/>
      <c r="X1468" s="261"/>
      <c r="Y1468" s="261"/>
      <c r="Z1468" s="261"/>
      <c r="AA1468" s="261"/>
      <c r="AB1468" s="261"/>
      <c r="AC1468" s="261"/>
      <c r="AD1468" s="261"/>
      <c r="AE1468" s="246"/>
      <c r="AF1468" s="261"/>
      <c r="AG1468" s="261"/>
      <c r="AH1468" s="261"/>
      <c r="AI1468" s="261"/>
    </row>
    <row r="1469" spans="1:35" ht="15" customHeight="1" x14ac:dyDescent="0.3">
      <c r="A1469" s="255"/>
      <c r="B1469" s="256"/>
      <c r="C1469" s="256"/>
      <c r="D1469" s="256"/>
      <c r="E1469" s="256"/>
      <c r="F1469" s="256"/>
      <c r="G1469" s="256"/>
      <c r="H1469" s="256"/>
      <c r="I1469" s="257"/>
      <c r="J1469" s="249"/>
      <c r="K1469" s="256"/>
      <c r="L1469" s="256"/>
      <c r="N1469" s="249"/>
      <c r="O1469" s="259"/>
      <c r="P1469" s="256"/>
      <c r="Q1469" s="256"/>
      <c r="R1469" s="261"/>
      <c r="S1469" s="256"/>
      <c r="T1469" s="256"/>
      <c r="U1469" s="256"/>
      <c r="V1469" s="256"/>
      <c r="W1469" s="256"/>
      <c r="X1469" s="256"/>
      <c r="Y1469" s="256"/>
      <c r="Z1469" s="256"/>
      <c r="AA1469" s="256"/>
      <c r="AB1469" s="256"/>
      <c r="AC1469" s="256"/>
      <c r="AD1469" s="256"/>
      <c r="AE1469" s="246"/>
      <c r="AF1469" s="256"/>
      <c r="AG1469" s="256"/>
      <c r="AH1469" s="256"/>
      <c r="AI1469" s="256"/>
    </row>
    <row r="1470" spans="1:35" ht="15" customHeight="1" x14ac:dyDescent="0.3">
      <c r="A1470" s="260"/>
      <c r="B1470" s="261"/>
      <c r="C1470" s="261"/>
      <c r="D1470" s="261"/>
      <c r="E1470" s="261"/>
      <c r="F1470" s="261"/>
      <c r="G1470" s="262"/>
      <c r="H1470" s="261"/>
      <c r="I1470" s="257"/>
      <c r="J1470" s="261"/>
      <c r="K1470" s="249"/>
      <c r="L1470" s="261"/>
      <c r="N1470" s="249"/>
      <c r="O1470" s="259"/>
      <c r="P1470" s="256"/>
      <c r="Q1470" s="261"/>
      <c r="R1470" s="261"/>
      <c r="S1470" s="261"/>
      <c r="T1470" s="261"/>
      <c r="U1470" s="261"/>
      <c r="V1470" s="261"/>
      <c r="W1470" s="261"/>
      <c r="X1470" s="261"/>
      <c r="Y1470" s="261"/>
      <c r="Z1470" s="261"/>
      <c r="AA1470" s="261"/>
      <c r="AB1470" s="261"/>
      <c r="AC1470" s="261"/>
      <c r="AD1470" s="261"/>
      <c r="AE1470" s="246"/>
      <c r="AF1470" s="261"/>
      <c r="AG1470" s="261"/>
      <c r="AH1470" s="261"/>
      <c r="AI1470" s="261"/>
    </row>
    <row r="1471" spans="1:35" ht="15" customHeight="1" x14ac:dyDescent="0.3">
      <c r="A1471" s="260"/>
      <c r="B1471" s="261"/>
      <c r="C1471" s="261"/>
      <c r="D1471" s="261"/>
      <c r="E1471" s="261"/>
      <c r="F1471" s="261"/>
      <c r="G1471" s="262"/>
      <c r="H1471" s="261"/>
      <c r="I1471" s="257"/>
      <c r="J1471" s="260"/>
      <c r="K1471" s="249"/>
      <c r="L1471" s="261"/>
      <c r="N1471" s="249"/>
      <c r="O1471" s="259"/>
      <c r="P1471" s="256"/>
      <c r="Q1471" s="261"/>
      <c r="R1471" s="261"/>
      <c r="S1471" s="261"/>
      <c r="T1471" s="261"/>
      <c r="U1471" s="261"/>
      <c r="V1471" s="261"/>
      <c r="W1471" s="261"/>
      <c r="X1471" s="261"/>
      <c r="Y1471" s="261"/>
      <c r="Z1471" s="261"/>
      <c r="AA1471" s="261"/>
      <c r="AB1471" s="261"/>
      <c r="AC1471" s="261"/>
      <c r="AD1471" s="261"/>
      <c r="AE1471" s="245"/>
      <c r="AF1471" s="261"/>
      <c r="AG1471" s="261"/>
      <c r="AH1471" s="261"/>
      <c r="AI1471" s="261"/>
    </row>
    <row r="1472" spans="1:35" ht="15" customHeight="1" x14ac:dyDescent="0.3">
      <c r="A1472" s="260"/>
      <c r="B1472" s="261"/>
      <c r="C1472" s="261"/>
      <c r="D1472" s="261"/>
      <c r="E1472" s="261"/>
      <c r="F1472" s="261"/>
      <c r="G1472" s="262"/>
      <c r="H1472" s="261"/>
      <c r="I1472" s="257"/>
      <c r="J1472" s="261"/>
      <c r="K1472" s="256"/>
      <c r="L1472" s="261"/>
      <c r="N1472" s="249"/>
      <c r="O1472" s="259"/>
      <c r="P1472" s="256"/>
      <c r="Q1472" s="261"/>
      <c r="R1472" s="249"/>
      <c r="S1472" s="261"/>
      <c r="T1472" s="261"/>
      <c r="U1472" s="261"/>
      <c r="V1472" s="261"/>
      <c r="W1472" s="261"/>
      <c r="X1472" s="261"/>
      <c r="Y1472" s="261"/>
      <c r="Z1472" s="261"/>
      <c r="AA1472" s="261"/>
      <c r="AB1472" s="261"/>
      <c r="AC1472" s="261"/>
      <c r="AD1472" s="261"/>
      <c r="AE1472" s="245"/>
      <c r="AF1472" s="261"/>
      <c r="AG1472" s="261"/>
      <c r="AH1472" s="261"/>
      <c r="AI1472" s="261"/>
    </row>
    <row r="1473" spans="1:35" ht="15" customHeight="1" x14ac:dyDescent="0.3">
      <c r="A1473" s="260"/>
      <c r="B1473" s="261"/>
      <c r="C1473" s="261"/>
      <c r="D1473" s="261"/>
      <c r="E1473" s="261"/>
      <c r="F1473" s="261"/>
      <c r="G1473" s="262"/>
      <c r="H1473" s="261"/>
      <c r="I1473" s="257"/>
      <c r="J1473" s="261"/>
      <c r="K1473" s="249"/>
      <c r="L1473" s="261"/>
      <c r="N1473" s="249"/>
      <c r="O1473" s="259"/>
      <c r="P1473" s="256"/>
      <c r="Q1473" s="249"/>
      <c r="R1473" s="256"/>
      <c r="S1473" s="249"/>
      <c r="T1473" s="249"/>
      <c r="U1473" s="249"/>
      <c r="V1473" s="249"/>
      <c r="W1473" s="249"/>
      <c r="X1473" s="249"/>
      <c r="Y1473" s="249"/>
      <c r="Z1473" s="249"/>
      <c r="AA1473" s="249"/>
      <c r="AB1473" s="249"/>
      <c r="AC1473" s="249"/>
      <c r="AD1473" s="249"/>
      <c r="AE1473" s="245"/>
      <c r="AF1473" s="249"/>
      <c r="AG1473" s="249"/>
      <c r="AH1473" s="249"/>
      <c r="AI1473" s="249"/>
    </row>
    <row r="1474" spans="1:35" ht="15" customHeight="1" x14ac:dyDescent="0.3">
      <c r="A1474" s="255"/>
      <c r="B1474" s="256"/>
      <c r="C1474" s="256"/>
      <c r="D1474" s="256"/>
      <c r="E1474" s="256"/>
      <c r="F1474" s="256"/>
      <c r="G1474" s="256"/>
      <c r="H1474" s="256"/>
      <c r="I1474" s="257"/>
      <c r="J1474" s="256"/>
      <c r="K1474" s="261"/>
      <c r="L1474" s="256"/>
      <c r="N1474" s="249"/>
      <c r="O1474" s="259"/>
      <c r="P1474" s="256"/>
      <c r="Q1474" s="256"/>
      <c r="R1474" s="261"/>
      <c r="S1474" s="256"/>
      <c r="T1474" s="256"/>
      <c r="U1474" s="256"/>
      <c r="V1474" s="256"/>
      <c r="W1474" s="256"/>
      <c r="X1474" s="256"/>
      <c r="Y1474" s="256"/>
      <c r="Z1474" s="256"/>
      <c r="AA1474" s="256"/>
      <c r="AB1474" s="256"/>
      <c r="AC1474" s="256"/>
      <c r="AD1474" s="256"/>
      <c r="AE1474" s="245"/>
      <c r="AF1474" s="256"/>
      <c r="AG1474" s="256"/>
      <c r="AH1474" s="256"/>
      <c r="AI1474" s="256"/>
    </row>
    <row r="1475" spans="1:35" ht="15" customHeight="1" x14ac:dyDescent="0.3">
      <c r="A1475" s="260"/>
      <c r="B1475" s="261"/>
      <c r="C1475" s="261"/>
      <c r="D1475" s="261"/>
      <c r="E1475" s="261"/>
      <c r="F1475" s="261"/>
      <c r="G1475" s="262"/>
      <c r="H1475" s="261"/>
      <c r="I1475" s="257"/>
      <c r="J1475" s="261"/>
      <c r="K1475" s="261"/>
      <c r="L1475" s="261"/>
      <c r="N1475" s="249"/>
      <c r="O1475" s="259"/>
      <c r="P1475" s="256"/>
      <c r="Q1475" s="261"/>
      <c r="R1475" s="249"/>
      <c r="S1475" s="261"/>
      <c r="T1475" s="261"/>
      <c r="U1475" s="261"/>
      <c r="V1475" s="261"/>
      <c r="W1475" s="261"/>
      <c r="X1475" s="261"/>
      <c r="Y1475" s="261"/>
      <c r="Z1475" s="261"/>
      <c r="AA1475" s="261"/>
      <c r="AB1475" s="261"/>
      <c r="AC1475" s="261"/>
      <c r="AD1475" s="261"/>
      <c r="AE1475" s="245"/>
      <c r="AF1475" s="261"/>
      <c r="AG1475" s="261"/>
      <c r="AH1475" s="261"/>
      <c r="AI1475" s="261"/>
    </row>
    <row r="1476" spans="1:35" ht="15" customHeight="1" x14ac:dyDescent="0.3">
      <c r="A1476" s="260"/>
      <c r="B1476" s="261"/>
      <c r="C1476" s="261"/>
      <c r="D1476" s="261"/>
      <c r="E1476" s="261"/>
      <c r="F1476" s="261"/>
      <c r="G1476" s="262"/>
      <c r="H1476" s="261"/>
      <c r="I1476" s="257"/>
      <c r="J1476" s="260"/>
      <c r="K1476" s="249"/>
      <c r="L1476" s="261"/>
      <c r="N1476" s="249"/>
      <c r="O1476" s="259"/>
      <c r="P1476" s="256"/>
      <c r="Q1476" s="249"/>
      <c r="R1476" s="256"/>
      <c r="S1476" s="249"/>
      <c r="T1476" s="249"/>
      <c r="U1476" s="249"/>
      <c r="V1476" s="249"/>
      <c r="W1476" s="249"/>
      <c r="X1476" s="249"/>
      <c r="Y1476" s="249"/>
      <c r="Z1476" s="249"/>
      <c r="AA1476" s="249"/>
      <c r="AB1476" s="249"/>
      <c r="AC1476" s="249"/>
      <c r="AD1476" s="249"/>
      <c r="AE1476" s="245"/>
      <c r="AF1476" s="249"/>
      <c r="AG1476" s="249"/>
      <c r="AH1476" s="249"/>
      <c r="AI1476" s="249"/>
    </row>
    <row r="1477" spans="1:35" ht="15" customHeight="1" x14ac:dyDescent="0.3">
      <c r="A1477" s="255"/>
      <c r="B1477" s="256"/>
      <c r="C1477" s="256"/>
      <c r="D1477" s="256"/>
      <c r="E1477" s="256"/>
      <c r="F1477" s="256"/>
      <c r="G1477" s="256"/>
      <c r="H1477" s="256"/>
      <c r="I1477" s="257"/>
      <c r="J1477" s="256"/>
      <c r="K1477" s="256"/>
      <c r="L1477" s="249"/>
      <c r="N1477" s="249"/>
      <c r="O1477" s="259"/>
      <c r="P1477" s="256"/>
      <c r="Q1477" s="256"/>
      <c r="R1477" s="261"/>
      <c r="S1477" s="256"/>
      <c r="T1477" s="256"/>
      <c r="U1477" s="256"/>
      <c r="V1477" s="256"/>
      <c r="W1477" s="256"/>
      <c r="X1477" s="256"/>
      <c r="Y1477" s="256"/>
      <c r="Z1477" s="256"/>
      <c r="AA1477" s="256"/>
      <c r="AB1477" s="256"/>
      <c r="AC1477" s="256"/>
      <c r="AD1477" s="256"/>
      <c r="AE1477" s="245"/>
      <c r="AF1477" s="256"/>
      <c r="AG1477" s="256"/>
      <c r="AH1477" s="256"/>
      <c r="AI1477" s="256"/>
    </row>
    <row r="1478" spans="1:35" ht="15" customHeight="1" x14ac:dyDescent="0.3">
      <c r="A1478" s="260"/>
      <c r="B1478" s="261"/>
      <c r="C1478" s="261"/>
      <c r="D1478" s="261"/>
      <c r="E1478" s="261"/>
      <c r="F1478" s="261"/>
      <c r="G1478" s="262"/>
      <c r="H1478" s="261"/>
      <c r="I1478" s="257"/>
      <c r="J1478" s="260"/>
      <c r="K1478" s="249"/>
      <c r="L1478" s="261"/>
      <c r="N1478" s="249"/>
      <c r="O1478" s="259"/>
      <c r="P1478" s="256"/>
      <c r="Q1478" s="261"/>
      <c r="R1478" s="261"/>
      <c r="S1478" s="261"/>
      <c r="T1478" s="261"/>
      <c r="U1478" s="261"/>
      <c r="V1478" s="261"/>
      <c r="W1478" s="261"/>
      <c r="X1478" s="261"/>
      <c r="Y1478" s="261"/>
      <c r="Z1478" s="261"/>
      <c r="AA1478" s="261"/>
      <c r="AB1478" s="261"/>
      <c r="AC1478" s="261"/>
      <c r="AD1478" s="261"/>
      <c r="AE1478" s="246"/>
      <c r="AF1478" s="261"/>
      <c r="AG1478" s="261"/>
      <c r="AH1478" s="261"/>
      <c r="AI1478" s="261"/>
    </row>
    <row r="1479" spans="1:35" ht="15" customHeight="1" x14ac:dyDescent="0.3">
      <c r="A1479" s="260"/>
      <c r="B1479" s="261"/>
      <c r="C1479" s="261"/>
      <c r="D1479" s="261"/>
      <c r="E1479" s="261"/>
      <c r="F1479" s="261"/>
      <c r="G1479" s="262"/>
      <c r="H1479" s="261"/>
      <c r="I1479" s="257"/>
      <c r="J1479" s="260"/>
      <c r="K1479" s="249"/>
      <c r="L1479" s="261"/>
      <c r="N1479" s="249"/>
      <c r="O1479" s="259"/>
      <c r="P1479" s="256"/>
      <c r="Q1479" s="261"/>
      <c r="R1479" s="249"/>
      <c r="S1479" s="261"/>
      <c r="T1479" s="261"/>
      <c r="U1479" s="261"/>
      <c r="V1479" s="261"/>
      <c r="W1479" s="261"/>
      <c r="X1479" s="261"/>
      <c r="Y1479" s="261"/>
      <c r="Z1479" s="261"/>
      <c r="AA1479" s="261"/>
      <c r="AB1479" s="261"/>
      <c r="AC1479" s="261"/>
      <c r="AD1479" s="261"/>
      <c r="AE1479" s="245"/>
      <c r="AF1479" s="261"/>
      <c r="AG1479" s="261"/>
      <c r="AH1479" s="261"/>
      <c r="AI1479" s="261"/>
    </row>
    <row r="1480" spans="1:35" ht="15" customHeight="1" x14ac:dyDescent="0.3">
      <c r="A1480" s="260"/>
      <c r="B1480" s="261"/>
      <c r="C1480" s="261"/>
      <c r="D1480" s="261"/>
      <c r="E1480" s="261"/>
      <c r="F1480" s="261"/>
      <c r="G1480" s="262"/>
      <c r="H1480" s="261"/>
      <c r="I1480" s="257"/>
      <c r="J1480" s="260"/>
      <c r="K1480" s="249"/>
      <c r="L1480" s="261"/>
      <c r="N1480" s="249"/>
      <c r="O1480" s="259"/>
      <c r="P1480" s="256"/>
      <c r="Q1480" s="249"/>
      <c r="R1480" s="256"/>
      <c r="S1480" s="249"/>
      <c r="T1480" s="249"/>
      <c r="U1480" s="249"/>
      <c r="V1480" s="249"/>
      <c r="W1480" s="249"/>
      <c r="X1480" s="249"/>
      <c r="Y1480" s="249"/>
      <c r="Z1480" s="249"/>
      <c r="AA1480" s="249"/>
      <c r="AB1480" s="249"/>
      <c r="AC1480" s="249"/>
      <c r="AD1480" s="249"/>
      <c r="AE1480" s="245"/>
      <c r="AF1480" s="249"/>
      <c r="AG1480" s="249"/>
      <c r="AH1480" s="249"/>
      <c r="AI1480" s="249"/>
    </row>
    <row r="1481" spans="1:35" ht="15" customHeight="1" x14ac:dyDescent="0.3">
      <c r="A1481" s="255"/>
      <c r="B1481" s="256"/>
      <c r="C1481" s="256"/>
      <c r="D1481" s="256"/>
      <c r="E1481" s="256"/>
      <c r="F1481" s="256"/>
      <c r="G1481" s="256"/>
      <c r="H1481" s="256"/>
      <c r="I1481" s="257"/>
      <c r="J1481" s="256"/>
      <c r="K1481" s="256"/>
      <c r="L1481" s="249"/>
      <c r="N1481" s="249"/>
      <c r="O1481" s="259"/>
      <c r="P1481" s="256"/>
      <c r="Q1481" s="256"/>
      <c r="R1481" s="261"/>
      <c r="S1481" s="256"/>
      <c r="T1481" s="256"/>
      <c r="U1481" s="256"/>
      <c r="V1481" s="256"/>
      <c r="W1481" s="256"/>
      <c r="X1481" s="256"/>
      <c r="Y1481" s="256"/>
      <c r="Z1481" s="256"/>
      <c r="AA1481" s="256"/>
      <c r="AB1481" s="256"/>
      <c r="AC1481" s="256"/>
      <c r="AD1481" s="256"/>
      <c r="AE1481" s="246"/>
      <c r="AF1481" s="256"/>
      <c r="AG1481" s="256"/>
      <c r="AH1481" s="256"/>
      <c r="AI1481" s="256"/>
    </row>
    <row r="1482" spans="1:35" ht="15" customHeight="1" x14ac:dyDescent="0.3">
      <c r="A1482" s="260"/>
      <c r="B1482" s="261"/>
      <c r="C1482" s="261"/>
      <c r="D1482" s="261"/>
      <c r="E1482" s="261"/>
      <c r="F1482" s="261"/>
      <c r="G1482" s="262"/>
      <c r="H1482" s="261"/>
      <c r="I1482" s="257"/>
      <c r="J1482" s="261"/>
      <c r="K1482" s="261"/>
      <c r="L1482" s="261"/>
      <c r="N1482" s="249"/>
      <c r="O1482" s="259"/>
      <c r="P1482" s="256"/>
      <c r="Q1482" s="261"/>
      <c r="R1482" s="261"/>
      <c r="S1482" s="261"/>
      <c r="T1482" s="261"/>
      <c r="U1482" s="261"/>
      <c r="V1482" s="261"/>
      <c r="W1482" s="261"/>
      <c r="X1482" s="261"/>
      <c r="Y1482" s="261"/>
      <c r="Z1482" s="261"/>
      <c r="AA1482" s="261"/>
      <c r="AB1482" s="261"/>
      <c r="AC1482" s="261"/>
      <c r="AD1482" s="261"/>
      <c r="AE1482" s="245"/>
      <c r="AF1482" s="261"/>
      <c r="AG1482" s="261"/>
      <c r="AH1482" s="261"/>
      <c r="AI1482" s="261"/>
    </row>
    <row r="1483" spans="1:35" ht="15" customHeight="1" x14ac:dyDescent="0.3">
      <c r="A1483" s="260"/>
      <c r="B1483" s="261"/>
      <c r="C1483" s="261"/>
      <c r="D1483" s="261"/>
      <c r="E1483" s="261"/>
      <c r="F1483" s="261"/>
      <c r="G1483" s="262"/>
      <c r="H1483" s="261"/>
      <c r="I1483" s="257"/>
      <c r="J1483" s="260"/>
      <c r="K1483" s="249"/>
      <c r="L1483" s="261"/>
      <c r="N1483" s="249"/>
      <c r="O1483" s="259"/>
      <c r="P1483" s="256"/>
      <c r="Q1483" s="261"/>
      <c r="R1483" s="256"/>
      <c r="S1483" s="261"/>
      <c r="T1483" s="261"/>
      <c r="U1483" s="261"/>
      <c r="V1483" s="261"/>
      <c r="W1483" s="261"/>
      <c r="X1483" s="261"/>
      <c r="Y1483" s="261"/>
      <c r="Z1483" s="261"/>
      <c r="AA1483" s="261"/>
      <c r="AB1483" s="261"/>
      <c r="AC1483" s="261"/>
      <c r="AD1483" s="261"/>
      <c r="AE1483" s="245"/>
      <c r="AF1483" s="261"/>
      <c r="AG1483" s="261"/>
      <c r="AH1483" s="261"/>
      <c r="AI1483" s="261"/>
    </row>
    <row r="1484" spans="1:35" ht="15" customHeight="1" x14ac:dyDescent="0.3">
      <c r="A1484" s="255"/>
      <c r="B1484" s="256"/>
      <c r="C1484" s="256"/>
      <c r="D1484" s="256"/>
      <c r="E1484" s="256"/>
      <c r="F1484" s="256"/>
      <c r="G1484" s="256"/>
      <c r="H1484" s="256"/>
      <c r="I1484" s="257"/>
      <c r="J1484" s="256"/>
      <c r="K1484" s="256"/>
      <c r="L1484" s="249"/>
      <c r="N1484" s="249"/>
      <c r="O1484" s="259"/>
      <c r="P1484" s="256"/>
      <c r="Q1484" s="256"/>
      <c r="R1484" s="261"/>
      <c r="S1484" s="256"/>
      <c r="T1484" s="256"/>
      <c r="U1484" s="256"/>
      <c r="V1484" s="256"/>
      <c r="W1484" s="256"/>
      <c r="X1484" s="256"/>
      <c r="Y1484" s="256"/>
      <c r="Z1484" s="256"/>
      <c r="AA1484" s="256"/>
      <c r="AB1484" s="256"/>
      <c r="AC1484" s="256"/>
      <c r="AD1484" s="256"/>
      <c r="AE1484" s="245"/>
      <c r="AF1484" s="256"/>
      <c r="AG1484" s="256"/>
      <c r="AH1484" s="256"/>
      <c r="AI1484" s="256"/>
    </row>
    <row r="1485" spans="1:35" ht="15" customHeight="1" x14ac:dyDescent="0.3">
      <c r="A1485" s="260"/>
      <c r="B1485" s="261"/>
      <c r="C1485" s="261"/>
      <c r="D1485" s="261"/>
      <c r="E1485" s="261"/>
      <c r="F1485" s="261"/>
      <c r="G1485" s="262"/>
      <c r="H1485" s="261"/>
      <c r="I1485" s="257"/>
      <c r="J1485" s="260"/>
      <c r="K1485" s="249"/>
      <c r="L1485" s="261"/>
      <c r="N1485" s="249"/>
      <c r="O1485" s="259"/>
      <c r="P1485" s="256"/>
      <c r="Q1485" s="261"/>
      <c r="R1485" s="256"/>
      <c r="S1485" s="261"/>
      <c r="T1485" s="261"/>
      <c r="U1485" s="261"/>
      <c r="V1485" s="261"/>
      <c r="W1485" s="261"/>
      <c r="X1485" s="261"/>
      <c r="Y1485" s="261"/>
      <c r="Z1485" s="261"/>
      <c r="AA1485" s="261"/>
      <c r="AB1485" s="261"/>
      <c r="AC1485" s="261"/>
      <c r="AD1485" s="261"/>
      <c r="AE1485" s="246"/>
      <c r="AF1485" s="261"/>
      <c r="AG1485" s="261"/>
      <c r="AH1485" s="261"/>
      <c r="AI1485" s="261"/>
    </row>
    <row r="1486" spans="1:35" ht="15" customHeight="1" x14ac:dyDescent="0.3">
      <c r="A1486" s="255"/>
      <c r="B1486" s="256"/>
      <c r="C1486" s="256"/>
      <c r="D1486" s="256"/>
      <c r="E1486" s="256"/>
      <c r="F1486" s="256"/>
      <c r="G1486" s="256"/>
      <c r="H1486" s="256"/>
      <c r="I1486" s="257"/>
      <c r="J1486" s="256"/>
      <c r="K1486" s="256"/>
      <c r="L1486" s="256"/>
      <c r="N1486" s="249"/>
      <c r="O1486" s="259"/>
      <c r="P1486" s="256"/>
      <c r="Q1486" s="256"/>
      <c r="R1486" s="249"/>
      <c r="S1486" s="256"/>
      <c r="T1486" s="256"/>
      <c r="U1486" s="256"/>
      <c r="V1486" s="256"/>
      <c r="W1486" s="256"/>
      <c r="X1486" s="256"/>
      <c r="Y1486" s="256"/>
      <c r="Z1486" s="256"/>
      <c r="AA1486" s="256"/>
      <c r="AB1486" s="256"/>
      <c r="AC1486" s="256"/>
      <c r="AD1486" s="256"/>
      <c r="AE1486" s="245"/>
      <c r="AF1486" s="256"/>
      <c r="AG1486" s="256"/>
      <c r="AH1486" s="256"/>
      <c r="AI1486" s="256"/>
    </row>
    <row r="1487" spans="1:35" ht="15" customHeight="1" x14ac:dyDescent="0.3">
      <c r="A1487" s="260"/>
      <c r="B1487" s="261"/>
      <c r="C1487" s="261"/>
      <c r="D1487" s="261"/>
      <c r="E1487" s="261"/>
      <c r="F1487" s="261"/>
      <c r="G1487" s="262"/>
      <c r="H1487" s="261"/>
      <c r="I1487" s="257"/>
      <c r="J1487" s="260"/>
      <c r="K1487" s="261"/>
      <c r="L1487" s="249"/>
      <c r="N1487" s="249"/>
      <c r="O1487" s="259"/>
      <c r="P1487" s="256"/>
      <c r="Q1487" s="249"/>
      <c r="R1487" s="256"/>
      <c r="S1487" s="249"/>
      <c r="T1487" s="249"/>
      <c r="U1487" s="249"/>
      <c r="V1487" s="249"/>
      <c r="W1487" s="249"/>
      <c r="X1487" s="249"/>
      <c r="Y1487" s="249"/>
      <c r="Z1487" s="249"/>
      <c r="AA1487" s="249"/>
      <c r="AB1487" s="249"/>
      <c r="AC1487" s="249"/>
      <c r="AD1487" s="249"/>
      <c r="AE1487" s="245"/>
      <c r="AF1487" s="249"/>
      <c r="AG1487" s="249"/>
      <c r="AH1487" s="249"/>
      <c r="AI1487" s="249"/>
    </row>
    <row r="1488" spans="1:35" ht="15" customHeight="1" x14ac:dyDescent="0.3">
      <c r="A1488" s="255"/>
      <c r="B1488" s="256"/>
      <c r="C1488" s="256"/>
      <c r="D1488" s="256"/>
      <c r="E1488" s="256"/>
      <c r="F1488" s="256"/>
      <c r="G1488" s="256"/>
      <c r="H1488" s="256"/>
      <c r="I1488" s="257"/>
      <c r="J1488" s="256"/>
      <c r="K1488" s="256"/>
      <c r="L1488" s="256"/>
      <c r="N1488" s="249"/>
      <c r="O1488" s="259"/>
      <c r="P1488" s="256"/>
      <c r="Q1488" s="256"/>
      <c r="R1488" s="256"/>
      <c r="S1488" s="256"/>
      <c r="T1488" s="256"/>
      <c r="U1488" s="256"/>
      <c r="V1488" s="256"/>
      <c r="W1488" s="256"/>
      <c r="X1488" s="256"/>
      <c r="Y1488" s="256"/>
      <c r="Z1488" s="256"/>
      <c r="AA1488" s="256"/>
      <c r="AB1488" s="256"/>
      <c r="AC1488" s="256"/>
      <c r="AD1488" s="256"/>
      <c r="AE1488" s="246"/>
      <c r="AF1488" s="256"/>
      <c r="AG1488" s="256"/>
      <c r="AH1488" s="256"/>
      <c r="AI1488" s="256"/>
    </row>
    <row r="1489" spans="1:35" ht="15" customHeight="1" x14ac:dyDescent="0.3">
      <c r="A1489" s="255"/>
      <c r="B1489" s="256"/>
      <c r="C1489" s="256"/>
      <c r="D1489" s="256"/>
      <c r="E1489" s="256"/>
      <c r="F1489" s="256"/>
      <c r="G1489" s="256"/>
      <c r="H1489" s="256"/>
      <c r="I1489" s="257"/>
      <c r="J1489" s="256"/>
      <c r="K1489" s="256"/>
      <c r="L1489" s="256"/>
      <c r="N1489" s="249"/>
      <c r="O1489" s="259"/>
      <c r="P1489" s="256"/>
      <c r="Q1489" s="256"/>
      <c r="R1489" s="261"/>
      <c r="S1489" s="256"/>
      <c r="T1489" s="256"/>
      <c r="U1489" s="256"/>
      <c r="V1489" s="256"/>
      <c r="W1489" s="256"/>
      <c r="X1489" s="256"/>
      <c r="Y1489" s="256"/>
      <c r="Z1489" s="256"/>
      <c r="AA1489" s="256"/>
      <c r="AB1489" s="256"/>
      <c r="AC1489" s="256"/>
      <c r="AD1489" s="256"/>
      <c r="AE1489" s="245"/>
      <c r="AF1489" s="256"/>
      <c r="AG1489" s="256"/>
      <c r="AH1489" s="256"/>
      <c r="AI1489" s="256"/>
    </row>
    <row r="1490" spans="1:35" ht="15" customHeight="1" x14ac:dyDescent="0.3">
      <c r="A1490" s="260"/>
      <c r="B1490" s="261"/>
      <c r="C1490" s="261"/>
      <c r="D1490" s="261"/>
      <c r="E1490" s="261"/>
      <c r="F1490" s="261"/>
      <c r="G1490" s="262"/>
      <c r="H1490" s="261"/>
      <c r="I1490" s="257"/>
      <c r="J1490" s="260"/>
      <c r="K1490" s="261"/>
      <c r="L1490" s="249"/>
      <c r="N1490" s="249"/>
      <c r="O1490" s="259"/>
      <c r="P1490" s="256"/>
      <c r="Q1490" s="261"/>
      <c r="R1490" s="261"/>
      <c r="S1490" s="261"/>
      <c r="T1490" s="261"/>
      <c r="U1490" s="261"/>
      <c r="V1490" s="261"/>
      <c r="W1490" s="261"/>
      <c r="X1490" s="261"/>
      <c r="Y1490" s="261"/>
      <c r="Z1490" s="261"/>
      <c r="AA1490" s="261"/>
      <c r="AB1490" s="261"/>
      <c r="AC1490" s="261"/>
      <c r="AD1490" s="261"/>
      <c r="AE1490" s="245"/>
      <c r="AF1490" s="261"/>
      <c r="AG1490" s="261"/>
      <c r="AH1490" s="261"/>
      <c r="AI1490" s="261"/>
    </row>
    <row r="1491" spans="1:35" ht="15" customHeight="1" x14ac:dyDescent="0.3">
      <c r="A1491" s="260"/>
      <c r="B1491" s="261"/>
      <c r="C1491" s="261"/>
      <c r="D1491" s="261"/>
      <c r="E1491" s="261"/>
      <c r="F1491" s="261"/>
      <c r="G1491" s="262"/>
      <c r="H1491" s="261"/>
      <c r="I1491" s="257"/>
      <c r="J1491" s="260"/>
      <c r="K1491" s="261"/>
      <c r="L1491" s="249"/>
      <c r="N1491" s="249"/>
      <c r="O1491" s="259"/>
      <c r="P1491" s="256"/>
      <c r="Q1491" s="261"/>
      <c r="R1491" s="261"/>
      <c r="S1491" s="261"/>
      <c r="T1491" s="261"/>
      <c r="U1491" s="261"/>
      <c r="V1491" s="261"/>
      <c r="W1491" s="261"/>
      <c r="X1491" s="261"/>
      <c r="Y1491" s="261"/>
      <c r="Z1491" s="261"/>
      <c r="AA1491" s="261"/>
      <c r="AB1491" s="261"/>
      <c r="AC1491" s="261"/>
      <c r="AD1491" s="261"/>
      <c r="AE1491" s="245"/>
      <c r="AF1491" s="261"/>
      <c r="AG1491" s="261"/>
      <c r="AH1491" s="261"/>
      <c r="AI1491" s="261"/>
    </row>
    <row r="1492" spans="1:35" ht="15" customHeight="1" x14ac:dyDescent="0.3">
      <c r="A1492" s="260"/>
      <c r="B1492" s="261"/>
      <c r="C1492" s="261"/>
      <c r="D1492" s="261"/>
      <c r="E1492" s="261"/>
      <c r="F1492" s="261"/>
      <c r="G1492" s="262"/>
      <c r="H1492" s="261"/>
      <c r="I1492" s="257"/>
      <c r="J1492" s="260"/>
      <c r="K1492" s="249"/>
      <c r="L1492" s="261"/>
      <c r="N1492" s="249"/>
      <c r="O1492" s="259"/>
      <c r="P1492" s="256"/>
      <c r="Q1492" s="261"/>
      <c r="R1492" s="256"/>
      <c r="S1492" s="261"/>
      <c r="T1492" s="261"/>
      <c r="U1492" s="261"/>
      <c r="V1492" s="261"/>
      <c r="W1492" s="261"/>
      <c r="X1492" s="261"/>
      <c r="Y1492" s="261"/>
      <c r="Z1492" s="261"/>
      <c r="AA1492" s="261"/>
      <c r="AB1492" s="261"/>
      <c r="AC1492" s="261"/>
      <c r="AD1492" s="261"/>
      <c r="AE1492" s="245"/>
      <c r="AF1492" s="261"/>
      <c r="AG1492" s="261"/>
      <c r="AH1492" s="261"/>
      <c r="AI1492" s="261"/>
    </row>
    <row r="1493" spans="1:35" ht="15" customHeight="1" x14ac:dyDescent="0.3">
      <c r="A1493" s="255"/>
      <c r="B1493" s="256"/>
      <c r="C1493" s="256"/>
      <c r="D1493" s="256"/>
      <c r="E1493" s="256"/>
      <c r="F1493" s="256"/>
      <c r="G1493" s="256"/>
      <c r="H1493" s="256"/>
      <c r="I1493" s="257"/>
      <c r="J1493" s="258"/>
      <c r="K1493" s="256"/>
      <c r="L1493" s="249"/>
      <c r="N1493" s="249"/>
      <c r="O1493" s="259"/>
      <c r="P1493" s="256"/>
      <c r="Q1493" s="256"/>
      <c r="R1493" s="249"/>
      <c r="S1493" s="256"/>
      <c r="T1493" s="256"/>
      <c r="U1493" s="256"/>
      <c r="V1493" s="256"/>
      <c r="W1493" s="256"/>
      <c r="X1493" s="256"/>
      <c r="Y1493" s="256"/>
      <c r="Z1493" s="256"/>
      <c r="AA1493" s="256"/>
      <c r="AB1493" s="256"/>
      <c r="AC1493" s="256"/>
      <c r="AD1493" s="256"/>
      <c r="AE1493" s="245"/>
      <c r="AF1493" s="256"/>
      <c r="AG1493" s="256"/>
      <c r="AH1493" s="256"/>
      <c r="AI1493" s="256"/>
    </row>
    <row r="1494" spans="1:35" ht="15" customHeight="1" x14ac:dyDescent="0.3">
      <c r="A1494" s="260"/>
      <c r="B1494" s="261"/>
      <c r="C1494" s="261"/>
      <c r="D1494" s="261"/>
      <c r="E1494" s="261"/>
      <c r="F1494" s="261"/>
      <c r="G1494" s="262"/>
      <c r="H1494" s="261"/>
      <c r="I1494" s="257"/>
      <c r="J1494" s="261"/>
      <c r="K1494" s="249"/>
      <c r="L1494" s="261"/>
      <c r="N1494" s="249"/>
      <c r="O1494" s="259"/>
      <c r="P1494" s="256"/>
      <c r="Q1494" s="249"/>
      <c r="R1494" s="249"/>
      <c r="S1494" s="249"/>
      <c r="T1494" s="249"/>
      <c r="U1494" s="249"/>
      <c r="V1494" s="249"/>
      <c r="W1494" s="249"/>
      <c r="X1494" s="249"/>
      <c r="Y1494" s="249"/>
      <c r="Z1494" s="249"/>
      <c r="AA1494" s="249"/>
      <c r="AB1494" s="249"/>
      <c r="AC1494" s="249"/>
      <c r="AD1494" s="249"/>
      <c r="AE1494" s="245"/>
      <c r="AF1494" s="249"/>
      <c r="AG1494" s="249"/>
      <c r="AH1494" s="249"/>
      <c r="AI1494" s="249"/>
    </row>
    <row r="1495" spans="1:35" ht="15" customHeight="1" x14ac:dyDescent="0.3">
      <c r="A1495" s="260"/>
      <c r="B1495" s="261"/>
      <c r="C1495" s="261"/>
      <c r="D1495" s="261"/>
      <c r="E1495" s="261"/>
      <c r="F1495" s="261"/>
      <c r="G1495" s="262"/>
      <c r="H1495" s="261"/>
      <c r="I1495" s="257"/>
      <c r="J1495" s="261"/>
      <c r="K1495" s="249"/>
      <c r="L1495" s="261"/>
      <c r="N1495" s="249"/>
      <c r="O1495" s="259"/>
      <c r="P1495" s="256"/>
      <c r="Q1495" s="249"/>
      <c r="R1495" s="261"/>
      <c r="S1495" s="249"/>
      <c r="T1495" s="249"/>
      <c r="U1495" s="249"/>
      <c r="V1495" s="249"/>
      <c r="W1495" s="249"/>
      <c r="X1495" s="249"/>
      <c r="Y1495" s="249"/>
      <c r="Z1495" s="249"/>
      <c r="AA1495" s="249"/>
      <c r="AB1495" s="249"/>
      <c r="AC1495" s="249"/>
      <c r="AD1495" s="249"/>
      <c r="AE1495" s="245"/>
      <c r="AF1495" s="249"/>
      <c r="AG1495" s="249"/>
      <c r="AH1495" s="249"/>
      <c r="AI1495" s="249"/>
    </row>
    <row r="1496" spans="1:35" ht="15" customHeight="1" x14ac:dyDescent="0.3">
      <c r="A1496" s="260"/>
      <c r="B1496" s="261"/>
      <c r="C1496" s="261"/>
      <c r="D1496" s="261"/>
      <c r="E1496" s="261"/>
      <c r="F1496" s="261"/>
      <c r="G1496" s="262"/>
      <c r="H1496" s="261"/>
      <c r="I1496" s="257"/>
      <c r="J1496" s="261"/>
      <c r="K1496" s="261"/>
      <c r="L1496" s="261"/>
      <c r="N1496" s="249"/>
      <c r="O1496" s="259"/>
      <c r="P1496" s="256"/>
      <c r="Q1496" s="261"/>
      <c r="R1496" s="261"/>
      <c r="S1496" s="261"/>
      <c r="T1496" s="261"/>
      <c r="U1496" s="261"/>
      <c r="V1496" s="261"/>
      <c r="W1496" s="261"/>
      <c r="X1496" s="261"/>
      <c r="Y1496" s="261"/>
      <c r="Z1496" s="261"/>
      <c r="AA1496" s="261"/>
      <c r="AB1496" s="261"/>
      <c r="AC1496" s="261"/>
      <c r="AD1496" s="261"/>
      <c r="AE1496" s="245"/>
      <c r="AF1496" s="261"/>
      <c r="AG1496" s="261"/>
      <c r="AH1496" s="261"/>
      <c r="AI1496" s="261"/>
    </row>
    <row r="1497" spans="1:35" ht="15" customHeight="1" x14ac:dyDescent="0.3">
      <c r="A1497" s="260"/>
      <c r="B1497" s="261"/>
      <c r="C1497" s="261"/>
      <c r="D1497" s="261"/>
      <c r="E1497" s="261"/>
      <c r="F1497" s="261"/>
      <c r="G1497" s="262"/>
      <c r="H1497" s="261"/>
      <c r="I1497" s="257"/>
      <c r="J1497" s="260"/>
      <c r="K1497" s="261"/>
      <c r="L1497" s="249"/>
      <c r="N1497" s="249"/>
      <c r="O1497" s="259"/>
      <c r="P1497" s="256"/>
      <c r="Q1497" s="261"/>
      <c r="R1497" s="249"/>
      <c r="S1497" s="261"/>
      <c r="T1497" s="261"/>
      <c r="U1497" s="261"/>
      <c r="V1497" s="261"/>
      <c r="W1497" s="261"/>
      <c r="X1497" s="261"/>
      <c r="Y1497" s="261"/>
      <c r="Z1497" s="261"/>
      <c r="AA1497" s="261"/>
      <c r="AB1497" s="261"/>
      <c r="AC1497" s="261"/>
      <c r="AD1497" s="261"/>
      <c r="AE1497" s="246"/>
      <c r="AF1497" s="261"/>
      <c r="AG1497" s="261"/>
      <c r="AH1497" s="261"/>
      <c r="AI1497" s="261"/>
    </row>
    <row r="1498" spans="1:35" ht="15" customHeight="1" x14ac:dyDescent="0.3">
      <c r="A1498" s="260"/>
      <c r="B1498" s="261"/>
      <c r="C1498" s="261"/>
      <c r="D1498" s="261"/>
      <c r="E1498" s="261"/>
      <c r="F1498" s="261"/>
      <c r="G1498" s="262"/>
      <c r="H1498" s="261"/>
      <c r="I1498" s="257"/>
      <c r="J1498" s="261"/>
      <c r="K1498" s="249"/>
      <c r="L1498" s="261"/>
      <c r="N1498" s="249"/>
      <c r="O1498" s="259"/>
      <c r="P1498" s="256"/>
      <c r="Q1498" s="249"/>
      <c r="R1498" s="261"/>
      <c r="S1498" s="249"/>
      <c r="T1498" s="249"/>
      <c r="U1498" s="249"/>
      <c r="V1498" s="249"/>
      <c r="W1498" s="249"/>
      <c r="X1498" s="249"/>
      <c r="Y1498" s="249"/>
      <c r="Z1498" s="249"/>
      <c r="AA1498" s="249"/>
      <c r="AB1498" s="249"/>
      <c r="AC1498" s="249"/>
      <c r="AD1498" s="249"/>
      <c r="AE1498" s="246"/>
      <c r="AF1498" s="249"/>
      <c r="AG1498" s="249"/>
      <c r="AH1498" s="249"/>
      <c r="AI1498" s="249"/>
    </row>
    <row r="1499" spans="1:35" ht="15" customHeight="1" x14ac:dyDescent="0.3">
      <c r="A1499" s="260"/>
      <c r="B1499" s="261"/>
      <c r="C1499" s="261"/>
      <c r="D1499" s="261"/>
      <c r="E1499" s="261"/>
      <c r="F1499" s="261"/>
      <c r="G1499" s="262"/>
      <c r="H1499" s="261"/>
      <c r="I1499" s="257"/>
      <c r="J1499" s="260"/>
      <c r="K1499" s="261"/>
      <c r="L1499" s="249"/>
      <c r="N1499" s="249"/>
      <c r="O1499" s="259"/>
      <c r="P1499" s="256"/>
      <c r="Q1499" s="261"/>
      <c r="R1499" s="249"/>
      <c r="S1499" s="261"/>
      <c r="T1499" s="261"/>
      <c r="U1499" s="261"/>
      <c r="V1499" s="261"/>
      <c r="W1499" s="261"/>
      <c r="X1499" s="261"/>
      <c r="Y1499" s="261"/>
      <c r="Z1499" s="261"/>
      <c r="AA1499" s="261"/>
      <c r="AB1499" s="261"/>
      <c r="AC1499" s="261"/>
      <c r="AD1499" s="261"/>
      <c r="AE1499" s="245"/>
      <c r="AF1499" s="261"/>
      <c r="AG1499" s="261"/>
      <c r="AH1499" s="261"/>
      <c r="AI1499" s="261"/>
    </row>
    <row r="1500" spans="1:35" ht="15" customHeight="1" x14ac:dyDescent="0.3">
      <c r="A1500" s="260"/>
      <c r="B1500" s="261"/>
      <c r="C1500" s="261"/>
      <c r="D1500" s="261"/>
      <c r="E1500" s="261"/>
      <c r="F1500" s="261"/>
      <c r="G1500" s="262"/>
      <c r="H1500" s="261"/>
      <c r="I1500" s="257"/>
      <c r="J1500" s="261"/>
      <c r="K1500" s="256"/>
      <c r="L1500" s="261"/>
      <c r="N1500" s="249"/>
      <c r="O1500" s="259"/>
      <c r="P1500" s="256"/>
      <c r="Q1500" s="249"/>
      <c r="R1500" s="261"/>
      <c r="S1500" s="249"/>
      <c r="T1500" s="249"/>
      <c r="U1500" s="249"/>
      <c r="V1500" s="249"/>
      <c r="W1500" s="249"/>
      <c r="X1500" s="249"/>
      <c r="Y1500" s="249"/>
      <c r="Z1500" s="249"/>
      <c r="AA1500" s="249"/>
      <c r="AB1500" s="249"/>
      <c r="AC1500" s="249"/>
      <c r="AD1500" s="249"/>
      <c r="AE1500" s="245"/>
      <c r="AF1500" s="249"/>
      <c r="AG1500" s="249"/>
      <c r="AH1500" s="249"/>
      <c r="AI1500" s="249"/>
    </row>
    <row r="1501" spans="1:35" ht="15" customHeight="1" x14ac:dyDescent="0.3">
      <c r="A1501" s="260"/>
      <c r="B1501" s="261"/>
      <c r="C1501" s="261"/>
      <c r="D1501" s="261"/>
      <c r="E1501" s="261"/>
      <c r="F1501" s="261"/>
      <c r="G1501" s="262"/>
      <c r="H1501" s="261"/>
      <c r="I1501" s="257"/>
      <c r="J1501" s="261"/>
      <c r="K1501" s="256"/>
      <c r="L1501" s="261"/>
      <c r="N1501" s="249"/>
      <c r="O1501" s="259"/>
      <c r="P1501" s="256"/>
      <c r="Q1501" s="261"/>
      <c r="R1501" s="261"/>
      <c r="S1501" s="261"/>
      <c r="T1501" s="261"/>
      <c r="U1501" s="261"/>
      <c r="V1501" s="261"/>
      <c r="W1501" s="261"/>
      <c r="X1501" s="261"/>
      <c r="Y1501" s="261"/>
      <c r="Z1501" s="261"/>
      <c r="AA1501" s="261"/>
      <c r="AB1501" s="261"/>
      <c r="AC1501" s="261"/>
      <c r="AD1501" s="261"/>
      <c r="AE1501" s="246"/>
      <c r="AF1501" s="261"/>
      <c r="AG1501" s="261"/>
      <c r="AH1501" s="261"/>
      <c r="AI1501" s="261"/>
    </row>
    <row r="1502" spans="1:35" ht="15" customHeight="1" x14ac:dyDescent="0.3">
      <c r="A1502" s="260"/>
      <c r="B1502" s="261"/>
      <c r="C1502" s="261"/>
      <c r="D1502" s="261"/>
      <c r="E1502" s="261"/>
      <c r="F1502" s="261"/>
      <c r="G1502" s="262"/>
      <c r="H1502" s="261"/>
      <c r="I1502" s="257"/>
      <c r="J1502" s="260"/>
      <c r="K1502" s="261"/>
      <c r="L1502" s="249"/>
      <c r="N1502" s="249"/>
      <c r="O1502" s="259"/>
      <c r="P1502" s="256"/>
      <c r="Q1502" s="261"/>
      <c r="R1502" s="256"/>
      <c r="S1502" s="261"/>
      <c r="T1502" s="261"/>
      <c r="U1502" s="261"/>
      <c r="V1502" s="261"/>
      <c r="W1502" s="261"/>
      <c r="X1502" s="261"/>
      <c r="Y1502" s="261"/>
      <c r="Z1502" s="261"/>
      <c r="AA1502" s="261"/>
      <c r="AB1502" s="261"/>
      <c r="AC1502" s="261"/>
      <c r="AD1502" s="261"/>
      <c r="AE1502" s="245"/>
      <c r="AF1502" s="261"/>
      <c r="AG1502" s="261"/>
      <c r="AH1502" s="261"/>
      <c r="AI1502" s="261"/>
    </row>
    <row r="1503" spans="1:35" ht="15" customHeight="1" x14ac:dyDescent="0.3">
      <c r="A1503" s="255"/>
      <c r="B1503" s="256"/>
      <c r="C1503" s="256"/>
      <c r="D1503" s="256"/>
      <c r="E1503" s="256"/>
      <c r="F1503" s="256"/>
      <c r="G1503" s="256"/>
      <c r="H1503" s="256"/>
      <c r="I1503" s="257"/>
      <c r="J1503" s="256"/>
      <c r="K1503" s="249"/>
      <c r="L1503" s="256"/>
      <c r="N1503" s="249"/>
      <c r="O1503" s="259"/>
      <c r="P1503" s="256"/>
      <c r="Q1503" s="256"/>
      <c r="R1503" s="256"/>
      <c r="S1503" s="256"/>
      <c r="T1503" s="256"/>
      <c r="U1503" s="256"/>
      <c r="V1503" s="256"/>
      <c r="W1503" s="256"/>
      <c r="X1503" s="256"/>
      <c r="Y1503" s="256"/>
      <c r="Z1503" s="256"/>
      <c r="AA1503" s="256"/>
      <c r="AB1503" s="256"/>
      <c r="AC1503" s="256"/>
      <c r="AD1503" s="256"/>
      <c r="AE1503" s="245"/>
      <c r="AF1503" s="256"/>
      <c r="AG1503" s="256"/>
      <c r="AH1503" s="256"/>
      <c r="AI1503" s="256"/>
    </row>
    <row r="1504" spans="1:35" ht="15" customHeight="1" x14ac:dyDescent="0.3">
      <c r="A1504" s="255"/>
      <c r="B1504" s="256"/>
      <c r="C1504" s="256"/>
      <c r="D1504" s="256"/>
      <c r="E1504" s="256"/>
      <c r="F1504" s="256"/>
      <c r="G1504" s="256"/>
      <c r="H1504" s="256"/>
      <c r="I1504" s="257"/>
      <c r="J1504" s="256"/>
      <c r="K1504" s="256"/>
      <c r="L1504" s="256"/>
      <c r="N1504" s="249"/>
      <c r="O1504" s="259"/>
      <c r="P1504" s="256"/>
      <c r="Q1504" s="256"/>
      <c r="R1504" s="261"/>
      <c r="S1504" s="256"/>
      <c r="T1504" s="256"/>
      <c r="U1504" s="256"/>
      <c r="V1504" s="256"/>
      <c r="W1504" s="256"/>
      <c r="X1504" s="256"/>
      <c r="Y1504" s="256"/>
      <c r="Z1504" s="256"/>
      <c r="AA1504" s="256"/>
      <c r="AB1504" s="256"/>
      <c r="AC1504" s="256"/>
      <c r="AD1504" s="256"/>
      <c r="AE1504" s="245"/>
      <c r="AF1504" s="256"/>
      <c r="AG1504" s="256"/>
      <c r="AH1504" s="256"/>
      <c r="AI1504" s="256"/>
    </row>
    <row r="1505" spans="1:35" ht="15" customHeight="1" x14ac:dyDescent="0.3">
      <c r="A1505" s="260"/>
      <c r="B1505" s="261"/>
      <c r="C1505" s="261"/>
      <c r="D1505" s="261"/>
      <c r="E1505" s="261"/>
      <c r="F1505" s="261"/>
      <c r="G1505" s="262"/>
      <c r="H1505" s="261"/>
      <c r="I1505" s="257"/>
      <c r="J1505" s="261"/>
      <c r="K1505" s="249"/>
      <c r="L1505" s="261"/>
      <c r="N1505" s="249"/>
      <c r="O1505" s="259"/>
      <c r="P1505" s="256"/>
      <c r="Q1505" s="261"/>
      <c r="R1505" s="261"/>
      <c r="S1505" s="261"/>
      <c r="T1505" s="261"/>
      <c r="U1505" s="261"/>
      <c r="V1505" s="261"/>
      <c r="W1505" s="261"/>
      <c r="X1505" s="261"/>
      <c r="Y1505" s="261"/>
      <c r="Z1505" s="261"/>
      <c r="AA1505" s="261"/>
      <c r="AB1505" s="261"/>
      <c r="AC1505" s="261"/>
      <c r="AD1505" s="261"/>
      <c r="AE1505" s="245"/>
      <c r="AF1505" s="261"/>
      <c r="AG1505" s="261"/>
      <c r="AH1505" s="261"/>
      <c r="AI1505" s="261"/>
    </row>
    <row r="1506" spans="1:35" ht="15" customHeight="1" x14ac:dyDescent="0.3">
      <c r="A1506" s="260"/>
      <c r="B1506" s="261"/>
      <c r="C1506" s="261"/>
      <c r="D1506" s="261"/>
      <c r="E1506" s="261"/>
      <c r="F1506" s="261"/>
      <c r="G1506" s="262"/>
      <c r="H1506" s="261"/>
      <c r="I1506" s="257"/>
      <c r="J1506" s="260"/>
      <c r="K1506" s="249"/>
      <c r="L1506" s="261"/>
      <c r="N1506" s="249"/>
      <c r="O1506" s="259"/>
      <c r="P1506" s="256"/>
      <c r="Q1506" s="261"/>
      <c r="R1506" s="256"/>
      <c r="S1506" s="261"/>
      <c r="T1506" s="261"/>
      <c r="U1506" s="261"/>
      <c r="V1506" s="261"/>
      <c r="W1506" s="261"/>
      <c r="X1506" s="261"/>
      <c r="Y1506" s="261"/>
      <c r="Z1506" s="261"/>
      <c r="AA1506" s="261"/>
      <c r="AB1506" s="261"/>
      <c r="AC1506" s="261"/>
      <c r="AD1506" s="261"/>
      <c r="AE1506" s="245"/>
      <c r="AF1506" s="261"/>
      <c r="AG1506" s="261"/>
      <c r="AH1506" s="261"/>
      <c r="AI1506" s="261"/>
    </row>
    <row r="1507" spans="1:35" ht="15" customHeight="1" x14ac:dyDescent="0.3">
      <c r="A1507" s="255"/>
      <c r="B1507" s="256"/>
      <c r="C1507" s="256"/>
      <c r="D1507" s="256"/>
      <c r="E1507" s="256"/>
      <c r="F1507" s="256"/>
      <c r="G1507" s="256"/>
      <c r="H1507" s="256"/>
      <c r="I1507" s="257"/>
      <c r="J1507" s="256"/>
      <c r="K1507" s="256"/>
      <c r="L1507" s="256"/>
      <c r="N1507" s="249"/>
      <c r="O1507" s="259"/>
      <c r="P1507" s="256"/>
      <c r="Q1507" s="256"/>
      <c r="R1507" s="256"/>
      <c r="S1507" s="256"/>
      <c r="T1507" s="256"/>
      <c r="U1507" s="256"/>
      <c r="V1507" s="256"/>
      <c r="W1507" s="256"/>
      <c r="X1507" s="256"/>
      <c r="Y1507" s="256"/>
      <c r="Z1507" s="256"/>
      <c r="AA1507" s="256"/>
      <c r="AB1507" s="256"/>
      <c r="AC1507" s="256"/>
      <c r="AD1507" s="256"/>
      <c r="AE1507" s="245"/>
      <c r="AF1507" s="256"/>
      <c r="AG1507" s="256"/>
      <c r="AH1507" s="256"/>
      <c r="AI1507" s="256"/>
    </row>
    <row r="1508" spans="1:35" ht="15" customHeight="1" x14ac:dyDescent="0.3">
      <c r="A1508" s="255"/>
      <c r="B1508" s="256"/>
      <c r="C1508" s="256"/>
      <c r="D1508" s="256"/>
      <c r="E1508" s="256"/>
      <c r="F1508" s="256"/>
      <c r="G1508" s="256"/>
      <c r="H1508" s="256"/>
      <c r="I1508" s="257"/>
      <c r="J1508" s="256"/>
      <c r="K1508" s="256"/>
      <c r="L1508" s="249"/>
      <c r="N1508" s="249"/>
      <c r="O1508" s="259"/>
      <c r="P1508" s="256"/>
      <c r="Q1508" s="256"/>
      <c r="R1508" s="256"/>
      <c r="S1508" s="256"/>
      <c r="T1508" s="256"/>
      <c r="U1508" s="256"/>
      <c r="V1508" s="256"/>
      <c r="W1508" s="256"/>
      <c r="X1508" s="256"/>
      <c r="Y1508" s="256"/>
      <c r="Z1508" s="256"/>
      <c r="AA1508" s="256"/>
      <c r="AB1508" s="256"/>
      <c r="AC1508" s="256"/>
      <c r="AD1508" s="256"/>
      <c r="AE1508" s="245"/>
      <c r="AF1508" s="256"/>
      <c r="AG1508" s="256"/>
      <c r="AH1508" s="256"/>
      <c r="AI1508" s="256"/>
    </row>
    <row r="1509" spans="1:35" ht="15" customHeight="1" x14ac:dyDescent="0.3">
      <c r="A1509" s="255"/>
      <c r="B1509" s="256"/>
      <c r="C1509" s="256"/>
      <c r="D1509" s="256"/>
      <c r="E1509" s="256"/>
      <c r="F1509" s="256"/>
      <c r="G1509" s="256"/>
      <c r="H1509" s="256"/>
      <c r="I1509" s="257"/>
      <c r="J1509" s="256"/>
      <c r="K1509" s="256"/>
      <c r="L1509" s="256"/>
      <c r="N1509" s="249"/>
      <c r="O1509" s="259"/>
      <c r="P1509" s="256"/>
      <c r="Q1509" s="256"/>
      <c r="R1509" s="249"/>
      <c r="S1509" s="256"/>
      <c r="T1509" s="256"/>
      <c r="U1509" s="256"/>
      <c r="V1509" s="256"/>
      <c r="W1509" s="256"/>
      <c r="X1509" s="256"/>
      <c r="Y1509" s="256"/>
      <c r="Z1509" s="256"/>
      <c r="AA1509" s="256"/>
      <c r="AB1509" s="256"/>
      <c r="AC1509" s="256"/>
      <c r="AD1509" s="256"/>
      <c r="AE1509" s="245"/>
      <c r="AF1509" s="256"/>
      <c r="AG1509" s="256"/>
      <c r="AH1509" s="256"/>
      <c r="AI1509" s="256"/>
    </row>
    <row r="1510" spans="1:35" ht="15" customHeight="1" x14ac:dyDescent="0.3">
      <c r="A1510" s="260"/>
      <c r="B1510" s="261"/>
      <c r="C1510" s="261"/>
      <c r="D1510" s="261"/>
      <c r="E1510" s="261"/>
      <c r="F1510" s="261"/>
      <c r="G1510" s="262"/>
      <c r="H1510" s="261"/>
      <c r="I1510" s="257"/>
      <c r="J1510" s="261"/>
      <c r="K1510" s="256"/>
      <c r="L1510" s="261"/>
      <c r="N1510" s="249"/>
      <c r="O1510" s="259"/>
      <c r="P1510" s="256"/>
      <c r="Q1510" s="249"/>
      <c r="R1510" s="256"/>
      <c r="S1510" s="249"/>
      <c r="T1510" s="249"/>
      <c r="U1510" s="249"/>
      <c r="V1510" s="249"/>
      <c r="W1510" s="249"/>
      <c r="X1510" s="249"/>
      <c r="Y1510" s="249"/>
      <c r="Z1510" s="249"/>
      <c r="AA1510" s="249"/>
      <c r="AB1510" s="249"/>
      <c r="AC1510" s="249"/>
      <c r="AD1510" s="249"/>
      <c r="AE1510" s="245"/>
      <c r="AF1510" s="249"/>
      <c r="AG1510" s="249"/>
      <c r="AH1510" s="249"/>
      <c r="AI1510" s="249"/>
    </row>
    <row r="1511" spans="1:35" ht="15" customHeight="1" x14ac:dyDescent="0.3">
      <c r="A1511" s="255"/>
      <c r="B1511" s="256"/>
      <c r="C1511" s="256"/>
      <c r="D1511" s="256"/>
      <c r="E1511" s="256"/>
      <c r="F1511" s="256"/>
      <c r="G1511" s="256"/>
      <c r="H1511" s="256"/>
      <c r="I1511" s="257"/>
      <c r="J1511" s="256"/>
      <c r="K1511" s="256"/>
      <c r="L1511" s="249"/>
      <c r="N1511" s="249"/>
      <c r="O1511" s="259"/>
      <c r="P1511" s="256"/>
      <c r="Q1511" s="256"/>
      <c r="R1511" s="261"/>
      <c r="S1511" s="256"/>
      <c r="T1511" s="256"/>
      <c r="U1511" s="256"/>
      <c r="V1511" s="256"/>
      <c r="W1511" s="256"/>
      <c r="X1511" s="256"/>
      <c r="Y1511" s="256"/>
      <c r="Z1511" s="256"/>
      <c r="AA1511" s="256"/>
      <c r="AB1511" s="256"/>
      <c r="AC1511" s="256"/>
      <c r="AD1511" s="256"/>
      <c r="AE1511" s="245"/>
      <c r="AF1511" s="256"/>
      <c r="AG1511" s="256"/>
      <c r="AH1511" s="256"/>
      <c r="AI1511" s="256"/>
    </row>
    <row r="1512" spans="1:35" ht="15" customHeight="1" x14ac:dyDescent="0.3">
      <c r="A1512" s="260"/>
      <c r="B1512" s="261"/>
      <c r="C1512" s="261"/>
      <c r="D1512" s="261"/>
      <c r="E1512" s="261"/>
      <c r="F1512" s="261"/>
      <c r="G1512" s="262"/>
      <c r="H1512" s="261"/>
      <c r="I1512" s="257"/>
      <c r="J1512" s="261"/>
      <c r="K1512" s="261"/>
      <c r="L1512" s="261"/>
      <c r="N1512" s="249"/>
      <c r="O1512" s="259"/>
      <c r="P1512" s="256"/>
      <c r="Q1512" s="261"/>
      <c r="R1512" s="256"/>
      <c r="S1512" s="261"/>
      <c r="T1512" s="261"/>
      <c r="U1512" s="261"/>
      <c r="V1512" s="261"/>
      <c r="W1512" s="261"/>
      <c r="X1512" s="261"/>
      <c r="Y1512" s="261"/>
      <c r="Z1512" s="261"/>
      <c r="AA1512" s="261"/>
      <c r="AB1512" s="261"/>
      <c r="AC1512" s="261"/>
      <c r="AD1512" s="261"/>
      <c r="AE1512" s="245"/>
      <c r="AF1512" s="261"/>
      <c r="AG1512" s="261"/>
      <c r="AH1512" s="261"/>
      <c r="AI1512" s="261"/>
    </row>
    <row r="1513" spans="1:35" ht="15" customHeight="1" x14ac:dyDescent="0.3">
      <c r="A1513" s="255"/>
      <c r="B1513" s="256"/>
      <c r="C1513" s="256"/>
      <c r="D1513" s="256"/>
      <c r="E1513" s="256"/>
      <c r="F1513" s="256"/>
      <c r="G1513" s="256"/>
      <c r="H1513" s="256"/>
      <c r="I1513" s="257"/>
      <c r="J1513" s="256"/>
      <c r="K1513" s="256"/>
      <c r="L1513" s="256"/>
      <c r="N1513" s="249"/>
      <c r="O1513" s="259"/>
      <c r="P1513" s="256"/>
      <c r="Q1513" s="256"/>
      <c r="R1513" s="249"/>
      <c r="S1513" s="256"/>
      <c r="T1513" s="256"/>
      <c r="U1513" s="256"/>
      <c r="V1513" s="256"/>
      <c r="W1513" s="256"/>
      <c r="X1513" s="256"/>
      <c r="Y1513" s="256"/>
      <c r="Z1513" s="256"/>
      <c r="AA1513" s="256"/>
      <c r="AB1513" s="256"/>
      <c r="AC1513" s="256"/>
      <c r="AD1513" s="256"/>
      <c r="AE1513" s="245"/>
      <c r="AF1513" s="256"/>
      <c r="AG1513" s="256"/>
      <c r="AH1513" s="256"/>
      <c r="AI1513" s="256"/>
    </row>
    <row r="1514" spans="1:35" ht="15" customHeight="1" x14ac:dyDescent="0.3">
      <c r="A1514" s="260"/>
      <c r="B1514" s="261"/>
      <c r="C1514" s="261"/>
      <c r="D1514" s="261"/>
      <c r="E1514" s="261"/>
      <c r="F1514" s="261"/>
      <c r="G1514" s="262"/>
      <c r="H1514" s="261"/>
      <c r="I1514" s="257"/>
      <c r="J1514" s="260"/>
      <c r="K1514" s="261"/>
      <c r="L1514" s="249"/>
      <c r="N1514" s="249"/>
      <c r="O1514" s="259"/>
      <c r="P1514" s="256"/>
      <c r="Q1514" s="249"/>
      <c r="R1514" s="249"/>
      <c r="S1514" s="249"/>
      <c r="T1514" s="249"/>
      <c r="U1514" s="249"/>
      <c r="V1514" s="249"/>
      <c r="W1514" s="249"/>
      <c r="X1514" s="249"/>
      <c r="Y1514" s="249"/>
      <c r="Z1514" s="249"/>
      <c r="AA1514" s="249"/>
      <c r="AB1514" s="249"/>
      <c r="AC1514" s="249"/>
      <c r="AD1514" s="249"/>
      <c r="AE1514" s="245"/>
      <c r="AF1514" s="249"/>
      <c r="AG1514" s="249"/>
      <c r="AH1514" s="249"/>
      <c r="AI1514" s="249"/>
    </row>
    <row r="1515" spans="1:35" ht="15" customHeight="1" x14ac:dyDescent="0.3">
      <c r="A1515" s="260"/>
      <c r="B1515" s="261"/>
      <c r="C1515" s="261"/>
      <c r="D1515" s="261"/>
      <c r="E1515" s="261"/>
      <c r="F1515" s="261"/>
      <c r="G1515" s="262"/>
      <c r="H1515" s="261"/>
      <c r="I1515" s="257"/>
      <c r="J1515" s="261"/>
      <c r="K1515" s="261"/>
      <c r="L1515" s="261"/>
      <c r="N1515" s="249"/>
      <c r="O1515" s="259"/>
      <c r="P1515" s="256"/>
      <c r="Q1515" s="249"/>
      <c r="R1515" s="261"/>
      <c r="S1515" s="249"/>
      <c r="T1515" s="249"/>
      <c r="U1515" s="249"/>
      <c r="V1515" s="249"/>
      <c r="W1515" s="249"/>
      <c r="X1515" s="249"/>
      <c r="Y1515" s="249"/>
      <c r="Z1515" s="249"/>
      <c r="AA1515" s="249"/>
      <c r="AB1515" s="249"/>
      <c r="AC1515" s="249"/>
      <c r="AD1515" s="249"/>
      <c r="AE1515" s="245"/>
      <c r="AF1515" s="249"/>
      <c r="AG1515" s="249"/>
      <c r="AH1515" s="249"/>
      <c r="AI1515" s="249"/>
    </row>
    <row r="1516" spans="1:35" ht="15" customHeight="1" x14ac:dyDescent="0.3">
      <c r="A1516" s="260"/>
      <c r="B1516" s="261"/>
      <c r="C1516" s="261"/>
      <c r="D1516" s="261"/>
      <c r="E1516" s="261"/>
      <c r="F1516" s="261"/>
      <c r="G1516" s="262"/>
      <c r="H1516" s="261"/>
      <c r="I1516" s="257"/>
      <c r="J1516" s="260"/>
      <c r="K1516" s="261"/>
      <c r="L1516" s="249"/>
      <c r="N1516" s="249"/>
      <c r="O1516" s="259"/>
      <c r="P1516" s="256"/>
      <c r="Q1516" s="261"/>
      <c r="R1516" s="261"/>
      <c r="S1516" s="261"/>
      <c r="T1516" s="261"/>
      <c r="U1516" s="261"/>
      <c r="V1516" s="261"/>
      <c r="W1516" s="261"/>
      <c r="X1516" s="261"/>
      <c r="Y1516" s="261"/>
      <c r="Z1516" s="261"/>
      <c r="AA1516" s="261"/>
      <c r="AB1516" s="261"/>
      <c r="AC1516" s="261"/>
      <c r="AD1516" s="261"/>
      <c r="AE1516" s="245"/>
      <c r="AF1516" s="261"/>
      <c r="AG1516" s="261"/>
      <c r="AH1516" s="261"/>
      <c r="AI1516" s="261"/>
    </row>
    <row r="1517" spans="1:35" ht="15" customHeight="1" x14ac:dyDescent="0.3">
      <c r="A1517" s="260"/>
      <c r="B1517" s="261"/>
      <c r="C1517" s="261"/>
      <c r="D1517" s="261"/>
      <c r="E1517" s="261"/>
      <c r="F1517" s="261"/>
      <c r="G1517" s="262"/>
      <c r="H1517" s="261"/>
      <c r="I1517" s="257"/>
      <c r="J1517" s="249"/>
      <c r="K1517" s="261"/>
      <c r="L1517" s="261"/>
      <c r="N1517" s="249"/>
      <c r="O1517" s="259"/>
      <c r="P1517" s="256"/>
      <c r="Q1517" s="261"/>
      <c r="R1517" s="256"/>
      <c r="S1517" s="261"/>
      <c r="T1517" s="261"/>
      <c r="U1517" s="261"/>
      <c r="V1517" s="261"/>
      <c r="W1517" s="261"/>
      <c r="X1517" s="261"/>
      <c r="Y1517" s="261"/>
      <c r="Z1517" s="261"/>
      <c r="AA1517" s="261"/>
      <c r="AB1517" s="261"/>
      <c r="AC1517" s="261"/>
      <c r="AD1517" s="261"/>
      <c r="AE1517" s="249"/>
      <c r="AF1517" s="261"/>
      <c r="AG1517" s="261"/>
      <c r="AH1517" s="261"/>
      <c r="AI1517" s="261"/>
    </row>
    <row r="1518" spans="1:35" ht="15" customHeight="1" x14ac:dyDescent="0.3">
      <c r="A1518" s="255"/>
      <c r="B1518" s="256"/>
      <c r="C1518" s="256"/>
      <c r="D1518" s="256"/>
      <c r="E1518" s="256"/>
      <c r="F1518" s="256"/>
      <c r="G1518" s="256"/>
      <c r="H1518" s="256"/>
      <c r="I1518" s="257"/>
      <c r="J1518" s="256"/>
      <c r="K1518" s="256"/>
      <c r="L1518" s="249"/>
      <c r="N1518" s="249"/>
      <c r="O1518" s="259"/>
      <c r="P1518" s="256"/>
      <c r="Q1518" s="256"/>
      <c r="R1518" s="256"/>
      <c r="S1518" s="256"/>
      <c r="T1518" s="256"/>
      <c r="U1518" s="256"/>
      <c r="V1518" s="256"/>
      <c r="W1518" s="256"/>
      <c r="X1518" s="256"/>
      <c r="Y1518" s="256"/>
      <c r="Z1518" s="256"/>
      <c r="AA1518" s="256"/>
      <c r="AB1518" s="256"/>
      <c r="AC1518" s="256"/>
      <c r="AD1518" s="256"/>
      <c r="AE1518" s="245"/>
      <c r="AF1518" s="256"/>
      <c r="AG1518" s="256"/>
      <c r="AH1518" s="256"/>
      <c r="AI1518" s="256"/>
    </row>
    <row r="1519" spans="1:35" ht="15" customHeight="1" x14ac:dyDescent="0.3">
      <c r="A1519" s="255"/>
      <c r="B1519" s="256"/>
      <c r="C1519" s="256"/>
      <c r="D1519" s="256"/>
      <c r="E1519" s="256"/>
      <c r="F1519" s="256"/>
      <c r="G1519" s="256"/>
      <c r="H1519" s="256"/>
      <c r="I1519" s="257"/>
      <c r="J1519" s="256"/>
      <c r="K1519" s="249"/>
      <c r="L1519" s="256"/>
      <c r="N1519" s="249"/>
      <c r="O1519" s="259"/>
      <c r="P1519" s="256"/>
      <c r="Q1519" s="256"/>
      <c r="R1519" s="261"/>
      <c r="S1519" s="256"/>
      <c r="T1519" s="256"/>
      <c r="U1519" s="256"/>
      <c r="V1519" s="256"/>
      <c r="W1519" s="256"/>
      <c r="X1519" s="256"/>
      <c r="Y1519" s="256"/>
      <c r="Z1519" s="256"/>
      <c r="AA1519" s="256"/>
      <c r="AB1519" s="256"/>
      <c r="AC1519" s="256"/>
      <c r="AD1519" s="256"/>
      <c r="AE1519" s="245"/>
      <c r="AF1519" s="256"/>
      <c r="AG1519" s="256"/>
      <c r="AH1519" s="256"/>
      <c r="AI1519" s="256"/>
    </row>
    <row r="1520" spans="1:35" ht="15" customHeight="1" x14ac:dyDescent="0.3">
      <c r="A1520" s="260"/>
      <c r="B1520" s="261"/>
      <c r="C1520" s="261"/>
      <c r="D1520" s="261"/>
      <c r="E1520" s="261"/>
      <c r="F1520" s="261"/>
      <c r="G1520" s="262"/>
      <c r="H1520" s="261"/>
      <c r="I1520" s="257"/>
      <c r="J1520" s="249"/>
      <c r="K1520" s="261"/>
      <c r="L1520" s="261"/>
      <c r="N1520" s="249"/>
      <c r="O1520" s="259"/>
      <c r="P1520" s="256"/>
      <c r="Q1520" s="261"/>
      <c r="R1520" s="261"/>
      <c r="S1520" s="261"/>
      <c r="T1520" s="261"/>
      <c r="U1520" s="261"/>
      <c r="V1520" s="261"/>
      <c r="W1520" s="261"/>
      <c r="X1520" s="261"/>
      <c r="Y1520" s="261"/>
      <c r="Z1520" s="261"/>
      <c r="AA1520" s="261"/>
      <c r="AB1520" s="261"/>
      <c r="AC1520" s="261"/>
      <c r="AD1520" s="261"/>
      <c r="AE1520" s="245"/>
      <c r="AF1520" s="261"/>
      <c r="AG1520" s="261"/>
      <c r="AH1520" s="261"/>
      <c r="AI1520" s="261"/>
    </row>
    <row r="1521" spans="1:35" ht="15" customHeight="1" x14ac:dyDescent="0.3">
      <c r="A1521" s="260"/>
      <c r="B1521" s="261"/>
      <c r="C1521" s="261"/>
      <c r="D1521" s="261"/>
      <c r="E1521" s="261"/>
      <c r="F1521" s="261"/>
      <c r="G1521" s="262"/>
      <c r="H1521" s="261"/>
      <c r="I1521" s="257"/>
      <c r="J1521" s="260"/>
      <c r="K1521" s="261"/>
      <c r="L1521" s="249"/>
      <c r="N1521" s="249"/>
      <c r="O1521" s="259"/>
      <c r="P1521" s="256"/>
      <c r="Q1521" s="261"/>
      <c r="R1521" s="249"/>
      <c r="S1521" s="261"/>
      <c r="T1521" s="261"/>
      <c r="U1521" s="261"/>
      <c r="V1521" s="261"/>
      <c r="W1521" s="261"/>
      <c r="X1521" s="261"/>
      <c r="Y1521" s="261"/>
      <c r="Z1521" s="261"/>
      <c r="AA1521" s="261"/>
      <c r="AB1521" s="261"/>
      <c r="AC1521" s="261"/>
      <c r="AD1521" s="261"/>
      <c r="AE1521" s="246"/>
      <c r="AF1521" s="261"/>
      <c r="AG1521" s="261"/>
      <c r="AH1521" s="261"/>
      <c r="AI1521" s="261"/>
    </row>
    <row r="1522" spans="1:35" ht="15" customHeight="1" x14ac:dyDescent="0.3">
      <c r="A1522" s="260"/>
      <c r="B1522" s="261"/>
      <c r="C1522" s="261"/>
      <c r="D1522" s="261"/>
      <c r="E1522" s="261"/>
      <c r="F1522" s="261"/>
      <c r="G1522" s="262"/>
      <c r="H1522" s="261"/>
      <c r="I1522" s="257"/>
      <c r="J1522" s="261"/>
      <c r="K1522" s="249"/>
      <c r="L1522" s="261"/>
      <c r="N1522" s="249"/>
      <c r="O1522" s="259"/>
      <c r="P1522" s="256"/>
      <c r="Q1522" s="249"/>
      <c r="R1522" s="261"/>
      <c r="S1522" s="249"/>
      <c r="T1522" s="249"/>
      <c r="U1522" s="249"/>
      <c r="V1522" s="249"/>
      <c r="W1522" s="249"/>
      <c r="X1522" s="249"/>
      <c r="Y1522" s="249"/>
      <c r="Z1522" s="249"/>
      <c r="AA1522" s="249"/>
      <c r="AB1522" s="249"/>
      <c r="AC1522" s="249"/>
      <c r="AD1522" s="249"/>
      <c r="AE1522" s="245"/>
      <c r="AF1522" s="249"/>
      <c r="AG1522" s="249"/>
      <c r="AH1522" s="249"/>
      <c r="AI1522" s="249"/>
    </row>
    <row r="1523" spans="1:35" ht="15" customHeight="1" x14ac:dyDescent="0.3">
      <c r="A1523" s="260"/>
      <c r="B1523" s="261"/>
      <c r="C1523" s="261"/>
      <c r="D1523" s="261"/>
      <c r="E1523" s="261"/>
      <c r="F1523" s="261"/>
      <c r="G1523" s="262"/>
      <c r="H1523" s="261"/>
      <c r="I1523" s="257"/>
      <c r="J1523" s="261"/>
      <c r="K1523" s="261"/>
      <c r="L1523" s="261"/>
      <c r="N1523" s="249"/>
      <c r="O1523" s="259"/>
      <c r="P1523" s="256"/>
      <c r="Q1523" s="261"/>
      <c r="R1523" s="256"/>
      <c r="S1523" s="261"/>
      <c r="T1523" s="261"/>
      <c r="U1523" s="261"/>
      <c r="V1523" s="261"/>
      <c r="W1523" s="261"/>
      <c r="X1523" s="261"/>
      <c r="Y1523" s="261"/>
      <c r="Z1523" s="261"/>
      <c r="AA1523" s="261"/>
      <c r="AB1523" s="261"/>
      <c r="AC1523" s="261"/>
      <c r="AD1523" s="261"/>
      <c r="AE1523" s="245"/>
      <c r="AF1523" s="261"/>
      <c r="AG1523" s="261"/>
      <c r="AH1523" s="261"/>
      <c r="AI1523" s="261"/>
    </row>
    <row r="1524" spans="1:35" ht="15" customHeight="1" x14ac:dyDescent="0.3">
      <c r="A1524" s="255"/>
      <c r="B1524" s="256"/>
      <c r="C1524" s="256"/>
      <c r="D1524" s="256"/>
      <c r="E1524" s="256"/>
      <c r="F1524" s="256"/>
      <c r="G1524" s="256"/>
      <c r="H1524" s="256"/>
      <c r="I1524" s="257"/>
      <c r="J1524" s="249"/>
      <c r="K1524" s="256"/>
      <c r="L1524" s="256"/>
      <c r="N1524" s="249"/>
      <c r="O1524" s="259"/>
      <c r="P1524" s="256"/>
      <c r="Q1524" s="256"/>
      <c r="R1524" s="256"/>
      <c r="S1524" s="256"/>
      <c r="T1524" s="256"/>
      <c r="U1524" s="256"/>
      <c r="V1524" s="256"/>
      <c r="W1524" s="256"/>
      <c r="X1524" s="256"/>
      <c r="Y1524" s="256"/>
      <c r="Z1524" s="256"/>
      <c r="AA1524" s="256"/>
      <c r="AB1524" s="256"/>
      <c r="AC1524" s="256"/>
      <c r="AD1524" s="256"/>
      <c r="AE1524" s="245"/>
      <c r="AF1524" s="256"/>
      <c r="AG1524" s="256"/>
      <c r="AH1524" s="256"/>
      <c r="AI1524" s="256"/>
    </row>
    <row r="1525" spans="1:35" ht="15" customHeight="1" x14ac:dyDescent="0.3">
      <c r="A1525" s="255"/>
      <c r="B1525" s="256"/>
      <c r="C1525" s="256"/>
      <c r="D1525" s="256"/>
      <c r="E1525" s="256"/>
      <c r="F1525" s="256"/>
      <c r="G1525" s="256"/>
      <c r="H1525" s="256"/>
      <c r="I1525" s="257"/>
      <c r="J1525" s="256"/>
      <c r="K1525" s="249"/>
      <c r="L1525" s="256"/>
      <c r="N1525" s="249"/>
      <c r="O1525" s="259"/>
      <c r="P1525" s="256"/>
      <c r="Q1525" s="256"/>
      <c r="R1525" s="261"/>
      <c r="S1525" s="256"/>
      <c r="T1525" s="256"/>
      <c r="U1525" s="256"/>
      <c r="V1525" s="256"/>
      <c r="W1525" s="256"/>
      <c r="X1525" s="256"/>
      <c r="Y1525" s="256"/>
      <c r="Z1525" s="256"/>
      <c r="AA1525" s="256"/>
      <c r="AB1525" s="256"/>
      <c r="AC1525" s="256"/>
      <c r="AD1525" s="256"/>
      <c r="AE1525" s="246"/>
      <c r="AF1525" s="256"/>
      <c r="AG1525" s="256"/>
      <c r="AH1525" s="256"/>
      <c r="AI1525" s="256"/>
    </row>
    <row r="1526" spans="1:35" ht="15" customHeight="1" x14ac:dyDescent="0.3">
      <c r="A1526" s="260"/>
      <c r="B1526" s="261"/>
      <c r="C1526" s="261"/>
      <c r="D1526" s="261"/>
      <c r="E1526" s="261"/>
      <c r="F1526" s="261"/>
      <c r="G1526" s="262"/>
      <c r="H1526" s="261"/>
      <c r="I1526" s="257"/>
      <c r="J1526" s="260"/>
      <c r="K1526" s="264"/>
      <c r="L1526" s="261"/>
      <c r="N1526" s="249"/>
      <c r="O1526" s="259"/>
      <c r="P1526" s="256"/>
      <c r="Q1526" s="261"/>
      <c r="R1526" s="261"/>
      <c r="S1526" s="261"/>
      <c r="T1526" s="261"/>
      <c r="U1526" s="261"/>
      <c r="V1526" s="261"/>
      <c r="W1526" s="261"/>
      <c r="X1526" s="261"/>
      <c r="Y1526" s="261"/>
      <c r="Z1526" s="261"/>
      <c r="AA1526" s="261"/>
      <c r="AB1526" s="261"/>
      <c r="AC1526" s="261"/>
      <c r="AD1526" s="261"/>
      <c r="AE1526" s="245"/>
      <c r="AF1526" s="261"/>
      <c r="AG1526" s="261"/>
      <c r="AH1526" s="261"/>
      <c r="AI1526" s="261"/>
    </row>
    <row r="1527" spans="1:35" ht="15" customHeight="1" x14ac:dyDescent="0.3">
      <c r="A1527" s="260"/>
      <c r="B1527" s="261"/>
      <c r="C1527" s="261"/>
      <c r="D1527" s="261"/>
      <c r="E1527" s="261"/>
      <c r="F1527" s="261"/>
      <c r="G1527" s="262"/>
      <c r="H1527" s="261"/>
      <c r="I1527" s="257"/>
      <c r="J1527" s="260"/>
      <c r="K1527" s="261"/>
      <c r="L1527" s="249"/>
      <c r="N1527" s="249"/>
      <c r="O1527" s="259"/>
      <c r="P1527" s="256"/>
      <c r="Q1527" s="261"/>
      <c r="R1527" s="261"/>
      <c r="S1527" s="261"/>
      <c r="T1527" s="261"/>
      <c r="U1527" s="261"/>
      <c r="V1527" s="261"/>
      <c r="W1527" s="261"/>
      <c r="X1527" s="261"/>
      <c r="Y1527" s="261"/>
      <c r="Z1527" s="261"/>
      <c r="AA1527" s="261"/>
      <c r="AB1527" s="261"/>
      <c r="AC1527" s="261"/>
      <c r="AD1527" s="261"/>
      <c r="AE1527" s="245"/>
      <c r="AF1527" s="261"/>
      <c r="AG1527" s="261"/>
      <c r="AH1527" s="261"/>
      <c r="AI1527" s="261"/>
    </row>
    <row r="1528" spans="1:35" ht="15" customHeight="1" x14ac:dyDescent="0.3">
      <c r="A1528" s="260"/>
      <c r="B1528" s="261"/>
      <c r="C1528" s="261"/>
      <c r="D1528" s="261"/>
      <c r="E1528" s="261"/>
      <c r="F1528" s="261"/>
      <c r="G1528" s="262"/>
      <c r="H1528" s="261"/>
      <c r="I1528" s="257"/>
      <c r="J1528" s="249"/>
      <c r="K1528" s="261"/>
      <c r="L1528" s="261"/>
      <c r="N1528" s="249"/>
      <c r="O1528" s="259"/>
      <c r="P1528" s="256"/>
      <c r="Q1528" s="261"/>
      <c r="R1528" s="249"/>
      <c r="S1528" s="261"/>
      <c r="T1528" s="261"/>
      <c r="U1528" s="261"/>
      <c r="V1528" s="261"/>
      <c r="W1528" s="261"/>
      <c r="X1528" s="261"/>
      <c r="Y1528" s="261"/>
      <c r="Z1528" s="261"/>
      <c r="AA1528" s="261"/>
      <c r="AB1528" s="261"/>
      <c r="AC1528" s="261"/>
      <c r="AD1528" s="261"/>
      <c r="AE1528" s="246"/>
      <c r="AF1528" s="261"/>
      <c r="AG1528" s="261"/>
      <c r="AH1528" s="261"/>
      <c r="AI1528" s="261"/>
    </row>
    <row r="1529" spans="1:35" ht="15" customHeight="1" x14ac:dyDescent="0.3">
      <c r="A1529" s="260"/>
      <c r="B1529" s="261"/>
      <c r="C1529" s="261"/>
      <c r="D1529" s="261"/>
      <c r="E1529" s="261"/>
      <c r="F1529" s="261"/>
      <c r="G1529" s="262"/>
      <c r="H1529" s="261"/>
      <c r="I1529" s="257"/>
      <c r="J1529" s="260"/>
      <c r="K1529" s="261"/>
      <c r="L1529" s="249"/>
      <c r="N1529" s="249"/>
      <c r="O1529" s="259"/>
      <c r="P1529" s="256"/>
      <c r="Q1529" s="249"/>
      <c r="R1529" s="256"/>
      <c r="S1529" s="249"/>
      <c r="T1529" s="249"/>
      <c r="U1529" s="249"/>
      <c r="V1529" s="249"/>
      <c r="W1529" s="249"/>
      <c r="X1529" s="249"/>
      <c r="Y1529" s="249"/>
      <c r="Z1529" s="249"/>
      <c r="AA1529" s="249"/>
      <c r="AB1529" s="249"/>
      <c r="AC1529" s="249"/>
      <c r="AD1529" s="249"/>
      <c r="AE1529" s="245"/>
      <c r="AF1529" s="249"/>
      <c r="AG1529" s="249"/>
      <c r="AH1529" s="249"/>
      <c r="AI1529" s="249"/>
    </row>
    <row r="1530" spans="1:35" ht="15" customHeight="1" x14ac:dyDescent="0.3">
      <c r="A1530" s="255"/>
      <c r="B1530" s="256"/>
      <c r="C1530" s="256"/>
      <c r="D1530" s="256"/>
      <c r="E1530" s="256"/>
      <c r="F1530" s="256"/>
      <c r="G1530" s="256"/>
      <c r="H1530" s="256"/>
      <c r="I1530" s="257"/>
      <c r="J1530" s="256"/>
      <c r="K1530" s="256"/>
      <c r="L1530" s="249"/>
      <c r="N1530" s="249"/>
      <c r="O1530" s="259"/>
      <c r="P1530" s="256"/>
      <c r="Q1530" s="256"/>
      <c r="R1530" s="261"/>
      <c r="S1530" s="256"/>
      <c r="T1530" s="256"/>
      <c r="U1530" s="256"/>
      <c r="V1530" s="256"/>
      <c r="W1530" s="256"/>
      <c r="X1530" s="256"/>
      <c r="Y1530" s="256"/>
      <c r="Z1530" s="256"/>
      <c r="AA1530" s="256"/>
      <c r="AB1530" s="256"/>
      <c r="AC1530" s="256"/>
      <c r="AD1530" s="256"/>
      <c r="AE1530" s="245"/>
      <c r="AF1530" s="256"/>
      <c r="AG1530" s="256"/>
      <c r="AH1530" s="256"/>
      <c r="AI1530" s="256"/>
    </row>
    <row r="1531" spans="1:35" ht="15" customHeight="1" x14ac:dyDescent="0.3">
      <c r="A1531" s="260"/>
      <c r="B1531" s="261"/>
      <c r="C1531" s="261"/>
      <c r="D1531" s="261"/>
      <c r="E1531" s="261"/>
      <c r="F1531" s="261"/>
      <c r="G1531" s="262"/>
      <c r="H1531" s="261"/>
      <c r="I1531" s="257"/>
      <c r="J1531" s="260"/>
      <c r="K1531" s="249"/>
      <c r="L1531" s="261"/>
      <c r="N1531" s="249"/>
      <c r="O1531" s="259"/>
      <c r="P1531" s="256"/>
      <c r="Q1531" s="261"/>
      <c r="R1531" s="249"/>
      <c r="S1531" s="261"/>
      <c r="T1531" s="261"/>
      <c r="U1531" s="261"/>
      <c r="V1531" s="261"/>
      <c r="W1531" s="261"/>
      <c r="X1531" s="261"/>
      <c r="Y1531" s="261"/>
      <c r="Z1531" s="261"/>
      <c r="AA1531" s="261"/>
      <c r="AB1531" s="261"/>
      <c r="AC1531" s="261"/>
      <c r="AD1531" s="261"/>
      <c r="AE1531" s="246"/>
      <c r="AF1531" s="261"/>
      <c r="AG1531" s="261"/>
      <c r="AH1531" s="261"/>
      <c r="AI1531" s="261"/>
    </row>
    <row r="1532" spans="1:35" ht="15" customHeight="1" x14ac:dyDescent="0.3">
      <c r="A1532" s="260"/>
      <c r="B1532" s="261"/>
      <c r="C1532" s="261"/>
      <c r="D1532" s="261"/>
      <c r="E1532" s="261"/>
      <c r="F1532" s="261"/>
      <c r="G1532" s="262"/>
      <c r="H1532" s="261"/>
      <c r="I1532" s="257"/>
      <c r="J1532" s="260"/>
      <c r="K1532" s="261"/>
      <c r="L1532" s="249"/>
      <c r="N1532" s="249"/>
      <c r="O1532" s="259"/>
      <c r="P1532" s="256"/>
      <c r="Q1532" s="249"/>
      <c r="R1532" s="261"/>
      <c r="S1532" s="249"/>
      <c r="T1532" s="249"/>
      <c r="U1532" s="249"/>
      <c r="V1532" s="249"/>
      <c r="W1532" s="249"/>
      <c r="X1532" s="249"/>
      <c r="Y1532" s="249"/>
      <c r="Z1532" s="249"/>
      <c r="AA1532" s="249"/>
      <c r="AB1532" s="249"/>
      <c r="AC1532" s="249"/>
      <c r="AD1532" s="249"/>
      <c r="AE1532" s="245"/>
      <c r="AF1532" s="249"/>
      <c r="AG1532" s="249"/>
      <c r="AH1532" s="249"/>
      <c r="AI1532" s="249"/>
    </row>
    <row r="1533" spans="1:35" ht="15" customHeight="1" x14ac:dyDescent="0.3">
      <c r="A1533" s="260"/>
      <c r="B1533" s="261"/>
      <c r="C1533" s="261"/>
      <c r="D1533" s="261"/>
      <c r="E1533" s="261"/>
      <c r="F1533" s="261"/>
      <c r="G1533" s="262"/>
      <c r="H1533" s="261"/>
      <c r="I1533" s="257"/>
      <c r="J1533" s="260"/>
      <c r="K1533" s="261"/>
      <c r="L1533" s="249"/>
      <c r="N1533" s="249"/>
      <c r="O1533" s="259"/>
      <c r="P1533" s="256"/>
      <c r="Q1533" s="261"/>
      <c r="R1533" s="261"/>
      <c r="S1533" s="261"/>
      <c r="T1533" s="261"/>
      <c r="U1533" s="261"/>
      <c r="V1533" s="261"/>
      <c r="W1533" s="261"/>
      <c r="X1533" s="261"/>
      <c r="Y1533" s="261"/>
      <c r="Z1533" s="261"/>
      <c r="AA1533" s="261"/>
      <c r="AB1533" s="261"/>
      <c r="AC1533" s="261"/>
      <c r="AD1533" s="261"/>
      <c r="AE1533" s="245"/>
      <c r="AF1533" s="261"/>
      <c r="AG1533" s="261"/>
      <c r="AH1533" s="261"/>
      <c r="AI1533" s="261"/>
    </row>
    <row r="1534" spans="1:35" ht="15" customHeight="1" x14ac:dyDescent="0.3">
      <c r="A1534" s="260"/>
      <c r="B1534" s="261"/>
      <c r="C1534" s="261"/>
      <c r="D1534" s="261"/>
      <c r="E1534" s="261"/>
      <c r="F1534" s="261"/>
      <c r="G1534" s="262"/>
      <c r="H1534" s="261"/>
      <c r="I1534" s="257"/>
      <c r="J1534" s="260"/>
      <c r="K1534" s="261"/>
      <c r="L1534" s="249"/>
      <c r="N1534" s="249"/>
      <c r="O1534" s="259"/>
      <c r="P1534" s="256"/>
      <c r="Q1534" s="261"/>
      <c r="R1534" s="256"/>
      <c r="S1534" s="261"/>
      <c r="T1534" s="261"/>
      <c r="U1534" s="261"/>
      <c r="V1534" s="261"/>
      <c r="W1534" s="261"/>
      <c r="X1534" s="261"/>
      <c r="Y1534" s="261"/>
      <c r="Z1534" s="261"/>
      <c r="AA1534" s="261"/>
      <c r="AB1534" s="261"/>
      <c r="AC1534" s="261"/>
      <c r="AD1534" s="261"/>
      <c r="AE1534" s="245"/>
      <c r="AF1534" s="261"/>
      <c r="AG1534" s="261"/>
      <c r="AH1534" s="261"/>
      <c r="AI1534" s="261"/>
    </row>
    <row r="1535" spans="1:35" ht="15" customHeight="1" x14ac:dyDescent="0.3">
      <c r="A1535" s="255"/>
      <c r="B1535" s="256"/>
      <c r="C1535" s="256"/>
      <c r="D1535" s="256"/>
      <c r="E1535" s="256"/>
      <c r="F1535" s="256"/>
      <c r="G1535" s="256"/>
      <c r="H1535" s="256"/>
      <c r="I1535" s="257"/>
      <c r="J1535" s="256"/>
      <c r="K1535" s="256"/>
      <c r="L1535" s="256"/>
      <c r="N1535" s="249"/>
      <c r="O1535" s="259"/>
      <c r="P1535" s="256"/>
      <c r="Q1535" s="256"/>
      <c r="R1535" s="261"/>
      <c r="S1535" s="256"/>
      <c r="T1535" s="256"/>
      <c r="U1535" s="256"/>
      <c r="V1535" s="256"/>
      <c r="W1535" s="256"/>
      <c r="X1535" s="256"/>
      <c r="Y1535" s="256"/>
      <c r="Z1535" s="256"/>
      <c r="AA1535" s="256"/>
      <c r="AB1535" s="256"/>
      <c r="AC1535" s="256"/>
      <c r="AD1535" s="256"/>
      <c r="AE1535" s="245"/>
      <c r="AF1535" s="256"/>
      <c r="AG1535" s="256"/>
      <c r="AH1535" s="256"/>
      <c r="AI1535" s="256"/>
    </row>
    <row r="1536" spans="1:35" ht="15" customHeight="1" x14ac:dyDescent="0.3">
      <c r="A1536" s="260"/>
      <c r="B1536" s="261"/>
      <c r="C1536" s="261"/>
      <c r="D1536" s="261"/>
      <c r="E1536" s="261"/>
      <c r="F1536" s="261"/>
      <c r="G1536" s="262"/>
      <c r="H1536" s="261"/>
      <c r="I1536" s="257"/>
      <c r="J1536" s="260"/>
      <c r="K1536" s="249"/>
      <c r="L1536" s="261"/>
      <c r="N1536" s="249"/>
      <c r="O1536" s="259"/>
      <c r="P1536" s="256"/>
      <c r="Q1536" s="261"/>
      <c r="R1536" s="256"/>
      <c r="S1536" s="261"/>
      <c r="T1536" s="261"/>
      <c r="U1536" s="261"/>
      <c r="V1536" s="261"/>
      <c r="W1536" s="261"/>
      <c r="X1536" s="261"/>
      <c r="Y1536" s="261"/>
      <c r="Z1536" s="261"/>
      <c r="AA1536" s="261"/>
      <c r="AB1536" s="261"/>
      <c r="AC1536" s="261"/>
      <c r="AD1536" s="261"/>
      <c r="AE1536" s="245"/>
      <c r="AF1536" s="261"/>
      <c r="AG1536" s="261"/>
      <c r="AH1536" s="261"/>
      <c r="AI1536" s="261"/>
    </row>
    <row r="1537" spans="1:35" ht="15" customHeight="1" x14ac:dyDescent="0.3">
      <c r="A1537" s="255"/>
      <c r="B1537" s="256"/>
      <c r="C1537" s="256"/>
      <c r="D1537" s="256"/>
      <c r="E1537" s="256"/>
      <c r="F1537" s="256"/>
      <c r="G1537" s="256"/>
      <c r="H1537" s="256"/>
      <c r="I1537" s="257"/>
      <c r="J1537" s="256"/>
      <c r="K1537" s="249"/>
      <c r="L1537" s="256"/>
      <c r="N1537" s="249"/>
      <c r="O1537" s="259"/>
      <c r="P1537" s="256"/>
      <c r="Q1537" s="256"/>
      <c r="R1537" s="256"/>
      <c r="S1537" s="256"/>
      <c r="T1537" s="256"/>
      <c r="U1537" s="256"/>
      <c r="V1537" s="256"/>
      <c r="W1537" s="256"/>
      <c r="X1537" s="256"/>
      <c r="Y1537" s="256"/>
      <c r="Z1537" s="256"/>
      <c r="AA1537" s="256"/>
      <c r="AB1537" s="256"/>
      <c r="AC1537" s="256"/>
      <c r="AD1537" s="256"/>
      <c r="AE1537" s="246"/>
      <c r="AF1537" s="256"/>
      <c r="AG1537" s="256"/>
      <c r="AH1537" s="256"/>
      <c r="AI1537" s="256"/>
    </row>
    <row r="1538" spans="1:35" ht="15" customHeight="1" x14ac:dyDescent="0.3">
      <c r="A1538" s="255"/>
      <c r="B1538" s="256"/>
      <c r="C1538" s="256"/>
      <c r="D1538" s="256"/>
      <c r="E1538" s="256"/>
      <c r="F1538" s="256"/>
      <c r="G1538" s="256"/>
      <c r="H1538" s="256"/>
      <c r="I1538" s="257"/>
      <c r="J1538" s="256"/>
      <c r="K1538" s="263"/>
      <c r="L1538" s="249"/>
      <c r="N1538" s="249"/>
      <c r="O1538" s="259"/>
      <c r="P1538" s="256"/>
      <c r="Q1538" s="256"/>
      <c r="R1538" s="261"/>
      <c r="S1538" s="256"/>
      <c r="T1538" s="256"/>
      <c r="U1538" s="256"/>
      <c r="V1538" s="256"/>
      <c r="W1538" s="256"/>
      <c r="X1538" s="256"/>
      <c r="Y1538" s="256"/>
      <c r="Z1538" s="256"/>
      <c r="AA1538" s="256"/>
      <c r="AB1538" s="256"/>
      <c r="AC1538" s="256"/>
      <c r="AD1538" s="256"/>
      <c r="AE1538" s="245"/>
      <c r="AF1538" s="256"/>
      <c r="AG1538" s="256"/>
      <c r="AH1538" s="256"/>
      <c r="AI1538" s="256"/>
    </row>
    <row r="1539" spans="1:35" ht="15" customHeight="1" x14ac:dyDescent="0.3">
      <c r="A1539" s="260"/>
      <c r="B1539" s="261"/>
      <c r="C1539" s="261"/>
      <c r="D1539" s="261"/>
      <c r="E1539" s="261"/>
      <c r="F1539" s="261"/>
      <c r="G1539" s="262"/>
      <c r="H1539" s="261"/>
      <c r="I1539" s="257"/>
      <c r="J1539" s="260"/>
      <c r="K1539" s="261"/>
      <c r="L1539" s="249"/>
      <c r="N1539" s="249"/>
      <c r="O1539" s="259"/>
      <c r="P1539" s="256"/>
      <c r="Q1539" s="261"/>
      <c r="R1539" s="256"/>
      <c r="S1539" s="261"/>
      <c r="T1539" s="261"/>
      <c r="U1539" s="261"/>
      <c r="V1539" s="261"/>
      <c r="W1539" s="261"/>
      <c r="X1539" s="261"/>
      <c r="Y1539" s="261"/>
      <c r="Z1539" s="261"/>
      <c r="AA1539" s="261"/>
      <c r="AB1539" s="261"/>
      <c r="AC1539" s="261"/>
      <c r="AD1539" s="261"/>
      <c r="AE1539" s="245"/>
      <c r="AF1539" s="261"/>
      <c r="AG1539" s="261"/>
      <c r="AH1539" s="261"/>
      <c r="AI1539" s="261"/>
    </row>
    <row r="1540" spans="1:35" ht="15" customHeight="1" x14ac:dyDescent="0.3">
      <c r="A1540" s="255"/>
      <c r="B1540" s="256"/>
      <c r="C1540" s="256"/>
      <c r="D1540" s="256"/>
      <c r="E1540" s="256"/>
      <c r="F1540" s="256"/>
      <c r="G1540" s="256"/>
      <c r="H1540" s="256"/>
      <c r="I1540" s="257"/>
      <c r="J1540" s="256"/>
      <c r="K1540" s="256"/>
      <c r="L1540" s="249"/>
      <c r="N1540" s="249"/>
      <c r="O1540" s="259"/>
      <c r="P1540" s="256"/>
      <c r="Q1540" s="256"/>
      <c r="R1540" s="256"/>
      <c r="S1540" s="256"/>
      <c r="T1540" s="256"/>
      <c r="U1540" s="256"/>
      <c r="V1540" s="256"/>
      <c r="W1540" s="256"/>
      <c r="X1540" s="256"/>
      <c r="Y1540" s="256"/>
      <c r="Z1540" s="256"/>
      <c r="AA1540" s="256"/>
      <c r="AB1540" s="256"/>
      <c r="AC1540" s="256"/>
      <c r="AD1540" s="256"/>
      <c r="AE1540" s="245"/>
      <c r="AF1540" s="256"/>
      <c r="AG1540" s="256"/>
      <c r="AH1540" s="256"/>
      <c r="AI1540" s="256"/>
    </row>
    <row r="1541" spans="1:35" ht="15" customHeight="1" x14ac:dyDescent="0.3">
      <c r="A1541" s="255"/>
      <c r="B1541" s="256"/>
      <c r="C1541" s="256"/>
      <c r="D1541" s="256"/>
      <c r="E1541" s="256"/>
      <c r="F1541" s="256"/>
      <c r="G1541" s="256"/>
      <c r="H1541" s="256"/>
      <c r="I1541" s="257"/>
      <c r="J1541" s="256"/>
      <c r="K1541" s="256"/>
      <c r="L1541" s="249"/>
      <c r="N1541" s="249"/>
      <c r="O1541" s="259"/>
      <c r="P1541" s="256"/>
      <c r="Q1541" s="256"/>
      <c r="R1541" s="249"/>
      <c r="S1541" s="256"/>
      <c r="T1541" s="256"/>
      <c r="U1541" s="256"/>
      <c r="V1541" s="256"/>
      <c r="W1541" s="256"/>
      <c r="X1541" s="256"/>
      <c r="Y1541" s="256"/>
      <c r="Z1541" s="256"/>
      <c r="AA1541" s="256"/>
      <c r="AB1541" s="256"/>
      <c r="AC1541" s="256"/>
      <c r="AD1541" s="256"/>
      <c r="AE1541" s="245"/>
      <c r="AF1541" s="256"/>
      <c r="AG1541" s="256"/>
      <c r="AH1541" s="256"/>
      <c r="AI1541" s="256"/>
    </row>
    <row r="1542" spans="1:35" ht="15" customHeight="1" x14ac:dyDescent="0.3">
      <c r="A1542" s="260"/>
      <c r="B1542" s="261"/>
      <c r="C1542" s="261"/>
      <c r="D1542" s="261"/>
      <c r="E1542" s="261"/>
      <c r="F1542" s="261"/>
      <c r="G1542" s="262"/>
      <c r="H1542" s="261"/>
      <c r="I1542" s="257"/>
      <c r="J1542" s="261"/>
      <c r="K1542" s="249"/>
      <c r="L1542" s="261"/>
      <c r="N1542" s="249"/>
      <c r="O1542" s="259"/>
      <c r="P1542" s="256"/>
      <c r="Q1542" s="249"/>
      <c r="R1542" s="256"/>
      <c r="S1542" s="249"/>
      <c r="T1542" s="249"/>
      <c r="U1542" s="249"/>
      <c r="V1542" s="249"/>
      <c r="W1542" s="249"/>
      <c r="X1542" s="249"/>
      <c r="Y1542" s="249"/>
      <c r="Z1542" s="249"/>
      <c r="AA1542" s="249"/>
      <c r="AB1542" s="249"/>
      <c r="AC1542" s="249"/>
      <c r="AD1542" s="249"/>
      <c r="AE1542" s="245"/>
      <c r="AF1542" s="249"/>
      <c r="AG1542" s="249"/>
      <c r="AH1542" s="249"/>
      <c r="AI1542" s="249"/>
    </row>
    <row r="1543" spans="1:35" ht="15" customHeight="1" x14ac:dyDescent="0.3">
      <c r="A1543" s="255"/>
      <c r="B1543" s="256"/>
      <c r="C1543" s="256"/>
      <c r="D1543" s="256"/>
      <c r="E1543" s="256"/>
      <c r="F1543" s="256"/>
      <c r="G1543" s="256"/>
      <c r="H1543" s="256"/>
      <c r="I1543" s="257"/>
      <c r="J1543" s="256"/>
      <c r="K1543" s="256"/>
      <c r="L1543" s="256"/>
      <c r="N1543" s="249"/>
      <c r="O1543" s="259"/>
      <c r="P1543" s="256"/>
      <c r="Q1543" s="256"/>
      <c r="R1543" s="261"/>
      <c r="S1543" s="256"/>
      <c r="T1543" s="256"/>
      <c r="U1543" s="256"/>
      <c r="V1543" s="256"/>
      <c r="W1543" s="256"/>
      <c r="X1543" s="256"/>
      <c r="Y1543" s="256"/>
      <c r="Z1543" s="256"/>
      <c r="AA1543" s="256"/>
      <c r="AB1543" s="256"/>
      <c r="AC1543" s="256"/>
      <c r="AD1543" s="256"/>
      <c r="AE1543" s="245"/>
      <c r="AF1543" s="256"/>
      <c r="AG1543" s="256"/>
      <c r="AH1543" s="256"/>
      <c r="AI1543" s="256"/>
    </row>
    <row r="1544" spans="1:35" ht="15" customHeight="1" x14ac:dyDescent="0.3">
      <c r="A1544" s="260"/>
      <c r="B1544" s="261"/>
      <c r="C1544" s="261"/>
      <c r="D1544" s="261"/>
      <c r="E1544" s="261"/>
      <c r="F1544" s="261"/>
      <c r="G1544" s="262"/>
      <c r="H1544" s="261"/>
      <c r="I1544" s="257"/>
      <c r="J1544" s="261"/>
      <c r="K1544" s="261"/>
      <c r="L1544" s="261"/>
      <c r="N1544" s="249"/>
      <c r="O1544" s="259"/>
      <c r="P1544" s="256"/>
      <c r="Q1544" s="261"/>
      <c r="R1544" s="249"/>
      <c r="S1544" s="261"/>
      <c r="T1544" s="261"/>
      <c r="U1544" s="261"/>
      <c r="V1544" s="261"/>
      <c r="W1544" s="261"/>
      <c r="X1544" s="261"/>
      <c r="Y1544" s="261"/>
      <c r="Z1544" s="261"/>
      <c r="AA1544" s="261"/>
      <c r="AB1544" s="261"/>
      <c r="AC1544" s="261"/>
      <c r="AD1544" s="261"/>
      <c r="AE1544" s="245"/>
      <c r="AF1544" s="261"/>
      <c r="AG1544" s="261"/>
      <c r="AH1544" s="261"/>
      <c r="AI1544" s="261"/>
    </row>
    <row r="1545" spans="1:35" ht="15" customHeight="1" x14ac:dyDescent="0.3">
      <c r="A1545" s="260"/>
      <c r="B1545" s="261"/>
      <c r="C1545" s="261"/>
      <c r="D1545" s="261"/>
      <c r="E1545" s="261"/>
      <c r="F1545" s="261"/>
      <c r="G1545" s="262"/>
      <c r="H1545" s="261"/>
      <c r="I1545" s="257"/>
      <c r="J1545" s="261"/>
      <c r="K1545" s="249"/>
      <c r="L1545" s="261"/>
      <c r="N1545" s="249"/>
      <c r="O1545" s="259"/>
      <c r="P1545" s="256"/>
      <c r="Q1545" s="249"/>
      <c r="R1545" s="261"/>
      <c r="S1545" s="249"/>
      <c r="T1545" s="249"/>
      <c r="U1545" s="249"/>
      <c r="V1545" s="249"/>
      <c r="W1545" s="249"/>
      <c r="X1545" s="249"/>
      <c r="Y1545" s="249"/>
      <c r="Z1545" s="249"/>
      <c r="AA1545" s="249"/>
      <c r="AB1545" s="249"/>
      <c r="AC1545" s="249"/>
      <c r="AD1545" s="249"/>
      <c r="AE1545" s="246"/>
      <c r="AF1545" s="249"/>
      <c r="AG1545" s="249"/>
      <c r="AH1545" s="249"/>
      <c r="AI1545" s="249"/>
    </row>
    <row r="1546" spans="1:35" ht="15" customHeight="1" x14ac:dyDescent="0.3">
      <c r="A1546" s="260"/>
      <c r="B1546" s="261"/>
      <c r="C1546" s="261"/>
      <c r="D1546" s="261"/>
      <c r="E1546" s="261"/>
      <c r="F1546" s="261"/>
      <c r="G1546" s="262"/>
      <c r="H1546" s="261"/>
      <c r="I1546" s="257"/>
      <c r="J1546" s="261"/>
      <c r="K1546" s="261"/>
      <c r="L1546" s="261"/>
      <c r="N1546" s="249"/>
      <c r="O1546" s="259"/>
      <c r="P1546" s="256"/>
      <c r="Q1546" s="261"/>
      <c r="R1546" s="256"/>
      <c r="S1546" s="261"/>
      <c r="T1546" s="261"/>
      <c r="U1546" s="261"/>
      <c r="V1546" s="261"/>
      <c r="W1546" s="261"/>
      <c r="X1546" s="261"/>
      <c r="Y1546" s="261"/>
      <c r="Z1546" s="261"/>
      <c r="AA1546" s="261"/>
      <c r="AB1546" s="261"/>
      <c r="AC1546" s="261"/>
      <c r="AD1546" s="261"/>
      <c r="AE1546" s="245"/>
      <c r="AF1546" s="261"/>
      <c r="AG1546" s="261"/>
      <c r="AH1546" s="261"/>
      <c r="AI1546" s="261"/>
    </row>
    <row r="1547" spans="1:35" ht="15" customHeight="1" x14ac:dyDescent="0.3">
      <c r="A1547" s="255"/>
      <c r="B1547" s="256"/>
      <c r="C1547" s="256"/>
      <c r="D1547" s="256"/>
      <c r="E1547" s="256"/>
      <c r="F1547" s="256"/>
      <c r="G1547" s="256"/>
      <c r="H1547" s="256"/>
      <c r="I1547" s="257"/>
      <c r="J1547" s="256"/>
      <c r="K1547" s="256"/>
      <c r="L1547" s="249"/>
      <c r="N1547" s="249"/>
      <c r="O1547" s="259"/>
      <c r="P1547" s="256"/>
      <c r="Q1547" s="256"/>
      <c r="R1547" s="256"/>
      <c r="S1547" s="256"/>
      <c r="T1547" s="256"/>
      <c r="U1547" s="256"/>
      <c r="V1547" s="256"/>
      <c r="W1547" s="256"/>
      <c r="X1547" s="256"/>
      <c r="Y1547" s="256"/>
      <c r="Z1547" s="256"/>
      <c r="AA1547" s="256"/>
      <c r="AB1547" s="256"/>
      <c r="AC1547" s="256"/>
      <c r="AD1547" s="256"/>
      <c r="AE1547" s="245"/>
      <c r="AF1547" s="256"/>
      <c r="AG1547" s="256"/>
      <c r="AH1547" s="256"/>
      <c r="AI1547" s="256"/>
    </row>
    <row r="1548" spans="1:35" ht="15" customHeight="1" x14ac:dyDescent="0.3">
      <c r="A1548" s="255"/>
      <c r="B1548" s="256"/>
      <c r="C1548" s="256"/>
      <c r="D1548" s="256"/>
      <c r="E1548" s="256"/>
      <c r="F1548" s="256"/>
      <c r="G1548" s="256"/>
      <c r="H1548" s="256"/>
      <c r="I1548" s="257"/>
      <c r="J1548" s="256"/>
      <c r="K1548" s="256"/>
      <c r="L1548" s="256"/>
      <c r="N1548" s="249"/>
      <c r="O1548" s="259"/>
      <c r="P1548" s="256"/>
      <c r="Q1548" s="256"/>
      <c r="R1548" s="261"/>
      <c r="S1548" s="256"/>
      <c r="T1548" s="256"/>
      <c r="U1548" s="256"/>
      <c r="V1548" s="256"/>
      <c r="W1548" s="256"/>
      <c r="X1548" s="256"/>
      <c r="Y1548" s="256"/>
      <c r="Z1548" s="256"/>
      <c r="AA1548" s="256"/>
      <c r="AB1548" s="256"/>
      <c r="AC1548" s="256"/>
      <c r="AD1548" s="256"/>
      <c r="AE1548" s="246"/>
      <c r="AF1548" s="256"/>
      <c r="AG1548" s="256"/>
      <c r="AH1548" s="256"/>
      <c r="AI1548" s="256"/>
    </row>
    <row r="1549" spans="1:35" ht="15" customHeight="1" x14ac:dyDescent="0.3">
      <c r="A1549" s="260"/>
      <c r="B1549" s="261"/>
      <c r="C1549" s="261"/>
      <c r="D1549" s="261"/>
      <c r="E1549" s="261"/>
      <c r="F1549" s="261"/>
      <c r="G1549" s="262"/>
      <c r="H1549" s="261"/>
      <c r="I1549" s="257"/>
      <c r="J1549" s="260"/>
      <c r="K1549" s="249"/>
      <c r="L1549" s="261"/>
      <c r="N1549" s="249"/>
      <c r="O1549" s="259"/>
      <c r="P1549" s="256"/>
      <c r="Q1549" s="261"/>
      <c r="R1549" s="261"/>
      <c r="S1549" s="261"/>
      <c r="T1549" s="261"/>
      <c r="U1549" s="261"/>
      <c r="V1549" s="261"/>
      <c r="W1549" s="261"/>
      <c r="X1549" s="261"/>
      <c r="Y1549" s="261"/>
      <c r="Z1549" s="261"/>
      <c r="AA1549" s="261"/>
      <c r="AB1549" s="261"/>
      <c r="AC1549" s="261"/>
      <c r="AD1549" s="261"/>
      <c r="AE1549" s="246"/>
      <c r="AF1549" s="261"/>
      <c r="AG1549" s="261"/>
      <c r="AH1549" s="261"/>
      <c r="AI1549" s="261"/>
    </row>
    <row r="1550" spans="1:35" ht="15" customHeight="1" x14ac:dyDescent="0.3">
      <c r="A1550" s="260"/>
      <c r="B1550" s="261"/>
      <c r="C1550" s="261"/>
      <c r="D1550" s="261"/>
      <c r="E1550" s="261"/>
      <c r="F1550" s="261"/>
      <c r="G1550" s="262"/>
      <c r="H1550" s="261"/>
      <c r="I1550" s="257"/>
      <c r="J1550" s="261"/>
      <c r="K1550" s="261"/>
      <c r="L1550" s="261"/>
      <c r="N1550" s="249"/>
      <c r="O1550" s="259"/>
      <c r="P1550" s="256"/>
      <c r="Q1550" s="261"/>
      <c r="R1550" s="261"/>
      <c r="S1550" s="261"/>
      <c r="T1550" s="261"/>
      <c r="U1550" s="261"/>
      <c r="V1550" s="261"/>
      <c r="W1550" s="261"/>
      <c r="X1550" s="261"/>
      <c r="Y1550" s="261"/>
      <c r="Z1550" s="261"/>
      <c r="AA1550" s="261"/>
      <c r="AB1550" s="261"/>
      <c r="AC1550" s="261"/>
      <c r="AD1550" s="261"/>
      <c r="AE1550" s="245"/>
      <c r="AF1550" s="261"/>
      <c r="AG1550" s="261"/>
      <c r="AH1550" s="261"/>
      <c r="AI1550" s="261"/>
    </row>
    <row r="1551" spans="1:35" ht="15" customHeight="1" x14ac:dyDescent="0.3">
      <c r="A1551" s="260"/>
      <c r="B1551" s="261"/>
      <c r="C1551" s="261"/>
      <c r="D1551" s="261"/>
      <c r="E1551" s="261"/>
      <c r="F1551" s="261"/>
      <c r="G1551" s="262"/>
      <c r="H1551" s="261"/>
      <c r="I1551" s="257"/>
      <c r="J1551" s="260"/>
      <c r="K1551" s="261"/>
      <c r="L1551" s="249"/>
      <c r="N1551" s="249"/>
      <c r="O1551" s="259"/>
      <c r="P1551" s="256"/>
      <c r="Q1551" s="261"/>
      <c r="R1551" s="249"/>
      <c r="S1551" s="261"/>
      <c r="T1551" s="261"/>
      <c r="U1551" s="261"/>
      <c r="V1551" s="261"/>
      <c r="W1551" s="261"/>
      <c r="X1551" s="261"/>
      <c r="Y1551" s="261"/>
      <c r="Z1551" s="261"/>
      <c r="AA1551" s="261"/>
      <c r="AB1551" s="261"/>
      <c r="AC1551" s="261"/>
      <c r="AD1551" s="261"/>
      <c r="AE1551" s="246"/>
      <c r="AF1551" s="261"/>
      <c r="AG1551" s="261"/>
      <c r="AH1551" s="261"/>
      <c r="AI1551" s="261"/>
    </row>
    <row r="1552" spans="1:35" ht="15" customHeight="1" x14ac:dyDescent="0.3">
      <c r="A1552" s="260"/>
      <c r="B1552" s="261"/>
      <c r="C1552" s="261"/>
      <c r="D1552" s="261"/>
      <c r="E1552" s="261"/>
      <c r="F1552" s="261"/>
      <c r="G1552" s="262"/>
      <c r="H1552" s="261"/>
      <c r="I1552" s="257"/>
      <c r="J1552" s="261"/>
      <c r="K1552" s="256"/>
      <c r="L1552" s="261"/>
      <c r="N1552" s="249"/>
      <c r="O1552" s="259"/>
      <c r="P1552" s="256"/>
      <c r="Q1552" s="249"/>
      <c r="R1552" s="256"/>
      <c r="S1552" s="249"/>
      <c r="T1552" s="249"/>
      <c r="U1552" s="249"/>
      <c r="V1552" s="249"/>
      <c r="W1552" s="249"/>
      <c r="X1552" s="249"/>
      <c r="Y1552" s="249"/>
      <c r="Z1552" s="249"/>
      <c r="AA1552" s="249"/>
      <c r="AB1552" s="249"/>
      <c r="AC1552" s="249"/>
      <c r="AD1552" s="249"/>
      <c r="AE1552" s="245"/>
      <c r="AF1552" s="249"/>
      <c r="AG1552" s="249"/>
      <c r="AH1552" s="249"/>
      <c r="AI1552" s="249"/>
    </row>
    <row r="1553" spans="1:35" ht="15" customHeight="1" x14ac:dyDescent="0.3">
      <c r="A1553" s="255"/>
      <c r="B1553" s="256"/>
      <c r="C1553" s="256"/>
      <c r="D1553" s="256"/>
      <c r="E1553" s="256"/>
      <c r="F1553" s="256"/>
      <c r="G1553" s="256"/>
      <c r="H1553" s="256"/>
      <c r="I1553" s="257"/>
      <c r="J1553" s="256"/>
      <c r="K1553" s="256"/>
      <c r="L1553" s="249"/>
      <c r="N1553" s="249"/>
      <c r="O1553" s="259"/>
      <c r="P1553" s="256"/>
      <c r="Q1553" s="256"/>
      <c r="R1553" s="261"/>
      <c r="S1553" s="256"/>
      <c r="T1553" s="256"/>
      <c r="U1553" s="256"/>
      <c r="V1553" s="256"/>
      <c r="W1553" s="256"/>
      <c r="X1553" s="256"/>
      <c r="Y1553" s="256"/>
      <c r="Z1553" s="256"/>
      <c r="AA1553" s="256"/>
      <c r="AB1553" s="256"/>
      <c r="AC1553" s="256"/>
      <c r="AD1553" s="256"/>
      <c r="AE1553" s="245"/>
      <c r="AF1553" s="256"/>
      <c r="AG1553" s="256"/>
      <c r="AH1553" s="256"/>
      <c r="AI1553" s="256"/>
    </row>
    <row r="1554" spans="1:35" ht="15" customHeight="1" x14ac:dyDescent="0.3">
      <c r="A1554" s="260"/>
      <c r="B1554" s="261"/>
      <c r="C1554" s="261"/>
      <c r="D1554" s="261"/>
      <c r="E1554" s="261"/>
      <c r="F1554" s="261"/>
      <c r="G1554" s="262"/>
      <c r="H1554" s="261"/>
      <c r="I1554" s="257"/>
      <c r="J1554" s="260"/>
      <c r="K1554" s="261"/>
      <c r="L1554" s="249"/>
      <c r="N1554" s="249"/>
      <c r="O1554" s="259"/>
      <c r="P1554" s="256"/>
      <c r="Q1554" s="261"/>
      <c r="R1554" s="256"/>
      <c r="S1554" s="261"/>
      <c r="T1554" s="261"/>
      <c r="U1554" s="261"/>
      <c r="V1554" s="261"/>
      <c r="W1554" s="261"/>
      <c r="X1554" s="261"/>
      <c r="Y1554" s="261"/>
      <c r="Z1554" s="261"/>
      <c r="AA1554" s="261"/>
      <c r="AB1554" s="261"/>
      <c r="AC1554" s="261"/>
      <c r="AD1554" s="261"/>
      <c r="AE1554" s="245"/>
      <c r="AF1554" s="261"/>
      <c r="AG1554" s="261"/>
      <c r="AH1554" s="261"/>
      <c r="AI1554" s="261"/>
    </row>
    <row r="1555" spans="1:35" ht="15" customHeight="1" x14ac:dyDescent="0.3">
      <c r="A1555" s="255"/>
      <c r="B1555" s="256"/>
      <c r="C1555" s="256"/>
      <c r="D1555" s="256"/>
      <c r="E1555" s="256"/>
      <c r="F1555" s="256"/>
      <c r="G1555" s="256"/>
      <c r="H1555" s="256"/>
      <c r="I1555" s="257"/>
      <c r="J1555" s="256"/>
      <c r="K1555" s="256"/>
      <c r="L1555" s="256"/>
      <c r="N1555" s="249"/>
      <c r="O1555" s="259"/>
      <c r="P1555" s="256"/>
      <c r="Q1555" s="256"/>
      <c r="R1555" s="261"/>
      <c r="S1555" s="256"/>
      <c r="T1555" s="256"/>
      <c r="U1555" s="256"/>
      <c r="V1555" s="256"/>
      <c r="W1555" s="256"/>
      <c r="X1555" s="256"/>
      <c r="Y1555" s="256"/>
      <c r="Z1555" s="256"/>
      <c r="AA1555" s="256"/>
      <c r="AB1555" s="256"/>
      <c r="AC1555" s="256"/>
      <c r="AD1555" s="256"/>
      <c r="AE1555" s="246"/>
      <c r="AF1555" s="256"/>
      <c r="AG1555" s="256"/>
      <c r="AH1555" s="256"/>
      <c r="AI1555" s="256"/>
    </row>
    <row r="1556" spans="1:35" ht="15" customHeight="1" x14ac:dyDescent="0.3">
      <c r="A1556" s="260"/>
      <c r="B1556" s="261"/>
      <c r="C1556" s="261"/>
      <c r="D1556" s="261"/>
      <c r="E1556" s="261"/>
      <c r="F1556" s="261"/>
      <c r="G1556" s="262"/>
      <c r="H1556" s="261"/>
      <c r="I1556" s="257"/>
      <c r="J1556" s="261"/>
      <c r="K1556" s="261"/>
      <c r="L1556" s="261"/>
      <c r="N1556" s="249"/>
      <c r="O1556" s="259"/>
      <c r="P1556" s="256"/>
      <c r="Q1556" s="261"/>
      <c r="R1556" s="261"/>
      <c r="S1556" s="261"/>
      <c r="T1556" s="261"/>
      <c r="U1556" s="261"/>
      <c r="V1556" s="261"/>
      <c r="W1556" s="261"/>
      <c r="X1556" s="261"/>
      <c r="Y1556" s="261"/>
      <c r="Z1556" s="261"/>
      <c r="AA1556" s="261"/>
      <c r="AB1556" s="261"/>
      <c r="AC1556" s="261"/>
      <c r="AD1556" s="261"/>
      <c r="AE1556" s="245"/>
      <c r="AF1556" s="261"/>
      <c r="AG1556" s="261"/>
      <c r="AH1556" s="261"/>
      <c r="AI1556" s="261"/>
    </row>
    <row r="1557" spans="1:35" ht="15" customHeight="1" x14ac:dyDescent="0.3">
      <c r="A1557" s="260"/>
      <c r="B1557" s="261"/>
      <c r="C1557" s="261"/>
      <c r="D1557" s="261"/>
      <c r="E1557" s="261"/>
      <c r="F1557" s="261"/>
      <c r="G1557" s="262"/>
      <c r="H1557" s="261"/>
      <c r="I1557" s="257"/>
      <c r="J1557" s="260"/>
      <c r="K1557" s="261"/>
      <c r="L1557" s="249"/>
      <c r="N1557" s="249"/>
      <c r="O1557" s="259"/>
      <c r="P1557" s="256"/>
      <c r="Q1557" s="261"/>
      <c r="R1557" s="261"/>
      <c r="S1557" s="261"/>
      <c r="T1557" s="261"/>
      <c r="U1557" s="261"/>
      <c r="V1557" s="261"/>
      <c r="W1557" s="261"/>
      <c r="X1557" s="261"/>
      <c r="Y1557" s="261"/>
      <c r="Z1557" s="261"/>
      <c r="AA1557" s="261"/>
      <c r="AB1557" s="261"/>
      <c r="AC1557" s="261"/>
      <c r="AD1557" s="261"/>
      <c r="AE1557" s="245"/>
      <c r="AF1557" s="261"/>
      <c r="AG1557" s="261"/>
      <c r="AH1557" s="261"/>
      <c r="AI1557" s="261"/>
    </row>
    <row r="1558" spans="1:35" ht="15" customHeight="1" x14ac:dyDescent="0.3">
      <c r="A1558" s="260"/>
      <c r="B1558" s="261"/>
      <c r="C1558" s="261"/>
      <c r="D1558" s="261"/>
      <c r="E1558" s="261"/>
      <c r="F1558" s="261"/>
      <c r="G1558" s="262"/>
      <c r="H1558" s="261"/>
      <c r="I1558" s="257"/>
      <c r="J1558" s="261"/>
      <c r="K1558" s="249"/>
      <c r="L1558" s="261"/>
      <c r="N1558" s="249"/>
      <c r="O1558" s="259"/>
      <c r="P1558" s="256"/>
      <c r="Q1558" s="261"/>
      <c r="R1558" s="256"/>
      <c r="S1558" s="261"/>
      <c r="T1558" s="261"/>
      <c r="U1558" s="261"/>
      <c r="V1558" s="261"/>
      <c r="W1558" s="261"/>
      <c r="X1558" s="261"/>
      <c r="Y1558" s="261"/>
      <c r="Z1558" s="261"/>
      <c r="AA1558" s="261"/>
      <c r="AB1558" s="261"/>
      <c r="AC1558" s="261"/>
      <c r="AD1558" s="261"/>
      <c r="AE1558" s="245"/>
      <c r="AF1558" s="261"/>
      <c r="AG1558" s="261"/>
      <c r="AH1558" s="261"/>
      <c r="AI1558" s="261"/>
    </row>
    <row r="1559" spans="1:35" ht="15" customHeight="1" x14ac:dyDescent="0.3">
      <c r="A1559" s="255"/>
      <c r="B1559" s="256"/>
      <c r="C1559" s="256"/>
      <c r="D1559" s="256"/>
      <c r="E1559" s="256"/>
      <c r="F1559" s="256"/>
      <c r="G1559" s="256"/>
      <c r="H1559" s="256"/>
      <c r="I1559" s="257"/>
      <c r="J1559" s="256"/>
      <c r="K1559" s="249"/>
      <c r="L1559" s="256"/>
      <c r="N1559" s="249"/>
      <c r="O1559" s="259"/>
      <c r="P1559" s="256"/>
      <c r="Q1559" s="256"/>
      <c r="R1559" s="261"/>
      <c r="S1559" s="256"/>
      <c r="T1559" s="256"/>
      <c r="U1559" s="256"/>
      <c r="V1559" s="256"/>
      <c r="W1559" s="256"/>
      <c r="X1559" s="256"/>
      <c r="Y1559" s="256"/>
      <c r="Z1559" s="256"/>
      <c r="AA1559" s="256"/>
      <c r="AB1559" s="256"/>
      <c r="AC1559" s="256"/>
      <c r="AD1559" s="256"/>
      <c r="AE1559" s="245"/>
      <c r="AF1559" s="256"/>
      <c r="AG1559" s="256"/>
      <c r="AH1559" s="256"/>
      <c r="AI1559" s="256"/>
    </row>
    <row r="1560" spans="1:35" ht="15" customHeight="1" x14ac:dyDescent="0.3">
      <c r="A1560" s="260"/>
      <c r="B1560" s="261"/>
      <c r="C1560" s="261"/>
      <c r="D1560" s="261"/>
      <c r="E1560" s="261"/>
      <c r="F1560" s="261"/>
      <c r="G1560" s="262"/>
      <c r="H1560" s="261"/>
      <c r="I1560" s="257"/>
      <c r="J1560" s="260"/>
      <c r="K1560" s="249"/>
      <c r="L1560" s="261"/>
      <c r="N1560" s="249"/>
      <c r="O1560" s="259"/>
      <c r="P1560" s="256"/>
      <c r="Q1560" s="261"/>
      <c r="R1560" s="256"/>
      <c r="S1560" s="261"/>
      <c r="T1560" s="261"/>
      <c r="U1560" s="261"/>
      <c r="V1560" s="261"/>
      <c r="W1560" s="261"/>
      <c r="X1560" s="261"/>
      <c r="Y1560" s="261"/>
      <c r="Z1560" s="261"/>
      <c r="AA1560" s="261"/>
      <c r="AB1560" s="261"/>
      <c r="AC1560" s="261"/>
      <c r="AD1560" s="261"/>
      <c r="AE1560" s="245"/>
      <c r="AF1560" s="261"/>
      <c r="AG1560" s="261"/>
      <c r="AH1560" s="261"/>
      <c r="AI1560" s="261"/>
    </row>
    <row r="1561" spans="1:35" ht="15" customHeight="1" x14ac:dyDescent="0.3">
      <c r="A1561" s="255"/>
      <c r="B1561" s="256"/>
      <c r="C1561" s="256"/>
      <c r="D1561" s="256"/>
      <c r="E1561" s="256"/>
      <c r="F1561" s="256"/>
      <c r="G1561" s="256"/>
      <c r="H1561" s="256"/>
      <c r="I1561" s="257"/>
      <c r="J1561" s="256"/>
      <c r="K1561" s="256"/>
      <c r="L1561" s="249"/>
      <c r="N1561" s="249"/>
      <c r="O1561" s="259"/>
      <c r="P1561" s="256"/>
      <c r="Q1561" s="256"/>
      <c r="R1561" s="249"/>
      <c r="S1561" s="256"/>
      <c r="T1561" s="256"/>
      <c r="U1561" s="256"/>
      <c r="V1561" s="256"/>
      <c r="W1561" s="256"/>
      <c r="X1561" s="256"/>
      <c r="Y1561" s="256"/>
      <c r="Z1561" s="256"/>
      <c r="AA1561" s="256"/>
      <c r="AB1561" s="256"/>
      <c r="AC1561" s="256"/>
      <c r="AD1561" s="256"/>
      <c r="AE1561" s="245"/>
      <c r="AF1561" s="256"/>
      <c r="AG1561" s="256"/>
      <c r="AH1561" s="256"/>
      <c r="AI1561" s="256"/>
    </row>
    <row r="1562" spans="1:35" ht="15" customHeight="1" x14ac:dyDescent="0.3">
      <c r="A1562" s="260"/>
      <c r="B1562" s="261"/>
      <c r="C1562" s="261"/>
      <c r="D1562" s="261"/>
      <c r="E1562" s="261"/>
      <c r="F1562" s="261"/>
      <c r="G1562" s="262"/>
      <c r="H1562" s="261"/>
      <c r="I1562" s="257"/>
      <c r="J1562" s="261"/>
      <c r="K1562" s="256"/>
      <c r="L1562" s="261"/>
      <c r="N1562" s="249"/>
      <c r="O1562" s="259"/>
      <c r="P1562" s="256"/>
      <c r="Q1562" s="249"/>
      <c r="R1562" s="256"/>
      <c r="S1562" s="249"/>
      <c r="T1562" s="249"/>
      <c r="U1562" s="249"/>
      <c r="V1562" s="249"/>
      <c r="W1562" s="249"/>
      <c r="X1562" s="249"/>
      <c r="Y1562" s="249"/>
      <c r="Z1562" s="249"/>
      <c r="AA1562" s="249"/>
      <c r="AB1562" s="249"/>
      <c r="AC1562" s="249"/>
      <c r="AD1562" s="249"/>
      <c r="AE1562" s="245"/>
      <c r="AF1562" s="249"/>
      <c r="AG1562" s="249"/>
      <c r="AH1562" s="249"/>
      <c r="AI1562" s="249"/>
    </row>
    <row r="1563" spans="1:35" ht="15" customHeight="1" x14ac:dyDescent="0.3">
      <c r="A1563" s="255"/>
      <c r="B1563" s="256"/>
      <c r="C1563" s="256"/>
      <c r="D1563" s="256"/>
      <c r="E1563" s="256"/>
      <c r="F1563" s="256"/>
      <c r="G1563" s="256"/>
      <c r="H1563" s="256"/>
      <c r="I1563" s="257"/>
      <c r="J1563" s="256"/>
      <c r="K1563" s="256"/>
      <c r="L1563" s="249"/>
      <c r="N1563" s="249"/>
      <c r="O1563" s="259"/>
      <c r="P1563" s="256"/>
      <c r="Q1563" s="256"/>
      <c r="R1563" s="256"/>
      <c r="S1563" s="256"/>
      <c r="T1563" s="256"/>
      <c r="U1563" s="256"/>
      <c r="V1563" s="256"/>
      <c r="W1563" s="256"/>
      <c r="X1563" s="256"/>
      <c r="Y1563" s="256"/>
      <c r="Z1563" s="256"/>
      <c r="AA1563" s="256"/>
      <c r="AB1563" s="256"/>
      <c r="AC1563" s="256"/>
      <c r="AD1563" s="256"/>
      <c r="AE1563" s="246"/>
      <c r="AF1563" s="256"/>
      <c r="AG1563" s="256"/>
      <c r="AH1563" s="256"/>
      <c r="AI1563" s="256"/>
    </row>
    <row r="1564" spans="1:35" ht="15" customHeight="1" x14ac:dyDescent="0.3">
      <c r="A1564" s="255"/>
      <c r="B1564" s="256"/>
      <c r="C1564" s="256"/>
      <c r="D1564" s="256"/>
      <c r="E1564" s="256"/>
      <c r="F1564" s="256"/>
      <c r="G1564" s="256"/>
      <c r="H1564" s="256"/>
      <c r="I1564" s="257"/>
      <c r="J1564" s="256"/>
      <c r="K1564" s="249"/>
      <c r="L1564" s="256"/>
      <c r="N1564" s="249"/>
      <c r="O1564" s="259"/>
      <c r="P1564" s="256"/>
      <c r="Q1564" s="256"/>
      <c r="R1564" s="256"/>
      <c r="S1564" s="256"/>
      <c r="T1564" s="256"/>
      <c r="U1564" s="256"/>
      <c r="V1564" s="256"/>
      <c r="W1564" s="256"/>
      <c r="X1564" s="256"/>
      <c r="Y1564" s="256"/>
      <c r="Z1564" s="256"/>
      <c r="AA1564" s="256"/>
      <c r="AB1564" s="256"/>
      <c r="AC1564" s="256"/>
      <c r="AD1564" s="256"/>
      <c r="AE1564" s="246"/>
      <c r="AF1564" s="256"/>
      <c r="AG1564" s="256"/>
      <c r="AH1564" s="256"/>
      <c r="AI1564" s="256"/>
    </row>
    <row r="1565" spans="1:35" ht="15" customHeight="1" x14ac:dyDescent="0.3">
      <c r="A1565" s="255"/>
      <c r="B1565" s="256"/>
      <c r="C1565" s="256"/>
      <c r="D1565" s="256"/>
      <c r="E1565" s="256"/>
      <c r="F1565" s="256"/>
      <c r="G1565" s="256"/>
      <c r="H1565" s="256"/>
      <c r="I1565" s="257"/>
      <c r="J1565" s="256"/>
      <c r="K1565" s="256"/>
      <c r="L1565" s="249"/>
      <c r="N1565" s="249"/>
      <c r="O1565" s="259"/>
      <c r="P1565" s="256"/>
      <c r="Q1565" s="256"/>
      <c r="R1565" s="261"/>
      <c r="S1565" s="256"/>
      <c r="T1565" s="256"/>
      <c r="U1565" s="256"/>
      <c r="V1565" s="256"/>
      <c r="W1565" s="256"/>
      <c r="X1565" s="256"/>
      <c r="Y1565" s="256"/>
      <c r="Z1565" s="256"/>
      <c r="AA1565" s="256"/>
      <c r="AB1565" s="256"/>
      <c r="AC1565" s="256"/>
      <c r="AD1565" s="256"/>
      <c r="AE1565" s="245"/>
      <c r="AF1565" s="256"/>
      <c r="AG1565" s="256"/>
      <c r="AH1565" s="256"/>
      <c r="AI1565" s="256"/>
    </row>
    <row r="1566" spans="1:35" ht="15" customHeight="1" x14ac:dyDescent="0.3">
      <c r="A1566" s="260"/>
      <c r="B1566" s="261"/>
      <c r="C1566" s="261"/>
      <c r="D1566" s="261"/>
      <c r="E1566" s="261"/>
      <c r="F1566" s="261"/>
      <c r="G1566" s="262"/>
      <c r="H1566" s="261"/>
      <c r="I1566" s="257"/>
      <c r="J1566" s="261"/>
      <c r="K1566" s="249"/>
      <c r="L1566" s="261"/>
      <c r="N1566" s="249"/>
      <c r="O1566" s="259"/>
      <c r="P1566" s="256"/>
      <c r="Q1566" s="261"/>
      <c r="R1566" s="261"/>
      <c r="S1566" s="261"/>
      <c r="T1566" s="261"/>
      <c r="U1566" s="261"/>
      <c r="V1566" s="261"/>
      <c r="W1566" s="261"/>
      <c r="X1566" s="261"/>
      <c r="Y1566" s="261"/>
      <c r="Z1566" s="261"/>
      <c r="AA1566" s="261"/>
      <c r="AB1566" s="261"/>
      <c r="AC1566" s="261"/>
      <c r="AD1566" s="261"/>
      <c r="AE1566" s="246"/>
      <c r="AF1566" s="261"/>
      <c r="AG1566" s="261"/>
      <c r="AH1566" s="261"/>
      <c r="AI1566" s="261"/>
    </row>
    <row r="1567" spans="1:35" ht="15" customHeight="1" x14ac:dyDescent="0.3">
      <c r="A1567" s="260"/>
      <c r="B1567" s="261"/>
      <c r="C1567" s="261"/>
      <c r="D1567" s="261"/>
      <c r="E1567" s="261"/>
      <c r="F1567" s="261"/>
      <c r="G1567" s="262"/>
      <c r="H1567" s="261"/>
      <c r="I1567" s="257"/>
      <c r="J1567" s="261"/>
      <c r="K1567" s="249"/>
      <c r="L1567" s="261"/>
      <c r="N1567" s="249"/>
      <c r="O1567" s="259"/>
      <c r="P1567" s="256"/>
      <c r="Q1567" s="261"/>
      <c r="R1567" s="256"/>
      <c r="S1567" s="261"/>
      <c r="T1567" s="261"/>
      <c r="U1567" s="261"/>
      <c r="V1567" s="261"/>
      <c r="W1567" s="261"/>
      <c r="X1567" s="261"/>
      <c r="Y1567" s="261"/>
      <c r="Z1567" s="261"/>
      <c r="AA1567" s="261"/>
      <c r="AB1567" s="261"/>
      <c r="AC1567" s="261"/>
      <c r="AD1567" s="261"/>
      <c r="AE1567" s="245"/>
      <c r="AF1567" s="261"/>
      <c r="AG1567" s="261"/>
      <c r="AH1567" s="261"/>
      <c r="AI1567" s="261"/>
    </row>
    <row r="1568" spans="1:35" ht="15" customHeight="1" x14ac:dyDescent="0.3">
      <c r="A1568" s="255"/>
      <c r="B1568" s="256"/>
      <c r="C1568" s="256"/>
      <c r="D1568" s="256"/>
      <c r="E1568" s="256"/>
      <c r="F1568" s="256"/>
      <c r="G1568" s="256"/>
      <c r="H1568" s="256"/>
      <c r="I1568" s="257"/>
      <c r="J1568" s="256"/>
      <c r="K1568" s="256"/>
      <c r="L1568" s="249"/>
      <c r="N1568" s="249"/>
      <c r="O1568" s="259"/>
      <c r="P1568" s="256"/>
      <c r="Q1568" s="256"/>
      <c r="R1568" s="261"/>
      <c r="S1568" s="256"/>
      <c r="T1568" s="256"/>
      <c r="U1568" s="256"/>
      <c r="V1568" s="256"/>
      <c r="W1568" s="256"/>
      <c r="X1568" s="256"/>
      <c r="Y1568" s="256"/>
      <c r="Z1568" s="256"/>
      <c r="AA1568" s="256"/>
      <c r="AB1568" s="256"/>
      <c r="AC1568" s="256"/>
      <c r="AD1568" s="256"/>
      <c r="AE1568" s="246"/>
      <c r="AF1568" s="256"/>
      <c r="AG1568" s="256"/>
      <c r="AH1568" s="256"/>
      <c r="AI1568" s="256"/>
    </row>
    <row r="1569" spans="1:35" ht="15" customHeight="1" x14ac:dyDescent="0.3">
      <c r="A1569" s="260"/>
      <c r="B1569" s="261"/>
      <c r="C1569" s="261"/>
      <c r="D1569" s="261"/>
      <c r="E1569" s="261"/>
      <c r="F1569" s="261"/>
      <c r="G1569" s="262"/>
      <c r="H1569" s="261"/>
      <c r="I1569" s="257"/>
      <c r="J1569" s="260"/>
      <c r="K1569" s="261"/>
      <c r="L1569" s="249"/>
      <c r="N1569" s="249"/>
      <c r="O1569" s="259"/>
      <c r="P1569" s="256"/>
      <c r="Q1569" s="261"/>
      <c r="R1569" s="261"/>
      <c r="S1569" s="261"/>
      <c r="T1569" s="261"/>
      <c r="U1569" s="261"/>
      <c r="V1569" s="261"/>
      <c r="W1569" s="261"/>
      <c r="X1569" s="261"/>
      <c r="Y1569" s="261"/>
      <c r="Z1569" s="261"/>
      <c r="AA1569" s="261"/>
      <c r="AB1569" s="261"/>
      <c r="AC1569" s="261"/>
      <c r="AD1569" s="261"/>
      <c r="AE1569" s="245"/>
      <c r="AF1569" s="261"/>
      <c r="AG1569" s="261"/>
      <c r="AH1569" s="261"/>
      <c r="AI1569" s="261"/>
    </row>
    <row r="1570" spans="1:35" ht="15" customHeight="1" x14ac:dyDescent="0.3">
      <c r="A1570" s="260"/>
      <c r="B1570" s="261"/>
      <c r="C1570" s="261"/>
      <c r="D1570" s="261"/>
      <c r="E1570" s="261"/>
      <c r="F1570" s="261"/>
      <c r="G1570" s="262"/>
      <c r="H1570" s="261"/>
      <c r="I1570" s="257"/>
      <c r="J1570" s="260"/>
      <c r="K1570" s="261"/>
      <c r="L1570" s="249"/>
      <c r="N1570" s="249"/>
      <c r="O1570" s="259"/>
      <c r="P1570" s="256"/>
      <c r="Q1570" s="261"/>
      <c r="R1570" s="261"/>
      <c r="S1570" s="261"/>
      <c r="T1570" s="261"/>
      <c r="U1570" s="261"/>
      <c r="V1570" s="261"/>
      <c r="W1570" s="261"/>
      <c r="X1570" s="261"/>
      <c r="Y1570" s="261"/>
      <c r="Z1570" s="261"/>
      <c r="AA1570" s="261"/>
      <c r="AB1570" s="261"/>
      <c r="AC1570" s="261"/>
      <c r="AD1570" s="261"/>
      <c r="AE1570" s="245"/>
      <c r="AF1570" s="261"/>
      <c r="AG1570" s="261"/>
      <c r="AH1570" s="261"/>
      <c r="AI1570" s="261"/>
    </row>
    <row r="1571" spans="1:35" ht="15" customHeight="1" x14ac:dyDescent="0.3">
      <c r="A1571" s="260"/>
      <c r="B1571" s="261"/>
      <c r="C1571" s="261"/>
      <c r="D1571" s="261"/>
      <c r="E1571" s="261"/>
      <c r="F1571" s="261"/>
      <c r="G1571" s="262"/>
      <c r="H1571" s="261"/>
      <c r="I1571" s="257"/>
      <c r="J1571" s="261"/>
      <c r="K1571" s="249"/>
      <c r="L1571" s="261"/>
      <c r="N1571" s="249"/>
      <c r="O1571" s="259"/>
      <c r="P1571" s="256"/>
      <c r="Q1571" s="261"/>
      <c r="R1571" s="261"/>
      <c r="S1571" s="261"/>
      <c r="T1571" s="261"/>
      <c r="U1571" s="261"/>
      <c r="V1571" s="261"/>
      <c r="W1571" s="261"/>
      <c r="X1571" s="261"/>
      <c r="Y1571" s="261"/>
      <c r="Z1571" s="261"/>
      <c r="AA1571" s="261"/>
      <c r="AB1571" s="261"/>
      <c r="AC1571" s="261"/>
      <c r="AD1571" s="261"/>
      <c r="AE1571" s="245"/>
      <c r="AF1571" s="261"/>
      <c r="AG1571" s="261"/>
      <c r="AH1571" s="261"/>
      <c r="AI1571" s="261"/>
    </row>
    <row r="1572" spans="1:35" ht="15" customHeight="1" x14ac:dyDescent="0.3">
      <c r="A1572" s="260"/>
      <c r="B1572" s="261"/>
      <c r="C1572" s="261"/>
      <c r="D1572" s="261"/>
      <c r="E1572" s="261"/>
      <c r="F1572" s="261"/>
      <c r="G1572" s="262"/>
      <c r="H1572" s="261"/>
      <c r="I1572" s="257"/>
      <c r="J1572" s="261"/>
      <c r="K1572" s="261"/>
      <c r="L1572" s="261"/>
      <c r="N1572" s="249"/>
      <c r="O1572" s="259"/>
      <c r="P1572" s="256"/>
      <c r="Q1572" s="261"/>
      <c r="R1572" s="261"/>
      <c r="S1572" s="261"/>
      <c r="T1572" s="261"/>
      <c r="U1572" s="261"/>
      <c r="V1572" s="261"/>
      <c r="W1572" s="261"/>
      <c r="X1572" s="261"/>
      <c r="Y1572" s="261"/>
      <c r="Z1572" s="261"/>
      <c r="AA1572" s="261"/>
      <c r="AB1572" s="261"/>
      <c r="AC1572" s="261"/>
      <c r="AD1572" s="261"/>
      <c r="AE1572" s="245"/>
      <c r="AF1572" s="261"/>
      <c r="AG1572" s="261"/>
      <c r="AH1572" s="261"/>
      <c r="AI1572" s="261"/>
    </row>
    <row r="1573" spans="1:35" ht="15" customHeight="1" x14ac:dyDescent="0.3">
      <c r="A1573" s="260"/>
      <c r="B1573" s="261"/>
      <c r="C1573" s="261"/>
      <c r="D1573" s="261"/>
      <c r="E1573" s="261"/>
      <c r="F1573" s="261"/>
      <c r="G1573" s="262"/>
      <c r="H1573" s="261"/>
      <c r="I1573" s="257"/>
      <c r="J1573" s="260"/>
      <c r="K1573" s="261"/>
      <c r="L1573" s="249"/>
      <c r="N1573" s="249"/>
      <c r="O1573" s="259"/>
      <c r="P1573" s="256"/>
      <c r="Q1573" s="261"/>
      <c r="R1573" s="249"/>
      <c r="S1573" s="261"/>
      <c r="T1573" s="261"/>
      <c r="U1573" s="261"/>
      <c r="V1573" s="261"/>
      <c r="W1573" s="261"/>
      <c r="X1573" s="261"/>
      <c r="Y1573" s="261"/>
      <c r="Z1573" s="261"/>
      <c r="AA1573" s="261"/>
      <c r="AB1573" s="261"/>
      <c r="AC1573" s="261"/>
      <c r="AD1573" s="261"/>
      <c r="AE1573" s="245"/>
      <c r="AF1573" s="261"/>
      <c r="AG1573" s="261"/>
      <c r="AH1573" s="261"/>
      <c r="AI1573" s="261"/>
    </row>
    <row r="1574" spans="1:35" ht="15" customHeight="1" x14ac:dyDescent="0.3">
      <c r="A1574" s="260"/>
      <c r="B1574" s="261"/>
      <c r="C1574" s="261"/>
      <c r="D1574" s="261"/>
      <c r="E1574" s="261"/>
      <c r="F1574" s="261"/>
      <c r="G1574" s="262"/>
      <c r="H1574" s="261"/>
      <c r="I1574" s="257"/>
      <c r="J1574" s="261"/>
      <c r="K1574" s="249"/>
      <c r="L1574" s="261"/>
      <c r="N1574" s="249"/>
      <c r="O1574" s="259"/>
      <c r="P1574" s="256"/>
      <c r="Q1574" s="249"/>
      <c r="R1574" s="256"/>
      <c r="S1574" s="249"/>
      <c r="T1574" s="249"/>
      <c r="U1574" s="249"/>
      <c r="V1574" s="249"/>
      <c r="W1574" s="249"/>
      <c r="X1574" s="249"/>
      <c r="Y1574" s="249"/>
      <c r="Z1574" s="249"/>
      <c r="AA1574" s="249"/>
      <c r="AB1574" s="249"/>
      <c r="AC1574" s="249"/>
      <c r="AD1574" s="249"/>
      <c r="AE1574" s="245"/>
      <c r="AF1574" s="249"/>
      <c r="AG1574" s="249"/>
      <c r="AH1574" s="249"/>
      <c r="AI1574" s="249"/>
    </row>
    <row r="1575" spans="1:35" ht="15" customHeight="1" x14ac:dyDescent="0.3">
      <c r="A1575" s="255"/>
      <c r="B1575" s="256"/>
      <c r="C1575" s="256"/>
      <c r="D1575" s="256"/>
      <c r="E1575" s="256"/>
      <c r="F1575" s="256"/>
      <c r="G1575" s="256"/>
      <c r="H1575" s="256"/>
      <c r="I1575" s="257"/>
      <c r="J1575" s="256"/>
      <c r="K1575" s="249"/>
      <c r="L1575" s="256"/>
      <c r="N1575" s="249"/>
      <c r="O1575" s="259"/>
      <c r="P1575" s="256"/>
      <c r="Q1575" s="256"/>
      <c r="R1575" s="261"/>
      <c r="S1575" s="256"/>
      <c r="T1575" s="256"/>
      <c r="U1575" s="256"/>
      <c r="V1575" s="256"/>
      <c r="W1575" s="256"/>
      <c r="X1575" s="256"/>
      <c r="Y1575" s="256"/>
      <c r="Z1575" s="256"/>
      <c r="AA1575" s="256"/>
      <c r="AB1575" s="256"/>
      <c r="AC1575" s="256"/>
      <c r="AD1575" s="256"/>
      <c r="AE1575" s="245"/>
      <c r="AF1575" s="256"/>
      <c r="AG1575" s="256"/>
      <c r="AH1575" s="256"/>
      <c r="AI1575" s="256"/>
    </row>
    <row r="1576" spans="1:35" ht="15" customHeight="1" x14ac:dyDescent="0.3">
      <c r="A1576" s="260"/>
      <c r="B1576" s="261"/>
      <c r="C1576" s="261"/>
      <c r="D1576" s="261"/>
      <c r="E1576" s="261"/>
      <c r="F1576" s="261"/>
      <c r="G1576" s="262"/>
      <c r="H1576" s="261"/>
      <c r="I1576" s="257"/>
      <c r="J1576" s="260"/>
      <c r="K1576" s="261"/>
      <c r="L1576" s="249"/>
      <c r="N1576" s="249"/>
      <c r="O1576" s="259"/>
      <c r="P1576" s="256"/>
      <c r="Q1576" s="261"/>
      <c r="R1576" s="256"/>
      <c r="S1576" s="261"/>
      <c r="T1576" s="261"/>
      <c r="U1576" s="261"/>
      <c r="V1576" s="261"/>
      <c r="W1576" s="261"/>
      <c r="X1576" s="261"/>
      <c r="Y1576" s="261"/>
      <c r="Z1576" s="261"/>
      <c r="AA1576" s="261"/>
      <c r="AB1576" s="261"/>
      <c r="AC1576" s="261"/>
      <c r="AD1576" s="261"/>
      <c r="AE1576" s="245"/>
      <c r="AF1576" s="261"/>
      <c r="AG1576" s="261"/>
      <c r="AH1576" s="261"/>
      <c r="AI1576" s="261"/>
    </row>
    <row r="1577" spans="1:35" ht="15" customHeight="1" x14ac:dyDescent="0.3">
      <c r="A1577" s="255"/>
      <c r="B1577" s="256"/>
      <c r="C1577" s="256"/>
      <c r="D1577" s="256"/>
      <c r="E1577" s="256"/>
      <c r="F1577" s="256"/>
      <c r="G1577" s="256"/>
      <c r="H1577" s="256"/>
      <c r="I1577" s="257"/>
      <c r="J1577" s="256"/>
      <c r="K1577" s="256"/>
      <c r="L1577" s="249"/>
      <c r="N1577" s="249"/>
      <c r="O1577" s="259"/>
      <c r="P1577" s="256"/>
      <c r="Q1577" s="256"/>
      <c r="R1577" s="261"/>
      <c r="S1577" s="256"/>
      <c r="T1577" s="256"/>
      <c r="U1577" s="256"/>
      <c r="V1577" s="256"/>
      <c r="W1577" s="256"/>
      <c r="X1577" s="256"/>
      <c r="Y1577" s="256"/>
      <c r="Z1577" s="256"/>
      <c r="AA1577" s="256"/>
      <c r="AB1577" s="256"/>
      <c r="AC1577" s="256"/>
      <c r="AD1577" s="256"/>
      <c r="AE1577" s="245"/>
      <c r="AF1577" s="256"/>
      <c r="AG1577" s="256"/>
      <c r="AH1577" s="256"/>
      <c r="AI1577" s="256"/>
    </row>
    <row r="1578" spans="1:35" ht="15" customHeight="1" x14ac:dyDescent="0.3">
      <c r="A1578" s="260"/>
      <c r="B1578" s="261"/>
      <c r="C1578" s="261"/>
      <c r="D1578" s="261"/>
      <c r="E1578" s="261"/>
      <c r="F1578" s="261"/>
      <c r="G1578" s="262"/>
      <c r="H1578" s="261"/>
      <c r="I1578" s="257"/>
      <c r="J1578" s="261"/>
      <c r="K1578" s="261"/>
      <c r="L1578" s="261"/>
      <c r="N1578" s="249"/>
      <c r="O1578" s="259"/>
      <c r="P1578" s="256"/>
      <c r="Q1578" s="261"/>
      <c r="R1578" s="256"/>
      <c r="S1578" s="261"/>
      <c r="T1578" s="261"/>
      <c r="U1578" s="261"/>
      <c r="V1578" s="261"/>
      <c r="W1578" s="261"/>
      <c r="X1578" s="261"/>
      <c r="Y1578" s="261"/>
      <c r="Z1578" s="261"/>
      <c r="AA1578" s="261"/>
      <c r="AB1578" s="261"/>
      <c r="AC1578" s="261"/>
      <c r="AD1578" s="261"/>
      <c r="AE1578" s="245"/>
      <c r="AF1578" s="261"/>
      <c r="AG1578" s="261"/>
      <c r="AH1578" s="261"/>
      <c r="AI1578" s="261"/>
    </row>
    <row r="1579" spans="1:35" ht="15" customHeight="1" x14ac:dyDescent="0.3">
      <c r="A1579" s="255"/>
      <c r="B1579" s="256"/>
      <c r="C1579" s="256"/>
      <c r="D1579" s="256"/>
      <c r="E1579" s="256"/>
      <c r="F1579" s="256"/>
      <c r="G1579" s="256"/>
      <c r="H1579" s="256"/>
      <c r="I1579" s="257"/>
      <c r="J1579" s="256"/>
      <c r="K1579" s="256"/>
      <c r="L1579" s="256"/>
      <c r="N1579" s="249"/>
      <c r="O1579" s="259"/>
      <c r="P1579" s="256"/>
      <c r="Q1579" s="256"/>
      <c r="R1579" s="261"/>
      <c r="S1579" s="256"/>
      <c r="T1579" s="256"/>
      <c r="U1579" s="256"/>
      <c r="V1579" s="256"/>
      <c r="W1579" s="256"/>
      <c r="X1579" s="256"/>
      <c r="Y1579" s="256"/>
      <c r="Z1579" s="256"/>
      <c r="AA1579" s="256"/>
      <c r="AB1579" s="256"/>
      <c r="AC1579" s="256"/>
      <c r="AD1579" s="256"/>
      <c r="AE1579" s="245"/>
      <c r="AF1579" s="256"/>
      <c r="AG1579" s="256"/>
      <c r="AH1579" s="256"/>
      <c r="AI1579" s="256"/>
    </row>
    <row r="1580" spans="1:35" ht="15" customHeight="1" x14ac:dyDescent="0.3">
      <c r="A1580" s="260"/>
      <c r="B1580" s="261"/>
      <c r="C1580" s="261"/>
      <c r="D1580" s="261"/>
      <c r="E1580" s="261"/>
      <c r="F1580" s="261"/>
      <c r="G1580" s="262"/>
      <c r="H1580" s="261"/>
      <c r="I1580" s="257"/>
      <c r="J1580" s="261"/>
      <c r="K1580" s="249"/>
      <c r="L1580" s="249"/>
      <c r="N1580" s="249"/>
      <c r="O1580" s="259"/>
      <c r="P1580" s="256"/>
      <c r="Q1580" s="261"/>
      <c r="R1580" s="256"/>
      <c r="S1580" s="261"/>
      <c r="T1580" s="261"/>
      <c r="U1580" s="261"/>
      <c r="V1580" s="261"/>
      <c r="W1580" s="261"/>
      <c r="X1580" s="261"/>
      <c r="Y1580" s="261"/>
      <c r="Z1580" s="261"/>
      <c r="AA1580" s="261"/>
      <c r="AB1580" s="261"/>
      <c r="AC1580" s="261"/>
      <c r="AD1580" s="261"/>
      <c r="AE1580" s="245"/>
      <c r="AF1580" s="261"/>
      <c r="AG1580" s="261"/>
      <c r="AH1580" s="261"/>
      <c r="AI1580" s="261"/>
    </row>
    <row r="1581" spans="1:35" ht="15" customHeight="1" x14ac:dyDescent="0.3">
      <c r="A1581" s="255"/>
      <c r="B1581" s="256"/>
      <c r="C1581" s="256"/>
      <c r="D1581" s="256"/>
      <c r="E1581" s="256"/>
      <c r="F1581" s="256"/>
      <c r="G1581" s="256"/>
      <c r="H1581" s="256"/>
      <c r="I1581" s="257"/>
      <c r="J1581" s="256"/>
      <c r="K1581" s="256"/>
      <c r="L1581" s="249"/>
      <c r="N1581" s="249"/>
      <c r="O1581" s="259"/>
      <c r="P1581" s="256"/>
      <c r="Q1581" s="256"/>
      <c r="R1581" s="261"/>
      <c r="S1581" s="256"/>
      <c r="T1581" s="256"/>
      <c r="U1581" s="256"/>
      <c r="V1581" s="256"/>
      <c r="W1581" s="256"/>
      <c r="X1581" s="256"/>
      <c r="Y1581" s="256"/>
      <c r="Z1581" s="256"/>
      <c r="AA1581" s="256"/>
      <c r="AB1581" s="256"/>
      <c r="AC1581" s="256"/>
      <c r="AD1581" s="256"/>
      <c r="AE1581" s="245"/>
      <c r="AF1581" s="256"/>
      <c r="AG1581" s="256"/>
      <c r="AH1581" s="256"/>
      <c r="AI1581" s="256"/>
    </row>
    <row r="1582" spans="1:35" ht="15" customHeight="1" x14ac:dyDescent="0.3">
      <c r="A1582" s="260"/>
      <c r="B1582" s="261"/>
      <c r="C1582" s="261"/>
      <c r="D1582" s="261"/>
      <c r="E1582" s="261"/>
      <c r="F1582" s="261"/>
      <c r="G1582" s="262"/>
      <c r="H1582" s="261"/>
      <c r="I1582" s="257"/>
      <c r="J1582" s="261"/>
      <c r="K1582" s="265"/>
      <c r="L1582" s="261"/>
      <c r="N1582" s="249"/>
      <c r="O1582" s="259"/>
      <c r="P1582" s="256"/>
      <c r="Q1582" s="261"/>
      <c r="R1582" s="256"/>
      <c r="S1582" s="261"/>
      <c r="T1582" s="261"/>
      <c r="U1582" s="261"/>
      <c r="V1582" s="261"/>
      <c r="W1582" s="261"/>
      <c r="X1582" s="261"/>
      <c r="Y1582" s="261"/>
      <c r="Z1582" s="261"/>
      <c r="AA1582" s="261"/>
      <c r="AB1582" s="261"/>
      <c r="AC1582" s="261"/>
      <c r="AD1582" s="261"/>
      <c r="AE1582" s="246"/>
      <c r="AF1582" s="261"/>
      <c r="AG1582" s="261"/>
      <c r="AH1582" s="261"/>
      <c r="AI1582" s="261"/>
    </row>
    <row r="1583" spans="1:35" ht="15" customHeight="1" x14ac:dyDescent="0.3">
      <c r="A1583" s="255"/>
      <c r="B1583" s="256"/>
      <c r="C1583" s="256"/>
      <c r="D1583" s="256"/>
      <c r="E1583" s="256"/>
      <c r="F1583" s="256"/>
      <c r="G1583" s="256"/>
      <c r="H1583" s="256"/>
      <c r="I1583" s="257"/>
      <c r="J1583" s="256"/>
      <c r="K1583" s="256"/>
      <c r="L1583" s="256"/>
      <c r="N1583" s="249"/>
      <c r="O1583" s="259"/>
      <c r="P1583" s="256"/>
      <c r="Q1583" s="256"/>
      <c r="R1583" s="256"/>
      <c r="S1583" s="256"/>
      <c r="T1583" s="256"/>
      <c r="U1583" s="256"/>
      <c r="V1583" s="256"/>
      <c r="W1583" s="256"/>
      <c r="X1583" s="256"/>
      <c r="Y1583" s="256"/>
      <c r="Z1583" s="256"/>
      <c r="AA1583" s="256"/>
      <c r="AB1583" s="256"/>
      <c r="AC1583" s="256"/>
      <c r="AD1583" s="256"/>
      <c r="AE1583" s="245"/>
      <c r="AF1583" s="256"/>
      <c r="AG1583" s="256"/>
      <c r="AH1583" s="256"/>
      <c r="AI1583" s="256"/>
    </row>
    <row r="1584" spans="1:35" ht="15" customHeight="1" x14ac:dyDescent="0.3">
      <c r="A1584" s="255"/>
      <c r="B1584" s="256"/>
      <c r="C1584" s="256"/>
      <c r="D1584" s="256"/>
      <c r="E1584" s="256"/>
      <c r="F1584" s="256"/>
      <c r="G1584" s="256"/>
      <c r="H1584" s="256"/>
      <c r="I1584" s="257"/>
      <c r="J1584" s="256"/>
      <c r="K1584" s="256"/>
      <c r="L1584" s="256"/>
      <c r="N1584" s="249"/>
      <c r="O1584" s="259"/>
      <c r="P1584" s="256"/>
      <c r="Q1584" s="256"/>
      <c r="R1584" s="256"/>
      <c r="S1584" s="256"/>
      <c r="T1584" s="256"/>
      <c r="U1584" s="256"/>
      <c r="V1584" s="256"/>
      <c r="W1584" s="256"/>
      <c r="X1584" s="256"/>
      <c r="Y1584" s="256"/>
      <c r="Z1584" s="256"/>
      <c r="AA1584" s="256"/>
      <c r="AB1584" s="256"/>
      <c r="AC1584" s="256"/>
      <c r="AD1584" s="256"/>
      <c r="AE1584" s="245"/>
      <c r="AF1584" s="256"/>
      <c r="AG1584" s="256"/>
      <c r="AH1584" s="256"/>
      <c r="AI1584" s="256"/>
    </row>
    <row r="1585" spans="1:35" ht="15" customHeight="1" x14ac:dyDescent="0.3">
      <c r="A1585" s="255"/>
      <c r="B1585" s="256"/>
      <c r="C1585" s="256"/>
      <c r="D1585" s="256"/>
      <c r="E1585" s="256"/>
      <c r="F1585" s="256"/>
      <c r="G1585" s="256"/>
      <c r="H1585" s="256"/>
      <c r="I1585" s="257"/>
      <c r="J1585" s="249"/>
      <c r="K1585" s="256"/>
      <c r="L1585" s="256"/>
      <c r="N1585" s="249"/>
      <c r="O1585" s="259"/>
      <c r="P1585" s="256"/>
      <c r="Q1585" s="256"/>
      <c r="R1585" s="256"/>
      <c r="S1585" s="256"/>
      <c r="T1585" s="256"/>
      <c r="U1585" s="256"/>
      <c r="V1585" s="256"/>
      <c r="W1585" s="256"/>
      <c r="X1585" s="256"/>
      <c r="Y1585" s="256"/>
      <c r="Z1585" s="256"/>
      <c r="AA1585" s="256"/>
      <c r="AB1585" s="256"/>
      <c r="AC1585" s="256"/>
      <c r="AD1585" s="256"/>
      <c r="AE1585" s="245"/>
      <c r="AF1585" s="256"/>
      <c r="AG1585" s="256"/>
      <c r="AH1585" s="256"/>
      <c r="AI1585" s="256"/>
    </row>
    <row r="1586" spans="1:35" ht="15" customHeight="1" x14ac:dyDescent="0.3">
      <c r="A1586" s="255"/>
      <c r="B1586" s="256"/>
      <c r="C1586" s="256"/>
      <c r="D1586" s="256"/>
      <c r="E1586" s="256"/>
      <c r="F1586" s="256"/>
      <c r="G1586" s="256"/>
      <c r="H1586" s="256"/>
      <c r="I1586" s="257"/>
      <c r="J1586" s="256"/>
      <c r="K1586" s="256"/>
      <c r="L1586" s="249"/>
      <c r="N1586" s="249"/>
      <c r="O1586" s="259"/>
      <c r="P1586" s="256"/>
      <c r="Q1586" s="256"/>
      <c r="R1586" s="261"/>
      <c r="S1586" s="256"/>
      <c r="T1586" s="256"/>
      <c r="U1586" s="256"/>
      <c r="V1586" s="256"/>
      <c r="W1586" s="256"/>
      <c r="X1586" s="256"/>
      <c r="Y1586" s="256"/>
      <c r="Z1586" s="256"/>
      <c r="AA1586" s="256"/>
      <c r="AB1586" s="256"/>
      <c r="AC1586" s="256"/>
      <c r="AD1586" s="256"/>
      <c r="AE1586" s="245"/>
      <c r="AF1586" s="256"/>
      <c r="AG1586" s="256"/>
      <c r="AH1586" s="256"/>
      <c r="AI1586" s="256"/>
    </row>
    <row r="1587" spans="1:35" ht="15" customHeight="1" x14ac:dyDescent="0.3">
      <c r="A1587" s="260"/>
      <c r="B1587" s="261"/>
      <c r="C1587" s="261"/>
      <c r="D1587" s="261"/>
      <c r="E1587" s="261"/>
      <c r="F1587" s="261"/>
      <c r="G1587" s="262"/>
      <c r="H1587" s="261"/>
      <c r="I1587" s="257"/>
      <c r="J1587" s="260"/>
      <c r="K1587" s="249"/>
      <c r="L1587" s="261"/>
      <c r="N1587" s="249"/>
      <c r="O1587" s="259"/>
      <c r="P1587" s="256"/>
      <c r="Q1587" s="261"/>
      <c r="R1587" s="261"/>
      <c r="S1587" s="261"/>
      <c r="T1587" s="261"/>
      <c r="U1587" s="261"/>
      <c r="V1587" s="261"/>
      <c r="W1587" s="261"/>
      <c r="X1587" s="261"/>
      <c r="Y1587" s="261"/>
      <c r="Z1587" s="261"/>
      <c r="AA1587" s="261"/>
      <c r="AB1587" s="261"/>
      <c r="AC1587" s="261"/>
      <c r="AD1587" s="261"/>
      <c r="AE1587" s="246"/>
      <c r="AF1587" s="261"/>
      <c r="AG1587" s="261"/>
      <c r="AH1587" s="261"/>
      <c r="AI1587" s="261"/>
    </row>
    <row r="1588" spans="1:35" ht="15" customHeight="1" x14ac:dyDescent="0.3">
      <c r="A1588" s="260"/>
      <c r="B1588" s="261"/>
      <c r="C1588" s="261"/>
      <c r="D1588" s="261"/>
      <c r="E1588" s="261"/>
      <c r="F1588" s="261"/>
      <c r="G1588" s="262"/>
      <c r="H1588" s="261"/>
      <c r="I1588" s="257"/>
      <c r="J1588" s="261"/>
      <c r="K1588" s="249"/>
      <c r="L1588" s="261"/>
      <c r="N1588" s="249"/>
      <c r="O1588" s="259"/>
      <c r="P1588" s="256"/>
      <c r="Q1588" s="261"/>
      <c r="R1588" s="256"/>
      <c r="S1588" s="261"/>
      <c r="T1588" s="261"/>
      <c r="U1588" s="261"/>
      <c r="V1588" s="261"/>
      <c r="W1588" s="261"/>
      <c r="X1588" s="261"/>
      <c r="Y1588" s="261"/>
      <c r="Z1588" s="261"/>
      <c r="AA1588" s="261"/>
      <c r="AB1588" s="261"/>
      <c r="AC1588" s="261"/>
      <c r="AD1588" s="261"/>
      <c r="AE1588" s="246"/>
      <c r="AF1588" s="261"/>
      <c r="AG1588" s="261"/>
      <c r="AH1588" s="261"/>
      <c r="AI1588" s="261"/>
    </row>
    <row r="1589" spans="1:35" ht="15" customHeight="1" x14ac:dyDescent="0.3">
      <c r="A1589" s="255"/>
      <c r="B1589" s="256"/>
      <c r="C1589" s="256"/>
      <c r="D1589" s="256"/>
      <c r="E1589" s="256"/>
      <c r="F1589" s="256"/>
      <c r="G1589" s="256"/>
      <c r="H1589" s="256"/>
      <c r="I1589" s="257"/>
      <c r="J1589" s="256"/>
      <c r="K1589" s="249"/>
      <c r="L1589" s="256"/>
      <c r="N1589" s="249"/>
      <c r="O1589" s="259"/>
      <c r="P1589" s="256"/>
      <c r="Q1589" s="256"/>
      <c r="R1589" s="256"/>
      <c r="S1589" s="256"/>
      <c r="T1589" s="256"/>
      <c r="U1589" s="256"/>
      <c r="V1589" s="256"/>
      <c r="W1589" s="256"/>
      <c r="X1589" s="256"/>
      <c r="Y1589" s="256"/>
      <c r="Z1589" s="256"/>
      <c r="AA1589" s="256"/>
      <c r="AB1589" s="256"/>
      <c r="AC1589" s="256"/>
      <c r="AD1589" s="256"/>
      <c r="AE1589" s="245"/>
      <c r="AF1589" s="256"/>
      <c r="AG1589" s="256"/>
      <c r="AH1589" s="256"/>
      <c r="AI1589" s="256"/>
    </row>
    <row r="1590" spans="1:35" ht="15" customHeight="1" x14ac:dyDescent="0.3">
      <c r="A1590" s="255"/>
      <c r="B1590" s="256"/>
      <c r="C1590" s="256"/>
      <c r="D1590" s="256"/>
      <c r="E1590" s="256"/>
      <c r="F1590" s="256"/>
      <c r="G1590" s="256"/>
      <c r="H1590" s="256"/>
      <c r="I1590" s="257"/>
      <c r="J1590" s="258"/>
      <c r="K1590" s="256"/>
      <c r="L1590" s="249"/>
      <c r="N1590" s="249"/>
      <c r="O1590" s="259"/>
      <c r="P1590" s="256"/>
      <c r="Q1590" s="256"/>
      <c r="R1590" s="261"/>
      <c r="S1590" s="256"/>
      <c r="T1590" s="256"/>
      <c r="U1590" s="256"/>
      <c r="V1590" s="256"/>
      <c r="W1590" s="256"/>
      <c r="X1590" s="256"/>
      <c r="Y1590" s="256"/>
      <c r="Z1590" s="256"/>
      <c r="AA1590" s="256"/>
      <c r="AB1590" s="256"/>
      <c r="AC1590" s="256"/>
      <c r="AD1590" s="256"/>
      <c r="AE1590" s="245"/>
      <c r="AF1590" s="256"/>
      <c r="AG1590" s="256"/>
      <c r="AH1590" s="256"/>
      <c r="AI1590" s="256"/>
    </row>
    <row r="1591" spans="1:35" ht="15" customHeight="1" x14ac:dyDescent="0.3">
      <c r="A1591" s="260"/>
      <c r="B1591" s="261"/>
      <c r="C1591" s="261"/>
      <c r="D1591" s="261"/>
      <c r="E1591" s="261"/>
      <c r="F1591" s="261"/>
      <c r="G1591" s="262"/>
      <c r="H1591" s="261"/>
      <c r="I1591" s="257"/>
      <c r="J1591" s="260"/>
      <c r="K1591" s="261"/>
      <c r="L1591" s="249"/>
      <c r="N1591" s="249"/>
      <c r="O1591" s="259"/>
      <c r="P1591" s="256"/>
      <c r="Q1591" s="261"/>
      <c r="R1591" s="261"/>
      <c r="S1591" s="261"/>
      <c r="T1591" s="261"/>
      <c r="U1591" s="261"/>
      <c r="V1591" s="261"/>
      <c r="W1591" s="261"/>
      <c r="X1591" s="261"/>
      <c r="Y1591" s="261"/>
      <c r="Z1591" s="261"/>
      <c r="AA1591" s="261"/>
      <c r="AB1591" s="261"/>
      <c r="AC1591" s="261"/>
      <c r="AD1591" s="261"/>
      <c r="AE1591" s="245"/>
      <c r="AF1591" s="261"/>
      <c r="AG1591" s="261"/>
      <c r="AH1591" s="261"/>
      <c r="AI1591" s="261"/>
    </row>
    <row r="1592" spans="1:35" ht="15" customHeight="1" x14ac:dyDescent="0.3">
      <c r="A1592" s="260"/>
      <c r="B1592" s="261"/>
      <c r="C1592" s="261"/>
      <c r="D1592" s="261"/>
      <c r="E1592" s="261"/>
      <c r="F1592" s="261"/>
      <c r="G1592" s="262"/>
      <c r="H1592" s="261"/>
      <c r="I1592" s="257"/>
      <c r="J1592" s="260"/>
      <c r="K1592" s="249"/>
      <c r="L1592" s="261"/>
      <c r="N1592" s="249"/>
      <c r="O1592" s="259"/>
      <c r="P1592" s="256"/>
      <c r="Q1592" s="261"/>
      <c r="R1592" s="256"/>
      <c r="S1592" s="261"/>
      <c r="T1592" s="261"/>
      <c r="U1592" s="261"/>
      <c r="V1592" s="261"/>
      <c r="W1592" s="261"/>
      <c r="X1592" s="261"/>
      <c r="Y1592" s="261"/>
      <c r="Z1592" s="261"/>
      <c r="AA1592" s="261"/>
      <c r="AB1592" s="261"/>
      <c r="AC1592" s="261"/>
      <c r="AD1592" s="261"/>
      <c r="AE1592" s="246"/>
      <c r="AF1592" s="261"/>
      <c r="AG1592" s="261"/>
      <c r="AH1592" s="261"/>
      <c r="AI1592" s="261"/>
    </row>
    <row r="1593" spans="1:35" ht="15" customHeight="1" x14ac:dyDescent="0.3">
      <c r="A1593" s="255"/>
      <c r="B1593" s="256"/>
      <c r="C1593" s="256"/>
      <c r="D1593" s="256"/>
      <c r="E1593" s="256"/>
      <c r="F1593" s="256"/>
      <c r="G1593" s="256"/>
      <c r="H1593" s="256"/>
      <c r="I1593" s="257"/>
      <c r="J1593" s="256"/>
      <c r="K1593" s="256"/>
      <c r="L1593" s="249"/>
      <c r="N1593" s="249"/>
      <c r="O1593" s="259"/>
      <c r="P1593" s="256"/>
      <c r="Q1593" s="256"/>
      <c r="R1593" s="261"/>
      <c r="S1593" s="256"/>
      <c r="T1593" s="256"/>
      <c r="U1593" s="256"/>
      <c r="V1593" s="256"/>
      <c r="W1593" s="256"/>
      <c r="X1593" s="256"/>
      <c r="Y1593" s="256"/>
      <c r="Z1593" s="256"/>
      <c r="AA1593" s="256"/>
      <c r="AB1593" s="256"/>
      <c r="AC1593" s="256"/>
      <c r="AD1593" s="256"/>
      <c r="AE1593" s="245"/>
      <c r="AF1593" s="256"/>
      <c r="AG1593" s="256"/>
      <c r="AH1593" s="256"/>
      <c r="AI1593" s="256"/>
    </row>
    <row r="1594" spans="1:35" ht="15" customHeight="1" x14ac:dyDescent="0.3">
      <c r="A1594" s="260"/>
      <c r="B1594" s="261"/>
      <c r="C1594" s="261"/>
      <c r="D1594" s="261"/>
      <c r="E1594" s="261"/>
      <c r="F1594" s="261"/>
      <c r="G1594" s="262"/>
      <c r="H1594" s="261"/>
      <c r="I1594" s="257"/>
      <c r="J1594" s="261"/>
      <c r="K1594" s="249"/>
      <c r="L1594" s="261"/>
      <c r="N1594" s="249"/>
      <c r="O1594" s="259"/>
      <c r="P1594" s="256"/>
      <c r="Q1594" s="261"/>
      <c r="R1594" s="261"/>
      <c r="S1594" s="261"/>
      <c r="T1594" s="261"/>
      <c r="U1594" s="261"/>
      <c r="V1594" s="261"/>
      <c r="W1594" s="261"/>
      <c r="X1594" s="261"/>
      <c r="Y1594" s="261"/>
      <c r="Z1594" s="261"/>
      <c r="AA1594" s="261"/>
      <c r="AB1594" s="261"/>
      <c r="AC1594" s="261"/>
      <c r="AD1594" s="261"/>
      <c r="AE1594" s="245"/>
      <c r="AF1594" s="261"/>
      <c r="AG1594" s="261"/>
      <c r="AH1594" s="261"/>
      <c r="AI1594" s="261"/>
    </row>
    <row r="1595" spans="1:35" ht="15" customHeight="1" x14ac:dyDescent="0.3">
      <c r="A1595" s="260"/>
      <c r="B1595" s="261"/>
      <c r="C1595" s="261"/>
      <c r="D1595" s="261"/>
      <c r="E1595" s="261"/>
      <c r="F1595" s="261"/>
      <c r="G1595" s="262"/>
      <c r="H1595" s="261"/>
      <c r="I1595" s="257"/>
      <c r="J1595" s="261"/>
      <c r="K1595" s="261"/>
      <c r="L1595" s="261"/>
      <c r="N1595" s="249"/>
      <c r="O1595" s="259"/>
      <c r="P1595" s="256"/>
      <c r="Q1595" s="261"/>
      <c r="R1595" s="261"/>
      <c r="S1595" s="261"/>
      <c r="T1595" s="261"/>
      <c r="U1595" s="261"/>
      <c r="V1595" s="261"/>
      <c r="W1595" s="261"/>
      <c r="X1595" s="261"/>
      <c r="Y1595" s="261"/>
      <c r="Z1595" s="261"/>
      <c r="AA1595" s="261"/>
      <c r="AB1595" s="261"/>
      <c r="AC1595" s="261"/>
      <c r="AD1595" s="261"/>
      <c r="AE1595" s="245"/>
      <c r="AF1595" s="261"/>
      <c r="AG1595" s="261"/>
      <c r="AH1595" s="261"/>
      <c r="AI1595" s="261"/>
    </row>
    <row r="1596" spans="1:35" ht="15" customHeight="1" x14ac:dyDescent="0.3">
      <c r="A1596" s="260"/>
      <c r="B1596" s="261"/>
      <c r="C1596" s="261"/>
      <c r="D1596" s="261"/>
      <c r="E1596" s="261"/>
      <c r="F1596" s="261"/>
      <c r="G1596" s="262"/>
      <c r="H1596" s="261"/>
      <c r="I1596" s="257"/>
      <c r="J1596" s="260"/>
      <c r="K1596" s="261"/>
      <c r="L1596" s="249"/>
      <c r="N1596" s="249"/>
      <c r="O1596" s="259"/>
      <c r="P1596" s="256"/>
      <c r="Q1596" s="261"/>
      <c r="R1596" s="261"/>
      <c r="S1596" s="261"/>
      <c r="T1596" s="261"/>
      <c r="U1596" s="261"/>
      <c r="V1596" s="261"/>
      <c r="W1596" s="261"/>
      <c r="X1596" s="261"/>
      <c r="Y1596" s="261"/>
      <c r="Z1596" s="261"/>
      <c r="AA1596" s="261"/>
      <c r="AB1596" s="261"/>
      <c r="AC1596" s="261"/>
      <c r="AD1596" s="261"/>
      <c r="AE1596" s="245"/>
      <c r="AF1596" s="261"/>
      <c r="AG1596" s="261"/>
      <c r="AH1596" s="261"/>
      <c r="AI1596" s="261"/>
    </row>
    <row r="1597" spans="1:35" ht="15" customHeight="1" x14ac:dyDescent="0.3">
      <c r="A1597" s="260"/>
      <c r="B1597" s="261"/>
      <c r="C1597" s="261"/>
      <c r="D1597" s="261"/>
      <c r="E1597" s="261"/>
      <c r="F1597" s="261"/>
      <c r="G1597" s="262"/>
      <c r="H1597" s="261"/>
      <c r="I1597" s="257"/>
      <c r="J1597" s="261"/>
      <c r="K1597" s="249"/>
      <c r="L1597" s="249"/>
      <c r="N1597" s="249"/>
      <c r="O1597" s="259"/>
      <c r="P1597" s="256"/>
      <c r="Q1597" s="261"/>
      <c r="R1597" s="256"/>
      <c r="S1597" s="261"/>
      <c r="T1597" s="261"/>
      <c r="U1597" s="261"/>
      <c r="V1597" s="261"/>
      <c r="W1597" s="261"/>
      <c r="X1597" s="261"/>
      <c r="Y1597" s="261"/>
      <c r="Z1597" s="261"/>
      <c r="AA1597" s="261"/>
      <c r="AB1597" s="261"/>
      <c r="AC1597" s="261"/>
      <c r="AD1597" s="261"/>
      <c r="AE1597" s="245"/>
      <c r="AF1597" s="261"/>
      <c r="AG1597" s="261"/>
      <c r="AH1597" s="261"/>
      <c r="AI1597" s="261"/>
    </row>
    <row r="1598" spans="1:35" ht="15" customHeight="1" x14ac:dyDescent="0.3">
      <c r="A1598" s="255"/>
      <c r="B1598" s="256"/>
      <c r="C1598" s="256"/>
      <c r="D1598" s="256"/>
      <c r="E1598" s="256"/>
      <c r="F1598" s="256"/>
      <c r="G1598" s="256"/>
      <c r="H1598" s="256"/>
      <c r="I1598" s="257"/>
      <c r="J1598" s="256"/>
      <c r="K1598" s="256"/>
      <c r="L1598" s="256"/>
      <c r="N1598" s="249"/>
      <c r="O1598" s="259"/>
      <c r="P1598" s="256"/>
      <c r="Q1598" s="256"/>
      <c r="R1598" s="256"/>
      <c r="S1598" s="256"/>
      <c r="T1598" s="256"/>
      <c r="U1598" s="256"/>
      <c r="V1598" s="256"/>
      <c r="W1598" s="256"/>
      <c r="X1598" s="256"/>
      <c r="Y1598" s="256"/>
      <c r="Z1598" s="256"/>
      <c r="AA1598" s="256"/>
      <c r="AB1598" s="256"/>
      <c r="AC1598" s="256"/>
      <c r="AD1598" s="256"/>
      <c r="AE1598" s="245"/>
      <c r="AF1598" s="256"/>
      <c r="AG1598" s="256"/>
      <c r="AH1598" s="256"/>
      <c r="AI1598" s="256"/>
    </row>
    <row r="1599" spans="1:35" ht="15" customHeight="1" x14ac:dyDescent="0.3">
      <c r="A1599" s="255"/>
      <c r="B1599" s="256"/>
      <c r="C1599" s="256"/>
      <c r="D1599" s="256"/>
      <c r="E1599" s="256"/>
      <c r="F1599" s="256"/>
      <c r="G1599" s="256"/>
      <c r="H1599" s="256"/>
      <c r="I1599" s="257"/>
      <c r="J1599" s="258"/>
      <c r="K1599" s="256"/>
      <c r="L1599" s="249"/>
      <c r="N1599" s="249"/>
      <c r="O1599" s="259"/>
      <c r="P1599" s="256"/>
      <c r="Q1599" s="256"/>
      <c r="R1599" s="256"/>
      <c r="S1599" s="256"/>
      <c r="T1599" s="256"/>
      <c r="U1599" s="256"/>
      <c r="V1599" s="256"/>
      <c r="W1599" s="256"/>
      <c r="X1599" s="256"/>
      <c r="Y1599" s="256"/>
      <c r="Z1599" s="256"/>
      <c r="AA1599" s="256"/>
      <c r="AB1599" s="256"/>
      <c r="AC1599" s="256"/>
      <c r="AD1599" s="256"/>
      <c r="AE1599" s="245"/>
      <c r="AF1599" s="256"/>
      <c r="AG1599" s="256"/>
      <c r="AH1599" s="256"/>
      <c r="AI1599" s="256"/>
    </row>
    <row r="1600" spans="1:35" ht="15" customHeight="1" x14ac:dyDescent="0.3">
      <c r="A1600" s="255"/>
      <c r="B1600" s="256"/>
      <c r="C1600" s="256"/>
      <c r="D1600" s="256"/>
      <c r="E1600" s="256"/>
      <c r="F1600" s="256"/>
      <c r="G1600" s="256"/>
      <c r="H1600" s="256"/>
      <c r="I1600" s="257"/>
      <c r="J1600" s="256"/>
      <c r="K1600" s="249"/>
      <c r="L1600" s="256"/>
      <c r="N1600" s="249"/>
      <c r="O1600" s="259"/>
      <c r="P1600" s="256"/>
      <c r="Q1600" s="256"/>
      <c r="R1600" s="256"/>
      <c r="S1600" s="256"/>
      <c r="T1600" s="256"/>
      <c r="U1600" s="256"/>
      <c r="V1600" s="256"/>
      <c r="W1600" s="256"/>
      <c r="X1600" s="256"/>
      <c r="Y1600" s="256"/>
      <c r="Z1600" s="256"/>
      <c r="AA1600" s="256"/>
      <c r="AB1600" s="256"/>
      <c r="AC1600" s="256"/>
      <c r="AD1600" s="256"/>
      <c r="AE1600" s="245"/>
      <c r="AF1600" s="256"/>
      <c r="AG1600" s="256"/>
      <c r="AH1600" s="256"/>
      <c r="AI1600" s="256"/>
    </row>
    <row r="1601" spans="1:35" ht="15" customHeight="1" x14ac:dyDescent="0.3">
      <c r="A1601" s="255"/>
      <c r="B1601" s="256"/>
      <c r="C1601" s="256"/>
      <c r="D1601" s="256"/>
      <c r="E1601" s="256"/>
      <c r="F1601" s="256"/>
      <c r="G1601" s="256"/>
      <c r="H1601" s="256"/>
      <c r="I1601" s="257"/>
      <c r="J1601" s="256"/>
      <c r="K1601" s="256"/>
      <c r="L1601" s="249"/>
      <c r="N1601" s="249"/>
      <c r="O1601" s="259"/>
      <c r="P1601" s="256"/>
      <c r="Q1601" s="256"/>
      <c r="R1601" s="261"/>
      <c r="S1601" s="256"/>
      <c r="T1601" s="256"/>
      <c r="U1601" s="256"/>
      <c r="V1601" s="256"/>
      <c r="W1601" s="256"/>
      <c r="X1601" s="256"/>
      <c r="Y1601" s="256"/>
      <c r="Z1601" s="256"/>
      <c r="AA1601" s="256"/>
      <c r="AB1601" s="256"/>
      <c r="AC1601" s="256"/>
      <c r="AD1601" s="256"/>
      <c r="AE1601" s="245"/>
      <c r="AF1601" s="256"/>
      <c r="AG1601" s="256"/>
      <c r="AH1601" s="256"/>
      <c r="AI1601" s="256"/>
    </row>
    <row r="1602" spans="1:35" ht="15" customHeight="1" x14ac:dyDescent="0.3">
      <c r="A1602" s="260"/>
      <c r="B1602" s="261"/>
      <c r="C1602" s="261"/>
      <c r="D1602" s="261"/>
      <c r="E1602" s="261"/>
      <c r="F1602" s="261"/>
      <c r="G1602" s="262"/>
      <c r="H1602" s="261"/>
      <c r="I1602" s="257"/>
      <c r="J1602" s="261"/>
      <c r="K1602" s="249"/>
      <c r="L1602" s="261"/>
      <c r="N1602" s="249"/>
      <c r="O1602" s="259"/>
      <c r="P1602" s="256"/>
      <c r="Q1602" s="261"/>
      <c r="R1602" s="256"/>
      <c r="S1602" s="261"/>
      <c r="T1602" s="261"/>
      <c r="U1602" s="261"/>
      <c r="V1602" s="261"/>
      <c r="W1602" s="261"/>
      <c r="X1602" s="261"/>
      <c r="Y1602" s="261"/>
      <c r="Z1602" s="261"/>
      <c r="AA1602" s="261"/>
      <c r="AB1602" s="261"/>
      <c r="AC1602" s="261"/>
      <c r="AD1602" s="261"/>
      <c r="AE1602" s="245"/>
      <c r="AF1602" s="261"/>
      <c r="AG1602" s="261"/>
      <c r="AH1602" s="261"/>
      <c r="AI1602" s="261"/>
    </row>
    <row r="1603" spans="1:35" ht="15" customHeight="1" x14ac:dyDescent="0.3">
      <c r="A1603" s="255"/>
      <c r="B1603" s="256"/>
      <c r="C1603" s="256"/>
      <c r="D1603" s="256"/>
      <c r="E1603" s="256"/>
      <c r="F1603" s="256"/>
      <c r="G1603" s="256"/>
      <c r="H1603" s="256"/>
      <c r="I1603" s="257"/>
      <c r="J1603" s="256"/>
      <c r="K1603" s="256"/>
      <c r="L1603" s="249"/>
      <c r="N1603" s="249"/>
      <c r="O1603" s="259"/>
      <c r="P1603" s="256"/>
      <c r="Q1603" s="256"/>
      <c r="R1603" s="249"/>
      <c r="S1603" s="256"/>
      <c r="T1603" s="256"/>
      <c r="U1603" s="256"/>
      <c r="V1603" s="256"/>
      <c r="W1603" s="256"/>
      <c r="X1603" s="256"/>
      <c r="Y1603" s="256"/>
      <c r="Z1603" s="256"/>
      <c r="AA1603" s="256"/>
      <c r="AB1603" s="256"/>
      <c r="AC1603" s="256"/>
      <c r="AD1603" s="256"/>
      <c r="AE1603" s="245"/>
      <c r="AF1603" s="256"/>
      <c r="AG1603" s="256"/>
      <c r="AH1603" s="256"/>
      <c r="AI1603" s="256"/>
    </row>
    <row r="1604" spans="1:35" ht="15" customHeight="1" x14ac:dyDescent="0.3">
      <c r="A1604" s="260"/>
      <c r="B1604" s="261"/>
      <c r="C1604" s="261"/>
      <c r="D1604" s="261"/>
      <c r="E1604" s="261"/>
      <c r="F1604" s="261"/>
      <c r="G1604" s="262"/>
      <c r="H1604" s="261"/>
      <c r="I1604" s="257"/>
      <c r="J1604" s="260"/>
      <c r="K1604" s="249"/>
      <c r="L1604" s="261"/>
      <c r="N1604" s="249"/>
      <c r="O1604" s="259"/>
      <c r="P1604" s="256"/>
      <c r="Q1604" s="249"/>
      <c r="R1604" s="261"/>
      <c r="S1604" s="249"/>
      <c r="T1604" s="249"/>
      <c r="U1604" s="249"/>
      <c r="V1604" s="249"/>
      <c r="W1604" s="249"/>
      <c r="X1604" s="249"/>
      <c r="Y1604" s="249"/>
      <c r="Z1604" s="249"/>
      <c r="AA1604" s="249"/>
      <c r="AB1604" s="249"/>
      <c r="AC1604" s="249"/>
      <c r="AD1604" s="249"/>
      <c r="AE1604" s="245"/>
      <c r="AF1604" s="249"/>
      <c r="AG1604" s="249"/>
      <c r="AH1604" s="249"/>
      <c r="AI1604" s="249"/>
    </row>
    <row r="1605" spans="1:35" ht="15" customHeight="1" x14ac:dyDescent="0.3">
      <c r="A1605" s="260"/>
      <c r="B1605" s="261"/>
      <c r="C1605" s="261"/>
      <c r="D1605" s="261"/>
      <c r="E1605" s="261"/>
      <c r="F1605" s="261"/>
      <c r="G1605" s="262"/>
      <c r="H1605" s="261"/>
      <c r="I1605" s="257"/>
      <c r="J1605" s="260"/>
      <c r="K1605" s="261"/>
      <c r="L1605" s="249"/>
      <c r="N1605" s="249"/>
      <c r="O1605" s="259"/>
      <c r="P1605" s="256"/>
      <c r="Q1605" s="261"/>
      <c r="R1605" s="249"/>
      <c r="S1605" s="261"/>
      <c r="T1605" s="261"/>
      <c r="U1605" s="261"/>
      <c r="V1605" s="261"/>
      <c r="W1605" s="261"/>
      <c r="X1605" s="261"/>
      <c r="Y1605" s="261"/>
      <c r="Z1605" s="261"/>
      <c r="AA1605" s="261"/>
      <c r="AB1605" s="261"/>
      <c r="AC1605" s="261"/>
      <c r="AD1605" s="261"/>
      <c r="AE1605" s="245"/>
      <c r="AF1605" s="261"/>
      <c r="AG1605" s="261"/>
      <c r="AH1605" s="261"/>
      <c r="AI1605" s="261"/>
    </row>
    <row r="1606" spans="1:35" ht="15" customHeight="1" x14ac:dyDescent="0.3">
      <c r="A1606" s="260"/>
      <c r="B1606" s="261"/>
      <c r="C1606" s="261"/>
      <c r="D1606" s="261"/>
      <c r="E1606" s="261"/>
      <c r="F1606" s="261"/>
      <c r="G1606" s="262"/>
      <c r="H1606" s="261"/>
      <c r="I1606" s="257"/>
      <c r="J1606" s="261"/>
      <c r="K1606" s="249"/>
      <c r="L1606" s="261"/>
      <c r="N1606" s="249"/>
      <c r="O1606" s="259"/>
      <c r="P1606" s="256"/>
      <c r="Q1606" s="249"/>
      <c r="R1606" s="249"/>
      <c r="S1606" s="249"/>
      <c r="T1606" s="249"/>
      <c r="U1606" s="249"/>
      <c r="V1606" s="249"/>
      <c r="W1606" s="249"/>
      <c r="X1606" s="249"/>
      <c r="Y1606" s="249"/>
      <c r="Z1606" s="249"/>
      <c r="AA1606" s="249"/>
      <c r="AB1606" s="249"/>
      <c r="AC1606" s="249"/>
      <c r="AD1606" s="249"/>
      <c r="AE1606" s="246"/>
      <c r="AF1606" s="249"/>
      <c r="AG1606" s="249"/>
      <c r="AH1606" s="249"/>
      <c r="AI1606" s="249"/>
    </row>
    <row r="1607" spans="1:35" ht="15" customHeight="1" x14ac:dyDescent="0.3">
      <c r="A1607" s="260"/>
      <c r="B1607" s="261"/>
      <c r="C1607" s="261"/>
      <c r="D1607" s="261"/>
      <c r="E1607" s="261"/>
      <c r="F1607" s="261"/>
      <c r="G1607" s="262"/>
      <c r="H1607" s="261"/>
      <c r="I1607" s="257"/>
      <c r="J1607" s="260"/>
      <c r="K1607" s="261"/>
      <c r="L1607" s="249"/>
      <c r="N1607" s="249"/>
      <c r="O1607" s="259"/>
      <c r="P1607" s="256"/>
      <c r="Q1607" s="249"/>
      <c r="R1607" s="249"/>
      <c r="S1607" s="249"/>
      <c r="T1607" s="249"/>
      <c r="U1607" s="249"/>
      <c r="V1607" s="249"/>
      <c r="W1607" s="249"/>
      <c r="X1607" s="249"/>
      <c r="Y1607" s="249"/>
      <c r="Z1607" s="249"/>
      <c r="AA1607" s="249"/>
      <c r="AB1607" s="249"/>
      <c r="AC1607" s="249"/>
      <c r="AD1607" s="249"/>
      <c r="AE1607" s="246"/>
      <c r="AF1607" s="249"/>
      <c r="AG1607" s="249"/>
      <c r="AH1607" s="249"/>
      <c r="AI1607" s="249"/>
    </row>
    <row r="1608" spans="1:35" ht="15" customHeight="1" x14ac:dyDescent="0.3">
      <c r="A1608" s="260"/>
      <c r="B1608" s="261"/>
      <c r="C1608" s="261"/>
      <c r="D1608" s="261"/>
      <c r="E1608" s="261"/>
      <c r="F1608" s="261"/>
      <c r="G1608" s="262"/>
      <c r="H1608" s="261"/>
      <c r="I1608" s="257"/>
      <c r="J1608" s="260"/>
      <c r="K1608" s="249"/>
      <c r="L1608" s="261"/>
      <c r="N1608" s="249"/>
      <c r="O1608" s="259"/>
      <c r="P1608" s="256"/>
      <c r="Q1608" s="249"/>
      <c r="R1608" s="249"/>
      <c r="S1608" s="249"/>
      <c r="T1608" s="249"/>
      <c r="U1608" s="249"/>
      <c r="V1608" s="249"/>
      <c r="W1608" s="249"/>
      <c r="X1608" s="249"/>
      <c r="Y1608" s="249"/>
      <c r="Z1608" s="249"/>
      <c r="AA1608" s="249"/>
      <c r="AB1608" s="249"/>
      <c r="AC1608" s="249"/>
      <c r="AD1608" s="249"/>
      <c r="AE1608" s="245"/>
      <c r="AF1608" s="249"/>
      <c r="AG1608" s="249"/>
      <c r="AH1608" s="249"/>
      <c r="AI1608" s="249"/>
    </row>
    <row r="1609" spans="1:35" ht="15" customHeight="1" x14ac:dyDescent="0.3">
      <c r="A1609" s="260"/>
      <c r="B1609" s="261"/>
      <c r="C1609" s="261"/>
      <c r="D1609" s="261"/>
      <c r="E1609" s="261"/>
      <c r="F1609" s="261"/>
      <c r="G1609" s="262"/>
      <c r="H1609" s="261"/>
      <c r="I1609" s="257"/>
      <c r="J1609" s="260"/>
      <c r="K1609" s="249"/>
      <c r="L1609" s="261"/>
      <c r="N1609" s="249"/>
      <c r="O1609" s="259"/>
      <c r="P1609" s="256"/>
      <c r="Q1609" s="249"/>
      <c r="R1609" s="249"/>
      <c r="S1609" s="249"/>
      <c r="T1609" s="249"/>
      <c r="U1609" s="249"/>
      <c r="V1609" s="249"/>
      <c r="W1609" s="249"/>
      <c r="X1609" s="249"/>
      <c r="Y1609" s="249"/>
      <c r="Z1609" s="249"/>
      <c r="AA1609" s="249"/>
      <c r="AB1609" s="249"/>
      <c r="AC1609" s="249"/>
      <c r="AD1609" s="249"/>
      <c r="AE1609" s="245"/>
      <c r="AF1609" s="249"/>
      <c r="AG1609" s="249"/>
      <c r="AH1609" s="249"/>
      <c r="AI1609" s="249"/>
    </row>
    <row r="1610" spans="1:35" ht="15" customHeight="1" x14ac:dyDescent="0.3">
      <c r="A1610" s="260"/>
      <c r="B1610" s="261"/>
      <c r="C1610" s="261"/>
      <c r="D1610" s="261"/>
      <c r="E1610" s="261"/>
      <c r="F1610" s="261"/>
      <c r="G1610" s="262"/>
      <c r="H1610" s="261"/>
      <c r="I1610" s="257"/>
      <c r="J1610" s="260"/>
      <c r="K1610" s="261"/>
      <c r="L1610" s="249"/>
      <c r="N1610" s="249"/>
      <c r="O1610" s="259"/>
      <c r="P1610" s="256"/>
      <c r="Q1610" s="249"/>
      <c r="R1610" s="249"/>
      <c r="S1610" s="249"/>
      <c r="T1610" s="249"/>
      <c r="U1610" s="249"/>
      <c r="V1610" s="249"/>
      <c r="W1610" s="249"/>
      <c r="X1610" s="249"/>
      <c r="Y1610" s="249"/>
      <c r="Z1610" s="249"/>
      <c r="AA1610" s="249"/>
      <c r="AB1610" s="249"/>
      <c r="AC1610" s="249"/>
      <c r="AD1610" s="249"/>
      <c r="AE1610" s="246"/>
      <c r="AF1610" s="249"/>
      <c r="AG1610" s="249"/>
      <c r="AH1610" s="249"/>
      <c r="AI1610" s="249"/>
    </row>
    <row r="1611" spans="1:35" ht="15" customHeight="1" x14ac:dyDescent="0.3">
      <c r="A1611" s="260"/>
      <c r="B1611" s="261"/>
      <c r="C1611" s="261"/>
      <c r="D1611" s="261"/>
      <c r="E1611" s="261"/>
      <c r="F1611" s="261"/>
      <c r="G1611" s="262"/>
      <c r="H1611" s="261"/>
      <c r="I1611" s="257"/>
      <c r="J1611" s="260"/>
      <c r="K1611" s="249"/>
      <c r="L1611" s="261"/>
      <c r="N1611" s="249"/>
      <c r="O1611" s="259"/>
      <c r="P1611" s="256"/>
      <c r="Q1611" s="249"/>
      <c r="R1611" s="249"/>
      <c r="S1611" s="249"/>
      <c r="T1611" s="249"/>
      <c r="U1611" s="249"/>
      <c r="V1611" s="249"/>
      <c r="W1611" s="249"/>
      <c r="X1611" s="249"/>
      <c r="Y1611" s="249"/>
      <c r="Z1611" s="249"/>
      <c r="AA1611" s="249"/>
      <c r="AB1611" s="249"/>
      <c r="AC1611" s="249"/>
      <c r="AD1611" s="249"/>
      <c r="AE1611" s="245"/>
      <c r="AF1611" s="249"/>
      <c r="AG1611" s="249"/>
      <c r="AH1611" s="249"/>
      <c r="AI1611" s="249"/>
    </row>
    <row r="1612" spans="1:35" ht="15" customHeight="1" x14ac:dyDescent="0.3">
      <c r="A1612" s="260"/>
      <c r="B1612" s="261"/>
      <c r="C1612" s="261"/>
      <c r="D1612" s="261"/>
      <c r="E1612" s="261"/>
      <c r="F1612" s="261"/>
      <c r="G1612" s="262"/>
      <c r="H1612" s="261"/>
      <c r="I1612" s="257"/>
      <c r="J1612" s="249"/>
      <c r="K1612" s="261"/>
      <c r="L1612" s="261"/>
      <c r="N1612" s="249"/>
      <c r="O1612" s="259"/>
      <c r="P1612" s="256"/>
      <c r="Q1612" s="249"/>
      <c r="R1612" s="249"/>
      <c r="S1612" s="249"/>
      <c r="T1612" s="249"/>
      <c r="U1612" s="249"/>
      <c r="V1612" s="249"/>
      <c r="W1612" s="249"/>
      <c r="X1612" s="249"/>
      <c r="Y1612" s="249"/>
      <c r="Z1612" s="249"/>
      <c r="AA1612" s="249"/>
      <c r="AB1612" s="249"/>
      <c r="AC1612" s="249"/>
      <c r="AD1612" s="249"/>
      <c r="AE1612" s="245"/>
      <c r="AF1612" s="249"/>
      <c r="AG1612" s="249"/>
      <c r="AH1612" s="249"/>
      <c r="AI1612" s="249"/>
    </row>
    <row r="1613" spans="1:35" ht="15" customHeight="1" x14ac:dyDescent="0.3">
      <c r="A1613" s="260"/>
      <c r="B1613" s="261"/>
      <c r="C1613" s="261"/>
      <c r="D1613" s="261"/>
      <c r="E1613" s="261"/>
      <c r="F1613" s="261"/>
      <c r="G1613" s="262"/>
      <c r="H1613" s="261"/>
      <c r="I1613" s="257"/>
      <c r="J1613" s="260"/>
      <c r="K1613" s="249"/>
      <c r="L1613" s="261"/>
      <c r="N1613" s="249"/>
      <c r="O1613" s="259"/>
      <c r="P1613" s="256"/>
      <c r="Q1613" s="249"/>
      <c r="R1613" s="249"/>
      <c r="S1613" s="249"/>
      <c r="T1613" s="249"/>
      <c r="U1613" s="249"/>
      <c r="V1613" s="249"/>
      <c r="W1613" s="249"/>
      <c r="X1613" s="249"/>
      <c r="Y1613" s="249"/>
      <c r="Z1613" s="249"/>
      <c r="AA1613" s="249"/>
      <c r="AB1613" s="249"/>
      <c r="AC1613" s="249"/>
      <c r="AD1613" s="249"/>
      <c r="AE1613" s="245"/>
      <c r="AF1613" s="249"/>
      <c r="AG1613" s="249"/>
      <c r="AH1613" s="249"/>
      <c r="AI1613" s="249"/>
    </row>
    <row r="1614" spans="1:35" ht="15" customHeight="1" x14ac:dyDescent="0.3">
      <c r="A1614" s="260"/>
      <c r="B1614" s="261"/>
      <c r="C1614" s="261"/>
      <c r="D1614" s="261"/>
      <c r="E1614" s="261"/>
      <c r="F1614" s="261"/>
      <c r="G1614" s="262"/>
      <c r="H1614" s="261"/>
      <c r="I1614" s="257"/>
      <c r="J1614" s="261"/>
      <c r="K1614" s="249"/>
      <c r="L1614" s="261"/>
      <c r="N1614" s="249"/>
      <c r="O1614" s="259"/>
      <c r="P1614" s="256"/>
      <c r="Q1614" s="249"/>
      <c r="R1614" s="249"/>
      <c r="S1614" s="249"/>
      <c r="T1614" s="249"/>
      <c r="U1614" s="249"/>
      <c r="V1614" s="249"/>
      <c r="W1614" s="249"/>
      <c r="X1614" s="249"/>
      <c r="Y1614" s="249"/>
      <c r="Z1614" s="249"/>
      <c r="AA1614" s="249"/>
      <c r="AB1614" s="249"/>
      <c r="AC1614" s="249"/>
      <c r="AD1614" s="249"/>
      <c r="AE1614" s="245"/>
      <c r="AF1614" s="249"/>
      <c r="AG1614" s="249"/>
      <c r="AH1614" s="249"/>
      <c r="AI1614" s="249"/>
    </row>
    <row r="1615" spans="1:35" ht="15" customHeight="1" x14ac:dyDescent="0.3">
      <c r="A1615" s="260"/>
      <c r="B1615" s="261"/>
      <c r="C1615" s="261"/>
      <c r="D1615" s="261"/>
      <c r="E1615" s="261"/>
      <c r="F1615" s="261"/>
      <c r="G1615" s="262"/>
      <c r="H1615" s="261"/>
      <c r="I1615" s="257"/>
      <c r="J1615" s="260"/>
      <c r="K1615" s="249"/>
      <c r="L1615" s="261"/>
      <c r="N1615" s="249"/>
      <c r="O1615" s="259"/>
      <c r="P1615" s="256"/>
      <c r="Q1615" s="249"/>
      <c r="R1615" s="249"/>
      <c r="S1615" s="249"/>
      <c r="T1615" s="249"/>
      <c r="U1615" s="249"/>
      <c r="V1615" s="249"/>
      <c r="W1615" s="249"/>
      <c r="X1615" s="249"/>
      <c r="Y1615" s="249"/>
      <c r="Z1615" s="249"/>
      <c r="AA1615" s="249"/>
      <c r="AB1615" s="249"/>
      <c r="AC1615" s="249"/>
      <c r="AD1615" s="249"/>
      <c r="AE1615" s="246"/>
      <c r="AF1615" s="249"/>
      <c r="AG1615" s="249"/>
      <c r="AH1615" s="249"/>
      <c r="AI1615" s="249"/>
    </row>
    <row r="1616" spans="1:35" ht="15" customHeight="1" x14ac:dyDescent="0.3">
      <c r="A1616" s="260"/>
      <c r="B1616" s="261"/>
      <c r="C1616" s="261"/>
      <c r="D1616" s="261"/>
      <c r="E1616" s="261"/>
      <c r="F1616" s="261"/>
      <c r="G1616" s="262"/>
      <c r="H1616" s="261"/>
      <c r="I1616" s="257"/>
      <c r="J1616" s="260"/>
      <c r="K1616" s="249"/>
      <c r="L1616" s="261"/>
      <c r="N1616" s="249"/>
      <c r="O1616" s="259"/>
      <c r="P1616" s="256"/>
      <c r="Q1616" s="249"/>
      <c r="R1616" s="249"/>
      <c r="S1616" s="249"/>
      <c r="T1616" s="249"/>
      <c r="U1616" s="249"/>
      <c r="V1616" s="249"/>
      <c r="W1616" s="249"/>
      <c r="X1616" s="249"/>
      <c r="Y1616" s="249"/>
      <c r="Z1616" s="249"/>
      <c r="AA1616" s="249"/>
      <c r="AB1616" s="249"/>
      <c r="AC1616" s="249"/>
      <c r="AD1616" s="249"/>
      <c r="AE1616" s="245"/>
      <c r="AF1616" s="249"/>
      <c r="AG1616" s="249"/>
      <c r="AH1616" s="249"/>
      <c r="AI1616" s="249"/>
    </row>
    <row r="1617" spans="1:35" ht="15" customHeight="1" x14ac:dyDescent="0.3">
      <c r="A1617" s="260"/>
      <c r="B1617" s="261"/>
      <c r="C1617" s="261"/>
      <c r="D1617" s="261"/>
      <c r="E1617" s="261"/>
      <c r="F1617" s="261"/>
      <c r="G1617" s="262"/>
      <c r="H1617" s="261"/>
      <c r="I1617" s="257"/>
      <c r="J1617" s="260"/>
      <c r="K1617" s="261"/>
      <c r="L1617" s="249"/>
      <c r="N1617" s="249"/>
      <c r="O1617" s="259"/>
      <c r="P1617" s="256"/>
      <c r="Q1617" s="249"/>
      <c r="R1617" s="249"/>
      <c r="S1617" s="249"/>
      <c r="T1617" s="249"/>
      <c r="U1617" s="249"/>
      <c r="V1617" s="249"/>
      <c r="W1617" s="249"/>
      <c r="X1617" s="249"/>
      <c r="Y1617" s="249"/>
      <c r="Z1617" s="249"/>
      <c r="AA1617" s="249"/>
      <c r="AB1617" s="249"/>
      <c r="AC1617" s="249"/>
      <c r="AD1617" s="249"/>
      <c r="AE1617" s="245"/>
      <c r="AF1617" s="249"/>
      <c r="AG1617" s="249"/>
      <c r="AH1617" s="249"/>
      <c r="AI1617" s="249"/>
    </row>
    <row r="1618" spans="1:35" ht="15" customHeight="1" x14ac:dyDescent="0.3">
      <c r="A1618" s="260"/>
      <c r="B1618" s="261"/>
      <c r="C1618" s="261"/>
      <c r="D1618" s="261"/>
      <c r="E1618" s="261"/>
      <c r="F1618" s="261"/>
      <c r="G1618" s="262"/>
      <c r="H1618" s="261"/>
      <c r="I1618" s="257"/>
      <c r="J1618" s="260"/>
      <c r="K1618" s="249"/>
      <c r="L1618" s="261"/>
      <c r="N1618" s="249"/>
      <c r="O1618" s="259"/>
      <c r="P1618" s="256"/>
      <c r="Q1618" s="249"/>
      <c r="R1618" s="256"/>
      <c r="S1618" s="249"/>
      <c r="T1618" s="249"/>
      <c r="U1618" s="249"/>
      <c r="V1618" s="249"/>
      <c r="W1618" s="249"/>
      <c r="X1618" s="249"/>
      <c r="Y1618" s="249"/>
      <c r="Z1618" s="249"/>
      <c r="AA1618" s="249"/>
      <c r="AB1618" s="249"/>
      <c r="AC1618" s="249"/>
      <c r="AD1618" s="249"/>
      <c r="AE1618" s="245"/>
      <c r="AF1618" s="249"/>
      <c r="AG1618" s="249"/>
      <c r="AH1618" s="249"/>
      <c r="AI1618" s="249"/>
    </row>
    <row r="1619" spans="1:35" ht="15" customHeight="1" x14ac:dyDescent="0.3">
      <c r="A1619" s="255"/>
      <c r="B1619" s="256"/>
      <c r="C1619" s="256"/>
      <c r="D1619" s="256"/>
      <c r="E1619" s="256"/>
      <c r="F1619" s="256"/>
      <c r="G1619" s="256"/>
      <c r="H1619" s="256"/>
      <c r="I1619" s="257"/>
      <c r="J1619" s="256"/>
      <c r="K1619" s="256"/>
      <c r="L1619" s="256"/>
      <c r="N1619" s="249"/>
      <c r="O1619" s="259"/>
      <c r="P1619" s="256"/>
      <c r="Q1619" s="256"/>
      <c r="R1619" s="249"/>
      <c r="S1619" s="256"/>
      <c r="T1619" s="256"/>
      <c r="U1619" s="256"/>
      <c r="V1619" s="256"/>
      <c r="W1619" s="256"/>
      <c r="X1619" s="256"/>
      <c r="Y1619" s="256"/>
      <c r="Z1619" s="256"/>
      <c r="AA1619" s="256"/>
      <c r="AB1619" s="256"/>
      <c r="AC1619" s="256"/>
      <c r="AD1619" s="256"/>
      <c r="AE1619" s="245"/>
      <c r="AF1619" s="256"/>
      <c r="AG1619" s="256"/>
      <c r="AH1619" s="256"/>
      <c r="AI1619" s="256"/>
    </row>
    <row r="1620" spans="1:35" ht="15" customHeight="1" x14ac:dyDescent="0.3">
      <c r="A1620" s="260"/>
      <c r="B1620" s="261"/>
      <c r="C1620" s="261"/>
      <c r="D1620" s="261"/>
      <c r="E1620" s="261"/>
      <c r="F1620" s="261"/>
      <c r="G1620" s="262"/>
      <c r="H1620" s="261"/>
      <c r="I1620" s="257"/>
      <c r="J1620" s="260"/>
      <c r="K1620" s="256"/>
      <c r="L1620" s="261"/>
      <c r="N1620" s="249"/>
      <c r="O1620" s="259"/>
      <c r="P1620" s="256"/>
      <c r="Q1620" s="249"/>
      <c r="R1620" s="256"/>
      <c r="S1620" s="249"/>
      <c r="T1620" s="249"/>
      <c r="U1620" s="249"/>
      <c r="V1620" s="249"/>
      <c r="W1620" s="249"/>
      <c r="X1620" s="249"/>
      <c r="Y1620" s="249"/>
      <c r="Z1620" s="249"/>
      <c r="AA1620" s="249"/>
      <c r="AB1620" s="249"/>
      <c r="AC1620" s="249"/>
      <c r="AD1620" s="249"/>
      <c r="AE1620" s="246"/>
      <c r="AF1620" s="249"/>
      <c r="AG1620" s="249"/>
      <c r="AH1620" s="249"/>
      <c r="AI1620" s="249"/>
    </row>
    <row r="1621" spans="1:35" ht="15" customHeight="1" x14ac:dyDescent="0.3">
      <c r="A1621" s="255"/>
      <c r="B1621" s="256"/>
      <c r="C1621" s="256"/>
      <c r="D1621" s="256"/>
      <c r="E1621" s="256"/>
      <c r="F1621" s="256"/>
      <c r="G1621" s="256"/>
      <c r="H1621" s="256"/>
      <c r="I1621" s="257"/>
      <c r="J1621" s="256"/>
      <c r="K1621" s="256"/>
      <c r="L1621" s="256"/>
      <c r="N1621" s="249"/>
      <c r="O1621" s="259"/>
      <c r="P1621" s="256"/>
      <c r="Q1621" s="256"/>
      <c r="R1621" s="249"/>
      <c r="S1621" s="256"/>
      <c r="T1621" s="256"/>
      <c r="U1621" s="256"/>
      <c r="V1621" s="256"/>
      <c r="W1621" s="256"/>
      <c r="X1621" s="256"/>
      <c r="Y1621" s="256"/>
      <c r="Z1621" s="256"/>
      <c r="AA1621" s="256"/>
      <c r="AB1621" s="256"/>
      <c r="AC1621" s="256"/>
      <c r="AD1621" s="256"/>
      <c r="AE1621" s="245"/>
      <c r="AF1621" s="256"/>
      <c r="AG1621" s="256"/>
      <c r="AH1621" s="256"/>
      <c r="AI1621" s="256"/>
    </row>
    <row r="1622" spans="1:35" ht="15" customHeight="1" x14ac:dyDescent="0.3">
      <c r="A1622" s="260"/>
      <c r="B1622" s="261"/>
      <c r="C1622" s="261"/>
      <c r="D1622" s="261"/>
      <c r="E1622" s="261"/>
      <c r="F1622" s="261"/>
      <c r="G1622" s="262"/>
      <c r="H1622" s="261"/>
      <c r="I1622" s="257"/>
      <c r="J1622" s="261"/>
      <c r="K1622" s="261"/>
      <c r="L1622" s="261"/>
      <c r="N1622" s="249"/>
      <c r="O1622" s="259"/>
      <c r="P1622" s="256"/>
      <c r="Q1622" s="249"/>
      <c r="R1622" s="249"/>
      <c r="S1622" s="249"/>
      <c r="T1622" s="249"/>
      <c r="U1622" s="249"/>
      <c r="V1622" s="249"/>
      <c r="W1622" s="249"/>
      <c r="X1622" s="249"/>
      <c r="Y1622" s="249"/>
      <c r="Z1622" s="249"/>
      <c r="AA1622" s="249"/>
      <c r="AB1622" s="249"/>
      <c r="AC1622" s="249"/>
      <c r="AD1622" s="249"/>
      <c r="AE1622" s="245"/>
      <c r="AF1622" s="249"/>
      <c r="AG1622" s="249"/>
      <c r="AH1622" s="249"/>
      <c r="AI1622" s="249"/>
    </row>
    <row r="1623" spans="1:35" ht="15" customHeight="1" x14ac:dyDescent="0.3">
      <c r="A1623" s="260"/>
      <c r="B1623" s="261"/>
      <c r="C1623" s="261"/>
      <c r="D1623" s="261"/>
      <c r="E1623" s="261"/>
      <c r="F1623" s="261"/>
      <c r="G1623" s="262"/>
      <c r="H1623" s="261"/>
      <c r="I1623" s="257"/>
      <c r="J1623" s="260"/>
      <c r="K1623" s="249"/>
      <c r="L1623" s="261"/>
      <c r="N1623" s="249"/>
      <c r="O1623" s="259"/>
      <c r="P1623" s="256"/>
      <c r="Q1623" s="249"/>
      <c r="R1623" s="249"/>
      <c r="S1623" s="249"/>
      <c r="T1623" s="249"/>
      <c r="U1623" s="249"/>
      <c r="V1623" s="249"/>
      <c r="W1623" s="249"/>
      <c r="X1623" s="249"/>
      <c r="Y1623" s="249"/>
      <c r="Z1623" s="249"/>
      <c r="AA1623" s="249"/>
      <c r="AB1623" s="249"/>
      <c r="AC1623" s="249"/>
      <c r="AD1623" s="249"/>
      <c r="AE1623" s="245"/>
      <c r="AF1623" s="249"/>
      <c r="AG1623" s="249"/>
      <c r="AH1623" s="249"/>
      <c r="AI1623" s="249"/>
    </row>
    <row r="1624" spans="1:35" ht="15" customHeight="1" x14ac:dyDescent="0.3">
      <c r="A1624" s="260"/>
      <c r="B1624" s="261"/>
      <c r="C1624" s="261"/>
      <c r="D1624" s="261"/>
      <c r="E1624" s="261"/>
      <c r="F1624" s="261"/>
      <c r="G1624" s="262"/>
      <c r="H1624" s="261"/>
      <c r="I1624" s="257"/>
      <c r="J1624" s="260"/>
      <c r="K1624" s="261"/>
      <c r="L1624" s="249"/>
      <c r="N1624" s="249"/>
      <c r="O1624" s="259"/>
      <c r="P1624" s="256"/>
      <c r="Q1624" s="249"/>
      <c r="R1624" s="249"/>
      <c r="S1624" s="249"/>
      <c r="T1624" s="249"/>
      <c r="U1624" s="249"/>
      <c r="V1624" s="249"/>
      <c r="W1624" s="249"/>
      <c r="X1624" s="249"/>
      <c r="Y1624" s="249"/>
      <c r="Z1624" s="249"/>
      <c r="AA1624" s="249"/>
      <c r="AB1624" s="249"/>
      <c r="AC1624" s="249"/>
      <c r="AD1624" s="249"/>
      <c r="AE1624" s="245"/>
      <c r="AF1624" s="249"/>
      <c r="AG1624" s="249"/>
      <c r="AH1624" s="249"/>
      <c r="AI1624" s="249"/>
    </row>
    <row r="1625" spans="1:35" ht="15" customHeight="1" x14ac:dyDescent="0.3">
      <c r="A1625" s="260"/>
      <c r="B1625" s="261"/>
      <c r="C1625" s="261"/>
      <c r="D1625" s="261"/>
      <c r="E1625" s="261"/>
      <c r="F1625" s="261"/>
      <c r="G1625" s="262"/>
      <c r="H1625" s="261"/>
      <c r="I1625" s="257"/>
      <c r="J1625" s="260"/>
      <c r="K1625" s="249"/>
      <c r="L1625" s="261"/>
      <c r="N1625" s="249"/>
      <c r="O1625" s="259"/>
      <c r="P1625" s="256"/>
      <c r="Q1625" s="249"/>
      <c r="R1625" s="249"/>
      <c r="S1625" s="249"/>
      <c r="T1625" s="249"/>
      <c r="U1625" s="249"/>
      <c r="V1625" s="249"/>
      <c r="W1625" s="249"/>
      <c r="X1625" s="249"/>
      <c r="Y1625" s="249"/>
      <c r="Z1625" s="249"/>
      <c r="AA1625" s="249"/>
      <c r="AB1625" s="249"/>
      <c r="AC1625" s="249"/>
      <c r="AD1625" s="249"/>
      <c r="AE1625" s="245"/>
      <c r="AF1625" s="249"/>
      <c r="AG1625" s="249"/>
      <c r="AH1625" s="249"/>
      <c r="AI1625" s="249"/>
    </row>
    <row r="1626" spans="1:35" ht="15" customHeight="1" x14ac:dyDescent="0.3">
      <c r="A1626" s="260"/>
      <c r="B1626" s="261"/>
      <c r="C1626" s="261"/>
      <c r="D1626" s="261"/>
      <c r="E1626" s="261"/>
      <c r="F1626" s="261"/>
      <c r="G1626" s="262"/>
      <c r="H1626" s="261"/>
      <c r="I1626" s="257"/>
      <c r="J1626" s="260"/>
      <c r="K1626" s="249"/>
      <c r="L1626" s="261"/>
      <c r="N1626" s="249"/>
      <c r="O1626" s="259"/>
      <c r="P1626" s="256"/>
      <c r="Q1626" s="249"/>
      <c r="R1626" s="249"/>
      <c r="S1626" s="249"/>
      <c r="T1626" s="249"/>
      <c r="U1626" s="249"/>
      <c r="V1626" s="249"/>
      <c r="W1626" s="249"/>
      <c r="X1626" s="249"/>
      <c r="Y1626" s="249"/>
      <c r="Z1626" s="249"/>
      <c r="AA1626" s="249"/>
      <c r="AB1626" s="249"/>
      <c r="AC1626" s="249"/>
      <c r="AD1626" s="249"/>
      <c r="AE1626" s="245"/>
      <c r="AF1626" s="249"/>
      <c r="AG1626" s="249"/>
      <c r="AH1626" s="249"/>
      <c r="AI1626" s="249"/>
    </row>
    <row r="1627" spans="1:35" ht="15" customHeight="1" x14ac:dyDescent="0.3">
      <c r="A1627" s="260"/>
      <c r="B1627" s="261"/>
      <c r="C1627" s="261"/>
      <c r="D1627" s="261"/>
      <c r="E1627" s="261"/>
      <c r="F1627" s="261"/>
      <c r="G1627" s="262"/>
      <c r="H1627" s="261"/>
      <c r="I1627" s="257"/>
      <c r="J1627" s="260"/>
      <c r="K1627" s="249"/>
      <c r="L1627" s="261"/>
      <c r="N1627" s="249"/>
      <c r="O1627" s="259"/>
      <c r="P1627" s="256"/>
      <c r="Q1627" s="249"/>
      <c r="R1627" s="249"/>
      <c r="S1627" s="249"/>
      <c r="T1627" s="249"/>
      <c r="U1627" s="249"/>
      <c r="V1627" s="249"/>
      <c r="W1627" s="249"/>
      <c r="X1627" s="249"/>
      <c r="Y1627" s="249"/>
      <c r="Z1627" s="249"/>
      <c r="AA1627" s="249"/>
      <c r="AB1627" s="249"/>
      <c r="AC1627" s="249"/>
      <c r="AD1627" s="249"/>
      <c r="AE1627" s="245"/>
      <c r="AF1627" s="249"/>
      <c r="AG1627" s="249"/>
      <c r="AH1627" s="249"/>
      <c r="AI1627" s="249"/>
    </row>
    <row r="1628" spans="1:35" ht="15" customHeight="1" x14ac:dyDescent="0.3">
      <c r="A1628" s="260"/>
      <c r="B1628" s="261"/>
      <c r="C1628" s="261"/>
      <c r="D1628" s="261"/>
      <c r="E1628" s="261"/>
      <c r="F1628" s="261"/>
      <c r="G1628" s="262"/>
      <c r="H1628" s="261"/>
      <c r="I1628" s="257"/>
      <c r="J1628" s="260"/>
      <c r="K1628" s="249"/>
      <c r="L1628" s="261"/>
      <c r="N1628" s="249"/>
      <c r="O1628" s="259"/>
      <c r="P1628" s="256"/>
      <c r="Q1628" s="249"/>
      <c r="R1628" s="249"/>
      <c r="S1628" s="249"/>
      <c r="T1628" s="249"/>
      <c r="U1628" s="249"/>
      <c r="V1628" s="249"/>
      <c r="W1628" s="249"/>
      <c r="X1628" s="249"/>
      <c r="Y1628" s="249"/>
      <c r="Z1628" s="249"/>
      <c r="AA1628" s="249"/>
      <c r="AB1628" s="249"/>
      <c r="AC1628" s="249"/>
      <c r="AD1628" s="249"/>
      <c r="AE1628" s="245"/>
      <c r="AF1628" s="249"/>
      <c r="AG1628" s="249"/>
      <c r="AH1628" s="249"/>
      <c r="AI1628" s="249"/>
    </row>
    <row r="1629" spans="1:35" ht="15" customHeight="1" x14ac:dyDescent="0.3">
      <c r="A1629" s="260"/>
      <c r="B1629" s="261"/>
      <c r="C1629" s="261"/>
      <c r="D1629" s="261"/>
      <c r="E1629" s="261"/>
      <c r="F1629" s="261"/>
      <c r="G1629" s="262"/>
      <c r="H1629" s="261"/>
      <c r="I1629" s="257"/>
      <c r="J1629" s="260"/>
      <c r="K1629" s="256"/>
      <c r="L1629" s="261"/>
      <c r="N1629" s="249"/>
      <c r="O1629" s="259"/>
      <c r="P1629" s="256"/>
      <c r="Q1629" s="249"/>
      <c r="R1629" s="249"/>
      <c r="S1629" s="249"/>
      <c r="T1629" s="249"/>
      <c r="U1629" s="249"/>
      <c r="V1629" s="249"/>
      <c r="W1629" s="249"/>
      <c r="X1629" s="249"/>
      <c r="Y1629" s="249"/>
      <c r="Z1629" s="249"/>
      <c r="AA1629" s="249"/>
      <c r="AB1629" s="249"/>
      <c r="AC1629" s="249"/>
      <c r="AD1629" s="249"/>
      <c r="AE1629" s="245"/>
      <c r="AF1629" s="249"/>
      <c r="AG1629" s="249"/>
      <c r="AH1629" s="249"/>
      <c r="AI1629" s="249"/>
    </row>
    <row r="1630" spans="1:35" ht="15" customHeight="1" x14ac:dyDescent="0.3">
      <c r="A1630" s="260"/>
      <c r="B1630" s="261"/>
      <c r="C1630" s="261"/>
      <c r="D1630" s="261"/>
      <c r="E1630" s="261"/>
      <c r="F1630" s="261"/>
      <c r="G1630" s="262"/>
      <c r="H1630" s="261"/>
      <c r="I1630" s="257"/>
      <c r="J1630" s="260"/>
      <c r="K1630" s="261"/>
      <c r="L1630" s="249"/>
      <c r="N1630" s="249"/>
      <c r="O1630" s="259"/>
      <c r="P1630" s="256"/>
      <c r="Q1630" s="249"/>
      <c r="R1630" s="249"/>
      <c r="S1630" s="249"/>
      <c r="T1630" s="249"/>
      <c r="U1630" s="249"/>
      <c r="V1630" s="249"/>
      <c r="W1630" s="249"/>
      <c r="X1630" s="249"/>
      <c r="Y1630" s="249"/>
      <c r="Z1630" s="249"/>
      <c r="AA1630" s="249"/>
      <c r="AB1630" s="249"/>
      <c r="AC1630" s="249"/>
      <c r="AD1630" s="249"/>
      <c r="AE1630" s="245"/>
      <c r="AF1630" s="249"/>
      <c r="AG1630" s="249"/>
      <c r="AH1630" s="249"/>
      <c r="AI1630" s="249"/>
    </row>
    <row r="1631" spans="1:35" ht="15" customHeight="1" x14ac:dyDescent="0.3">
      <c r="A1631" s="260"/>
      <c r="B1631" s="261"/>
      <c r="C1631" s="261"/>
      <c r="D1631" s="261"/>
      <c r="E1631" s="261"/>
      <c r="F1631" s="261"/>
      <c r="G1631" s="262"/>
      <c r="H1631" s="261"/>
      <c r="I1631" s="257"/>
      <c r="J1631" s="260"/>
      <c r="K1631" s="261"/>
      <c r="L1631" s="249"/>
      <c r="N1631" s="249"/>
      <c r="O1631" s="259"/>
      <c r="P1631" s="256"/>
      <c r="Q1631" s="249"/>
      <c r="R1631" s="249"/>
      <c r="S1631" s="249"/>
      <c r="T1631" s="249"/>
      <c r="U1631" s="249"/>
      <c r="V1631" s="249"/>
      <c r="W1631" s="249"/>
      <c r="X1631" s="249"/>
      <c r="Y1631" s="249"/>
      <c r="Z1631" s="249"/>
      <c r="AA1631" s="249"/>
      <c r="AB1631" s="249"/>
      <c r="AC1631" s="249"/>
      <c r="AD1631" s="249"/>
      <c r="AE1631" s="245"/>
      <c r="AF1631" s="249"/>
      <c r="AG1631" s="249"/>
      <c r="AH1631" s="249"/>
      <c r="AI1631" s="249"/>
    </row>
    <row r="1632" spans="1:35" ht="15" customHeight="1" x14ac:dyDescent="0.3">
      <c r="A1632" s="260"/>
      <c r="B1632" s="261"/>
      <c r="C1632" s="261"/>
      <c r="D1632" s="261"/>
      <c r="E1632" s="261"/>
      <c r="F1632" s="261"/>
      <c r="G1632" s="262"/>
      <c r="H1632" s="261"/>
      <c r="I1632" s="257"/>
      <c r="J1632" s="260"/>
      <c r="K1632" s="256"/>
      <c r="L1632" s="261"/>
      <c r="N1632" s="249"/>
      <c r="O1632" s="259"/>
      <c r="P1632" s="256"/>
      <c r="Q1632" s="249"/>
      <c r="R1632" s="249"/>
      <c r="S1632" s="249"/>
      <c r="T1632" s="249"/>
      <c r="U1632" s="249"/>
      <c r="V1632" s="249"/>
      <c r="W1632" s="249"/>
      <c r="X1632" s="249"/>
      <c r="Y1632" s="249"/>
      <c r="Z1632" s="249"/>
      <c r="AA1632" s="249"/>
      <c r="AB1632" s="249"/>
      <c r="AC1632" s="249"/>
      <c r="AD1632" s="249"/>
      <c r="AE1632" s="245"/>
      <c r="AF1632" s="249"/>
      <c r="AG1632" s="249"/>
      <c r="AH1632" s="249"/>
      <c r="AI1632" s="249"/>
    </row>
    <row r="1633" spans="1:35" ht="15" customHeight="1" x14ac:dyDescent="0.3">
      <c r="A1633" s="260"/>
      <c r="B1633" s="261"/>
      <c r="C1633" s="261"/>
      <c r="D1633" s="261"/>
      <c r="E1633" s="261"/>
      <c r="F1633" s="261"/>
      <c r="G1633" s="262"/>
      <c r="H1633" s="261"/>
      <c r="I1633" s="257"/>
      <c r="J1633" s="260"/>
      <c r="K1633" s="261"/>
      <c r="L1633" s="249"/>
      <c r="N1633" s="249"/>
      <c r="O1633" s="259"/>
      <c r="P1633" s="256"/>
      <c r="Q1633" s="249"/>
      <c r="R1633" s="249"/>
      <c r="S1633" s="249"/>
      <c r="T1633" s="249"/>
      <c r="U1633" s="249"/>
      <c r="V1633" s="249"/>
      <c r="W1633" s="249"/>
      <c r="X1633" s="249"/>
      <c r="Y1633" s="249"/>
      <c r="Z1633" s="249"/>
      <c r="AA1633" s="249"/>
      <c r="AB1633" s="249"/>
      <c r="AC1633" s="249"/>
      <c r="AD1633" s="249"/>
      <c r="AE1633" s="245"/>
      <c r="AF1633" s="249"/>
      <c r="AG1633" s="249"/>
      <c r="AH1633" s="249"/>
      <c r="AI1633" s="249"/>
    </row>
    <row r="1634" spans="1:35" ht="15" customHeight="1" x14ac:dyDescent="0.3">
      <c r="A1634" s="260"/>
      <c r="B1634" s="261"/>
      <c r="C1634" s="261"/>
      <c r="D1634" s="261"/>
      <c r="E1634" s="261"/>
      <c r="F1634" s="261"/>
      <c r="G1634" s="262"/>
      <c r="H1634" s="261"/>
      <c r="I1634" s="257"/>
      <c r="J1634" s="260"/>
      <c r="K1634" s="261"/>
      <c r="L1634" s="249"/>
      <c r="N1634" s="249"/>
      <c r="O1634" s="259"/>
      <c r="P1634" s="256"/>
      <c r="Q1634" s="249"/>
      <c r="R1634" s="249"/>
      <c r="S1634" s="249"/>
      <c r="T1634" s="249"/>
      <c r="U1634" s="249"/>
      <c r="V1634" s="249"/>
      <c r="W1634" s="249"/>
      <c r="X1634" s="249"/>
      <c r="Y1634" s="249"/>
      <c r="Z1634" s="249"/>
      <c r="AA1634" s="249"/>
      <c r="AB1634" s="249"/>
      <c r="AC1634" s="249"/>
      <c r="AD1634" s="249"/>
      <c r="AE1634" s="245"/>
      <c r="AF1634" s="249"/>
      <c r="AG1634" s="249"/>
      <c r="AH1634" s="249"/>
      <c r="AI1634" s="249"/>
    </row>
    <row r="1635" spans="1:35" ht="15" customHeight="1" x14ac:dyDescent="0.3">
      <c r="A1635" s="260"/>
      <c r="B1635" s="261"/>
      <c r="C1635" s="261"/>
      <c r="D1635" s="261"/>
      <c r="E1635" s="261"/>
      <c r="F1635" s="261"/>
      <c r="G1635" s="262"/>
      <c r="H1635" s="261"/>
      <c r="I1635" s="257"/>
      <c r="J1635" s="260"/>
      <c r="K1635" s="261"/>
      <c r="L1635" s="249"/>
      <c r="N1635" s="249"/>
      <c r="O1635" s="259"/>
      <c r="P1635" s="256"/>
      <c r="Q1635" s="249"/>
      <c r="R1635" s="249"/>
      <c r="S1635" s="249"/>
      <c r="T1635" s="249"/>
      <c r="U1635" s="249"/>
      <c r="V1635" s="249"/>
      <c r="W1635" s="249"/>
      <c r="X1635" s="249"/>
      <c r="Y1635" s="249"/>
      <c r="Z1635" s="249"/>
      <c r="AA1635" s="249"/>
      <c r="AB1635" s="249"/>
      <c r="AC1635" s="249"/>
      <c r="AD1635" s="249"/>
      <c r="AE1635" s="245"/>
      <c r="AF1635" s="249"/>
      <c r="AG1635" s="249"/>
      <c r="AH1635" s="249"/>
      <c r="AI1635" s="249"/>
    </row>
    <row r="1636" spans="1:35" ht="15" customHeight="1" x14ac:dyDescent="0.3">
      <c r="A1636" s="260"/>
      <c r="B1636" s="261"/>
      <c r="C1636" s="261"/>
      <c r="D1636" s="261"/>
      <c r="E1636" s="261"/>
      <c r="F1636" s="261"/>
      <c r="G1636" s="262"/>
      <c r="H1636" s="261"/>
      <c r="I1636" s="257"/>
      <c r="J1636" s="260"/>
      <c r="K1636" s="261"/>
      <c r="L1636" s="249"/>
      <c r="N1636" s="249"/>
      <c r="O1636" s="259"/>
      <c r="P1636" s="256"/>
      <c r="Q1636" s="249"/>
      <c r="R1636" s="249"/>
      <c r="S1636" s="249"/>
      <c r="T1636" s="249"/>
      <c r="U1636" s="249"/>
      <c r="V1636" s="249"/>
      <c r="W1636" s="249"/>
      <c r="X1636" s="249"/>
      <c r="Y1636" s="249"/>
      <c r="Z1636" s="249"/>
      <c r="AA1636" s="249"/>
      <c r="AB1636" s="249"/>
      <c r="AC1636" s="249"/>
      <c r="AD1636" s="249"/>
      <c r="AE1636" s="246"/>
      <c r="AF1636" s="249"/>
      <c r="AG1636" s="249"/>
      <c r="AH1636" s="249"/>
      <c r="AI1636" s="249"/>
    </row>
    <row r="1637" spans="1:35" ht="15" customHeight="1" x14ac:dyDescent="0.3">
      <c r="A1637" s="260"/>
      <c r="B1637" s="261"/>
      <c r="C1637" s="261"/>
      <c r="D1637" s="261"/>
      <c r="E1637" s="261"/>
      <c r="F1637" s="261"/>
      <c r="G1637" s="262"/>
      <c r="H1637" s="261"/>
      <c r="I1637" s="257"/>
      <c r="J1637" s="261"/>
      <c r="K1637" s="261"/>
      <c r="L1637" s="261"/>
      <c r="N1637" s="249"/>
      <c r="O1637" s="259"/>
      <c r="P1637" s="256"/>
      <c r="Q1637" s="249"/>
      <c r="R1637" s="249"/>
      <c r="S1637" s="249"/>
      <c r="T1637" s="249"/>
      <c r="U1637" s="249"/>
      <c r="V1637" s="249"/>
      <c r="W1637" s="249"/>
      <c r="X1637" s="249"/>
      <c r="Y1637" s="249"/>
      <c r="Z1637" s="249"/>
      <c r="AA1637" s="249"/>
      <c r="AB1637" s="249"/>
      <c r="AC1637" s="249"/>
      <c r="AD1637" s="249"/>
      <c r="AE1637" s="245"/>
      <c r="AF1637" s="249"/>
      <c r="AG1637" s="249"/>
      <c r="AH1637" s="249"/>
      <c r="AI1637" s="249"/>
    </row>
    <row r="1638" spans="1:35" ht="15" customHeight="1" x14ac:dyDescent="0.3">
      <c r="A1638" s="260"/>
      <c r="B1638" s="261"/>
      <c r="C1638" s="261"/>
      <c r="D1638" s="261"/>
      <c r="E1638" s="261"/>
      <c r="F1638" s="261"/>
      <c r="G1638" s="262"/>
      <c r="H1638" s="261"/>
      <c r="I1638" s="257"/>
      <c r="J1638" s="261"/>
      <c r="K1638" s="249"/>
      <c r="L1638" s="261"/>
      <c r="N1638" s="249"/>
      <c r="O1638" s="259"/>
      <c r="P1638" s="256"/>
      <c r="Q1638" s="249"/>
      <c r="R1638" s="249"/>
      <c r="S1638" s="249"/>
      <c r="T1638" s="249"/>
      <c r="U1638" s="249"/>
      <c r="V1638" s="249"/>
      <c r="W1638" s="249"/>
      <c r="X1638" s="249"/>
      <c r="Y1638" s="249"/>
      <c r="Z1638" s="249"/>
      <c r="AA1638" s="249"/>
      <c r="AB1638" s="249"/>
      <c r="AC1638" s="249"/>
      <c r="AD1638" s="249"/>
      <c r="AE1638" s="245"/>
      <c r="AF1638" s="249"/>
      <c r="AG1638" s="249"/>
      <c r="AH1638" s="249"/>
      <c r="AI1638" s="249"/>
    </row>
    <row r="1639" spans="1:35" ht="15" customHeight="1" x14ac:dyDescent="0.3">
      <c r="A1639" s="260"/>
      <c r="B1639" s="261"/>
      <c r="C1639" s="261"/>
      <c r="D1639" s="261"/>
      <c r="E1639" s="261"/>
      <c r="F1639" s="261"/>
      <c r="G1639" s="262"/>
      <c r="H1639" s="261"/>
      <c r="I1639" s="257"/>
      <c r="J1639" s="261"/>
      <c r="K1639" s="249"/>
      <c r="L1639" s="261"/>
      <c r="N1639" s="249"/>
      <c r="O1639" s="259"/>
      <c r="P1639" s="256"/>
      <c r="Q1639" s="249"/>
      <c r="R1639" s="249"/>
      <c r="S1639" s="249"/>
      <c r="T1639" s="249"/>
      <c r="U1639" s="249"/>
      <c r="V1639" s="249"/>
      <c r="W1639" s="249"/>
      <c r="X1639" s="249"/>
      <c r="Y1639" s="249"/>
      <c r="Z1639" s="249"/>
      <c r="AA1639" s="249"/>
      <c r="AB1639" s="249"/>
      <c r="AC1639" s="249"/>
      <c r="AD1639" s="249"/>
      <c r="AE1639" s="245"/>
      <c r="AF1639" s="249"/>
      <c r="AG1639" s="249"/>
      <c r="AH1639" s="249"/>
      <c r="AI1639" s="249"/>
    </row>
    <row r="1640" spans="1:35" ht="15" customHeight="1" x14ac:dyDescent="0.3">
      <c r="A1640" s="260"/>
      <c r="B1640" s="261"/>
      <c r="C1640" s="261"/>
      <c r="D1640" s="261"/>
      <c r="E1640" s="261"/>
      <c r="F1640" s="261"/>
      <c r="G1640" s="262"/>
      <c r="H1640" s="261"/>
      <c r="I1640" s="257"/>
      <c r="J1640" s="260"/>
      <c r="K1640" s="249"/>
      <c r="L1640" s="261"/>
      <c r="N1640" s="249"/>
      <c r="O1640" s="259"/>
      <c r="P1640" s="256"/>
      <c r="Q1640" s="249"/>
      <c r="R1640" s="249"/>
      <c r="S1640" s="249"/>
      <c r="T1640" s="249"/>
      <c r="U1640" s="249"/>
      <c r="V1640" s="249"/>
      <c r="W1640" s="249"/>
      <c r="X1640" s="249"/>
      <c r="Y1640" s="249"/>
      <c r="Z1640" s="249"/>
      <c r="AA1640" s="249"/>
      <c r="AB1640" s="249"/>
      <c r="AC1640" s="249"/>
      <c r="AD1640" s="249"/>
      <c r="AE1640" s="246"/>
      <c r="AF1640" s="249"/>
      <c r="AG1640" s="249"/>
      <c r="AH1640" s="249"/>
      <c r="AI1640" s="249"/>
    </row>
    <row r="1641" spans="1:35" ht="15" customHeight="1" x14ac:dyDescent="0.3">
      <c r="A1641" s="260"/>
      <c r="B1641" s="261"/>
      <c r="C1641" s="261"/>
      <c r="D1641" s="261"/>
      <c r="E1641" s="261"/>
      <c r="F1641" s="261"/>
      <c r="G1641" s="262"/>
      <c r="H1641" s="261"/>
      <c r="I1641" s="257"/>
      <c r="J1641" s="261"/>
      <c r="K1641" s="249"/>
      <c r="L1641" s="261"/>
      <c r="N1641" s="249"/>
      <c r="O1641" s="259"/>
      <c r="P1641" s="256"/>
      <c r="Q1641" s="249"/>
      <c r="R1641" s="249"/>
      <c r="S1641" s="249"/>
      <c r="T1641" s="249"/>
      <c r="U1641" s="249"/>
      <c r="V1641" s="249"/>
      <c r="W1641" s="249"/>
      <c r="X1641" s="249"/>
      <c r="Y1641" s="249"/>
      <c r="Z1641" s="249"/>
      <c r="AA1641" s="249"/>
      <c r="AB1641" s="249"/>
      <c r="AC1641" s="249"/>
      <c r="AD1641" s="249"/>
      <c r="AE1641" s="245"/>
      <c r="AF1641" s="249"/>
      <c r="AG1641" s="249"/>
      <c r="AH1641" s="249"/>
      <c r="AI1641" s="249"/>
    </row>
    <row r="1642" spans="1:35" ht="15" customHeight="1" x14ac:dyDescent="0.3">
      <c r="A1642" s="260"/>
      <c r="B1642" s="261"/>
      <c r="C1642" s="261"/>
      <c r="D1642" s="261"/>
      <c r="E1642" s="261"/>
      <c r="F1642" s="261"/>
      <c r="G1642" s="262"/>
      <c r="H1642" s="261"/>
      <c r="I1642" s="257"/>
      <c r="J1642" s="260"/>
      <c r="K1642" s="249"/>
      <c r="L1642" s="261"/>
      <c r="N1642" s="249"/>
      <c r="O1642" s="259"/>
      <c r="P1642" s="256"/>
      <c r="Q1642" s="249"/>
      <c r="R1642" s="249"/>
      <c r="S1642" s="249"/>
      <c r="T1642" s="249"/>
      <c r="U1642" s="249"/>
      <c r="V1642" s="249"/>
      <c r="W1642" s="249"/>
      <c r="X1642" s="249"/>
      <c r="Y1642" s="249"/>
      <c r="Z1642" s="249"/>
      <c r="AA1642" s="249"/>
      <c r="AB1642" s="249"/>
      <c r="AC1642" s="249"/>
      <c r="AD1642" s="249"/>
      <c r="AE1642" s="245"/>
      <c r="AF1642" s="249"/>
      <c r="AG1642" s="249"/>
      <c r="AH1642" s="249"/>
      <c r="AI1642" s="249"/>
    </row>
    <row r="1643" spans="1:35" ht="15" customHeight="1" x14ac:dyDescent="0.3">
      <c r="A1643" s="260"/>
      <c r="B1643" s="261"/>
      <c r="C1643" s="261"/>
      <c r="D1643" s="261"/>
      <c r="E1643" s="261"/>
      <c r="F1643" s="261"/>
      <c r="G1643" s="262"/>
      <c r="H1643" s="261"/>
      <c r="I1643" s="257"/>
      <c r="J1643" s="260"/>
      <c r="K1643" s="249"/>
      <c r="L1643" s="261"/>
      <c r="N1643" s="249"/>
      <c r="O1643" s="259"/>
      <c r="P1643" s="256"/>
      <c r="Q1643" s="249"/>
      <c r="R1643" s="249"/>
      <c r="S1643" s="249"/>
      <c r="T1643" s="249"/>
      <c r="U1643" s="249"/>
      <c r="V1643" s="249"/>
      <c r="W1643" s="249"/>
      <c r="X1643" s="249"/>
      <c r="Y1643" s="249"/>
      <c r="Z1643" s="249"/>
      <c r="AA1643" s="249"/>
      <c r="AB1643" s="249"/>
      <c r="AC1643" s="249"/>
      <c r="AD1643" s="249"/>
      <c r="AE1643" s="246"/>
      <c r="AF1643" s="249"/>
      <c r="AG1643" s="249"/>
      <c r="AH1643" s="249"/>
      <c r="AI1643" s="249"/>
    </row>
    <row r="1644" spans="1:35" ht="15" customHeight="1" x14ac:dyDescent="0.3">
      <c r="A1644" s="260"/>
      <c r="B1644" s="261"/>
      <c r="C1644" s="261"/>
      <c r="D1644" s="261"/>
      <c r="E1644" s="261"/>
      <c r="F1644" s="261"/>
      <c r="G1644" s="262"/>
      <c r="H1644" s="261"/>
      <c r="I1644" s="257"/>
      <c r="J1644" s="260"/>
      <c r="K1644" s="261"/>
      <c r="L1644" s="249"/>
      <c r="N1644" s="249"/>
      <c r="O1644" s="259"/>
      <c r="P1644" s="256"/>
      <c r="Q1644" s="249"/>
      <c r="R1644" s="249"/>
      <c r="S1644" s="249"/>
      <c r="T1644" s="249"/>
      <c r="U1644" s="249"/>
      <c r="V1644" s="249"/>
      <c r="W1644" s="249"/>
      <c r="X1644" s="249"/>
      <c r="Y1644" s="249"/>
      <c r="Z1644" s="249"/>
      <c r="AA1644" s="249"/>
      <c r="AB1644" s="249"/>
      <c r="AC1644" s="249"/>
      <c r="AD1644" s="249"/>
      <c r="AE1644" s="245"/>
      <c r="AF1644" s="249"/>
      <c r="AG1644" s="249"/>
      <c r="AH1644" s="249"/>
      <c r="AI1644" s="249"/>
    </row>
    <row r="1645" spans="1:35" ht="15" customHeight="1" x14ac:dyDescent="0.3">
      <c r="A1645" s="260"/>
      <c r="B1645" s="261"/>
      <c r="C1645" s="261"/>
      <c r="D1645" s="261"/>
      <c r="E1645" s="261"/>
      <c r="F1645" s="261"/>
      <c r="G1645" s="262"/>
      <c r="H1645" s="261"/>
      <c r="I1645" s="257"/>
      <c r="J1645" s="260"/>
      <c r="K1645" s="249"/>
      <c r="L1645" s="261"/>
      <c r="N1645" s="249"/>
      <c r="O1645" s="259"/>
      <c r="P1645" s="256"/>
      <c r="Q1645" s="249"/>
      <c r="R1645" s="249"/>
      <c r="S1645" s="249"/>
      <c r="T1645" s="249"/>
      <c r="U1645" s="249"/>
      <c r="V1645" s="249"/>
      <c r="W1645" s="249"/>
      <c r="X1645" s="249"/>
      <c r="Y1645" s="249"/>
      <c r="Z1645" s="249"/>
      <c r="AA1645" s="249"/>
      <c r="AB1645" s="249"/>
      <c r="AC1645" s="249"/>
      <c r="AD1645" s="249"/>
      <c r="AE1645" s="246"/>
      <c r="AF1645" s="249"/>
      <c r="AG1645" s="249"/>
      <c r="AH1645" s="249"/>
      <c r="AI1645" s="249"/>
    </row>
    <row r="1646" spans="1:35" ht="15" customHeight="1" x14ac:dyDescent="0.3">
      <c r="A1646" s="260"/>
      <c r="B1646" s="261"/>
      <c r="C1646" s="261"/>
      <c r="D1646" s="261"/>
      <c r="E1646" s="261"/>
      <c r="F1646" s="261"/>
      <c r="G1646" s="262"/>
      <c r="H1646" s="261"/>
      <c r="I1646" s="257"/>
      <c r="J1646" s="261"/>
      <c r="K1646" s="264"/>
      <c r="L1646" s="261"/>
      <c r="N1646" s="249"/>
      <c r="O1646" s="259"/>
      <c r="P1646" s="256"/>
      <c r="Q1646" s="249"/>
      <c r="R1646" s="249"/>
      <c r="S1646" s="249"/>
      <c r="T1646" s="249"/>
      <c r="U1646" s="249"/>
      <c r="V1646" s="249"/>
      <c r="W1646" s="249"/>
      <c r="X1646" s="249"/>
      <c r="Y1646" s="249"/>
      <c r="Z1646" s="249"/>
      <c r="AA1646" s="249"/>
      <c r="AB1646" s="249"/>
      <c r="AC1646" s="249"/>
      <c r="AD1646" s="249"/>
      <c r="AE1646" s="245"/>
      <c r="AF1646" s="249"/>
      <c r="AG1646" s="249"/>
      <c r="AH1646" s="249"/>
      <c r="AI1646" s="249"/>
    </row>
    <row r="1647" spans="1:35" ht="15" customHeight="1" x14ac:dyDescent="0.3">
      <c r="A1647" s="260"/>
      <c r="B1647" s="261"/>
      <c r="C1647" s="261"/>
      <c r="D1647" s="261"/>
      <c r="E1647" s="261"/>
      <c r="F1647" s="261"/>
      <c r="G1647" s="262"/>
      <c r="H1647" s="261"/>
      <c r="I1647" s="257"/>
      <c r="J1647" s="260"/>
      <c r="K1647" s="249"/>
      <c r="L1647" s="261"/>
      <c r="N1647" s="249"/>
      <c r="O1647" s="259"/>
      <c r="P1647" s="256"/>
      <c r="Q1647" s="249"/>
      <c r="R1647" s="249"/>
      <c r="S1647" s="249"/>
      <c r="T1647" s="249"/>
      <c r="U1647" s="249"/>
      <c r="V1647" s="249"/>
      <c r="W1647" s="249"/>
      <c r="X1647" s="249"/>
      <c r="Y1647" s="249"/>
      <c r="Z1647" s="249"/>
      <c r="AA1647" s="249"/>
      <c r="AB1647" s="249"/>
      <c r="AC1647" s="249"/>
      <c r="AD1647" s="249"/>
      <c r="AE1647" s="245"/>
      <c r="AF1647" s="249"/>
      <c r="AG1647" s="249"/>
      <c r="AH1647" s="249"/>
      <c r="AI1647" s="249"/>
    </row>
    <row r="1648" spans="1:35" ht="15" customHeight="1" x14ac:dyDescent="0.3">
      <c r="A1648" s="260"/>
      <c r="B1648" s="261"/>
      <c r="C1648" s="261"/>
      <c r="D1648" s="261"/>
      <c r="E1648" s="261"/>
      <c r="F1648" s="261"/>
      <c r="G1648" s="262"/>
      <c r="H1648" s="261"/>
      <c r="I1648" s="257"/>
      <c r="J1648" s="260"/>
      <c r="K1648" s="249"/>
      <c r="L1648" s="261"/>
      <c r="N1648" s="249"/>
      <c r="O1648" s="259"/>
      <c r="P1648" s="256"/>
      <c r="Q1648" s="249"/>
      <c r="R1648" s="249"/>
      <c r="S1648" s="249"/>
      <c r="T1648" s="249"/>
      <c r="U1648" s="249"/>
      <c r="V1648" s="249"/>
      <c r="W1648" s="249"/>
      <c r="X1648" s="249"/>
      <c r="Y1648" s="249"/>
      <c r="Z1648" s="249"/>
      <c r="AA1648" s="249"/>
      <c r="AB1648" s="249"/>
      <c r="AC1648" s="249"/>
      <c r="AD1648" s="249"/>
      <c r="AE1648" s="245"/>
      <c r="AF1648" s="249"/>
      <c r="AG1648" s="249"/>
      <c r="AH1648" s="249"/>
      <c r="AI1648" s="249"/>
    </row>
    <row r="1649" spans="1:35" ht="15" customHeight="1" x14ac:dyDescent="0.3">
      <c r="A1649" s="260"/>
      <c r="B1649" s="261"/>
      <c r="C1649" s="261"/>
      <c r="D1649" s="261"/>
      <c r="E1649" s="261"/>
      <c r="F1649" s="261"/>
      <c r="G1649" s="262"/>
      <c r="H1649" s="261"/>
      <c r="I1649" s="257"/>
      <c r="J1649" s="260"/>
      <c r="K1649" s="249"/>
      <c r="L1649" s="261"/>
      <c r="N1649" s="249"/>
      <c r="O1649" s="259"/>
      <c r="P1649" s="256"/>
      <c r="Q1649" s="249"/>
      <c r="R1649" s="249"/>
      <c r="S1649" s="249"/>
      <c r="T1649" s="249"/>
      <c r="U1649" s="249"/>
      <c r="V1649" s="249"/>
      <c r="W1649" s="249"/>
      <c r="X1649" s="249"/>
      <c r="Y1649" s="249"/>
      <c r="Z1649" s="249"/>
      <c r="AA1649" s="249"/>
      <c r="AB1649" s="249"/>
      <c r="AC1649" s="249"/>
      <c r="AD1649" s="249"/>
      <c r="AE1649" s="245"/>
      <c r="AF1649" s="249"/>
      <c r="AG1649" s="249"/>
      <c r="AH1649" s="249"/>
      <c r="AI1649" s="249"/>
    </row>
    <row r="1650" spans="1:35" ht="15" customHeight="1" x14ac:dyDescent="0.3">
      <c r="A1650" s="260"/>
      <c r="B1650" s="261"/>
      <c r="C1650" s="261"/>
      <c r="D1650" s="261"/>
      <c r="E1650" s="261"/>
      <c r="F1650" s="261"/>
      <c r="G1650" s="262"/>
      <c r="H1650" s="261"/>
      <c r="I1650" s="257"/>
      <c r="J1650" s="260"/>
      <c r="K1650" s="256"/>
      <c r="L1650" s="261"/>
      <c r="N1650" s="249"/>
      <c r="O1650" s="259"/>
      <c r="P1650" s="256"/>
      <c r="Q1650" s="249"/>
      <c r="R1650" s="249"/>
      <c r="S1650" s="249"/>
      <c r="T1650" s="249"/>
      <c r="U1650" s="249"/>
      <c r="V1650" s="249"/>
      <c r="W1650" s="249"/>
      <c r="X1650" s="249"/>
      <c r="Y1650" s="249"/>
      <c r="Z1650" s="249"/>
      <c r="AA1650" s="249"/>
      <c r="AB1650" s="249"/>
      <c r="AC1650" s="249"/>
      <c r="AD1650" s="249"/>
      <c r="AE1650" s="245"/>
      <c r="AF1650" s="249"/>
      <c r="AG1650" s="249"/>
      <c r="AH1650" s="249"/>
      <c r="AI1650" s="249"/>
    </row>
    <row r="1651" spans="1:35" ht="15" customHeight="1" x14ac:dyDescent="0.3">
      <c r="A1651" s="260"/>
      <c r="B1651" s="261"/>
      <c r="C1651" s="261"/>
      <c r="D1651" s="261"/>
      <c r="E1651" s="261"/>
      <c r="F1651" s="261"/>
      <c r="G1651" s="262"/>
      <c r="H1651" s="261"/>
      <c r="I1651" s="257"/>
      <c r="J1651" s="260"/>
      <c r="K1651" s="261"/>
      <c r="L1651" s="249"/>
      <c r="N1651" s="249"/>
      <c r="O1651" s="259"/>
      <c r="P1651" s="256"/>
      <c r="Q1651" s="249"/>
      <c r="R1651" s="249"/>
      <c r="S1651" s="249"/>
      <c r="T1651" s="249"/>
      <c r="U1651" s="249"/>
      <c r="V1651" s="249"/>
      <c r="W1651" s="249"/>
      <c r="X1651" s="249"/>
      <c r="Y1651" s="249"/>
      <c r="Z1651" s="249"/>
      <c r="AA1651" s="249"/>
      <c r="AB1651" s="249"/>
      <c r="AC1651" s="249"/>
      <c r="AD1651" s="249"/>
      <c r="AE1651" s="245"/>
      <c r="AF1651" s="249"/>
      <c r="AG1651" s="249"/>
      <c r="AH1651" s="249"/>
      <c r="AI1651" s="249"/>
    </row>
    <row r="1652" spans="1:35" ht="15" customHeight="1" x14ac:dyDescent="0.3">
      <c r="A1652" s="260"/>
      <c r="B1652" s="261"/>
      <c r="C1652" s="261"/>
      <c r="D1652" s="261"/>
      <c r="E1652" s="261"/>
      <c r="F1652" s="261"/>
      <c r="G1652" s="262"/>
      <c r="H1652" s="261"/>
      <c r="I1652" s="257"/>
      <c r="J1652" s="260"/>
      <c r="K1652" s="261"/>
      <c r="L1652" s="249"/>
      <c r="N1652" s="249"/>
      <c r="O1652" s="259"/>
      <c r="P1652" s="256"/>
      <c r="Q1652" s="249"/>
      <c r="R1652" s="249"/>
      <c r="S1652" s="249"/>
      <c r="T1652" s="249"/>
      <c r="U1652" s="249"/>
      <c r="V1652" s="249"/>
      <c r="W1652" s="249"/>
      <c r="X1652" s="249"/>
      <c r="Y1652" s="249"/>
      <c r="Z1652" s="249"/>
      <c r="AA1652" s="249"/>
      <c r="AB1652" s="249"/>
      <c r="AC1652" s="249"/>
      <c r="AD1652" s="249"/>
      <c r="AE1652" s="245"/>
      <c r="AF1652" s="249"/>
      <c r="AG1652" s="249"/>
      <c r="AH1652" s="249"/>
      <c r="AI1652" s="249"/>
    </row>
    <row r="1653" spans="1:35" ht="15" customHeight="1" x14ac:dyDescent="0.3">
      <c r="A1653" s="260"/>
      <c r="B1653" s="261"/>
      <c r="C1653" s="261"/>
      <c r="D1653" s="261"/>
      <c r="E1653" s="261"/>
      <c r="F1653" s="261"/>
      <c r="G1653" s="262"/>
      <c r="H1653" s="261"/>
      <c r="I1653" s="257"/>
      <c r="J1653" s="260"/>
      <c r="K1653" s="249"/>
      <c r="L1653" s="261"/>
      <c r="N1653" s="249"/>
      <c r="O1653" s="259"/>
      <c r="P1653" s="256"/>
      <c r="Q1653" s="249"/>
      <c r="R1653" s="249"/>
      <c r="S1653" s="249"/>
      <c r="T1653" s="249"/>
      <c r="U1653" s="249"/>
      <c r="V1653" s="249"/>
      <c r="W1653" s="249"/>
      <c r="X1653" s="249"/>
      <c r="Y1653" s="249"/>
      <c r="Z1653" s="249"/>
      <c r="AA1653" s="249"/>
      <c r="AB1653" s="249"/>
      <c r="AC1653" s="249"/>
      <c r="AD1653" s="249"/>
      <c r="AE1653" s="245"/>
      <c r="AF1653" s="249"/>
      <c r="AG1653" s="249"/>
      <c r="AH1653" s="249"/>
      <c r="AI1653" s="249"/>
    </row>
    <row r="1654" spans="1:35" ht="15" customHeight="1" x14ac:dyDescent="0.3">
      <c r="A1654" s="260"/>
      <c r="B1654" s="261"/>
      <c r="C1654" s="261"/>
      <c r="D1654" s="261"/>
      <c r="E1654" s="261"/>
      <c r="F1654" s="261"/>
      <c r="G1654" s="262"/>
      <c r="H1654" s="261"/>
      <c r="I1654" s="257"/>
      <c r="J1654" s="260"/>
      <c r="K1654" s="249"/>
      <c r="L1654" s="261"/>
      <c r="N1654" s="249"/>
      <c r="O1654" s="259"/>
      <c r="P1654" s="256"/>
      <c r="Q1654" s="249"/>
      <c r="R1654" s="249"/>
      <c r="S1654" s="249"/>
      <c r="T1654" s="249"/>
      <c r="U1654" s="249"/>
      <c r="V1654" s="249"/>
      <c r="W1654" s="249"/>
      <c r="X1654" s="249"/>
      <c r="Y1654" s="249"/>
      <c r="Z1654" s="249"/>
      <c r="AA1654" s="249"/>
      <c r="AB1654" s="249"/>
      <c r="AC1654" s="249"/>
      <c r="AD1654" s="249"/>
      <c r="AE1654" s="245"/>
      <c r="AF1654" s="249"/>
      <c r="AG1654" s="249"/>
      <c r="AH1654" s="249"/>
      <c r="AI1654" s="249"/>
    </row>
    <row r="1655" spans="1:35" ht="15" customHeight="1" x14ac:dyDescent="0.3">
      <c r="A1655" s="260"/>
      <c r="B1655" s="261"/>
      <c r="C1655" s="261"/>
      <c r="D1655" s="261"/>
      <c r="E1655" s="261"/>
      <c r="F1655" s="261"/>
      <c r="G1655" s="262"/>
      <c r="H1655" s="261"/>
      <c r="I1655" s="257"/>
      <c r="J1655" s="261"/>
      <c r="K1655" s="261"/>
      <c r="L1655" s="261"/>
      <c r="N1655" s="249"/>
      <c r="O1655" s="259"/>
      <c r="P1655" s="256"/>
      <c r="Q1655" s="249"/>
      <c r="R1655" s="249"/>
      <c r="S1655" s="249"/>
      <c r="T1655" s="249"/>
      <c r="U1655" s="249"/>
      <c r="V1655" s="249"/>
      <c r="W1655" s="249"/>
      <c r="X1655" s="249"/>
      <c r="Y1655" s="249"/>
      <c r="Z1655" s="249"/>
      <c r="AA1655" s="249"/>
      <c r="AB1655" s="249"/>
      <c r="AC1655" s="249"/>
      <c r="AD1655" s="249"/>
      <c r="AE1655" s="246"/>
      <c r="AF1655" s="249"/>
      <c r="AG1655" s="249"/>
      <c r="AH1655" s="249"/>
      <c r="AI1655" s="249"/>
    </row>
    <row r="1656" spans="1:35" ht="15" customHeight="1" x14ac:dyDescent="0.3">
      <c r="A1656" s="260"/>
      <c r="B1656" s="261"/>
      <c r="C1656" s="261"/>
      <c r="D1656" s="261"/>
      <c r="E1656" s="261"/>
      <c r="F1656" s="261"/>
      <c r="G1656" s="262"/>
      <c r="H1656" s="261"/>
      <c r="I1656" s="257"/>
      <c r="J1656" s="260"/>
      <c r="K1656" s="261"/>
      <c r="L1656" s="249"/>
      <c r="N1656" s="249"/>
      <c r="O1656" s="259"/>
      <c r="P1656" s="256"/>
      <c r="Q1656" s="249"/>
      <c r="R1656" s="249"/>
      <c r="S1656" s="249"/>
      <c r="T1656" s="249"/>
      <c r="U1656" s="249"/>
      <c r="V1656" s="249"/>
      <c r="W1656" s="249"/>
      <c r="X1656" s="249"/>
      <c r="Y1656" s="249"/>
      <c r="Z1656" s="249"/>
      <c r="AA1656" s="249"/>
      <c r="AB1656" s="249"/>
      <c r="AC1656" s="249"/>
      <c r="AD1656" s="249"/>
      <c r="AE1656" s="246"/>
      <c r="AF1656" s="249"/>
      <c r="AG1656" s="249"/>
      <c r="AH1656" s="249"/>
      <c r="AI1656" s="249"/>
    </row>
    <row r="1657" spans="1:35" ht="15" customHeight="1" x14ac:dyDescent="0.3">
      <c r="A1657" s="260"/>
      <c r="B1657" s="261"/>
      <c r="C1657" s="261"/>
      <c r="D1657" s="261"/>
      <c r="E1657" s="261"/>
      <c r="F1657" s="261"/>
      <c r="G1657" s="262"/>
      <c r="H1657" s="261"/>
      <c r="I1657" s="257"/>
      <c r="J1657" s="249"/>
      <c r="K1657" s="261"/>
      <c r="L1657" s="261"/>
      <c r="N1657" s="249"/>
      <c r="O1657" s="259"/>
      <c r="P1657" s="256"/>
      <c r="Q1657" s="249"/>
      <c r="R1657" s="249"/>
      <c r="S1657" s="249"/>
      <c r="T1657" s="249"/>
      <c r="U1657" s="249"/>
      <c r="V1657" s="249"/>
      <c r="W1657" s="249"/>
      <c r="X1657" s="249"/>
      <c r="Y1657" s="249"/>
      <c r="Z1657" s="249"/>
      <c r="AA1657" s="249"/>
      <c r="AB1657" s="249"/>
      <c r="AC1657" s="249"/>
      <c r="AD1657" s="249"/>
      <c r="AE1657" s="245"/>
      <c r="AF1657" s="249"/>
      <c r="AG1657" s="249"/>
      <c r="AH1657" s="249"/>
      <c r="AI1657" s="249"/>
    </row>
    <row r="1658" spans="1:35" ht="15" customHeight="1" x14ac:dyDescent="0.3">
      <c r="A1658" s="260"/>
      <c r="B1658" s="261"/>
      <c r="C1658" s="261"/>
      <c r="D1658" s="261"/>
      <c r="E1658" s="261"/>
      <c r="F1658" s="261"/>
      <c r="G1658" s="262"/>
      <c r="H1658" s="261"/>
      <c r="I1658" s="257"/>
      <c r="J1658" s="260"/>
      <c r="K1658" s="249"/>
      <c r="L1658" s="261"/>
      <c r="N1658" s="249"/>
      <c r="O1658" s="259"/>
      <c r="P1658" s="256"/>
      <c r="Q1658" s="249"/>
      <c r="R1658" s="249"/>
      <c r="S1658" s="249"/>
      <c r="T1658" s="249"/>
      <c r="U1658" s="249"/>
      <c r="V1658" s="249"/>
      <c r="W1658" s="249"/>
      <c r="X1658" s="249"/>
      <c r="Y1658" s="249"/>
      <c r="Z1658" s="249"/>
      <c r="AA1658" s="249"/>
      <c r="AB1658" s="249"/>
      <c r="AC1658" s="249"/>
      <c r="AD1658" s="249"/>
      <c r="AE1658" s="245"/>
      <c r="AF1658" s="249"/>
      <c r="AG1658" s="249"/>
      <c r="AH1658" s="249"/>
      <c r="AI1658" s="249"/>
    </row>
    <row r="1659" spans="1:35" ht="15" customHeight="1" x14ac:dyDescent="0.3">
      <c r="A1659" s="260"/>
      <c r="B1659" s="261"/>
      <c r="C1659" s="261"/>
      <c r="D1659" s="261"/>
      <c r="E1659" s="261"/>
      <c r="F1659" s="261"/>
      <c r="G1659" s="262"/>
      <c r="H1659" s="261"/>
      <c r="I1659" s="257"/>
      <c r="J1659" s="260"/>
      <c r="K1659" s="256"/>
      <c r="L1659" s="261"/>
      <c r="N1659" s="249"/>
      <c r="O1659" s="259"/>
      <c r="P1659" s="256"/>
      <c r="Q1659" s="249"/>
      <c r="R1659" s="249"/>
      <c r="S1659" s="249"/>
      <c r="T1659" s="249"/>
      <c r="U1659" s="249"/>
      <c r="V1659" s="249"/>
      <c r="W1659" s="249"/>
      <c r="X1659" s="249"/>
      <c r="Y1659" s="249"/>
      <c r="Z1659" s="249"/>
      <c r="AA1659" s="249"/>
      <c r="AB1659" s="249"/>
      <c r="AC1659" s="249"/>
      <c r="AD1659" s="249"/>
      <c r="AE1659" s="245"/>
      <c r="AF1659" s="249"/>
      <c r="AG1659" s="249"/>
      <c r="AH1659" s="249"/>
      <c r="AI1659" s="249"/>
    </row>
    <row r="1660" spans="1:35" ht="15" customHeight="1" x14ac:dyDescent="0.3">
      <c r="A1660" s="260"/>
      <c r="B1660" s="261"/>
      <c r="C1660" s="261"/>
      <c r="D1660" s="261"/>
      <c r="E1660" s="261"/>
      <c r="F1660" s="261"/>
      <c r="G1660" s="262"/>
      <c r="H1660" s="261"/>
      <c r="I1660" s="257"/>
      <c r="J1660" s="261"/>
      <c r="K1660" s="256"/>
      <c r="L1660" s="261"/>
      <c r="N1660" s="249"/>
      <c r="O1660" s="259"/>
      <c r="P1660" s="256"/>
      <c r="Q1660" s="249"/>
      <c r="R1660" s="249"/>
      <c r="S1660" s="249"/>
      <c r="T1660" s="249"/>
      <c r="U1660" s="249"/>
      <c r="V1660" s="249"/>
      <c r="W1660" s="249"/>
      <c r="X1660" s="249"/>
      <c r="Y1660" s="249"/>
      <c r="Z1660" s="249"/>
      <c r="AA1660" s="249"/>
      <c r="AB1660" s="249"/>
      <c r="AC1660" s="249"/>
      <c r="AD1660" s="249"/>
      <c r="AE1660" s="245"/>
      <c r="AF1660" s="249"/>
      <c r="AG1660" s="249"/>
      <c r="AH1660" s="249"/>
      <c r="AI1660" s="249"/>
    </row>
    <row r="1661" spans="1:35" ht="15" customHeight="1" x14ac:dyDescent="0.3">
      <c r="A1661" s="260"/>
      <c r="B1661" s="261"/>
      <c r="C1661" s="261"/>
      <c r="D1661" s="261"/>
      <c r="E1661" s="261"/>
      <c r="F1661" s="261"/>
      <c r="G1661" s="262"/>
      <c r="H1661" s="261"/>
      <c r="I1661" s="257"/>
      <c r="J1661" s="261"/>
      <c r="K1661" s="249"/>
      <c r="L1661" s="261"/>
      <c r="N1661" s="249"/>
      <c r="O1661" s="259"/>
      <c r="P1661" s="256"/>
      <c r="Q1661" s="249"/>
      <c r="R1661" s="249"/>
      <c r="S1661" s="249"/>
      <c r="T1661" s="249"/>
      <c r="U1661" s="249"/>
      <c r="V1661" s="249"/>
      <c r="W1661" s="249"/>
      <c r="X1661" s="249"/>
      <c r="Y1661" s="249"/>
      <c r="Z1661" s="249"/>
      <c r="AA1661" s="249"/>
      <c r="AB1661" s="249"/>
      <c r="AC1661" s="249"/>
      <c r="AD1661" s="249"/>
      <c r="AE1661" s="246"/>
      <c r="AF1661" s="249"/>
      <c r="AG1661" s="249"/>
      <c r="AH1661" s="249"/>
      <c r="AI1661" s="249"/>
    </row>
    <row r="1662" spans="1:35" ht="15" customHeight="1" x14ac:dyDescent="0.3">
      <c r="A1662" s="260"/>
      <c r="B1662" s="261"/>
      <c r="C1662" s="261"/>
      <c r="D1662" s="261"/>
      <c r="E1662" s="261"/>
      <c r="F1662" s="261"/>
      <c r="G1662" s="262"/>
      <c r="H1662" s="261"/>
      <c r="I1662" s="257"/>
      <c r="J1662" s="260"/>
      <c r="K1662" s="249"/>
      <c r="L1662" s="261"/>
      <c r="N1662" s="249"/>
      <c r="O1662" s="259"/>
      <c r="P1662" s="256"/>
      <c r="Q1662" s="249"/>
      <c r="R1662" s="249"/>
      <c r="S1662" s="249"/>
      <c r="T1662" s="249"/>
      <c r="U1662" s="249"/>
      <c r="V1662" s="249"/>
      <c r="W1662" s="249"/>
      <c r="X1662" s="249"/>
      <c r="Y1662" s="249"/>
      <c r="Z1662" s="249"/>
      <c r="AA1662" s="249"/>
      <c r="AB1662" s="249"/>
      <c r="AC1662" s="249"/>
      <c r="AD1662" s="249"/>
      <c r="AE1662" s="245"/>
      <c r="AF1662" s="249"/>
      <c r="AG1662" s="249"/>
      <c r="AH1662" s="249"/>
      <c r="AI1662" s="249"/>
    </row>
    <row r="1663" spans="1:35" ht="15" customHeight="1" x14ac:dyDescent="0.3">
      <c r="A1663" s="260"/>
      <c r="B1663" s="261"/>
      <c r="C1663" s="261"/>
      <c r="D1663" s="261"/>
      <c r="E1663" s="261"/>
      <c r="F1663" s="261"/>
      <c r="G1663" s="262"/>
      <c r="H1663" s="261"/>
      <c r="I1663" s="257"/>
      <c r="J1663" s="260"/>
      <c r="K1663" s="261"/>
      <c r="L1663" s="249"/>
      <c r="N1663" s="249"/>
      <c r="O1663" s="259"/>
      <c r="P1663" s="256"/>
      <c r="Q1663" s="249"/>
      <c r="R1663" s="249"/>
      <c r="S1663" s="249"/>
      <c r="T1663" s="249"/>
      <c r="U1663" s="249"/>
      <c r="V1663" s="249"/>
      <c r="W1663" s="249"/>
      <c r="X1663" s="249"/>
      <c r="Y1663" s="249"/>
      <c r="Z1663" s="249"/>
      <c r="AA1663" s="249"/>
      <c r="AB1663" s="249"/>
      <c r="AC1663" s="249"/>
      <c r="AD1663" s="249"/>
      <c r="AE1663" s="246"/>
      <c r="AF1663" s="249"/>
      <c r="AG1663" s="249"/>
      <c r="AH1663" s="249"/>
      <c r="AI1663" s="249"/>
    </row>
    <row r="1664" spans="1:35" ht="15" customHeight="1" x14ac:dyDescent="0.3">
      <c r="A1664" s="260"/>
      <c r="B1664" s="261"/>
      <c r="C1664" s="261"/>
      <c r="D1664" s="261"/>
      <c r="E1664" s="261"/>
      <c r="F1664" s="261"/>
      <c r="G1664" s="262"/>
      <c r="H1664" s="261"/>
      <c r="I1664" s="257"/>
      <c r="J1664" s="261"/>
      <c r="K1664" s="249"/>
      <c r="L1664" s="261"/>
      <c r="N1664" s="249"/>
      <c r="O1664" s="259"/>
      <c r="P1664" s="256"/>
      <c r="Q1664" s="249"/>
      <c r="R1664" s="249"/>
      <c r="S1664" s="249"/>
      <c r="T1664" s="249"/>
      <c r="U1664" s="249"/>
      <c r="V1664" s="249"/>
      <c r="W1664" s="249"/>
      <c r="X1664" s="249"/>
      <c r="Y1664" s="249"/>
      <c r="Z1664" s="249"/>
      <c r="AA1664" s="249"/>
      <c r="AB1664" s="249"/>
      <c r="AC1664" s="249"/>
      <c r="AD1664" s="249"/>
      <c r="AE1664" s="245"/>
      <c r="AF1664" s="249"/>
      <c r="AG1664" s="249"/>
      <c r="AH1664" s="249"/>
      <c r="AI1664" s="249"/>
    </row>
    <row r="1665" spans="1:35" ht="15" customHeight="1" x14ac:dyDescent="0.3">
      <c r="A1665" s="260"/>
      <c r="B1665" s="261"/>
      <c r="C1665" s="261"/>
      <c r="D1665" s="261"/>
      <c r="E1665" s="261"/>
      <c r="F1665" s="261"/>
      <c r="G1665" s="262"/>
      <c r="H1665" s="261"/>
      <c r="I1665" s="257"/>
      <c r="J1665" s="261"/>
      <c r="K1665" s="256"/>
      <c r="L1665" s="261"/>
      <c r="N1665" s="249"/>
      <c r="O1665" s="259"/>
      <c r="P1665" s="256"/>
      <c r="Q1665" s="249"/>
      <c r="R1665" s="249"/>
      <c r="S1665" s="249"/>
      <c r="T1665" s="249"/>
      <c r="U1665" s="249"/>
      <c r="V1665" s="249"/>
      <c r="W1665" s="249"/>
      <c r="X1665" s="249"/>
      <c r="Y1665" s="249"/>
      <c r="Z1665" s="249"/>
      <c r="AA1665" s="249"/>
      <c r="AB1665" s="249"/>
      <c r="AC1665" s="249"/>
      <c r="AD1665" s="249"/>
      <c r="AE1665" s="246"/>
      <c r="AF1665" s="249"/>
      <c r="AG1665" s="249"/>
      <c r="AH1665" s="249"/>
      <c r="AI1665" s="249"/>
    </row>
    <row r="1666" spans="1:35" ht="15" customHeight="1" x14ac:dyDescent="0.3">
      <c r="A1666" s="260"/>
      <c r="B1666" s="261"/>
      <c r="C1666" s="261"/>
      <c r="D1666" s="261"/>
      <c r="E1666" s="261"/>
      <c r="F1666" s="261"/>
      <c r="G1666" s="262"/>
      <c r="H1666" s="261"/>
      <c r="I1666" s="257"/>
      <c r="J1666" s="260"/>
      <c r="K1666" s="249"/>
      <c r="L1666" s="261"/>
      <c r="N1666" s="249"/>
      <c r="O1666" s="259"/>
      <c r="P1666" s="256"/>
      <c r="Q1666" s="249"/>
      <c r="R1666" s="249"/>
      <c r="S1666" s="249"/>
      <c r="T1666" s="249"/>
      <c r="U1666" s="249"/>
      <c r="V1666" s="249"/>
      <c r="W1666" s="249"/>
      <c r="X1666" s="249"/>
      <c r="Y1666" s="249"/>
      <c r="Z1666" s="249"/>
      <c r="AA1666" s="249"/>
      <c r="AB1666" s="249"/>
      <c r="AC1666" s="249"/>
      <c r="AD1666" s="249"/>
      <c r="AE1666" s="246"/>
      <c r="AF1666" s="249"/>
      <c r="AG1666" s="249"/>
      <c r="AH1666" s="249"/>
      <c r="AI1666" s="249"/>
    </row>
    <row r="1667" spans="1:35" ht="15" customHeight="1" x14ac:dyDescent="0.3">
      <c r="A1667" s="260"/>
      <c r="B1667" s="261"/>
      <c r="C1667" s="261"/>
      <c r="D1667" s="261"/>
      <c r="E1667" s="261"/>
      <c r="F1667" s="261"/>
      <c r="G1667" s="262"/>
      <c r="H1667" s="261"/>
      <c r="I1667" s="257"/>
      <c r="J1667" s="249"/>
      <c r="K1667" s="261"/>
      <c r="L1667" s="261"/>
      <c r="N1667" s="249"/>
      <c r="O1667" s="259"/>
      <c r="P1667" s="256"/>
      <c r="Q1667" s="249"/>
      <c r="R1667" s="249"/>
      <c r="S1667" s="249"/>
      <c r="T1667" s="249"/>
      <c r="U1667" s="249"/>
      <c r="V1667" s="249"/>
      <c r="W1667" s="249"/>
      <c r="X1667" s="249"/>
      <c r="Y1667" s="249"/>
      <c r="Z1667" s="249"/>
      <c r="AA1667" s="249"/>
      <c r="AB1667" s="249"/>
      <c r="AC1667" s="249"/>
      <c r="AD1667" s="249"/>
      <c r="AE1667" s="246"/>
      <c r="AF1667" s="249"/>
      <c r="AG1667" s="249"/>
      <c r="AH1667" s="249"/>
      <c r="AI1667" s="249"/>
    </row>
    <row r="1668" spans="1:35" ht="15" customHeight="1" x14ac:dyDescent="0.3">
      <c r="A1668" s="260"/>
      <c r="B1668" s="261"/>
      <c r="C1668" s="261"/>
      <c r="D1668" s="261"/>
      <c r="E1668" s="261"/>
      <c r="F1668" s="261"/>
      <c r="G1668" s="262"/>
      <c r="H1668" s="261"/>
      <c r="I1668" s="257"/>
      <c r="J1668" s="261"/>
      <c r="K1668" s="249"/>
      <c r="L1668" s="261"/>
      <c r="N1668" s="249"/>
      <c r="O1668" s="259"/>
      <c r="P1668" s="256"/>
      <c r="Q1668" s="249"/>
      <c r="R1668" s="249"/>
      <c r="S1668" s="249"/>
      <c r="T1668" s="249"/>
      <c r="U1668" s="249"/>
      <c r="V1668" s="249"/>
      <c r="W1668" s="249"/>
      <c r="X1668" s="249"/>
      <c r="Y1668" s="249"/>
      <c r="Z1668" s="249"/>
      <c r="AA1668" s="249"/>
      <c r="AB1668" s="249"/>
      <c r="AC1668" s="249"/>
      <c r="AD1668" s="249"/>
      <c r="AE1668" s="246"/>
      <c r="AF1668" s="249"/>
      <c r="AG1668" s="249"/>
      <c r="AH1668" s="249"/>
      <c r="AI1668" s="249"/>
    </row>
    <row r="1669" spans="1:35" ht="15" customHeight="1" x14ac:dyDescent="0.3">
      <c r="A1669" s="260"/>
      <c r="B1669" s="261"/>
      <c r="C1669" s="261"/>
      <c r="D1669" s="261"/>
      <c r="E1669" s="261"/>
      <c r="F1669" s="261"/>
      <c r="G1669" s="262"/>
      <c r="H1669" s="261"/>
      <c r="I1669" s="257"/>
      <c r="J1669" s="260"/>
      <c r="K1669" s="261"/>
      <c r="L1669" s="249"/>
      <c r="N1669" s="249"/>
      <c r="O1669" s="259"/>
      <c r="P1669" s="256"/>
      <c r="Q1669" s="249"/>
      <c r="R1669" s="249"/>
      <c r="S1669" s="249"/>
      <c r="T1669" s="249"/>
      <c r="U1669" s="249"/>
      <c r="V1669" s="249"/>
      <c r="W1669" s="249"/>
      <c r="X1669" s="249"/>
      <c r="Y1669" s="249"/>
      <c r="Z1669" s="249"/>
      <c r="AA1669" s="249"/>
      <c r="AB1669" s="249"/>
      <c r="AC1669" s="249"/>
      <c r="AD1669" s="249"/>
      <c r="AE1669" s="245"/>
      <c r="AF1669" s="249"/>
      <c r="AG1669" s="249"/>
      <c r="AH1669" s="249"/>
      <c r="AI1669" s="249"/>
    </row>
    <row r="1670" spans="1:35" ht="15" customHeight="1" x14ac:dyDescent="0.3">
      <c r="A1670" s="260"/>
      <c r="B1670" s="261"/>
      <c r="C1670" s="261"/>
      <c r="D1670" s="261"/>
      <c r="E1670" s="261"/>
      <c r="F1670" s="261"/>
      <c r="G1670" s="262"/>
      <c r="H1670" s="261"/>
      <c r="I1670" s="257"/>
      <c r="J1670" s="260"/>
      <c r="K1670" s="249"/>
      <c r="L1670" s="261"/>
      <c r="N1670" s="249"/>
      <c r="O1670" s="259"/>
      <c r="P1670" s="256"/>
      <c r="Q1670" s="249"/>
      <c r="R1670" s="249"/>
      <c r="S1670" s="249"/>
      <c r="T1670" s="249"/>
      <c r="U1670" s="249"/>
      <c r="V1670" s="249"/>
      <c r="W1670" s="249"/>
      <c r="X1670" s="249"/>
      <c r="Y1670" s="249"/>
      <c r="Z1670" s="249"/>
      <c r="AA1670" s="249"/>
      <c r="AB1670" s="249"/>
      <c r="AC1670" s="249"/>
      <c r="AD1670" s="249"/>
      <c r="AE1670" s="245"/>
      <c r="AF1670" s="249"/>
      <c r="AG1670" s="249"/>
      <c r="AH1670" s="249"/>
      <c r="AI1670" s="249"/>
    </row>
    <row r="1671" spans="1:35" ht="15" customHeight="1" x14ac:dyDescent="0.3">
      <c r="A1671" s="260"/>
      <c r="B1671" s="261"/>
      <c r="C1671" s="261"/>
      <c r="D1671" s="261"/>
      <c r="E1671" s="261"/>
      <c r="F1671" s="261"/>
      <c r="G1671" s="262"/>
      <c r="H1671" s="261"/>
      <c r="I1671" s="257"/>
      <c r="J1671" s="260"/>
      <c r="K1671" s="261"/>
      <c r="L1671" s="249"/>
      <c r="N1671" s="249"/>
      <c r="O1671" s="259"/>
      <c r="P1671" s="256"/>
      <c r="Q1671" s="249"/>
      <c r="R1671" s="249"/>
      <c r="S1671" s="249"/>
      <c r="T1671" s="249"/>
      <c r="U1671" s="249"/>
      <c r="V1671" s="249"/>
      <c r="W1671" s="249"/>
      <c r="X1671" s="249"/>
      <c r="Y1671" s="249"/>
      <c r="Z1671" s="249"/>
      <c r="AA1671" s="249"/>
      <c r="AB1671" s="249"/>
      <c r="AC1671" s="249"/>
      <c r="AD1671" s="249"/>
      <c r="AE1671" s="246"/>
      <c r="AF1671" s="249"/>
      <c r="AG1671" s="249"/>
      <c r="AH1671" s="249"/>
      <c r="AI1671" s="249"/>
    </row>
    <row r="1672" spans="1:35" ht="15" customHeight="1" x14ac:dyDescent="0.3">
      <c r="A1672" s="260"/>
      <c r="B1672" s="261"/>
      <c r="C1672" s="261"/>
      <c r="D1672" s="261"/>
      <c r="E1672" s="261"/>
      <c r="F1672" s="261"/>
      <c r="G1672" s="262"/>
      <c r="H1672" s="261"/>
      <c r="I1672" s="257"/>
      <c r="J1672" s="260"/>
      <c r="K1672" s="249"/>
      <c r="L1672" s="261"/>
      <c r="N1672" s="249"/>
      <c r="O1672" s="259"/>
      <c r="P1672" s="256"/>
      <c r="Q1672" s="249"/>
      <c r="R1672" s="249"/>
      <c r="S1672" s="249"/>
      <c r="T1672" s="249"/>
      <c r="U1672" s="249"/>
      <c r="V1672" s="249"/>
      <c r="W1672" s="249"/>
      <c r="X1672" s="249"/>
      <c r="Y1672" s="249"/>
      <c r="Z1672" s="249"/>
      <c r="AA1672" s="249"/>
      <c r="AB1672" s="249"/>
      <c r="AC1672" s="249"/>
      <c r="AD1672" s="249"/>
      <c r="AE1672" s="245"/>
      <c r="AF1672" s="249"/>
      <c r="AG1672" s="249"/>
      <c r="AH1672" s="249"/>
      <c r="AI1672" s="249"/>
    </row>
    <row r="1673" spans="1:35" ht="15" customHeight="1" x14ac:dyDescent="0.3">
      <c r="A1673" s="260"/>
      <c r="B1673" s="261"/>
      <c r="C1673" s="261"/>
      <c r="D1673" s="261"/>
      <c r="E1673" s="261"/>
      <c r="F1673" s="261"/>
      <c r="G1673" s="262"/>
      <c r="H1673" s="261"/>
      <c r="I1673" s="257"/>
      <c r="J1673" s="261"/>
      <c r="K1673" s="249"/>
      <c r="L1673" s="261"/>
      <c r="N1673" s="249"/>
      <c r="O1673" s="259"/>
      <c r="P1673" s="256"/>
      <c r="Q1673" s="249"/>
      <c r="R1673" s="249"/>
      <c r="S1673" s="249"/>
      <c r="T1673" s="249"/>
      <c r="U1673" s="249"/>
      <c r="V1673" s="249"/>
      <c r="W1673" s="249"/>
      <c r="X1673" s="249"/>
      <c r="Y1673" s="249"/>
      <c r="Z1673" s="249"/>
      <c r="AA1673" s="249"/>
      <c r="AB1673" s="249"/>
      <c r="AC1673" s="249"/>
      <c r="AD1673" s="249"/>
      <c r="AE1673" s="246"/>
      <c r="AF1673" s="249"/>
      <c r="AG1673" s="249"/>
      <c r="AH1673" s="249"/>
      <c r="AI1673" s="249"/>
    </row>
    <row r="1674" spans="1:35" ht="15" customHeight="1" x14ac:dyDescent="0.3">
      <c r="A1674" s="260"/>
      <c r="B1674" s="261"/>
      <c r="C1674" s="261"/>
      <c r="D1674" s="261"/>
      <c r="E1674" s="261"/>
      <c r="F1674" s="261"/>
      <c r="G1674" s="262"/>
      <c r="H1674" s="261"/>
      <c r="I1674" s="257"/>
      <c r="J1674" s="261"/>
      <c r="K1674" s="249"/>
      <c r="L1674" s="261"/>
      <c r="N1674" s="249"/>
      <c r="O1674" s="259"/>
      <c r="P1674" s="256"/>
      <c r="Q1674" s="249"/>
      <c r="R1674" s="249"/>
      <c r="S1674" s="249"/>
      <c r="T1674" s="249"/>
      <c r="U1674" s="249"/>
      <c r="V1674" s="249"/>
      <c r="W1674" s="249"/>
      <c r="X1674" s="249"/>
      <c r="Y1674" s="249"/>
      <c r="Z1674" s="249"/>
      <c r="AA1674" s="249"/>
      <c r="AB1674" s="249"/>
      <c r="AC1674" s="249"/>
      <c r="AD1674" s="249"/>
      <c r="AE1674" s="245"/>
      <c r="AF1674" s="249"/>
      <c r="AG1674" s="249"/>
      <c r="AH1674" s="249"/>
      <c r="AI1674" s="249"/>
    </row>
    <row r="1675" spans="1:35" ht="15" customHeight="1" x14ac:dyDescent="0.3">
      <c r="A1675" s="260"/>
      <c r="B1675" s="261"/>
      <c r="C1675" s="261"/>
      <c r="D1675" s="261"/>
      <c r="E1675" s="261"/>
      <c r="F1675" s="261"/>
      <c r="G1675" s="262"/>
      <c r="H1675" s="261"/>
      <c r="I1675" s="257"/>
      <c r="J1675" s="261"/>
      <c r="K1675" s="249"/>
      <c r="L1675" s="261"/>
      <c r="N1675" s="249"/>
      <c r="O1675" s="259"/>
      <c r="P1675" s="256"/>
      <c r="Q1675" s="249"/>
      <c r="R1675" s="249"/>
      <c r="S1675" s="249"/>
      <c r="T1675" s="249"/>
      <c r="U1675" s="249"/>
      <c r="V1675" s="249"/>
      <c r="W1675" s="249"/>
      <c r="X1675" s="249"/>
      <c r="Y1675" s="249"/>
      <c r="Z1675" s="249"/>
      <c r="AA1675" s="249"/>
      <c r="AB1675" s="249"/>
      <c r="AC1675" s="249"/>
      <c r="AD1675" s="249"/>
      <c r="AE1675" s="246"/>
      <c r="AF1675" s="249"/>
      <c r="AG1675" s="249"/>
      <c r="AH1675" s="249"/>
      <c r="AI1675" s="249"/>
    </row>
    <row r="1676" spans="1:35" ht="15" customHeight="1" x14ac:dyDescent="0.3">
      <c r="A1676" s="260"/>
      <c r="B1676" s="261"/>
      <c r="C1676" s="261"/>
      <c r="D1676" s="261"/>
      <c r="E1676" s="261"/>
      <c r="F1676" s="261"/>
      <c r="G1676" s="262"/>
      <c r="H1676" s="261"/>
      <c r="I1676" s="257"/>
      <c r="J1676" s="260"/>
      <c r="K1676" s="249"/>
      <c r="L1676" s="261"/>
      <c r="N1676" s="249"/>
      <c r="O1676" s="259"/>
      <c r="P1676" s="256"/>
      <c r="Q1676" s="249"/>
      <c r="R1676" s="249"/>
      <c r="S1676" s="249"/>
      <c r="T1676" s="249"/>
      <c r="U1676" s="249"/>
      <c r="V1676" s="249"/>
      <c r="W1676" s="249"/>
      <c r="X1676" s="249"/>
      <c r="Y1676" s="249"/>
      <c r="Z1676" s="249"/>
      <c r="AA1676" s="249"/>
      <c r="AB1676" s="249"/>
      <c r="AC1676" s="249"/>
      <c r="AD1676" s="249"/>
      <c r="AE1676" s="246"/>
      <c r="AF1676" s="249"/>
      <c r="AG1676" s="249"/>
      <c r="AH1676" s="249"/>
      <c r="AI1676" s="249"/>
    </row>
    <row r="1677" spans="1:35" ht="15" customHeight="1" x14ac:dyDescent="0.3">
      <c r="A1677" s="260"/>
      <c r="B1677" s="261"/>
      <c r="C1677" s="261"/>
      <c r="D1677" s="261"/>
      <c r="E1677" s="261"/>
      <c r="F1677" s="261"/>
      <c r="G1677" s="262"/>
      <c r="H1677" s="261"/>
      <c r="I1677" s="257"/>
      <c r="J1677" s="249"/>
      <c r="K1677" s="261"/>
      <c r="L1677" s="261"/>
      <c r="N1677" s="249"/>
      <c r="O1677" s="259"/>
      <c r="P1677" s="256"/>
      <c r="Q1677" s="249"/>
      <c r="R1677" s="249"/>
      <c r="S1677" s="249"/>
      <c r="T1677" s="249"/>
      <c r="U1677" s="249"/>
      <c r="V1677" s="249"/>
      <c r="W1677" s="249"/>
      <c r="X1677" s="249"/>
      <c r="Y1677" s="249"/>
      <c r="Z1677" s="249"/>
      <c r="AA1677" s="249"/>
      <c r="AB1677" s="249"/>
      <c r="AC1677" s="249"/>
      <c r="AD1677" s="249"/>
      <c r="AE1677" s="246"/>
      <c r="AF1677" s="249"/>
      <c r="AG1677" s="249"/>
      <c r="AH1677" s="249"/>
      <c r="AI1677" s="249"/>
    </row>
    <row r="1678" spans="1:35" ht="15" customHeight="1" x14ac:dyDescent="0.3">
      <c r="A1678" s="260"/>
      <c r="B1678" s="261"/>
      <c r="C1678" s="261"/>
      <c r="D1678" s="261"/>
      <c r="E1678" s="261"/>
      <c r="F1678" s="261"/>
      <c r="G1678" s="262"/>
      <c r="H1678" s="261"/>
      <c r="I1678" s="257"/>
      <c r="J1678" s="260"/>
      <c r="K1678" s="249"/>
      <c r="L1678" s="261"/>
      <c r="N1678" s="249"/>
      <c r="O1678" s="259"/>
      <c r="P1678" s="256"/>
      <c r="Q1678" s="249"/>
      <c r="R1678" s="249"/>
      <c r="S1678" s="249"/>
      <c r="T1678" s="249"/>
      <c r="U1678" s="249"/>
      <c r="V1678" s="249"/>
      <c r="W1678" s="249"/>
      <c r="X1678" s="249"/>
      <c r="Y1678" s="249"/>
      <c r="Z1678" s="249"/>
      <c r="AA1678" s="249"/>
      <c r="AB1678" s="249"/>
      <c r="AC1678" s="249"/>
      <c r="AD1678" s="249"/>
      <c r="AE1678" s="245"/>
      <c r="AF1678" s="249"/>
      <c r="AG1678" s="249"/>
      <c r="AH1678" s="249"/>
      <c r="AI1678" s="249"/>
    </row>
    <row r="1679" spans="1:35" ht="15" customHeight="1" x14ac:dyDescent="0.3">
      <c r="A1679" s="260"/>
      <c r="B1679" s="261"/>
      <c r="C1679" s="261"/>
      <c r="D1679" s="261"/>
      <c r="E1679" s="261"/>
      <c r="F1679" s="261"/>
      <c r="G1679" s="262"/>
      <c r="H1679" s="261"/>
      <c r="I1679" s="257"/>
      <c r="J1679" s="260"/>
      <c r="K1679" s="249"/>
      <c r="L1679" s="261"/>
      <c r="N1679" s="249"/>
      <c r="O1679" s="259"/>
      <c r="P1679" s="256"/>
      <c r="Q1679" s="249"/>
      <c r="R1679" s="249"/>
      <c r="S1679" s="249"/>
      <c r="T1679" s="249"/>
      <c r="U1679" s="249"/>
      <c r="V1679" s="249"/>
      <c r="W1679" s="249"/>
      <c r="X1679" s="249"/>
      <c r="Y1679" s="249"/>
      <c r="Z1679" s="249"/>
      <c r="AA1679" s="249"/>
      <c r="AB1679" s="249"/>
      <c r="AC1679" s="249"/>
      <c r="AD1679" s="249"/>
      <c r="AE1679" s="245"/>
      <c r="AF1679" s="249"/>
      <c r="AG1679" s="249"/>
      <c r="AH1679" s="249"/>
      <c r="AI1679" s="249"/>
    </row>
    <row r="1680" spans="1:35" ht="15" customHeight="1" x14ac:dyDescent="0.3">
      <c r="A1680" s="260"/>
      <c r="B1680" s="261"/>
      <c r="C1680" s="261"/>
      <c r="D1680" s="261"/>
      <c r="E1680" s="261"/>
      <c r="F1680" s="261"/>
      <c r="G1680" s="262"/>
      <c r="H1680" s="261"/>
      <c r="I1680" s="257"/>
      <c r="J1680" s="261"/>
      <c r="K1680" s="256"/>
      <c r="L1680" s="261"/>
      <c r="N1680" s="249"/>
      <c r="O1680" s="259"/>
      <c r="P1680" s="256"/>
      <c r="Q1680" s="249"/>
      <c r="R1680" s="249"/>
      <c r="S1680" s="249"/>
      <c r="T1680" s="249"/>
      <c r="U1680" s="249"/>
      <c r="V1680" s="249"/>
      <c r="W1680" s="249"/>
      <c r="X1680" s="249"/>
      <c r="Y1680" s="249"/>
      <c r="Z1680" s="249"/>
      <c r="AA1680" s="249"/>
      <c r="AB1680" s="249"/>
      <c r="AC1680" s="249"/>
      <c r="AD1680" s="249"/>
      <c r="AE1680" s="245"/>
      <c r="AF1680" s="249"/>
      <c r="AG1680" s="249"/>
      <c r="AH1680" s="249"/>
      <c r="AI1680" s="249"/>
    </row>
    <row r="1681" spans="1:35" ht="15" customHeight="1" x14ac:dyDescent="0.3">
      <c r="A1681" s="260"/>
      <c r="B1681" s="261"/>
      <c r="C1681" s="261"/>
      <c r="D1681" s="261"/>
      <c r="E1681" s="261"/>
      <c r="F1681" s="261"/>
      <c r="G1681" s="262"/>
      <c r="H1681" s="261"/>
      <c r="I1681" s="257"/>
      <c r="J1681" s="261"/>
      <c r="K1681" s="256"/>
      <c r="L1681" s="261"/>
      <c r="N1681" s="249"/>
      <c r="O1681" s="259"/>
      <c r="P1681" s="256"/>
      <c r="Q1681" s="249"/>
      <c r="R1681" s="249"/>
      <c r="S1681" s="249"/>
      <c r="T1681" s="249"/>
      <c r="U1681" s="249"/>
      <c r="V1681" s="249"/>
      <c r="W1681" s="249"/>
      <c r="X1681" s="249"/>
      <c r="Y1681" s="249"/>
      <c r="Z1681" s="249"/>
      <c r="AA1681" s="249"/>
      <c r="AB1681" s="249"/>
      <c r="AC1681" s="249"/>
      <c r="AD1681" s="249"/>
      <c r="AE1681" s="246"/>
      <c r="AF1681" s="249"/>
      <c r="AG1681" s="249"/>
      <c r="AH1681" s="249"/>
      <c r="AI1681" s="249"/>
    </row>
    <row r="1682" spans="1:35" ht="15" customHeight="1" x14ac:dyDescent="0.3">
      <c r="A1682" s="260"/>
      <c r="B1682" s="261"/>
      <c r="C1682" s="261"/>
      <c r="D1682" s="261"/>
      <c r="E1682" s="261"/>
      <c r="F1682" s="261"/>
      <c r="G1682" s="262"/>
      <c r="H1682" s="261"/>
      <c r="I1682" s="257"/>
      <c r="J1682" s="261"/>
      <c r="K1682" s="249"/>
      <c r="L1682" s="261"/>
      <c r="N1682" s="249"/>
      <c r="O1682" s="259"/>
      <c r="P1682" s="256"/>
      <c r="Q1682" s="249"/>
      <c r="R1682" s="249"/>
      <c r="S1682" s="249"/>
      <c r="T1682" s="249"/>
      <c r="U1682" s="249"/>
      <c r="V1682" s="249"/>
      <c r="W1682" s="249"/>
      <c r="X1682" s="249"/>
      <c r="Y1682" s="249"/>
      <c r="Z1682" s="249"/>
      <c r="AA1682" s="249"/>
      <c r="AB1682" s="249"/>
      <c r="AC1682" s="249"/>
      <c r="AD1682" s="249"/>
      <c r="AE1682" s="246"/>
      <c r="AF1682" s="249"/>
      <c r="AG1682" s="249"/>
      <c r="AH1682" s="249"/>
      <c r="AI1682" s="249"/>
    </row>
    <row r="1683" spans="1:35" ht="15" customHeight="1" x14ac:dyDescent="0.3">
      <c r="A1683" s="260"/>
      <c r="B1683" s="261"/>
      <c r="C1683" s="261"/>
      <c r="D1683" s="261"/>
      <c r="E1683" s="261"/>
      <c r="F1683" s="261"/>
      <c r="G1683" s="262"/>
      <c r="H1683" s="261"/>
      <c r="I1683" s="257"/>
      <c r="J1683" s="260"/>
      <c r="K1683" s="249"/>
      <c r="L1683" s="261"/>
      <c r="N1683" s="249"/>
      <c r="O1683" s="259"/>
      <c r="P1683" s="256"/>
      <c r="Q1683" s="249"/>
      <c r="R1683" s="249"/>
      <c r="S1683" s="249"/>
      <c r="T1683" s="249"/>
      <c r="U1683" s="249"/>
      <c r="V1683" s="249"/>
      <c r="W1683" s="249"/>
      <c r="X1683" s="249"/>
      <c r="Y1683" s="249"/>
      <c r="Z1683" s="249"/>
      <c r="AA1683" s="249"/>
      <c r="AB1683" s="249"/>
      <c r="AC1683" s="249"/>
      <c r="AD1683" s="249"/>
      <c r="AE1683" s="245"/>
      <c r="AF1683" s="249"/>
      <c r="AG1683" s="249"/>
      <c r="AH1683" s="249"/>
      <c r="AI1683" s="249"/>
    </row>
    <row r="1684" spans="1:35" ht="15" customHeight="1" x14ac:dyDescent="0.3">
      <c r="A1684" s="260"/>
      <c r="B1684" s="261"/>
      <c r="C1684" s="261"/>
      <c r="D1684" s="261"/>
      <c r="E1684" s="261"/>
      <c r="F1684" s="261"/>
      <c r="G1684" s="262"/>
      <c r="H1684" s="261"/>
      <c r="I1684" s="257"/>
      <c r="J1684" s="261"/>
      <c r="K1684" s="263"/>
      <c r="L1684" s="261"/>
      <c r="N1684" s="249"/>
      <c r="O1684" s="259"/>
      <c r="P1684" s="256"/>
      <c r="Q1684" s="249"/>
      <c r="R1684" s="249"/>
      <c r="S1684" s="249"/>
      <c r="T1684" s="249"/>
      <c r="U1684" s="249"/>
      <c r="V1684" s="249"/>
      <c r="W1684" s="249"/>
      <c r="X1684" s="249"/>
      <c r="Y1684" s="249"/>
      <c r="Z1684" s="249"/>
      <c r="AA1684" s="249"/>
      <c r="AB1684" s="249"/>
      <c r="AC1684" s="249"/>
      <c r="AD1684" s="249"/>
      <c r="AE1684" s="246"/>
      <c r="AF1684" s="249"/>
      <c r="AG1684" s="249"/>
      <c r="AH1684" s="249"/>
      <c r="AI1684" s="249"/>
    </row>
    <row r="1685" spans="1:35" ht="15" customHeight="1" x14ac:dyDescent="0.3">
      <c r="A1685" s="260"/>
      <c r="B1685" s="261"/>
      <c r="C1685" s="261"/>
      <c r="D1685" s="261"/>
      <c r="E1685" s="261"/>
      <c r="F1685" s="261"/>
      <c r="G1685" s="262"/>
      <c r="H1685" s="261"/>
      <c r="I1685" s="257"/>
      <c r="J1685" s="261"/>
      <c r="K1685" s="249"/>
      <c r="L1685" s="261"/>
      <c r="N1685" s="249"/>
      <c r="O1685" s="259"/>
      <c r="P1685" s="256"/>
      <c r="Q1685" s="249"/>
      <c r="R1685" s="249"/>
      <c r="S1685" s="249"/>
      <c r="T1685" s="249"/>
      <c r="U1685" s="249"/>
      <c r="V1685" s="249"/>
      <c r="W1685" s="249"/>
      <c r="X1685" s="249"/>
      <c r="Y1685" s="249"/>
      <c r="Z1685" s="249"/>
      <c r="AA1685" s="249"/>
      <c r="AB1685" s="249"/>
      <c r="AC1685" s="249"/>
      <c r="AD1685" s="249"/>
      <c r="AE1685" s="245"/>
      <c r="AF1685" s="249"/>
      <c r="AG1685" s="249"/>
      <c r="AH1685" s="249"/>
      <c r="AI1685" s="249"/>
    </row>
    <row r="1686" spans="1:35" ht="15" customHeight="1" x14ac:dyDescent="0.3">
      <c r="A1686" s="260"/>
      <c r="B1686" s="261"/>
      <c r="C1686" s="261"/>
      <c r="D1686" s="261"/>
      <c r="E1686" s="261"/>
      <c r="F1686" s="261"/>
      <c r="G1686" s="262"/>
      <c r="H1686" s="261"/>
      <c r="I1686" s="257"/>
      <c r="J1686" s="261"/>
      <c r="K1686" s="249"/>
      <c r="L1686" s="261"/>
      <c r="N1686" s="249"/>
      <c r="O1686" s="259"/>
      <c r="P1686" s="256"/>
      <c r="Q1686" s="249"/>
      <c r="R1686" s="249"/>
      <c r="S1686" s="249"/>
      <c r="T1686" s="249"/>
      <c r="U1686" s="249"/>
      <c r="V1686" s="249"/>
      <c r="W1686" s="249"/>
      <c r="X1686" s="249"/>
      <c r="Y1686" s="249"/>
      <c r="Z1686" s="249"/>
      <c r="AA1686" s="249"/>
      <c r="AB1686" s="249"/>
      <c r="AC1686" s="249"/>
      <c r="AD1686" s="249"/>
      <c r="AE1686" s="245"/>
      <c r="AF1686" s="249"/>
      <c r="AG1686" s="249"/>
      <c r="AH1686" s="249"/>
      <c r="AI1686" s="249"/>
    </row>
    <row r="1687" spans="1:35" ht="15" customHeight="1" x14ac:dyDescent="0.3">
      <c r="A1687" s="260"/>
      <c r="B1687" s="261"/>
      <c r="C1687" s="261"/>
      <c r="D1687" s="261"/>
      <c r="E1687" s="261"/>
      <c r="F1687" s="261"/>
      <c r="G1687" s="262"/>
      <c r="H1687" s="261"/>
      <c r="I1687" s="257"/>
      <c r="J1687" s="261"/>
      <c r="K1687" s="249"/>
      <c r="L1687" s="261"/>
      <c r="N1687" s="249"/>
      <c r="O1687" s="259"/>
      <c r="P1687" s="256"/>
      <c r="Q1687" s="249"/>
      <c r="R1687" s="249"/>
      <c r="S1687" s="249"/>
      <c r="T1687" s="249"/>
      <c r="U1687" s="249"/>
      <c r="V1687" s="249"/>
      <c r="W1687" s="249"/>
      <c r="X1687" s="249"/>
      <c r="Y1687" s="249"/>
      <c r="Z1687" s="249"/>
      <c r="AA1687" s="249"/>
      <c r="AB1687" s="249"/>
      <c r="AC1687" s="249"/>
      <c r="AD1687" s="249"/>
      <c r="AE1687" s="246"/>
      <c r="AF1687" s="249"/>
      <c r="AG1687" s="249"/>
      <c r="AH1687" s="249"/>
      <c r="AI1687" s="249"/>
    </row>
    <row r="1688" spans="1:35" ht="15" customHeight="1" x14ac:dyDescent="0.3">
      <c r="A1688" s="260"/>
      <c r="B1688" s="261"/>
      <c r="C1688" s="261"/>
      <c r="D1688" s="261"/>
      <c r="E1688" s="261"/>
      <c r="F1688" s="261"/>
      <c r="G1688" s="262"/>
      <c r="H1688" s="261"/>
      <c r="I1688" s="257"/>
      <c r="J1688" s="261"/>
      <c r="K1688" s="249"/>
      <c r="L1688" s="261"/>
      <c r="N1688" s="249"/>
      <c r="O1688" s="259"/>
      <c r="P1688" s="256"/>
      <c r="Q1688" s="249"/>
      <c r="R1688" s="249"/>
      <c r="S1688" s="249"/>
      <c r="T1688" s="249"/>
      <c r="U1688" s="249"/>
      <c r="V1688" s="249"/>
      <c r="W1688" s="249"/>
      <c r="X1688" s="249"/>
      <c r="Y1688" s="249"/>
      <c r="Z1688" s="249"/>
      <c r="AA1688" s="249"/>
      <c r="AB1688" s="249"/>
      <c r="AC1688" s="249"/>
      <c r="AD1688" s="249"/>
      <c r="AE1688" s="245"/>
      <c r="AF1688" s="249"/>
      <c r="AG1688" s="249"/>
      <c r="AH1688" s="249"/>
      <c r="AI1688" s="249"/>
    </row>
    <row r="1689" spans="1:35" ht="15" customHeight="1" x14ac:dyDescent="0.3">
      <c r="A1689" s="260"/>
      <c r="B1689" s="261"/>
      <c r="C1689" s="261"/>
      <c r="D1689" s="261"/>
      <c r="E1689" s="261"/>
      <c r="F1689" s="261"/>
      <c r="G1689" s="262"/>
      <c r="H1689" s="261"/>
      <c r="I1689" s="257"/>
      <c r="J1689" s="261"/>
      <c r="K1689" s="249"/>
      <c r="L1689" s="261"/>
      <c r="N1689" s="249"/>
      <c r="O1689" s="259"/>
      <c r="P1689" s="256"/>
      <c r="Q1689" s="249"/>
      <c r="R1689" s="249"/>
      <c r="S1689" s="249"/>
      <c r="T1689" s="249"/>
      <c r="U1689" s="249"/>
      <c r="V1689" s="249"/>
      <c r="W1689" s="249"/>
      <c r="X1689" s="249"/>
      <c r="Y1689" s="249"/>
      <c r="Z1689" s="249"/>
      <c r="AA1689" s="249"/>
      <c r="AB1689" s="249"/>
      <c r="AC1689" s="249"/>
      <c r="AD1689" s="249"/>
      <c r="AE1689" s="245"/>
      <c r="AF1689" s="249"/>
      <c r="AG1689" s="249"/>
      <c r="AH1689" s="249"/>
      <c r="AI1689" s="249"/>
    </row>
    <row r="1690" spans="1:35" ht="15" customHeight="1" x14ac:dyDescent="0.3">
      <c r="A1690" s="260"/>
      <c r="B1690" s="261"/>
      <c r="C1690" s="261"/>
      <c r="D1690" s="261"/>
      <c r="E1690" s="261"/>
      <c r="F1690" s="261"/>
      <c r="G1690" s="262"/>
      <c r="H1690" s="261"/>
      <c r="I1690" s="257"/>
      <c r="J1690" s="260"/>
      <c r="K1690" s="249"/>
      <c r="L1690" s="261"/>
      <c r="N1690" s="249"/>
      <c r="O1690" s="259"/>
      <c r="P1690" s="256"/>
      <c r="Q1690" s="249"/>
      <c r="R1690" s="249"/>
      <c r="S1690" s="249"/>
      <c r="T1690" s="249"/>
      <c r="U1690" s="249"/>
      <c r="V1690" s="249"/>
      <c r="W1690" s="249"/>
      <c r="X1690" s="249"/>
      <c r="Y1690" s="249"/>
      <c r="Z1690" s="249"/>
      <c r="AA1690" s="249"/>
      <c r="AB1690" s="249"/>
      <c r="AC1690" s="249"/>
      <c r="AD1690" s="249"/>
      <c r="AE1690" s="245"/>
      <c r="AF1690" s="249"/>
      <c r="AG1690" s="249"/>
      <c r="AH1690" s="249"/>
      <c r="AI1690" s="249"/>
    </row>
    <row r="1691" spans="1:35" ht="15" customHeight="1" x14ac:dyDescent="0.3">
      <c r="A1691" s="260"/>
      <c r="B1691" s="261"/>
      <c r="C1691" s="261"/>
      <c r="D1691" s="261"/>
      <c r="E1691" s="261"/>
      <c r="F1691" s="261"/>
      <c r="G1691" s="262"/>
      <c r="H1691" s="261"/>
      <c r="I1691" s="257"/>
      <c r="J1691" s="260"/>
      <c r="K1691" s="249"/>
      <c r="L1691" s="261"/>
      <c r="N1691" s="249"/>
      <c r="O1691" s="259"/>
      <c r="P1691" s="256"/>
      <c r="Q1691" s="249"/>
      <c r="R1691" s="249"/>
      <c r="S1691" s="249"/>
      <c r="T1691" s="249"/>
      <c r="U1691" s="249"/>
      <c r="V1691" s="249"/>
      <c r="W1691" s="249"/>
      <c r="X1691" s="249"/>
      <c r="Y1691" s="249"/>
      <c r="Z1691" s="249"/>
      <c r="AA1691" s="249"/>
      <c r="AB1691" s="249"/>
      <c r="AC1691" s="249"/>
      <c r="AD1691" s="249"/>
      <c r="AE1691" s="245"/>
      <c r="AF1691" s="249"/>
      <c r="AG1691" s="249"/>
      <c r="AH1691" s="249"/>
      <c r="AI1691" s="249"/>
    </row>
    <row r="1692" spans="1:35" ht="15" customHeight="1" x14ac:dyDescent="0.3">
      <c r="A1692" s="260"/>
      <c r="B1692" s="261"/>
      <c r="C1692" s="261"/>
      <c r="D1692" s="261"/>
      <c r="E1692" s="261"/>
      <c r="F1692" s="261"/>
      <c r="G1692" s="262"/>
      <c r="H1692" s="261"/>
      <c r="I1692" s="257"/>
      <c r="J1692" s="261"/>
      <c r="K1692" s="249"/>
      <c r="L1692" s="261"/>
      <c r="N1692" s="249"/>
      <c r="O1692" s="259"/>
      <c r="P1692" s="256"/>
      <c r="Q1692" s="249"/>
      <c r="R1692" s="249"/>
      <c r="S1692" s="249"/>
      <c r="T1692" s="249"/>
      <c r="U1692" s="249"/>
      <c r="V1692" s="249"/>
      <c r="W1692" s="249"/>
      <c r="X1692" s="249"/>
      <c r="Y1692" s="249"/>
      <c r="Z1692" s="249"/>
      <c r="AA1692" s="249"/>
      <c r="AB1692" s="249"/>
      <c r="AC1692" s="249"/>
      <c r="AD1692" s="249"/>
      <c r="AE1692" s="246"/>
      <c r="AF1692" s="249"/>
      <c r="AG1692" s="249"/>
      <c r="AH1692" s="249"/>
      <c r="AI1692" s="249"/>
    </row>
    <row r="1693" spans="1:35" ht="15" customHeight="1" x14ac:dyDescent="0.3">
      <c r="A1693" s="260"/>
      <c r="B1693" s="261"/>
      <c r="C1693" s="261"/>
      <c r="D1693" s="261"/>
      <c r="E1693" s="261"/>
      <c r="F1693" s="261"/>
      <c r="G1693" s="262"/>
      <c r="H1693" s="261"/>
      <c r="I1693" s="257"/>
      <c r="J1693" s="261"/>
      <c r="K1693" s="249"/>
      <c r="L1693" s="261"/>
      <c r="N1693" s="249"/>
      <c r="O1693" s="259"/>
      <c r="P1693" s="256"/>
      <c r="Q1693" s="249"/>
      <c r="R1693" s="249"/>
      <c r="S1693" s="249"/>
      <c r="T1693" s="249"/>
      <c r="U1693" s="249"/>
      <c r="V1693" s="249"/>
      <c r="W1693" s="249"/>
      <c r="X1693" s="249"/>
      <c r="Y1693" s="249"/>
      <c r="Z1693" s="249"/>
      <c r="AA1693" s="249"/>
      <c r="AB1693" s="249"/>
      <c r="AC1693" s="249"/>
      <c r="AD1693" s="249"/>
      <c r="AE1693" s="245"/>
      <c r="AF1693" s="249"/>
      <c r="AG1693" s="249"/>
      <c r="AH1693" s="249"/>
      <c r="AI1693" s="249"/>
    </row>
    <row r="1694" spans="1:35" ht="15" customHeight="1" x14ac:dyDescent="0.3">
      <c r="A1694" s="260"/>
      <c r="B1694" s="261"/>
      <c r="C1694" s="261"/>
      <c r="D1694" s="261"/>
      <c r="E1694" s="261"/>
      <c r="F1694" s="261"/>
      <c r="G1694" s="262"/>
      <c r="H1694" s="261"/>
      <c r="I1694" s="257"/>
      <c r="J1694" s="261"/>
      <c r="K1694" s="256"/>
      <c r="L1694" s="261"/>
      <c r="N1694" s="249"/>
      <c r="O1694" s="259"/>
      <c r="P1694" s="256"/>
      <c r="Q1694" s="249"/>
      <c r="R1694" s="249"/>
      <c r="S1694" s="249"/>
      <c r="T1694" s="249"/>
      <c r="U1694" s="249"/>
      <c r="V1694" s="249"/>
      <c r="W1694" s="249"/>
      <c r="X1694" s="249"/>
      <c r="Y1694" s="249"/>
      <c r="Z1694" s="249"/>
      <c r="AA1694" s="249"/>
      <c r="AB1694" s="249"/>
      <c r="AC1694" s="249"/>
      <c r="AD1694" s="249"/>
      <c r="AE1694" s="245"/>
      <c r="AF1694" s="249"/>
      <c r="AG1694" s="249"/>
      <c r="AH1694" s="249"/>
      <c r="AI1694" s="249"/>
    </row>
    <row r="1695" spans="1:35" ht="15" customHeight="1" x14ac:dyDescent="0.3">
      <c r="A1695" s="260"/>
      <c r="B1695" s="261"/>
      <c r="C1695" s="261"/>
      <c r="D1695" s="261"/>
      <c r="E1695" s="261"/>
      <c r="F1695" s="261"/>
      <c r="G1695" s="262"/>
      <c r="H1695" s="261"/>
      <c r="I1695" s="257"/>
      <c r="J1695" s="261"/>
      <c r="K1695" s="249"/>
      <c r="L1695" s="261"/>
      <c r="N1695" s="249"/>
      <c r="O1695" s="259"/>
      <c r="P1695" s="256"/>
      <c r="Q1695" s="249"/>
      <c r="R1695" s="249"/>
      <c r="S1695" s="249"/>
      <c r="T1695" s="249"/>
      <c r="U1695" s="249"/>
      <c r="V1695" s="249"/>
      <c r="W1695" s="249"/>
      <c r="X1695" s="249"/>
      <c r="Y1695" s="249"/>
      <c r="Z1695" s="249"/>
      <c r="AA1695" s="249"/>
      <c r="AB1695" s="249"/>
      <c r="AC1695" s="249"/>
      <c r="AD1695" s="249"/>
      <c r="AE1695" s="246"/>
      <c r="AF1695" s="249"/>
      <c r="AG1695" s="249"/>
      <c r="AH1695" s="249"/>
      <c r="AI1695" s="249"/>
    </row>
    <row r="1696" spans="1:35" ht="15" customHeight="1" x14ac:dyDescent="0.3">
      <c r="A1696" s="260"/>
      <c r="B1696" s="261"/>
      <c r="C1696" s="261"/>
      <c r="D1696" s="261"/>
      <c r="E1696" s="261"/>
      <c r="F1696" s="261"/>
      <c r="G1696" s="262"/>
      <c r="H1696" s="261"/>
      <c r="I1696" s="257"/>
      <c r="J1696" s="261"/>
      <c r="K1696" s="256"/>
      <c r="L1696" s="261"/>
      <c r="N1696" s="249"/>
      <c r="O1696" s="259"/>
      <c r="P1696" s="256"/>
      <c r="Q1696" s="249"/>
      <c r="R1696" s="249"/>
      <c r="S1696" s="249"/>
      <c r="T1696" s="249"/>
      <c r="U1696" s="249"/>
      <c r="V1696" s="249"/>
      <c r="W1696" s="249"/>
      <c r="X1696" s="249"/>
      <c r="Y1696" s="249"/>
      <c r="Z1696" s="249"/>
      <c r="AA1696" s="249"/>
      <c r="AB1696" s="249"/>
      <c r="AC1696" s="249"/>
      <c r="AD1696" s="249"/>
      <c r="AE1696" s="245"/>
      <c r="AF1696" s="249"/>
      <c r="AG1696" s="249"/>
      <c r="AH1696" s="249"/>
      <c r="AI1696" s="249"/>
    </row>
    <row r="1697" spans="1:35" ht="15" customHeight="1" x14ac:dyDescent="0.3">
      <c r="A1697" s="260"/>
      <c r="B1697" s="261"/>
      <c r="C1697" s="261"/>
      <c r="D1697" s="261"/>
      <c r="E1697" s="261"/>
      <c r="F1697" s="261"/>
      <c r="G1697" s="262"/>
      <c r="H1697" s="261"/>
      <c r="I1697" s="257"/>
      <c r="J1697" s="261"/>
      <c r="K1697" s="249"/>
      <c r="L1697" s="261"/>
      <c r="N1697" s="249"/>
      <c r="O1697" s="259"/>
      <c r="P1697" s="256"/>
      <c r="Q1697" s="249"/>
      <c r="R1697" s="249"/>
      <c r="S1697" s="249"/>
      <c r="T1697" s="249"/>
      <c r="U1697" s="249"/>
      <c r="V1697" s="249"/>
      <c r="W1697" s="249"/>
      <c r="X1697" s="249"/>
      <c r="Y1697" s="249"/>
      <c r="Z1697" s="249"/>
      <c r="AA1697" s="249"/>
      <c r="AB1697" s="249"/>
      <c r="AC1697" s="249"/>
      <c r="AD1697" s="249"/>
      <c r="AE1697" s="246"/>
      <c r="AF1697" s="249"/>
      <c r="AG1697" s="249"/>
      <c r="AH1697" s="249"/>
      <c r="AI1697" s="249"/>
    </row>
    <row r="1698" spans="1:35" ht="15" customHeight="1" x14ac:dyDescent="0.3">
      <c r="A1698" s="260"/>
      <c r="B1698" s="261"/>
      <c r="C1698" s="261"/>
      <c r="D1698" s="261"/>
      <c r="E1698" s="261"/>
      <c r="F1698" s="261"/>
      <c r="G1698" s="262"/>
      <c r="H1698" s="261"/>
      <c r="I1698" s="257"/>
      <c r="J1698" s="260"/>
      <c r="K1698" s="249"/>
      <c r="L1698" s="261"/>
      <c r="N1698" s="249"/>
      <c r="O1698" s="259"/>
      <c r="P1698" s="256"/>
      <c r="Q1698" s="249"/>
      <c r="R1698" s="249"/>
      <c r="S1698" s="249"/>
      <c r="T1698" s="249"/>
      <c r="U1698" s="249"/>
      <c r="V1698" s="249"/>
      <c r="W1698" s="249"/>
      <c r="X1698" s="249"/>
      <c r="Y1698" s="249"/>
      <c r="Z1698" s="249"/>
      <c r="AA1698" s="249"/>
      <c r="AB1698" s="249"/>
      <c r="AC1698" s="249"/>
      <c r="AD1698" s="249"/>
      <c r="AE1698" s="245"/>
      <c r="AF1698" s="249"/>
      <c r="AG1698" s="249"/>
      <c r="AH1698" s="249"/>
      <c r="AI1698" s="249"/>
    </row>
    <row r="1699" spans="1:35" ht="15" customHeight="1" x14ac:dyDescent="0.3">
      <c r="A1699" s="260"/>
      <c r="B1699" s="261"/>
      <c r="C1699" s="261"/>
      <c r="D1699" s="261"/>
      <c r="E1699" s="261"/>
      <c r="F1699" s="261"/>
      <c r="G1699" s="262"/>
      <c r="H1699" s="261"/>
      <c r="I1699" s="257"/>
      <c r="J1699" s="249"/>
      <c r="K1699" s="261"/>
      <c r="L1699" s="261"/>
      <c r="N1699" s="249"/>
      <c r="O1699" s="259"/>
      <c r="P1699" s="256"/>
      <c r="Q1699" s="249"/>
      <c r="R1699" s="249"/>
      <c r="S1699" s="249"/>
      <c r="T1699" s="249"/>
      <c r="U1699" s="249"/>
      <c r="V1699" s="249"/>
      <c r="W1699" s="249"/>
      <c r="X1699" s="249"/>
      <c r="Y1699" s="249"/>
      <c r="Z1699" s="249"/>
      <c r="AA1699" s="249"/>
      <c r="AB1699" s="249"/>
      <c r="AC1699" s="249"/>
      <c r="AD1699" s="249"/>
      <c r="AE1699" s="245"/>
      <c r="AF1699" s="249"/>
      <c r="AG1699" s="249"/>
      <c r="AH1699" s="249"/>
      <c r="AI1699" s="249"/>
    </row>
    <row r="1700" spans="1:35" ht="15" customHeight="1" x14ac:dyDescent="0.3">
      <c r="A1700" s="260"/>
      <c r="B1700" s="261"/>
      <c r="C1700" s="261"/>
      <c r="D1700" s="261"/>
      <c r="E1700" s="261"/>
      <c r="F1700" s="261"/>
      <c r="G1700" s="262"/>
      <c r="H1700" s="261"/>
      <c r="I1700" s="257"/>
      <c r="J1700" s="261"/>
      <c r="K1700" s="256"/>
      <c r="L1700" s="261"/>
      <c r="N1700" s="249"/>
      <c r="O1700" s="259"/>
      <c r="P1700" s="256"/>
      <c r="Q1700" s="249"/>
      <c r="R1700" s="249"/>
      <c r="S1700" s="249"/>
      <c r="T1700" s="249"/>
      <c r="U1700" s="249"/>
      <c r="V1700" s="249"/>
      <c r="W1700" s="249"/>
      <c r="X1700" s="249"/>
      <c r="Y1700" s="249"/>
      <c r="Z1700" s="249"/>
      <c r="AA1700" s="249"/>
      <c r="AB1700" s="249"/>
      <c r="AC1700" s="249"/>
      <c r="AD1700" s="249"/>
      <c r="AE1700" s="246"/>
      <c r="AF1700" s="249"/>
      <c r="AG1700" s="249"/>
      <c r="AH1700" s="249"/>
      <c r="AI1700" s="249"/>
    </row>
    <row r="1701" spans="1:35" ht="15" customHeight="1" x14ac:dyDescent="0.3">
      <c r="A1701" s="260"/>
      <c r="B1701" s="261"/>
      <c r="C1701" s="261"/>
      <c r="D1701" s="261"/>
      <c r="E1701" s="261"/>
      <c r="F1701" s="261"/>
      <c r="G1701" s="262"/>
      <c r="H1701" s="261"/>
      <c r="I1701" s="257"/>
      <c r="J1701" s="261"/>
      <c r="K1701" s="249"/>
      <c r="L1701" s="261"/>
      <c r="N1701" s="249"/>
      <c r="O1701" s="259"/>
      <c r="P1701" s="256"/>
      <c r="Q1701" s="249"/>
      <c r="R1701" s="249"/>
      <c r="S1701" s="249"/>
      <c r="T1701" s="249"/>
      <c r="U1701" s="249"/>
      <c r="V1701" s="249"/>
      <c r="W1701" s="249"/>
      <c r="X1701" s="249"/>
      <c r="Y1701" s="249"/>
      <c r="Z1701" s="249"/>
      <c r="AA1701" s="249"/>
      <c r="AB1701" s="249"/>
      <c r="AC1701" s="249"/>
      <c r="AD1701" s="249"/>
      <c r="AE1701" s="246"/>
      <c r="AF1701" s="249"/>
      <c r="AG1701" s="249"/>
      <c r="AH1701" s="249"/>
      <c r="AI1701" s="249"/>
    </row>
    <row r="1702" spans="1:35" ht="15" customHeight="1" x14ac:dyDescent="0.3">
      <c r="A1702" s="260"/>
      <c r="B1702" s="261"/>
      <c r="C1702" s="261"/>
      <c r="D1702" s="261"/>
      <c r="E1702" s="261"/>
      <c r="F1702" s="261"/>
      <c r="G1702" s="262"/>
      <c r="H1702" s="261"/>
      <c r="I1702" s="257"/>
      <c r="J1702" s="261"/>
      <c r="K1702" s="256"/>
      <c r="L1702" s="261"/>
      <c r="N1702" s="249"/>
      <c r="O1702" s="259"/>
      <c r="P1702" s="256"/>
      <c r="Q1702" s="249"/>
      <c r="R1702" s="249"/>
      <c r="S1702" s="249"/>
      <c r="T1702" s="249"/>
      <c r="U1702" s="249"/>
      <c r="V1702" s="249"/>
      <c r="W1702" s="249"/>
      <c r="X1702" s="249"/>
      <c r="Y1702" s="249"/>
      <c r="Z1702" s="249"/>
      <c r="AA1702" s="249"/>
      <c r="AB1702" s="249"/>
      <c r="AC1702" s="249"/>
      <c r="AD1702" s="249"/>
      <c r="AE1702" s="245"/>
      <c r="AF1702" s="249"/>
      <c r="AG1702" s="249"/>
      <c r="AH1702" s="249"/>
      <c r="AI1702" s="249"/>
    </row>
    <row r="1703" spans="1:35" ht="15" customHeight="1" x14ac:dyDescent="0.3">
      <c r="A1703" s="260"/>
      <c r="B1703" s="261"/>
      <c r="C1703" s="261"/>
      <c r="D1703" s="261"/>
      <c r="E1703" s="261"/>
      <c r="F1703" s="261"/>
      <c r="G1703" s="262"/>
      <c r="H1703" s="261"/>
      <c r="I1703" s="257"/>
      <c r="J1703" s="261"/>
      <c r="K1703" s="249"/>
      <c r="L1703" s="261"/>
      <c r="N1703" s="249"/>
      <c r="O1703" s="259"/>
      <c r="P1703" s="256"/>
      <c r="Q1703" s="249"/>
      <c r="R1703" s="249"/>
      <c r="S1703" s="249"/>
      <c r="T1703" s="249"/>
      <c r="U1703" s="249"/>
      <c r="V1703" s="249"/>
      <c r="W1703" s="249"/>
      <c r="X1703" s="249"/>
      <c r="Y1703" s="249"/>
      <c r="Z1703" s="249"/>
      <c r="AA1703" s="249"/>
      <c r="AB1703" s="249"/>
      <c r="AC1703" s="249"/>
      <c r="AD1703" s="249"/>
      <c r="AE1703" s="245"/>
      <c r="AF1703" s="249"/>
      <c r="AG1703" s="249"/>
      <c r="AH1703" s="249"/>
      <c r="AI1703" s="249"/>
    </row>
    <row r="1704" spans="1:35" ht="15" customHeight="1" x14ac:dyDescent="0.3">
      <c r="A1704" s="260"/>
      <c r="B1704" s="261"/>
      <c r="C1704" s="261"/>
      <c r="D1704" s="261"/>
      <c r="E1704" s="261"/>
      <c r="F1704" s="261"/>
      <c r="G1704" s="262"/>
      <c r="H1704" s="261"/>
      <c r="I1704" s="257"/>
      <c r="J1704" s="260"/>
      <c r="K1704" s="249"/>
      <c r="L1704" s="261"/>
      <c r="N1704" s="249"/>
      <c r="O1704" s="259"/>
      <c r="P1704" s="256"/>
      <c r="Q1704" s="249"/>
      <c r="R1704" s="249"/>
      <c r="S1704" s="249"/>
      <c r="T1704" s="249"/>
      <c r="U1704" s="249"/>
      <c r="V1704" s="249"/>
      <c r="W1704" s="249"/>
      <c r="X1704" s="249"/>
      <c r="Y1704" s="249"/>
      <c r="Z1704" s="249"/>
      <c r="AA1704" s="249"/>
      <c r="AB1704" s="249"/>
      <c r="AC1704" s="249"/>
      <c r="AD1704" s="249"/>
      <c r="AE1704" s="245"/>
      <c r="AF1704" s="249"/>
      <c r="AG1704" s="249"/>
      <c r="AH1704" s="249"/>
      <c r="AI1704" s="249"/>
    </row>
    <row r="1705" spans="1:35" ht="15" customHeight="1" x14ac:dyDescent="0.3">
      <c r="A1705" s="260"/>
      <c r="B1705" s="261"/>
      <c r="C1705" s="261"/>
      <c r="D1705" s="261"/>
      <c r="E1705" s="261"/>
      <c r="F1705" s="261"/>
      <c r="G1705" s="262"/>
      <c r="H1705" s="261"/>
      <c r="I1705" s="257"/>
      <c r="J1705" s="260"/>
      <c r="K1705" s="249"/>
      <c r="L1705" s="261"/>
      <c r="N1705" s="249"/>
      <c r="O1705" s="259"/>
      <c r="P1705" s="256"/>
      <c r="Q1705" s="249"/>
      <c r="R1705" s="249"/>
      <c r="S1705" s="249"/>
      <c r="T1705" s="249"/>
      <c r="U1705" s="249"/>
      <c r="V1705" s="249"/>
      <c r="W1705" s="249"/>
      <c r="X1705" s="249"/>
      <c r="Y1705" s="249"/>
      <c r="Z1705" s="249"/>
      <c r="AA1705" s="249"/>
      <c r="AB1705" s="249"/>
      <c r="AC1705" s="249"/>
      <c r="AD1705" s="249"/>
      <c r="AE1705" s="245"/>
      <c r="AF1705" s="249"/>
      <c r="AG1705" s="249"/>
      <c r="AH1705" s="249"/>
      <c r="AI1705" s="249"/>
    </row>
    <row r="1706" spans="1:35" ht="15" customHeight="1" x14ac:dyDescent="0.3">
      <c r="A1706" s="260"/>
      <c r="B1706" s="261"/>
      <c r="C1706" s="261"/>
      <c r="D1706" s="261"/>
      <c r="E1706" s="261"/>
      <c r="F1706" s="261"/>
      <c r="G1706" s="262"/>
      <c r="H1706" s="261"/>
      <c r="I1706" s="257"/>
      <c r="J1706" s="249"/>
      <c r="K1706" s="261"/>
      <c r="L1706" s="261"/>
      <c r="N1706" s="249"/>
      <c r="O1706" s="259"/>
      <c r="P1706" s="256"/>
      <c r="Q1706" s="249"/>
      <c r="R1706" s="249"/>
      <c r="S1706" s="249"/>
      <c r="T1706" s="249"/>
      <c r="U1706" s="249"/>
      <c r="V1706" s="249"/>
      <c r="W1706" s="249"/>
      <c r="X1706" s="249"/>
      <c r="Y1706" s="249"/>
      <c r="Z1706" s="249"/>
      <c r="AA1706" s="249"/>
      <c r="AB1706" s="249"/>
      <c r="AC1706" s="249"/>
      <c r="AD1706" s="249"/>
      <c r="AE1706" s="245"/>
      <c r="AF1706" s="249"/>
      <c r="AG1706" s="249"/>
      <c r="AH1706" s="249"/>
      <c r="AI1706" s="249"/>
    </row>
    <row r="1707" spans="1:35" ht="15" customHeight="1" x14ac:dyDescent="0.3">
      <c r="A1707" s="260"/>
      <c r="B1707" s="261"/>
      <c r="C1707" s="261"/>
      <c r="D1707" s="261"/>
      <c r="E1707" s="261"/>
      <c r="F1707" s="261"/>
      <c r="G1707" s="262"/>
      <c r="H1707" s="261"/>
      <c r="I1707" s="257"/>
      <c r="J1707" s="261"/>
      <c r="K1707" s="256"/>
      <c r="L1707" s="261"/>
      <c r="N1707" s="249"/>
      <c r="O1707" s="259"/>
      <c r="P1707" s="256"/>
      <c r="Q1707" s="249"/>
      <c r="R1707" s="249"/>
      <c r="S1707" s="249"/>
      <c r="T1707" s="249"/>
      <c r="U1707" s="249"/>
      <c r="V1707" s="249"/>
      <c r="W1707" s="249"/>
      <c r="X1707" s="249"/>
      <c r="Y1707" s="249"/>
      <c r="Z1707" s="249"/>
      <c r="AA1707" s="249"/>
      <c r="AB1707" s="249"/>
      <c r="AC1707" s="249"/>
      <c r="AD1707" s="249"/>
      <c r="AE1707" s="245"/>
      <c r="AF1707" s="249"/>
      <c r="AG1707" s="249"/>
      <c r="AH1707" s="249"/>
      <c r="AI1707" s="249"/>
    </row>
    <row r="1708" spans="1:35" ht="15" customHeight="1" x14ac:dyDescent="0.3">
      <c r="A1708" s="260"/>
      <c r="B1708" s="261"/>
      <c r="C1708" s="261"/>
      <c r="D1708" s="261"/>
      <c r="E1708" s="261"/>
      <c r="F1708" s="261"/>
      <c r="G1708" s="262"/>
      <c r="H1708" s="261"/>
      <c r="I1708" s="257"/>
      <c r="J1708" s="261"/>
      <c r="K1708" s="249"/>
      <c r="L1708" s="261"/>
      <c r="N1708" s="249"/>
      <c r="O1708" s="259"/>
      <c r="P1708" s="256"/>
      <c r="Q1708" s="249"/>
      <c r="R1708" s="249"/>
      <c r="S1708" s="249"/>
      <c r="T1708" s="249"/>
      <c r="U1708" s="249"/>
      <c r="V1708" s="249"/>
      <c r="W1708" s="249"/>
      <c r="X1708" s="249"/>
      <c r="Y1708" s="249"/>
      <c r="Z1708" s="249"/>
      <c r="AA1708" s="249"/>
      <c r="AB1708" s="249"/>
      <c r="AC1708" s="249"/>
      <c r="AD1708" s="249"/>
      <c r="AE1708" s="245"/>
      <c r="AF1708" s="249"/>
      <c r="AG1708" s="249"/>
      <c r="AH1708" s="249"/>
      <c r="AI1708" s="249"/>
    </row>
    <row r="1709" spans="1:35" ht="15" customHeight="1" x14ac:dyDescent="0.3">
      <c r="A1709" s="260"/>
      <c r="B1709" s="261"/>
      <c r="C1709" s="261"/>
      <c r="D1709" s="261"/>
      <c r="E1709" s="261"/>
      <c r="F1709" s="261"/>
      <c r="G1709" s="262"/>
      <c r="H1709" s="261"/>
      <c r="I1709" s="257"/>
      <c r="J1709" s="261"/>
      <c r="K1709" s="249"/>
      <c r="L1709" s="261"/>
      <c r="N1709" s="249"/>
      <c r="O1709" s="259"/>
      <c r="P1709" s="256"/>
      <c r="Q1709" s="249"/>
      <c r="R1709" s="249"/>
      <c r="S1709" s="249"/>
      <c r="T1709" s="249"/>
      <c r="U1709" s="249"/>
      <c r="V1709" s="249"/>
      <c r="W1709" s="249"/>
      <c r="X1709" s="249"/>
      <c r="Y1709" s="249"/>
      <c r="Z1709" s="249"/>
      <c r="AA1709" s="249"/>
      <c r="AB1709" s="249"/>
      <c r="AC1709" s="249"/>
      <c r="AD1709" s="249"/>
      <c r="AE1709" s="245"/>
      <c r="AF1709" s="249"/>
      <c r="AG1709" s="249"/>
      <c r="AH1709" s="249"/>
      <c r="AI1709" s="249"/>
    </row>
    <row r="1710" spans="1:35" ht="15" customHeight="1" x14ac:dyDescent="0.3">
      <c r="A1710" s="260"/>
      <c r="B1710" s="261"/>
      <c r="C1710" s="261"/>
      <c r="D1710" s="261"/>
      <c r="E1710" s="261"/>
      <c r="F1710" s="261"/>
      <c r="G1710" s="262"/>
      <c r="H1710" s="261"/>
      <c r="I1710" s="257"/>
      <c r="J1710" s="261"/>
      <c r="K1710" s="249"/>
      <c r="L1710" s="261"/>
      <c r="N1710" s="249"/>
      <c r="O1710" s="259"/>
      <c r="P1710" s="256"/>
      <c r="Q1710" s="249"/>
      <c r="R1710" s="249"/>
      <c r="S1710" s="249"/>
      <c r="T1710" s="249"/>
      <c r="U1710" s="249"/>
      <c r="V1710" s="249"/>
      <c r="W1710" s="249"/>
      <c r="X1710" s="249"/>
      <c r="Y1710" s="249"/>
      <c r="Z1710" s="249"/>
      <c r="AA1710" s="249"/>
      <c r="AB1710" s="249"/>
      <c r="AC1710" s="249"/>
      <c r="AD1710" s="249"/>
      <c r="AE1710" s="245"/>
      <c r="AF1710" s="249"/>
      <c r="AG1710" s="249"/>
      <c r="AH1710" s="249"/>
      <c r="AI1710" s="249"/>
    </row>
    <row r="1711" spans="1:35" ht="15" customHeight="1" x14ac:dyDescent="0.3">
      <c r="A1711" s="260"/>
      <c r="B1711" s="261"/>
      <c r="C1711" s="261"/>
      <c r="D1711" s="261"/>
      <c r="E1711" s="261"/>
      <c r="F1711" s="261"/>
      <c r="G1711" s="262"/>
      <c r="H1711" s="261"/>
      <c r="I1711" s="257"/>
      <c r="J1711" s="260"/>
      <c r="K1711" s="249"/>
      <c r="L1711" s="261"/>
      <c r="N1711" s="249"/>
      <c r="O1711" s="259"/>
      <c r="P1711" s="256"/>
      <c r="Q1711" s="249"/>
      <c r="R1711" s="249"/>
      <c r="S1711" s="249"/>
      <c r="T1711" s="249"/>
      <c r="U1711" s="249"/>
      <c r="V1711" s="249"/>
      <c r="W1711" s="249"/>
      <c r="X1711" s="249"/>
      <c r="Y1711" s="249"/>
      <c r="Z1711" s="249"/>
      <c r="AA1711" s="249"/>
      <c r="AB1711" s="249"/>
      <c r="AC1711" s="249"/>
      <c r="AD1711" s="249"/>
      <c r="AE1711" s="246"/>
      <c r="AF1711" s="249"/>
      <c r="AG1711" s="249"/>
      <c r="AH1711" s="249"/>
      <c r="AI1711" s="249"/>
    </row>
    <row r="1712" spans="1:35" ht="15" customHeight="1" x14ac:dyDescent="0.3">
      <c r="A1712" s="260"/>
      <c r="B1712" s="261"/>
      <c r="C1712" s="261"/>
      <c r="D1712" s="261"/>
      <c r="E1712" s="261"/>
      <c r="F1712" s="261"/>
      <c r="G1712" s="262"/>
      <c r="H1712" s="261"/>
      <c r="I1712" s="257"/>
      <c r="J1712" s="261"/>
      <c r="K1712" s="249"/>
      <c r="L1712" s="261"/>
      <c r="N1712" s="249"/>
      <c r="O1712" s="259"/>
      <c r="P1712" s="256"/>
      <c r="Q1712" s="249"/>
      <c r="R1712" s="249"/>
      <c r="S1712" s="249"/>
      <c r="T1712" s="249"/>
      <c r="U1712" s="249"/>
      <c r="V1712" s="249"/>
      <c r="W1712" s="249"/>
      <c r="X1712" s="249"/>
      <c r="Y1712" s="249"/>
      <c r="Z1712" s="249"/>
      <c r="AA1712" s="249"/>
      <c r="AB1712" s="249"/>
      <c r="AC1712" s="249"/>
      <c r="AD1712" s="249"/>
      <c r="AE1712" s="246"/>
      <c r="AF1712" s="249"/>
      <c r="AG1712" s="249"/>
      <c r="AH1712" s="249"/>
      <c r="AI1712" s="249"/>
    </row>
    <row r="1713" spans="1:35" ht="15" customHeight="1" x14ac:dyDescent="0.3">
      <c r="A1713" s="260"/>
      <c r="B1713" s="261"/>
      <c r="C1713" s="261"/>
      <c r="D1713" s="261"/>
      <c r="E1713" s="261"/>
      <c r="F1713" s="261"/>
      <c r="G1713" s="262"/>
      <c r="H1713" s="261"/>
      <c r="I1713" s="257"/>
      <c r="J1713" s="261"/>
      <c r="K1713" s="249"/>
      <c r="L1713" s="261"/>
      <c r="N1713" s="249"/>
      <c r="O1713" s="259"/>
      <c r="P1713" s="256"/>
      <c r="Q1713" s="249"/>
      <c r="R1713" s="249"/>
      <c r="S1713" s="249"/>
      <c r="T1713" s="249"/>
      <c r="U1713" s="249"/>
      <c r="V1713" s="249"/>
      <c r="W1713" s="249"/>
      <c r="X1713" s="249"/>
      <c r="Y1713" s="249"/>
      <c r="Z1713" s="249"/>
      <c r="AA1713" s="249"/>
      <c r="AB1713" s="249"/>
      <c r="AC1713" s="249"/>
      <c r="AD1713" s="249"/>
      <c r="AE1713" s="245"/>
      <c r="AF1713" s="249"/>
      <c r="AG1713" s="249"/>
      <c r="AH1713" s="249"/>
      <c r="AI1713" s="249"/>
    </row>
    <row r="1714" spans="1:35" ht="15" customHeight="1" x14ac:dyDescent="0.3">
      <c r="A1714" s="260"/>
      <c r="B1714" s="261"/>
      <c r="C1714" s="261"/>
      <c r="D1714" s="261"/>
      <c r="E1714" s="261"/>
      <c r="F1714" s="261"/>
      <c r="G1714" s="262"/>
      <c r="H1714" s="261"/>
      <c r="I1714" s="257"/>
      <c r="J1714" s="260"/>
      <c r="K1714" s="249"/>
      <c r="L1714" s="261"/>
      <c r="N1714" s="249"/>
      <c r="O1714" s="259"/>
      <c r="P1714" s="256"/>
      <c r="Q1714" s="249"/>
      <c r="R1714" s="249"/>
      <c r="S1714" s="249"/>
      <c r="T1714" s="249"/>
      <c r="U1714" s="249"/>
      <c r="V1714" s="249"/>
      <c r="W1714" s="249"/>
      <c r="X1714" s="249"/>
      <c r="Y1714" s="249"/>
      <c r="Z1714" s="249"/>
      <c r="AA1714" s="249"/>
      <c r="AB1714" s="249"/>
      <c r="AC1714" s="249"/>
      <c r="AD1714" s="249"/>
      <c r="AE1714" s="245"/>
      <c r="AF1714" s="249"/>
      <c r="AG1714" s="249"/>
      <c r="AH1714" s="249"/>
      <c r="AI1714" s="249"/>
    </row>
    <row r="1715" spans="1:35" ht="15" customHeight="1" x14ac:dyDescent="0.3">
      <c r="A1715" s="260"/>
      <c r="B1715" s="261"/>
      <c r="C1715" s="261"/>
      <c r="D1715" s="261"/>
      <c r="E1715" s="261"/>
      <c r="F1715" s="261"/>
      <c r="G1715" s="262"/>
      <c r="H1715" s="261"/>
      <c r="I1715" s="257"/>
      <c r="J1715" s="261"/>
      <c r="K1715" s="256"/>
      <c r="L1715" s="261"/>
      <c r="N1715" s="249"/>
      <c r="O1715" s="259"/>
      <c r="P1715" s="256"/>
      <c r="Q1715" s="249"/>
      <c r="R1715" s="249"/>
      <c r="S1715" s="249"/>
      <c r="T1715" s="249"/>
      <c r="U1715" s="249"/>
      <c r="V1715" s="249"/>
      <c r="W1715" s="249"/>
      <c r="X1715" s="249"/>
      <c r="Y1715" s="249"/>
      <c r="Z1715" s="249"/>
      <c r="AA1715" s="249"/>
      <c r="AB1715" s="249"/>
      <c r="AC1715" s="249"/>
      <c r="AD1715" s="249"/>
      <c r="AE1715" s="245"/>
      <c r="AF1715" s="249"/>
      <c r="AG1715" s="249"/>
      <c r="AH1715" s="249"/>
      <c r="AI1715" s="249"/>
    </row>
    <row r="1716" spans="1:35" ht="15" customHeight="1" x14ac:dyDescent="0.3">
      <c r="A1716" s="260"/>
      <c r="B1716" s="261"/>
      <c r="C1716" s="261"/>
      <c r="D1716" s="261"/>
      <c r="E1716" s="261"/>
      <c r="F1716" s="261"/>
      <c r="G1716" s="262"/>
      <c r="H1716" s="261"/>
      <c r="I1716" s="257"/>
      <c r="J1716" s="261"/>
      <c r="K1716" s="249"/>
      <c r="L1716" s="261"/>
      <c r="N1716" s="249"/>
      <c r="O1716" s="259"/>
      <c r="P1716" s="256"/>
      <c r="Q1716" s="249"/>
      <c r="R1716" s="249"/>
      <c r="S1716" s="249"/>
      <c r="T1716" s="249"/>
      <c r="U1716" s="249"/>
      <c r="V1716" s="249"/>
      <c r="W1716" s="249"/>
      <c r="X1716" s="249"/>
      <c r="Y1716" s="249"/>
      <c r="Z1716" s="249"/>
      <c r="AA1716" s="249"/>
      <c r="AB1716" s="249"/>
      <c r="AC1716" s="249"/>
      <c r="AD1716" s="249"/>
      <c r="AE1716" s="246"/>
      <c r="AF1716" s="249"/>
      <c r="AG1716" s="249"/>
      <c r="AH1716" s="249"/>
      <c r="AI1716" s="249"/>
    </row>
    <row r="1717" spans="1:35" ht="15" customHeight="1" x14ac:dyDescent="0.3">
      <c r="A1717" s="260"/>
      <c r="B1717" s="261"/>
      <c r="C1717" s="261"/>
      <c r="D1717" s="261"/>
      <c r="E1717" s="261"/>
      <c r="F1717" s="261"/>
      <c r="G1717" s="262"/>
      <c r="H1717" s="261"/>
      <c r="I1717" s="257"/>
      <c r="J1717" s="260"/>
      <c r="K1717" s="249"/>
      <c r="L1717" s="261"/>
      <c r="N1717" s="249"/>
      <c r="O1717" s="259"/>
      <c r="P1717" s="256"/>
      <c r="Q1717" s="249"/>
      <c r="R1717" s="249"/>
      <c r="S1717" s="249"/>
      <c r="T1717" s="249"/>
      <c r="U1717" s="249"/>
      <c r="V1717" s="249"/>
      <c r="W1717" s="249"/>
      <c r="X1717" s="249"/>
      <c r="Y1717" s="249"/>
      <c r="Z1717" s="249"/>
      <c r="AA1717" s="249"/>
      <c r="AB1717" s="249"/>
      <c r="AC1717" s="249"/>
      <c r="AD1717" s="249"/>
      <c r="AE1717" s="245"/>
      <c r="AF1717" s="249"/>
      <c r="AG1717" s="249"/>
      <c r="AH1717" s="249"/>
      <c r="AI1717" s="249"/>
    </row>
    <row r="1718" spans="1:35" ht="15" customHeight="1" x14ac:dyDescent="0.3">
      <c r="A1718" s="260"/>
      <c r="B1718" s="261"/>
      <c r="C1718" s="261"/>
      <c r="D1718" s="261"/>
      <c r="E1718" s="261"/>
      <c r="F1718" s="261"/>
      <c r="G1718" s="262"/>
      <c r="H1718" s="261"/>
      <c r="I1718" s="257"/>
      <c r="J1718" s="261"/>
      <c r="K1718" s="249"/>
      <c r="L1718" s="261"/>
      <c r="N1718" s="249"/>
      <c r="O1718" s="259"/>
      <c r="P1718" s="256"/>
      <c r="Q1718" s="249"/>
      <c r="R1718" s="249"/>
      <c r="S1718" s="249"/>
      <c r="T1718" s="249"/>
      <c r="U1718" s="249"/>
      <c r="V1718" s="249"/>
      <c r="W1718" s="249"/>
      <c r="X1718" s="249"/>
      <c r="Y1718" s="249"/>
      <c r="Z1718" s="249"/>
      <c r="AA1718" s="249"/>
      <c r="AB1718" s="249"/>
      <c r="AC1718" s="249"/>
      <c r="AD1718" s="249"/>
      <c r="AE1718" s="246"/>
      <c r="AF1718" s="249"/>
      <c r="AG1718" s="249"/>
      <c r="AH1718" s="249"/>
      <c r="AI1718" s="249"/>
    </row>
    <row r="1719" spans="1:35" ht="15" customHeight="1" x14ac:dyDescent="0.3">
      <c r="A1719" s="260"/>
      <c r="B1719" s="261"/>
      <c r="C1719" s="261"/>
      <c r="D1719" s="261"/>
      <c r="E1719" s="261"/>
      <c r="F1719" s="261"/>
      <c r="G1719" s="262"/>
      <c r="H1719" s="261"/>
      <c r="I1719" s="257"/>
      <c r="J1719" s="261"/>
      <c r="K1719" s="249"/>
      <c r="L1719" s="261"/>
      <c r="N1719" s="249"/>
      <c r="O1719" s="259"/>
      <c r="P1719" s="256"/>
      <c r="Q1719" s="249"/>
      <c r="R1719" s="249"/>
      <c r="S1719" s="249"/>
      <c r="T1719" s="249"/>
      <c r="U1719" s="249"/>
      <c r="V1719" s="249"/>
      <c r="W1719" s="249"/>
      <c r="X1719" s="249"/>
      <c r="Y1719" s="249"/>
      <c r="Z1719" s="249"/>
      <c r="AA1719" s="249"/>
      <c r="AB1719" s="249"/>
      <c r="AC1719" s="249"/>
      <c r="AD1719" s="249"/>
      <c r="AE1719" s="245"/>
      <c r="AF1719" s="249"/>
      <c r="AG1719" s="249"/>
      <c r="AH1719" s="249"/>
      <c r="AI1719" s="249"/>
    </row>
    <row r="1720" spans="1:35" ht="15" customHeight="1" x14ac:dyDescent="0.3">
      <c r="A1720" s="260"/>
      <c r="B1720" s="261"/>
      <c r="C1720" s="261"/>
      <c r="D1720" s="261"/>
      <c r="E1720" s="261"/>
      <c r="F1720" s="261"/>
      <c r="G1720" s="262"/>
      <c r="H1720" s="261"/>
      <c r="I1720" s="257"/>
      <c r="J1720" s="261"/>
      <c r="K1720" s="256"/>
      <c r="L1720" s="261"/>
      <c r="N1720" s="249"/>
      <c r="O1720" s="259"/>
      <c r="P1720" s="256"/>
      <c r="Q1720" s="249"/>
      <c r="R1720" s="249"/>
      <c r="S1720" s="249"/>
      <c r="T1720" s="249"/>
      <c r="U1720" s="249"/>
      <c r="V1720" s="249"/>
      <c r="W1720" s="249"/>
      <c r="X1720" s="249"/>
      <c r="Y1720" s="249"/>
      <c r="Z1720" s="249"/>
      <c r="AA1720" s="249"/>
      <c r="AB1720" s="249"/>
      <c r="AC1720" s="249"/>
      <c r="AD1720" s="249"/>
      <c r="AE1720" s="245"/>
      <c r="AF1720" s="249"/>
      <c r="AG1720" s="249"/>
      <c r="AH1720" s="249"/>
      <c r="AI1720" s="249"/>
    </row>
    <row r="1721" spans="1:35" ht="15" customHeight="1" x14ac:dyDescent="0.3">
      <c r="A1721" s="260"/>
      <c r="B1721" s="261"/>
      <c r="C1721" s="261"/>
      <c r="D1721" s="261"/>
      <c r="E1721" s="261"/>
      <c r="F1721" s="261"/>
      <c r="G1721" s="262"/>
      <c r="H1721" s="261"/>
      <c r="I1721" s="257"/>
      <c r="J1721" s="249"/>
      <c r="K1721" s="261"/>
      <c r="L1721" s="261"/>
      <c r="N1721" s="249"/>
      <c r="O1721" s="259"/>
      <c r="P1721" s="256"/>
      <c r="Q1721" s="249"/>
      <c r="R1721" s="249"/>
      <c r="S1721" s="249"/>
      <c r="T1721" s="249"/>
      <c r="U1721" s="249"/>
      <c r="V1721" s="249"/>
      <c r="W1721" s="249"/>
      <c r="X1721" s="249"/>
      <c r="Y1721" s="249"/>
      <c r="Z1721" s="249"/>
      <c r="AA1721" s="249"/>
      <c r="AB1721" s="249"/>
      <c r="AC1721" s="249"/>
      <c r="AD1721" s="249"/>
      <c r="AE1721" s="246"/>
      <c r="AF1721" s="249"/>
      <c r="AG1721" s="249"/>
      <c r="AH1721" s="249"/>
      <c r="AI1721" s="249"/>
    </row>
    <row r="1722" spans="1:35" ht="15" customHeight="1" x14ac:dyDescent="0.3">
      <c r="A1722" s="260"/>
      <c r="B1722" s="261"/>
      <c r="C1722" s="261"/>
      <c r="D1722" s="261"/>
      <c r="E1722" s="261"/>
      <c r="F1722" s="261"/>
      <c r="G1722" s="262"/>
      <c r="H1722" s="261"/>
      <c r="I1722" s="257"/>
      <c r="J1722" s="260"/>
      <c r="K1722" s="249"/>
      <c r="L1722" s="261"/>
      <c r="N1722" s="249"/>
      <c r="O1722" s="259"/>
      <c r="P1722" s="256"/>
      <c r="Q1722" s="249"/>
      <c r="R1722" s="249"/>
      <c r="S1722" s="249"/>
      <c r="T1722" s="249"/>
      <c r="U1722" s="249"/>
      <c r="V1722" s="249"/>
      <c r="W1722" s="249"/>
      <c r="X1722" s="249"/>
      <c r="Y1722" s="249"/>
      <c r="Z1722" s="249"/>
      <c r="AA1722" s="249"/>
      <c r="AB1722" s="249"/>
      <c r="AC1722" s="249"/>
      <c r="AD1722" s="249"/>
      <c r="AE1722" s="246"/>
      <c r="AF1722" s="249"/>
      <c r="AG1722" s="249"/>
      <c r="AH1722" s="249"/>
      <c r="AI1722" s="249"/>
    </row>
    <row r="1723" spans="1:35" ht="15" customHeight="1" x14ac:dyDescent="0.3">
      <c r="A1723" s="260"/>
      <c r="B1723" s="261"/>
      <c r="C1723" s="261"/>
      <c r="D1723" s="261"/>
      <c r="E1723" s="261"/>
      <c r="F1723" s="261"/>
      <c r="G1723" s="262"/>
      <c r="H1723" s="261"/>
      <c r="I1723" s="257"/>
      <c r="J1723" s="261"/>
      <c r="K1723" s="256"/>
      <c r="L1723" s="261"/>
      <c r="N1723" s="249"/>
      <c r="O1723" s="259"/>
      <c r="P1723" s="256"/>
      <c r="Q1723" s="249"/>
      <c r="R1723" s="249"/>
      <c r="S1723" s="249"/>
      <c r="T1723" s="249"/>
      <c r="U1723" s="249"/>
      <c r="V1723" s="249"/>
      <c r="W1723" s="249"/>
      <c r="X1723" s="249"/>
      <c r="Y1723" s="249"/>
      <c r="Z1723" s="249"/>
      <c r="AA1723" s="249"/>
      <c r="AB1723" s="249"/>
      <c r="AC1723" s="249"/>
      <c r="AD1723" s="249"/>
      <c r="AE1723" s="245"/>
      <c r="AF1723" s="249"/>
      <c r="AG1723" s="249"/>
      <c r="AH1723" s="249"/>
      <c r="AI1723" s="249"/>
    </row>
    <row r="1724" spans="1:35" ht="15" customHeight="1" x14ac:dyDescent="0.3">
      <c r="A1724" s="260"/>
      <c r="B1724" s="261"/>
      <c r="C1724" s="261"/>
      <c r="D1724" s="261"/>
      <c r="E1724" s="261"/>
      <c r="F1724" s="261"/>
      <c r="G1724" s="262"/>
      <c r="H1724" s="261"/>
      <c r="I1724" s="257"/>
      <c r="J1724" s="260"/>
      <c r="K1724" s="249"/>
      <c r="L1724" s="261"/>
      <c r="N1724" s="249"/>
      <c r="O1724" s="259"/>
      <c r="P1724" s="256"/>
      <c r="Q1724" s="249"/>
      <c r="R1724" s="249"/>
      <c r="S1724" s="249"/>
      <c r="T1724" s="249"/>
      <c r="U1724" s="249"/>
      <c r="V1724" s="249"/>
      <c r="W1724" s="249"/>
      <c r="X1724" s="249"/>
      <c r="Y1724" s="249"/>
      <c r="Z1724" s="249"/>
      <c r="AA1724" s="249"/>
      <c r="AB1724" s="249"/>
      <c r="AC1724" s="249"/>
      <c r="AD1724" s="249"/>
      <c r="AE1724" s="245"/>
      <c r="AF1724" s="249"/>
      <c r="AG1724" s="249"/>
      <c r="AH1724" s="249"/>
      <c r="AI1724" s="249"/>
    </row>
    <row r="1725" spans="1:35" ht="15" customHeight="1" x14ac:dyDescent="0.3">
      <c r="A1725" s="260"/>
      <c r="B1725" s="261"/>
      <c r="C1725" s="261"/>
      <c r="D1725" s="261"/>
      <c r="E1725" s="261"/>
      <c r="F1725" s="261"/>
      <c r="G1725" s="262"/>
      <c r="H1725" s="261"/>
      <c r="I1725" s="257"/>
      <c r="J1725" s="261"/>
      <c r="K1725" s="256"/>
      <c r="L1725" s="261"/>
      <c r="N1725" s="249"/>
      <c r="O1725" s="259"/>
      <c r="P1725" s="256"/>
      <c r="Q1725" s="249"/>
      <c r="R1725" s="249"/>
      <c r="S1725" s="249"/>
      <c r="T1725" s="249"/>
      <c r="U1725" s="249"/>
      <c r="V1725" s="249"/>
      <c r="W1725" s="249"/>
      <c r="X1725" s="249"/>
      <c r="Y1725" s="249"/>
      <c r="Z1725" s="249"/>
      <c r="AA1725" s="249"/>
      <c r="AB1725" s="249"/>
      <c r="AC1725" s="249"/>
      <c r="AD1725" s="249"/>
      <c r="AE1725" s="246"/>
      <c r="AF1725" s="249"/>
      <c r="AG1725" s="249"/>
      <c r="AH1725" s="249"/>
      <c r="AI1725" s="249"/>
    </row>
    <row r="1726" spans="1:35" ht="15" customHeight="1" x14ac:dyDescent="0.3">
      <c r="A1726" s="260"/>
      <c r="B1726" s="261"/>
      <c r="C1726" s="261"/>
      <c r="D1726" s="261"/>
      <c r="E1726" s="261"/>
      <c r="F1726" s="261"/>
      <c r="G1726" s="262"/>
      <c r="H1726" s="261"/>
      <c r="I1726" s="257"/>
      <c r="J1726" s="260"/>
      <c r="K1726" s="249"/>
      <c r="L1726" s="261"/>
      <c r="N1726" s="249"/>
      <c r="O1726" s="259"/>
      <c r="P1726" s="256"/>
      <c r="Q1726" s="249"/>
      <c r="R1726" s="249"/>
      <c r="S1726" s="249"/>
      <c r="T1726" s="249"/>
      <c r="U1726" s="249"/>
      <c r="V1726" s="249"/>
      <c r="W1726" s="249"/>
      <c r="X1726" s="249"/>
      <c r="Y1726" s="249"/>
      <c r="Z1726" s="249"/>
      <c r="AA1726" s="249"/>
      <c r="AB1726" s="249"/>
      <c r="AC1726" s="249"/>
      <c r="AD1726" s="249"/>
      <c r="AE1726" s="245"/>
      <c r="AF1726" s="249"/>
      <c r="AG1726" s="249"/>
      <c r="AH1726" s="249"/>
      <c r="AI1726" s="249"/>
    </row>
    <row r="1727" spans="1:35" ht="15" customHeight="1" x14ac:dyDescent="0.3">
      <c r="A1727" s="260"/>
      <c r="B1727" s="261"/>
      <c r="C1727" s="261"/>
      <c r="D1727" s="261"/>
      <c r="E1727" s="261"/>
      <c r="F1727" s="261"/>
      <c r="G1727" s="262"/>
      <c r="H1727" s="261"/>
      <c r="I1727" s="257"/>
      <c r="J1727" s="261"/>
      <c r="K1727" s="249"/>
      <c r="L1727" s="261"/>
      <c r="N1727" s="249"/>
      <c r="O1727" s="259"/>
      <c r="P1727" s="256"/>
      <c r="Q1727" s="249"/>
      <c r="R1727" s="249"/>
      <c r="S1727" s="249"/>
      <c r="T1727" s="249"/>
      <c r="U1727" s="249"/>
      <c r="V1727" s="249"/>
      <c r="W1727" s="249"/>
      <c r="X1727" s="249"/>
      <c r="Y1727" s="249"/>
      <c r="Z1727" s="249"/>
      <c r="AA1727" s="249"/>
      <c r="AB1727" s="249"/>
      <c r="AC1727" s="249"/>
      <c r="AD1727" s="249"/>
      <c r="AE1727" s="245"/>
      <c r="AF1727" s="249"/>
      <c r="AG1727" s="249"/>
      <c r="AH1727" s="249"/>
      <c r="AI1727" s="249"/>
    </row>
    <row r="1728" spans="1:35" ht="15" customHeight="1" x14ac:dyDescent="0.3">
      <c r="A1728" s="260"/>
      <c r="B1728" s="261"/>
      <c r="C1728" s="261"/>
      <c r="D1728" s="261"/>
      <c r="E1728" s="261"/>
      <c r="F1728" s="261"/>
      <c r="G1728" s="262"/>
      <c r="H1728" s="261"/>
      <c r="I1728" s="257"/>
      <c r="J1728" s="261"/>
      <c r="K1728" s="249"/>
      <c r="L1728" s="261"/>
      <c r="N1728" s="249"/>
      <c r="O1728" s="259"/>
      <c r="P1728" s="256"/>
      <c r="Q1728" s="249"/>
      <c r="R1728" s="249"/>
      <c r="S1728" s="249"/>
      <c r="T1728" s="249"/>
      <c r="U1728" s="249"/>
      <c r="V1728" s="249"/>
      <c r="W1728" s="249"/>
      <c r="X1728" s="249"/>
      <c r="Y1728" s="249"/>
      <c r="Z1728" s="249"/>
      <c r="AA1728" s="249"/>
      <c r="AB1728" s="249"/>
      <c r="AC1728" s="249"/>
      <c r="AD1728" s="249"/>
      <c r="AE1728" s="245"/>
      <c r="AF1728" s="249"/>
      <c r="AG1728" s="249"/>
      <c r="AH1728" s="249"/>
      <c r="AI1728" s="249"/>
    </row>
    <row r="1729" spans="1:35" ht="15" customHeight="1" x14ac:dyDescent="0.3">
      <c r="A1729" s="260"/>
      <c r="B1729" s="261"/>
      <c r="C1729" s="261"/>
      <c r="D1729" s="261"/>
      <c r="E1729" s="261"/>
      <c r="F1729" s="261"/>
      <c r="G1729" s="262"/>
      <c r="H1729" s="261"/>
      <c r="I1729" s="257"/>
      <c r="J1729" s="260"/>
      <c r="K1729" s="249"/>
      <c r="L1729" s="261"/>
      <c r="N1729" s="249"/>
      <c r="O1729" s="259"/>
      <c r="P1729" s="256"/>
      <c r="Q1729" s="249"/>
      <c r="R1729" s="249"/>
      <c r="S1729" s="249"/>
      <c r="T1729" s="249"/>
      <c r="U1729" s="249"/>
      <c r="V1729" s="249"/>
      <c r="W1729" s="249"/>
      <c r="X1729" s="249"/>
      <c r="Y1729" s="249"/>
      <c r="Z1729" s="249"/>
      <c r="AA1729" s="249"/>
      <c r="AB1729" s="249"/>
      <c r="AC1729" s="249"/>
      <c r="AD1729" s="249"/>
      <c r="AE1729" s="245"/>
      <c r="AF1729" s="249"/>
      <c r="AG1729" s="249"/>
      <c r="AH1729" s="249"/>
      <c r="AI1729" s="249"/>
    </row>
    <row r="1730" spans="1:35" ht="15" customHeight="1" x14ac:dyDescent="0.3">
      <c r="A1730" s="260"/>
      <c r="B1730" s="261"/>
      <c r="C1730" s="261"/>
      <c r="D1730" s="261"/>
      <c r="E1730" s="261"/>
      <c r="F1730" s="261"/>
      <c r="G1730" s="262"/>
      <c r="H1730" s="261"/>
      <c r="I1730" s="257"/>
      <c r="J1730" s="261"/>
      <c r="K1730" s="249"/>
      <c r="L1730" s="261"/>
      <c r="N1730" s="249"/>
      <c r="O1730" s="259"/>
      <c r="P1730" s="256"/>
      <c r="Q1730" s="249"/>
      <c r="R1730" s="249"/>
      <c r="S1730" s="249"/>
      <c r="T1730" s="249"/>
      <c r="U1730" s="249"/>
      <c r="V1730" s="249"/>
      <c r="W1730" s="249"/>
      <c r="X1730" s="249"/>
      <c r="Y1730" s="249"/>
      <c r="Z1730" s="249"/>
      <c r="AA1730" s="249"/>
      <c r="AB1730" s="249"/>
      <c r="AC1730" s="249"/>
      <c r="AD1730" s="249"/>
      <c r="AE1730" s="245"/>
      <c r="AF1730" s="249"/>
      <c r="AG1730" s="249"/>
      <c r="AH1730" s="249"/>
      <c r="AI1730" s="249"/>
    </row>
    <row r="1731" spans="1:35" ht="15" customHeight="1" x14ac:dyDescent="0.3">
      <c r="A1731" s="260"/>
      <c r="B1731" s="261"/>
      <c r="C1731" s="261"/>
      <c r="D1731" s="261"/>
      <c r="E1731" s="261"/>
      <c r="F1731" s="261"/>
      <c r="G1731" s="262"/>
      <c r="H1731" s="261"/>
      <c r="I1731" s="257"/>
      <c r="J1731" s="261"/>
      <c r="K1731" s="249"/>
      <c r="L1731" s="261"/>
      <c r="N1731" s="249"/>
      <c r="O1731" s="259"/>
      <c r="P1731" s="256"/>
      <c r="Q1731" s="249"/>
      <c r="R1731" s="249"/>
      <c r="S1731" s="249"/>
      <c r="T1731" s="249"/>
      <c r="U1731" s="249"/>
      <c r="V1731" s="249"/>
      <c r="W1731" s="249"/>
      <c r="X1731" s="249"/>
      <c r="Y1731" s="249"/>
      <c r="Z1731" s="249"/>
      <c r="AA1731" s="249"/>
      <c r="AB1731" s="249"/>
      <c r="AC1731" s="249"/>
      <c r="AD1731" s="249"/>
      <c r="AE1731" s="246"/>
      <c r="AF1731" s="249"/>
      <c r="AG1731" s="249"/>
      <c r="AH1731" s="249"/>
      <c r="AI1731" s="249"/>
    </row>
    <row r="1732" spans="1:35" ht="15" customHeight="1" x14ac:dyDescent="0.3">
      <c r="A1732" s="260"/>
      <c r="B1732" s="261"/>
      <c r="C1732" s="261"/>
      <c r="D1732" s="261"/>
      <c r="E1732" s="261"/>
      <c r="F1732" s="261"/>
      <c r="G1732" s="262"/>
      <c r="H1732" s="261"/>
      <c r="I1732" s="257"/>
      <c r="J1732" s="261"/>
      <c r="K1732" s="256"/>
      <c r="L1732" s="261"/>
      <c r="N1732" s="249"/>
      <c r="O1732" s="259"/>
      <c r="P1732" s="256"/>
      <c r="Q1732" s="249"/>
      <c r="R1732" s="249"/>
      <c r="S1732" s="249"/>
      <c r="T1732" s="249"/>
      <c r="U1732" s="249"/>
      <c r="V1732" s="249"/>
      <c r="W1732" s="249"/>
      <c r="X1732" s="249"/>
      <c r="Y1732" s="249"/>
      <c r="Z1732" s="249"/>
      <c r="AA1732" s="249"/>
      <c r="AB1732" s="249"/>
      <c r="AC1732" s="249"/>
      <c r="AD1732" s="249"/>
      <c r="AE1732" s="245"/>
      <c r="AF1732" s="249"/>
      <c r="AG1732" s="249"/>
      <c r="AH1732" s="249"/>
      <c r="AI1732" s="249"/>
    </row>
    <row r="1733" spans="1:35" ht="15" customHeight="1" x14ac:dyDescent="0.3">
      <c r="A1733" s="260"/>
      <c r="B1733" s="261"/>
      <c r="C1733" s="261"/>
      <c r="D1733" s="261"/>
      <c r="E1733" s="261"/>
      <c r="F1733" s="261"/>
      <c r="G1733" s="262"/>
      <c r="H1733" s="261"/>
      <c r="I1733" s="257"/>
      <c r="J1733" s="261"/>
      <c r="K1733" s="249"/>
      <c r="L1733" s="261"/>
      <c r="N1733" s="249"/>
      <c r="O1733" s="259"/>
      <c r="P1733" s="256"/>
      <c r="Q1733" s="249"/>
      <c r="R1733" s="249"/>
      <c r="S1733" s="249"/>
      <c r="T1733" s="249"/>
      <c r="U1733" s="249"/>
      <c r="V1733" s="249"/>
      <c r="W1733" s="249"/>
      <c r="X1733" s="249"/>
      <c r="Y1733" s="249"/>
      <c r="Z1733" s="249"/>
      <c r="AA1733" s="249"/>
      <c r="AB1733" s="249"/>
      <c r="AC1733" s="249"/>
      <c r="AD1733" s="249"/>
      <c r="AE1733" s="245"/>
      <c r="AF1733" s="249"/>
      <c r="AG1733" s="249"/>
      <c r="AH1733" s="249"/>
      <c r="AI1733" s="249"/>
    </row>
    <row r="1734" spans="1:35" ht="15" customHeight="1" x14ac:dyDescent="0.3">
      <c r="A1734" s="260"/>
      <c r="B1734" s="261"/>
      <c r="C1734" s="261"/>
      <c r="D1734" s="261"/>
      <c r="E1734" s="261"/>
      <c r="F1734" s="261"/>
      <c r="G1734" s="262"/>
      <c r="H1734" s="261"/>
      <c r="I1734" s="257"/>
      <c r="J1734" s="261"/>
      <c r="K1734" s="249"/>
      <c r="L1734" s="261"/>
      <c r="N1734" s="249"/>
      <c r="O1734" s="259"/>
      <c r="P1734" s="256"/>
      <c r="Q1734" s="249"/>
      <c r="R1734" s="249"/>
      <c r="S1734" s="249"/>
      <c r="T1734" s="249"/>
      <c r="U1734" s="249"/>
      <c r="V1734" s="249"/>
      <c r="W1734" s="249"/>
      <c r="X1734" s="249"/>
      <c r="Y1734" s="249"/>
      <c r="Z1734" s="249"/>
      <c r="AA1734" s="249"/>
      <c r="AB1734" s="249"/>
      <c r="AC1734" s="249"/>
      <c r="AD1734" s="249"/>
      <c r="AE1734" s="245"/>
      <c r="AF1734" s="249"/>
      <c r="AG1734" s="249"/>
      <c r="AH1734" s="249"/>
      <c r="AI1734" s="249"/>
    </row>
    <row r="1735" spans="1:35" ht="15" customHeight="1" x14ac:dyDescent="0.3">
      <c r="A1735" s="260"/>
      <c r="B1735" s="261"/>
      <c r="C1735" s="261"/>
      <c r="D1735" s="261"/>
      <c r="E1735" s="261"/>
      <c r="F1735" s="261"/>
      <c r="G1735" s="262"/>
      <c r="H1735" s="261"/>
      <c r="I1735" s="257"/>
      <c r="J1735" s="261"/>
      <c r="K1735" s="249"/>
      <c r="L1735" s="261"/>
      <c r="N1735" s="249"/>
      <c r="O1735" s="259"/>
      <c r="P1735" s="256"/>
      <c r="Q1735" s="249"/>
      <c r="R1735" s="249"/>
      <c r="S1735" s="249"/>
      <c r="T1735" s="249"/>
      <c r="U1735" s="249"/>
      <c r="V1735" s="249"/>
      <c r="W1735" s="249"/>
      <c r="X1735" s="249"/>
      <c r="Y1735" s="249"/>
      <c r="Z1735" s="249"/>
      <c r="AA1735" s="249"/>
      <c r="AB1735" s="249"/>
      <c r="AC1735" s="249"/>
      <c r="AD1735" s="249"/>
      <c r="AE1735" s="245"/>
      <c r="AF1735" s="249"/>
      <c r="AG1735" s="249"/>
      <c r="AH1735" s="249"/>
      <c r="AI1735" s="249"/>
    </row>
    <row r="1736" spans="1:35" ht="15" customHeight="1" x14ac:dyDescent="0.3">
      <c r="A1736" s="260"/>
      <c r="B1736" s="261"/>
      <c r="C1736" s="261"/>
      <c r="D1736" s="261"/>
      <c r="E1736" s="261"/>
      <c r="F1736" s="261"/>
      <c r="G1736" s="262"/>
      <c r="H1736" s="261"/>
      <c r="I1736" s="257"/>
      <c r="J1736" s="261"/>
      <c r="K1736" s="249"/>
      <c r="L1736" s="261"/>
      <c r="N1736" s="249"/>
      <c r="O1736" s="259"/>
      <c r="P1736" s="256"/>
      <c r="Q1736" s="249"/>
      <c r="R1736" s="249"/>
      <c r="S1736" s="249"/>
      <c r="T1736" s="249"/>
      <c r="U1736" s="249"/>
      <c r="V1736" s="249"/>
      <c r="W1736" s="249"/>
      <c r="X1736" s="249"/>
      <c r="Y1736" s="249"/>
      <c r="Z1736" s="249"/>
      <c r="AA1736" s="249"/>
      <c r="AB1736" s="249"/>
      <c r="AC1736" s="249"/>
      <c r="AD1736" s="249"/>
      <c r="AE1736" s="246"/>
      <c r="AF1736" s="249"/>
      <c r="AG1736" s="249"/>
      <c r="AH1736" s="249"/>
      <c r="AI1736" s="249"/>
    </row>
    <row r="1737" spans="1:35" ht="15" customHeight="1" x14ac:dyDescent="0.3">
      <c r="A1737" s="260"/>
      <c r="B1737" s="261"/>
      <c r="C1737" s="261"/>
      <c r="D1737" s="261"/>
      <c r="E1737" s="261"/>
      <c r="F1737" s="261"/>
      <c r="G1737" s="262"/>
      <c r="H1737" s="261"/>
      <c r="I1737" s="257"/>
      <c r="J1737" s="261"/>
      <c r="K1737" s="256"/>
      <c r="L1737" s="261"/>
      <c r="N1737" s="249"/>
      <c r="O1737" s="259"/>
      <c r="P1737" s="256"/>
      <c r="Q1737" s="249"/>
      <c r="R1737" s="249"/>
      <c r="S1737" s="249"/>
      <c r="T1737" s="249"/>
      <c r="U1737" s="249"/>
      <c r="V1737" s="249"/>
      <c r="W1737" s="249"/>
      <c r="X1737" s="249"/>
      <c r="Y1737" s="249"/>
      <c r="Z1737" s="249"/>
      <c r="AA1737" s="249"/>
      <c r="AB1737" s="249"/>
      <c r="AC1737" s="249"/>
      <c r="AD1737" s="249"/>
      <c r="AE1737" s="246"/>
      <c r="AF1737" s="249"/>
      <c r="AG1737" s="249"/>
      <c r="AH1737" s="249"/>
      <c r="AI1737" s="249"/>
    </row>
    <row r="1738" spans="1:35" ht="15" customHeight="1" x14ac:dyDescent="0.3">
      <c r="A1738" s="260"/>
      <c r="B1738" s="261"/>
      <c r="C1738" s="261"/>
      <c r="D1738" s="261"/>
      <c r="E1738" s="261"/>
      <c r="F1738" s="261"/>
      <c r="G1738" s="262"/>
      <c r="H1738" s="261"/>
      <c r="I1738" s="257"/>
      <c r="J1738" s="261"/>
      <c r="K1738" s="249"/>
      <c r="L1738" s="261"/>
      <c r="N1738" s="249"/>
      <c r="O1738" s="259"/>
      <c r="P1738" s="256"/>
      <c r="Q1738" s="249"/>
      <c r="R1738" s="249"/>
      <c r="S1738" s="249"/>
      <c r="T1738" s="249"/>
      <c r="U1738" s="249"/>
      <c r="V1738" s="249"/>
      <c r="W1738" s="249"/>
      <c r="X1738" s="249"/>
      <c r="Y1738" s="249"/>
      <c r="Z1738" s="249"/>
      <c r="AA1738" s="249"/>
      <c r="AB1738" s="249"/>
      <c r="AC1738" s="249"/>
      <c r="AD1738" s="249"/>
      <c r="AE1738" s="246"/>
      <c r="AF1738" s="249"/>
      <c r="AG1738" s="249"/>
      <c r="AH1738" s="249"/>
      <c r="AI1738" s="249"/>
    </row>
    <row r="1739" spans="1:35" ht="15" customHeight="1" x14ac:dyDescent="0.3">
      <c r="A1739" s="260"/>
      <c r="B1739" s="261"/>
      <c r="C1739" s="261"/>
      <c r="D1739" s="261"/>
      <c r="E1739" s="261"/>
      <c r="F1739" s="261"/>
      <c r="G1739" s="262"/>
      <c r="H1739" s="261"/>
      <c r="I1739" s="257"/>
      <c r="J1739" s="260"/>
      <c r="K1739" s="249"/>
      <c r="L1739" s="261"/>
      <c r="N1739" s="249"/>
      <c r="O1739" s="259"/>
      <c r="P1739" s="256"/>
      <c r="Q1739" s="249"/>
      <c r="R1739" s="249"/>
      <c r="S1739" s="249"/>
      <c r="T1739" s="249"/>
      <c r="U1739" s="249"/>
      <c r="V1739" s="249"/>
      <c r="W1739" s="249"/>
      <c r="X1739" s="249"/>
      <c r="Y1739" s="249"/>
      <c r="Z1739" s="249"/>
      <c r="AA1739" s="249"/>
      <c r="AB1739" s="249"/>
      <c r="AC1739" s="249"/>
      <c r="AD1739" s="249"/>
      <c r="AE1739" s="245"/>
      <c r="AF1739" s="249"/>
      <c r="AG1739" s="249"/>
      <c r="AH1739" s="249"/>
      <c r="AI1739" s="249"/>
    </row>
    <row r="1740" spans="1:35" ht="15" customHeight="1" x14ac:dyDescent="0.3">
      <c r="A1740" s="260"/>
      <c r="B1740" s="261"/>
      <c r="C1740" s="261"/>
      <c r="D1740" s="261"/>
      <c r="E1740" s="261"/>
      <c r="F1740" s="261"/>
      <c r="G1740" s="262"/>
      <c r="H1740" s="261"/>
      <c r="I1740" s="257"/>
      <c r="J1740" s="261"/>
      <c r="K1740" s="256"/>
      <c r="L1740" s="261"/>
      <c r="N1740" s="249"/>
      <c r="O1740" s="259"/>
      <c r="P1740" s="256"/>
      <c r="Q1740" s="249"/>
      <c r="R1740" s="249"/>
      <c r="S1740" s="249"/>
      <c r="T1740" s="249"/>
      <c r="U1740" s="249"/>
      <c r="V1740" s="249"/>
      <c r="W1740" s="249"/>
      <c r="X1740" s="249"/>
      <c r="Y1740" s="249"/>
      <c r="Z1740" s="249"/>
      <c r="AA1740" s="249"/>
      <c r="AB1740" s="249"/>
      <c r="AC1740" s="249"/>
      <c r="AD1740" s="249"/>
      <c r="AE1740" s="245"/>
      <c r="AF1740" s="249"/>
      <c r="AG1740" s="249"/>
      <c r="AH1740" s="249"/>
      <c r="AI1740" s="249"/>
    </row>
    <row r="1741" spans="1:35" ht="15" customHeight="1" x14ac:dyDescent="0.3">
      <c r="A1741" s="260"/>
      <c r="B1741" s="261"/>
      <c r="C1741" s="261"/>
      <c r="D1741" s="261"/>
      <c r="E1741" s="261"/>
      <c r="F1741" s="261"/>
      <c r="G1741" s="262"/>
      <c r="H1741" s="261"/>
      <c r="I1741" s="257"/>
      <c r="J1741" s="261"/>
      <c r="K1741" s="249"/>
      <c r="L1741" s="261"/>
      <c r="N1741" s="249"/>
      <c r="O1741" s="259"/>
      <c r="P1741" s="256"/>
      <c r="Q1741" s="249"/>
      <c r="R1741" s="249"/>
      <c r="S1741" s="249"/>
      <c r="T1741" s="249"/>
      <c r="U1741" s="249"/>
      <c r="V1741" s="249"/>
      <c r="W1741" s="249"/>
      <c r="X1741" s="249"/>
      <c r="Y1741" s="249"/>
      <c r="Z1741" s="249"/>
      <c r="AA1741" s="249"/>
      <c r="AB1741" s="249"/>
      <c r="AC1741" s="249"/>
      <c r="AD1741" s="249"/>
      <c r="AE1741" s="246"/>
      <c r="AF1741" s="249"/>
      <c r="AG1741" s="249"/>
      <c r="AH1741" s="249"/>
      <c r="AI1741" s="249"/>
    </row>
    <row r="1742" spans="1:35" ht="15" customHeight="1" x14ac:dyDescent="0.3">
      <c r="A1742" s="260"/>
      <c r="B1742" s="261"/>
      <c r="C1742" s="261"/>
      <c r="D1742" s="261"/>
      <c r="E1742" s="261"/>
      <c r="F1742" s="261"/>
      <c r="G1742" s="262"/>
      <c r="H1742" s="261"/>
      <c r="I1742" s="257"/>
      <c r="J1742" s="260"/>
      <c r="K1742" s="249"/>
      <c r="L1742" s="261"/>
      <c r="N1742" s="249"/>
      <c r="O1742" s="259"/>
      <c r="P1742" s="256"/>
      <c r="Q1742" s="249"/>
      <c r="R1742" s="249"/>
      <c r="S1742" s="249"/>
      <c r="T1742" s="249"/>
      <c r="U1742" s="249"/>
      <c r="V1742" s="249"/>
      <c r="W1742" s="249"/>
      <c r="X1742" s="249"/>
      <c r="Y1742" s="249"/>
      <c r="Z1742" s="249"/>
      <c r="AA1742" s="249"/>
      <c r="AB1742" s="249"/>
      <c r="AC1742" s="249"/>
      <c r="AD1742" s="249"/>
      <c r="AE1742" s="245"/>
      <c r="AF1742" s="249"/>
      <c r="AG1742" s="249"/>
      <c r="AH1742" s="249"/>
      <c r="AI1742" s="249"/>
    </row>
    <row r="1743" spans="1:35" ht="15" customHeight="1" x14ac:dyDescent="0.3">
      <c r="A1743" s="260"/>
      <c r="B1743" s="261"/>
      <c r="C1743" s="261"/>
      <c r="D1743" s="261"/>
      <c r="E1743" s="261"/>
      <c r="F1743" s="261"/>
      <c r="G1743" s="262"/>
      <c r="H1743" s="261"/>
      <c r="I1743" s="257"/>
      <c r="J1743" s="261"/>
      <c r="K1743" s="249"/>
      <c r="L1743" s="261"/>
      <c r="N1743" s="249"/>
      <c r="O1743" s="259"/>
      <c r="P1743" s="256"/>
      <c r="Q1743" s="249"/>
      <c r="R1743" s="249"/>
      <c r="S1743" s="249"/>
      <c r="T1743" s="249"/>
      <c r="U1743" s="249"/>
      <c r="V1743" s="249"/>
      <c r="W1743" s="249"/>
      <c r="X1743" s="249"/>
      <c r="Y1743" s="249"/>
      <c r="Z1743" s="249"/>
      <c r="AA1743" s="249"/>
      <c r="AB1743" s="249"/>
      <c r="AC1743" s="249"/>
      <c r="AD1743" s="249"/>
      <c r="AE1743" s="245"/>
      <c r="AF1743" s="249"/>
      <c r="AG1743" s="249"/>
      <c r="AH1743" s="249"/>
      <c r="AI1743" s="249"/>
    </row>
    <row r="1744" spans="1:35" ht="15" customHeight="1" x14ac:dyDescent="0.3">
      <c r="A1744" s="260"/>
      <c r="B1744" s="261"/>
      <c r="C1744" s="261"/>
      <c r="D1744" s="261"/>
      <c r="E1744" s="261"/>
      <c r="F1744" s="261"/>
      <c r="G1744" s="262"/>
      <c r="H1744" s="261"/>
      <c r="I1744" s="257"/>
      <c r="J1744" s="261"/>
      <c r="K1744" s="249"/>
      <c r="L1744" s="261"/>
      <c r="N1744" s="249"/>
      <c r="O1744" s="259"/>
      <c r="P1744" s="256"/>
      <c r="Q1744" s="249"/>
      <c r="R1744" s="249"/>
      <c r="S1744" s="249"/>
      <c r="T1744" s="249"/>
      <c r="U1744" s="249"/>
      <c r="V1744" s="249"/>
      <c r="W1744" s="249"/>
      <c r="X1744" s="249"/>
      <c r="Y1744" s="249"/>
      <c r="Z1744" s="249"/>
      <c r="AA1744" s="249"/>
      <c r="AB1744" s="249"/>
      <c r="AC1744" s="249"/>
      <c r="AD1744" s="249"/>
      <c r="AE1744" s="245"/>
      <c r="AF1744" s="249"/>
      <c r="AG1744" s="249"/>
      <c r="AH1744" s="249"/>
      <c r="AI1744" s="249"/>
    </row>
    <row r="1745" spans="1:35" ht="15" customHeight="1" x14ac:dyDescent="0.3">
      <c r="A1745" s="260"/>
      <c r="B1745" s="261"/>
      <c r="C1745" s="261"/>
      <c r="D1745" s="261"/>
      <c r="E1745" s="261"/>
      <c r="F1745" s="261"/>
      <c r="G1745" s="262"/>
      <c r="H1745" s="261"/>
      <c r="I1745" s="257"/>
      <c r="J1745" s="260"/>
      <c r="K1745" s="249"/>
      <c r="L1745" s="261"/>
      <c r="N1745" s="249"/>
      <c r="O1745" s="259"/>
      <c r="P1745" s="256"/>
      <c r="Q1745" s="249"/>
      <c r="R1745" s="249"/>
      <c r="S1745" s="249"/>
      <c r="T1745" s="249"/>
      <c r="U1745" s="249"/>
      <c r="V1745" s="249"/>
      <c r="W1745" s="249"/>
      <c r="X1745" s="249"/>
      <c r="Y1745" s="249"/>
      <c r="Z1745" s="249"/>
      <c r="AA1745" s="249"/>
      <c r="AB1745" s="249"/>
      <c r="AC1745" s="249"/>
      <c r="AD1745" s="249"/>
      <c r="AE1745" s="246"/>
      <c r="AF1745" s="249"/>
      <c r="AG1745" s="249"/>
      <c r="AH1745" s="249"/>
      <c r="AI1745" s="249"/>
    </row>
    <row r="1746" spans="1:35" ht="15" customHeight="1" x14ac:dyDescent="0.3">
      <c r="A1746" s="260"/>
      <c r="B1746" s="261"/>
      <c r="C1746" s="261"/>
      <c r="D1746" s="261"/>
      <c r="E1746" s="261"/>
      <c r="F1746" s="261"/>
      <c r="G1746" s="262"/>
      <c r="H1746" s="261"/>
      <c r="I1746" s="257"/>
      <c r="J1746" s="249"/>
      <c r="K1746" s="261"/>
      <c r="L1746" s="261"/>
      <c r="N1746" s="249"/>
      <c r="O1746" s="259"/>
      <c r="P1746" s="256"/>
      <c r="Q1746" s="249"/>
      <c r="R1746" s="249"/>
      <c r="S1746" s="249"/>
      <c r="T1746" s="249"/>
      <c r="U1746" s="249"/>
      <c r="V1746" s="249"/>
      <c r="W1746" s="249"/>
      <c r="X1746" s="249"/>
      <c r="Y1746" s="249"/>
      <c r="Z1746" s="249"/>
      <c r="AA1746" s="249"/>
      <c r="AB1746" s="249"/>
      <c r="AC1746" s="249"/>
      <c r="AD1746" s="249"/>
      <c r="AE1746" s="245"/>
      <c r="AF1746" s="249"/>
      <c r="AG1746" s="249"/>
      <c r="AH1746" s="249"/>
      <c r="AI1746" s="249"/>
    </row>
    <row r="1747" spans="1:35" ht="15" customHeight="1" x14ac:dyDescent="0.3">
      <c r="A1747" s="260"/>
      <c r="B1747" s="261"/>
      <c r="C1747" s="261"/>
      <c r="D1747" s="261"/>
      <c r="E1747" s="261"/>
      <c r="F1747" s="261"/>
      <c r="G1747" s="262"/>
      <c r="H1747" s="261"/>
      <c r="I1747" s="257"/>
      <c r="J1747" s="260"/>
      <c r="K1747" s="249"/>
      <c r="L1747" s="261"/>
      <c r="N1747" s="249"/>
      <c r="O1747" s="259"/>
      <c r="P1747" s="256"/>
      <c r="Q1747" s="249"/>
      <c r="R1747" s="249"/>
      <c r="S1747" s="249"/>
      <c r="T1747" s="249"/>
      <c r="U1747" s="249"/>
      <c r="V1747" s="249"/>
      <c r="W1747" s="249"/>
      <c r="X1747" s="249"/>
      <c r="Y1747" s="249"/>
      <c r="Z1747" s="249"/>
      <c r="AA1747" s="249"/>
      <c r="AB1747" s="249"/>
      <c r="AC1747" s="249"/>
      <c r="AD1747" s="249"/>
      <c r="AE1747" s="245"/>
      <c r="AF1747" s="249"/>
      <c r="AG1747" s="249"/>
      <c r="AH1747" s="249"/>
      <c r="AI1747" s="249"/>
    </row>
    <row r="1748" spans="1:35" ht="15" customHeight="1" x14ac:dyDescent="0.3">
      <c r="A1748" s="260"/>
      <c r="B1748" s="261"/>
      <c r="C1748" s="261"/>
      <c r="D1748" s="261"/>
      <c r="E1748" s="261"/>
      <c r="F1748" s="261"/>
      <c r="G1748" s="262"/>
      <c r="H1748" s="261"/>
      <c r="I1748" s="257"/>
      <c r="J1748" s="260"/>
      <c r="K1748" s="249"/>
      <c r="L1748" s="261"/>
      <c r="N1748" s="249"/>
      <c r="O1748" s="259"/>
      <c r="P1748" s="256"/>
      <c r="Q1748" s="249"/>
      <c r="R1748" s="249"/>
      <c r="S1748" s="249"/>
      <c r="T1748" s="249"/>
      <c r="U1748" s="249"/>
      <c r="V1748" s="249"/>
      <c r="W1748" s="249"/>
      <c r="X1748" s="249"/>
      <c r="Y1748" s="249"/>
      <c r="Z1748" s="249"/>
      <c r="AA1748" s="249"/>
      <c r="AB1748" s="249"/>
      <c r="AC1748" s="249"/>
      <c r="AD1748" s="249"/>
      <c r="AE1748" s="245"/>
      <c r="AF1748" s="249"/>
      <c r="AG1748" s="249"/>
      <c r="AH1748" s="249"/>
      <c r="AI1748" s="249"/>
    </row>
    <row r="1749" spans="1:35" ht="15" customHeight="1" x14ac:dyDescent="0.3">
      <c r="A1749" s="260"/>
      <c r="B1749" s="261"/>
      <c r="C1749" s="261"/>
      <c r="D1749" s="261"/>
      <c r="E1749" s="261"/>
      <c r="F1749" s="261"/>
      <c r="G1749" s="262"/>
      <c r="H1749" s="261"/>
      <c r="I1749" s="257"/>
      <c r="J1749" s="261"/>
      <c r="K1749" s="249"/>
      <c r="L1749" s="261"/>
      <c r="N1749" s="249"/>
      <c r="O1749" s="259"/>
      <c r="P1749" s="256"/>
      <c r="Q1749" s="249"/>
      <c r="R1749" s="249"/>
      <c r="S1749" s="249"/>
      <c r="T1749" s="249"/>
      <c r="U1749" s="249"/>
      <c r="V1749" s="249"/>
      <c r="W1749" s="249"/>
      <c r="X1749" s="249"/>
      <c r="Y1749" s="249"/>
      <c r="Z1749" s="249"/>
      <c r="AA1749" s="249"/>
      <c r="AB1749" s="249"/>
      <c r="AC1749" s="249"/>
      <c r="AD1749" s="249"/>
      <c r="AE1749" s="245"/>
      <c r="AF1749" s="249"/>
      <c r="AG1749" s="249"/>
      <c r="AH1749" s="249"/>
      <c r="AI1749" s="249"/>
    </row>
    <row r="1750" spans="1:35" ht="15" customHeight="1" x14ac:dyDescent="0.3">
      <c r="A1750" s="260"/>
      <c r="B1750" s="261"/>
      <c r="C1750" s="261"/>
      <c r="D1750" s="261"/>
      <c r="E1750" s="261"/>
      <c r="F1750" s="261"/>
      <c r="G1750" s="262"/>
      <c r="H1750" s="261"/>
      <c r="I1750" s="257"/>
      <c r="J1750" s="261"/>
      <c r="K1750" s="249"/>
      <c r="L1750" s="261"/>
      <c r="N1750" s="249"/>
      <c r="O1750" s="259"/>
      <c r="P1750" s="256"/>
      <c r="Q1750" s="249"/>
      <c r="R1750" s="249"/>
      <c r="S1750" s="249"/>
      <c r="T1750" s="249"/>
      <c r="U1750" s="249"/>
      <c r="V1750" s="249"/>
      <c r="W1750" s="249"/>
      <c r="X1750" s="249"/>
      <c r="Y1750" s="249"/>
      <c r="Z1750" s="249"/>
      <c r="AA1750" s="249"/>
      <c r="AB1750" s="249"/>
      <c r="AC1750" s="249"/>
      <c r="AD1750" s="249"/>
      <c r="AE1750" s="245"/>
      <c r="AF1750" s="249"/>
      <c r="AG1750" s="249"/>
      <c r="AH1750" s="249"/>
      <c r="AI1750" s="249"/>
    </row>
    <row r="1751" spans="1:35" ht="15" customHeight="1" x14ac:dyDescent="0.3">
      <c r="A1751" s="260"/>
      <c r="B1751" s="261"/>
      <c r="C1751" s="261"/>
      <c r="D1751" s="261"/>
      <c r="E1751" s="261"/>
      <c r="F1751" s="261"/>
      <c r="G1751" s="262"/>
      <c r="H1751" s="261"/>
      <c r="I1751" s="257"/>
      <c r="J1751" s="260"/>
      <c r="K1751" s="249"/>
      <c r="L1751" s="261"/>
      <c r="N1751" s="249"/>
      <c r="O1751" s="259"/>
      <c r="P1751" s="256"/>
      <c r="Q1751" s="249"/>
      <c r="R1751" s="249"/>
      <c r="S1751" s="249"/>
      <c r="T1751" s="249"/>
      <c r="U1751" s="249"/>
      <c r="V1751" s="249"/>
      <c r="W1751" s="249"/>
      <c r="X1751" s="249"/>
      <c r="Y1751" s="249"/>
      <c r="Z1751" s="249"/>
      <c r="AA1751" s="249"/>
      <c r="AB1751" s="249"/>
      <c r="AC1751" s="249"/>
      <c r="AD1751" s="249"/>
      <c r="AE1751" s="245"/>
      <c r="AF1751" s="249"/>
      <c r="AG1751" s="249"/>
      <c r="AH1751" s="249"/>
      <c r="AI1751" s="249"/>
    </row>
    <row r="1752" spans="1:35" ht="15" customHeight="1" x14ac:dyDescent="0.3">
      <c r="A1752" s="260"/>
      <c r="B1752" s="261"/>
      <c r="C1752" s="261"/>
      <c r="D1752" s="261"/>
      <c r="E1752" s="261"/>
      <c r="F1752" s="261"/>
      <c r="G1752" s="262"/>
      <c r="H1752" s="261"/>
      <c r="I1752" s="257"/>
      <c r="J1752" s="261"/>
      <c r="K1752" s="249"/>
      <c r="L1752" s="261"/>
      <c r="N1752" s="249"/>
      <c r="O1752" s="259"/>
      <c r="P1752" s="256"/>
      <c r="Q1752" s="249"/>
      <c r="R1752" s="249"/>
      <c r="S1752" s="249"/>
      <c r="T1752" s="249"/>
      <c r="U1752" s="249"/>
      <c r="V1752" s="249"/>
      <c r="W1752" s="249"/>
      <c r="X1752" s="249"/>
      <c r="Y1752" s="249"/>
      <c r="Z1752" s="249"/>
      <c r="AA1752" s="249"/>
      <c r="AB1752" s="249"/>
      <c r="AC1752" s="249"/>
      <c r="AD1752" s="249"/>
      <c r="AE1752" s="245"/>
      <c r="AF1752" s="249"/>
      <c r="AG1752" s="249"/>
      <c r="AH1752" s="249"/>
      <c r="AI1752" s="249"/>
    </row>
    <row r="1753" spans="1:35" ht="15" customHeight="1" x14ac:dyDescent="0.3">
      <c r="A1753" s="260"/>
      <c r="B1753" s="261"/>
      <c r="C1753" s="261"/>
      <c r="D1753" s="261"/>
      <c r="E1753" s="261"/>
      <c r="F1753" s="261"/>
      <c r="G1753" s="262"/>
      <c r="H1753" s="261"/>
      <c r="I1753" s="257"/>
      <c r="J1753" s="249"/>
      <c r="K1753" s="261"/>
      <c r="L1753" s="261"/>
      <c r="N1753" s="249"/>
      <c r="O1753" s="259"/>
      <c r="P1753" s="256"/>
      <c r="Q1753" s="249"/>
      <c r="R1753" s="249"/>
      <c r="S1753" s="249"/>
      <c r="T1753" s="249"/>
      <c r="U1753" s="249"/>
      <c r="V1753" s="249"/>
      <c r="W1753" s="249"/>
      <c r="X1753" s="249"/>
      <c r="Y1753" s="249"/>
      <c r="Z1753" s="249"/>
      <c r="AA1753" s="249"/>
      <c r="AB1753" s="249"/>
      <c r="AC1753" s="249"/>
      <c r="AD1753" s="249"/>
      <c r="AE1753" s="245"/>
      <c r="AF1753" s="249"/>
      <c r="AG1753" s="249"/>
      <c r="AH1753" s="249"/>
      <c r="AI1753" s="249"/>
    </row>
    <row r="1754" spans="1:35" ht="15" customHeight="1" x14ac:dyDescent="0.3">
      <c r="A1754" s="260"/>
      <c r="B1754" s="261"/>
      <c r="C1754" s="261"/>
      <c r="D1754" s="261"/>
      <c r="E1754" s="261"/>
      <c r="F1754" s="261"/>
      <c r="G1754" s="262"/>
      <c r="H1754" s="261"/>
      <c r="I1754" s="257"/>
      <c r="J1754" s="260"/>
      <c r="K1754" s="249"/>
      <c r="L1754" s="261"/>
      <c r="N1754" s="249"/>
      <c r="O1754" s="259"/>
      <c r="P1754" s="256"/>
      <c r="Q1754" s="249"/>
      <c r="R1754" s="249"/>
      <c r="S1754" s="249"/>
      <c r="T1754" s="249"/>
      <c r="U1754" s="249"/>
      <c r="V1754" s="249"/>
      <c r="W1754" s="249"/>
      <c r="X1754" s="249"/>
      <c r="Y1754" s="249"/>
      <c r="Z1754" s="249"/>
      <c r="AA1754" s="249"/>
      <c r="AB1754" s="249"/>
      <c r="AC1754" s="249"/>
      <c r="AD1754" s="249"/>
      <c r="AE1754" s="245"/>
      <c r="AF1754" s="249"/>
      <c r="AG1754" s="249"/>
      <c r="AH1754" s="249"/>
      <c r="AI1754" s="249"/>
    </row>
    <row r="1755" spans="1:35" ht="15" customHeight="1" x14ac:dyDescent="0.3">
      <c r="A1755" s="260"/>
      <c r="B1755" s="261"/>
      <c r="C1755" s="261"/>
      <c r="D1755" s="261"/>
      <c r="E1755" s="261"/>
      <c r="F1755" s="261"/>
      <c r="G1755" s="262"/>
      <c r="H1755" s="261"/>
      <c r="I1755" s="257"/>
      <c r="J1755" s="260"/>
      <c r="K1755" s="249"/>
      <c r="L1755" s="261"/>
      <c r="N1755" s="249"/>
      <c r="O1755" s="259"/>
      <c r="P1755" s="256"/>
      <c r="Q1755" s="249"/>
      <c r="R1755" s="249"/>
      <c r="S1755" s="249"/>
      <c r="T1755" s="249"/>
      <c r="U1755" s="249"/>
      <c r="V1755" s="249"/>
      <c r="W1755" s="249"/>
      <c r="X1755" s="249"/>
      <c r="Y1755" s="249"/>
      <c r="Z1755" s="249"/>
      <c r="AA1755" s="249"/>
      <c r="AB1755" s="249"/>
      <c r="AC1755" s="249"/>
      <c r="AD1755" s="249"/>
      <c r="AE1755" s="245"/>
      <c r="AF1755" s="249"/>
      <c r="AG1755" s="249"/>
      <c r="AH1755" s="249"/>
      <c r="AI1755" s="249"/>
    </row>
    <row r="1756" spans="1:35" ht="15" customHeight="1" x14ac:dyDescent="0.3">
      <c r="A1756" s="260"/>
      <c r="B1756" s="261"/>
      <c r="C1756" s="261"/>
      <c r="D1756" s="261"/>
      <c r="E1756" s="261"/>
      <c r="F1756" s="261"/>
      <c r="G1756" s="262"/>
      <c r="H1756" s="261"/>
      <c r="I1756" s="257"/>
      <c r="J1756" s="261"/>
      <c r="K1756" s="256"/>
      <c r="L1756" s="261"/>
      <c r="N1756" s="249"/>
      <c r="O1756" s="259"/>
      <c r="P1756" s="256"/>
      <c r="Q1756" s="249"/>
      <c r="R1756" s="249"/>
      <c r="S1756" s="249"/>
      <c r="T1756" s="249"/>
      <c r="U1756" s="249"/>
      <c r="V1756" s="249"/>
      <c r="W1756" s="249"/>
      <c r="X1756" s="249"/>
      <c r="Y1756" s="249"/>
      <c r="Z1756" s="249"/>
      <c r="AA1756" s="249"/>
      <c r="AB1756" s="249"/>
      <c r="AC1756" s="249"/>
      <c r="AD1756" s="249"/>
      <c r="AE1756" s="249"/>
      <c r="AF1756" s="249"/>
      <c r="AG1756" s="249"/>
      <c r="AH1756" s="249"/>
      <c r="AI1756" s="249"/>
    </row>
    <row r="1757" spans="1:35" ht="15" customHeight="1" x14ac:dyDescent="0.3">
      <c r="A1757" s="260"/>
      <c r="B1757" s="261"/>
      <c r="C1757" s="261"/>
      <c r="D1757" s="261"/>
      <c r="E1757" s="261"/>
      <c r="F1757" s="261"/>
      <c r="G1757" s="262"/>
      <c r="H1757" s="261"/>
      <c r="I1757" s="257"/>
      <c r="J1757" s="260"/>
      <c r="K1757" s="256"/>
      <c r="L1757" s="261"/>
      <c r="N1757" s="249"/>
      <c r="O1757" s="259"/>
      <c r="P1757" s="256"/>
      <c r="Q1757" s="249"/>
      <c r="R1757" s="249"/>
      <c r="S1757" s="249"/>
      <c r="T1757" s="249"/>
      <c r="U1757" s="249"/>
      <c r="V1757" s="249"/>
      <c r="W1757" s="249"/>
      <c r="X1757" s="249"/>
      <c r="Y1757" s="249"/>
      <c r="Z1757" s="249"/>
      <c r="AA1757" s="249"/>
      <c r="AB1757" s="249"/>
      <c r="AC1757" s="249"/>
      <c r="AD1757" s="249"/>
      <c r="AE1757" s="245"/>
      <c r="AF1757" s="249"/>
      <c r="AG1757" s="249"/>
      <c r="AH1757" s="249"/>
      <c r="AI1757" s="249"/>
    </row>
    <row r="1758" spans="1:35" ht="15" customHeight="1" x14ac:dyDescent="0.3">
      <c r="A1758" s="260"/>
      <c r="B1758" s="261"/>
      <c r="C1758" s="261"/>
      <c r="D1758" s="261"/>
      <c r="E1758" s="261"/>
      <c r="F1758" s="261"/>
      <c r="G1758" s="262"/>
      <c r="H1758" s="261"/>
      <c r="I1758" s="257"/>
      <c r="J1758" s="261"/>
      <c r="K1758" s="249"/>
      <c r="L1758" s="261"/>
      <c r="N1758" s="249"/>
      <c r="O1758" s="259"/>
      <c r="P1758" s="256"/>
      <c r="Q1758" s="249"/>
      <c r="R1758" s="249"/>
      <c r="S1758" s="249"/>
      <c r="T1758" s="249"/>
      <c r="U1758" s="249"/>
      <c r="V1758" s="249"/>
      <c r="W1758" s="249"/>
      <c r="X1758" s="249"/>
      <c r="Y1758" s="249"/>
      <c r="Z1758" s="249"/>
      <c r="AA1758" s="249"/>
      <c r="AB1758" s="249"/>
      <c r="AC1758" s="249"/>
      <c r="AD1758" s="249"/>
      <c r="AE1758" s="245"/>
      <c r="AF1758" s="249"/>
      <c r="AG1758" s="249"/>
      <c r="AH1758" s="249"/>
      <c r="AI1758" s="249"/>
    </row>
    <row r="1759" spans="1:35" ht="15" customHeight="1" x14ac:dyDescent="0.3">
      <c r="A1759" s="260"/>
      <c r="B1759" s="261"/>
      <c r="C1759" s="261"/>
      <c r="D1759" s="261"/>
      <c r="E1759" s="261"/>
      <c r="F1759" s="261"/>
      <c r="G1759" s="262"/>
      <c r="H1759" s="261"/>
      <c r="I1759" s="257"/>
      <c r="J1759" s="261"/>
      <c r="K1759" s="256"/>
      <c r="L1759" s="261"/>
      <c r="N1759" s="249"/>
      <c r="O1759" s="259"/>
      <c r="P1759" s="256"/>
      <c r="Q1759" s="249"/>
      <c r="R1759" s="249"/>
      <c r="S1759" s="249"/>
      <c r="T1759" s="249"/>
      <c r="U1759" s="249"/>
      <c r="V1759" s="249"/>
      <c r="W1759" s="249"/>
      <c r="X1759" s="249"/>
      <c r="Y1759" s="249"/>
      <c r="Z1759" s="249"/>
      <c r="AA1759" s="249"/>
      <c r="AB1759" s="249"/>
      <c r="AC1759" s="249"/>
      <c r="AD1759" s="249"/>
      <c r="AE1759" s="245"/>
      <c r="AF1759" s="249"/>
      <c r="AG1759" s="249"/>
      <c r="AH1759" s="249"/>
      <c r="AI1759" s="249"/>
    </row>
    <row r="1760" spans="1:35" ht="15" customHeight="1" x14ac:dyDescent="0.3">
      <c r="A1760" s="260"/>
      <c r="B1760" s="261"/>
      <c r="C1760" s="261"/>
      <c r="D1760" s="261"/>
      <c r="E1760" s="261"/>
      <c r="F1760" s="261"/>
      <c r="G1760" s="262"/>
      <c r="H1760" s="261"/>
      <c r="I1760" s="257"/>
      <c r="J1760" s="260"/>
      <c r="K1760" s="261"/>
      <c r="L1760" s="249"/>
      <c r="N1760" s="249"/>
      <c r="O1760" s="259"/>
      <c r="P1760" s="256"/>
      <c r="Q1760" s="249"/>
      <c r="R1760" s="249"/>
      <c r="S1760" s="249"/>
      <c r="T1760" s="249"/>
      <c r="U1760" s="249"/>
      <c r="V1760" s="249"/>
      <c r="W1760" s="249"/>
      <c r="X1760" s="249"/>
      <c r="Y1760" s="249"/>
      <c r="Z1760" s="249"/>
      <c r="AA1760" s="249"/>
      <c r="AB1760" s="249"/>
      <c r="AC1760" s="249"/>
      <c r="AD1760" s="249"/>
      <c r="AE1760" s="245"/>
      <c r="AF1760" s="249"/>
      <c r="AG1760" s="249"/>
      <c r="AH1760" s="249"/>
      <c r="AI1760" s="249"/>
    </row>
    <row r="1761" spans="1:35" ht="15" customHeight="1" x14ac:dyDescent="0.3">
      <c r="A1761" s="260"/>
      <c r="B1761" s="261"/>
      <c r="C1761" s="261"/>
      <c r="D1761" s="261"/>
      <c r="E1761" s="261"/>
      <c r="F1761" s="261"/>
      <c r="G1761" s="262"/>
      <c r="H1761" s="261"/>
      <c r="I1761" s="257"/>
      <c r="J1761" s="261"/>
      <c r="K1761" s="256"/>
      <c r="L1761" s="261"/>
      <c r="N1761" s="249"/>
      <c r="O1761" s="259"/>
      <c r="P1761" s="256"/>
      <c r="Q1761" s="249"/>
      <c r="R1761" s="249"/>
      <c r="S1761" s="249"/>
      <c r="T1761" s="249"/>
      <c r="U1761" s="249"/>
      <c r="V1761" s="249"/>
      <c r="W1761" s="249"/>
      <c r="X1761" s="249"/>
      <c r="Y1761" s="249"/>
      <c r="Z1761" s="249"/>
      <c r="AA1761" s="249"/>
      <c r="AB1761" s="249"/>
      <c r="AC1761" s="249"/>
      <c r="AD1761" s="249"/>
      <c r="AE1761" s="246"/>
      <c r="AF1761" s="249"/>
      <c r="AG1761" s="249"/>
      <c r="AH1761" s="249"/>
      <c r="AI1761" s="249"/>
    </row>
    <row r="1762" spans="1:35" ht="15" customHeight="1" x14ac:dyDescent="0.3">
      <c r="A1762" s="260"/>
      <c r="B1762" s="261"/>
      <c r="C1762" s="261"/>
      <c r="D1762" s="261"/>
      <c r="E1762" s="261"/>
      <c r="F1762" s="261"/>
      <c r="G1762" s="262"/>
      <c r="H1762" s="261"/>
      <c r="I1762" s="257"/>
      <c r="J1762" s="260"/>
      <c r="K1762" s="249"/>
      <c r="L1762" s="261"/>
      <c r="N1762" s="249"/>
      <c r="O1762" s="259"/>
      <c r="P1762" s="256"/>
      <c r="Q1762" s="249"/>
      <c r="R1762" s="249"/>
      <c r="S1762" s="249"/>
      <c r="T1762" s="249"/>
      <c r="U1762" s="249"/>
      <c r="V1762" s="249"/>
      <c r="W1762" s="249"/>
      <c r="X1762" s="249"/>
      <c r="Y1762" s="249"/>
      <c r="Z1762" s="249"/>
      <c r="AA1762" s="249"/>
      <c r="AB1762" s="249"/>
      <c r="AC1762" s="249"/>
      <c r="AD1762" s="249"/>
      <c r="AE1762" s="245"/>
      <c r="AF1762" s="249"/>
      <c r="AG1762" s="249"/>
      <c r="AH1762" s="249"/>
      <c r="AI1762" s="249"/>
    </row>
    <row r="1763" spans="1:35" ht="15" customHeight="1" x14ac:dyDescent="0.3">
      <c r="A1763" s="260"/>
      <c r="B1763" s="261"/>
      <c r="C1763" s="261"/>
      <c r="D1763" s="261"/>
      <c r="E1763" s="261"/>
      <c r="F1763" s="261"/>
      <c r="G1763" s="262"/>
      <c r="H1763" s="261"/>
      <c r="I1763" s="257"/>
      <c r="J1763" s="261"/>
      <c r="K1763" s="256"/>
      <c r="L1763" s="261"/>
      <c r="N1763" s="249"/>
      <c r="O1763" s="259"/>
      <c r="P1763" s="256"/>
      <c r="Q1763" s="249"/>
      <c r="R1763" s="249"/>
      <c r="S1763" s="249"/>
      <c r="T1763" s="249"/>
      <c r="U1763" s="249"/>
      <c r="V1763" s="249"/>
      <c r="W1763" s="249"/>
      <c r="X1763" s="249"/>
      <c r="Y1763" s="249"/>
      <c r="Z1763" s="249"/>
      <c r="AA1763" s="249"/>
      <c r="AB1763" s="249"/>
      <c r="AC1763" s="249"/>
      <c r="AD1763" s="249"/>
      <c r="AE1763" s="245"/>
      <c r="AF1763" s="249"/>
      <c r="AG1763" s="249"/>
      <c r="AH1763" s="249"/>
      <c r="AI1763" s="249"/>
    </row>
    <row r="1764" spans="1:35" ht="15" customHeight="1" x14ac:dyDescent="0.3">
      <c r="A1764" s="260"/>
      <c r="B1764" s="261"/>
      <c r="C1764" s="261"/>
      <c r="D1764" s="261"/>
      <c r="E1764" s="261"/>
      <c r="F1764" s="261"/>
      <c r="G1764" s="262"/>
      <c r="H1764" s="261"/>
      <c r="I1764" s="257"/>
      <c r="J1764" s="261"/>
      <c r="K1764" s="249"/>
      <c r="L1764" s="261"/>
      <c r="N1764" s="249"/>
      <c r="O1764" s="259"/>
      <c r="P1764" s="256"/>
      <c r="Q1764" s="249"/>
      <c r="R1764" s="249"/>
      <c r="S1764" s="249"/>
      <c r="T1764" s="249"/>
      <c r="U1764" s="249"/>
      <c r="V1764" s="249"/>
      <c r="W1764" s="249"/>
      <c r="X1764" s="249"/>
      <c r="Y1764" s="249"/>
      <c r="Z1764" s="249"/>
      <c r="AA1764" s="249"/>
      <c r="AB1764" s="249"/>
      <c r="AC1764" s="249"/>
      <c r="AD1764" s="249"/>
      <c r="AE1764" s="246"/>
      <c r="AF1764" s="249"/>
      <c r="AG1764" s="249"/>
      <c r="AH1764" s="249"/>
      <c r="AI1764" s="249"/>
    </row>
    <row r="1765" spans="1:35" ht="15" customHeight="1" x14ac:dyDescent="0.3">
      <c r="A1765" s="260"/>
      <c r="B1765" s="261"/>
      <c r="C1765" s="261"/>
      <c r="D1765" s="261"/>
      <c r="E1765" s="261"/>
      <c r="F1765" s="261"/>
      <c r="G1765" s="262"/>
      <c r="H1765" s="261"/>
      <c r="I1765" s="257"/>
      <c r="J1765" s="261"/>
      <c r="K1765" s="256"/>
      <c r="L1765" s="261"/>
      <c r="N1765" s="249"/>
      <c r="O1765" s="259"/>
      <c r="P1765" s="256"/>
      <c r="Q1765" s="249"/>
      <c r="R1765" s="249"/>
      <c r="S1765" s="249"/>
      <c r="T1765" s="249"/>
      <c r="U1765" s="249"/>
      <c r="V1765" s="249"/>
      <c r="W1765" s="249"/>
      <c r="X1765" s="249"/>
      <c r="Y1765" s="249"/>
      <c r="Z1765" s="249"/>
      <c r="AA1765" s="249"/>
      <c r="AB1765" s="249"/>
      <c r="AC1765" s="249"/>
      <c r="AD1765" s="249"/>
      <c r="AE1765" s="246"/>
      <c r="AF1765" s="249"/>
      <c r="AG1765" s="249"/>
      <c r="AH1765" s="249"/>
      <c r="AI1765" s="249"/>
    </row>
    <row r="1766" spans="1:35" ht="15" customHeight="1" x14ac:dyDescent="0.3">
      <c r="A1766" s="260"/>
      <c r="B1766" s="261"/>
      <c r="C1766" s="261"/>
      <c r="D1766" s="261"/>
      <c r="E1766" s="261"/>
      <c r="F1766" s="261"/>
      <c r="G1766" s="262"/>
      <c r="H1766" s="261"/>
      <c r="I1766" s="257"/>
      <c r="J1766" s="260"/>
      <c r="K1766" s="249"/>
      <c r="L1766" s="261"/>
      <c r="N1766" s="249"/>
      <c r="O1766" s="259"/>
      <c r="P1766" s="256"/>
      <c r="Q1766" s="249"/>
      <c r="R1766" s="249"/>
      <c r="S1766" s="249"/>
      <c r="T1766" s="249"/>
      <c r="U1766" s="249"/>
      <c r="V1766" s="249"/>
      <c r="W1766" s="249"/>
      <c r="X1766" s="249"/>
      <c r="Y1766" s="249"/>
      <c r="Z1766" s="249"/>
      <c r="AA1766" s="249"/>
      <c r="AB1766" s="249"/>
      <c r="AC1766" s="249"/>
      <c r="AD1766" s="249"/>
      <c r="AE1766" s="245"/>
      <c r="AF1766" s="249"/>
      <c r="AG1766" s="249"/>
      <c r="AH1766" s="249"/>
      <c r="AI1766" s="249"/>
    </row>
    <row r="1767" spans="1:35" ht="15" customHeight="1" x14ac:dyDescent="0.3">
      <c r="A1767" s="260"/>
      <c r="B1767" s="261"/>
      <c r="C1767" s="261"/>
      <c r="D1767" s="261"/>
      <c r="E1767" s="261"/>
      <c r="F1767" s="261"/>
      <c r="G1767" s="262"/>
      <c r="H1767" s="261"/>
      <c r="I1767" s="257"/>
      <c r="J1767" s="260"/>
      <c r="K1767" s="249"/>
      <c r="L1767" s="261"/>
      <c r="N1767" s="249"/>
      <c r="O1767" s="259"/>
      <c r="P1767" s="256"/>
      <c r="Q1767" s="249"/>
      <c r="R1767" s="249"/>
      <c r="S1767" s="249"/>
      <c r="T1767" s="249"/>
      <c r="U1767" s="249"/>
      <c r="V1767" s="249"/>
      <c r="W1767" s="249"/>
      <c r="X1767" s="249"/>
      <c r="Y1767" s="249"/>
      <c r="Z1767" s="249"/>
      <c r="AA1767" s="249"/>
      <c r="AB1767" s="249"/>
      <c r="AC1767" s="249"/>
      <c r="AD1767" s="249"/>
      <c r="AE1767" s="245"/>
      <c r="AF1767" s="249"/>
      <c r="AG1767" s="249"/>
      <c r="AH1767" s="249"/>
      <c r="AI1767" s="249"/>
    </row>
    <row r="1768" spans="1:35" ht="15" customHeight="1" x14ac:dyDescent="0.3">
      <c r="A1768" s="260"/>
      <c r="B1768" s="261"/>
      <c r="C1768" s="261"/>
      <c r="D1768" s="261"/>
      <c r="E1768" s="261"/>
      <c r="F1768" s="261"/>
      <c r="G1768" s="262"/>
      <c r="H1768" s="261"/>
      <c r="I1768" s="257"/>
      <c r="J1768" s="261"/>
      <c r="K1768" s="249"/>
      <c r="L1768" s="261"/>
      <c r="N1768" s="249"/>
      <c r="O1768" s="259"/>
      <c r="P1768" s="256"/>
      <c r="Q1768" s="249"/>
      <c r="R1768" s="249"/>
      <c r="S1768" s="249"/>
      <c r="T1768" s="249"/>
      <c r="U1768" s="249"/>
      <c r="V1768" s="249"/>
      <c r="W1768" s="249"/>
      <c r="X1768" s="249"/>
      <c r="Y1768" s="249"/>
      <c r="Z1768" s="249"/>
      <c r="AA1768" s="249"/>
      <c r="AB1768" s="249"/>
      <c r="AC1768" s="249"/>
      <c r="AD1768" s="249"/>
      <c r="AE1768" s="246"/>
      <c r="AF1768" s="249"/>
      <c r="AG1768" s="249"/>
      <c r="AH1768" s="249"/>
      <c r="AI1768" s="249"/>
    </row>
    <row r="1769" spans="1:35" ht="15" customHeight="1" x14ac:dyDescent="0.3">
      <c r="A1769" s="260"/>
      <c r="B1769" s="261"/>
      <c r="C1769" s="261"/>
      <c r="D1769" s="261"/>
      <c r="E1769" s="261"/>
      <c r="F1769" s="261"/>
      <c r="G1769" s="262"/>
      <c r="H1769" s="261"/>
      <c r="I1769" s="257"/>
      <c r="J1769" s="261"/>
      <c r="K1769" s="256"/>
      <c r="L1769" s="261"/>
      <c r="N1769" s="249"/>
      <c r="O1769" s="259"/>
      <c r="P1769" s="256"/>
      <c r="Q1769" s="249"/>
      <c r="R1769" s="249"/>
      <c r="S1769" s="249"/>
      <c r="T1769" s="249"/>
      <c r="U1769" s="249"/>
      <c r="V1769" s="249"/>
      <c r="W1769" s="249"/>
      <c r="X1769" s="249"/>
      <c r="Y1769" s="249"/>
      <c r="Z1769" s="249"/>
      <c r="AA1769" s="249"/>
      <c r="AB1769" s="249"/>
      <c r="AC1769" s="249"/>
      <c r="AD1769" s="249"/>
      <c r="AE1769" s="246"/>
      <c r="AF1769" s="249"/>
      <c r="AG1769" s="249"/>
      <c r="AH1769" s="249"/>
      <c r="AI1769" s="249"/>
    </row>
    <row r="1770" spans="1:35" ht="15" customHeight="1" x14ac:dyDescent="0.3">
      <c r="A1770" s="260"/>
      <c r="B1770" s="261"/>
      <c r="C1770" s="261"/>
      <c r="D1770" s="261"/>
      <c r="E1770" s="261"/>
      <c r="F1770" s="261"/>
      <c r="G1770" s="262"/>
      <c r="H1770" s="261"/>
      <c r="I1770" s="257"/>
      <c r="J1770" s="249"/>
      <c r="K1770" s="261"/>
      <c r="L1770" s="261"/>
      <c r="N1770" s="249"/>
      <c r="O1770" s="259"/>
      <c r="P1770" s="256"/>
      <c r="Q1770" s="249"/>
      <c r="R1770" s="249"/>
      <c r="S1770" s="249"/>
      <c r="T1770" s="249"/>
      <c r="U1770" s="249"/>
      <c r="V1770" s="249"/>
      <c r="W1770" s="249"/>
      <c r="X1770" s="249"/>
      <c r="Y1770" s="249"/>
      <c r="Z1770" s="249"/>
      <c r="AA1770" s="249"/>
      <c r="AB1770" s="249"/>
      <c r="AC1770" s="249"/>
      <c r="AD1770" s="249"/>
      <c r="AE1770" s="245"/>
      <c r="AF1770" s="249"/>
      <c r="AG1770" s="249"/>
      <c r="AH1770" s="249"/>
      <c r="AI1770" s="249"/>
    </row>
    <row r="1771" spans="1:35" ht="15" customHeight="1" x14ac:dyDescent="0.3">
      <c r="A1771" s="260"/>
      <c r="B1771" s="261"/>
      <c r="C1771" s="261"/>
      <c r="D1771" s="261"/>
      <c r="E1771" s="261"/>
      <c r="F1771" s="261"/>
      <c r="G1771" s="262"/>
      <c r="H1771" s="261"/>
      <c r="I1771" s="257"/>
      <c r="J1771" s="261"/>
      <c r="K1771" s="249"/>
      <c r="L1771" s="261"/>
      <c r="N1771" s="249"/>
      <c r="O1771" s="259"/>
      <c r="P1771" s="256"/>
      <c r="Q1771" s="249"/>
      <c r="R1771" s="249"/>
      <c r="S1771" s="249"/>
      <c r="T1771" s="249"/>
      <c r="U1771" s="249"/>
      <c r="V1771" s="249"/>
      <c r="W1771" s="249"/>
      <c r="X1771" s="249"/>
      <c r="Y1771" s="249"/>
      <c r="Z1771" s="249"/>
      <c r="AA1771" s="249"/>
      <c r="AB1771" s="249"/>
      <c r="AC1771" s="249"/>
      <c r="AD1771" s="249"/>
      <c r="AE1771" s="245"/>
      <c r="AF1771" s="249"/>
      <c r="AG1771" s="249"/>
      <c r="AH1771" s="249"/>
      <c r="AI1771" s="249"/>
    </row>
    <row r="1772" spans="1:35" ht="15" customHeight="1" x14ac:dyDescent="0.3">
      <c r="A1772" s="260"/>
      <c r="B1772" s="261"/>
      <c r="C1772" s="261"/>
      <c r="D1772" s="261"/>
      <c r="E1772" s="261"/>
      <c r="F1772" s="261"/>
      <c r="G1772" s="262"/>
      <c r="H1772" s="261"/>
      <c r="I1772" s="257"/>
      <c r="J1772" s="260"/>
      <c r="K1772" s="261"/>
      <c r="L1772" s="249"/>
      <c r="N1772" s="249"/>
      <c r="O1772" s="259"/>
      <c r="P1772" s="256"/>
      <c r="Q1772" s="249"/>
      <c r="R1772" s="249"/>
      <c r="S1772" s="249"/>
      <c r="T1772" s="249"/>
      <c r="U1772" s="249"/>
      <c r="V1772" s="249"/>
      <c r="W1772" s="249"/>
      <c r="X1772" s="249"/>
      <c r="Y1772" s="249"/>
      <c r="Z1772" s="249"/>
      <c r="AA1772" s="249"/>
      <c r="AB1772" s="249"/>
      <c r="AC1772" s="249"/>
      <c r="AD1772" s="249"/>
      <c r="AE1772" s="246"/>
      <c r="AF1772" s="249"/>
      <c r="AG1772" s="249"/>
      <c r="AH1772" s="249"/>
      <c r="AI1772" s="249"/>
    </row>
    <row r="1773" spans="1:35" ht="15" customHeight="1" x14ac:dyDescent="0.3">
      <c r="A1773" s="260"/>
      <c r="B1773" s="261"/>
      <c r="C1773" s="261"/>
      <c r="D1773" s="261"/>
      <c r="E1773" s="261"/>
      <c r="F1773" s="261"/>
      <c r="G1773" s="262"/>
      <c r="H1773" s="261"/>
      <c r="I1773" s="257"/>
      <c r="J1773" s="260"/>
      <c r="K1773" s="249"/>
      <c r="L1773" s="261"/>
      <c r="N1773" s="249"/>
      <c r="O1773" s="259"/>
      <c r="P1773" s="256"/>
      <c r="Q1773" s="249"/>
      <c r="R1773" s="249"/>
      <c r="S1773" s="249"/>
      <c r="T1773" s="249"/>
      <c r="U1773" s="249"/>
      <c r="V1773" s="249"/>
      <c r="W1773" s="249"/>
      <c r="X1773" s="249"/>
      <c r="Y1773" s="249"/>
      <c r="Z1773" s="249"/>
      <c r="AA1773" s="249"/>
      <c r="AB1773" s="249"/>
      <c r="AC1773" s="249"/>
      <c r="AD1773" s="249"/>
      <c r="AE1773" s="246"/>
      <c r="AF1773" s="249"/>
      <c r="AG1773" s="249"/>
      <c r="AH1773" s="249"/>
      <c r="AI1773" s="249"/>
    </row>
    <row r="1774" spans="1:35" ht="15" customHeight="1" x14ac:dyDescent="0.3">
      <c r="A1774" s="260"/>
      <c r="B1774" s="261"/>
      <c r="C1774" s="261"/>
      <c r="D1774" s="261"/>
      <c r="E1774" s="261"/>
      <c r="F1774" s="261"/>
      <c r="G1774" s="262"/>
      <c r="H1774" s="261"/>
      <c r="I1774" s="257"/>
      <c r="J1774" s="260"/>
      <c r="K1774" s="249"/>
      <c r="L1774" s="261"/>
      <c r="N1774" s="249"/>
      <c r="O1774" s="259"/>
      <c r="P1774" s="256"/>
      <c r="Q1774" s="249"/>
      <c r="R1774" s="249"/>
      <c r="S1774" s="249"/>
      <c r="T1774" s="249"/>
      <c r="U1774" s="249"/>
      <c r="V1774" s="249"/>
      <c r="W1774" s="249"/>
      <c r="X1774" s="249"/>
      <c r="Y1774" s="249"/>
      <c r="Z1774" s="249"/>
      <c r="AA1774" s="249"/>
      <c r="AB1774" s="249"/>
      <c r="AC1774" s="249"/>
      <c r="AD1774" s="249"/>
      <c r="AE1774" s="245"/>
      <c r="AF1774" s="249"/>
      <c r="AG1774" s="249"/>
      <c r="AH1774" s="249"/>
      <c r="AI1774" s="249"/>
    </row>
    <row r="1775" spans="1:35" ht="15" customHeight="1" x14ac:dyDescent="0.3">
      <c r="A1775" s="260"/>
      <c r="B1775" s="261"/>
      <c r="C1775" s="261"/>
      <c r="D1775" s="261"/>
      <c r="E1775" s="261"/>
      <c r="F1775" s="261"/>
      <c r="G1775" s="262"/>
      <c r="H1775" s="261"/>
      <c r="I1775" s="257"/>
      <c r="J1775" s="260"/>
      <c r="K1775" s="249"/>
      <c r="L1775" s="261"/>
      <c r="N1775" s="249"/>
      <c r="O1775" s="259"/>
      <c r="P1775" s="256"/>
      <c r="Q1775" s="249"/>
      <c r="R1775" s="249"/>
      <c r="S1775" s="249"/>
      <c r="T1775" s="249"/>
      <c r="U1775" s="249"/>
      <c r="V1775" s="249"/>
      <c r="W1775" s="249"/>
      <c r="X1775" s="249"/>
      <c r="Y1775" s="249"/>
      <c r="Z1775" s="249"/>
      <c r="AA1775" s="249"/>
      <c r="AB1775" s="249"/>
      <c r="AC1775" s="249"/>
      <c r="AD1775" s="249"/>
      <c r="AE1775" s="245"/>
      <c r="AF1775" s="249"/>
      <c r="AG1775" s="249"/>
      <c r="AH1775" s="249"/>
      <c r="AI1775" s="249"/>
    </row>
    <row r="1776" spans="1:35" ht="15" customHeight="1" x14ac:dyDescent="0.3">
      <c r="A1776" s="260"/>
      <c r="B1776" s="261"/>
      <c r="C1776" s="261"/>
      <c r="D1776" s="261"/>
      <c r="E1776" s="261"/>
      <c r="F1776" s="261"/>
      <c r="G1776" s="262"/>
      <c r="H1776" s="261"/>
      <c r="I1776" s="257"/>
      <c r="J1776" s="261"/>
      <c r="K1776" s="249"/>
      <c r="L1776" s="261"/>
      <c r="N1776" s="249"/>
      <c r="O1776" s="259"/>
      <c r="P1776" s="256"/>
      <c r="Q1776" s="249"/>
      <c r="R1776" s="249"/>
      <c r="S1776" s="249"/>
      <c r="T1776" s="249"/>
      <c r="U1776" s="249"/>
      <c r="V1776" s="249"/>
      <c r="W1776" s="249"/>
      <c r="X1776" s="249"/>
      <c r="Y1776" s="249"/>
      <c r="Z1776" s="249"/>
      <c r="AA1776" s="249"/>
      <c r="AB1776" s="249"/>
      <c r="AC1776" s="249"/>
      <c r="AD1776" s="249"/>
      <c r="AE1776" s="245"/>
      <c r="AF1776" s="249"/>
      <c r="AG1776" s="249"/>
      <c r="AH1776" s="249"/>
      <c r="AI1776" s="249"/>
    </row>
    <row r="1777" spans="1:35" ht="15" customHeight="1" x14ac:dyDescent="0.3">
      <c r="A1777" s="260"/>
      <c r="B1777" s="261"/>
      <c r="C1777" s="261"/>
      <c r="D1777" s="261"/>
      <c r="E1777" s="261"/>
      <c r="F1777" s="261"/>
      <c r="G1777" s="262"/>
      <c r="H1777" s="261"/>
      <c r="I1777" s="257"/>
      <c r="J1777" s="249"/>
      <c r="K1777" s="261"/>
      <c r="L1777" s="261"/>
      <c r="N1777" s="249"/>
      <c r="O1777" s="259"/>
      <c r="P1777" s="256"/>
      <c r="Q1777" s="249"/>
      <c r="R1777" s="249"/>
      <c r="S1777" s="249"/>
      <c r="T1777" s="249"/>
      <c r="U1777" s="249"/>
      <c r="V1777" s="249"/>
      <c r="W1777" s="249"/>
      <c r="X1777" s="249"/>
      <c r="Y1777" s="249"/>
      <c r="Z1777" s="249"/>
      <c r="AA1777" s="249"/>
      <c r="AB1777" s="249"/>
      <c r="AC1777" s="249"/>
      <c r="AD1777" s="249"/>
      <c r="AE1777" s="245"/>
      <c r="AF1777" s="249"/>
      <c r="AG1777" s="249"/>
      <c r="AH1777" s="249"/>
      <c r="AI1777" s="249"/>
    </row>
    <row r="1778" spans="1:35" ht="15" customHeight="1" x14ac:dyDescent="0.3">
      <c r="A1778" s="260"/>
      <c r="B1778" s="261"/>
      <c r="C1778" s="261"/>
      <c r="D1778" s="261"/>
      <c r="E1778" s="261"/>
      <c r="F1778" s="261"/>
      <c r="G1778" s="262"/>
      <c r="H1778" s="261"/>
      <c r="I1778" s="257"/>
      <c r="J1778" s="261"/>
      <c r="K1778" s="249"/>
      <c r="L1778" s="261"/>
      <c r="N1778" s="249"/>
      <c r="O1778" s="259"/>
      <c r="P1778" s="256"/>
      <c r="Q1778" s="249"/>
      <c r="R1778" s="249"/>
      <c r="S1778" s="249"/>
      <c r="T1778" s="249"/>
      <c r="U1778" s="249"/>
      <c r="V1778" s="249"/>
      <c r="W1778" s="249"/>
      <c r="X1778" s="249"/>
      <c r="Y1778" s="249"/>
      <c r="Z1778" s="249"/>
      <c r="AA1778" s="249"/>
      <c r="AB1778" s="249"/>
      <c r="AC1778" s="249"/>
      <c r="AD1778" s="249"/>
      <c r="AE1778" s="245"/>
      <c r="AF1778" s="249"/>
      <c r="AG1778" s="249"/>
      <c r="AH1778" s="249"/>
      <c r="AI1778" s="249"/>
    </row>
    <row r="1779" spans="1:35" ht="15" customHeight="1" x14ac:dyDescent="0.3">
      <c r="A1779" s="260"/>
      <c r="B1779" s="261"/>
      <c r="C1779" s="261"/>
      <c r="D1779" s="261"/>
      <c r="E1779" s="261"/>
      <c r="F1779" s="261"/>
      <c r="G1779" s="262"/>
      <c r="H1779" s="261"/>
      <c r="I1779" s="257"/>
      <c r="J1779" s="261"/>
      <c r="K1779" s="264"/>
      <c r="L1779" s="261"/>
      <c r="N1779" s="249"/>
      <c r="O1779" s="259"/>
      <c r="P1779" s="256"/>
      <c r="Q1779" s="249"/>
      <c r="R1779" s="249"/>
      <c r="S1779" s="249"/>
      <c r="T1779" s="249"/>
      <c r="U1779" s="249"/>
      <c r="V1779" s="249"/>
      <c r="W1779" s="249"/>
      <c r="X1779" s="249"/>
      <c r="Y1779" s="249"/>
      <c r="Z1779" s="249"/>
      <c r="AA1779" s="249"/>
      <c r="AB1779" s="249"/>
      <c r="AC1779" s="249"/>
      <c r="AD1779" s="249"/>
      <c r="AE1779" s="246"/>
      <c r="AF1779" s="249"/>
      <c r="AG1779" s="249"/>
      <c r="AH1779" s="249"/>
      <c r="AI1779" s="249"/>
    </row>
    <row r="1780" spans="1:35" ht="15" customHeight="1" x14ac:dyDescent="0.3">
      <c r="A1780" s="260"/>
      <c r="B1780" s="261"/>
      <c r="C1780" s="261"/>
      <c r="D1780" s="261"/>
      <c r="E1780" s="261"/>
      <c r="F1780" s="261"/>
      <c r="G1780" s="262"/>
      <c r="H1780" s="261"/>
      <c r="I1780" s="257"/>
      <c r="J1780" s="249"/>
      <c r="K1780" s="261"/>
      <c r="L1780" s="261"/>
      <c r="N1780" s="249"/>
      <c r="O1780" s="259"/>
      <c r="P1780" s="256"/>
      <c r="Q1780" s="249"/>
      <c r="R1780" s="249"/>
      <c r="S1780" s="249"/>
      <c r="T1780" s="249"/>
      <c r="U1780" s="249"/>
      <c r="V1780" s="249"/>
      <c r="W1780" s="249"/>
      <c r="X1780" s="249"/>
      <c r="Y1780" s="249"/>
      <c r="Z1780" s="249"/>
      <c r="AA1780" s="249"/>
      <c r="AB1780" s="249"/>
      <c r="AC1780" s="249"/>
      <c r="AD1780" s="249"/>
      <c r="AE1780" s="246"/>
      <c r="AF1780" s="249"/>
      <c r="AG1780" s="249"/>
      <c r="AH1780" s="249"/>
      <c r="AI1780" s="249"/>
    </row>
    <row r="1781" spans="1:35" ht="15" customHeight="1" x14ac:dyDescent="0.3">
      <c r="A1781" s="260"/>
      <c r="B1781" s="261"/>
      <c r="C1781" s="261"/>
      <c r="D1781" s="261"/>
      <c r="E1781" s="261"/>
      <c r="F1781" s="261"/>
      <c r="G1781" s="262"/>
      <c r="H1781" s="261"/>
      <c r="I1781" s="257"/>
      <c r="J1781" s="249"/>
      <c r="K1781" s="261"/>
      <c r="L1781" s="261"/>
      <c r="N1781" s="249"/>
      <c r="O1781" s="259"/>
      <c r="P1781" s="256"/>
      <c r="Q1781" s="249"/>
      <c r="R1781" s="249"/>
      <c r="S1781" s="249"/>
      <c r="T1781" s="249"/>
      <c r="U1781" s="249"/>
      <c r="V1781" s="249"/>
      <c r="W1781" s="249"/>
      <c r="X1781" s="249"/>
      <c r="Y1781" s="249"/>
      <c r="Z1781" s="249"/>
      <c r="AA1781" s="249"/>
      <c r="AB1781" s="249"/>
      <c r="AC1781" s="249"/>
      <c r="AD1781" s="249"/>
      <c r="AE1781" s="246"/>
      <c r="AF1781" s="249"/>
      <c r="AG1781" s="249"/>
      <c r="AH1781" s="249"/>
      <c r="AI1781" s="249"/>
    </row>
    <row r="1782" spans="1:35" ht="15" customHeight="1" x14ac:dyDescent="0.3">
      <c r="A1782" s="260"/>
      <c r="B1782" s="261"/>
      <c r="C1782" s="261"/>
      <c r="D1782" s="261"/>
      <c r="E1782" s="261"/>
      <c r="F1782" s="261"/>
      <c r="G1782" s="262"/>
      <c r="H1782" s="261"/>
      <c r="I1782" s="257"/>
      <c r="J1782" s="260"/>
      <c r="K1782" s="249"/>
      <c r="L1782" s="261"/>
      <c r="N1782" s="249"/>
      <c r="O1782" s="259"/>
      <c r="P1782" s="256"/>
      <c r="Q1782" s="249"/>
      <c r="R1782" s="249"/>
      <c r="S1782" s="249"/>
      <c r="T1782" s="249"/>
      <c r="U1782" s="249"/>
      <c r="V1782" s="249"/>
      <c r="W1782" s="249"/>
      <c r="X1782" s="249"/>
      <c r="Y1782" s="249"/>
      <c r="Z1782" s="249"/>
      <c r="AA1782" s="249"/>
      <c r="AB1782" s="249"/>
      <c r="AC1782" s="249"/>
      <c r="AD1782" s="249"/>
      <c r="AE1782" s="245"/>
      <c r="AF1782" s="249"/>
      <c r="AG1782" s="249"/>
      <c r="AH1782" s="249"/>
      <c r="AI1782" s="249"/>
    </row>
    <row r="1783" spans="1:35" ht="15" customHeight="1" x14ac:dyDescent="0.3">
      <c r="A1783" s="260"/>
      <c r="B1783" s="261"/>
      <c r="C1783" s="261"/>
      <c r="D1783" s="261"/>
      <c r="E1783" s="261"/>
      <c r="F1783" s="261"/>
      <c r="G1783" s="262"/>
      <c r="H1783" s="261"/>
      <c r="I1783" s="257"/>
      <c r="J1783" s="261"/>
      <c r="K1783" s="256"/>
      <c r="L1783" s="261"/>
      <c r="N1783" s="249"/>
      <c r="O1783" s="259"/>
      <c r="P1783" s="256"/>
      <c r="Q1783" s="249"/>
      <c r="R1783" s="249"/>
      <c r="S1783" s="249"/>
      <c r="T1783" s="249"/>
      <c r="U1783" s="249"/>
      <c r="V1783" s="249"/>
      <c r="W1783" s="249"/>
      <c r="X1783" s="249"/>
      <c r="Y1783" s="249"/>
      <c r="Z1783" s="249"/>
      <c r="AA1783" s="249"/>
      <c r="AB1783" s="249"/>
      <c r="AC1783" s="249"/>
      <c r="AD1783" s="249"/>
      <c r="AE1783" s="245"/>
      <c r="AF1783" s="249"/>
      <c r="AG1783" s="249"/>
      <c r="AH1783" s="249"/>
      <c r="AI1783" s="249"/>
    </row>
    <row r="1784" spans="1:35" ht="15" customHeight="1" x14ac:dyDescent="0.3">
      <c r="A1784" s="260"/>
      <c r="B1784" s="261"/>
      <c r="C1784" s="261"/>
      <c r="D1784" s="261"/>
      <c r="E1784" s="261"/>
      <c r="F1784" s="261"/>
      <c r="G1784" s="262"/>
      <c r="H1784" s="261"/>
      <c r="I1784" s="257"/>
      <c r="J1784" s="261"/>
      <c r="K1784" s="249"/>
      <c r="L1784" s="261"/>
      <c r="N1784" s="249"/>
      <c r="O1784" s="259"/>
      <c r="P1784" s="256"/>
      <c r="Q1784" s="249"/>
      <c r="R1784" s="249"/>
      <c r="S1784" s="249"/>
      <c r="T1784" s="249"/>
      <c r="U1784" s="249"/>
      <c r="V1784" s="249"/>
      <c r="W1784" s="249"/>
      <c r="X1784" s="249"/>
      <c r="Y1784" s="249"/>
      <c r="Z1784" s="249"/>
      <c r="AA1784" s="249"/>
      <c r="AB1784" s="249"/>
      <c r="AC1784" s="249"/>
      <c r="AD1784" s="249"/>
      <c r="AE1784" s="245"/>
      <c r="AF1784" s="249"/>
      <c r="AG1784" s="249"/>
      <c r="AH1784" s="249"/>
      <c r="AI1784" s="249"/>
    </row>
    <row r="1785" spans="1:35" ht="15" customHeight="1" x14ac:dyDescent="0.3">
      <c r="A1785" s="260"/>
      <c r="B1785" s="261"/>
      <c r="C1785" s="261"/>
      <c r="D1785" s="261"/>
      <c r="E1785" s="261"/>
      <c r="F1785" s="261"/>
      <c r="G1785" s="262"/>
      <c r="H1785" s="261"/>
      <c r="I1785" s="257"/>
      <c r="J1785" s="260"/>
      <c r="K1785" s="249"/>
      <c r="L1785" s="261"/>
      <c r="N1785" s="249"/>
      <c r="O1785" s="259"/>
      <c r="P1785" s="256"/>
      <c r="Q1785" s="249"/>
      <c r="R1785" s="249"/>
      <c r="S1785" s="249"/>
      <c r="T1785" s="249"/>
      <c r="U1785" s="249"/>
      <c r="V1785" s="249"/>
      <c r="W1785" s="249"/>
      <c r="X1785" s="249"/>
      <c r="Y1785" s="249"/>
      <c r="Z1785" s="249"/>
      <c r="AA1785" s="249"/>
      <c r="AB1785" s="249"/>
      <c r="AC1785" s="249"/>
      <c r="AD1785" s="249"/>
      <c r="AE1785" s="245"/>
      <c r="AF1785" s="249"/>
      <c r="AG1785" s="249"/>
      <c r="AH1785" s="249"/>
      <c r="AI1785" s="249"/>
    </row>
    <row r="1786" spans="1:35" ht="15" customHeight="1" x14ac:dyDescent="0.3">
      <c r="A1786" s="260"/>
      <c r="B1786" s="261"/>
      <c r="C1786" s="261"/>
      <c r="D1786" s="261"/>
      <c r="E1786" s="261"/>
      <c r="F1786" s="261"/>
      <c r="G1786" s="262"/>
      <c r="H1786" s="261"/>
      <c r="I1786" s="257"/>
      <c r="J1786" s="261"/>
      <c r="K1786" s="256"/>
      <c r="L1786" s="261"/>
      <c r="N1786" s="249"/>
      <c r="O1786" s="259"/>
      <c r="P1786" s="256"/>
      <c r="Q1786" s="249"/>
      <c r="R1786" s="249"/>
      <c r="S1786" s="249"/>
      <c r="T1786" s="249"/>
      <c r="U1786" s="249"/>
      <c r="V1786" s="249"/>
      <c r="W1786" s="249"/>
      <c r="X1786" s="249"/>
      <c r="Y1786" s="249"/>
      <c r="Z1786" s="249"/>
      <c r="AA1786" s="249"/>
      <c r="AB1786" s="249"/>
      <c r="AC1786" s="249"/>
      <c r="AD1786" s="249"/>
      <c r="AE1786" s="245"/>
      <c r="AF1786" s="249"/>
      <c r="AG1786" s="249"/>
      <c r="AH1786" s="249"/>
      <c r="AI1786" s="249"/>
    </row>
    <row r="1787" spans="1:35" ht="15" customHeight="1" x14ac:dyDescent="0.3">
      <c r="A1787" s="260"/>
      <c r="B1787" s="261"/>
      <c r="C1787" s="261"/>
      <c r="D1787" s="261"/>
      <c r="E1787" s="261"/>
      <c r="F1787" s="261"/>
      <c r="G1787" s="262"/>
      <c r="H1787" s="261"/>
      <c r="I1787" s="257"/>
      <c r="J1787" s="261"/>
      <c r="K1787" s="249"/>
      <c r="L1787" s="261"/>
      <c r="N1787" s="249"/>
      <c r="O1787" s="259"/>
      <c r="P1787" s="256"/>
      <c r="Q1787" s="249"/>
      <c r="R1787" s="249"/>
      <c r="S1787" s="249"/>
      <c r="T1787" s="249"/>
      <c r="U1787" s="249"/>
      <c r="V1787" s="249"/>
      <c r="W1787" s="249"/>
      <c r="X1787" s="249"/>
      <c r="Y1787" s="249"/>
      <c r="Z1787" s="249"/>
      <c r="AA1787" s="249"/>
      <c r="AB1787" s="249"/>
      <c r="AC1787" s="249"/>
      <c r="AD1787" s="249"/>
      <c r="AE1787" s="245"/>
      <c r="AF1787" s="249"/>
      <c r="AG1787" s="249"/>
      <c r="AH1787" s="249"/>
      <c r="AI1787" s="249"/>
    </row>
    <row r="1788" spans="1:35" ht="15" customHeight="1" x14ac:dyDescent="0.3">
      <c r="A1788" s="260"/>
      <c r="B1788" s="261"/>
      <c r="C1788" s="261"/>
      <c r="D1788" s="261"/>
      <c r="E1788" s="261"/>
      <c r="F1788" s="261"/>
      <c r="G1788" s="262"/>
      <c r="H1788" s="261"/>
      <c r="I1788" s="257"/>
      <c r="J1788" s="261"/>
      <c r="K1788" s="256"/>
      <c r="L1788" s="261"/>
      <c r="N1788" s="249"/>
      <c r="O1788" s="259"/>
      <c r="P1788" s="256"/>
      <c r="Q1788" s="249"/>
      <c r="R1788" s="249"/>
      <c r="S1788" s="249"/>
      <c r="T1788" s="249"/>
      <c r="U1788" s="249"/>
      <c r="V1788" s="249"/>
      <c r="W1788" s="249"/>
      <c r="X1788" s="249"/>
      <c r="Y1788" s="249"/>
      <c r="Z1788" s="249"/>
      <c r="AA1788" s="249"/>
      <c r="AB1788" s="249"/>
      <c r="AC1788" s="249"/>
      <c r="AD1788" s="249"/>
      <c r="AE1788" s="245"/>
      <c r="AF1788" s="249"/>
      <c r="AG1788" s="249"/>
      <c r="AH1788" s="249"/>
      <c r="AI1788" s="249"/>
    </row>
    <row r="1789" spans="1:35" ht="15" customHeight="1" x14ac:dyDescent="0.3">
      <c r="A1789" s="260"/>
      <c r="B1789" s="261"/>
      <c r="C1789" s="261"/>
      <c r="D1789" s="261"/>
      <c r="E1789" s="261"/>
      <c r="F1789" s="261"/>
      <c r="G1789" s="262"/>
      <c r="H1789" s="261"/>
      <c r="I1789" s="257"/>
      <c r="J1789" s="261"/>
      <c r="K1789" s="249"/>
      <c r="L1789" s="261"/>
      <c r="N1789" s="249"/>
      <c r="O1789" s="259"/>
      <c r="P1789" s="256"/>
      <c r="Q1789" s="249"/>
      <c r="R1789" s="249"/>
      <c r="S1789" s="249"/>
      <c r="T1789" s="249"/>
      <c r="U1789" s="249"/>
      <c r="V1789" s="249"/>
      <c r="W1789" s="249"/>
      <c r="X1789" s="249"/>
      <c r="Y1789" s="249"/>
      <c r="Z1789" s="249"/>
      <c r="AA1789" s="249"/>
      <c r="AB1789" s="249"/>
      <c r="AC1789" s="249"/>
      <c r="AD1789" s="249"/>
      <c r="AE1789" s="245"/>
      <c r="AF1789" s="249"/>
      <c r="AG1789" s="249"/>
      <c r="AH1789" s="249"/>
      <c r="AI1789" s="249"/>
    </row>
    <row r="1790" spans="1:35" ht="15" customHeight="1" x14ac:dyDescent="0.3">
      <c r="A1790" s="260"/>
      <c r="B1790" s="261"/>
      <c r="C1790" s="261"/>
      <c r="D1790" s="261"/>
      <c r="E1790" s="261"/>
      <c r="F1790" s="261"/>
      <c r="G1790" s="262"/>
      <c r="H1790" s="261"/>
      <c r="I1790" s="257"/>
      <c r="J1790" s="261"/>
      <c r="K1790" s="249"/>
      <c r="L1790" s="261"/>
      <c r="N1790" s="249"/>
      <c r="O1790" s="259"/>
      <c r="P1790" s="256"/>
      <c r="Q1790" s="249"/>
      <c r="R1790" s="249"/>
      <c r="S1790" s="249"/>
      <c r="T1790" s="249"/>
      <c r="U1790" s="249"/>
      <c r="V1790" s="249"/>
      <c r="W1790" s="249"/>
      <c r="X1790" s="249"/>
      <c r="Y1790" s="249"/>
      <c r="Z1790" s="249"/>
      <c r="AA1790" s="249"/>
      <c r="AB1790" s="249"/>
      <c r="AC1790" s="249"/>
      <c r="AD1790" s="249"/>
      <c r="AE1790" s="246"/>
      <c r="AF1790" s="249"/>
      <c r="AG1790" s="249"/>
      <c r="AH1790" s="249"/>
      <c r="AI1790" s="249"/>
    </row>
    <row r="1791" spans="1:35" ht="15" customHeight="1" x14ac:dyDescent="0.3">
      <c r="A1791" s="260"/>
      <c r="B1791" s="261"/>
      <c r="C1791" s="261"/>
      <c r="D1791" s="261"/>
      <c r="E1791" s="261"/>
      <c r="F1791" s="261"/>
      <c r="G1791" s="262"/>
      <c r="H1791" s="261"/>
      <c r="I1791" s="257"/>
      <c r="J1791" s="261"/>
      <c r="K1791" s="249"/>
      <c r="L1791" s="261"/>
      <c r="N1791" s="249"/>
      <c r="O1791" s="259"/>
      <c r="P1791" s="256"/>
      <c r="Q1791" s="249"/>
      <c r="R1791" s="249"/>
      <c r="S1791" s="249"/>
      <c r="T1791" s="249"/>
      <c r="U1791" s="249"/>
      <c r="V1791" s="249"/>
      <c r="W1791" s="249"/>
      <c r="X1791" s="249"/>
      <c r="Y1791" s="249"/>
      <c r="Z1791" s="249"/>
      <c r="AA1791" s="249"/>
      <c r="AB1791" s="249"/>
      <c r="AC1791" s="249"/>
      <c r="AD1791" s="249"/>
      <c r="AE1791" s="245"/>
      <c r="AF1791" s="249"/>
      <c r="AG1791" s="249"/>
      <c r="AH1791" s="249"/>
      <c r="AI1791" s="249"/>
    </row>
    <row r="1792" spans="1:35" ht="15" customHeight="1" x14ac:dyDescent="0.3">
      <c r="A1792" s="260"/>
      <c r="B1792" s="261"/>
      <c r="C1792" s="261"/>
      <c r="D1792" s="261"/>
      <c r="E1792" s="261"/>
      <c r="F1792" s="261"/>
      <c r="G1792" s="262"/>
      <c r="H1792" s="261"/>
      <c r="I1792" s="257"/>
      <c r="J1792" s="261"/>
      <c r="K1792" s="256"/>
      <c r="L1792" s="261"/>
      <c r="N1792" s="249"/>
      <c r="O1792" s="259"/>
      <c r="P1792" s="256"/>
      <c r="Q1792" s="249"/>
      <c r="R1792" s="249"/>
      <c r="S1792" s="249"/>
      <c r="T1792" s="249"/>
      <c r="U1792" s="249"/>
      <c r="V1792" s="249"/>
      <c r="W1792" s="249"/>
      <c r="X1792" s="249"/>
      <c r="Y1792" s="249"/>
      <c r="Z1792" s="249"/>
      <c r="AA1792" s="249"/>
      <c r="AB1792" s="249"/>
      <c r="AC1792" s="249"/>
      <c r="AD1792" s="249"/>
      <c r="AE1792" s="246"/>
      <c r="AF1792" s="249"/>
      <c r="AG1792" s="249"/>
      <c r="AH1792" s="249"/>
      <c r="AI1792" s="249"/>
    </row>
    <row r="1793" spans="1:35" ht="15" customHeight="1" x14ac:dyDescent="0.3">
      <c r="A1793" s="260"/>
      <c r="B1793" s="261"/>
      <c r="C1793" s="261"/>
      <c r="D1793" s="261"/>
      <c r="E1793" s="261"/>
      <c r="F1793" s="261"/>
      <c r="G1793" s="262"/>
      <c r="H1793" s="261"/>
      <c r="I1793" s="257"/>
      <c r="J1793" s="260"/>
      <c r="K1793" s="249"/>
      <c r="L1793" s="261"/>
      <c r="N1793" s="249"/>
      <c r="O1793" s="259"/>
      <c r="P1793" s="256"/>
      <c r="Q1793" s="249"/>
      <c r="R1793" s="249"/>
      <c r="S1793" s="249"/>
      <c r="T1793" s="249"/>
      <c r="U1793" s="249"/>
      <c r="V1793" s="249"/>
      <c r="W1793" s="249"/>
      <c r="X1793" s="249"/>
      <c r="Y1793" s="249"/>
      <c r="Z1793" s="249"/>
      <c r="AA1793" s="249"/>
      <c r="AB1793" s="249"/>
      <c r="AC1793" s="249"/>
      <c r="AD1793" s="249"/>
      <c r="AE1793" s="245"/>
      <c r="AF1793" s="249"/>
      <c r="AG1793" s="249"/>
      <c r="AH1793" s="249"/>
      <c r="AI1793" s="249"/>
    </row>
    <row r="1794" spans="1:35" ht="15" customHeight="1" x14ac:dyDescent="0.3">
      <c r="A1794" s="260"/>
      <c r="B1794" s="261"/>
      <c r="C1794" s="261"/>
      <c r="D1794" s="261"/>
      <c r="E1794" s="261"/>
      <c r="F1794" s="261"/>
      <c r="G1794" s="262"/>
      <c r="H1794" s="261"/>
      <c r="I1794" s="257"/>
      <c r="J1794" s="261"/>
      <c r="K1794" s="249"/>
      <c r="L1794" s="261"/>
      <c r="N1794" s="249"/>
      <c r="O1794" s="259"/>
      <c r="P1794" s="256"/>
      <c r="Q1794" s="249"/>
      <c r="R1794" s="249"/>
      <c r="S1794" s="249"/>
      <c r="T1794" s="249"/>
      <c r="U1794" s="249"/>
      <c r="V1794" s="249"/>
      <c r="W1794" s="249"/>
      <c r="X1794" s="249"/>
      <c r="Y1794" s="249"/>
      <c r="Z1794" s="249"/>
      <c r="AA1794" s="249"/>
      <c r="AB1794" s="249"/>
      <c r="AC1794" s="249"/>
      <c r="AD1794" s="249"/>
      <c r="AE1794" s="245"/>
      <c r="AF1794" s="249"/>
      <c r="AG1794" s="249"/>
      <c r="AH1794" s="249"/>
      <c r="AI1794" s="249"/>
    </row>
    <row r="1795" spans="1:35" ht="15" customHeight="1" x14ac:dyDescent="0.3">
      <c r="A1795" s="260"/>
      <c r="B1795" s="261"/>
      <c r="C1795" s="261"/>
      <c r="D1795" s="261"/>
      <c r="E1795" s="261"/>
      <c r="F1795" s="261"/>
      <c r="G1795" s="262"/>
      <c r="H1795" s="261"/>
      <c r="I1795" s="257"/>
      <c r="J1795" s="261"/>
      <c r="K1795" s="256"/>
      <c r="L1795" s="261"/>
      <c r="N1795" s="249"/>
      <c r="O1795" s="259"/>
      <c r="P1795" s="256"/>
      <c r="Q1795" s="249"/>
      <c r="R1795" s="249"/>
      <c r="S1795" s="249"/>
      <c r="T1795" s="249"/>
      <c r="U1795" s="249"/>
      <c r="V1795" s="249"/>
      <c r="W1795" s="249"/>
      <c r="X1795" s="249"/>
      <c r="Y1795" s="249"/>
      <c r="Z1795" s="249"/>
      <c r="AA1795" s="249"/>
      <c r="AB1795" s="249"/>
      <c r="AC1795" s="249"/>
      <c r="AD1795" s="249"/>
      <c r="AE1795" s="246"/>
      <c r="AF1795" s="249"/>
      <c r="AG1795" s="249"/>
      <c r="AH1795" s="249"/>
      <c r="AI1795" s="249"/>
    </row>
    <row r="1796" spans="1:35" ht="15" customHeight="1" x14ac:dyDescent="0.3">
      <c r="A1796" s="260"/>
      <c r="B1796" s="261"/>
      <c r="C1796" s="261"/>
      <c r="D1796" s="261"/>
      <c r="E1796" s="261"/>
      <c r="F1796" s="261"/>
      <c r="G1796" s="262"/>
      <c r="H1796" s="261"/>
      <c r="I1796" s="257"/>
      <c r="J1796" s="261"/>
      <c r="K1796" s="261"/>
      <c r="L1796" s="261"/>
      <c r="N1796" s="249"/>
      <c r="O1796" s="259"/>
      <c r="P1796" s="256"/>
      <c r="Q1796" s="249"/>
      <c r="R1796" s="249"/>
      <c r="S1796" s="249"/>
      <c r="T1796" s="249"/>
      <c r="U1796" s="249"/>
      <c r="V1796" s="249"/>
      <c r="W1796" s="249"/>
      <c r="X1796" s="249"/>
      <c r="Y1796" s="249"/>
      <c r="Z1796" s="249"/>
      <c r="AA1796" s="249"/>
      <c r="AB1796" s="249"/>
      <c r="AC1796" s="249"/>
      <c r="AD1796" s="249"/>
      <c r="AE1796" s="245"/>
      <c r="AF1796" s="249"/>
      <c r="AG1796" s="249"/>
      <c r="AH1796" s="249"/>
      <c r="AI1796" s="249"/>
    </row>
    <row r="1797" spans="1:35" ht="15" customHeight="1" x14ac:dyDescent="0.3">
      <c r="A1797" s="260"/>
      <c r="B1797" s="261"/>
      <c r="C1797" s="261"/>
      <c r="D1797" s="261"/>
      <c r="E1797" s="261"/>
      <c r="F1797" s="261"/>
      <c r="G1797" s="262"/>
      <c r="H1797" s="261"/>
      <c r="I1797" s="257"/>
      <c r="J1797" s="261"/>
      <c r="K1797" s="256"/>
      <c r="L1797" s="261"/>
      <c r="N1797" s="249"/>
      <c r="O1797" s="259"/>
      <c r="P1797" s="256"/>
      <c r="Q1797" s="249"/>
      <c r="R1797" s="249"/>
      <c r="S1797" s="249"/>
      <c r="T1797" s="249"/>
      <c r="U1797" s="249"/>
      <c r="V1797" s="249"/>
      <c r="W1797" s="249"/>
      <c r="X1797" s="249"/>
      <c r="Y1797" s="249"/>
      <c r="Z1797" s="249"/>
      <c r="AA1797" s="249"/>
      <c r="AB1797" s="249"/>
      <c r="AC1797" s="249"/>
      <c r="AD1797" s="249"/>
      <c r="AE1797" s="246"/>
      <c r="AF1797" s="249"/>
      <c r="AG1797" s="249"/>
      <c r="AH1797" s="249"/>
      <c r="AI1797" s="249"/>
    </row>
    <row r="1798" spans="1:35" ht="15" customHeight="1" x14ac:dyDescent="0.3">
      <c r="A1798" s="260"/>
      <c r="B1798" s="261"/>
      <c r="C1798" s="261"/>
      <c r="D1798" s="261"/>
      <c r="E1798" s="261"/>
      <c r="F1798" s="261"/>
      <c r="G1798" s="262"/>
      <c r="H1798" s="261"/>
      <c r="I1798" s="257"/>
      <c r="J1798" s="260"/>
      <c r="K1798" s="249"/>
      <c r="L1798" s="261"/>
      <c r="N1798" s="249"/>
      <c r="O1798" s="259"/>
      <c r="P1798" s="256"/>
      <c r="Q1798" s="249"/>
      <c r="R1798" s="249"/>
      <c r="S1798" s="249"/>
      <c r="T1798" s="249"/>
      <c r="U1798" s="249"/>
      <c r="V1798" s="249"/>
      <c r="W1798" s="249"/>
      <c r="X1798" s="249"/>
      <c r="Y1798" s="249"/>
      <c r="Z1798" s="249"/>
      <c r="AA1798" s="249"/>
      <c r="AB1798" s="249"/>
      <c r="AC1798" s="249"/>
      <c r="AD1798" s="249"/>
      <c r="AE1798" s="245"/>
      <c r="AF1798" s="249"/>
      <c r="AG1798" s="249"/>
      <c r="AH1798" s="249"/>
      <c r="AI1798" s="249"/>
    </row>
    <row r="1799" spans="1:35" ht="15" customHeight="1" x14ac:dyDescent="0.3">
      <c r="A1799" s="260"/>
      <c r="B1799" s="261"/>
      <c r="C1799" s="261"/>
      <c r="D1799" s="261"/>
      <c r="E1799" s="261"/>
      <c r="F1799" s="261"/>
      <c r="G1799" s="262"/>
      <c r="H1799" s="261"/>
      <c r="I1799" s="257"/>
      <c r="J1799" s="260"/>
      <c r="K1799" s="249"/>
      <c r="L1799" s="261"/>
      <c r="N1799" s="249"/>
      <c r="O1799" s="259"/>
      <c r="P1799" s="256"/>
      <c r="Q1799" s="249"/>
      <c r="R1799" s="249"/>
      <c r="S1799" s="249"/>
      <c r="T1799" s="249"/>
      <c r="U1799" s="249"/>
      <c r="V1799" s="249"/>
      <c r="W1799" s="249"/>
      <c r="X1799" s="249"/>
      <c r="Y1799" s="249"/>
      <c r="Z1799" s="249"/>
      <c r="AA1799" s="249"/>
      <c r="AB1799" s="249"/>
      <c r="AC1799" s="249"/>
      <c r="AD1799" s="249"/>
      <c r="AE1799" s="245"/>
      <c r="AF1799" s="249"/>
      <c r="AG1799" s="249"/>
      <c r="AH1799" s="249"/>
      <c r="AI1799" s="249"/>
    </row>
    <row r="1800" spans="1:35" ht="15" customHeight="1" x14ac:dyDescent="0.3">
      <c r="A1800" s="260"/>
      <c r="B1800" s="261"/>
      <c r="C1800" s="261"/>
      <c r="D1800" s="261"/>
      <c r="E1800" s="261"/>
      <c r="F1800" s="261"/>
      <c r="G1800" s="262"/>
      <c r="H1800" s="261"/>
      <c r="I1800" s="257"/>
      <c r="J1800" s="249"/>
      <c r="K1800" s="261"/>
      <c r="L1800" s="261"/>
      <c r="N1800" s="249"/>
      <c r="O1800" s="259"/>
      <c r="P1800" s="256"/>
      <c r="Q1800" s="249"/>
      <c r="R1800" s="249"/>
      <c r="S1800" s="249"/>
      <c r="T1800" s="249"/>
      <c r="U1800" s="249"/>
      <c r="V1800" s="249"/>
      <c r="W1800" s="249"/>
      <c r="X1800" s="249"/>
      <c r="Y1800" s="249"/>
      <c r="Z1800" s="249"/>
      <c r="AA1800" s="249"/>
      <c r="AB1800" s="249"/>
      <c r="AC1800" s="249"/>
      <c r="AD1800" s="249"/>
      <c r="AE1800" s="245"/>
      <c r="AF1800" s="249"/>
      <c r="AG1800" s="249"/>
      <c r="AH1800" s="249"/>
      <c r="AI1800" s="249"/>
    </row>
    <row r="1801" spans="1:35" ht="15" customHeight="1" x14ac:dyDescent="0.3">
      <c r="A1801" s="260"/>
      <c r="B1801" s="261"/>
      <c r="C1801" s="261"/>
      <c r="D1801" s="261"/>
      <c r="E1801" s="261"/>
      <c r="F1801" s="261"/>
      <c r="G1801" s="262"/>
      <c r="H1801" s="261"/>
      <c r="I1801" s="257"/>
      <c r="J1801" s="260"/>
      <c r="K1801" s="249"/>
      <c r="L1801" s="261"/>
      <c r="N1801" s="249"/>
      <c r="O1801" s="259"/>
      <c r="P1801" s="256"/>
      <c r="Q1801" s="249"/>
      <c r="R1801" s="249"/>
      <c r="S1801" s="249"/>
      <c r="T1801" s="249"/>
      <c r="U1801" s="249"/>
      <c r="V1801" s="249"/>
      <c r="W1801" s="249"/>
      <c r="X1801" s="249"/>
      <c r="Y1801" s="249"/>
      <c r="Z1801" s="249"/>
      <c r="AA1801" s="249"/>
      <c r="AB1801" s="249"/>
      <c r="AC1801" s="249"/>
      <c r="AD1801" s="249"/>
      <c r="AE1801" s="245"/>
      <c r="AF1801" s="249"/>
      <c r="AG1801" s="249"/>
      <c r="AH1801" s="249"/>
      <c r="AI1801" s="249"/>
    </row>
    <row r="1802" spans="1:35" ht="15" customHeight="1" x14ac:dyDescent="0.3">
      <c r="A1802" s="260"/>
      <c r="B1802" s="261"/>
      <c r="C1802" s="261"/>
      <c r="D1802" s="261"/>
      <c r="E1802" s="261"/>
      <c r="F1802" s="261"/>
      <c r="G1802" s="262"/>
      <c r="H1802" s="261"/>
      <c r="I1802" s="257"/>
      <c r="J1802" s="261"/>
      <c r="K1802" s="256"/>
      <c r="L1802" s="261"/>
      <c r="N1802" s="249"/>
      <c r="O1802" s="259"/>
      <c r="P1802" s="256"/>
      <c r="Q1802" s="249"/>
      <c r="R1802" s="249"/>
      <c r="S1802" s="249"/>
      <c r="T1802" s="249"/>
      <c r="U1802" s="249"/>
      <c r="V1802" s="249"/>
      <c r="W1802" s="249"/>
      <c r="X1802" s="249"/>
      <c r="Y1802" s="249"/>
      <c r="Z1802" s="249"/>
      <c r="AA1802" s="249"/>
      <c r="AB1802" s="249"/>
      <c r="AC1802" s="249"/>
      <c r="AD1802" s="249"/>
      <c r="AE1802" s="246"/>
      <c r="AF1802" s="249"/>
      <c r="AG1802" s="249"/>
      <c r="AH1802" s="249"/>
      <c r="AI1802" s="249"/>
    </row>
    <row r="1803" spans="1:35" ht="15" customHeight="1" x14ac:dyDescent="0.3">
      <c r="A1803" s="260"/>
      <c r="B1803" s="261"/>
      <c r="C1803" s="261"/>
      <c r="D1803" s="261"/>
      <c r="E1803" s="261"/>
      <c r="F1803" s="261"/>
      <c r="G1803" s="262"/>
      <c r="H1803" s="261"/>
      <c r="I1803" s="257"/>
      <c r="J1803" s="260"/>
      <c r="K1803" s="249"/>
      <c r="L1803" s="261"/>
      <c r="N1803" s="249"/>
      <c r="O1803" s="259"/>
      <c r="P1803" s="256"/>
      <c r="Q1803" s="249"/>
      <c r="R1803" s="249"/>
      <c r="S1803" s="249"/>
      <c r="T1803" s="249"/>
      <c r="U1803" s="249"/>
      <c r="V1803" s="249"/>
      <c r="W1803" s="249"/>
      <c r="X1803" s="249"/>
      <c r="Y1803" s="249"/>
      <c r="Z1803" s="249"/>
      <c r="AA1803" s="249"/>
      <c r="AB1803" s="249"/>
      <c r="AC1803" s="249"/>
      <c r="AD1803" s="249"/>
      <c r="AE1803" s="245"/>
      <c r="AF1803" s="249"/>
      <c r="AG1803" s="249"/>
      <c r="AH1803" s="249"/>
      <c r="AI1803" s="249"/>
    </row>
    <row r="1804" spans="1:35" ht="15" customHeight="1" x14ac:dyDescent="0.3">
      <c r="A1804" s="260"/>
      <c r="B1804" s="261"/>
      <c r="C1804" s="261"/>
      <c r="D1804" s="261"/>
      <c r="E1804" s="261"/>
      <c r="F1804" s="261"/>
      <c r="G1804" s="262"/>
      <c r="H1804" s="261"/>
      <c r="I1804" s="257"/>
      <c r="J1804" s="260"/>
      <c r="K1804" s="249"/>
      <c r="L1804" s="261"/>
      <c r="N1804" s="249"/>
      <c r="O1804" s="259"/>
      <c r="P1804" s="256"/>
      <c r="Q1804" s="249"/>
      <c r="R1804" s="249"/>
      <c r="S1804" s="249"/>
      <c r="T1804" s="249"/>
      <c r="U1804" s="249"/>
      <c r="V1804" s="249"/>
      <c r="W1804" s="249"/>
      <c r="X1804" s="249"/>
      <c r="Y1804" s="249"/>
      <c r="Z1804" s="249"/>
      <c r="AA1804" s="249"/>
      <c r="AB1804" s="249"/>
      <c r="AC1804" s="249"/>
      <c r="AD1804" s="249"/>
      <c r="AE1804" s="246"/>
      <c r="AF1804" s="249"/>
      <c r="AG1804" s="249"/>
      <c r="AH1804" s="249"/>
      <c r="AI1804" s="249"/>
    </row>
    <row r="1805" spans="1:35" ht="15" customHeight="1" x14ac:dyDescent="0.3">
      <c r="A1805" s="260"/>
      <c r="B1805" s="261"/>
      <c r="C1805" s="261"/>
      <c r="D1805" s="261"/>
      <c r="E1805" s="261"/>
      <c r="F1805" s="261"/>
      <c r="G1805" s="262"/>
      <c r="H1805" s="261"/>
      <c r="I1805" s="257"/>
      <c r="J1805" s="260"/>
      <c r="K1805" s="249"/>
      <c r="L1805" s="261"/>
      <c r="N1805" s="249"/>
      <c r="O1805" s="259"/>
      <c r="P1805" s="256"/>
      <c r="Q1805" s="249"/>
      <c r="R1805" s="249"/>
      <c r="S1805" s="249"/>
      <c r="T1805" s="249"/>
      <c r="U1805" s="249"/>
      <c r="V1805" s="249"/>
      <c r="W1805" s="249"/>
      <c r="X1805" s="249"/>
      <c r="Y1805" s="249"/>
      <c r="Z1805" s="249"/>
      <c r="AA1805" s="249"/>
      <c r="AB1805" s="249"/>
      <c r="AC1805" s="249"/>
      <c r="AD1805" s="249"/>
      <c r="AE1805" s="246"/>
      <c r="AF1805" s="249"/>
      <c r="AG1805" s="249"/>
      <c r="AH1805" s="249"/>
      <c r="AI1805" s="249"/>
    </row>
    <row r="1806" spans="1:35" ht="15" customHeight="1" x14ac:dyDescent="0.3">
      <c r="A1806" s="260"/>
      <c r="B1806" s="261"/>
      <c r="C1806" s="261"/>
      <c r="D1806" s="261"/>
      <c r="E1806" s="261"/>
      <c r="F1806" s="261"/>
      <c r="G1806" s="262"/>
      <c r="H1806" s="261"/>
      <c r="I1806" s="257"/>
      <c r="J1806" s="261"/>
      <c r="K1806" s="249"/>
      <c r="L1806" s="261"/>
      <c r="N1806" s="249"/>
      <c r="O1806" s="259"/>
      <c r="P1806" s="256"/>
      <c r="Q1806" s="249"/>
      <c r="R1806" s="249"/>
      <c r="S1806" s="249"/>
      <c r="T1806" s="249"/>
      <c r="U1806" s="249"/>
      <c r="V1806" s="249"/>
      <c r="W1806" s="249"/>
      <c r="X1806" s="249"/>
      <c r="Y1806" s="249"/>
      <c r="Z1806" s="249"/>
      <c r="AA1806" s="249"/>
      <c r="AB1806" s="249"/>
      <c r="AC1806" s="249"/>
      <c r="AD1806" s="249"/>
      <c r="AE1806" s="246"/>
      <c r="AF1806" s="249"/>
      <c r="AG1806" s="249"/>
      <c r="AH1806" s="249"/>
      <c r="AI1806" s="249"/>
    </row>
    <row r="1807" spans="1:35" ht="15" customHeight="1" x14ac:dyDescent="0.3">
      <c r="A1807" s="260"/>
      <c r="B1807" s="261"/>
      <c r="C1807" s="261"/>
      <c r="D1807" s="261"/>
      <c r="E1807" s="261"/>
      <c r="F1807" s="261"/>
      <c r="G1807" s="262"/>
      <c r="H1807" s="261"/>
      <c r="I1807" s="257"/>
      <c r="J1807" s="261"/>
      <c r="K1807" s="256"/>
      <c r="L1807" s="261"/>
      <c r="N1807" s="249"/>
      <c r="O1807" s="259"/>
      <c r="P1807" s="256"/>
      <c r="Q1807" s="249"/>
      <c r="R1807" s="249"/>
      <c r="S1807" s="249"/>
      <c r="T1807" s="249"/>
      <c r="U1807" s="249"/>
      <c r="V1807" s="249"/>
      <c r="W1807" s="249"/>
      <c r="X1807" s="249"/>
      <c r="Y1807" s="249"/>
      <c r="Z1807" s="249"/>
      <c r="AA1807" s="249"/>
      <c r="AB1807" s="249"/>
      <c r="AC1807" s="249"/>
      <c r="AD1807" s="249"/>
      <c r="AE1807" s="245"/>
      <c r="AF1807" s="249"/>
      <c r="AG1807" s="249"/>
      <c r="AH1807" s="249"/>
      <c r="AI1807" s="249"/>
    </row>
    <row r="1808" spans="1:35" ht="15" customHeight="1" x14ac:dyDescent="0.3">
      <c r="A1808" s="260"/>
      <c r="B1808" s="261"/>
      <c r="C1808" s="261"/>
      <c r="D1808" s="261"/>
      <c r="E1808" s="261"/>
      <c r="F1808" s="261"/>
      <c r="G1808" s="262"/>
      <c r="H1808" s="261"/>
      <c r="I1808" s="257"/>
      <c r="J1808" s="261"/>
      <c r="K1808" s="249"/>
      <c r="L1808" s="261"/>
      <c r="N1808" s="249"/>
      <c r="O1808" s="259"/>
      <c r="P1808" s="256"/>
      <c r="Q1808" s="249"/>
      <c r="R1808" s="249"/>
      <c r="S1808" s="249"/>
      <c r="T1808" s="249"/>
      <c r="U1808" s="249"/>
      <c r="V1808" s="249"/>
      <c r="W1808" s="249"/>
      <c r="X1808" s="249"/>
      <c r="Y1808" s="249"/>
      <c r="Z1808" s="249"/>
      <c r="AA1808" s="249"/>
      <c r="AB1808" s="249"/>
      <c r="AC1808" s="249"/>
      <c r="AD1808" s="249"/>
      <c r="AE1808" s="245"/>
      <c r="AF1808" s="249"/>
      <c r="AG1808" s="249"/>
      <c r="AH1808" s="249"/>
      <c r="AI1808" s="249"/>
    </row>
    <row r="1809" spans="1:35" ht="15" customHeight="1" x14ac:dyDescent="0.3">
      <c r="A1809" s="260"/>
      <c r="B1809" s="261"/>
      <c r="C1809" s="261"/>
      <c r="D1809" s="261"/>
      <c r="E1809" s="261"/>
      <c r="F1809" s="261"/>
      <c r="G1809" s="262"/>
      <c r="H1809" s="261"/>
      <c r="I1809" s="257"/>
      <c r="J1809" s="260"/>
      <c r="K1809" s="249"/>
      <c r="L1809" s="261"/>
      <c r="N1809" s="249"/>
      <c r="O1809" s="259"/>
      <c r="P1809" s="256"/>
      <c r="Q1809" s="249"/>
      <c r="R1809" s="249"/>
      <c r="S1809" s="249"/>
      <c r="T1809" s="249"/>
      <c r="U1809" s="249"/>
      <c r="V1809" s="249"/>
      <c r="W1809" s="249"/>
      <c r="X1809" s="249"/>
      <c r="Y1809" s="249"/>
      <c r="Z1809" s="249"/>
      <c r="AA1809" s="249"/>
      <c r="AB1809" s="249"/>
      <c r="AC1809" s="249"/>
      <c r="AD1809" s="249"/>
      <c r="AE1809" s="246"/>
      <c r="AF1809" s="249"/>
      <c r="AG1809" s="249"/>
      <c r="AH1809" s="249"/>
      <c r="AI1809" s="249"/>
    </row>
    <row r="1810" spans="1:35" ht="15" customHeight="1" x14ac:dyDescent="0.3">
      <c r="A1810" s="260"/>
      <c r="B1810" s="261"/>
      <c r="C1810" s="261"/>
      <c r="D1810" s="261"/>
      <c r="E1810" s="261"/>
      <c r="F1810" s="261"/>
      <c r="G1810" s="262"/>
      <c r="H1810" s="261"/>
      <c r="I1810" s="257"/>
      <c r="J1810" s="261"/>
      <c r="K1810" s="264"/>
      <c r="L1810" s="261"/>
      <c r="N1810" s="249"/>
      <c r="O1810" s="259"/>
      <c r="P1810" s="256"/>
      <c r="Q1810" s="249"/>
      <c r="R1810" s="249"/>
      <c r="S1810" s="249"/>
      <c r="T1810" s="249"/>
      <c r="U1810" s="249"/>
      <c r="V1810" s="249"/>
      <c r="W1810" s="249"/>
      <c r="X1810" s="249"/>
      <c r="Y1810" s="249"/>
      <c r="Z1810" s="249"/>
      <c r="AA1810" s="249"/>
      <c r="AB1810" s="249"/>
      <c r="AC1810" s="249"/>
      <c r="AD1810" s="249"/>
      <c r="AE1810" s="245"/>
      <c r="AF1810" s="249"/>
      <c r="AG1810" s="249"/>
      <c r="AH1810" s="249"/>
      <c r="AI1810" s="249"/>
    </row>
    <row r="1811" spans="1:35" ht="15" customHeight="1" x14ac:dyDescent="0.3">
      <c r="A1811" s="260"/>
      <c r="B1811" s="261"/>
      <c r="C1811" s="261"/>
      <c r="D1811" s="261"/>
      <c r="E1811" s="261"/>
      <c r="F1811" s="261"/>
      <c r="G1811" s="262"/>
      <c r="H1811" s="261"/>
      <c r="I1811" s="257"/>
      <c r="J1811" s="261"/>
      <c r="K1811" s="256"/>
      <c r="L1811" s="261"/>
      <c r="N1811" s="249"/>
      <c r="O1811" s="259"/>
      <c r="P1811" s="256"/>
      <c r="Q1811" s="249"/>
      <c r="R1811" s="249"/>
      <c r="S1811" s="249"/>
      <c r="T1811" s="249"/>
      <c r="U1811" s="249"/>
      <c r="V1811" s="249"/>
      <c r="W1811" s="249"/>
      <c r="X1811" s="249"/>
      <c r="Y1811" s="249"/>
      <c r="Z1811" s="249"/>
      <c r="AA1811" s="249"/>
      <c r="AB1811" s="249"/>
      <c r="AC1811" s="249"/>
      <c r="AD1811" s="249"/>
      <c r="AE1811" s="245"/>
      <c r="AF1811" s="249"/>
      <c r="AG1811" s="249"/>
      <c r="AH1811" s="249"/>
      <c r="AI1811" s="249"/>
    </row>
    <row r="1812" spans="1:35" ht="15" customHeight="1" x14ac:dyDescent="0.3">
      <c r="A1812" s="260"/>
      <c r="B1812" s="261"/>
      <c r="C1812" s="261"/>
      <c r="D1812" s="261"/>
      <c r="E1812" s="261"/>
      <c r="F1812" s="261"/>
      <c r="G1812" s="262"/>
      <c r="H1812" s="261"/>
      <c r="I1812" s="257"/>
      <c r="J1812" s="261"/>
      <c r="K1812" s="249"/>
      <c r="L1812" s="261"/>
      <c r="N1812" s="249"/>
      <c r="O1812" s="259"/>
      <c r="P1812" s="256"/>
      <c r="Q1812" s="249"/>
      <c r="R1812" s="249"/>
      <c r="S1812" s="249"/>
      <c r="T1812" s="249"/>
      <c r="U1812" s="249"/>
      <c r="V1812" s="249"/>
      <c r="W1812" s="249"/>
      <c r="X1812" s="249"/>
      <c r="Y1812" s="249"/>
      <c r="Z1812" s="249"/>
      <c r="AA1812" s="249"/>
      <c r="AB1812" s="249"/>
      <c r="AC1812" s="249"/>
      <c r="AD1812" s="249"/>
      <c r="AE1812" s="245"/>
      <c r="AF1812" s="249"/>
      <c r="AG1812" s="249"/>
      <c r="AH1812" s="249"/>
      <c r="AI1812" s="249"/>
    </row>
    <row r="1813" spans="1:35" ht="15" customHeight="1" x14ac:dyDescent="0.3">
      <c r="A1813" s="260"/>
      <c r="B1813" s="261"/>
      <c r="C1813" s="261"/>
      <c r="D1813" s="261"/>
      <c r="E1813" s="261"/>
      <c r="F1813" s="261"/>
      <c r="G1813" s="262"/>
      <c r="H1813" s="261"/>
      <c r="I1813" s="257"/>
      <c r="J1813" s="261"/>
      <c r="K1813" s="249"/>
      <c r="L1813" s="261"/>
      <c r="N1813" s="249"/>
      <c r="O1813" s="259"/>
      <c r="P1813" s="256"/>
      <c r="Q1813" s="249"/>
      <c r="R1813" s="249"/>
      <c r="S1813" s="249"/>
      <c r="T1813" s="249"/>
      <c r="U1813" s="249"/>
      <c r="V1813" s="249"/>
      <c r="W1813" s="249"/>
      <c r="X1813" s="249"/>
      <c r="Y1813" s="249"/>
      <c r="Z1813" s="249"/>
      <c r="AA1813" s="249"/>
      <c r="AB1813" s="249"/>
      <c r="AC1813" s="249"/>
      <c r="AD1813" s="249"/>
      <c r="AE1813" s="245"/>
      <c r="AF1813" s="249"/>
      <c r="AG1813" s="249"/>
      <c r="AH1813" s="249"/>
      <c r="AI1813" s="249"/>
    </row>
    <row r="1814" spans="1:35" ht="15" customHeight="1" x14ac:dyDescent="0.3">
      <c r="A1814" s="260"/>
      <c r="B1814" s="261"/>
      <c r="C1814" s="261"/>
      <c r="D1814" s="261"/>
      <c r="E1814" s="261"/>
      <c r="F1814" s="261"/>
      <c r="G1814" s="262"/>
      <c r="H1814" s="261"/>
      <c r="I1814" s="257"/>
      <c r="J1814" s="261"/>
      <c r="K1814" s="249"/>
      <c r="L1814" s="261"/>
      <c r="N1814" s="249"/>
      <c r="O1814" s="259"/>
      <c r="P1814" s="256"/>
      <c r="Q1814" s="249"/>
      <c r="R1814" s="249"/>
      <c r="S1814" s="249"/>
      <c r="T1814" s="249"/>
      <c r="U1814" s="249"/>
      <c r="V1814" s="249"/>
      <c r="W1814" s="249"/>
      <c r="X1814" s="249"/>
      <c r="Y1814" s="249"/>
      <c r="Z1814" s="249"/>
      <c r="AA1814" s="249"/>
      <c r="AB1814" s="249"/>
      <c r="AC1814" s="249"/>
      <c r="AD1814" s="249"/>
      <c r="AE1814" s="246"/>
      <c r="AF1814" s="249"/>
      <c r="AG1814" s="249"/>
      <c r="AH1814" s="249"/>
      <c r="AI1814" s="249"/>
    </row>
    <row r="1815" spans="1:35" ht="15" customHeight="1" x14ac:dyDescent="0.3">
      <c r="A1815" s="260"/>
      <c r="B1815" s="261"/>
      <c r="C1815" s="261"/>
      <c r="D1815" s="261"/>
      <c r="E1815" s="261"/>
      <c r="F1815" s="261"/>
      <c r="G1815" s="262"/>
      <c r="H1815" s="261"/>
      <c r="I1815" s="257"/>
      <c r="J1815" s="260"/>
      <c r="K1815" s="261"/>
      <c r="L1815" s="249"/>
      <c r="N1815" s="249"/>
      <c r="O1815" s="259"/>
      <c r="P1815" s="256"/>
      <c r="Q1815" s="249"/>
      <c r="R1815" s="249"/>
      <c r="S1815" s="249"/>
      <c r="T1815" s="249"/>
      <c r="U1815" s="249"/>
      <c r="V1815" s="249"/>
      <c r="W1815" s="249"/>
      <c r="X1815" s="249"/>
      <c r="Y1815" s="249"/>
      <c r="Z1815" s="249"/>
      <c r="AA1815" s="249"/>
      <c r="AB1815" s="249"/>
      <c r="AC1815" s="249"/>
      <c r="AD1815" s="249"/>
      <c r="AE1815" s="246"/>
      <c r="AF1815" s="249"/>
      <c r="AG1815" s="249"/>
      <c r="AH1815" s="249"/>
      <c r="AI1815" s="249"/>
    </row>
    <row r="1816" spans="1:35" ht="15" customHeight="1" x14ac:dyDescent="0.3">
      <c r="A1816" s="260"/>
      <c r="B1816" s="261"/>
      <c r="C1816" s="261"/>
      <c r="D1816" s="261"/>
      <c r="E1816" s="261"/>
      <c r="F1816" s="261"/>
      <c r="G1816" s="262"/>
      <c r="H1816" s="261"/>
      <c r="I1816" s="257"/>
      <c r="J1816" s="260"/>
      <c r="K1816" s="249"/>
      <c r="L1816" s="261"/>
      <c r="N1816" s="249"/>
      <c r="O1816" s="259"/>
      <c r="P1816" s="256"/>
      <c r="Q1816" s="249"/>
      <c r="R1816" s="249"/>
      <c r="S1816" s="249"/>
      <c r="T1816" s="249"/>
      <c r="U1816" s="249"/>
      <c r="V1816" s="249"/>
      <c r="W1816" s="249"/>
      <c r="X1816" s="249"/>
      <c r="Y1816" s="249"/>
      <c r="Z1816" s="249"/>
      <c r="AA1816" s="249"/>
      <c r="AB1816" s="249"/>
      <c r="AC1816" s="249"/>
      <c r="AD1816" s="249"/>
      <c r="AE1816" s="246"/>
      <c r="AF1816" s="249"/>
      <c r="AG1816" s="249"/>
      <c r="AH1816" s="249"/>
      <c r="AI1816" s="249"/>
    </row>
    <row r="1817" spans="1:35" ht="15" customHeight="1" x14ac:dyDescent="0.3">
      <c r="A1817" s="260"/>
      <c r="B1817" s="261"/>
      <c r="C1817" s="261"/>
      <c r="D1817" s="261"/>
      <c r="E1817" s="261"/>
      <c r="F1817" s="261"/>
      <c r="G1817" s="262"/>
      <c r="H1817" s="261"/>
      <c r="I1817" s="257"/>
      <c r="J1817" s="261"/>
      <c r="K1817" s="249"/>
      <c r="L1817" s="261"/>
      <c r="N1817" s="249"/>
      <c r="O1817" s="259"/>
      <c r="P1817" s="256"/>
      <c r="Q1817" s="249"/>
      <c r="R1817" s="249"/>
      <c r="S1817" s="249"/>
      <c r="T1817" s="249"/>
      <c r="U1817" s="249"/>
      <c r="V1817" s="249"/>
      <c r="W1817" s="249"/>
      <c r="X1817" s="249"/>
      <c r="Y1817" s="249"/>
      <c r="Z1817" s="249"/>
      <c r="AA1817" s="249"/>
      <c r="AB1817" s="249"/>
      <c r="AC1817" s="249"/>
      <c r="AD1817" s="249"/>
      <c r="AE1817" s="249"/>
      <c r="AF1817" s="249"/>
      <c r="AG1817" s="249"/>
      <c r="AH1817" s="249"/>
      <c r="AI1817" s="249"/>
    </row>
    <row r="1818" spans="1:35" ht="15" customHeight="1" x14ac:dyDescent="0.3">
      <c r="A1818" s="260"/>
      <c r="B1818" s="261"/>
      <c r="C1818" s="261"/>
      <c r="D1818" s="261"/>
      <c r="E1818" s="261"/>
      <c r="F1818" s="261"/>
      <c r="G1818" s="262"/>
      <c r="H1818" s="261"/>
      <c r="I1818" s="257"/>
      <c r="J1818" s="261"/>
      <c r="K1818" s="256"/>
      <c r="L1818" s="261"/>
      <c r="N1818" s="249"/>
      <c r="O1818" s="259"/>
      <c r="P1818" s="256"/>
      <c r="Q1818" s="249"/>
      <c r="R1818" s="249"/>
      <c r="S1818" s="249"/>
      <c r="T1818" s="249"/>
      <c r="U1818" s="249"/>
      <c r="V1818" s="249"/>
      <c r="W1818" s="249"/>
      <c r="X1818" s="249"/>
      <c r="Y1818" s="249"/>
      <c r="Z1818" s="249"/>
      <c r="AA1818" s="249"/>
      <c r="AB1818" s="249"/>
      <c r="AC1818" s="249"/>
      <c r="AD1818" s="249"/>
      <c r="AE1818" s="245"/>
      <c r="AF1818" s="249"/>
      <c r="AG1818" s="249"/>
      <c r="AH1818" s="249"/>
      <c r="AI1818" s="249"/>
    </row>
    <row r="1819" spans="1:35" ht="15" customHeight="1" x14ac:dyDescent="0.3">
      <c r="A1819" s="260"/>
      <c r="B1819" s="261"/>
      <c r="C1819" s="261"/>
      <c r="D1819" s="261"/>
      <c r="E1819" s="261"/>
      <c r="F1819" s="261"/>
      <c r="G1819" s="262"/>
      <c r="H1819" s="261"/>
      <c r="I1819" s="257"/>
      <c r="J1819" s="261"/>
      <c r="K1819" s="256"/>
      <c r="L1819" s="261"/>
      <c r="N1819" s="249"/>
      <c r="O1819" s="259"/>
      <c r="P1819" s="256"/>
      <c r="Q1819" s="249"/>
      <c r="R1819" s="249"/>
      <c r="S1819" s="249"/>
      <c r="T1819" s="249"/>
      <c r="U1819" s="249"/>
      <c r="V1819" s="249"/>
      <c r="W1819" s="249"/>
      <c r="X1819" s="249"/>
      <c r="Y1819" s="249"/>
      <c r="Z1819" s="249"/>
      <c r="AA1819" s="249"/>
      <c r="AB1819" s="249"/>
      <c r="AC1819" s="249"/>
      <c r="AD1819" s="249"/>
      <c r="AE1819" s="246"/>
      <c r="AF1819" s="249"/>
      <c r="AG1819" s="249"/>
      <c r="AH1819" s="249"/>
      <c r="AI1819" s="249"/>
    </row>
    <row r="1820" spans="1:35" ht="15" customHeight="1" x14ac:dyDescent="0.3">
      <c r="A1820" s="260"/>
      <c r="B1820" s="261"/>
      <c r="C1820" s="261"/>
      <c r="D1820" s="261"/>
      <c r="E1820" s="261"/>
      <c r="F1820" s="261"/>
      <c r="G1820" s="262"/>
      <c r="H1820" s="261"/>
      <c r="I1820" s="257"/>
      <c r="J1820" s="260"/>
      <c r="K1820" s="261"/>
      <c r="L1820" s="249"/>
      <c r="N1820" s="249"/>
      <c r="O1820" s="259"/>
      <c r="P1820" s="256"/>
      <c r="Q1820" s="249"/>
      <c r="R1820" s="249"/>
      <c r="S1820" s="249"/>
      <c r="T1820" s="249"/>
      <c r="U1820" s="249"/>
      <c r="V1820" s="249"/>
      <c r="W1820" s="249"/>
      <c r="X1820" s="249"/>
      <c r="Y1820" s="249"/>
      <c r="Z1820" s="249"/>
      <c r="AA1820" s="249"/>
      <c r="AB1820" s="249"/>
      <c r="AC1820" s="249"/>
      <c r="AD1820" s="249"/>
      <c r="AE1820" s="245"/>
      <c r="AF1820" s="249"/>
      <c r="AG1820" s="249"/>
      <c r="AH1820" s="249"/>
      <c r="AI1820" s="249"/>
    </row>
    <row r="1821" spans="1:35" ht="15" customHeight="1" x14ac:dyDescent="0.3">
      <c r="A1821" s="260"/>
      <c r="B1821" s="261"/>
      <c r="C1821" s="261"/>
      <c r="D1821" s="261"/>
      <c r="E1821" s="261"/>
      <c r="F1821" s="261"/>
      <c r="G1821" s="262"/>
      <c r="H1821" s="261"/>
      <c r="I1821" s="257"/>
      <c r="J1821" s="261"/>
      <c r="K1821" s="256"/>
      <c r="L1821" s="261"/>
      <c r="N1821" s="249"/>
      <c r="O1821" s="259"/>
      <c r="P1821" s="256"/>
      <c r="Q1821" s="249"/>
      <c r="R1821" s="249"/>
      <c r="S1821" s="249"/>
      <c r="T1821" s="249"/>
      <c r="U1821" s="249"/>
      <c r="V1821" s="249"/>
      <c r="W1821" s="249"/>
      <c r="X1821" s="249"/>
      <c r="Y1821" s="249"/>
      <c r="Z1821" s="249"/>
      <c r="AA1821" s="249"/>
      <c r="AB1821" s="249"/>
      <c r="AC1821" s="249"/>
      <c r="AD1821" s="249"/>
      <c r="AE1821" s="246"/>
      <c r="AF1821" s="249"/>
      <c r="AG1821" s="249"/>
      <c r="AH1821" s="249"/>
      <c r="AI1821" s="249"/>
    </row>
    <row r="1822" spans="1:35" ht="15" customHeight="1" x14ac:dyDescent="0.3">
      <c r="A1822" s="260"/>
      <c r="B1822" s="261"/>
      <c r="C1822" s="261"/>
      <c r="D1822" s="261"/>
      <c r="E1822" s="261"/>
      <c r="F1822" s="261"/>
      <c r="G1822" s="262"/>
      <c r="H1822" s="261"/>
      <c r="I1822" s="257"/>
      <c r="J1822" s="261"/>
      <c r="K1822" s="249"/>
      <c r="L1822" s="261"/>
      <c r="N1822" s="249"/>
      <c r="O1822" s="259"/>
      <c r="P1822" s="256"/>
      <c r="Q1822" s="249"/>
      <c r="R1822" s="249"/>
      <c r="S1822" s="249"/>
      <c r="T1822" s="249"/>
      <c r="U1822" s="249"/>
      <c r="V1822" s="249"/>
      <c r="W1822" s="249"/>
      <c r="X1822" s="249"/>
      <c r="Y1822" s="249"/>
      <c r="Z1822" s="249"/>
      <c r="AA1822" s="249"/>
      <c r="AB1822" s="249"/>
      <c r="AC1822" s="249"/>
      <c r="AD1822" s="249"/>
      <c r="AE1822" s="245"/>
      <c r="AF1822" s="249"/>
      <c r="AG1822" s="249"/>
      <c r="AH1822" s="249"/>
      <c r="AI1822" s="249"/>
    </row>
    <row r="1823" spans="1:35" ht="15" customHeight="1" x14ac:dyDescent="0.3">
      <c r="A1823" s="260"/>
      <c r="B1823" s="261"/>
      <c r="C1823" s="261"/>
      <c r="D1823" s="261"/>
      <c r="E1823" s="261"/>
      <c r="F1823" s="261"/>
      <c r="G1823" s="262"/>
      <c r="H1823" s="261"/>
      <c r="I1823" s="257"/>
      <c r="J1823" s="261"/>
      <c r="K1823" s="256"/>
      <c r="L1823" s="261"/>
      <c r="N1823" s="249"/>
      <c r="O1823" s="259"/>
      <c r="P1823" s="256"/>
      <c r="Q1823" s="249"/>
      <c r="R1823" s="249"/>
      <c r="S1823" s="249"/>
      <c r="T1823" s="249"/>
      <c r="U1823" s="249"/>
      <c r="V1823" s="249"/>
      <c r="W1823" s="249"/>
      <c r="X1823" s="249"/>
      <c r="Y1823" s="249"/>
      <c r="Z1823" s="249"/>
      <c r="AA1823" s="249"/>
      <c r="AB1823" s="249"/>
      <c r="AC1823" s="249"/>
      <c r="AD1823" s="249"/>
      <c r="AE1823" s="245"/>
      <c r="AF1823" s="249"/>
      <c r="AG1823" s="249"/>
      <c r="AH1823" s="249"/>
      <c r="AI1823" s="249"/>
    </row>
    <row r="1824" spans="1:35" ht="15" customHeight="1" x14ac:dyDescent="0.3">
      <c r="A1824" s="260"/>
      <c r="B1824" s="261"/>
      <c r="C1824" s="261"/>
      <c r="D1824" s="261"/>
      <c r="E1824" s="261"/>
      <c r="F1824" s="261"/>
      <c r="G1824" s="262"/>
      <c r="H1824" s="261"/>
      <c r="I1824" s="257"/>
      <c r="J1824" s="261"/>
      <c r="K1824" s="249"/>
      <c r="L1824" s="261"/>
      <c r="N1824" s="249"/>
      <c r="O1824" s="259"/>
      <c r="P1824" s="256"/>
      <c r="Q1824" s="249"/>
      <c r="R1824" s="249"/>
      <c r="S1824" s="249"/>
      <c r="T1824" s="249"/>
      <c r="U1824" s="249"/>
      <c r="V1824" s="249"/>
      <c r="W1824" s="249"/>
      <c r="X1824" s="249"/>
      <c r="Y1824" s="249"/>
      <c r="Z1824" s="249"/>
      <c r="AA1824" s="249"/>
      <c r="AB1824" s="249"/>
      <c r="AC1824" s="249"/>
      <c r="AD1824" s="249"/>
      <c r="AE1824" s="245"/>
      <c r="AF1824" s="249"/>
      <c r="AG1824" s="249"/>
      <c r="AH1824" s="249"/>
      <c r="AI1824" s="249"/>
    </row>
    <row r="1825" spans="1:35" ht="15" customHeight="1" x14ac:dyDescent="0.3">
      <c r="A1825" s="260"/>
      <c r="B1825" s="261"/>
      <c r="C1825" s="261"/>
      <c r="D1825" s="261"/>
      <c r="E1825" s="261"/>
      <c r="F1825" s="261"/>
      <c r="G1825" s="262"/>
      <c r="H1825" s="261"/>
      <c r="I1825" s="257"/>
      <c r="J1825" s="249"/>
      <c r="K1825" s="261"/>
      <c r="L1825" s="261"/>
      <c r="N1825" s="249"/>
      <c r="O1825" s="259"/>
      <c r="P1825" s="256"/>
      <c r="Q1825" s="249"/>
      <c r="R1825" s="249"/>
      <c r="S1825" s="249"/>
      <c r="T1825" s="249"/>
      <c r="U1825" s="249"/>
      <c r="V1825" s="249"/>
      <c r="W1825" s="249"/>
      <c r="X1825" s="249"/>
      <c r="Y1825" s="249"/>
      <c r="Z1825" s="249"/>
      <c r="AA1825" s="249"/>
      <c r="AB1825" s="249"/>
      <c r="AC1825" s="249"/>
      <c r="AD1825" s="249"/>
      <c r="AE1825" s="245"/>
      <c r="AF1825" s="249"/>
      <c r="AG1825" s="249"/>
      <c r="AH1825" s="249"/>
      <c r="AI1825" s="249"/>
    </row>
    <row r="1826" spans="1:35" ht="15" customHeight="1" x14ac:dyDescent="0.3">
      <c r="A1826" s="260"/>
      <c r="B1826" s="261"/>
      <c r="C1826" s="261"/>
      <c r="D1826" s="261"/>
      <c r="E1826" s="261"/>
      <c r="F1826" s="261"/>
      <c r="G1826" s="262"/>
      <c r="H1826" s="261"/>
      <c r="I1826" s="257"/>
      <c r="J1826" s="249"/>
      <c r="K1826" s="261"/>
      <c r="L1826" s="261"/>
      <c r="N1826" s="249"/>
      <c r="O1826" s="259"/>
      <c r="P1826" s="256"/>
      <c r="Q1826" s="249"/>
      <c r="R1826" s="249"/>
      <c r="S1826" s="249"/>
      <c r="T1826" s="249"/>
      <c r="U1826" s="249"/>
      <c r="V1826" s="249"/>
      <c r="W1826" s="249"/>
      <c r="X1826" s="249"/>
      <c r="Y1826" s="249"/>
      <c r="Z1826" s="249"/>
      <c r="AA1826" s="249"/>
      <c r="AB1826" s="249"/>
      <c r="AC1826" s="249"/>
      <c r="AD1826" s="249"/>
      <c r="AE1826" s="245"/>
      <c r="AF1826" s="249"/>
      <c r="AG1826" s="249"/>
      <c r="AH1826" s="249"/>
      <c r="AI1826" s="249"/>
    </row>
    <row r="1827" spans="1:35" ht="15" customHeight="1" x14ac:dyDescent="0.3">
      <c r="A1827" s="260"/>
      <c r="B1827" s="261"/>
      <c r="C1827" s="261"/>
      <c r="D1827" s="261"/>
      <c r="E1827" s="261"/>
      <c r="F1827" s="261"/>
      <c r="G1827" s="262"/>
      <c r="H1827" s="261"/>
      <c r="I1827" s="257"/>
      <c r="J1827" s="261"/>
      <c r="K1827" s="256"/>
      <c r="L1827" s="261"/>
      <c r="N1827" s="249"/>
      <c r="O1827" s="259"/>
      <c r="P1827" s="256"/>
      <c r="Q1827" s="249"/>
      <c r="R1827" s="249"/>
      <c r="S1827" s="249"/>
      <c r="T1827" s="249"/>
      <c r="U1827" s="249"/>
      <c r="V1827" s="249"/>
      <c r="W1827" s="249"/>
      <c r="X1827" s="249"/>
      <c r="Y1827" s="249"/>
      <c r="Z1827" s="249"/>
      <c r="AA1827" s="249"/>
      <c r="AB1827" s="249"/>
      <c r="AC1827" s="249"/>
      <c r="AD1827" s="249"/>
      <c r="AE1827" s="245"/>
      <c r="AF1827" s="249"/>
      <c r="AG1827" s="249"/>
      <c r="AH1827" s="249"/>
      <c r="AI1827" s="249"/>
    </row>
    <row r="1828" spans="1:35" ht="15" customHeight="1" x14ac:dyDescent="0.3">
      <c r="A1828" s="260"/>
      <c r="B1828" s="261"/>
      <c r="C1828" s="261"/>
      <c r="D1828" s="261"/>
      <c r="E1828" s="261"/>
      <c r="F1828" s="261"/>
      <c r="G1828" s="262"/>
      <c r="H1828" s="261"/>
      <c r="I1828" s="257"/>
      <c r="J1828" s="261"/>
      <c r="K1828" s="256"/>
      <c r="L1828" s="261"/>
      <c r="N1828" s="249"/>
      <c r="O1828" s="259"/>
      <c r="P1828" s="256"/>
      <c r="Q1828" s="249"/>
      <c r="R1828" s="249"/>
      <c r="S1828" s="249"/>
      <c r="T1828" s="249"/>
      <c r="U1828" s="249"/>
      <c r="V1828" s="249"/>
      <c r="W1828" s="249"/>
      <c r="X1828" s="249"/>
      <c r="Y1828" s="249"/>
      <c r="Z1828" s="249"/>
      <c r="AA1828" s="249"/>
      <c r="AB1828" s="249"/>
      <c r="AC1828" s="249"/>
      <c r="AD1828" s="249"/>
      <c r="AE1828" s="246"/>
      <c r="AF1828" s="249"/>
      <c r="AG1828" s="249"/>
      <c r="AH1828" s="249"/>
      <c r="AI1828" s="249"/>
    </row>
    <row r="1829" spans="1:35" ht="15" customHeight="1" x14ac:dyDescent="0.3">
      <c r="A1829" s="260"/>
      <c r="B1829" s="261"/>
      <c r="C1829" s="261"/>
      <c r="D1829" s="261"/>
      <c r="E1829" s="261"/>
      <c r="F1829" s="261"/>
      <c r="G1829" s="262"/>
      <c r="H1829" s="261"/>
      <c r="I1829" s="257"/>
      <c r="J1829" s="261"/>
      <c r="K1829" s="249"/>
      <c r="L1829" s="261"/>
      <c r="N1829" s="249"/>
      <c r="O1829" s="259"/>
      <c r="P1829" s="256"/>
      <c r="Q1829" s="249"/>
      <c r="R1829" s="249"/>
      <c r="S1829" s="249"/>
      <c r="T1829" s="249"/>
      <c r="U1829" s="249"/>
      <c r="V1829" s="249"/>
      <c r="W1829" s="249"/>
      <c r="X1829" s="249"/>
      <c r="Y1829" s="249"/>
      <c r="Z1829" s="249"/>
      <c r="AA1829" s="249"/>
      <c r="AB1829" s="249"/>
      <c r="AC1829" s="249"/>
      <c r="AD1829" s="249"/>
      <c r="AE1829" s="245"/>
      <c r="AF1829" s="249"/>
      <c r="AG1829" s="249"/>
      <c r="AH1829" s="249"/>
      <c r="AI1829" s="249"/>
    </row>
    <row r="1830" spans="1:35" ht="15" customHeight="1" x14ac:dyDescent="0.3">
      <c r="A1830" s="260"/>
      <c r="B1830" s="261"/>
      <c r="C1830" s="261"/>
      <c r="D1830" s="261"/>
      <c r="E1830" s="261"/>
      <c r="F1830" s="261"/>
      <c r="G1830" s="262"/>
      <c r="H1830" s="261"/>
      <c r="I1830" s="257"/>
      <c r="J1830" s="261"/>
      <c r="K1830" s="249"/>
      <c r="L1830" s="261"/>
      <c r="N1830" s="249"/>
      <c r="O1830" s="259"/>
      <c r="P1830" s="256"/>
      <c r="Q1830" s="249"/>
      <c r="R1830" s="249"/>
      <c r="S1830" s="249"/>
      <c r="T1830" s="249"/>
      <c r="U1830" s="249"/>
      <c r="V1830" s="249"/>
      <c r="W1830" s="249"/>
      <c r="X1830" s="249"/>
      <c r="Y1830" s="249"/>
      <c r="Z1830" s="249"/>
      <c r="AA1830" s="249"/>
      <c r="AB1830" s="249"/>
      <c r="AC1830" s="249"/>
      <c r="AD1830" s="249"/>
      <c r="AE1830" s="246"/>
      <c r="AF1830" s="249"/>
      <c r="AG1830" s="249"/>
      <c r="AH1830" s="249"/>
      <c r="AI1830" s="249"/>
    </row>
    <row r="1831" spans="1:35" ht="15" customHeight="1" x14ac:dyDescent="0.3">
      <c r="A1831" s="260"/>
      <c r="B1831" s="261"/>
      <c r="C1831" s="261"/>
      <c r="D1831" s="261"/>
      <c r="E1831" s="261"/>
      <c r="F1831" s="261"/>
      <c r="G1831" s="262"/>
      <c r="H1831" s="261"/>
      <c r="I1831" s="257"/>
      <c r="J1831" s="261"/>
      <c r="K1831" s="256"/>
      <c r="L1831" s="261"/>
      <c r="N1831" s="249"/>
      <c r="O1831" s="259"/>
      <c r="P1831" s="256"/>
      <c r="Q1831" s="249"/>
      <c r="R1831" s="249"/>
      <c r="S1831" s="249"/>
      <c r="T1831" s="249"/>
      <c r="U1831" s="249"/>
      <c r="V1831" s="249"/>
      <c r="W1831" s="249"/>
      <c r="X1831" s="249"/>
      <c r="Y1831" s="249"/>
      <c r="Z1831" s="249"/>
      <c r="AA1831" s="249"/>
      <c r="AB1831" s="249"/>
      <c r="AC1831" s="249"/>
      <c r="AD1831" s="249"/>
      <c r="AE1831" s="245"/>
      <c r="AF1831" s="249"/>
      <c r="AG1831" s="249"/>
      <c r="AH1831" s="249"/>
      <c r="AI1831" s="249"/>
    </row>
    <row r="1832" spans="1:35" ht="15" customHeight="1" x14ac:dyDescent="0.3">
      <c r="A1832" s="260"/>
      <c r="B1832" s="261"/>
      <c r="C1832" s="261"/>
      <c r="D1832" s="261"/>
      <c r="E1832" s="261"/>
      <c r="F1832" s="261"/>
      <c r="G1832" s="262"/>
      <c r="H1832" s="261"/>
      <c r="I1832" s="257"/>
      <c r="J1832" s="249"/>
      <c r="K1832" s="261"/>
      <c r="L1832" s="261"/>
      <c r="N1832" s="249"/>
      <c r="O1832" s="259"/>
      <c r="P1832" s="256"/>
      <c r="Q1832" s="249"/>
      <c r="R1832" s="249"/>
      <c r="S1832" s="249"/>
      <c r="T1832" s="249"/>
      <c r="U1832" s="249"/>
      <c r="V1832" s="249"/>
      <c r="W1832" s="249"/>
      <c r="X1832" s="249"/>
      <c r="Y1832" s="249"/>
      <c r="Z1832" s="249"/>
      <c r="AA1832" s="249"/>
      <c r="AB1832" s="249"/>
      <c r="AC1832" s="249"/>
      <c r="AD1832" s="249"/>
      <c r="AE1832" s="249"/>
      <c r="AF1832" s="249"/>
      <c r="AG1832" s="249"/>
      <c r="AH1832" s="249"/>
      <c r="AI1832" s="249"/>
    </row>
    <row r="1833" spans="1:35" ht="15" customHeight="1" x14ac:dyDescent="0.3">
      <c r="A1833" s="260"/>
      <c r="B1833" s="261"/>
      <c r="C1833" s="261"/>
      <c r="D1833" s="261"/>
      <c r="E1833" s="261"/>
      <c r="F1833" s="261"/>
      <c r="G1833" s="262"/>
      <c r="H1833" s="261"/>
      <c r="I1833" s="257"/>
      <c r="J1833" s="261"/>
      <c r="K1833" s="256"/>
      <c r="L1833" s="261"/>
      <c r="N1833" s="249"/>
      <c r="O1833" s="259"/>
      <c r="P1833" s="256"/>
      <c r="Q1833" s="249"/>
      <c r="R1833" s="249"/>
      <c r="S1833" s="249"/>
      <c r="T1833" s="249"/>
      <c r="U1833" s="249"/>
      <c r="V1833" s="249"/>
      <c r="W1833" s="249"/>
      <c r="X1833" s="249"/>
      <c r="Y1833" s="249"/>
      <c r="Z1833" s="249"/>
      <c r="AA1833" s="249"/>
      <c r="AB1833" s="249"/>
      <c r="AC1833" s="249"/>
      <c r="AD1833" s="249"/>
      <c r="AE1833" s="246"/>
      <c r="AF1833" s="249"/>
      <c r="AG1833" s="249"/>
      <c r="AH1833" s="249"/>
      <c r="AI1833" s="249"/>
    </row>
    <row r="1834" spans="1:35" ht="15" customHeight="1" x14ac:dyDescent="0.3">
      <c r="A1834" s="260"/>
      <c r="B1834" s="261"/>
      <c r="C1834" s="261"/>
      <c r="D1834" s="261"/>
      <c r="E1834" s="261"/>
      <c r="F1834" s="261"/>
      <c r="G1834" s="262"/>
      <c r="H1834" s="261"/>
      <c r="I1834" s="257"/>
      <c r="J1834" s="261"/>
      <c r="K1834" s="249"/>
      <c r="L1834" s="261"/>
      <c r="N1834" s="249"/>
      <c r="O1834" s="259"/>
      <c r="P1834" s="256"/>
      <c r="Q1834" s="249"/>
      <c r="R1834" s="249"/>
      <c r="S1834" s="249"/>
      <c r="T1834" s="249"/>
      <c r="U1834" s="249"/>
      <c r="V1834" s="249"/>
      <c r="W1834" s="249"/>
      <c r="X1834" s="249"/>
      <c r="Y1834" s="249"/>
      <c r="Z1834" s="249"/>
      <c r="AA1834" s="249"/>
      <c r="AB1834" s="249"/>
      <c r="AC1834" s="249"/>
      <c r="AD1834" s="249"/>
      <c r="AE1834" s="245"/>
      <c r="AF1834" s="249"/>
      <c r="AG1834" s="249"/>
      <c r="AH1834" s="249"/>
      <c r="AI1834" s="249"/>
    </row>
    <row r="1835" spans="1:35" ht="15" customHeight="1" x14ac:dyDescent="0.3">
      <c r="A1835" s="260"/>
      <c r="B1835" s="261"/>
      <c r="C1835" s="261"/>
      <c r="D1835" s="261"/>
      <c r="E1835" s="261"/>
      <c r="F1835" s="261"/>
      <c r="G1835" s="262"/>
      <c r="H1835" s="261"/>
      <c r="I1835" s="257"/>
      <c r="J1835" s="261"/>
      <c r="K1835" s="261"/>
      <c r="L1835" s="261"/>
      <c r="N1835" s="249"/>
      <c r="O1835" s="259"/>
      <c r="P1835" s="256"/>
      <c r="Q1835" s="249"/>
      <c r="R1835" s="249"/>
      <c r="S1835" s="249"/>
      <c r="T1835" s="249"/>
      <c r="U1835" s="249"/>
      <c r="V1835" s="249"/>
      <c r="W1835" s="249"/>
      <c r="X1835" s="249"/>
      <c r="Y1835" s="249"/>
      <c r="Z1835" s="249"/>
      <c r="AA1835" s="249"/>
      <c r="AB1835" s="249"/>
      <c r="AC1835" s="249"/>
      <c r="AD1835" s="249"/>
      <c r="AE1835" s="245"/>
      <c r="AF1835" s="249"/>
      <c r="AG1835" s="249"/>
      <c r="AH1835" s="249"/>
      <c r="AI1835" s="249"/>
    </row>
    <row r="1836" spans="1:35" ht="15" customHeight="1" x14ac:dyDescent="0.3">
      <c r="A1836" s="260"/>
      <c r="B1836" s="261"/>
      <c r="C1836" s="261"/>
      <c r="D1836" s="261"/>
      <c r="E1836" s="261"/>
      <c r="F1836" s="261"/>
      <c r="G1836" s="262"/>
      <c r="H1836" s="261"/>
      <c r="I1836" s="257"/>
      <c r="J1836" s="261"/>
      <c r="K1836" s="256"/>
      <c r="L1836" s="261"/>
      <c r="N1836" s="249"/>
      <c r="O1836" s="259"/>
      <c r="P1836" s="256"/>
      <c r="Q1836" s="249"/>
      <c r="R1836" s="249"/>
      <c r="S1836" s="249"/>
      <c r="T1836" s="249"/>
      <c r="U1836" s="249"/>
      <c r="V1836" s="249"/>
      <c r="W1836" s="249"/>
      <c r="X1836" s="249"/>
      <c r="Y1836" s="249"/>
      <c r="Z1836" s="249"/>
      <c r="AA1836" s="249"/>
      <c r="AB1836" s="249"/>
      <c r="AC1836" s="249"/>
      <c r="AD1836" s="249"/>
      <c r="AE1836" s="245"/>
      <c r="AF1836" s="249"/>
      <c r="AG1836" s="249"/>
      <c r="AH1836" s="249"/>
      <c r="AI1836" s="249"/>
    </row>
    <row r="1837" spans="1:35" ht="15" customHeight="1" x14ac:dyDescent="0.3">
      <c r="A1837" s="260"/>
      <c r="B1837" s="261"/>
      <c r="C1837" s="261"/>
      <c r="D1837" s="261"/>
      <c r="E1837" s="261"/>
      <c r="F1837" s="261"/>
      <c r="G1837" s="262"/>
      <c r="H1837" s="261"/>
      <c r="I1837" s="257"/>
      <c r="J1837" s="261"/>
      <c r="K1837" s="249"/>
      <c r="L1837" s="261"/>
      <c r="N1837" s="249"/>
      <c r="O1837" s="259"/>
      <c r="P1837" s="256"/>
      <c r="Q1837" s="249"/>
      <c r="R1837" s="249"/>
      <c r="S1837" s="249"/>
      <c r="T1837" s="249"/>
      <c r="U1837" s="249"/>
      <c r="V1837" s="249"/>
      <c r="W1837" s="249"/>
      <c r="X1837" s="249"/>
      <c r="Y1837" s="249"/>
      <c r="Z1837" s="249"/>
      <c r="AA1837" s="249"/>
      <c r="AB1837" s="249"/>
      <c r="AC1837" s="249"/>
      <c r="AD1837" s="249"/>
      <c r="AE1837" s="245"/>
      <c r="AF1837" s="249"/>
      <c r="AG1837" s="249"/>
      <c r="AH1837" s="249"/>
      <c r="AI1837" s="249"/>
    </row>
    <row r="1838" spans="1:35" ht="15" customHeight="1" x14ac:dyDescent="0.3">
      <c r="A1838" s="260"/>
      <c r="B1838" s="261"/>
      <c r="C1838" s="261"/>
      <c r="D1838" s="261"/>
      <c r="E1838" s="261"/>
      <c r="F1838" s="261"/>
      <c r="G1838" s="262"/>
      <c r="H1838" s="261"/>
      <c r="I1838" s="257"/>
      <c r="J1838" s="261"/>
      <c r="K1838" s="249"/>
      <c r="L1838" s="261"/>
      <c r="N1838" s="249"/>
      <c r="O1838" s="259"/>
      <c r="P1838" s="256"/>
      <c r="Q1838" s="249"/>
      <c r="R1838" s="249"/>
      <c r="S1838" s="249"/>
      <c r="T1838" s="249"/>
      <c r="U1838" s="249"/>
      <c r="V1838" s="249"/>
      <c r="W1838" s="249"/>
      <c r="X1838" s="249"/>
      <c r="Y1838" s="249"/>
      <c r="Z1838" s="249"/>
      <c r="AA1838" s="249"/>
      <c r="AB1838" s="249"/>
      <c r="AC1838" s="249"/>
      <c r="AD1838" s="249"/>
      <c r="AE1838" s="245"/>
      <c r="AF1838" s="249"/>
      <c r="AG1838" s="249"/>
      <c r="AH1838" s="249"/>
      <c r="AI1838" s="249"/>
    </row>
    <row r="1839" spans="1:35" ht="15" customHeight="1" x14ac:dyDescent="0.3">
      <c r="A1839" s="260"/>
      <c r="B1839" s="261"/>
      <c r="C1839" s="261"/>
      <c r="D1839" s="261"/>
      <c r="E1839" s="261"/>
      <c r="F1839" s="261"/>
      <c r="G1839" s="262"/>
      <c r="H1839" s="261"/>
      <c r="I1839" s="257"/>
      <c r="J1839" s="260"/>
      <c r="K1839" s="261"/>
      <c r="L1839" s="249"/>
      <c r="N1839" s="249"/>
      <c r="O1839" s="259"/>
      <c r="P1839" s="256"/>
      <c r="Q1839" s="249"/>
      <c r="R1839" s="249"/>
      <c r="S1839" s="249"/>
      <c r="T1839" s="249"/>
      <c r="U1839" s="249"/>
      <c r="V1839" s="249"/>
      <c r="W1839" s="249"/>
      <c r="X1839" s="249"/>
      <c r="Y1839" s="249"/>
      <c r="Z1839" s="249"/>
      <c r="AA1839" s="249"/>
      <c r="AB1839" s="249"/>
      <c r="AC1839" s="249"/>
      <c r="AD1839" s="249"/>
      <c r="AE1839" s="245"/>
      <c r="AF1839" s="249"/>
      <c r="AG1839" s="249"/>
      <c r="AH1839" s="249"/>
      <c r="AI1839" s="249"/>
    </row>
    <row r="1840" spans="1:35" ht="15" customHeight="1" x14ac:dyDescent="0.3">
      <c r="A1840" s="260"/>
      <c r="B1840" s="261"/>
      <c r="C1840" s="261"/>
      <c r="D1840" s="261"/>
      <c r="E1840" s="261"/>
      <c r="F1840" s="261"/>
      <c r="G1840" s="262"/>
      <c r="H1840" s="261"/>
      <c r="I1840" s="257"/>
      <c r="J1840" s="260"/>
      <c r="K1840" s="249"/>
      <c r="L1840" s="261"/>
      <c r="N1840" s="249"/>
      <c r="O1840" s="259"/>
      <c r="P1840" s="256"/>
      <c r="Q1840" s="249"/>
      <c r="R1840" s="249"/>
      <c r="S1840" s="249"/>
      <c r="T1840" s="249"/>
      <c r="U1840" s="249"/>
      <c r="V1840" s="249"/>
      <c r="W1840" s="249"/>
      <c r="X1840" s="249"/>
      <c r="Y1840" s="249"/>
      <c r="Z1840" s="249"/>
      <c r="AA1840" s="249"/>
      <c r="AB1840" s="249"/>
      <c r="AC1840" s="249"/>
      <c r="AD1840" s="249"/>
      <c r="AE1840" s="245"/>
      <c r="AF1840" s="249"/>
      <c r="AG1840" s="249"/>
      <c r="AH1840" s="249"/>
      <c r="AI1840" s="249"/>
    </row>
    <row r="1841" spans="1:35" ht="15" customHeight="1" x14ac:dyDescent="0.3">
      <c r="A1841" s="260"/>
      <c r="B1841" s="261"/>
      <c r="C1841" s="261"/>
      <c r="D1841" s="261"/>
      <c r="E1841" s="261"/>
      <c r="F1841" s="261"/>
      <c r="G1841" s="262"/>
      <c r="H1841" s="261"/>
      <c r="I1841" s="257"/>
      <c r="J1841" s="260"/>
      <c r="K1841" s="249"/>
      <c r="L1841" s="261"/>
      <c r="N1841" s="249"/>
      <c r="O1841" s="259"/>
      <c r="P1841" s="256"/>
      <c r="Q1841" s="249"/>
      <c r="R1841" s="249"/>
      <c r="S1841" s="249"/>
      <c r="T1841" s="249"/>
      <c r="U1841" s="249"/>
      <c r="V1841" s="249"/>
      <c r="W1841" s="249"/>
      <c r="X1841" s="249"/>
      <c r="Y1841" s="249"/>
      <c r="Z1841" s="249"/>
      <c r="AA1841" s="249"/>
      <c r="AB1841" s="249"/>
      <c r="AC1841" s="249"/>
      <c r="AD1841" s="249"/>
      <c r="AE1841" s="245"/>
      <c r="AF1841" s="249"/>
      <c r="AG1841" s="249"/>
      <c r="AH1841" s="249"/>
      <c r="AI1841" s="249"/>
    </row>
    <row r="1842" spans="1:35" ht="15" customHeight="1" x14ac:dyDescent="0.3">
      <c r="A1842" s="260"/>
      <c r="B1842" s="261"/>
      <c r="C1842" s="261"/>
      <c r="D1842" s="261"/>
      <c r="E1842" s="261"/>
      <c r="F1842" s="261"/>
      <c r="G1842" s="262"/>
      <c r="H1842" s="261"/>
      <c r="I1842" s="257"/>
      <c r="J1842" s="260"/>
      <c r="K1842" s="249"/>
      <c r="L1842" s="261"/>
      <c r="N1842" s="249"/>
      <c r="O1842" s="259"/>
      <c r="P1842" s="256"/>
      <c r="Q1842" s="249"/>
      <c r="R1842" s="249"/>
      <c r="S1842" s="249"/>
      <c r="T1842" s="249"/>
      <c r="U1842" s="249"/>
      <c r="V1842" s="249"/>
      <c r="W1842" s="249"/>
      <c r="X1842" s="249"/>
      <c r="Y1842" s="249"/>
      <c r="Z1842" s="249"/>
      <c r="AA1842" s="249"/>
      <c r="AB1842" s="249"/>
      <c r="AC1842" s="249"/>
      <c r="AD1842" s="249"/>
      <c r="AE1842" s="245"/>
      <c r="AF1842" s="249"/>
      <c r="AG1842" s="249"/>
      <c r="AH1842" s="249"/>
      <c r="AI1842" s="249"/>
    </row>
    <row r="1843" spans="1:35" ht="15" customHeight="1" x14ac:dyDescent="0.3">
      <c r="A1843" s="260"/>
      <c r="B1843" s="261"/>
      <c r="C1843" s="261"/>
      <c r="D1843" s="261"/>
      <c r="E1843" s="261"/>
      <c r="F1843" s="261"/>
      <c r="G1843" s="262"/>
      <c r="H1843" s="261"/>
      <c r="I1843" s="257"/>
      <c r="J1843" s="261"/>
      <c r="K1843" s="249"/>
      <c r="L1843" s="261"/>
      <c r="N1843" s="249"/>
      <c r="O1843" s="259"/>
      <c r="P1843" s="256"/>
      <c r="Q1843" s="249"/>
      <c r="R1843" s="256"/>
      <c r="S1843" s="249"/>
      <c r="T1843" s="249"/>
      <c r="U1843" s="249"/>
      <c r="V1843" s="249"/>
      <c r="W1843" s="249"/>
      <c r="X1843" s="249"/>
      <c r="Y1843" s="249"/>
      <c r="Z1843" s="249"/>
      <c r="AA1843" s="249"/>
      <c r="AB1843" s="249"/>
      <c r="AC1843" s="249"/>
      <c r="AD1843" s="249"/>
      <c r="AE1843" s="246"/>
      <c r="AF1843" s="249"/>
      <c r="AG1843" s="249"/>
      <c r="AH1843" s="249"/>
      <c r="AI1843" s="249"/>
    </row>
    <row r="1844" spans="1:35" ht="15" customHeight="1" x14ac:dyDescent="0.3">
      <c r="A1844" s="255"/>
      <c r="B1844" s="256"/>
      <c r="C1844" s="256"/>
      <c r="D1844" s="256"/>
      <c r="E1844" s="256"/>
      <c r="F1844" s="256"/>
      <c r="G1844" s="256"/>
      <c r="H1844" s="256"/>
      <c r="I1844" s="257"/>
      <c r="J1844" s="256"/>
      <c r="K1844" s="256"/>
      <c r="L1844" s="256"/>
      <c r="N1844" s="249"/>
      <c r="O1844" s="259"/>
      <c r="P1844" s="256"/>
      <c r="Q1844" s="256"/>
      <c r="R1844" s="249"/>
      <c r="S1844" s="256"/>
      <c r="T1844" s="256"/>
      <c r="U1844" s="256"/>
      <c r="V1844" s="256"/>
      <c r="W1844" s="256"/>
      <c r="X1844" s="256"/>
      <c r="Y1844" s="256"/>
      <c r="Z1844" s="256"/>
      <c r="AA1844" s="256"/>
      <c r="AB1844" s="256"/>
      <c r="AC1844" s="256"/>
      <c r="AD1844" s="256"/>
      <c r="AE1844" s="245"/>
      <c r="AF1844" s="256"/>
      <c r="AG1844" s="256"/>
      <c r="AH1844" s="256"/>
      <c r="AI1844" s="256"/>
    </row>
    <row r="1845" spans="1:35" ht="15" customHeight="1" x14ac:dyDescent="0.3">
      <c r="A1845" s="260"/>
      <c r="B1845" s="261"/>
      <c r="C1845" s="261"/>
      <c r="D1845" s="261"/>
      <c r="E1845" s="261"/>
      <c r="F1845" s="261"/>
      <c r="G1845" s="262"/>
      <c r="H1845" s="261"/>
      <c r="I1845" s="257"/>
      <c r="J1845" s="260"/>
      <c r="K1845" s="249"/>
      <c r="L1845" s="261"/>
      <c r="N1845" s="249"/>
      <c r="O1845" s="259"/>
      <c r="P1845" s="256"/>
      <c r="Q1845" s="249"/>
      <c r="R1845" s="249"/>
      <c r="S1845" s="249"/>
      <c r="T1845" s="249"/>
      <c r="U1845" s="249"/>
      <c r="V1845" s="249"/>
      <c r="W1845" s="249"/>
      <c r="X1845" s="249"/>
      <c r="Y1845" s="249"/>
      <c r="Z1845" s="249"/>
      <c r="AA1845" s="249"/>
      <c r="AB1845" s="249"/>
      <c r="AC1845" s="249"/>
      <c r="AD1845" s="249"/>
      <c r="AE1845" s="245"/>
      <c r="AF1845" s="249"/>
      <c r="AG1845" s="249"/>
      <c r="AH1845" s="249"/>
      <c r="AI1845" s="249"/>
    </row>
    <row r="1846" spans="1:35" ht="15" customHeight="1" x14ac:dyDescent="0.3">
      <c r="A1846" s="260"/>
      <c r="B1846" s="261"/>
      <c r="C1846" s="261"/>
      <c r="D1846" s="261"/>
      <c r="E1846" s="261"/>
      <c r="F1846" s="261"/>
      <c r="G1846" s="262"/>
      <c r="H1846" s="261"/>
      <c r="I1846" s="257"/>
      <c r="J1846" s="261"/>
      <c r="K1846" s="256"/>
      <c r="L1846" s="261"/>
      <c r="N1846" s="249"/>
      <c r="O1846" s="259"/>
      <c r="P1846" s="256"/>
      <c r="Q1846" s="249"/>
      <c r="R1846" s="249"/>
      <c r="S1846" s="249"/>
      <c r="T1846" s="249"/>
      <c r="U1846" s="249"/>
      <c r="V1846" s="249"/>
      <c r="W1846" s="249"/>
      <c r="X1846" s="249"/>
      <c r="Y1846" s="249"/>
      <c r="Z1846" s="249"/>
      <c r="AA1846" s="249"/>
      <c r="AB1846" s="249"/>
      <c r="AC1846" s="249"/>
      <c r="AD1846" s="249"/>
      <c r="AE1846" s="245"/>
      <c r="AF1846" s="249"/>
      <c r="AG1846" s="249"/>
      <c r="AH1846" s="249"/>
      <c r="AI1846" s="249"/>
    </row>
    <row r="1847" spans="1:35" ht="15" customHeight="1" x14ac:dyDescent="0.3">
      <c r="A1847" s="260"/>
      <c r="B1847" s="261"/>
      <c r="C1847" s="261"/>
      <c r="D1847" s="261"/>
      <c r="E1847" s="261"/>
      <c r="F1847" s="261"/>
      <c r="G1847" s="262"/>
      <c r="H1847" s="261"/>
      <c r="I1847" s="257"/>
      <c r="J1847" s="261"/>
      <c r="K1847" s="249"/>
      <c r="L1847" s="261"/>
      <c r="N1847" s="249"/>
      <c r="O1847" s="259"/>
      <c r="P1847" s="256"/>
      <c r="Q1847" s="249"/>
      <c r="R1847" s="249"/>
      <c r="S1847" s="249"/>
      <c r="T1847" s="249"/>
      <c r="U1847" s="249"/>
      <c r="V1847" s="249"/>
      <c r="W1847" s="249"/>
      <c r="X1847" s="249"/>
      <c r="Y1847" s="249"/>
      <c r="Z1847" s="249"/>
      <c r="AA1847" s="249"/>
      <c r="AB1847" s="249"/>
      <c r="AC1847" s="249"/>
      <c r="AD1847" s="249"/>
      <c r="AE1847" s="246"/>
      <c r="AF1847" s="249"/>
      <c r="AG1847" s="249"/>
      <c r="AH1847" s="249"/>
      <c r="AI1847" s="249"/>
    </row>
    <row r="1848" spans="1:35" ht="15" customHeight="1" x14ac:dyDescent="0.3">
      <c r="A1848" s="260"/>
      <c r="B1848" s="261"/>
      <c r="C1848" s="261"/>
      <c r="D1848" s="261"/>
      <c r="E1848" s="261"/>
      <c r="F1848" s="261"/>
      <c r="G1848" s="262"/>
      <c r="H1848" s="261"/>
      <c r="I1848" s="257"/>
      <c r="J1848" s="261"/>
      <c r="K1848" s="249"/>
      <c r="L1848" s="261"/>
      <c r="N1848" s="249"/>
      <c r="O1848" s="259"/>
      <c r="P1848" s="256"/>
      <c r="Q1848" s="249"/>
      <c r="R1848" s="249"/>
      <c r="S1848" s="249"/>
      <c r="T1848" s="249"/>
      <c r="U1848" s="249"/>
      <c r="V1848" s="249"/>
      <c r="W1848" s="249"/>
      <c r="X1848" s="249"/>
      <c r="Y1848" s="249"/>
      <c r="Z1848" s="249"/>
      <c r="AA1848" s="249"/>
      <c r="AB1848" s="249"/>
      <c r="AC1848" s="249"/>
      <c r="AD1848" s="249"/>
      <c r="AE1848" s="246"/>
      <c r="AF1848" s="249"/>
      <c r="AG1848" s="249"/>
      <c r="AH1848" s="249"/>
      <c r="AI1848" s="249"/>
    </row>
    <row r="1849" spans="1:35" ht="15" customHeight="1" x14ac:dyDescent="0.3">
      <c r="A1849" s="260"/>
      <c r="B1849" s="261"/>
      <c r="C1849" s="261"/>
      <c r="D1849" s="261"/>
      <c r="E1849" s="261"/>
      <c r="F1849" s="261"/>
      <c r="G1849" s="262"/>
      <c r="H1849" s="261"/>
      <c r="I1849" s="257"/>
      <c r="J1849" s="260"/>
      <c r="K1849" s="249"/>
      <c r="L1849" s="261"/>
      <c r="N1849" s="249"/>
      <c r="O1849" s="259"/>
      <c r="P1849" s="256"/>
      <c r="Q1849" s="249"/>
      <c r="R1849" s="249"/>
      <c r="S1849" s="249"/>
      <c r="T1849" s="249"/>
      <c r="U1849" s="249"/>
      <c r="V1849" s="249"/>
      <c r="W1849" s="249"/>
      <c r="X1849" s="249"/>
      <c r="Y1849" s="249"/>
      <c r="Z1849" s="249"/>
      <c r="AA1849" s="249"/>
      <c r="AB1849" s="249"/>
      <c r="AC1849" s="249"/>
      <c r="AD1849" s="249"/>
      <c r="AE1849" s="245"/>
      <c r="AF1849" s="249"/>
      <c r="AG1849" s="249"/>
      <c r="AH1849" s="249"/>
      <c r="AI1849" s="249"/>
    </row>
    <row r="1850" spans="1:35" ht="15" customHeight="1" x14ac:dyDescent="0.3">
      <c r="A1850" s="260"/>
      <c r="B1850" s="261"/>
      <c r="C1850" s="261"/>
      <c r="D1850" s="261"/>
      <c r="E1850" s="261"/>
      <c r="F1850" s="261"/>
      <c r="G1850" s="262"/>
      <c r="H1850" s="261"/>
      <c r="I1850" s="257"/>
      <c r="J1850" s="260"/>
      <c r="K1850" s="249"/>
      <c r="L1850" s="261"/>
      <c r="N1850" s="249"/>
      <c r="O1850" s="259"/>
      <c r="P1850" s="256"/>
      <c r="Q1850" s="249"/>
      <c r="R1850" s="249"/>
      <c r="S1850" s="249"/>
      <c r="T1850" s="249"/>
      <c r="U1850" s="249"/>
      <c r="V1850" s="249"/>
      <c r="W1850" s="249"/>
      <c r="X1850" s="249"/>
      <c r="Y1850" s="249"/>
      <c r="Z1850" s="249"/>
      <c r="AA1850" s="249"/>
      <c r="AB1850" s="249"/>
      <c r="AC1850" s="249"/>
      <c r="AD1850" s="249"/>
      <c r="AE1850" s="245"/>
      <c r="AF1850" s="249"/>
      <c r="AG1850" s="249"/>
      <c r="AH1850" s="249"/>
      <c r="AI1850" s="249"/>
    </row>
    <row r="1851" spans="1:35" ht="15" customHeight="1" x14ac:dyDescent="0.3">
      <c r="A1851" s="260"/>
      <c r="B1851" s="261"/>
      <c r="C1851" s="261"/>
      <c r="D1851" s="261"/>
      <c r="E1851" s="261"/>
      <c r="F1851" s="261"/>
      <c r="G1851" s="262"/>
      <c r="H1851" s="261"/>
      <c r="I1851" s="257"/>
      <c r="J1851" s="261"/>
      <c r="K1851" s="249"/>
      <c r="L1851" s="261"/>
      <c r="N1851" s="249"/>
      <c r="O1851" s="259"/>
      <c r="P1851" s="256"/>
      <c r="Q1851" s="249"/>
      <c r="R1851" s="249"/>
      <c r="S1851" s="249"/>
      <c r="T1851" s="249"/>
      <c r="U1851" s="249"/>
      <c r="V1851" s="249"/>
      <c r="W1851" s="249"/>
      <c r="X1851" s="249"/>
      <c r="Y1851" s="249"/>
      <c r="Z1851" s="249"/>
      <c r="AA1851" s="249"/>
      <c r="AB1851" s="249"/>
      <c r="AC1851" s="249"/>
      <c r="AD1851" s="249"/>
      <c r="AE1851" s="246"/>
      <c r="AF1851" s="249"/>
      <c r="AG1851" s="249"/>
      <c r="AH1851" s="249"/>
      <c r="AI1851" s="249"/>
    </row>
    <row r="1852" spans="1:35" ht="15" customHeight="1" x14ac:dyDescent="0.3">
      <c r="A1852" s="260"/>
      <c r="B1852" s="261"/>
      <c r="C1852" s="261"/>
      <c r="D1852" s="261"/>
      <c r="E1852" s="261"/>
      <c r="F1852" s="261"/>
      <c r="G1852" s="262"/>
      <c r="H1852" s="261"/>
      <c r="I1852" s="257"/>
      <c r="J1852" s="261"/>
      <c r="K1852" s="264"/>
      <c r="L1852" s="261"/>
      <c r="N1852" s="249"/>
      <c r="O1852" s="259"/>
      <c r="P1852" s="256"/>
      <c r="Q1852" s="249"/>
      <c r="R1852" s="249"/>
      <c r="S1852" s="249"/>
      <c r="T1852" s="249"/>
      <c r="U1852" s="249"/>
      <c r="V1852" s="249"/>
      <c r="W1852" s="249"/>
      <c r="X1852" s="249"/>
      <c r="Y1852" s="249"/>
      <c r="Z1852" s="249"/>
      <c r="AA1852" s="249"/>
      <c r="AB1852" s="249"/>
      <c r="AC1852" s="249"/>
      <c r="AD1852" s="249"/>
      <c r="AE1852" s="246"/>
      <c r="AF1852" s="249"/>
      <c r="AG1852" s="249"/>
      <c r="AH1852" s="249"/>
      <c r="AI1852" s="249"/>
    </row>
    <row r="1853" spans="1:35" ht="15" customHeight="1" x14ac:dyDescent="0.3">
      <c r="A1853" s="260"/>
      <c r="B1853" s="261"/>
      <c r="C1853" s="261"/>
      <c r="D1853" s="261"/>
      <c r="E1853" s="261"/>
      <c r="F1853" s="261"/>
      <c r="G1853" s="262"/>
      <c r="H1853" s="261"/>
      <c r="I1853" s="257"/>
      <c r="J1853" s="261"/>
      <c r="K1853" s="249"/>
      <c r="L1853" s="261"/>
      <c r="N1853" s="249"/>
      <c r="O1853" s="259"/>
      <c r="P1853" s="256"/>
      <c r="Q1853" s="249"/>
      <c r="R1853" s="249"/>
      <c r="S1853" s="249"/>
      <c r="T1853" s="249"/>
      <c r="U1853" s="249"/>
      <c r="V1853" s="249"/>
      <c r="W1853" s="249"/>
      <c r="X1853" s="249"/>
      <c r="Y1853" s="249"/>
      <c r="Z1853" s="249"/>
      <c r="AA1853" s="249"/>
      <c r="AB1853" s="249"/>
      <c r="AC1853" s="249"/>
      <c r="AD1853" s="249"/>
      <c r="AE1853" s="245"/>
      <c r="AF1853" s="249"/>
      <c r="AG1853" s="249"/>
      <c r="AH1853" s="249"/>
      <c r="AI1853" s="249"/>
    </row>
    <row r="1854" spans="1:35" ht="15" customHeight="1" x14ac:dyDescent="0.3">
      <c r="A1854" s="260"/>
      <c r="B1854" s="261"/>
      <c r="C1854" s="261"/>
      <c r="D1854" s="261"/>
      <c r="E1854" s="261"/>
      <c r="F1854" s="261"/>
      <c r="G1854" s="262"/>
      <c r="H1854" s="261"/>
      <c r="I1854" s="257"/>
      <c r="J1854" s="261"/>
      <c r="K1854" s="249"/>
      <c r="L1854" s="261"/>
      <c r="N1854" s="249"/>
      <c r="O1854" s="259"/>
      <c r="P1854" s="256"/>
      <c r="Q1854" s="249"/>
      <c r="R1854" s="249"/>
      <c r="S1854" s="249"/>
      <c r="T1854" s="249"/>
      <c r="U1854" s="249"/>
      <c r="V1854" s="249"/>
      <c r="W1854" s="249"/>
      <c r="X1854" s="249"/>
      <c r="Y1854" s="249"/>
      <c r="Z1854" s="249"/>
      <c r="AA1854" s="249"/>
      <c r="AB1854" s="249"/>
      <c r="AC1854" s="249"/>
      <c r="AD1854" s="249"/>
      <c r="AE1854" s="246"/>
      <c r="AF1854" s="249"/>
      <c r="AG1854" s="249"/>
      <c r="AH1854" s="249"/>
      <c r="AI1854" s="249"/>
    </row>
    <row r="1855" spans="1:35" ht="15" customHeight="1" x14ac:dyDescent="0.3">
      <c r="A1855" s="260"/>
      <c r="B1855" s="261"/>
      <c r="C1855" s="261"/>
      <c r="D1855" s="261"/>
      <c r="E1855" s="261"/>
      <c r="F1855" s="261"/>
      <c r="G1855" s="262"/>
      <c r="H1855" s="261"/>
      <c r="I1855" s="257"/>
      <c r="J1855" s="261"/>
      <c r="K1855" s="256"/>
      <c r="L1855" s="261"/>
      <c r="N1855" s="249"/>
      <c r="O1855" s="259"/>
      <c r="P1855" s="256"/>
      <c r="Q1855" s="249"/>
      <c r="R1855" s="249"/>
      <c r="S1855" s="249"/>
      <c r="T1855" s="249"/>
      <c r="U1855" s="249"/>
      <c r="V1855" s="249"/>
      <c r="W1855" s="249"/>
      <c r="X1855" s="249"/>
      <c r="Y1855" s="249"/>
      <c r="Z1855" s="249"/>
      <c r="AA1855" s="249"/>
      <c r="AB1855" s="249"/>
      <c r="AC1855" s="249"/>
      <c r="AD1855" s="249"/>
      <c r="AE1855" s="245"/>
      <c r="AF1855" s="249"/>
      <c r="AG1855" s="249"/>
      <c r="AH1855" s="249"/>
      <c r="AI1855" s="249"/>
    </row>
    <row r="1856" spans="1:35" ht="15" customHeight="1" x14ac:dyDescent="0.3">
      <c r="A1856" s="260"/>
      <c r="B1856" s="261"/>
      <c r="C1856" s="261"/>
      <c r="D1856" s="261"/>
      <c r="E1856" s="261"/>
      <c r="F1856" s="261"/>
      <c r="G1856" s="262"/>
      <c r="H1856" s="261"/>
      <c r="I1856" s="257"/>
      <c r="J1856" s="261"/>
      <c r="K1856" s="249"/>
      <c r="L1856" s="261"/>
      <c r="N1856" s="249"/>
      <c r="O1856" s="259"/>
      <c r="P1856" s="256"/>
      <c r="Q1856" s="249"/>
      <c r="R1856" s="249"/>
      <c r="S1856" s="249"/>
      <c r="T1856" s="249"/>
      <c r="U1856" s="249"/>
      <c r="V1856" s="249"/>
      <c r="W1856" s="249"/>
      <c r="X1856" s="249"/>
      <c r="Y1856" s="249"/>
      <c r="Z1856" s="249"/>
      <c r="AA1856" s="249"/>
      <c r="AB1856" s="249"/>
      <c r="AC1856" s="249"/>
      <c r="AD1856" s="249"/>
      <c r="AE1856" s="245"/>
      <c r="AF1856" s="249"/>
      <c r="AG1856" s="249"/>
      <c r="AH1856" s="249"/>
      <c r="AI1856" s="249"/>
    </row>
    <row r="1857" spans="1:35" ht="15" customHeight="1" x14ac:dyDescent="0.3">
      <c r="A1857" s="260"/>
      <c r="B1857" s="261"/>
      <c r="C1857" s="261"/>
      <c r="D1857" s="261"/>
      <c r="E1857" s="261"/>
      <c r="F1857" s="261"/>
      <c r="G1857" s="262"/>
      <c r="H1857" s="261"/>
      <c r="I1857" s="257"/>
      <c r="J1857" s="249"/>
      <c r="K1857" s="261"/>
      <c r="L1857" s="261"/>
      <c r="N1857" s="249"/>
      <c r="O1857" s="259"/>
      <c r="P1857" s="256"/>
      <c r="Q1857" s="249"/>
      <c r="R1857" s="249"/>
      <c r="S1857" s="249"/>
      <c r="T1857" s="249"/>
      <c r="U1857" s="249"/>
      <c r="V1857" s="249"/>
      <c r="W1857" s="249"/>
      <c r="X1857" s="249"/>
      <c r="Y1857" s="249"/>
      <c r="Z1857" s="249"/>
      <c r="AA1857" s="249"/>
      <c r="AB1857" s="249"/>
      <c r="AC1857" s="249"/>
      <c r="AD1857" s="249"/>
      <c r="AE1857" s="246"/>
      <c r="AF1857" s="249"/>
      <c r="AG1857" s="249"/>
      <c r="AH1857" s="249"/>
      <c r="AI1857" s="249"/>
    </row>
    <row r="1858" spans="1:35" ht="15" customHeight="1" x14ac:dyDescent="0.3">
      <c r="A1858" s="260"/>
      <c r="B1858" s="261"/>
      <c r="C1858" s="261"/>
      <c r="D1858" s="261"/>
      <c r="E1858" s="261"/>
      <c r="F1858" s="261"/>
      <c r="G1858" s="262"/>
      <c r="H1858" s="261"/>
      <c r="I1858" s="257"/>
      <c r="J1858" s="261"/>
      <c r="K1858" s="249"/>
      <c r="L1858" s="261"/>
      <c r="N1858" s="249"/>
      <c r="O1858" s="259"/>
      <c r="P1858" s="256"/>
      <c r="Q1858" s="249"/>
      <c r="R1858" s="249"/>
      <c r="S1858" s="249"/>
      <c r="T1858" s="249"/>
      <c r="U1858" s="249"/>
      <c r="V1858" s="249"/>
      <c r="W1858" s="249"/>
      <c r="X1858" s="249"/>
      <c r="Y1858" s="249"/>
      <c r="Z1858" s="249"/>
      <c r="AA1858" s="249"/>
      <c r="AB1858" s="249"/>
      <c r="AC1858" s="249"/>
      <c r="AD1858" s="249"/>
      <c r="AE1858" s="245"/>
      <c r="AF1858" s="249"/>
      <c r="AG1858" s="249"/>
      <c r="AH1858" s="249"/>
      <c r="AI1858" s="249"/>
    </row>
    <row r="1859" spans="1:35" ht="15" customHeight="1" x14ac:dyDescent="0.3">
      <c r="A1859" s="260"/>
      <c r="B1859" s="261"/>
      <c r="C1859" s="261"/>
      <c r="D1859" s="261"/>
      <c r="E1859" s="261"/>
      <c r="F1859" s="261"/>
      <c r="G1859" s="262"/>
      <c r="H1859" s="261"/>
      <c r="I1859" s="257"/>
      <c r="J1859" s="260"/>
      <c r="K1859" s="249"/>
      <c r="L1859" s="261"/>
      <c r="N1859" s="249"/>
      <c r="O1859" s="259"/>
      <c r="P1859" s="256"/>
      <c r="Q1859" s="249"/>
      <c r="R1859" s="249"/>
      <c r="S1859" s="249"/>
      <c r="T1859" s="249"/>
      <c r="U1859" s="249"/>
      <c r="V1859" s="249"/>
      <c r="W1859" s="249"/>
      <c r="X1859" s="249"/>
      <c r="Y1859" s="249"/>
      <c r="Z1859" s="249"/>
      <c r="AA1859" s="249"/>
      <c r="AB1859" s="249"/>
      <c r="AC1859" s="249"/>
      <c r="AD1859" s="249"/>
      <c r="AE1859" s="245"/>
      <c r="AF1859" s="249"/>
      <c r="AG1859" s="249"/>
      <c r="AH1859" s="249"/>
      <c r="AI1859" s="249"/>
    </row>
    <row r="1860" spans="1:35" ht="15" customHeight="1" x14ac:dyDescent="0.3">
      <c r="A1860" s="260"/>
      <c r="B1860" s="261"/>
      <c r="C1860" s="261"/>
      <c r="D1860" s="261"/>
      <c r="E1860" s="261"/>
      <c r="F1860" s="261"/>
      <c r="G1860" s="262"/>
      <c r="H1860" s="261"/>
      <c r="I1860" s="257"/>
      <c r="J1860" s="260"/>
      <c r="K1860" s="249"/>
      <c r="L1860" s="261"/>
      <c r="N1860" s="249"/>
      <c r="O1860" s="259"/>
      <c r="P1860" s="256"/>
      <c r="Q1860" s="249"/>
      <c r="R1860" s="249"/>
      <c r="S1860" s="249"/>
      <c r="T1860" s="249"/>
      <c r="U1860" s="249"/>
      <c r="V1860" s="249"/>
      <c r="W1860" s="249"/>
      <c r="X1860" s="249"/>
      <c r="Y1860" s="249"/>
      <c r="Z1860" s="249"/>
      <c r="AA1860" s="249"/>
      <c r="AB1860" s="249"/>
      <c r="AC1860" s="249"/>
      <c r="AD1860" s="249"/>
      <c r="AE1860" s="245"/>
      <c r="AF1860" s="249"/>
      <c r="AG1860" s="249"/>
      <c r="AH1860" s="249"/>
      <c r="AI1860" s="249"/>
    </row>
    <row r="1861" spans="1:35" ht="15" customHeight="1" x14ac:dyDescent="0.3">
      <c r="A1861" s="260"/>
      <c r="B1861" s="261"/>
      <c r="C1861" s="261"/>
      <c r="D1861" s="261"/>
      <c r="E1861" s="261"/>
      <c r="F1861" s="261"/>
      <c r="G1861" s="262"/>
      <c r="H1861" s="261"/>
      <c r="I1861" s="257"/>
      <c r="J1861" s="261"/>
      <c r="K1861" s="261"/>
      <c r="L1861" s="261"/>
      <c r="N1861" s="249"/>
      <c r="O1861" s="259"/>
      <c r="P1861" s="256"/>
      <c r="Q1861" s="249"/>
      <c r="R1861" s="249"/>
      <c r="S1861" s="249"/>
      <c r="T1861" s="249"/>
      <c r="U1861" s="249"/>
      <c r="V1861" s="249"/>
      <c r="W1861" s="249"/>
      <c r="X1861" s="249"/>
      <c r="Y1861" s="249"/>
      <c r="Z1861" s="249"/>
      <c r="AA1861" s="249"/>
      <c r="AB1861" s="249"/>
      <c r="AC1861" s="249"/>
      <c r="AD1861" s="249"/>
      <c r="AE1861" s="245"/>
      <c r="AF1861" s="249"/>
      <c r="AG1861" s="249"/>
      <c r="AH1861" s="249"/>
      <c r="AI1861" s="249"/>
    </row>
    <row r="1862" spans="1:35" ht="15" customHeight="1" x14ac:dyDescent="0.3">
      <c r="A1862" s="260"/>
      <c r="B1862" s="261"/>
      <c r="C1862" s="261"/>
      <c r="D1862" s="261"/>
      <c r="E1862" s="261"/>
      <c r="F1862" s="261"/>
      <c r="G1862" s="262"/>
      <c r="H1862" s="261"/>
      <c r="I1862" s="257"/>
      <c r="J1862" s="261"/>
      <c r="K1862" s="261"/>
      <c r="L1862" s="261"/>
      <c r="N1862" s="249"/>
      <c r="O1862" s="259"/>
      <c r="P1862" s="256"/>
      <c r="Q1862" s="249"/>
      <c r="R1862" s="249"/>
      <c r="S1862" s="249"/>
      <c r="T1862" s="249"/>
      <c r="U1862" s="249"/>
      <c r="V1862" s="249"/>
      <c r="W1862" s="249"/>
      <c r="X1862" s="249"/>
      <c r="Y1862" s="249"/>
      <c r="Z1862" s="249"/>
      <c r="AA1862" s="249"/>
      <c r="AB1862" s="249"/>
      <c r="AC1862" s="249"/>
      <c r="AD1862" s="249"/>
      <c r="AE1862" s="246"/>
      <c r="AF1862" s="249"/>
      <c r="AG1862" s="249"/>
      <c r="AH1862" s="249"/>
      <c r="AI1862" s="249"/>
    </row>
    <row r="1863" spans="1:35" ht="15" customHeight="1" x14ac:dyDescent="0.3">
      <c r="A1863" s="260"/>
      <c r="B1863" s="261"/>
      <c r="C1863" s="261"/>
      <c r="D1863" s="261"/>
      <c r="E1863" s="261"/>
      <c r="F1863" s="261"/>
      <c r="G1863" s="262"/>
      <c r="H1863" s="261"/>
      <c r="I1863" s="257"/>
      <c r="J1863" s="261"/>
      <c r="K1863" s="249"/>
      <c r="L1863" s="261"/>
      <c r="N1863" s="249"/>
      <c r="O1863" s="259"/>
      <c r="P1863" s="256"/>
      <c r="Q1863" s="249"/>
      <c r="R1863" s="249"/>
      <c r="S1863" s="249"/>
      <c r="T1863" s="249"/>
      <c r="U1863" s="249"/>
      <c r="V1863" s="249"/>
      <c r="W1863" s="249"/>
      <c r="X1863" s="249"/>
      <c r="Y1863" s="249"/>
      <c r="Z1863" s="249"/>
      <c r="AA1863" s="249"/>
      <c r="AB1863" s="249"/>
      <c r="AC1863" s="249"/>
      <c r="AD1863" s="249"/>
      <c r="AE1863" s="245"/>
      <c r="AF1863" s="249"/>
      <c r="AG1863" s="249"/>
      <c r="AH1863" s="249"/>
      <c r="AI1863" s="249"/>
    </row>
    <row r="1864" spans="1:35" ht="15" customHeight="1" x14ac:dyDescent="0.3">
      <c r="A1864" s="260"/>
      <c r="B1864" s="261"/>
      <c r="C1864" s="261"/>
      <c r="D1864" s="261"/>
      <c r="E1864" s="261"/>
      <c r="F1864" s="261"/>
      <c r="G1864" s="262"/>
      <c r="H1864" s="261"/>
      <c r="I1864" s="257"/>
      <c r="J1864" s="261"/>
      <c r="K1864" s="249"/>
      <c r="L1864" s="261"/>
      <c r="N1864" s="249"/>
      <c r="O1864" s="259"/>
      <c r="P1864" s="256"/>
      <c r="Q1864" s="249"/>
      <c r="R1864" s="249"/>
      <c r="S1864" s="249"/>
      <c r="T1864" s="249"/>
      <c r="U1864" s="249"/>
      <c r="V1864" s="249"/>
      <c r="W1864" s="249"/>
      <c r="X1864" s="249"/>
      <c r="Y1864" s="249"/>
      <c r="Z1864" s="249"/>
      <c r="AA1864" s="249"/>
      <c r="AB1864" s="249"/>
      <c r="AC1864" s="249"/>
      <c r="AD1864" s="249"/>
      <c r="AE1864" s="246"/>
      <c r="AF1864" s="249"/>
      <c r="AG1864" s="249"/>
      <c r="AH1864" s="249"/>
      <c r="AI1864" s="249"/>
    </row>
    <row r="1865" spans="1:35" ht="15" customHeight="1" x14ac:dyDescent="0.3">
      <c r="A1865" s="260"/>
      <c r="B1865" s="261"/>
      <c r="C1865" s="261"/>
      <c r="D1865" s="261"/>
      <c r="E1865" s="261"/>
      <c r="F1865" s="261"/>
      <c r="G1865" s="262"/>
      <c r="H1865" s="261"/>
      <c r="I1865" s="257"/>
      <c r="J1865" s="260"/>
      <c r="K1865" s="249"/>
      <c r="L1865" s="261"/>
      <c r="N1865" s="249"/>
      <c r="O1865" s="259"/>
      <c r="P1865" s="256"/>
      <c r="Q1865" s="249"/>
      <c r="R1865" s="249"/>
      <c r="S1865" s="249"/>
      <c r="T1865" s="249"/>
      <c r="U1865" s="249"/>
      <c r="V1865" s="249"/>
      <c r="W1865" s="249"/>
      <c r="X1865" s="249"/>
      <c r="Y1865" s="249"/>
      <c r="Z1865" s="249"/>
      <c r="AA1865" s="249"/>
      <c r="AB1865" s="249"/>
      <c r="AC1865" s="249"/>
      <c r="AD1865" s="249"/>
      <c r="AE1865" s="245"/>
      <c r="AF1865" s="249"/>
      <c r="AG1865" s="249"/>
      <c r="AH1865" s="249"/>
      <c r="AI1865" s="249"/>
    </row>
    <row r="1866" spans="1:35" ht="15" customHeight="1" x14ac:dyDescent="0.3">
      <c r="A1866" s="260"/>
      <c r="B1866" s="261"/>
      <c r="C1866" s="261"/>
      <c r="D1866" s="261"/>
      <c r="E1866" s="261"/>
      <c r="F1866" s="261"/>
      <c r="G1866" s="262"/>
      <c r="H1866" s="261"/>
      <c r="I1866" s="257"/>
      <c r="J1866" s="260"/>
      <c r="K1866" s="249"/>
      <c r="L1866" s="261"/>
      <c r="N1866" s="249"/>
      <c r="O1866" s="259"/>
      <c r="P1866" s="256"/>
      <c r="Q1866" s="249"/>
      <c r="R1866" s="249"/>
      <c r="S1866" s="249"/>
      <c r="T1866" s="249"/>
      <c r="U1866" s="249"/>
      <c r="V1866" s="249"/>
      <c r="W1866" s="249"/>
      <c r="X1866" s="249"/>
      <c r="Y1866" s="249"/>
      <c r="Z1866" s="249"/>
      <c r="AA1866" s="249"/>
      <c r="AB1866" s="249"/>
      <c r="AC1866" s="249"/>
      <c r="AD1866" s="249"/>
      <c r="AE1866" s="245"/>
      <c r="AF1866" s="249"/>
      <c r="AG1866" s="249"/>
      <c r="AH1866" s="249"/>
      <c r="AI1866" s="249"/>
    </row>
    <row r="1867" spans="1:35" ht="15" customHeight="1" x14ac:dyDescent="0.3">
      <c r="A1867" s="260"/>
      <c r="B1867" s="261"/>
      <c r="C1867" s="261"/>
      <c r="D1867" s="261"/>
      <c r="E1867" s="261"/>
      <c r="F1867" s="261"/>
      <c r="G1867" s="262"/>
      <c r="H1867" s="261"/>
      <c r="I1867" s="257"/>
      <c r="J1867" s="261"/>
      <c r="K1867" s="249"/>
      <c r="L1867" s="261"/>
      <c r="N1867" s="249"/>
      <c r="O1867" s="259"/>
      <c r="P1867" s="256"/>
      <c r="Q1867" s="249"/>
      <c r="R1867" s="249"/>
      <c r="S1867" s="249"/>
      <c r="T1867" s="249"/>
      <c r="U1867" s="249"/>
      <c r="V1867" s="249"/>
      <c r="W1867" s="249"/>
      <c r="X1867" s="249"/>
      <c r="Y1867" s="249"/>
      <c r="Z1867" s="249"/>
      <c r="AA1867" s="249"/>
      <c r="AB1867" s="249"/>
      <c r="AC1867" s="249"/>
      <c r="AD1867" s="249"/>
      <c r="AE1867" s="245"/>
      <c r="AF1867" s="249"/>
      <c r="AG1867" s="249"/>
      <c r="AH1867" s="249"/>
      <c r="AI1867" s="249"/>
    </row>
    <row r="1868" spans="1:35" ht="15" customHeight="1" x14ac:dyDescent="0.3">
      <c r="A1868" s="260"/>
      <c r="B1868" s="261"/>
      <c r="C1868" s="261"/>
      <c r="D1868" s="261"/>
      <c r="E1868" s="261"/>
      <c r="F1868" s="261"/>
      <c r="G1868" s="262"/>
      <c r="H1868" s="261"/>
      <c r="I1868" s="257"/>
      <c r="J1868" s="261"/>
      <c r="K1868" s="249"/>
      <c r="L1868" s="261"/>
      <c r="N1868" s="249"/>
      <c r="O1868" s="259"/>
      <c r="P1868" s="256"/>
      <c r="Q1868" s="249"/>
      <c r="R1868" s="249"/>
      <c r="S1868" s="249"/>
      <c r="T1868" s="249"/>
      <c r="U1868" s="249"/>
      <c r="V1868" s="249"/>
      <c r="W1868" s="249"/>
      <c r="X1868" s="249"/>
      <c r="Y1868" s="249"/>
      <c r="Z1868" s="249"/>
      <c r="AA1868" s="249"/>
      <c r="AB1868" s="249"/>
      <c r="AC1868" s="249"/>
      <c r="AD1868" s="249"/>
      <c r="AE1868" s="245"/>
      <c r="AF1868" s="249"/>
      <c r="AG1868" s="249"/>
      <c r="AH1868" s="249"/>
      <c r="AI1868" s="249"/>
    </row>
    <row r="1869" spans="1:35" ht="15" customHeight="1" x14ac:dyDescent="0.3">
      <c r="A1869" s="260"/>
      <c r="B1869" s="261"/>
      <c r="C1869" s="261"/>
      <c r="D1869" s="261"/>
      <c r="E1869" s="261"/>
      <c r="F1869" s="261"/>
      <c r="G1869" s="262"/>
      <c r="H1869" s="261"/>
      <c r="I1869" s="257"/>
      <c r="J1869" s="261"/>
      <c r="K1869" s="249"/>
      <c r="L1869" s="261"/>
      <c r="N1869" s="249"/>
      <c r="O1869" s="259"/>
      <c r="P1869" s="256"/>
      <c r="Q1869" s="249"/>
      <c r="R1869" s="249"/>
      <c r="S1869" s="249"/>
      <c r="T1869" s="249"/>
      <c r="U1869" s="249"/>
      <c r="V1869" s="249"/>
      <c r="W1869" s="249"/>
      <c r="X1869" s="249"/>
      <c r="Y1869" s="249"/>
      <c r="Z1869" s="249"/>
      <c r="AA1869" s="249"/>
      <c r="AB1869" s="249"/>
      <c r="AC1869" s="249"/>
      <c r="AD1869" s="249"/>
      <c r="AE1869" s="245"/>
      <c r="AF1869" s="249"/>
      <c r="AG1869" s="249"/>
      <c r="AH1869" s="249"/>
      <c r="AI1869" s="249"/>
    </row>
    <row r="1870" spans="1:35" ht="15" customHeight="1" x14ac:dyDescent="0.3">
      <c r="A1870" s="260"/>
      <c r="B1870" s="261"/>
      <c r="C1870" s="261"/>
      <c r="D1870" s="261"/>
      <c r="E1870" s="261"/>
      <c r="F1870" s="261"/>
      <c r="G1870" s="262"/>
      <c r="H1870" s="261"/>
      <c r="I1870" s="257"/>
      <c r="J1870" s="261"/>
      <c r="K1870" s="249"/>
      <c r="L1870" s="261"/>
      <c r="N1870" s="249"/>
      <c r="O1870" s="259"/>
      <c r="P1870" s="256"/>
      <c r="Q1870" s="249"/>
      <c r="R1870" s="249"/>
      <c r="S1870" s="249"/>
      <c r="T1870" s="249"/>
      <c r="U1870" s="249"/>
      <c r="V1870" s="249"/>
      <c r="W1870" s="249"/>
      <c r="X1870" s="249"/>
      <c r="Y1870" s="249"/>
      <c r="Z1870" s="249"/>
      <c r="AA1870" s="249"/>
      <c r="AB1870" s="249"/>
      <c r="AC1870" s="249"/>
      <c r="AD1870" s="249"/>
      <c r="AE1870" s="245"/>
      <c r="AF1870" s="249"/>
      <c r="AG1870" s="249"/>
      <c r="AH1870" s="249"/>
      <c r="AI1870" s="249"/>
    </row>
    <row r="1871" spans="1:35" ht="15" customHeight="1" x14ac:dyDescent="0.3">
      <c r="A1871" s="260"/>
      <c r="B1871" s="261"/>
      <c r="C1871" s="261"/>
      <c r="D1871" s="261"/>
      <c r="E1871" s="261"/>
      <c r="F1871" s="261"/>
      <c r="G1871" s="262"/>
      <c r="H1871" s="261"/>
      <c r="I1871" s="257"/>
      <c r="J1871" s="261"/>
      <c r="K1871" s="256"/>
      <c r="L1871" s="261"/>
      <c r="N1871" s="249"/>
      <c r="O1871" s="259"/>
      <c r="P1871" s="256"/>
      <c r="Q1871" s="249"/>
      <c r="R1871" s="249"/>
      <c r="S1871" s="249"/>
      <c r="T1871" s="249"/>
      <c r="U1871" s="249"/>
      <c r="V1871" s="249"/>
      <c r="W1871" s="249"/>
      <c r="X1871" s="249"/>
      <c r="Y1871" s="249"/>
      <c r="Z1871" s="249"/>
      <c r="AA1871" s="249"/>
      <c r="AB1871" s="249"/>
      <c r="AC1871" s="249"/>
      <c r="AD1871" s="249"/>
      <c r="AE1871" s="245"/>
      <c r="AF1871" s="249"/>
      <c r="AG1871" s="249"/>
      <c r="AH1871" s="249"/>
      <c r="AI1871" s="249"/>
    </row>
    <row r="1872" spans="1:35" ht="15" customHeight="1" x14ac:dyDescent="0.3">
      <c r="A1872" s="260"/>
      <c r="B1872" s="261"/>
      <c r="C1872" s="261"/>
      <c r="D1872" s="261"/>
      <c r="E1872" s="261"/>
      <c r="F1872" s="261"/>
      <c r="G1872" s="262"/>
      <c r="H1872" s="261"/>
      <c r="I1872" s="257"/>
      <c r="J1872" s="260"/>
      <c r="K1872" s="249"/>
      <c r="L1872" s="261"/>
      <c r="N1872" s="249"/>
      <c r="O1872" s="259"/>
      <c r="P1872" s="256"/>
      <c r="Q1872" s="249"/>
      <c r="R1872" s="249"/>
      <c r="S1872" s="249"/>
      <c r="T1872" s="249"/>
      <c r="U1872" s="249"/>
      <c r="V1872" s="249"/>
      <c r="W1872" s="249"/>
      <c r="X1872" s="249"/>
      <c r="Y1872" s="249"/>
      <c r="Z1872" s="249"/>
      <c r="AA1872" s="249"/>
      <c r="AB1872" s="249"/>
      <c r="AC1872" s="249"/>
      <c r="AD1872" s="249"/>
      <c r="AE1872" s="246"/>
      <c r="AF1872" s="249"/>
      <c r="AG1872" s="249"/>
      <c r="AH1872" s="249"/>
      <c r="AI1872" s="249"/>
    </row>
    <row r="1873" spans="1:35" ht="15" customHeight="1" x14ac:dyDescent="0.3">
      <c r="A1873" s="260"/>
      <c r="B1873" s="261"/>
      <c r="C1873" s="261"/>
      <c r="D1873" s="261"/>
      <c r="E1873" s="261"/>
      <c r="F1873" s="261"/>
      <c r="G1873" s="262"/>
      <c r="H1873" s="261"/>
      <c r="I1873" s="257"/>
      <c r="J1873" s="261"/>
      <c r="K1873" s="256"/>
      <c r="L1873" s="261"/>
      <c r="N1873" s="249"/>
      <c r="O1873" s="259"/>
      <c r="P1873" s="256"/>
      <c r="Q1873" s="249"/>
      <c r="R1873" s="249"/>
      <c r="S1873" s="249"/>
      <c r="T1873" s="249"/>
      <c r="U1873" s="249"/>
      <c r="V1873" s="249"/>
      <c r="W1873" s="249"/>
      <c r="X1873" s="249"/>
      <c r="Y1873" s="249"/>
      <c r="Z1873" s="249"/>
      <c r="AA1873" s="249"/>
      <c r="AB1873" s="249"/>
      <c r="AC1873" s="249"/>
      <c r="AD1873" s="249"/>
      <c r="AE1873" s="246"/>
      <c r="AF1873" s="249"/>
      <c r="AG1873" s="249"/>
      <c r="AH1873" s="249"/>
      <c r="AI1873" s="249"/>
    </row>
    <row r="1874" spans="1:35" ht="15" customHeight="1" x14ac:dyDescent="0.3">
      <c r="A1874" s="260"/>
      <c r="B1874" s="261"/>
      <c r="C1874" s="261"/>
      <c r="D1874" s="261"/>
      <c r="E1874" s="261"/>
      <c r="F1874" s="261"/>
      <c r="G1874" s="262"/>
      <c r="H1874" s="261"/>
      <c r="I1874" s="257"/>
      <c r="J1874" s="261"/>
      <c r="K1874" s="256"/>
      <c r="L1874" s="261"/>
      <c r="N1874" s="249"/>
      <c r="O1874" s="259"/>
      <c r="P1874" s="256"/>
      <c r="Q1874" s="249"/>
      <c r="R1874" s="249"/>
      <c r="S1874" s="249"/>
      <c r="T1874" s="249"/>
      <c r="U1874" s="249"/>
      <c r="V1874" s="249"/>
      <c r="W1874" s="249"/>
      <c r="X1874" s="249"/>
      <c r="Y1874" s="249"/>
      <c r="Z1874" s="249"/>
      <c r="AA1874" s="249"/>
      <c r="AB1874" s="249"/>
      <c r="AC1874" s="249"/>
      <c r="AD1874" s="249"/>
      <c r="AE1874" s="245"/>
      <c r="AF1874" s="249"/>
      <c r="AG1874" s="249"/>
      <c r="AH1874" s="249"/>
      <c r="AI1874" s="249"/>
    </row>
    <row r="1875" spans="1:35" ht="15" customHeight="1" x14ac:dyDescent="0.3">
      <c r="A1875" s="260"/>
      <c r="B1875" s="261"/>
      <c r="C1875" s="261"/>
      <c r="D1875" s="261"/>
      <c r="E1875" s="261"/>
      <c r="F1875" s="261"/>
      <c r="G1875" s="262"/>
      <c r="H1875" s="261"/>
      <c r="I1875" s="257"/>
      <c r="J1875" s="261"/>
      <c r="K1875" s="261"/>
      <c r="L1875" s="261"/>
      <c r="N1875" s="249"/>
      <c r="O1875" s="259"/>
      <c r="P1875" s="256"/>
      <c r="Q1875" s="249"/>
      <c r="R1875" s="249"/>
      <c r="S1875" s="249"/>
      <c r="T1875" s="249"/>
      <c r="U1875" s="249"/>
      <c r="V1875" s="249"/>
      <c r="W1875" s="249"/>
      <c r="X1875" s="249"/>
      <c r="Y1875" s="249"/>
      <c r="Z1875" s="249"/>
      <c r="AA1875" s="249"/>
      <c r="AB1875" s="249"/>
      <c r="AC1875" s="249"/>
      <c r="AD1875" s="249"/>
      <c r="AE1875" s="245"/>
      <c r="AF1875" s="249"/>
      <c r="AG1875" s="249"/>
      <c r="AH1875" s="249"/>
      <c r="AI1875" s="249"/>
    </row>
    <row r="1876" spans="1:35" ht="15" customHeight="1" x14ac:dyDescent="0.3">
      <c r="A1876" s="260"/>
      <c r="B1876" s="261"/>
      <c r="C1876" s="261"/>
      <c r="D1876" s="261"/>
      <c r="E1876" s="261"/>
      <c r="F1876" s="261"/>
      <c r="G1876" s="262"/>
      <c r="H1876" s="261"/>
      <c r="I1876" s="257"/>
      <c r="J1876" s="260"/>
      <c r="K1876" s="249"/>
      <c r="L1876" s="261"/>
      <c r="N1876" s="249"/>
      <c r="O1876" s="259"/>
      <c r="P1876" s="256"/>
      <c r="Q1876" s="249"/>
      <c r="R1876" s="249"/>
      <c r="S1876" s="249"/>
      <c r="T1876" s="249"/>
      <c r="U1876" s="249"/>
      <c r="V1876" s="249"/>
      <c r="W1876" s="249"/>
      <c r="X1876" s="249"/>
      <c r="Y1876" s="249"/>
      <c r="Z1876" s="249"/>
      <c r="AA1876" s="249"/>
      <c r="AB1876" s="249"/>
      <c r="AC1876" s="249"/>
      <c r="AD1876" s="249"/>
      <c r="AE1876" s="246"/>
      <c r="AF1876" s="249"/>
      <c r="AG1876" s="249"/>
      <c r="AH1876" s="249"/>
      <c r="AI1876" s="249"/>
    </row>
    <row r="1877" spans="1:35" ht="15" customHeight="1" x14ac:dyDescent="0.3">
      <c r="A1877" s="260"/>
      <c r="B1877" s="261"/>
      <c r="C1877" s="261"/>
      <c r="D1877" s="261"/>
      <c r="E1877" s="261"/>
      <c r="F1877" s="261"/>
      <c r="G1877" s="262"/>
      <c r="H1877" s="261"/>
      <c r="I1877" s="257"/>
      <c r="J1877" s="261"/>
      <c r="K1877" s="256"/>
      <c r="L1877" s="261"/>
      <c r="N1877" s="249"/>
      <c r="O1877" s="259"/>
      <c r="P1877" s="256"/>
      <c r="Q1877" s="249"/>
      <c r="R1877" s="249"/>
      <c r="S1877" s="249"/>
      <c r="T1877" s="249"/>
      <c r="U1877" s="249"/>
      <c r="V1877" s="249"/>
      <c r="W1877" s="249"/>
      <c r="X1877" s="249"/>
      <c r="Y1877" s="249"/>
      <c r="Z1877" s="249"/>
      <c r="AA1877" s="249"/>
      <c r="AB1877" s="249"/>
      <c r="AC1877" s="249"/>
      <c r="AD1877" s="249"/>
      <c r="AE1877" s="245"/>
      <c r="AF1877" s="249"/>
      <c r="AG1877" s="249"/>
      <c r="AH1877" s="249"/>
      <c r="AI1877" s="249"/>
    </row>
    <row r="1878" spans="1:35" ht="15" customHeight="1" x14ac:dyDescent="0.3">
      <c r="A1878" s="260"/>
      <c r="B1878" s="261"/>
      <c r="C1878" s="261"/>
      <c r="D1878" s="261"/>
      <c r="E1878" s="261"/>
      <c r="F1878" s="261"/>
      <c r="G1878" s="262"/>
      <c r="H1878" s="261"/>
      <c r="I1878" s="257"/>
      <c r="J1878" s="261"/>
      <c r="K1878" s="249"/>
      <c r="L1878" s="261"/>
      <c r="N1878" s="249"/>
      <c r="O1878" s="259"/>
      <c r="P1878" s="256"/>
      <c r="Q1878" s="249"/>
      <c r="R1878" s="249"/>
      <c r="S1878" s="249"/>
      <c r="T1878" s="249"/>
      <c r="U1878" s="249"/>
      <c r="V1878" s="249"/>
      <c r="W1878" s="249"/>
      <c r="X1878" s="249"/>
      <c r="Y1878" s="249"/>
      <c r="Z1878" s="249"/>
      <c r="AA1878" s="249"/>
      <c r="AB1878" s="249"/>
      <c r="AC1878" s="249"/>
      <c r="AD1878" s="249"/>
      <c r="AE1878" s="245"/>
      <c r="AF1878" s="249"/>
      <c r="AG1878" s="249"/>
      <c r="AH1878" s="249"/>
      <c r="AI1878" s="249"/>
    </row>
    <row r="1879" spans="1:35" ht="15" customHeight="1" x14ac:dyDescent="0.3">
      <c r="A1879" s="260"/>
      <c r="B1879" s="261"/>
      <c r="C1879" s="261"/>
      <c r="D1879" s="261"/>
      <c r="E1879" s="261"/>
      <c r="F1879" s="261"/>
      <c r="G1879" s="262"/>
      <c r="H1879" s="261"/>
      <c r="I1879" s="257"/>
      <c r="J1879" s="261"/>
      <c r="K1879" s="249"/>
      <c r="L1879" s="261"/>
      <c r="N1879" s="249"/>
      <c r="O1879" s="259"/>
      <c r="P1879" s="256"/>
      <c r="Q1879" s="249"/>
      <c r="R1879" s="249"/>
      <c r="S1879" s="249"/>
      <c r="T1879" s="249"/>
      <c r="U1879" s="249"/>
      <c r="V1879" s="249"/>
      <c r="W1879" s="249"/>
      <c r="X1879" s="249"/>
      <c r="Y1879" s="249"/>
      <c r="Z1879" s="249"/>
      <c r="AA1879" s="249"/>
      <c r="AB1879" s="249"/>
      <c r="AC1879" s="249"/>
      <c r="AD1879" s="249"/>
      <c r="AE1879" s="245"/>
      <c r="AF1879" s="249"/>
      <c r="AG1879" s="249"/>
      <c r="AH1879" s="249"/>
      <c r="AI1879" s="249"/>
    </row>
    <row r="1880" spans="1:35" ht="15" customHeight="1" x14ac:dyDescent="0.3">
      <c r="A1880" s="260"/>
      <c r="B1880" s="261"/>
      <c r="C1880" s="261"/>
      <c r="D1880" s="261"/>
      <c r="E1880" s="261"/>
      <c r="F1880" s="261"/>
      <c r="G1880" s="262"/>
      <c r="H1880" s="261"/>
      <c r="I1880" s="257"/>
      <c r="J1880" s="249"/>
      <c r="K1880" s="261"/>
      <c r="L1880" s="261"/>
      <c r="N1880" s="249"/>
      <c r="O1880" s="259"/>
      <c r="P1880" s="256"/>
      <c r="Q1880" s="249"/>
      <c r="R1880" s="249"/>
      <c r="S1880" s="249"/>
      <c r="T1880" s="249"/>
      <c r="U1880" s="249"/>
      <c r="V1880" s="249"/>
      <c r="W1880" s="249"/>
      <c r="X1880" s="249"/>
      <c r="Y1880" s="249"/>
      <c r="Z1880" s="249"/>
      <c r="AA1880" s="249"/>
      <c r="AB1880" s="249"/>
      <c r="AC1880" s="249"/>
      <c r="AD1880" s="249"/>
      <c r="AE1880" s="245"/>
      <c r="AF1880" s="249"/>
      <c r="AG1880" s="249"/>
      <c r="AH1880" s="249"/>
      <c r="AI1880" s="249"/>
    </row>
    <row r="1881" spans="1:35" ht="15" customHeight="1" x14ac:dyDescent="0.3">
      <c r="A1881" s="260"/>
      <c r="B1881" s="261"/>
      <c r="C1881" s="261"/>
      <c r="D1881" s="261"/>
      <c r="E1881" s="261"/>
      <c r="F1881" s="261"/>
      <c r="G1881" s="262"/>
      <c r="H1881" s="261"/>
      <c r="I1881" s="257"/>
      <c r="J1881" s="249"/>
      <c r="K1881" s="261"/>
      <c r="L1881" s="261"/>
      <c r="N1881" s="249"/>
      <c r="O1881" s="259"/>
      <c r="P1881" s="256"/>
      <c r="Q1881" s="249"/>
      <c r="R1881" s="249"/>
      <c r="S1881" s="249"/>
      <c r="T1881" s="249"/>
      <c r="U1881" s="249"/>
      <c r="V1881" s="249"/>
      <c r="W1881" s="249"/>
      <c r="X1881" s="249"/>
      <c r="Y1881" s="249"/>
      <c r="Z1881" s="249"/>
      <c r="AA1881" s="249"/>
      <c r="AB1881" s="249"/>
      <c r="AC1881" s="249"/>
      <c r="AD1881" s="249"/>
      <c r="AE1881" s="245"/>
      <c r="AF1881" s="249"/>
      <c r="AG1881" s="249"/>
      <c r="AH1881" s="249"/>
      <c r="AI1881" s="249"/>
    </row>
    <row r="1882" spans="1:35" ht="15" customHeight="1" x14ac:dyDescent="0.3">
      <c r="A1882" s="260"/>
      <c r="B1882" s="261"/>
      <c r="C1882" s="261"/>
      <c r="D1882" s="261"/>
      <c r="E1882" s="261"/>
      <c r="F1882" s="261"/>
      <c r="G1882" s="262"/>
      <c r="H1882" s="261"/>
      <c r="I1882" s="257"/>
      <c r="J1882" s="260"/>
      <c r="K1882" s="249"/>
      <c r="L1882" s="261"/>
      <c r="N1882" s="249"/>
      <c r="O1882" s="259"/>
      <c r="P1882" s="256"/>
      <c r="Q1882" s="249"/>
      <c r="R1882" s="249"/>
      <c r="S1882" s="249"/>
      <c r="T1882" s="249"/>
      <c r="U1882" s="249"/>
      <c r="V1882" s="249"/>
      <c r="W1882" s="249"/>
      <c r="X1882" s="249"/>
      <c r="Y1882" s="249"/>
      <c r="Z1882" s="249"/>
      <c r="AA1882" s="249"/>
      <c r="AB1882" s="249"/>
      <c r="AC1882" s="249"/>
      <c r="AD1882" s="249"/>
      <c r="AE1882" s="246"/>
      <c r="AF1882" s="249"/>
      <c r="AG1882" s="249"/>
      <c r="AH1882" s="249"/>
      <c r="AI1882" s="249"/>
    </row>
    <row r="1883" spans="1:35" ht="15" customHeight="1" x14ac:dyDescent="0.3">
      <c r="A1883" s="260"/>
      <c r="B1883" s="261"/>
      <c r="C1883" s="261"/>
      <c r="D1883" s="261"/>
      <c r="E1883" s="261"/>
      <c r="F1883" s="261"/>
      <c r="G1883" s="262"/>
      <c r="H1883" s="261"/>
      <c r="I1883" s="257"/>
      <c r="J1883" s="261"/>
      <c r="K1883" s="256"/>
      <c r="L1883" s="261"/>
      <c r="N1883" s="249"/>
      <c r="O1883" s="259"/>
      <c r="P1883" s="256"/>
      <c r="Q1883" s="249"/>
      <c r="R1883" s="249"/>
      <c r="S1883" s="249"/>
      <c r="T1883" s="249"/>
      <c r="U1883" s="249"/>
      <c r="V1883" s="249"/>
      <c r="W1883" s="249"/>
      <c r="X1883" s="249"/>
      <c r="Y1883" s="249"/>
      <c r="Z1883" s="249"/>
      <c r="AA1883" s="249"/>
      <c r="AB1883" s="249"/>
      <c r="AC1883" s="249"/>
      <c r="AD1883" s="249"/>
      <c r="AE1883" s="245"/>
      <c r="AF1883" s="249"/>
      <c r="AG1883" s="249"/>
      <c r="AH1883" s="249"/>
      <c r="AI1883" s="249"/>
    </row>
    <row r="1884" spans="1:35" ht="15" customHeight="1" x14ac:dyDescent="0.3">
      <c r="A1884" s="260"/>
      <c r="B1884" s="261"/>
      <c r="C1884" s="261"/>
      <c r="D1884" s="261"/>
      <c r="E1884" s="261"/>
      <c r="F1884" s="261"/>
      <c r="G1884" s="262"/>
      <c r="H1884" s="261"/>
      <c r="I1884" s="257"/>
      <c r="J1884" s="249"/>
      <c r="K1884" s="261"/>
      <c r="L1884" s="261"/>
      <c r="N1884" s="249"/>
      <c r="O1884" s="259"/>
      <c r="P1884" s="256"/>
      <c r="Q1884" s="249"/>
      <c r="R1884" s="249"/>
      <c r="S1884" s="249"/>
      <c r="T1884" s="249"/>
      <c r="U1884" s="249"/>
      <c r="V1884" s="249"/>
      <c r="W1884" s="249"/>
      <c r="X1884" s="249"/>
      <c r="Y1884" s="249"/>
      <c r="Z1884" s="249"/>
      <c r="AA1884" s="249"/>
      <c r="AB1884" s="249"/>
      <c r="AC1884" s="249"/>
      <c r="AD1884" s="249"/>
      <c r="AE1884" s="246"/>
      <c r="AF1884" s="249"/>
      <c r="AG1884" s="249"/>
      <c r="AH1884" s="249"/>
      <c r="AI1884" s="249"/>
    </row>
    <row r="1885" spans="1:35" ht="15" customHeight="1" x14ac:dyDescent="0.3">
      <c r="A1885" s="260"/>
      <c r="B1885" s="261"/>
      <c r="C1885" s="261"/>
      <c r="D1885" s="261"/>
      <c r="E1885" s="261"/>
      <c r="F1885" s="261"/>
      <c r="G1885" s="262"/>
      <c r="H1885" s="261"/>
      <c r="I1885" s="257"/>
      <c r="J1885" s="261"/>
      <c r="K1885" s="249"/>
      <c r="L1885" s="261"/>
      <c r="N1885" s="249"/>
      <c r="O1885" s="259"/>
      <c r="P1885" s="256"/>
      <c r="Q1885" s="249"/>
      <c r="R1885" s="249"/>
      <c r="S1885" s="249"/>
      <c r="T1885" s="249"/>
      <c r="U1885" s="249"/>
      <c r="V1885" s="249"/>
      <c r="W1885" s="249"/>
      <c r="X1885" s="249"/>
      <c r="Y1885" s="249"/>
      <c r="Z1885" s="249"/>
      <c r="AA1885" s="249"/>
      <c r="AB1885" s="249"/>
      <c r="AC1885" s="249"/>
      <c r="AD1885" s="249"/>
      <c r="AE1885" s="246"/>
      <c r="AF1885" s="249"/>
      <c r="AG1885" s="249"/>
      <c r="AH1885" s="249"/>
      <c r="AI1885" s="249"/>
    </row>
    <row r="1886" spans="1:35" ht="15" customHeight="1" x14ac:dyDescent="0.3">
      <c r="A1886" s="260"/>
      <c r="B1886" s="261"/>
      <c r="C1886" s="261"/>
      <c r="D1886" s="261"/>
      <c r="E1886" s="261"/>
      <c r="F1886" s="261"/>
      <c r="G1886" s="262"/>
      <c r="H1886" s="261"/>
      <c r="I1886" s="257"/>
      <c r="J1886" s="261"/>
      <c r="K1886" s="249"/>
      <c r="L1886" s="261"/>
      <c r="N1886" s="249"/>
      <c r="O1886" s="259"/>
      <c r="P1886" s="256"/>
      <c r="Q1886" s="249"/>
      <c r="R1886" s="249"/>
      <c r="S1886" s="249"/>
      <c r="T1886" s="249"/>
      <c r="U1886" s="249"/>
      <c r="V1886" s="249"/>
      <c r="W1886" s="249"/>
      <c r="X1886" s="249"/>
      <c r="Y1886" s="249"/>
      <c r="Z1886" s="249"/>
      <c r="AA1886" s="249"/>
      <c r="AB1886" s="249"/>
      <c r="AC1886" s="249"/>
      <c r="AD1886" s="249"/>
      <c r="AE1886" s="246"/>
      <c r="AF1886" s="249"/>
      <c r="AG1886" s="249"/>
      <c r="AH1886" s="249"/>
      <c r="AI1886" s="249"/>
    </row>
    <row r="1887" spans="1:35" ht="15" customHeight="1" x14ac:dyDescent="0.3">
      <c r="A1887" s="260"/>
      <c r="B1887" s="261"/>
      <c r="C1887" s="261"/>
      <c r="D1887" s="261"/>
      <c r="E1887" s="261"/>
      <c r="F1887" s="261"/>
      <c r="G1887" s="262"/>
      <c r="H1887" s="261"/>
      <c r="I1887" s="257"/>
      <c r="J1887" s="261"/>
      <c r="K1887" s="256"/>
      <c r="L1887" s="261"/>
      <c r="N1887" s="249"/>
      <c r="O1887" s="259"/>
      <c r="P1887" s="256"/>
      <c r="Q1887" s="249"/>
      <c r="R1887" s="249"/>
      <c r="S1887" s="249"/>
      <c r="T1887" s="249"/>
      <c r="U1887" s="249"/>
      <c r="V1887" s="249"/>
      <c r="W1887" s="249"/>
      <c r="X1887" s="249"/>
      <c r="Y1887" s="249"/>
      <c r="Z1887" s="249"/>
      <c r="AA1887" s="249"/>
      <c r="AB1887" s="249"/>
      <c r="AC1887" s="249"/>
      <c r="AD1887" s="249"/>
      <c r="AE1887" s="245"/>
      <c r="AF1887" s="249"/>
      <c r="AG1887" s="249"/>
      <c r="AH1887" s="249"/>
      <c r="AI1887" s="249"/>
    </row>
    <row r="1888" spans="1:35" ht="15" customHeight="1" x14ac:dyDescent="0.3">
      <c r="A1888" s="260"/>
      <c r="B1888" s="261"/>
      <c r="C1888" s="261"/>
      <c r="D1888" s="261"/>
      <c r="E1888" s="261"/>
      <c r="F1888" s="261"/>
      <c r="G1888" s="262"/>
      <c r="H1888" s="261"/>
      <c r="I1888" s="257"/>
      <c r="J1888" s="261"/>
      <c r="K1888" s="256"/>
      <c r="L1888" s="261"/>
      <c r="N1888" s="249"/>
      <c r="O1888" s="259"/>
      <c r="P1888" s="256"/>
      <c r="Q1888" s="249"/>
      <c r="R1888" s="249"/>
      <c r="S1888" s="249"/>
      <c r="T1888" s="249"/>
      <c r="U1888" s="249"/>
      <c r="V1888" s="249"/>
      <c r="W1888" s="249"/>
      <c r="X1888" s="249"/>
      <c r="Y1888" s="249"/>
      <c r="Z1888" s="249"/>
      <c r="AA1888" s="249"/>
      <c r="AB1888" s="249"/>
      <c r="AC1888" s="249"/>
      <c r="AD1888" s="249"/>
      <c r="AE1888" s="245"/>
      <c r="AF1888" s="249"/>
      <c r="AG1888" s="249"/>
      <c r="AH1888" s="249"/>
      <c r="AI1888" s="249"/>
    </row>
    <row r="1889" spans="1:35" ht="15" customHeight="1" x14ac:dyDescent="0.3">
      <c r="A1889" s="260"/>
      <c r="B1889" s="261"/>
      <c r="C1889" s="261"/>
      <c r="D1889" s="261"/>
      <c r="E1889" s="261"/>
      <c r="F1889" s="261"/>
      <c r="G1889" s="262"/>
      <c r="H1889" s="261"/>
      <c r="I1889" s="257"/>
      <c r="J1889" s="261"/>
      <c r="K1889" s="249"/>
      <c r="L1889" s="261"/>
      <c r="N1889" s="249"/>
      <c r="O1889" s="259"/>
      <c r="P1889" s="256"/>
      <c r="Q1889" s="249"/>
      <c r="R1889" s="249"/>
      <c r="S1889" s="249"/>
      <c r="T1889" s="249"/>
      <c r="U1889" s="249"/>
      <c r="V1889" s="249"/>
      <c r="W1889" s="249"/>
      <c r="X1889" s="249"/>
      <c r="Y1889" s="249"/>
      <c r="Z1889" s="249"/>
      <c r="AA1889" s="249"/>
      <c r="AB1889" s="249"/>
      <c r="AC1889" s="249"/>
      <c r="AD1889" s="249"/>
      <c r="AE1889" s="245"/>
      <c r="AF1889" s="249"/>
      <c r="AG1889" s="249"/>
      <c r="AH1889" s="249"/>
      <c r="AI1889" s="249"/>
    </row>
    <row r="1890" spans="1:35" ht="15" customHeight="1" x14ac:dyDescent="0.3">
      <c r="A1890" s="260"/>
      <c r="B1890" s="261"/>
      <c r="C1890" s="261"/>
      <c r="D1890" s="261"/>
      <c r="E1890" s="261"/>
      <c r="F1890" s="261"/>
      <c r="G1890" s="262"/>
      <c r="H1890" s="261"/>
      <c r="I1890" s="257"/>
      <c r="J1890" s="261"/>
      <c r="K1890" s="249"/>
      <c r="L1890" s="261"/>
      <c r="N1890" s="249"/>
      <c r="O1890" s="259"/>
      <c r="P1890" s="256"/>
      <c r="Q1890" s="249"/>
      <c r="R1890" s="249"/>
      <c r="S1890" s="249"/>
      <c r="T1890" s="249"/>
      <c r="U1890" s="249"/>
      <c r="V1890" s="249"/>
      <c r="W1890" s="249"/>
      <c r="X1890" s="249"/>
      <c r="Y1890" s="249"/>
      <c r="Z1890" s="249"/>
      <c r="AA1890" s="249"/>
      <c r="AB1890" s="249"/>
      <c r="AC1890" s="249"/>
      <c r="AD1890" s="249"/>
      <c r="AE1890" s="246"/>
      <c r="AF1890" s="249"/>
      <c r="AG1890" s="249"/>
      <c r="AH1890" s="249"/>
      <c r="AI1890" s="249"/>
    </row>
    <row r="1891" spans="1:35" ht="15" customHeight="1" x14ac:dyDescent="0.3">
      <c r="A1891" s="260"/>
      <c r="B1891" s="261"/>
      <c r="C1891" s="261"/>
      <c r="D1891" s="261"/>
      <c r="E1891" s="261"/>
      <c r="F1891" s="261"/>
      <c r="G1891" s="262"/>
      <c r="H1891" s="261"/>
      <c r="I1891" s="257"/>
      <c r="J1891" s="261"/>
      <c r="K1891" s="249"/>
      <c r="L1891" s="261"/>
      <c r="N1891" s="249"/>
      <c r="O1891" s="259"/>
      <c r="P1891" s="256"/>
      <c r="Q1891" s="249"/>
      <c r="R1891" s="249"/>
      <c r="S1891" s="249"/>
      <c r="T1891" s="249"/>
      <c r="U1891" s="249"/>
      <c r="V1891" s="249"/>
      <c r="W1891" s="249"/>
      <c r="X1891" s="249"/>
      <c r="Y1891" s="249"/>
      <c r="Z1891" s="249"/>
      <c r="AA1891" s="249"/>
      <c r="AB1891" s="249"/>
      <c r="AC1891" s="249"/>
      <c r="AD1891" s="249"/>
      <c r="AE1891" s="245"/>
      <c r="AF1891" s="249"/>
      <c r="AG1891" s="249"/>
      <c r="AH1891" s="249"/>
      <c r="AI1891" s="249"/>
    </row>
    <row r="1892" spans="1:35" ht="15" customHeight="1" x14ac:dyDescent="0.3">
      <c r="A1892" s="260"/>
      <c r="B1892" s="261"/>
      <c r="C1892" s="261"/>
      <c r="D1892" s="261"/>
      <c r="E1892" s="261"/>
      <c r="F1892" s="261"/>
      <c r="G1892" s="262"/>
      <c r="H1892" s="261"/>
      <c r="I1892" s="257"/>
      <c r="J1892" s="261"/>
      <c r="K1892" s="249"/>
      <c r="L1892" s="261"/>
      <c r="N1892" s="249"/>
      <c r="O1892" s="259"/>
      <c r="P1892" s="256"/>
      <c r="Q1892" s="249"/>
      <c r="R1892" s="249"/>
      <c r="S1892" s="249"/>
      <c r="T1892" s="249"/>
      <c r="U1892" s="249"/>
      <c r="V1892" s="249"/>
      <c r="W1892" s="249"/>
      <c r="X1892" s="249"/>
      <c r="Y1892" s="249"/>
      <c r="Z1892" s="249"/>
      <c r="AA1892" s="249"/>
      <c r="AB1892" s="249"/>
      <c r="AC1892" s="249"/>
      <c r="AD1892" s="249"/>
      <c r="AE1892" s="246"/>
      <c r="AF1892" s="249"/>
      <c r="AG1892" s="249"/>
      <c r="AH1892" s="249"/>
      <c r="AI1892" s="249"/>
    </row>
    <row r="1893" spans="1:35" ht="15" customHeight="1" x14ac:dyDescent="0.3">
      <c r="A1893" s="260"/>
      <c r="B1893" s="261"/>
      <c r="C1893" s="261"/>
      <c r="D1893" s="261"/>
      <c r="E1893" s="261"/>
      <c r="F1893" s="261"/>
      <c r="G1893" s="262"/>
      <c r="H1893" s="261"/>
      <c r="I1893" s="257"/>
      <c r="J1893" s="261"/>
      <c r="K1893" s="261"/>
      <c r="L1893" s="261"/>
      <c r="N1893" s="249"/>
      <c r="O1893" s="259"/>
      <c r="P1893" s="256"/>
      <c r="Q1893" s="249"/>
      <c r="R1893" s="249"/>
      <c r="S1893" s="249"/>
      <c r="T1893" s="249"/>
      <c r="U1893" s="249"/>
      <c r="V1893" s="249"/>
      <c r="W1893" s="249"/>
      <c r="X1893" s="249"/>
      <c r="Y1893" s="249"/>
      <c r="Z1893" s="249"/>
      <c r="AA1893" s="249"/>
      <c r="AB1893" s="249"/>
      <c r="AC1893" s="249"/>
      <c r="AD1893" s="249"/>
      <c r="AE1893" s="245"/>
      <c r="AF1893" s="249"/>
      <c r="AG1893" s="249"/>
      <c r="AH1893" s="249"/>
      <c r="AI1893" s="249"/>
    </row>
    <row r="1894" spans="1:35" ht="15" customHeight="1" x14ac:dyDescent="0.3">
      <c r="A1894" s="260"/>
      <c r="B1894" s="261"/>
      <c r="C1894" s="261"/>
      <c r="D1894" s="261"/>
      <c r="E1894" s="261"/>
      <c r="F1894" s="261"/>
      <c r="G1894" s="262"/>
      <c r="H1894" s="261"/>
      <c r="I1894" s="257"/>
      <c r="J1894" s="260"/>
      <c r="K1894" s="256"/>
      <c r="L1894" s="261"/>
      <c r="N1894" s="249"/>
      <c r="O1894" s="259"/>
      <c r="P1894" s="256"/>
      <c r="Q1894" s="249"/>
      <c r="R1894" s="249"/>
      <c r="S1894" s="249"/>
      <c r="T1894" s="249"/>
      <c r="U1894" s="249"/>
      <c r="V1894" s="249"/>
      <c r="W1894" s="249"/>
      <c r="X1894" s="249"/>
      <c r="Y1894" s="249"/>
      <c r="Z1894" s="249"/>
      <c r="AA1894" s="249"/>
      <c r="AB1894" s="249"/>
      <c r="AC1894" s="249"/>
      <c r="AD1894" s="249"/>
      <c r="AE1894" s="245"/>
      <c r="AF1894" s="249"/>
      <c r="AG1894" s="249"/>
      <c r="AH1894" s="249"/>
      <c r="AI1894" s="249"/>
    </row>
    <row r="1895" spans="1:35" ht="15" customHeight="1" x14ac:dyDescent="0.3">
      <c r="A1895" s="260"/>
      <c r="B1895" s="261"/>
      <c r="C1895" s="261"/>
      <c r="D1895" s="261"/>
      <c r="E1895" s="261"/>
      <c r="F1895" s="261"/>
      <c r="G1895" s="262"/>
      <c r="H1895" s="261"/>
      <c r="I1895" s="257"/>
      <c r="J1895" s="261"/>
      <c r="K1895" s="256"/>
      <c r="L1895" s="261"/>
      <c r="N1895" s="249"/>
      <c r="O1895" s="259"/>
      <c r="P1895" s="256"/>
      <c r="Q1895" s="249"/>
      <c r="R1895" s="249"/>
      <c r="S1895" s="249"/>
      <c r="T1895" s="249"/>
      <c r="U1895" s="249"/>
      <c r="V1895" s="249"/>
      <c r="W1895" s="249"/>
      <c r="X1895" s="249"/>
      <c r="Y1895" s="249"/>
      <c r="Z1895" s="249"/>
      <c r="AA1895" s="249"/>
      <c r="AB1895" s="249"/>
      <c r="AC1895" s="249"/>
      <c r="AD1895" s="249"/>
      <c r="AE1895" s="245"/>
      <c r="AF1895" s="249"/>
      <c r="AG1895" s="249"/>
      <c r="AH1895" s="249"/>
      <c r="AI1895" s="249"/>
    </row>
    <row r="1896" spans="1:35" ht="15" customHeight="1" x14ac:dyDescent="0.3">
      <c r="A1896" s="260"/>
      <c r="B1896" s="261"/>
      <c r="C1896" s="261"/>
      <c r="D1896" s="261"/>
      <c r="E1896" s="261"/>
      <c r="F1896" s="261"/>
      <c r="G1896" s="262"/>
      <c r="H1896" s="261"/>
      <c r="I1896" s="257"/>
      <c r="J1896" s="260"/>
      <c r="K1896" s="261"/>
      <c r="L1896" s="249"/>
      <c r="N1896" s="249"/>
      <c r="O1896" s="259"/>
      <c r="P1896" s="256"/>
      <c r="Q1896" s="249"/>
      <c r="R1896" s="249"/>
      <c r="S1896" s="249"/>
      <c r="T1896" s="249"/>
      <c r="U1896" s="249"/>
      <c r="V1896" s="249"/>
      <c r="W1896" s="249"/>
      <c r="X1896" s="249"/>
      <c r="Y1896" s="249"/>
      <c r="Z1896" s="249"/>
      <c r="AA1896" s="249"/>
      <c r="AB1896" s="249"/>
      <c r="AC1896" s="249"/>
      <c r="AD1896" s="249"/>
      <c r="AE1896" s="245"/>
      <c r="AF1896" s="249"/>
      <c r="AG1896" s="249"/>
      <c r="AH1896" s="249"/>
      <c r="AI1896" s="249"/>
    </row>
    <row r="1897" spans="1:35" ht="15" customHeight="1" x14ac:dyDescent="0.3">
      <c r="A1897" s="260"/>
      <c r="B1897" s="261"/>
      <c r="C1897" s="261"/>
      <c r="D1897" s="261"/>
      <c r="E1897" s="261"/>
      <c r="F1897" s="261"/>
      <c r="G1897" s="262"/>
      <c r="H1897" s="261"/>
      <c r="I1897" s="257"/>
      <c r="J1897" s="249"/>
      <c r="K1897" s="261"/>
      <c r="L1897" s="261"/>
      <c r="N1897" s="249"/>
      <c r="O1897" s="259"/>
      <c r="P1897" s="256"/>
      <c r="Q1897" s="249"/>
      <c r="R1897" s="249"/>
      <c r="S1897" s="249"/>
      <c r="T1897" s="249"/>
      <c r="U1897" s="249"/>
      <c r="V1897" s="249"/>
      <c r="W1897" s="249"/>
      <c r="X1897" s="249"/>
      <c r="Y1897" s="249"/>
      <c r="Z1897" s="249"/>
      <c r="AA1897" s="249"/>
      <c r="AB1897" s="249"/>
      <c r="AC1897" s="249"/>
      <c r="AD1897" s="249"/>
      <c r="AE1897" s="246"/>
      <c r="AF1897" s="249"/>
      <c r="AG1897" s="249"/>
      <c r="AH1897" s="249"/>
      <c r="AI1897" s="249"/>
    </row>
    <row r="1898" spans="1:35" ht="15" customHeight="1" x14ac:dyDescent="0.3">
      <c r="A1898" s="260"/>
      <c r="B1898" s="261"/>
      <c r="C1898" s="261"/>
      <c r="D1898" s="261"/>
      <c r="E1898" s="261"/>
      <c r="F1898" s="261"/>
      <c r="G1898" s="262"/>
      <c r="H1898" s="261"/>
      <c r="I1898" s="257"/>
      <c r="J1898" s="261"/>
      <c r="K1898" s="249"/>
      <c r="L1898" s="261"/>
      <c r="N1898" s="249"/>
      <c r="O1898" s="259"/>
      <c r="P1898" s="256"/>
      <c r="Q1898" s="249"/>
      <c r="R1898" s="249"/>
      <c r="S1898" s="249"/>
      <c r="T1898" s="249"/>
      <c r="U1898" s="249"/>
      <c r="V1898" s="249"/>
      <c r="W1898" s="249"/>
      <c r="X1898" s="249"/>
      <c r="Y1898" s="249"/>
      <c r="Z1898" s="249"/>
      <c r="AA1898" s="249"/>
      <c r="AB1898" s="249"/>
      <c r="AC1898" s="249"/>
      <c r="AD1898" s="249"/>
      <c r="AE1898" s="245"/>
      <c r="AF1898" s="249"/>
      <c r="AG1898" s="249"/>
      <c r="AH1898" s="249"/>
      <c r="AI1898" s="249"/>
    </row>
    <row r="1899" spans="1:35" ht="15" customHeight="1" x14ac:dyDescent="0.3">
      <c r="A1899" s="260"/>
      <c r="B1899" s="261"/>
      <c r="C1899" s="261"/>
      <c r="D1899" s="261"/>
      <c r="E1899" s="261"/>
      <c r="F1899" s="261"/>
      <c r="G1899" s="262"/>
      <c r="H1899" s="261"/>
      <c r="I1899" s="257"/>
      <c r="J1899" s="260"/>
      <c r="K1899" s="249"/>
      <c r="L1899" s="261"/>
      <c r="N1899" s="249"/>
      <c r="O1899" s="259"/>
      <c r="P1899" s="256"/>
      <c r="Q1899" s="249"/>
      <c r="R1899" s="249"/>
      <c r="S1899" s="249"/>
      <c r="T1899" s="249"/>
      <c r="U1899" s="249"/>
      <c r="V1899" s="249"/>
      <c r="W1899" s="249"/>
      <c r="X1899" s="249"/>
      <c r="Y1899" s="249"/>
      <c r="Z1899" s="249"/>
      <c r="AA1899" s="249"/>
      <c r="AB1899" s="249"/>
      <c r="AC1899" s="249"/>
      <c r="AD1899" s="249"/>
      <c r="AE1899" s="245"/>
      <c r="AF1899" s="249"/>
      <c r="AG1899" s="249"/>
      <c r="AH1899" s="249"/>
      <c r="AI1899" s="249"/>
    </row>
    <row r="1900" spans="1:35" ht="15" customHeight="1" x14ac:dyDescent="0.3">
      <c r="A1900" s="260"/>
      <c r="B1900" s="261"/>
      <c r="C1900" s="261"/>
      <c r="D1900" s="261"/>
      <c r="E1900" s="261"/>
      <c r="F1900" s="261"/>
      <c r="G1900" s="262"/>
      <c r="H1900" s="261"/>
      <c r="I1900" s="257"/>
      <c r="J1900" s="261"/>
      <c r="K1900" s="256"/>
      <c r="L1900" s="261"/>
      <c r="N1900" s="249"/>
      <c r="O1900" s="259"/>
      <c r="P1900" s="256"/>
      <c r="Q1900" s="249"/>
      <c r="R1900" s="249"/>
      <c r="S1900" s="249"/>
      <c r="T1900" s="249"/>
      <c r="U1900" s="249"/>
      <c r="V1900" s="249"/>
      <c r="W1900" s="249"/>
      <c r="X1900" s="249"/>
      <c r="Y1900" s="249"/>
      <c r="Z1900" s="249"/>
      <c r="AA1900" s="249"/>
      <c r="AB1900" s="249"/>
      <c r="AC1900" s="249"/>
      <c r="AD1900" s="249"/>
      <c r="AE1900" s="245"/>
      <c r="AF1900" s="249"/>
      <c r="AG1900" s="249"/>
      <c r="AH1900" s="249"/>
      <c r="AI1900" s="249"/>
    </row>
    <row r="1901" spans="1:35" ht="15" customHeight="1" x14ac:dyDescent="0.3">
      <c r="A1901" s="260"/>
      <c r="B1901" s="261"/>
      <c r="C1901" s="261"/>
      <c r="D1901" s="261"/>
      <c r="E1901" s="261"/>
      <c r="F1901" s="261"/>
      <c r="G1901" s="262"/>
      <c r="H1901" s="261"/>
      <c r="I1901" s="257"/>
      <c r="J1901" s="261"/>
      <c r="K1901" s="256"/>
      <c r="L1901" s="261"/>
      <c r="N1901" s="249"/>
      <c r="O1901" s="259"/>
      <c r="P1901" s="256"/>
      <c r="Q1901" s="249"/>
      <c r="R1901" s="249"/>
      <c r="S1901" s="249"/>
      <c r="T1901" s="249"/>
      <c r="U1901" s="249"/>
      <c r="V1901" s="249"/>
      <c r="W1901" s="249"/>
      <c r="X1901" s="249"/>
      <c r="Y1901" s="249"/>
      <c r="Z1901" s="249"/>
      <c r="AA1901" s="249"/>
      <c r="AB1901" s="249"/>
      <c r="AC1901" s="249"/>
      <c r="AD1901" s="249"/>
      <c r="AE1901" s="246"/>
      <c r="AF1901" s="249"/>
      <c r="AG1901" s="249"/>
      <c r="AH1901" s="249"/>
      <c r="AI1901" s="249"/>
    </row>
    <row r="1902" spans="1:35" ht="15" customHeight="1" x14ac:dyDescent="0.3">
      <c r="A1902" s="260"/>
      <c r="B1902" s="261"/>
      <c r="C1902" s="261"/>
      <c r="D1902" s="261"/>
      <c r="E1902" s="261"/>
      <c r="F1902" s="261"/>
      <c r="G1902" s="262"/>
      <c r="H1902" s="261"/>
      <c r="I1902" s="257"/>
      <c r="J1902" s="261"/>
      <c r="K1902" s="256"/>
      <c r="L1902" s="261"/>
      <c r="N1902" s="249"/>
      <c r="O1902" s="259"/>
      <c r="P1902" s="256"/>
      <c r="Q1902" s="249"/>
      <c r="R1902" s="249"/>
      <c r="S1902" s="249"/>
      <c r="T1902" s="249"/>
      <c r="U1902" s="249"/>
      <c r="V1902" s="249"/>
      <c r="W1902" s="249"/>
      <c r="X1902" s="249"/>
      <c r="Y1902" s="249"/>
      <c r="Z1902" s="249"/>
      <c r="AA1902" s="249"/>
      <c r="AB1902" s="249"/>
      <c r="AC1902" s="249"/>
      <c r="AD1902" s="249"/>
      <c r="AE1902" s="245"/>
      <c r="AF1902" s="249"/>
      <c r="AG1902" s="249"/>
      <c r="AH1902" s="249"/>
      <c r="AI1902" s="249"/>
    </row>
    <row r="1903" spans="1:35" ht="15" customHeight="1" x14ac:dyDescent="0.3">
      <c r="A1903" s="260"/>
      <c r="B1903" s="261"/>
      <c r="C1903" s="261"/>
      <c r="D1903" s="261"/>
      <c r="E1903" s="261"/>
      <c r="F1903" s="261"/>
      <c r="G1903" s="262"/>
      <c r="H1903" s="261"/>
      <c r="I1903" s="257"/>
      <c r="J1903" s="261"/>
      <c r="K1903" s="249"/>
      <c r="L1903" s="261"/>
      <c r="N1903" s="249"/>
      <c r="O1903" s="259"/>
      <c r="P1903" s="256"/>
      <c r="Q1903" s="249"/>
      <c r="R1903" s="249"/>
      <c r="S1903" s="249"/>
      <c r="T1903" s="249"/>
      <c r="U1903" s="249"/>
      <c r="V1903" s="249"/>
      <c r="W1903" s="249"/>
      <c r="X1903" s="249"/>
      <c r="Y1903" s="249"/>
      <c r="Z1903" s="249"/>
      <c r="AA1903" s="249"/>
      <c r="AB1903" s="249"/>
      <c r="AC1903" s="249"/>
      <c r="AD1903" s="249"/>
      <c r="AE1903" s="245"/>
      <c r="AF1903" s="249"/>
      <c r="AG1903" s="249"/>
      <c r="AH1903" s="249"/>
      <c r="AI1903" s="249"/>
    </row>
    <row r="1904" spans="1:35" ht="15" customHeight="1" x14ac:dyDescent="0.3">
      <c r="A1904" s="260"/>
      <c r="B1904" s="261"/>
      <c r="C1904" s="261"/>
      <c r="D1904" s="261"/>
      <c r="E1904" s="261"/>
      <c r="F1904" s="261"/>
      <c r="G1904" s="262"/>
      <c r="H1904" s="261"/>
      <c r="I1904" s="257"/>
      <c r="J1904" s="260"/>
      <c r="K1904" s="249"/>
      <c r="L1904" s="261"/>
      <c r="N1904" s="249"/>
      <c r="O1904" s="259"/>
      <c r="P1904" s="256"/>
      <c r="Q1904" s="249"/>
      <c r="R1904" s="249"/>
      <c r="S1904" s="249"/>
      <c r="T1904" s="249"/>
      <c r="U1904" s="249"/>
      <c r="V1904" s="249"/>
      <c r="W1904" s="249"/>
      <c r="X1904" s="249"/>
      <c r="Y1904" s="249"/>
      <c r="Z1904" s="249"/>
      <c r="AA1904" s="249"/>
      <c r="AB1904" s="249"/>
      <c r="AC1904" s="249"/>
      <c r="AD1904" s="249"/>
      <c r="AE1904" s="245"/>
      <c r="AF1904" s="249"/>
      <c r="AG1904" s="249"/>
      <c r="AH1904" s="249"/>
      <c r="AI1904" s="249"/>
    </row>
    <row r="1905" spans="1:35" ht="15" customHeight="1" x14ac:dyDescent="0.3">
      <c r="A1905" s="260"/>
      <c r="B1905" s="261"/>
      <c r="C1905" s="261"/>
      <c r="D1905" s="261"/>
      <c r="E1905" s="261"/>
      <c r="F1905" s="261"/>
      <c r="G1905" s="262"/>
      <c r="H1905" s="261"/>
      <c r="I1905" s="257"/>
      <c r="J1905" s="261"/>
      <c r="K1905" s="256"/>
      <c r="L1905" s="261"/>
      <c r="N1905" s="249"/>
      <c r="O1905" s="259"/>
      <c r="P1905" s="256"/>
      <c r="Q1905" s="249"/>
      <c r="R1905" s="249"/>
      <c r="S1905" s="249"/>
      <c r="T1905" s="249"/>
      <c r="U1905" s="249"/>
      <c r="V1905" s="249"/>
      <c r="W1905" s="249"/>
      <c r="X1905" s="249"/>
      <c r="Y1905" s="249"/>
      <c r="Z1905" s="249"/>
      <c r="AA1905" s="249"/>
      <c r="AB1905" s="249"/>
      <c r="AC1905" s="249"/>
      <c r="AD1905" s="249"/>
      <c r="AE1905" s="245"/>
      <c r="AF1905" s="249"/>
      <c r="AG1905" s="249"/>
      <c r="AH1905" s="249"/>
      <c r="AI1905" s="249"/>
    </row>
    <row r="1906" spans="1:35" ht="15" customHeight="1" x14ac:dyDescent="0.3">
      <c r="A1906" s="260"/>
      <c r="B1906" s="261"/>
      <c r="C1906" s="261"/>
      <c r="D1906" s="261"/>
      <c r="E1906" s="261"/>
      <c r="F1906" s="261"/>
      <c r="G1906" s="262"/>
      <c r="H1906" s="261"/>
      <c r="I1906" s="257"/>
      <c r="J1906" s="260"/>
      <c r="K1906" s="249"/>
      <c r="L1906" s="261"/>
      <c r="N1906" s="249"/>
      <c r="O1906" s="259"/>
      <c r="P1906" s="256"/>
      <c r="Q1906" s="249"/>
      <c r="R1906" s="249"/>
      <c r="S1906" s="249"/>
      <c r="T1906" s="249"/>
      <c r="U1906" s="249"/>
      <c r="V1906" s="249"/>
      <c r="W1906" s="249"/>
      <c r="X1906" s="249"/>
      <c r="Y1906" s="249"/>
      <c r="Z1906" s="249"/>
      <c r="AA1906" s="249"/>
      <c r="AB1906" s="249"/>
      <c r="AC1906" s="249"/>
      <c r="AD1906" s="249"/>
      <c r="AE1906" s="245"/>
      <c r="AF1906" s="249"/>
      <c r="AG1906" s="249"/>
      <c r="AH1906" s="249"/>
      <c r="AI1906" s="249"/>
    </row>
    <row r="1907" spans="1:35" ht="15" customHeight="1" x14ac:dyDescent="0.3">
      <c r="A1907" s="260"/>
      <c r="B1907" s="261"/>
      <c r="C1907" s="261"/>
      <c r="D1907" s="261"/>
      <c r="E1907" s="261"/>
      <c r="F1907" s="261"/>
      <c r="G1907" s="262"/>
      <c r="H1907" s="261"/>
      <c r="I1907" s="257"/>
      <c r="J1907" s="260"/>
      <c r="K1907" s="249"/>
      <c r="L1907" s="261"/>
      <c r="N1907" s="249"/>
      <c r="O1907" s="259"/>
      <c r="P1907" s="256"/>
      <c r="Q1907" s="249"/>
      <c r="R1907" s="249"/>
      <c r="S1907" s="249"/>
      <c r="T1907" s="249"/>
      <c r="U1907" s="249"/>
      <c r="V1907" s="249"/>
      <c r="W1907" s="249"/>
      <c r="X1907" s="249"/>
      <c r="Y1907" s="249"/>
      <c r="Z1907" s="249"/>
      <c r="AA1907" s="249"/>
      <c r="AB1907" s="249"/>
      <c r="AC1907" s="249"/>
      <c r="AD1907" s="249"/>
      <c r="AE1907" s="245"/>
      <c r="AF1907" s="249"/>
      <c r="AG1907" s="249"/>
      <c r="AH1907" s="249"/>
      <c r="AI1907" s="249"/>
    </row>
    <row r="1908" spans="1:35" ht="15" customHeight="1" x14ac:dyDescent="0.3">
      <c r="A1908" s="260"/>
      <c r="B1908" s="261"/>
      <c r="C1908" s="261"/>
      <c r="D1908" s="261"/>
      <c r="E1908" s="261"/>
      <c r="F1908" s="261"/>
      <c r="G1908" s="262"/>
      <c r="H1908" s="261"/>
      <c r="I1908" s="257"/>
      <c r="J1908" s="260"/>
      <c r="K1908" s="249"/>
      <c r="L1908" s="261"/>
      <c r="N1908" s="249"/>
      <c r="O1908" s="259"/>
      <c r="P1908" s="256"/>
      <c r="Q1908" s="249"/>
      <c r="R1908" s="249"/>
      <c r="S1908" s="249"/>
      <c r="T1908" s="249"/>
      <c r="U1908" s="249"/>
      <c r="V1908" s="249"/>
      <c r="W1908" s="249"/>
      <c r="X1908" s="249"/>
      <c r="Y1908" s="249"/>
      <c r="Z1908" s="249"/>
      <c r="AA1908" s="249"/>
      <c r="AB1908" s="249"/>
      <c r="AC1908" s="249"/>
      <c r="AD1908" s="249"/>
      <c r="AE1908" s="245"/>
      <c r="AF1908" s="249"/>
      <c r="AG1908" s="249"/>
      <c r="AH1908" s="249"/>
      <c r="AI1908" s="249"/>
    </row>
    <row r="1909" spans="1:35" ht="15" customHeight="1" x14ac:dyDescent="0.3">
      <c r="A1909" s="260"/>
      <c r="B1909" s="261"/>
      <c r="C1909" s="261"/>
      <c r="D1909" s="261"/>
      <c r="E1909" s="261"/>
      <c r="F1909" s="261"/>
      <c r="G1909" s="262"/>
      <c r="H1909" s="261"/>
      <c r="I1909" s="257"/>
      <c r="J1909" s="260"/>
      <c r="K1909" s="249"/>
      <c r="L1909" s="261"/>
      <c r="N1909" s="249"/>
      <c r="O1909" s="259"/>
      <c r="P1909" s="256"/>
      <c r="Q1909" s="249"/>
      <c r="R1909" s="249"/>
      <c r="S1909" s="249"/>
      <c r="T1909" s="249"/>
      <c r="U1909" s="249"/>
      <c r="V1909" s="249"/>
      <c r="W1909" s="249"/>
      <c r="X1909" s="249"/>
      <c r="Y1909" s="249"/>
      <c r="Z1909" s="249"/>
      <c r="AA1909" s="249"/>
      <c r="AB1909" s="249"/>
      <c r="AC1909" s="249"/>
      <c r="AD1909" s="249"/>
      <c r="AE1909" s="245"/>
      <c r="AF1909" s="249"/>
      <c r="AG1909" s="249"/>
      <c r="AH1909" s="249"/>
      <c r="AI1909" s="249"/>
    </row>
    <row r="1910" spans="1:35" ht="15" customHeight="1" x14ac:dyDescent="0.3">
      <c r="A1910" s="260"/>
      <c r="B1910" s="261"/>
      <c r="C1910" s="261"/>
      <c r="D1910" s="261"/>
      <c r="E1910" s="261"/>
      <c r="F1910" s="261"/>
      <c r="G1910" s="262"/>
      <c r="H1910" s="261"/>
      <c r="I1910" s="257"/>
      <c r="J1910" s="249"/>
      <c r="K1910" s="261"/>
      <c r="L1910" s="261"/>
      <c r="N1910" s="249"/>
      <c r="O1910" s="259"/>
      <c r="P1910" s="256"/>
      <c r="Q1910" s="249"/>
      <c r="R1910" s="249"/>
      <c r="S1910" s="249"/>
      <c r="T1910" s="249"/>
      <c r="U1910" s="249"/>
      <c r="V1910" s="249"/>
      <c r="W1910" s="249"/>
      <c r="X1910" s="249"/>
      <c r="Y1910" s="249"/>
      <c r="Z1910" s="249"/>
      <c r="AA1910" s="249"/>
      <c r="AB1910" s="249"/>
      <c r="AC1910" s="249"/>
      <c r="AD1910" s="249"/>
      <c r="AE1910" s="245"/>
      <c r="AF1910" s="249"/>
      <c r="AG1910" s="249"/>
      <c r="AH1910" s="249"/>
      <c r="AI1910" s="249"/>
    </row>
    <row r="1911" spans="1:35" ht="15" customHeight="1" x14ac:dyDescent="0.3">
      <c r="A1911" s="260"/>
      <c r="B1911" s="261"/>
      <c r="C1911" s="261"/>
      <c r="D1911" s="261"/>
      <c r="E1911" s="261"/>
      <c r="F1911" s="261"/>
      <c r="G1911" s="262"/>
      <c r="H1911" s="261"/>
      <c r="I1911" s="257"/>
      <c r="J1911" s="261"/>
      <c r="K1911" s="256"/>
      <c r="L1911" s="261"/>
      <c r="N1911" s="249"/>
      <c r="O1911" s="259"/>
      <c r="P1911" s="256"/>
      <c r="Q1911" s="249"/>
      <c r="R1911" s="249"/>
      <c r="S1911" s="249"/>
      <c r="T1911" s="249"/>
      <c r="U1911" s="249"/>
      <c r="V1911" s="249"/>
      <c r="W1911" s="249"/>
      <c r="X1911" s="249"/>
      <c r="Y1911" s="249"/>
      <c r="Z1911" s="249"/>
      <c r="AA1911" s="249"/>
      <c r="AB1911" s="249"/>
      <c r="AC1911" s="249"/>
      <c r="AD1911" s="249"/>
      <c r="AE1911" s="245"/>
      <c r="AF1911" s="249"/>
      <c r="AG1911" s="249"/>
      <c r="AH1911" s="249"/>
      <c r="AI1911" s="249"/>
    </row>
    <row r="1912" spans="1:35" ht="15" customHeight="1" x14ac:dyDescent="0.3">
      <c r="A1912" s="260"/>
      <c r="B1912" s="261"/>
      <c r="C1912" s="261"/>
      <c r="D1912" s="261"/>
      <c r="E1912" s="261"/>
      <c r="F1912" s="261"/>
      <c r="G1912" s="262"/>
      <c r="H1912" s="261"/>
      <c r="I1912" s="257"/>
      <c r="J1912" s="249"/>
      <c r="K1912" s="261"/>
      <c r="L1912" s="261"/>
      <c r="N1912" s="249"/>
      <c r="O1912" s="259"/>
      <c r="P1912" s="256"/>
      <c r="Q1912" s="249"/>
      <c r="R1912" s="249"/>
      <c r="S1912" s="249"/>
      <c r="T1912" s="249"/>
      <c r="U1912" s="249"/>
      <c r="V1912" s="249"/>
      <c r="W1912" s="249"/>
      <c r="X1912" s="249"/>
      <c r="Y1912" s="249"/>
      <c r="Z1912" s="249"/>
      <c r="AA1912" s="249"/>
      <c r="AB1912" s="249"/>
      <c r="AC1912" s="249"/>
      <c r="AD1912" s="249"/>
      <c r="AE1912" s="246"/>
      <c r="AF1912" s="249"/>
      <c r="AG1912" s="249"/>
      <c r="AH1912" s="249"/>
      <c r="AI1912" s="249"/>
    </row>
    <row r="1913" spans="1:35" ht="15" customHeight="1" x14ac:dyDescent="0.3">
      <c r="A1913" s="260"/>
      <c r="B1913" s="261"/>
      <c r="C1913" s="261"/>
      <c r="D1913" s="261"/>
      <c r="E1913" s="261"/>
      <c r="F1913" s="261"/>
      <c r="G1913" s="262"/>
      <c r="H1913" s="261"/>
      <c r="I1913" s="257"/>
      <c r="J1913" s="261"/>
      <c r="K1913" s="256"/>
      <c r="L1913" s="261"/>
      <c r="N1913" s="249"/>
      <c r="O1913" s="259"/>
      <c r="P1913" s="256"/>
      <c r="Q1913" s="249"/>
      <c r="R1913" s="249"/>
      <c r="S1913" s="249"/>
      <c r="T1913" s="249"/>
      <c r="U1913" s="249"/>
      <c r="V1913" s="249"/>
      <c r="W1913" s="249"/>
      <c r="X1913" s="249"/>
      <c r="Y1913" s="249"/>
      <c r="Z1913" s="249"/>
      <c r="AA1913" s="249"/>
      <c r="AB1913" s="249"/>
      <c r="AC1913" s="249"/>
      <c r="AD1913" s="249"/>
      <c r="AE1913" s="245"/>
      <c r="AF1913" s="249"/>
      <c r="AG1913" s="249"/>
      <c r="AH1913" s="249"/>
      <c r="AI1913" s="249"/>
    </row>
    <row r="1914" spans="1:35" ht="15" customHeight="1" x14ac:dyDescent="0.3">
      <c r="A1914" s="260"/>
      <c r="B1914" s="261"/>
      <c r="C1914" s="261"/>
      <c r="D1914" s="261"/>
      <c r="E1914" s="261"/>
      <c r="F1914" s="261"/>
      <c r="G1914" s="262"/>
      <c r="H1914" s="261"/>
      <c r="I1914" s="257"/>
      <c r="J1914" s="260"/>
      <c r="K1914" s="249"/>
      <c r="L1914" s="261"/>
      <c r="N1914" s="249"/>
      <c r="O1914" s="259"/>
      <c r="P1914" s="256"/>
      <c r="Q1914" s="249"/>
      <c r="R1914" s="249"/>
      <c r="S1914" s="249"/>
      <c r="T1914" s="249"/>
      <c r="U1914" s="249"/>
      <c r="V1914" s="249"/>
      <c r="W1914" s="249"/>
      <c r="X1914" s="249"/>
      <c r="Y1914" s="249"/>
      <c r="Z1914" s="249"/>
      <c r="AA1914" s="249"/>
      <c r="AB1914" s="249"/>
      <c r="AC1914" s="249"/>
      <c r="AD1914" s="249"/>
      <c r="AE1914" s="246"/>
      <c r="AF1914" s="249"/>
      <c r="AG1914" s="249"/>
      <c r="AH1914" s="249"/>
      <c r="AI1914" s="249"/>
    </row>
    <row r="1915" spans="1:35" ht="15" customHeight="1" x14ac:dyDescent="0.3">
      <c r="A1915" s="260"/>
      <c r="B1915" s="261"/>
      <c r="C1915" s="261"/>
      <c r="D1915" s="261"/>
      <c r="E1915" s="261"/>
      <c r="F1915" s="261"/>
      <c r="G1915" s="262"/>
      <c r="H1915" s="261"/>
      <c r="I1915" s="257"/>
      <c r="J1915" s="261"/>
      <c r="K1915" s="256"/>
      <c r="L1915" s="261"/>
      <c r="N1915" s="249"/>
      <c r="O1915" s="259"/>
      <c r="P1915" s="256"/>
      <c r="Q1915" s="249"/>
      <c r="R1915" s="249"/>
      <c r="S1915" s="249"/>
      <c r="T1915" s="249"/>
      <c r="U1915" s="249"/>
      <c r="V1915" s="249"/>
      <c r="W1915" s="249"/>
      <c r="X1915" s="249"/>
      <c r="Y1915" s="249"/>
      <c r="Z1915" s="249"/>
      <c r="AA1915" s="249"/>
      <c r="AB1915" s="249"/>
      <c r="AC1915" s="249"/>
      <c r="AD1915" s="249"/>
      <c r="AE1915" s="245"/>
      <c r="AF1915" s="249"/>
      <c r="AG1915" s="249"/>
      <c r="AH1915" s="249"/>
      <c r="AI1915" s="249"/>
    </row>
    <row r="1916" spans="1:35" ht="15" customHeight="1" x14ac:dyDescent="0.3">
      <c r="A1916" s="260"/>
      <c r="B1916" s="261"/>
      <c r="C1916" s="261"/>
      <c r="D1916" s="261"/>
      <c r="E1916" s="261"/>
      <c r="F1916" s="261"/>
      <c r="G1916" s="262"/>
      <c r="H1916" s="261"/>
      <c r="I1916" s="257"/>
      <c r="J1916" s="261"/>
      <c r="K1916" s="256"/>
      <c r="L1916" s="261"/>
      <c r="N1916" s="249"/>
      <c r="O1916" s="259"/>
      <c r="P1916" s="256"/>
      <c r="Q1916" s="249"/>
      <c r="R1916" s="249"/>
      <c r="S1916" s="249"/>
      <c r="T1916" s="249"/>
      <c r="U1916" s="249"/>
      <c r="V1916" s="249"/>
      <c r="W1916" s="249"/>
      <c r="X1916" s="249"/>
      <c r="Y1916" s="249"/>
      <c r="Z1916" s="249"/>
      <c r="AA1916" s="249"/>
      <c r="AB1916" s="249"/>
      <c r="AC1916" s="249"/>
      <c r="AD1916" s="249"/>
      <c r="AE1916" s="245"/>
      <c r="AF1916" s="249"/>
      <c r="AG1916" s="249"/>
      <c r="AH1916" s="249"/>
      <c r="AI1916" s="249"/>
    </row>
    <row r="1917" spans="1:35" ht="15" customHeight="1" x14ac:dyDescent="0.3">
      <c r="A1917" s="260"/>
      <c r="B1917" s="261"/>
      <c r="C1917" s="261"/>
      <c r="D1917" s="261"/>
      <c r="E1917" s="261"/>
      <c r="F1917" s="261"/>
      <c r="G1917" s="262"/>
      <c r="H1917" s="261"/>
      <c r="I1917" s="257"/>
      <c r="J1917" s="249"/>
      <c r="K1917" s="261"/>
      <c r="L1917" s="261"/>
      <c r="N1917" s="249"/>
      <c r="O1917" s="259"/>
      <c r="P1917" s="256"/>
      <c r="Q1917" s="249"/>
      <c r="R1917" s="249"/>
      <c r="S1917" s="249"/>
      <c r="T1917" s="249"/>
      <c r="U1917" s="249"/>
      <c r="V1917" s="249"/>
      <c r="W1917" s="249"/>
      <c r="X1917" s="249"/>
      <c r="Y1917" s="249"/>
      <c r="Z1917" s="249"/>
      <c r="AA1917" s="249"/>
      <c r="AB1917" s="249"/>
      <c r="AC1917" s="249"/>
      <c r="AD1917" s="249"/>
      <c r="AE1917" s="246"/>
      <c r="AF1917" s="249"/>
      <c r="AG1917" s="249"/>
      <c r="AH1917" s="249"/>
      <c r="AI1917" s="249"/>
    </row>
    <row r="1918" spans="1:35" ht="15" customHeight="1" x14ac:dyDescent="0.3">
      <c r="A1918" s="260"/>
      <c r="B1918" s="261"/>
      <c r="C1918" s="261"/>
      <c r="D1918" s="261"/>
      <c r="E1918" s="261"/>
      <c r="F1918" s="261"/>
      <c r="G1918" s="262"/>
      <c r="H1918" s="261"/>
      <c r="I1918" s="257"/>
      <c r="J1918" s="260"/>
      <c r="K1918" s="249"/>
      <c r="L1918" s="261"/>
      <c r="N1918" s="249"/>
      <c r="O1918" s="259"/>
      <c r="P1918" s="256"/>
      <c r="Q1918" s="249"/>
      <c r="R1918" s="249"/>
      <c r="S1918" s="249"/>
      <c r="T1918" s="249"/>
      <c r="U1918" s="249"/>
      <c r="V1918" s="249"/>
      <c r="W1918" s="249"/>
      <c r="X1918" s="249"/>
      <c r="Y1918" s="249"/>
      <c r="Z1918" s="249"/>
      <c r="AA1918" s="249"/>
      <c r="AB1918" s="249"/>
      <c r="AC1918" s="249"/>
      <c r="AD1918" s="249"/>
      <c r="AE1918" s="246"/>
      <c r="AF1918" s="249"/>
      <c r="AG1918" s="249"/>
      <c r="AH1918" s="249"/>
      <c r="AI1918" s="249"/>
    </row>
    <row r="1919" spans="1:35" ht="15" customHeight="1" x14ac:dyDescent="0.3">
      <c r="A1919" s="260"/>
      <c r="B1919" s="261"/>
      <c r="C1919" s="261"/>
      <c r="D1919" s="261"/>
      <c r="E1919" s="261"/>
      <c r="F1919" s="261"/>
      <c r="G1919" s="262"/>
      <c r="H1919" s="261"/>
      <c r="I1919" s="257"/>
      <c r="J1919" s="261"/>
      <c r="K1919" s="256"/>
      <c r="L1919" s="261"/>
      <c r="N1919" s="249"/>
      <c r="O1919" s="259"/>
      <c r="P1919" s="256"/>
      <c r="Q1919" s="249"/>
      <c r="R1919" s="249"/>
      <c r="S1919" s="249"/>
      <c r="T1919" s="249"/>
      <c r="U1919" s="249"/>
      <c r="V1919" s="249"/>
      <c r="W1919" s="249"/>
      <c r="X1919" s="249"/>
      <c r="Y1919" s="249"/>
      <c r="Z1919" s="249"/>
      <c r="AA1919" s="249"/>
      <c r="AB1919" s="249"/>
      <c r="AC1919" s="249"/>
      <c r="AD1919" s="249"/>
      <c r="AE1919" s="245"/>
      <c r="AF1919" s="249"/>
      <c r="AG1919" s="249"/>
      <c r="AH1919" s="249"/>
      <c r="AI1919" s="249"/>
    </row>
    <row r="1920" spans="1:35" ht="15" customHeight="1" x14ac:dyDescent="0.3">
      <c r="A1920" s="260"/>
      <c r="B1920" s="261"/>
      <c r="C1920" s="261"/>
      <c r="D1920" s="261"/>
      <c r="E1920" s="261"/>
      <c r="F1920" s="261"/>
      <c r="G1920" s="262"/>
      <c r="H1920" s="261"/>
      <c r="I1920" s="257"/>
      <c r="J1920" s="261"/>
      <c r="K1920" s="249"/>
      <c r="L1920" s="261"/>
      <c r="N1920" s="249"/>
      <c r="O1920" s="259"/>
      <c r="P1920" s="256"/>
      <c r="Q1920" s="249"/>
      <c r="R1920" s="249"/>
      <c r="S1920" s="249"/>
      <c r="T1920" s="249"/>
      <c r="U1920" s="249"/>
      <c r="V1920" s="249"/>
      <c r="W1920" s="249"/>
      <c r="X1920" s="249"/>
      <c r="Y1920" s="249"/>
      <c r="Z1920" s="249"/>
      <c r="AA1920" s="249"/>
      <c r="AB1920" s="249"/>
      <c r="AC1920" s="249"/>
      <c r="AD1920" s="249"/>
      <c r="AE1920" s="245"/>
      <c r="AF1920" s="249"/>
      <c r="AG1920" s="249"/>
      <c r="AH1920" s="249"/>
      <c r="AI1920" s="249"/>
    </row>
    <row r="1921" spans="1:35" ht="15" customHeight="1" x14ac:dyDescent="0.3">
      <c r="A1921" s="260"/>
      <c r="B1921" s="261"/>
      <c r="C1921" s="261"/>
      <c r="D1921" s="261"/>
      <c r="E1921" s="261"/>
      <c r="F1921" s="261"/>
      <c r="G1921" s="262"/>
      <c r="H1921" s="261"/>
      <c r="I1921" s="257"/>
      <c r="J1921" s="249"/>
      <c r="K1921" s="261"/>
      <c r="L1921" s="261"/>
      <c r="N1921" s="249"/>
      <c r="O1921" s="259"/>
      <c r="P1921" s="256"/>
      <c r="Q1921" s="249"/>
      <c r="R1921" s="249"/>
      <c r="S1921" s="249"/>
      <c r="T1921" s="249"/>
      <c r="U1921" s="249"/>
      <c r="V1921" s="249"/>
      <c r="W1921" s="249"/>
      <c r="X1921" s="249"/>
      <c r="Y1921" s="249"/>
      <c r="Z1921" s="249"/>
      <c r="AA1921" s="249"/>
      <c r="AB1921" s="249"/>
      <c r="AC1921" s="249"/>
      <c r="AD1921" s="249"/>
      <c r="AE1921" s="245"/>
      <c r="AF1921" s="249"/>
      <c r="AG1921" s="249"/>
      <c r="AH1921" s="249"/>
      <c r="AI1921" s="249"/>
    </row>
    <row r="1922" spans="1:35" ht="15" customHeight="1" x14ac:dyDescent="0.3">
      <c r="A1922" s="260"/>
      <c r="B1922" s="261"/>
      <c r="C1922" s="261"/>
      <c r="D1922" s="261"/>
      <c r="E1922" s="261"/>
      <c r="F1922" s="261"/>
      <c r="G1922" s="262"/>
      <c r="H1922" s="261"/>
      <c r="I1922" s="257"/>
      <c r="J1922" s="260"/>
      <c r="K1922" s="249"/>
      <c r="L1922" s="261"/>
      <c r="N1922" s="249"/>
      <c r="O1922" s="259"/>
      <c r="P1922" s="256"/>
      <c r="Q1922" s="249"/>
      <c r="R1922" s="249"/>
      <c r="S1922" s="249"/>
      <c r="T1922" s="249"/>
      <c r="U1922" s="249"/>
      <c r="V1922" s="249"/>
      <c r="W1922" s="249"/>
      <c r="X1922" s="249"/>
      <c r="Y1922" s="249"/>
      <c r="Z1922" s="249"/>
      <c r="AA1922" s="249"/>
      <c r="AB1922" s="249"/>
      <c r="AC1922" s="249"/>
      <c r="AD1922" s="249"/>
      <c r="AE1922" s="245"/>
      <c r="AF1922" s="249"/>
      <c r="AG1922" s="249"/>
      <c r="AH1922" s="249"/>
      <c r="AI1922" s="249"/>
    </row>
    <row r="1923" spans="1:35" ht="15" customHeight="1" x14ac:dyDescent="0.3">
      <c r="A1923" s="260"/>
      <c r="B1923" s="261"/>
      <c r="C1923" s="261"/>
      <c r="D1923" s="261"/>
      <c r="E1923" s="261"/>
      <c r="F1923" s="261"/>
      <c r="G1923" s="262"/>
      <c r="H1923" s="261"/>
      <c r="I1923" s="257"/>
      <c r="J1923" s="261"/>
      <c r="K1923" s="249"/>
      <c r="L1923" s="261"/>
      <c r="N1923" s="249"/>
      <c r="O1923" s="259"/>
      <c r="P1923" s="256"/>
      <c r="Q1923" s="249"/>
      <c r="R1923" s="249"/>
      <c r="S1923" s="249"/>
      <c r="T1923" s="249"/>
      <c r="U1923" s="249"/>
      <c r="V1923" s="249"/>
      <c r="W1923" s="249"/>
      <c r="X1923" s="249"/>
      <c r="Y1923" s="249"/>
      <c r="Z1923" s="249"/>
      <c r="AA1923" s="249"/>
      <c r="AB1923" s="249"/>
      <c r="AC1923" s="249"/>
      <c r="AD1923" s="249"/>
      <c r="AE1923" s="245"/>
      <c r="AF1923" s="249"/>
      <c r="AG1923" s="249"/>
      <c r="AH1923" s="249"/>
      <c r="AI1923" s="249"/>
    </row>
    <row r="1924" spans="1:35" ht="15" customHeight="1" x14ac:dyDescent="0.3">
      <c r="A1924" s="260"/>
      <c r="B1924" s="261"/>
      <c r="C1924" s="261"/>
      <c r="D1924" s="261"/>
      <c r="E1924" s="261"/>
      <c r="F1924" s="261"/>
      <c r="G1924" s="262"/>
      <c r="H1924" s="261"/>
      <c r="I1924" s="257"/>
      <c r="J1924" s="249"/>
      <c r="K1924" s="261"/>
      <c r="L1924" s="261"/>
      <c r="N1924" s="249"/>
      <c r="O1924" s="259"/>
      <c r="P1924" s="256"/>
      <c r="Q1924" s="249"/>
      <c r="R1924" s="249"/>
      <c r="S1924" s="249"/>
      <c r="T1924" s="249"/>
      <c r="U1924" s="249"/>
      <c r="V1924" s="249"/>
      <c r="W1924" s="249"/>
      <c r="X1924" s="249"/>
      <c r="Y1924" s="249"/>
      <c r="Z1924" s="249"/>
      <c r="AA1924" s="249"/>
      <c r="AB1924" s="249"/>
      <c r="AC1924" s="249"/>
      <c r="AD1924" s="249"/>
      <c r="AE1924" s="246"/>
      <c r="AF1924" s="249"/>
      <c r="AG1924" s="249"/>
      <c r="AH1924" s="249"/>
      <c r="AI1924" s="249"/>
    </row>
    <row r="1925" spans="1:35" ht="15" customHeight="1" x14ac:dyDescent="0.3">
      <c r="A1925" s="260"/>
      <c r="B1925" s="261"/>
      <c r="C1925" s="261"/>
      <c r="D1925" s="261"/>
      <c r="E1925" s="261"/>
      <c r="F1925" s="261"/>
      <c r="G1925" s="262"/>
      <c r="H1925" s="261"/>
      <c r="I1925" s="257"/>
      <c r="J1925" s="261"/>
      <c r="K1925" s="256"/>
      <c r="L1925" s="261"/>
      <c r="N1925" s="249"/>
      <c r="O1925" s="259"/>
      <c r="P1925" s="256"/>
      <c r="Q1925" s="249"/>
      <c r="R1925" s="249"/>
      <c r="S1925" s="249"/>
      <c r="T1925" s="249"/>
      <c r="U1925" s="249"/>
      <c r="V1925" s="249"/>
      <c r="W1925" s="249"/>
      <c r="X1925" s="249"/>
      <c r="Y1925" s="249"/>
      <c r="Z1925" s="249"/>
      <c r="AA1925" s="249"/>
      <c r="AB1925" s="249"/>
      <c r="AC1925" s="249"/>
      <c r="AD1925" s="249"/>
      <c r="AE1925" s="245"/>
      <c r="AF1925" s="249"/>
      <c r="AG1925" s="249"/>
      <c r="AH1925" s="249"/>
      <c r="AI1925" s="249"/>
    </row>
    <row r="1926" spans="1:35" ht="15" customHeight="1" x14ac:dyDescent="0.3">
      <c r="A1926" s="260"/>
      <c r="B1926" s="261"/>
      <c r="C1926" s="261"/>
      <c r="D1926" s="261"/>
      <c r="E1926" s="261"/>
      <c r="F1926" s="261"/>
      <c r="G1926" s="262"/>
      <c r="H1926" s="261"/>
      <c r="I1926" s="257"/>
      <c r="J1926" s="261"/>
      <c r="K1926" s="249"/>
      <c r="L1926" s="261"/>
      <c r="N1926" s="249"/>
      <c r="O1926" s="259"/>
      <c r="P1926" s="256"/>
      <c r="Q1926" s="249"/>
      <c r="R1926" s="249"/>
      <c r="S1926" s="249"/>
      <c r="T1926" s="249"/>
      <c r="U1926" s="249"/>
      <c r="V1926" s="249"/>
      <c r="W1926" s="249"/>
      <c r="X1926" s="249"/>
      <c r="Y1926" s="249"/>
      <c r="Z1926" s="249"/>
      <c r="AA1926" s="249"/>
      <c r="AB1926" s="249"/>
      <c r="AC1926" s="249"/>
      <c r="AD1926" s="249"/>
      <c r="AE1926" s="245"/>
      <c r="AF1926" s="249"/>
      <c r="AG1926" s="249"/>
      <c r="AH1926" s="249"/>
      <c r="AI1926" s="249"/>
    </row>
    <row r="1927" spans="1:35" ht="15" customHeight="1" x14ac:dyDescent="0.3">
      <c r="A1927" s="260"/>
      <c r="B1927" s="261"/>
      <c r="C1927" s="261"/>
      <c r="D1927" s="261"/>
      <c r="E1927" s="261"/>
      <c r="F1927" s="261"/>
      <c r="G1927" s="262"/>
      <c r="H1927" s="261"/>
      <c r="I1927" s="257"/>
      <c r="J1927" s="261"/>
      <c r="K1927" s="249"/>
      <c r="L1927" s="261"/>
      <c r="N1927" s="249"/>
      <c r="O1927" s="259"/>
      <c r="P1927" s="256"/>
      <c r="Q1927" s="249"/>
      <c r="R1927" s="249"/>
      <c r="S1927" s="249"/>
      <c r="T1927" s="249"/>
      <c r="U1927" s="249"/>
      <c r="V1927" s="249"/>
      <c r="W1927" s="249"/>
      <c r="X1927" s="249"/>
      <c r="Y1927" s="249"/>
      <c r="Z1927" s="249"/>
      <c r="AA1927" s="249"/>
      <c r="AB1927" s="249"/>
      <c r="AC1927" s="249"/>
      <c r="AD1927" s="249"/>
      <c r="AE1927" s="245"/>
      <c r="AF1927" s="249"/>
      <c r="AG1927" s="249"/>
      <c r="AH1927" s="249"/>
      <c r="AI1927" s="249"/>
    </row>
    <row r="1928" spans="1:35" ht="15" customHeight="1" x14ac:dyDescent="0.3">
      <c r="A1928" s="260"/>
      <c r="B1928" s="261"/>
      <c r="C1928" s="261"/>
      <c r="D1928" s="261"/>
      <c r="E1928" s="261"/>
      <c r="F1928" s="261"/>
      <c r="G1928" s="262"/>
      <c r="H1928" s="261"/>
      <c r="I1928" s="257"/>
      <c r="J1928" s="261"/>
      <c r="K1928" s="249"/>
      <c r="L1928" s="261"/>
      <c r="N1928" s="249"/>
      <c r="O1928" s="259"/>
      <c r="P1928" s="256"/>
      <c r="Q1928" s="249"/>
      <c r="R1928" s="249"/>
      <c r="S1928" s="249"/>
      <c r="T1928" s="249"/>
      <c r="U1928" s="249"/>
      <c r="V1928" s="249"/>
      <c r="W1928" s="249"/>
      <c r="X1928" s="249"/>
      <c r="Y1928" s="249"/>
      <c r="Z1928" s="249"/>
      <c r="AA1928" s="249"/>
      <c r="AB1928" s="249"/>
      <c r="AC1928" s="249"/>
      <c r="AD1928" s="249"/>
      <c r="AE1928" s="246"/>
      <c r="AF1928" s="249"/>
      <c r="AG1928" s="249"/>
      <c r="AH1928" s="249"/>
      <c r="AI1928" s="249"/>
    </row>
    <row r="1929" spans="1:35" ht="15" customHeight="1" x14ac:dyDescent="0.3">
      <c r="A1929" s="260"/>
      <c r="B1929" s="261"/>
      <c r="C1929" s="261"/>
      <c r="D1929" s="261"/>
      <c r="E1929" s="261"/>
      <c r="F1929" s="261"/>
      <c r="G1929" s="262"/>
      <c r="H1929" s="261"/>
      <c r="I1929" s="257"/>
      <c r="J1929" s="261"/>
      <c r="K1929" s="256"/>
      <c r="L1929" s="261"/>
      <c r="N1929" s="249"/>
      <c r="O1929" s="259"/>
      <c r="P1929" s="256"/>
      <c r="Q1929" s="249"/>
      <c r="R1929" s="249"/>
      <c r="S1929" s="249"/>
      <c r="T1929" s="249"/>
      <c r="U1929" s="249"/>
      <c r="V1929" s="249"/>
      <c r="W1929" s="249"/>
      <c r="X1929" s="249"/>
      <c r="Y1929" s="249"/>
      <c r="Z1929" s="249"/>
      <c r="AA1929" s="249"/>
      <c r="AB1929" s="249"/>
      <c r="AC1929" s="249"/>
      <c r="AD1929" s="249"/>
      <c r="AE1929" s="245"/>
      <c r="AF1929" s="249"/>
      <c r="AG1929" s="249"/>
      <c r="AH1929" s="249"/>
      <c r="AI1929" s="249"/>
    </row>
    <row r="1930" spans="1:35" ht="15" customHeight="1" x14ac:dyDescent="0.3">
      <c r="A1930" s="260"/>
      <c r="B1930" s="261"/>
      <c r="C1930" s="261"/>
      <c r="D1930" s="261"/>
      <c r="E1930" s="261"/>
      <c r="F1930" s="261"/>
      <c r="G1930" s="262"/>
      <c r="H1930" s="261"/>
      <c r="I1930" s="257"/>
      <c r="J1930" s="260"/>
      <c r="K1930" s="249"/>
      <c r="L1930" s="261"/>
      <c r="N1930" s="249"/>
      <c r="O1930" s="259"/>
      <c r="P1930" s="256"/>
      <c r="Q1930" s="249"/>
      <c r="R1930" s="249"/>
      <c r="S1930" s="249"/>
      <c r="T1930" s="249"/>
      <c r="U1930" s="249"/>
      <c r="V1930" s="249"/>
      <c r="W1930" s="249"/>
      <c r="X1930" s="249"/>
      <c r="Y1930" s="249"/>
      <c r="Z1930" s="249"/>
      <c r="AA1930" s="249"/>
      <c r="AB1930" s="249"/>
      <c r="AC1930" s="249"/>
      <c r="AD1930" s="249"/>
      <c r="AE1930" s="246"/>
      <c r="AF1930" s="249"/>
      <c r="AG1930" s="249"/>
      <c r="AH1930" s="249"/>
      <c r="AI1930" s="249"/>
    </row>
    <row r="1931" spans="1:35" ht="15" customHeight="1" x14ac:dyDescent="0.3">
      <c r="A1931" s="260"/>
      <c r="B1931" s="261"/>
      <c r="C1931" s="261"/>
      <c r="D1931" s="261"/>
      <c r="E1931" s="261"/>
      <c r="F1931" s="261"/>
      <c r="G1931" s="262"/>
      <c r="H1931" s="261"/>
      <c r="I1931" s="257"/>
      <c r="J1931" s="260"/>
      <c r="K1931" s="249"/>
      <c r="L1931" s="261"/>
      <c r="N1931" s="249"/>
      <c r="O1931" s="259"/>
      <c r="P1931" s="256"/>
      <c r="Q1931" s="249"/>
      <c r="R1931" s="249"/>
      <c r="S1931" s="249"/>
      <c r="T1931" s="249"/>
      <c r="U1931" s="249"/>
      <c r="V1931" s="249"/>
      <c r="W1931" s="249"/>
      <c r="X1931" s="249"/>
      <c r="Y1931" s="249"/>
      <c r="Z1931" s="249"/>
      <c r="AA1931" s="249"/>
      <c r="AB1931" s="249"/>
      <c r="AC1931" s="249"/>
      <c r="AD1931" s="249"/>
      <c r="AE1931" s="245"/>
      <c r="AF1931" s="249"/>
      <c r="AG1931" s="249"/>
      <c r="AH1931" s="249"/>
      <c r="AI1931" s="249"/>
    </row>
    <row r="1932" spans="1:35" ht="15" customHeight="1" x14ac:dyDescent="0.3">
      <c r="A1932" s="260"/>
      <c r="B1932" s="261"/>
      <c r="C1932" s="261"/>
      <c r="D1932" s="261"/>
      <c r="E1932" s="261"/>
      <c r="F1932" s="261"/>
      <c r="G1932" s="262"/>
      <c r="H1932" s="261"/>
      <c r="I1932" s="257"/>
      <c r="J1932" s="261"/>
      <c r="K1932" s="256"/>
      <c r="L1932" s="261"/>
      <c r="N1932" s="249"/>
      <c r="O1932" s="259"/>
      <c r="P1932" s="256"/>
      <c r="Q1932" s="249"/>
      <c r="R1932" s="249"/>
      <c r="S1932" s="249"/>
      <c r="T1932" s="249"/>
      <c r="U1932" s="249"/>
      <c r="V1932" s="249"/>
      <c r="W1932" s="249"/>
      <c r="X1932" s="249"/>
      <c r="Y1932" s="249"/>
      <c r="Z1932" s="249"/>
      <c r="AA1932" s="249"/>
      <c r="AB1932" s="249"/>
      <c r="AC1932" s="249"/>
      <c r="AD1932" s="249"/>
      <c r="AE1932" s="245"/>
      <c r="AF1932" s="249"/>
      <c r="AG1932" s="249"/>
      <c r="AH1932" s="249"/>
      <c r="AI1932" s="249"/>
    </row>
    <row r="1933" spans="1:35" ht="15" customHeight="1" x14ac:dyDescent="0.3">
      <c r="A1933" s="260"/>
      <c r="B1933" s="261"/>
      <c r="C1933" s="261"/>
      <c r="D1933" s="261"/>
      <c r="E1933" s="261"/>
      <c r="F1933" s="261"/>
      <c r="G1933" s="262"/>
      <c r="H1933" s="261"/>
      <c r="I1933" s="257"/>
      <c r="J1933" s="261"/>
      <c r="K1933" s="249"/>
      <c r="L1933" s="261"/>
      <c r="N1933" s="249"/>
      <c r="O1933" s="259"/>
      <c r="P1933" s="256"/>
      <c r="Q1933" s="249"/>
      <c r="R1933" s="249"/>
      <c r="S1933" s="249"/>
      <c r="T1933" s="249"/>
      <c r="U1933" s="249"/>
      <c r="V1933" s="249"/>
      <c r="W1933" s="249"/>
      <c r="X1933" s="249"/>
      <c r="Y1933" s="249"/>
      <c r="Z1933" s="249"/>
      <c r="AA1933" s="249"/>
      <c r="AB1933" s="249"/>
      <c r="AC1933" s="249"/>
      <c r="AD1933" s="249"/>
      <c r="AE1933" s="245"/>
      <c r="AF1933" s="249"/>
      <c r="AG1933" s="249"/>
      <c r="AH1933" s="249"/>
      <c r="AI1933" s="249"/>
    </row>
    <row r="1934" spans="1:35" ht="15" customHeight="1" x14ac:dyDescent="0.3">
      <c r="A1934" s="260"/>
      <c r="B1934" s="261"/>
      <c r="C1934" s="261"/>
      <c r="D1934" s="261"/>
      <c r="E1934" s="261"/>
      <c r="F1934" s="261"/>
      <c r="G1934" s="262"/>
      <c r="H1934" s="261"/>
      <c r="I1934" s="257"/>
      <c r="J1934" s="261"/>
      <c r="K1934" s="256"/>
      <c r="L1934" s="261"/>
      <c r="N1934" s="249"/>
      <c r="O1934" s="259"/>
      <c r="P1934" s="256"/>
      <c r="Q1934" s="249"/>
      <c r="R1934" s="249"/>
      <c r="S1934" s="249"/>
      <c r="T1934" s="249"/>
      <c r="U1934" s="249"/>
      <c r="V1934" s="249"/>
      <c r="W1934" s="249"/>
      <c r="X1934" s="249"/>
      <c r="Y1934" s="249"/>
      <c r="Z1934" s="249"/>
      <c r="AA1934" s="249"/>
      <c r="AB1934" s="249"/>
      <c r="AC1934" s="249"/>
      <c r="AD1934" s="249"/>
      <c r="AE1934" s="246"/>
      <c r="AF1934" s="249"/>
      <c r="AG1934" s="249"/>
      <c r="AH1934" s="249"/>
      <c r="AI1934" s="249"/>
    </row>
    <row r="1935" spans="1:35" ht="15" customHeight="1" x14ac:dyDescent="0.3">
      <c r="A1935" s="260"/>
      <c r="B1935" s="261"/>
      <c r="C1935" s="261"/>
      <c r="D1935" s="261"/>
      <c r="E1935" s="261"/>
      <c r="F1935" s="261"/>
      <c r="G1935" s="262"/>
      <c r="H1935" s="261"/>
      <c r="I1935" s="257"/>
      <c r="J1935" s="260"/>
      <c r="K1935" s="249"/>
      <c r="L1935" s="261"/>
      <c r="N1935" s="249"/>
      <c r="O1935" s="259"/>
      <c r="P1935" s="256"/>
      <c r="Q1935" s="249"/>
      <c r="R1935" s="249"/>
      <c r="S1935" s="249"/>
      <c r="T1935" s="249"/>
      <c r="U1935" s="249"/>
      <c r="V1935" s="249"/>
      <c r="W1935" s="249"/>
      <c r="X1935" s="249"/>
      <c r="Y1935" s="249"/>
      <c r="Z1935" s="249"/>
      <c r="AA1935" s="249"/>
      <c r="AB1935" s="249"/>
      <c r="AC1935" s="249"/>
      <c r="AD1935" s="249"/>
      <c r="AE1935" s="245"/>
      <c r="AF1935" s="249"/>
      <c r="AG1935" s="249"/>
      <c r="AH1935" s="249"/>
      <c r="AI1935" s="249"/>
    </row>
    <row r="1936" spans="1:35" ht="15" customHeight="1" x14ac:dyDescent="0.3">
      <c r="A1936" s="260"/>
      <c r="B1936" s="261"/>
      <c r="C1936" s="261"/>
      <c r="D1936" s="261"/>
      <c r="E1936" s="261"/>
      <c r="F1936" s="261"/>
      <c r="G1936" s="262"/>
      <c r="H1936" s="261"/>
      <c r="I1936" s="257"/>
      <c r="J1936" s="261"/>
      <c r="K1936" s="249"/>
      <c r="L1936" s="261"/>
      <c r="N1936" s="249"/>
      <c r="O1936" s="259"/>
      <c r="P1936" s="256"/>
      <c r="Q1936" s="249"/>
      <c r="R1936" s="249"/>
      <c r="S1936" s="249"/>
      <c r="T1936" s="249"/>
      <c r="U1936" s="249"/>
      <c r="V1936" s="249"/>
      <c r="W1936" s="249"/>
      <c r="X1936" s="249"/>
      <c r="Y1936" s="249"/>
      <c r="Z1936" s="249"/>
      <c r="AA1936" s="249"/>
      <c r="AB1936" s="249"/>
      <c r="AC1936" s="249"/>
      <c r="AD1936" s="249"/>
      <c r="AE1936" s="245"/>
      <c r="AF1936" s="249"/>
      <c r="AG1936" s="249"/>
      <c r="AH1936" s="249"/>
      <c r="AI1936" s="249"/>
    </row>
    <row r="1937" spans="1:35" ht="15" customHeight="1" x14ac:dyDescent="0.3">
      <c r="A1937" s="260"/>
      <c r="B1937" s="261"/>
      <c r="C1937" s="261"/>
      <c r="D1937" s="261"/>
      <c r="E1937" s="261"/>
      <c r="F1937" s="261"/>
      <c r="G1937" s="262"/>
      <c r="H1937" s="261"/>
      <c r="I1937" s="257"/>
      <c r="J1937" s="261"/>
      <c r="K1937" s="249"/>
      <c r="L1937" s="261"/>
      <c r="N1937" s="249"/>
      <c r="O1937" s="259"/>
      <c r="P1937" s="256"/>
      <c r="Q1937" s="249"/>
      <c r="R1937" s="249"/>
      <c r="S1937" s="249"/>
      <c r="T1937" s="249"/>
      <c r="U1937" s="249"/>
      <c r="V1937" s="249"/>
      <c r="W1937" s="249"/>
      <c r="X1937" s="249"/>
      <c r="Y1937" s="249"/>
      <c r="Z1937" s="249"/>
      <c r="AA1937" s="249"/>
      <c r="AB1937" s="249"/>
      <c r="AC1937" s="249"/>
      <c r="AD1937" s="249"/>
      <c r="AE1937" s="245"/>
      <c r="AF1937" s="249"/>
      <c r="AG1937" s="249"/>
      <c r="AH1937" s="249"/>
      <c r="AI1937" s="249"/>
    </row>
    <row r="1938" spans="1:35" ht="15" customHeight="1" x14ac:dyDescent="0.3">
      <c r="A1938" s="260"/>
      <c r="B1938" s="261"/>
      <c r="C1938" s="261"/>
      <c r="D1938" s="261"/>
      <c r="E1938" s="261"/>
      <c r="F1938" s="261"/>
      <c r="G1938" s="262"/>
      <c r="H1938" s="261"/>
      <c r="I1938" s="257"/>
      <c r="J1938" s="260"/>
      <c r="K1938" s="261"/>
      <c r="L1938" s="249"/>
      <c r="N1938" s="249"/>
      <c r="O1938" s="259"/>
      <c r="P1938" s="256"/>
      <c r="Q1938" s="249"/>
      <c r="R1938" s="249"/>
      <c r="S1938" s="249"/>
      <c r="T1938" s="249"/>
      <c r="U1938" s="249"/>
      <c r="V1938" s="249"/>
      <c r="W1938" s="249"/>
      <c r="X1938" s="249"/>
      <c r="Y1938" s="249"/>
      <c r="Z1938" s="249"/>
      <c r="AA1938" s="249"/>
      <c r="AB1938" s="249"/>
      <c r="AC1938" s="249"/>
      <c r="AD1938" s="249"/>
      <c r="AE1938" s="246"/>
      <c r="AF1938" s="249"/>
      <c r="AG1938" s="249"/>
      <c r="AH1938" s="249"/>
      <c r="AI1938" s="249"/>
    </row>
    <row r="1939" spans="1:35" ht="15" customHeight="1" x14ac:dyDescent="0.3">
      <c r="A1939" s="260"/>
      <c r="B1939" s="261"/>
      <c r="C1939" s="261"/>
      <c r="D1939" s="261"/>
      <c r="E1939" s="261"/>
      <c r="F1939" s="261"/>
      <c r="G1939" s="262"/>
      <c r="H1939" s="261"/>
      <c r="I1939" s="257"/>
      <c r="J1939" s="261"/>
      <c r="K1939" s="256"/>
      <c r="L1939" s="261"/>
      <c r="N1939" s="249"/>
      <c r="O1939" s="259"/>
      <c r="P1939" s="256"/>
      <c r="Q1939" s="249"/>
      <c r="R1939" s="249"/>
      <c r="S1939" s="249"/>
      <c r="T1939" s="249"/>
      <c r="U1939" s="249"/>
      <c r="V1939" s="249"/>
      <c r="W1939" s="249"/>
      <c r="X1939" s="249"/>
      <c r="Y1939" s="249"/>
      <c r="Z1939" s="249"/>
      <c r="AA1939" s="249"/>
      <c r="AB1939" s="249"/>
      <c r="AC1939" s="249"/>
      <c r="AD1939" s="249"/>
      <c r="AE1939" s="246"/>
      <c r="AF1939" s="249"/>
      <c r="AG1939" s="249"/>
      <c r="AH1939" s="249"/>
      <c r="AI1939" s="249"/>
    </row>
    <row r="1940" spans="1:35" ht="15" customHeight="1" x14ac:dyDescent="0.3">
      <c r="A1940" s="260"/>
      <c r="B1940" s="261"/>
      <c r="C1940" s="261"/>
      <c r="D1940" s="261"/>
      <c r="E1940" s="261"/>
      <c r="F1940" s="261"/>
      <c r="G1940" s="262"/>
      <c r="H1940" s="261"/>
      <c r="I1940" s="257"/>
      <c r="J1940" s="261"/>
      <c r="K1940" s="256"/>
      <c r="L1940" s="261"/>
      <c r="N1940" s="249"/>
      <c r="O1940" s="259"/>
      <c r="P1940" s="256"/>
      <c r="Q1940" s="249"/>
      <c r="R1940" s="249"/>
      <c r="S1940" s="249"/>
      <c r="T1940" s="249"/>
      <c r="U1940" s="249"/>
      <c r="V1940" s="249"/>
      <c r="W1940" s="249"/>
      <c r="X1940" s="249"/>
      <c r="Y1940" s="249"/>
      <c r="Z1940" s="249"/>
      <c r="AA1940" s="249"/>
      <c r="AB1940" s="249"/>
      <c r="AC1940" s="249"/>
      <c r="AD1940" s="249"/>
      <c r="AE1940" s="246"/>
      <c r="AF1940" s="249"/>
      <c r="AG1940" s="249"/>
      <c r="AH1940" s="249"/>
      <c r="AI1940" s="249"/>
    </row>
    <row r="1941" spans="1:35" ht="15" customHeight="1" x14ac:dyDescent="0.3">
      <c r="A1941" s="260"/>
      <c r="B1941" s="261"/>
      <c r="C1941" s="261"/>
      <c r="D1941" s="261"/>
      <c r="E1941" s="261"/>
      <c r="F1941" s="261"/>
      <c r="G1941" s="262"/>
      <c r="H1941" s="261"/>
      <c r="I1941" s="257"/>
      <c r="J1941" s="261"/>
      <c r="K1941" s="249"/>
      <c r="L1941" s="261"/>
      <c r="N1941" s="249"/>
      <c r="O1941" s="259"/>
      <c r="P1941" s="256"/>
      <c r="Q1941" s="249"/>
      <c r="R1941" s="249"/>
      <c r="S1941" s="249"/>
      <c r="T1941" s="249"/>
      <c r="U1941" s="249"/>
      <c r="V1941" s="249"/>
      <c r="W1941" s="249"/>
      <c r="X1941" s="249"/>
      <c r="Y1941" s="249"/>
      <c r="Z1941" s="249"/>
      <c r="AA1941" s="249"/>
      <c r="AB1941" s="249"/>
      <c r="AC1941" s="249"/>
      <c r="AD1941" s="249"/>
      <c r="AE1941" s="245"/>
      <c r="AF1941" s="249"/>
      <c r="AG1941" s="249"/>
      <c r="AH1941" s="249"/>
      <c r="AI1941" s="249"/>
    </row>
    <row r="1942" spans="1:35" ht="15" customHeight="1" x14ac:dyDescent="0.3">
      <c r="A1942" s="260"/>
      <c r="B1942" s="261"/>
      <c r="C1942" s="261"/>
      <c r="D1942" s="261"/>
      <c r="E1942" s="261"/>
      <c r="F1942" s="261"/>
      <c r="G1942" s="262"/>
      <c r="H1942" s="261"/>
      <c r="I1942" s="257"/>
      <c r="J1942" s="260"/>
      <c r="K1942" s="249"/>
      <c r="L1942" s="261"/>
      <c r="N1942" s="249"/>
      <c r="O1942" s="259"/>
      <c r="P1942" s="256"/>
      <c r="Q1942" s="249"/>
      <c r="R1942" s="249"/>
      <c r="S1942" s="249"/>
      <c r="T1942" s="249"/>
      <c r="U1942" s="249"/>
      <c r="V1942" s="249"/>
      <c r="W1942" s="249"/>
      <c r="X1942" s="249"/>
      <c r="Y1942" s="249"/>
      <c r="Z1942" s="249"/>
      <c r="AA1942" s="249"/>
      <c r="AB1942" s="249"/>
      <c r="AC1942" s="249"/>
      <c r="AD1942" s="249"/>
      <c r="AE1942" s="245"/>
      <c r="AF1942" s="249"/>
      <c r="AG1942" s="249"/>
      <c r="AH1942" s="249"/>
      <c r="AI1942" s="249"/>
    </row>
    <row r="1943" spans="1:35" ht="15" customHeight="1" x14ac:dyDescent="0.3">
      <c r="A1943" s="260"/>
      <c r="B1943" s="261"/>
      <c r="C1943" s="261"/>
      <c r="D1943" s="261"/>
      <c r="E1943" s="261"/>
      <c r="F1943" s="261"/>
      <c r="G1943" s="262"/>
      <c r="H1943" s="261"/>
      <c r="I1943" s="257"/>
      <c r="J1943" s="261"/>
      <c r="K1943" s="256"/>
      <c r="L1943" s="261"/>
      <c r="N1943" s="249"/>
      <c r="O1943" s="259"/>
      <c r="P1943" s="256"/>
      <c r="Q1943" s="249"/>
      <c r="R1943" s="249"/>
      <c r="S1943" s="249"/>
      <c r="T1943" s="249"/>
      <c r="U1943" s="249"/>
      <c r="V1943" s="249"/>
      <c r="W1943" s="249"/>
      <c r="X1943" s="249"/>
      <c r="Y1943" s="249"/>
      <c r="Z1943" s="249"/>
      <c r="AA1943" s="249"/>
      <c r="AB1943" s="249"/>
      <c r="AC1943" s="249"/>
      <c r="AD1943" s="249"/>
      <c r="AE1943" s="245"/>
      <c r="AF1943" s="249"/>
      <c r="AG1943" s="249"/>
      <c r="AH1943" s="249"/>
      <c r="AI1943" s="249"/>
    </row>
    <row r="1944" spans="1:35" ht="15" customHeight="1" x14ac:dyDescent="0.3">
      <c r="A1944" s="260"/>
      <c r="B1944" s="261"/>
      <c r="C1944" s="261"/>
      <c r="D1944" s="261"/>
      <c r="E1944" s="261"/>
      <c r="F1944" s="261"/>
      <c r="G1944" s="262"/>
      <c r="H1944" s="261"/>
      <c r="I1944" s="257"/>
      <c r="J1944" s="261"/>
      <c r="K1944" s="256"/>
      <c r="L1944" s="261"/>
      <c r="N1944" s="249"/>
      <c r="O1944" s="259"/>
      <c r="P1944" s="256"/>
      <c r="Q1944" s="249"/>
      <c r="R1944" s="249"/>
      <c r="S1944" s="249"/>
      <c r="T1944" s="249"/>
      <c r="U1944" s="249"/>
      <c r="V1944" s="249"/>
      <c r="W1944" s="249"/>
      <c r="X1944" s="249"/>
      <c r="Y1944" s="249"/>
      <c r="Z1944" s="249"/>
      <c r="AA1944" s="249"/>
      <c r="AB1944" s="249"/>
      <c r="AC1944" s="249"/>
      <c r="AD1944" s="249"/>
      <c r="AE1944" s="246"/>
      <c r="AF1944" s="249"/>
      <c r="AG1944" s="249"/>
      <c r="AH1944" s="249"/>
      <c r="AI1944" s="249"/>
    </row>
    <row r="1945" spans="1:35" ht="15" customHeight="1" x14ac:dyDescent="0.3">
      <c r="A1945" s="260"/>
      <c r="B1945" s="261"/>
      <c r="C1945" s="261"/>
      <c r="D1945" s="261"/>
      <c r="E1945" s="261"/>
      <c r="F1945" s="261"/>
      <c r="G1945" s="262"/>
      <c r="H1945" s="261"/>
      <c r="I1945" s="257"/>
      <c r="J1945" s="261"/>
      <c r="K1945" s="249"/>
      <c r="L1945" s="261"/>
      <c r="N1945" s="249"/>
      <c r="O1945" s="259"/>
      <c r="P1945" s="256"/>
      <c r="Q1945" s="249"/>
      <c r="R1945" s="249"/>
      <c r="S1945" s="249"/>
      <c r="T1945" s="249"/>
      <c r="U1945" s="249"/>
      <c r="V1945" s="249"/>
      <c r="W1945" s="249"/>
      <c r="X1945" s="249"/>
      <c r="Y1945" s="249"/>
      <c r="Z1945" s="249"/>
      <c r="AA1945" s="249"/>
      <c r="AB1945" s="249"/>
      <c r="AC1945" s="249"/>
      <c r="AD1945" s="249"/>
      <c r="AE1945" s="245"/>
      <c r="AF1945" s="249"/>
      <c r="AG1945" s="249"/>
      <c r="AH1945" s="249"/>
      <c r="AI1945" s="249"/>
    </row>
    <row r="1946" spans="1:35" ht="15" customHeight="1" x14ac:dyDescent="0.3">
      <c r="A1946" s="260"/>
      <c r="B1946" s="261"/>
      <c r="C1946" s="261"/>
      <c r="D1946" s="261"/>
      <c r="E1946" s="261"/>
      <c r="F1946" s="261"/>
      <c r="G1946" s="262"/>
      <c r="H1946" s="261"/>
      <c r="I1946" s="257"/>
      <c r="J1946" s="260"/>
      <c r="K1946" s="249"/>
      <c r="L1946" s="261"/>
      <c r="N1946" s="249"/>
      <c r="O1946" s="259"/>
      <c r="P1946" s="256"/>
      <c r="Q1946" s="249"/>
      <c r="R1946" s="249"/>
      <c r="S1946" s="249"/>
      <c r="T1946" s="249"/>
      <c r="U1946" s="249"/>
      <c r="V1946" s="249"/>
      <c r="W1946" s="249"/>
      <c r="X1946" s="249"/>
      <c r="Y1946" s="249"/>
      <c r="Z1946" s="249"/>
      <c r="AA1946" s="249"/>
      <c r="AB1946" s="249"/>
      <c r="AC1946" s="249"/>
      <c r="AD1946" s="249"/>
      <c r="AE1946" s="245"/>
      <c r="AF1946" s="249"/>
      <c r="AG1946" s="249"/>
      <c r="AH1946" s="249"/>
      <c r="AI1946" s="249"/>
    </row>
    <row r="1947" spans="1:35" ht="15" customHeight="1" x14ac:dyDescent="0.3">
      <c r="A1947" s="260"/>
      <c r="B1947" s="261"/>
      <c r="C1947" s="261"/>
      <c r="D1947" s="261"/>
      <c r="E1947" s="261"/>
      <c r="F1947" s="261"/>
      <c r="G1947" s="262"/>
      <c r="H1947" s="261"/>
      <c r="I1947" s="257"/>
      <c r="J1947" s="249"/>
      <c r="K1947" s="261"/>
      <c r="L1947" s="261"/>
      <c r="N1947" s="249"/>
      <c r="O1947" s="259"/>
      <c r="P1947" s="256"/>
      <c r="Q1947" s="249"/>
      <c r="R1947" s="249"/>
      <c r="S1947" s="249"/>
      <c r="T1947" s="249"/>
      <c r="U1947" s="249"/>
      <c r="V1947" s="249"/>
      <c r="W1947" s="249"/>
      <c r="X1947" s="249"/>
      <c r="Y1947" s="249"/>
      <c r="Z1947" s="249"/>
      <c r="AA1947" s="249"/>
      <c r="AB1947" s="249"/>
      <c r="AC1947" s="249"/>
      <c r="AD1947" s="249"/>
      <c r="AE1947" s="245"/>
      <c r="AF1947" s="249"/>
      <c r="AG1947" s="249"/>
      <c r="AH1947" s="249"/>
      <c r="AI1947" s="249"/>
    </row>
    <row r="1948" spans="1:35" ht="15" customHeight="1" x14ac:dyDescent="0.3">
      <c r="A1948" s="260"/>
      <c r="B1948" s="261"/>
      <c r="C1948" s="261"/>
      <c r="D1948" s="261"/>
      <c r="E1948" s="261"/>
      <c r="F1948" s="261"/>
      <c r="G1948" s="262"/>
      <c r="H1948" s="261"/>
      <c r="I1948" s="257"/>
      <c r="J1948" s="249"/>
      <c r="K1948" s="261"/>
      <c r="L1948" s="261"/>
      <c r="N1948" s="249"/>
      <c r="O1948" s="259"/>
      <c r="P1948" s="256"/>
      <c r="Q1948" s="249"/>
      <c r="R1948" s="249"/>
      <c r="S1948" s="249"/>
      <c r="T1948" s="249"/>
      <c r="U1948" s="249"/>
      <c r="V1948" s="249"/>
      <c r="W1948" s="249"/>
      <c r="X1948" s="249"/>
      <c r="Y1948" s="249"/>
      <c r="Z1948" s="249"/>
      <c r="AA1948" s="249"/>
      <c r="AB1948" s="249"/>
      <c r="AC1948" s="249"/>
      <c r="AD1948" s="249"/>
      <c r="AE1948" s="246"/>
      <c r="AF1948" s="249"/>
      <c r="AG1948" s="249"/>
      <c r="AH1948" s="249"/>
      <c r="AI1948" s="249"/>
    </row>
    <row r="1949" spans="1:35" ht="15" customHeight="1" x14ac:dyDescent="0.3">
      <c r="A1949" s="260"/>
      <c r="B1949" s="261"/>
      <c r="C1949" s="261"/>
      <c r="D1949" s="261"/>
      <c r="E1949" s="261"/>
      <c r="F1949" s="261"/>
      <c r="G1949" s="262"/>
      <c r="H1949" s="261"/>
      <c r="I1949" s="257"/>
      <c r="J1949" s="261"/>
      <c r="K1949" s="256"/>
      <c r="L1949" s="261"/>
      <c r="N1949" s="249"/>
      <c r="O1949" s="259"/>
      <c r="P1949" s="256"/>
      <c r="Q1949" s="249"/>
      <c r="R1949" s="249"/>
      <c r="S1949" s="249"/>
      <c r="T1949" s="249"/>
      <c r="U1949" s="249"/>
      <c r="V1949" s="249"/>
      <c r="W1949" s="249"/>
      <c r="X1949" s="249"/>
      <c r="Y1949" s="249"/>
      <c r="Z1949" s="249"/>
      <c r="AA1949" s="249"/>
      <c r="AB1949" s="249"/>
      <c r="AC1949" s="249"/>
      <c r="AD1949" s="249"/>
      <c r="AE1949" s="245"/>
      <c r="AF1949" s="249"/>
      <c r="AG1949" s="249"/>
      <c r="AH1949" s="249"/>
      <c r="AI1949" s="249"/>
    </row>
    <row r="1950" spans="1:35" ht="15" customHeight="1" x14ac:dyDescent="0.3">
      <c r="A1950" s="260"/>
      <c r="B1950" s="261"/>
      <c r="C1950" s="261"/>
      <c r="D1950" s="261"/>
      <c r="E1950" s="261"/>
      <c r="F1950" s="261"/>
      <c r="G1950" s="262"/>
      <c r="H1950" s="261"/>
      <c r="I1950" s="257"/>
      <c r="J1950" s="261"/>
      <c r="K1950" s="256"/>
      <c r="L1950" s="261"/>
      <c r="N1950" s="249"/>
      <c r="O1950" s="259"/>
      <c r="P1950" s="256"/>
      <c r="Q1950" s="249"/>
      <c r="R1950" s="256"/>
      <c r="S1950" s="249"/>
      <c r="T1950" s="249"/>
      <c r="U1950" s="249"/>
      <c r="V1950" s="249"/>
      <c r="W1950" s="249"/>
      <c r="X1950" s="249"/>
      <c r="Y1950" s="249"/>
      <c r="Z1950" s="249"/>
      <c r="AA1950" s="249"/>
      <c r="AB1950" s="249"/>
      <c r="AC1950" s="249"/>
      <c r="AD1950" s="249"/>
      <c r="AE1950" s="245"/>
      <c r="AF1950" s="249"/>
      <c r="AG1950" s="249"/>
      <c r="AH1950" s="249"/>
      <c r="AI1950" s="249"/>
    </row>
    <row r="1951" spans="1:35" ht="15" customHeight="1" x14ac:dyDescent="0.3">
      <c r="A1951" s="255"/>
      <c r="B1951" s="256"/>
      <c r="C1951" s="256"/>
      <c r="D1951" s="256"/>
      <c r="E1951" s="256"/>
      <c r="F1951" s="256"/>
      <c r="G1951" s="256"/>
      <c r="H1951" s="256"/>
      <c r="I1951" s="257"/>
      <c r="J1951" s="256"/>
      <c r="K1951" s="256"/>
      <c r="L1951" s="256"/>
      <c r="N1951" s="249"/>
      <c r="O1951" s="259"/>
      <c r="P1951" s="256"/>
      <c r="Q1951" s="256"/>
      <c r="R1951" s="249"/>
      <c r="S1951" s="256"/>
      <c r="T1951" s="256"/>
      <c r="U1951" s="256"/>
      <c r="V1951" s="256"/>
      <c r="W1951" s="256"/>
      <c r="X1951" s="256"/>
      <c r="Y1951" s="256"/>
      <c r="Z1951" s="256"/>
      <c r="AA1951" s="256"/>
      <c r="AB1951" s="256"/>
      <c r="AC1951" s="256"/>
      <c r="AD1951" s="256"/>
      <c r="AE1951" s="245"/>
      <c r="AF1951" s="256"/>
      <c r="AG1951" s="256"/>
      <c r="AH1951" s="256"/>
      <c r="AI1951" s="256"/>
    </row>
    <row r="1952" spans="1:35" ht="15" customHeight="1" x14ac:dyDescent="0.3">
      <c r="A1952" s="260"/>
      <c r="B1952" s="261"/>
      <c r="C1952" s="261"/>
      <c r="D1952" s="261"/>
      <c r="E1952" s="261"/>
      <c r="F1952" s="261"/>
      <c r="G1952" s="262"/>
      <c r="H1952" s="261"/>
      <c r="I1952" s="257"/>
      <c r="J1952" s="260"/>
      <c r="K1952" s="249"/>
      <c r="L1952" s="261"/>
      <c r="N1952" s="249"/>
      <c r="O1952" s="259"/>
      <c r="P1952" s="256"/>
      <c r="Q1952" s="249"/>
      <c r="R1952" s="249"/>
      <c r="S1952" s="249"/>
      <c r="T1952" s="249"/>
      <c r="U1952" s="249"/>
      <c r="V1952" s="249"/>
      <c r="W1952" s="249"/>
      <c r="X1952" s="249"/>
      <c r="Y1952" s="249"/>
      <c r="Z1952" s="249"/>
      <c r="AA1952" s="249"/>
      <c r="AB1952" s="249"/>
      <c r="AC1952" s="249"/>
      <c r="AD1952" s="249"/>
      <c r="AE1952" s="245"/>
      <c r="AF1952" s="249"/>
      <c r="AG1952" s="249"/>
      <c r="AH1952" s="249"/>
      <c r="AI1952" s="249"/>
    </row>
    <row r="1953" spans="1:35" ht="15" customHeight="1" x14ac:dyDescent="0.3">
      <c r="A1953" s="260"/>
      <c r="B1953" s="261"/>
      <c r="C1953" s="261"/>
      <c r="D1953" s="261"/>
      <c r="E1953" s="261"/>
      <c r="F1953" s="261"/>
      <c r="G1953" s="262"/>
      <c r="H1953" s="261"/>
      <c r="I1953" s="257"/>
      <c r="J1953" s="261"/>
      <c r="K1953" s="256"/>
      <c r="L1953" s="261"/>
      <c r="N1953" s="249"/>
      <c r="O1953" s="259"/>
      <c r="P1953" s="256"/>
      <c r="Q1953" s="249"/>
      <c r="R1953" s="249"/>
      <c r="S1953" s="249"/>
      <c r="T1953" s="249"/>
      <c r="U1953" s="249"/>
      <c r="V1953" s="249"/>
      <c r="W1953" s="249"/>
      <c r="X1953" s="249"/>
      <c r="Y1953" s="249"/>
      <c r="Z1953" s="249"/>
      <c r="AA1953" s="249"/>
      <c r="AB1953" s="249"/>
      <c r="AC1953" s="249"/>
      <c r="AD1953" s="249"/>
      <c r="AE1953" s="246"/>
      <c r="AF1953" s="249"/>
      <c r="AG1953" s="249"/>
      <c r="AH1953" s="249"/>
      <c r="AI1953" s="249"/>
    </row>
    <row r="1954" spans="1:35" ht="15" customHeight="1" x14ac:dyDescent="0.3">
      <c r="A1954" s="260"/>
      <c r="B1954" s="261"/>
      <c r="C1954" s="261"/>
      <c r="D1954" s="261"/>
      <c r="E1954" s="261"/>
      <c r="F1954" s="261"/>
      <c r="G1954" s="262"/>
      <c r="H1954" s="261"/>
      <c r="I1954" s="257"/>
      <c r="J1954" s="260"/>
      <c r="K1954" s="249"/>
      <c r="L1954" s="261"/>
      <c r="N1954" s="249"/>
      <c r="O1954" s="259"/>
      <c r="P1954" s="256"/>
      <c r="Q1954" s="249"/>
      <c r="R1954" s="249"/>
      <c r="S1954" s="249"/>
      <c r="T1954" s="249"/>
      <c r="U1954" s="249"/>
      <c r="V1954" s="249"/>
      <c r="W1954" s="249"/>
      <c r="X1954" s="249"/>
      <c r="Y1954" s="249"/>
      <c r="Z1954" s="249"/>
      <c r="AA1954" s="249"/>
      <c r="AB1954" s="249"/>
      <c r="AC1954" s="249"/>
      <c r="AD1954" s="249"/>
      <c r="AE1954" s="245"/>
      <c r="AF1954" s="249"/>
      <c r="AG1954" s="249"/>
      <c r="AH1954" s="249"/>
      <c r="AI1954" s="249"/>
    </row>
    <row r="1955" spans="1:35" ht="15" customHeight="1" x14ac:dyDescent="0.3">
      <c r="A1955" s="260"/>
      <c r="B1955" s="261"/>
      <c r="C1955" s="261"/>
      <c r="D1955" s="261"/>
      <c r="E1955" s="261"/>
      <c r="F1955" s="261"/>
      <c r="G1955" s="262"/>
      <c r="H1955" s="261"/>
      <c r="I1955" s="257"/>
      <c r="J1955" s="261"/>
      <c r="K1955" s="249"/>
      <c r="L1955" s="261"/>
      <c r="N1955" s="249"/>
      <c r="O1955" s="259"/>
      <c r="P1955" s="256"/>
      <c r="Q1955" s="249"/>
      <c r="R1955" s="249"/>
      <c r="S1955" s="249"/>
      <c r="T1955" s="249"/>
      <c r="U1955" s="249"/>
      <c r="V1955" s="249"/>
      <c r="W1955" s="249"/>
      <c r="X1955" s="249"/>
      <c r="Y1955" s="249"/>
      <c r="Z1955" s="249"/>
      <c r="AA1955" s="249"/>
      <c r="AB1955" s="249"/>
      <c r="AC1955" s="249"/>
      <c r="AD1955" s="249"/>
      <c r="AE1955" s="245"/>
      <c r="AF1955" s="249"/>
      <c r="AG1955" s="249"/>
      <c r="AH1955" s="249"/>
      <c r="AI1955" s="249"/>
    </row>
    <row r="1956" spans="1:35" ht="15" customHeight="1" x14ac:dyDescent="0.3">
      <c r="A1956" s="260"/>
      <c r="B1956" s="261"/>
      <c r="C1956" s="261"/>
      <c r="D1956" s="261"/>
      <c r="E1956" s="261"/>
      <c r="F1956" s="261"/>
      <c r="G1956" s="262"/>
      <c r="H1956" s="261"/>
      <c r="I1956" s="257"/>
      <c r="J1956" s="260"/>
      <c r="K1956" s="249"/>
      <c r="L1956" s="261"/>
      <c r="N1956" s="249"/>
      <c r="O1956" s="259"/>
      <c r="P1956" s="256"/>
      <c r="Q1956" s="249"/>
      <c r="R1956" s="249"/>
      <c r="S1956" s="249"/>
      <c r="T1956" s="249"/>
      <c r="U1956" s="249"/>
      <c r="V1956" s="249"/>
      <c r="W1956" s="249"/>
      <c r="X1956" s="249"/>
      <c r="Y1956" s="249"/>
      <c r="Z1956" s="249"/>
      <c r="AA1956" s="249"/>
      <c r="AB1956" s="249"/>
      <c r="AC1956" s="249"/>
      <c r="AD1956" s="249"/>
      <c r="AE1956" s="245"/>
      <c r="AF1956" s="249"/>
      <c r="AG1956" s="249"/>
      <c r="AH1956" s="249"/>
      <c r="AI1956" s="249"/>
    </row>
    <row r="1957" spans="1:35" ht="15" customHeight="1" x14ac:dyDescent="0.3">
      <c r="A1957" s="260"/>
      <c r="B1957" s="261"/>
      <c r="C1957" s="261"/>
      <c r="D1957" s="261"/>
      <c r="E1957" s="261"/>
      <c r="F1957" s="261"/>
      <c r="G1957" s="262"/>
      <c r="H1957" s="261"/>
      <c r="I1957" s="257"/>
      <c r="J1957" s="260"/>
      <c r="K1957" s="249"/>
      <c r="L1957" s="261"/>
      <c r="N1957" s="249"/>
      <c r="O1957" s="259"/>
      <c r="P1957" s="256"/>
      <c r="Q1957" s="249"/>
      <c r="R1957" s="249"/>
      <c r="S1957" s="249"/>
      <c r="T1957" s="249"/>
      <c r="U1957" s="249"/>
      <c r="V1957" s="249"/>
      <c r="W1957" s="249"/>
      <c r="X1957" s="249"/>
      <c r="Y1957" s="249"/>
      <c r="Z1957" s="249"/>
      <c r="AA1957" s="249"/>
      <c r="AB1957" s="249"/>
      <c r="AC1957" s="249"/>
      <c r="AD1957" s="249"/>
      <c r="AE1957" s="245"/>
      <c r="AF1957" s="249"/>
      <c r="AG1957" s="249"/>
      <c r="AH1957" s="249"/>
      <c r="AI1957" s="249"/>
    </row>
    <row r="1958" spans="1:35" ht="15" customHeight="1" x14ac:dyDescent="0.3">
      <c r="A1958" s="260"/>
      <c r="B1958" s="261"/>
      <c r="C1958" s="261"/>
      <c r="D1958" s="261"/>
      <c r="E1958" s="261"/>
      <c r="F1958" s="261"/>
      <c r="G1958" s="262"/>
      <c r="H1958" s="261"/>
      <c r="I1958" s="257"/>
      <c r="J1958" s="261"/>
      <c r="K1958" s="256"/>
      <c r="L1958" s="261"/>
      <c r="N1958" s="249"/>
      <c r="O1958" s="259"/>
      <c r="P1958" s="256"/>
      <c r="Q1958" s="249"/>
      <c r="R1958" s="249"/>
      <c r="S1958" s="249"/>
      <c r="T1958" s="249"/>
      <c r="U1958" s="249"/>
      <c r="V1958" s="249"/>
      <c r="W1958" s="249"/>
      <c r="X1958" s="249"/>
      <c r="Y1958" s="249"/>
      <c r="Z1958" s="249"/>
      <c r="AA1958" s="249"/>
      <c r="AB1958" s="249"/>
      <c r="AC1958" s="249"/>
      <c r="AD1958" s="249"/>
      <c r="AE1958" s="246"/>
      <c r="AF1958" s="249"/>
      <c r="AG1958" s="249"/>
      <c r="AH1958" s="249"/>
      <c r="AI1958" s="249"/>
    </row>
    <row r="1959" spans="1:35" ht="15" customHeight="1" x14ac:dyDescent="0.3">
      <c r="A1959" s="260"/>
      <c r="B1959" s="261"/>
      <c r="C1959" s="261"/>
      <c r="D1959" s="261"/>
      <c r="E1959" s="261"/>
      <c r="F1959" s="261"/>
      <c r="G1959" s="262"/>
      <c r="H1959" s="261"/>
      <c r="I1959" s="257"/>
      <c r="J1959" s="261"/>
      <c r="K1959" s="256"/>
      <c r="L1959" s="261"/>
      <c r="N1959" s="249"/>
      <c r="O1959" s="259"/>
      <c r="P1959" s="256"/>
      <c r="Q1959" s="249"/>
      <c r="R1959" s="249"/>
      <c r="S1959" s="249"/>
      <c r="T1959" s="249"/>
      <c r="U1959" s="249"/>
      <c r="V1959" s="249"/>
      <c r="W1959" s="249"/>
      <c r="X1959" s="249"/>
      <c r="Y1959" s="249"/>
      <c r="Z1959" s="249"/>
      <c r="AA1959" s="249"/>
      <c r="AB1959" s="249"/>
      <c r="AC1959" s="249"/>
      <c r="AD1959" s="249"/>
      <c r="AE1959" s="245"/>
      <c r="AF1959" s="249"/>
      <c r="AG1959" s="249"/>
      <c r="AH1959" s="249"/>
      <c r="AI1959" s="249"/>
    </row>
    <row r="1960" spans="1:35" ht="15" customHeight="1" x14ac:dyDescent="0.3">
      <c r="A1960" s="260"/>
      <c r="B1960" s="261"/>
      <c r="C1960" s="261"/>
      <c r="D1960" s="261"/>
      <c r="E1960" s="261"/>
      <c r="F1960" s="261"/>
      <c r="G1960" s="262"/>
      <c r="H1960" s="261"/>
      <c r="I1960" s="257"/>
      <c r="J1960" s="261"/>
      <c r="K1960" s="249"/>
      <c r="L1960" s="261"/>
      <c r="N1960" s="249"/>
      <c r="O1960" s="259"/>
      <c r="P1960" s="256"/>
      <c r="Q1960" s="249"/>
      <c r="R1960" s="249"/>
      <c r="S1960" s="249"/>
      <c r="T1960" s="249"/>
      <c r="U1960" s="249"/>
      <c r="V1960" s="249"/>
      <c r="W1960" s="249"/>
      <c r="X1960" s="249"/>
      <c r="Y1960" s="249"/>
      <c r="Z1960" s="249"/>
      <c r="AA1960" s="249"/>
      <c r="AB1960" s="249"/>
      <c r="AC1960" s="249"/>
      <c r="AD1960" s="249"/>
      <c r="AE1960" s="245"/>
      <c r="AF1960" s="249"/>
      <c r="AG1960" s="249"/>
      <c r="AH1960" s="249"/>
      <c r="AI1960" s="249"/>
    </row>
    <row r="1961" spans="1:35" ht="15" customHeight="1" x14ac:dyDescent="0.3">
      <c r="A1961" s="260"/>
      <c r="B1961" s="261"/>
      <c r="C1961" s="261"/>
      <c r="D1961" s="261"/>
      <c r="E1961" s="261"/>
      <c r="F1961" s="261"/>
      <c r="G1961" s="262"/>
      <c r="H1961" s="261"/>
      <c r="I1961" s="257"/>
      <c r="J1961" s="261"/>
      <c r="K1961" s="249"/>
      <c r="L1961" s="261"/>
      <c r="N1961" s="249"/>
      <c r="O1961" s="259"/>
      <c r="P1961" s="256"/>
      <c r="Q1961" s="249"/>
      <c r="R1961" s="249"/>
      <c r="S1961" s="249"/>
      <c r="T1961" s="249"/>
      <c r="U1961" s="249"/>
      <c r="V1961" s="249"/>
      <c r="W1961" s="249"/>
      <c r="X1961" s="249"/>
      <c r="Y1961" s="249"/>
      <c r="Z1961" s="249"/>
      <c r="AA1961" s="249"/>
      <c r="AB1961" s="249"/>
      <c r="AC1961" s="249"/>
      <c r="AD1961" s="249"/>
      <c r="AE1961" s="246"/>
      <c r="AF1961" s="249"/>
      <c r="AG1961" s="249"/>
      <c r="AH1961" s="249"/>
      <c r="AI1961" s="249"/>
    </row>
    <row r="1962" spans="1:35" ht="15" customHeight="1" x14ac:dyDescent="0.3">
      <c r="A1962" s="260"/>
      <c r="B1962" s="261"/>
      <c r="C1962" s="261"/>
      <c r="D1962" s="261"/>
      <c r="E1962" s="261"/>
      <c r="F1962" s="261"/>
      <c r="G1962" s="262"/>
      <c r="H1962" s="261"/>
      <c r="I1962" s="257"/>
      <c r="J1962" s="261"/>
      <c r="K1962" s="256"/>
      <c r="L1962" s="261"/>
      <c r="N1962" s="249"/>
      <c r="O1962" s="259"/>
      <c r="P1962" s="256"/>
      <c r="Q1962" s="249"/>
      <c r="R1962" s="249"/>
      <c r="S1962" s="249"/>
      <c r="T1962" s="249"/>
      <c r="U1962" s="249"/>
      <c r="V1962" s="249"/>
      <c r="W1962" s="249"/>
      <c r="X1962" s="249"/>
      <c r="Y1962" s="249"/>
      <c r="Z1962" s="249"/>
      <c r="AA1962" s="249"/>
      <c r="AB1962" s="249"/>
      <c r="AC1962" s="249"/>
      <c r="AD1962" s="249"/>
      <c r="AE1962" s="245"/>
      <c r="AF1962" s="249"/>
      <c r="AG1962" s="249"/>
      <c r="AH1962" s="249"/>
      <c r="AI1962" s="249"/>
    </row>
    <row r="1963" spans="1:35" ht="15" customHeight="1" x14ac:dyDescent="0.3">
      <c r="A1963" s="260"/>
      <c r="B1963" s="261"/>
      <c r="C1963" s="261"/>
      <c r="D1963" s="261"/>
      <c r="E1963" s="261"/>
      <c r="F1963" s="261"/>
      <c r="G1963" s="262"/>
      <c r="H1963" s="261"/>
      <c r="I1963" s="257"/>
      <c r="J1963" s="261"/>
      <c r="K1963" s="261"/>
      <c r="L1963" s="261"/>
      <c r="N1963" s="249"/>
      <c r="O1963" s="259"/>
      <c r="P1963" s="256"/>
      <c r="Q1963" s="249"/>
      <c r="R1963" s="249"/>
      <c r="S1963" s="249"/>
      <c r="T1963" s="249"/>
      <c r="U1963" s="249"/>
      <c r="V1963" s="249"/>
      <c r="W1963" s="249"/>
      <c r="X1963" s="249"/>
      <c r="Y1963" s="249"/>
      <c r="Z1963" s="249"/>
      <c r="AA1963" s="249"/>
      <c r="AB1963" s="249"/>
      <c r="AC1963" s="249"/>
      <c r="AD1963" s="249"/>
      <c r="AE1963" s="245"/>
      <c r="AF1963" s="249"/>
      <c r="AG1963" s="249"/>
      <c r="AH1963" s="249"/>
      <c r="AI1963" s="249"/>
    </row>
    <row r="1964" spans="1:35" ht="15" customHeight="1" x14ac:dyDescent="0.3">
      <c r="A1964" s="260"/>
      <c r="B1964" s="261"/>
      <c r="C1964" s="261"/>
      <c r="D1964" s="261"/>
      <c r="E1964" s="261"/>
      <c r="F1964" s="261"/>
      <c r="G1964" s="262"/>
      <c r="H1964" s="261"/>
      <c r="I1964" s="257"/>
      <c r="J1964" s="260"/>
      <c r="K1964" s="261"/>
      <c r="L1964" s="249"/>
      <c r="N1964" s="249"/>
      <c r="O1964" s="259"/>
      <c r="P1964" s="256"/>
      <c r="Q1964" s="249"/>
      <c r="R1964" s="249"/>
      <c r="S1964" s="249"/>
      <c r="T1964" s="249"/>
      <c r="U1964" s="249"/>
      <c r="V1964" s="249"/>
      <c r="W1964" s="249"/>
      <c r="X1964" s="249"/>
      <c r="Y1964" s="249"/>
      <c r="Z1964" s="249"/>
      <c r="AA1964" s="249"/>
      <c r="AB1964" s="249"/>
      <c r="AC1964" s="249"/>
      <c r="AD1964" s="249"/>
      <c r="AE1964" s="246"/>
      <c r="AF1964" s="249"/>
      <c r="AG1964" s="249"/>
      <c r="AH1964" s="249"/>
      <c r="AI1964" s="249"/>
    </row>
    <row r="1965" spans="1:35" ht="15" customHeight="1" x14ac:dyDescent="0.3">
      <c r="A1965" s="260"/>
      <c r="B1965" s="261"/>
      <c r="C1965" s="261"/>
      <c r="D1965" s="261"/>
      <c r="E1965" s="261"/>
      <c r="F1965" s="261"/>
      <c r="G1965" s="262"/>
      <c r="H1965" s="261"/>
      <c r="I1965" s="257"/>
      <c r="J1965" s="261"/>
      <c r="K1965" s="249"/>
      <c r="L1965" s="261"/>
      <c r="N1965" s="249"/>
      <c r="O1965" s="259"/>
      <c r="P1965" s="256"/>
      <c r="Q1965" s="249"/>
      <c r="R1965" s="249"/>
      <c r="S1965" s="249"/>
      <c r="T1965" s="249"/>
      <c r="U1965" s="249"/>
      <c r="V1965" s="249"/>
      <c r="W1965" s="249"/>
      <c r="X1965" s="249"/>
      <c r="Y1965" s="249"/>
      <c r="Z1965" s="249"/>
      <c r="AA1965" s="249"/>
      <c r="AB1965" s="249"/>
      <c r="AC1965" s="249"/>
      <c r="AD1965" s="249"/>
      <c r="AE1965" s="245"/>
      <c r="AF1965" s="249"/>
      <c r="AG1965" s="249"/>
      <c r="AH1965" s="249"/>
      <c r="AI1965" s="249"/>
    </row>
    <row r="1966" spans="1:35" ht="15" customHeight="1" x14ac:dyDescent="0.3">
      <c r="A1966" s="260"/>
      <c r="B1966" s="261"/>
      <c r="C1966" s="261"/>
      <c r="D1966" s="261"/>
      <c r="E1966" s="261"/>
      <c r="F1966" s="261"/>
      <c r="G1966" s="262"/>
      <c r="H1966" s="261"/>
      <c r="I1966" s="257"/>
      <c r="J1966" s="261"/>
      <c r="K1966" s="249"/>
      <c r="L1966" s="261"/>
      <c r="N1966" s="249"/>
      <c r="O1966" s="259"/>
      <c r="P1966" s="256"/>
      <c r="Q1966" s="249"/>
      <c r="R1966" s="249"/>
      <c r="S1966" s="249"/>
      <c r="T1966" s="249"/>
      <c r="U1966" s="249"/>
      <c r="V1966" s="249"/>
      <c r="W1966" s="249"/>
      <c r="X1966" s="249"/>
      <c r="Y1966" s="249"/>
      <c r="Z1966" s="249"/>
      <c r="AA1966" s="249"/>
      <c r="AB1966" s="249"/>
      <c r="AC1966" s="249"/>
      <c r="AD1966" s="249"/>
      <c r="AE1966" s="245"/>
      <c r="AF1966" s="249"/>
      <c r="AG1966" s="249"/>
      <c r="AH1966" s="249"/>
      <c r="AI1966" s="249"/>
    </row>
    <row r="1967" spans="1:35" ht="15" customHeight="1" x14ac:dyDescent="0.3">
      <c r="A1967" s="260"/>
      <c r="B1967" s="261"/>
      <c r="C1967" s="261"/>
      <c r="D1967" s="261"/>
      <c r="E1967" s="261"/>
      <c r="F1967" s="261"/>
      <c r="G1967" s="262"/>
      <c r="H1967" s="261"/>
      <c r="I1967" s="257"/>
      <c r="J1967" s="260"/>
      <c r="K1967" s="249"/>
      <c r="L1967" s="261"/>
      <c r="N1967" s="249"/>
      <c r="O1967" s="259"/>
      <c r="P1967" s="256"/>
      <c r="Q1967" s="249"/>
      <c r="R1967" s="249"/>
      <c r="S1967" s="249"/>
      <c r="T1967" s="249"/>
      <c r="U1967" s="249"/>
      <c r="V1967" s="249"/>
      <c r="W1967" s="249"/>
      <c r="X1967" s="249"/>
      <c r="Y1967" s="249"/>
      <c r="Z1967" s="249"/>
      <c r="AA1967" s="249"/>
      <c r="AB1967" s="249"/>
      <c r="AC1967" s="249"/>
      <c r="AD1967" s="249"/>
      <c r="AE1967" s="245"/>
      <c r="AF1967" s="249"/>
      <c r="AG1967" s="249"/>
      <c r="AH1967" s="249"/>
      <c r="AI1967" s="249"/>
    </row>
    <row r="1968" spans="1:35" ht="15" customHeight="1" x14ac:dyDescent="0.3">
      <c r="A1968" s="260"/>
      <c r="B1968" s="261"/>
      <c r="C1968" s="261"/>
      <c r="D1968" s="261"/>
      <c r="E1968" s="261"/>
      <c r="F1968" s="261"/>
      <c r="G1968" s="262"/>
      <c r="H1968" s="261"/>
      <c r="I1968" s="257"/>
      <c r="J1968" s="260"/>
      <c r="K1968" s="249"/>
      <c r="L1968" s="261"/>
      <c r="N1968" s="249"/>
      <c r="O1968" s="259"/>
      <c r="P1968" s="256"/>
      <c r="Q1968" s="249"/>
      <c r="R1968" s="249"/>
      <c r="S1968" s="249"/>
      <c r="T1968" s="249"/>
      <c r="U1968" s="249"/>
      <c r="V1968" s="249"/>
      <c r="W1968" s="249"/>
      <c r="X1968" s="249"/>
      <c r="Y1968" s="249"/>
      <c r="Z1968" s="249"/>
      <c r="AA1968" s="249"/>
      <c r="AB1968" s="249"/>
      <c r="AC1968" s="249"/>
      <c r="AD1968" s="249"/>
      <c r="AE1968" s="246"/>
      <c r="AF1968" s="249"/>
      <c r="AG1968" s="249"/>
      <c r="AH1968" s="249"/>
      <c r="AI1968" s="249"/>
    </row>
    <row r="1969" spans="1:35" ht="15" customHeight="1" x14ac:dyDescent="0.3">
      <c r="A1969" s="260"/>
      <c r="B1969" s="261"/>
      <c r="C1969" s="261"/>
      <c r="D1969" s="261"/>
      <c r="E1969" s="261"/>
      <c r="F1969" s="261"/>
      <c r="G1969" s="262"/>
      <c r="H1969" s="261"/>
      <c r="I1969" s="257"/>
      <c r="J1969" s="261"/>
      <c r="K1969" s="249"/>
      <c r="L1969" s="261"/>
      <c r="N1969" s="249"/>
      <c r="O1969" s="259"/>
      <c r="P1969" s="256"/>
      <c r="Q1969" s="249"/>
      <c r="R1969" s="249"/>
      <c r="S1969" s="249"/>
      <c r="T1969" s="249"/>
      <c r="U1969" s="249"/>
      <c r="V1969" s="249"/>
      <c r="W1969" s="249"/>
      <c r="X1969" s="249"/>
      <c r="Y1969" s="249"/>
      <c r="Z1969" s="249"/>
      <c r="AA1969" s="249"/>
      <c r="AB1969" s="249"/>
      <c r="AC1969" s="249"/>
      <c r="AD1969" s="249"/>
      <c r="AE1969" s="245"/>
      <c r="AF1969" s="249"/>
      <c r="AG1969" s="249"/>
      <c r="AH1969" s="249"/>
      <c r="AI1969" s="249"/>
    </row>
    <row r="1970" spans="1:35" ht="15" customHeight="1" x14ac:dyDescent="0.3">
      <c r="A1970" s="260"/>
      <c r="B1970" s="261"/>
      <c r="C1970" s="261"/>
      <c r="D1970" s="261"/>
      <c r="E1970" s="261"/>
      <c r="F1970" s="261"/>
      <c r="G1970" s="262"/>
      <c r="H1970" s="261"/>
      <c r="I1970" s="257"/>
      <c r="J1970" s="261"/>
      <c r="K1970" s="256"/>
      <c r="L1970" s="261"/>
      <c r="N1970" s="249"/>
      <c r="O1970" s="259"/>
      <c r="P1970" s="256"/>
      <c r="Q1970" s="249"/>
      <c r="R1970" s="249"/>
      <c r="S1970" s="249"/>
      <c r="T1970" s="249"/>
      <c r="U1970" s="249"/>
      <c r="V1970" s="249"/>
      <c r="W1970" s="249"/>
      <c r="X1970" s="249"/>
      <c r="Y1970" s="249"/>
      <c r="Z1970" s="249"/>
      <c r="AA1970" s="249"/>
      <c r="AB1970" s="249"/>
      <c r="AC1970" s="249"/>
      <c r="AD1970" s="249"/>
      <c r="AE1970" s="245"/>
      <c r="AF1970" s="249"/>
      <c r="AG1970" s="249"/>
      <c r="AH1970" s="249"/>
      <c r="AI1970" s="249"/>
    </row>
    <row r="1971" spans="1:35" ht="15" customHeight="1" x14ac:dyDescent="0.3">
      <c r="A1971" s="260"/>
      <c r="B1971" s="261"/>
      <c r="C1971" s="261"/>
      <c r="D1971" s="261"/>
      <c r="E1971" s="261"/>
      <c r="F1971" s="261"/>
      <c r="G1971" s="262"/>
      <c r="H1971" s="261"/>
      <c r="I1971" s="257"/>
      <c r="J1971" s="261"/>
      <c r="K1971" s="249"/>
      <c r="L1971" s="261"/>
      <c r="N1971" s="249"/>
      <c r="O1971" s="259"/>
      <c r="P1971" s="256"/>
      <c r="Q1971" s="249"/>
      <c r="R1971" s="249"/>
      <c r="S1971" s="249"/>
      <c r="T1971" s="249"/>
      <c r="U1971" s="249"/>
      <c r="V1971" s="249"/>
      <c r="W1971" s="249"/>
      <c r="X1971" s="249"/>
      <c r="Y1971" s="249"/>
      <c r="Z1971" s="249"/>
      <c r="AA1971" s="249"/>
      <c r="AB1971" s="249"/>
      <c r="AC1971" s="249"/>
      <c r="AD1971" s="249"/>
      <c r="AE1971" s="245"/>
      <c r="AF1971" s="249"/>
      <c r="AG1971" s="249"/>
      <c r="AH1971" s="249"/>
      <c r="AI1971" s="249"/>
    </row>
    <row r="1972" spans="1:35" ht="15" customHeight="1" x14ac:dyDescent="0.3">
      <c r="A1972" s="260"/>
      <c r="B1972" s="261"/>
      <c r="C1972" s="261"/>
      <c r="D1972" s="261"/>
      <c r="E1972" s="261"/>
      <c r="F1972" s="261"/>
      <c r="G1972" s="262"/>
      <c r="H1972" s="261"/>
      <c r="I1972" s="257"/>
      <c r="J1972" s="261"/>
      <c r="K1972" s="249"/>
      <c r="L1972" s="261"/>
      <c r="N1972" s="249"/>
      <c r="O1972" s="259"/>
      <c r="P1972" s="256"/>
      <c r="Q1972" s="249"/>
      <c r="R1972" s="249"/>
      <c r="S1972" s="249"/>
      <c r="T1972" s="249"/>
      <c r="U1972" s="249"/>
      <c r="V1972" s="249"/>
      <c r="W1972" s="249"/>
      <c r="X1972" s="249"/>
      <c r="Y1972" s="249"/>
      <c r="Z1972" s="249"/>
      <c r="AA1972" s="249"/>
      <c r="AB1972" s="249"/>
      <c r="AC1972" s="249"/>
      <c r="AD1972" s="249"/>
      <c r="AE1972" s="246"/>
      <c r="AF1972" s="249"/>
      <c r="AG1972" s="249"/>
      <c r="AH1972" s="249"/>
      <c r="AI1972" s="249"/>
    </row>
    <row r="1973" spans="1:35" ht="15" customHeight="1" x14ac:dyDescent="0.3">
      <c r="A1973" s="260"/>
      <c r="B1973" s="261"/>
      <c r="C1973" s="261"/>
      <c r="D1973" s="261"/>
      <c r="E1973" s="261"/>
      <c r="F1973" s="261"/>
      <c r="G1973" s="262"/>
      <c r="H1973" s="261"/>
      <c r="I1973" s="257"/>
      <c r="J1973" s="249"/>
      <c r="K1973" s="261"/>
      <c r="L1973" s="261"/>
      <c r="N1973" s="249"/>
      <c r="O1973" s="259"/>
      <c r="P1973" s="256"/>
      <c r="Q1973" s="249"/>
      <c r="R1973" s="249"/>
      <c r="S1973" s="249"/>
      <c r="T1973" s="249"/>
      <c r="U1973" s="249"/>
      <c r="V1973" s="249"/>
      <c r="W1973" s="249"/>
      <c r="X1973" s="249"/>
      <c r="Y1973" s="249"/>
      <c r="Z1973" s="249"/>
      <c r="AA1973" s="249"/>
      <c r="AB1973" s="249"/>
      <c r="AC1973" s="249"/>
      <c r="AD1973" s="249"/>
      <c r="AE1973" s="245"/>
      <c r="AF1973" s="249"/>
      <c r="AG1973" s="249"/>
      <c r="AH1973" s="249"/>
      <c r="AI1973" s="249"/>
    </row>
    <row r="1974" spans="1:35" ht="15" customHeight="1" x14ac:dyDescent="0.3">
      <c r="A1974" s="260"/>
      <c r="B1974" s="261"/>
      <c r="C1974" s="261"/>
      <c r="D1974" s="261"/>
      <c r="E1974" s="261"/>
      <c r="F1974" s="261"/>
      <c r="G1974" s="262"/>
      <c r="H1974" s="261"/>
      <c r="I1974" s="257"/>
      <c r="J1974" s="261"/>
      <c r="K1974" s="249"/>
      <c r="L1974" s="261"/>
      <c r="N1974" s="249"/>
      <c r="O1974" s="259"/>
      <c r="P1974" s="256"/>
      <c r="Q1974" s="249"/>
      <c r="R1974" s="249"/>
      <c r="S1974" s="249"/>
      <c r="T1974" s="249"/>
      <c r="U1974" s="249"/>
      <c r="V1974" s="249"/>
      <c r="W1974" s="249"/>
      <c r="X1974" s="249"/>
      <c r="Y1974" s="249"/>
      <c r="Z1974" s="249"/>
      <c r="AA1974" s="249"/>
      <c r="AB1974" s="249"/>
      <c r="AC1974" s="249"/>
      <c r="AD1974" s="249"/>
      <c r="AE1974" s="246"/>
      <c r="AF1974" s="249"/>
      <c r="AG1974" s="249"/>
      <c r="AH1974" s="249"/>
      <c r="AI1974" s="249"/>
    </row>
    <row r="1975" spans="1:35" ht="15" customHeight="1" x14ac:dyDescent="0.3">
      <c r="A1975" s="260"/>
      <c r="B1975" s="261"/>
      <c r="C1975" s="261"/>
      <c r="D1975" s="261"/>
      <c r="E1975" s="261"/>
      <c r="F1975" s="261"/>
      <c r="G1975" s="266"/>
      <c r="H1975" s="261"/>
      <c r="I1975" s="257"/>
      <c r="J1975" s="261"/>
      <c r="K1975" s="249"/>
      <c r="L1975" s="261"/>
      <c r="N1975" s="249"/>
      <c r="O1975" s="259"/>
      <c r="P1975" s="256"/>
      <c r="Q1975" s="249"/>
      <c r="R1975" s="249"/>
      <c r="S1975" s="249"/>
      <c r="T1975" s="249"/>
      <c r="U1975" s="249"/>
      <c r="V1975" s="249"/>
      <c r="W1975" s="249"/>
      <c r="X1975" s="249"/>
      <c r="Y1975" s="249"/>
      <c r="Z1975" s="249"/>
      <c r="AA1975" s="249"/>
      <c r="AB1975" s="249"/>
      <c r="AC1975" s="249"/>
      <c r="AD1975" s="249"/>
      <c r="AE1975" s="245"/>
      <c r="AF1975" s="249"/>
      <c r="AG1975" s="249"/>
      <c r="AH1975" s="249"/>
      <c r="AI1975" s="249"/>
    </row>
    <row r="1976" spans="1:35" ht="15" customHeight="1" x14ac:dyDescent="0.3">
      <c r="A1976" s="260"/>
      <c r="B1976" s="261"/>
      <c r="C1976" s="261"/>
      <c r="D1976" s="261"/>
      <c r="E1976" s="261"/>
      <c r="F1976" s="261"/>
      <c r="G1976" s="266"/>
      <c r="H1976" s="261"/>
      <c r="I1976" s="257"/>
      <c r="J1976" s="260"/>
      <c r="K1976" s="249"/>
      <c r="L1976" s="261"/>
      <c r="N1976" s="249"/>
      <c r="O1976" s="259"/>
      <c r="P1976" s="256"/>
      <c r="Q1976" s="249"/>
      <c r="R1976" s="249"/>
      <c r="S1976" s="249"/>
      <c r="T1976" s="249"/>
      <c r="U1976" s="249"/>
      <c r="V1976" s="249"/>
      <c r="W1976" s="249"/>
      <c r="X1976" s="249"/>
      <c r="Y1976" s="249"/>
      <c r="Z1976" s="249"/>
      <c r="AA1976" s="249"/>
      <c r="AB1976" s="249"/>
      <c r="AC1976" s="249"/>
      <c r="AD1976" s="249"/>
      <c r="AE1976" s="245"/>
      <c r="AF1976" s="249"/>
      <c r="AG1976" s="249"/>
      <c r="AH1976" s="249"/>
      <c r="AI1976" s="249"/>
    </row>
    <row r="1977" spans="1:35" ht="15" customHeight="1" x14ac:dyDescent="0.3">
      <c r="A1977" s="260"/>
      <c r="B1977" s="261"/>
      <c r="C1977" s="261"/>
      <c r="D1977" s="261"/>
      <c r="E1977" s="261"/>
      <c r="F1977" s="261"/>
      <c r="G1977" s="266"/>
      <c r="H1977" s="261"/>
      <c r="I1977" s="257"/>
      <c r="J1977" s="260"/>
      <c r="K1977" s="249"/>
      <c r="L1977" s="261"/>
      <c r="N1977" s="249"/>
      <c r="O1977" s="259"/>
      <c r="P1977" s="256"/>
      <c r="Q1977" s="249"/>
      <c r="R1977" s="249"/>
      <c r="S1977" s="249"/>
      <c r="T1977" s="249"/>
      <c r="U1977" s="249"/>
      <c r="V1977" s="249"/>
      <c r="W1977" s="249"/>
      <c r="X1977" s="249"/>
      <c r="Y1977" s="249"/>
      <c r="Z1977" s="249"/>
      <c r="AA1977" s="249"/>
      <c r="AB1977" s="249"/>
      <c r="AC1977" s="249"/>
      <c r="AD1977" s="249"/>
      <c r="AE1977" s="245"/>
      <c r="AF1977" s="249"/>
      <c r="AG1977" s="249"/>
      <c r="AH1977" s="249"/>
      <c r="AI1977" s="249"/>
    </row>
    <row r="1978" spans="1:35" ht="15" customHeight="1" x14ac:dyDescent="0.3">
      <c r="A1978" s="260"/>
      <c r="B1978" s="261"/>
      <c r="C1978" s="261"/>
      <c r="D1978" s="261"/>
      <c r="E1978" s="261"/>
      <c r="F1978" s="261"/>
      <c r="G1978" s="266"/>
      <c r="H1978" s="261"/>
      <c r="I1978" s="257"/>
      <c r="J1978" s="260"/>
      <c r="K1978" s="249"/>
      <c r="L1978" s="261"/>
      <c r="N1978" s="249"/>
      <c r="O1978" s="259"/>
      <c r="P1978" s="256"/>
      <c r="Q1978" s="249"/>
      <c r="R1978" s="249"/>
      <c r="S1978" s="249"/>
      <c r="T1978" s="249"/>
      <c r="U1978" s="249"/>
      <c r="V1978" s="249"/>
      <c r="W1978" s="249"/>
      <c r="X1978" s="249"/>
      <c r="Y1978" s="249"/>
      <c r="Z1978" s="249"/>
      <c r="AA1978" s="249"/>
      <c r="AB1978" s="249"/>
      <c r="AC1978" s="249"/>
      <c r="AD1978" s="249"/>
      <c r="AE1978" s="245"/>
      <c r="AF1978" s="249"/>
      <c r="AG1978" s="249"/>
      <c r="AH1978" s="249"/>
      <c r="AI1978" s="249"/>
    </row>
    <row r="1979" spans="1:35" ht="15" customHeight="1" x14ac:dyDescent="0.3">
      <c r="A1979" s="260"/>
      <c r="B1979" s="261"/>
      <c r="C1979" s="261"/>
      <c r="D1979" s="261"/>
      <c r="E1979" s="261"/>
      <c r="F1979" s="261"/>
      <c r="G1979" s="266"/>
      <c r="H1979" s="261"/>
      <c r="I1979" s="257"/>
      <c r="J1979" s="261"/>
      <c r="K1979" s="256"/>
      <c r="L1979" s="261"/>
      <c r="N1979" s="249"/>
      <c r="O1979" s="259"/>
      <c r="P1979" s="256"/>
      <c r="Q1979" s="249"/>
      <c r="R1979" s="249"/>
      <c r="S1979" s="249"/>
      <c r="T1979" s="249"/>
      <c r="U1979" s="249"/>
      <c r="V1979" s="249"/>
      <c r="W1979" s="249"/>
      <c r="X1979" s="249"/>
      <c r="Y1979" s="249"/>
      <c r="Z1979" s="249"/>
      <c r="AA1979" s="249"/>
      <c r="AB1979" s="249"/>
      <c r="AC1979" s="249"/>
      <c r="AD1979" s="249"/>
      <c r="AE1979" s="245"/>
      <c r="AF1979" s="249"/>
      <c r="AG1979" s="249"/>
      <c r="AH1979" s="249"/>
      <c r="AI1979" s="249"/>
    </row>
    <row r="1980" spans="1:35" ht="15" customHeight="1" x14ac:dyDescent="0.3">
      <c r="A1980" s="260"/>
      <c r="B1980" s="261"/>
      <c r="C1980" s="261"/>
      <c r="D1980" s="261"/>
      <c r="E1980" s="261"/>
      <c r="F1980" s="261"/>
      <c r="G1980" s="266"/>
      <c r="H1980" s="261"/>
      <c r="I1980" s="257"/>
      <c r="J1980" s="260"/>
      <c r="K1980" s="256"/>
      <c r="L1980" s="261"/>
      <c r="N1980" s="249"/>
      <c r="O1980" s="259"/>
      <c r="P1980" s="256"/>
      <c r="Q1980" s="249"/>
      <c r="R1980" s="249"/>
      <c r="S1980" s="249"/>
      <c r="T1980" s="249"/>
      <c r="U1980" s="249"/>
      <c r="V1980" s="249"/>
      <c r="W1980" s="249"/>
      <c r="X1980" s="249"/>
      <c r="Y1980" s="249"/>
      <c r="Z1980" s="249"/>
      <c r="AA1980" s="249"/>
      <c r="AB1980" s="249"/>
      <c r="AC1980" s="249"/>
      <c r="AD1980" s="249"/>
      <c r="AE1980" s="246"/>
      <c r="AF1980" s="249"/>
      <c r="AG1980" s="249"/>
      <c r="AH1980" s="249"/>
      <c r="AI1980" s="249"/>
    </row>
    <row r="1981" spans="1:35" ht="15" customHeight="1" x14ac:dyDescent="0.3">
      <c r="A1981" s="260"/>
      <c r="B1981" s="261"/>
      <c r="C1981" s="261"/>
      <c r="D1981" s="261"/>
      <c r="E1981" s="261"/>
      <c r="F1981" s="261"/>
      <c r="G1981" s="266"/>
      <c r="H1981" s="261"/>
      <c r="I1981" s="257"/>
      <c r="J1981" s="260"/>
      <c r="K1981" s="249"/>
      <c r="L1981" s="261"/>
      <c r="N1981" s="249"/>
      <c r="O1981" s="259"/>
      <c r="P1981" s="256"/>
      <c r="Q1981" s="249"/>
      <c r="R1981" s="249"/>
      <c r="S1981" s="249"/>
      <c r="T1981" s="249"/>
      <c r="U1981" s="249"/>
      <c r="V1981" s="249"/>
      <c r="W1981" s="249"/>
      <c r="X1981" s="249"/>
      <c r="Y1981" s="249"/>
      <c r="Z1981" s="249"/>
      <c r="AA1981" s="249"/>
      <c r="AB1981" s="249"/>
      <c r="AC1981" s="249"/>
      <c r="AD1981" s="249"/>
      <c r="AE1981" s="245"/>
      <c r="AF1981" s="249"/>
      <c r="AG1981" s="249"/>
      <c r="AH1981" s="249"/>
      <c r="AI1981" s="249"/>
    </row>
    <row r="1982" spans="1:35" ht="15" customHeight="1" x14ac:dyDescent="0.3">
      <c r="A1982" s="260"/>
      <c r="B1982" s="261"/>
      <c r="C1982" s="261"/>
      <c r="D1982" s="261"/>
      <c r="E1982" s="261"/>
      <c r="F1982" s="261"/>
      <c r="G1982" s="266"/>
      <c r="H1982" s="261"/>
      <c r="I1982" s="257"/>
      <c r="J1982" s="261"/>
      <c r="K1982" s="256"/>
      <c r="L1982" s="261"/>
      <c r="N1982" s="249"/>
      <c r="O1982" s="259"/>
      <c r="P1982" s="256"/>
      <c r="Q1982" s="249"/>
      <c r="R1982" s="249"/>
      <c r="S1982" s="249"/>
      <c r="T1982" s="249"/>
      <c r="U1982" s="249"/>
      <c r="V1982" s="249"/>
      <c r="W1982" s="249"/>
      <c r="X1982" s="249"/>
      <c r="Y1982" s="249"/>
      <c r="Z1982" s="249"/>
      <c r="AA1982" s="249"/>
      <c r="AB1982" s="249"/>
      <c r="AC1982" s="249"/>
      <c r="AD1982" s="249"/>
      <c r="AE1982" s="245"/>
      <c r="AF1982" s="249"/>
      <c r="AG1982" s="249"/>
      <c r="AH1982" s="249"/>
      <c r="AI1982" s="249"/>
    </row>
    <row r="1983" spans="1:35" ht="15" customHeight="1" x14ac:dyDescent="0.3">
      <c r="A1983" s="260"/>
      <c r="B1983" s="261"/>
      <c r="C1983" s="261"/>
      <c r="D1983" s="261"/>
      <c r="E1983" s="261"/>
      <c r="F1983" s="261"/>
      <c r="G1983" s="266"/>
      <c r="H1983" s="261"/>
      <c r="I1983" s="257"/>
      <c r="J1983" s="261"/>
      <c r="K1983" s="256"/>
      <c r="L1983" s="261"/>
      <c r="N1983" s="249"/>
      <c r="O1983" s="259"/>
      <c r="P1983" s="256"/>
      <c r="Q1983" s="249"/>
      <c r="R1983" s="249"/>
      <c r="S1983" s="249"/>
      <c r="T1983" s="249"/>
      <c r="U1983" s="249"/>
      <c r="V1983" s="249"/>
      <c r="W1983" s="249"/>
      <c r="X1983" s="249"/>
      <c r="Y1983" s="249"/>
      <c r="Z1983" s="249"/>
      <c r="AA1983" s="249"/>
      <c r="AB1983" s="249"/>
      <c r="AC1983" s="249"/>
      <c r="AD1983" s="249"/>
      <c r="AE1983" s="246"/>
      <c r="AF1983" s="249"/>
      <c r="AG1983" s="249"/>
      <c r="AH1983" s="249"/>
      <c r="AI1983" s="249"/>
    </row>
    <row r="1984" spans="1:35" ht="15" customHeight="1" x14ac:dyDescent="0.3">
      <c r="A1984" s="260"/>
      <c r="B1984" s="261"/>
      <c r="C1984" s="261"/>
      <c r="D1984" s="261"/>
      <c r="E1984" s="261"/>
      <c r="F1984" s="261"/>
      <c r="G1984" s="266"/>
      <c r="H1984" s="261"/>
      <c r="I1984" s="257"/>
      <c r="J1984" s="261"/>
      <c r="K1984" s="256"/>
      <c r="L1984" s="261"/>
      <c r="N1984" s="249"/>
      <c r="O1984" s="259"/>
      <c r="P1984" s="256"/>
      <c r="Q1984" s="249"/>
      <c r="R1984" s="249"/>
      <c r="S1984" s="249"/>
      <c r="T1984" s="249"/>
      <c r="U1984" s="249"/>
      <c r="V1984" s="249"/>
      <c r="W1984" s="249"/>
      <c r="X1984" s="249"/>
      <c r="Y1984" s="249"/>
      <c r="Z1984" s="249"/>
      <c r="AA1984" s="249"/>
      <c r="AB1984" s="249"/>
      <c r="AC1984" s="249"/>
      <c r="AD1984" s="249"/>
      <c r="AE1984" s="245"/>
      <c r="AF1984" s="249"/>
      <c r="AG1984" s="249"/>
      <c r="AH1984" s="249"/>
      <c r="AI1984" s="249"/>
    </row>
    <row r="1985" spans="1:35" ht="15" customHeight="1" x14ac:dyDescent="0.3">
      <c r="A1985" s="260"/>
      <c r="B1985" s="261"/>
      <c r="C1985" s="261"/>
      <c r="D1985" s="261"/>
      <c r="E1985" s="261"/>
      <c r="F1985" s="261"/>
      <c r="G1985" s="266"/>
      <c r="H1985" s="261"/>
      <c r="I1985" s="257"/>
      <c r="J1985" s="261"/>
      <c r="K1985" s="249"/>
      <c r="L1985" s="261"/>
      <c r="N1985" s="249"/>
      <c r="O1985" s="259"/>
      <c r="P1985" s="256"/>
      <c r="Q1985" s="249"/>
      <c r="R1985" s="249"/>
      <c r="S1985" s="249"/>
      <c r="T1985" s="249"/>
      <c r="U1985" s="249"/>
      <c r="V1985" s="249"/>
      <c r="W1985" s="249"/>
      <c r="X1985" s="249"/>
      <c r="Y1985" s="249"/>
      <c r="Z1985" s="249"/>
      <c r="AA1985" s="249"/>
      <c r="AB1985" s="249"/>
      <c r="AC1985" s="249"/>
      <c r="AD1985" s="249"/>
      <c r="AE1985" s="246"/>
      <c r="AF1985" s="249"/>
      <c r="AG1985" s="249"/>
      <c r="AH1985" s="249"/>
      <c r="AI1985" s="249"/>
    </row>
    <row r="1986" spans="1:35" ht="15" customHeight="1" x14ac:dyDescent="0.3">
      <c r="A1986" s="260"/>
      <c r="B1986" s="261"/>
      <c r="C1986" s="261"/>
      <c r="D1986" s="261"/>
      <c r="E1986" s="261"/>
      <c r="F1986" s="261"/>
      <c r="G1986" s="266"/>
      <c r="H1986" s="261"/>
      <c r="I1986" s="257"/>
      <c r="J1986" s="261"/>
      <c r="K1986" s="256"/>
      <c r="L1986" s="261"/>
      <c r="N1986" s="249"/>
      <c r="O1986" s="259"/>
      <c r="P1986" s="256"/>
      <c r="Q1986" s="249"/>
      <c r="R1986" s="249"/>
      <c r="S1986" s="249"/>
      <c r="T1986" s="249"/>
      <c r="U1986" s="249"/>
      <c r="V1986" s="249"/>
      <c r="W1986" s="249"/>
      <c r="X1986" s="249"/>
      <c r="Y1986" s="249"/>
      <c r="Z1986" s="249"/>
      <c r="AA1986" s="249"/>
      <c r="AB1986" s="249"/>
      <c r="AC1986" s="249"/>
      <c r="AD1986" s="249"/>
      <c r="AE1986" s="246"/>
      <c r="AF1986" s="249"/>
      <c r="AG1986" s="249"/>
      <c r="AH1986" s="249"/>
      <c r="AI1986" s="249"/>
    </row>
    <row r="1987" spans="1:35" ht="15" customHeight="1" x14ac:dyDescent="0.3">
      <c r="A1987" s="260"/>
      <c r="B1987" s="261"/>
      <c r="C1987" s="261"/>
      <c r="D1987" s="261"/>
      <c r="E1987" s="261"/>
      <c r="F1987" s="261"/>
      <c r="G1987" s="266"/>
      <c r="H1987" s="261"/>
      <c r="I1987" s="257"/>
      <c r="J1987" s="260"/>
      <c r="K1987" s="249"/>
      <c r="L1987" s="261"/>
      <c r="N1987" s="249"/>
      <c r="O1987" s="259"/>
      <c r="P1987" s="256"/>
      <c r="Q1987" s="249"/>
      <c r="R1987" s="249"/>
      <c r="S1987" s="249"/>
      <c r="T1987" s="249"/>
      <c r="U1987" s="249"/>
      <c r="V1987" s="249"/>
      <c r="W1987" s="249"/>
      <c r="X1987" s="249"/>
      <c r="Y1987" s="249"/>
      <c r="Z1987" s="249"/>
      <c r="AA1987" s="249"/>
      <c r="AB1987" s="249"/>
      <c r="AC1987" s="249"/>
      <c r="AD1987" s="249"/>
      <c r="AE1987" s="245"/>
      <c r="AF1987" s="249"/>
      <c r="AG1987" s="249"/>
      <c r="AH1987" s="249"/>
      <c r="AI1987" s="249"/>
    </row>
    <row r="1988" spans="1:35" ht="15" customHeight="1" x14ac:dyDescent="0.3">
      <c r="A1988" s="260"/>
      <c r="B1988" s="261"/>
      <c r="C1988" s="261"/>
      <c r="D1988" s="261"/>
      <c r="E1988" s="261"/>
      <c r="F1988" s="261"/>
      <c r="H1988" s="256"/>
      <c r="I1988" s="257"/>
      <c r="J1988" s="260"/>
      <c r="K1988" s="261"/>
      <c r="L1988" s="249"/>
      <c r="N1988" s="249"/>
      <c r="O1988" s="259"/>
      <c r="P1988" s="256"/>
      <c r="Q1988" s="249"/>
      <c r="R1988" s="249"/>
      <c r="S1988" s="249"/>
      <c r="T1988" s="249"/>
      <c r="U1988" s="249"/>
      <c r="V1988" s="249"/>
      <c r="W1988" s="249"/>
      <c r="X1988" s="249"/>
      <c r="Y1988" s="249"/>
      <c r="Z1988" s="249"/>
      <c r="AA1988" s="249"/>
      <c r="AB1988" s="249"/>
      <c r="AC1988" s="249"/>
      <c r="AD1988" s="249"/>
      <c r="AE1988" s="245"/>
      <c r="AF1988" s="249"/>
      <c r="AG1988" s="249"/>
      <c r="AH1988" s="249"/>
      <c r="AI1988" s="249"/>
    </row>
    <row r="1989" spans="1:35" ht="15" customHeight="1" x14ac:dyDescent="0.3">
      <c r="A1989" s="260"/>
      <c r="B1989" s="261"/>
      <c r="C1989" s="261"/>
      <c r="D1989" s="261"/>
      <c r="E1989" s="261"/>
      <c r="F1989" s="261"/>
      <c r="G1989" s="266"/>
      <c r="H1989" s="261"/>
      <c r="I1989" s="257"/>
      <c r="J1989" s="260"/>
      <c r="K1989" s="249"/>
      <c r="L1989" s="261"/>
      <c r="N1989" s="249"/>
      <c r="O1989" s="259"/>
      <c r="P1989" s="256"/>
      <c r="Q1989" s="249"/>
      <c r="R1989" s="249"/>
      <c r="S1989" s="249"/>
      <c r="T1989" s="249"/>
      <c r="U1989" s="249"/>
      <c r="V1989" s="249"/>
      <c r="W1989" s="249"/>
      <c r="X1989" s="249"/>
      <c r="Y1989" s="249"/>
      <c r="Z1989" s="249"/>
      <c r="AA1989" s="249"/>
      <c r="AB1989" s="249"/>
      <c r="AC1989" s="249"/>
      <c r="AD1989" s="249"/>
      <c r="AE1989" s="245"/>
      <c r="AF1989" s="249"/>
      <c r="AG1989" s="249"/>
      <c r="AH1989" s="249"/>
      <c r="AI1989" s="249"/>
    </row>
    <row r="1990" spans="1:35" ht="15" customHeight="1" x14ac:dyDescent="0.3">
      <c r="A1990" s="260"/>
      <c r="B1990" s="261"/>
      <c r="C1990" s="261"/>
      <c r="D1990" s="261"/>
      <c r="E1990" s="261"/>
      <c r="F1990" s="261"/>
      <c r="G1990" s="266"/>
      <c r="H1990" s="261"/>
      <c r="I1990" s="257"/>
      <c r="J1990" s="261"/>
      <c r="K1990" s="256"/>
      <c r="L1990" s="261"/>
      <c r="N1990" s="249"/>
      <c r="O1990" s="259"/>
      <c r="P1990" s="256"/>
      <c r="Q1990" s="249"/>
      <c r="R1990" s="249"/>
      <c r="S1990" s="249"/>
      <c r="T1990" s="249"/>
      <c r="U1990" s="249"/>
      <c r="V1990" s="249"/>
      <c r="W1990" s="249"/>
      <c r="X1990" s="249"/>
      <c r="Y1990" s="249"/>
      <c r="Z1990" s="249"/>
      <c r="AA1990" s="249"/>
      <c r="AB1990" s="249"/>
      <c r="AC1990" s="249"/>
      <c r="AD1990" s="249"/>
      <c r="AE1990" s="245"/>
      <c r="AF1990" s="249"/>
      <c r="AG1990" s="249"/>
      <c r="AH1990" s="249"/>
      <c r="AI1990" s="249"/>
    </row>
    <row r="1991" spans="1:35" ht="15" customHeight="1" x14ac:dyDescent="0.3">
      <c r="A1991" s="260"/>
      <c r="B1991" s="261"/>
      <c r="C1991" s="261"/>
      <c r="D1991" s="261"/>
      <c r="E1991" s="261"/>
      <c r="F1991" s="261"/>
      <c r="G1991" s="266"/>
      <c r="H1991" s="261"/>
      <c r="I1991" s="257"/>
      <c r="J1991" s="249"/>
      <c r="K1991" s="261"/>
      <c r="L1991" s="261"/>
      <c r="N1991" s="249"/>
      <c r="O1991" s="259"/>
      <c r="P1991" s="256"/>
      <c r="Q1991" s="249"/>
      <c r="R1991" s="249"/>
      <c r="S1991" s="249"/>
      <c r="T1991" s="249"/>
      <c r="U1991" s="249"/>
      <c r="V1991" s="249"/>
      <c r="W1991" s="249"/>
      <c r="X1991" s="249"/>
      <c r="Y1991" s="249"/>
      <c r="Z1991" s="249"/>
      <c r="AA1991" s="249"/>
      <c r="AB1991" s="249"/>
      <c r="AC1991" s="249"/>
      <c r="AD1991" s="249"/>
      <c r="AE1991" s="249"/>
      <c r="AF1991" s="249"/>
      <c r="AG1991" s="249"/>
      <c r="AH1991" s="249"/>
      <c r="AI1991" s="249"/>
    </row>
    <row r="1992" spans="1:35" ht="14.4" customHeight="1" x14ac:dyDescent="0.3">
      <c r="A1992" s="260"/>
      <c r="B1992" s="261"/>
      <c r="C1992" s="261"/>
      <c r="D1992" s="261"/>
      <c r="E1992" s="261"/>
      <c r="F1992" s="261"/>
      <c r="G1992" s="266"/>
      <c r="H1992" s="261"/>
      <c r="I1992" s="257"/>
      <c r="J1992" s="261"/>
      <c r="K1992" s="256"/>
      <c r="L1992" s="261"/>
      <c r="N1992" s="249"/>
      <c r="O1992" s="259"/>
      <c r="P1992" s="256"/>
      <c r="Q1992" s="249"/>
      <c r="R1992" s="249"/>
      <c r="S1992" s="249"/>
      <c r="T1992" s="249"/>
      <c r="U1992" s="249"/>
      <c r="V1992" s="249"/>
      <c r="W1992" s="249"/>
      <c r="X1992" s="249"/>
      <c r="Y1992" s="249"/>
      <c r="Z1992" s="249"/>
      <c r="AA1992" s="249"/>
      <c r="AB1992" s="249"/>
      <c r="AC1992" s="249"/>
      <c r="AD1992" s="249"/>
      <c r="AE1992" s="246"/>
      <c r="AF1992" s="249"/>
      <c r="AG1992" s="249"/>
      <c r="AH1992" s="249"/>
      <c r="AI1992" s="249"/>
    </row>
    <row r="1993" spans="1:35" ht="14.4" customHeight="1" x14ac:dyDescent="0.3">
      <c r="A1993" s="260"/>
      <c r="B1993" s="261"/>
      <c r="C1993" s="261"/>
      <c r="D1993" s="261"/>
      <c r="E1993" s="261"/>
      <c r="F1993" s="261"/>
      <c r="G1993" s="266"/>
      <c r="H1993" s="261"/>
      <c r="I1993" s="257"/>
      <c r="J1993" s="261"/>
      <c r="K1993" s="256"/>
      <c r="L1993" s="261"/>
      <c r="N1993" s="249"/>
      <c r="O1993" s="259"/>
      <c r="P1993" s="256"/>
      <c r="Q1993" s="249"/>
      <c r="R1993" s="249"/>
      <c r="S1993" s="249"/>
      <c r="T1993" s="249"/>
      <c r="U1993" s="249"/>
      <c r="V1993" s="249"/>
      <c r="W1993" s="249"/>
      <c r="X1993" s="249"/>
      <c r="Y1993" s="249"/>
      <c r="Z1993" s="249"/>
      <c r="AA1993" s="249"/>
      <c r="AB1993" s="249"/>
      <c r="AC1993" s="249"/>
      <c r="AD1993" s="249"/>
      <c r="AE1993" s="246"/>
      <c r="AF1993" s="249"/>
      <c r="AG1993" s="249"/>
      <c r="AH1993" s="249"/>
      <c r="AI1993" s="249"/>
    </row>
    <row r="1994" spans="1:35" ht="14.4" customHeight="1" x14ac:dyDescent="0.3">
      <c r="A1994" s="260"/>
      <c r="B1994" s="261"/>
      <c r="C1994" s="261"/>
      <c r="D1994" s="261"/>
      <c r="E1994" s="261"/>
      <c r="F1994" s="261"/>
      <c r="G1994" s="266"/>
      <c r="H1994" s="261"/>
      <c r="I1994" s="257"/>
      <c r="J1994" s="261"/>
      <c r="K1994" s="256"/>
      <c r="L1994" s="261"/>
      <c r="N1994" s="249"/>
      <c r="O1994" s="259"/>
      <c r="P1994" s="256"/>
      <c r="Q1994" s="249"/>
      <c r="R1994" s="249"/>
      <c r="S1994" s="249"/>
      <c r="T1994" s="249"/>
      <c r="U1994" s="249"/>
      <c r="V1994" s="249"/>
      <c r="W1994" s="249"/>
      <c r="X1994" s="249"/>
      <c r="Y1994" s="249"/>
      <c r="Z1994" s="249"/>
      <c r="AA1994" s="249"/>
      <c r="AB1994" s="249"/>
      <c r="AC1994" s="249"/>
      <c r="AD1994" s="249"/>
      <c r="AE1994" s="246"/>
      <c r="AF1994" s="249"/>
      <c r="AG1994" s="249"/>
      <c r="AH1994" s="249"/>
      <c r="AI1994" s="249"/>
    </row>
    <row r="1995" spans="1:35" ht="14.4" customHeight="1" x14ac:dyDescent="0.3">
      <c r="A1995" s="260"/>
      <c r="B1995" s="261"/>
      <c r="C1995" s="261"/>
      <c r="D1995" s="261"/>
      <c r="E1995" s="261"/>
      <c r="F1995" s="261"/>
      <c r="G1995" s="266"/>
      <c r="H1995" s="261"/>
      <c r="I1995" s="257"/>
      <c r="J1995" s="261"/>
      <c r="K1995" s="256"/>
      <c r="L1995" s="261"/>
      <c r="N1995" s="249"/>
      <c r="O1995" s="259"/>
      <c r="P1995" s="256"/>
      <c r="Q1995" s="249"/>
      <c r="R1995" s="249"/>
      <c r="S1995" s="249"/>
      <c r="T1995" s="249"/>
      <c r="U1995" s="249"/>
      <c r="V1995" s="249"/>
      <c r="W1995" s="249"/>
      <c r="X1995" s="249"/>
      <c r="Y1995" s="249"/>
      <c r="Z1995" s="249"/>
      <c r="AA1995" s="249"/>
      <c r="AB1995" s="249"/>
      <c r="AC1995" s="249"/>
      <c r="AD1995" s="249"/>
      <c r="AE1995" s="246"/>
      <c r="AF1995" s="249"/>
      <c r="AG1995" s="249"/>
      <c r="AH1995" s="249"/>
      <c r="AI1995" s="249"/>
    </row>
    <row r="1996" spans="1:35" ht="14.4" customHeight="1" x14ac:dyDescent="0.3">
      <c r="A1996" s="260"/>
      <c r="B1996" s="261"/>
      <c r="C1996" s="261"/>
      <c r="D1996" s="261"/>
      <c r="E1996" s="261"/>
      <c r="F1996" s="261"/>
      <c r="G1996" s="266"/>
      <c r="H1996" s="261"/>
      <c r="I1996" s="257"/>
      <c r="J1996" s="261"/>
      <c r="K1996" s="256"/>
      <c r="L1996" s="261"/>
      <c r="N1996" s="249"/>
      <c r="O1996" s="259"/>
      <c r="P1996" s="256"/>
      <c r="Q1996" s="249"/>
      <c r="R1996" s="249"/>
      <c r="S1996" s="249"/>
      <c r="T1996" s="249"/>
      <c r="U1996" s="249"/>
      <c r="V1996" s="249"/>
      <c r="W1996" s="249"/>
      <c r="X1996" s="249"/>
      <c r="Y1996" s="249"/>
      <c r="Z1996" s="249"/>
      <c r="AA1996" s="249"/>
      <c r="AB1996" s="249"/>
      <c r="AC1996" s="249"/>
      <c r="AD1996" s="249"/>
      <c r="AE1996" s="246"/>
      <c r="AF1996" s="249"/>
      <c r="AG1996" s="249"/>
      <c r="AH1996" s="249"/>
      <c r="AI1996" s="249"/>
    </row>
    <row r="1997" spans="1:35" ht="14.4" customHeight="1" x14ac:dyDescent="0.3">
      <c r="A1997" s="260"/>
      <c r="B1997" s="261"/>
      <c r="C1997" s="261"/>
      <c r="D1997" s="261"/>
      <c r="E1997" s="261"/>
      <c r="F1997" s="261"/>
      <c r="G1997" s="266"/>
      <c r="H1997" s="261"/>
      <c r="I1997" s="257"/>
      <c r="J1997" s="261"/>
      <c r="K1997" s="256"/>
      <c r="L1997" s="261"/>
      <c r="N1997" s="249"/>
      <c r="O1997" s="259"/>
      <c r="P1997" s="256"/>
      <c r="Q1997" s="249"/>
      <c r="R1997" s="249"/>
      <c r="S1997" s="249"/>
      <c r="T1997" s="249"/>
      <c r="U1997" s="249"/>
      <c r="V1997" s="249"/>
      <c r="W1997" s="249"/>
      <c r="X1997" s="249"/>
      <c r="Y1997" s="249"/>
      <c r="Z1997" s="249"/>
      <c r="AA1997" s="249"/>
      <c r="AB1997" s="249"/>
      <c r="AC1997" s="249"/>
      <c r="AD1997" s="249"/>
      <c r="AE1997" s="246"/>
      <c r="AF1997" s="249"/>
      <c r="AG1997" s="249"/>
      <c r="AH1997" s="249"/>
      <c r="AI1997" s="249"/>
    </row>
    <row r="1998" spans="1:35" ht="14.4" customHeight="1" x14ac:dyDescent="0.3">
      <c r="A1998" s="260"/>
      <c r="B1998" s="261"/>
      <c r="C1998" s="261"/>
      <c r="D1998" s="261"/>
      <c r="E1998" s="261"/>
      <c r="F1998" s="261"/>
      <c r="G1998" s="266"/>
      <c r="H1998" s="261"/>
      <c r="I1998" s="257"/>
      <c r="J1998" s="261"/>
      <c r="K1998" s="256"/>
      <c r="L1998" s="261"/>
      <c r="N1998" s="249"/>
      <c r="O1998" s="259"/>
      <c r="P1998" s="256"/>
      <c r="Q1998" s="249"/>
      <c r="R1998" s="249"/>
      <c r="S1998" s="249"/>
      <c r="T1998" s="249"/>
      <c r="U1998" s="249"/>
      <c r="V1998" s="249"/>
      <c r="W1998" s="249"/>
      <c r="X1998" s="249"/>
      <c r="Y1998" s="249"/>
      <c r="Z1998" s="249"/>
      <c r="AA1998" s="249"/>
      <c r="AB1998" s="249"/>
      <c r="AC1998" s="249"/>
      <c r="AD1998" s="249"/>
      <c r="AE1998" s="246"/>
      <c r="AF1998" s="249"/>
      <c r="AG1998" s="249"/>
      <c r="AH1998" s="249"/>
      <c r="AI1998" s="249"/>
    </row>
    <row r="1999" spans="1:35" ht="14.4" customHeight="1" x14ac:dyDescent="0.3">
      <c r="A1999" s="260"/>
      <c r="B1999" s="261"/>
      <c r="C1999" s="261"/>
      <c r="D1999" s="261"/>
      <c r="E1999" s="261"/>
      <c r="F1999" s="261"/>
      <c r="G1999" s="266"/>
      <c r="H1999" s="261"/>
      <c r="I1999" s="257"/>
      <c r="J1999" s="261"/>
      <c r="K1999" s="256"/>
      <c r="L1999" s="261"/>
      <c r="N1999" s="249"/>
      <c r="O1999" s="259"/>
      <c r="P1999" s="256"/>
      <c r="Q1999" s="249"/>
      <c r="R1999" s="249"/>
      <c r="S1999" s="249"/>
      <c r="T1999" s="249"/>
      <c r="U1999" s="249"/>
      <c r="V1999" s="249"/>
      <c r="W1999" s="249"/>
      <c r="X1999" s="249"/>
      <c r="Y1999" s="249"/>
      <c r="Z1999" s="249"/>
      <c r="AA1999" s="249"/>
      <c r="AB1999" s="249"/>
      <c r="AC1999" s="249"/>
      <c r="AD1999" s="249"/>
      <c r="AE1999" s="246"/>
      <c r="AF1999" s="249"/>
      <c r="AG1999" s="249"/>
      <c r="AH1999" s="249"/>
      <c r="AI1999" s="249"/>
    </row>
    <row r="2000" spans="1:35" ht="14.4" customHeight="1" x14ac:dyDescent="0.3">
      <c r="A2000" s="260"/>
      <c r="B2000" s="261"/>
      <c r="C2000" s="261"/>
      <c r="D2000" s="261"/>
      <c r="E2000" s="261"/>
      <c r="F2000" s="261"/>
      <c r="G2000" s="266"/>
      <c r="H2000" s="261"/>
      <c r="I2000" s="257"/>
      <c r="J2000" s="261"/>
      <c r="K2000" s="256"/>
      <c r="L2000" s="261"/>
      <c r="N2000" s="249"/>
      <c r="O2000" s="259"/>
      <c r="P2000" s="256"/>
      <c r="Q2000" s="249"/>
      <c r="R2000" s="249"/>
      <c r="S2000" s="249"/>
      <c r="T2000" s="249"/>
      <c r="U2000" s="249"/>
      <c r="V2000" s="249"/>
      <c r="W2000" s="249"/>
      <c r="X2000" s="249"/>
      <c r="Y2000" s="249"/>
      <c r="Z2000" s="249"/>
      <c r="AA2000" s="249"/>
      <c r="AB2000" s="249"/>
      <c r="AC2000" s="249"/>
      <c r="AD2000" s="249"/>
      <c r="AE2000" s="246"/>
      <c r="AF2000" s="249"/>
      <c r="AG2000" s="249"/>
      <c r="AH2000" s="249"/>
      <c r="AI2000" s="249"/>
    </row>
    <row r="2001" spans="1:35" ht="14.4" customHeight="1" x14ac:dyDescent="0.3">
      <c r="A2001" s="260"/>
      <c r="B2001" s="261"/>
      <c r="C2001" s="261"/>
      <c r="D2001" s="261"/>
      <c r="E2001" s="261"/>
      <c r="F2001" s="261"/>
      <c r="G2001" s="266"/>
      <c r="H2001" s="261"/>
      <c r="I2001" s="257"/>
      <c r="J2001" s="261"/>
      <c r="K2001" s="256"/>
      <c r="L2001" s="261"/>
      <c r="N2001" s="249"/>
      <c r="O2001" s="259"/>
      <c r="P2001" s="256"/>
      <c r="Q2001" s="249"/>
      <c r="R2001" s="249"/>
      <c r="S2001" s="249"/>
      <c r="T2001" s="249"/>
      <c r="U2001" s="249"/>
      <c r="V2001" s="249"/>
      <c r="W2001" s="249"/>
      <c r="X2001" s="249"/>
      <c r="Y2001" s="249"/>
      <c r="Z2001" s="249"/>
      <c r="AA2001" s="249"/>
      <c r="AB2001" s="249"/>
      <c r="AC2001" s="249"/>
      <c r="AD2001" s="249"/>
      <c r="AE2001" s="246"/>
      <c r="AF2001" s="249"/>
      <c r="AG2001" s="249"/>
      <c r="AH2001" s="249"/>
      <c r="AI2001" s="249"/>
    </row>
    <row r="2002" spans="1:35" ht="14.4" customHeight="1" x14ac:dyDescent="0.3">
      <c r="A2002" s="260"/>
      <c r="B2002" s="261"/>
      <c r="C2002" s="261"/>
      <c r="D2002" s="261"/>
      <c r="E2002" s="261"/>
      <c r="F2002" s="261"/>
      <c r="G2002" s="266"/>
      <c r="H2002" s="261"/>
      <c r="I2002" s="257"/>
      <c r="J2002" s="261"/>
      <c r="K2002" s="256"/>
      <c r="L2002" s="261"/>
      <c r="N2002" s="249"/>
      <c r="O2002" s="259"/>
      <c r="P2002" s="256"/>
      <c r="Q2002" s="249"/>
      <c r="R2002" s="249"/>
      <c r="S2002" s="249"/>
      <c r="T2002" s="249"/>
      <c r="U2002" s="249"/>
      <c r="V2002" s="249"/>
      <c r="W2002" s="249"/>
      <c r="X2002" s="249"/>
      <c r="Y2002" s="249"/>
      <c r="Z2002" s="249"/>
      <c r="AA2002" s="249"/>
      <c r="AB2002" s="249"/>
      <c r="AC2002" s="249"/>
      <c r="AD2002" s="249"/>
      <c r="AE2002" s="246"/>
      <c r="AF2002" s="249"/>
      <c r="AG2002" s="249"/>
      <c r="AH2002" s="249"/>
      <c r="AI2002" s="249"/>
    </row>
    <row r="2003" spans="1:35" ht="14.4" customHeight="1" x14ac:dyDescent="0.3">
      <c r="A2003" s="260"/>
      <c r="B2003" s="261"/>
      <c r="C2003" s="261"/>
      <c r="D2003" s="261"/>
      <c r="E2003" s="261"/>
      <c r="F2003" s="261"/>
      <c r="G2003" s="266"/>
      <c r="H2003" s="261"/>
      <c r="I2003" s="257"/>
      <c r="J2003" s="261"/>
      <c r="K2003" s="256"/>
      <c r="L2003" s="261"/>
      <c r="N2003" s="249"/>
      <c r="O2003" s="259"/>
      <c r="P2003" s="256"/>
      <c r="Q2003" s="249"/>
      <c r="R2003" s="249"/>
      <c r="S2003" s="249"/>
      <c r="T2003" s="249"/>
      <c r="U2003" s="249"/>
      <c r="V2003" s="249"/>
      <c r="W2003" s="249"/>
      <c r="X2003" s="249"/>
      <c r="Y2003" s="249"/>
      <c r="Z2003" s="249"/>
      <c r="AA2003" s="249"/>
      <c r="AB2003" s="249"/>
      <c r="AC2003" s="249"/>
      <c r="AD2003" s="249"/>
      <c r="AE2003" s="246"/>
      <c r="AF2003" s="249"/>
      <c r="AG2003" s="249"/>
      <c r="AH2003" s="249"/>
      <c r="AI2003" s="249"/>
    </row>
    <row r="2004" spans="1:35" ht="14.4" customHeight="1" x14ac:dyDescent="0.3">
      <c r="A2004" s="260"/>
      <c r="B2004" s="261"/>
      <c r="C2004" s="261"/>
      <c r="D2004" s="261"/>
      <c r="E2004" s="261"/>
      <c r="F2004" s="261"/>
      <c r="G2004" s="266"/>
      <c r="H2004" s="261"/>
      <c r="I2004" s="257"/>
      <c r="J2004" s="261"/>
      <c r="K2004" s="256"/>
      <c r="L2004" s="261"/>
      <c r="N2004" s="249"/>
      <c r="O2004" s="259"/>
      <c r="P2004" s="256"/>
      <c r="Q2004" s="249"/>
      <c r="S2004" s="249"/>
      <c r="T2004" s="249"/>
      <c r="U2004" s="249"/>
      <c r="V2004" s="249"/>
      <c r="W2004" s="249"/>
      <c r="X2004" s="249"/>
      <c r="Y2004" s="249"/>
      <c r="Z2004" s="249"/>
      <c r="AA2004" s="249"/>
      <c r="AB2004" s="249"/>
      <c r="AC2004" s="249"/>
      <c r="AD2004" s="249"/>
      <c r="AE2004" s="246"/>
      <c r="AF2004" s="249"/>
      <c r="AG2004" s="249"/>
      <c r="AH2004" s="249"/>
      <c r="AI2004" s="249"/>
    </row>
    <row r="2005" spans="1:35" ht="14.4" x14ac:dyDescent="0.3">
      <c r="A2005" s="260"/>
      <c r="B2005" s="261"/>
      <c r="C2005" s="261"/>
      <c r="D2005" s="261"/>
      <c r="E2005" s="261"/>
      <c r="I2005" s="257"/>
    </row>
    <row r="2006" spans="1:35" ht="14.4" x14ac:dyDescent="0.3">
      <c r="A2006" s="260"/>
      <c r="B2006" s="261"/>
      <c r="C2006" s="261"/>
      <c r="D2006" s="261"/>
      <c r="E2006" s="261"/>
      <c r="I2006" s="257"/>
    </row>
    <row r="2007" spans="1:35" ht="14.4" x14ac:dyDescent="0.3">
      <c r="A2007" s="260"/>
      <c r="B2007" s="261"/>
      <c r="C2007" s="261"/>
      <c r="D2007" s="261"/>
      <c r="E2007" s="261"/>
      <c r="I2007" s="257"/>
    </row>
    <row r="2008" spans="1:35" ht="14.4" x14ac:dyDescent="0.3">
      <c r="A2008" s="260"/>
      <c r="B2008" s="261"/>
      <c r="C2008" s="261"/>
      <c r="D2008" s="261"/>
      <c r="E2008" s="261"/>
      <c r="I2008" s="257"/>
    </row>
    <row r="2009" spans="1:35" ht="14.4" x14ac:dyDescent="0.3">
      <c r="A2009" s="260"/>
      <c r="B2009" s="261"/>
      <c r="C2009" s="261"/>
      <c r="D2009" s="261"/>
      <c r="E2009" s="261"/>
      <c r="I2009" s="257"/>
    </row>
    <row r="2010" spans="1:35" ht="14.4" x14ac:dyDescent="0.3">
      <c r="A2010" s="260"/>
      <c r="B2010" s="261"/>
      <c r="C2010" s="261"/>
      <c r="D2010" s="261"/>
      <c r="E2010" s="261"/>
      <c r="I2010" s="257"/>
    </row>
    <row r="2011" spans="1:35" ht="14.4" x14ac:dyDescent="0.3">
      <c r="A2011" s="260"/>
      <c r="B2011" s="261"/>
      <c r="C2011" s="261"/>
      <c r="D2011" s="261"/>
      <c r="E2011" s="261"/>
      <c r="I2011" s="257"/>
    </row>
    <row r="2012" spans="1:35" ht="14.4" x14ac:dyDescent="0.3">
      <c r="A2012" s="260"/>
      <c r="B2012" s="261"/>
      <c r="C2012" s="261"/>
      <c r="D2012" s="261"/>
      <c r="E2012" s="261"/>
      <c r="I2012" s="257"/>
    </row>
    <row r="2013" spans="1:35" ht="14.4" x14ac:dyDescent="0.3">
      <c r="A2013" s="260"/>
      <c r="B2013" s="261"/>
      <c r="C2013" s="261"/>
      <c r="D2013" s="261"/>
      <c r="E2013" s="261"/>
      <c r="I2013" s="257"/>
    </row>
    <row r="2014" spans="1:35" ht="14.4" x14ac:dyDescent="0.3">
      <c r="A2014" s="260"/>
      <c r="B2014" s="261"/>
      <c r="C2014" s="261"/>
      <c r="D2014" s="261"/>
      <c r="E2014" s="261"/>
      <c r="I2014" s="257"/>
    </row>
    <row r="2015" spans="1:35" ht="14.4" x14ac:dyDescent="0.3">
      <c r="A2015" s="260"/>
      <c r="B2015" s="261"/>
      <c r="C2015" s="261"/>
      <c r="D2015" s="261"/>
      <c r="E2015" s="261"/>
      <c r="I2015" s="257"/>
    </row>
    <row r="2016" spans="1:35" ht="14.4" x14ac:dyDescent="0.3">
      <c r="A2016" s="260"/>
      <c r="B2016" s="261"/>
      <c r="C2016" s="261"/>
      <c r="D2016" s="261"/>
      <c r="E2016" s="261"/>
      <c r="I2016" s="257"/>
    </row>
    <row r="2017" spans="1:9" ht="14.4" x14ac:dyDescent="0.3">
      <c r="A2017" s="260"/>
      <c r="B2017" s="261"/>
      <c r="C2017" s="261"/>
      <c r="D2017" s="261"/>
      <c r="E2017" s="261"/>
      <c r="I2017" s="257"/>
    </row>
    <row r="2018" spans="1:9" ht="14.4" x14ac:dyDescent="0.3">
      <c r="A2018" s="260"/>
      <c r="B2018" s="261"/>
      <c r="C2018" s="261"/>
      <c r="D2018" s="261"/>
      <c r="E2018" s="261"/>
      <c r="I2018" s="257"/>
    </row>
    <row r="2019" spans="1:9" ht="14.4" x14ac:dyDescent="0.3">
      <c r="A2019" s="260"/>
      <c r="B2019" s="261"/>
      <c r="C2019" s="261"/>
      <c r="D2019" s="261"/>
      <c r="E2019" s="261"/>
      <c r="I2019" s="257"/>
    </row>
    <row r="2020" spans="1:9" ht="14.4" x14ac:dyDescent="0.3">
      <c r="A2020" s="260"/>
      <c r="B2020" s="261"/>
      <c r="C2020" s="261"/>
      <c r="D2020" s="261"/>
      <c r="E2020" s="261"/>
      <c r="I2020" s="257"/>
    </row>
    <row r="2021" spans="1:9" ht="14.4" x14ac:dyDescent="0.3">
      <c r="A2021" s="260"/>
      <c r="B2021" s="261"/>
      <c r="C2021" s="261"/>
      <c r="D2021" s="261"/>
      <c r="E2021" s="261"/>
      <c r="I2021" s="257"/>
    </row>
    <row r="2022" spans="1:9" ht="14.4" x14ac:dyDescent="0.3">
      <c r="A2022" s="260"/>
      <c r="B2022" s="261"/>
      <c r="C2022" s="261"/>
      <c r="D2022" s="261"/>
      <c r="E2022" s="261"/>
      <c r="I2022" s="257"/>
    </row>
  </sheetData>
  <sheetProtection selectLockedCells="1" selectUnlockedCells="1"/>
  <autoFilter ref="A2:AL1184" xr:uid="{00000000-0009-0000-0000-000006000000}">
    <sortState xmlns:xlrd2="http://schemas.microsoft.com/office/spreadsheetml/2017/richdata2" ref="A3:AL1184">
      <sortCondition ref="A2:A1184"/>
    </sortState>
  </autoFilter>
  <phoneticPr fontId="66" type="noConversion"/>
  <conditionalFormatting sqref="A3">
    <cfRule type="duplicateValues" dxfId="7" priority="4"/>
    <cfRule type="duplicateValues" dxfId="6" priority="5"/>
    <cfRule type="duplicateValues" dxfId="5" priority="6"/>
  </conditionalFormatting>
  <conditionalFormatting sqref="A3:A1184">
    <cfRule type="duplicateValues" dxfId="4" priority="9060"/>
  </conditionalFormatting>
  <conditionalFormatting sqref="A3:A1434">
    <cfRule type="duplicateValues" dxfId="3" priority="2"/>
  </conditionalFormatting>
  <conditionalFormatting sqref="A3:A2022">
    <cfRule type="duplicateValues" dxfId="2" priority="9061"/>
  </conditionalFormatting>
  <conditionalFormatting sqref="A4:A1434">
    <cfRule type="duplicateValues" dxfId="1" priority="1"/>
  </conditionalFormatting>
  <conditionalFormatting sqref="A3:D3">
    <cfRule type="duplicateValues" dxfId="0" priority="3"/>
  </conditionalFormatting>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 التسجيل</vt:lpstr>
      <vt:lpstr>إدخال البيانات</vt:lpstr>
      <vt:lpstr>اختيار المقررات</vt:lpstr>
      <vt:lpstr>الإستمارة</vt:lpstr>
      <vt:lpstr>kin</vt:lpstr>
      <vt:lpstr>ورقة4</vt:lpstr>
      <vt:lpstr>ورقة2</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lenovo-lap</cp:lastModifiedBy>
  <cp:revision/>
  <cp:lastPrinted>2023-05-22T22:57:18Z</cp:lastPrinted>
  <dcterms:created xsi:type="dcterms:W3CDTF">2015-06-05T18:17:20Z</dcterms:created>
  <dcterms:modified xsi:type="dcterms:W3CDTF">2025-02-13T06:56:12Z</dcterms:modified>
</cp:coreProperties>
</file>